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00002621/PycharmProjects/Dissociation-Constants/"/>
    </mc:Choice>
  </mc:AlternateContent>
  <xr:revisionPtr revIDLastSave="0" documentId="13_ncr:40009_{833DAEDB-D8B9-0E47-A21A-2EDE161745C5}" xr6:coauthVersionLast="47" xr6:coauthVersionMax="47" xr10:uidLastSave="{00000000-0000-0000-0000-000000000000}"/>
  <bookViews>
    <workbookView xWindow="3900" yWindow="2200" windowWidth="28040" windowHeight="17440"/>
  </bookViews>
  <sheets>
    <sheet name="iupac_high-confidence_v1_0" sheetId="1" r:id="rId1"/>
  </sheets>
  <definedNames>
    <definedName name="_xlnm._FilterDatabase" localSheetId="0" hidden="1">'iupac_high-confidence_v1_0'!$A$1:$S$21148</definedName>
  </definedNames>
  <calcPr calcId="0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4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63" i="1"/>
  <c r="K264" i="1"/>
  <c r="K265" i="1"/>
  <c r="K266" i="1"/>
  <c r="K267" i="1"/>
  <c r="K268" i="1"/>
  <c r="K269" i="1"/>
  <c r="K270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6" i="1"/>
  <c r="K367" i="1"/>
  <c r="K368" i="1"/>
  <c r="K369" i="1"/>
  <c r="K370" i="1"/>
  <c r="K371" i="1"/>
  <c r="K372" i="1"/>
  <c r="K373" i="1"/>
  <c r="K374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64" i="1"/>
  <c r="K465" i="1"/>
  <c r="K466" i="1"/>
  <c r="K467" i="1"/>
  <c r="K468" i="1"/>
  <c r="K469" i="1"/>
  <c r="K543" i="1"/>
  <c r="K544" i="1"/>
  <c r="K545" i="1"/>
  <c r="K546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701" i="1"/>
  <c r="K702" i="1"/>
  <c r="K703" i="1"/>
  <c r="K704" i="1"/>
  <c r="K705" i="1"/>
  <c r="K706" i="1"/>
  <c r="K707" i="1"/>
  <c r="K718" i="1"/>
  <c r="K719" i="1"/>
  <c r="K726" i="1"/>
  <c r="K727" i="1"/>
  <c r="K774" i="1"/>
  <c r="K775" i="1"/>
  <c r="K776" i="1"/>
  <c r="K777" i="1"/>
  <c r="K887" i="1"/>
  <c r="K888" i="1"/>
  <c r="K889" i="1"/>
  <c r="K890" i="1"/>
  <c r="K943" i="1"/>
  <c r="K944" i="1"/>
  <c r="K945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1016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86" i="1"/>
  <c r="K1201" i="1"/>
  <c r="K1202" i="1"/>
  <c r="K1203" i="1"/>
  <c r="K1204" i="1"/>
  <c r="K1205" i="1"/>
  <c r="K1206" i="1"/>
  <c r="K1220" i="1"/>
  <c r="K1221" i="1"/>
  <c r="K1222" i="1"/>
  <c r="K1223" i="1"/>
  <c r="K1227" i="1"/>
  <c r="K1228" i="1"/>
  <c r="K1234" i="1"/>
  <c r="K1235" i="1"/>
  <c r="K1236" i="1"/>
  <c r="K1241" i="1"/>
  <c r="K1257" i="1"/>
  <c r="K1258" i="1"/>
  <c r="K1259" i="1"/>
  <c r="K1388" i="1"/>
  <c r="K1389" i="1"/>
  <c r="K1390" i="1"/>
  <c r="K1391" i="1"/>
  <c r="K1392" i="1"/>
  <c r="K1393" i="1"/>
  <c r="K1394" i="1"/>
  <c r="K1395" i="1"/>
  <c r="K1396" i="1"/>
  <c r="K1397" i="1"/>
  <c r="K1398" i="1"/>
  <c r="K1400" i="1"/>
  <c r="K1401" i="1"/>
  <c r="K1402" i="1"/>
  <c r="K1403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60" i="1"/>
  <c r="K1561" i="1"/>
  <c r="K1564" i="1"/>
  <c r="K1565" i="1"/>
  <c r="K1566" i="1"/>
  <c r="K1636" i="1"/>
  <c r="K1637" i="1"/>
  <c r="K1638" i="1"/>
  <c r="K1639" i="1"/>
  <c r="K1640" i="1"/>
  <c r="K1641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741" i="1"/>
  <c r="K1742" i="1"/>
  <c r="K1743" i="1"/>
  <c r="K1744" i="1"/>
  <c r="K1745" i="1"/>
  <c r="K1746" i="1"/>
  <c r="K1747" i="1"/>
  <c r="K1748" i="1"/>
  <c r="K1749" i="1"/>
  <c r="K1750" i="1"/>
  <c r="K1787" i="1"/>
  <c r="K1788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200" i="1"/>
  <c r="K2201" i="1"/>
  <c r="K2202" i="1"/>
  <c r="K2203" i="1"/>
  <c r="K2204" i="1"/>
  <c r="K2205" i="1"/>
  <c r="K2206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612" i="1"/>
  <c r="K2613" i="1"/>
  <c r="K2742" i="1"/>
  <c r="K2743" i="1"/>
  <c r="K2744" i="1"/>
  <c r="K2745" i="1"/>
  <c r="K2746" i="1"/>
  <c r="K2747" i="1"/>
  <c r="K2748" i="1"/>
  <c r="K2766" i="1"/>
  <c r="K2767" i="1"/>
  <c r="K2768" i="1"/>
  <c r="K2769" i="1"/>
  <c r="K3315" i="1"/>
  <c r="K3316" i="1"/>
  <c r="K3317" i="1"/>
  <c r="K3376" i="1"/>
  <c r="K3377" i="1"/>
  <c r="K3378" i="1"/>
  <c r="K3379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623" i="1"/>
  <c r="K3624" i="1"/>
  <c r="K3625" i="1"/>
  <c r="K3626" i="1"/>
  <c r="K3627" i="1"/>
  <c r="K3631" i="1"/>
  <c r="K3632" i="1"/>
  <c r="K3633" i="1"/>
  <c r="K3636" i="1"/>
  <c r="K3637" i="1"/>
  <c r="K3638" i="1"/>
  <c r="K3643" i="1"/>
  <c r="K3644" i="1"/>
  <c r="K3645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5090" i="1"/>
  <c r="K5091" i="1"/>
  <c r="K5092" i="1"/>
  <c r="K5093" i="1"/>
  <c r="K5094" i="1"/>
  <c r="K5095" i="1"/>
  <c r="K5096" i="1"/>
  <c r="K5097" i="1"/>
  <c r="K5106" i="1"/>
  <c r="K5107" i="1"/>
  <c r="K5108" i="1"/>
  <c r="K5109" i="1"/>
  <c r="K5110" i="1"/>
  <c r="K5111" i="1"/>
  <c r="K5112" i="1"/>
  <c r="K5113" i="1"/>
  <c r="K5114" i="1"/>
  <c r="K5115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6" i="1"/>
  <c r="K5217" i="1"/>
  <c r="K5218" i="1"/>
  <c r="K5219" i="1"/>
  <c r="K5220" i="1"/>
  <c r="K5221" i="1"/>
  <c r="K5222" i="1"/>
  <c r="K5223" i="1"/>
  <c r="K5224" i="1"/>
  <c r="K5225" i="1"/>
  <c r="K5228" i="1"/>
  <c r="K5229" i="1"/>
  <c r="K5230" i="1"/>
  <c r="K5231" i="1"/>
  <c r="K5244" i="1"/>
  <c r="K5245" i="1"/>
  <c r="K5246" i="1"/>
  <c r="K5350" i="1"/>
  <c r="K5351" i="1"/>
  <c r="K5352" i="1"/>
  <c r="K5353" i="1"/>
  <c r="K5354" i="1"/>
  <c r="K5355" i="1"/>
  <c r="K5356" i="1"/>
  <c r="K5357" i="1"/>
  <c r="K5358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43" i="1"/>
  <c r="K5444" i="1"/>
  <c r="K5445" i="1"/>
  <c r="K5446" i="1"/>
  <c r="K5447" i="1"/>
  <c r="K5448" i="1"/>
  <c r="K5449" i="1"/>
  <c r="K5450" i="1"/>
  <c r="K5451" i="1"/>
  <c r="K5452" i="1"/>
  <c r="K5482" i="1"/>
  <c r="K5483" i="1"/>
  <c r="K5484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62" i="1"/>
  <c r="K5663" i="1"/>
  <c r="K5664" i="1"/>
  <c r="K5665" i="1"/>
  <c r="K5666" i="1"/>
  <c r="K5667" i="1"/>
  <c r="K5668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90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345" i="1"/>
  <c r="K6346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8079" i="1"/>
  <c r="K812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605" i="1"/>
  <c r="K8606" i="1"/>
  <c r="K8607" i="1"/>
  <c r="K8608" i="1"/>
  <c r="K8609" i="1"/>
  <c r="K8610" i="1"/>
  <c r="K8611" i="1"/>
  <c r="K8612" i="1"/>
  <c r="K8653" i="1"/>
  <c r="K8654" i="1"/>
  <c r="K8655" i="1"/>
  <c r="K8656" i="1"/>
  <c r="K8761" i="1"/>
  <c r="K8762" i="1"/>
  <c r="K8763" i="1"/>
  <c r="K8764" i="1"/>
  <c r="K8765" i="1"/>
  <c r="K8766" i="1"/>
  <c r="K8767" i="1"/>
  <c r="K8768" i="1"/>
  <c r="K8769" i="1"/>
  <c r="K8770" i="1"/>
  <c r="K8771" i="1"/>
  <c r="K8784" i="1"/>
  <c r="K8785" i="1"/>
  <c r="K8786" i="1"/>
  <c r="K8787" i="1"/>
  <c r="K8788" i="1"/>
  <c r="K8789" i="1"/>
  <c r="K8790" i="1"/>
  <c r="K8791" i="1"/>
  <c r="K8792" i="1"/>
  <c r="K8793" i="1"/>
  <c r="K8794" i="1"/>
  <c r="K8804" i="1"/>
  <c r="K8805" i="1"/>
  <c r="K8942" i="1"/>
  <c r="K10615" i="1"/>
  <c r="K10616" i="1"/>
  <c r="K10617" i="1"/>
  <c r="K11317" i="1"/>
  <c r="K11318" i="1"/>
  <c r="K11319" i="1"/>
  <c r="K11320" i="1"/>
  <c r="K11530" i="1"/>
  <c r="K11531" i="1"/>
  <c r="K11532" i="1"/>
  <c r="K11533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715" i="1"/>
  <c r="K11716" i="1"/>
  <c r="K11759" i="1"/>
  <c r="K11762" i="1"/>
  <c r="K11763" i="1"/>
  <c r="K11764" i="1"/>
  <c r="K11765" i="1"/>
  <c r="K11766" i="1"/>
  <c r="K11767" i="1"/>
  <c r="K11948" i="1"/>
  <c r="K11949" i="1"/>
  <c r="K12039" i="1"/>
  <c r="K12040" i="1"/>
  <c r="K12119" i="1"/>
  <c r="K12137" i="1"/>
  <c r="K12138" i="1"/>
  <c r="K12139" i="1"/>
  <c r="K12172" i="1"/>
  <c r="K12173" i="1"/>
  <c r="K12174" i="1"/>
  <c r="K12175" i="1"/>
  <c r="K12184" i="1"/>
  <c r="K12185" i="1"/>
  <c r="K12207" i="1"/>
  <c r="K12208" i="1"/>
  <c r="K12209" i="1"/>
  <c r="K12210" i="1"/>
  <c r="K12212" i="1"/>
  <c r="K12213" i="1"/>
  <c r="K12214" i="1"/>
  <c r="K12215" i="1"/>
  <c r="K12231" i="1"/>
  <c r="K12232" i="1"/>
  <c r="K12233" i="1"/>
  <c r="K12250" i="1"/>
  <c r="K12251" i="1"/>
  <c r="K12310" i="1"/>
  <c r="K12311" i="1"/>
  <c r="K12312" i="1"/>
  <c r="K12362" i="1"/>
  <c r="K12363" i="1"/>
  <c r="K12364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604" i="1"/>
  <c r="K13605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424" i="1"/>
  <c r="K14425" i="1"/>
  <c r="K14426" i="1"/>
  <c r="K14607" i="1"/>
  <c r="K14608" i="1"/>
  <c r="K14609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923" i="1"/>
  <c r="K14924" i="1"/>
  <c r="K14925" i="1"/>
  <c r="K14926" i="1"/>
  <c r="K14927" i="1"/>
  <c r="K14928" i="1"/>
  <c r="K14929" i="1"/>
  <c r="K14930" i="1"/>
  <c r="K14931" i="1"/>
  <c r="K14935" i="1"/>
  <c r="K14936" i="1"/>
  <c r="K14937" i="1"/>
  <c r="K14938" i="1"/>
  <c r="K14939" i="1"/>
  <c r="K1494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37" i="1"/>
  <c r="K15038" i="1"/>
  <c r="K15039" i="1"/>
  <c r="K15040" i="1"/>
  <c r="K15041" i="1"/>
  <c r="K15042" i="1"/>
  <c r="K15043" i="1"/>
  <c r="K1504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703" i="1"/>
  <c r="K15704" i="1"/>
  <c r="K15705" i="1"/>
  <c r="K15706" i="1"/>
  <c r="K15707" i="1"/>
  <c r="K15708" i="1"/>
  <c r="K15709" i="1"/>
  <c r="K15710" i="1"/>
  <c r="K15711" i="1"/>
  <c r="K15712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14" i="1"/>
  <c r="K15815" i="1"/>
  <c r="K15816" i="1"/>
  <c r="K15817" i="1"/>
  <c r="K15818" i="1"/>
  <c r="K15819" i="1"/>
  <c r="K15820" i="1"/>
  <c r="K15821" i="1"/>
  <c r="K15822" i="1"/>
  <c r="K15823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61" i="1"/>
  <c r="K16562" i="1"/>
  <c r="K16563" i="1"/>
  <c r="K16564" i="1"/>
  <c r="K16565" i="1"/>
  <c r="K16566" i="1"/>
  <c r="K16567" i="1"/>
  <c r="K17049" i="1"/>
  <c r="K17050" i="1"/>
  <c r="K17051" i="1"/>
  <c r="K17052" i="1"/>
  <c r="K17053" i="1"/>
  <c r="K17054" i="1"/>
  <c r="K17055" i="1"/>
  <c r="K17056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102" i="1"/>
  <c r="K17103" i="1"/>
  <c r="K17104" i="1"/>
  <c r="K17105" i="1"/>
  <c r="K17106" i="1"/>
  <c r="K17107" i="1"/>
  <c r="K17108" i="1"/>
  <c r="K17109" i="1"/>
  <c r="K17110" i="1"/>
  <c r="K17648" i="1"/>
  <c r="K17649" i="1"/>
  <c r="K17650" i="1"/>
  <c r="K17749" i="1"/>
  <c r="K17750" i="1"/>
  <c r="K17751" i="1"/>
  <c r="K17752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405" i="1"/>
  <c r="K19406" i="1"/>
  <c r="K19407" i="1"/>
  <c r="K20131" i="1"/>
  <c r="K20132" i="1"/>
  <c r="K20133" i="1"/>
  <c r="K20134" i="1"/>
  <c r="K20135" i="1"/>
  <c r="K20238" i="1"/>
  <c r="K20239" i="1"/>
  <c r="K20300" i="1"/>
  <c r="K20301" i="1"/>
  <c r="K20302" i="1"/>
  <c r="K20303" i="1"/>
  <c r="K20304" i="1"/>
  <c r="K20305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1040" i="1"/>
  <c r="K21041" i="1"/>
  <c r="K21042" i="1"/>
  <c r="K21043" i="1"/>
  <c r="K21044" i="1"/>
  <c r="K21102" i="1"/>
  <c r="K21103" i="1"/>
  <c r="K21104" i="1"/>
  <c r="K21105" i="1"/>
  <c r="K21106" i="1"/>
  <c r="K21107" i="1"/>
</calcChain>
</file>

<file path=xl/sharedStrings.xml><?xml version="1.0" encoding="utf-8"?>
<sst xmlns="http://schemas.openxmlformats.org/spreadsheetml/2006/main" count="236294" uniqueCount="33723">
  <si>
    <t>entry_#</t>
  </si>
  <si>
    <t>SMILES</t>
  </si>
  <si>
    <t>pka_type</t>
  </si>
  <si>
    <t>pka_value</t>
  </si>
  <si>
    <t>T</t>
  </si>
  <si>
    <t>remarks</t>
  </si>
  <si>
    <t>method</t>
  </si>
  <si>
    <t>assessment</t>
  </si>
  <si>
    <t>ref</t>
  </si>
  <si>
    <t>ref_remarks</t>
  </si>
  <si>
    <t>entry_remarks</t>
  </si>
  <si>
    <t>original_IUPAC_names</t>
  </si>
  <si>
    <t>name_contributors</t>
  </si>
  <si>
    <t>num_name_contributors</t>
  </si>
  <si>
    <t>original_IUPAC_nicknames</t>
  </si>
  <si>
    <t>source</t>
  </si>
  <si>
    <t>unique_ID</t>
  </si>
  <si>
    <t>pressure</t>
  </si>
  <si>
    <t>acidity_label</t>
  </si>
  <si>
    <t>CC(=N)N</t>
  </si>
  <si>
    <t>pKAH1</t>
  </si>
  <si>
    <t>C=0.04, f+/- taken equal f+/-(KCl)</t>
  </si>
  <si>
    <t>E3bh</t>
  </si>
  <si>
    <t>Uncertain</t>
  </si>
  <si>
    <t>S29</t>
  </si>
  <si>
    <t>methane, amidino-</t>
  </si>
  <si>
    <t>['OPSIN_name1', 'chemaxon_name1']</t>
  </si>
  <si>
    <t>perrin</t>
  </si>
  <si>
    <t>perrin0001</t>
  </si>
  <si>
    <t>AH</t>
  </si>
  <si>
    <t>22.5+2.5</t>
  </si>
  <si>
    <t>O5</t>
  </si>
  <si>
    <t>G1</t>
  </si>
  <si>
    <t>CN</t>
  </si>
  <si>
    <t>I=0.03 to 1.5</t>
  </si>
  <si>
    <t>E1b</t>
  </si>
  <si>
    <t>Reliable</t>
  </si>
  <si>
    <t>H31</t>
  </si>
  <si>
    <t>methane, amino-</t>
  </si>
  <si>
    <t>perrin0002</t>
  </si>
  <si>
    <t>I=0.05 to 0.2</t>
  </si>
  <si>
    <t>E2b</t>
  </si>
  <si>
    <t>E38</t>
  </si>
  <si>
    <t>Thermodynamic quantities are derived from the results</t>
  </si>
  <si>
    <t>(m), K=0.7, I=0.0006 to 0.02</t>
  </si>
  <si>
    <t>C1, R1b</t>
  </si>
  <si>
    <t>Approximate</t>
  </si>
  <si>
    <t>B146</t>
  </si>
  <si>
    <t>pKB</t>
  </si>
  <si>
    <t>at 1000 atm</t>
  </si>
  <si>
    <t>B</t>
  </si>
  <si>
    <t>at 2000 atm</t>
  </si>
  <si>
    <t>at 3000 atm</t>
  </si>
  <si>
    <t>(m)</t>
  </si>
  <si>
    <t>C=0.04</t>
  </si>
  <si>
    <t>E3bg</t>
  </si>
  <si>
    <t>B103</t>
  </si>
  <si>
    <t>(c) K &lt;= 2.0, I=0.005 to 0.01</t>
  </si>
  <si>
    <t>C2</t>
  </si>
  <si>
    <t>S61</t>
  </si>
  <si>
    <t>E1ch</t>
  </si>
  <si>
    <t>K2</t>
  </si>
  <si>
    <t>C=0.02</t>
  </si>
  <si>
    <t>E3dg</t>
  </si>
  <si>
    <t>D24</t>
  </si>
  <si>
    <t>NCC(N)=O</t>
  </si>
  <si>
    <t>I=0.01</t>
  </si>
  <si>
    <t>D11</t>
  </si>
  <si>
    <t>methane, C-amino-C-carbamoyl-</t>
  </si>
  <si>
    <t>perrin0003</t>
  </si>
  <si>
    <t>I=0.007</t>
  </si>
  <si>
    <t>E3ah</t>
  </si>
  <si>
    <t>Z2</t>
  </si>
  <si>
    <t>pKAH2</t>
  </si>
  <si>
    <t>&lt;25</t>
  </si>
  <si>
    <t>O6</t>
  </si>
  <si>
    <t>G30</t>
  </si>
  <si>
    <t>pKAH3</t>
  </si>
  <si>
    <t>N#CCN</t>
  </si>
  <si>
    <t>C=0.01</t>
  </si>
  <si>
    <t>S75</t>
  </si>
  <si>
    <t>methane, aminocyano-</t>
  </si>
  <si>
    <t>perrin0005</t>
  </si>
  <si>
    <t>I~0.04</t>
  </si>
  <si>
    <t>S60</t>
  </si>
  <si>
    <t>CCOC(OCC)[SiH2]CN</t>
  </si>
  <si>
    <t>room_temp.</t>
  </si>
  <si>
    <t>N28</t>
  </si>
  <si>
    <t>methane, amino(diethoxymethylsilyl)-</t>
  </si>
  <si>
    <t>perrin0006</t>
  </si>
  <si>
    <t>CCO[Si](C)(C)CN</t>
  </si>
  <si>
    <t>methane, amino(ethoxydimethylsilyl)-</t>
  </si>
  <si>
    <t>perrin0007</t>
  </si>
  <si>
    <t>CCO[Si](CN)(OCC)OCC</t>
  </si>
  <si>
    <t>methane, amino(triethoxysilyl)-</t>
  </si>
  <si>
    <t>perrin0009</t>
  </si>
  <si>
    <t>CC(N)=O</t>
  </si>
  <si>
    <t>Rate of acid hydrolysis</t>
  </si>
  <si>
    <t>Kin</t>
  </si>
  <si>
    <t>K14</t>
  </si>
  <si>
    <t>- For pK of N-substituted formamides and acetamides in glacial acetic acid at 20 deg. C, see ref. H63._x000D_
 - Other measurements: L66, S59</t>
  </si>
  <si>
    <t>methane, carbamoyl-</t>
  </si>
  <si>
    <t>perrin0011</t>
  </si>
  <si>
    <t>~20</t>
  </si>
  <si>
    <t>E29</t>
  </si>
  <si>
    <t>pK1</t>
  </si>
  <si>
    <t>B89</t>
  </si>
  <si>
    <t>CNCC(N)=O</t>
  </si>
  <si>
    <t>D10</t>
  </si>
  <si>
    <t>methane, C-carbamoyl-C-methylamino-</t>
  </si>
  <si>
    <t>perrin0012</t>
  </si>
  <si>
    <t>CN(C)Cl</t>
  </si>
  <si>
    <t>I=0.04 to 0.7, f_BH taken equal to f_HN(CH3)3</t>
  </si>
  <si>
    <t>W13</t>
  </si>
  <si>
    <t>methane, N-chloro-N-methylamino-</t>
  </si>
  <si>
    <t>perrin0013</t>
  </si>
  <si>
    <t>CC#N</t>
  </si>
  <si>
    <t>In HClO4, glacial acetic solutions, taking pK of 4-chloro-2-nitroaniline=-1.03</t>
  </si>
  <si>
    <t>L15</t>
  </si>
  <si>
    <t>methane, cyano-</t>
  </si>
  <si>
    <t>['OPSIN_name1', 'chemaxon_name1', 'cirpy_name1', 'pubchem_name1', 'pubchem_nickname']</t>
  </si>
  <si>
    <t>perrin0014</t>
  </si>
  <si>
    <t>CN(C)CC#N</t>
  </si>
  <si>
    <t>I=0.03 to 0.05</t>
  </si>
  <si>
    <t>methane, N-cyanomethylmethylamino-</t>
  </si>
  <si>
    <t>perrin0017</t>
  </si>
  <si>
    <t>M26</t>
  </si>
  <si>
    <t>CN(C)C</t>
  </si>
  <si>
    <t>(c) I=0.05 to 0.20</t>
  </si>
  <si>
    <t>methane, dimethylamino-</t>
  </si>
  <si>
    <t>perrin0018</t>
  </si>
  <si>
    <t>(m), I=0.1 to 1.5</t>
  </si>
  <si>
    <t>I&lt;0.012</t>
  </si>
  <si>
    <t>E1cg</t>
  </si>
  <si>
    <t>M15</t>
  </si>
  <si>
    <t>(c) K&lt;=2.0</t>
  </si>
  <si>
    <t>I=0.001 to 0.002</t>
  </si>
  <si>
    <t>H18</t>
  </si>
  <si>
    <t>1000 atm</t>
  </si>
  <si>
    <t>2000 atm</t>
  </si>
  <si>
    <t>3000 atm</t>
  </si>
  <si>
    <t>I=0.004</t>
  </si>
  <si>
    <t>S27</t>
  </si>
  <si>
    <t>I=0.004, in 99.6% D2O, deuterium gas electrode</t>
  </si>
  <si>
    <t>E3d</t>
  </si>
  <si>
    <t>"Mixed" constant</t>
  </si>
  <si>
    <t>P10</t>
  </si>
  <si>
    <t>CC(=O)N(C)C</t>
  </si>
  <si>
    <t>methane, dimethylcarbamoyl-</t>
  </si>
  <si>
    <t>perrin0019</t>
  </si>
  <si>
    <t>CNCC(=O)N(C)C</t>
  </si>
  <si>
    <t>methane, N,N-dimethylcarbamoyl-C-methylamino-</t>
  </si>
  <si>
    <t>perrin0020</t>
  </si>
  <si>
    <t>CC(=O)NN</t>
  </si>
  <si>
    <t>I=0.05 to to 0.2, "mixed" constant</t>
  </si>
  <si>
    <t>L47</t>
  </si>
  <si>
    <t>methane, hydrazinocarbonyl-</t>
  </si>
  <si>
    <t>perrin0021</t>
  </si>
  <si>
    <t>CNO</t>
  </si>
  <si>
    <t>C=0.0025, I=0.05 to 0.15</t>
  </si>
  <si>
    <t>E3bg, R4</t>
  </si>
  <si>
    <t>B70</t>
  </si>
  <si>
    <t>methane, N-hydroxyamino-</t>
  </si>
  <si>
    <t>perrin0022</t>
  </si>
  <si>
    <t>CN(C)O</t>
  </si>
  <si>
    <t>C=0.0025, I=0.05 to 0.25</t>
  </si>
  <si>
    <t>methane, N-hydroxy-N-methylamino-</t>
  </si>
  <si>
    <t>perrin0023</t>
  </si>
  <si>
    <t>CNOC</t>
  </si>
  <si>
    <t>methane, N-methoxyamino-</t>
  </si>
  <si>
    <t>perrin0024</t>
  </si>
  <si>
    <t>CNC</t>
  </si>
  <si>
    <t>methane, methylamino-</t>
  </si>
  <si>
    <t>perrin0026</t>
  </si>
  <si>
    <t>(m), I=0.03 to 1.5</t>
  </si>
  <si>
    <t>(c), Œ∫=2.0, I=0.005 to 0.01</t>
  </si>
  <si>
    <t>CNC(C)=O</t>
  </si>
  <si>
    <t>methane, methylcarbamoyl-</t>
  </si>
  <si>
    <t>perrin0028</t>
  </si>
  <si>
    <t>CC(N)=S</t>
  </si>
  <si>
    <t>R34</t>
  </si>
  <si>
    <t>methane, thiocarbamoyl-</t>
  </si>
  <si>
    <t>perrin0029</t>
  </si>
  <si>
    <t>C[N+](C)(C)[O-]</t>
  </si>
  <si>
    <t>C=0.002 to 0.2</t>
  </si>
  <si>
    <t>O4</t>
  </si>
  <si>
    <t>S77</t>
  </si>
  <si>
    <t>Trimethylamine N-oxide</t>
  </si>
  <si>
    <t>perrin0032</t>
  </si>
  <si>
    <t>E</t>
  </si>
  <si>
    <t>N31</t>
  </si>
  <si>
    <t>CC(=O)NCCN</t>
  </si>
  <si>
    <t>I=0.1, "mixed" constant</t>
  </si>
  <si>
    <t>M24</t>
  </si>
  <si>
    <t>ethane, 1-acetamido-2-amino-</t>
  </si>
  <si>
    <t>perrin0033</t>
  </si>
  <si>
    <t>H4</t>
  </si>
  <si>
    <t>CCN(CC)CCC(C)=O</t>
  </si>
  <si>
    <t>C=0.0025, as hydrochloride</t>
  </si>
  <si>
    <t>M14</t>
  </si>
  <si>
    <t>ethane, 1-acetyl-2-diethylamino-</t>
  </si>
  <si>
    <t>perrin0034</t>
  </si>
  <si>
    <t>CC(=O)CCN(C)C</t>
  </si>
  <si>
    <t>ethane, 1-acetyl-2-dimethylamino-</t>
  </si>
  <si>
    <t>perrin0035</t>
  </si>
  <si>
    <t>CCN</t>
  </si>
  <si>
    <t>E31</t>
  </si>
  <si>
    <t>ethane, amino-</t>
  </si>
  <si>
    <t>perrin0036</t>
  </si>
  <si>
    <t>C=0.05</t>
  </si>
  <si>
    <t>(c) Œ∫ &lt;= 2.0. I=0.005 to 0.008</t>
  </si>
  <si>
    <t>C=0.07, I=0.04 to 0.14</t>
  </si>
  <si>
    <t>E3ah, R4</t>
  </si>
  <si>
    <t>F40</t>
  </si>
  <si>
    <t>G21</t>
  </si>
  <si>
    <t>c I=0.02</t>
  </si>
  <si>
    <t>I not given</t>
  </si>
  <si>
    <t>NCCNCCN</t>
  </si>
  <si>
    <t>I=0.002</t>
  </si>
  <si>
    <t>M5</t>
  </si>
  <si>
    <t>ethane, 1-amino-2-(2-aminoethyl)amino-</t>
  </si>
  <si>
    <t>perrin0038</t>
  </si>
  <si>
    <t>30 (assumed)</t>
  </si>
  <si>
    <t>I=0.1, C~0.001, ‚Äúmixed‚Äù constants</t>
  </si>
  <si>
    <t>E3b, R3g</t>
  </si>
  <si>
    <t>P59</t>
  </si>
  <si>
    <t>NCCNC(=O)c1ccccc1</t>
  </si>
  <si>
    <t>ethane, 1-amino-2-benzamido-</t>
  </si>
  <si>
    <t>perrin0039</t>
  </si>
  <si>
    <t>NCCNCc1ccccc1</t>
  </si>
  <si>
    <t>I=0.1 ‚Äúmixed‚Äù constant. Ref standardized against buffers by E1ch, E3bg</t>
  </si>
  <si>
    <t>F37</t>
  </si>
  <si>
    <t>ethane, 1-amino-2-benzylamino-</t>
  </si>
  <si>
    <t>perrin0040</t>
  </si>
  <si>
    <t>C=0.01, I=0.1(KCl), ‚Äúmixed‚Äù constants</t>
  </si>
  <si>
    <t>H59</t>
  </si>
  <si>
    <t>NCCNCC(N)N</t>
  </si>
  <si>
    <t>B60</t>
  </si>
  <si>
    <t>ethane, 1-amino-2-(2,2'-bisaminoethyl)amino-</t>
  </si>
  <si>
    <t>perrin0041</t>
  </si>
  <si>
    <t>E3b</t>
  </si>
  <si>
    <t>A4</t>
  </si>
  <si>
    <t>C=0.005, I=0.1, "mixed" constant</t>
  </si>
  <si>
    <t>M53</t>
  </si>
  <si>
    <t>NCCBr</t>
  </si>
  <si>
    <t>Neutral molecule cyclizes rapidly</t>
  </si>
  <si>
    <t>E3ag</t>
  </si>
  <si>
    <t>G19</t>
  </si>
  <si>
    <t>ethane, 1-amino-2-bromo-</t>
  </si>
  <si>
    <t>perrin0042</t>
  </si>
  <si>
    <t>CCCCNCCN</t>
  </si>
  <si>
    <t>I=0.65, "mixed" constant</t>
  </si>
  <si>
    <t>B21</t>
  </si>
  <si>
    <t>ethane, 1-amino-2-butylamino-</t>
  </si>
  <si>
    <t>perrin0043</t>
  </si>
  <si>
    <t>CC(N)C(N)=O</t>
  </si>
  <si>
    <t>I=0.2, ‚Äúmixed‚Äù constant</t>
  </si>
  <si>
    <t>C19</t>
  </si>
  <si>
    <t>ethane, 1-amino-1-carbamoyl-</t>
  </si>
  <si>
    <t>perrin0044</t>
  </si>
  <si>
    <t>N#CCCN</t>
  </si>
  <si>
    <t>I~0.03 to 0.05</t>
  </si>
  <si>
    <t>ethane, 1-amino-2-cyano-</t>
  </si>
  <si>
    <t>perrin0045</t>
  </si>
  <si>
    <t>CCN(CC)CCN</t>
  </si>
  <si>
    <t>I=0.25, "mixed" constant</t>
  </si>
  <si>
    <t>I11</t>
  </si>
  <si>
    <t>ethane, 1-amino-2-diethylamino-</t>
  </si>
  <si>
    <t>perrin0046</t>
  </si>
  <si>
    <t>CN(C)CCN</t>
  </si>
  <si>
    <t>I=0.25, ‚Äúmixed‚Äù constant</t>
  </si>
  <si>
    <t>ethane, 1-amino-2-dimethylamino-</t>
  </si>
  <si>
    <t>perrin0047</t>
  </si>
  <si>
    <t>CCNCCN</t>
  </si>
  <si>
    <t>ethane, 1-amino-2-ethylamino-</t>
  </si>
  <si>
    <t>perrin0050</t>
  </si>
  <si>
    <t>I=1.3, "mixed" constant</t>
  </si>
  <si>
    <t>K9</t>
  </si>
  <si>
    <t>NCCNCCNCC(N)CCN</t>
  </si>
  <si>
    <t>E3bg, R3f</t>
  </si>
  <si>
    <t>J14</t>
  </si>
  <si>
    <t>ethane, 1-(2-aminoethyl)amino-2-[2-(2-aminoethyl)-aminoethyl]amino-</t>
  </si>
  <si>
    <t>perrin0051</t>
  </si>
  <si>
    <t>pKAH4</t>
  </si>
  <si>
    <t>pKAH5</t>
  </si>
  <si>
    <t>I=0.15 to, "mixed" constant</t>
  </si>
  <si>
    <t>E3bg, R3g</t>
  </si>
  <si>
    <t>J17</t>
  </si>
  <si>
    <t>NCCNCc1ccco1</t>
  </si>
  <si>
    <t>C=0.01, I=0.1 "mixed" constants</t>
  </si>
  <si>
    <t>H58</t>
  </si>
  <si>
    <t>ethane, 1-amino-2-furfurylamino-</t>
  </si>
  <si>
    <t>perrin0052</t>
  </si>
  <si>
    <t>C=0.01, I=1</t>
  </si>
  <si>
    <t>NCCO</t>
  </si>
  <si>
    <t>(c), I=0.015 f_H+ taken equal to f+/-(HCl)</t>
  </si>
  <si>
    <t>D6</t>
  </si>
  <si>
    <t>ethane, 1-amino-2-hydroxy-</t>
  </si>
  <si>
    <t>perrin0053</t>
  </si>
  <si>
    <t>(m), I=0.007 to 0.08</t>
  </si>
  <si>
    <t>E1ch, R4</t>
  </si>
  <si>
    <t>B32</t>
  </si>
  <si>
    <t>(m) Œ∫=0.5</t>
  </si>
  <si>
    <t>C1, K1c</t>
  </si>
  <si>
    <t>S50</t>
  </si>
  <si>
    <t>H16</t>
  </si>
  <si>
    <t>L59</t>
  </si>
  <si>
    <t>I&lt;=0.01</t>
  </si>
  <si>
    <t>G20</t>
  </si>
  <si>
    <t>I=0.002 to 0.04</t>
  </si>
  <si>
    <t>A62</t>
  </si>
  <si>
    <t>G23</t>
  </si>
  <si>
    <t>NCCNCCO</t>
  </si>
  <si>
    <t>I=1.3, "mixed" constants</t>
  </si>
  <si>
    <t>E3bh, R3f</t>
  </si>
  <si>
    <t>ethane, 1-amino-2-(2-hydroxyethyl)amino-</t>
  </si>
  <si>
    <t>perrin0054</t>
  </si>
  <si>
    <t>CC(O)CNCCN</t>
  </si>
  <si>
    <t>ethane, 1-amino-2-(2-hydroxypropyl)amino-</t>
  </si>
  <si>
    <t>perrin0055</t>
  </si>
  <si>
    <t>NCCNCCCO</t>
  </si>
  <si>
    <t>ethane, 1-amino-2-(3-hydroxypropyl)amino-</t>
  </si>
  <si>
    <t>perrin0056</t>
  </si>
  <si>
    <t>CC(C)NCCN</t>
  </si>
  <si>
    <t>I=0.65, "mixed" constants</t>
  </si>
  <si>
    <t>ethane, 1-amino-2-isopropylamino-</t>
  </si>
  <si>
    <t>perrin0057</t>
  </si>
  <si>
    <t>NCCS</t>
  </si>
  <si>
    <t>I=0.15, "mixed" constants</t>
  </si>
  <si>
    <t>L41</t>
  </si>
  <si>
    <t>ethane, 1-amino-2-mercapto-</t>
  </si>
  <si>
    <t>perrin0058</t>
  </si>
  <si>
    <t>I=0.06, "mixed" constant</t>
  </si>
  <si>
    <t>B52</t>
  </si>
  <si>
    <t>I=0.1, "mixed" constants</t>
  </si>
  <si>
    <t>F9</t>
  </si>
  <si>
    <t>D3</t>
  </si>
  <si>
    <t>COCCN</t>
  </si>
  <si>
    <t>Other measurements: B135</t>
  </si>
  <si>
    <t>ethane, 1-amino-2-methoxy-</t>
  </si>
  <si>
    <t>perrin0059</t>
  </si>
  <si>
    <t>CNCCN</t>
  </si>
  <si>
    <t>ethane, 1-amino-2-methylamino-</t>
  </si>
  <si>
    <t>perrin0060</t>
  </si>
  <si>
    <t>I=0.65, ‚Äúmixed‚Äù constant</t>
  </si>
  <si>
    <t>CSCCN</t>
  </si>
  <si>
    <t>ethane, 1-amino-2-methylthio-</t>
  </si>
  <si>
    <t>perrin0062</t>
  </si>
  <si>
    <t>H40</t>
  </si>
  <si>
    <t>I=0.15</t>
  </si>
  <si>
    <t>NCCNc1ccccc1</t>
  </si>
  <si>
    <t>I=0.1, ‚Äúmixed‚Äù constants. Ref standardized against buffers by E1ch</t>
  </si>
  <si>
    <t>ethane, 1-amino-2-phenylamino-</t>
  </si>
  <si>
    <t>perrin0063</t>
  </si>
  <si>
    <t>CCCNCCN</t>
  </si>
  <si>
    <t>I=0.65, ‚Äúmixed‚Äù constants</t>
  </si>
  <si>
    <t>ethane, 1-amino-2-propylamino-</t>
  </si>
  <si>
    <t>perrin0064</t>
  </si>
  <si>
    <t>NCC(Cl)(Cl)Cl</t>
  </si>
  <si>
    <t>N17</t>
  </si>
  <si>
    <t>ethane, 1-amino-2,2,2-trichloro-</t>
  </si>
  <si>
    <t>perrin0065</t>
  </si>
  <si>
    <t>NCC(F)(F)F</t>
  </si>
  <si>
    <t>not_stated</t>
  </si>
  <si>
    <t>C=0.004</t>
  </si>
  <si>
    <t>H44</t>
  </si>
  <si>
    <t>ethane, 1-amino-2,2,2-trifluoro-</t>
  </si>
  <si>
    <t>perrin0066</t>
  </si>
  <si>
    <t>C[Si](C)(C)CCN</t>
  </si>
  <si>
    <t>I&lt;0.005</t>
  </si>
  <si>
    <t>S62</t>
  </si>
  <si>
    <t>ethane, 1-amino-2-trimethylsilyl-</t>
  </si>
  <si>
    <t>perrin0067</t>
  </si>
  <si>
    <t>CCN(CC)CCC(=O)Cc1ccccc1</t>
  </si>
  <si>
    <t>ethane, 1-benzylcarbonyl-2-diethylamino-</t>
  </si>
  <si>
    <t>perrin0068</t>
  </si>
  <si>
    <t>CN(C)CCC(=O)Cc1ccccc1</t>
  </si>
  <si>
    <t>ethane, 1-benzylcarbonyl-2-dimethylamino-</t>
  </si>
  <si>
    <t>perrin0069</t>
  </si>
  <si>
    <t>NCCNCCNCCN</t>
  </si>
  <si>
    <t>S25</t>
  </si>
  <si>
    <t>ethane, 1,2-bis(2-aminoethyl)amino-</t>
  </si>
  <si>
    <t>perrin0071</t>
  </si>
  <si>
    <t>20 (assumed)</t>
  </si>
  <si>
    <t>I=0.5</t>
  </si>
  <si>
    <t>I=0.4, ‚Äúmixed‚Äù constants</t>
  </si>
  <si>
    <t>J15</t>
  </si>
  <si>
    <t>NCCSCCSCCN</t>
  </si>
  <si>
    <t>ethane, 1,2-bis(2-aminoethyl)thio-</t>
  </si>
  <si>
    <t>perrin0072</t>
  </si>
  <si>
    <t>CCN(CCCl)CCCl</t>
  </si>
  <si>
    <t>I=0.0025</t>
  </si>
  <si>
    <t>C42</t>
  </si>
  <si>
    <t>ethane, bis(2-chloroethyl)amino-</t>
  </si>
  <si>
    <t>perrin0073</t>
  </si>
  <si>
    <t>COCCN(CCCl)CCCl</t>
  </si>
  <si>
    <t>I=0.0015</t>
  </si>
  <si>
    <t>ethane, 1-bis(2-chloroethyl)amino-2-methoxy-</t>
  </si>
  <si>
    <t>perrin0074</t>
  </si>
  <si>
    <t>CCCCNCCNCCCC</t>
  </si>
  <si>
    <t>B23</t>
  </si>
  <si>
    <t>ethane, 1,2-bisbutylamino-</t>
  </si>
  <si>
    <t>perrin0076</t>
  </si>
  <si>
    <t>CCN(CCC#N)CCC#N</t>
  </si>
  <si>
    <t>ethane, bis(2-cyanoethyl)amino-</t>
  </si>
  <si>
    <t>perrin0077</t>
  </si>
  <si>
    <t>CCN(CC#N)CC#N</t>
  </si>
  <si>
    <t>ethane, bis(cyanomethyl)amino-</t>
  </si>
  <si>
    <t>perrin0078</t>
  </si>
  <si>
    <t>CCN(CC)CCN(CC)CC</t>
  </si>
  <si>
    <t>C=0.005</t>
  </si>
  <si>
    <t>G8</t>
  </si>
  <si>
    <t>ethane, 1,2-bisdiethylamino-</t>
  </si>
  <si>
    <t>perrin0079</t>
  </si>
  <si>
    <t>25 (assumed)</t>
  </si>
  <si>
    <t>G2</t>
  </si>
  <si>
    <t>C=0.0004</t>
  </si>
  <si>
    <t>G3</t>
  </si>
  <si>
    <t>CC(=O)OCCN</t>
  </si>
  <si>
    <t>P43</t>
  </si>
  <si>
    <t>ethane, 1-acetoxy-2-amino-</t>
  </si>
  <si>
    <t>perrin0081</t>
  </si>
  <si>
    <t>M25</t>
  </si>
  <si>
    <t>CN(C)CCN(C)C</t>
  </si>
  <si>
    <t>C=0.03</t>
  </si>
  <si>
    <t>R33</t>
  </si>
  <si>
    <t>ethane, 1,2-bisdimethylamino-</t>
  </si>
  <si>
    <t>perrin0082</t>
  </si>
  <si>
    <t>C=0.01, I=0.5, "mixed" constants</t>
  </si>
  <si>
    <t>S65</t>
  </si>
  <si>
    <t>CCNCCNCC</t>
  </si>
  <si>
    <t>ethane, 1,2-bisethylamino-</t>
  </si>
  <si>
    <t>perrin0084</t>
  </si>
  <si>
    <t>c1coc(CNCCNCc2ccco2)c1</t>
  </si>
  <si>
    <t>C=0.01, I=0.1, "mixed" constants</t>
  </si>
  <si>
    <t>ethane, 1,2-bisfurfurylamino-</t>
  </si>
  <si>
    <t>perrin0085</t>
  </si>
  <si>
    <t>CC(C)NCCNC(C)C</t>
  </si>
  <si>
    <t>ethane, 1,2-bisisopropylamino-</t>
  </si>
  <si>
    <t>perrin0087</t>
  </si>
  <si>
    <t>CNCCNC</t>
  </si>
  <si>
    <t>I=0.25, "mixed" constants</t>
  </si>
  <si>
    <t>ethane, 1,2-bismethylamino-</t>
  </si>
  <si>
    <t>perrin0088</t>
  </si>
  <si>
    <t>CCCNCCNCCC</t>
  </si>
  <si>
    <t>ethane, 1,2-bispropylamino-</t>
  </si>
  <si>
    <t>perrin0089</t>
  </si>
  <si>
    <t>CN(C)CCOC(c1ccccc1)c1ccc(Br)cc1</t>
  </si>
  <si>
    <t>C between 0.002 and 0.01, as hydrochloride</t>
  </si>
  <si>
    <t>L54</t>
  </si>
  <si>
    <t>ethane, 1-(p-bromobenzhydryloxy)-2-dimethylamino-</t>
  </si>
  <si>
    <t>perrin0090</t>
  </si>
  <si>
    <t>CCC(N)=O</t>
  </si>
  <si>
    <t>ethane, carbamoyl-</t>
  </si>
  <si>
    <t>perrin0091</t>
  </si>
  <si>
    <t>CCN(CC)CCCl</t>
  </si>
  <si>
    <t>ethane, 1-chloro-2-diethylamino-</t>
  </si>
  <si>
    <t>perrin0094</t>
  </si>
  <si>
    <t>CCN(Cl)CC</t>
  </si>
  <si>
    <t>I=0.02 to 0.2, f_HB+ taken equal f for HN(CH3)3+</t>
  </si>
  <si>
    <t>ethane, N-chloro-N-ethylamino-</t>
  </si>
  <si>
    <t>perrin0095</t>
  </si>
  <si>
    <t>OCCCNCCCl</t>
  </si>
  <si>
    <t>ethane, 1-chloro-2-(2-hydroxyethylmethyl)amino-</t>
  </si>
  <si>
    <t>perrin0096</t>
  </si>
  <si>
    <t>N#CCCNCCC#N</t>
  </si>
  <si>
    <t>ethane, 1-cyano-2-(2-cyanoethyl)amino-</t>
  </si>
  <si>
    <t>perrin0098</t>
  </si>
  <si>
    <t>CCN(CC)CCC#N</t>
  </si>
  <si>
    <t>ethane, 1-cyano-2-diethylamino-</t>
  </si>
  <si>
    <t>perrin0099</t>
  </si>
  <si>
    <t>CN(C)CCC#N</t>
  </si>
  <si>
    <t>ethane, 1-cyano-2-dimethylamino-</t>
  </si>
  <si>
    <t>perrin0100</t>
  </si>
  <si>
    <t>CCN(C#N)CC</t>
  </si>
  <si>
    <t>ethane, N-cyano-N-ethylamino-</t>
  </si>
  <si>
    <t>perrin0101</t>
  </si>
  <si>
    <t>CC(C)NCCC#N</t>
  </si>
  <si>
    <t>ethane, 1-cyano-2-isopropylamino-</t>
  </si>
  <si>
    <t>perrin0102</t>
  </si>
  <si>
    <t>CCN(CC)CC#N</t>
  </si>
  <si>
    <t>ethane, N-cyanomethyl-N-ethylamino-</t>
  </si>
  <si>
    <t>perrin0103</t>
  </si>
  <si>
    <t>NCCN</t>
  </si>
  <si>
    <t>I=0.10 to 0.25 (pK1) 0.07 to 0.30 (pK2)</t>
  </si>
  <si>
    <t>E36</t>
  </si>
  <si>
    <t>ethane, 1,2-diamino-</t>
  </si>
  <si>
    <t>perrin0104</t>
  </si>
  <si>
    <t>(Interpolated)</t>
  </si>
  <si>
    <t>I=0.10 to 0.25 (pK1), 0.07 to 0.30 (pK2)</t>
  </si>
  <si>
    <t>I=0.05 (pk1), =0.013 to 0.029 (pK2)</t>
  </si>
  <si>
    <t>NC(=NO)C(N)=NO</t>
  </si>
  <si>
    <t>C=0.005, I~0.006</t>
  </si>
  <si>
    <t>P8</t>
  </si>
  <si>
    <t>ethane, 1,2-diamino-1,2-bishydroxyimino-</t>
  </si>
  <si>
    <t>perrin0105</t>
  </si>
  <si>
    <t>W19</t>
  </si>
  <si>
    <t>C=0.0001, I=0.1</t>
  </si>
  <si>
    <t>O1</t>
  </si>
  <si>
    <t>CCN(CC)CC</t>
  </si>
  <si>
    <t>ethane, diethylamino-</t>
  </si>
  <si>
    <t>perrin0106</t>
  </si>
  <si>
    <t>I=0.011 to 0.019</t>
  </si>
  <si>
    <t>(c) Œ∫ &lt;= 2.0</t>
  </si>
  <si>
    <t>I=0.003 to 0.005</t>
  </si>
  <si>
    <t>C=0.04, I=0.01 to 0.14</t>
  </si>
  <si>
    <t>I=0.005</t>
  </si>
  <si>
    <t>CCOC(CN(CC)CC)N(CC)CC</t>
  </si>
  <si>
    <t>F3</t>
  </si>
  <si>
    <t>ethane, 1-diethylamino-2-diethylaminoethoxy-</t>
  </si>
  <si>
    <t>perrin0107</t>
  </si>
  <si>
    <t>CCN(CC)CCC(=O)C(c1ccccc1)c1ccccc1</t>
  </si>
  <si>
    <t>ethane, 1-diethylamino-2-diphenylmethylcarbonyl-</t>
  </si>
  <si>
    <t>perrin0108</t>
  </si>
  <si>
    <t>perrin0109</t>
  </si>
  <si>
    <t>CCN(CC)CCO</t>
  </si>
  <si>
    <t>A61</t>
  </si>
  <si>
    <t>ethane, 1-diethylamino-2-hydroxy-</t>
  </si>
  <si>
    <t>perrin0111</t>
  </si>
  <si>
    <t>CCN(C)C</t>
  </si>
  <si>
    <t>C</t>
  </si>
  <si>
    <t>H23</t>
  </si>
  <si>
    <t>ethane, dimethylamino-</t>
  </si>
  <si>
    <t>perrin0112</t>
  </si>
  <si>
    <t>CCOC(CN(C)C)N(C)C</t>
  </si>
  <si>
    <t>ethane, 1-dimethylamino-2-dimethylaminoethoxy-</t>
  </si>
  <si>
    <t>perrin0113</t>
  </si>
  <si>
    <t>CN(C)CCC(=O)C(c1ccccc1)c1ccccc1</t>
  </si>
  <si>
    <t>ethane, 1-dimethylamino-2-diphenylmethylcarbonyl-</t>
  </si>
  <si>
    <t>perrin0115</t>
  </si>
  <si>
    <t>CN(C)CCO</t>
  </si>
  <si>
    <t>ethane, 1-dimethylamino-2-hydroxy-</t>
  </si>
  <si>
    <t>perrin0117</t>
  </si>
  <si>
    <t>CNCCOC(c1ccccc1)c1ccccc1</t>
  </si>
  <si>
    <t>I=0.6, "mixed" constant</t>
  </si>
  <si>
    <t>A64</t>
  </si>
  <si>
    <t>ethane, 1-diphenylmethoxy-2-methylamino-</t>
  </si>
  <si>
    <t>perrin0118</t>
  </si>
  <si>
    <t>CCNCC</t>
  </si>
  <si>
    <t>(c) I=0.05 to 40</t>
  </si>
  <si>
    <t>ethane, ethylamino-</t>
  </si>
  <si>
    <t>perrin0119</t>
  </si>
  <si>
    <t>(c) Œ∫&lt;=2.0, I=0.006 to 0.008</t>
  </si>
  <si>
    <t>CCN(C)CC</t>
  </si>
  <si>
    <t>ethane, N-ethyl-N-methylamino-</t>
  </si>
  <si>
    <t>perrin0120</t>
  </si>
  <si>
    <t>OCCNCC(O)O</t>
  </si>
  <si>
    <t>(m) I=0.004 to 0.1._x000D_
From ref and extrapolation to m=0</t>
  </si>
  <si>
    <t>B73</t>
  </si>
  <si>
    <t>- pK = 2.524 + 1563/T (T in K); t=10 to 50 deg. (ref: W12)</t>
  </si>
  <si>
    <t>ethane, 1-hydroxy-2-(2,2'-bishydroxyethyl)amino-</t>
  </si>
  <si>
    <t>perrin0121</t>
  </si>
  <si>
    <t>(m), I=0.005 to 0.1_x000D_
From ref and extrapolation to m=0</t>
  </si>
  <si>
    <t>B34</t>
  </si>
  <si>
    <t>OCCNCCO</t>
  </si>
  <si>
    <t>E3dh</t>
  </si>
  <si>
    <t>- pK = 18.082 ‚Äì 561.2/T-0.02427T  (T in K) t=5‚Äì55 deg. C</t>
  </si>
  <si>
    <t>ethane, 1-hydroxy-2-(2-hydroxyethyl)amino-</t>
  </si>
  <si>
    <t>perrin0122</t>
  </si>
  <si>
    <t>(m), I=0.009 to 0.1</t>
  </si>
  <si>
    <t>B88</t>
  </si>
  <si>
    <t>C28</t>
  </si>
  <si>
    <t>OCCCNCCO</t>
  </si>
  <si>
    <t>C=0.005 to 0.1</t>
  </si>
  <si>
    <t>S20</t>
  </si>
  <si>
    <t>ethane, 1-hydroxy-2-(2-hydroxyethylmethyl)amino-</t>
  </si>
  <si>
    <t>perrin0123</t>
  </si>
  <si>
    <t>O2</t>
  </si>
  <si>
    <t>H21</t>
  </si>
  <si>
    <t>NCCOP(=O)(O)O</t>
  </si>
  <si>
    <t>&lt;1</t>
  </si>
  <si>
    <t>(c)</t>
  </si>
  <si>
    <t>C37</t>
  </si>
  <si>
    <t>2-Aminoethyl dihydrogen phosphate</t>
  </si>
  <si>
    <t>perrin0124</t>
  </si>
  <si>
    <t>(m), I=0.008 to 0.1</t>
  </si>
  <si>
    <t>I=0.03, fH+ taken = f+/-(HCl)</t>
  </si>
  <si>
    <t>NCCOS(=O)(=O)O</t>
  </si>
  <si>
    <t>I=0.014, fH+ taken=f+/-(HCl)</t>
  </si>
  <si>
    <t>2-Aminoethyl hydrogen sulphate</t>
  </si>
  <si>
    <t>perrin0125</t>
  </si>
  <si>
    <t>NCCSSCCN</t>
  </si>
  <si>
    <t>H38</t>
  </si>
  <si>
    <t>Bis(2-aminoethyl)disulphide</t>
  </si>
  <si>
    <t>perrin0127</t>
  </si>
  <si>
    <t>CN(C)C(CSCC(N(C)C)N(C)C)N(C)C</t>
  </si>
  <si>
    <t>E3bg, R3b</t>
  </si>
  <si>
    <t>Bisdimethylaminoethyl sulphide</t>
  </si>
  <si>
    <t>perrin0128</t>
  </si>
  <si>
    <t>C[N+]([O-])(CCCl)CCCl</t>
  </si>
  <si>
    <t>A79</t>
  </si>
  <si>
    <t>Methylbis(2-chloroethyl)amine N-oxide</t>
  </si>
  <si>
    <t>perrin0131</t>
  </si>
  <si>
    <t>CC[N+]([O-])(CC)CC</t>
  </si>
  <si>
    <t>Triethylamine N-oxide</t>
  </si>
  <si>
    <t>perrin0133</t>
  </si>
  <si>
    <t>CC(=O)NCC(C)C</t>
  </si>
  <si>
    <t>propane, 1-acetamido-2-methyl-</t>
  </si>
  <si>
    <t>perrin0134</t>
  </si>
  <si>
    <t>CC(=O)NC(C)(C)C</t>
  </si>
  <si>
    <t>propane, 2-acetamido-2-methyl-</t>
  </si>
  <si>
    <t>perrin0135</t>
  </si>
  <si>
    <t>CC(=O)CCCN(C)C</t>
  </si>
  <si>
    <t>propane, 1-acetyl-3-dimethylamino-</t>
  </si>
  <si>
    <t>perrin0136</t>
  </si>
  <si>
    <t>CC(=O)C(c1ccccc1)(c1ccccc1)C(C)CN(C)C</t>
  </si>
  <si>
    <t>propane, 1-acetyl-3-dimethylamino-2-methyl-1,1-diphenyl-</t>
  </si>
  <si>
    <t>perrin0137</t>
  </si>
  <si>
    <t>CCCN</t>
  </si>
  <si>
    <t>(c) I=0.05 to 0.2</t>
  </si>
  <si>
    <t>propane, 1-amino-</t>
  </si>
  <si>
    <t>perrin0138</t>
  </si>
  <si>
    <t>CC(C)N</t>
  </si>
  <si>
    <t>propane, 2-amino-</t>
  </si>
  <si>
    <t>perrin0139</t>
  </si>
  <si>
    <t>No details</t>
  </si>
  <si>
    <t>NCCCNCCCN</t>
  </si>
  <si>
    <t>I=1.0, "mixed" constant</t>
  </si>
  <si>
    <t>H25</t>
  </si>
  <si>
    <t>propane, 1-amino-3-(3-aminopropyl)amino-</t>
  </si>
  <si>
    <t>perrin0140</t>
  </si>
  <si>
    <t>NCCCCNCCCN</t>
  </si>
  <si>
    <t>propane, 1-amino-3-(3-aminopropylmethyl)amino-</t>
  </si>
  <si>
    <t>perrin0141</t>
  </si>
  <si>
    <t>NCCCBr</t>
  </si>
  <si>
    <t>Rapid E3ag</t>
  </si>
  <si>
    <t>propane, 1-amino-3-bromo-</t>
  </si>
  <si>
    <t>perrin0142</t>
  </si>
  <si>
    <t>CC(C)(N)C#N</t>
  </si>
  <si>
    <t>C between 0.05 and 0.1, ‚Äúmixed‚Äù constant</t>
  </si>
  <si>
    <t>propane, 2-amino-2-cyano-</t>
  </si>
  <si>
    <t>perrin0143</t>
  </si>
  <si>
    <t>NC(CO)(CO)CO</t>
  </si>
  <si>
    <t>(m) I=0.005 to 0.2_x000D_
From ref. and extrapolation to m=0</t>
  </si>
  <si>
    <t>E3a</t>
  </si>
  <si>
    <t>B31</t>
  </si>
  <si>
    <t>propane, 2-amino-1,3-dihydroxy-2-hydroxymethyl-</t>
  </si>
  <si>
    <t>perrin0144</t>
  </si>
  <si>
    <t>C=0.1, I=1, "mixed" constant</t>
  </si>
  <si>
    <t>B138</t>
  </si>
  <si>
    <t>(m) I=0.008 to 0.1</t>
  </si>
  <si>
    <t>E1a</t>
  </si>
  <si>
    <t>B30</t>
  </si>
  <si>
    <t>D9</t>
  </si>
  <si>
    <t>CC(N)(CO)CO</t>
  </si>
  <si>
    <t>(m) I=0.015 to 0.1</t>
  </si>
  <si>
    <t>H46</t>
  </si>
  <si>
    <t>propane, 2-amino-1,3-dihydroxy-2-methyl-</t>
  </si>
  <si>
    <t>perrin0145</t>
  </si>
  <si>
    <t>E37</t>
  </si>
  <si>
    <t>I=0.028, fH+ taken = f+/-(HCl)</t>
  </si>
  <si>
    <t>CC(C)(C)CN</t>
  </si>
  <si>
    <t>C~=0.03</t>
  </si>
  <si>
    <t>propane, 1-amino-2,2-dimethyl-</t>
  </si>
  <si>
    <t>perrin0146</t>
  </si>
  <si>
    <t>V12</t>
  </si>
  <si>
    <t>H6</t>
  </si>
  <si>
    <t>CN(C)N=C(N)C(F)(F)C(F)(F)F</t>
  </si>
  <si>
    <t>B131</t>
  </si>
  <si>
    <t>propane, 1-amino-1-dimethylhydrazono-2,2,3,3,3-pentafluoro-</t>
  </si>
  <si>
    <t>perrin0147</t>
  </si>
  <si>
    <t>NCCCO</t>
  </si>
  <si>
    <t>propane, 1-amino-3-hydroxy-</t>
  </si>
  <si>
    <t>perrin0148</t>
  </si>
  <si>
    <t>C=0.07</t>
  </si>
  <si>
    <t>D38</t>
  </si>
  <si>
    <t>CC(N)CO</t>
  </si>
  <si>
    <t>propane, 2-amino-1-hydroxy-</t>
  </si>
  <si>
    <t>perrin0149</t>
  </si>
  <si>
    <t>CC(C)(O)CN</t>
  </si>
  <si>
    <t>I=0.5, ‚Äúmixed‚Äù constant</t>
  </si>
  <si>
    <t>E2</t>
  </si>
  <si>
    <t>propane, 1-amino-2-hydroxy-2-methyl-</t>
  </si>
  <si>
    <t>perrin0150</t>
  </si>
  <si>
    <t>CC(C)(N)CO</t>
  </si>
  <si>
    <t>propane, 2-amino-1-hydroxy-2-methyl-</t>
  </si>
  <si>
    <t>perrin0151</t>
  </si>
  <si>
    <t>I=0.5, "mixed" constant</t>
  </si>
  <si>
    <t>CC(C)CN</t>
  </si>
  <si>
    <t>B135</t>
  </si>
  <si>
    <t>propane, 1-amino-2-methyl-</t>
  </si>
  <si>
    <t>perrin0152</t>
  </si>
  <si>
    <t>C=0.0008 to, extrapolation from water, ethanol mixtures</t>
  </si>
  <si>
    <t>H52</t>
  </si>
  <si>
    <t>CC(C)(C)N</t>
  </si>
  <si>
    <t>propane, 2-amino-2-methyl-</t>
  </si>
  <si>
    <t>perrin0153</t>
  </si>
  <si>
    <t>NCCC(Cl)(Cl)Cl</t>
  </si>
  <si>
    <t>propane, 1-amino-3,3,3-trichloro-</t>
  </si>
  <si>
    <t>perrin0154</t>
  </si>
  <si>
    <t>NCCC(F)(F)F</t>
  </si>
  <si>
    <t>propane, 1-amino-3,3,3-trifluoro-</t>
  </si>
  <si>
    <t>perrin0155</t>
  </si>
  <si>
    <t>C[Si](C)(C)CCCN</t>
  </si>
  <si>
    <t>c- 0.005</t>
  </si>
  <si>
    <t>propane, 1-amino-3-trimethylsilyl-</t>
  </si>
  <si>
    <t>perrin0156</t>
  </si>
  <si>
    <t>CN(C)CCC(C(=O)c1ccccc1)(c1ccccc1)c1ccccc1</t>
  </si>
  <si>
    <t>propane, 1-benzoyl-3-dimethylamino-1,1-diphenyl-</t>
  </si>
  <si>
    <t>perrin0157</t>
  </si>
  <si>
    <t>CCN(CC)CCC(C(=O)Cc1ccccc1)c1ccccc1</t>
  </si>
  <si>
    <t>propane, 1-benzylcarbonyl-3-diethylamino-1-phenyl-</t>
  </si>
  <si>
    <t>perrin0158</t>
  </si>
  <si>
    <t>CN(C)CCC(C(=O)Cc1ccccc1)c1ccccc1</t>
  </si>
  <si>
    <t>propane, 1-benzylcarbonyl-3-dimethylamino-1-phenyl-</t>
  </si>
  <si>
    <t>perrin0159</t>
  </si>
  <si>
    <t>CCCN(CCCl)CCCl</t>
  </si>
  <si>
    <t>propane, 1-bis(2-chloroethyl)amino-</t>
  </si>
  <si>
    <t>perrin0160</t>
  </si>
  <si>
    <t>CC(C)N(CCCl)CCCl</t>
  </si>
  <si>
    <t>propane, 2-bis(2-chloroethyl)amino-</t>
  </si>
  <si>
    <t>perrin0161</t>
  </si>
  <si>
    <t>CCN(CC)CCCN(CC)CC</t>
  </si>
  <si>
    <t>propane, 1,3-bisdiethylamino-</t>
  </si>
  <si>
    <t>perrin0162</t>
  </si>
  <si>
    <t>Equation for calculating pKs only approximate</t>
  </si>
  <si>
    <t>CCN(CC)CC(O)CN(CC)CC</t>
  </si>
  <si>
    <t>propane, 1,3-bisdiethylamino-2-hydroxy-</t>
  </si>
  <si>
    <t>perrin0163</t>
  </si>
  <si>
    <t>CC(CN(C)C)N(C)C</t>
  </si>
  <si>
    <t>propane, 1,2-bisdimethylamino-</t>
  </si>
  <si>
    <t>perrin0164</t>
  </si>
  <si>
    <t>CN(C)CCCN(C)C</t>
  </si>
  <si>
    <t>propane, 1,3-bisdimethylamino-</t>
  </si>
  <si>
    <t>perrin0165</t>
  </si>
  <si>
    <t>CCCCC(=O)C(CC(C)N(C)C)(c1ccccc1)c1ccccc1</t>
  </si>
  <si>
    <t>propane, 1-butylcarbonyl-3-dimethylamino-3-methyl-1,1-diphenyl-</t>
  </si>
  <si>
    <t>perrin0170</t>
  </si>
  <si>
    <t>CCCC(N)=O</t>
  </si>
  <si>
    <t>propane, 1-carbamoyl-</t>
  </si>
  <si>
    <t>perrin0171</t>
  </si>
  <si>
    <t>CC(C)(C)CC(N)=O</t>
  </si>
  <si>
    <t>propane, 1-carbamoyl-2,2-dimethyl-</t>
  </si>
  <si>
    <t>perrin0172</t>
  </si>
  <si>
    <t>CC(C)C(N)=O</t>
  </si>
  <si>
    <t>propane, 2-carbamoyl-</t>
  </si>
  <si>
    <t>perrin0173</t>
  </si>
  <si>
    <t>CC(C)(C)C(N)=O</t>
  </si>
  <si>
    <t>propane, 2-carbamoyl-2-methyl-</t>
  </si>
  <si>
    <t>perrin0174</t>
  </si>
  <si>
    <t>CCN(CC)CCC(C(=O)O)(c1ccccc1)c1ccccc1</t>
  </si>
  <si>
    <t>propane, 1-carboxy-3-diethylamino-1,1-diphenyl-</t>
  </si>
  <si>
    <t>perrin0175</t>
  </si>
  <si>
    <t>CC(CC(C(=O)O)(c1ccccc1)c1ccccc1)N(C)C</t>
  </si>
  <si>
    <t>propane, 1-carboxy-3-dimethylamino-3-methyl-1,1-diphenyl-</t>
  </si>
  <si>
    <t>perrin0176</t>
  </si>
  <si>
    <t>CCN(CC)CCCC#N</t>
  </si>
  <si>
    <t>propane, 1-cyano-3-diethylamino-</t>
  </si>
  <si>
    <t>perrin0177</t>
  </si>
  <si>
    <t>CCN(CC)C(C)(C)C#N</t>
  </si>
  <si>
    <t>propane, 2-cyano-2-diethylamino-</t>
  </si>
  <si>
    <t>perrin0178</t>
  </si>
  <si>
    <t>Neutral molecule unstable</t>
  </si>
  <si>
    <t>Rapid titration</t>
  </si>
  <si>
    <t>R10</t>
  </si>
  <si>
    <t>CCN(CC)CCC(C#N)(c1ccccc1)c1ccccc1</t>
  </si>
  <si>
    <t>propane, 1-cyano-3-diethylamino-1,1-diphenyl-</t>
  </si>
  <si>
    <t>perrin0179</t>
  </si>
  <si>
    <t>CN(C)CCC(C#N)(c1ccccc1)c1ccccc1</t>
  </si>
  <si>
    <t>I=0.013</t>
  </si>
  <si>
    <t>B41</t>
  </si>
  <si>
    <t>propane, 1-cyano-3-dimethylamino-1,1-diphenyl-</t>
  </si>
  <si>
    <t>perrin0180</t>
  </si>
  <si>
    <t>CC(CN(C)C)C(C#N)(c1ccccc1)c1ccccc1</t>
  </si>
  <si>
    <t>propane, 1-cyano-3-dimethylamino-2-methyl-1,1-diphenyl-</t>
  </si>
  <si>
    <t>perrin0181</t>
  </si>
  <si>
    <t>CC(CC(C#N)(c1ccccc1)c1ccccc1)N(C)C</t>
  </si>
  <si>
    <t>propane, 1-cyano-3-dimethylamino-3-methyl-1,1-diphenyl-</t>
  </si>
  <si>
    <t>perrin0182</t>
  </si>
  <si>
    <t>CC(N)CN</t>
  </si>
  <si>
    <t>propane, 1,2-diamino-</t>
  </si>
  <si>
    <t>['OPSIN_name1', 'chemaxon_name1', 'pubchem_name1', 'pubchem_nickname']</t>
  </si>
  <si>
    <t>perrin0183</t>
  </si>
  <si>
    <t>C8</t>
  </si>
  <si>
    <t>I=0.5, "mixed" constants</t>
  </si>
  <si>
    <t>N9</t>
  </si>
  <si>
    <t>NCCCN</t>
  </si>
  <si>
    <t>propane, 1,3-diamino-</t>
  </si>
  <si>
    <t>perrin0184</t>
  </si>
  <si>
    <t>S30</t>
  </si>
  <si>
    <t>C49</t>
  </si>
  <si>
    <t>I14</t>
  </si>
  <si>
    <t>C=0.0004 formula for calculating pKs only approximate</t>
  </si>
  <si>
    <t>NCC(CN)CN</t>
  </si>
  <si>
    <t>22+1</t>
  </si>
  <si>
    <t>C=0.04, I=1(KNO3), concentration constants</t>
  </si>
  <si>
    <t>S67</t>
  </si>
  <si>
    <t>propane, 1,3-diamino-2-aminomethyl-</t>
  </si>
  <si>
    <t>perrin0185</t>
  </si>
  <si>
    <t>NC(CC(N)=NO)=NO</t>
  </si>
  <si>
    <t>C=0.001, I~0.006</t>
  </si>
  <si>
    <t>propane, 1,3-diamino-1,3-bishydroxyimino-</t>
  </si>
  <si>
    <t>perrin0186</t>
  </si>
  <si>
    <t>CC(C)(CN)CN</t>
  </si>
  <si>
    <t>I=1.0, "mixed" constants</t>
  </si>
  <si>
    <t>propane, 1,3-diamino-2,2-dimethyl-</t>
  </si>
  <si>
    <t>perrin0187</t>
  </si>
  <si>
    <t>NCC(O)CN</t>
  </si>
  <si>
    <t>propane, 1,3-diamino-2-hydroxy-</t>
  </si>
  <si>
    <t>perrin0188</t>
  </si>
  <si>
    <t>I=1.0, "mixed "constants</t>
  </si>
  <si>
    <t>G36</t>
  </si>
  <si>
    <t>CC(C)(N)CN</t>
  </si>
  <si>
    <t>propane, 1,2-diamino-2-methyl-</t>
  </si>
  <si>
    <t>perrin0189</t>
  </si>
  <si>
    <t>CCOC(=O)C(CCN(CC)CC)(c1ccccc1)c1ccccc1</t>
  </si>
  <si>
    <t>propane, 1-diethylamino-3-ethoxycarbonyl-3,3-diphenyl-</t>
  </si>
  <si>
    <t>perrin0190</t>
  </si>
  <si>
    <t>CC(O)CN(CC(C)O)CC(C)O</t>
  </si>
  <si>
    <t>propane, 1-di(2-hydroxypropyl)amino-2-hydroxy-</t>
  </si>
  <si>
    <t>perrin0192</t>
  </si>
  <si>
    <t>CC(C)CN(CC(C)C)CC(C)C</t>
  </si>
  <si>
    <t>propane, 1-di-isobutylamino-2-methyl-</t>
  </si>
  <si>
    <t>perrin0193</t>
  </si>
  <si>
    <t>CCCN(C)C</t>
  </si>
  <si>
    <t>propane, 1-dimethylamino-</t>
  </si>
  <si>
    <t>perrin0194</t>
  </si>
  <si>
    <t>C3</t>
  </si>
  <si>
    <t>CC(C)N(C)C</t>
  </si>
  <si>
    <t>propane, 2-dimethylamino-</t>
  </si>
  <si>
    <t>perrin0195</t>
  </si>
  <si>
    <t>CN(C)CCC(c1ccccc1)c1ccccc1</t>
  </si>
  <si>
    <t>propane, 1-dimethylamino-3,3-diphenyl-</t>
  </si>
  <si>
    <t>perrin0198</t>
  </si>
  <si>
    <t>CCOC(=O)C(CCN(C)C)(c1ccccc1)c1ccccc1</t>
  </si>
  <si>
    <t>propane, 1-dimethylamino-3-ethoxycarbonyl-3,3-diphenyl-</t>
  </si>
  <si>
    <t>perrin0199</t>
  </si>
  <si>
    <t>CCOC(=O)C(CC(C)N(C)C)(c1ccccc1)c1ccccc1</t>
  </si>
  <si>
    <t>propane, 1-dimethylamino-3-ethoxycarbonyl-1-methyl-3,3-diphenyl-</t>
  </si>
  <si>
    <t>perrin0200</t>
  </si>
  <si>
    <t>CCC(=O)C(CCN(C)C)(c1ccccc1)c1ccccc1</t>
  </si>
  <si>
    <t>propane, 1-dimethylamino-3-ethylcarbonyl-3,3-diphenyl-</t>
  </si>
  <si>
    <t>perrin0201</t>
  </si>
  <si>
    <t>CC(C)CN(C)C</t>
  </si>
  <si>
    <t>propane, 1-dimethylamino-2-methyl-</t>
  </si>
  <si>
    <t>perrin0202</t>
  </si>
  <si>
    <t>CN(C)C(C)(C)C</t>
  </si>
  <si>
    <t>propane, 2-dimethylamino-2-methyl-</t>
  </si>
  <si>
    <t>perrin0203</t>
  </si>
  <si>
    <t>CCCN(CCC)CCC</t>
  </si>
  <si>
    <t>propane, 1-dipropylamino-</t>
  </si>
  <si>
    <t>perrin0205</t>
  </si>
  <si>
    <t>C=0.01, no hydrolysis correction</t>
  </si>
  <si>
    <t>R38</t>
  </si>
  <si>
    <t>CC(O)CN(C)CCO</t>
  </si>
  <si>
    <t>B81</t>
  </si>
  <si>
    <t>propane, 2-hydroxy-1-(2-hydroxyethylmethylamino)-</t>
  </si>
  <si>
    <t>perrin0208</t>
  </si>
  <si>
    <t>CC(C)=NO</t>
  </si>
  <si>
    <t>Cat</t>
  </si>
  <si>
    <t>W45</t>
  </si>
  <si>
    <t>propane, 2-hydroxyimino-</t>
  </si>
  <si>
    <t>perrin0209</t>
  </si>
  <si>
    <t>CC(O)CNC(C)(C)C</t>
  </si>
  <si>
    <t>propane, 2-(2-hydroxypropylamino)-2-methyl-</t>
  </si>
  <si>
    <t>perrin0210</t>
  </si>
  <si>
    <t>CC(C)CNCC(C)C</t>
  </si>
  <si>
    <t>propane, 1-isobutylamino-2-methyl-</t>
  </si>
  <si>
    <t>perrin0211</t>
  </si>
  <si>
    <t>H7</t>
  </si>
  <si>
    <t>CC(C)NC(C)C</t>
  </si>
  <si>
    <t>propane, 2-isopropylamino-</t>
  </si>
  <si>
    <t>perrin0212</t>
  </si>
  <si>
    <t>CCCNCCC</t>
  </si>
  <si>
    <t>propane, 1-propylamino-</t>
  </si>
  <si>
    <t>perrin0213</t>
  </si>
  <si>
    <t>No details given</t>
  </si>
  <si>
    <t>NCC(N)CN</t>
  </si>
  <si>
    <t>I=0.1, C~0.001, "mixed" constants</t>
  </si>
  <si>
    <t>P60</t>
  </si>
  <si>
    <t>propane, 1,2,3-triamino-</t>
  </si>
  <si>
    <t>perrin0214</t>
  </si>
  <si>
    <t>CC(C)NC[Si](C)(C)C</t>
  </si>
  <si>
    <t>propane, 2-trimethylsilylmethylamino-</t>
  </si>
  <si>
    <t>perrin0215</t>
  </si>
  <si>
    <t>C=CCNCC=C</t>
  </si>
  <si>
    <t>prop-2-ene, 1-allylamino-</t>
  </si>
  <si>
    <t>perrin0216</t>
  </si>
  <si>
    <t>C=CCN</t>
  </si>
  <si>
    <t>prop-2-ene, 1-amino-</t>
  </si>
  <si>
    <t>perrin0217</t>
  </si>
  <si>
    <t>M10</t>
  </si>
  <si>
    <t>NCC=C(Cl)Cl</t>
  </si>
  <si>
    <t>prop-2-ene, 1-amino-3,3-dichloro-</t>
  </si>
  <si>
    <t>perrin0218</t>
  </si>
  <si>
    <t>C=CCN(CC=C)CC=C</t>
  </si>
  <si>
    <t>prop-2-ene, 1-diallylamino-</t>
  </si>
  <si>
    <t>perrin0220</t>
  </si>
  <si>
    <t>C=CCN(C)C</t>
  </si>
  <si>
    <t>prop-2-ene, 1-dimethylamino-</t>
  </si>
  <si>
    <t>perrin0221</t>
  </si>
  <si>
    <t>C=CCNC</t>
  </si>
  <si>
    <t>prop-2-ene, 1-methylamino-</t>
  </si>
  <si>
    <t>perrin0223</t>
  </si>
  <si>
    <t>C#CCN</t>
  </si>
  <si>
    <t>C21</t>
  </si>
  <si>
    <t>prop-2-yne, 1-amino-</t>
  </si>
  <si>
    <t>perrin0225</t>
  </si>
  <si>
    <t>C#CCN(C)C</t>
  </si>
  <si>
    <t>prop-2-yne, 1-dimethylamino-</t>
  </si>
  <si>
    <t>perrin0226</t>
  </si>
  <si>
    <t>C#CCN(CC#C)CC#C</t>
  </si>
  <si>
    <t>prop-2-yne, 1-diprop-2-ynylamino-</t>
  </si>
  <si>
    <t>perrin0227</t>
  </si>
  <si>
    <t>C#CCNCC#C</t>
  </si>
  <si>
    <t>prop-2-yne, 1-prop-2-ynylamino-</t>
  </si>
  <si>
    <t>perrin0228</t>
  </si>
  <si>
    <t>CCCCNC(C)=O</t>
  </si>
  <si>
    <t>butane, 1-acetamido-</t>
  </si>
  <si>
    <t>perrin0229</t>
  </si>
  <si>
    <t>CCC(C)NC(C)=O</t>
  </si>
  <si>
    <t>butane, 2-acetamido-</t>
  </si>
  <si>
    <t>perrin0230</t>
  </si>
  <si>
    <t>CC(=O)CCCCN(C)C</t>
  </si>
  <si>
    <t>A6</t>
  </si>
  <si>
    <t>butane, 1-acetyl-4-dimethylamino-</t>
  </si>
  <si>
    <t>perrin0231</t>
  </si>
  <si>
    <t>CCCCN</t>
  </si>
  <si>
    <t>butane, 1-amino-</t>
  </si>
  <si>
    <t>perrin0232</t>
  </si>
  <si>
    <t>E3ab</t>
  </si>
  <si>
    <t>C=0.0004 to 0.07, extrapolation from water, ethanol mixtures</t>
  </si>
  <si>
    <t>I not given, "mixed" constant</t>
  </si>
  <si>
    <t>CCC(C)N</t>
  </si>
  <si>
    <t>butane, 2-amino-</t>
  </si>
  <si>
    <t>perrin0233</t>
  </si>
  <si>
    <t>CCN(CC)CCCCN</t>
  </si>
  <si>
    <t>C=0.0004, equation for calculating only approximate</t>
  </si>
  <si>
    <t>butane, 1-amino-4-diethylamino-</t>
  </si>
  <si>
    <t>perrin0234</t>
  </si>
  <si>
    <t>CN(C)N=C(N)C(F)(F)C(F)(F)C(F)(F)F</t>
  </si>
  <si>
    <t>butane, 1-amino-1-dimethylhydrazono-2,2,3,3,4,4,4-heptafluoro-</t>
  </si>
  <si>
    <t>perrin0235</t>
  </si>
  <si>
    <t>NCCCCO</t>
  </si>
  <si>
    <t>butane, 1-amino-4-hydroxy-</t>
  </si>
  <si>
    <t>perrin0236</t>
  </si>
  <si>
    <t>CCC(N)CO</t>
  </si>
  <si>
    <t>butane, 2-amino-1-hydroxy-</t>
  </si>
  <si>
    <t>perrin0237</t>
  </si>
  <si>
    <t>CCC(N)(CO)CO</t>
  </si>
  <si>
    <t>butane, 2-amino-1-hydroxy-2-hydroxymethyl-</t>
  </si>
  <si>
    <t>perrin0238</t>
  </si>
  <si>
    <t>CC(=NO)C(C)(C)N</t>
  </si>
  <si>
    <t>I=0.27,"mixed" constant</t>
  </si>
  <si>
    <t>M61</t>
  </si>
  <si>
    <t>butane, 2-amino-3-hydroxyimino-2-methyl-</t>
  </si>
  <si>
    <t>perrin0239</t>
  </si>
  <si>
    <t>CCC(C)CN</t>
  </si>
  <si>
    <t>butane, 1-amino-2-methyl-</t>
  </si>
  <si>
    <t>perrin0240</t>
  </si>
  <si>
    <t>CC(C)CCN</t>
  </si>
  <si>
    <t>butane, 1-amino-3-methyl-</t>
  </si>
  <si>
    <t>perrin0241</t>
  </si>
  <si>
    <t>C=0.0008 to 0.04, extrapolation from water, ethanol mixtures</t>
  </si>
  <si>
    <t>CCC(C)(C)N</t>
  </si>
  <si>
    <t>butane, 2-amino-2-methyl-</t>
  </si>
  <si>
    <t>perrin0242</t>
  </si>
  <si>
    <t>NCCCC(Cl)(Cl)Cl</t>
  </si>
  <si>
    <t>butane, 1-amino-4,4,4-trichloro-</t>
  </si>
  <si>
    <t>perrin0243</t>
  </si>
  <si>
    <t>CCCCN(CCCl)CCCl</t>
  </si>
  <si>
    <t>butane, 1-bis(2-chloroethyl)amino-</t>
  </si>
  <si>
    <t>perrin0244</t>
  </si>
  <si>
    <t>CCCCNCCCC</t>
  </si>
  <si>
    <t>butane, 1-butylamino-</t>
  </si>
  <si>
    <t>perrin0246</t>
  </si>
  <si>
    <t>CC(C)(C)CCC(N)=O</t>
  </si>
  <si>
    <t>butane, 1-carbamoyl-3,3-dimethyl-</t>
  </si>
  <si>
    <t>perrin0248</t>
  </si>
  <si>
    <t>CCN(CC)CCCCC#N</t>
  </si>
  <si>
    <t>C=000</t>
  </si>
  <si>
    <t>butane, 1-cyano-4-diethylamino-</t>
  </si>
  <si>
    <t>perrin0249</t>
  </si>
  <si>
    <t>butane, 1-cyano-3-dimethylamino-1,1-diphenyl-</t>
  </si>
  <si>
    <t>perrin0250</t>
  </si>
  <si>
    <t>NCCCCN</t>
  </si>
  <si>
    <t>butane, 1,4-diamino-</t>
  </si>
  <si>
    <t>perrin0251</t>
  </si>
  <si>
    <t>I=0.1, "mixed' constants</t>
  </si>
  <si>
    <t>C=0.005, pKs probably not corrected for overlap</t>
  </si>
  <si>
    <t>CC(N)C(C)N</t>
  </si>
  <si>
    <t>[racemic] I=0.65, "mixed" constants</t>
  </si>
  <si>
    <t>butane, 2,3-diamino-</t>
  </si>
  <si>
    <t>perrin0252</t>
  </si>
  <si>
    <t>[meso] I=0.65, "mixed" constants</t>
  </si>
  <si>
    <t>perrin0253</t>
  </si>
  <si>
    <t>NC(CCC(N)=NO)=NO</t>
  </si>
  <si>
    <t>butane, 1,4-diamino-1,4-bishydroxyimino-</t>
  </si>
  <si>
    <t>perrin0254</t>
  </si>
  <si>
    <t>CC(C)(N)C(C)(C)N</t>
  </si>
  <si>
    <t>butane, 2,3-diamino-2,3-dimethyl-</t>
  </si>
  <si>
    <t>perrin0255</t>
  </si>
  <si>
    <t>CCCCN(CCCC)CCCC</t>
  </si>
  <si>
    <t>I=0.001, extrapolation from water, ethanol mixtures</t>
  </si>
  <si>
    <t>butane, 1-dibutylamino-</t>
  </si>
  <si>
    <t>perrin0256</t>
  </si>
  <si>
    <t>Œ∫=0.2, C&lt;=0.000218</t>
  </si>
  <si>
    <t>D2</t>
  </si>
  <si>
    <t>CCCCN(C)C</t>
  </si>
  <si>
    <t>butane, 1-dimethylamino-</t>
  </si>
  <si>
    <t>perrin0257</t>
  </si>
  <si>
    <t>CCC(C)N(C)C</t>
  </si>
  <si>
    <t>butane, 2-dimethylamino-</t>
  </si>
  <si>
    <t>perrin0258</t>
  </si>
  <si>
    <t>CC(CC(c1ccccc1)c1ccccc1)N(C)C</t>
  </si>
  <si>
    <t>butane, 2-dimethylamino-4,4-diphenyl-</t>
  </si>
  <si>
    <t>perrin0259</t>
  </si>
  <si>
    <t>CCC(=O)C(CC(C)N(C)C)(c1ccccc1)c1ccccc1</t>
  </si>
  <si>
    <t>butane, 2-dimethylamino-4-ethylcarbonyl-4,4-diphenyl-</t>
  </si>
  <si>
    <t>perrin0260</t>
  </si>
  <si>
    <t>CC(CCN(C)C)NN</t>
  </si>
  <si>
    <t>E3</t>
  </si>
  <si>
    <t>butane, 1-dimethylamino-3-hydrazino-</t>
  </si>
  <si>
    <t>perrin0261</t>
  </si>
  <si>
    <t>N=C(NN)C(F)(F)C(F)(F)C(F)(F)F</t>
  </si>
  <si>
    <t>butane, 1,1,1,2,2,3,3-heptafluoro-4-hydrazino-4-imino-</t>
  </si>
  <si>
    <t>perrin0262</t>
  </si>
  <si>
    <t>CC(C)CCNCCC(C)C</t>
  </si>
  <si>
    <t>I=0.004, extrapolation from water, alcohol mixtures</t>
  </si>
  <si>
    <t>butane, 1-isoamylamino-3-methyl-</t>
  </si>
  <si>
    <t>perrin0263</t>
  </si>
  <si>
    <t>CCN(CC)C(C)C=C(c1cccs1)c1cccs1</t>
  </si>
  <si>
    <t>B42</t>
  </si>
  <si>
    <t>but-1-ene, 3-diethylamino-1,1-dithienyl-</t>
  </si>
  <si>
    <t>perrin0264</t>
  </si>
  <si>
    <t>CC(C=C(c1ccccc1)c1ccccc1)N(C)C</t>
  </si>
  <si>
    <t>but-1-ene, 3-dimethylamino-1,1-diphenyl-</t>
  </si>
  <si>
    <t>perrin0265</t>
  </si>
  <si>
    <t>CC(C=C(c1cccs1)c1cccs1)N(C)C</t>
  </si>
  <si>
    <t>but-1-ene, 3-dimethylamino-1,1-dithienyl-</t>
  </si>
  <si>
    <t>perrin0266</t>
  </si>
  <si>
    <t>NCCC=C(Cl)Cl</t>
  </si>
  <si>
    <t>but-3-ene, 1-amino-4,4-dichloro-</t>
  </si>
  <si>
    <t>perrin0267</t>
  </si>
  <si>
    <t>C#CCCN(C)C</t>
  </si>
  <si>
    <t>but-3-yne, 1-dimethylamino-</t>
  </si>
  <si>
    <t>perrin0268</t>
  </si>
  <si>
    <t>CCN=CC=CC=CNCC</t>
  </si>
  <si>
    <t>penta-1,3-diene, 1-ethylamino-5-ethylimino-</t>
  </si>
  <si>
    <t>perrin0270</t>
  </si>
  <si>
    <t>CCCCCN</t>
  </si>
  <si>
    <t>pentane, 1-amino-</t>
  </si>
  <si>
    <t>perrin0272</t>
  </si>
  <si>
    <t>C=0.0008 to, 0.05, extrapolation from water, ethanol mixtures</t>
  </si>
  <si>
    <t>CCC(N)CC</t>
  </si>
  <si>
    <t>pentane, 3-amino-</t>
  </si>
  <si>
    <t>perrin0273</t>
  </si>
  <si>
    <t>NCCCCCBr</t>
  </si>
  <si>
    <t>pentane, 1-amino-5-bromo-</t>
  </si>
  <si>
    <t>perrin0274</t>
  </si>
  <si>
    <t>CCN(CC)CCCC(C)N</t>
  </si>
  <si>
    <t>C=0.0004, equation for calculating pKs only approximate</t>
  </si>
  <si>
    <t>pentane, 2-amino-5-diethylamino-</t>
  </si>
  <si>
    <t>perrin0275</t>
  </si>
  <si>
    <t>CC(C)C(N)C(C)C</t>
  </si>
  <si>
    <t>pentane, 3-amino-2,4-dimethyl-</t>
  </si>
  <si>
    <t>perrin0276</t>
  </si>
  <si>
    <t>CCC(N)(CC)CC</t>
  </si>
  <si>
    <t>pentane, 3-amino-3-ethyl-</t>
  </si>
  <si>
    <t>perrin0277</t>
  </si>
  <si>
    <t>NCCCCCO</t>
  </si>
  <si>
    <t>pentane, 1-amino-5-hydroxy-</t>
  </si>
  <si>
    <t>perrin0278</t>
  </si>
  <si>
    <t>CCC(C)(N)CC</t>
  </si>
  <si>
    <t>pentane, 3-amino-3-methyl-</t>
  </si>
  <si>
    <t>perrin0279</t>
  </si>
  <si>
    <t>NCCCCC(Cl)(Cl)Cl</t>
  </si>
  <si>
    <t>pentane, 1-amino-5,5,5-trichloro-</t>
  </si>
  <si>
    <t>perrin0280</t>
  </si>
  <si>
    <t>CC(C)(C)CC(C)(C)N</t>
  </si>
  <si>
    <t>pentane, 2-amino-2,4,4-trimethyl-</t>
  </si>
  <si>
    <t>perrin0281</t>
  </si>
  <si>
    <t>CCCCCNCCCCC</t>
  </si>
  <si>
    <t>I=0.002, extrapolation from water, alcohol mixtures</t>
  </si>
  <si>
    <t>pentane, 1-amylamino-</t>
  </si>
  <si>
    <t>perrin0282</t>
  </si>
  <si>
    <t>CCCCNCC(F)(F)C(F)(F)C(F)(F)CNCCCC</t>
  </si>
  <si>
    <t>pKB1</t>
  </si>
  <si>
    <t>C=0.002, temperature and method of pK calculation not stated</t>
  </si>
  <si>
    <t>M13</t>
  </si>
  <si>
    <t>pentane, 1,5-bis-n-butylamino-2,2,3,3,4,4-hexafluoro-</t>
  </si>
  <si>
    <t>perrin0283</t>
  </si>
  <si>
    <t>pKB2</t>
  </si>
  <si>
    <t>CC(C)(C)NCC(F)(F)C(F)(F)C(F)(F)CNC(C)(C)C</t>
  </si>
  <si>
    <t>pentane, 1,5-bis-t-butylamino-2,2,3,3,4,4-hexafluoro-</t>
  </si>
  <si>
    <t>perrin0284</t>
  </si>
  <si>
    <t>CCN(CC)CCCCCC#N</t>
  </si>
  <si>
    <t>pentane, 1-cyano-5-diethylamino-</t>
  </si>
  <si>
    <t>perrin0286</t>
  </si>
  <si>
    <t>NCCCCCN</t>
  </si>
  <si>
    <t>C=0.005 probably not corrected for overlap</t>
  </si>
  <si>
    <t>pentane, 1,5-diamino-</t>
  </si>
  <si>
    <t>perrin0287</t>
  </si>
  <si>
    <t>CC(C)C(C(C)C)N(C)C</t>
  </si>
  <si>
    <t>C=0.002</t>
  </si>
  <si>
    <t>pentane, 2,4-dimethyl-3-dimethylamino-</t>
  </si>
  <si>
    <t>perrin0288</t>
  </si>
  <si>
    <t>CC(C)NCC(F)(F)C(F)(F)C(F)(F)CNC(C)C</t>
  </si>
  <si>
    <t>pentane, 2,2,3,3,4,4-hexafluoro-1,5-bisisopropylamino-</t>
  </si>
  <si>
    <t>perrin0289</t>
  </si>
  <si>
    <t>CNCC(F)(F)C(F)(F)C(F)(F)CNC</t>
  </si>
  <si>
    <t>pentane, 2,2,3,3,4,4-hexafluoro-1,5-bismethylamino-</t>
  </si>
  <si>
    <t>perrin0290</t>
  </si>
  <si>
    <t>CC(=CC(C)=Nc1ccccc1)Nc1ccccc1</t>
  </si>
  <si>
    <t>I=0.0014, sparingly soluble, hydrolyses rapidly</t>
  </si>
  <si>
    <t>Rapid E3bh</t>
  </si>
  <si>
    <t>pent-2-ene, 2-anilino-4-phenylimino-</t>
  </si>
  <si>
    <t>perrin0291</t>
  </si>
  <si>
    <t>C#CCCCN(C)C</t>
  </si>
  <si>
    <t>pent-4-yne, 1-dimethylamino-</t>
  </si>
  <si>
    <t>perrin0292</t>
  </si>
  <si>
    <t>CCCCCCN</t>
  </si>
  <si>
    <t>C=0.0008 to 0.05, extrapolation from water, ethanol mixtures</t>
  </si>
  <si>
    <t>hexane, 1-amino-</t>
  </si>
  <si>
    <t>perrin0293</t>
  </si>
  <si>
    <t>NCCCCCCBr</t>
  </si>
  <si>
    <t>hexane, 1-amino-6-bromo-</t>
  </si>
  <si>
    <t>perrin0294</t>
  </si>
  <si>
    <t>NCCCCCCO</t>
  </si>
  <si>
    <t>hexane, 1-amino-6-hydroxy-</t>
  </si>
  <si>
    <t>perrin0296</t>
  </si>
  <si>
    <t>CC(=NO)C(C)(C)CCCN</t>
  </si>
  <si>
    <t>I=0.27, "mixed" constant</t>
  </si>
  <si>
    <t>hexane, 1-amino-5-hydroxyimino-4,4-dimethyl-</t>
  </si>
  <si>
    <t>perrin0297</t>
  </si>
  <si>
    <t>CCCCNCCCCCCNCCCC</t>
  </si>
  <si>
    <t>hexane, 1,6-bis-n-butylamino-</t>
  </si>
  <si>
    <t>perrin0298</t>
  </si>
  <si>
    <t>CC(C)(C)NCCCCCCNC(C)(C)C</t>
  </si>
  <si>
    <t>hexane, 1,6-bis-t-butylamino-</t>
  </si>
  <si>
    <t>perrin0299</t>
  </si>
  <si>
    <t>CC(C)NCCCCCCNC(C)C</t>
  </si>
  <si>
    <t>hexane, 1,6-bisisopropylamino-</t>
  </si>
  <si>
    <t>perrin0301</t>
  </si>
  <si>
    <t>NCCCCCCN</t>
  </si>
  <si>
    <t>(c) I=0.08 to 0.20 (pK1), 0.07 to 0.25 (pK2)</t>
  </si>
  <si>
    <t>hexane, 1,6-diamino-</t>
  </si>
  <si>
    <t>perrin0302</t>
  </si>
  <si>
    <t>(c) I=0.08 to 0.20 (pK1), 0.07 to 0.25 (pK2) _x000D_
(Interpolated)</t>
  </si>
  <si>
    <t>I=0.08 to 0.20 (pK1), 0.07 to 0.25 (pK2)</t>
  </si>
  <si>
    <t>CCCCCCNCCCCCC</t>
  </si>
  <si>
    <t>C=0.0008 to 0.03, extrapolation from water, ethanol mixtures</t>
  </si>
  <si>
    <t>hexane, 1-hexylamino-</t>
  </si>
  <si>
    <t>perrin0303</t>
  </si>
  <si>
    <t>N=C(NN)C(F)(F)C(F)(F)C(F)(F)C(F)(F)C(F)(F)F</t>
  </si>
  <si>
    <t>hexane, undecafluoro-1-hydrazino-1-imino-</t>
  </si>
  <si>
    <t>perrin0304</t>
  </si>
  <si>
    <t>C#CCCCCN(C)C</t>
  </si>
  <si>
    <t>hex-5-yne, 1-dimethylamino-</t>
  </si>
  <si>
    <t>perrin0305</t>
  </si>
  <si>
    <t>CCCCCCCN</t>
  </si>
  <si>
    <t>C=0.0008 to 0.02, extrapolation from water, ethanol mixtures</t>
  </si>
  <si>
    <t>heptane, 1-amino-</t>
  </si>
  <si>
    <t>perrin0306</t>
  </si>
  <si>
    <t>CCCCCC(C)N</t>
  </si>
  <si>
    <t>C=0.005, extrapolation from water, ethanol mixtures</t>
  </si>
  <si>
    <t>heptane, 2-amino-</t>
  </si>
  <si>
    <t>perrin0307</t>
  </si>
  <si>
    <t>CCCCCC(C)(C)N</t>
  </si>
  <si>
    <t>heptane, 2-amino-2-methyl-</t>
  </si>
  <si>
    <t>perrin0308</t>
  </si>
  <si>
    <t>CC(C)CCCC(C)N</t>
  </si>
  <si>
    <t>C=0.0006 to 0.002</t>
  </si>
  <si>
    <t>L14</t>
  </si>
  <si>
    <t>heptane, 2-amino-6-methyl-</t>
  </si>
  <si>
    <t>perrin0309</t>
  </si>
  <si>
    <t>CCCCCC(C)NC</t>
  </si>
  <si>
    <t>heptane, 2-methylamino-</t>
  </si>
  <si>
    <t>perrin0311</t>
  </si>
  <si>
    <t>CCCCCCCCN</t>
  </si>
  <si>
    <t>octane, 1-amino-</t>
  </si>
  <si>
    <t>perrin0313</t>
  </si>
  <si>
    <t>CCCCCCC(C)N</t>
  </si>
  <si>
    <t>octane, 2-amino-</t>
  </si>
  <si>
    <t>perrin0314</t>
  </si>
  <si>
    <t>CC(=NO)C(C)(C)CCCCCN</t>
  </si>
  <si>
    <t>octane, 1-amino-7-hydroxyimino-6,6-dimethyl-</t>
  </si>
  <si>
    <t>perrin0315</t>
  </si>
  <si>
    <t>CCCCCC(O)C(C)(C)N</t>
  </si>
  <si>
    <t>octane, 2-amino-3-hydroxy-2-methyl-</t>
  </si>
  <si>
    <t>perrin0316</t>
  </si>
  <si>
    <t>NCCCCCCCCN</t>
  </si>
  <si>
    <t>Ref. from S22</t>
  </si>
  <si>
    <t>octane, 1,8-diamino-</t>
  </si>
  <si>
    <t>perrin0318</t>
  </si>
  <si>
    <t>CC(=NO)C(C)(C)C(N)C(N)C(C)(C)C(C)=NO</t>
  </si>
  <si>
    <t>I=0.27, ‚Äúmixed‚Äù constants</t>
  </si>
  <si>
    <t>octane, 4,5-diamino-2,7-bishydroxyimino-3,3,6,6-tetramethyl-</t>
  </si>
  <si>
    <t>perrin0319</t>
  </si>
  <si>
    <t>CCCCCCCCNCCCCCCCC</t>
  </si>
  <si>
    <t>C=0.0008 to 0.01, extrapolation from water, ethanol mixtures</t>
  </si>
  <si>
    <t>octane, 1-octylamino-</t>
  </si>
  <si>
    <t>perrin0320</t>
  </si>
  <si>
    <t>CCCCCCCCCN</t>
  </si>
  <si>
    <t>Nonane, 1-amino-</t>
  </si>
  <si>
    <t>perrin0321</t>
  </si>
  <si>
    <t>CCCCCCCCCCN</t>
  </si>
  <si>
    <t>decane, 1-amino-</t>
  </si>
  <si>
    <t>perrin0322</t>
  </si>
  <si>
    <t>CCCCCCCCCCCN</t>
  </si>
  <si>
    <t>undecane, 1-amino-</t>
  </si>
  <si>
    <t>perrin0324</t>
  </si>
  <si>
    <t>CCCCCCCCCCCCN</t>
  </si>
  <si>
    <t>dodecane, 1-amino-</t>
  </si>
  <si>
    <t>perrin0325</t>
  </si>
  <si>
    <t>CCCCCCCCCCCCNCCCCCCCCCCCC</t>
  </si>
  <si>
    <t>dodecane, 1-dodecylamino-</t>
  </si>
  <si>
    <t>perrin0327</t>
  </si>
  <si>
    <t>CCCCCCCCCCCCCN</t>
  </si>
  <si>
    <t>tridecane, 1-amino-</t>
  </si>
  <si>
    <t>perrin0328</t>
  </si>
  <si>
    <t>CCCCCCCCCCCCCNCCCCCCCCCCCCC</t>
  </si>
  <si>
    <t>C=0.0008 to 0.008, extrapolation from water, ethanol mixtures</t>
  </si>
  <si>
    <t>tridecane, 1-tridecylamino-</t>
  </si>
  <si>
    <t>perrin0329</t>
  </si>
  <si>
    <t>CCCCCCCCCCCCCCN</t>
  </si>
  <si>
    <t>tetradecane, 1-amino-</t>
  </si>
  <si>
    <t>perrin0330</t>
  </si>
  <si>
    <t>CCCCCCCCCCCCCCCN</t>
  </si>
  <si>
    <t>pentadecane, 1-amino-</t>
  </si>
  <si>
    <t>perrin0332</t>
  </si>
  <si>
    <t>CCCCCCCCCCCCCCCNCCCCCCCCCCCCCCC</t>
  </si>
  <si>
    <t>pentadecane, 1-pentadecylamino-</t>
  </si>
  <si>
    <t>perrin0333</t>
  </si>
  <si>
    <t>CCCCCCCCCCCCCCCCN</t>
  </si>
  <si>
    <t>hexadecane, 1-amino-</t>
  </si>
  <si>
    <t>perrin0334</t>
  </si>
  <si>
    <t>CCCCCCCCCCCCCCCCCN</t>
  </si>
  <si>
    <t>heptadecane, 1-amino-</t>
  </si>
  <si>
    <t>perrin0336</t>
  </si>
  <si>
    <t>CCCCCCCCCCCCCCCCCCN</t>
  </si>
  <si>
    <t>octadecane, 1-amino-</t>
  </si>
  <si>
    <t>perrin0337</t>
  </si>
  <si>
    <t>CCCCCCCCCCCCCCCCCCNCCCCCCCCCCCCCCCCCC</t>
  </si>
  <si>
    <t>octadecane, 1-octadecylamino-</t>
  </si>
  <si>
    <t>perrin0339</t>
  </si>
  <si>
    <t>CCCCCCCCCCCCCCCCCCCCCCN</t>
  </si>
  <si>
    <t>docosane, 1-amino-</t>
  </si>
  <si>
    <t>perrin0340</t>
  </si>
  <si>
    <t>NC1CCCC1O</t>
  </si>
  <si>
    <t>pKAH1(cis)</t>
  </si>
  <si>
    <t>C=0.15</t>
  </si>
  <si>
    <t>G7</t>
  </si>
  <si>
    <t>cyclopentane, 1-amino-2-hydroxy-</t>
  </si>
  <si>
    <t>perrin0343</t>
  </si>
  <si>
    <t>pKAH1(trans)</t>
  </si>
  <si>
    <t>M59</t>
  </si>
  <si>
    <t>CNC1CCCC1O</t>
  </si>
  <si>
    <t>cyclopentane, 1-hydroxy-2-methylamino-</t>
  </si>
  <si>
    <t>perrin0344</t>
  </si>
  <si>
    <t>CNC1CCCC1</t>
  </si>
  <si>
    <t>M58</t>
  </si>
  <si>
    <t>cyclopentane, methylamino-</t>
  </si>
  <si>
    <t>perrin0345</t>
  </si>
  <si>
    <t>N=C1CCCC1</t>
  </si>
  <si>
    <t>Polarogr.</t>
  </si>
  <si>
    <t>B102</t>
  </si>
  <si>
    <t>Cyclopentanimine</t>
  </si>
  <si>
    <t>perrin0346</t>
  </si>
  <si>
    <t>NC1CCCCC1</t>
  </si>
  <si>
    <t>cyclohexane, amino-</t>
  </si>
  <si>
    <t>perrin0347</t>
  </si>
  <si>
    <t>NC1CCCCC1Cl</t>
  </si>
  <si>
    <t>cyclohexane, 1-amino-2-chloro-</t>
  </si>
  <si>
    <t>perrin0348</t>
  </si>
  <si>
    <t>NC1CCCCC1O</t>
  </si>
  <si>
    <t>cyclohexane, 1-amino-2-hydroxy-</t>
  </si>
  <si>
    <t>perrin0349</t>
  </si>
  <si>
    <t>CC1CCC(O)C(N)C1</t>
  </si>
  <si>
    <t>C=0.15, isomers</t>
  </si>
  <si>
    <t>cyclohexane, 1-amino-2-hydroxy-5-methyl-</t>
  </si>
  <si>
    <t>perrin0350</t>
  </si>
  <si>
    <t>CC1CCCC(O)C1N</t>
  </si>
  <si>
    <t>cyclohexane, 1-amino-2-hydroxy-6-methyl-</t>
  </si>
  <si>
    <t>perrin0351</t>
  </si>
  <si>
    <t>NCC1CCCCC1</t>
  </si>
  <si>
    <t>cyclohexane, aminomethyl-</t>
  </si>
  <si>
    <t>perrin0354</t>
  </si>
  <si>
    <t>CC1(N)CCCCC1</t>
  </si>
  <si>
    <t>cyclohexane, 1-amino-1-methyl-</t>
  </si>
  <si>
    <t>perrin0355</t>
  </si>
  <si>
    <t>CC1CCCC(N)C1</t>
  </si>
  <si>
    <t>cyclohexane, 1-amino-3-methyl-</t>
  </si>
  <si>
    <t>perrin0358</t>
  </si>
  <si>
    <t>CC(C)(C)NC1CCCCC1</t>
  </si>
  <si>
    <t>cyclohexane, t-butylamino-</t>
  </si>
  <si>
    <t>perrin0361</t>
  </si>
  <si>
    <t>CNC1CCCCC1Cl</t>
  </si>
  <si>
    <t>cyclohexane, 1-chloro-2-methylamino-</t>
  </si>
  <si>
    <t>perrin0362</t>
  </si>
  <si>
    <t>c1ccc(CC(Cc2ccccc2)NCC2CCCCC2)cc1</t>
  </si>
  <si>
    <t>Not stated, probably in 5% n-propanol</t>
  </si>
  <si>
    <t>E4</t>
  </si>
  <si>
    <t>cyclohexane, (dibenzylmethyl)aminomethyl-</t>
  </si>
  <si>
    <t>perrin0365</t>
  </si>
  <si>
    <t>CN(C)C1CCCCC1</t>
  </si>
  <si>
    <t>cyclohexane, dimethylamino-</t>
  </si>
  <si>
    <t>perrin0366</t>
  </si>
  <si>
    <t>CN(C)C1CCCCC1O</t>
  </si>
  <si>
    <t>cyclohexane, 1-dimethylamino-2-hydroxy-</t>
  </si>
  <si>
    <t>perrin0367</t>
  </si>
  <si>
    <t>CNC1CCCCC1</t>
  </si>
  <si>
    <t>cyclohexane, methylamino-</t>
  </si>
  <si>
    <t>perrin0369</t>
  </si>
  <si>
    <t>C[Si](C)(C)CNC1CCCCC1</t>
  </si>
  <si>
    <t>cyclohexane, trimethylsilylmethylamino-</t>
  </si>
  <si>
    <t>perrin0372</t>
  </si>
  <si>
    <t>N=C1CCCCC1</t>
  </si>
  <si>
    <t>Cyclohexanimine</t>
  </si>
  <si>
    <t>perrin0373</t>
  </si>
  <si>
    <t>CN=C1CCCCC1</t>
  </si>
  <si>
    <t>cyclohexanimine, N-methyl-</t>
  </si>
  <si>
    <t>perrin0376</t>
  </si>
  <si>
    <t>NC1C=CCCC1</t>
  </si>
  <si>
    <t>cyclohex-1-ene, 3-amino-</t>
  </si>
  <si>
    <t>perrin0377</t>
  </si>
  <si>
    <t>CC1=CCCCC1N</t>
  </si>
  <si>
    <t>cyclohex-1-ene, 3-amino-2-methyl-</t>
  </si>
  <si>
    <t>perrin0378</t>
  </si>
  <si>
    <t>CC1(C)CC(Nc2ccccc2)=CC(=Nc2ccccc2)C1</t>
  </si>
  <si>
    <t>I=0.002, very sparingly soluble</t>
  </si>
  <si>
    <t>cyclohex-1-ene, 1-anilino-5,5-dimethyl-3-phenylimino-</t>
  </si>
  <si>
    <t>perrin0379</t>
  </si>
  <si>
    <t>CCN=C1C=C(NCC)CC(C)(C)C1</t>
  </si>
  <si>
    <t>I=0.005 to 0.008, f+/- assumed same as for KCl</t>
  </si>
  <si>
    <t>cyclohex-1-ene, 1-ethylamino-3-ethylimino-5,5-dimethyl-</t>
  </si>
  <si>
    <t>perrin0380</t>
  </si>
  <si>
    <t>NC1CCCCCC1O</t>
  </si>
  <si>
    <t>cycloheptane, 1-amino-2-hydroxy-</t>
  </si>
  <si>
    <t>perrin0381</t>
  </si>
  <si>
    <t>NC1CCCCCC1N</t>
  </si>
  <si>
    <t>I=0.002_x000D_
Possibly the pK for the trans form</t>
  </si>
  <si>
    <t>cycloheptane, 1,2-diamino-</t>
  </si>
  <si>
    <t>perrin0382</t>
  </si>
  <si>
    <t>CN=c1cccccc1NC</t>
  </si>
  <si>
    <t>B94</t>
  </si>
  <si>
    <t>cyclohept-1,3,5-triene, 1-methylamino-7-methylimino-</t>
  </si>
  <si>
    <t>perrin0383</t>
  </si>
  <si>
    <t>CC1(C)C2CCC1(C)C(N)C2</t>
  </si>
  <si>
    <t>C=0.002, extrapolation from water, ethanol mixtures</t>
  </si>
  <si>
    <t>Bornylamine</t>
  </si>
  <si>
    <t>['OPSIN_name1', 'pubchem_name1', 'pubchem_nickname']</t>
  </si>
  <si>
    <t>perrin0385</t>
  </si>
  <si>
    <t>Nc1ccccc1</t>
  </si>
  <si>
    <t>(c), C=5x10-4_x000D_
Method includes activity corrections</t>
  </si>
  <si>
    <t>B66</t>
  </si>
  <si>
    <t>- Other measurements: B105, C40, F20, K21, K66, M52, P56, W22_x000D_
 - Other measurement: V1</t>
  </si>
  <si>
    <t>Aniline</t>
  </si>
  <si>
    <t>perrin0387</t>
  </si>
  <si>
    <t>(c) _x000D_
Method includes activity corrections</t>
  </si>
  <si>
    <t>B65</t>
  </si>
  <si>
    <t>(c), I&lt;0.01</t>
  </si>
  <si>
    <t>E1cg, R4</t>
  </si>
  <si>
    <t>B1</t>
  </si>
  <si>
    <t>(m), m=3x10-4, I=0.05_x000D_
Method includes activity corrections</t>
  </si>
  <si>
    <t>F14</t>
  </si>
  <si>
    <t>I=0.002 to 0.008</t>
  </si>
  <si>
    <t>E3cg, R2c</t>
  </si>
  <si>
    <t>G63</t>
  </si>
  <si>
    <t>I=0.009 to 0.019</t>
  </si>
  <si>
    <t>B53</t>
  </si>
  <si>
    <t>C=0.001, I=0.02</t>
  </si>
  <si>
    <t>B142</t>
  </si>
  <si>
    <t>I=0.05</t>
  </si>
  <si>
    <t>B37</t>
  </si>
  <si>
    <t>Œ∫=2, C=0.01 to 0.02</t>
  </si>
  <si>
    <t>C1, K1b</t>
  </si>
  <si>
    <t>J5</t>
  </si>
  <si>
    <t>(c) C=0.004 to 0.6, I=0.002 to 0.3, extrapolation to C=0, I=0</t>
  </si>
  <si>
    <t>P11</t>
  </si>
  <si>
    <t>pKAH(D2O)</t>
  </si>
  <si>
    <t>In 99.6% D2O, deuterium gas electrode, I=0.005</t>
  </si>
  <si>
    <t>In water, I=0.005</t>
  </si>
  <si>
    <t>CC(=O)Nc1ccccc1</t>
  </si>
  <si>
    <t>Rate of inversion of sucrose</t>
  </si>
  <si>
    <t>H11</t>
  </si>
  <si>
    <t>aniline, N-acetyl-</t>
  </si>
  <si>
    <t>perrin0389</t>
  </si>
  <si>
    <t>HClO4, glacial acetic acid solutions, taking pK of 4-chloro-2-nitroaniline=-1.03</t>
  </si>
  <si>
    <t>Cat.</t>
  </si>
  <si>
    <t>A73</t>
  </si>
  <si>
    <t>CC(=O)c1ccccc1N</t>
  </si>
  <si>
    <t>‚ÄúMixed‚Äù constant, I not stated</t>
  </si>
  <si>
    <t>V1</t>
  </si>
  <si>
    <t>aniline, 2-acetyl-</t>
  </si>
  <si>
    <t>perrin0390</t>
  </si>
  <si>
    <t>CC(=O)c1cccc(N)c1</t>
  </si>
  <si>
    <t>aniline, 3-acetyl-</t>
  </si>
  <si>
    <t>perrin0391</t>
  </si>
  <si>
    <t>CC(=O)c1ccc(N)cc1</t>
  </si>
  <si>
    <t>Predicted from measurements in glacial acetic acid</t>
  </si>
  <si>
    <t>H9</t>
  </si>
  <si>
    <t>aniline, 4-acetyl-</t>
  </si>
  <si>
    <t>perrin0392</t>
  </si>
  <si>
    <t>I=0.1 (KCl), concentration constant</t>
  </si>
  <si>
    <t>E1dg</t>
  </si>
  <si>
    <t>W36</t>
  </si>
  <si>
    <t>CC(=O)N(C)c1ccccc1</t>
  </si>
  <si>
    <t>aniline, N-acetyl-N-methyl-</t>
  </si>
  <si>
    <t>perrin0393</t>
  </si>
  <si>
    <t>CCCN(C(C)=O)c1ccccc1</t>
  </si>
  <si>
    <t>aniline, N-acetyl-N-propyl-</t>
  </si>
  <si>
    <t>perrin0394</t>
  </si>
  <si>
    <t>C=CCNc1ccccc1</t>
  </si>
  <si>
    <t>W43</t>
  </si>
  <si>
    <t>aniline, N-allyl-</t>
  </si>
  <si>
    <t>perrin0396</t>
  </si>
  <si>
    <t>Nc1ccccc1N</t>
  </si>
  <si>
    <t>-log f = AI^[1/3]_x000D_
Ref. corr. by K66</t>
  </si>
  <si>
    <t>K68</t>
  </si>
  <si>
    <t>aniline, 2-amino-</t>
  </si>
  <si>
    <t>perrin0397</t>
  </si>
  <si>
    <t>K15</t>
  </si>
  <si>
    <t>C=4x10-5</t>
  </si>
  <si>
    <t>C5</t>
  </si>
  <si>
    <t>W30</t>
  </si>
  <si>
    <t>C=8x10-5, in aq. H2SO4 solutions</t>
  </si>
  <si>
    <t>Nc1cccc(N)c1</t>
  </si>
  <si>
    <t>aniline, 3-amino-</t>
  </si>
  <si>
    <t>perrin0398</t>
  </si>
  <si>
    <t>I=0.1 (KCl), concentration constants</t>
  </si>
  <si>
    <t>W35</t>
  </si>
  <si>
    <t>I=0.0015 to 0.01</t>
  </si>
  <si>
    <t>O6, R4</t>
  </si>
  <si>
    <t>Nc1ccc(N)cc1</t>
  </si>
  <si>
    <t>aniline, 4-amino-</t>
  </si>
  <si>
    <t>perrin0399</t>
  </si>
  <si>
    <t>E3dh, R4</t>
  </si>
  <si>
    <t>K53</t>
  </si>
  <si>
    <t>I=0.3 "mixed" constant</t>
  </si>
  <si>
    <t>Method not stated</t>
  </si>
  <si>
    <t>H66</t>
  </si>
  <si>
    <t>Nc1ccc(C(=O)c2ccc(N)cc2)cc1</t>
  </si>
  <si>
    <t>In aq. HCl solutions, I=0.04 to 0.12 (K2)</t>
  </si>
  <si>
    <t>O5, R4</t>
  </si>
  <si>
    <t>S5</t>
  </si>
  <si>
    <t>aniline, 4-(p-aminobenzoyl)-</t>
  </si>
  <si>
    <t>perrin0400</t>
  </si>
  <si>
    <t>Nc1ccc(O)c(N)c1O</t>
  </si>
  <si>
    <t>23?</t>
  </si>
  <si>
    <t>O</t>
  </si>
  <si>
    <t>E16</t>
  </si>
  <si>
    <t>aniline, 3-amino-2,6-dihydroxy-</t>
  </si>
  <si>
    <t>perrin0402</t>
  </si>
  <si>
    <t>Nc1cc(N)c(O)cc1O</t>
  </si>
  <si>
    <t>aniline, 3-amino-4,6-dihydroxy-</t>
  </si>
  <si>
    <t>perrin0403</t>
  </si>
  <si>
    <t>Nc1cccc(N)c1O</t>
  </si>
  <si>
    <t>aniline, 3-amino-2-hydroxy-</t>
  </si>
  <si>
    <t>perrin0405</t>
  </si>
  <si>
    <t>Nc1ccc(O)c(N)c1</t>
  </si>
  <si>
    <t>aniline, 3-amino-4-hydroxy-</t>
  </si>
  <si>
    <t>perrin0406</t>
  </si>
  <si>
    <t>NC(=O)NS(=O)(=O)c1ccc(N)cc1</t>
  </si>
  <si>
    <t>I=0.2, corrected from glacial acetic acid using calibration curve, chloranil electrode</t>
  </si>
  <si>
    <t>B47</t>
  </si>
  <si>
    <t>- For pK of N-(anilinomethylene)aniline at 35 deg. C in 30% dioxan, see ref. D33</t>
  </si>
  <si>
    <t>aniline, 4-ureidosulphonyl-</t>
  </si>
  <si>
    <t>perrin0409</t>
  </si>
  <si>
    <t>O=C(Nc1ccccc1)c1ccccc1</t>
  </si>
  <si>
    <t>aniline, N-benzoyl-</t>
  </si>
  <si>
    <t>perrin0410</t>
  </si>
  <si>
    <t>Nc1ccc(C(=O)c2ccccc2)cc1</t>
  </si>
  <si>
    <t>(c), I=0.002 to 0.026</t>
  </si>
  <si>
    <t>S4</t>
  </si>
  <si>
    <t>aniline, 4-benzoyl-</t>
  </si>
  <si>
    <t>perrin0411</t>
  </si>
  <si>
    <t>Oc1ccc(NCc2ccccc2)cc1</t>
  </si>
  <si>
    <t>In 0.2M buffer solutions, concentration constant</t>
  </si>
  <si>
    <t>From pH-dependence of oxidn.-redn. potentials</t>
  </si>
  <si>
    <t>F16</t>
  </si>
  <si>
    <t>- For pK values of N-benzylidene-2-hydroxyaniline and other Schiff‚Äôs bases, in 50% dioxan at 25 deg. C, see L4</t>
  </si>
  <si>
    <t>aniline, N-benzyl-4-hydroxy-</t>
  </si>
  <si>
    <t>perrin0413</t>
  </si>
  <si>
    <t>Nc1ccccc1Br</t>
  </si>
  <si>
    <t>C=3x10-4</t>
  </si>
  <si>
    <t>aniline, 2-bromo-</t>
  </si>
  <si>
    <t>perrin0415</t>
  </si>
  <si>
    <t>C=2x10-4, McIlvaine's buffers, "mixed" constants</t>
  </si>
  <si>
    <t>G12</t>
  </si>
  <si>
    <t>Nc1cccc(Br)c1</t>
  </si>
  <si>
    <t>C=3x10-4_x000D_
Method includes activity corrections</t>
  </si>
  <si>
    <t>aniline, 3-bromo-</t>
  </si>
  <si>
    <t>perrin0416</t>
  </si>
  <si>
    <t>Method includes activity corrections</t>
  </si>
  <si>
    <t>Nc1ccc(Br)cc1</t>
  </si>
  <si>
    <t>aniline, 4-bromo-</t>
  </si>
  <si>
    <t>perrin0417</t>
  </si>
  <si>
    <t>C=10-4, McIlvaine's buffers, "mixed" constant</t>
  </si>
  <si>
    <t>CC(C)(C)Nc1ccc(Br)cc1</t>
  </si>
  <si>
    <t>C=0.001, extrapolation from water, ethanol mixtures</t>
  </si>
  <si>
    <t>aniline, 4-bromo-N-t-butyl-</t>
  </si>
  <si>
    <t>perrin0418</t>
  </si>
  <si>
    <t>CN(C)c1ccccc1Br</t>
  </si>
  <si>
    <t>C=0.0015, extrapolation from water, ethanol mixtures</t>
  </si>
  <si>
    <t>aniline, 2-bromo-N,N-dimethyl-</t>
  </si>
  <si>
    <t>perrin0419</t>
  </si>
  <si>
    <t>CN(C)c1ccc(Br)cc1</t>
  </si>
  <si>
    <t>(m) I=0.03 to 0.10_x000D_
Method includes activity corrections</t>
  </si>
  <si>
    <t>aniline, 4-bromo-N,N-dimethyl-</t>
  </si>
  <si>
    <t>perrin0420</t>
  </si>
  <si>
    <t>O1, R4</t>
  </si>
  <si>
    <t>W32</t>
  </si>
  <si>
    <t>Cc1cc(Br)cc(C)c1N</t>
  </si>
  <si>
    <t>C=10-, McIlvaine buffers, "mixed" constant</t>
  </si>
  <si>
    <t>aniline, 4-bromo-2,6-dimethyl-</t>
  </si>
  <si>
    <t>perrin0421</t>
  </si>
  <si>
    <t>Nc1c(Br)cc([N+](=O)[O-])cc1[N+](=O)[O-]</t>
  </si>
  <si>
    <t>From overlap in methanesulphonic acid solutions</t>
  </si>
  <si>
    <t>B19</t>
  </si>
  <si>
    <t>aniline, 2-bromo-4,6-dinitro-</t>
  </si>
  <si>
    <t>perrin0422</t>
  </si>
  <si>
    <t>25+3</t>
  </si>
  <si>
    <t>In H2SO4, pK of 4-nitroaniline=0.99</t>
  </si>
  <si>
    <t>H19</t>
  </si>
  <si>
    <t>COc1ccc(N)cc1Br</t>
  </si>
  <si>
    <t>aniline, 3-bromo-4-methoxy-</t>
  </si>
  <si>
    <t>perrin0423</t>
  </si>
  <si>
    <t>Cc1ccc(N)cc1Br</t>
  </si>
  <si>
    <t>aniline, 3-bromo-4-methyl-</t>
  </si>
  <si>
    <t>perrin0424</t>
  </si>
  <si>
    <t>Cc1cc(Br)ccc1N</t>
  </si>
  <si>
    <t>aniline, 4-bromo-2-methyl-</t>
  </si>
  <si>
    <t>perrin0425</t>
  </si>
  <si>
    <t>Cc1cc(Br)cc(C)c1N(C)C</t>
  </si>
  <si>
    <t>C=10.4, Mcllvaine's buffers, "mixed" constant</t>
  </si>
  <si>
    <t>aniline, 4-bromo-N,N,2,6-tetramethyl-</t>
  </si>
  <si>
    <t>perrin0426</t>
  </si>
  <si>
    <t>CCCCOC(=O)c1ccc(N)cc1</t>
  </si>
  <si>
    <t>(c) C=4x10-5</t>
  </si>
  <si>
    <t>R23</t>
  </si>
  <si>
    <t>aniline, 4-butoxycarbonyl-</t>
  </si>
  <si>
    <t>perrin0427</t>
  </si>
  <si>
    <t>CCCCNc1ccccc1</t>
  </si>
  <si>
    <t>aniline, N-n-butyl-</t>
  </si>
  <si>
    <t>perrin0428</t>
  </si>
  <si>
    <t>Extrapolation from water, ethanol mixtures</t>
  </si>
  <si>
    <t>V13</t>
  </si>
  <si>
    <t>CCCCc1ccccc1N</t>
  </si>
  <si>
    <t>K37</t>
  </si>
  <si>
    <t>aniline, 2-n-butyl-</t>
  </si>
  <si>
    <t>perrin0429</t>
  </si>
  <si>
    <t>CC(C)(C)Nc1ccccc1</t>
  </si>
  <si>
    <t>aniline, N-t-butyl-</t>
  </si>
  <si>
    <t>perrin0430</t>
  </si>
  <si>
    <t>CC(C)(C)c1ccccc1N</t>
  </si>
  <si>
    <t>C=0.001</t>
  </si>
  <si>
    <t>aniline, 2-t-butyl-</t>
  </si>
  <si>
    <t>perrin0431</t>
  </si>
  <si>
    <t>W22</t>
  </si>
  <si>
    <t>CC(C)(C)c1cccc(N)c1</t>
  </si>
  <si>
    <t>aniline, 3-t-butyl-</t>
  </si>
  <si>
    <t>perrin0432</t>
  </si>
  <si>
    <t>CC(C)(C)c1ccc(N)cc1</t>
  </si>
  <si>
    <t>aniline, 4-t-butyl-</t>
  </si>
  <si>
    <t>perrin0433</t>
  </si>
  <si>
    <t>CCCCNc1ccc(C(=O)OCCN(C)C)cc1</t>
  </si>
  <si>
    <t>K58</t>
  </si>
  <si>
    <t>aniline, N-butyl-4-(2-dimethylaminoethoxycarbonyl)-</t>
  </si>
  <si>
    <t>perrin0434</t>
  </si>
  <si>
    <t>CCN(c1ccccc1)C(C)(C)C</t>
  </si>
  <si>
    <t>aniline, N-t-butyl-N-ethyl-</t>
  </si>
  <si>
    <t>perrin0435</t>
  </si>
  <si>
    <t>CN(c1ccccc1)C(C)(C)C</t>
  </si>
  <si>
    <t>aniline, N-t-butyl-N-methyl-</t>
  </si>
  <si>
    <t>perrin0437</t>
  </si>
  <si>
    <t>Cc1ccccc1NC(C)(C)C</t>
  </si>
  <si>
    <t>V10</t>
  </si>
  <si>
    <t>aniline, N-t-butyl-2-methyl-</t>
  </si>
  <si>
    <t>perrin0438</t>
  </si>
  <si>
    <t>Nc1ccccc1Cl</t>
  </si>
  <si>
    <t>- pK=2.634 - 0.0148 (t ‚Äì 25)+3x10-5(t - 25)^2; t=14.8, 25, 34.9 (method E; ref. P12)_x000D_
 - Other measurements: B104, M28</t>
  </si>
  <si>
    <t>aniline, 2-chloro-</t>
  </si>
  <si>
    <t>perrin0439</t>
  </si>
  <si>
    <t>Few exp. details</t>
  </si>
  <si>
    <t>K21</t>
  </si>
  <si>
    <t>I=0.02</t>
  </si>
  <si>
    <t>Partition</t>
  </si>
  <si>
    <t>W39</t>
  </si>
  <si>
    <t>Nc1cccc(Cl)c1</t>
  </si>
  <si>
    <t>aniline, 3-chloro-</t>
  </si>
  <si>
    <t>perrin0440</t>
  </si>
  <si>
    <t>C=4x10-5, pK of aniline taken as 4.57</t>
  </si>
  <si>
    <t>R22</t>
  </si>
  <si>
    <t>C=4x10-4_x000D_
Method includes activity corrections</t>
  </si>
  <si>
    <t>Nc1ccc(Cl)cc1</t>
  </si>
  <si>
    <t>aniline, 4-chloro-</t>
  </si>
  <si>
    <t>perrin0441</t>
  </si>
  <si>
    <t>I=0.01 to 0.09</t>
  </si>
  <si>
    <t>E3bg, O5</t>
  </si>
  <si>
    <t>Clc1ccc(C=Nc2ccccc2)cc1</t>
  </si>
  <si>
    <t>C47</t>
  </si>
  <si>
    <t>aniline, N-4-chlorobenzylidene-</t>
  </si>
  <si>
    <t>perrin0443</t>
  </si>
  <si>
    <t>CN(C)c1cccc(Cl)c1</t>
  </si>
  <si>
    <t>aniline, 3-chloro-N,N-dimethyl-</t>
  </si>
  <si>
    <t>perrin0444</t>
  </si>
  <si>
    <t>CN(C)c1ccc(Cl)cc1</t>
  </si>
  <si>
    <t>aniline, 4-chloro-N,N-dimethyl-</t>
  </si>
  <si>
    <t>perrin0445</t>
  </si>
  <si>
    <t>COc1cc(N)cc(Cl)c1</t>
  </si>
  <si>
    <t>aniline, 3-chloro-5-methoxy-</t>
  </si>
  <si>
    <t>perrin0446</t>
  </si>
  <si>
    <t>CNc1ccc(Cl)cc1</t>
  </si>
  <si>
    <t>aniline, 4-chloro-N-methyl-</t>
  </si>
  <si>
    <t>perrin0447</t>
  </si>
  <si>
    <t>Cc1ccc(N)cc1Cl</t>
  </si>
  <si>
    <t>B82</t>
  </si>
  <si>
    <t>aniline, 3-chloro-4-methyl-</t>
  </si>
  <si>
    <t>perrin0448</t>
  </si>
  <si>
    <t>CNc1ccc(Cl)cc1[N+](=O)[O-]</t>
  </si>
  <si>
    <t>aniline, 4-chloro-N-methyl-2-nitro-</t>
  </si>
  <si>
    <t>perrin0449</t>
  </si>
  <si>
    <t>Nc1ccc(Cl)cc1[N+](=O)[O-]</t>
  </si>
  <si>
    <t>From overlap in sulphuric acid solutions</t>
  </si>
  <si>
    <t>aniline, 4-chloro-2-nitro-</t>
  </si>
  <si>
    <t>perrin0450</t>
  </si>
  <si>
    <t>Taking pK of 4-nitroaniline=0.99</t>
  </si>
  <si>
    <t>From overlap in nitric acid solutions</t>
  </si>
  <si>
    <t>D19</t>
  </si>
  <si>
    <t>22+2</t>
  </si>
  <si>
    <t>HCl solutions</t>
  </si>
  <si>
    <t>H53</t>
  </si>
  <si>
    <t>H2SO4 solutions</t>
  </si>
  <si>
    <t>DCl and D2SO4 solutions</t>
  </si>
  <si>
    <t>Trifluoroacetic acid solutions, pK of 4-nitroaniline taken=0.99</t>
  </si>
  <si>
    <t>R2</t>
  </si>
  <si>
    <t>19+2</t>
  </si>
  <si>
    <t>H3PO4 solutions, pK of 4-nitroaniline taken=0.99</t>
  </si>
  <si>
    <t>H43</t>
  </si>
  <si>
    <t>H2SO4 acetic acid solutions, pK of 2-nitroaniline taken=-0.17</t>
  </si>
  <si>
    <t>P6</t>
  </si>
  <si>
    <t>Nc1ccc(Cl)c([N+](=O)[O-])c1</t>
  </si>
  <si>
    <t>aniline, 4-chloro-3-nitro-</t>
  </si>
  <si>
    <t>perrin0451</t>
  </si>
  <si>
    <t>Nc1cc(Cl)ccc1[N+](=O)[O-]</t>
  </si>
  <si>
    <t>24+2</t>
  </si>
  <si>
    <t>In HBr, taking pK of 4-nitroaniline=0.992</t>
  </si>
  <si>
    <t>V16</t>
  </si>
  <si>
    <t>aniline, 5-chloro-2-nitro-</t>
  </si>
  <si>
    <t>perrin0452</t>
  </si>
  <si>
    <t>N#Cc1ccccc1N</t>
  </si>
  <si>
    <t>aniline, 2-cyano-</t>
  </si>
  <si>
    <t>perrin0453</t>
  </si>
  <si>
    <t>N#Cc1cccc(N)c1</t>
  </si>
  <si>
    <t>(m) I=0.05_x000D_
Method includes activity corrections</t>
  </si>
  <si>
    <t>aniline, 3-cyano-</t>
  </si>
  <si>
    <t>perrin0454</t>
  </si>
  <si>
    <t>N#Cc1ccc(N)cc1</t>
  </si>
  <si>
    <t>(m) I=0.01 to 0.02_x000D_
Method includes activity corrections</t>
  </si>
  <si>
    <t>aniline, 4-cyano-</t>
  </si>
  <si>
    <t>perrin0455</t>
  </si>
  <si>
    <t>"Mixed" constant, I not stated</t>
  </si>
  <si>
    <t>CN(C)c1cccc(C#N)c1</t>
  </si>
  <si>
    <t>(m) I=0.001 to 0.10_x000D_
Method includes activity corrections</t>
  </si>
  <si>
    <t>aniline, 3-cyano-N,N-dimethyl-</t>
  </si>
  <si>
    <t>perrin0456</t>
  </si>
  <si>
    <t>CN(C)c1ccc(C#N)cc1</t>
  </si>
  <si>
    <t>(m) I=0.01 to 0.02 _x000D_
Method includes activity corrections</t>
  </si>
  <si>
    <t>aniline, 4-cyano-N,N-dimethyl-</t>
  </si>
  <si>
    <t>perrin0457</t>
  </si>
  <si>
    <t>c1ccc(NC2CCCCC2)cc1</t>
  </si>
  <si>
    <t>aniline, N-cyclohexyl-</t>
  </si>
  <si>
    <t>perrin0458</t>
  </si>
  <si>
    <t>CN(c1ccccc1)C1CCCCC1</t>
  </si>
  <si>
    <t>aniline, N-cyclohexyl-N-methyl-</t>
  </si>
  <si>
    <t>perrin0459</t>
  </si>
  <si>
    <t>Cc1ccccc1NC1CCCCC1</t>
  </si>
  <si>
    <t>aniline, N-cyclohexyl-2-methyl-</t>
  </si>
  <si>
    <t>perrin0460</t>
  </si>
  <si>
    <t>c1ccc(NC2CCCC2)cc1</t>
  </si>
  <si>
    <t>aniline, N-cyclopentyl-</t>
  </si>
  <si>
    <t>perrin0461</t>
  </si>
  <si>
    <t>CN(c1ccccc1)C1CCCC1</t>
  </si>
  <si>
    <t>aniline, N-cyclopentyl-N-methyl-</t>
  </si>
  <si>
    <t>perrin0462</t>
  </si>
  <si>
    <t>Cc1ccccc1NC1CCCC1</t>
  </si>
  <si>
    <t>aniline, N-cyclopentyl-2-methyl-</t>
  </si>
  <si>
    <t>perrin0463</t>
  </si>
  <si>
    <t>Nc1ccc(N)c(N)c1</t>
  </si>
  <si>
    <t>K16</t>
  </si>
  <si>
    <t>aniline, 2,4-diamino-</t>
  </si>
  <si>
    <t>perrin0464</t>
  </si>
  <si>
    <t>Nc1cc(N)c(O)c(N)c1O</t>
  </si>
  <si>
    <t>aniline, 3,5-diamino-2,4-dihydroxy-</t>
  </si>
  <si>
    <t>perrin0465</t>
  </si>
  <si>
    <t>Nc1cc(N)c(O)c(N)c1</t>
  </si>
  <si>
    <t>aniline, 3,5-diamino-2-hydroxy-</t>
  </si>
  <si>
    <t>perrin0466</t>
  </si>
  <si>
    <t>Nc1ccc(Br)cc1Br</t>
  </si>
  <si>
    <t>K18</t>
  </si>
  <si>
    <t>aniline, 2,4-dibromo-</t>
  </si>
  <si>
    <t>perrin0467</t>
  </si>
  <si>
    <t>Nc1c(Br)cccc1Br</t>
  </si>
  <si>
    <t>C=10-4</t>
  </si>
  <si>
    <t>aniline, 2,6-dibromo-</t>
  </si>
  <si>
    <t>perrin0468</t>
  </si>
  <si>
    <t>Nc1cc(Br)cc(Br)c1</t>
  </si>
  <si>
    <t>aniline, 3,5-dibromo-</t>
  </si>
  <si>
    <t>perrin0469</t>
  </si>
  <si>
    <t>Nc1cc(Br)c(O)c(Br)c1</t>
  </si>
  <si>
    <t>aniline, 3,5-dibromo-4-hydroxy-</t>
  </si>
  <si>
    <t>perrin0470</t>
  </si>
  <si>
    <t>COc1c(Br)cc(N)cc1Br</t>
  </si>
  <si>
    <t>aniline, 3,5-dibromo-4-methoxy-</t>
  </si>
  <si>
    <t>perrin0471</t>
  </si>
  <si>
    <t>Cc1cc(Br)c(N)c(Br)c1</t>
  </si>
  <si>
    <t>aniline, 2,6-dibromo-4-methyl-</t>
  </si>
  <si>
    <t>perrin0472</t>
  </si>
  <si>
    <t>Cc1c(Br)cc(N)cc1Br</t>
  </si>
  <si>
    <t>aniline, 3,5-dibromo-4-methyl-</t>
  </si>
  <si>
    <t>perrin0473</t>
  </si>
  <si>
    <t>CCCCN(CCCC)c1ccccc1</t>
  </si>
  <si>
    <t>C=6x10-5</t>
  </si>
  <si>
    <t>aniline, N,N-di-n-butyl-</t>
  </si>
  <si>
    <t>perrin0474</t>
  </si>
  <si>
    <t>CC(C)(C)c1cc(N)cc(C(C)(C)C)c1</t>
  </si>
  <si>
    <t>B149</t>
  </si>
  <si>
    <t>aniline, 3,5-di-t-butyl-</t>
  </si>
  <si>
    <t>perrin0475</t>
  </si>
  <si>
    <t>CCCCN(CCCC)CCCOC(=O)c1ccc(N)cc1</t>
  </si>
  <si>
    <t>I=0.7, "mixed" constant</t>
  </si>
  <si>
    <t>aniline, 4-[3-(dibutylamino)propoxycarbonyl]-</t>
  </si>
  <si>
    <t>perrin0476</t>
  </si>
  <si>
    <t>CC(C)(C)c1cc(N)cc(C(C)(C)C)c1[N+](=O)[O-]</t>
  </si>
  <si>
    <t>aniline, 3,5-di-t-butyl-4-nitro-</t>
  </si>
  <si>
    <t>perrin0477</t>
  </si>
  <si>
    <t>Nc1ccc(Cl)cc1Cl</t>
  </si>
  <si>
    <t>aniline, 2,4-dichloro-</t>
  </si>
  <si>
    <t>perrin0478</t>
  </si>
  <si>
    <t>DCl solutions</t>
  </si>
  <si>
    <t>C=8x10-5, HCl solutions</t>
  </si>
  <si>
    <t>P5</t>
  </si>
  <si>
    <t>Neutral Red as indicator</t>
  </si>
  <si>
    <t>B104</t>
  </si>
  <si>
    <t>Nc1cc(Cl)ccc1Cl</t>
  </si>
  <si>
    <t>C=10-4, Sorensen‚Äôs buffers, "mixed" constants</t>
  </si>
  <si>
    <t>aniline, 2,5-dichloro-</t>
  </si>
  <si>
    <t>perrin0479</t>
  </si>
  <si>
    <t>CN(C)c1c(Cl)cc([N+](=O)[O-])cc1Cl</t>
  </si>
  <si>
    <t>aniline, 2,6-dichloro-N,N-dimethyl-4-nitro-</t>
  </si>
  <si>
    <t>perrin0480</t>
  </si>
  <si>
    <t>Nc1c(Cl)cc(Cl)cc1[N+](=O)[O-]</t>
  </si>
  <si>
    <t>aniline, 2,4-dichloro-6-nitro-</t>
  </si>
  <si>
    <t>perrin0481</t>
  </si>
  <si>
    <t>Taking pK of 4-nitroaniline=0.993</t>
  </si>
  <si>
    <t>D2SO4 solutions</t>
  </si>
  <si>
    <t>H2SO4, acetic acid solutions, taking pk of 4-chloro-2-nitroaniline taken=-1.03</t>
  </si>
  <si>
    <t>H15</t>
  </si>
  <si>
    <t>Nc1c(Cl)cc([N+](=O)[O-])cc1Cl</t>
  </si>
  <si>
    <t>aniline, 2,6-dichloro-4-nitro-</t>
  </si>
  <si>
    <t>perrin0482</t>
  </si>
  <si>
    <t>CCN(CC)c1ccccc1</t>
  </si>
  <si>
    <t>aniline, N,N-diethyl-</t>
  </si>
  <si>
    <t>perrin0483</t>
  </si>
  <si>
    <t>CCN(CC)c1ccc([N+](=O)[O-])cc1[N+](=O)[O-]</t>
  </si>
  <si>
    <t>HClO4, acetic acid solutions, taking pk of 4-chloro-2-nitroaniline taken=-1.03</t>
  </si>
  <si>
    <t>aniline, N,N-diethyl-2,4-dinitro-</t>
  </si>
  <si>
    <t>perrin0486</t>
  </si>
  <si>
    <t>CCN(CC)c1ccccc1C</t>
  </si>
  <si>
    <t>I=0.0005, extrapolation from water, ethanol mixtures</t>
  </si>
  <si>
    <t>aniline, N,N-diethyl-2-methyl-</t>
  </si>
  <si>
    <t>perrin0487</t>
  </si>
  <si>
    <t>(c) I=0.007 to 0.15</t>
  </si>
  <si>
    <t>B33</t>
  </si>
  <si>
    <t>CCN(CC)c1cccc(C)c1</t>
  </si>
  <si>
    <t>B46</t>
  </si>
  <si>
    <t>aniline, N,N-diethyl-3-methyl-</t>
  </si>
  <si>
    <t>perrin0488</t>
  </si>
  <si>
    <t>CCN(CC)c1ccc(C)cc1</t>
  </si>
  <si>
    <t>aniline, N,N-diethyl-4-methyl-</t>
  </si>
  <si>
    <t>perrin0489</t>
  </si>
  <si>
    <t>CCN(CC)c1ccc(N=O)cc1</t>
  </si>
  <si>
    <t>25?</t>
  </si>
  <si>
    <t>5% ethanol solution</t>
  </si>
  <si>
    <t>K10</t>
  </si>
  <si>
    <t>aniline, N,N-diethyl-4-nitroso-</t>
  </si>
  <si>
    <t>perrin0490</t>
  </si>
  <si>
    <t>Nc1ccc(O)cc1O</t>
  </si>
  <si>
    <t>aniline, 2,4-dihydroxy-</t>
  </si>
  <si>
    <t>perrin0492</t>
  </si>
  <si>
    <t>Nc1c(O)cccc1O</t>
  </si>
  <si>
    <t>aniline, 2,6-dihydroxy-</t>
  </si>
  <si>
    <t>perrin0493</t>
  </si>
  <si>
    <t>CC(C)N(c1ccccc1)C(C)C</t>
  </si>
  <si>
    <t>aniline, N,N-di-isopropyl-</t>
  </si>
  <si>
    <t>perrin0494</t>
  </si>
  <si>
    <t>COc1cc(N)cc(OC)c1</t>
  </si>
  <si>
    <t>aniline, 3,5-dimethoxy-</t>
  </si>
  <si>
    <t>perrin0495</t>
  </si>
  <si>
    <t>CN(C)c1ccccc1</t>
  </si>
  <si>
    <t>I=0.05_x000D_
Method includes activity corrections</t>
  </si>
  <si>
    <t>aniline, N,N-dimethyl-</t>
  </si>
  <si>
    <t>perrin0496</t>
  </si>
  <si>
    <t>I&lt;0.01</t>
  </si>
  <si>
    <t>C=0.01, f+/- taken=f+/-(HCl)</t>
  </si>
  <si>
    <t>CNc1ccccc1C</t>
  </si>
  <si>
    <t>aniline, N,2-dimethyl-</t>
  </si>
  <si>
    <t>perrin0497</t>
  </si>
  <si>
    <t>CNc1cccc(C)c1</t>
  </si>
  <si>
    <t>aniline, N,3-dimethyl-</t>
  </si>
  <si>
    <t>perrin0498</t>
  </si>
  <si>
    <t>CNc1ccc(C)cc1</t>
  </si>
  <si>
    <t>aniline, N,4-dimethyl-</t>
  </si>
  <si>
    <t>perrin0499</t>
  </si>
  <si>
    <t>Cc1cccc(N)c1C</t>
  </si>
  <si>
    <t>aniline, 2,3-dimethyl-</t>
  </si>
  <si>
    <t>perrin0500</t>
  </si>
  <si>
    <t>W21</t>
  </si>
  <si>
    <t>Cc1ccc(N)c(C)c1</t>
  </si>
  <si>
    <t>aniline, 2,4-dimethyl-</t>
  </si>
  <si>
    <t>perrin0501</t>
  </si>
  <si>
    <t>Cc1ccc(C)c(N)c1</t>
  </si>
  <si>
    <t>- Other measurement: G32_x000D_
 - Other measurement: G32</t>
  </si>
  <si>
    <t>aniline, 2,5-dimethyl-</t>
  </si>
  <si>
    <t>perrin0502</t>
  </si>
  <si>
    <t>Cc1cccc(C)c1N</t>
  </si>
  <si>
    <t>aniline, 2,6-dimethyl-</t>
  </si>
  <si>
    <t>perrin0503</t>
  </si>
  <si>
    <t>C=10-4, McIlvaine‚Äôs buffers, ‚Äúmixed‚Äù constant</t>
  </si>
  <si>
    <t>Cc1ccc(N)cc1C</t>
  </si>
  <si>
    <t>aniline, 3,4-dimethyl-</t>
  </si>
  <si>
    <t>perrin0504</t>
  </si>
  <si>
    <t>Cc1cc(C)cc(N)c1</t>
  </si>
  <si>
    <t>aniline, 3,5-dimethyl-</t>
  </si>
  <si>
    <t>perrin0505</t>
  </si>
  <si>
    <t>CN(C)c1ccc(N)cc1</t>
  </si>
  <si>
    <t>Few details</t>
  </si>
  <si>
    <t>aniline, 4-dimethylamino-</t>
  </si>
  <si>
    <t>perrin0506</t>
  </si>
  <si>
    <t>CN(C)c1ccc([N+](=O)[O-])cc1[N+](=O)[O-]</t>
  </si>
  <si>
    <t>aniline, N,N-dimethyl-2,4-dinitro-</t>
  </si>
  <si>
    <t>perrin0509</t>
  </si>
  <si>
    <t>CN(C)c1cccc([N+](=O)[O-])c1</t>
  </si>
  <si>
    <t>aniline, N,N-dimethyl-3-nitro-</t>
  </si>
  <si>
    <t>perrin0510</t>
  </si>
  <si>
    <t>(c) C=3x10-5, pK of 4-nitroaniline taken as 1.11</t>
  </si>
  <si>
    <t>CN(C)c1ccc([N+](=O)[O-])cc1</t>
  </si>
  <si>
    <t>(m) I=0.11_x000D_
Method includes activity corrections</t>
  </si>
  <si>
    <t>aniline, N,N-dimethyl-4-nitro-</t>
  </si>
  <si>
    <t>perrin0511</t>
  </si>
  <si>
    <t>(c) C=2x10-5, pK of 4-nitroaniline taken as 1.11</t>
  </si>
  <si>
    <t>Cc1c(N)ccc([N+](=O)[O-])c1C</t>
  </si>
  <si>
    <t>‚ÄúMixed‚Äù constant</t>
  </si>
  <si>
    <t>aniline, 2,3-dimethyl-4-nitro-</t>
  </si>
  <si>
    <t>perrin0512</t>
  </si>
  <si>
    <t>Cc1cc([N+](=O)[O-])cc(C)c1N</t>
  </si>
  <si>
    <t>aniline, 2,6-dimethyl-4-nitro-</t>
  </si>
  <si>
    <t>perrin0513</t>
  </si>
  <si>
    <t>Cc1cc(N)cc(C)c1[N+](=O)[O-]</t>
  </si>
  <si>
    <t>C=5x10-4, Sorensen‚Äôs buffers, "mixed" constant</t>
  </si>
  <si>
    <t>aniline, 3,5-dimethyl-4-nitro-</t>
  </si>
  <si>
    <t>perrin0514</t>
  </si>
  <si>
    <t>CN(C)c1ccc(N=O)cc1</t>
  </si>
  <si>
    <t>(m) I=0.03 to 0.05_x000D_
Method includes activity corrections</t>
  </si>
  <si>
    <t>aniline, N,N-dimethyl-4-nitroso-</t>
  </si>
  <si>
    <t>perrin0515</t>
  </si>
  <si>
    <t>CN(C)c1cccc(C(F)(F)F)c1</t>
  </si>
  <si>
    <t>C=3x10-5, pK of 4-nitroaniline taken as 1.11</t>
  </si>
  <si>
    <t>aniline, N,N-dimethyl-3-trifluoromethyl-</t>
  </si>
  <si>
    <t>perrin0518</t>
  </si>
  <si>
    <t>CN(C)c1ccc(C(F)(F)F)cc1</t>
  </si>
  <si>
    <t>aniline, N,N-dimethyl-4-trifluoromethyl-</t>
  </si>
  <si>
    <t>perrin0519</t>
  </si>
  <si>
    <t>CN(C)c1c([N+](=O)[O-])cc([N+](=O)[O-])cc1[N+](=O)[O-]</t>
  </si>
  <si>
    <t>aniline, N,N-dimethyl-2,4,6-trinitro-</t>
  </si>
  <si>
    <t>perrin0520</t>
  </si>
  <si>
    <t>H2SO4 acetic acid solutions, pK of 4-chloro-2-nitroaniline taken=-1.03</t>
  </si>
  <si>
    <t>Nc1ccc([N+](=O)[O-])cc1[N+](=O)[O-]</t>
  </si>
  <si>
    <t>aniline, 2,4-dinitro-</t>
  </si>
  <si>
    <t>perrin0521</t>
  </si>
  <si>
    <t>CCCN(CCC)c1ccccc1</t>
  </si>
  <si>
    <t>aniline, N,N-dipropyl-</t>
  </si>
  <si>
    <t>perrin0522</t>
  </si>
  <si>
    <t>CCOc1ccccc1N</t>
  </si>
  <si>
    <t>aniline, 2-ethoxy-</t>
  </si>
  <si>
    <t>perrin0523</t>
  </si>
  <si>
    <t>CCOc1cccc(N)c1</t>
  </si>
  <si>
    <t>aniline, 3-ethoxy-</t>
  </si>
  <si>
    <t>perrin0524</t>
  </si>
  <si>
    <t>CCOc1ccc(N)cc1</t>
  </si>
  <si>
    <t>aniline, 4-ethoxy-</t>
  </si>
  <si>
    <t>perrin0525</t>
  </si>
  <si>
    <t>CCOC(=O)c1ccccc1N</t>
  </si>
  <si>
    <t>C57</t>
  </si>
  <si>
    <t>aniline, 2-ethoxycarbonyl-</t>
  </si>
  <si>
    <t>perrin0526</t>
  </si>
  <si>
    <t>CCOC(=O)c1ccc(N)cc1</t>
  </si>
  <si>
    <t>C=3x10-5 and 6x10-5</t>
  </si>
  <si>
    <t>aniline, 4-ethoxycarbonyl-</t>
  </si>
  <si>
    <t>perrin0527</t>
  </si>
  <si>
    <t>26+1</t>
  </si>
  <si>
    <t>K40</t>
  </si>
  <si>
    <t>CCOC(=O)c1ccccc1N(C)C</t>
  </si>
  <si>
    <t>E8</t>
  </si>
  <si>
    <t>aniline, 2-ethoxycarbonyl-N,N-dimethyl-</t>
  </si>
  <si>
    <t>perrin0528</t>
  </si>
  <si>
    <t>CCOc1ccc(N=C(C)Nc2ccc(OCC)cc2)cc1</t>
  </si>
  <si>
    <t>aniline, 4-ethoxy-N-(1-(p-ethoxyphenylimino)ethyl)-</t>
  </si>
  <si>
    <t>perrin0529</t>
  </si>
  <si>
    <t>CCNc1ccccc1</t>
  </si>
  <si>
    <t>aniline, N-ethyl-</t>
  </si>
  <si>
    <t>perrin0530</t>
  </si>
  <si>
    <t>I~0.01</t>
  </si>
  <si>
    <t>E2, quinh. and H, O2</t>
  </si>
  <si>
    <t>P56</t>
  </si>
  <si>
    <t>CCc1ccccc1N</t>
  </si>
  <si>
    <t>aniline, 2-ethyl-</t>
  </si>
  <si>
    <t>perrin0531</t>
  </si>
  <si>
    <t>CCc1cccc(N)c1</t>
  </si>
  <si>
    <t>aniline, 3-ethyl-</t>
  </si>
  <si>
    <t>perrin0532</t>
  </si>
  <si>
    <t>CCN(C)c1ccccc1</t>
  </si>
  <si>
    <t>aniline, N-ethyl-N-methyl-</t>
  </si>
  <si>
    <t>perrin0533</t>
  </si>
  <si>
    <t>CCNc1ccccc1C</t>
  </si>
  <si>
    <t>aniline, N-ethyl-2-methyl-</t>
  </si>
  <si>
    <t>perrin0534</t>
  </si>
  <si>
    <t>CCNc1ccc(C)cc1</t>
  </si>
  <si>
    <t>aniline, N-ethyl-4-methyl-</t>
  </si>
  <si>
    <t>perrin0535</t>
  </si>
  <si>
    <t>CCCN(CC)c1ccccc1</t>
  </si>
  <si>
    <t>I=0.0008, extrapolation from water, ethanol mixtures</t>
  </si>
  <si>
    <t>aniline, N-ethyl-N-n-propyl-</t>
  </si>
  <si>
    <t>perrin0537</t>
  </si>
  <si>
    <t>Nc1ccccc1F</t>
  </si>
  <si>
    <t>aniline, 2-fluoro-</t>
  </si>
  <si>
    <t>perrin0539</t>
  </si>
  <si>
    <t>B54</t>
  </si>
  <si>
    <t>Nc1cccc(F)c1</t>
  </si>
  <si>
    <t>aniline, 3-fluoro-</t>
  </si>
  <si>
    <t>perrin0540</t>
  </si>
  <si>
    <t>C=4.5 X 10-4_x000D_
Method includes activity corrections</t>
  </si>
  <si>
    <t>Nc1ccc(F)cc1</t>
  </si>
  <si>
    <t>aniline, 4-fluoro-</t>
  </si>
  <si>
    <t>perrin0541</t>
  </si>
  <si>
    <t>Nc1ccc(C=O)cc1</t>
  </si>
  <si>
    <t>aniline, 4-formyl-</t>
  </si>
  <si>
    <t>perrin0542</t>
  </si>
  <si>
    <t>CN(C)c1ccc(C=O)cc1</t>
  </si>
  <si>
    <t>pK = 0.327 + 385/T, where T is in K, from 9-30C</t>
  </si>
  <si>
    <t>R35</t>
  </si>
  <si>
    <t>aniline, 4-formyl-N,N-dimethyl-</t>
  </si>
  <si>
    <t>perrin0543</t>
  </si>
  <si>
    <t>N=C(N)NS(=O)(=O)c1ccc(N)cc1</t>
  </si>
  <si>
    <t>I=0.2, corrected from glacial acetic acid, using calibration curve, chloranil electrode</t>
  </si>
  <si>
    <t>aniline, 4-guanidinosulphonyl-</t>
  </si>
  <si>
    <t>perrin0545</t>
  </si>
  <si>
    <t>CCCCCCNc1ccccc1</t>
  </si>
  <si>
    <t>aniline, N-n-hexyl-</t>
  </si>
  <si>
    <t>perrin0546</t>
  </si>
  <si>
    <t>CCCC(C)(C)Nc1ccccc1</t>
  </si>
  <si>
    <t>V14</t>
  </si>
  <si>
    <t>aniline, N-t-hexyl-</t>
  </si>
  <si>
    <t>perrin0547</t>
  </si>
  <si>
    <t>ONc1ccccc1</t>
  </si>
  <si>
    <t>B57</t>
  </si>
  <si>
    <t>aniline, N-hydroxy-</t>
  </si>
  <si>
    <t>perrin0548</t>
  </si>
  <si>
    <t>Nc1ccccc1O</t>
  </si>
  <si>
    <t>P22</t>
  </si>
  <si>
    <t>aniline, 2-hydroxy-</t>
  </si>
  <si>
    <t>perrin0549</t>
  </si>
  <si>
    <t>S49</t>
  </si>
  <si>
    <t>-log f = AI^[1/3], I=0.01 to 0.02</t>
  </si>
  <si>
    <t>K66</t>
  </si>
  <si>
    <t>S10</t>
  </si>
  <si>
    <t>‚ÄúMixed‚Äù constants, I not stated</t>
  </si>
  <si>
    <t>Nc1cccc(O)c1</t>
  </si>
  <si>
    <t>-log f = AI^[1/3], I=0.02</t>
  </si>
  <si>
    <t>aniline, 3-hydroxy-</t>
  </si>
  <si>
    <t>perrin0550</t>
  </si>
  <si>
    <t>Nc1ccc(O)cc1</t>
  </si>
  <si>
    <t>aniline, 4-hydroxy-</t>
  </si>
  <si>
    <t>perrin0551</t>
  </si>
  <si>
    <t>P4</t>
  </si>
  <si>
    <t>In 0.2 M buffer solutions, concentration constant</t>
  </si>
  <si>
    <t>pH dependence of oxidn.-redn. potentials</t>
  </si>
  <si>
    <t>Cc1cc(N)c(O)cc1C</t>
  </si>
  <si>
    <t>aniline, 2-hydroxy-4,5-dimethyl-</t>
  </si>
  <si>
    <t>perrin0552</t>
  </si>
  <si>
    <t>OCCNc1ccccc1</t>
  </si>
  <si>
    <t>I not stated</t>
  </si>
  <si>
    <t>M48</t>
  </si>
  <si>
    <t>aniline, N-(2-hydroxyethyl)-</t>
  </si>
  <si>
    <t>perrin0553</t>
  </si>
  <si>
    <t>Cc1ccccc1NCCO</t>
  </si>
  <si>
    <t>aniline, N-(2-hydroxyethyl)-o-methyl-</t>
  </si>
  <si>
    <t>perrin0554</t>
  </si>
  <si>
    <t>CNc1ccc(O)cc1</t>
  </si>
  <si>
    <t>pH-dependence of oxidn.-redn. potentials</t>
  </si>
  <si>
    <t>aniline, 4-hydroxy-N-methyl-</t>
  </si>
  <si>
    <t>perrin0556</t>
  </si>
  <si>
    <t>Nc1cc(S(=O)(=O)O)ccc1O</t>
  </si>
  <si>
    <t>aniline, 2-hydroxy-5-sulpho-</t>
  </si>
  <si>
    <t>perrin0557</t>
  </si>
  <si>
    <t>Nc1ccccc1I</t>
  </si>
  <si>
    <t>C=2x10-4</t>
  </si>
  <si>
    <t>aniline, 2-iodo-</t>
  </si>
  <si>
    <t>perrin0558</t>
  </si>
  <si>
    <t>Nc1cccc(I)c1</t>
  </si>
  <si>
    <t>C=2x10-4_x000D_
Method includes activity corrections</t>
  </si>
  <si>
    <t>aniline, 3-iodo-</t>
  </si>
  <si>
    <t>perrin0559</t>
  </si>
  <si>
    <t>Nc1ccc(I)cc1</t>
  </si>
  <si>
    <t>C=5x10-4_x000D_
Method includes activity corrections</t>
  </si>
  <si>
    <t>aniline, 4-iodo-</t>
  </si>
  <si>
    <t>perrin0560</t>
  </si>
  <si>
    <t>CC(C)CNc1ccccc1</t>
  </si>
  <si>
    <t>aniline, N-isobutyl-</t>
  </si>
  <si>
    <t>perrin0561</t>
  </si>
  <si>
    <t>CC(C)CN(C)c1ccccc1</t>
  </si>
  <si>
    <t>aniline, N-isobutyl-N-methyl-</t>
  </si>
  <si>
    <t>perrin0562</t>
  </si>
  <si>
    <t>CC(C)Nc1ccccc1</t>
  </si>
  <si>
    <t>aniline, N-isopropyl-</t>
  </si>
  <si>
    <t>perrin0563</t>
  </si>
  <si>
    <t>Insufficient details</t>
  </si>
  <si>
    <t>B4</t>
  </si>
  <si>
    <t>CC(C)c1ccccc1N</t>
  </si>
  <si>
    <t>aniline, 2-isopropyl-</t>
  </si>
  <si>
    <t>perrin0564</t>
  </si>
  <si>
    <t>CC(C)c1cccc(N)c1</t>
  </si>
  <si>
    <t>aniline, 3-isopropyl-</t>
  </si>
  <si>
    <t>perrin0565</t>
  </si>
  <si>
    <t>Nc1ccccc1S</t>
  </si>
  <si>
    <t>C=0.02, solution also contained ethanol</t>
  </si>
  <si>
    <t>aniline, 2-mercapto-</t>
  </si>
  <si>
    <t>perrin0566</t>
  </si>
  <si>
    <t>COc1ccccc1N</t>
  </si>
  <si>
    <t>aniline, 2-methoxy-</t>
  </si>
  <si>
    <t>perrin0567</t>
  </si>
  <si>
    <t>COc1cccc(N)c1</t>
  </si>
  <si>
    <t>aniline, 3-methoxy-</t>
  </si>
  <si>
    <t>perrin0568</t>
  </si>
  <si>
    <t>COc1ccc(N)cc1</t>
  </si>
  <si>
    <t>I=0.003 to 0.017</t>
  </si>
  <si>
    <t>aniline, 4-methoxy-</t>
  </si>
  <si>
    <t>perrin0569</t>
  </si>
  <si>
    <t>COC(=O)c1ccccc1N</t>
  </si>
  <si>
    <t>aniline, 2-methoxycarbonyl-</t>
  </si>
  <si>
    <t>perrin0570</t>
  </si>
  <si>
    <t>COC(=O)c1cccc(N)c1</t>
  </si>
  <si>
    <t>aniline, 3-methoxycarbonyl-</t>
  </si>
  <si>
    <t>perrin0571</t>
  </si>
  <si>
    <t>m=0.03</t>
  </si>
  <si>
    <t>C40</t>
  </si>
  <si>
    <t>COC(=O)c1ccc(N)cc1</t>
  </si>
  <si>
    <t>C=3x10-5</t>
  </si>
  <si>
    <t>aniline, 4-methoxycarbonyl-</t>
  </si>
  <si>
    <t>perrin0572</t>
  </si>
  <si>
    <t>COC(=O)c1ccccc1N(C)C</t>
  </si>
  <si>
    <t>aniline, 2-methoxycarbonyl-N,N-dimethyl-</t>
  </si>
  <si>
    <t>perrin0573</t>
  </si>
  <si>
    <t>COC(=O)c1cccc(N(C)C)c1</t>
  </si>
  <si>
    <t>aniline, 3-methoxycarbonyl-N,N-dimethyl-</t>
  </si>
  <si>
    <t>perrin0574</t>
  </si>
  <si>
    <t>COC(=O)c1ccc(N(C)C)cc1</t>
  </si>
  <si>
    <t>J13</t>
  </si>
  <si>
    <t>aniline, 4-methoxycarbonyl-N,N-dimethyl-</t>
  </si>
  <si>
    <t>perrin0575</t>
  </si>
  <si>
    <t>CNc1ccccc1C(=O)OC</t>
  </si>
  <si>
    <t>aniline, 2-methoxycarbonyl-N-methyl-</t>
  </si>
  <si>
    <t>perrin0576</t>
  </si>
  <si>
    <t>CNc1ccc(C(=O)OC)cc1</t>
  </si>
  <si>
    <t>aniline, 4-methoxycarbonyl-N-methyl-</t>
  </si>
  <si>
    <t>perrin0577</t>
  </si>
  <si>
    <t>COc1ccc(N(C)C)cc1</t>
  </si>
  <si>
    <t>(m) I=0.05 to 0.10 _x000D_
Method includes activity corrections</t>
  </si>
  <si>
    <t>aniline, 4-methoxy-N,N-dimethyl-</t>
  </si>
  <si>
    <t>perrin0578</t>
  </si>
  <si>
    <t>R4</t>
  </si>
  <si>
    <t>COc1cc(N)cc([N+](=O)[O-])c1</t>
  </si>
  <si>
    <t>aniline, 3-methoxy-5-nitro-</t>
  </si>
  <si>
    <t>perrin0579</t>
  </si>
  <si>
    <t>CNc1ccccc1</t>
  </si>
  <si>
    <t>aniline, N-methyl-</t>
  </si>
  <si>
    <t>perrin0581</t>
  </si>
  <si>
    <t>I=0.004 to 0.013</t>
  </si>
  <si>
    <t>I=0.01, extrapolation from water, ethanol mixtures</t>
  </si>
  <si>
    <t>Cc1ccccc1N</t>
  </si>
  <si>
    <t>aniline, 2-methyl-</t>
  </si>
  <si>
    <t>perrin0582</t>
  </si>
  <si>
    <t>I=0, to 0.005003</t>
  </si>
  <si>
    <t>Cc1cccc(N)c1</t>
  </si>
  <si>
    <t>aniline, 3-methyl-</t>
  </si>
  <si>
    <t>perrin0583</t>
  </si>
  <si>
    <t>C=5x10-4, McIlvaine‚Äôs buffers, ‚Äúmixed‚Äù constant</t>
  </si>
  <si>
    <t>Cc1ccc(N)cc1</t>
  </si>
  <si>
    <t>I=0.002 to 0.006</t>
  </si>
  <si>
    <t>aniline, 4-methyl-</t>
  </si>
  <si>
    <t>perrin0584</t>
  </si>
  <si>
    <t>C=3x10-5, pK of aniline taken as 4.57</t>
  </si>
  <si>
    <t>Cc1cc([N+](=O)[O-])c(N)c([N+](=O)[O-])c1</t>
  </si>
  <si>
    <t>aniline, 4-methyl-2,6-dinitro-</t>
  </si>
  <si>
    <t>perrin0585</t>
  </si>
  <si>
    <t>H2SO4, acetic acid solutions pK of 4-chloro-2-nitroaniline taken=-1.03</t>
  </si>
  <si>
    <t>Cc1cc([N+](=O)[O-])ccc1N</t>
  </si>
  <si>
    <t>aniline, 2-methyl-4-nitro-</t>
  </si>
  <si>
    <t>perrin0586</t>
  </si>
  <si>
    <t>Cc1cc(N)ccc1[N+](=O)[O-]</t>
  </si>
  <si>
    <t>aniline, 3-methyl-4-nitro-</t>
  </si>
  <si>
    <t>perrin0587</t>
  </si>
  <si>
    <t>Cc1ccc(N)cc1[N+](=O)[O-]</t>
  </si>
  <si>
    <t>aniline, 4-methyl-3-nitro-</t>
  </si>
  <si>
    <t>perrin0588</t>
  </si>
  <si>
    <t>CCCN(C)c1ccccc1</t>
  </si>
  <si>
    <t>I=0.0009, extrapolation from water, ethanol mixtures</t>
  </si>
  <si>
    <t>aniline, N-methyl-N-n-propyl-</t>
  </si>
  <si>
    <t>perrin0589</t>
  </si>
  <si>
    <t>CS(=O)(=O)c1cccc(N)c1</t>
  </si>
  <si>
    <t>K38</t>
  </si>
  <si>
    <t>aniline, 3-methylsulphonyl-</t>
  </si>
  <si>
    <t>perrin0591</t>
  </si>
  <si>
    <t>C=3x10-5, taking pK of 4-nitroaniline=0.99</t>
  </si>
  <si>
    <t>B84</t>
  </si>
  <si>
    <t>CS(=O)(=O)c1ccc(N)cc1</t>
  </si>
  <si>
    <t>aniline, 4-methylsulphonyl-</t>
  </si>
  <si>
    <t>perrin0592</t>
  </si>
  <si>
    <t>CSc1cccc(N)c1</t>
  </si>
  <si>
    <t>aniline, 3-methylthio-</t>
  </si>
  <si>
    <t>perrin0593</t>
  </si>
  <si>
    <t>CSc1ccc(N)cc1</t>
  </si>
  <si>
    <t>aniline, 4-methylthio-</t>
  </si>
  <si>
    <t>perrin0594</t>
  </si>
  <si>
    <t>Nc1ccccc1[N+](=O)[O-]</t>
  </si>
  <si>
    <t>aniline, 2-nitro-</t>
  </si>
  <si>
    <t>perrin0595</t>
  </si>
  <si>
    <t>HCl and H2SO4 solutions</t>
  </si>
  <si>
    <t>C=2x10-4, HCl solutions</t>
  </si>
  <si>
    <t>Taking pK of 4-nitroaniline=0.99, trifluoroacetic acid solutions</t>
  </si>
  <si>
    <t>Trichloroacetic acid solutions</t>
  </si>
  <si>
    <t>H3PO4 solutions, taking pK of 4-nitroaniline=0.99</t>
  </si>
  <si>
    <t>H2SO4, acetic acid solutions pK of 4-chloro-nitroaniline taken=1.03</t>
  </si>
  <si>
    <t>Nc1cccc([N+](=O)[O-])c1</t>
  </si>
  <si>
    <t>(m) m=1.6x10-4, I=0.002 to 0.06_x000D_
Method includes activity corrections</t>
  </si>
  <si>
    <t>aniline, 3-nitro-</t>
  </si>
  <si>
    <t>perrin0596</t>
  </si>
  <si>
    <t>C=4x10-5, pK of 4-nitroaniline taken as 0.99</t>
  </si>
  <si>
    <t>C=4x10-4</t>
  </si>
  <si>
    <t>B96</t>
  </si>
  <si>
    <t>18+2</t>
  </si>
  <si>
    <t>B91</t>
  </si>
  <si>
    <t>I=0.002 to 0.1</t>
  </si>
  <si>
    <t>I=0.1 (KCl), concentration constant E1dg</t>
  </si>
  <si>
    <t>‚ÄúMixed‚Äù Constant, I not stated</t>
  </si>
  <si>
    <t>Nc1ccc([N+](=O)[O-])cc1</t>
  </si>
  <si>
    <t>C=7x10-5</t>
  </si>
  <si>
    <t>aniline, 4-nitro-</t>
  </si>
  <si>
    <t>perrin0597</t>
  </si>
  <si>
    <t>B95</t>
  </si>
  <si>
    <t>C=5x10-4</t>
  </si>
  <si>
    <t>CCCN(CCC)c1ccc(N=O)cc1</t>
  </si>
  <si>
    <t>aniline, 4-nitroso-N,N-di-n-propyl-</t>
  </si>
  <si>
    <t>perrin0600</t>
  </si>
  <si>
    <t>CCC(C)(C)Nc1ccccc1</t>
  </si>
  <si>
    <t>aniline, N-t-pentyl-</t>
  </si>
  <si>
    <t>perrin0601</t>
  </si>
  <si>
    <t>CC(C)(C)CNc1ccccc1</t>
  </si>
  <si>
    <t>aniline, N-neopentyl-</t>
  </si>
  <si>
    <t>perrin0602</t>
  </si>
  <si>
    <t>c1ccc(Nc2ccccc2)cc1</t>
  </si>
  <si>
    <t>aniline, N-phenyl-</t>
  </si>
  <si>
    <t>perrin0603</t>
  </si>
  <si>
    <t>C=5x10-5, HCl solutions</t>
  </si>
  <si>
    <t>CC(=Nc1ccccc1)Nc1ccccc1</t>
  </si>
  <si>
    <t>I=0.003</t>
  </si>
  <si>
    <t>aniline, N-(1-phenyliminoethyl)-</t>
  </si>
  <si>
    <t>perrin0604</t>
  </si>
  <si>
    <t>CCCOC(=O)c1ccc(N)cc1</t>
  </si>
  <si>
    <t>aniline, 4-propoxycarbonyl-</t>
  </si>
  <si>
    <t>perrin0606</t>
  </si>
  <si>
    <t>CCCNc1ccccc1</t>
  </si>
  <si>
    <t>I=0.002, extrapolation from water, ethanol mixtures</t>
  </si>
  <si>
    <t>E3ah, E3bg</t>
  </si>
  <si>
    <t>aniline, N-n-propyl-</t>
  </si>
  <si>
    <t>perrin0607</t>
  </si>
  <si>
    <t>CCCc1ccccc1N</t>
  </si>
  <si>
    <t>aniline, 2-n-propyl-</t>
  </si>
  <si>
    <t>perrin0608</t>
  </si>
  <si>
    <t>C#CCNc1ccccc1</t>
  </si>
  <si>
    <t>aniline, N-prop-2-ynyl-</t>
  </si>
  <si>
    <t>perrin0609</t>
  </si>
  <si>
    <t>NS(=O)(=O)c1ccc(Nc2ccccn2)cc1</t>
  </si>
  <si>
    <t>C=0.0025 pK for HL=H+ + L-</t>
  </si>
  <si>
    <t>aniline, N-2-pyridyl-4-sulphamoyl-</t>
  </si>
  <si>
    <t>perrin0610</t>
  </si>
  <si>
    <t>G40</t>
  </si>
  <si>
    <t>Nc1ccccc1S(N)(=O)=O</t>
  </si>
  <si>
    <t>aniline, 2-sulphamoyl-</t>
  </si>
  <si>
    <t>perrin0611</t>
  </si>
  <si>
    <t>Nc1cccc(S(N)(=O)=O)c1</t>
  </si>
  <si>
    <t>C=0.004, I=0.1 (KCl), "mixed" constant</t>
  </si>
  <si>
    <t>Z6</t>
  </si>
  <si>
    <t>aniline, 3-sulphamoyl-</t>
  </si>
  <si>
    <t>perrin0612</t>
  </si>
  <si>
    <t>Nc1ccc(S(N)(=O)=O)cc1</t>
  </si>
  <si>
    <t>aniline, 4-sulphamoyl-</t>
  </si>
  <si>
    <t>perrin0613</t>
  </si>
  <si>
    <t>C=0.025</t>
  </si>
  <si>
    <t>A36</t>
  </si>
  <si>
    <t>C=5x10-5</t>
  </si>
  <si>
    <t>G49</t>
  </si>
  <si>
    <t>R25</t>
  </si>
  <si>
    <t>E3bh, C</t>
  </si>
  <si>
    <t>Cc1cccc(C)c1N(C)C</t>
  </si>
  <si>
    <t>aniline, N,N,2,6-tetramethyl-</t>
  </si>
  <si>
    <t>perrin0616</t>
  </si>
  <si>
    <t>Cc1cc(C)c(C)c(N)c1C</t>
  </si>
  <si>
    <t>aniline, 2,3,5,6-tetramethyl-</t>
  </si>
  <si>
    <t>perrin0617</t>
  </si>
  <si>
    <t>Cc1c(C)c([N+](=O)[O-])c(C)c(C)c1N</t>
  </si>
  <si>
    <t>aniline, 2,3,5,6-tetramethyl-4-nitro-</t>
  </si>
  <si>
    <t>perrin0618</t>
  </si>
  <si>
    <t>Nc1cccc(C(F)(F)F)c1</t>
  </si>
  <si>
    <t>aniline, 3-trifluoromethyl-</t>
  </si>
  <si>
    <t>perrin0622</t>
  </si>
  <si>
    <t>Nc1ccc(C(F)(F)F)cc1</t>
  </si>
  <si>
    <t>C=3x10-5, pK of 4-nitroaniline taken as 0.99</t>
  </si>
  <si>
    <t>aniline, 4-trifluoromethyl-</t>
  </si>
  <si>
    <t>perrin0623</t>
  </si>
  <si>
    <t>Cc1ccccc1N(C)C</t>
  </si>
  <si>
    <t>aniline, N,N,2-trimethyl-</t>
  </si>
  <si>
    <t>perrin0624</t>
  </si>
  <si>
    <t>Cc1cccc(N(C)C)c1</t>
  </si>
  <si>
    <t>I=0.05, _x000D_
Method includes activity corrections</t>
  </si>
  <si>
    <t>aniline, N,N,3-trimethyl-</t>
  </si>
  <si>
    <t>perrin0625</t>
  </si>
  <si>
    <t>Cc1ccc(N(C)C)cc1</t>
  </si>
  <si>
    <t>aniline, N,N,4-trimethyl-</t>
  </si>
  <si>
    <t>perrin0626</t>
  </si>
  <si>
    <t>E32</t>
  </si>
  <si>
    <t>I=0.0013</t>
  </si>
  <si>
    <t>CNc1c(C)cccc1C</t>
  </si>
  <si>
    <t>aniline, N,2,6-trimethyl-</t>
  </si>
  <si>
    <t>perrin0627</t>
  </si>
  <si>
    <t>Cc1cc(C)c(N)c(C)c1</t>
  </si>
  <si>
    <t>aniline, 2,4,6-trimethyl-</t>
  </si>
  <si>
    <t>perrin0628</t>
  </si>
  <si>
    <t>Cc1cc(N)cc(C)c1C</t>
  </si>
  <si>
    <t>aniline, 3,4,5-trimethyl-</t>
  </si>
  <si>
    <t>perrin0629</t>
  </si>
  <si>
    <t>C[Si](C)(C)c1cccc(N)c1</t>
  </si>
  <si>
    <t>aniline, 3-trimethylsilyl-</t>
  </si>
  <si>
    <t>perrin0630</t>
  </si>
  <si>
    <t>C[Si](C)(C)c1ccc(N)cc1</t>
  </si>
  <si>
    <t>aniline, 4-trimethylsilyl-</t>
  </si>
  <si>
    <t>perrin0631</t>
  </si>
  <si>
    <t>Nc1c([N+](=O)[O-])cc([N+](=O)[O-])cc1[N+](=O)[O-]</t>
  </si>
  <si>
    <t>aniline, 2,4,6-trinitro-</t>
  </si>
  <si>
    <t>perrin0632</t>
  </si>
  <si>
    <t>C[Si](C)(C)CNc1ccccc1</t>
  </si>
  <si>
    <t>aniline, N-(trimethylsilylmethyl)-</t>
  </si>
  <si>
    <t>perrin0633</t>
  </si>
  <si>
    <t>CC[N+]([O-])(CC)c1ccccc1</t>
  </si>
  <si>
    <t>N,N-Diethylaniline N-oxide</t>
  </si>
  <si>
    <t>perrin0637</t>
  </si>
  <si>
    <t>C[N+](C)([O-])c1ccccc1</t>
  </si>
  <si>
    <t>N,N-Dimethylaniline N-oxide</t>
  </si>
  <si>
    <t>perrin0638</t>
  </si>
  <si>
    <t>Cc1ccccc1[N+](C)(C)[O-]</t>
  </si>
  <si>
    <t>N,N,2-Trimethylaniline N-oxide</t>
  </si>
  <si>
    <t>perrin0641</t>
  </si>
  <si>
    <t>Cc1ccc([N+](C)(C)[O-])cc1</t>
  </si>
  <si>
    <t>N,N,4-Trimethylaniline N-oxide</t>
  </si>
  <si>
    <t>perrin0642</t>
  </si>
  <si>
    <t>C[N+](C)(C)c1cccc(O)c1.[Cl-]</t>
  </si>
  <si>
    <t>25+0.5</t>
  </si>
  <si>
    <t>I=0.005 to 0.02, in tris(hydroxymethyl)aminomethane buffers</t>
  </si>
  <si>
    <t>W33</t>
  </si>
  <si>
    <t>3-Hydroxyphenyltrimethylammonium chloride</t>
  </si>
  <si>
    <t>perrin0643</t>
  </si>
  <si>
    <t>C[N+](C)(C)c1ccc(O)cc1.[Cl-]</t>
  </si>
  <si>
    <t>4-Hydroxyphenyltrimethylammonium chloride</t>
  </si>
  <si>
    <t>perrin0644</t>
  </si>
  <si>
    <t>Nc1cccc2cc3ccccc3cc12</t>
  </si>
  <si>
    <t>I=0.3, "mixed" constant</t>
  </si>
  <si>
    <t>- For pKs of 1-amino-, of 2-amino- and 9-amino- anthracene in 50% ethanol, see ref. E23</t>
  </si>
  <si>
    <t>anthracene, 1-amino-</t>
  </si>
  <si>
    <t>perrin0645</t>
  </si>
  <si>
    <t>c1ccc(/N=N/c2ccccc2)cc1</t>
  </si>
  <si>
    <t>K39</t>
  </si>
  <si>
    <t>Azobenzene</t>
  </si>
  <si>
    <t>perrin0646</t>
  </si>
  <si>
    <t>Nc1ccc(/N=N/c2ccccc2)cc1</t>
  </si>
  <si>
    <t>C=2x10-5 to 5x10-5</t>
  </si>
  <si>
    <t>- For pKs of some N-substituted-4-aminoazobenzenes in 50% ethanol, see ref. R18</t>
  </si>
  <si>
    <t>azobenzene, 4-amino-</t>
  </si>
  <si>
    <t>perrin0647</t>
  </si>
  <si>
    <t>B150</t>
  </si>
  <si>
    <t>Cc1cccc(/N=N/c2ccc(N)cc2)c1</t>
  </si>
  <si>
    <t>azobenzene, 4-amino-3'-methyl-</t>
  </si>
  <si>
    <t>perrin0648</t>
  </si>
  <si>
    <t>Cc1ccc(/N=N/c2ccc(N)cc2)cc1</t>
  </si>
  <si>
    <t>azobenzene, 4-amino-4'-methyl-</t>
  </si>
  <si>
    <t>perrin0649</t>
  </si>
  <si>
    <t>c1ccc(/N=N/c2ccc(Nc3ccccc3)cc2)cc1</t>
  </si>
  <si>
    <t>C=5x10-6</t>
  </si>
  <si>
    <t>azobenzene, 4-anilino-</t>
  </si>
  <si>
    <t>perrin0650</t>
  </si>
  <si>
    <t>CN(C)c1ccc(/N=N/c2cccc(C(=O)O)c2)cc1</t>
  </si>
  <si>
    <t>Visual matching</t>
  </si>
  <si>
    <t>H35</t>
  </si>
  <si>
    <t>azobenzene, 3-carboxy-4'-dimethylamino-</t>
  </si>
  <si>
    <t>perrin0652</t>
  </si>
  <si>
    <t>CN(C)c1ccc(/N=N/c2ccc(C(=O)O)cc2)cc1</t>
  </si>
  <si>
    <t>azobenzene, 4-carboxy-4'-dimethylamino-</t>
  </si>
  <si>
    <t>perrin0653</t>
  </si>
  <si>
    <t>O=C(O)c1ccccc1/N=N/c1ccc(O)cc1</t>
  </si>
  <si>
    <t>azobenzene, 2-carboxy-4'-hydroxy-</t>
  </si>
  <si>
    <t>perrin0654</t>
  </si>
  <si>
    <t>25+3 (assumed)</t>
  </si>
  <si>
    <t>O=C(O)c1ccc(/N=N/c2ccc(O)cc2)cc1</t>
  </si>
  <si>
    <t>azobenzene, 4-carboxy-4'-hydroxy-</t>
  </si>
  <si>
    <t>perrin0655</t>
  </si>
  <si>
    <t>CN(C)c1ccc(/N=N/c2ccc(Cl)cc2)cc1</t>
  </si>
  <si>
    <t>pKAH1(50% ethanol)</t>
  </si>
  <si>
    <t>R28</t>
  </si>
  <si>
    <t>azobenzene, 4-chloro-4'-dimethylamino-</t>
  </si>
  <si>
    <t>perrin0656</t>
  </si>
  <si>
    <t>Aqueous H2SO4 solutions</t>
  </si>
  <si>
    <t>CCN(CC)c1ccc(/N=N/c2ccc(O)cc2)cc1</t>
  </si>
  <si>
    <t>In aq. HCl solutions</t>
  </si>
  <si>
    <t>M37</t>
  </si>
  <si>
    <t>azobenzene, 4-diethylamino-4'-hydroxy-</t>
  </si>
  <si>
    <t>perrin0657</t>
  </si>
  <si>
    <t>CCN(CC)c1ccc(/N=N/c2ccc(C(=O)OC)cc2)cc1</t>
  </si>
  <si>
    <t>azobenzene, 4-diethylamino-4'-methoxycarbonyl-</t>
  </si>
  <si>
    <t>perrin0658</t>
  </si>
  <si>
    <t>CN(C)c1ccc(/N=N/c2ccccc2)cc1</t>
  </si>
  <si>
    <t>C=10-6</t>
  </si>
  <si>
    <t>azobenzene, 4-dimethylamino-</t>
  </si>
  <si>
    <t>perrin0659</t>
  </si>
  <si>
    <t>G61</t>
  </si>
  <si>
    <t>CN(C)c1ccc(/N=N/c2ccc(O)cc2)cc1</t>
  </si>
  <si>
    <t>azobenzene, 4-dimethylamino-4'-hydroxy-</t>
  </si>
  <si>
    <t>perrin0660</t>
  </si>
  <si>
    <t>‚ÄúMixed‚Äù constants</t>
  </si>
  <si>
    <t>I=0.1(for K1), in aq. HCl solutions (for K2)</t>
  </si>
  <si>
    <t>O5, O6</t>
  </si>
  <si>
    <t>CN(C)c1ccc(/N=N/c2ccc(I)cc2)cc1</t>
  </si>
  <si>
    <t>azobenzene, 4-dimethylamino-4'-iodo-</t>
  </si>
  <si>
    <t>perrin0661</t>
  </si>
  <si>
    <t>COc1ccc(/N=N/c2ccc(N(C)C)cc2)cc1</t>
  </si>
  <si>
    <t>azobenzene, 4-dimethylamino-4'-methoxy-</t>
  </si>
  <si>
    <t>perrin0662</t>
  </si>
  <si>
    <t>COC(=O)c1ccc(/N=N/c2ccc(N(C)C)cc2)cc1</t>
  </si>
  <si>
    <t>azobenzene, 4-dimethylamino-4'-methoxycarbonyl-</t>
  </si>
  <si>
    <t>perrin0663</t>
  </si>
  <si>
    <t>Cc1ccc(/N=N/c2ccc(N(C)C)cc2)cc1</t>
  </si>
  <si>
    <t>azobenzene, 4-dimethylamino-4'-methyl-</t>
  </si>
  <si>
    <t>perrin0664</t>
  </si>
  <si>
    <t>CN(C)c1ccc(/N=N/c2ccc([N+](=O)[O-])cc2)cc1</t>
  </si>
  <si>
    <t>azobenzene, 4-dimethylamino-4'-nitro-</t>
  </si>
  <si>
    <t>perrin0665</t>
  </si>
  <si>
    <t>Cc1cc(C)c(/N=N/c2c(C)cc(O)cc2C)c(C)c1</t>
  </si>
  <si>
    <t>azobenzene, 4-hydroxy-2,2',4',6,6'-pentamethyl-</t>
  </si>
  <si>
    <t>perrin0667</t>
  </si>
  <si>
    <t>O=[N+]([O-])c1ccc(/N=N/c2ccccc2)cc1</t>
  </si>
  <si>
    <t>- For pKs of azobenzene and derivatives containing one or more of the following groups-acetyl, bromo, cyano, ethoxy, hydroxy, methoxy, methyl, nitro-in 20% ethanol see refs. J4 and Y5</t>
  </si>
  <si>
    <t>azobenzene, 4-nitro-</t>
  </si>
  <si>
    <t>perrin0668</t>
  </si>
  <si>
    <t>For pKs of some alkylaminoazobenzenes in 50% ethanol see ref. B5</t>
  </si>
  <si>
    <t>N=C(N)c1ccccc1</t>
  </si>
  <si>
    <t>C=0.1, ‚Äúmixed‚Äù constant</t>
  </si>
  <si>
    <t>A47</t>
  </si>
  <si>
    <t>- For pKs of substituted benzamidine and cinnamidine, in 50% ethanol, see refs. L56, L57</t>
  </si>
  <si>
    <t>benzene, amidino-</t>
  </si>
  <si>
    <t>perrin0671</t>
  </si>
  <si>
    <t>CC(N)c1ccccc1</t>
  </si>
  <si>
    <t>benzene, (1-aminoethyl)-</t>
  </si>
  <si>
    <t>perrin0678</t>
  </si>
  <si>
    <t>K19</t>
  </si>
  <si>
    <t>NCCc1ccccc1</t>
  </si>
  <si>
    <t>benzene, (2-aminoethyl)-</t>
  </si>
  <si>
    <t>perrin0679</t>
  </si>
  <si>
    <t>C9</t>
  </si>
  <si>
    <t>C=0.01, I=0.1, ‚Äúmixed‚Äù constants</t>
  </si>
  <si>
    <t>L31</t>
  </si>
  <si>
    <t>E3cg</t>
  </si>
  <si>
    <t>T15</t>
  </si>
  <si>
    <t>NC(=NO)c1ccccc1</t>
  </si>
  <si>
    <t>benzene, C-amino-C-hydroxyiminomethyl-</t>
  </si>
  <si>
    <t>perrin0688</t>
  </si>
  <si>
    <t>C=0.006</t>
  </si>
  <si>
    <t>A39</t>
  </si>
  <si>
    <t>Cc1ccccc1C(N)=NO</t>
  </si>
  <si>
    <t>benzene, 1-(C-amino-C-hydroxyiminomethyl)-2-methyl-</t>
  </si>
  <si>
    <t>perrin0689</t>
  </si>
  <si>
    <t>Cc1ccc(C(N)=NO)cc1</t>
  </si>
  <si>
    <t>benzene, 1-(C-amino-C-hydroxyiminomethyl)-4-methyl-</t>
  </si>
  <si>
    <t>perrin0690</t>
  </si>
  <si>
    <t>benzene, (2-amino)isopropyl-</t>
  </si>
  <si>
    <t>perrin0695</t>
  </si>
  <si>
    <t>CN(CCCc1ccccc1)C(C1CCCCC1)C1CCCCC1</t>
  </si>
  <si>
    <t>Probably in 5% n-propanol</t>
  </si>
  <si>
    <t>E19</t>
  </si>
  <si>
    <t>benzene, 3-[(biscyclohexylmethyl)methylamino]propyl-</t>
  </si>
  <si>
    <t>perrin0709</t>
  </si>
  <si>
    <t>CCC(OC(=O)c1ccccc1)C(N(C)C)N(C)C</t>
  </si>
  <si>
    <t>benzene, [1-(bisdimethylaminomethyl)propoxycarbonyl]-</t>
  </si>
  <si>
    <t>perrin0710</t>
  </si>
  <si>
    <t>CCN(CC)CCOC(=O)c1ccc(Br)cc1</t>
  </si>
  <si>
    <t>Room</t>
  </si>
  <si>
    <t>R30</t>
  </si>
  <si>
    <t>benzene, 1-bromo-4-diethylaminoethoxycarbonyl-</t>
  </si>
  <si>
    <t>perrin0711</t>
  </si>
  <si>
    <t>CCCCOc1cccc(C(=O)OCCN(CC)CC)c1</t>
  </si>
  <si>
    <t>benzene, 1-n-butoxy-3-diethylaminoethoxycarbonyl-</t>
  </si>
  <si>
    <t>perrin0712</t>
  </si>
  <si>
    <t>NC(=O)c1ccccc1</t>
  </si>
  <si>
    <t>18+3</t>
  </si>
  <si>
    <t>E10</t>
  </si>
  <si>
    <t>benzene, carbamoyl-</t>
  </si>
  <si>
    <t>perrin0714</t>
  </si>
  <si>
    <t>COc1ccc(C(N)=O)cc1</t>
  </si>
  <si>
    <t>benzene, 1-carbamoyl-4-methoxy-</t>
  </si>
  <si>
    <t>perrin0715</t>
  </si>
  <si>
    <t>NC(=O)c1ccc([N+](=O)[O-])cc1</t>
  </si>
  <si>
    <t>From pK of p-methoxybenzamide, using Hammett sigma values</t>
  </si>
  <si>
    <t>benzene, 1-carbamoyl-4-nitro-</t>
  </si>
  <si>
    <t>perrin0716</t>
  </si>
  <si>
    <t>CCN(CC)CCOC(=O)c1ccc(Cl)cc1</t>
  </si>
  <si>
    <t>benzene, 1-chloro-4-diethylaminoethoxycarbonyl-</t>
  </si>
  <si>
    <t>perrin0717</t>
  </si>
  <si>
    <t>N=C(N)Nc1ccc(Cl)cc1</t>
  </si>
  <si>
    <t>benzene, 1-chloro-4-guanidino-</t>
  </si>
  <si>
    <t>perrin0718</t>
  </si>
  <si>
    <t>c1ccc(CCNC(Cc2ccccc2)Cc2ccccc2)cc1</t>
  </si>
  <si>
    <t>benzene, (2-(dibenzylmethyl)aminoethyl)-</t>
  </si>
  <si>
    <t>perrin0726</t>
  </si>
  <si>
    <t>c1ccc(CCCNC(Cc2ccccc2)Cc2ccccc2)cc1</t>
  </si>
  <si>
    <t>benzene, (3-(dibenzylmethyl)aminopropyl)-</t>
  </si>
  <si>
    <t>perrin0727</t>
  </si>
  <si>
    <t>CCN(CC)CCCOC(=O)C=Cc1ccccc1</t>
  </si>
  <si>
    <t>benzene, 2-[3-(diethylamino)propoxycarbonyl]vinyl-</t>
  </si>
  <si>
    <t>perrin0729</t>
  </si>
  <si>
    <t>CC(CO)NCCc1ccc(O)c(O)c1</t>
  </si>
  <si>
    <t>C=0.0006 to 0.002, neutral mol. unstable</t>
  </si>
  <si>
    <t>benzene, 1,2-dihydroxy-4-(1-hydroxy-2-propylamino)ethyl-</t>
  </si>
  <si>
    <t>perrin0734</t>
  </si>
  <si>
    <t>C[C@@H]([C@H](O)c1ccccc1)N(C)C</t>
  </si>
  <si>
    <t>C~0.003</t>
  </si>
  <si>
    <t>P51</t>
  </si>
  <si>
    <t>benzene, (2-dimethylamino-1-hydroxy)propyl-</t>
  </si>
  <si>
    <t>['chemaxon_nickname', 'cirpy_nickname']</t>
  </si>
  <si>
    <t>N-Methylephedrine</t>
  </si>
  <si>
    <t>perrin0740</t>
  </si>
  <si>
    <t>NNC(=O)c1ccccc1</t>
  </si>
  <si>
    <t>A21</t>
  </si>
  <si>
    <t>benzene, hydrazinocarbonyl-</t>
  </si>
  <si>
    <t>perrin0746</t>
  </si>
  <si>
    <t>CC(C)NCC(=O)c1ccc(O)cc1</t>
  </si>
  <si>
    <t>benzene, 1-hydroxy-4-(isopropylamino)acetyl-</t>
  </si>
  <si>
    <t>perrin0755</t>
  </si>
  <si>
    <t>C=0.01, I=0.1, "mixed" constant</t>
  </si>
  <si>
    <t>CN[C@@H](C)[C@H](O)c1ccccc1</t>
  </si>
  <si>
    <t>(c) C=0.02 to 0.04, I=0.10 to 0.30</t>
  </si>
  <si>
    <t>E1a, R4</t>
  </si>
  <si>
    <t>E34</t>
  </si>
  <si>
    <t>benzene, (1-hydroxy-2-methylamino)propyl-</t>
  </si>
  <si>
    <t>ephedrine</t>
  </si>
  <si>
    <t>perrin0759</t>
  </si>
  <si>
    <t>Using second hydrogen electrode instead of Ag|AgCl, and extrapolating first to C=0, then to I=01</t>
  </si>
  <si>
    <t>A81</t>
  </si>
  <si>
    <t>N=COCc1ccccc1</t>
  </si>
  <si>
    <t>C=0.14, as hydrochloride, "mixed" constant</t>
  </si>
  <si>
    <t>E12</t>
  </si>
  <si>
    <t>benzene, iminomethoxymethyl-</t>
  </si>
  <si>
    <t>perrin0771</t>
  </si>
  <si>
    <t>Cc1ccc(S(N)(=O)=O)cc1</t>
  </si>
  <si>
    <t>benzene, 1-methyl-4-sulphamoyl-</t>
  </si>
  <si>
    <t>perrin0780</t>
  </si>
  <si>
    <t>N#[N+]c1ccccc1</t>
  </si>
  <si>
    <t>C1</t>
  </si>
  <si>
    <t>D12</t>
  </si>
  <si>
    <t>Benzenediazonium ion</t>
  </si>
  <si>
    <t>['chemaxon_name1', 'cirpy_name1', 'pubchem_name1', 'pubchem_nickname']</t>
  </si>
  <si>
    <t>perrin0784</t>
  </si>
  <si>
    <t>NCc1ccccc1</t>
  </si>
  <si>
    <t>Benzylamine</t>
  </si>
  <si>
    <t>perrin0785</t>
  </si>
  <si>
    <t>R24</t>
  </si>
  <si>
    <t>30?</t>
  </si>
  <si>
    <t>I=1, "mixed" constant</t>
  </si>
  <si>
    <t>G35</t>
  </si>
  <si>
    <t>CN(Cc1ccccc1)C(C1CCCCC1)C1CCCCC1</t>
  </si>
  <si>
    <t>benzylamine, N-(biscyclohexylmethyl)methyl-</t>
  </si>
  <si>
    <t>perrin0787</t>
  </si>
  <si>
    <t>COc1ccc(CN(C)C(C2CCCCC2)C2CCCCC2)cc1</t>
  </si>
  <si>
    <t>benzylamine, N-(biscyclohexylmethyl)methyl-p-methoxy-</t>
  </si>
  <si>
    <t>perrin0788</t>
  </si>
  <si>
    <t>CC(O)CN(Cc1ccccc1)CC(C)O</t>
  </si>
  <si>
    <t>benzylamine, N,N-bis(2-hydroxypropyl)-</t>
  </si>
  <si>
    <t>perrin0789</t>
  </si>
  <si>
    <t>NCc1ccccc1Cl</t>
  </si>
  <si>
    <t>W7</t>
  </si>
  <si>
    <t>benzylamine, o-chloro-</t>
  </si>
  <si>
    <t>perrin0791</t>
  </si>
  <si>
    <t>c1ccc(CNC(Cc2ccccc2)Cc2ccccc2)cc1</t>
  </si>
  <si>
    <t>benzylamine, N-(dibenzylmethyl)-</t>
  </si>
  <si>
    <t>perrin0793</t>
  </si>
  <si>
    <t>CCOc1cccc(CNC(Cc2ccccc2)Cc2ccccc2)c1</t>
  </si>
  <si>
    <t>benzylamine, N-(dibenzylmethyl)-m-ethoxy-</t>
  </si>
  <si>
    <t>perrin0794</t>
  </si>
  <si>
    <t>CC(C)c1ccc(CNC(Cc2ccccc2)Cc2ccccc2)cc1</t>
  </si>
  <si>
    <t>benzylamine, N-(dibenzylmethyl)-p-isopropyl-</t>
  </si>
  <si>
    <t>perrin0795</t>
  </si>
  <si>
    <t>COc1ccccc1CNC(Cc1ccccc1)Cc1ccccc1</t>
  </si>
  <si>
    <t>benzylamine, N-(dibenzylmethyl)-o-methoxy-</t>
  </si>
  <si>
    <t>perrin0796</t>
  </si>
  <si>
    <t>O=[N+]([O-])c1ccc(CNC(Cc2ccccc2)Cc2ccccc2)cc1</t>
  </si>
  <si>
    <t>benzylamine, N-(dibenzylmethyl)-p-nitro-</t>
  </si>
  <si>
    <t>perrin0797</t>
  </si>
  <si>
    <t>CCN(CC)Cc1ccccc1</t>
  </si>
  <si>
    <t>G31</t>
  </si>
  <si>
    <t>benzylamine, N,N-diethyl-</t>
  </si>
  <si>
    <t>perrin0798</t>
  </si>
  <si>
    <t>COc1cccc(CN)c1OC</t>
  </si>
  <si>
    <t>benzylamine, 2,3-dimethoxy-</t>
  </si>
  <si>
    <t>perrin0799</t>
  </si>
  <si>
    <t>COc1ccc(CN)cc1OC</t>
  </si>
  <si>
    <t>benzylamine, 3,4-dimethoxy-</t>
  </si>
  <si>
    <t>perrin0800</t>
  </si>
  <si>
    <t>CN(C)Cc1ccccc1</t>
  </si>
  <si>
    <t>benzylamine, N,N-dimethyl-</t>
  </si>
  <si>
    <t>perrin0801</t>
  </si>
  <si>
    <t>c1ccc(CNCC(c2ccccc2)c2ccccc2)cc1</t>
  </si>
  <si>
    <t>benzylamine, N-(2,2-diphenylethyl)-</t>
  </si>
  <si>
    <t>perrin0802</t>
  </si>
  <si>
    <t>CN(Cc1ccccc1)CC(c1ccccc1)c1ccccc1</t>
  </si>
  <si>
    <t>benzylamine, N-diphenylethylmethyl-</t>
  </si>
  <si>
    <t>perrin0803</t>
  </si>
  <si>
    <t>c1ccc(CCC(NCc2ccccc2)c2ccccc2)cc1</t>
  </si>
  <si>
    <t>benzylamine, N-(1,3-diphenylpropyl)-</t>
  </si>
  <si>
    <t>perrin0804</t>
  </si>
  <si>
    <t>CCNCc1ccccc1</t>
  </si>
  <si>
    <t>benzylamine, N-ethyl-</t>
  </si>
  <si>
    <t>perrin0805</t>
  </si>
  <si>
    <t>COc1cccc(CN)c1O</t>
  </si>
  <si>
    <t>benzylamine, 2-hydroxy-3-methoxy-</t>
  </si>
  <si>
    <t>perrin0806</t>
  </si>
  <si>
    <t>COc1c(O)cccc1CN</t>
  </si>
  <si>
    <t>benzylamine, 3-hydroxy-2-methoxy-</t>
  </si>
  <si>
    <t>perrin0807</t>
  </si>
  <si>
    <t>COc1cc(CN)ccc1O</t>
  </si>
  <si>
    <t>benzylamine, 4-hydroxy-3-methoxy-</t>
  </si>
  <si>
    <t>perrin0808</t>
  </si>
  <si>
    <t>COc1ccccc1CN</t>
  </si>
  <si>
    <t>benzylamine, 2-methoxy-</t>
  </si>
  <si>
    <t>perrin0809</t>
  </si>
  <si>
    <t>COc1cccc(CN)c1</t>
  </si>
  <si>
    <t>benzylamine, 3-methoxy-</t>
  </si>
  <si>
    <t>perrin0810</t>
  </si>
  <si>
    <t>COc1ccc(CN)cc1</t>
  </si>
  <si>
    <t>benzylamine, 4-methoxy-</t>
  </si>
  <si>
    <t>perrin0811</t>
  </si>
  <si>
    <t>CNCc1ccccc1</t>
  </si>
  <si>
    <t>benzylamine, N-methyl-</t>
  </si>
  <si>
    <t>perrin0812</t>
  </si>
  <si>
    <t>Cc1ccccc1CN</t>
  </si>
  <si>
    <t>benzylamine, 2-methyl-</t>
  </si>
  <si>
    <t>perrin0813</t>
  </si>
  <si>
    <t>Cc1cccc(CN)c1</t>
  </si>
  <si>
    <t>benzylamine, 3-methyl-</t>
  </si>
  <si>
    <t>perrin0814</t>
  </si>
  <si>
    <t>Cc1ccc(CN)cc1</t>
  </si>
  <si>
    <t>benzylamine, 4-methyl-</t>
  </si>
  <si>
    <t>perrin0815</t>
  </si>
  <si>
    <t>NCc1ccc2c(c1)OCO2</t>
  </si>
  <si>
    <t>benzylamine, 3,4-methylenedioxy-</t>
  </si>
  <si>
    <t>perrin0816</t>
  </si>
  <si>
    <t>NCc1c(F)c(F)c(F)c(F)c1F</t>
  </si>
  <si>
    <t>C=0.005 to 0.01</t>
  </si>
  <si>
    <t>B68</t>
  </si>
  <si>
    <t>benzylamine, 2,3,4,5,6-pentafluoro-</t>
  </si>
  <si>
    <t>perrin0817</t>
  </si>
  <si>
    <t>CCCNCc1ccccc1</t>
  </si>
  <si>
    <t>benzylamine, N-propyl-</t>
  </si>
  <si>
    <t>['OPSIN_name1', 'chemaxon_name1', 'cirpy_name1']</t>
  </si>
  <si>
    <t>perrin0818</t>
  </si>
  <si>
    <t>NCc1ccccc1S(N)(=O)=O</t>
  </si>
  <si>
    <t>C=0.005, as hydrochloride</t>
  </si>
  <si>
    <t>A68</t>
  </si>
  <si>
    <t>benzylamine, 2-sulphamoyl-</t>
  </si>
  <si>
    <t>perrin0819</t>
  </si>
  <si>
    <t>NCc1cccc(S(N)(=O)=O)c1</t>
  </si>
  <si>
    <t>benzylamine, 3-sulphamoyl-</t>
  </si>
  <si>
    <t>perrin0820</t>
  </si>
  <si>
    <t>NCc1ccc(S(N)(=O)=O)cc1</t>
  </si>
  <si>
    <t>benzylamine, 4-sulphamoyl-</t>
  </si>
  <si>
    <t>perrin0821</t>
  </si>
  <si>
    <t>G26</t>
  </si>
  <si>
    <t>[O-][N+](Cc1ccccc1)(Cc1ccccc1)Cc1ccccc1</t>
  </si>
  <si>
    <t>~22</t>
  </si>
  <si>
    <t>Low, unspecified, ethanol concentration</t>
  </si>
  <si>
    <t>D17</t>
  </si>
  <si>
    <t>benzylamine-N-oxide, N,N-dibenzyl-</t>
  </si>
  <si>
    <t>perrin0822</t>
  </si>
  <si>
    <t>Nc1ccccc1-c1ccccc1</t>
  </si>
  <si>
    <t>C=0.004, extrapolation from water, ethanol mixtures</t>
  </si>
  <si>
    <t>biphenyl, 2-amino-</t>
  </si>
  <si>
    <t>perrin0823</t>
  </si>
  <si>
    <t>Nc1cccc(-c2ccccc2)c1</t>
  </si>
  <si>
    <t>biphenyl, 3-amino-</t>
  </si>
  <si>
    <t>perrin0824</t>
  </si>
  <si>
    <t>Nc1ccc(-c2ccccc2)cc1</t>
  </si>
  <si>
    <t>biphenyl, 4-amino-</t>
  </si>
  <si>
    <t>perrin0825</t>
  </si>
  <si>
    <t>Nc1ccc(-c2ccc(N)cc2)cc1</t>
  </si>
  <si>
    <t>I=0.3, ‚Äúmixed‚Äù constants</t>
  </si>
  <si>
    <t>biphenyl, 4,4'-diamino-</t>
  </si>
  <si>
    <t>perrin0826</t>
  </si>
  <si>
    <t>C=0.04, -log f=0.43C^[1/3], extrapolation from aqueous ethanol solutions</t>
  </si>
  <si>
    <t>P55</t>
  </si>
  <si>
    <t>O3</t>
  </si>
  <si>
    <t>C35</t>
  </si>
  <si>
    <t>In 0.01M buffer solutions</t>
  </si>
  <si>
    <t>A54</t>
  </si>
  <si>
    <t>Cc1cccc(N)c1-c1c(C)cccc1N</t>
  </si>
  <si>
    <t>P38</t>
  </si>
  <si>
    <t>biphenyl, 2,2'-diamino-6,6'-dimethyl-</t>
  </si>
  <si>
    <t>perrin0827</t>
  </si>
  <si>
    <t>Cc1ccc(N)cc1-c1cc(N)ccc1C</t>
  </si>
  <si>
    <t>biphenyl, 3,3'-diamino-6,6'-dimethyl-</t>
  </si>
  <si>
    <t>perrin0828</t>
  </si>
  <si>
    <t>Cc1cc(-c2ccc(N)c(C)c2)ccc1N</t>
  </si>
  <si>
    <t>biphenyl, 4,4'-diamino-3,3'-dimethyl-</t>
  </si>
  <si>
    <t>perrin0830</t>
  </si>
  <si>
    <t>Nc1cccc2c1Cc1ccccc1-2</t>
  </si>
  <si>
    <t>No other details</t>
  </si>
  <si>
    <t>G44</t>
  </si>
  <si>
    <t>fluorene, 1-amino-</t>
  </si>
  <si>
    <t>perrin0835</t>
  </si>
  <si>
    <t>Nc1ccc2c(c1)Cc1ccccc1-2</t>
  </si>
  <si>
    <t>fluorene, 2-amino-</t>
  </si>
  <si>
    <t>perrin0836</t>
  </si>
  <si>
    <t>Nc1ccc2c(c1)-c1ccccc1C2</t>
  </si>
  <si>
    <t>fluorene, 3-amino-</t>
  </si>
  <si>
    <t>perrin0837</t>
  </si>
  <si>
    <t>Nc1cccc2c1-c1ccccc1C2</t>
  </si>
  <si>
    <t>fluorene, 4-amino-</t>
  </si>
  <si>
    <t>perrin0838</t>
  </si>
  <si>
    <t>Nc1ccc2c(c1O)Cc1ccccc1-2</t>
  </si>
  <si>
    <t>fluorene, 2-amino-1-hydroxy-</t>
  </si>
  <si>
    <t>perrin0839</t>
  </si>
  <si>
    <t>In 70% ethanol</t>
  </si>
  <si>
    <t>Nc1ccc2c(c1)Cc1cccc(O)c1-2</t>
  </si>
  <si>
    <t>fluorene, 2-amino-5-hydroxy-</t>
  </si>
  <si>
    <t>perrin0840</t>
  </si>
  <si>
    <t>Nc1ccc2c(c1)Cc1ccc(O)cc1-2</t>
  </si>
  <si>
    <t>fluorene, 2-amino-6-hydroxy-</t>
  </si>
  <si>
    <t>perrin0841</t>
  </si>
  <si>
    <t>Nc1ccc2c(c1)Cc1cc(O)ccc1-2</t>
  </si>
  <si>
    <t>- For pKs of aminofluorenes, their acetamido- amino-, bromo-, chloro-, fluoro-, hydroxy-, iodo, methoxy-, N-methyl-, N,N-dimethyl-, and nitro-derivatives, and aminofluorenones, in 70% ethanol, see ref. G44</t>
  </si>
  <si>
    <t>fluorene, 2-amino-7-hydroxy-</t>
  </si>
  <si>
    <t>perrin0842</t>
  </si>
  <si>
    <t>NC1CCc2ccccc21</t>
  </si>
  <si>
    <t>K17</t>
  </si>
  <si>
    <t>- The widely different pK values given in ref. B87 for 1-amino and N-alkyl-substituted 1-amino- indanes are probably unreliable, being based on measurements of the slight extent to which the salts are hydrolysed in solution</t>
  </si>
  <si>
    <t>indan, 1-amino-</t>
  </si>
  <si>
    <t>perrin0846</t>
  </si>
  <si>
    <t>NC1Cc2ccccc2C1</t>
  </si>
  <si>
    <t>indan, 2-amino-</t>
  </si>
  <si>
    <t>perrin0847</t>
  </si>
  <si>
    <t>Nc1ccc2c(c1)CCC2</t>
  </si>
  <si>
    <t>indan, 5-amino-</t>
  </si>
  <si>
    <t>perrin0848</t>
  </si>
  <si>
    <t>NC1Cc2ccccc2C1O</t>
  </si>
  <si>
    <t>P42</t>
  </si>
  <si>
    <t>indan, 2-amino-3-hydroxy-</t>
  </si>
  <si>
    <t>perrin0849</t>
  </si>
  <si>
    <t>O=[N+]([O-])c1cccc(NC2CCc3ccccc32)c1</t>
  </si>
  <si>
    <t>C=0.1, hydrolysis of hydrochloride</t>
  </si>
  <si>
    <t>E3a, quinh.</t>
  </si>
  <si>
    <t>Very uncertain</t>
  </si>
  <si>
    <t>B87</t>
  </si>
  <si>
    <t>indan, 1-(m-nitrophenylamino)-</t>
  </si>
  <si>
    <t>perrin0855</t>
  </si>
  <si>
    <t>O=[N+]([O-])c1ccc(NC2CCc3ccccc32)cc1</t>
  </si>
  <si>
    <t>indan, 1-(p-nitrophenylamino)-</t>
  </si>
  <si>
    <t>perrin0856</t>
  </si>
  <si>
    <t>c1ccc(NC2CCc3ccccc32)cc1</t>
  </si>
  <si>
    <t>indan, 1-phenylamino-</t>
  </si>
  <si>
    <t>perrin0857</t>
  </si>
  <si>
    <t>Cc1ccccc1NC1CCc2ccccc21</t>
  </si>
  <si>
    <t>indan, 1-(o-tolylamino)-</t>
  </si>
  <si>
    <t>perrin0858</t>
  </si>
  <si>
    <t>Cc1cccc(NC2CCc3ccccc32)c1</t>
  </si>
  <si>
    <t>indan, 1-(m-tolylamino)-</t>
  </si>
  <si>
    <t>perrin0859</t>
  </si>
  <si>
    <t>Cc1ccc(NC2CCc3ccccc32)cc1</t>
  </si>
  <si>
    <t>indan, 1-(p-tolylamino)-</t>
  </si>
  <si>
    <t>perrin0860</t>
  </si>
  <si>
    <t>Nc1cccc2ccccc12</t>
  </si>
  <si>
    <t>naphthalene, 1-amino-</t>
  </si>
  <si>
    <t>perrin0863</t>
  </si>
  <si>
    <t>C~0.0008, I=0.02</t>
  </si>
  <si>
    <t>B143</t>
  </si>
  <si>
    <t>Nc1ccc2ccccc2c1</t>
  </si>
  <si>
    <t>naphthalene, 2-amino-</t>
  </si>
  <si>
    <t>perrin0864</t>
  </si>
  <si>
    <t>Nc1cc(Br)cc2ccccc12</t>
  </si>
  <si>
    <t>naphthalene, 1-amino-3-bromo-</t>
  </si>
  <si>
    <t>perrin0865</t>
  </si>
  <si>
    <t>Nc1ccc(Br)c2ccccc12</t>
  </si>
  <si>
    <t>naphthalene, 1-amino-4-bromo-</t>
  </si>
  <si>
    <t>perrin0866</t>
  </si>
  <si>
    <t>Nc1cc(Br)c2ccccc2c1</t>
  </si>
  <si>
    <t>naphthalene, 2-amino-4-bromo-</t>
  </si>
  <si>
    <t>perrin0867</t>
  </si>
  <si>
    <t>Nc1cc(Cl)cc2ccccc12</t>
  </si>
  <si>
    <t>naphthalene, 1-amino-3-chloro-</t>
  </si>
  <si>
    <t>perrin0868</t>
  </si>
  <si>
    <t>Nc1cccc2c(Cl)cccc12</t>
  </si>
  <si>
    <t>naphthalene, 1-amino-5-chloro-</t>
  </si>
  <si>
    <t>perrin0869</t>
  </si>
  <si>
    <t>Nc1cccc2cc(Cl)ccc12</t>
  </si>
  <si>
    <t>naphthalene, 1-amino-6-chloro-</t>
  </si>
  <si>
    <t>perrin0870</t>
  </si>
  <si>
    <t>Nc1cccc2ccc(Cl)cc12</t>
  </si>
  <si>
    <t>naphthalene, 1-amino-7-chloro-</t>
  </si>
  <si>
    <t>perrin0871</t>
  </si>
  <si>
    <t>Nc1cc(Cl)c2ccccc2c1</t>
  </si>
  <si>
    <t>naphthalene, 2-amino-4-chloro-</t>
  </si>
  <si>
    <t>perrin0872</t>
  </si>
  <si>
    <t>Nc1ccc2ccc(Cl)cc2c1</t>
  </si>
  <si>
    <t>naphthalene, 2-amino-7-chloro-</t>
  </si>
  <si>
    <t>perrin0873</t>
  </si>
  <si>
    <t>N#Cc1cc(N)c2ccccc2c1</t>
  </si>
  <si>
    <t>naphthalene, 1-amino-3-cyano-</t>
  </si>
  <si>
    <t>perrin0874</t>
  </si>
  <si>
    <t>N#Cc1cc(N)cc2ccccc12</t>
  </si>
  <si>
    <t>naphthalene, 2-amino-4-cyano-</t>
  </si>
  <si>
    <t>perrin0875</t>
  </si>
  <si>
    <t>Nc1cc(O)c(O)c2ccccc12</t>
  </si>
  <si>
    <t>Solutions 0.2M in buffer and 0.1M in KCl, concentration constants</t>
  </si>
  <si>
    <t>F17</t>
  </si>
  <si>
    <t>naphthalene, 1-amino-3,4-dihydroxy-</t>
  </si>
  <si>
    <t>perrin0876</t>
  </si>
  <si>
    <t>Nc1cc(O)c2ccccc2c1O</t>
  </si>
  <si>
    <t>naphthalene, 2-amino-1,4-dihydroxy-</t>
  </si>
  <si>
    <t>perrin0877</t>
  </si>
  <si>
    <t>Nc1cc(O)cc2ccccc12</t>
  </si>
  <si>
    <t>naphthalene, 1-amino-3-hydroxy-</t>
  </si>
  <si>
    <t>perrin0878</t>
  </si>
  <si>
    <t>Nc1cccc2c(O)cccc12</t>
  </si>
  <si>
    <t>naphthalene, 1-amino-5-hydroxy-</t>
  </si>
  <si>
    <t>perrin0879</t>
  </si>
  <si>
    <t>Nc1cccc2cc(O)ccc12</t>
  </si>
  <si>
    <t>naphthalene, 1-amino-6-hydroxy-</t>
  </si>
  <si>
    <t>perrin0880</t>
  </si>
  <si>
    <t>Nc1cccc2ccc(O)cc12</t>
  </si>
  <si>
    <t>naphthalene, 1-amino-7-hydroxy-</t>
  </si>
  <si>
    <t>perrin0881</t>
  </si>
  <si>
    <t>Nc1ccc2c(O)cccc2c1</t>
  </si>
  <si>
    <t>naphthalene, 2-amino-5-hydroxy-</t>
  </si>
  <si>
    <t>perrin0882</t>
  </si>
  <si>
    <t>Nc1ccc2ccc(O)cc2c1</t>
  </si>
  <si>
    <t>naphthalene, 2-amino-7-hydroxy-</t>
  </si>
  <si>
    <t>perrin0883</t>
  </si>
  <si>
    <t>Nc1cc(S(=O)(=O)O)cc2cc(S(=O)(=O)O)cc(O)c12</t>
  </si>
  <si>
    <t>naphthalene, 1-amino-8-hydroxy-3,6-disulpho-</t>
  </si>
  <si>
    <t>perrin0884</t>
  </si>
  <si>
    <t>Nc1cc(I)cc2ccccc12</t>
  </si>
  <si>
    <t>naphthalene, 1-amino-3-iodo-</t>
  </si>
  <si>
    <t>perrin0885</t>
  </si>
  <si>
    <t>Nc1cc(I)c2ccccc2c1</t>
  </si>
  <si>
    <t>naphthalene, 2-amino-4-iodo-</t>
  </si>
  <si>
    <t>perrin0886</t>
  </si>
  <si>
    <t>COc1cc(N)c2ccccc2c1</t>
  </si>
  <si>
    <t>naphthalene, 1-amino-3-methoxy-</t>
  </si>
  <si>
    <t>perrin0887</t>
  </si>
  <si>
    <t>COc1ccc2c(N)cccc2c1</t>
  </si>
  <si>
    <t>naphthalene, 1-amino-6-methoxy-</t>
  </si>
  <si>
    <t>perrin0888</t>
  </si>
  <si>
    <t>COc1ccc2cccc(N)c2c1</t>
  </si>
  <si>
    <t>naphthalene, 1-amino-7-methoxy-</t>
  </si>
  <si>
    <t>perrin0889</t>
  </si>
  <si>
    <t>COc1cc(N)cc2ccccc12</t>
  </si>
  <si>
    <t>naphthalene, 2-amino-4-methoxy-</t>
  </si>
  <si>
    <t>perrin0890</t>
  </si>
  <si>
    <t>COc1ccc2cc(N)ccc2c1</t>
  </si>
  <si>
    <t>naphthalene, 2-amino-6-methoxy-</t>
  </si>
  <si>
    <t>perrin0891</t>
  </si>
  <si>
    <t>COc1ccc2ccc(N)cc2c1</t>
  </si>
  <si>
    <t>naphthalene, 2-amino-7-methoxy-</t>
  </si>
  <si>
    <t>perrin0892</t>
  </si>
  <si>
    <t>COC(=O)c1cc(N)c2ccccc2c1</t>
  </si>
  <si>
    <t>naphthalene, 1-amino-3-methoxycarbonyl-</t>
  </si>
  <si>
    <t>perrin0893</t>
  </si>
  <si>
    <t>COC(=O)c1cc(N)cc2ccccc12</t>
  </si>
  <si>
    <t>naphthalene, 2-amino-4-methoxycarbonyl-</t>
  </si>
  <si>
    <t>perrin0894</t>
  </si>
  <si>
    <t>Cc1cc(N)c2ccccc2c1</t>
  </si>
  <si>
    <t>naphthalene, 1-amino-3-methyl-</t>
  </si>
  <si>
    <t>perrin0895</t>
  </si>
  <si>
    <t>Nc1c([N+](=O)[O-])ccc2ccccc12</t>
  </si>
  <si>
    <t>C=0.0008</t>
  </si>
  <si>
    <t>naphthalene, 1-amino-2-nitro-</t>
  </si>
  <si>
    <t>perrin0896</t>
  </si>
  <si>
    <t>Nc1cc([N+](=O)[O-])cc2ccccc12</t>
  </si>
  <si>
    <t>C~8x10-4, I=0.02</t>
  </si>
  <si>
    <t>naphthalene, 1-amino-3-nitro-</t>
  </si>
  <si>
    <t>perrin0897</t>
  </si>
  <si>
    <t>Nc1ccc([N+](=O)[O-])c2ccccc12</t>
  </si>
  <si>
    <t>C~4x10-4</t>
  </si>
  <si>
    <t>B140</t>
  </si>
  <si>
    <t>naphthalene, 1-amino-4-nitro-</t>
  </si>
  <si>
    <t>perrin0898</t>
  </si>
  <si>
    <t>Nc1cccc2c([N+](=O)[O-])cccc12</t>
  </si>
  <si>
    <t>naphthalene, 1-amino-5-nitro-</t>
  </si>
  <si>
    <t>perrin0899</t>
  </si>
  <si>
    <t>Nc1cccc2cc([N+](=O)[O-])ccc12</t>
  </si>
  <si>
    <t>naphthalene, 1-amino-6-nitro-</t>
  </si>
  <si>
    <t>perrin0900</t>
  </si>
  <si>
    <t>Nc1cccc2ccc([N+](=O)[O-])cc12</t>
  </si>
  <si>
    <t>naphthalene, 1-amino-7-nitro-</t>
  </si>
  <si>
    <t>perrin0901</t>
  </si>
  <si>
    <t>Nc1cccc2cccc([N+](=O)[O-])c12</t>
  </si>
  <si>
    <t>naphthalene, 1-amino-8-nitro-</t>
  </si>
  <si>
    <t>perrin0902</t>
  </si>
  <si>
    <t>Nc1ccc2ccccc2c1[N+](=O)[O-]</t>
  </si>
  <si>
    <t>C~0.0008</t>
  </si>
  <si>
    <t>naphthalene, 2-amino-1-nitro-</t>
  </si>
  <si>
    <t>perrin0903</t>
  </si>
  <si>
    <t>Nc1cc2ccccc2cc1[N+](=O)[O-]</t>
  </si>
  <si>
    <t>naphthalene, 2-amino-3-nitro-</t>
  </si>
  <si>
    <t>perrin0904</t>
  </si>
  <si>
    <t>Nc1cc([N+](=O)[O-])c2ccccc2c1</t>
  </si>
  <si>
    <t>naphthalene, 2-amino-4-nitro-</t>
  </si>
  <si>
    <t>perrin0905</t>
  </si>
  <si>
    <t>Nc1ccc2c([N+](=O)[O-])cccc2c1</t>
  </si>
  <si>
    <t>naphthalene, 2-amino-5-nitro-</t>
  </si>
  <si>
    <t>perrin0906</t>
  </si>
  <si>
    <t>Nc1ccc2cc([N+](=O)[O-])ccc2c1</t>
  </si>
  <si>
    <t>naphthalene, 2-amino-6-nitro-</t>
  </si>
  <si>
    <t>perrin0907</t>
  </si>
  <si>
    <t>Nc1ccc2ccc([N+](=O)[O-])cc2c1</t>
  </si>
  <si>
    <t>naphthalene, 2-amino-7-nitro-</t>
  </si>
  <si>
    <t>perrin0908</t>
  </si>
  <si>
    <t>Nc1ccc2cccc([N+](=O)[O-])c2c1</t>
  </si>
  <si>
    <t>naphthalene, 2-amino-8-nitro-</t>
  </si>
  <si>
    <t>perrin0909</t>
  </si>
  <si>
    <t>NC1CCCc2ccccc21</t>
  </si>
  <si>
    <t>C=0.008</t>
  </si>
  <si>
    <t>naphthalene, 1-amino-1,2,3,4-tetrahydro-</t>
  </si>
  <si>
    <t>perrin0910</t>
  </si>
  <si>
    <t>NC1CCc2ccccc2C1</t>
  </si>
  <si>
    <t>naphthalene, 2-amino-1,2,3,4-tetrahydro-</t>
  </si>
  <si>
    <t>perrin0911</t>
  </si>
  <si>
    <t>Nc1cccc2c1CCCC2</t>
  </si>
  <si>
    <t>C=0.01, extrapolation from water, ethanol mixtures</t>
  </si>
  <si>
    <t>naphthalene, 5-amino-1,2,3,4-tetrahydro-</t>
  </si>
  <si>
    <t>perrin0912</t>
  </si>
  <si>
    <t>Nc1ccc2c(c1)CCCC2</t>
  </si>
  <si>
    <t>naphthalene, 6-amino-1,2,3,4-tetrahydro-</t>
  </si>
  <si>
    <t>perrin0913</t>
  </si>
  <si>
    <t>Nc1ccc(N)c2ccccc12</t>
  </si>
  <si>
    <t>naphthalene, 1,4-diamino-</t>
  </si>
  <si>
    <t>perrin0915</t>
  </si>
  <si>
    <t>Nc1cccc2c(N)cccc12</t>
  </si>
  <si>
    <t>Includes statistical correction of log 2; calculated from ref. K67</t>
  </si>
  <si>
    <t>- For pKs of 1.5-, 1.8-, 2.3-, and 2.6-diamino-naphthalenes in 50% methanol, see ref. K67</t>
  </si>
  <si>
    <t>naphthalene, 1,5-diamino-</t>
  </si>
  <si>
    <t>perrin0916</t>
  </si>
  <si>
    <t>Nc1ccc2ccc(N)cc2c1</t>
  </si>
  <si>
    <t>naphthalene, 2,7-diamino-</t>
  </si>
  <si>
    <t>perrin0917</t>
  </si>
  <si>
    <t>Nc1cc(N)c2ccccc2c1O</t>
  </si>
  <si>
    <t>Solutious 0.2M in buffer and 0.1M in KCl, concentration constants</t>
  </si>
  <si>
    <t>naphthalene, 1,3-diamino-4-hydroxy-</t>
  </si>
  <si>
    <t>perrin0918</t>
  </si>
  <si>
    <t>CN(C)c1cccc2ccccc12</t>
  </si>
  <si>
    <t>naphthalene, 1-dimethylamino-</t>
  </si>
  <si>
    <t>perrin0919</t>
  </si>
  <si>
    <t>CN(C)c1ccc2ccccc2c1</t>
  </si>
  <si>
    <t>naphthalene, 2-dimethylamino-</t>
  </si>
  <si>
    <t>perrin0920</t>
  </si>
  <si>
    <t>CN(C)C1CCc2ccccc2C1</t>
  </si>
  <si>
    <t>B115</t>
  </si>
  <si>
    <t>naphthalene, 2-dimethylamino-1,2,3,4-tetrahydro-</t>
  </si>
  <si>
    <t>perrin0921</t>
  </si>
  <si>
    <t>CCNc1cccc2ccccc12</t>
  </si>
  <si>
    <t>naphthalene, 1-ethylamino-</t>
  </si>
  <si>
    <t>perrin0922</t>
  </si>
  <si>
    <t>CNc1cccc2ccccc12</t>
  </si>
  <si>
    <t>naphthalene, 1-methylamino-</t>
  </si>
  <si>
    <t>perrin0923</t>
  </si>
  <si>
    <t>Nc1ccc(C=Cc2ccc(N)cc2)cc1</t>
  </si>
  <si>
    <t>stilbene, 4,4'-diamino-</t>
  </si>
  <si>
    <t>perrin0930</t>
  </si>
  <si>
    <t>Cc1ccccc1C=Cc1ccc(N(C)C)cc1</t>
  </si>
  <si>
    <t>20+1</t>
  </si>
  <si>
    <t>B38</t>
  </si>
  <si>
    <t>stilbene, 4-dimethylamino-2'-methyl-</t>
  </si>
  <si>
    <t>perrin0931</t>
  </si>
  <si>
    <t>CN1CCCCC(=O)C(O)CCCC1</t>
  </si>
  <si>
    <t>L19</t>
  </si>
  <si>
    <t>azacycloundecane, 1-methyl-6-hydroxy-7-oxo-</t>
  </si>
  <si>
    <t>perrin0941</t>
  </si>
  <si>
    <t>C1CCCNCC1</t>
  </si>
  <si>
    <t>azepine, hexahydro-</t>
  </si>
  <si>
    <t>perrin0942</t>
  </si>
  <si>
    <t>C1CNC1</t>
  </si>
  <si>
    <t>C=0.001 to 0.01</t>
  </si>
  <si>
    <t>S39</t>
  </si>
  <si>
    <t>Azetidine</t>
  </si>
  <si>
    <t>perrin0944</t>
  </si>
  <si>
    <t>CN1CCC1</t>
  </si>
  <si>
    <t>azetidine, N-methyl-</t>
  </si>
  <si>
    <t>perrin0945</t>
  </si>
  <si>
    <t>C1CN1</t>
  </si>
  <si>
    <t>Aziridine</t>
  </si>
  <si>
    <t>perrin0946</t>
  </si>
  <si>
    <t>pKa = 2438/T-0.274, 15-30 deg. C, C=0.01, T in K</t>
  </si>
  <si>
    <t>J1</t>
  </si>
  <si>
    <t>B148</t>
  </si>
  <si>
    <t>B10</t>
  </si>
  <si>
    <t>S42</t>
  </si>
  <si>
    <t>CCCCN1CC1</t>
  </si>
  <si>
    <t>aziridine, N-n-butyl-</t>
  </si>
  <si>
    <t>perrin0947</t>
  </si>
  <si>
    <t>CCC1CN1CC</t>
  </si>
  <si>
    <t>24.5+0.5</t>
  </si>
  <si>
    <t>aziridine, N,2-diethyl-</t>
  </si>
  <si>
    <t>perrin0948</t>
  </si>
  <si>
    <t>CC1(C)CN1</t>
  </si>
  <si>
    <t>aziridine, 2,2-dimethyl-</t>
  </si>
  <si>
    <t>perrin0949</t>
  </si>
  <si>
    <t>CCN1CC1</t>
  </si>
  <si>
    <t>aziridine, N-ethyl-</t>
  </si>
  <si>
    <t>perrin0952</t>
  </si>
  <si>
    <t>CCC1CN1</t>
  </si>
  <si>
    <t>aziridine, 2-ethyl-</t>
  </si>
  <si>
    <t>perrin0953</t>
  </si>
  <si>
    <t>CN1CC1</t>
  </si>
  <si>
    <t>I=0.001 to 0.01</t>
  </si>
  <si>
    <t>aziridine, N-methyl-</t>
  </si>
  <si>
    <t>perrin0956</t>
  </si>
  <si>
    <t>CN1CCCC(=O)CCC1</t>
  </si>
  <si>
    <t>L22</t>
  </si>
  <si>
    <t>azocine, octahydro-1-methyl-5-oxo-</t>
  </si>
  <si>
    <t>perrin0958</t>
  </si>
  <si>
    <t>CC(C)(C)N1CCCC(=O)C(O)CCC1</t>
  </si>
  <si>
    <t>azonine, 1-t-butyl-octahydro-5-hydroxy-6-oxo-</t>
  </si>
  <si>
    <t>perrin0959</t>
  </si>
  <si>
    <t>CCN1CCCC(=O)C(O)CCC1</t>
  </si>
  <si>
    <t>azonine, 1-ethyl-octahydro-5-hydroxy-6-oxo-</t>
  </si>
  <si>
    <t>perrin0960</t>
  </si>
  <si>
    <t>CC(C)N1CCCC(=O)C(O)CCC1</t>
  </si>
  <si>
    <t>azonine, octahydro-5-hydroxyl-1-isopropyl-6-oxo-</t>
  </si>
  <si>
    <t>perrin0961</t>
  </si>
  <si>
    <t>CN1CCCC(=O)C(O)CCC1</t>
  </si>
  <si>
    <t>azonine, octahydro-5-hydroxyl-1-methyl-6-oxo-</t>
  </si>
  <si>
    <t>perrin0962</t>
  </si>
  <si>
    <t>furan, 2-(2-aminoethylaminomethyl)-</t>
  </si>
  <si>
    <t>perrin0964</t>
  </si>
  <si>
    <t>NCCNCc1ccoc1</t>
  </si>
  <si>
    <t>C=0.01, I=0.1(KCl), "mixed" constants</t>
  </si>
  <si>
    <t>furan, 3-(2-aminoethylaminomethyl)-</t>
  </si>
  <si>
    <t>perrin0965</t>
  </si>
  <si>
    <t>NCc1ccco1</t>
  </si>
  <si>
    <t>furan, 2-aminomethyl-</t>
  </si>
  <si>
    <t>perrin0966</t>
  </si>
  <si>
    <t>C1CCNCC1</t>
  </si>
  <si>
    <t>(m) I=0.010 to 0.10</t>
  </si>
  <si>
    <t>B28</t>
  </si>
  <si>
    <t>Piperidine</t>
  </si>
  <si>
    <t>perrin0967</t>
  </si>
  <si>
    <t>H8</t>
  </si>
  <si>
    <t>H57</t>
  </si>
  <si>
    <t>I=0.03</t>
  </si>
  <si>
    <t>C=0.02, I=0.10 to 0.15</t>
  </si>
  <si>
    <t>E2b, R4</t>
  </si>
  <si>
    <t>W46</t>
  </si>
  <si>
    <t>C=CCN1CCCCC1</t>
  </si>
  <si>
    <t>piperidine, 1-allyl-</t>
  </si>
  <si>
    <t>perrin0969</t>
  </si>
  <si>
    <t>NCCN1CCCCC1</t>
  </si>
  <si>
    <t>See ref. G28</t>
  </si>
  <si>
    <t>R12</t>
  </si>
  <si>
    <t>piperidine, 1-(2-aminoethyl)-</t>
  </si>
  <si>
    <t>perrin0970</t>
  </si>
  <si>
    <t>CCCCN1CCCCC1</t>
  </si>
  <si>
    <t>piperidine, 1-n-butyl-</t>
  </si>
  <si>
    <t>perrin0974</t>
  </si>
  <si>
    <t>CCCCN1CCCCC1C</t>
  </si>
  <si>
    <t>piperidine, 1-n-butyl-2-methyl-</t>
  </si>
  <si>
    <t>perrin0975</t>
  </si>
  <si>
    <t>N#CCN1CCCCC1</t>
  </si>
  <si>
    <t>piperidine, 1-cyanomethyl-</t>
  </si>
  <si>
    <t>perrin0977</t>
  </si>
  <si>
    <t>C[C@@H]1CCCCN1C</t>
  </si>
  <si>
    <t>piperidine, 1,2-dimethyl-</t>
  </si>
  <si>
    <t>perrin0982</t>
  </si>
  <si>
    <t>CCN1CCCCC1</t>
  </si>
  <si>
    <t>piperidine, 1-ethyl-</t>
  </si>
  <si>
    <t>perrin0987</t>
  </si>
  <si>
    <t>CCC1CCCNC1O</t>
  </si>
  <si>
    <t>piperidine, 3-ethyl-2-hydroxy-</t>
  </si>
  <si>
    <t>perrin0991</t>
  </si>
  <si>
    <t>CCN1CCCCC1C</t>
  </si>
  <si>
    <t>piperidine, 1-ethyl-2-methyl-</t>
  </si>
  <si>
    <t>perrin0992</t>
  </si>
  <si>
    <t>CN1CCCCC1</t>
  </si>
  <si>
    <t>piperidine, 1-methyl-</t>
  </si>
  <si>
    <t>perrin0995</t>
  </si>
  <si>
    <t>CC1CCCCN1</t>
  </si>
  <si>
    <t>piperidine, 2-methyl-</t>
  </si>
  <si>
    <t>perrin0996</t>
  </si>
  <si>
    <t>C[C@H]1CCCNC1</t>
  </si>
  <si>
    <t>piperidine, 3-methyl-</t>
  </si>
  <si>
    <t>perrin0997</t>
  </si>
  <si>
    <t>CN1CCC(c2ccccc2)(c2ccccc2)CC1</t>
  </si>
  <si>
    <t>piperidine, 1-methyl-4,4-diphenyl-</t>
  </si>
  <si>
    <t>perrin0998</t>
  </si>
  <si>
    <t>CCC(C)N1CCC(c2ccccc2)(c2ccccc2)CC1</t>
  </si>
  <si>
    <t>piperidine, 1-(1-methylpropyl)-4,4-diphenyl-</t>
  </si>
  <si>
    <t>perrin1004</t>
  </si>
  <si>
    <t>CN1C(C)(C)CCCC1(C)C</t>
  </si>
  <si>
    <t>piperidine, 1,2,2,6,6-pentamethyl-</t>
  </si>
  <si>
    <t>perrin1005</t>
  </si>
  <si>
    <t>C1CCC(C2CCCCN2)NC1</t>
  </si>
  <si>
    <t>C=0.01, I=0.1 (KCl), "mixed" constants</t>
  </si>
  <si>
    <t>B40</t>
  </si>
  <si>
    <t>piperidine, 2-(2-piperidyl)-</t>
  </si>
  <si>
    <t>perrin1008</t>
  </si>
  <si>
    <t>~7</t>
  </si>
  <si>
    <t>CCCN1CCCCC1</t>
  </si>
  <si>
    <t>piperidine, 1-n-propyl-</t>
  </si>
  <si>
    <t>perrin1009</t>
  </si>
  <si>
    <t>CCCC1CCCCN1</t>
  </si>
  <si>
    <t>C=0.01 to 0.05</t>
  </si>
  <si>
    <t>K47</t>
  </si>
  <si>
    <t>piperidine, 2-n-propyl-</t>
  </si>
  <si>
    <t>perrin1010</t>
  </si>
  <si>
    <t>c1cncc([C@@H]2CCCCN2)c1</t>
  </si>
  <si>
    <t>~11</t>
  </si>
  <si>
    <t>29.5+1.5</t>
  </si>
  <si>
    <t>I&lt;=0.03</t>
  </si>
  <si>
    <t>L49</t>
  </si>
  <si>
    <t>piperidine, 2-(3-pyridyl)-</t>
  </si>
  <si>
    <t>perrin1011</t>
  </si>
  <si>
    <t>CC1CCN(C)C(C)(C)C1</t>
  </si>
  <si>
    <t>piperidine, 1,2,2,4-tetramethyl-</t>
  </si>
  <si>
    <t>perrin1012</t>
  </si>
  <si>
    <t>CC1CCCC(C)(C)N1C</t>
  </si>
  <si>
    <t>piperidine, 1,2,2,6-tetramethyl-</t>
  </si>
  <si>
    <t>perrin1013</t>
  </si>
  <si>
    <t>CC1(C)CCCC(C)(C)N1</t>
  </si>
  <si>
    <t>piperidine, 2,2,6,6-tetramethyl-</t>
  </si>
  <si>
    <t>perrin1014</t>
  </si>
  <si>
    <t>CC1CCNC(C)(C)C1</t>
  </si>
  <si>
    <t>piperidine, 2,2,4-trimethyl-</t>
  </si>
  <si>
    <t>perrin1016</t>
  </si>
  <si>
    <t>c1ccncc1</t>
  </si>
  <si>
    <t>Pyridine</t>
  </si>
  <si>
    <t>perrin1018</t>
  </si>
  <si>
    <t>G9</t>
  </si>
  <si>
    <t>I=0.15, concentration constant</t>
  </si>
  <si>
    <t>C=0.004 to 0.5</t>
  </si>
  <si>
    <t>C=0.017</t>
  </si>
  <si>
    <t>C=0.005, I=0.005</t>
  </si>
  <si>
    <t>P57</t>
  </si>
  <si>
    <t>20+2</t>
  </si>
  <si>
    <t>C=6x10-5 to 4x10-4, I=0.028</t>
  </si>
  <si>
    <t>H61</t>
  </si>
  <si>
    <t>C=0.005 and 0.1</t>
  </si>
  <si>
    <t>L50</t>
  </si>
  <si>
    <t>M62</t>
  </si>
  <si>
    <t>B16</t>
  </si>
  <si>
    <t>H45</t>
  </si>
  <si>
    <t>I&lt;0.015, C&lt;10-3</t>
  </si>
  <si>
    <t>A63</t>
  </si>
  <si>
    <t>24+1</t>
  </si>
  <si>
    <t>J3</t>
  </si>
  <si>
    <t>C38</t>
  </si>
  <si>
    <t>25+1</t>
  </si>
  <si>
    <t>C=10-4, 0.05M acetate buffers</t>
  </si>
  <si>
    <t>B130</t>
  </si>
  <si>
    <t>I between 0.0008 and 0.0057</t>
  </si>
  <si>
    <t>E27</t>
  </si>
  <si>
    <t>P37</t>
  </si>
  <si>
    <t>CC(=O)Nc1ccccn1</t>
  </si>
  <si>
    <t>J19</t>
  </si>
  <si>
    <t>pyridine, 2-acetamido-</t>
  </si>
  <si>
    <t>perrin1019</t>
  </si>
  <si>
    <t>CC(=O)Nc1cccnc1</t>
  </si>
  <si>
    <t>pyridine, 3-acetamido-</t>
  </si>
  <si>
    <t>perrin1020</t>
  </si>
  <si>
    <t>CC(=O)Nc1ccncc1</t>
  </si>
  <si>
    <t>pyridine, 4-acetamido-</t>
  </si>
  <si>
    <t>perrin1021</t>
  </si>
  <si>
    <t>CC(=O)c1cccnc1</t>
  </si>
  <si>
    <t>pyridine, 3-acetyl-</t>
  </si>
  <si>
    <t>perrin1022</t>
  </si>
  <si>
    <t>CC(=O)N=c1ccccn1C</t>
  </si>
  <si>
    <t>pyridine, 2-acetylimino-1,2-dihydro-1-methyl-</t>
  </si>
  <si>
    <t>perrin1023</t>
  </si>
  <si>
    <t>CC(=O)N=c1ccn(C)cc1</t>
  </si>
  <si>
    <t>c</t>
  </si>
  <si>
    <t>pyridine, 4-acetylimino-1,4-dihydro-1-methyl-</t>
  </si>
  <si>
    <t>perrin1024</t>
  </si>
  <si>
    <t>Nc1ccccn1</t>
  </si>
  <si>
    <t>pyridine, 2-amino-</t>
  </si>
  <si>
    <t>perrin1025</t>
  </si>
  <si>
    <t>E, g</t>
  </si>
  <si>
    <t>J16</t>
  </si>
  <si>
    <t>E23</t>
  </si>
  <si>
    <t>In aq. H2SO4 solutions</t>
  </si>
  <si>
    <t>B48</t>
  </si>
  <si>
    <t>Nc1cccnc1</t>
  </si>
  <si>
    <t>pyridine, 3-amino-</t>
  </si>
  <si>
    <t>perrin1026</t>
  </si>
  <si>
    <t>C=5x10-5, in aq. H2SO4 solutions</t>
  </si>
  <si>
    <t>A22</t>
  </si>
  <si>
    <t>C=10-4, in aq. H2SO4 solutions</t>
  </si>
  <si>
    <t>Nc1ccncc1</t>
  </si>
  <si>
    <t>(m), I=0.006 to 0.1</t>
  </si>
  <si>
    <t>B29</t>
  </si>
  <si>
    <t>pyridine, 4-amino-</t>
  </si>
  <si>
    <t>perrin1027</t>
  </si>
  <si>
    <t>H50</t>
  </si>
  <si>
    <t>Nc1ccncc1Br</t>
  </si>
  <si>
    <t>pyridine, 4-amino-3-bromo-</t>
  </si>
  <si>
    <t>perrin1028</t>
  </si>
  <si>
    <t>Nc1ncccc1C(=O)O</t>
  </si>
  <si>
    <t>pyridine, 2-amino-3-carboxy-</t>
  </si>
  <si>
    <t>perrin1029</t>
  </si>
  <si>
    <t>Nc1cccnc1C(=O)O</t>
  </si>
  <si>
    <t>pyridine, 3-amino-2-carboxy-</t>
  </si>
  <si>
    <t>perrin1030</t>
  </si>
  <si>
    <t>Nc1ccc(Cl)cn1</t>
  </si>
  <si>
    <t>C=0.014</t>
  </si>
  <si>
    <t>F7</t>
  </si>
  <si>
    <t>pyridine, 2-amino-5-chloro-</t>
  </si>
  <si>
    <t>perrin1031</t>
  </si>
  <si>
    <t>Cc1cncc(C)c1N</t>
  </si>
  <si>
    <t>pyridine, 4-amino-3,5-dimethyl-</t>
  </si>
  <si>
    <t>perrin1033</t>
  </si>
  <si>
    <t>NCCc1ccccn1</t>
  </si>
  <si>
    <t>C=0.003, I=0.015, "mixed" constants</t>
  </si>
  <si>
    <t>G28</t>
  </si>
  <si>
    <t>pyridine, 2-(2-aminoethyl)-</t>
  </si>
  <si>
    <t>perrin1034</t>
  </si>
  <si>
    <t>H55</t>
  </si>
  <si>
    <t>CCc1cnccc1N</t>
  </si>
  <si>
    <t>pyridine, 4-amino-3-ethyl-</t>
  </si>
  <si>
    <t>perrin1035</t>
  </si>
  <si>
    <t>CC(C)c1cnccc1N</t>
  </si>
  <si>
    <t>pyridine, 4-amino-3-isopropyl-</t>
  </si>
  <si>
    <t>perrin1036</t>
  </si>
  <si>
    <t>NCc1ccccn1</t>
  </si>
  <si>
    <t>No details of temp. or concn</t>
  </si>
  <si>
    <t>pyridine, 2-aminomethyl-</t>
  </si>
  <si>
    <t>perrin1037</t>
  </si>
  <si>
    <t>40 (assumed)</t>
  </si>
  <si>
    <t>C=0.003, I=0.015, "mixed" constant</t>
  </si>
  <si>
    <t>c and I not stated</t>
  </si>
  <si>
    <t>E, h</t>
  </si>
  <si>
    <t>C53</t>
  </si>
  <si>
    <t>Cc1cccnc1N</t>
  </si>
  <si>
    <t>pyridine, 2-amino-3-methyl-</t>
  </si>
  <si>
    <t>perrin1038</t>
  </si>
  <si>
    <t>Cc1ccnc(N)c1</t>
  </si>
  <si>
    <t>pyridine, 2-amino-4-methyl-</t>
  </si>
  <si>
    <t>perrin1039</t>
  </si>
  <si>
    <t>Cc1ccc(N)nc1</t>
  </si>
  <si>
    <t>pyridine, 2-amino-5-methyl-</t>
  </si>
  <si>
    <t>perrin1040</t>
  </si>
  <si>
    <t>Cc1cccc(N)n1</t>
  </si>
  <si>
    <t>pyridine, 2-amino-6-methyl-</t>
  </si>
  <si>
    <t>perrin1041</t>
  </si>
  <si>
    <t>NCc1cccnc1</t>
  </si>
  <si>
    <t>pyridine, 3-aminomethyl-</t>
  </si>
  <si>
    <t>perrin1042</t>
  </si>
  <si>
    <t>Cc1cnccc1N</t>
  </si>
  <si>
    <t>pyridine, 4-amino-3-methyl-</t>
  </si>
  <si>
    <t>perrin1043</t>
  </si>
  <si>
    <t>Cc1ccc(CN)cn1</t>
  </si>
  <si>
    <t>W14</t>
  </si>
  <si>
    <t>pyridine, 3-aminomethyl-6-methyl-</t>
  </si>
  <si>
    <t>perrin1044</t>
  </si>
  <si>
    <t>Nc1ccc(-c2ccccn2)cc1</t>
  </si>
  <si>
    <t>C=5x10-5, in phosphate buffers, up to 2% ethanol</t>
  </si>
  <si>
    <t>K5</t>
  </si>
  <si>
    <t>pyridine, 2-p-aminophenyl-</t>
  </si>
  <si>
    <t>perrin1045</t>
  </si>
  <si>
    <t>Nc1ccc(-c2ccncc2)cc1</t>
  </si>
  <si>
    <t>C=3x10-5, in phosphate buffers, up to 2% ethanol</t>
  </si>
  <si>
    <t>pyridine, 4-p-aminophenyl-</t>
  </si>
  <si>
    <t>perrin1046</t>
  </si>
  <si>
    <t>Cc1nc(C)c(C)c(N)c1C</t>
  </si>
  <si>
    <t>pyridine, 4-amino-2,3,5,6-tetramethyl-</t>
  </si>
  <si>
    <t>perrin1049</t>
  </si>
  <si>
    <t>O=C(Nc1ccccn1)c1ccccc1</t>
  </si>
  <si>
    <t>pyridine, 2-benzamido-</t>
  </si>
  <si>
    <t>perrin1050</t>
  </si>
  <si>
    <t>O=C(Nc1cccnc1)c1ccccc1</t>
  </si>
  <si>
    <t>pyridine, 3-benzamido-</t>
  </si>
  <si>
    <t>perrin1051</t>
  </si>
  <si>
    <t>O=C(Nc1ccncc1)c1ccccc1</t>
  </si>
  <si>
    <t>C=0.009</t>
  </si>
  <si>
    <t>pyridine, 4-benzamido-</t>
  </si>
  <si>
    <t>perrin1052</t>
  </si>
  <si>
    <t>Cn1ccc(=NC(=O)c2ccccc2)cc1</t>
  </si>
  <si>
    <t>pyridine, 4-benzoylimino-1,4-dihydro-1-methyl-</t>
  </si>
  <si>
    <t>perrin1053</t>
  </si>
  <si>
    <t>c1ccc(Cc2ccccn2)cc1</t>
  </si>
  <si>
    <t>C=0.002 AND 0.006</t>
  </si>
  <si>
    <t>pyridine, 2-benzyl-</t>
  </si>
  <si>
    <t>perrin1054</t>
  </si>
  <si>
    <t>CN(C)CCN(Cc1ccccc1)c1ccccn1</t>
  </si>
  <si>
    <t>pyridine, 2-[benzyl(2-dimethylaminoethyl)amino]-</t>
  </si>
  <si>
    <t>perrin1055</t>
  </si>
  <si>
    <t>I=0.06, "mixed" constants</t>
  </si>
  <si>
    <t>O=c1ccccn1OCc1ccccc1</t>
  </si>
  <si>
    <t>G5</t>
  </si>
  <si>
    <t>pyridine, 1-benzyloxy-1,2-dihydro-2-oxo-</t>
  </si>
  <si>
    <t>perrin1056</t>
  </si>
  <si>
    <t>O=c1ccn(OCc2ccccc2)cc1</t>
  </si>
  <si>
    <t>C=0.1</t>
  </si>
  <si>
    <t>pyridine, 1-benzyloxy-1,4-dihydro-4-oxo-</t>
  </si>
  <si>
    <t>perrin1057</t>
  </si>
  <si>
    <t>Cc1ncc(CO)c(C)c1OCc1ccccc1</t>
  </si>
  <si>
    <t>16.5+0.5</t>
  </si>
  <si>
    <t>C=10-4, as hydrochloride, I not stated</t>
  </si>
  <si>
    <t>L67</t>
  </si>
  <si>
    <t>pyridine, 3-benzyloxy-5-hydroxymethyl-2,4-dimethyl-</t>
  </si>
  <si>
    <t>perrin1058</t>
  </si>
  <si>
    <t>c1ccc(CSc2ccccn2)cc1</t>
  </si>
  <si>
    <t>C=7x10-5, in phosphate buffers, up to 2% in ethanol</t>
  </si>
  <si>
    <t>J18</t>
  </si>
  <si>
    <t>pyridine, 2-benzylthio-</t>
  </si>
  <si>
    <t>perrin1059</t>
  </si>
  <si>
    <t>c1ccc(CSc2ccncc2)cc1</t>
  </si>
  <si>
    <t>pyridine, 4-benzylthio-</t>
  </si>
  <si>
    <t>perrin1060</t>
  </si>
  <si>
    <t>Brc1ccccn1</t>
  </si>
  <si>
    <t>In aq. HCl solutions, fBH+ assumed equal to fH+</t>
  </si>
  <si>
    <t>B127</t>
  </si>
  <si>
    <t>pyridine, 2-bromo-</t>
  </si>
  <si>
    <t>perrin1061</t>
  </si>
  <si>
    <t>Brc1cccnc1</t>
  </si>
  <si>
    <t>pyridine, 3-bromo-</t>
  </si>
  <si>
    <t>perrin1062</t>
  </si>
  <si>
    <t>Brc1ccncc1</t>
  </si>
  <si>
    <t>As hydrochloride, in formate and acetate buffers</t>
  </si>
  <si>
    <t>S66</t>
  </si>
  <si>
    <t>pyridine, 4-bromo-</t>
  </si>
  <si>
    <t>perrin1063</t>
  </si>
  <si>
    <t>CN(C)c1ccncc1Br</t>
  </si>
  <si>
    <t>pyridine, 3-bromo-4-dimethylamino-</t>
  </si>
  <si>
    <t>perrin1064</t>
  </si>
  <si>
    <t>CNc1ccncc1Br</t>
  </si>
  <si>
    <t>pyridine, 3-bromo-4-methylamino-</t>
  </si>
  <si>
    <t>perrin1065</t>
  </si>
  <si>
    <t>CN(C)CCN(c1ccccn1)c1ccc(Br)s1</t>
  </si>
  <si>
    <t>pyridine, 2-[(5-bromo-2-thienyl)(2-dimethylaminoethyl)amino]-</t>
  </si>
  <si>
    <t>perrin1068</t>
  </si>
  <si>
    <t>CC(C)(C)c1ccccn1</t>
  </si>
  <si>
    <t>C=10.4, 0.05 M acetate buffers</t>
  </si>
  <si>
    <t>pyridine, 2-t-butyl-</t>
  </si>
  <si>
    <t>perrin1069</t>
  </si>
  <si>
    <t>CC(C)(C)c1cccnc1</t>
  </si>
  <si>
    <t>pyridine, 3-t-butyl-</t>
  </si>
  <si>
    <t>perrin1070</t>
  </si>
  <si>
    <t>CC(C)(C)c1ccncc1</t>
  </si>
  <si>
    <t>pyridine, 4-t-butyl-</t>
  </si>
  <si>
    <t>perrin1071</t>
  </si>
  <si>
    <t>NC(=O)c1ccccn1</t>
  </si>
  <si>
    <t>C=10-4 to 5x10-4, ‚Äúmixed‚Äù constants, I not stated</t>
  </si>
  <si>
    <t>J6</t>
  </si>
  <si>
    <t>pyridine, 2-carbamoyl-</t>
  </si>
  <si>
    <t>perrin1072</t>
  </si>
  <si>
    <t>&lt; -1.0</t>
  </si>
  <si>
    <t>NC(=O)c1cccnc1</t>
  </si>
  <si>
    <t>C=3x10-4, I=0.01(NaCl), acetate buffers</t>
  </si>
  <si>
    <t>J7</t>
  </si>
  <si>
    <t>pyridine, 3-carbamoyl-</t>
  </si>
  <si>
    <t>perrin1073</t>
  </si>
  <si>
    <t>C=3x10-4, in aq. HCl solutions</t>
  </si>
  <si>
    <t>I&lt;0.01 to 0.1 (KCl)</t>
  </si>
  <si>
    <t>W31</t>
  </si>
  <si>
    <t>NC(=O)c1ccncc1</t>
  </si>
  <si>
    <t>I=0.01(K1), C=10-4 to 5x10-4</t>
  </si>
  <si>
    <t>pyridine, 4-carbamoyl-</t>
  </si>
  <si>
    <t>perrin1074</t>
  </si>
  <si>
    <t>C=10-4 to 5x10-4</t>
  </si>
  <si>
    <t>O=C(O)c1ccccn1</t>
  </si>
  <si>
    <t>In aq. HCl solutions, I=0.5(NaCl)</t>
  </si>
  <si>
    <t>H54</t>
  </si>
  <si>
    <t>pyridine, 2-carboxy-</t>
  </si>
  <si>
    <t>perrin1075</t>
  </si>
  <si>
    <t>I=0.03, acetate buffers</t>
  </si>
  <si>
    <t>C between 0.05 and 0.1</t>
  </si>
  <si>
    <t>G48</t>
  </si>
  <si>
    <t>I=0.02 to 0.6</t>
  </si>
  <si>
    <t>L64</t>
  </si>
  <si>
    <t>I=0.01(K2), C=10-4 to 5x10-4</t>
  </si>
  <si>
    <t>L63</t>
  </si>
  <si>
    <t>O=C(O)c1cccnc1</t>
  </si>
  <si>
    <t>pyridine, 3-carboxy-</t>
  </si>
  <si>
    <t>perrin1076</t>
  </si>
  <si>
    <t>C~4x10-4, I=0.01 photographic</t>
  </si>
  <si>
    <t>H62</t>
  </si>
  <si>
    <t>O=C(O)c1ccncc1</t>
  </si>
  <si>
    <t>pyridine, 4-carboxy-</t>
  </si>
  <si>
    <t>perrin1077</t>
  </si>
  <si>
    <t>I=0.015, HCl + acetate buffers</t>
  </si>
  <si>
    <t>C between 0.03 and 0.05</t>
  </si>
  <si>
    <t>I=0.01 (K2), C=10-4 to 5x10-4</t>
  </si>
  <si>
    <t>Cn1cc(C(=O)O)ccc1=O</t>
  </si>
  <si>
    <t>pyridine, 3-carboxy-1,6-dihydro-1-methyl-6-oxo-</t>
  </si>
  <si>
    <t>perrin1078</t>
  </si>
  <si>
    <t>Cc1cccc(C(=O)O)n1</t>
  </si>
  <si>
    <t>pyridine, 2-carboxy-6-methyl-</t>
  </si>
  <si>
    <t>perrin1079</t>
  </si>
  <si>
    <t>Clc1ccccn1</t>
  </si>
  <si>
    <t>pyridine, 2-chloro-</t>
  </si>
  <si>
    <t>perrin1080</t>
  </si>
  <si>
    <t>In aq. solutions, fBH+ assumed equal to fH+</t>
  </si>
  <si>
    <t>Clc1cccnc1</t>
  </si>
  <si>
    <t>In aq. solutions</t>
  </si>
  <si>
    <t>pyridine, 3-chloro-</t>
  </si>
  <si>
    <t>perrin1081</t>
  </si>
  <si>
    <t>Clc1ccncc1</t>
  </si>
  <si>
    <t>pyridine, 4-chloro-</t>
  </si>
  <si>
    <t>perrin1082</t>
  </si>
  <si>
    <t>CN(C)CCC(c1ccc(Cl)cc1)c1ccccn1</t>
  </si>
  <si>
    <t>I=0.06, ‚Äúmixed‚Äù constant</t>
  </si>
  <si>
    <t>pyridine, 2-[p-chloro-Œ±-(2-dimethylaminoethyl)benzyl]-</t>
  </si>
  <si>
    <t>perrin1083</t>
  </si>
  <si>
    <t>O=[N+]([O-])c1cccnc1Cl</t>
  </si>
  <si>
    <t>pyridine, 2-chloro-3-nitro-</t>
  </si>
  <si>
    <t>perrin1084</t>
  </si>
  <si>
    <t>Clc1ccc(C#Cc2ccncc2)cc1</t>
  </si>
  <si>
    <t>In phosphate buffers, up to 2% in ethanol</t>
  </si>
  <si>
    <t>K4</t>
  </si>
  <si>
    <t>pyridine, 4-p-chlorophenylethynyl-</t>
  </si>
  <si>
    <t>perrin1085</t>
  </si>
  <si>
    <t>Clc1ccc(/C=C/c2ccncc2)cc1</t>
  </si>
  <si>
    <t>pyridine, trans-4-p-chlorostyryl-</t>
  </si>
  <si>
    <t>perrin1087</t>
  </si>
  <si>
    <t>CN(C)CCN(c1ccccn1)c1ccc(Cl)s1</t>
  </si>
  <si>
    <t>pyridine, 2-[(5-chloro-2-thienyl)(2-dimethylaminoethyl)amino]-</t>
  </si>
  <si>
    <t>perrin1088</t>
  </si>
  <si>
    <t>C between 0.002 and 0.01, as citrate</t>
  </si>
  <si>
    <t>N#Cc1ccccn1</t>
  </si>
  <si>
    <t>M30</t>
  </si>
  <si>
    <t>pyridine, 2-cyano-</t>
  </si>
  <si>
    <t>perrin1089</t>
  </si>
  <si>
    <t>N#Cc1cccnc1</t>
  </si>
  <si>
    <t>pyridine, 3-cyano-</t>
  </si>
  <si>
    <t>perrin1090</t>
  </si>
  <si>
    <t>C=0.01 to 0.1</t>
  </si>
  <si>
    <t>N#Cc1ccncc1</t>
  </si>
  <si>
    <t>pyridine, 4-cyano-</t>
  </si>
  <si>
    <t>perrin1091</t>
  </si>
  <si>
    <t>Nc1ccc(N)nc1</t>
  </si>
  <si>
    <t>pyridine, 2,5-diamino-</t>
  </si>
  <si>
    <t>perrin1092</t>
  </si>
  <si>
    <t>Nc1ccncc1N</t>
  </si>
  <si>
    <t>A48</t>
  </si>
  <si>
    <t>pyridine, 4,5-diamino-</t>
  </si>
  <si>
    <t>perrin1093</t>
  </si>
  <si>
    <t>N#Cc1cccc(C#N)n1</t>
  </si>
  <si>
    <t>&lt; -2.0</t>
  </si>
  <si>
    <t>pyridine, 2,6-dicyano-</t>
  </si>
  <si>
    <t>perrin1094</t>
  </si>
  <si>
    <t>COn1ccccc1=N</t>
  </si>
  <si>
    <t>Neutral solution decomposes on standing, back titration of perchlorate</t>
  </si>
  <si>
    <t>pyridine, 1,2-dihydro-2-imino-1-methoxy-</t>
  </si>
  <si>
    <t>perrin1097</t>
  </si>
  <si>
    <t>COn1ccc(=N)cc1</t>
  </si>
  <si>
    <t>&gt;11</t>
  </si>
  <si>
    <t>C=0.008, back titration of perchlorate</t>
  </si>
  <si>
    <t>pyridine, 1,4-dihydro-4-imino-1-methoxy-</t>
  </si>
  <si>
    <t>perrin1098</t>
  </si>
  <si>
    <t>Cn1ccccc1=N</t>
  </si>
  <si>
    <t>C=0.01, as hydriodide, "mixed" constant</t>
  </si>
  <si>
    <t>A67</t>
  </si>
  <si>
    <t>pyridine, 1,2-dihydro-2-imino-1-methyl-</t>
  </si>
  <si>
    <t>perrin1099</t>
  </si>
  <si>
    <t>Cn1ccc(=N)cc1</t>
  </si>
  <si>
    <t>pyridine, 1,4-dihydro-4-imino-1-methyl-</t>
  </si>
  <si>
    <t>perrin1100</t>
  </si>
  <si>
    <t>Cn1ccccc1=NS(C)(=O)=O</t>
  </si>
  <si>
    <t>C=3x10-5, temp and ionic strength not stated</t>
  </si>
  <si>
    <t>J21</t>
  </si>
  <si>
    <t>pyridine, 1,2-dihydro-2-methanesulphonylimino-1-methyl-</t>
  </si>
  <si>
    <t>perrin1101</t>
  </si>
  <si>
    <t>Cn1ccc(=NS(C)(=O)=O)cc1</t>
  </si>
  <si>
    <t>pyridine, 1,4-dihydro-4-methanesulphonylimino-1-methyl-</t>
  </si>
  <si>
    <t>perrin1102</t>
  </si>
  <si>
    <t>COn1ccccc1=O</t>
  </si>
  <si>
    <t>pyridine, 1,2-dihydro-1-methoxy-2-oxo-</t>
  </si>
  <si>
    <t>perrin1103</t>
  </si>
  <si>
    <t>CON1C=CCCC1=O</t>
  </si>
  <si>
    <t>C=0.09</t>
  </si>
  <si>
    <t>pyridine, 1,4-dihydro-1-methoxy-2-oxo-</t>
  </si>
  <si>
    <t>perrin1104</t>
  </si>
  <si>
    <t>CN1C=CCCC1=O</t>
  </si>
  <si>
    <t>A50</t>
  </si>
  <si>
    <t>pyridine, 1,4-dihydro-1-methyl-2-oxo-</t>
  </si>
  <si>
    <t>perrin1105</t>
  </si>
  <si>
    <t>Cn1ccc(=O)cc1</t>
  </si>
  <si>
    <t>pyridine, 1,4-dihydro-1-methyl-4-oxo-</t>
  </si>
  <si>
    <t>perrin1106</t>
  </si>
  <si>
    <t>Oc1ccnc(O)c1</t>
  </si>
  <si>
    <t>pyridine, 2,4-dihydroxy-</t>
  </si>
  <si>
    <t>perrin1109</t>
  </si>
  <si>
    <t>Cc1cccnc1C</t>
  </si>
  <si>
    <t>C&lt;10-3, I&lt;0.015</t>
  </si>
  <si>
    <t>pyridine, 2,3-dimethyl-</t>
  </si>
  <si>
    <t>perrin1110</t>
  </si>
  <si>
    <t>Cc1ccnc(C)c1</t>
  </si>
  <si>
    <t>pyridine, 2,4-dimethyl-</t>
  </si>
  <si>
    <t>perrin1111</t>
  </si>
  <si>
    <t>Cc1ccc(C)nc1</t>
  </si>
  <si>
    <t>pyridine, 2,5-dimethyl-</t>
  </si>
  <si>
    <t>perrin1112</t>
  </si>
  <si>
    <t>Cc1cccc(C)n1</t>
  </si>
  <si>
    <t>pyridine, 2,6-dimethyl-</t>
  </si>
  <si>
    <t>perrin1113</t>
  </si>
  <si>
    <t>P9</t>
  </si>
  <si>
    <t>Cc1ccncc1C</t>
  </si>
  <si>
    <t>pyridine, 3,4-dimethyl-</t>
  </si>
  <si>
    <t>perrin1114</t>
  </si>
  <si>
    <t>Cc1cncc(C)c1</t>
  </si>
  <si>
    <t>pyridine, 3,5-dimethyl-</t>
  </si>
  <si>
    <t>perrin1115</t>
  </si>
  <si>
    <t>CN(C)c1ccncc1</t>
  </si>
  <si>
    <t>pyridine, 4-dimethylamino-</t>
  </si>
  <si>
    <t>perrin1116</t>
  </si>
  <si>
    <t>CN(C)CCc1ccccn1</t>
  </si>
  <si>
    <t>C=0.01, as dihydrobromide</t>
  </si>
  <si>
    <t>B14</t>
  </si>
  <si>
    <t>pyridine, 2-(dimethylaminoethyl)-</t>
  </si>
  <si>
    <t>perrin1117</t>
  </si>
  <si>
    <t>CN(C)CCc1cccnc1</t>
  </si>
  <si>
    <t>pyridine, 3-(dimethylaminoethyl)-</t>
  </si>
  <si>
    <t>perrin1118</t>
  </si>
  <si>
    <t>CCc1cnccc1N(C)C</t>
  </si>
  <si>
    <t>pyridine, 4-dimethylamino-3-ethyl-</t>
  </si>
  <si>
    <t>perrin1119</t>
  </si>
  <si>
    <t>CN(C)CCc1ccncc1</t>
  </si>
  <si>
    <t>pyridine, 4-(dimethylaminoethyl)-</t>
  </si>
  <si>
    <t>perrin1120</t>
  </si>
  <si>
    <t>CN(C)CCC(c1ccccc1)c1ccccn1</t>
  </si>
  <si>
    <t>pyridine, 2-(Œ±-(2-dimethylaminoethyl)benzyl)-</t>
  </si>
  <si>
    <t>perrin1121</t>
  </si>
  <si>
    <t>COc1ccc(CN(CCN(C)C)c2ccccn2)cc1</t>
  </si>
  <si>
    <t>pyridine, 2-((2-dimethylaminoethyl)(p-methoxybenzyl)amino)-</t>
  </si>
  <si>
    <t>perrin1122</t>
  </si>
  <si>
    <t>CN(C)CCN(c1ccccn1)c1cccs1</t>
  </si>
  <si>
    <t>pyridine, 2-((2-dimethylaminoethyl)-2-thienylamino)-</t>
  </si>
  <si>
    <t>perrin1123</t>
  </si>
  <si>
    <t>CN(C)CCN(c1ccsc1)c1ccccn1</t>
  </si>
  <si>
    <t>pyridine, 2-((2-dimethylaminoethyl)-3-thienylamino)-</t>
  </si>
  <si>
    <t>perrin1124</t>
  </si>
  <si>
    <t>CC(C)c1cnccc1N(C)C</t>
  </si>
  <si>
    <t>pyridine, 4-dimethylamino-3-isopropyl-</t>
  </si>
  <si>
    <t>perrin1125</t>
  </si>
  <si>
    <t>CN(C)Cc1ccccn1</t>
  </si>
  <si>
    <t>pyridine, 2-(dimethylaminomethyl)-</t>
  </si>
  <si>
    <t>perrin1126</t>
  </si>
  <si>
    <t>CN(C)Cc1cccnc1</t>
  </si>
  <si>
    <t>pyridine, 3-(dimethylaminomethyl)-</t>
  </si>
  <si>
    <t>perrin1127</t>
  </si>
  <si>
    <t>CN(C)Cc1ccncc1</t>
  </si>
  <si>
    <t>pyridine, 4-(dimethylaminomethyl)-</t>
  </si>
  <si>
    <t>perrin1128</t>
  </si>
  <si>
    <t>Cc1cnccc1N(C)C</t>
  </si>
  <si>
    <t>pyridine, 4-dimethylamino-3-methyl-</t>
  </si>
  <si>
    <t>perrin1129</t>
  </si>
  <si>
    <t>Cc1cncc(C)c1N(C)C</t>
  </si>
  <si>
    <t>pyridine, 3,5-dimethyl-4-dimethylamino-</t>
  </si>
  <si>
    <t>perrin1132</t>
  </si>
  <si>
    <t>CNc1c(C)cncc1C</t>
  </si>
  <si>
    <t>pyridine, 3,5-dimethyl-4-methylamino-</t>
  </si>
  <si>
    <t>perrin1133</t>
  </si>
  <si>
    <t>c1ccc(-c2cccc(-c3ccccn3)n2)nc1</t>
  </si>
  <si>
    <t>I=0.1 and corrected to I=0 by assuming log f = -0.509z^2 I^[1/2] / (1 + I^[1/2])</t>
  </si>
  <si>
    <t>M22</t>
  </si>
  <si>
    <t>pyridine, 2,6-di(2-pyridyl)-</t>
  </si>
  <si>
    <t>perrin1134</t>
  </si>
  <si>
    <t>pk1 + pk2 = 7.1</t>
  </si>
  <si>
    <t>B93</t>
  </si>
  <si>
    <t>CCOc1ccncc1</t>
  </si>
  <si>
    <t>pyridine, 4-ethoxy-</t>
  </si>
  <si>
    <t>perrin1135</t>
  </si>
  <si>
    <t>CCOC(=O)c1cccnc1</t>
  </si>
  <si>
    <t>pyridine, 3-ethoxycarbonyl-</t>
  </si>
  <si>
    <t>perrin1136</t>
  </si>
  <si>
    <t>CCOC(=O)c1ccncc1</t>
  </si>
  <si>
    <t>pyridine, 4-ethoxycarbonyl-</t>
  </si>
  <si>
    <t>perrin1137</t>
  </si>
  <si>
    <t>CCc1ccccn1</t>
  </si>
  <si>
    <t>pyridine, 2-ethyl-</t>
  </si>
  <si>
    <t>perrin1138</t>
  </si>
  <si>
    <t>C=10-4, acetate buffers</t>
  </si>
  <si>
    <t>CCc1cccnc1</t>
  </si>
  <si>
    <t>pyridine, 3-ethyl-</t>
  </si>
  <si>
    <t>perrin1139</t>
  </si>
  <si>
    <t>CCc1ccncc1</t>
  </si>
  <si>
    <t>pyridine, 4-ethyl-</t>
  </si>
  <si>
    <t>perrin1140</t>
  </si>
  <si>
    <t>CCc1cccnc1O</t>
  </si>
  <si>
    <t>pyridine, 3-ethyl-2-hydroxy-</t>
  </si>
  <si>
    <t>perrin1141</t>
  </si>
  <si>
    <t>CCc1cncc(C)c1</t>
  </si>
  <si>
    <t>G42</t>
  </si>
  <si>
    <t>pyridine, 3-ethyl-5-methyl-</t>
  </si>
  <si>
    <t>perrin1142</t>
  </si>
  <si>
    <t>CCc1ccc(C)nc1</t>
  </si>
  <si>
    <t>pyridine, 3-ethyl-6-methyl-</t>
  </si>
  <si>
    <t>perrin1143</t>
  </si>
  <si>
    <t>CCc1cnccc1NC</t>
  </si>
  <si>
    <t>pyridine, 3-ethyl-4-methylamino-</t>
  </si>
  <si>
    <t>perrin1144</t>
  </si>
  <si>
    <t>CCN1CCCC=C1C</t>
  </si>
  <si>
    <t>pyridine, 1-ethyl-1,4,5,6-tetrahydro-2-methyl-</t>
  </si>
  <si>
    <t>perrin1145</t>
  </si>
  <si>
    <t>Fc1ccccn1</t>
  </si>
  <si>
    <t>pyridine, 2-fluoro-</t>
  </si>
  <si>
    <t>perrin1146</t>
  </si>
  <si>
    <t>Fc1cccnc1</t>
  </si>
  <si>
    <t>pyridine, 3-fluoro-</t>
  </si>
  <si>
    <t>perrin1147</t>
  </si>
  <si>
    <t>O=Cc1ccccn1</t>
  </si>
  <si>
    <t>C=10-4, I=0.2(KNO3), "mixed" constants</t>
  </si>
  <si>
    <t>N2</t>
  </si>
  <si>
    <t>pyridine, 2-formyl-</t>
  </si>
  <si>
    <t>perrin1148</t>
  </si>
  <si>
    <t>G47</t>
  </si>
  <si>
    <t>Also temperatures from 5-40 deg. C</t>
  </si>
  <si>
    <t>O=Cc1cccnc1</t>
  </si>
  <si>
    <t>pyridine, 3-formyl-</t>
  </si>
  <si>
    <t>perrin1149</t>
  </si>
  <si>
    <t>Results given for temperatures from 5-40 deg. C</t>
  </si>
  <si>
    <t>O=Cc1ccncc1</t>
  </si>
  <si>
    <t>pyridine, 4-formyl-</t>
  </si>
  <si>
    <t>perrin1150</t>
  </si>
  <si>
    <t>O=Cc1ncccc1O</t>
  </si>
  <si>
    <t>N3</t>
  </si>
  <si>
    <t>pyridine, 2-formyl-3-hydroxy-</t>
  </si>
  <si>
    <t>perrin1151</t>
  </si>
  <si>
    <t>O=Cc1ccncc1O</t>
  </si>
  <si>
    <t>pyridine, 4-formyl-3-hydroxy-</t>
  </si>
  <si>
    <t>perrin1152</t>
  </si>
  <si>
    <t>COc1cccnc1C=O</t>
  </si>
  <si>
    <t>pyridine, 2-formyl-3-methoxy-</t>
  </si>
  <si>
    <t>perrin1153</t>
  </si>
  <si>
    <t>COc1cnccc1C=O</t>
  </si>
  <si>
    <t>pyridine, 4-formyl-3-methoxy-</t>
  </si>
  <si>
    <t>perrin1154</t>
  </si>
  <si>
    <t>CCCCCCc1ccccn1</t>
  </si>
  <si>
    <t>pyridine, 2-hexyl-</t>
  </si>
  <si>
    <t>perrin1155</t>
  </si>
  <si>
    <t>NNC(=O)c1ccccn1</t>
  </si>
  <si>
    <t>pyridine, 2-hydrazinocarbonyl-</t>
  </si>
  <si>
    <t>perrin1156</t>
  </si>
  <si>
    <t>NNC(=O)c1cccnc1</t>
  </si>
  <si>
    <t>pyridine, 3-hydrazinocarbonyl-</t>
  </si>
  <si>
    <t>perrin1157</t>
  </si>
  <si>
    <t>NNC(=O)c1ccncc1</t>
  </si>
  <si>
    <t>A16</t>
  </si>
  <si>
    <t>pyridine, 4-hydrazinocarbonyl-</t>
  </si>
  <si>
    <t>perrin1158</t>
  </si>
  <si>
    <t>pKAH(unknown)</t>
  </si>
  <si>
    <t>Conductometric titration of 0.01M solution</t>
  </si>
  <si>
    <t>F5</t>
  </si>
  <si>
    <t>Oc1ccccn1</t>
  </si>
  <si>
    <t>pyridine, 2-hydroxy-</t>
  </si>
  <si>
    <t>perrin1159</t>
  </si>
  <si>
    <t>A40</t>
  </si>
  <si>
    <t>S87</t>
  </si>
  <si>
    <t>Oc1cccnc1</t>
  </si>
  <si>
    <t>pyridine, 3-hydroxy-</t>
  </si>
  <si>
    <t>perrin1160</t>
  </si>
  <si>
    <t>M40</t>
  </si>
  <si>
    <t>Oc1ccncc1</t>
  </si>
  <si>
    <t>pyridine, 4-hydroxy-</t>
  </si>
  <si>
    <t>perrin1161</t>
  </si>
  <si>
    <t>OC(c1ccccc1)(c1ccccc1)c1ccccn1</t>
  </si>
  <si>
    <t>A80</t>
  </si>
  <si>
    <t>pyridine, 2-(hydroxydiphenylmethyl)-</t>
  </si>
  <si>
    <t>perrin1163</t>
  </si>
  <si>
    <t>OCc1ncccc1O</t>
  </si>
  <si>
    <t>C=10.4, I=0.2(KNO3), "mixed" constants</t>
  </si>
  <si>
    <t>pyridine, 3-hydroxy-2-hydroxymethyl-</t>
  </si>
  <si>
    <t>perrin1164</t>
  </si>
  <si>
    <t>OCc1ccncc1O</t>
  </si>
  <si>
    <t>pyridine, 3-hydroxy-4-hydroxymethyl-</t>
  </si>
  <si>
    <t>perrin1165</t>
  </si>
  <si>
    <t>Cc1ncc(CO)c(C)c1O</t>
  </si>
  <si>
    <t>pyridine, 3-hydroxy-5-hydroxymethyl-2,4-dimethyl-</t>
  </si>
  <si>
    <t>perrin1166</t>
  </si>
  <si>
    <t>Oc1ccccc1-c1ccccn1</t>
  </si>
  <si>
    <t>A52</t>
  </si>
  <si>
    <t>pyridine, 2-(2-hydroxyphenyl)-</t>
  </si>
  <si>
    <t>perrin1167</t>
  </si>
  <si>
    <t>Ic1ccccn1</t>
  </si>
  <si>
    <t>pyridine, 2-iodo-</t>
  </si>
  <si>
    <t>perrin1169</t>
  </si>
  <si>
    <t>Ic1cccnc1</t>
  </si>
  <si>
    <t>pyridine, 3-iodo-</t>
  </si>
  <si>
    <t>perrin1170</t>
  </si>
  <si>
    <t>Ic1ccncc1</t>
  </si>
  <si>
    <t>pyridine, 4-iodo-</t>
  </si>
  <si>
    <t>perrin1171</t>
  </si>
  <si>
    <t>CC(C)c1ccccn1</t>
  </si>
  <si>
    <t>pyridine, 2-isopropyl-</t>
  </si>
  <si>
    <t>perrin1172</t>
  </si>
  <si>
    <t>CC(C)c1cccnc1</t>
  </si>
  <si>
    <t>pyridine, 3-isopropyl-</t>
  </si>
  <si>
    <t>perrin1173</t>
  </si>
  <si>
    <t>CC(C)c1ccncc1</t>
  </si>
  <si>
    <t>pyridine, 4-isopropyl-</t>
  </si>
  <si>
    <t>perrin1174</t>
  </si>
  <si>
    <t>CNc1ccncc1C(C)C</t>
  </si>
  <si>
    <t>pyridine, 3-isopropyl-4-methylamino-</t>
  </si>
  <si>
    <t>perrin1175</t>
  </si>
  <si>
    <t>Sc1ccccn1</t>
  </si>
  <si>
    <t>A82</t>
  </si>
  <si>
    <t>pyridine, 2-mercapto-</t>
  </si>
  <si>
    <t>perrin1176</t>
  </si>
  <si>
    <t>C=8x10-5, aq. H2SO4 solutions, up to 2% in ethanol</t>
  </si>
  <si>
    <t>Sc1cccnc1</t>
  </si>
  <si>
    <t>A28</t>
  </si>
  <si>
    <t>pyridine, 3-mercapto-</t>
  </si>
  <si>
    <t>perrin1177</t>
  </si>
  <si>
    <t>CS(=O)(=O)Nc1ccccn1</t>
  </si>
  <si>
    <t>C=4x10-5, I not stated</t>
  </si>
  <si>
    <t>pyridine, 2-methanesulphonamido-</t>
  </si>
  <si>
    <t>perrin1180</t>
  </si>
  <si>
    <t>CS(=O)(=O)Nc1cccnc1</t>
  </si>
  <si>
    <t>C=0.04, 0.02, resp</t>
  </si>
  <si>
    <t>pyridine, 3-methanesulphonamido-</t>
  </si>
  <si>
    <t>perrin1181</t>
  </si>
  <si>
    <t>CS(=O)(=O)Nc1ccncc1</t>
  </si>
  <si>
    <t>pyridine, 4-methanesulphonamido-</t>
  </si>
  <si>
    <t>perrin1182</t>
  </si>
  <si>
    <t>COc1ccccn1</t>
  </si>
  <si>
    <t>pyridine, 2-methoxy-</t>
  </si>
  <si>
    <t>perrin1183</t>
  </si>
  <si>
    <t>COc1cccnc1</t>
  </si>
  <si>
    <t>pyridine, 3-methoxy-</t>
  </si>
  <si>
    <t>perrin1184</t>
  </si>
  <si>
    <t>C=2x10-4, buffer conc., 0.01M</t>
  </si>
  <si>
    <t>COc1ccncc1</t>
  </si>
  <si>
    <t>pyridine, 4-methoxy-</t>
  </si>
  <si>
    <t>perrin1185</t>
  </si>
  <si>
    <t>COC(=O)c1ccccn1</t>
  </si>
  <si>
    <t>pyridine, 2-methoxycarbonyl-</t>
  </si>
  <si>
    <t>perrin1186</t>
  </si>
  <si>
    <t>COc1cncc(-c2ccccc2)c1C</t>
  </si>
  <si>
    <t>M55</t>
  </si>
  <si>
    <t>pyridine, 3-methoxy-4-methyl-5-phenyl-</t>
  </si>
  <si>
    <t>perrin1187</t>
  </si>
  <si>
    <t>COC(=O)c1cccnc1</t>
  </si>
  <si>
    <t>pyridine, 3-methoxycarbonyl-</t>
  </si>
  <si>
    <t>perrin1188</t>
  </si>
  <si>
    <t>COC(=O)c1ccncc1</t>
  </si>
  <si>
    <t>pyridine, 4-methoxycarbonyl-</t>
  </si>
  <si>
    <t>perrin1189</t>
  </si>
  <si>
    <t>COc1ccc(C#Cc2ccncc2)cc1</t>
  </si>
  <si>
    <t>In phosphate buffers, up to 20% in ethanol</t>
  </si>
  <si>
    <t>pyridine, 4-p-methoxyphenylethynyl-</t>
  </si>
  <si>
    <t>perrin1190</t>
  </si>
  <si>
    <t>COc1ccc(/C=C/c2ccncc2)cc1</t>
  </si>
  <si>
    <t>- For pKs of all mono- and di-methylpyridines in 10% ethanol at 15 deg. C, see ref. I1</t>
  </si>
  <si>
    <t>pyridine, trans-4-p-methoxystyryl-</t>
  </si>
  <si>
    <t>perrin1191</t>
  </si>
  <si>
    <t>Cc1ccccn1</t>
  </si>
  <si>
    <t>pyridine, 2-methyl-</t>
  </si>
  <si>
    <t>perrin1192</t>
  </si>
  <si>
    <t>C=0.002 to 0.01</t>
  </si>
  <si>
    <t>Cc1cccnc1</t>
  </si>
  <si>
    <t>pyridine, 3-methyl-</t>
  </si>
  <si>
    <t>perrin1193</t>
  </si>
  <si>
    <t>Cc1ccncc1</t>
  </si>
  <si>
    <t>pyridine, 4-methyl-</t>
  </si>
  <si>
    <t>perrin1194</t>
  </si>
  <si>
    <t>L2</t>
  </si>
  <si>
    <t>CC(=O)N(C)c1ccccn1</t>
  </si>
  <si>
    <t>not-stated</t>
  </si>
  <si>
    <t>C=3x10-6</t>
  </si>
  <si>
    <t>pyridine, 2-(N-methylacetamido)-</t>
  </si>
  <si>
    <t>perrin1195</t>
  </si>
  <si>
    <t>CC(=O)N(C)c1cccnc1</t>
  </si>
  <si>
    <t>pyridine, 3-(N-methylacetamido)-</t>
  </si>
  <si>
    <t>perrin1196</t>
  </si>
  <si>
    <t>CC(=O)N(C)c1ccncc1</t>
  </si>
  <si>
    <t>pyridine, 4-(N-methylacetamido)-</t>
  </si>
  <si>
    <t>perrin1197</t>
  </si>
  <si>
    <t>CNc1ccncc1</t>
  </si>
  <si>
    <t>pyridine, 4-methylamino-</t>
  </si>
  <si>
    <t>perrin1198</t>
  </si>
  <si>
    <t>CNCCc1ccccn1</t>
  </si>
  <si>
    <t>pyridine, 2-(2-methylaminoethyl)-</t>
  </si>
  <si>
    <t>perrin1199</t>
  </si>
  <si>
    <t>CNCc1ccccn1</t>
  </si>
  <si>
    <t>pyridine, 2-methylaminomethyl-</t>
  </si>
  <si>
    <t>perrin1200</t>
  </si>
  <si>
    <t>CN(C(=O)c1ccccc1)c1ccccn1</t>
  </si>
  <si>
    <t>pyridine, 2-(N-methylbenzamido)-</t>
  </si>
  <si>
    <t>perrin1201</t>
  </si>
  <si>
    <t>CN(C(=O)c1ccccc1)c1cccnc1</t>
  </si>
  <si>
    <t>C=9x10-5</t>
  </si>
  <si>
    <t>pyridine, 3-(N-methylbenzamido)-</t>
  </si>
  <si>
    <t>perrin1202</t>
  </si>
  <si>
    <t>CN(C(=O)c1ccccc1)c1ccncc1</t>
  </si>
  <si>
    <t>pyridine, 4-(N-methylbenzamido)-</t>
  </si>
  <si>
    <t>perrin1203</t>
  </si>
  <si>
    <t>CN(c1ccccn1)S(C)(=O)=O</t>
  </si>
  <si>
    <t>C=6x10-5, temp. and ionic strength not stated</t>
  </si>
  <si>
    <t>pyridine, 2-(N-methylmethanesulphonamido)-</t>
  </si>
  <si>
    <t>perrin1204</t>
  </si>
  <si>
    <t>CN(c1cccnc1)S(C)(=O)=O</t>
  </si>
  <si>
    <t>C=004</t>
  </si>
  <si>
    <t>pyridine, 3-(N-methylmethanesulphonamido)-</t>
  </si>
  <si>
    <t>perrin1205</t>
  </si>
  <si>
    <t>CN(c1ccncc1)S(C)(=O)=O</t>
  </si>
  <si>
    <t>pyridine, 4-(N-methylmethanesulphonamido)-</t>
  </si>
  <si>
    <t>perrin1206</t>
  </si>
  <si>
    <t>CNc1cccc(C)n1</t>
  </si>
  <si>
    <t>pyridine, 2-methyl-6-methylamino-</t>
  </si>
  <si>
    <t>perrin1207</t>
  </si>
  <si>
    <t>CNc1ccncc1C</t>
  </si>
  <si>
    <t>pyridine, 3-methyl-4-methylamino-</t>
  </si>
  <si>
    <t>perrin1208</t>
  </si>
  <si>
    <t>Cc1ccc(C#Cc2ccncc2)cc1</t>
  </si>
  <si>
    <t>pyridine, 4-p-methylphenylethynyl-</t>
  </si>
  <si>
    <t>perrin1210</t>
  </si>
  <si>
    <t>Cc1ccc(/C=C/c2ccncc2)cc1</t>
  </si>
  <si>
    <t>pyridine, trans-4-p-methylstyryl-</t>
  </si>
  <si>
    <t>perrin1211</t>
  </si>
  <si>
    <t>CSc1ccccn1</t>
  </si>
  <si>
    <t>pyridine, 2-methylthio-</t>
  </si>
  <si>
    <t>perrin1212</t>
  </si>
  <si>
    <t>CSc1cccnc1</t>
  </si>
  <si>
    <t>pyridine, 3-methylthio-</t>
  </si>
  <si>
    <t>perrin1213</t>
  </si>
  <si>
    <t>CSc1ccncc1</t>
  </si>
  <si>
    <t>pyridine, 4-methylthio-</t>
  </si>
  <si>
    <t>perrin1214</t>
  </si>
  <si>
    <t>C=Cc1ccc(C)nc1</t>
  </si>
  <si>
    <t>C=0.05 to 0.08, measured at 30+1 deg. C and corrected to 25 deg. C and zero ionic strength</t>
  </si>
  <si>
    <t>P39</t>
  </si>
  <si>
    <t>pyridine, 2-methyl-5-vinyl-</t>
  </si>
  <si>
    <t>perrin1215</t>
  </si>
  <si>
    <t>O=[N+]([O-])c1cccnc1</t>
  </si>
  <si>
    <t>pyridine, 3-nitro-</t>
  </si>
  <si>
    <t>perrin1216</t>
  </si>
  <si>
    <t>B144</t>
  </si>
  <si>
    <t>B117</t>
  </si>
  <si>
    <t>O=[N+]([O-])c1cccc(-c2ccccn2)c1</t>
  </si>
  <si>
    <t>C=6x10-5, in phosphate buffers, up to 2% in ethanol</t>
  </si>
  <si>
    <t>pyridine, 2-m-nitrophenyl-</t>
  </si>
  <si>
    <t>perrin1217</t>
  </si>
  <si>
    <t>O=[N+]([O-])c1ccc(-c2ccccn2)cc1</t>
  </si>
  <si>
    <t>pyridine, 2-p-nitrophenyl-</t>
  </si>
  <si>
    <t>perrin1218</t>
  </si>
  <si>
    <t>O=[N+]([O-])c1cccc(-c2ccncc2)c1</t>
  </si>
  <si>
    <t>C=2x10-5, in phosphate buffers, up to 2% in ethanol</t>
  </si>
  <si>
    <t>pyridine, 4-m-nitrophenyl-</t>
  </si>
  <si>
    <t>perrin1219</t>
  </si>
  <si>
    <t>O=[N+]([O-])c1ccc(-c2ccncc2)cc1</t>
  </si>
  <si>
    <t>C=3x10-5, in phosphate buffers, up to 2% in ethanol</t>
  </si>
  <si>
    <t>pyridine, 4-p-nitrophenyl-</t>
  </si>
  <si>
    <t>perrin1220</t>
  </si>
  <si>
    <t>O=[N+]([O-])c1ccc(C#Cc2ccncc2)cc1</t>
  </si>
  <si>
    <t>pyridine, 4-p-nitrophenylethynyl-</t>
  </si>
  <si>
    <t>perrin1221</t>
  </si>
  <si>
    <t>CCCCCc1ccccn1</t>
  </si>
  <si>
    <t>pyridine, 2-pentyl-</t>
  </si>
  <si>
    <t>perrin1223</t>
  </si>
  <si>
    <t>c1ccc(-c2ccccn2)cc1</t>
  </si>
  <si>
    <t>pyridine, 2-phenyl-</t>
  </si>
  <si>
    <t>perrin1224</t>
  </si>
  <si>
    <t>c1ccc(-c2cccnc2)cc1</t>
  </si>
  <si>
    <t>pyridine, 3-phenyl-</t>
  </si>
  <si>
    <t>perrin1225</t>
  </si>
  <si>
    <t>c1ccc(-c2ccncc2)cc1</t>
  </si>
  <si>
    <t>C=3x10-4, in phosphate buffers, up to 2% in ethanol</t>
  </si>
  <si>
    <t>pyridine, 4-phenyl-</t>
  </si>
  <si>
    <t>perrin1226</t>
  </si>
  <si>
    <t>C(#Cc1ccncc1)c1ccccc1</t>
  </si>
  <si>
    <t>pyridine, 4-phenylethynyl-</t>
  </si>
  <si>
    <t>perrin1229</t>
  </si>
  <si>
    <t>c1ccc(-c2cnc(-c3ccccn3)o2)cc1</t>
  </si>
  <si>
    <t>O10</t>
  </si>
  <si>
    <t>pyridine, 2-(5-phenyl-2-oxazolyl)-</t>
  </si>
  <si>
    <t>perrin1230</t>
  </si>
  <si>
    <t>c1ccc(-c2cnc(-c3cccnc3)o2)cc1</t>
  </si>
  <si>
    <t>pyridine, 3-(5-phenyl-2-oxazolyl)-</t>
  </si>
  <si>
    <t>perrin1231</t>
  </si>
  <si>
    <t>c1ccc(-c2cnc(-c3ccncc3)o2)cc1</t>
  </si>
  <si>
    <t>pyridine, 4-(5-phenyl-2-oxazolyl)-</t>
  </si>
  <si>
    <t>perrin1232</t>
  </si>
  <si>
    <t>c1ccc(CCN2CCCCC2)nc1</t>
  </si>
  <si>
    <t>pyridine, 2-(piperidinoethyl)-</t>
  </si>
  <si>
    <t>perrin1233</t>
  </si>
  <si>
    <t>c1cncc(CCN2CCCCC2)c1</t>
  </si>
  <si>
    <t>pyridine, 3-(piperidinoethyl)-</t>
  </si>
  <si>
    <t>perrin1234</t>
  </si>
  <si>
    <t>c1cc(CCN2CCCCC2)ccn1</t>
  </si>
  <si>
    <t>pyridine, 4-(piperidinoethyl)-</t>
  </si>
  <si>
    <t>perrin1235</t>
  </si>
  <si>
    <t>c1ccc(CN2CCCCC2)nc1</t>
  </si>
  <si>
    <t>pyridine, 2-(piperidinomethyl)-</t>
  </si>
  <si>
    <t>perrin1236</t>
  </si>
  <si>
    <t>c1cncc(CN2CCCCC2)c1</t>
  </si>
  <si>
    <t>pyridine, 3-(piperidinomethyl)-</t>
  </si>
  <si>
    <t>perrin1237</t>
  </si>
  <si>
    <t>c1cc(CN2CCCCC2)ccn1</t>
  </si>
  <si>
    <t>pyridine, 4-(piperidinomethyl)-</t>
  </si>
  <si>
    <t>perrin1238</t>
  </si>
  <si>
    <t>c1ccc(C2CCCCN2)nc1</t>
  </si>
  <si>
    <t>C=0.01, I=0.01 (KCl), ‚Äúmixed‚Äù constants</t>
  </si>
  <si>
    <t>pyridine, 2-(2-piperidyl)-</t>
  </si>
  <si>
    <t>perrin1239</t>
  </si>
  <si>
    <t>~2</t>
  </si>
  <si>
    <t>CCCc1ccccn1</t>
  </si>
  <si>
    <t>C=10-4, 0.05m acetate buffers</t>
  </si>
  <si>
    <t>pyridine, 2-n-propyl-</t>
  </si>
  <si>
    <t>perrin1240</t>
  </si>
  <si>
    <t>c1ccc(-c2ccccn2)nc1</t>
  </si>
  <si>
    <t>pyridine, 2-(2-pyridyl)-</t>
  </si>
  <si>
    <t>perrin1241</t>
  </si>
  <si>
    <t>20+0.5</t>
  </si>
  <si>
    <t>C=0.01 to 0.03, I=0.2 (KCl), "mixed" constant</t>
  </si>
  <si>
    <t>K61</t>
  </si>
  <si>
    <t>C=0.001, I=0.1 (KCl), "mixed" constant</t>
  </si>
  <si>
    <t>Y1</t>
  </si>
  <si>
    <t>C=0.008. Also list pK from 15 to 50 deg. C in 0.33M KCl</t>
  </si>
  <si>
    <t>K60</t>
  </si>
  <si>
    <t>C=0.05. Also give plot of pK versus 1/T</t>
  </si>
  <si>
    <t>B36</t>
  </si>
  <si>
    <t>W23</t>
  </si>
  <si>
    <t>H28</t>
  </si>
  <si>
    <t>I=2.2 (HCl + LiCI)</t>
  </si>
  <si>
    <t>K62</t>
  </si>
  <si>
    <t>c1ccc(-c2cccnc2)nc1</t>
  </si>
  <si>
    <t>C=0.01 to 0.03, I=0.2 (KCl), "mixed" constants</t>
  </si>
  <si>
    <t>pyridine, 2-(3-pyridyl)-</t>
  </si>
  <si>
    <t>perrin1242</t>
  </si>
  <si>
    <t>c1ccc(-c2ccncc2)nc1</t>
  </si>
  <si>
    <t>pyridine, 2-(4-pyridyl)-</t>
  </si>
  <si>
    <t>perrin1243</t>
  </si>
  <si>
    <t>c1cncc(-c2cccnc2)c1</t>
  </si>
  <si>
    <t>pyridine, 3-(3-pyridyl)-</t>
  </si>
  <si>
    <t>perrin1244</t>
  </si>
  <si>
    <t>c1cncc(-c2ccncc2)c1</t>
  </si>
  <si>
    <t>pyridine, 3-(4-pyridyl)-</t>
  </si>
  <si>
    <t>perrin1245</t>
  </si>
  <si>
    <t>c1cc(-c2ccncc2)ccn1</t>
  </si>
  <si>
    <t>pyridine, 4-(4-pyridyl)-</t>
  </si>
  <si>
    <t>perrin1246</t>
  </si>
  <si>
    <t>c1ccc(CCN2CCCC2)nc1</t>
  </si>
  <si>
    <t>pyridine, 2-[2-(N-pyrrolidinyl)ethyl]-</t>
  </si>
  <si>
    <t>perrin1247</t>
  </si>
  <si>
    <t>c1cncc(CCN2CCCC2)c1</t>
  </si>
  <si>
    <t>pyridine, 3-[2-(N-pyrrolidinyl)ethyl]-</t>
  </si>
  <si>
    <t>perrin1248</t>
  </si>
  <si>
    <t>c1cc(CCN2CCCC2)ccn1</t>
  </si>
  <si>
    <t>pyridine, 4-[2-(N-pyrrolidinyl)ethyl]-</t>
  </si>
  <si>
    <t>perrin1249</t>
  </si>
  <si>
    <t>c1ccc(CN2CCCC2)nc1</t>
  </si>
  <si>
    <t>pyridine, 2-(1-pyrrolidinylmethyl)-</t>
  </si>
  <si>
    <t>perrin1250</t>
  </si>
  <si>
    <t>c1cncc(CN2CCCC2)c1</t>
  </si>
  <si>
    <t>pyridine, 3-(1-pyrrolidinylmethyl)-</t>
  </si>
  <si>
    <t>perrin1251</t>
  </si>
  <si>
    <t>c1cc(CN2CCCC2)ccn1</t>
  </si>
  <si>
    <t>pyridine, 4-(1-pyrrolidinylmethyl)-</t>
  </si>
  <si>
    <t>perrin1252</t>
  </si>
  <si>
    <t>C(=C/c1ccncc1)\c1ccccc1</t>
  </si>
  <si>
    <t>pyridine, trans-4-styryl-</t>
  </si>
  <si>
    <t>perrin1253</t>
  </si>
  <si>
    <t>O=S(=O)(O)c1cccnc1</t>
  </si>
  <si>
    <t>pyridine, 3-sulpho-</t>
  </si>
  <si>
    <t>perrin1255</t>
  </si>
  <si>
    <t>CC1=CCCCN1C</t>
  </si>
  <si>
    <t>pyridine, 1,4,5,6-tetrahydro-1,2-dimethyl-</t>
  </si>
  <si>
    <t>perrin1256</t>
  </si>
  <si>
    <t>CC1=CCCCN1</t>
  </si>
  <si>
    <t>- For pKs of tetra- and penta- methylpyridines in 10% ethanol at 15 deg. C, see ref. I1</t>
  </si>
  <si>
    <t>pyridine, 1,4,5,6-tetrahydro-2-methyl-</t>
  </si>
  <si>
    <t>perrin1257</t>
  </si>
  <si>
    <t>Cc1cc(C)c(C)nc1C</t>
  </si>
  <si>
    <t>pyridine, 2,3,5,6-tetramethyl-</t>
  </si>
  <si>
    <t>perrin1258</t>
  </si>
  <si>
    <t>CNc1c(C)c(C)nc(C)c1C</t>
  </si>
  <si>
    <t>- For pKs of trimethylpyridines in 10% ethanol at 15 deg. C, see ref. I1</t>
  </si>
  <si>
    <t>pyridine, 2,3,5,6-tetramethyl-4-methylamino-</t>
  </si>
  <si>
    <t>perrin1259</t>
  </si>
  <si>
    <t>Cc1cc(C)nc(C)c1</t>
  </si>
  <si>
    <t>pyridine, 2,4,6-trimethyl-</t>
  </si>
  <si>
    <t>perrin1260</t>
  </si>
  <si>
    <t>Purity of commercial samples found to be much lower than expected</t>
  </si>
  <si>
    <t>B126</t>
  </si>
  <si>
    <t>C=Cc1ccccn1</t>
  </si>
  <si>
    <t>C=0.01 and 0.02</t>
  </si>
  <si>
    <t>pyridine, 2-vinyl-</t>
  </si>
  <si>
    <t>perrin1261</t>
  </si>
  <si>
    <t>R11</t>
  </si>
  <si>
    <t>C=Cc1ccncc1</t>
  </si>
  <si>
    <t>pyridine, 4-vinyl-</t>
  </si>
  <si>
    <t>perrin1262</t>
  </si>
  <si>
    <t>CC[N+](C)(CC)Cc1ccccn1.[Br-]</t>
  </si>
  <si>
    <t>C=0.01, as hydrobromide</t>
  </si>
  <si>
    <t>Diethylmethyl(2-pyridylmethyl)ammonium bromide</t>
  </si>
  <si>
    <t>perrin1270</t>
  </si>
  <si>
    <t>CCC1C=[N+](C)CC(CC)C1.[O-][Cl+3]([O-])([O-])[O-]</t>
  </si>
  <si>
    <t>L20</t>
  </si>
  <si>
    <t>3,5-Diethyl-1-methyl-2,3,4,5-tetrahydropyridinium perchlorate</t>
  </si>
  <si>
    <t>perrin1271</t>
  </si>
  <si>
    <t>CO[n+]1ccc(N(C)C)cc1.[O-][Cl+3]([O-])([O-])[O-]</t>
  </si>
  <si>
    <t>C=0.007</t>
  </si>
  <si>
    <t>4-Dimethylamino-1-methoxypyridinium perchlorate</t>
  </si>
  <si>
    <t>perrin1273</t>
  </si>
  <si>
    <t>CC[N+](C)(C)Cc1ccccn1.[Br-]</t>
  </si>
  <si>
    <t>Ethyldimethyl(2-pyridylmethyl)ammonium bromide</t>
  </si>
  <si>
    <t>perrin1274</t>
  </si>
  <si>
    <t>CNc1cccc[n+]1OC.Cc1ccc(S(=O)(=O)[O-])cc1</t>
  </si>
  <si>
    <t>1-Methoxy-2-methylaminopyridinium toluene-p-sulphonate</t>
  </si>
  <si>
    <t>perrin1276</t>
  </si>
  <si>
    <t>C[N+]1(Cc2cccnc2)CCCCC1.[Br-]</t>
  </si>
  <si>
    <t>1-Methyl-1-(3-pyridylmethyl)piperidinium bromide</t>
  </si>
  <si>
    <t>perrin1277</t>
  </si>
  <si>
    <t>C[N+]1(Cc2cccnc2)CCCC1.[Br-]</t>
  </si>
  <si>
    <t>1-Methyl-1-(3-pyridylmethyl)pyrrolidinium bromide</t>
  </si>
  <si>
    <t>perrin1278</t>
  </si>
  <si>
    <t>C[N+](C)(C)CCc1ccccn1.[Br-]</t>
  </si>
  <si>
    <t>Trimethyl(2-(2-pyridyl)ethyl)ammonium bromide</t>
  </si>
  <si>
    <t>perrin1280</t>
  </si>
  <si>
    <t>C[N+](C)(C)CCc1cccnc1.[Br-]</t>
  </si>
  <si>
    <t>Trimethyl(2-(3-pyridyl)ethyl)ammonium bromide</t>
  </si>
  <si>
    <t>perrin1281</t>
  </si>
  <si>
    <t>C[N+](C)(C)Cc1ccccn1.[Br-]</t>
  </si>
  <si>
    <t>Trimethyl(2-pyridylmethyl)ammonium bromide</t>
  </si>
  <si>
    <t>perrin1282</t>
  </si>
  <si>
    <t>C[N+](C)(C)Cc1cccnc1.[Br-]</t>
  </si>
  <si>
    <t>Trimethyl(3-pyridylmethyl)ammonium bromide</t>
  </si>
  <si>
    <t>perrin1283</t>
  </si>
  <si>
    <t>C[N+](C)(C)Cc1ccncc1.[Br-]</t>
  </si>
  <si>
    <t>Trimethyl(4-pyridylmethyl)ammonium bromide</t>
  </si>
  <si>
    <t>perrin1284</t>
  </si>
  <si>
    <t>O/N=C/c1cccnc1</t>
  </si>
  <si>
    <t>M31</t>
  </si>
  <si>
    <t>Pyridine-3-aldoxime</t>
  </si>
  <si>
    <t>perrin1290</t>
  </si>
  <si>
    <t>C16</t>
  </si>
  <si>
    <t>G16</t>
  </si>
  <si>
    <t>[O-][n+]1ccccc1</t>
  </si>
  <si>
    <t>Pyridine 1-oxide</t>
  </si>
  <si>
    <t>perrin1296</t>
  </si>
  <si>
    <t>F24</t>
  </si>
  <si>
    <t>K36</t>
  </si>
  <si>
    <t>CC(=O)Nc1cccc[n+]1[O-]</t>
  </si>
  <si>
    <t>J20</t>
  </si>
  <si>
    <t>pyridine, 1-oxide, 2-acetamido-</t>
  </si>
  <si>
    <t>perrin1297</t>
  </si>
  <si>
    <t>CC(=O)Nc1ccc[n+]([O-])c1</t>
  </si>
  <si>
    <t>pyridine, 1-oxide, 3-acetamido-</t>
  </si>
  <si>
    <t>perrin1298</t>
  </si>
  <si>
    <t>CC(=O)Nc1cc[n+]([O-])cc1</t>
  </si>
  <si>
    <t>C=8x10-5</t>
  </si>
  <si>
    <t>pyridine, 1-oxide, 4-acetamido-</t>
  </si>
  <si>
    <t>perrin1299</t>
  </si>
  <si>
    <t>Nc1cccc[n+]1[O-]</t>
  </si>
  <si>
    <t>pyridine, 1-oxide, 2-amino-</t>
  </si>
  <si>
    <t>perrin1300</t>
  </si>
  <si>
    <t>Nc1ccc[n+]([O-])c1</t>
  </si>
  <si>
    <t>pyridine, 1-oxide, 3-amino-</t>
  </si>
  <si>
    <t>perrin1301</t>
  </si>
  <si>
    <t>Nc1cc[n+]([O-])cc1</t>
  </si>
  <si>
    <t>pyridine, 1-oxide, 4-amino-</t>
  </si>
  <si>
    <t>perrin1302</t>
  </si>
  <si>
    <t>Nc1cccc(-c2cccc[n+]2[O-])c1</t>
  </si>
  <si>
    <t>pyridine, 1-oxide, 2-m-aminophenyl-</t>
  </si>
  <si>
    <t>perrin1303</t>
  </si>
  <si>
    <t>Nc1ccc(-c2cccc[n+]2[O-])cc1</t>
  </si>
  <si>
    <t>C=6x10-5, 3x10-5, resp., in phosphate buffers, up to 2% in ethanol</t>
  </si>
  <si>
    <t>pyridine, 1-oxide, 2-p-aminophenyl-</t>
  </si>
  <si>
    <t>perrin1304</t>
  </si>
  <si>
    <t>Nc1ccc(-c2cc[n+]([O-])cc2)cc1</t>
  </si>
  <si>
    <t>C=4x10-5, in phosphate buffers, up to 2% ethanol</t>
  </si>
  <si>
    <t>pyridine, 1-oxide, 4-p-aminophenyl-</t>
  </si>
  <si>
    <t>perrin1305</t>
  </si>
  <si>
    <t>O=C(Nc1cccc[n+]1[O-])c1ccccc1</t>
  </si>
  <si>
    <t>pyridine, 1-oxide, 2-benzamido-</t>
  </si>
  <si>
    <t>perrin1306</t>
  </si>
  <si>
    <t>[O-][n+]1ccc(OCc2ccccc2)cc1</t>
  </si>
  <si>
    <t>pyridine, 1-oxide, 4-benzyloxy-</t>
  </si>
  <si>
    <t>perrin1307</t>
  </si>
  <si>
    <t>[O-][n+]1ccccc1SCc1ccccc1</t>
  </si>
  <si>
    <t>C=6x10-5, in aq. H2SO4 solutions</t>
  </si>
  <si>
    <t>pyridine, 1-oxide, 2-benzylthio-</t>
  </si>
  <si>
    <t>perrin1308</t>
  </si>
  <si>
    <t>[O-][n+]1ccc(SCc2ccccc2)cc1</t>
  </si>
  <si>
    <t>pyridine, 1-oxide, 4-benzylthio-</t>
  </si>
  <si>
    <t>perrin1309</t>
  </si>
  <si>
    <t>CCCCOC(=O)c1ccc[n+]([O-])c1</t>
  </si>
  <si>
    <t>pyridine, 1-oxide, 3-butoxycarbonyl-</t>
  </si>
  <si>
    <t>perrin1310</t>
  </si>
  <si>
    <t>O=C(O)c1ccc[n+]([O-])c1</t>
  </si>
  <si>
    <t>pyridine, 1-oxide, 3-carboxy-</t>
  </si>
  <si>
    <t>perrin1311</t>
  </si>
  <si>
    <t>J2</t>
  </si>
  <si>
    <t>O=C(O)c1cc[n+]([O-])cc1</t>
  </si>
  <si>
    <t>pyridine, 1-oxide, 4-carboxy-</t>
  </si>
  <si>
    <t>perrin1312</t>
  </si>
  <si>
    <t>CN(C)c1cccc[n+]1[O-]</t>
  </si>
  <si>
    <t>pyridine, 1-oxide, 2-dimethylamino-</t>
  </si>
  <si>
    <t>perrin1313</t>
  </si>
  <si>
    <t>CN(C)c1cc[n+]([O-])cc1</t>
  </si>
  <si>
    <t>pyridine, 1-oxide, 4-dimethylamino-</t>
  </si>
  <si>
    <t>perrin1314</t>
  </si>
  <si>
    <t>CCOc1cccc[n+]1[O-]</t>
  </si>
  <si>
    <t>pyridine, 1-oxide, 2-ethoxy-</t>
  </si>
  <si>
    <t>perrin1315</t>
  </si>
  <si>
    <t>[O-][n+]1ccccc1O</t>
  </si>
  <si>
    <t>pyridine, 1-oxide, 2-hydroxy-</t>
  </si>
  <si>
    <t>perrin1316</t>
  </si>
  <si>
    <t>[O-][n+]1ccc(O)cc1</t>
  </si>
  <si>
    <t>pyridine, 1-oxide, 4-hydroxy-</t>
  </si>
  <si>
    <t>perrin1317</t>
  </si>
  <si>
    <t>[O-][n+]1ccccc1S</t>
  </si>
  <si>
    <t>&lt;0.5</t>
  </si>
  <si>
    <t>pyridine, 1-oxide, 2-mercapto-</t>
  </si>
  <si>
    <t>perrin1318</t>
  </si>
  <si>
    <t>COc1cccc[n+]1[O-]</t>
  </si>
  <si>
    <t>pyridine, 1-oxide, 2-methoxy-</t>
  </si>
  <si>
    <t>perrin1319</t>
  </si>
  <si>
    <t>COc1cc[n+]([O-])cc1</t>
  </si>
  <si>
    <t>pyridine, 1-oxide, 4-methoxy-</t>
  </si>
  <si>
    <t>perrin1320</t>
  </si>
  <si>
    <t>Cc1ccc[n+]([O-])c1</t>
  </si>
  <si>
    <t>pyridine, 1-oxide, 3-methyl-</t>
  </si>
  <si>
    <t>perrin1321</t>
  </si>
  <si>
    <t>Cc1cc[n+]([O-])cc1</t>
  </si>
  <si>
    <t>pyridine, 1-oxide, 4-methyl-</t>
  </si>
  <si>
    <t>perrin1322</t>
  </si>
  <si>
    <t>CC(=O)N(C)c1cccc[n+]1[O-]</t>
  </si>
  <si>
    <t>pyridine, 1-oxide, 2-(N-methylacetamido)-</t>
  </si>
  <si>
    <t>perrin1323</t>
  </si>
  <si>
    <t>CC(=O)N(C)c1cc[n+]([O-])cc1</t>
  </si>
  <si>
    <t>pyridine, 1-oxide, 4-(N-methylacetamido)-</t>
  </si>
  <si>
    <t>perrin1324</t>
  </si>
  <si>
    <t>CNc1cccc[n+]1[O-]</t>
  </si>
  <si>
    <t>pyridine, 1-oxide, 2-methylamino-</t>
  </si>
  <si>
    <t>perrin1325</t>
  </si>
  <si>
    <t>CNc1cc[n+]([O-])cc1</t>
  </si>
  <si>
    <t>pyridine, 1-oxide, 4-methylamino-</t>
  </si>
  <si>
    <t>perrin1326</t>
  </si>
  <si>
    <t>CN(C(=O)c1ccccc1)c1cccc[n+]1[O-]</t>
  </si>
  <si>
    <t>pyridine, 1-oxide, 2-(N-methylbenzamido)-</t>
  </si>
  <si>
    <t>perrin1327</t>
  </si>
  <si>
    <t>CN(C(=O)c1ccccc1)c1cc[n+]([O-])cc1</t>
  </si>
  <si>
    <t>pyridine, 1-oxide, 4-(N-methylbenzamido)-</t>
  </si>
  <si>
    <t>perrin1328</t>
  </si>
  <si>
    <t>O=[N+]([O-])c1cc[n+]([O-])cc1</t>
  </si>
  <si>
    <t>pyridine, 1-oxide, 4-nitro-</t>
  </si>
  <si>
    <t>perrin1329</t>
  </si>
  <si>
    <t>O=[N+]([O-])c1cccc(-c2cccc[n+]2[O-])c1</t>
  </si>
  <si>
    <t>pyridine, 1-oxide, 2-m-nitrophenyl-</t>
  </si>
  <si>
    <t>perrin1330</t>
  </si>
  <si>
    <t>O=[N+]([O-])c1ccc(-c2cccc[n+]2[O-])cc1</t>
  </si>
  <si>
    <t>pyridine, 1-oxide, 2-p-nitrophenyl-</t>
  </si>
  <si>
    <t>perrin1331</t>
  </si>
  <si>
    <t>O=[N+]([O-])c1cccc(-c2ccc[n+]([O-])c2)c1</t>
  </si>
  <si>
    <t>pyridine, 1-oxide, 3-m-nitrophenyl-</t>
  </si>
  <si>
    <t>perrin1332</t>
  </si>
  <si>
    <t>O=[N+]([O-])c1cccc(-c2cc[n+]([O-])cc2)c1</t>
  </si>
  <si>
    <t>pyridine, 1-oxide, 4-m-nitrophenyl-</t>
  </si>
  <si>
    <t>perrin1333</t>
  </si>
  <si>
    <t>1333a</t>
  </si>
  <si>
    <t>O=[N+]([O-])c1ccc(-c2cc[n+]([O-])cc2)cc1</t>
  </si>
  <si>
    <t>pyridine, 1-oxide, 4-p-nitrophenyl-</t>
  </si>
  <si>
    <t>perrin1333a</t>
  </si>
  <si>
    <t>[O-][n+]1ccccc1-c1ccccc1</t>
  </si>
  <si>
    <t>C=5x10-5, in phosphate buffers, up to 2% in ethanol</t>
  </si>
  <si>
    <t>pyridine, 1-oxide, 2-phenyl-</t>
  </si>
  <si>
    <t>perrin1334</t>
  </si>
  <si>
    <t>[O-][n+]1cccc(-c2ccccc2)c1</t>
  </si>
  <si>
    <t>pyridine, 1-oxide, 3-phenyl-</t>
  </si>
  <si>
    <t>perrin1335</t>
  </si>
  <si>
    <t>[O-][n+]1ccc(-c2ccccc2)cc1</t>
  </si>
  <si>
    <t>pyridine, 1-oxide, 4-phenyl-</t>
  </si>
  <si>
    <t>perrin1336</t>
  </si>
  <si>
    <t>c1cc[nH]c1</t>
  </si>
  <si>
    <t>Using special acidity function based on methylpyrroles</t>
  </si>
  <si>
    <t>C25a</t>
  </si>
  <si>
    <t>Pyrrole</t>
  </si>
  <si>
    <t>perrin1337</t>
  </si>
  <si>
    <t>Taking pK=16 for methanol</t>
  </si>
  <si>
    <t>M3</t>
  </si>
  <si>
    <t>NCc1ccc[nH]1</t>
  </si>
  <si>
    <t>pyrrole, 2-aminomethyl-</t>
  </si>
  <si>
    <t>perrin1338</t>
  </si>
  <si>
    <t>O=C(O)c1ccc[nH]1</t>
  </si>
  <si>
    <t>M1</t>
  </si>
  <si>
    <t>pyrrole, 2-carboxy-</t>
  </si>
  <si>
    <t>perrin1339</t>
  </si>
  <si>
    <t>Cc1c[nH]c(C)c1</t>
  </si>
  <si>
    <t>A3</t>
  </si>
  <si>
    <t>pyrrole, 2,4-dimethyl-</t>
  </si>
  <si>
    <t>perrin1340</t>
  </si>
  <si>
    <t>1340a</t>
  </si>
  <si>
    <t>Cc1ccc(C)[nH]1</t>
  </si>
  <si>
    <t>pyrrole, 2,5-dimethyl-</t>
  </si>
  <si>
    <t>perrin1340a</t>
  </si>
  <si>
    <t>1340b</t>
  </si>
  <si>
    <t>Cc1c[nH]cc1C</t>
  </si>
  <si>
    <t>pyrrole, 3,4-dimethyl-</t>
  </si>
  <si>
    <t>perrin1340b</t>
  </si>
  <si>
    <t>CCc1c(C)c[nH]c1C</t>
  </si>
  <si>
    <t>pyrrole, 3-ethyl-2,4-dimethyl-</t>
  </si>
  <si>
    <t>perrin1341</t>
  </si>
  <si>
    <t>1341a</t>
  </si>
  <si>
    <t>Cn1cccc1</t>
  </si>
  <si>
    <t>pyrrole, 1-methyl-</t>
  </si>
  <si>
    <t>perrin1341a</t>
  </si>
  <si>
    <t>1341b</t>
  </si>
  <si>
    <t>Cc1ccc[nH]1</t>
  </si>
  <si>
    <t>pyrrole, 2-methyl-</t>
  </si>
  <si>
    <t>perrin1341b</t>
  </si>
  <si>
    <t>1341c</t>
  </si>
  <si>
    <t>Cc1cc[nH]c1</t>
  </si>
  <si>
    <t>pyrrole, 3-methyl-</t>
  </si>
  <si>
    <t>perrin1341c</t>
  </si>
  <si>
    <t>Cc1[nH]c(C)c(C)c1C</t>
  </si>
  <si>
    <t>pyrrole, 2,3,4,5-tetramethyl-</t>
  </si>
  <si>
    <t>perrin1342</t>
  </si>
  <si>
    <t>1343a</t>
  </si>
  <si>
    <t>Cc1c[nH]c(C)c1C</t>
  </si>
  <si>
    <t>pyrrole, 2,3,4-trimethyl-</t>
  </si>
  <si>
    <t>perrin1343a</t>
  </si>
  <si>
    <t>1343b</t>
  </si>
  <si>
    <t>Cc1cc(C)c(C)[nH]1</t>
  </si>
  <si>
    <t>pyrrole, 2,3,5-trimethyl-</t>
  </si>
  <si>
    <t>perrin1343b</t>
  </si>
  <si>
    <t>C1CCNC1</t>
  </si>
  <si>
    <t>Pyrrolidine</t>
  </si>
  <si>
    <t>perrin1344</t>
  </si>
  <si>
    <t>NC1CC(=O)NC1=O</t>
  </si>
  <si>
    <t>S63</t>
  </si>
  <si>
    <t>pyrrolidine, 3-amino-2,5-dioxo-</t>
  </si>
  <si>
    <t>perrin1345</t>
  </si>
  <si>
    <t>c1ccc(CN2CCCC2)cc1</t>
  </si>
  <si>
    <t>pyrrolidine, 1-benzyl-</t>
  </si>
  <si>
    <t>perrin1347</t>
  </si>
  <si>
    <t>c1ccc(CC2CCCN2)cc1</t>
  </si>
  <si>
    <t>S69</t>
  </si>
  <si>
    <t>pyrrolidine, 2-benzyl-</t>
  </si>
  <si>
    <t>perrin1348</t>
  </si>
  <si>
    <t>CCCCN1CCCC1</t>
  </si>
  <si>
    <t>pyrrolidine, 1-n-butyl-</t>
  </si>
  <si>
    <t>perrin1349</t>
  </si>
  <si>
    <t>CCCCN1CCCC1C</t>
  </si>
  <si>
    <t>pyrrolidine, 1-n-butyl-2-methyl-</t>
  </si>
  <si>
    <t>perrin1350</t>
  </si>
  <si>
    <t>CCCCC1CCCN1C</t>
  </si>
  <si>
    <t>pyrrolidine, 2-n-butyl-1-methyl-</t>
  </si>
  <si>
    <t>perrin1351</t>
  </si>
  <si>
    <t>C52</t>
  </si>
  <si>
    <t>NC(=O)C1CCCN1</t>
  </si>
  <si>
    <t>I=0.2, "mixed" constant</t>
  </si>
  <si>
    <t>pyrrolidine, 2-carbamoyl-</t>
  </si>
  <si>
    <t>perrin1352</t>
  </si>
  <si>
    <t>N#CCN1CCCC1</t>
  </si>
  <si>
    <t>pyrrolidine, 1-cyanomethyl-</t>
  </si>
  <si>
    <t>perrin1354</t>
  </si>
  <si>
    <t>C1CCC(N2CCCC2)CC1</t>
  </si>
  <si>
    <t>pyrrolidine, 1-cyclohexyl-</t>
  </si>
  <si>
    <t>perrin1355</t>
  </si>
  <si>
    <t>C1CCC(C2CCCN2)CC1</t>
  </si>
  <si>
    <t>pyrrolidine, 2-cyclohexyl-</t>
  </si>
  <si>
    <t>perrin1356</t>
  </si>
  <si>
    <t>CC1CCCN1C</t>
  </si>
  <si>
    <t>pyrrolidine, 1,2-dimethyl-</t>
  </si>
  <si>
    <t>perrin1357</t>
  </si>
  <si>
    <t>CCC1CCCN1</t>
  </si>
  <si>
    <t>pyrrolidine, 2-ethyl-</t>
  </si>
  <si>
    <t>perrin1359</t>
  </si>
  <si>
    <t>CCN1CCCC1C</t>
  </si>
  <si>
    <t>pyrrolidine, 1-ethyl-2-methyl-</t>
  </si>
  <si>
    <t>perrin1360</t>
  </si>
  <si>
    <t>CCC1CCCN1C</t>
  </si>
  <si>
    <t>pyrrolidine, 2-ethyl-1-methyl-</t>
  </si>
  <si>
    <t>perrin1361</t>
  </si>
  <si>
    <t>COc1ccc(C2CCCN2C)cc1</t>
  </si>
  <si>
    <t>pyrrolidine, 2-(p-methoxyphenyl)-1-methyl-</t>
  </si>
  <si>
    <t>perrin1363</t>
  </si>
  <si>
    <t>CN1CCCC1</t>
  </si>
  <si>
    <t>pyrrolidine, 1-methyl-</t>
  </si>
  <si>
    <t>perrin1364</t>
  </si>
  <si>
    <t>CN1CCCC1c1ccccc1</t>
  </si>
  <si>
    <t>pyrrolidine, 1-methyl-2-phenyl-</t>
  </si>
  <si>
    <t>perrin1365</t>
  </si>
  <si>
    <t>CCCC1CCCN1C</t>
  </si>
  <si>
    <t>pyrrolidine, 1-methyl-2-n-propyl-</t>
  </si>
  <si>
    <t>perrin1366</t>
  </si>
  <si>
    <t>CN1CCC[C@H]1c1cccnc1</t>
  </si>
  <si>
    <t>C=0.05 to 0.1</t>
  </si>
  <si>
    <t>F28</t>
  </si>
  <si>
    <t>- Other measurements: K48_x000D_
For pKs of 2- and 2,5- substituted 1-methylpyrrolidines in 30% ethanol  see ref. L51</t>
  </si>
  <si>
    <t>pyrrolidine, 1-methyl-2-(3-pyridyl)-</t>
  </si>
  <si>
    <t>perrin1367</t>
  </si>
  <si>
    <t>C=0.5 to 1, ‚Äúmixed‚Äù constant</t>
  </si>
  <si>
    <t>C=0.025 to 0.05</t>
  </si>
  <si>
    <t>pH-dependence of distribution between t-amyl alcohol and water</t>
  </si>
  <si>
    <t>B6</t>
  </si>
  <si>
    <t>N69</t>
  </si>
  <si>
    <t>C=1.33, ‚Äúmixed‚Äù constants</t>
  </si>
  <si>
    <t>L60</t>
  </si>
  <si>
    <t>c1ccc(N2CCCC2)cc1</t>
  </si>
  <si>
    <t>pyrrolidine, 1-phenyl-</t>
  </si>
  <si>
    <t>perrin1368</t>
  </si>
  <si>
    <t>c1ccc(C2CCCN2)cc1</t>
  </si>
  <si>
    <t>pyrrolidine, 2-phenyl-</t>
  </si>
  <si>
    <t>perrin1369</t>
  </si>
  <si>
    <t>c1csc(C2CCCN2)c1</t>
  </si>
  <si>
    <t>T and C not stated</t>
  </si>
  <si>
    <t>K33</t>
  </si>
  <si>
    <t>pyrrolidine, 2-(2-thienyl)-</t>
  </si>
  <si>
    <t>perrin1372</t>
  </si>
  <si>
    <t>Cc1ccc(N2CCCC2)cc1</t>
  </si>
  <si>
    <t>pyrrolidine, 1-(p-tolyl)-</t>
  </si>
  <si>
    <t>perrin1373</t>
  </si>
  <si>
    <t>Cc1ccc(C2CCCN2)cc1</t>
  </si>
  <si>
    <t>pyrrolidine, 2-(p-tolyl)-</t>
  </si>
  <si>
    <t>perrin1374</t>
  </si>
  <si>
    <t>CC1C=[N+](C)CC1C.[O-][Cl+3]([O-])([O-])[O-]</t>
  </si>
  <si>
    <t>L17</t>
  </si>
  <si>
    <t>1,3,4-Trimethyl-1-pyrrolinium, perchlorate-</t>
  </si>
  <si>
    <t>perrin1378</t>
  </si>
  <si>
    <t>C1=C(Cc2ccccc2)NCC1</t>
  </si>
  <si>
    <t>C=0.02, potential drifted steadily</t>
  </si>
  <si>
    <t>2-Pyrroline, 2-benzyl-</t>
  </si>
  <si>
    <t>perrin1379</t>
  </si>
  <si>
    <t>CCCCC1=CCCN1C</t>
  </si>
  <si>
    <t>2-Pyrroline, 2-n-butyl-1-methyl-</t>
  </si>
  <si>
    <t>perrin1380</t>
  </si>
  <si>
    <t>C1=C(C2CCCCC2)NCC1</t>
  </si>
  <si>
    <t>2-Pyrroline, 2-cyclohexyl-</t>
  </si>
  <si>
    <t>perrin1381</t>
  </si>
  <si>
    <t>CC1=CCCN1C</t>
  </si>
  <si>
    <t>2-Pyrroline, 1,2-dimethyl-</t>
  </si>
  <si>
    <t>perrin1382</t>
  </si>
  <si>
    <t>CCC1=CCCN1</t>
  </si>
  <si>
    <t>2-Pyrroline, 2-ethyl-</t>
  </si>
  <si>
    <t>perrin1383</t>
  </si>
  <si>
    <t>CCN1CCC=C1C</t>
  </si>
  <si>
    <t>2-Pyrroline, 1-ethyl-2-methyl-</t>
  </si>
  <si>
    <t>perrin1384</t>
  </si>
  <si>
    <t>C1=C(c2ccccc2)NCC1</t>
  </si>
  <si>
    <t>6.69 to 6.84</t>
  </si>
  <si>
    <t>2-Pyrroline, 2-phenyl-</t>
  </si>
  <si>
    <t>perrin1385</t>
  </si>
  <si>
    <t>Cc1ccc(C2=CCCN2)cc1</t>
  </si>
  <si>
    <t>2-Pyrroline, 2-(p-tolyl)-</t>
  </si>
  <si>
    <t>perrin1386</t>
  </si>
  <si>
    <t>CN1CC=CC1</t>
  </si>
  <si>
    <t>3-Pyrroline, 1-methyl-</t>
  </si>
  <si>
    <t>perrin1387</t>
  </si>
  <si>
    <t>CC1=CC(C)=NCCN1</t>
  </si>
  <si>
    <t>I=0.019 to 0.025, f+/- assumed equal to f+/-(KCl)</t>
  </si>
  <si>
    <t>1,4-Diazacyclohepta-4,6-diene, 5,7-dimethyl-</t>
  </si>
  <si>
    <t>perrin1390</t>
  </si>
  <si>
    <t>C1CNCCNC1</t>
  </si>
  <si>
    <t>P1</t>
  </si>
  <si>
    <t>1,4-Diazacycloheptane</t>
  </si>
  <si>
    <t>perrin1391</t>
  </si>
  <si>
    <t>c1c[nH]cn1</t>
  </si>
  <si>
    <t>(c) I=0.04 to 0.11</t>
  </si>
  <si>
    <t>E3bh, R4</t>
  </si>
  <si>
    <t>K32</t>
  </si>
  <si>
    <t>Imidazole</t>
  </si>
  <si>
    <t>perrin1393</t>
  </si>
  <si>
    <t>2.0+0.5</t>
  </si>
  <si>
    <t>C=0.12, as nitrate, "mixed" constant</t>
  </si>
  <si>
    <t>M33</t>
  </si>
  <si>
    <t>I=0.15(NaClO4), "mixed" constant</t>
  </si>
  <si>
    <t>B110</t>
  </si>
  <si>
    <t>I=0.135, "mixed" constant</t>
  </si>
  <si>
    <t>M45</t>
  </si>
  <si>
    <t>I=0.15, "mixed" constant</t>
  </si>
  <si>
    <t>L35</t>
  </si>
  <si>
    <t>As nitrate, I=0.16, "mixed" constant</t>
  </si>
  <si>
    <t>E6</t>
  </si>
  <si>
    <t>As nitrate, I=0.01</t>
  </si>
  <si>
    <t>I=0.15, "mixed' constant</t>
  </si>
  <si>
    <t>T4</t>
  </si>
  <si>
    <t>In D2O, I=0.11, "mixed" constant, taking pH of 0.1 M NaCl, 0.01M DCl, in D2O as 1.70</t>
  </si>
  <si>
    <t>L43</t>
  </si>
  <si>
    <t>From hydrolytic equilibria, I=0.5(NaCl)</t>
  </si>
  <si>
    <t>O7</t>
  </si>
  <si>
    <t>W3</t>
  </si>
  <si>
    <t>CC(=O)OCCc1c[nH]cn1</t>
  </si>
  <si>
    <t>I=0.1 (KCl), "mixed" constant</t>
  </si>
  <si>
    <t>B137</t>
  </si>
  <si>
    <t>imidazole, 4-(2-acetoxyethyl)-</t>
  </si>
  <si>
    <t>perrin1394</t>
  </si>
  <si>
    <t>CC(=O)n1ccnc1</t>
  </si>
  <si>
    <t>I=0.2(NaCl), from rate of hydrolysis versus pH</t>
  </si>
  <si>
    <t>J8</t>
  </si>
  <si>
    <t>imidazole, N-acetyl-</t>
  </si>
  <si>
    <t>perrin1395</t>
  </si>
  <si>
    <t>NCc1c[nH]cn1</t>
  </si>
  <si>
    <t>imidazole, 4-aminomethyl-</t>
  </si>
  <si>
    <t>perrin1397</t>
  </si>
  <si>
    <t>NC(=O)c1c[nH]cn1</t>
  </si>
  <si>
    <t>R29</t>
  </si>
  <si>
    <t>imidazole, 4-carbamoyl-</t>
  </si>
  <si>
    <t>perrin1399</t>
  </si>
  <si>
    <t>NC(=O)CCCc1c[nH]cn1</t>
  </si>
  <si>
    <t>imidazole, 4-(3-carbamoylpropyl)-</t>
  </si>
  <si>
    <t>perrin1400</t>
  </si>
  <si>
    <t>Cn1cnc(Cl)c1</t>
  </si>
  <si>
    <t>D22</t>
  </si>
  <si>
    <t>imidazole, 4-chloro-1-methyl-</t>
  </si>
  <si>
    <t>perrin1401</t>
  </si>
  <si>
    <t>c1ccc(-c2nc[nH]c2-c2ccccc2)cc1</t>
  </si>
  <si>
    <t>Self buffers, I&lt;10-4</t>
  </si>
  <si>
    <t>W4</t>
  </si>
  <si>
    <t>imidazole, 4,5-diphenyl-</t>
  </si>
  <si>
    <t>perrin1404</t>
  </si>
  <si>
    <t>From hydrolytic equilibria</t>
  </si>
  <si>
    <t>O7, R4</t>
  </si>
  <si>
    <t>CCn1ccnc1</t>
  </si>
  <si>
    <t>imidazole, 1-ethyl-</t>
  </si>
  <si>
    <t>perrin1405</t>
  </si>
  <si>
    <t>CCc1ncc[nH]1</t>
  </si>
  <si>
    <t>imidazole, 2-ethyl-</t>
  </si>
  <si>
    <t>perrin1406</t>
  </si>
  <si>
    <t>c1c[nH]c(-c2ncc[nH]2)n1</t>
  </si>
  <si>
    <t>Estimated from results in 50% dioxan</t>
  </si>
  <si>
    <t>H56</t>
  </si>
  <si>
    <t>imidazole, 2-(2-imidazolyl)-</t>
  </si>
  <si>
    <t>perrin1408</t>
  </si>
  <si>
    <t>COC(=O)CCCc1c[nH]cn1</t>
  </si>
  <si>
    <t>imidazole, 4-(3-methoxycarbonylpropyl)-</t>
  </si>
  <si>
    <t>perrin1409</t>
  </si>
  <si>
    <t>Cn1ccnc1</t>
  </si>
  <si>
    <t>B49</t>
  </si>
  <si>
    <t>imidazole, 1-methyl-</t>
  </si>
  <si>
    <t>perrin1410</t>
  </si>
  <si>
    <t>C=0.09, as nitrate, I=0.12, ‚Äúmixed‚Äù constant</t>
  </si>
  <si>
    <t>L44</t>
  </si>
  <si>
    <t>Cc1ncc[nH]1</t>
  </si>
  <si>
    <t>imidazole, 2-methyl-</t>
  </si>
  <si>
    <t>perrin1411</t>
  </si>
  <si>
    <t>Cn1cnc([N+](=O)[O-])c1</t>
  </si>
  <si>
    <t>In aqueous HCl and HClO4 solutions</t>
  </si>
  <si>
    <t>G57</t>
  </si>
  <si>
    <t>imidazole, 1-methyl-4-nitro-</t>
  </si>
  <si>
    <t>perrin1413</t>
  </si>
  <si>
    <t>Cn1cncc1[N+](=O)[O-]</t>
  </si>
  <si>
    <t>In mono-, di and tri-chloroacetate buffers</t>
  </si>
  <si>
    <t>imidazole, 1-methyl-5-nitro-</t>
  </si>
  <si>
    <t>perrin1414</t>
  </si>
  <si>
    <t>Cn1cnc(-c2ccccc2)c1</t>
  </si>
  <si>
    <t>R19</t>
  </si>
  <si>
    <t>imidazole, 1-methyl-4-phenyl-</t>
  </si>
  <si>
    <t>perrin1415</t>
  </si>
  <si>
    <t>c1ccc(-c2ncc[nH]2)cc1</t>
  </si>
  <si>
    <t>(c), I=0.03 to 0.055</t>
  </si>
  <si>
    <t>imidazole, 2-phenyl-</t>
  </si>
  <si>
    <t>perrin1418</t>
  </si>
  <si>
    <t>Self-buffers, I&lt;10-4</t>
  </si>
  <si>
    <t>C=0.1, from hydrolytic equilibria</t>
  </si>
  <si>
    <t>c1ccc(-c2c[nH]cn2)nc1</t>
  </si>
  <si>
    <t>C=0.002, I=0.01(NaClO4)</t>
  </si>
  <si>
    <t>imidazole, 4-(2-pyridyl)-</t>
  </si>
  <si>
    <t>perrin1420</t>
  </si>
  <si>
    <t>Cc1nc(C)c(C)[nH]1</t>
  </si>
  <si>
    <t>Estimated from results at 30 deg. C, I=0.2, 23.3 deg. C, ethanol, given in ref. C51</t>
  </si>
  <si>
    <t>N30</t>
  </si>
  <si>
    <t>imidazole, 2,4,5-trimethyl-</t>
  </si>
  <si>
    <t>perrin1421</t>
  </si>
  <si>
    <t>Cn1c[n+](C)cc1CC(N)C(=O)O.[Cl-]</t>
  </si>
  <si>
    <t>I=0.1(KCl), ‚Äúmixed‚Äù constants</t>
  </si>
  <si>
    <t>C50</t>
  </si>
  <si>
    <t>1,3-Dimethyl-4-(Œ≤-carboxyl-Œ≤-aminoethyl)-imidazolium chloride</t>
  </si>
  <si>
    <t>perrin1422</t>
  </si>
  <si>
    <t>&gt;10.5</t>
  </si>
  <si>
    <t>CN1CC(=O)NC1=N</t>
  </si>
  <si>
    <t>F2</t>
  </si>
  <si>
    <t>imidazolidine, 2-imino-1-methyl-4-oxo-</t>
  </si>
  <si>
    <t>perrin1423</t>
  </si>
  <si>
    <t>C7</t>
  </si>
  <si>
    <t>D8</t>
  </si>
  <si>
    <t>C=0.02, as hydrochloride</t>
  </si>
  <si>
    <t>V4</t>
  </si>
  <si>
    <t>N=C1NCC(=O)N1</t>
  </si>
  <si>
    <t>imidazolidine, 2-imino-4-oxo-</t>
  </si>
  <si>
    <t>perrin1424</t>
  </si>
  <si>
    <t>c1ccc(CN(CC2=NCCN2)c2ccccc2)cc1</t>
  </si>
  <si>
    <t>I=0.06, ‚Äúmixed‚Äù constants</t>
  </si>
  <si>
    <t>2-Imidazoline, 2-(N-benzylanilinomethyl)-</t>
  </si>
  <si>
    <t>perrin1426</t>
  </si>
  <si>
    <t>c1ccc(C(C2=NCCN2)c2ccccc2)cc1</t>
  </si>
  <si>
    <t>2-Imidazoline, 2-diphenylmethyl-</t>
  </si>
  <si>
    <t>perrin1429</t>
  </si>
  <si>
    <t>Oc1ccccc1C1=NCCN1</t>
  </si>
  <si>
    <t>imidazoline, 2-(2-hydroxyphenyl)-</t>
  </si>
  <si>
    <t>perrin1431</t>
  </si>
  <si>
    <t>c1cnoc1</t>
  </si>
  <si>
    <t>S64</t>
  </si>
  <si>
    <t>Isoxazole</t>
  </si>
  <si>
    <t>perrin1434</t>
  </si>
  <si>
    <t>Cc1cc(C)on1</t>
  </si>
  <si>
    <t>Solubility</t>
  </si>
  <si>
    <t>isoxazole, 3,5-dimethyl-</t>
  </si>
  <si>
    <t>perrin1435</t>
  </si>
  <si>
    <t>Cc1cnoc1C</t>
  </si>
  <si>
    <t>isoxazole, 4,5-dimethyl-</t>
  </si>
  <si>
    <t>perrin1436</t>
  </si>
  <si>
    <t>Cc1ccon1</t>
  </si>
  <si>
    <t>isoxazole, 3-methyl-</t>
  </si>
  <si>
    <t>perrin1437</t>
  </si>
  <si>
    <t>Cc1ccno1</t>
  </si>
  <si>
    <t>isoxazole, 5-methyl-</t>
  </si>
  <si>
    <t>perrin1438</t>
  </si>
  <si>
    <t>Cc1noc(C)c1C</t>
  </si>
  <si>
    <t>isoxazole, 3,4,5-trimethyl-</t>
  </si>
  <si>
    <t>perrin1439</t>
  </si>
  <si>
    <t>C1COCCN1</t>
  </si>
  <si>
    <t>Morpholine</t>
  </si>
  <si>
    <t>perrin1440</t>
  </si>
  <si>
    <t>K~1, no hydrolysis correction</t>
  </si>
  <si>
    <t>I2</t>
  </si>
  <si>
    <t>C=CCN1CCOCC1</t>
  </si>
  <si>
    <t>morpholine, N-allyl-</t>
  </si>
  <si>
    <t>perrin1443</t>
  </si>
  <si>
    <t>N#CCN1CCOCC1</t>
  </si>
  <si>
    <t>morpholine, N-cyanomethyl-</t>
  </si>
  <si>
    <t>perrin1449</t>
  </si>
  <si>
    <t>CCC(C(=O)CCCN1CCOCC1)(c1ccccc1)c1ccccc1</t>
  </si>
  <si>
    <t>morpholine, N-(3,3-diphenyl-3-propylcarbonyl)propyl-</t>
  </si>
  <si>
    <t>perrin1453</t>
  </si>
  <si>
    <t>CCN1CCOCC1</t>
  </si>
  <si>
    <t>morpholine, N-ethyl-</t>
  </si>
  <si>
    <t>perrin1454</t>
  </si>
  <si>
    <t>CN1CCOCC1</t>
  </si>
  <si>
    <t>morpholine, N-methyl-</t>
  </si>
  <si>
    <t>perrin1459</t>
  </si>
  <si>
    <t>C1CN(CCN2CCOCC2)CCO1</t>
  </si>
  <si>
    <t>morpholine, N-(2-morpholino)ethyl-</t>
  </si>
  <si>
    <t>perrin1461</t>
  </si>
  <si>
    <t>C(CN1CCOCC1)CN1CCOCC1</t>
  </si>
  <si>
    <t>C=0.005, correction for overlap not discussed</t>
  </si>
  <si>
    <t>morpholine, N-(3-morpholino)propyl-</t>
  </si>
  <si>
    <t>perrin1462</t>
  </si>
  <si>
    <t>CN1CCCC(c2cccnc2)O1</t>
  </si>
  <si>
    <t>1,2-Oxazine, tetrahydro-2-methyl-6-(3-pyridyl)-</t>
  </si>
  <si>
    <t>perrin1463</t>
  </si>
  <si>
    <t>C1CNCCN1</t>
  </si>
  <si>
    <t>I=0.1 (NaNO3), "mixed" constants</t>
  </si>
  <si>
    <t>Piperazine</t>
  </si>
  <si>
    <t>perrin1465</t>
  </si>
  <si>
    <t>"Mixed" constants</t>
  </si>
  <si>
    <t>H5</t>
  </si>
  <si>
    <t>C=0.05, as dihydrochloride</t>
  </si>
  <si>
    <t>CC(=O)N1CCNCC1</t>
  </si>
  <si>
    <t>piperazine, 1-acetyl-</t>
  </si>
  <si>
    <t>perrin1466</t>
  </si>
  <si>
    <t>NCCN1CCNCC1</t>
  </si>
  <si>
    <t>piperazine, N-2-aminoethyl-</t>
  </si>
  <si>
    <t>perrin1467</t>
  </si>
  <si>
    <t>O=C(c1ccccc1)N1CCNCC1</t>
  </si>
  <si>
    <t>piperazine, 1-benzoyl-</t>
  </si>
  <si>
    <t>perrin1468</t>
  </si>
  <si>
    <t>CN1CCN(C(=O)c2ccccc2)CC1</t>
  </si>
  <si>
    <t>H26</t>
  </si>
  <si>
    <t>piperazine, 1-benzoyl-4-methyl-</t>
  </si>
  <si>
    <t>perrin1469</t>
  </si>
  <si>
    <t>CC(O)CN1CCN(CC(C)O)CC1</t>
  </si>
  <si>
    <t>piperazine, 1,4-bis(2-hydroxypropyl)-</t>
  </si>
  <si>
    <t>perrin1470</t>
  </si>
  <si>
    <t>CN1CCN(C(c2ccccc2)c2ccc(Br)cc2)CC1</t>
  </si>
  <si>
    <t>piperazine, 1-(4-bromobenzhydryl)-4-methyl-</t>
  </si>
  <si>
    <t>perrin1471</t>
  </si>
  <si>
    <t>CN1CCN(C(c2ccccc2)c2cccc(Cl)c2)CC1</t>
  </si>
  <si>
    <t>piperazine, 1-(3-chlorobenzhydryl)-4-methyl-</t>
  </si>
  <si>
    <t>perrin1472</t>
  </si>
  <si>
    <t>CN1CCN(C(c2ccccc2)c2ccc(Cl)cc2)CC1</t>
  </si>
  <si>
    <t>piperazine, 1-(4-chlorobenzhydryl)-4-methyl-</t>
  </si>
  <si>
    <t>perrin1473</t>
  </si>
  <si>
    <t>CN1CCN(C(c2ccccc2)c2ccccc2)CC1</t>
  </si>
  <si>
    <t>piperazine, 1-diphenylmethyl-4-methyl-</t>
  </si>
  <si>
    <t>perrin1475</t>
  </si>
  <si>
    <t>CCOC(=O)N1CCNCC1</t>
  </si>
  <si>
    <t>piperazine, 1-ethoxycarbonyl-</t>
  </si>
  <si>
    <t>perrin1476</t>
  </si>
  <si>
    <t>CCOC(=O)N1CCN(C)CC1</t>
  </si>
  <si>
    <t>piperazine, 1-ethoxycarbonyl-4-methyl-</t>
  </si>
  <si>
    <t>perrin1477</t>
  </si>
  <si>
    <t>C#CCN1CCN(C(=O)OCC)CC1</t>
  </si>
  <si>
    <t>piperazine, 1-ethoxycarbonyl-4-propargyl-</t>
  </si>
  <si>
    <t>perrin1478</t>
  </si>
  <si>
    <t>CN1CCN(C(c2ccccc2)c2ccc(F)cc2)CC1</t>
  </si>
  <si>
    <t>- For pKs of substituted N-methyl-N'-benzhydrylpiperazines in 50% methanol  see ref. B8</t>
  </si>
  <si>
    <t>piperazine, 1-(4-fluorobenzhydryl)-4-methyl-</t>
  </si>
  <si>
    <t>perrin1479</t>
  </si>
  <si>
    <t>Cc1ccc(C(c2ccccc2)N2CCN(C)CC2)cc1</t>
  </si>
  <si>
    <t>piperazine, 1-methyl-4-(4-methylbenzhydryl)-</t>
  </si>
  <si>
    <t>perrin1480</t>
  </si>
  <si>
    <t>CN1CCN(N=O)CC1</t>
  </si>
  <si>
    <t>piperazine, 1-methyl-4-nitroso-</t>
  </si>
  <si>
    <t>perrin1481</t>
  </si>
  <si>
    <t>c1cnccn1</t>
  </si>
  <si>
    <t>27+2</t>
  </si>
  <si>
    <t>C25</t>
  </si>
  <si>
    <t>Pyrazine</t>
  </si>
  <si>
    <t>perrin1483</t>
  </si>
  <si>
    <t>K13</t>
  </si>
  <si>
    <t>W28</t>
  </si>
  <si>
    <t>CC(=O)c1nccnc1N=CN</t>
  </si>
  <si>
    <t>Neutral molecule slowly ring-closes to give 4-methylpteridine</t>
  </si>
  <si>
    <t>P23</t>
  </si>
  <si>
    <t>pyrazine, 3-acetyl-2-aminomethyleneamino-</t>
  </si>
  <si>
    <t>perrin1484</t>
  </si>
  <si>
    <t>CNc1nc(C)c(C)nc1C(=N)N</t>
  </si>
  <si>
    <t>B122</t>
  </si>
  <si>
    <t>pyrazine, 2-amidino-5,6-dimethyl-3-methylamino-</t>
  </si>
  <si>
    <t>perrin1485</t>
  </si>
  <si>
    <t>CNc1nccnc1C(=N)N</t>
  </si>
  <si>
    <t>pyrazine, 2-amidino-3-methylamino-</t>
  </si>
  <si>
    <t>perrin1486</t>
  </si>
  <si>
    <t>Nc1cnccn1</t>
  </si>
  <si>
    <t>pyrazine, 2-amino-</t>
  </si>
  <si>
    <t>perrin1487</t>
  </si>
  <si>
    <t>C24</t>
  </si>
  <si>
    <t>Nc1nccnc1C(=O)O</t>
  </si>
  <si>
    <t>A19</t>
  </si>
  <si>
    <t>pyrazine, 2-amino-3-carboxy-</t>
  </si>
  <si>
    <t>perrin1488</t>
  </si>
  <si>
    <t>Cc1nc(N)c(C(=O)O)nc1C</t>
  </si>
  <si>
    <t>pyrazine, 2-amino-3-carboxy-5,6-dimethyl-</t>
  </si>
  <si>
    <t>perrin1489</t>
  </si>
  <si>
    <t>NC=Nc1nccnc1C=O</t>
  </si>
  <si>
    <t>Neutral molecule slowly ring-closes to give pteridine</t>
  </si>
  <si>
    <t>pyrazine, 2-aminomethyleneamino-3-formyl-</t>
  </si>
  <si>
    <t>perrin1490</t>
  </si>
  <si>
    <t>COC(=O)c1nccnc1C(=O)OC</t>
  </si>
  <si>
    <t>pyrazine, 2,3-bismethoxycarbonyl-</t>
  </si>
  <si>
    <t>perrin1493</t>
  </si>
  <si>
    <t>NC(=O)c1cnccn1</t>
  </si>
  <si>
    <t>pyrazine, 2-carbamoyl-</t>
  </si>
  <si>
    <t>perrin1494</t>
  </si>
  <si>
    <t>CNc1nc(C)c(C)nc1C(N)=O</t>
  </si>
  <si>
    <t>C=0.0025</t>
  </si>
  <si>
    <t>pyrazine, 2-carbamoyl-5,6-dimethyl-3-methylamino-</t>
  </si>
  <si>
    <t>perrin1495</t>
  </si>
  <si>
    <t>CNc1nccnc1C(N)=O</t>
  </si>
  <si>
    <t>pyrazine, 2-carbamoyl-3-methylamino-</t>
  </si>
  <si>
    <t>perrin1496</t>
  </si>
  <si>
    <t>O=C(O)c1nccnc1C(=O)O</t>
  </si>
  <si>
    <t>pyrazine, 2,3-dicarboxy-</t>
  </si>
  <si>
    <t>perrin1497</t>
  </si>
  <si>
    <t>Cn1ccncc1=O</t>
  </si>
  <si>
    <t>pyrazine, 1,2-dihydro-1-methyl-2-oxo-</t>
  </si>
  <si>
    <t>perrin1498</t>
  </si>
  <si>
    <t>Cc1cnc(C)cn1</t>
  </si>
  <si>
    <t>pyrazine, 2,5-dimethyl-</t>
  </si>
  <si>
    <t>perrin1500</t>
  </si>
  <si>
    <t>Cc1cncc(C)n1</t>
  </si>
  <si>
    <t>pyrazine, 2,6-dimethyl-</t>
  </si>
  <si>
    <t>perrin1501</t>
  </si>
  <si>
    <t>CN(C)c1cnccn1</t>
  </si>
  <si>
    <t>pyrazine, 2-dimethylamino-</t>
  </si>
  <si>
    <t>perrin1502</t>
  </si>
  <si>
    <t>CNc1nccnc1-c1nc(C)cc(C)n1</t>
  </si>
  <si>
    <t>pyrazine, 2-(4,6-dimethylpyrimidin-2-yl)-3-methylamino-</t>
  </si>
  <si>
    <t>perrin1503</t>
  </si>
  <si>
    <t>Oc1cnccn1</t>
  </si>
  <si>
    <t>C=5x10-4, in aq. H2SO4 solutions</t>
  </si>
  <si>
    <t>pyrazine, 2-hydroxy-</t>
  </si>
  <si>
    <t>perrin1504</t>
  </si>
  <si>
    <t>A32</t>
  </si>
  <si>
    <t>CC(C)Cc1cnc(CC(C)C)c(O)n1</t>
  </si>
  <si>
    <t>pyrazine, 2-hydroxy-3,6-di-isobutyl-</t>
  </si>
  <si>
    <t>perrin1505</t>
  </si>
  <si>
    <t>Sc1cnccn1</t>
  </si>
  <si>
    <t>C=2.5x10-5, in aq. H2SO4 solutions</t>
  </si>
  <si>
    <t>A29</t>
  </si>
  <si>
    <t>pyrazine, 2-mercapto-</t>
  </si>
  <si>
    <t>perrin1506</t>
  </si>
  <si>
    <t>C=0.01, in 50% ethanol</t>
  </si>
  <si>
    <t>COc1cnccn1</t>
  </si>
  <si>
    <t>pyrazine, 2-methoxy-</t>
  </si>
  <si>
    <t>perrin1507</t>
  </si>
  <si>
    <t>Cc1cnccn1</t>
  </si>
  <si>
    <t>pyrazine, 2-methyl-</t>
  </si>
  <si>
    <t>perrin1508</t>
  </si>
  <si>
    <t>CNc1cnccn1</t>
  </si>
  <si>
    <t>pyrazine, 2-methylamino-</t>
  </si>
  <si>
    <t>perrin1509</t>
  </si>
  <si>
    <t>CSc1cnccn1</t>
  </si>
  <si>
    <t>pyrazine, 2-methylthio-</t>
  </si>
  <si>
    <t>perrin1510</t>
  </si>
  <si>
    <t>Cc1nc(C)c(C)nc1C</t>
  </si>
  <si>
    <t>pyrazine, tetramethyl-</t>
  </si>
  <si>
    <t>perrin1515</t>
  </si>
  <si>
    <t>0.002M acetate buffer</t>
  </si>
  <si>
    <t>Polarographic</t>
  </si>
  <si>
    <t>Cc1cnc(C)c(C)n1</t>
  </si>
  <si>
    <t>Predicted from plot of pK versus number of methyl groups</t>
  </si>
  <si>
    <t>pyrazine, trimethyl-</t>
  </si>
  <si>
    <t>perrin1516</t>
  </si>
  <si>
    <t>c1cn[nH]c1</t>
  </si>
  <si>
    <t>From rate of hydrolysis of ethyl formate</t>
  </si>
  <si>
    <t>Pyrazole</t>
  </si>
  <si>
    <t>perrin1517</t>
  </si>
  <si>
    <t>NC1=NN(c2ccccc2)C(=O)C1</t>
  </si>
  <si>
    <t>V6</t>
  </si>
  <si>
    <t>pyrazole, 3-amino-4,5-dihydro-5-oxo-1-phenyl-</t>
  </si>
  <si>
    <t>perrin1521</t>
  </si>
  <si>
    <t>Cc1c(N(C)C)c(=O)n(-c2ccccc2)n1C</t>
  </si>
  <si>
    <t>C=0.01 to 0.04</t>
  </si>
  <si>
    <t>pyrazole, 2,3-dihydro-4-dimethylamino-1,5-dimethyl-3-oxo-2-phenyl-</t>
  </si>
  <si>
    <t>perrin1523</t>
  </si>
  <si>
    <t>Cc1cc(=O)n(-c2ccccc2)n1C</t>
  </si>
  <si>
    <t>B79</t>
  </si>
  <si>
    <t>pyrazole, 2,3-dihydro-1,5-dimethyl-3-oxo-2-phenyl-</t>
  </si>
  <si>
    <t>perrin1524</t>
  </si>
  <si>
    <t>H10</t>
  </si>
  <si>
    <t>Estimated from titration in glacial acetic acid</t>
  </si>
  <si>
    <t>V7</t>
  </si>
  <si>
    <t>R31</t>
  </si>
  <si>
    <t>Cc1ccn(C)n1</t>
  </si>
  <si>
    <t>pyrazole, 1,3-dimethyl-</t>
  </si>
  <si>
    <t>perrin1527</t>
  </si>
  <si>
    <t>Cc1cc(C)[nH]n1</t>
  </si>
  <si>
    <t>pyrazole, 3,5-dimethyl-</t>
  </si>
  <si>
    <t>perrin1528</t>
  </si>
  <si>
    <t>Cn1cccn1</t>
  </si>
  <si>
    <t>pyrazole, 1-methyl-</t>
  </si>
  <si>
    <t>perrin1529</t>
  </si>
  <si>
    <t>c1ccnnc1</t>
  </si>
  <si>
    <t>Pyridazine</t>
  </si>
  <si>
    <t>perrin1532</t>
  </si>
  <si>
    <t>C=0.003, no hydrolysis correction</t>
  </si>
  <si>
    <t>L29</t>
  </si>
  <si>
    <t>Nc1cccnn1</t>
  </si>
  <si>
    <t>pyridazine, 3-amino-</t>
  </si>
  <si>
    <t>perrin1533</t>
  </si>
  <si>
    <t>Nc1ccnnc1</t>
  </si>
  <si>
    <t>A14</t>
  </si>
  <si>
    <t>pyridazine, 4-amino-</t>
  </si>
  <si>
    <t>perrin1534</t>
  </si>
  <si>
    <t>Cc1ccc(N)nn1</t>
  </si>
  <si>
    <t>M32</t>
  </si>
  <si>
    <t>pyridazine, 3-amino-6-methyl-</t>
  </si>
  <si>
    <t>perrin1535</t>
  </si>
  <si>
    <t>CCCCc1cccnn1</t>
  </si>
  <si>
    <t>C=0.004, no hydrolysis correction</t>
  </si>
  <si>
    <t>pyridazine, 3-n-butyl-</t>
  </si>
  <si>
    <t>perrin1536</t>
  </si>
  <si>
    <t>NC(=O)c1cccnn1</t>
  </si>
  <si>
    <t>pyridazine, 3-carbamoyl-</t>
  </si>
  <si>
    <t>perrin1537</t>
  </si>
  <si>
    <t>NC(=O)c1ccnnc1</t>
  </si>
  <si>
    <t>pyridazine, 4-carbamoyl-</t>
  </si>
  <si>
    <t>perrin1538</t>
  </si>
  <si>
    <t>Cn1ccc(=O)cn1</t>
  </si>
  <si>
    <t>pyridazine, 1,4-dihydro-1-methyl-4-oxo-</t>
  </si>
  <si>
    <t>perrin1539</t>
  </si>
  <si>
    <t>E17</t>
  </si>
  <si>
    <t>Cn1ncccc1=O</t>
  </si>
  <si>
    <t>C=1.4x10-4, unstable in aq. H2SO4 solutions</t>
  </si>
  <si>
    <t>pyridazine, 1,6-dihydro-1-methyl-6-oxo-</t>
  </si>
  <si>
    <t>perrin1540</t>
  </si>
  <si>
    <t>Oc1ccc(O)nn1</t>
  </si>
  <si>
    <t>C=2x10-4, in aq. H2SO4 solutions</t>
  </si>
  <si>
    <t>pyridazine, 3,6-dihydroxy-</t>
  </si>
  <si>
    <t>perrin1543</t>
  </si>
  <si>
    <t>~13</t>
  </si>
  <si>
    <t>COc1ccc(OC)nn1</t>
  </si>
  <si>
    <t>pyridazine, 3,6-dimethoxy-</t>
  </si>
  <si>
    <t>perrin1544</t>
  </si>
  <si>
    <t>Cc1ccnnc1C</t>
  </si>
  <si>
    <t>pyridazine, 3,4-dimethyl-</t>
  </si>
  <si>
    <t>perrin1545</t>
  </si>
  <si>
    <t>Cc1cnnc(C)c1</t>
  </si>
  <si>
    <t>pyridazine, 3,5-dimethyl-</t>
  </si>
  <si>
    <t>perrin1546</t>
  </si>
  <si>
    <t>Cc1ccc(C)nn1</t>
  </si>
  <si>
    <t>pyridazine, 3,6-dimethyl-</t>
  </si>
  <si>
    <t>perrin1547</t>
  </si>
  <si>
    <t>Cc1cnncc1C</t>
  </si>
  <si>
    <t>C=0.002, no hydrolysis correction</t>
  </si>
  <si>
    <t>pyridazine, 4,5-dimethyl-</t>
  </si>
  <si>
    <t>perrin1548</t>
  </si>
  <si>
    <t>CCc1cccnn1</t>
  </si>
  <si>
    <t>pyridazine, 3-ethyl-</t>
  </si>
  <si>
    <t>perrin1549</t>
  </si>
  <si>
    <t>CCc1cc(C)nnc1C</t>
  </si>
  <si>
    <t>pyridazine, 4-ethyl-3,6-dimethyl-</t>
  </si>
  <si>
    <t>perrin1550</t>
  </si>
  <si>
    <t>CCc1ccc(C)nn1</t>
  </si>
  <si>
    <t>pyridazine, 3-ethyl-6-methyl-</t>
  </si>
  <si>
    <t>perrin1551</t>
  </si>
  <si>
    <t>CCc1ccnnc1C</t>
  </si>
  <si>
    <t>pyridazine, 4-ethyl-3-methyl-</t>
  </si>
  <si>
    <t>perrin1552</t>
  </si>
  <si>
    <t>CCc1cnnc(C)c1</t>
  </si>
  <si>
    <t>pyridazine, 4-ethyl-6-methyl-</t>
  </si>
  <si>
    <t>perrin1553</t>
  </si>
  <si>
    <t>Oc1ccnnc1</t>
  </si>
  <si>
    <t>pyridazine, 4-hydroxy-</t>
  </si>
  <si>
    <t>perrin1556</t>
  </si>
  <si>
    <t>Sc1cccnn1</t>
  </si>
  <si>
    <t>pyridazine, 3-mercapto-</t>
  </si>
  <si>
    <t>perrin1557</t>
  </si>
  <si>
    <t>Sc1ccnnc1</t>
  </si>
  <si>
    <t>C=4x10-5, in aq. H2SO4 solutions</t>
  </si>
  <si>
    <t>pyridazine, 4-mercapto-</t>
  </si>
  <si>
    <t>perrin1558</t>
  </si>
  <si>
    <t>COc1cccnn1</t>
  </si>
  <si>
    <t>pyridazine, 3-methoxy-</t>
  </si>
  <si>
    <t>perrin1559</t>
  </si>
  <si>
    <t>COc1ccnnc1</t>
  </si>
  <si>
    <t>pyridazine, 4-methoxy-</t>
  </si>
  <si>
    <t>perrin1560</t>
  </si>
  <si>
    <t>Cc1cccnn1</t>
  </si>
  <si>
    <t>pyridazine, 3-methyl-</t>
  </si>
  <si>
    <t>perrin1561</t>
  </si>
  <si>
    <t>Cc1ccnnc1</t>
  </si>
  <si>
    <t>pyridazine, 4-methyl-</t>
  </si>
  <si>
    <t>perrin1562</t>
  </si>
  <si>
    <t>CCCc1ccc(C)nn1</t>
  </si>
  <si>
    <t>pyridazine, 3-methyl-6-n-propyl-</t>
  </si>
  <si>
    <t>perrin1563</t>
  </si>
  <si>
    <t>CSc1cccnn1</t>
  </si>
  <si>
    <t>pyridazine, 3-methylthio-</t>
  </si>
  <si>
    <t>perrin1564</t>
  </si>
  <si>
    <t>CSc1ccnnc1</t>
  </si>
  <si>
    <t>pyridazine, 4-methylthio-</t>
  </si>
  <si>
    <t>perrin1565</t>
  </si>
  <si>
    <t>CCCCCc1cccnn1</t>
  </si>
  <si>
    <t>pyridazine, 3-n-pentyl-</t>
  </si>
  <si>
    <t>perrin1566</t>
  </si>
  <si>
    <t>CCCc1cccnn1</t>
  </si>
  <si>
    <t>pyridazine, 3-n-propyl-</t>
  </si>
  <si>
    <t>perrin1567</t>
  </si>
  <si>
    <t>Cc1nnc(C)c(C)c1C</t>
  </si>
  <si>
    <t>pyridazine, 3,4,5,6-tetramethyl-</t>
  </si>
  <si>
    <t>perrin1569</t>
  </si>
  <si>
    <t>Cc1cc(C)c(C)nn1</t>
  </si>
  <si>
    <t>pyridazine, 3,4,6-trimethyl-</t>
  </si>
  <si>
    <t>perrin1570</t>
  </si>
  <si>
    <t>c1cncnc1</t>
  </si>
  <si>
    <t>Pyrimidine</t>
  </si>
  <si>
    <t>perrin1574</t>
  </si>
  <si>
    <t>B76</t>
  </si>
  <si>
    <t>Nc1ncccn1</t>
  </si>
  <si>
    <t>pyrimidine, 2-amino-</t>
  </si>
  <si>
    <t>perrin1575</t>
  </si>
  <si>
    <t>Nc1ccncn1</t>
  </si>
  <si>
    <t>pyrimidine, 4-amino-</t>
  </si>
  <si>
    <t>perrin1576</t>
  </si>
  <si>
    <t>Nc1cncnc1</t>
  </si>
  <si>
    <t>W27</t>
  </si>
  <si>
    <t>pyrimidine, 5-amino-</t>
  </si>
  <si>
    <t>perrin1577</t>
  </si>
  <si>
    <t>Cc1ncc(CN)c(N)n1</t>
  </si>
  <si>
    <t>K56</t>
  </si>
  <si>
    <t>pyrimidine, 4-amino-5-aminomethyl-2-methyl-</t>
  </si>
  <si>
    <t>perrin1578</t>
  </si>
  <si>
    <t>Nc1ncc(Br)cn1</t>
  </si>
  <si>
    <t>C=1.7x10-4</t>
  </si>
  <si>
    <t>B118</t>
  </si>
  <si>
    <t>pyrimidine, 2-amino-5-bromo-</t>
  </si>
  <si>
    <t>perrin1579</t>
  </si>
  <si>
    <t>Nc1c(NCC(=O)O)nc(Cl)nc1C(=O)O</t>
  </si>
  <si>
    <t>C36</t>
  </si>
  <si>
    <t>pyrimidine, 5-amino-4-carboxy-6-carboxymethylamino-2-chloro-</t>
  </si>
  <si>
    <t>perrin1580</t>
  </si>
  <si>
    <t>CN(C)c1nc(NCC(=O)O)c(N)c(C(=O)O)n1</t>
  </si>
  <si>
    <t>pyrimidine, 5-amino-4-carboxy-6-carboxymethylamino-2-dimethylamino-</t>
  </si>
  <si>
    <t>perrin1581</t>
  </si>
  <si>
    <t>CCOc1nc(NCC(=O)O)c(N)c(C(=O)O)n1</t>
  </si>
  <si>
    <t>pyrimidine, 5-amino-4-carboxy-6-carboxymethylamino-2-ethoxy-</t>
  </si>
  <si>
    <t>perrin1582</t>
  </si>
  <si>
    <t>Nc1ncncc1NCC(=O)O</t>
  </si>
  <si>
    <t>pyrimidine, 4-amino-5-carboxymethylamino-</t>
  </si>
  <si>
    <t>perrin1584</t>
  </si>
  <si>
    <t>Nc1cncnc1NCC(=O)O</t>
  </si>
  <si>
    <t>C=0.03, pk1 uncert. because of tendency to ring-closure</t>
  </si>
  <si>
    <t>pyrimidine, 5-amino-4-carboxymethylamino-</t>
  </si>
  <si>
    <t>perrin1585</t>
  </si>
  <si>
    <t>Nc1cc(Cl)ncn1</t>
  </si>
  <si>
    <t>pyrimidine, 4-amino-6-chloro-</t>
  </si>
  <si>
    <t>perrin1586</t>
  </si>
  <si>
    <t>Cc1cc(N)nc(Nc2ccc(Cl)cc2)n1</t>
  </si>
  <si>
    <t>I variable</t>
  </si>
  <si>
    <t>pyrimidine, 4-amino-2-(4-chloroanilino)-6-methyl-</t>
  </si>
  <si>
    <t>perrin1587</t>
  </si>
  <si>
    <t>CNc1nc(N)cc(Cl)n1</t>
  </si>
  <si>
    <t>B124</t>
  </si>
  <si>
    <t>pyrimidine, 4-amino-6-chloro-2-methylamino-</t>
  </si>
  <si>
    <t>perrin1588</t>
  </si>
  <si>
    <t>Cn1c(N)nc(Cl)cc1=N</t>
  </si>
  <si>
    <t>pyrimidine, 2-amino-4-chloro-1,6-dihydro-6-imino-1-methyl-</t>
  </si>
  <si>
    <t>perrin1589</t>
  </si>
  <si>
    <t>CCOC(=O)CNc1nc(Cl)ncc1N</t>
  </si>
  <si>
    <t>C34</t>
  </si>
  <si>
    <t>pyrimidine, 5-amino-2-chloro-4-ethoxycarbonylmethylamino-</t>
  </si>
  <si>
    <t>perrin1590</t>
  </si>
  <si>
    <t>CCN(CC)CCNc1nc(N)nc(C)c1C</t>
  </si>
  <si>
    <t>pyrimidine, 2-amino-4-diethylaminoethylamino-5,6-dimethyl-</t>
  </si>
  <si>
    <t>perrin1591</t>
  </si>
  <si>
    <t>CCN(CC)CCNc1cc(C)nc(N)n1</t>
  </si>
  <si>
    <t>pyrimidine, 2-amino-4-diethylaminoethylamino-6-methyl-</t>
  </si>
  <si>
    <t>perrin1592</t>
  </si>
  <si>
    <t>Cc1cn(C)c(=O)nc1N</t>
  </si>
  <si>
    <t>In 0.025M acetate buffers</t>
  </si>
  <si>
    <t>F32</t>
  </si>
  <si>
    <t>pyrimidine, 4-amino-1,2-dihydro-1,5-dimethyl-2-oxo-</t>
  </si>
  <si>
    <t>perrin1594</t>
  </si>
  <si>
    <t>Cn1ccc(=N)nc1N</t>
  </si>
  <si>
    <t>pyrimidine, 2-amino-1,4-dihydro-4-imino-1-methyl-</t>
  </si>
  <si>
    <t>perrin1595</t>
  </si>
  <si>
    <t>Cn1cnc(N)cc1=N</t>
  </si>
  <si>
    <t>C=0.01, as hydrochloride</t>
  </si>
  <si>
    <t>pyrimidine, 4-amino-1,6-dihydro-6-imino-1-methyl-</t>
  </si>
  <si>
    <t>perrin1596</t>
  </si>
  <si>
    <t>Cn1cnc(=N)c(N)c1</t>
  </si>
  <si>
    <t>&gt;=12.43</t>
  </si>
  <si>
    <t>pyrimidine, 5-amino-1,4-dihydro-4-imino-1-methyl-</t>
  </si>
  <si>
    <t>perrin1597</t>
  </si>
  <si>
    <t>CSc1cc(=N)nc(N)n1C</t>
  </si>
  <si>
    <t>&gt;=11.9</t>
  </si>
  <si>
    <t>pyrimidine, 2-amino-1,4-dihydro-4-imino-1-methyl-6-methylthio-</t>
  </si>
  <si>
    <t>perrin1598</t>
  </si>
  <si>
    <t>CSc1cc(=N)n(C)c(N)n1</t>
  </si>
  <si>
    <t>&gt;=11.2</t>
  </si>
  <si>
    <t>pyrimidine, 2-amino-3,4-dihydro-4-imino-3-methyl-6-methylthio-</t>
  </si>
  <si>
    <t>perrin1599</t>
  </si>
  <si>
    <t>CSc1nc(=N)c(N)cn1C</t>
  </si>
  <si>
    <t>&gt;=12.53</t>
  </si>
  <si>
    <t>pyrimidine, 5-amino-1,4-dihydro-4-imino-1-methyl-2-methylthio-</t>
  </si>
  <si>
    <t>perrin1600</t>
  </si>
  <si>
    <t>Cn1cc([N+](=O)[O-])c(N)nc1=O</t>
  </si>
  <si>
    <t>O6, O5</t>
  </si>
  <si>
    <t>F31</t>
  </si>
  <si>
    <t>pyrimidine, 4-amino-1,2-dihydro-1-methyl-5-nitro-2-oxo-</t>
  </si>
  <si>
    <t>perrin1601</t>
  </si>
  <si>
    <t>Cn1ccc(N)nc1=O</t>
  </si>
  <si>
    <t>K12</t>
  </si>
  <si>
    <t>pyrimidine, 4-amino-1,2-dihydro-1-methyl-2-oxo-</t>
  </si>
  <si>
    <t>perrin1602</t>
  </si>
  <si>
    <t>F30</t>
  </si>
  <si>
    <t>Cn1cnc(N)cc1=O</t>
  </si>
  <si>
    <t>pyrimidine, 4-amino-1,6-dihydro-1-methyl-6-oxo-</t>
  </si>
  <si>
    <t>perrin1603</t>
  </si>
  <si>
    <t>Cn1c(N)ccnc1=O</t>
  </si>
  <si>
    <t>B109</t>
  </si>
  <si>
    <t>pyrimidine, 4-amino-2,3-dihydro-3-methyl-2-oxo-</t>
  </si>
  <si>
    <t>perrin1604</t>
  </si>
  <si>
    <t>Cc1cc(C)nc(N)n1</t>
  </si>
  <si>
    <t>pyrimidine, 2-amino-4,6-dimethyl-</t>
  </si>
  <si>
    <t>perrin1606</t>
  </si>
  <si>
    <t>CN(C)c1ccnc(N)n1</t>
  </si>
  <si>
    <t>pyrimidine, 2-amino-4-dimethylamino-</t>
  </si>
  <si>
    <t>perrin1607</t>
  </si>
  <si>
    <t>CCOC(=O)CNc1nc(N(C)C)nc(C(=O)OCC)c1N</t>
  </si>
  <si>
    <t>C26</t>
  </si>
  <si>
    <t>pyrimidine, 5-amino-2-dimethylamino-4-ethoxycarbonyl-6-ethoxycarbonylmethylamino-</t>
  </si>
  <si>
    <t>perrin1608</t>
  </si>
  <si>
    <t>Nc1nc(-c2ccccc2)cc(-c2ccccc2)n1</t>
  </si>
  <si>
    <t>In formate and acetate buffers</t>
  </si>
  <si>
    <t>pyrimidine, 2-amino-4,6-diphenyl-</t>
  </si>
  <si>
    <t>perrin1609</t>
  </si>
  <si>
    <t>CCOC(=O)CNc1nc(OCC)nc(C(=O)OCC)c1N</t>
  </si>
  <si>
    <t>pyrimidine, 5-amino-2-ethoxy-4-ethoxycarbonyl-6-ethoxycarbonylmethylamino-</t>
  </si>
  <si>
    <t>perrin1610</t>
  </si>
  <si>
    <t>Nc1nc(O)ncc1F</t>
  </si>
  <si>
    <t>W17</t>
  </si>
  <si>
    <t>- For pKs of hydroxyderivatives of 2- and 4-aminopyrimidines in 50% ethanol, see ref. D18</t>
  </si>
  <si>
    <t>pyrimidine, 4-amino-5-fluoro-2-hydroxy-</t>
  </si>
  <si>
    <t>perrin1611</t>
  </si>
  <si>
    <t>Nc1nccc(O)n1</t>
  </si>
  <si>
    <t>C=0.08, as hydrochloride</t>
  </si>
  <si>
    <t>pyrimidine, 2-amino-4-hydroxy-</t>
  </si>
  <si>
    <t>perrin1612</t>
  </si>
  <si>
    <t>L25</t>
  </si>
  <si>
    <t>Nc1ccnc(O)n1</t>
  </si>
  <si>
    <t>0.025M acetate buffers (K1), NaOH (K2)</t>
  </si>
  <si>
    <t>O5, O7</t>
  </si>
  <si>
    <t>S43</t>
  </si>
  <si>
    <t>pyrimidine, 4-amino-2-hydroxy-</t>
  </si>
  <si>
    <t>perrin1613</t>
  </si>
  <si>
    <t>Concentration not stated</t>
  </si>
  <si>
    <t>Acetate buffers</t>
  </si>
  <si>
    <t>Nc1cc(O)ncn1</t>
  </si>
  <si>
    <t>pyrimidine, 4-amino-6-hydroxy-</t>
  </si>
  <si>
    <t>perrin1614</t>
  </si>
  <si>
    <t>Nc1ncncc1NC(=O)CO</t>
  </si>
  <si>
    <t>~6</t>
  </si>
  <si>
    <t>pyrimidine, 4-amino-5-hydroxyacetamido-</t>
  </si>
  <si>
    <t>perrin1615</t>
  </si>
  <si>
    <t>Cc1cnc(O)nc1N</t>
  </si>
  <si>
    <t>pyrimidine, 4-amino-2-hydroxy-5-methyl-</t>
  </si>
  <si>
    <t>perrin1616</t>
  </si>
  <si>
    <t>CNc1nc(N)cc(O)n1</t>
  </si>
  <si>
    <t>C=0.005 (K1), 0.01 (K2)</t>
  </si>
  <si>
    <t>pyrimidine, 4-amino-6-hydroxy-2-methylamino-</t>
  </si>
  <si>
    <t>perrin1617</t>
  </si>
  <si>
    <t>Nc1nc(O)ncc1[N+](=O)[O-]</t>
  </si>
  <si>
    <t>&lt;3</t>
  </si>
  <si>
    <t>B114</t>
  </si>
  <si>
    <t>pyrimidine, 4-amino-2-hydroxy-5-nitro-</t>
  </si>
  <si>
    <t>perrin1618</t>
  </si>
  <si>
    <t>Nc1ccnc(S)n1</t>
  </si>
  <si>
    <t>pyrimidine, 4-amino-2-mercapto-</t>
  </si>
  <si>
    <t>perrin1620</t>
  </si>
  <si>
    <t>COc1nccc(N)n1</t>
  </si>
  <si>
    <t>0.025M acetate buffers</t>
  </si>
  <si>
    <t>pyrimidine, 4-amino-2-methoxy-</t>
  </si>
  <si>
    <t>perrin1621</t>
  </si>
  <si>
    <t>COc1cc(N)ncn1</t>
  </si>
  <si>
    <t>pyrimidine, 4-amino-6-methoxy-</t>
  </si>
  <si>
    <t>perrin1622</t>
  </si>
  <si>
    <t>Cc1ccnc(N)n1</t>
  </si>
  <si>
    <t>pyrimidine, 2-amino-4-methyl-</t>
  </si>
  <si>
    <t>perrin1623</t>
  </si>
  <si>
    <t>C=0.05, as hydrochloride</t>
  </si>
  <si>
    <t>M16</t>
  </si>
  <si>
    <t>Cc1cc(N)ncn1</t>
  </si>
  <si>
    <t>pyrimidine, 4-amino-6-methyl-</t>
  </si>
  <si>
    <t>perrin1624</t>
  </si>
  <si>
    <t>Cc1ncncc1N</t>
  </si>
  <si>
    <t>pyrimidine, 5-amino-4-methyl-</t>
  </si>
  <si>
    <t>perrin1625</t>
  </si>
  <si>
    <t>CNc1nccc(N)n1</t>
  </si>
  <si>
    <t>pyrimidine, 4-amino-2-methylamino-</t>
  </si>
  <si>
    <t>perrin1626</t>
  </si>
  <si>
    <t>CNc1cc(N)ncn1</t>
  </si>
  <si>
    <t>pyrimidine, 4-amino-6-methylamino-</t>
  </si>
  <si>
    <t>perrin1627</t>
  </si>
  <si>
    <t>CNc1ncnc(N)c1[N+](=O)[O-]</t>
  </si>
  <si>
    <t>C=2.5x10-5</t>
  </si>
  <si>
    <t>pyrimidine, 4-amino-6-methylamino-5-nitro-</t>
  </si>
  <si>
    <t>perrin1628</t>
  </si>
  <si>
    <t>Nc1ncc([N+](=O)[O-])cn1</t>
  </si>
  <si>
    <t>pyrimidine, 2-amino-5-nitro-</t>
  </si>
  <si>
    <t>perrin1629</t>
  </si>
  <si>
    <t>NC1=NCCCN1</t>
  </si>
  <si>
    <t>C=8x10-4, as sulphate, aq. KOH solutions_x000D_
fBH+ taken equal to f+/-(KOH), neutral molecule unstable</t>
  </si>
  <si>
    <t>E30</t>
  </si>
  <si>
    <t>pyrimidine, 2-amino-1,4,5,6-tetrahydro-</t>
  </si>
  <si>
    <t>perrin1631</t>
  </si>
  <si>
    <t>Nc1ncncc1NC(=O)C(F)(F)F</t>
  </si>
  <si>
    <t>A25</t>
  </si>
  <si>
    <t>pyrimidine, 4-amino-5-trifluoroacetamido-</t>
  </si>
  <si>
    <t>perrin1632</t>
  </si>
  <si>
    <t>c1ccc(CC2=NCCCN2)cc1</t>
  </si>
  <si>
    <t>C=4x10-4, fBH+ taken equal f+/-(KOH)</t>
  </si>
  <si>
    <t>pyrimidine, 2-benzyl-1,4,5,6-tetrahydro-</t>
  </si>
  <si>
    <t>perrin1633</t>
  </si>
  <si>
    <t>CN(C)c1cc(N(C)C)ncn1</t>
  </si>
  <si>
    <t>pyrimidine, 4,6-bisdimethylamino-</t>
  </si>
  <si>
    <t>perrin1634</t>
  </si>
  <si>
    <t>CNc1cncnc1NC</t>
  </si>
  <si>
    <t>pyrimidine, 4,5-bismethylamino-</t>
  </si>
  <si>
    <t>perrin1635</t>
  </si>
  <si>
    <t>CNc1cc(NC)ncn1</t>
  </si>
  <si>
    <t>pyrimidine, 4,6-bismethylamino-</t>
  </si>
  <si>
    <t>perrin1636</t>
  </si>
  <si>
    <t>Cn1cc(Br)c(O)nc1=O</t>
  </si>
  <si>
    <t>K6</t>
  </si>
  <si>
    <t>pyrimidine, 5-bromo-1,2-dihydro-4-hydroxy-1-methyl-2-oxo-</t>
  </si>
  <si>
    <t>perrin1637</t>
  </si>
  <si>
    <t>Cn1cc(Br)cnc1=N</t>
  </si>
  <si>
    <t>C=5x10-5, rapid flow technique</t>
  </si>
  <si>
    <t>pyrimidine, 5-bromo-1,2-dihydro-2-imino-1-methyl-</t>
  </si>
  <si>
    <t>perrin1638</t>
  </si>
  <si>
    <t>COc1nc(=O)n(C)cc1Br</t>
  </si>
  <si>
    <t>pyrimidine, 5-bromo-1,2-dihydro-4-methoxy-1-methyl-2-oxo-</t>
  </si>
  <si>
    <t>perrin1639</t>
  </si>
  <si>
    <t>CNC1N=CC(Br)=CN1C</t>
  </si>
  <si>
    <t>pyrimidine, 5-bromo-1,2-dihydro-1-methyl-2-methylamino-</t>
  </si>
  <si>
    <t>perrin1640</t>
  </si>
  <si>
    <t>Oc1ncc(Br)c(O)n1</t>
  </si>
  <si>
    <t>pyrimidine, 5-bromo-2,4-dihydroxy-</t>
  </si>
  <si>
    <t>perrin1641</t>
  </si>
  <si>
    <t>CNc1ncc(Br)cn1</t>
  </si>
  <si>
    <t>C=1.6x10-4</t>
  </si>
  <si>
    <t>pyrimidine, 5-bromo-2-methylamino-</t>
  </si>
  <si>
    <t>perrin1642</t>
  </si>
  <si>
    <t>Cn1cc(Br)c(=O)n(C)c1=O</t>
  </si>
  <si>
    <t>pyrimidine, 5-bromo-1,2,3,4-tetrahydro-1,3-dimethyl-2,4-dioxo-</t>
  </si>
  <si>
    <t>perrin1643</t>
  </si>
  <si>
    <t>CCCCNc1ncccn1</t>
  </si>
  <si>
    <t>pyrimidine, 2-n-butylamino-</t>
  </si>
  <si>
    <t>perrin1644</t>
  </si>
  <si>
    <t>CCCCNc1ccnc(O)n1</t>
  </si>
  <si>
    <t>pyrimidine, 4-butylamino-2-hydroxy-</t>
  </si>
  <si>
    <t>perrin1645</t>
  </si>
  <si>
    <t>&gt; 13</t>
  </si>
  <si>
    <t>CCCCNc1ccnc(S)n1</t>
  </si>
  <si>
    <t>pyrimidine, 4-butylamino-2-mercapto-</t>
  </si>
  <si>
    <t>perrin1646</t>
  </si>
  <si>
    <t>CCCCn1cccnc1=N</t>
  </si>
  <si>
    <t>pyrimidine, 1-n-butyl-1,2-dihydro-2-imino-</t>
  </si>
  <si>
    <t>perrin1647</t>
  </si>
  <si>
    <t>O=C(O)c1ncccn1</t>
  </si>
  <si>
    <t>pyrimidine, 2-carboxy-</t>
  </si>
  <si>
    <t>perrin1648</t>
  </si>
  <si>
    <t>not_stated (assumed)</t>
  </si>
  <si>
    <t>O=C(O)c1cc(O)ncn1</t>
  </si>
  <si>
    <t>C33</t>
  </si>
  <si>
    <t>pyrimidine, 4-carboxy-6-hydroxy-</t>
  </si>
  <si>
    <t>perrin1649</t>
  </si>
  <si>
    <t>Clc1ncccn1</t>
  </si>
  <si>
    <t>pyrimidine, 2-chloro-</t>
  </si>
  <si>
    <t>perrin1650</t>
  </si>
  <si>
    <t>CNc1ccnc(Cl)n1</t>
  </si>
  <si>
    <t>pyrimidine, 2-chloro-4-methylamino-</t>
  </si>
  <si>
    <t>perrin1655</t>
  </si>
  <si>
    <t>CNc1nccc(Cl)n1</t>
  </si>
  <si>
    <t>pyrimidine, 4-chloro-2-methylamino-</t>
  </si>
  <si>
    <t>perrin1656</t>
  </si>
  <si>
    <t>CN(C)c1cc(Cl)ncn1</t>
  </si>
  <si>
    <t>pyrimidine, 4-chloro-6-dimethylamino-</t>
  </si>
  <si>
    <t>perrin1657</t>
  </si>
  <si>
    <t>CNc1cc(Cl)ncn1</t>
  </si>
  <si>
    <t>pyrimidine, 4-chloro-6-methylamino-</t>
  </si>
  <si>
    <t>perrin1658</t>
  </si>
  <si>
    <t>Nc1ccnc(N)n1</t>
  </si>
  <si>
    <t>pyrimidine, 2,4-diamino-</t>
  </si>
  <si>
    <t>perrin1660</t>
  </si>
  <si>
    <t>Nc1cnc(N)nc1</t>
  </si>
  <si>
    <t>C=8x10-4</t>
  </si>
  <si>
    <t>pyrimidine, 2,5-diamino-</t>
  </si>
  <si>
    <t>perrin1661</t>
  </si>
  <si>
    <t>Nc1cncnc1N</t>
  </si>
  <si>
    <t>pyrimidine, 4,5-diamino-</t>
  </si>
  <si>
    <t>perrin1662</t>
  </si>
  <si>
    <t>&lt;0</t>
  </si>
  <si>
    <t>C=1.0</t>
  </si>
  <si>
    <t>Nc1cc(N)ncn1</t>
  </si>
  <si>
    <t>pyrimidine, 4,6-diamino-</t>
  </si>
  <si>
    <t>perrin1663</t>
  </si>
  <si>
    <t>Nc1ncnc(N)c1Br</t>
  </si>
  <si>
    <t>pyrimidine, 4,6-diamino-5-bromo-</t>
  </si>
  <si>
    <t>perrin1664</t>
  </si>
  <si>
    <t>Nc1cc(Cl)nc(N)n1</t>
  </si>
  <si>
    <t>pyrimidine, 2,4-diamino-6-chloro-</t>
  </si>
  <si>
    <t>perrin1665</t>
  </si>
  <si>
    <t>Nc1cnc(Cl)nc1N</t>
  </si>
  <si>
    <t>pyrimidine, 4,5-diamino-2-chloro-</t>
  </si>
  <si>
    <t>perrin1666</t>
  </si>
  <si>
    <t>CCOC(=O)c1nc(Cl)nc(N)c1N</t>
  </si>
  <si>
    <t>pyrimidine, 4,5-diamino-2-chloro-6-ethoxycarbonyl-</t>
  </si>
  <si>
    <t>perrin1667</t>
  </si>
  <si>
    <t>Cn1c(N)cc(=N)nc1N</t>
  </si>
  <si>
    <t>&gt;12.65</t>
  </si>
  <si>
    <t>pyrimidine, 2,4-diamino-3,6-dihydro-6-imino-3-methyl-</t>
  </si>
  <si>
    <t>perrin1668</t>
  </si>
  <si>
    <t>Cn1cnc(N)c(N)c1=O</t>
  </si>
  <si>
    <t>pyrimidine, 4,5-diamino-1,6-dihydro-1-methyl-6-oxo-</t>
  </si>
  <si>
    <t>perrin1669</t>
  </si>
  <si>
    <t>Nc1nc(O)c(N)c(O)n1</t>
  </si>
  <si>
    <t>Substance precipitated in acid solutions</t>
  </si>
  <si>
    <t>H49</t>
  </si>
  <si>
    <t>pyrimidine, 2,5-diamino-4,6-dihydroxy-</t>
  </si>
  <si>
    <t>perrin1670</t>
  </si>
  <si>
    <t>CCOC(=O)c1nc(N(C)C)nc(N)c1N</t>
  </si>
  <si>
    <t>pyrimidine, 4,5-diamino-2-dimethylamino-6-ethoxycarbonyl-</t>
  </si>
  <si>
    <t>perrin1671</t>
  </si>
  <si>
    <t>CCOC(=O)c1nc(O)nc(N)c1N</t>
  </si>
  <si>
    <t>pyrimidine, 4,5-diamino-6-ethoxycarbonyl-2-hydroxy-</t>
  </si>
  <si>
    <t>perrin1672</t>
  </si>
  <si>
    <t>CCOC(=O)c1nc(S)nc(N)c1N</t>
  </si>
  <si>
    <t>pyrimidine, 4,5-diamino-6-ethoxycarbonyl-2-mercapto-</t>
  </si>
  <si>
    <t>perrin1673</t>
  </si>
  <si>
    <t>CCOC(=O)c1nc(OCC)nc(N)c1N</t>
  </si>
  <si>
    <t>pyrimidine, 4,5-diamino-2-ethoxy-6-ethoxycarbonyl-</t>
  </si>
  <si>
    <t>perrin1674</t>
  </si>
  <si>
    <t>Nc1nc(N)c(NC=O)c(O)n1</t>
  </si>
  <si>
    <t>P41</t>
  </si>
  <si>
    <t>pyrimidine, 2,6-diamino-5-formylamino-4-hydroxy-</t>
  </si>
  <si>
    <t>perrin1675</t>
  </si>
  <si>
    <t>Nc1cc(O)nc(N)n1</t>
  </si>
  <si>
    <t>pyrimidine, 2,4-diamino-6-hydroxy-</t>
  </si>
  <si>
    <t>perrin1676</t>
  </si>
  <si>
    <t>Nc1cnc(O)nc1N</t>
  </si>
  <si>
    <t>M28</t>
  </si>
  <si>
    <t>pyrimidine, 4,5-diamino-2-hydroxy-</t>
  </si>
  <si>
    <t>perrin1677</t>
  </si>
  <si>
    <t>Nc1ncnc(O)c1N</t>
  </si>
  <si>
    <t>pyrimidine, 4,5-diamino-6-hydroxy-</t>
  </si>
  <si>
    <t>perrin1678</t>
  </si>
  <si>
    <t>Nc1cc(N)nc(O)n1</t>
  </si>
  <si>
    <t>pyrimidine, 4,6-diamino-2-hydroxy-</t>
  </si>
  <si>
    <t>perrin1679</t>
  </si>
  <si>
    <t>Cc1c(N)nc(N)nc1O</t>
  </si>
  <si>
    <t>pyrimidine, 2,4-diamino-6-hydroxy-5-methyl-</t>
  </si>
  <si>
    <t>perrin1680</t>
  </si>
  <si>
    <t>CNc1nc(N)c(N)c(O)n1</t>
  </si>
  <si>
    <t>pyrimidine, 4,5-diamino-6-hydroxy-2-methylamino-</t>
  </si>
  <si>
    <t>perrin1681</t>
  </si>
  <si>
    <t>Nc1cnc(S)nc1N</t>
  </si>
  <si>
    <t>pyrimidine, 4,5-diamino-2-mercapto-</t>
  </si>
  <si>
    <t>perrin1682</t>
  </si>
  <si>
    <t>Cc1cc(N)nc(N)n1</t>
  </si>
  <si>
    <t>pyrimidine, 2,4-diamino-6-methyl-</t>
  </si>
  <si>
    <t>perrin1683</t>
  </si>
  <si>
    <t>CNc1ncnc(N)c1N</t>
  </si>
  <si>
    <t>pyrimidine, 4,5-diamino-6-methylamino-</t>
  </si>
  <si>
    <t>perrin1684</t>
  </si>
  <si>
    <t>CSc1cc(N)nc(N)n1</t>
  </si>
  <si>
    <t>pyrimidine, 2,4-diamino-6-methylthio-</t>
  </si>
  <si>
    <t>perrin1685</t>
  </si>
  <si>
    <t>CSc1ncc(N)c(N)n1</t>
  </si>
  <si>
    <t>pyrimidine, 4,5-diamino-2-methylthio-</t>
  </si>
  <si>
    <t>perrin1686</t>
  </si>
  <si>
    <t>CCOC(OCC)c1cc(O)ncn1</t>
  </si>
  <si>
    <t>pyrimidine, 4-diethoxymethyl-6-hydroxy-</t>
  </si>
  <si>
    <t>perrin1687</t>
  </si>
  <si>
    <t>CSc1nc(C)cc(=O)n1C</t>
  </si>
  <si>
    <t>S44</t>
  </si>
  <si>
    <t>pyrimidine, 1,6-dihydro-1,4-dimethyl-2-methylthio-6-oxo-</t>
  </si>
  <si>
    <t>perrin1688</t>
  </si>
  <si>
    <t>Cc1ccn(C)c(=O)n1</t>
  </si>
  <si>
    <t>pyrimidine, 1,2-dihydro-1,4-dimethyl-2-oxo-</t>
  </si>
  <si>
    <t>perrin1689</t>
  </si>
  <si>
    <t>Cn1ccc(O)nc1=O</t>
  </si>
  <si>
    <t>In glycine buffers</t>
  </si>
  <si>
    <t>pyrimidine, 1,2-dihydro-4-hydroxy-1-methyl-2-oxo-</t>
  </si>
  <si>
    <t>perrin1690</t>
  </si>
  <si>
    <t>COc1nc(=N)ccn1C</t>
  </si>
  <si>
    <t>&gt;12</t>
  </si>
  <si>
    <t>C=0.005, as hydroiodide, neutral molecule unstable</t>
  </si>
  <si>
    <t>pyrimidine, 1,4-dihydro-4-imino-2-methoxy-1-methyl-</t>
  </si>
  <si>
    <t>perrin1691</t>
  </si>
  <si>
    <t>Cn1cccnc1=N</t>
  </si>
  <si>
    <t>C=0.02, neutral molecule unstable in solution</t>
  </si>
  <si>
    <t>B121</t>
  </si>
  <si>
    <t>pyrimidine, 1,2-dihydro-2-imino-1-methyl-</t>
  </si>
  <si>
    <t>perrin1692</t>
  </si>
  <si>
    <t>Cn1ccc(=N)nc1</t>
  </si>
  <si>
    <t>pyrimidine, 1,4-dihydro-4-imino-1-methyl-</t>
  </si>
  <si>
    <t>perrin1693</t>
  </si>
  <si>
    <t>CNc1nc(=N)ccn1C</t>
  </si>
  <si>
    <t>pyrimidine, 1,4-dihydro-4-imino-1-methyl-2-methylamino-</t>
  </si>
  <si>
    <t>perrin1694</t>
  </si>
  <si>
    <t>CSc1nc(=N)ccn1C</t>
  </si>
  <si>
    <t>pyrimidine, 1,4-dihydro-4-imino-1-methyl-2-methylthio-</t>
  </si>
  <si>
    <t>perrin1695</t>
  </si>
  <si>
    <t>Cc1cc(C)n(C)c(=N)n1</t>
  </si>
  <si>
    <t>pyrimidine, 1,2-dihydro-2-imino-1,4,6-trimethyl-</t>
  </si>
  <si>
    <t>perrin1696</t>
  </si>
  <si>
    <t>COc1ccn(C)c(=O)n1</t>
  </si>
  <si>
    <t>pyrimidine, 1,2-dihydro-4-methoxy-1-methyl-2-oxo-</t>
  </si>
  <si>
    <t>perrin1697</t>
  </si>
  <si>
    <t>CNc1ccn(C)c(=O)n1</t>
  </si>
  <si>
    <t>pyrimidine, 1,2-dihydro-1-methyl-4-methylamino-2-oxo-</t>
  </si>
  <si>
    <t>perrin1698</t>
  </si>
  <si>
    <t>CNc1cc(=O)n(C)cn1</t>
  </si>
  <si>
    <t>pyrimidine, 1,6-dihydro-1-methyl-4-methylamino-6-oxo-</t>
  </si>
  <si>
    <t>perrin1699</t>
  </si>
  <si>
    <t>Cn1cccnc1=O</t>
  </si>
  <si>
    <t>pyrimidine, 1,2-dihydro-1-methyl-2-oxo-</t>
  </si>
  <si>
    <t>perrin1700</t>
  </si>
  <si>
    <t>Cn1ccc(=O)nc1</t>
  </si>
  <si>
    <t>M29</t>
  </si>
  <si>
    <t>pyrimidine, 1,4-dihydro-1-methyl-4-oxo-</t>
  </si>
  <si>
    <t>perrin1701</t>
  </si>
  <si>
    <t>C=0.05, molecule is unstable</t>
  </si>
  <si>
    <t>Cn1cnccc1=O</t>
  </si>
  <si>
    <t>pyrimidine, 1,6-dihydro-1-methyl-6-oxo-</t>
  </si>
  <si>
    <t>perrin1702</t>
  </si>
  <si>
    <t>Cc1cc(C)n(C)c(=O)n1</t>
  </si>
  <si>
    <t>pyrimidine, 1,2-dihydro-1,4,6-trimethyl-2-oxo-</t>
  </si>
  <si>
    <t>perrin1706</t>
  </si>
  <si>
    <t>Oc1ccnc(O)n1</t>
  </si>
  <si>
    <t>pyrimidine, 2,4-dihydroxy-</t>
  </si>
  <si>
    <t>perrin1708</t>
  </si>
  <si>
    <t>&gt;13</t>
  </si>
  <si>
    <t>Oc1cncnc1O</t>
  </si>
  <si>
    <t>pyrimidine, 4,5-dihydroxy-</t>
  </si>
  <si>
    <t>perrin1709</t>
  </si>
  <si>
    <t>Cc1cc(O)nc(O)n1</t>
  </si>
  <si>
    <t>pKAH(?1)</t>
  </si>
  <si>
    <t>~1.1</t>
  </si>
  <si>
    <t>pyrimidine, 2,4-dihydroxy-6-methyl-</t>
  </si>
  <si>
    <t>perrin1710</t>
  </si>
  <si>
    <t>pKAH(?2)</t>
  </si>
  <si>
    <t>Cc1cc(C)ncn1</t>
  </si>
  <si>
    <t>B77</t>
  </si>
  <si>
    <t>pyrimidine, 4,6-dimethyl-</t>
  </si>
  <si>
    <t>perrin1711</t>
  </si>
  <si>
    <t>CN(C)c1ncccn1</t>
  </si>
  <si>
    <t>B132</t>
  </si>
  <si>
    <t>pyrimidine, 2-dimethylamino-</t>
  </si>
  <si>
    <t>perrin1712</t>
  </si>
  <si>
    <t>CN(C)c1ccncn1</t>
  </si>
  <si>
    <t>pyrimidine, 4-dimethylamino-</t>
  </si>
  <si>
    <t>perrin1713</t>
  </si>
  <si>
    <t>CN(C)c1ccn(C)c(=N)n1</t>
  </si>
  <si>
    <t>C=10-4, as hydrochloride, taking pK of 0.445M KOH as 13.68</t>
  </si>
  <si>
    <t>pyrimidine, 4-dimethylamino-1,2-dihydro-2-imino-1-methyl-</t>
  </si>
  <si>
    <t>perrin1714</t>
  </si>
  <si>
    <t>CN(C)c1cc(=O)n(C)cn1</t>
  </si>
  <si>
    <t>pyrimidine, 4-dimethylamino-1,6-dihydro-1-methyl-6-oxo-</t>
  </si>
  <si>
    <t>perrin1716</t>
  </si>
  <si>
    <t>CN(C)c1nc(O)cc(O)n1</t>
  </si>
  <si>
    <t>C=2.5x10-4</t>
  </si>
  <si>
    <t>pyrimidine, 2-dimethylamino-4,6-dihydroxy-</t>
  </si>
  <si>
    <t>perrin1717</t>
  </si>
  <si>
    <t>COc1ccc(CN(CCN(C)C)c2ncccn2)cc1</t>
  </si>
  <si>
    <t>pyrimidine, 2-((2-dimethylaminoethyl)-(4-methoxybenzyl)amino)-</t>
  </si>
  <si>
    <t>perrin1718</t>
  </si>
  <si>
    <t>C=between 0.002 and 0.01, as hydrochloride</t>
  </si>
  <si>
    <t>CN(C)c1ccnc(O)n1</t>
  </si>
  <si>
    <t>pyrimidine, 4-dimethylamino-2-hydroxy-</t>
  </si>
  <si>
    <t>perrin1719</t>
  </si>
  <si>
    <t>CN(C)c1cc(O)ncn1</t>
  </si>
  <si>
    <t>pyrimidine, 4-dimethylamino-6-hydroxy-</t>
  </si>
  <si>
    <t>perrin1720</t>
  </si>
  <si>
    <t>COc1nccc(N(C)C)n1</t>
  </si>
  <si>
    <t>pyrimidine, 4-dimethylamino-2-methoxy-</t>
  </si>
  <si>
    <t>perrin1721</t>
  </si>
  <si>
    <t>COc1cc(N(C)C)ncn1</t>
  </si>
  <si>
    <t>pyrimidine, 4-dimethylamino-6-methoxy-</t>
  </si>
  <si>
    <t>perrin1722</t>
  </si>
  <si>
    <t>CNc1nccc(N(C)C)n1</t>
  </si>
  <si>
    <t>pyrimidine, 4-dimethylamino-2-methylamino-</t>
  </si>
  <si>
    <t>perrin1723</t>
  </si>
  <si>
    <t>CNc1cc(N(C)C)ncn1</t>
  </si>
  <si>
    <t>pyrimidine, 4-dimethylamino-6-methylamino-</t>
  </si>
  <si>
    <t>perrin1724</t>
  </si>
  <si>
    <t>CNc1nc(C)cc(C)n1</t>
  </si>
  <si>
    <t>pyrimidine, 4,6-dimethyl-2-methylamino-</t>
  </si>
  <si>
    <t>perrin1725</t>
  </si>
  <si>
    <t>CCOc1ccnc(O)n1</t>
  </si>
  <si>
    <t>pyrimidine, 4-ethoxy-2-hydroxy-</t>
  </si>
  <si>
    <t>perrin1727</t>
  </si>
  <si>
    <t>CCNc1ncccn1</t>
  </si>
  <si>
    <t>pyrimidine, 2-ethylamino-</t>
  </si>
  <si>
    <t>perrin1728</t>
  </si>
  <si>
    <t>CCNc1ccnc(O)n1</t>
  </si>
  <si>
    <t>pyrimidine, 4-ethylamino-2-hydroxy-</t>
  </si>
  <si>
    <t>perrin1729</t>
  </si>
  <si>
    <t>CCNc1ccnc(S)n1</t>
  </si>
  <si>
    <t>pyrimidine, 4-ethylamino-2-mercapto-</t>
  </si>
  <si>
    <t>perrin1730</t>
  </si>
  <si>
    <t>CCn1cccnc1=N</t>
  </si>
  <si>
    <t>pyrimidine, 1-ethyl-1,2-dihydro-2-imino-</t>
  </si>
  <si>
    <t>perrin1731</t>
  </si>
  <si>
    <t>CCc1cnc(=N)n(C)c1</t>
  </si>
  <si>
    <t>C=2x10-5, as hydriodide, neutral molecule unstable</t>
  </si>
  <si>
    <t>pyrimidine, 5-ethyl-1,2-dihydro-2-imino-1-methyl-</t>
  </si>
  <si>
    <t>perrin1732</t>
  </si>
  <si>
    <t>CCc1cnc(NC)nc1</t>
  </si>
  <si>
    <t>pyrimidine, 5-ethyl-2-methylamino-</t>
  </si>
  <si>
    <t>perrin1733</t>
  </si>
  <si>
    <t>CCSc1nccc(=O)n1C</t>
  </si>
  <si>
    <t>pyrimidine, 2-ethylthio-1,6-dihydro-1-methyl-6-oxo-</t>
  </si>
  <si>
    <t>perrin1734</t>
  </si>
  <si>
    <t>CNc1nc(O)ncc1F</t>
  </si>
  <si>
    <t>pyrimidine, 5-fluoro-2-hydroxy-4-methylamino-</t>
  </si>
  <si>
    <t>perrin1735</t>
  </si>
  <si>
    <t>CCCCCCCNc1ncccn1</t>
  </si>
  <si>
    <t>I=0.001</t>
  </si>
  <si>
    <t>pyrimidine, 2-n-heptylamino-</t>
  </si>
  <si>
    <t>perrin1736</t>
  </si>
  <si>
    <t>CCCCCCCn1cccnc1=N</t>
  </si>
  <si>
    <t>pyrimidine, 1-heptyl-1,2-dihydro-2-imino-</t>
  </si>
  <si>
    <t>perrin1737</t>
  </si>
  <si>
    <t>Cc1cc(=O)n(C)c(NN)n1</t>
  </si>
  <si>
    <t>V2</t>
  </si>
  <si>
    <t>pyrimidine, 2-hydrazino-1,6-dihydro-1,4-dimethyl-6-oxo-</t>
  </si>
  <si>
    <t>perrin1738</t>
  </si>
  <si>
    <t>Cc1cc(O)nc(NN)n1</t>
  </si>
  <si>
    <t>pyrimidine, 2-hydrazino-4-hydroxy-6-methyl-</t>
  </si>
  <si>
    <t>perrin1739</t>
  </si>
  <si>
    <t>COc1cc(C)nc(NN)n1</t>
  </si>
  <si>
    <t>pyrimidine, 2-hydrazino-4-methoxy-6-methyl-</t>
  </si>
  <si>
    <t>perrin1740</t>
  </si>
  <si>
    <t>Oc1ncccn1</t>
  </si>
  <si>
    <t>C=0.1 (K1), 0.01 (K2)</t>
  </si>
  <si>
    <t>B112</t>
  </si>
  <si>
    <t>pyrimidine, 2-hydroxy-</t>
  </si>
  <si>
    <t>perrin1741</t>
  </si>
  <si>
    <t>Oc1cncnc1</t>
  </si>
  <si>
    <t>pyrimidine, 5-hydroxy-</t>
  </si>
  <si>
    <t>perrin1743</t>
  </si>
  <si>
    <t>COc1cncnc1O</t>
  </si>
  <si>
    <t>pyrimidine, 4-hydroxy-5-methoxy-</t>
  </si>
  <si>
    <t>perrin1744</t>
  </si>
  <si>
    <t>COc1nc(C)cc(O)n1</t>
  </si>
  <si>
    <t>~1.5</t>
  </si>
  <si>
    <t>pyrimidine, 4-hydroxy-2-methoxy-6-methyl-</t>
  </si>
  <si>
    <t>perrin1745</t>
  </si>
  <si>
    <t>Cc1ccnc(O)n1</t>
  </si>
  <si>
    <t>pyrimidine, 2-hydroxy-4-methyl-</t>
  </si>
  <si>
    <t>perrin1746</t>
  </si>
  <si>
    <t>Cc1cc(O)ncn1</t>
  </si>
  <si>
    <t>pyrimidine, 4-hydroxy-6-methyl-</t>
  </si>
  <si>
    <t>perrin1747</t>
  </si>
  <si>
    <t>CNc1ccnc(O)n1</t>
  </si>
  <si>
    <t>pyrimidine, 2-hydroxy-4-methylamino-</t>
  </si>
  <si>
    <t>perrin1748</t>
  </si>
  <si>
    <t>C=0.02 (K2)</t>
  </si>
  <si>
    <t>CNc1nccc(O)n1</t>
  </si>
  <si>
    <t>C=0.01 (K1), 0.005 (K2)</t>
  </si>
  <si>
    <t>pyrimidine, 4-hydroxy-2-methylamino-</t>
  </si>
  <si>
    <t>perrin1749</t>
  </si>
  <si>
    <t>CNc1cc(O)ncn1</t>
  </si>
  <si>
    <t>&lt;1.7</t>
  </si>
  <si>
    <t>pyrimidine, 4-hydroxy-6-methylamino-</t>
  </si>
  <si>
    <t>perrin1750</t>
  </si>
  <si>
    <t>Sc1ncccn1</t>
  </si>
  <si>
    <t>pyrimidine, 2-mercapto-</t>
  </si>
  <si>
    <t>perrin1751</t>
  </si>
  <si>
    <t>Sc1ccncn1</t>
  </si>
  <si>
    <t>pyrimidine, 4-mercapto-</t>
  </si>
  <si>
    <t>perrin1752</t>
  </si>
  <si>
    <t>Cc1cc(C)nc(S)n1</t>
  </si>
  <si>
    <t>pyrimidine, 2-mercapto-4,6-dimethyl-</t>
  </si>
  <si>
    <t>perrin1753</t>
  </si>
  <si>
    <t>Cc1ccnc(S)n1</t>
  </si>
  <si>
    <t>pyrimidine, 2-mercapto-4-methyl-</t>
  </si>
  <si>
    <t>perrin1754</t>
  </si>
  <si>
    <t>Cc1cc(S)ncn1</t>
  </si>
  <si>
    <t>C=0.01, as sodium salt</t>
  </si>
  <si>
    <t>pyrimidine, 4-mercapto-6-methyl-</t>
  </si>
  <si>
    <t>perrin1755</t>
  </si>
  <si>
    <t>CNc1ccnc(S)n1</t>
  </si>
  <si>
    <t>C=0.005 (K1), 0.0025 (K2)</t>
  </si>
  <si>
    <t>pyrimidine, 2-mercapto-4-methylamino-</t>
  </si>
  <si>
    <t>perrin1756</t>
  </si>
  <si>
    <t>COc1ncccn1</t>
  </si>
  <si>
    <t>pyrimidine, 2-methoxy-</t>
  </si>
  <si>
    <t>perrin1757</t>
  </si>
  <si>
    <t>COc1ccncn1</t>
  </si>
  <si>
    <t>C=0.01, sensitive to acid</t>
  </si>
  <si>
    <t>pyrimidine, 4-methoxy-</t>
  </si>
  <si>
    <t>perrin1758</t>
  </si>
  <si>
    <t>COC(=O)c1ncccn1</t>
  </si>
  <si>
    <t>pyrimidine, 2-methoxycarbonyl-</t>
  </si>
  <si>
    <t>perrin1759</t>
  </si>
  <si>
    <t>COc1cc(C)ncn1</t>
  </si>
  <si>
    <t>pyrimidine, 4-methoxy-6-methyl-</t>
  </si>
  <si>
    <t>perrin1761</t>
  </si>
  <si>
    <t>CNc1nccc(OC)n1</t>
  </si>
  <si>
    <t>B125</t>
  </si>
  <si>
    <t>pyrimidine, 4-methoxy-2-methylamino-</t>
  </si>
  <si>
    <t>perrin1762</t>
  </si>
  <si>
    <t>CNc1cc(OC)ncn1</t>
  </si>
  <si>
    <t>pyrimidine, 4-methoxy-6-methylamino-</t>
  </si>
  <si>
    <t>perrin1763</t>
  </si>
  <si>
    <t>COc1cc(SC)ncn1</t>
  </si>
  <si>
    <t>pyrimidine, 4-methoxy-6-methylthio-</t>
  </si>
  <si>
    <t>perrin1764</t>
  </si>
  <si>
    <t>Cc1ccncn1</t>
  </si>
  <si>
    <t>pyrimidine, 4-methyl-</t>
  </si>
  <si>
    <t>perrin1765</t>
  </si>
  <si>
    <t>CNc1ncccn1</t>
  </si>
  <si>
    <t>pyrimidine, 2-methylamino-</t>
  </si>
  <si>
    <t>perrin1766</t>
  </si>
  <si>
    <t>CNc1ccncn1</t>
  </si>
  <si>
    <t>pyrimidine, 4-methylamino-</t>
  </si>
  <si>
    <t>perrin1767</t>
  </si>
  <si>
    <t>CSc1nccc(C)n1</t>
  </si>
  <si>
    <t>pyrimidine, 4-methyl-2-methylthio-</t>
  </si>
  <si>
    <t>perrin1768</t>
  </si>
  <si>
    <t>CSc1cc(C)ncn1</t>
  </si>
  <si>
    <t>pyrimidine, 4-methyl-6-methylthio-</t>
  </si>
  <si>
    <t>perrin1769</t>
  </si>
  <si>
    <t>CSc1ncccn1</t>
  </si>
  <si>
    <t>C=1.8x10-4, in aq. H2SO4 solutions</t>
  </si>
  <si>
    <t>pyrimidine, 2-methylthio-</t>
  </si>
  <si>
    <t>perrin1771</t>
  </si>
  <si>
    <t>CSc1ccncn1</t>
  </si>
  <si>
    <t>pyrimidine, 4-methylthio-</t>
  </si>
  <si>
    <t>perrin1772</t>
  </si>
  <si>
    <t>CCCCCNc1ncccn1</t>
  </si>
  <si>
    <t>pyrimidine, 2-n-pentylamino-</t>
  </si>
  <si>
    <t>perrin1773</t>
  </si>
  <si>
    <t>CCCNc1ncccn1</t>
  </si>
  <si>
    <t>pyrimidine, 2-n-propylamino-</t>
  </si>
  <si>
    <t>perrin1774</t>
  </si>
  <si>
    <t>C1=NCCCN1</t>
  </si>
  <si>
    <t>C=0.8, fBH+ taken equal to f+/-KCl</t>
  </si>
  <si>
    <t>B116</t>
  </si>
  <si>
    <t>pyrimidine, 1,4,5,6-tetrahydro-</t>
  </si>
  <si>
    <t>perrin1778</t>
  </si>
  <si>
    <t>Cn1ccc(=O)n(C)c1=O</t>
  </si>
  <si>
    <t>pyrimidine, 1,2,3,4-tetrahydro-1,3-dimethyl-2,4-dioxo-</t>
  </si>
  <si>
    <t>perrin1779</t>
  </si>
  <si>
    <t>Cn1ccc(=N)n(C)c1=O</t>
  </si>
  <si>
    <t>pyrimidine, 1,2,3,4-tetrahydro-4-imino-1,3-dimethyl-2-oxo-</t>
  </si>
  <si>
    <t>perrin1780</t>
  </si>
  <si>
    <t>c1ccc(C2=NCCCN2)cc1</t>
  </si>
  <si>
    <t>In aq. solutions, fBH+ taken equal to f+/-(KOH)</t>
  </si>
  <si>
    <t>pyrimidine, 1,4,5,6-tetrahydro-2-phenyl-</t>
  </si>
  <si>
    <t>perrin1781</t>
  </si>
  <si>
    <t>Nc1ncc(N)c(N)n1</t>
  </si>
  <si>
    <t>pyrimidine, 2,4,5-triamino-</t>
  </si>
  <si>
    <t>perrin1782</t>
  </si>
  <si>
    <t>Nc1cc(N)nc(N)n1</t>
  </si>
  <si>
    <t>pyrimidine, 2,4,6-triamino-</t>
  </si>
  <si>
    <t>perrin1783</t>
  </si>
  <si>
    <t>CCOC(=O)c1nc(N)nc(N)c1N</t>
  </si>
  <si>
    <t>In aq. H2SO4 solution</t>
  </si>
  <si>
    <t>pyrimidine, 2,4,5-triamino-6-ethoxycarbonyl-</t>
  </si>
  <si>
    <t>perrin1785</t>
  </si>
  <si>
    <t>Room (assumed)</t>
  </si>
  <si>
    <t>Nc1nc(N)c(N)c(O)n1</t>
  </si>
  <si>
    <t>pyrimidine, 2,5,6-triamino-4-hydroxy-</t>
  </si>
  <si>
    <t>perrin1786</t>
  </si>
  <si>
    <t>CC1=NCCCS1</t>
  </si>
  <si>
    <t>I=0.1</t>
  </si>
  <si>
    <t>1,3-Thiazine, 4,5-dihydro-2-methyl-</t>
  </si>
  <si>
    <t>perrin1790</t>
  </si>
  <si>
    <t>C1=CSCC=N1</t>
  </si>
  <si>
    <t>B12</t>
  </si>
  <si>
    <t>1,4-Thiazine</t>
  </si>
  <si>
    <t>perrin1791</t>
  </si>
  <si>
    <t>C1CSCCN1</t>
  </si>
  <si>
    <t>Concentration not stated, "mixed" constant</t>
  </si>
  <si>
    <t>1,4-Thiazine, tetrahydro-</t>
  </si>
  <si>
    <t>perrin1792</t>
  </si>
  <si>
    <t>c1cscn1</t>
  </si>
  <si>
    <t>Thiazole</t>
  </si>
  <si>
    <t>perrin1793</t>
  </si>
  <si>
    <t>CC(=O)NC(C1=NCCS1)C(C)C</t>
  </si>
  <si>
    <t>E3bg, O1</t>
  </si>
  <si>
    <t>thiazole, 2-(1-acetamido-2-methyl-propyl)-4,5-dihydro-</t>
  </si>
  <si>
    <t>perrin1794</t>
  </si>
  <si>
    <t>Nc1nccs1</t>
  </si>
  <si>
    <t>thiazole, 2-amino-</t>
  </si>
  <si>
    <t>perrin1795</t>
  </si>
  <si>
    <t>NCCc1cscn1</t>
  </si>
  <si>
    <t>C=0.003, I=0.015</t>
  </si>
  <si>
    <t>thiazole, 4-(2-aminoethyl)-</t>
  </si>
  <si>
    <t>perrin1797</t>
  </si>
  <si>
    <t>NC(=O)c1cncs1</t>
  </si>
  <si>
    <t>thiazole, 5-carbamoyl-</t>
  </si>
  <si>
    <t>perrin1798</t>
  </si>
  <si>
    <t>Cn1ccsc1=N</t>
  </si>
  <si>
    <t>C=0.01, as hydriodide</t>
  </si>
  <si>
    <t>thiazole, 2,3-dihydro-2-imino-3-methyl-</t>
  </si>
  <si>
    <t>perrin1799</t>
  </si>
  <si>
    <t>CC1=NCCS1</t>
  </si>
  <si>
    <t>I=0.1, ‚Äúmixed‚Äù constant, acid solutions slowly hydrolyse</t>
  </si>
  <si>
    <t>M23</t>
  </si>
  <si>
    <t>thiazole, 4,5-dihydro-2-methyl-</t>
  </si>
  <si>
    <t>perrin1800</t>
  </si>
  <si>
    <t>I=0.1 (KCl), insufficient details</t>
  </si>
  <si>
    <t>L48</t>
  </si>
  <si>
    <t>C1CSCN1</t>
  </si>
  <si>
    <t>Not stated</t>
  </si>
  <si>
    <t>R5</t>
  </si>
  <si>
    <t>Thiazolidine</t>
  </si>
  <si>
    <t>perrin1802</t>
  </si>
  <si>
    <t>O=C(O)C1CSCN1</t>
  </si>
  <si>
    <t>thiazolidine, 4-carboxy-</t>
  </si>
  <si>
    <t>perrin1803</t>
  </si>
  <si>
    <t>COC(=O)C1CSCN1</t>
  </si>
  <si>
    <t>thiazolidine, 4-methoxycarbonyl-</t>
  </si>
  <si>
    <t>perrin1804</t>
  </si>
  <si>
    <t>Nc1nsc(-c2ccccc2)n1</t>
  </si>
  <si>
    <t>G24</t>
  </si>
  <si>
    <t>1,2,4-Thiadiazole, 3-amino-5-phenyl-</t>
  </si>
  <si>
    <t>perrin1809</t>
  </si>
  <si>
    <t>Nc1nc(-c2ccccc2)ns1</t>
  </si>
  <si>
    <t>1,2,4-Thiadiazole, 5-amino-3-phenyl-</t>
  </si>
  <si>
    <t>perrin1810</t>
  </si>
  <si>
    <t>Nc1nnc(-c2ccccc2)s1</t>
  </si>
  <si>
    <t>C=5x10-5, in acetate buffers</t>
  </si>
  <si>
    <t>T7</t>
  </si>
  <si>
    <t>1,3,4-Thiadiazole, 2-amino-5-phenyl-</t>
  </si>
  <si>
    <t>perrin1811</t>
  </si>
  <si>
    <t>c1ccc(CNc2nnc(-c3ccccc3)s2)cc1</t>
  </si>
  <si>
    <t>T6</t>
  </si>
  <si>
    <t>1,3,4-Thiadiazole, 2-benzylamino-5-phenyl-</t>
  </si>
  <si>
    <t>perrin1812</t>
  </si>
  <si>
    <t>CCNc1nnc(-c2ccccc2)s1</t>
  </si>
  <si>
    <t>1,3,4-Thiadiazole, 2-ethylamino-5-phenyl-</t>
  </si>
  <si>
    <t>perrin1813</t>
  </si>
  <si>
    <t>CCn1nc(-c2ccccc2)sc1=N</t>
  </si>
  <si>
    <t>1,3,4-Thiadiazole, 3-ethyl-2,3-dihydro-2-imino-5-phenyl-</t>
  </si>
  <si>
    <t>perrin1814</t>
  </si>
  <si>
    <t>CCNC1SC(c2ccccc2)=NN1CC</t>
  </si>
  <si>
    <t>1,3,4-Thiadiazole, 3-ethyl-2-ethylamino-2,3-dihydro-5-phenyl-</t>
  </si>
  <si>
    <t>perrin1815</t>
  </si>
  <si>
    <t>CNc1nnc(-c2ccccc2)s1</t>
  </si>
  <si>
    <t>1,3,4-Thiadiazole, 2-methylamino-5-phenyl-</t>
  </si>
  <si>
    <t>perrin1816</t>
  </si>
  <si>
    <t>Nc1nccnn1</t>
  </si>
  <si>
    <t>1,2,4-Triazine, 3-amino-</t>
  </si>
  <si>
    <t>perrin1819</t>
  </si>
  <si>
    <t>Estimated from results in glacial acetic acid</t>
  </si>
  <si>
    <t>R27</t>
  </si>
  <si>
    <t>Cc1nnc(C)c(C)n1</t>
  </si>
  <si>
    <t>1,2,4-Triazine, 3,5,6-trimethyl-</t>
  </si>
  <si>
    <t>perrin1820</t>
  </si>
  <si>
    <t>C=CCOc1nc(N)nc(N)n1</t>
  </si>
  <si>
    <t>1,3,5-Triazine, 2-allyloxy-4,6-diamino-</t>
  </si>
  <si>
    <t>perrin1821</t>
  </si>
  <si>
    <t>CCN(CC)c1nc(N)nc(N(CC)CC)n1</t>
  </si>
  <si>
    <t>C=007</t>
  </si>
  <si>
    <t>1,3,5-Triazine, 2-amino-4,6-bisdiethylamino-</t>
  </si>
  <si>
    <t>perrin1822</t>
  </si>
  <si>
    <t>CCNc1nc(N)nc(NCC)n1</t>
  </si>
  <si>
    <t>1,3,5-Triazine, 2-amino-4,6-bisethylamino-</t>
  </si>
  <si>
    <t>perrin1824</t>
  </si>
  <si>
    <t>N=C(N)Nc1nc(N)nc(NC(=N)N)n1</t>
  </si>
  <si>
    <t>O5, E</t>
  </si>
  <si>
    <t>H51</t>
  </si>
  <si>
    <t>1,3,5-Triazine, 2-amino-4,6-bisguanidino-</t>
  </si>
  <si>
    <t>perrin1825</t>
  </si>
  <si>
    <t>Nc1nc(NCO)nc(NCO)n1</t>
  </si>
  <si>
    <t>D35</t>
  </si>
  <si>
    <t>1,3,5-Triazine, 2-amino-4,6-bishydroxymethylamino-</t>
  </si>
  <si>
    <t>perrin1827</t>
  </si>
  <si>
    <t>C=0.003</t>
  </si>
  <si>
    <t>Cc1nc(C)nc(N)n1</t>
  </si>
  <si>
    <t>1,3,5-Triazine, 2-amino-4,6-dimethyl-</t>
  </si>
  <si>
    <t>perrin1828</t>
  </si>
  <si>
    <t>Nc1ncnc(N)n1</t>
  </si>
  <si>
    <t>1,3,5-Triazine, 2,4-diamino-</t>
  </si>
  <si>
    <t>perrin1830</t>
  </si>
  <si>
    <t>CCN(CC)c1nc(N)nc(N)n1</t>
  </si>
  <si>
    <t>1,3,5-Triazine, 2,4-diamino-6-diethylamino-</t>
  </si>
  <si>
    <t>perrin1831</t>
  </si>
  <si>
    <t>CCNc1nc(N)nc(N)n1</t>
  </si>
  <si>
    <t>1,3,5-Triazine, 2,4-diamino-6-ethylamino-</t>
  </si>
  <si>
    <t>perrin1833</t>
  </si>
  <si>
    <t>CCn1c(N)nc(N)nc1=N</t>
  </si>
  <si>
    <t>1,3,5-Triazine, 2,4-diamino-5-ethyl-5,6-dihydro-6-imino-</t>
  </si>
  <si>
    <t>perrin1834</t>
  </si>
  <si>
    <t>N=C(N)Nc1nc(N)nc(N)n1</t>
  </si>
  <si>
    <t>1,3,5-Triazine, 2,4-diamino-6-guanidino-</t>
  </si>
  <si>
    <t>perrin1835</t>
  </si>
  <si>
    <t>Cc1nc(N)nc(N)n1</t>
  </si>
  <si>
    <t>1,3,5-Triazine, 2,4-diamino-6-methyl-</t>
  </si>
  <si>
    <t>perrin1836</t>
  </si>
  <si>
    <t>Nc1nc(N)nc(Nc2ccccc2)n1</t>
  </si>
  <si>
    <t>1,3,5-Triazine, 2,4-diamino-6-phenylamino-</t>
  </si>
  <si>
    <t>perrin1837</t>
  </si>
  <si>
    <t>Nc1nc(N)nc(N)n1</t>
  </si>
  <si>
    <t>1,3,5-Triazine, 2,4,6-triamino-</t>
  </si>
  <si>
    <t>perrin1839</t>
  </si>
  <si>
    <t>CCNc1nc(NCC)nc(NCC)n1</t>
  </si>
  <si>
    <t>1,3,5-Triazine, 2,4,6-trisethylamino-</t>
  </si>
  <si>
    <t>perrin1842</t>
  </si>
  <si>
    <t>N=C(N)Nc1nc(NC(=N)N)nc(NC(=N)N)n1</t>
  </si>
  <si>
    <t>1,3,5-Triazine, 2,4,6-trisguanidino-</t>
  </si>
  <si>
    <t>perrin1843</t>
  </si>
  <si>
    <t>OCNc1nc(NCO)nc(NCO)n1</t>
  </si>
  <si>
    <t>1,3,5-Triazine, 2,4,6-trishydroxymethylamino-</t>
  </si>
  <si>
    <t>perrin1845</t>
  </si>
  <si>
    <t>COCNc1nc(NCOC)nc(NCOC)n1</t>
  </si>
  <si>
    <t>1,3,5-Triazine, 2,4,6-tris(methoxy)methylamino-</t>
  </si>
  <si>
    <t>perrin1847</t>
  </si>
  <si>
    <t>Cn1ccnn1</t>
  </si>
  <si>
    <t>A49</t>
  </si>
  <si>
    <t>1,2,3-Triazole, 1-methyl-</t>
  </si>
  <si>
    <t>perrin1849</t>
  </si>
  <si>
    <t>Cn1nccn1</t>
  </si>
  <si>
    <t>1,2,3-Triazole, 2-methyl-</t>
  </si>
  <si>
    <t>perrin1850</t>
  </si>
  <si>
    <t>c1nc[nH]n1</t>
  </si>
  <si>
    <t>Kin.</t>
  </si>
  <si>
    <t>1,2,4-Triazole</t>
  </si>
  <si>
    <t>perrin1851</t>
  </si>
  <si>
    <t>CCc1n[nH]c(CC)n1</t>
  </si>
  <si>
    <t>1,2,4-Triazole, 3,5-diethyl-</t>
  </si>
  <si>
    <t>perrin1852</t>
  </si>
  <si>
    <t>Cc1n[nH]c(C)n1</t>
  </si>
  <si>
    <t>1,2,4-Triazole, 3,5-dimethyl-</t>
  </si>
  <si>
    <t>perrin1853</t>
  </si>
  <si>
    <t>c1nncnn1</t>
  </si>
  <si>
    <t>1,2,4,5-Tetrazine</t>
  </si>
  <si>
    <t>perrin1856</t>
  </si>
  <si>
    <t>CCC1=NNC(CC)=NN1</t>
  </si>
  <si>
    <t>1,2,4,5-Tetrazine, 3,6-diethyl-1,4-dihydro-</t>
  </si>
  <si>
    <t>perrin1857</t>
  </si>
  <si>
    <t>C1=NNC=NN1</t>
  </si>
  <si>
    <t>1,2,4,5-Tetrazine, 1,4-dihydro-</t>
  </si>
  <si>
    <t>perrin1858</t>
  </si>
  <si>
    <t>Nc1nnnn1Cc1ccccc1</t>
  </si>
  <si>
    <t>25+2</t>
  </si>
  <si>
    <t>tetrazole, 5-amino-1-benzyl-</t>
  </si>
  <si>
    <t>perrin1861</t>
  </si>
  <si>
    <t>Nc1nnnn1-c1cccc(Cl)c1</t>
  </si>
  <si>
    <t>tetrazole, 5-amino-1-(m-chlorophenyl)-</t>
  </si>
  <si>
    <t>perrin1862</t>
  </si>
  <si>
    <t>Nc1nnnn1-c1ccc(Cl)cc1</t>
  </si>
  <si>
    <t>tetrazole, 5-amino-1-(p-chlorophenyl)-</t>
  </si>
  <si>
    <t>perrin1863</t>
  </si>
  <si>
    <t>CC(C)n1nnnc1N</t>
  </si>
  <si>
    <t>tetrazole, 5-amino-1-isopropyl-</t>
  </si>
  <si>
    <t>perrin1864</t>
  </si>
  <si>
    <t>Cn1nnnc1N</t>
  </si>
  <si>
    <t>tetrazole, 5-amino-1-methyl-</t>
  </si>
  <si>
    <t>perrin1865</t>
  </si>
  <si>
    <t>Nc1nnnn1-c1cccc([N+](=O)[O-])c1</t>
  </si>
  <si>
    <t>tetrazole, 5-amino-1-(m-nitrophenyl)-</t>
  </si>
  <si>
    <t>perrin1866</t>
  </si>
  <si>
    <t>Nc1nnnn1-c1ccc([N+](=O)[O-])cc1</t>
  </si>
  <si>
    <t>tetrazole, 5-amino-1-(p-nitrophenyl)-</t>
  </si>
  <si>
    <t>perrin1867</t>
  </si>
  <si>
    <t>Nn1nnnc1-c1ccccc1</t>
  </si>
  <si>
    <t>tetrazole, 1-amino-5-phenyl-</t>
  </si>
  <si>
    <t>perrin1868</t>
  </si>
  <si>
    <t>1868a</t>
  </si>
  <si>
    <t>Nc1nnnn1-c1ccccc1</t>
  </si>
  <si>
    <t>tetrazole, 5-amino-1-phenyl-</t>
  </si>
  <si>
    <t>perrin1868a</t>
  </si>
  <si>
    <t>CCCn1nnnc1N</t>
  </si>
  <si>
    <t>tetrazole, 5-amino-1-n-propyl-</t>
  </si>
  <si>
    <t>perrin1869</t>
  </si>
  <si>
    <t>Cc1ccccc1-n1nnnc1N</t>
  </si>
  <si>
    <t>tetrazole, 5-amino-1-(o-tolyl)-</t>
  </si>
  <si>
    <t>perrin1870</t>
  </si>
  <si>
    <t>Cc1cccc(-n2nnnc2N)c1</t>
  </si>
  <si>
    <t>tetrazole, 5-amino-1-(m-tolyl)-</t>
  </si>
  <si>
    <t>perrin1871</t>
  </si>
  <si>
    <t>N=C(N)Nc1nnn[nH]1</t>
  </si>
  <si>
    <t>tetrazole, 5-guanidino-</t>
  </si>
  <si>
    <t>perrin1872</t>
  </si>
  <si>
    <t>c1ccc2[nH]ccc2c1</t>
  </si>
  <si>
    <t>B61</t>
  </si>
  <si>
    <t>Indole</t>
  </si>
  <si>
    <t>perrin1873</t>
  </si>
  <si>
    <t>Nc1cc2ccccc2[nH]1</t>
  </si>
  <si>
    <t>As hydrochloride, substance is probably 2-iminoindolenine</t>
  </si>
  <si>
    <t>K8</t>
  </si>
  <si>
    <t>indole, 2-amino-</t>
  </si>
  <si>
    <t>perrin1874</t>
  </si>
  <si>
    <t>NCCc1c[nH]c2ccccc12</t>
  </si>
  <si>
    <t>indole, 3-(2-aminoethyl)-</t>
  </si>
  <si>
    <t>perrin1875</t>
  </si>
  <si>
    <t>NCCc1c[nH]c2ccc(O)cc12</t>
  </si>
  <si>
    <t>C=0.01, as sulphate</t>
  </si>
  <si>
    <t>indole, 3-(2-aminoethyl)-5-hydroxy-</t>
  </si>
  <si>
    <t>perrin1876</t>
  </si>
  <si>
    <t>26 (assumed)</t>
  </si>
  <si>
    <t>Cn1c(N)cc2ccccc21</t>
  </si>
  <si>
    <t>As hydrochloride</t>
  </si>
  <si>
    <t>indole, 2-amino-1-methyl-</t>
  </si>
  <si>
    <t>perrin1877</t>
  </si>
  <si>
    <t>COc1ccc2[nH]cc(CC(C)N)c2c1</t>
  </si>
  <si>
    <t>indole, 3-(2-aminopropyl)-5-methoxy-</t>
  </si>
  <si>
    <t>perrin1878</t>
  </si>
  <si>
    <t>CN1C(=N)C(C)(C)c2ccccc21</t>
  </si>
  <si>
    <t>indole, 2,3-dihydro-2-imino-1,3,3-trimethyl-</t>
  </si>
  <si>
    <t>perrin1879</t>
  </si>
  <si>
    <t>Cc1cc2ccccc2n1C</t>
  </si>
  <si>
    <t>indole, 1,2-dimethyl-</t>
  </si>
  <si>
    <t>perrin1880</t>
  </si>
  <si>
    <t>Cc1[nH]c2ccccc2c1C</t>
  </si>
  <si>
    <t>indole, 2,3-dimethyl-</t>
  </si>
  <si>
    <t>perrin1881</t>
  </si>
  <si>
    <t>CN(C)CCc1c[nH]c2ccc(O)cc12</t>
  </si>
  <si>
    <t>indole, 3-(2-dimethylaminoethyl)-5-hydroxy-</t>
  </si>
  <si>
    <t>perrin1882</t>
  </si>
  <si>
    <t>CCCN(CCC)CCc1c[nH]c2ccccc12</t>
  </si>
  <si>
    <t>indole, 3-(2-dipropylaminoethyl)-</t>
  </si>
  <si>
    <t>perrin1883</t>
  </si>
  <si>
    <t>Cn1ccc2ccccc21</t>
  </si>
  <si>
    <t>indole, 1-methyl-</t>
  </si>
  <si>
    <t>perrin1884</t>
  </si>
  <si>
    <t>Cc1cc2ccccc2[nH]1</t>
  </si>
  <si>
    <t>indole, 2-methyl-</t>
  </si>
  <si>
    <t>perrin1885</t>
  </si>
  <si>
    <t>Cc1c[nH]c2ccccc12</t>
  </si>
  <si>
    <t>indole, 3-methyl-</t>
  </si>
  <si>
    <t>perrin1886</t>
  </si>
  <si>
    <t>c1ccc2cnccc2c1</t>
  </si>
  <si>
    <t>C=0.002, buffer concn. 0.01M</t>
  </si>
  <si>
    <t>Isoquinoline</t>
  </si>
  <si>
    <t>perrin1887</t>
  </si>
  <si>
    <t>C=0.002, as hydrochloride</t>
  </si>
  <si>
    <t>K3</t>
  </si>
  <si>
    <t>Nc1nccc2ccccc12</t>
  </si>
  <si>
    <t>isoquinoline, 1-amino-</t>
  </si>
  <si>
    <t>perrin1888</t>
  </si>
  <si>
    <t>Nc1cc2ccccc2cn1</t>
  </si>
  <si>
    <t>isoquinoline, 3-amino-</t>
  </si>
  <si>
    <t>perrin1889</t>
  </si>
  <si>
    <t>Nc1cncc2ccccc12</t>
  </si>
  <si>
    <t>isoquinoline, 4-amino-</t>
  </si>
  <si>
    <t>perrin1890</t>
  </si>
  <si>
    <t>Nc1cccc2cnccc12</t>
  </si>
  <si>
    <t>isoquinoline, 5-amino-</t>
  </si>
  <si>
    <t>perrin1891</t>
  </si>
  <si>
    <t>Nc1ccc2cnccc2c1</t>
  </si>
  <si>
    <t>isoquinoline, 6-amino-</t>
  </si>
  <si>
    <t>perrin1892</t>
  </si>
  <si>
    <t>Nc1ccc2ccncc2c1</t>
  </si>
  <si>
    <t>isoquinoline, 7-amino-</t>
  </si>
  <si>
    <t>perrin1893</t>
  </si>
  <si>
    <t>Nc1cccc2ccncc12</t>
  </si>
  <si>
    <t>isoquinoline, 8-amino-</t>
  </si>
  <si>
    <t>perrin1894</t>
  </si>
  <si>
    <t>Brc1cncc2ccccc12</t>
  </si>
  <si>
    <t>In chloroacetate buffers</t>
  </si>
  <si>
    <t>isoquinoline, 4-bromo-</t>
  </si>
  <si>
    <t>perrin1895</t>
  </si>
  <si>
    <t>Cn1ccc2ccccc2c1=O</t>
  </si>
  <si>
    <t>isoquinoline, 1,2-dihydro-2-methyl-1-oxo-</t>
  </si>
  <si>
    <t>perrin1896</t>
  </si>
  <si>
    <t>Cn1ccc2cc(=O)ccc-2c1</t>
  </si>
  <si>
    <t>isoquinoline, 2,6-dihydro-2-methyl-6-oxo-</t>
  </si>
  <si>
    <t>perrin1897</t>
  </si>
  <si>
    <t>Cn1ccc2cccc(=O)c-2c1</t>
  </si>
  <si>
    <t>isoquinoline, 2,8-dihydro-2-methyl-8-oxo-</t>
  </si>
  <si>
    <t>perrin1898</t>
  </si>
  <si>
    <t>Oc1nccc2ccccc12</t>
  </si>
  <si>
    <t>isoquinoline, 1-hydroxy-</t>
  </si>
  <si>
    <t>perrin1899</t>
  </si>
  <si>
    <t>Oc1cc2ccccc2cn1</t>
  </si>
  <si>
    <t>c not stated</t>
  </si>
  <si>
    <t>B35</t>
  </si>
  <si>
    <t>isoquinoline, 3-hydroxy-</t>
  </si>
  <si>
    <t>perrin1900</t>
  </si>
  <si>
    <t>Oc1cncc2ccccc12</t>
  </si>
  <si>
    <t>In acetate buffers</t>
  </si>
  <si>
    <t>isoquinoline, 4-hydroxy-</t>
  </si>
  <si>
    <t>perrin1901</t>
  </si>
  <si>
    <t>Oc1cccc2cnccc12</t>
  </si>
  <si>
    <t>M199</t>
  </si>
  <si>
    <t>isoquinoline, 5-hydroxy-</t>
  </si>
  <si>
    <t>perrin1902</t>
  </si>
  <si>
    <t>Oc1ccc2cnccc2c1</t>
  </si>
  <si>
    <t>isoquinoline, 6-hydroxy-</t>
  </si>
  <si>
    <t>perrin1903</t>
  </si>
  <si>
    <t>Oc1ccc2ccncc2c1</t>
  </si>
  <si>
    <t>isoquinoline, 7-hydroxy-</t>
  </si>
  <si>
    <t>perrin1904</t>
  </si>
  <si>
    <t>Oc1cccc2ccncc12</t>
  </si>
  <si>
    <t>isoquinoline, 8-hydroxy-</t>
  </si>
  <si>
    <t>perrin1905</t>
  </si>
  <si>
    <t>Sc1nccc2ccccc12</t>
  </si>
  <si>
    <t>isoquinoline, 1-mercapto-</t>
  </si>
  <si>
    <t>perrin1906</t>
  </si>
  <si>
    <t>Sc1cc2ccccc2cn1</t>
  </si>
  <si>
    <t>isoquinoline, 3-mercapto-</t>
  </si>
  <si>
    <t>perrin1907</t>
  </si>
  <si>
    <t>CN1C=Cc2ccccc2C1S</t>
  </si>
  <si>
    <t>isoquinoline, 1-mercapto-2-methyl-</t>
  </si>
  <si>
    <t>perrin1908</t>
  </si>
  <si>
    <t>COc1nccc2ccccc12</t>
  </si>
  <si>
    <t>C=10-4; buffer concn. 0.01M</t>
  </si>
  <si>
    <t>isoquinoline, 1-methoxy-</t>
  </si>
  <si>
    <t>perrin1909</t>
  </si>
  <si>
    <t>Cc1cc2ccccc2cn1</t>
  </si>
  <si>
    <t>Quoted without details</t>
  </si>
  <si>
    <t>H42</t>
  </si>
  <si>
    <t>isoquinoline, 3-methyl-</t>
  </si>
  <si>
    <t>perrin1910</t>
  </si>
  <si>
    <t>CSc1nccc2ccccc12</t>
  </si>
  <si>
    <t>isoquinoline, 1-methylthio-</t>
  </si>
  <si>
    <t>perrin1911</t>
  </si>
  <si>
    <t>CSc1cc2ccccc2cn1</t>
  </si>
  <si>
    <t>isoquinoline, 3-methylthio-</t>
  </si>
  <si>
    <t>perrin1912</t>
  </si>
  <si>
    <t>O=[N+]([O-])c1cncc2ccccc12</t>
  </si>
  <si>
    <t>isoquinoline, 4-nitro-</t>
  </si>
  <si>
    <t>perrin1913</t>
  </si>
  <si>
    <t>O=[N+]([O-])c1cccc2cnccc12</t>
  </si>
  <si>
    <t>A72</t>
  </si>
  <si>
    <t>isoquinoline, 5-nitro-</t>
  </si>
  <si>
    <t>perrin1914</t>
  </si>
  <si>
    <t>O=[N+]([O-])c1ccc2cnccc2c1</t>
  </si>
  <si>
    <t>isoquinoline, 6-nitro-</t>
  </si>
  <si>
    <t>perrin1915</t>
  </si>
  <si>
    <t>O=[N+]([O-])c1ccc2ccncc2c1</t>
  </si>
  <si>
    <t>isoquinoline, 7-nitro-</t>
  </si>
  <si>
    <t>perrin1916</t>
  </si>
  <si>
    <t>O=[N+]([O-])c1cccc2ccncc12</t>
  </si>
  <si>
    <t>isoquinoline, 8-nitro-</t>
  </si>
  <si>
    <t>perrin1917</t>
  </si>
  <si>
    <t>c1ccc2c(c1)CCNC2</t>
  </si>
  <si>
    <t>isoquinoline, 1,2,3,4-tetrahydro-</t>
  </si>
  <si>
    <t>perrin1918</t>
  </si>
  <si>
    <t>CN1CC(=O)c2ccccc2C1</t>
  </si>
  <si>
    <t>2-Methyl-4-isoquinolone</t>
  </si>
  <si>
    <t>perrin1919</t>
  </si>
  <si>
    <t>[O-][n+]1ccc2ccccc2c1</t>
  </si>
  <si>
    <t>Isoquinoline-2-oxide</t>
  </si>
  <si>
    <t>perrin1922</t>
  </si>
  <si>
    <t>c1ccc2ncccc2c1</t>
  </si>
  <si>
    <t>- For pKs of some 4-substituted quinolines in 50% ethanol  see ref. K11._x000D_
 - Other measurements: G33, H3</t>
  </si>
  <si>
    <t>Quinoline</t>
  </si>
  <si>
    <t>perrin1923</t>
  </si>
  <si>
    <t>C=2x10-4; buffer concentration 0.01M</t>
  </si>
  <si>
    <t>I=0.18</t>
  </si>
  <si>
    <t>B2</t>
  </si>
  <si>
    <t>R15</t>
  </si>
  <si>
    <t>From hydrolysis of perchlorate, quinhydrone electrode</t>
  </si>
  <si>
    <t>F11</t>
  </si>
  <si>
    <t>"Mixed" constant, ionic strength unknown</t>
  </si>
  <si>
    <t>M46</t>
  </si>
  <si>
    <t>From hydrolysis of hydrochloride, "mixed" constant</t>
  </si>
  <si>
    <t>Nc1ccc2ccccc2n1</t>
  </si>
  <si>
    <t>quinoline, 2-amino-</t>
  </si>
  <si>
    <t>perrin1925</t>
  </si>
  <si>
    <t>Nc1cnc2ccccc2c1</t>
  </si>
  <si>
    <t>quinoline, 3-amino-</t>
  </si>
  <si>
    <t>perrin1926</t>
  </si>
  <si>
    <t>A57</t>
  </si>
  <si>
    <t>Nc1ccnc2ccccc12</t>
  </si>
  <si>
    <t>quinoline, 4-amino-</t>
  </si>
  <si>
    <t>perrin1927</t>
  </si>
  <si>
    <t>Nc1cccc2ncccc12</t>
  </si>
  <si>
    <t>quinoline, 5-amino-</t>
  </si>
  <si>
    <t>perrin1928</t>
  </si>
  <si>
    <t>In aq. HCl solutions, values range from 0.6 to 1.5</t>
  </si>
  <si>
    <t>H41</t>
  </si>
  <si>
    <t>Nc1ccc2ncccc2c1</t>
  </si>
  <si>
    <t>quinoline, 6-amino-</t>
  </si>
  <si>
    <t>perrin1929</t>
  </si>
  <si>
    <t>In aq. HCl solutions, values range from 1.2 to 2.1</t>
  </si>
  <si>
    <t>Nc1ccc2cccnc2c1</t>
  </si>
  <si>
    <t>quinoline, 7-amino-</t>
  </si>
  <si>
    <t>perrin1930</t>
  </si>
  <si>
    <t>Nc1cccc2cccnc12</t>
  </si>
  <si>
    <t>quinoline, 8-amino-</t>
  </si>
  <si>
    <t>perrin1931</t>
  </si>
  <si>
    <t>1931a</t>
  </si>
  <si>
    <t>Nc1ccc(C=Cc2cc(N)c3ccccc3n2)cc1</t>
  </si>
  <si>
    <t>~9.5</t>
  </si>
  <si>
    <t>A53a</t>
  </si>
  <si>
    <t>quinoline, 4-amino-2-(p-aminostyryl)-</t>
  </si>
  <si>
    <t>perrin1931a</t>
  </si>
  <si>
    <t>Nc1ccnc2cc(Cl)ccc12</t>
  </si>
  <si>
    <t>I=0.1(NaCl)</t>
  </si>
  <si>
    <t>I5</t>
  </si>
  <si>
    <t>quinoline, 4-amino-7-chloro-</t>
  </si>
  <si>
    <t>perrin1932</t>
  </si>
  <si>
    <t>1932b</t>
  </si>
  <si>
    <t>CCOc1ccc2nc(C=Cc3ccccc3)cc(N)c2c1</t>
  </si>
  <si>
    <t>quinoline, 4-amino-6-ethoxy-2-styryl-</t>
  </si>
  <si>
    <t>perrin1932b</t>
  </si>
  <si>
    <t>Nc1ccnc2c(O)cccc12</t>
  </si>
  <si>
    <t>A44</t>
  </si>
  <si>
    <t>quinoline, 4-amino-8-hydroxy-</t>
  </si>
  <si>
    <t>perrin1933</t>
  </si>
  <si>
    <t>Nc1ccc(O)c2ncccc12</t>
  </si>
  <si>
    <t>quinoline, 5-amino-8-hydroxy-</t>
  </si>
  <si>
    <t>perrin1934</t>
  </si>
  <si>
    <t>COc1ccc2nccc(N)c2c1</t>
  </si>
  <si>
    <t>quinoline, 4-amino-6-methoxy-</t>
  </si>
  <si>
    <t>perrin1935</t>
  </si>
  <si>
    <t>COc1cc(N)c2ncccc2c1</t>
  </si>
  <si>
    <t>I=1.91(K2SO4), "mixed" constant</t>
  </si>
  <si>
    <t>E20</t>
  </si>
  <si>
    <t>quinoline, 8-amino-6-methoxy-</t>
  </si>
  <si>
    <t>perrin1936</t>
  </si>
  <si>
    <t>Cc1cc(N)c2ccccc2n1</t>
  </si>
  <si>
    <t>quinoline, 4-amino-2-methyl-</t>
  </si>
  <si>
    <t>perrin1937</t>
  </si>
  <si>
    <t>1937a</t>
  </si>
  <si>
    <t>Cc1cc(C)c2nc(C)cc(N)c2c1</t>
  </si>
  <si>
    <t>quinoline, 4-amino-2,6,8-trimethyl-</t>
  </si>
  <si>
    <t>perrin1937a</t>
  </si>
  <si>
    <t>Brc1ccc2ccccc2n1</t>
  </si>
  <si>
    <t>Corrected from results in 10% ethanol</t>
  </si>
  <si>
    <t>K43</t>
  </si>
  <si>
    <t>quinoline, 2-bromo-</t>
  </si>
  <si>
    <t>perrin1939</t>
  </si>
  <si>
    <t>Brc1cnc2ccccc2c1</t>
  </si>
  <si>
    <t>Chloroacetate buffers</t>
  </si>
  <si>
    <t>quinoline, 3-bromo-</t>
  </si>
  <si>
    <t>perrin1940</t>
  </si>
  <si>
    <t>Brc1cccc2ncccc12</t>
  </si>
  <si>
    <t>quinoline, 5-bromo-</t>
  </si>
  <si>
    <t>perrin1941</t>
  </si>
  <si>
    <t>Brc1ccc2ncccc2c1</t>
  </si>
  <si>
    <t>quinoline, 6-bromo-</t>
  </si>
  <si>
    <t>perrin1942</t>
  </si>
  <si>
    <t>Brc1ccc2cccnc2c1</t>
  </si>
  <si>
    <t>quinoline, 7-bromo-</t>
  </si>
  <si>
    <t>perrin1943</t>
  </si>
  <si>
    <t>Brc1cccc2cccnc12</t>
  </si>
  <si>
    <t>quinoline, 8-bromo-</t>
  </si>
  <si>
    <t>perrin1944</t>
  </si>
  <si>
    <t>Clc1ccnc2ccc(Br)cc12</t>
  </si>
  <si>
    <t>Corrected from I=0.18 and 8% ethanol</t>
  </si>
  <si>
    <t>quinoline, 6-bromo-4-chloro-</t>
  </si>
  <si>
    <t>perrin1945</t>
  </si>
  <si>
    <t>Clc1ccnc2cc(Br)ccc12</t>
  </si>
  <si>
    <t>B3</t>
  </si>
  <si>
    <t>quinoline, 7-bromo-4-chloro-</t>
  </si>
  <si>
    <t>perrin1946</t>
  </si>
  <si>
    <t>O=S(=O)(O)c1cc(Br)c(O)c2ncccc12</t>
  </si>
  <si>
    <t>Visual comparisons</t>
  </si>
  <si>
    <t>F10</t>
  </si>
  <si>
    <t>quinoline, 7-bromo-8-hydroxy-5-sulpho-</t>
  </si>
  <si>
    <t>perrin1948</t>
  </si>
  <si>
    <t>CCCCOc1cc(C(=O)NCCN(CC)CC)c2ccccc2n1</t>
  </si>
  <si>
    <t>- For pKs of carboxyquinolines in 50% methanol at 25 deg. C, see ref. E21</t>
  </si>
  <si>
    <t>quinoline, 2-butoxy-4-(2-diethylaminoethylcarbamoyl)-</t>
  </si>
  <si>
    <t>perrin1949</t>
  </si>
  <si>
    <t>O=C(O)c1ccc2ccccc2n1</t>
  </si>
  <si>
    <t>quinoline, 2-carboxy-</t>
  </si>
  <si>
    <t>perrin1950</t>
  </si>
  <si>
    <t>C=0.03, I=0.055</t>
  </si>
  <si>
    <t>W18</t>
  </si>
  <si>
    <t>L65</t>
  </si>
  <si>
    <t>Probably approximate</t>
  </si>
  <si>
    <t>O=C(O)c1ccc2ncccc2c1</t>
  </si>
  <si>
    <t>quinoline, 6-carboxy-</t>
  </si>
  <si>
    <t>perrin1951</t>
  </si>
  <si>
    <t>O=C(O)c1cccc2cccnc12</t>
  </si>
  <si>
    <t>quinoline, 8-carboxy-</t>
  </si>
  <si>
    <t>perrin1952</t>
  </si>
  <si>
    <t>I=0.01 to 0.5</t>
  </si>
  <si>
    <t>L62</t>
  </si>
  <si>
    <t>O=C(O)c1ccc(O)c2ncccc12</t>
  </si>
  <si>
    <t>pk1 and pk2 estimated from results for 50% ethanol solutions</t>
  </si>
  <si>
    <t>quinoline, 5-carboxy-8-hydroxy-</t>
  </si>
  <si>
    <t>perrin1953</t>
  </si>
  <si>
    <t>Clc1cnc2ccccc2c1</t>
  </si>
  <si>
    <t>K42</t>
  </si>
  <si>
    <t>quinoline, 3-chloro-</t>
  </si>
  <si>
    <t>perrin1954</t>
  </si>
  <si>
    <t>Clc1ccnc2ccccc12</t>
  </si>
  <si>
    <t>quinoline, 4-chloro-</t>
  </si>
  <si>
    <t>perrin1955</t>
  </si>
  <si>
    <t>Clc1cccc2ncccc12</t>
  </si>
  <si>
    <t>quinoline, 5-chloro-</t>
  </si>
  <si>
    <t>perrin1956</t>
  </si>
  <si>
    <t>Clc1ccc2ncccc2c1</t>
  </si>
  <si>
    <t>quinoline, 6-chloro-</t>
  </si>
  <si>
    <t>perrin1957</t>
  </si>
  <si>
    <t>From hydrolysis of hydrochloride, corrected from results in 10% ethanol</t>
  </si>
  <si>
    <t>Clc1ccc2cccnc2c1</t>
  </si>
  <si>
    <t>quinoline, 7-chloro-</t>
  </si>
  <si>
    <t>perrin1958</t>
  </si>
  <si>
    <t>Clc1cccc2cccnc12</t>
  </si>
  <si>
    <t>quinoline, 8-chloro-</t>
  </si>
  <si>
    <t>perrin1959</t>
  </si>
  <si>
    <t>CCOc1ccc2nccc(Cl)c2c1</t>
  </si>
  <si>
    <t>quinoline, 4-chloro-6-ethoxy-</t>
  </si>
  <si>
    <t>perrin1963</t>
  </si>
  <si>
    <t>Fc1ccc2nccc(Cl)c2c1</t>
  </si>
  <si>
    <t>quinoline, 4-chloro-6-fluoro-</t>
  </si>
  <si>
    <t>perrin1964</t>
  </si>
  <si>
    <t>Fc1ccc2c(Cl)ccnc2c1</t>
  </si>
  <si>
    <t>quinoline, 4-chloro-7-fluoro-</t>
  </si>
  <si>
    <t>perrin1965</t>
  </si>
  <si>
    <t>Oc1ccc(Cl)c2cccnc12</t>
  </si>
  <si>
    <t>Estimated from results for 50% ethanol solutions</t>
  </si>
  <si>
    <t>quinoline, 5-chloro-8-hydroxy-</t>
  </si>
  <si>
    <t>perrin1966</t>
  </si>
  <si>
    <t>Oc1c(Cl)ccc2cccnc12</t>
  </si>
  <si>
    <t>pk1 estimated from results for ethanol solutions</t>
  </si>
  <si>
    <t>quinoline, 7-chloro-8-hydroxy-</t>
  </si>
  <si>
    <t>perrin1967</t>
  </si>
  <si>
    <t>O=S(=O)(O)c1cc(Cl)c(O)c2ncccc12</t>
  </si>
  <si>
    <t>quinoline, 7-chloro-8-hydroxy-5-sulpho-</t>
  </si>
  <si>
    <t>perrin1968</t>
  </si>
  <si>
    <t>COc1ccc2nccc(Cl)c2c1</t>
  </si>
  <si>
    <t>quinoline, 4-chloro-6-methoxy-</t>
  </si>
  <si>
    <t>perrin1969</t>
  </si>
  <si>
    <t>COc1ccc2c(Cl)ccnc2c1</t>
  </si>
  <si>
    <t>quinoline, 4-chloro-7-methoxy-</t>
  </si>
  <si>
    <t>perrin1970</t>
  </si>
  <si>
    <t>Cc1ccc2nccc(Cl)c2c1</t>
  </si>
  <si>
    <t>quinoline, 4-chloro-6-methyl-</t>
  </si>
  <si>
    <t>perrin1971</t>
  </si>
  <si>
    <t>Cc1ccc2c(Cl)ccnc2c1</t>
  </si>
  <si>
    <t>Predicted from additivity of substituent effects</t>
  </si>
  <si>
    <t>quinoline, 4-chloro-7-methyl-</t>
  </si>
  <si>
    <t>perrin1972</t>
  </si>
  <si>
    <t>Nc1cc(N)c2ccccc2n1</t>
  </si>
  <si>
    <t>quinoline, 2,4-diamino-</t>
  </si>
  <si>
    <t>perrin1973</t>
  </si>
  <si>
    <t>Nc1cc(N)c2cccnc2c1O</t>
  </si>
  <si>
    <t>quinoline, 5,7-diamino-8-hydroxy-</t>
  </si>
  <si>
    <t>perrin1974</t>
  </si>
  <si>
    <t>Clc1ccc2nccc(Cl)c2c1</t>
  </si>
  <si>
    <t>quinoline, 4,6-dichloro-</t>
  </si>
  <si>
    <t>perrin1975</t>
  </si>
  <si>
    <t>Clc1ccc2c(Cl)ccnc2c1</t>
  </si>
  <si>
    <t>quinoline, 4,7-dichloro-</t>
  </si>
  <si>
    <t>perrin1976</t>
  </si>
  <si>
    <t>Oc1c(Cl)cc(Cl)c2cccnc12</t>
  </si>
  <si>
    <t>N6</t>
  </si>
  <si>
    <t>quinoline, 5,7-dichloro-8-hydroxy-</t>
  </si>
  <si>
    <t>perrin1977</t>
  </si>
  <si>
    <t>CCN(CC)CCCC(C)Nc1ccnc2ccc(OC)cc12</t>
  </si>
  <si>
    <t>I=0.1(NaCl), extrapolation from aq. ethanol solutions</t>
  </si>
  <si>
    <t>quinoline, 4-(4-diethylamino-1-methylbutylamino)-6-methoxy-</t>
  </si>
  <si>
    <t>perrin1981</t>
  </si>
  <si>
    <t>I6</t>
  </si>
  <si>
    <t>CCN(CC)CCCC(C)Nc1cc(OC)cc2cccnc12</t>
  </si>
  <si>
    <t>quinoline, 8-(4-diethylamino-1-methylbutylamino)-6-methoxy-</t>
  </si>
  <si>
    <t>perrin1982</t>
  </si>
  <si>
    <t>I=0.0002 (K1), 0.009 (K2)</t>
  </si>
  <si>
    <t>C31</t>
  </si>
  <si>
    <t>CCN(CC)Cc1ccc2cccnc2c1O</t>
  </si>
  <si>
    <t>P35</t>
  </si>
  <si>
    <t>quinoline, 7-diethylaminomethyl-8-hydroxy-</t>
  </si>
  <si>
    <t>perrin1983</t>
  </si>
  <si>
    <t>Cn1ccc(=N)c2ccccc21</t>
  </si>
  <si>
    <t>quinoline, 1,4-dihydro-4-imino-1-methyl-</t>
  </si>
  <si>
    <t>perrin1986</t>
  </si>
  <si>
    <t>Cn1c(=O)ccc2ccccc21</t>
  </si>
  <si>
    <t>quinoline, 1,2-dihydro-1-methyl-2-oxo-</t>
  </si>
  <si>
    <t>perrin1987</t>
  </si>
  <si>
    <t>Cn1ccc(=O)c2ccccc21</t>
  </si>
  <si>
    <t>T14</t>
  </si>
  <si>
    <t>quinoline, 1,4-dihydro-1-methyl-4-oxo-</t>
  </si>
  <si>
    <t>perrin1988</t>
  </si>
  <si>
    <t>Cn1cccc2c(=O)cccc1-2</t>
  </si>
  <si>
    <t>quinoline, 1,5-dihydro-1-methyl-5-oxo-</t>
  </si>
  <si>
    <t>perrin1989</t>
  </si>
  <si>
    <t>Cn1cccc2ccc(=O)cc1-2</t>
  </si>
  <si>
    <t>quinoline, 1,7-dihydro-1-methyl-7-oxo-</t>
  </si>
  <si>
    <t>perrin1990</t>
  </si>
  <si>
    <t>Oc1cc(O)c2ccccc2n1</t>
  </si>
  <si>
    <t>quinoline, 2,4-dihydroxy-</t>
  </si>
  <si>
    <t>perrin1993</t>
  </si>
  <si>
    <t>C=10-4, buffer concn. 0.01M</t>
  </si>
  <si>
    <t>Cc1cc2ccccc2nc1C</t>
  </si>
  <si>
    <t>quinoline, 2,3-dimethyl-</t>
  </si>
  <si>
    <t>perrin1994</t>
  </si>
  <si>
    <t>Cc1cc(C)c2ccccc2n1</t>
  </si>
  <si>
    <t>quinoline, 2,4-dimethyl-</t>
  </si>
  <si>
    <t>perrin1995</t>
  </si>
  <si>
    <t>Cc1ccc2nc(C)ccc2c1</t>
  </si>
  <si>
    <t>pH-dependence of distribution between water and org. solvent</t>
  </si>
  <si>
    <t>G33</t>
  </si>
  <si>
    <t>quinoline, 2,6-dimethyl-</t>
  </si>
  <si>
    <t>perrin1996</t>
  </si>
  <si>
    <t>Cc1ccc2ccc(C)nc2c1</t>
  </si>
  <si>
    <t>quinoline, 2,7-dimethyl-</t>
  </si>
  <si>
    <t>perrin1997</t>
  </si>
  <si>
    <t>Cc1ccc2cccc(C)c2n1</t>
  </si>
  <si>
    <t>quinoline, 2,8-dimethyl-</t>
  </si>
  <si>
    <t>perrin1998</t>
  </si>
  <si>
    <t>CN(C)Cc1ccc2cccnc2c1O</t>
  </si>
  <si>
    <t>quinoline, 7-dimethylaminomethyl-8-hydroxy-</t>
  </si>
  <si>
    <t>perrin1999</t>
  </si>
  <si>
    <t>Fc1cnc2ccccc2c1</t>
  </si>
  <si>
    <t>quinoline, 3-fluoro-</t>
  </si>
  <si>
    <t>perrin2000</t>
  </si>
  <si>
    <t>Fc1cccc2ncccc12</t>
  </si>
  <si>
    <t>quinoline, 5-fluoro-</t>
  </si>
  <si>
    <t>perrin2001</t>
  </si>
  <si>
    <t>Fc1ccc2ncccc2c1</t>
  </si>
  <si>
    <t>quinoline, 6-fluoro-</t>
  </si>
  <si>
    <t>perrin2002</t>
  </si>
  <si>
    <t>Fc1ccc2cccnc2c1</t>
  </si>
  <si>
    <t>quinoline, 7-fluoro-</t>
  </si>
  <si>
    <t>perrin2003</t>
  </si>
  <si>
    <t>Fc1cccc2cccnc12</t>
  </si>
  <si>
    <t>quinoline, 8-fluoro-</t>
  </si>
  <si>
    <t>perrin2004</t>
  </si>
  <si>
    <t>Oc1ccc2ccccc2n1</t>
  </si>
  <si>
    <t>C=5x10-4 in aq. H2SO4 solutions</t>
  </si>
  <si>
    <t>quinoline, 2-hydroxy-</t>
  </si>
  <si>
    <t>perrin2005</t>
  </si>
  <si>
    <t>Oc1cnc2ccccc2c1</t>
  </si>
  <si>
    <t>quinoline, 3-hydroxy-</t>
  </si>
  <si>
    <t>perrin2006</t>
  </si>
  <si>
    <t>Oc1cccc2ncccc12</t>
  </si>
  <si>
    <t>quinoline, 5-hydroxy-</t>
  </si>
  <si>
    <t>perrin2008</t>
  </si>
  <si>
    <t>Oc1ccc2ncccc2c1</t>
  </si>
  <si>
    <t>quinoline, 6-hydroxy-</t>
  </si>
  <si>
    <t>perrin2009</t>
  </si>
  <si>
    <t>Oc1ccc2cccnc2c1</t>
  </si>
  <si>
    <t>quinoline, 7-hydroxy-</t>
  </si>
  <si>
    <t>perrin2010</t>
  </si>
  <si>
    <t>Oc1cccc2cccnc12</t>
  </si>
  <si>
    <t>(c) I=0.009 to 1.3</t>
  </si>
  <si>
    <t>E3c, E3bg, R4</t>
  </si>
  <si>
    <t>N11</t>
  </si>
  <si>
    <t>quinoline, 8-hydroxy-</t>
  </si>
  <si>
    <t>perrin2011</t>
  </si>
  <si>
    <t>I=0.009 to 1.3</t>
  </si>
  <si>
    <t>(c), I=0.002 to 4.0</t>
  </si>
  <si>
    <t>L1</t>
  </si>
  <si>
    <t>P36</t>
  </si>
  <si>
    <t>20+3</t>
  </si>
  <si>
    <t>I4</t>
  </si>
  <si>
    <t>K49</t>
  </si>
  <si>
    <t>Cc1cc2cccc(O)c2nc1C</t>
  </si>
  <si>
    <t>P34</t>
  </si>
  <si>
    <t>quinoline, 8-hydroxy-2,3-dimethyl-</t>
  </si>
  <si>
    <t>perrin2012</t>
  </si>
  <si>
    <t>Cc1cc(C)c2cccc(O)c2n1</t>
  </si>
  <si>
    <t>quinoline, 8-hydroxy-2,4-dimethyl-</t>
  </si>
  <si>
    <t>perrin2013</t>
  </si>
  <si>
    <t>Cc1cnc2c(O)cccc2c1C</t>
  </si>
  <si>
    <t>quinoline, 8-hydroxy-3,4-dimethyl-</t>
  </si>
  <si>
    <t>perrin2014</t>
  </si>
  <si>
    <t>O=S(=O)(O)c1cc(I)c(O)c2ncccc12</t>
  </si>
  <si>
    <t>I=0.009 to 1.2</t>
  </si>
  <si>
    <t>N10</t>
  </si>
  <si>
    <t>quinoline, 8-hydroxy-7-iodo-5-sulpho-</t>
  </si>
  <si>
    <t>perrin2016</t>
  </si>
  <si>
    <t>U3</t>
  </si>
  <si>
    <t>Cc1ccc2cccc(O)c2n1</t>
  </si>
  <si>
    <t>quinoline, 8-hydroxy-2-methyl-</t>
  </si>
  <si>
    <t>perrin2017</t>
  </si>
  <si>
    <t>N7</t>
  </si>
  <si>
    <t>Cc1cnc2c(O)cccc2c1</t>
  </si>
  <si>
    <t>quinoline, 8-hydroxyl-3-methyl-</t>
  </si>
  <si>
    <t>perrin2018</t>
  </si>
  <si>
    <t>Cc1ccnc2c(O)cccc12</t>
  </si>
  <si>
    <t>quinoline, 8-hydroxy-4-methyl-</t>
  </si>
  <si>
    <t>perrin2019</t>
  </si>
  <si>
    <t>Cc1cc(O)c2ncccc2c1S(=O)(=O)O</t>
  </si>
  <si>
    <t>quinoline, 8-hydroxy-6-methyl-5-sulpho-</t>
  </si>
  <si>
    <t>perrin2022</t>
  </si>
  <si>
    <t>O=[N+]([O-])c1ccc(N=Nc2cc(S(=O)(=O)O)c3cccnc3c2O)cc1</t>
  </si>
  <si>
    <t>quinoline, 8-hydroxy-7-(4-nitrophenylazo)-5-sulpho-</t>
  </si>
  <si>
    <t>perrin2023</t>
  </si>
  <si>
    <t>O=Nc1ccc(O)c2ncccc12</t>
  </si>
  <si>
    <t>14+3</t>
  </si>
  <si>
    <t>I=0.1, solution was 2% in ethanol</t>
  </si>
  <si>
    <t>I12</t>
  </si>
  <si>
    <t>quinoline, 8-hydroxy-5-nitroso-</t>
  </si>
  <si>
    <t>perrin2024</t>
  </si>
  <si>
    <t>O=[N+]([O-])c1cc(S(=O)(=O)O)c2cccnc2c1O</t>
  </si>
  <si>
    <t>N13</t>
  </si>
  <si>
    <t>quinoline, 8-hydroxy-7-nitro-5-sulpho-</t>
  </si>
  <si>
    <t>perrin2025</t>
  </si>
  <si>
    <t>O=S(=O)(O)c1cc(N=Nc2ccccc2)c(O)c2ncccc12</t>
  </si>
  <si>
    <t>quinoline, 8-hydroxy-7-phenylazo-5-sulpho-</t>
  </si>
  <si>
    <t>perrin2026</t>
  </si>
  <si>
    <t>Oc1c(CN2CCCCC2)ccc2cccnc12</t>
  </si>
  <si>
    <t>quinoline, 8-hydroxy-7-(1-piperidyl)methyl-</t>
  </si>
  <si>
    <t>perrin2027</t>
  </si>
  <si>
    <t>COc1ccc2nccc(CC3CCCCN3O)c2c1</t>
  </si>
  <si>
    <t>quinoline, 4-(hydroxy-2-piperidyl)methyl-6-methoxy-</t>
  </si>
  <si>
    <t>perrin2028</t>
  </si>
  <si>
    <t>CCCc1ccc(O)c2ncccc12</t>
  </si>
  <si>
    <t>quinoline, 8-hydroxy-5-n-propyl-</t>
  </si>
  <si>
    <t>perrin2029</t>
  </si>
  <si>
    <t>O=S(=O)(O)c1ccc(O)c2ncccc12</t>
  </si>
  <si>
    <t>I=0.04 to 1.3</t>
  </si>
  <si>
    <t>N12</t>
  </si>
  <si>
    <t>quinoline, 8-hydroxy-5-sulpho-</t>
  </si>
  <si>
    <t>perrin2030</t>
  </si>
  <si>
    <t>I=0.002 to 1.2</t>
  </si>
  <si>
    <t>A150</t>
  </si>
  <si>
    <t>I=0.1(KNO3), "mixed" constants</t>
  </si>
  <si>
    <t>R16</t>
  </si>
  <si>
    <t>Oc1ccc(C(F)(F)F)c2cccnc12</t>
  </si>
  <si>
    <t>Corrected from results in 50% ethanol, pK2 could not be measured because of decomposition</t>
  </si>
  <si>
    <t>B43</t>
  </si>
  <si>
    <t>quinoline, 8-hydroxy-5-trifluoromethyl-</t>
  </si>
  <si>
    <t>perrin2031</t>
  </si>
  <si>
    <t>Oc1cc(C(F)(F)F)cc2cccnc12</t>
  </si>
  <si>
    <t>Corrected from results in 50% ethanol</t>
  </si>
  <si>
    <t>quinoline, 8-hydroxy-6-trifluoromethyl-</t>
  </si>
  <si>
    <t>perrin2032</t>
  </si>
  <si>
    <t>Oc1c(C(F)(F)F)ccc2cccnc12</t>
  </si>
  <si>
    <t>- For pKs of some 5-substituted 8-hydroxyquinolines in 50 and 75% dioxan, see ref. T11</t>
  </si>
  <si>
    <t>quinoline, 8-hydroxy-7-trifluoromethyl-</t>
  </si>
  <si>
    <t>perrin2033</t>
  </si>
  <si>
    <t>COc1cc(NCCCCC(C)NC(C)C)c2ncccc2c1</t>
  </si>
  <si>
    <t>quinoline, 8-(5-isopropylamino-5-methylpentylamino)-6-methoxy-</t>
  </si>
  <si>
    <t>perrin2035</t>
  </si>
  <si>
    <t>Sc1ccc2ccccc2n1</t>
  </si>
  <si>
    <t>quinoline, 2-mercapto-</t>
  </si>
  <si>
    <t>perrin2037</t>
  </si>
  <si>
    <t>Sc1cnc2ccccc2c1</t>
  </si>
  <si>
    <t>quinoline, 3-mercapto-</t>
  </si>
  <si>
    <t>perrin2038</t>
  </si>
  <si>
    <t>Sc1ccnc2ccccc12</t>
  </si>
  <si>
    <t>quinoline, 4-mercapto-</t>
  </si>
  <si>
    <t>perrin2039</t>
  </si>
  <si>
    <t>Sc1cccc2ncccc12</t>
  </si>
  <si>
    <t>quinoline, 5-mercapto-</t>
  </si>
  <si>
    <t>perrin2040</t>
  </si>
  <si>
    <t>Sc1ccc2ncccc2c1</t>
  </si>
  <si>
    <t>quinoline, 6-mercapto-</t>
  </si>
  <si>
    <t>perrin2041</t>
  </si>
  <si>
    <t>Sc1cccc2cccnc12</t>
  </si>
  <si>
    <t>quinoline, 8-mercapto-</t>
  </si>
  <si>
    <t>perrin2042</t>
  </si>
  <si>
    <t>COc1ccc2ccccc2n1</t>
  </si>
  <si>
    <t>quinoline, 2-methoxy-</t>
  </si>
  <si>
    <t>perrin2046</t>
  </si>
  <si>
    <t>COc1ccnc2ccccc12</t>
  </si>
  <si>
    <t>quinoline, 4-methoxy-</t>
  </si>
  <si>
    <t>perrin2047</t>
  </si>
  <si>
    <t>COc1ccc2ncccc2c1</t>
  </si>
  <si>
    <t>quinoline, 6-methoxy-</t>
  </si>
  <si>
    <t>perrin2048</t>
  </si>
  <si>
    <t>COc1cccc2cccnc12</t>
  </si>
  <si>
    <t>quinoline, 8-methoxy-</t>
  </si>
  <si>
    <t>perrin2049</t>
  </si>
  <si>
    <t>COc1cccc2ccc(C)nc12</t>
  </si>
  <si>
    <t>quinoline, 8-methoxy-2-methyl-</t>
  </si>
  <si>
    <t>perrin2050</t>
  </si>
  <si>
    <t>COC(=O)c1ccc2ccccc2n1</t>
  </si>
  <si>
    <t>quinoline, 2-methoxycarbonyl-</t>
  </si>
  <si>
    <t>perrin2051</t>
  </si>
  <si>
    <t>COC(=O)c1ccc2ncccc2c1</t>
  </si>
  <si>
    <t>quinoline, 6-methoxycarbonyl-</t>
  </si>
  <si>
    <t>perrin2052</t>
  </si>
  <si>
    <t>Cc1ccc2ccccc2n1</t>
  </si>
  <si>
    <t>quinoline, 2-methyl-</t>
  </si>
  <si>
    <t>perrin2053</t>
  </si>
  <si>
    <t>Cc1cnc2ccccc2c1</t>
  </si>
  <si>
    <t>quinoline, 3-methyl-</t>
  </si>
  <si>
    <t>perrin2054</t>
  </si>
  <si>
    <t>Cc1ccnc2ccccc12</t>
  </si>
  <si>
    <t>quinoline, 4-methyl-</t>
  </si>
  <si>
    <t>perrin2055</t>
  </si>
  <si>
    <t>Cc1cccc2ncccc12</t>
  </si>
  <si>
    <t>quinoline, 5-methyl-</t>
  </si>
  <si>
    <t>perrin2056</t>
  </si>
  <si>
    <t>Cc1ccc2ncccc2c1</t>
  </si>
  <si>
    <t>quinoline, 6-methyl-</t>
  </si>
  <si>
    <t>perrin2057</t>
  </si>
  <si>
    <t>Cc1ccc2cccnc2c1</t>
  </si>
  <si>
    <t>quinoline, 7-methyl-</t>
  </si>
  <si>
    <t>perrin2058</t>
  </si>
  <si>
    <t>E, quinh.</t>
  </si>
  <si>
    <t>P45</t>
  </si>
  <si>
    <t>Cc1cccc2cccnc12</t>
  </si>
  <si>
    <t>quinoline, 8-methyl-</t>
  </si>
  <si>
    <t>perrin2059</t>
  </si>
  <si>
    <t>CSc1ccc2ccccc2n1</t>
  </si>
  <si>
    <t>quinoline, 2-methylthio-</t>
  </si>
  <si>
    <t>perrin2060</t>
  </si>
  <si>
    <t>CSc1cnc2ccccc2c1</t>
  </si>
  <si>
    <t>quinoline, 3-methylthio-</t>
  </si>
  <si>
    <t>perrin2061</t>
  </si>
  <si>
    <t>CSc1ccnc2ccccc12</t>
  </si>
  <si>
    <t>quinoline, 4-methylthio-</t>
  </si>
  <si>
    <t>perrin2062</t>
  </si>
  <si>
    <t>CSc1cccc2ncccc12</t>
  </si>
  <si>
    <t>quinoline, 5-methylthio-</t>
  </si>
  <si>
    <t>perrin2063</t>
  </si>
  <si>
    <t>CSc1ccc2ncccc2c1</t>
  </si>
  <si>
    <t>quinoline, 6-methylthio-</t>
  </si>
  <si>
    <t>perrin2064</t>
  </si>
  <si>
    <t>CSc1cccc2cccnc12</t>
  </si>
  <si>
    <t>quinoline, 8-methylthio-</t>
  </si>
  <si>
    <t>perrin2065</t>
  </si>
  <si>
    <t>O=[N+]([O-])c1cnc2ccccc2c1</t>
  </si>
  <si>
    <t>quinoline, 3-nitro-</t>
  </si>
  <si>
    <t>perrin2066</t>
  </si>
  <si>
    <t>O=[N+]([O-])c1cccc2ncccc12</t>
  </si>
  <si>
    <t>quinoline, 5-nitro-</t>
  </si>
  <si>
    <t>perrin2067</t>
  </si>
  <si>
    <t>O=[N+]([O-])c1ccc2ncccc2c1</t>
  </si>
  <si>
    <t>quinoline, 6-nitro-</t>
  </si>
  <si>
    <t>perrin2068</t>
  </si>
  <si>
    <t>O=[N+]([O-])c1ccc2cccnc2c1</t>
  </si>
  <si>
    <t>quinoline, 7-nitro-</t>
  </si>
  <si>
    <t>perrin2069</t>
  </si>
  <si>
    <t>O=[N+]([O-])c1cccc2cccnc12</t>
  </si>
  <si>
    <t>C=1.5x10-4</t>
  </si>
  <si>
    <t>quinoline, 8-nitro-</t>
  </si>
  <si>
    <t>perrin2070</t>
  </si>
  <si>
    <t>c1ccc2c(c1)CCCN2</t>
  </si>
  <si>
    <t>quinoline, 1,2,3,4-tetrahydro-</t>
  </si>
  <si>
    <t>perrin2071</t>
  </si>
  <si>
    <t>Oc1cccc2c1NCCC2</t>
  </si>
  <si>
    <t>quinoline, 1,2,3,4-tetrahydro-8-hydroxy-</t>
  </si>
  <si>
    <t>perrin2072</t>
  </si>
  <si>
    <t>FC(F)(F)c1cccc2ncccc12</t>
  </si>
  <si>
    <t>quinoline, 5-trifluoromethyl-</t>
  </si>
  <si>
    <t>perrin2073</t>
  </si>
  <si>
    <t>FC(F)(F)c1ccc2cccnc2c1</t>
  </si>
  <si>
    <t>quinoline, 7-trifluoromethyl-</t>
  </si>
  <si>
    <t>perrin2074</t>
  </si>
  <si>
    <t>Cc1cc2cccc(C)c2nc1C</t>
  </si>
  <si>
    <t>quinoline, 2,3,8-trimethyl-</t>
  </si>
  <si>
    <t>perrin2075</t>
  </si>
  <si>
    <t>Cc1cc(C)c2cccc(C)c2n1</t>
  </si>
  <si>
    <t>quinoline, 2,4,8-trimethyl-</t>
  </si>
  <si>
    <t>perrin2076</t>
  </si>
  <si>
    <t>CN1CC(=O)Cc2ccccc21</t>
  </si>
  <si>
    <t>1-Methyl-3-quinolone</t>
  </si>
  <si>
    <t>perrin2079</t>
  </si>
  <si>
    <t>ON=Cc1ccnc2ccccc12</t>
  </si>
  <si>
    <t>C=10-4, 0.01M acetate and borate buffers</t>
  </si>
  <si>
    <t>Quinoline-4-aldoxime</t>
  </si>
  <si>
    <t>perrin2082</t>
  </si>
  <si>
    <t>[O-][n+]1cccc2ccccc21</t>
  </si>
  <si>
    <t>K63</t>
  </si>
  <si>
    <t>Quinoline 1-oxide</t>
  </si>
  <si>
    <t>perrin2084</t>
  </si>
  <si>
    <t>Nc1cc[n+]([O-])c2ccccc12</t>
  </si>
  <si>
    <t>Quinoline 1-oxide, 4-amino-</t>
  </si>
  <si>
    <t>perrin2085</t>
  </si>
  <si>
    <t>[O-][n+]1c(O)ccc2ccccc21</t>
  </si>
  <si>
    <t>Quinoline 1-oxide, 2-hydroxy-</t>
  </si>
  <si>
    <t>perrin2086</t>
  </si>
  <si>
    <t>C1CN2CCC1CC2</t>
  </si>
  <si>
    <t>Quinuclidine</t>
  </si>
  <si>
    <t>perrin2087</t>
  </si>
  <si>
    <t>W20</t>
  </si>
  <si>
    <t>G58</t>
  </si>
  <si>
    <t>NC(=O)C1CN2CCC1CC2</t>
  </si>
  <si>
    <t>quinuclidine, 3-carbamoyl-</t>
  </si>
  <si>
    <t>perrin2088</t>
  </si>
  <si>
    <t>N#CC1CN2CCC1CC2</t>
  </si>
  <si>
    <t>quinuclidine, 3-cyano-</t>
  </si>
  <si>
    <t>perrin2089</t>
  </si>
  <si>
    <t>CN(C)c1ccc(C2CN3CCC2CC3)cc1</t>
  </si>
  <si>
    <t>quinuclidine, 3-(4-dimethylaminophenyl)-</t>
  </si>
  <si>
    <t>perrin2090</t>
  </si>
  <si>
    <t>COC(=O)C1CN2CCC1CC2</t>
  </si>
  <si>
    <t>quinuclidine, 3-methoxycarbonyl-</t>
  </si>
  <si>
    <t>perrin2091</t>
  </si>
  <si>
    <t>c1ccc(C2CN3CCC2CC3)cc1</t>
  </si>
  <si>
    <t>quinuclidine, 3-phenyl-</t>
  </si>
  <si>
    <t>perrin2092</t>
  </si>
  <si>
    <t>c1ccc2[nH]cnc2c1</t>
  </si>
  <si>
    <t>I=0.004 to 0.008</t>
  </si>
  <si>
    <t>- Other measurement: T5_x000D_
For pKs of substituted benzimidazoles in 50% dioxan at 25 deg. C, see refs. L3, L7, L8; for pKs in 28.5% ethanol, see ref. 136</t>
  </si>
  <si>
    <t>Benzimidazole</t>
  </si>
  <si>
    <t>perrin2101</t>
  </si>
  <si>
    <t>18+1</t>
  </si>
  <si>
    <t>D14</t>
  </si>
  <si>
    <t>P7</t>
  </si>
  <si>
    <t>E15</t>
  </si>
  <si>
    <t>4+1</t>
  </si>
  <si>
    <t>I=0.16 (NaNO3) fH+ assumed equal to 0.81</t>
  </si>
  <si>
    <t>L5</t>
  </si>
  <si>
    <t>Nc1nc2ccccc2[nH]1</t>
  </si>
  <si>
    <t>benzimidazole, 2-amino-</t>
  </si>
  <si>
    <t>perrin2102</t>
  </si>
  <si>
    <t>Cc1nc2cccc(N)c2n1C</t>
  </si>
  <si>
    <t>E14</t>
  </si>
  <si>
    <t>benzimidazole, 4-amino-2,3-dimethyl-</t>
  </si>
  <si>
    <t>perrin2107</t>
  </si>
  <si>
    <t>Cc1nc2cc(N)ccc2n1C</t>
  </si>
  <si>
    <t>benzimidazole, 5-amino-1,2-dimethyl-</t>
  </si>
  <si>
    <t>perrin2108</t>
  </si>
  <si>
    <t>NCc1nc2ccccc2[nH]1</t>
  </si>
  <si>
    <t>I=0.1 (KCl)</t>
  </si>
  <si>
    <t>I13</t>
  </si>
  <si>
    <t>benzimidazole, 2-aminomethyl-</t>
  </si>
  <si>
    <t>perrin2110</t>
  </si>
  <si>
    <t>Cn1cnc2cccc(N)c21</t>
  </si>
  <si>
    <t>benzimidazole, 4-amino-3-methyl-</t>
  </si>
  <si>
    <t>perrin2112</t>
  </si>
  <si>
    <t>Cn1cnc2cc(N)ccc21</t>
  </si>
  <si>
    <t>C=0.01, as dihydrochloride</t>
  </si>
  <si>
    <t>benzimidazole, 5-amino-1-methyl-</t>
  </si>
  <si>
    <t>perrin2113</t>
  </si>
  <si>
    <t>c1ccc(Cc2nc3ccccc3[nH]2)cc1</t>
  </si>
  <si>
    <t>benzimidazole, 2-benzyl-</t>
  </si>
  <si>
    <t>perrin2119</t>
  </si>
  <si>
    <t>CCCCn1cnc2ccccc21</t>
  </si>
  <si>
    <t>benzimidazole, 1-n-butyl-</t>
  </si>
  <si>
    <t>perrin2121</t>
  </si>
  <si>
    <t>Clc1nc2ccccc2[nH]1</t>
  </si>
  <si>
    <t>benzimidazole, 2-chloro-</t>
  </si>
  <si>
    <t>perrin2122</t>
  </si>
  <si>
    <t>Cc1nc2cc(N)c(N)cc2[nH]1</t>
  </si>
  <si>
    <t>benzimidazole, 5,6-diamino-2-methyl-</t>
  </si>
  <si>
    <t>perrin2126</t>
  </si>
  <si>
    <t>pKB3</t>
  </si>
  <si>
    <t>Cc1nc2ccccc2n1C</t>
  </si>
  <si>
    <t>benzimidazole, 1,2-dimethyl-</t>
  </si>
  <si>
    <t>perrin2128</t>
  </si>
  <si>
    <t>Cc1cc2nc[nH]c2cc1C</t>
  </si>
  <si>
    <t>benzimidazole, 5,6-dimethyl-</t>
  </si>
  <si>
    <t>perrin2130</t>
  </si>
  <si>
    <t>B119</t>
  </si>
  <si>
    <t>CN(C)c1nc2ccccc2[nH]1</t>
  </si>
  <si>
    <t>benzimidazole, 2-dimethylamino-</t>
  </si>
  <si>
    <t>perrin2131</t>
  </si>
  <si>
    <t>Cc1nc2cc([N+](=O)[O-])ccc2n1C</t>
  </si>
  <si>
    <t>In mono-, di-, and tri-chloroacetate buffers</t>
  </si>
  <si>
    <t>benzimidazole, 1,2-dimethyl-5-nitro-</t>
  </si>
  <si>
    <t>perrin2132</t>
  </si>
  <si>
    <t>Cc1nc2ccc([N+](=O)[O-])cc2n1C</t>
  </si>
  <si>
    <t>In mono-, di-, and trichloracetate buffers</t>
  </si>
  <si>
    <t>benzimidazole, 1,2-dimethyl-6-nitro-</t>
  </si>
  <si>
    <t>perrin2133</t>
  </si>
  <si>
    <t>CCn1cnc2ccccc21</t>
  </si>
  <si>
    <t>benzimidazole, 1-ethyl-</t>
  </si>
  <si>
    <t>perrin2135</t>
  </si>
  <si>
    <t>C=0.008, as hydrochloride</t>
  </si>
  <si>
    <t>CCc1nc2ccccc2[nH]1</t>
  </si>
  <si>
    <t>benzimidazole, 2-ethyl-</t>
  </si>
  <si>
    <t>perrin2136</t>
  </si>
  <si>
    <t>I=0.16(NaNO3), fH+ assumed equal to 0.81</t>
  </si>
  <si>
    <t>OC[C@H]1O[C@@H](n2cnc3ccccc32)[C@H](O)[C@@H](O)[C@@H]1O</t>
  </si>
  <si>
    <t>benzimidazole, 1-Œ≤-D-glucopyranosyl-</t>
  </si>
  <si>
    <t>perrin2137</t>
  </si>
  <si>
    <t>Cc1cc2ncn([C@@H]3O[C@H](CO)[C@@H](O)[C@H](O)[C@H]3O)c2cc1C</t>
  </si>
  <si>
    <t>benzimidazole, 1-Œ≤-D-glucopyranosyl-5,6-dimethyl-</t>
  </si>
  <si>
    <t>perrin2138</t>
  </si>
  <si>
    <t>Cc1ccc2c(c1)ncn2[C@@H]1O[C@H](CO)[C@@H](O)[C@H](O)[C@H]1O</t>
  </si>
  <si>
    <t>benzimidazole, 1-Œ≤-D-glucopyranosyl-5-methyl-</t>
  </si>
  <si>
    <t>perrin2139</t>
  </si>
  <si>
    <t>Oc1nc2ccccc2[nH]1</t>
  </si>
  <si>
    <t>benzimidazole, 2-hydroxy-</t>
  </si>
  <si>
    <t>perrin2140</t>
  </si>
  <si>
    <t>B113</t>
  </si>
  <si>
    <t>OCCn1cnc2ccccc21</t>
  </si>
  <si>
    <t>benzimidazole, 1-(2-hydroxyethyl)-</t>
  </si>
  <si>
    <t>perrin2141</t>
  </si>
  <si>
    <t>OCn1cnc2ccccc21</t>
  </si>
  <si>
    <t>benzimidazole, 1-hydroxymethyl-</t>
  </si>
  <si>
    <t>perrin2142</t>
  </si>
  <si>
    <t>OCc1nc2ccccc2[nH]1</t>
  </si>
  <si>
    <t>benzimidazole, 2-hydroxymethyl-</t>
  </si>
  <si>
    <t>perrin2143</t>
  </si>
  <si>
    <t>Cn1c(CO)nc2ccccc21</t>
  </si>
  <si>
    <t>benzimidazole, 2-hydroxymethyl-1-methyl-</t>
  </si>
  <si>
    <t>perrin2144</t>
  </si>
  <si>
    <t>CC(C)n1cnc2ccccc21</t>
  </si>
  <si>
    <t>C=0.011</t>
  </si>
  <si>
    <t>benzimidazole, 1-isopropyl-</t>
  </si>
  <si>
    <t>perrin2145</t>
  </si>
  <si>
    <t>CC(C)c1nc2ccccc2[nH]1</t>
  </si>
  <si>
    <t>benzimidazole, 2-isopropyl-</t>
  </si>
  <si>
    <t>perrin2146</t>
  </si>
  <si>
    <t>COC(=O)Cc1nc2ccccc2[nH]1</t>
  </si>
  <si>
    <t>benzimidazole, 2-methoxycarbonylmethyl-</t>
  </si>
  <si>
    <t>perrin2147</t>
  </si>
  <si>
    <t>Cn1cnc2ccccc21</t>
  </si>
  <si>
    <t>benzimidazole, 1-methyl-</t>
  </si>
  <si>
    <t>perrin2148</t>
  </si>
  <si>
    <t>C=0.009, as hydrochloride</t>
  </si>
  <si>
    <t>Cc1nc2ccccc2[nH]1</t>
  </si>
  <si>
    <t>I=0.0025 to 0.005</t>
  </si>
  <si>
    <t>benzimidazole, 2-methyl-</t>
  </si>
  <si>
    <t>perrin2149</t>
  </si>
  <si>
    <t>Cc1nc2cc([N+](=O)[O-])c([N+](=O)[O-])cc2[nH]1</t>
  </si>
  <si>
    <t>benzimidazole, 2-methyl-5,6-dinitro-</t>
  </si>
  <si>
    <t>perrin2152</t>
  </si>
  <si>
    <t>Cn1cnc2c([N+](=O)[O-])cccc21</t>
  </si>
  <si>
    <t>In mono-, di-, and trichloroacetate buffers</t>
  </si>
  <si>
    <t>benzimidazole, 1-methyl-4-nitro-</t>
  </si>
  <si>
    <t>perrin2153</t>
  </si>
  <si>
    <t>Cn1cnc2cc([N+](=O)[O-])ccc21</t>
  </si>
  <si>
    <t>benzimidazole, 1-methyl-5-nitro-</t>
  </si>
  <si>
    <t>perrin2154</t>
  </si>
  <si>
    <t>Cn1cnc2ccc([N+](=O)[O-])cc21</t>
  </si>
  <si>
    <t>benzimidazole, 1-methyl-6-nitro-</t>
  </si>
  <si>
    <t>perrin2155</t>
  </si>
  <si>
    <t>Cn1cnc2cccc([N+](=O)[O-])c21</t>
  </si>
  <si>
    <t>benzimidazole, 1-methyl-7-nitro-</t>
  </si>
  <si>
    <t>perrin2156</t>
  </si>
  <si>
    <t>Cc1ccc2c(c1)ncn2[C@@H]1OC[C@@H](O)[C@H](O)[C@H]1O</t>
  </si>
  <si>
    <t>C=0.0024</t>
  </si>
  <si>
    <t>benzimidazole, 5-methyl-1-Œ≤-D-xylopyranosyl-</t>
  </si>
  <si>
    <t>perrin2158</t>
  </si>
  <si>
    <t>c1ccc(CCc2nc3ccccc3[nH]2)cc1</t>
  </si>
  <si>
    <t>benzimidazole, 2-phenethyl-</t>
  </si>
  <si>
    <t>perrin2162</t>
  </si>
  <si>
    <t>c1ccc(-c2nc3ccccc3[nH]2)cc1</t>
  </si>
  <si>
    <t>benzimidazole, 2-phenyl-</t>
  </si>
  <si>
    <t>perrin2163</t>
  </si>
  <si>
    <t>CCCn1cnc2ccccc21</t>
  </si>
  <si>
    <t>C=0.0051</t>
  </si>
  <si>
    <t>benzimidazole, 1-n-propyl-</t>
  </si>
  <si>
    <t>perrin2165</t>
  </si>
  <si>
    <t>c1cncc(-c2nc3ccccc3[nH]2)c1</t>
  </si>
  <si>
    <t>benzimidazole, 2-(3-pyridyl)-</t>
  </si>
  <si>
    <t>perrin2166</t>
  </si>
  <si>
    <t>O[C@H]1[C@H](O)CO[C@@H](n2cnc3ccccc32)[C@@H]1O</t>
  </si>
  <si>
    <t>benzimidazole, 1-Œ≤-D-xylopyranosyl-</t>
  </si>
  <si>
    <t>perrin2167</t>
  </si>
  <si>
    <t>Nc1nc2ccccc2s1</t>
  </si>
  <si>
    <t>benzothiazole, 2-amino-</t>
  </si>
  <si>
    <t>perrin2170</t>
  </si>
  <si>
    <t>C48</t>
  </si>
  <si>
    <t>COc1cccc2sc(N)nc12</t>
  </si>
  <si>
    <t>benzothiazole, 2-amino-4-methoxy-</t>
  </si>
  <si>
    <t>perrin2171</t>
  </si>
  <si>
    <t>COc1ccc2sc(N)nc2c1</t>
  </si>
  <si>
    <t>benzothiazole, 2-amino-5-methoxy-</t>
  </si>
  <si>
    <t>perrin2172</t>
  </si>
  <si>
    <t>COc1ccc2nc(N)sc2c1</t>
  </si>
  <si>
    <t>benzothiazole, 2-amino-6-methoxy-</t>
  </si>
  <si>
    <t>perrin2173</t>
  </si>
  <si>
    <t>Cc1cccc2sc(N)nc12</t>
  </si>
  <si>
    <t>benzothiazole, 2-amino-4-methyl-</t>
  </si>
  <si>
    <t>perrin2174</t>
  </si>
  <si>
    <t>Cc1ccc2sc(N)nc2c1</t>
  </si>
  <si>
    <t>benzothiazole, 2-amino-5-methyl-</t>
  </si>
  <si>
    <t>perrin2175</t>
  </si>
  <si>
    <t>Cc1ccc2nc(N)sc2c1</t>
  </si>
  <si>
    <t>benzothiazole, 2-amino-6-methyl-</t>
  </si>
  <si>
    <t>perrin2176</t>
  </si>
  <si>
    <t>Cc1cccc2nc(N)sc12</t>
  </si>
  <si>
    <t>benzothiazole, 2-amino-7-methyl-</t>
  </si>
  <si>
    <t>perrin2177</t>
  </si>
  <si>
    <t>Oc1cccc2scnc12</t>
  </si>
  <si>
    <t>C=3x10-5, I=0.1</t>
  </si>
  <si>
    <t>F13</t>
  </si>
  <si>
    <t>- For pKs of substituted 4-hydroxybenzothiazolos in 50%. dioxan, see ref F13</t>
  </si>
  <si>
    <t>benzothiazole, 4-hydroxy-</t>
  </si>
  <si>
    <t>perrin2178</t>
  </si>
  <si>
    <t>Nc1nc2ccccc2o1</t>
  </si>
  <si>
    <t>- For pKs of 4-hydroxy- and 4-hydroxy-2-methyl-benzoxazole in 50% dioxan, see ref. L7</t>
  </si>
  <si>
    <t>benzoxazole, 2-amino-</t>
  </si>
  <si>
    <t>perrin2179</t>
  </si>
  <si>
    <t>C1NCC2CNCC1C2</t>
  </si>
  <si>
    <t>Bispidine</t>
  </si>
  <si>
    <t>['chemaxon_name1', 'pubchem_name1', 'pubchem_nickname']</t>
  </si>
  <si>
    <t>perrin2180</t>
  </si>
  <si>
    <t>c1ccc2nnccc2c1</t>
  </si>
  <si>
    <t>- For pKs of some 4-substituted cinnolines in 50% ethanol  see ref. K11</t>
  </si>
  <si>
    <t>Cinnoline</t>
  </si>
  <si>
    <t>perrin2183</t>
  </si>
  <si>
    <t>C=2x10-5</t>
  </si>
  <si>
    <t>Nc1cc2ccccc2nn1</t>
  </si>
  <si>
    <t>cinnoline, 3-amino-</t>
  </si>
  <si>
    <t>perrin2184</t>
  </si>
  <si>
    <t>Nc1cnnc2ccccc12</t>
  </si>
  <si>
    <t>cinnoline, 4-amino-</t>
  </si>
  <si>
    <t>perrin2185</t>
  </si>
  <si>
    <t>Nc1cccc2nnccc12</t>
  </si>
  <si>
    <t>cinnoline, 5-amino-</t>
  </si>
  <si>
    <t>perrin2186</t>
  </si>
  <si>
    <t>Nc1ccc2nnccc2c1</t>
  </si>
  <si>
    <t>cinnoline, 6-amino-</t>
  </si>
  <si>
    <t>perrin2187</t>
  </si>
  <si>
    <t>Nc1ccc2ccnnc2c1</t>
  </si>
  <si>
    <t>C=0.00257</t>
  </si>
  <si>
    <t>cinnoline, 7-amino-</t>
  </si>
  <si>
    <t>perrin2188</t>
  </si>
  <si>
    <t>Nc1cccc2ccnnc12</t>
  </si>
  <si>
    <t>cinnoline, 8-amino-</t>
  </si>
  <si>
    <t>perrin2189</t>
  </si>
  <si>
    <t>Nc1cc2cc(Cl)ccc2nn1</t>
  </si>
  <si>
    <t>cinnoline, 3-amino-6-chloro-</t>
  </si>
  <si>
    <t>perrin2190</t>
  </si>
  <si>
    <t>Nc1cc2ccc(Cl)cc2nn1</t>
  </si>
  <si>
    <t>cinnoline, 3-amino-7-chloro-</t>
  </si>
  <si>
    <t>perrin2191</t>
  </si>
  <si>
    <t>Cn1ncc(=O)c2ccccc21</t>
  </si>
  <si>
    <t>C=2.5x10-4, in aq. H2SO4 solutions</t>
  </si>
  <si>
    <t>cinnoline, 1,4-dihydro-1-methyl-4-oxo-</t>
  </si>
  <si>
    <t>perrin2192</t>
  </si>
  <si>
    <t>Oc1cc2ccccc2nn1</t>
  </si>
  <si>
    <t>C=2x10-5, in aq. H2SO4 solutions</t>
  </si>
  <si>
    <t>cinnoline, 3-hydroxy-</t>
  </si>
  <si>
    <t>perrin2194</t>
  </si>
  <si>
    <t>C=0.002, as perchlorate</t>
  </si>
  <si>
    <t>Oc1cnnc2ccccc12</t>
  </si>
  <si>
    <t>cinnoline, 4-hydroxy-</t>
  </si>
  <si>
    <t>perrin2195</t>
  </si>
  <si>
    <t>Oc1cccc2nnccc12</t>
  </si>
  <si>
    <t>cinnoline, 5-hydroxy-</t>
  </si>
  <si>
    <t>perrin2196</t>
  </si>
  <si>
    <t>C=0.001, as perchlorate</t>
  </si>
  <si>
    <t>Oc1ccc2nnccc2c1</t>
  </si>
  <si>
    <t>cinnoline, 6-hydroxy-</t>
  </si>
  <si>
    <t>perrin2197</t>
  </si>
  <si>
    <t>Oc1ccc2ccnnc2c1</t>
  </si>
  <si>
    <t>cinnoline, 7-hydroxy-</t>
  </si>
  <si>
    <t>perrin2198</t>
  </si>
  <si>
    <t>Oc1cccc2ccnnc12</t>
  </si>
  <si>
    <t>C=0.005 (K2)</t>
  </si>
  <si>
    <t>cinnoline, 8-hydroxy-</t>
  </si>
  <si>
    <t>perrin2199</t>
  </si>
  <si>
    <t>C=0.008, as perchlorate</t>
  </si>
  <si>
    <t>A56</t>
  </si>
  <si>
    <t>I=0.3, taking log f+/- = -0.19</t>
  </si>
  <si>
    <t>Cc1cnnc2c(O)cccc12</t>
  </si>
  <si>
    <t>C=0.005 (K1), 0.002 (K2)</t>
  </si>
  <si>
    <t>cinnoline, 8-hydroxy-4-methyl-</t>
  </si>
  <si>
    <t>perrin2200</t>
  </si>
  <si>
    <t>Sc1cnnc2ccccc12</t>
  </si>
  <si>
    <t>cinnoline, 4-mercapto-</t>
  </si>
  <si>
    <t>perrin2201</t>
  </si>
  <si>
    <t>COc1cnnc2ccccc12</t>
  </si>
  <si>
    <t>C=0.033</t>
  </si>
  <si>
    <t>cinnoline, 4-methoxy-</t>
  </si>
  <si>
    <t>perrin2202</t>
  </si>
  <si>
    <t>CSc1cnnc2ccccc12</t>
  </si>
  <si>
    <t>cinnoline, 4-methylthio-</t>
  </si>
  <si>
    <t>perrin2203</t>
  </si>
  <si>
    <t>c1cc2c(nn1)CCCC2</t>
  </si>
  <si>
    <t>cinnoline, 5,6,7,8-tetrahydro-</t>
  </si>
  <si>
    <t>perrin2204</t>
  </si>
  <si>
    <t>Cc1nnc2c(c1C)CCCC2</t>
  </si>
  <si>
    <t>cinnoline, 5,6,7,8-tetrahydro-3,4-dimethyl-</t>
  </si>
  <si>
    <t>perrin2205</t>
  </si>
  <si>
    <t>Cc1cc2c(nn1)CCCC2</t>
  </si>
  <si>
    <t>cinnoline, 5,6,7,8-tetrahydro-3-methyl-</t>
  </si>
  <si>
    <t>perrin2206</t>
  </si>
  <si>
    <t>c1cc2c(nn1)CCC2</t>
  </si>
  <si>
    <t>4,5-Diazaindan</t>
  </si>
  <si>
    <t>perrin2208</t>
  </si>
  <si>
    <t>Cc1nnc2c(c1C)CCC2</t>
  </si>
  <si>
    <t>4,5-Diazaindan, 6,7-dimethyl-</t>
  </si>
  <si>
    <t>perrin2209</t>
  </si>
  <si>
    <t>Cc1cc2c(nn1)CCC2</t>
  </si>
  <si>
    <t>4,5-Diazaindan, 6-methyl-</t>
  </si>
  <si>
    <t>perrin2210</t>
  </si>
  <si>
    <t>c1cnc2cc[nH]c2c1</t>
  </si>
  <si>
    <t>A8</t>
  </si>
  <si>
    <t>1,4-Diazaindene</t>
  </si>
  <si>
    <t>perrin2211</t>
  </si>
  <si>
    <t>c1cc2[nH]ccc2cn1</t>
  </si>
  <si>
    <t>1,5-Diazaindene</t>
  </si>
  <si>
    <t>perrin2212</t>
  </si>
  <si>
    <t>c1cc2cc[nH]c2cn1</t>
  </si>
  <si>
    <t>1,6-Diazaindene</t>
  </si>
  <si>
    <t>perrin2213</t>
  </si>
  <si>
    <t>c1cnc2[nH]ccc2c1</t>
  </si>
  <si>
    <t>1,7-Diazaindene</t>
  </si>
  <si>
    <t>perrin2214</t>
  </si>
  <si>
    <t>c1ccc2[nH]ncc2c1</t>
  </si>
  <si>
    <t>C=3x10-5, in aq. H2SO4 solutions</t>
  </si>
  <si>
    <t>1H-Indazole</t>
  </si>
  <si>
    <t>perrin2216</t>
  </si>
  <si>
    <t>Nc1n[nH]c2ccccc12</t>
  </si>
  <si>
    <t>1H-Indazole, 3-amino-</t>
  </si>
  <si>
    <t>perrin2217</t>
  </si>
  <si>
    <t>Nc1cccc2[nH]ncc12</t>
  </si>
  <si>
    <t>S86</t>
  </si>
  <si>
    <t>1H-Indazole, 4-amino-</t>
  </si>
  <si>
    <t>perrin2218</t>
  </si>
  <si>
    <t>Nc1ccc2[nH]ncc2c1</t>
  </si>
  <si>
    <t>1H-Indazole, 5-amino-</t>
  </si>
  <si>
    <t>perrin2219</t>
  </si>
  <si>
    <t>Nc1ccc2cn[nH]c2c1</t>
  </si>
  <si>
    <t>1H-Indazole, 6-amino-</t>
  </si>
  <si>
    <t>perrin2220</t>
  </si>
  <si>
    <t>Nc1cccc2cn[nH]c12</t>
  </si>
  <si>
    <t>1H-Indazole, 7-amino-</t>
  </si>
  <si>
    <t>perrin2221</t>
  </si>
  <si>
    <t>c1cnc2cccnc2c1</t>
  </si>
  <si>
    <t>1,5-Naphthyridine</t>
  </si>
  <si>
    <t>perrin2223</t>
  </si>
  <si>
    <t>Oc1ccnc2cccnc12</t>
  </si>
  <si>
    <t>1,5-Naphthyridine, 4-hydroxy-</t>
  </si>
  <si>
    <t>perrin2224</t>
  </si>
  <si>
    <t>c1cnc2ccncc2c1</t>
  </si>
  <si>
    <t>A23</t>
  </si>
  <si>
    <t>1,6-Naphthyridine</t>
  </si>
  <si>
    <t>perrin2225</t>
  </si>
  <si>
    <t>Oc1cncc2cccnc12</t>
  </si>
  <si>
    <t>1,6-Naphthyridine, 8-hydroxy-</t>
  </si>
  <si>
    <t>perrin2226</t>
  </si>
  <si>
    <t>O=[N+]([O-])c1cnc2ccncc2c1</t>
  </si>
  <si>
    <t>C=7 X10-5 06</t>
  </si>
  <si>
    <t>1,6-Naphthyridine, 3-nitro-</t>
  </si>
  <si>
    <t>perrin2227</t>
  </si>
  <si>
    <t>c1cnc2cnccc2c1</t>
  </si>
  <si>
    <t>1,7-Naphthyridine</t>
  </si>
  <si>
    <t>perrin2229</t>
  </si>
  <si>
    <t>Oc1nccc2cccnc12</t>
  </si>
  <si>
    <t>1,7-Naphthyridine, 8-hydroxy-</t>
  </si>
  <si>
    <t>perrin2230</t>
  </si>
  <si>
    <t>c1cnc2ncccc2c1</t>
  </si>
  <si>
    <t>A31</t>
  </si>
  <si>
    <t>1,8-Naphthyridine</t>
  </si>
  <si>
    <t>perrin2231</t>
  </si>
  <si>
    <t>c1ccc2cnncc2c1</t>
  </si>
  <si>
    <t>C=0.013</t>
  </si>
  <si>
    <t>Phthalazine</t>
  </si>
  <si>
    <t>perrin2233</t>
  </si>
  <si>
    <t>A26</t>
  </si>
  <si>
    <t>F39</t>
  </si>
  <si>
    <t>Nc1nncc2ccccc12</t>
  </si>
  <si>
    <t>phthalazine, 1-amino-</t>
  </si>
  <si>
    <t>perrin2234</t>
  </si>
  <si>
    <t>Cn1ncc2ccccc2c1=O</t>
  </si>
  <si>
    <t>C=1.3x10-4, in aq. H2SO4 solutions</t>
  </si>
  <si>
    <t>phthalazine, 1,2-dihydro-2-methyl-1-oxo-</t>
  </si>
  <si>
    <t>perrin2235</t>
  </si>
  <si>
    <t>Oc1nncc2ccccc12</t>
  </si>
  <si>
    <t>phthalazine, 1-hydroxy-</t>
  </si>
  <si>
    <t>perrin2237</t>
  </si>
  <si>
    <t>Sc1nncc2ccccc12</t>
  </si>
  <si>
    <t>phthalazine, 1-mercapto-</t>
  </si>
  <si>
    <t>perrin2238</t>
  </si>
  <si>
    <t>COc1nncc2ccccc12</t>
  </si>
  <si>
    <t>phthalazine, 1-methoxy-</t>
  </si>
  <si>
    <t>perrin2239</t>
  </si>
  <si>
    <t>Cc1nncc2ccccc12</t>
  </si>
  <si>
    <t>phthalazine, 1-methyl-</t>
  </si>
  <si>
    <t>perrin2240</t>
  </si>
  <si>
    <t>CSc1nncc2ccccc12</t>
  </si>
  <si>
    <t>phthalazine, 1-methylthio-</t>
  </si>
  <si>
    <t>perrin2241</t>
  </si>
  <si>
    <t>c1ccc(-c2nncc3ccccc23)cc1</t>
  </si>
  <si>
    <t>In 1% ethanol</t>
  </si>
  <si>
    <t>phthalazine, 1-phenyl-</t>
  </si>
  <si>
    <t>perrin2242</t>
  </si>
  <si>
    <t>COc1cc(=O)n2ccccc2n1</t>
  </si>
  <si>
    <t>K7</t>
  </si>
  <si>
    <t>pyrido[1,2-a]pyrimidine, 2-methoxy-4-oxo-</t>
  </si>
  <si>
    <t>perrin2243</t>
  </si>
  <si>
    <t>c1ccc2ncncc2c1</t>
  </si>
  <si>
    <t>C=0.07, equilibrium pK, cation hydrates covalently</t>
  </si>
  <si>
    <t>- For pKs of some 4-substituted quinazolines in 50% ethanol  see ref. K11</t>
  </si>
  <si>
    <t>Quinazoline</t>
  </si>
  <si>
    <t>perrin2246</t>
  </si>
  <si>
    <t>C=0.004, equilibrium pK</t>
  </si>
  <si>
    <t>pKAH1(predict)</t>
  </si>
  <si>
    <t>Predicted true value for quinazoline (assuming no covalent hydration)</t>
  </si>
  <si>
    <t>pKAH2(anhydrous)</t>
  </si>
  <si>
    <t>For "anhydrous" species, in aq. H2SO4 solutions</t>
  </si>
  <si>
    <t>Nc1ncc2ccccc2n1</t>
  </si>
  <si>
    <t>A20</t>
  </si>
  <si>
    <t>quinazoline, 2-amino-</t>
  </si>
  <si>
    <t>perrin2247</t>
  </si>
  <si>
    <t>Nc1ncnc2ccccc12</t>
  </si>
  <si>
    <t>quinazoline, 4-amino-</t>
  </si>
  <si>
    <t>perrin2248</t>
  </si>
  <si>
    <t>Nc1cccc2ncncc12</t>
  </si>
  <si>
    <t>quinazoline, 5-amino-</t>
  </si>
  <si>
    <t>perrin2249</t>
  </si>
  <si>
    <t>Nc1ccc2ncncc2c1</t>
  </si>
  <si>
    <t>quinazoline, 6-amino-</t>
  </si>
  <si>
    <t>perrin2250</t>
  </si>
  <si>
    <t>Nc1ccc2cncnc2c1</t>
  </si>
  <si>
    <t>quinazoline, 7-amino-</t>
  </si>
  <si>
    <t>perrin2251</t>
  </si>
  <si>
    <t>Nc1cccc2cncnc12</t>
  </si>
  <si>
    <t>quinazoline, 8-amino-</t>
  </si>
  <si>
    <t>perrin2252</t>
  </si>
  <si>
    <t>CC(C)(C)C1NC=Nc2ccccc21</t>
  </si>
  <si>
    <t>quinazoline, 4-t-butyl-3,4-dihydro-</t>
  </si>
  <si>
    <t>perrin2253</t>
  </si>
  <si>
    <t>Clc1ncc2ccccc2n1</t>
  </si>
  <si>
    <t>A71</t>
  </si>
  <si>
    <t>quinazoline, 2-chloro-</t>
  </si>
  <si>
    <t>perrin2254</t>
  </si>
  <si>
    <t>Clc1cccc2ncncc12</t>
  </si>
  <si>
    <t>C=0.005, equilibrium pK, cation hydrates covalently</t>
  </si>
  <si>
    <t>quinazoline, 5-chloro-</t>
  </si>
  <si>
    <t>perrin2255</t>
  </si>
  <si>
    <t>Clc1ccc2ncncc2c1</t>
  </si>
  <si>
    <t>C=0.0025, equilibrium pK, cation hydrates covalently</t>
  </si>
  <si>
    <t>quinazoline, 6-chloro-</t>
  </si>
  <si>
    <t>perrin2256</t>
  </si>
  <si>
    <t>Clc1ccc2cncnc2c1</t>
  </si>
  <si>
    <t>C=4x10-6, equilibrium pK, cation hydrates covalently</t>
  </si>
  <si>
    <t>quinazoline, 7-chloro-</t>
  </si>
  <si>
    <t>perrin2257</t>
  </si>
  <si>
    <t>Clc1cccc2cncnc12</t>
  </si>
  <si>
    <t>quinazoline, 8-chloro-</t>
  </si>
  <si>
    <t>perrin2258</t>
  </si>
  <si>
    <t>Clc1cc(Cl)c2ncncc2c1</t>
  </si>
  <si>
    <t>C=5x10-5, equilibrium pK, cation hydrates covalently</t>
  </si>
  <si>
    <t>quinazoline, 6,8-dichloro-</t>
  </si>
  <si>
    <t>perrin2259</t>
  </si>
  <si>
    <t>C1=Nc2ccccc2CN1</t>
  </si>
  <si>
    <t>quinazoline, 3,4-dihydro-</t>
  </si>
  <si>
    <t>perrin2261</t>
  </si>
  <si>
    <t>OC1NC=Nc2ccccc21</t>
  </si>
  <si>
    <t>Rapid flow method, neutral molecule reverts quickly to quinazoline</t>
  </si>
  <si>
    <t>A27</t>
  </si>
  <si>
    <t>quinazoline, 3,4-dihydro-4-hydroxy-</t>
  </si>
  <si>
    <t>perrin2262</t>
  </si>
  <si>
    <t>CN1Cc2ccccc2N=C1O</t>
  </si>
  <si>
    <t>B13</t>
  </si>
  <si>
    <t>quinazoline, 3,4-dihydro-2-hydroxy-3-methyl-</t>
  </si>
  <si>
    <t>perrin2263</t>
  </si>
  <si>
    <t>&gt;14.5</t>
  </si>
  <si>
    <t>CN1C=Nc2ccccc2C1O</t>
  </si>
  <si>
    <t>quinazoline, 3,4-dihydro-4-hydroxy-3-methyl-</t>
  </si>
  <si>
    <t>perrin2264</t>
  </si>
  <si>
    <t>CN1C(S)=NCc2ccccc21</t>
  </si>
  <si>
    <t>quinazoline, 1,4-dihydro-2-mercapto-1-methyl-</t>
  </si>
  <si>
    <t>perrin2265</t>
  </si>
  <si>
    <t>&gt;14</t>
  </si>
  <si>
    <t>COC1c2ccccc2N=CN1C</t>
  </si>
  <si>
    <t>quinazoline, 3,4-dihydro-4-methoxy-3-methyl-</t>
  </si>
  <si>
    <t>perrin2266</t>
  </si>
  <si>
    <t>CN1C=NCc2ccccc21</t>
  </si>
  <si>
    <t>quinazoline, 1,4-dihydro-1-methyl-</t>
  </si>
  <si>
    <t>perrin2267</t>
  </si>
  <si>
    <t>CC1=Nc2ccccc2CN1</t>
  </si>
  <si>
    <t>quinazoline, 3,4-dihydro-2-methyl-</t>
  </si>
  <si>
    <t>perrin2268</t>
  </si>
  <si>
    <t>CN1C=Nc2ccccc2C1</t>
  </si>
  <si>
    <t>quinazoline, 3,4-dihydro-3-methyl-</t>
  </si>
  <si>
    <t>perrin2269</t>
  </si>
  <si>
    <t>CC1NC=Nc2ccccc21</t>
  </si>
  <si>
    <t>quinazoline, 3,4-dihydro-4-methyl-</t>
  </si>
  <si>
    <t>perrin2270</t>
  </si>
  <si>
    <t>Cn1cnc(=O)c2ccccc21</t>
  </si>
  <si>
    <t>C=4.5x10-5</t>
  </si>
  <si>
    <t>quinazoline, 1,4-dihydro-1-methyl-4-oxo-</t>
  </si>
  <si>
    <t>perrin2271</t>
  </si>
  <si>
    <t>Cn1cc2ccccc2nc1=O</t>
  </si>
  <si>
    <t>quinazoline, 2,3-dihydro-3-methyl-2-oxo-</t>
  </si>
  <si>
    <t>perrin2272</t>
  </si>
  <si>
    <t>Cn1cnc2ccccc2c1=O</t>
  </si>
  <si>
    <t>C=2.7x10-4, in aq. H2SO4 solutions</t>
  </si>
  <si>
    <t>quinazoline, 3,4-dihydro-3-methyl-4-oxo-</t>
  </si>
  <si>
    <t>perrin2273</t>
  </si>
  <si>
    <t>Cc1nc(C)c2ccccc2n1</t>
  </si>
  <si>
    <t>C=0.002, equilibrium pK, partial covalent hydration of cation</t>
  </si>
  <si>
    <t>quinazoline, 2,4-dimethyl-</t>
  </si>
  <si>
    <t>perrin2277</t>
  </si>
  <si>
    <t>Oc1ncc2ccccc2n1</t>
  </si>
  <si>
    <t>quinazoline, 2-hydroxy-</t>
  </si>
  <si>
    <t>perrin2278</t>
  </si>
  <si>
    <t>C=2x10-4, buffer concn. 0.01M</t>
  </si>
  <si>
    <t>Oc1cccc2ncncc12</t>
  </si>
  <si>
    <t>quinazoline, 5-hydroxy-</t>
  </si>
  <si>
    <t>perrin2280</t>
  </si>
  <si>
    <t>Oc1ccc2ncncc2c1</t>
  </si>
  <si>
    <t>quinazoline, 6-hydroxy-</t>
  </si>
  <si>
    <t>perrin2281</t>
  </si>
  <si>
    <t>Oc1ccc2cncnc2c1</t>
  </si>
  <si>
    <t>quinazoline, 7-hydroxy-</t>
  </si>
  <si>
    <t>perrin2282</t>
  </si>
  <si>
    <t>Oc1cccc2cncnc12</t>
  </si>
  <si>
    <t>C=0.01(K1), 0.005(K2)</t>
  </si>
  <si>
    <t>quinazoline, 8-hydroxy-</t>
  </si>
  <si>
    <t>perrin2283</t>
  </si>
  <si>
    <t>I=0.3(NaCl)</t>
  </si>
  <si>
    <t>Cc1nc(C)c2cccc(O)c2n1</t>
  </si>
  <si>
    <t>quinazoline, 8-hydroxy-2,4-dimethyl-</t>
  </si>
  <si>
    <t>perrin2284</t>
  </si>
  <si>
    <t>Cc1ncnc2c(O)cccc12</t>
  </si>
  <si>
    <t>C=0.005 (K1) 0.002 (K2)</t>
  </si>
  <si>
    <t>quinazoline, 8-hydroxy-4-methyl-</t>
  </si>
  <si>
    <t>perrin2285</t>
  </si>
  <si>
    <t>Sc1ncc2ccccc2n1</t>
  </si>
  <si>
    <t>C=3x10-6, in aq. H2SO4 solutions</t>
  </si>
  <si>
    <t>quinazoline, 2-mercapto-</t>
  </si>
  <si>
    <t>perrin2286</t>
  </si>
  <si>
    <t>Sc1ncnc2ccccc12</t>
  </si>
  <si>
    <t>quinazoline, 4-mercapto-</t>
  </si>
  <si>
    <t>perrin2287</t>
  </si>
  <si>
    <t>COc1ncc2ccccc2n1</t>
  </si>
  <si>
    <t>quinazoline, 2-methoxy-</t>
  </si>
  <si>
    <t>perrin2288</t>
  </si>
  <si>
    <t>COc1ncnc2ccccc12</t>
  </si>
  <si>
    <t>quinazoline, 4-methoxy-</t>
  </si>
  <si>
    <t>perrin2289</t>
  </si>
  <si>
    <t>COc1cccc2ncncc12</t>
  </si>
  <si>
    <t>quinazoline, 5-methoxy-</t>
  </si>
  <si>
    <t>perrin2290</t>
  </si>
  <si>
    <t>COc1ccc2ncncc2c1</t>
  </si>
  <si>
    <t>quinazoline, 6-methoxy-</t>
  </si>
  <si>
    <t>perrin2291</t>
  </si>
  <si>
    <t>COc1ccc2cncnc2c1</t>
  </si>
  <si>
    <t>quinazoline, 7-methoxy-</t>
  </si>
  <si>
    <t>perrin2292</t>
  </si>
  <si>
    <t>COc1cccc2cncnc12</t>
  </si>
  <si>
    <t>quinazoline, 8-methoxy-</t>
  </si>
  <si>
    <t>perrin2293</t>
  </si>
  <si>
    <t>Cc1ncc2ccccc2n1</t>
  </si>
  <si>
    <t>quinazoline, 2-methyl-</t>
  </si>
  <si>
    <t>perrin2294</t>
  </si>
  <si>
    <t>Cc1ncnc2ccccc12</t>
  </si>
  <si>
    <t>C=0.07, equilibrium pK partial covalent hydration of cation</t>
  </si>
  <si>
    <t>A34</t>
  </si>
  <si>
    <t>quinazoline, 4-methyl-</t>
  </si>
  <si>
    <t>perrin2295</t>
  </si>
  <si>
    <t>True pK, for no hydration of cation</t>
  </si>
  <si>
    <t>Cc1cccc2ncncc12</t>
  </si>
  <si>
    <t>quinazoline, 5-methyl-</t>
  </si>
  <si>
    <t>perrin2296</t>
  </si>
  <si>
    <t>Cc1ccc2ncncc2c1</t>
  </si>
  <si>
    <t>quinazoline, 6-methyl-</t>
  </si>
  <si>
    <t>perrin2297</t>
  </si>
  <si>
    <t>Cc1ccc2cncnc2c1</t>
  </si>
  <si>
    <t>quinazoline, 7-methyl-</t>
  </si>
  <si>
    <t>perrin2298</t>
  </si>
  <si>
    <t>Cc1cccc2cncnc12</t>
  </si>
  <si>
    <t>quinazoline, 8-methyl-</t>
  </si>
  <si>
    <t>perrin2299</t>
  </si>
  <si>
    <t>CSc1ncc2ccccc2n1</t>
  </si>
  <si>
    <t>C=2.5x10-5, in aq. H2SO4 solutions, equilibrium pK, cation hydrates covalently</t>
  </si>
  <si>
    <t>quinazoline, 2-methylthio-</t>
  </si>
  <si>
    <t>perrin2300</t>
  </si>
  <si>
    <t>CSc1ncnc2ccccc12</t>
  </si>
  <si>
    <t>C=10-4, equilibrium pK partial covalent hydration of cation</t>
  </si>
  <si>
    <t>quinazoline, 4-methylthio-</t>
  </si>
  <si>
    <t>perrin2301</t>
  </si>
  <si>
    <t>O=[N+]([O-])c1cccc2ncncc12</t>
  </si>
  <si>
    <t>quinazoline, 5-nitro-</t>
  </si>
  <si>
    <t>perrin2302</t>
  </si>
  <si>
    <t>O=[N+]([O-])c1ccc2ncncc2c1</t>
  </si>
  <si>
    <t>quinazoline, 6-nitro-</t>
  </si>
  <si>
    <t>perrin2303</t>
  </si>
  <si>
    <t>O=[N+]([O-])c1ccc2cncnc2c1</t>
  </si>
  <si>
    <t>quinazoline, 7-nitro-</t>
  </si>
  <si>
    <t>perrin2304</t>
  </si>
  <si>
    <t>O=[N+]([O-])c1cccc2cncnc12</t>
  </si>
  <si>
    <t>quinazoline, 8-nitro-</t>
  </si>
  <si>
    <t>perrin2305</t>
  </si>
  <si>
    <t>c1ccc2c(c1)CNCN2</t>
  </si>
  <si>
    <t>quinazoline, 1,2,3,4-tetrahydro-</t>
  </si>
  <si>
    <t>perrin2306</t>
  </si>
  <si>
    <t>[O-][n+]1cnc2cc(Cl)ccc2c1</t>
  </si>
  <si>
    <t>C=5x10-5, in aq. solutions, left 30 min to come to equilibrium</t>
  </si>
  <si>
    <t>quinazoline, 3-oxide, 7-chloro-</t>
  </si>
  <si>
    <t>perrin2309</t>
  </si>
  <si>
    <t>Cc1ccc2c(C)[n+]([O-])cnc2c1</t>
  </si>
  <si>
    <t>C=10-4, in aq. solutions</t>
  </si>
  <si>
    <t>quinazoline, 3-oxide, 4,7-dimethyl-</t>
  </si>
  <si>
    <t>perrin2310</t>
  </si>
  <si>
    <t>COc1cccc2nc[n+]([O-])cc12</t>
  </si>
  <si>
    <t>C=8x10-5, in aq. solutions</t>
  </si>
  <si>
    <t>quinazoline, 3-oxide, 5-methoxy-</t>
  </si>
  <si>
    <t>perrin2311</t>
  </si>
  <si>
    <t>COc1ccc2nc[n+]([O-])cc2c1</t>
  </si>
  <si>
    <t>C=5x10-5, in aq. HCl solutions</t>
  </si>
  <si>
    <t>quinazoline, 3-oxide, 6-methoxy-</t>
  </si>
  <si>
    <t>perrin2312</t>
  </si>
  <si>
    <t>COc1ccc2c[n+]([O-])cnc2c1</t>
  </si>
  <si>
    <t>C=10-4, readings taken immediately after preparing solutions</t>
  </si>
  <si>
    <t>quinazoline, 3-oxide, 7-methoxy-</t>
  </si>
  <si>
    <t>perrin2313</t>
  </si>
  <si>
    <t>C=10-4, at equilibrium</t>
  </si>
  <si>
    <t>COc1cccc2c[n+]([O-])cnc12</t>
  </si>
  <si>
    <t>C=2.5x10-5, in aq. HCl solutions</t>
  </si>
  <si>
    <t>quinazoline, 3-oxide, 8-methoxy-</t>
  </si>
  <si>
    <t>perrin2314</t>
  </si>
  <si>
    <t>COc1ccc2c(C)[n+]([O-])cnc2c1</t>
  </si>
  <si>
    <t>quinazoline, 3-oxide, 7-methoxy-4-methyl-</t>
  </si>
  <si>
    <t>perrin2315</t>
  </si>
  <si>
    <t>COc1cccc2c(C)[n+]([O-])cnc12</t>
  </si>
  <si>
    <t>quinazoline, 3-oxide, 8-methoxy-4-methyl-</t>
  </si>
  <si>
    <t>perrin2316</t>
  </si>
  <si>
    <t>Cc1c2ccccc2nc[n+]1[O-]</t>
  </si>
  <si>
    <t>quinazoline, 3-oxide, 4-methyl-</t>
  </si>
  <si>
    <t>perrin2317</t>
  </si>
  <si>
    <t>Cc1ccc2c[n+]([O-])cnc2c1</t>
  </si>
  <si>
    <t>quinazoline, 3-oxide, 7-methyl-</t>
  </si>
  <si>
    <t>perrin2318</t>
  </si>
  <si>
    <t>c1ccc2nccnc2c1</t>
  </si>
  <si>
    <t>Quinoxaline</t>
  </si>
  <si>
    <t>perrin2319</t>
  </si>
  <si>
    <t>Nc1cnc2ccccc2n1</t>
  </si>
  <si>
    <t>quinoxaline, 2-amino-</t>
  </si>
  <si>
    <t>perrin2320</t>
  </si>
  <si>
    <t>C23</t>
  </si>
  <si>
    <t>Nc1cccc2nccnc12</t>
  </si>
  <si>
    <t>quinoxaline, 5-amino-</t>
  </si>
  <si>
    <t>perrin2321</t>
  </si>
  <si>
    <t>Nc1ccc2nccnc2c1</t>
  </si>
  <si>
    <t>quinoxaline, 6-amino-</t>
  </si>
  <si>
    <t>perrin2322</t>
  </si>
  <si>
    <t>NC(=O)c1cnc2ccccc2n1</t>
  </si>
  <si>
    <t>quinoxaline, 2-carbamoyl-</t>
  </si>
  <si>
    <t>perrin2323</t>
  </si>
  <si>
    <t>Nc1nc2ccccc2nc1N</t>
  </si>
  <si>
    <t>quinoxaline, 2,3-diamino-</t>
  </si>
  <si>
    <t>perrin2324</t>
  </si>
  <si>
    <t>Cc1nc2ccccc2n(C)c1=O</t>
  </si>
  <si>
    <t>20+5</t>
  </si>
  <si>
    <t>C=5x10-5, in aq. H2SO4 or HCl solutions</t>
  </si>
  <si>
    <t>quinoxaline, 1,2-dihydro-1,3-dimethyl-2-oxo-</t>
  </si>
  <si>
    <t>perrin2325</t>
  </si>
  <si>
    <t>Cn1c(=O)cnc2ccccc21</t>
  </si>
  <si>
    <t>quinoxaline, 1,2-dihydro-1-methyl-2-oxo-</t>
  </si>
  <si>
    <t>perrin2326</t>
  </si>
  <si>
    <t>COc1nc2ccccc2nc1OC</t>
  </si>
  <si>
    <t>quinoxaline, 2,3-dimethoxy-</t>
  </si>
  <si>
    <t>perrin2328</t>
  </si>
  <si>
    <t>CN(C)c1cnc2ccccc2n1</t>
  </si>
  <si>
    <t>C=0.01, in 10% ethanol solution_x000D_
Transcription note: pKa tabulated in parentheses i.e. (3.69)</t>
  </si>
  <si>
    <t>quinoxaline, 2-dimethylamino-</t>
  </si>
  <si>
    <t>perrin2329</t>
  </si>
  <si>
    <t>Oc1cnc2ccccc2n1</t>
  </si>
  <si>
    <t>C=0.003, in aq. H2SO4 solutions</t>
  </si>
  <si>
    <t>quinoxaline, 2-hydroxy-</t>
  </si>
  <si>
    <t>perrin2330</t>
  </si>
  <si>
    <t>C=6X10-5, in aq. H2SO4 solutions</t>
  </si>
  <si>
    <t>Oc1cccc2nccnc12</t>
  </si>
  <si>
    <t>quinoxaline, 5-hydroxy-</t>
  </si>
  <si>
    <t>perrin2331</t>
  </si>
  <si>
    <t>C=0.014, no details</t>
  </si>
  <si>
    <t>F33</t>
  </si>
  <si>
    <t>Oc1ccc2nccnc2c1</t>
  </si>
  <si>
    <t>C=2X10-4, in aq. H2SO4 solutions</t>
  </si>
  <si>
    <t>quinoxaline, 6-hydroxy-</t>
  </si>
  <si>
    <t>perrin2332</t>
  </si>
  <si>
    <t>Cc1nc2ccccc2nc1O</t>
  </si>
  <si>
    <t>quinoxaline, 2-hydroxy-3-methyl-</t>
  </si>
  <si>
    <t>perrin2333</t>
  </si>
  <si>
    <t>Sc1cnc2ccccc2n1</t>
  </si>
  <si>
    <t>quinoxaline, 2-mercapto-</t>
  </si>
  <si>
    <t>perrin2334</t>
  </si>
  <si>
    <t>COc1cnc2ccccc2n1</t>
  </si>
  <si>
    <t>quinoxaline, 2-methoxy-</t>
  </si>
  <si>
    <t>perrin2335</t>
  </si>
  <si>
    <t>COc1nc2ccccc2nc1C</t>
  </si>
  <si>
    <t>quinoxaline, 2-methoxy-3-methyl-</t>
  </si>
  <si>
    <t>perrin2336</t>
  </si>
  <si>
    <t>Cc1cnc2ccccc2n1</t>
  </si>
  <si>
    <t>quinoxaline, 2-methyl-</t>
  </si>
  <si>
    <t>perrin2337</t>
  </si>
  <si>
    <t>CNc1cnc2ccccc2n1</t>
  </si>
  <si>
    <t>quinoxaline, 2-methylamino-</t>
  </si>
  <si>
    <t>perrin2338</t>
  </si>
  <si>
    <t>CSc1cnc2ccccc2n1</t>
  </si>
  <si>
    <t>quinoxaline, 2-methylthio-</t>
  </si>
  <si>
    <t>perrin2339</t>
  </si>
  <si>
    <t>c1ccc2c(c1)NCCN2</t>
  </si>
  <si>
    <t>C=0.015 to 0.05, as dihydrochloride</t>
  </si>
  <si>
    <t>C13</t>
  </si>
  <si>
    <t>quinoxaline, 1,2,3,4-tetrahydro-</t>
  </si>
  <si>
    <t>perrin2340</t>
  </si>
  <si>
    <t>COc1ccc2c(c1)NCCN2</t>
  </si>
  <si>
    <t>quinoxaline, 1,2,3,4-tetrahydro-6-methoxy-</t>
  </si>
  <si>
    <t>perrin2341</t>
  </si>
  <si>
    <t>Cc1ccc2c(c1)NCCN2</t>
  </si>
  <si>
    <t>quinoxaline, 1,2,3,4-tetrahydro-6-methyl-</t>
  </si>
  <si>
    <t>perrin2342</t>
  </si>
  <si>
    <t>C1CN2CCN1CC2</t>
  </si>
  <si>
    <t>Triethylenediamine</t>
  </si>
  <si>
    <t>perrin2344</t>
  </si>
  <si>
    <t>From titration of 0.4M solution with HCl</t>
  </si>
  <si>
    <t>c1cnc2nc[nH]c2c1</t>
  </si>
  <si>
    <t>1H-Imidazo[4,5-b]pyridine</t>
  </si>
  <si>
    <t>perrin2347</t>
  </si>
  <si>
    <t>c1ccc2nncnc2c1</t>
  </si>
  <si>
    <t>1,2,4-Triazanaphthalene</t>
  </si>
  <si>
    <t>perrin2349</t>
  </si>
  <si>
    <t>Oc1ncnc2cccnc12</t>
  </si>
  <si>
    <t>&lt;2</t>
  </si>
  <si>
    <t>1,3,5-Triazanaphthalene, 4-hydroxy-</t>
  </si>
  <si>
    <t>perrin2350</t>
  </si>
  <si>
    <t>Oc1ncc2cccnc2n1</t>
  </si>
  <si>
    <t>A41</t>
  </si>
  <si>
    <t>1,3,8-Triazanaphthalene, 2-hydroxy-</t>
  </si>
  <si>
    <t>perrin2351</t>
  </si>
  <si>
    <t>C=0.0025, equilibrium pK, covalent hydration occurs</t>
  </si>
  <si>
    <t>c1cnc2nccnc2c1</t>
  </si>
  <si>
    <t>1,4,5-Triazanaphthalene</t>
  </si>
  <si>
    <t>perrin2352</t>
  </si>
  <si>
    <t>Nc1ccc2nccnc2n1</t>
  </si>
  <si>
    <t>1,4,5-Triazanaphthalene, 6-amino-</t>
  </si>
  <si>
    <t>perrin2353</t>
  </si>
  <si>
    <t>&lt; -2</t>
  </si>
  <si>
    <t>OC1=Nc2cccnc2NC1</t>
  </si>
  <si>
    <t>1,4,5-Triazanaphthalene, 3,4-dihydro-2-hydroxy-</t>
  </si>
  <si>
    <t>perrin2354</t>
  </si>
  <si>
    <t>C=7x10-5, in aq. KOH solutions</t>
  </si>
  <si>
    <t>Oc1nc2cccnc2nc1O</t>
  </si>
  <si>
    <t>C=6x10-5 in aq. HCl solutions</t>
  </si>
  <si>
    <t>1,4,5-Triazanaphthalene, 2,3-dihydroxy-</t>
  </si>
  <si>
    <t>perrin2355</t>
  </si>
  <si>
    <t>C=2.5X10-5, in aq. KOH solutions</t>
  </si>
  <si>
    <t>Oc1cnc2ncccc2n1</t>
  </si>
  <si>
    <t>C=1.7x10-5</t>
  </si>
  <si>
    <t>1,4,5-Triazanaphthalene, 2-hydroxy-</t>
  </si>
  <si>
    <t>perrin2356</t>
  </si>
  <si>
    <t>Oc1cnc2cccnc2n1</t>
  </si>
  <si>
    <t>1,4,5-Triazanaphthalene, 3-hydroxy-</t>
  </si>
  <si>
    <t>perrin2357</t>
  </si>
  <si>
    <t>Oc1ccnc2nccnc12</t>
  </si>
  <si>
    <t>1,4,5-Triazanaphthalene, 8-hydroxy-</t>
  </si>
  <si>
    <t>perrin2358</t>
  </si>
  <si>
    <t>c1cc2nccnc2cn1</t>
  </si>
  <si>
    <t>True pK by rapid titration of neutral solution</t>
  </si>
  <si>
    <t>P25</t>
  </si>
  <si>
    <t>1,4,6-Triazanaphthalene</t>
  </si>
  <si>
    <t>perrin2359</t>
  </si>
  <si>
    <t>Equilibrium pK, cation covalently hydrated</t>
  </si>
  <si>
    <t>pKAH1(hydrated)</t>
  </si>
  <si>
    <t>pK of covalently hydrated species obtained by rapid titration</t>
  </si>
  <si>
    <t>pK on rapid titration of neutral solution</t>
  </si>
  <si>
    <t>Equilibrium pK</t>
  </si>
  <si>
    <t>pK for rapid neutralization of acid solutions</t>
  </si>
  <si>
    <t>OC1=Nc2cnccc2NC1</t>
  </si>
  <si>
    <t>1,4,6-Triazanaphthalene, 1,2-dihydro-3-hydroxy-</t>
  </si>
  <si>
    <t>perrin2360</t>
  </si>
  <si>
    <t>C=5x10-5, in aq. KOH solutions</t>
  </si>
  <si>
    <t>C=4x10-5, in aq. KOH solutions</t>
  </si>
  <si>
    <t>CC1Nc2ccncc2N=C1O</t>
  </si>
  <si>
    <t>1,4,6-Triazanaphthalene, 1,2-dihydro-3-hydroxy-2-methyl-</t>
  </si>
  <si>
    <t>perrin2361</t>
  </si>
  <si>
    <t>Oc1nc2ccncc2nc1O</t>
  </si>
  <si>
    <t>C=7x10-5, in aq. solutions</t>
  </si>
  <si>
    <t>1,4,6-Triazanaphthalene, 2,3-dihydroxy-</t>
  </si>
  <si>
    <t>perrin2362</t>
  </si>
  <si>
    <t>C=5-7x10-5</t>
  </si>
  <si>
    <t>Oc1cnc2cnccc2n1</t>
  </si>
  <si>
    <t>1,4,6-Triazanaphthalene, 2-hydroxy-</t>
  </si>
  <si>
    <t>perrin2363</t>
  </si>
  <si>
    <t>Oc1nccc2nccnc12</t>
  </si>
  <si>
    <t>1,4,6-Triazanaphthalene, 5-hydroxy-</t>
  </si>
  <si>
    <t>perrin2364</t>
  </si>
  <si>
    <t>Cc1nc2ccncc2nc1O</t>
  </si>
  <si>
    <t>1,4,6-Triazanaphthalene, 3-hydroxy-2-methyl-</t>
  </si>
  <si>
    <t>perrin2365</t>
  </si>
  <si>
    <t>c1cnc2ncncc2n1</t>
  </si>
  <si>
    <t>C=0.05, (equilibrium, cation is covalently hydrated)</t>
  </si>
  <si>
    <t>Pteridine</t>
  </si>
  <si>
    <t>perrin2366</t>
  </si>
  <si>
    <t>(Equilibrium pK), in 0.02M acetate buffers</t>
  </si>
  <si>
    <t>D29</t>
  </si>
  <si>
    <t>Equilibrium pK due to formation of 3,4-dihydro-4-hydroxy-pteridine</t>
  </si>
  <si>
    <t>CC(=O)Nc1ncc2nccnc2n1</t>
  </si>
  <si>
    <t>C=0.02, sensitive to acids</t>
  </si>
  <si>
    <t>pteridine, 2-acetamido-</t>
  </si>
  <si>
    <t>perrin2367</t>
  </si>
  <si>
    <t>CC(=O)Nc1ncnc2nccnc12</t>
  </si>
  <si>
    <t>pteridine, 4-acetamido-</t>
  </si>
  <si>
    <t>perrin2368</t>
  </si>
  <si>
    <t>COc1nc(NC(C)=O)nc2nccnc12</t>
  </si>
  <si>
    <t>I not stated, may not be thermodynamic constant</t>
  </si>
  <si>
    <t>E, O</t>
  </si>
  <si>
    <t>P28</t>
  </si>
  <si>
    <t>pteridine, 2-acetamido-4-methoxy-</t>
  </si>
  <si>
    <t>perrin2369</t>
  </si>
  <si>
    <t>CC(=O)CC1Nc2ncncc2N=C1O</t>
  </si>
  <si>
    <t>pteridine, 7-acetonyl-7,8-dihydro-6-hydroxy-</t>
  </si>
  <si>
    <t>perrin2370</t>
  </si>
  <si>
    <t>CC(=O)N1CCN(Cc2ccccc2)c2ncnc(C)c21</t>
  </si>
  <si>
    <t>B106</t>
  </si>
  <si>
    <t>pteridine, 5-acetyl-8-benzyl-5,6,7,8-tetrahydro-4-methyl-</t>
  </si>
  <si>
    <t>perrin2371</t>
  </si>
  <si>
    <t>CC(=O)N1CCNc2ncnc(C)c21</t>
  </si>
  <si>
    <t>pteridine, 5-acetyl-5,6,7,8-tetrahydro-4-methyl-</t>
  </si>
  <si>
    <t>perrin2372</t>
  </si>
  <si>
    <t>Nc1ncc2nccnc2n1</t>
  </si>
  <si>
    <t>C=0.01 (equilibrium pK, cation is covalently hydrated)</t>
  </si>
  <si>
    <t>pteridine, 2-amino-</t>
  </si>
  <si>
    <t>perrin2373</t>
  </si>
  <si>
    <t>In 0.02M acetate buffers</t>
  </si>
  <si>
    <t>Nc1ncnc2nccnc12</t>
  </si>
  <si>
    <t>C=0.005, equilibrium covalent hydration occurs</t>
  </si>
  <si>
    <t>pteridine, 4-amino-</t>
  </si>
  <si>
    <t>perrin2374</t>
  </si>
  <si>
    <t>Equilibrium pK due to covalent hydration</t>
  </si>
  <si>
    <t>Nc1cnc2ncncc2n1</t>
  </si>
  <si>
    <t>pteridine, 6-amino-</t>
  </si>
  <si>
    <t>perrin2375</t>
  </si>
  <si>
    <t>Nc1cnc2cncnc2n1</t>
  </si>
  <si>
    <t>J1a</t>
  </si>
  <si>
    <t>pteridine, 7-amino-</t>
  </si>
  <si>
    <t>perrin2376</t>
  </si>
  <si>
    <t>Cn1ccnc2c(N)nc(=N)nc1-2</t>
  </si>
  <si>
    <t>B123</t>
  </si>
  <si>
    <t>pteridine, 4-amino-2,8-dihydro-2-imino-8-methyl-</t>
  </si>
  <si>
    <t>perrin2379</t>
  </si>
  <si>
    <t>Cc1nc2c(N)nc(=N)n(C)c2nc1C</t>
  </si>
  <si>
    <t>pteridine, 4-amino-1,2-dihydro-2-imino-1,6,7-trimethyl-</t>
  </si>
  <si>
    <t>perrin2380</t>
  </si>
  <si>
    <t>Cn1c(N)nc(=O)c2nccnc21</t>
  </si>
  <si>
    <t>pteridine, 2-amino-1,4-dihydro-1-methyl-4-oxo-</t>
  </si>
  <si>
    <t>perrin2381</t>
  </si>
  <si>
    <t>E or O</t>
  </si>
  <si>
    <t>Cn1c(N)nc2nccnc2c1=O</t>
  </si>
  <si>
    <t>pteridine, 2-amino-3,4-dihydro-3-methyl-4-oxo-</t>
  </si>
  <si>
    <t>perrin2382</t>
  </si>
  <si>
    <t>Cn1ccnc2c(=O)nc(N)nc1-2</t>
  </si>
  <si>
    <t>pteridine, 2-amino-4,8-dihydro-8-methyl-4-oxo-</t>
  </si>
  <si>
    <t>perrin2383</t>
  </si>
  <si>
    <t>Cn1c(=O)cnc2cnc(N)nc21</t>
  </si>
  <si>
    <t>P31</t>
  </si>
  <si>
    <t>pteridine, 2-amino-7,8-dihydro-8-methyl-7-oxo-</t>
  </si>
  <si>
    <t>perrin2384</t>
  </si>
  <si>
    <t>Cn1c(=O)nc(N)c2nccnc21</t>
  </si>
  <si>
    <t>pteridine, 4-amino-1,2-dihydro-1-methyl-2-oxo-</t>
  </si>
  <si>
    <t>perrin2385</t>
  </si>
  <si>
    <t>Cc1nc2c(=O)nc(N)n(C)c2nc1C</t>
  </si>
  <si>
    <t>A66</t>
  </si>
  <si>
    <t>pteridine, 2-amino-1,4-dihydro-1,6,7-trimethyl-4-oxo-</t>
  </si>
  <si>
    <t>perrin2386</t>
  </si>
  <si>
    <t>Cc1nc2nc(N)n(C)c(=O)c2nc1C</t>
  </si>
  <si>
    <t>pteridine, 2-amino-3,4-dihydro-3,6,7-trimethyl-4-oxo-</t>
  </si>
  <si>
    <t>perrin2387</t>
  </si>
  <si>
    <t>Cc1nc2c(=O)nc(N)nc-2n(C)c1C</t>
  </si>
  <si>
    <t>pteridine, 2-amino-4,8-dihydro-6,7,8-trimethyl-4-oxo-</t>
  </si>
  <si>
    <t>perrin2388</t>
  </si>
  <si>
    <t>Cc1nc2c(N)nc(=O)n(C)c2nc1C</t>
  </si>
  <si>
    <t>pteridine, 4-amino-1,2-dihydro-1,6,7-trimethyl-2-oxo-</t>
  </si>
  <si>
    <t>perrin2389</t>
  </si>
  <si>
    <t>Nc1nc(O)c2nc(O)cnc2n1</t>
  </si>
  <si>
    <t>A33</t>
  </si>
  <si>
    <t>pteridine, 2-amino-4,6-dihydroxy-</t>
  </si>
  <si>
    <t>perrin2390</t>
  </si>
  <si>
    <t>"Anhydrous" species</t>
  </si>
  <si>
    <t>I3</t>
  </si>
  <si>
    <t>pKAH3(anhydrous)</t>
  </si>
  <si>
    <t>Equilibrium pKs, partial covalent hydration</t>
  </si>
  <si>
    <t>pKAH2(hydrated)</t>
  </si>
  <si>
    <t>Covalently hydrated species</t>
  </si>
  <si>
    <t>pKAH3(hydrated)</t>
  </si>
  <si>
    <t>Cc1cnc2nc(N)nc(C)c2n1</t>
  </si>
  <si>
    <t>A42</t>
  </si>
  <si>
    <t>pteridine, 2-amino-4,6-dimethyl-</t>
  </si>
  <si>
    <t>perrin2391</t>
  </si>
  <si>
    <t>Cc1cnc2c(C)nc(N)nc2n1</t>
  </si>
  <si>
    <t>pteridine, 2-amino-4,7-dimethyl-</t>
  </si>
  <si>
    <t>perrin2392</t>
  </si>
  <si>
    <t>Cc1nc2cnc(N)nc2nc1C</t>
  </si>
  <si>
    <t>C=0.0025, equilibrium pK, cation is partially covalently hydrated</t>
  </si>
  <si>
    <t>pteridine, 2-amino-6,7-dimethyl-</t>
  </si>
  <si>
    <t>perrin2393</t>
  </si>
  <si>
    <t>Cc1nc2ncnc(N)c2nc1C</t>
  </si>
  <si>
    <t>pteridine, 4-amino-6,7-dimethyl-</t>
  </si>
  <si>
    <t>perrin2394</t>
  </si>
  <si>
    <t>Cc1nc2nc(N)nc(O)c2nc1C</t>
  </si>
  <si>
    <t>pteridine, 2-amino-4-hydroxy-6,7-dimethyl-</t>
  </si>
  <si>
    <t>perrin2395</t>
  </si>
  <si>
    <t>Nc1nc(O)c2nccnc2n1</t>
  </si>
  <si>
    <t>C=2x10-5 (K1), 4x10-5 (K2)</t>
  </si>
  <si>
    <t>pteridine, 2-amino-4-hydroxy-</t>
  </si>
  <si>
    <t>perrin2396</t>
  </si>
  <si>
    <t>Nc1ncc2ncc(O)nc2n1</t>
  </si>
  <si>
    <t>pteridine, 2-amino-7-hydroxy-</t>
  </si>
  <si>
    <t>perrin2397</t>
  </si>
  <si>
    <t>Nc1nc(O)nc2nccnc12</t>
  </si>
  <si>
    <t>pteridine, 4-amino-2-hydroxy-</t>
  </si>
  <si>
    <t>perrin2398</t>
  </si>
  <si>
    <t>Cc1nc2nc(O)nc(N)c2nc1C</t>
  </si>
  <si>
    <t>pteridine, 4-amino-2-hydroxy-6,7-dimethyl-</t>
  </si>
  <si>
    <t>perrin2399</t>
  </si>
  <si>
    <t>CC(C)Oc1nc(N)nc2nccnc12</t>
  </si>
  <si>
    <t>P29</t>
  </si>
  <si>
    <t>pteridine, 2-amino-4-isopropoxy-</t>
  </si>
  <si>
    <t>perrin2400</t>
  </si>
  <si>
    <t>Cc1nc2nc(N)nc(OC(C)C)c2nc1C</t>
  </si>
  <si>
    <t>pteridine, 2-amino-4-isopropoxy-6,7-dimethyl-</t>
  </si>
  <si>
    <t>perrin2401</t>
  </si>
  <si>
    <t>COc1nc(N)nc2nccnc12</t>
  </si>
  <si>
    <t>pteridine, 2-amino-4-methoxy-</t>
  </si>
  <si>
    <t>perrin2402</t>
  </si>
  <si>
    <t>COc1nc(N)nc2nc(C)c(C)nc12</t>
  </si>
  <si>
    <t>pteridine, 2-amino-4-methoxy-6,7-dimethyl-</t>
  </si>
  <si>
    <t>perrin2403</t>
  </si>
  <si>
    <t>Cc1nc(N)nc2nccnc12</t>
  </si>
  <si>
    <t>pteridine, 2-amino-4-methyl-</t>
  </si>
  <si>
    <t>perrin2404</t>
  </si>
  <si>
    <t>Cc1cnc2nc(N)ncc2n1</t>
  </si>
  <si>
    <t>C=0.005, equilibrium cation is partially covalently hydrated</t>
  </si>
  <si>
    <t>pteridine, 2-amino-6-methyl-</t>
  </si>
  <si>
    <t>perrin2405</t>
  </si>
  <si>
    <t>Cc1cnc2cnc(N)nc2n1</t>
  </si>
  <si>
    <t>C=0.01, equilibrium cation is partially covalently hydrated</t>
  </si>
  <si>
    <t>pteridine, 2-amino-7-methyl-</t>
  </si>
  <si>
    <t>perrin2406</t>
  </si>
  <si>
    <t>Cc1nc(N)c2nccnc2n1</t>
  </si>
  <si>
    <t>pteridine, 4-amino-2-methyl-</t>
  </si>
  <si>
    <t>perrin2407</t>
  </si>
  <si>
    <t>CC1Nc2nc(N)nc(O)c2NC1C</t>
  </si>
  <si>
    <t>pteridine, 2-amino-5,6,7,8-tetrahydro-4-hydroxy-6,7-dimethyl-</t>
  </si>
  <si>
    <t>perrin2408</t>
  </si>
  <si>
    <t>Cc1nc2nc(N)nc(C)c2nc1C</t>
  </si>
  <si>
    <t>pteridine, 2-amino-4,6,7-trimethyl-</t>
  </si>
  <si>
    <t>perrin2409</t>
  </si>
  <si>
    <t>Oc1ncnc2ncc(CNc3ccccc3)nc12</t>
  </si>
  <si>
    <t>A15</t>
  </si>
  <si>
    <t>pteridine, 6-anilinomethyl-4-hydroxy-</t>
  </si>
  <si>
    <t>perrin2410</t>
  </si>
  <si>
    <t>Cc1nc2c(=O)nc(O)nc-2n(Cc2ccccc2)c1C</t>
  </si>
  <si>
    <t>E, I</t>
  </si>
  <si>
    <t>P30</t>
  </si>
  <si>
    <t>pteridine, 8-benzyl-4,8-dihydro-2-hydroxy-6,7-dimethyl-4-oxo-</t>
  </si>
  <si>
    <t>perrin2411</t>
  </si>
  <si>
    <t>Cc1ncnc2c1N(C=O)CCN2Cc1ccccc1</t>
  </si>
  <si>
    <t>pteridine, 8-benzyl-5-formyl-5,6,7,8-tetrahydro-4-methyl-</t>
  </si>
  <si>
    <t>perrin2412</t>
  </si>
  <si>
    <t>O=C(O)c1nc(Cl)nc2c1N=C(O)CN2</t>
  </si>
  <si>
    <t>pteridine, 4-carboxy-2-chloro-7,8-dihydro-6-hydroxy-</t>
  </si>
  <si>
    <t>perrin2413</t>
  </si>
  <si>
    <t>In aq. NaOH solutions</t>
  </si>
  <si>
    <t>CN(C)c1nc2c(c(C(=O)O)n1)N=C(O)CN2</t>
  </si>
  <si>
    <t>C=0.0015</t>
  </si>
  <si>
    <t>pteridine, 4-carboxy-2-dimethylamino-7,8-dihydro-6-hydroxy-</t>
  </si>
  <si>
    <t>perrin2414</t>
  </si>
  <si>
    <t>CCOc1nc2c(c(C(=O)O)n1)N=C(O)CN2</t>
  </si>
  <si>
    <t>pteridine, 4-carboxy-2-ethoxy-7,8-dihydro-6-hydroxy-</t>
  </si>
  <si>
    <t>perrin2415</t>
  </si>
  <si>
    <t>Clc1cnc2ncncc2n1</t>
  </si>
  <si>
    <t>C=10-4, in 0.01M formate buffers, cation hydrates covalently, equilibrium pK</t>
  </si>
  <si>
    <t>pteridine, 6-chloro-</t>
  </si>
  <si>
    <t>perrin2416</t>
  </si>
  <si>
    <t>CCOC(=O)c1nc(Cl)nc2c1N=C(O)CN2</t>
  </si>
  <si>
    <t>pteridine, 2-chloro-4-ethoxycarbonyl-7,8-dihydro-6-hydroxy-</t>
  </si>
  <si>
    <t>perrin2417</t>
  </si>
  <si>
    <t>CCN1CCNc2c(C)nc(Cl)nc21</t>
  </si>
  <si>
    <t>B107</t>
  </si>
  <si>
    <t>pteridine, 2-chloro-8-ethyl-5,6,7,8-tetrahydro-4-methyl-</t>
  </si>
  <si>
    <t>perrin2418</t>
  </si>
  <si>
    <t>N#CCC1Nc2ncncc2N=C1O</t>
  </si>
  <si>
    <t>pteridine, 7-cyanomethyl-7,8-dihydro-6-hydroxy-</t>
  </si>
  <si>
    <t>perrin2419</t>
  </si>
  <si>
    <t>CC(=O)N1CCN(C(C)=O)c2c(C)ncnc21</t>
  </si>
  <si>
    <t>pteridine, 5,8-diacetyl-5,6,7,8-tetrahydro-4-methyl-</t>
  </si>
  <si>
    <t>perrin2420</t>
  </si>
  <si>
    <t>Nc1nc(N)c2nccnc2n1</t>
  </si>
  <si>
    <t>pteridine, 2,4-diamino-</t>
  </si>
  <si>
    <t>perrin2421</t>
  </si>
  <si>
    <t>Nc1cnc2ncnc(N)c2n1</t>
  </si>
  <si>
    <t>A43</t>
  </si>
  <si>
    <t>pteridine, 4,6-diamino-</t>
  </si>
  <si>
    <t>perrin2422</t>
  </si>
  <si>
    <t>Nc1cnc2c(N)ncnc2n1</t>
  </si>
  <si>
    <t>pteridine, 4,7-diamino-</t>
  </si>
  <si>
    <t>perrin2423</t>
  </si>
  <si>
    <t>CCOC(=O)C(C(=O)OCC)C1Nc2ncncc2N=C1O</t>
  </si>
  <si>
    <t>C=0.0025 (K1), 0.005 (K2)</t>
  </si>
  <si>
    <t>pteridine, 7-di(ethoxycarbonyl)methyl-7,8-dihydro-6-hydroxy-</t>
  </si>
  <si>
    <t>perrin2424</t>
  </si>
  <si>
    <t>OC1=Nc2cnc(O)nc2NC1</t>
  </si>
  <si>
    <t>E3bg or O5</t>
  </si>
  <si>
    <t>A46</t>
  </si>
  <si>
    <t>pteridine, 7,8-dihydro-2,6-dihydroxy-</t>
  </si>
  <si>
    <t>perrin2425</t>
  </si>
  <si>
    <t>CN1c2cncnc2N=C(O)C1O</t>
  </si>
  <si>
    <t>B128</t>
  </si>
  <si>
    <t>pteridine, 5,6-dihydro-6,7-dihydroxy-5-methyl-</t>
  </si>
  <si>
    <t>perrin2426</t>
  </si>
  <si>
    <t>CC1=Nc2c(C)ncnc2NC1</t>
  </si>
  <si>
    <t>pteridine, 7,8-dihydro-4,6-dimethyl-</t>
  </si>
  <si>
    <t>perrin2427</t>
  </si>
  <si>
    <t>OC1=Nc2nccnc2CN1</t>
  </si>
  <si>
    <t>C=10-4, unstable in alkali</t>
  </si>
  <si>
    <t>A45</t>
  </si>
  <si>
    <t>pteridine, 3,4-dihydro-2-hydroxy-</t>
  </si>
  <si>
    <t>perrin2428</t>
  </si>
  <si>
    <t>OC1NC=Nc2nccnc21</t>
  </si>
  <si>
    <t>Neutral molecule partially dehydrates to pteridine</t>
  </si>
  <si>
    <t>pteridine, 3,4-dihydro-4-hydroxy-</t>
  </si>
  <si>
    <t>perrin2429</t>
  </si>
  <si>
    <t>Oc1ncnc2c1NCC=N2</t>
  </si>
  <si>
    <t>pteridine, 5,6-dihydro-4-hydroxy-</t>
  </si>
  <si>
    <t>perrin2430</t>
  </si>
  <si>
    <t>OC1=Nc2ncncc2NC1</t>
  </si>
  <si>
    <t>pteridine, 5,6-dihydro-7-hydroxy-</t>
  </si>
  <si>
    <t>perrin2431</t>
  </si>
  <si>
    <t>Oc1ncc2c(n1)NCC=N2</t>
  </si>
  <si>
    <t>pteridine, 7,8-dihydro-2-hydroxy-</t>
  </si>
  <si>
    <t>perrin2432</t>
  </si>
  <si>
    <t>Oc1ncnc2c1N=CCN2</t>
  </si>
  <si>
    <t>pteridine, 7,8-dihydro-4-hydroxy-</t>
  </si>
  <si>
    <t>perrin2433</t>
  </si>
  <si>
    <t>OC1=Nc2cncnc2NC1</t>
  </si>
  <si>
    <t>pteridine, 7,8-dihydro-6-hydroxy-</t>
  </si>
  <si>
    <t>perrin2434</t>
  </si>
  <si>
    <t>CC1=Nc2c(C)nc(O)nc2NC1</t>
  </si>
  <si>
    <t>pteridine, 7,8-dihydro-2-hydroxy-4,6-dimethyl-</t>
  </si>
  <si>
    <t>perrin2435</t>
  </si>
  <si>
    <t>Cc1nc2c(=O)nc(O)nc-2n(CCO)c1C</t>
  </si>
  <si>
    <t>I not stated, may not be thermodynamic constants</t>
  </si>
  <si>
    <t>pteridine, 4,8-dihydro-2-hydroxy-8-(2-hydroxyethyl)-6,7-dimethyl-4-oxo-</t>
  </si>
  <si>
    <t>perrin2437</t>
  </si>
  <si>
    <t>Cc1nc2c(O)nc(=N)nc-2n(C)c1C</t>
  </si>
  <si>
    <t>F15</t>
  </si>
  <si>
    <t>pteridine, 2,8-dihydro-4-hydroxy-2-imino-6,7,8-trimethyl-</t>
  </si>
  <si>
    <t>perrin2438</t>
  </si>
  <si>
    <t>Cc1cnc2c(n1)CNC(O)=N2</t>
  </si>
  <si>
    <t>pteridine, 3,4-dihydro-2-hydroxy-6-methyl-</t>
  </si>
  <si>
    <t>perrin2439</t>
  </si>
  <si>
    <t>CC1=Nc2nccnc2C(O)N1</t>
  </si>
  <si>
    <t>From equilibrium pK of 2-methyl pteridine, taking concentration ratio of 2-methylpteridine to 3,4-dihydro-4-hydroxy-2-methylpteridine of 2.8</t>
  </si>
  <si>
    <t>pteridine, 3,4-dihydro-4-hydroxy-2-methyl-</t>
  </si>
  <si>
    <t>perrin2440</t>
  </si>
  <si>
    <t>Cc1cnc2c(n1)N=CNC2O</t>
  </si>
  <si>
    <t>From equilibrium pK of 7-methylpteridine, taking concentration ratio of 7-methylpteridine to 3,4-dihydro-4-hydroxy-7-methylpteridine of 25</t>
  </si>
  <si>
    <t>pteridine, 3,4-dihydro-4-hydroxy-7-methyl-</t>
  </si>
  <si>
    <t>perrin2441</t>
  </si>
  <si>
    <t>CC1=Nc2cnc(O)nc2NC1</t>
  </si>
  <si>
    <t>pteridine, 7,8-dihydro-2-hydroxy-6-methyl-</t>
  </si>
  <si>
    <t>perrin2442</t>
  </si>
  <si>
    <t>Cn1c(=O)nc(O)c2nccnc21</t>
  </si>
  <si>
    <t>L52</t>
  </si>
  <si>
    <t>pteridine, 1,2-dihydro-4-hydroxy-1-methyl-2-oxo-</t>
  </si>
  <si>
    <t>perrin2443</t>
  </si>
  <si>
    <t>May not be thermodynamic constant</t>
  </si>
  <si>
    <t>P26</t>
  </si>
  <si>
    <t>Cc1nc2c(=O)nc(O)nc-2n(C)c1C</t>
  </si>
  <si>
    <t>E or I</t>
  </si>
  <si>
    <t>pteridine, 4,8-dihydro-2-hydroxy-6,7,8-trimethyl-4-oxo-</t>
  </si>
  <si>
    <t>perrin2445</t>
  </si>
  <si>
    <t>Cn1cnc(=N)c2nccnc21</t>
  </si>
  <si>
    <t>pteridine, 1,4-dihydro-4-imino-1-methyl-</t>
  </si>
  <si>
    <t>perrin2446</t>
  </si>
  <si>
    <t>Cc1nc2c(=N)ncn(C)c2nc1C</t>
  </si>
  <si>
    <t>pteridine, 1,4-dihydro-4-imino-1,6,7-trimethyl-</t>
  </si>
  <si>
    <t>perrin2447</t>
  </si>
  <si>
    <t>Cc1nc2cnc(=N)nc-2n(C)c1C</t>
  </si>
  <si>
    <t>pteridine, 2,8-dihydro-2-imino-6,7,8-trimethyl-</t>
  </si>
  <si>
    <t>perrin2448</t>
  </si>
  <si>
    <t>CN=c1ncn(C)c2nccnc12</t>
  </si>
  <si>
    <t>pteridine, 1,4-dihydro-1-methyl-4-methylimino-</t>
  </si>
  <si>
    <t>perrin2449</t>
  </si>
  <si>
    <t>Cn1c(=O)ncc2nccnc21</t>
  </si>
  <si>
    <t>A35</t>
  </si>
  <si>
    <t>pteridine, 1,2-dihydro-1-methyl-2-oxo-</t>
  </si>
  <si>
    <t>perrin2450</t>
  </si>
  <si>
    <t>Cn1cnc(=O)c2nccnc21</t>
  </si>
  <si>
    <t>pteridine, 1,4-dihydro-1-methyl-4-oxo-</t>
  </si>
  <si>
    <t>perrin2451</t>
  </si>
  <si>
    <t>Cn1cc2nccnc2nc1=O</t>
  </si>
  <si>
    <t>A135</t>
  </si>
  <si>
    <t>pteridine, 2,3-dihydro-3-methyl-2-oxo-</t>
  </si>
  <si>
    <t>perrin2452</t>
  </si>
  <si>
    <t>Cn1cnc2nccnc2c1=O</t>
  </si>
  <si>
    <t>pteridine, 3,4-dihydro-3-methyl-4-oxo-</t>
  </si>
  <si>
    <t>perrin2453</t>
  </si>
  <si>
    <t>Cn1c(=O)cnc2ncncc21</t>
  </si>
  <si>
    <t>pteridine, 5,6-dihydro-5-methyl-6-oxo-</t>
  </si>
  <si>
    <t>perrin2454</t>
  </si>
  <si>
    <t>Cn1c(=O)cnc2cncnc21</t>
  </si>
  <si>
    <t>pteridine, 7,8-dihydro-8-methyl-7-oxo-</t>
  </si>
  <si>
    <t>perrin2455</t>
  </si>
  <si>
    <t>CN=c1ncn(C)c2nc(C)c(C)nc12</t>
  </si>
  <si>
    <t>pteridine, 1,4-dihydro-1,6,7-trimethyl-4-methylimino-</t>
  </si>
  <si>
    <t>perrin2456</t>
  </si>
  <si>
    <t>CN=c1ncc2nc(C)c(C)n(C)c-2n1</t>
  </si>
  <si>
    <t>pteridine, 2,8-dihydro-6,7,8-trimethyl-2-methylimino-</t>
  </si>
  <si>
    <t>perrin2457</t>
  </si>
  <si>
    <t>CN=c1ncnc2n(C)c(C)c(C)nc1-2</t>
  </si>
  <si>
    <t>C=0.0017, as hydrochloride</t>
  </si>
  <si>
    <t>pteridine, 4,8-dihydro-6,7,8-trimethyl-4-methylimino-</t>
  </si>
  <si>
    <t>perrin2458</t>
  </si>
  <si>
    <t>Cc1nc2c(=O)ncn(C)c2nc1C</t>
  </si>
  <si>
    <t>pteridine, 1,4-dihydro-1,6,7-trimethyl-4-oxo-</t>
  </si>
  <si>
    <t>perrin2459</t>
  </si>
  <si>
    <t>Cc1nc2cn(C)c(=O)nc2nc1C</t>
  </si>
  <si>
    <t>pteridine, 2,3-dihydro-3,6,7-trimethyl-2-oxo-</t>
  </si>
  <si>
    <t>perrin2460</t>
  </si>
  <si>
    <t>Cc1nc2cnc(=O)nc-2n(C)c1C</t>
  </si>
  <si>
    <t>pteridine, 2,8-dihydro-6,7,8-trimethyl-2-oxo-</t>
  </si>
  <si>
    <t>perrin2461</t>
  </si>
  <si>
    <t>Cc1nc2ncn(C)c(=O)c2nc1C</t>
  </si>
  <si>
    <t>pteridine, 3,4-dihydro-3,6,7-trimethyl-4-oxo-</t>
  </si>
  <si>
    <t>perrin2462</t>
  </si>
  <si>
    <t>Cc1nc2c(=O)ncnc-2n(C)c1C</t>
  </si>
  <si>
    <t>Not thermodynamic constants</t>
  </si>
  <si>
    <t>pteridine, 4,8-dihydro-6,7,8-trimethyl-4-oxo-</t>
  </si>
  <si>
    <t>perrin2463</t>
  </si>
  <si>
    <t>Oc1nc(O)c2nccnc2n1</t>
  </si>
  <si>
    <t>&lt;1.0</t>
  </si>
  <si>
    <t>pteridine, 2,4-dihydroxy-</t>
  </si>
  <si>
    <t>perrin2464</t>
  </si>
  <si>
    <t>room_temp. (assumed)</t>
  </si>
  <si>
    <t>Also calculates pK excited states from spectral shifts</t>
  </si>
  <si>
    <t>Oc1nc2cncnc2nc1O</t>
  </si>
  <si>
    <t>&lt;2.7</t>
  </si>
  <si>
    <t>pteridine, 6,7-dihydroxy-</t>
  </si>
  <si>
    <t>perrin2465</t>
  </si>
  <si>
    <t>Cc1nc2cncnc2nc1C</t>
  </si>
  <si>
    <t>C=0.05 probably equilibrium pK involving covalently-hydrated cation</t>
  </si>
  <si>
    <t>pteridine, 6,7-dimethyl-</t>
  </si>
  <si>
    <t>perrin2466</t>
  </si>
  <si>
    <t>CN(C)c1ncc2nccnc2n1</t>
  </si>
  <si>
    <t>pteridine, 2-dimethylamino-</t>
  </si>
  <si>
    <t>perrin2467</t>
  </si>
  <si>
    <t>CN(C)c1ncnc2nccnc12</t>
  </si>
  <si>
    <t>pteridine, 4-dimethylamino-</t>
  </si>
  <si>
    <t>perrin2468</t>
  </si>
  <si>
    <t>CN(C)c1cnc2ncncc2n1</t>
  </si>
  <si>
    <t>pteridine, 6-dimethylamino-</t>
  </si>
  <si>
    <t>perrin2469</t>
  </si>
  <si>
    <t>CN(C)c1cnc2cncnc2n1</t>
  </si>
  <si>
    <t>pteridine, 7-dimethylamino-</t>
  </si>
  <si>
    <t>perrin2470</t>
  </si>
  <si>
    <t>Cc1nc2ncnc(N(C)C)c2nc1C</t>
  </si>
  <si>
    <t>pteridine, 4-dimethylamino-6,7-dimethyl-</t>
  </si>
  <si>
    <t>perrin2471</t>
  </si>
  <si>
    <t>CCOC(=O)c1nc(N(C)C)nc2c1N=C(O)CN2</t>
  </si>
  <si>
    <t>pteridine, 2-dimethylamino-4-ethoxycarbonyl-7,8-dihydro-6-hydroxy-</t>
  </si>
  <si>
    <t>perrin2472</t>
  </si>
  <si>
    <t>CN(C)c1nc(O)c2nccnc2n1</t>
  </si>
  <si>
    <t>pteridine, 2-dimethylamino-4-hydroxy-</t>
  </si>
  <si>
    <t>perrin2473</t>
  </si>
  <si>
    <t>CNc1ncnc2nc(C)c(C)nc12</t>
  </si>
  <si>
    <t>pteridine, 6,7-dimethyl-4-methylamino-</t>
  </si>
  <si>
    <t>perrin2474</t>
  </si>
  <si>
    <t>CCOC(=O)c1nc(O)nc2c1N=C(O)CN2</t>
  </si>
  <si>
    <t>pteridine, 4-ethoxycarbonyl-7,8-dihydro-2,6-dihydroxy-</t>
  </si>
  <si>
    <t>perrin2475</t>
  </si>
  <si>
    <t>CCOC(=O)c1nc(OCC)nc2c1N=C(O)CN2</t>
  </si>
  <si>
    <t>pteridine, 2-ethoxy-4-ethoxycarbonyl-7,8-dihydro-6-hydroxy-</t>
  </si>
  <si>
    <t>perrin2476</t>
  </si>
  <si>
    <t>CCn1c2nc(O)nc(=O)c-2nc(C)c1C</t>
  </si>
  <si>
    <t>pteridine, 8-ethyl-4,8-dihydro-2-hydroxy-6,7-dimethyl-4-oxo-</t>
  </si>
  <si>
    <t>perrin2477</t>
  </si>
  <si>
    <t>O=CN1CCNc2ncncc21</t>
  </si>
  <si>
    <t>pteridine, 5-formyl-5,6,7,8-tetrahydro-</t>
  </si>
  <si>
    <t>perrin2478</t>
  </si>
  <si>
    <t>Cc1ncnc2c1N(C=O)CCN2</t>
  </si>
  <si>
    <t>pteridine, 5-formyl-5,6,7,8-tetrahydro-4-methyl-</t>
  </si>
  <si>
    <t>perrin2479</t>
  </si>
  <si>
    <t>NNc1ncnc2nccnc12</t>
  </si>
  <si>
    <t>pteridine, 4-hydrazino-</t>
  </si>
  <si>
    <t>perrin2480</t>
  </si>
  <si>
    <t>Oc1ncc2nccnc2n1</t>
  </si>
  <si>
    <t>pteridine, 2-hydroxy-</t>
  </si>
  <si>
    <t>perrin2481</t>
  </si>
  <si>
    <t>True of anhydrous species, rapid titration</t>
  </si>
  <si>
    <t>Equilibrium pK involving covalently hydrated neutral molecule</t>
  </si>
  <si>
    <t>pK of covalently hydrated species, rapid titration</t>
  </si>
  <si>
    <t>Oc1ncnc2nccnc12</t>
  </si>
  <si>
    <t>pteridine, 4-hydroxy-</t>
  </si>
  <si>
    <t>perrin2482</t>
  </si>
  <si>
    <t>Oc1cnc2ncncc2n1</t>
  </si>
  <si>
    <t>pteridine, 6-hydroxy-</t>
  </si>
  <si>
    <t>perrin2483</t>
  </si>
  <si>
    <t>C=0.001, true pK of 6-hydroxypteridine</t>
  </si>
  <si>
    <t>Equilibrium involving anhydrous and covalently- hydrated species</t>
  </si>
  <si>
    <t>2483a</t>
  </si>
  <si>
    <t>OC1=Nc2cncnc2NC1O</t>
  </si>
  <si>
    <t>Transcription note: Originally from entry for 6-hydroxypteridine; original tabulation seems erroneous</t>
  </si>
  <si>
    <t>pteridine, 7,8-dihydro-6,7-dihydroxy-</t>
  </si>
  <si>
    <t>perrin2483a</t>
  </si>
  <si>
    <t>Oc1cnc2cncnc2n1</t>
  </si>
  <si>
    <t>pteridine, 7-hydroxy-</t>
  </si>
  <si>
    <t>perrin2484</t>
  </si>
  <si>
    <t>CNc1nc(O)c2nc(C)c(C)nc2n1</t>
  </si>
  <si>
    <t>pteridine, 4-hydroxy-6,7-dimethyl-2-methylamino-</t>
  </si>
  <si>
    <t>perrin2485</t>
  </si>
  <si>
    <t>COc1nc(O)c2nccnc2n1</t>
  </si>
  <si>
    <t>pteridine, 4-hydroxy-2-methoxy-</t>
  </si>
  <si>
    <t>perrin2486</t>
  </si>
  <si>
    <t>Cc1cnc2nc(O)ncc2n1</t>
  </si>
  <si>
    <t>pteridine, 2-hydroxy-6-methyl-</t>
  </si>
  <si>
    <t>perrin2487</t>
  </si>
  <si>
    <t>C=0.02, rapid titration, pK is for covalently hydrated species</t>
  </si>
  <si>
    <t>Rapid titration, pK is for anhydrous species</t>
  </si>
  <si>
    <t>Cc1ncc2nc(O)cnc2n1</t>
  </si>
  <si>
    <t>C=0.004, equilibrium covalent hydration occurs</t>
  </si>
  <si>
    <t>A53</t>
  </si>
  <si>
    <t>pteridine, 6-hydroxy-2-methyl-</t>
  </si>
  <si>
    <t>perrin2488</t>
  </si>
  <si>
    <t>C=0.004, pK of anhydrous species</t>
  </si>
  <si>
    <t>C=0.004, pK of covalently hydrated species</t>
  </si>
  <si>
    <t>Rapid titration, pK of anhydrous species</t>
  </si>
  <si>
    <t>Equilibrium pK involving covalently hydrated species</t>
  </si>
  <si>
    <t>Cc1ncnc2ncc(O)nc12</t>
  </si>
  <si>
    <t>C=0.001, equilibrium pk, covalent hydration occurs</t>
  </si>
  <si>
    <t>pteridine, 6-hydroxy-4-methyl-</t>
  </si>
  <si>
    <t>perrin2489</t>
  </si>
  <si>
    <t>C=0.001 pK of anhydrous species</t>
  </si>
  <si>
    <t>C=0.001 pK of covalently hydrated species</t>
  </si>
  <si>
    <t>pK of anhydrous species, rapid titration</t>
  </si>
  <si>
    <t>Equilibrium pK involving covalent hydration</t>
  </si>
  <si>
    <t>Cc1nc2ncncc2nc1O</t>
  </si>
  <si>
    <t>C=0.007, equilibrium values, covalent hydration</t>
  </si>
  <si>
    <t>pteridine, 6-hydroxy-7-methyl-</t>
  </si>
  <si>
    <t>perrin2490</t>
  </si>
  <si>
    <t>Equilibrium pk, involving covalently hydrated species</t>
  </si>
  <si>
    <t>pk of covalently hydrated species, rapid titration</t>
  </si>
  <si>
    <t>Cc1ncc2ncc(O)nc2n1</t>
  </si>
  <si>
    <t>pteridine, 7-hydroxy-2-methyl-</t>
  </si>
  <si>
    <t>perrin2491</t>
  </si>
  <si>
    <t>CNc1nc(O)c2nccnc2n1</t>
  </si>
  <si>
    <t>pteridine, 4-hydroxy-2-methylamino-</t>
  </si>
  <si>
    <t>perrin2492</t>
  </si>
  <si>
    <t>COc1ncc2nccnc2n1</t>
  </si>
  <si>
    <t>pteridine, 2-methoxy-</t>
  </si>
  <si>
    <t>perrin2494</t>
  </si>
  <si>
    <t>COc1ncnc2nccnc12</t>
  </si>
  <si>
    <t>pteridine, 4-methoxy-</t>
  </si>
  <si>
    <t>perrin2495</t>
  </si>
  <si>
    <t>COc1cnc2ncncc2n1</t>
  </si>
  <si>
    <t>pteridine, 6-methoxy-</t>
  </si>
  <si>
    <t>perrin2496</t>
  </si>
  <si>
    <t>COc1cnc2cncnc2n1</t>
  </si>
  <si>
    <t>C=0.02 probably equilibrium pK involving partial covalent hydration of cation</t>
  </si>
  <si>
    <t>pteridine, 7-methoxy-</t>
  </si>
  <si>
    <t>perrin2497</t>
  </si>
  <si>
    <t>Cc1ncc2nccnc2n1</t>
  </si>
  <si>
    <t>C=0.05, equilibrium pk, cation hydrates covalently</t>
  </si>
  <si>
    <t>pteridine, 2-methyl-</t>
  </si>
  <si>
    <t>perrin2498</t>
  </si>
  <si>
    <t>Equilibrium pk due to formation of 3,4-hihydro-4-hydroxy-2-methylpteridine</t>
  </si>
  <si>
    <t>Cc1ncnc2nccnc12</t>
  </si>
  <si>
    <t>C=0.07, sensitive to acids, probably equilibrium pK. involving hydrated cation and anhydrous neutral molecule</t>
  </si>
  <si>
    <t>pteridine, 4-methyl-</t>
  </si>
  <si>
    <t>perrin2499</t>
  </si>
  <si>
    <t>Cc1cnc2cncnc2n1</t>
  </si>
  <si>
    <t>C=0.05, equilibrium pK, cation hydrates covalently</t>
  </si>
  <si>
    <t>pteridine, 7-methyl-</t>
  </si>
  <si>
    <t>perrin2500</t>
  </si>
  <si>
    <t>Equilibrium pK due to formation of 3,4-dihydro-4-hydroxy-7-methylpteridine</t>
  </si>
  <si>
    <t>CNc1ncc2nccnc2n1</t>
  </si>
  <si>
    <t>pteridine, 2-methylamino-</t>
  </si>
  <si>
    <t>perrin2501</t>
  </si>
  <si>
    <t>CNc1ncnc2nccnc12</t>
  </si>
  <si>
    <t>pteridine, 4-methylamino-</t>
  </si>
  <si>
    <t>perrin2502</t>
  </si>
  <si>
    <t>CSc1ncnc2nc(C)cnc12</t>
  </si>
  <si>
    <t>pteridine, 7-methyl-4-methylthio-</t>
  </si>
  <si>
    <t>perrin2503</t>
  </si>
  <si>
    <t>CSc1ncc2nccnc2n1</t>
  </si>
  <si>
    <t>C=0.01, sensitive to acids</t>
  </si>
  <si>
    <t>pteridine, 2-methylthio-</t>
  </si>
  <si>
    <t>perrin2504</t>
  </si>
  <si>
    <t>CSc1ncnc2nccnc12</t>
  </si>
  <si>
    <t>pteridine, 4-methylthio-</t>
  </si>
  <si>
    <t>perrin2505</t>
  </si>
  <si>
    <t>CSc1cnc2cncnc2n1</t>
  </si>
  <si>
    <t>pteridine, 7-methylthio-</t>
  </si>
  <si>
    <t>perrin2506</t>
  </si>
  <si>
    <t>c1ncc2c(n1)NCCN2</t>
  </si>
  <si>
    <t>pteridine, 5,6,7,8-tetrahydro-</t>
  </si>
  <si>
    <t>perrin2507</t>
  </si>
  <si>
    <t>Oc1ncc2c(n1)NCCN2</t>
  </si>
  <si>
    <t>pteridine, 5,6,7,8-tetrahydro-2-hydroxy-</t>
  </si>
  <si>
    <t>perrin2509</t>
  </si>
  <si>
    <t>Oc1ncnc2c1NCCN2</t>
  </si>
  <si>
    <t>pteridine, 5,6,7,8-tetrahydro-4-hydroxy-</t>
  </si>
  <si>
    <t>perrin2510</t>
  </si>
  <si>
    <t>Cn1c(=O)c2ncc(O)nc2n(C)c1=O</t>
  </si>
  <si>
    <t>P27</t>
  </si>
  <si>
    <t>pteridine, 1,2,3,4-tetrahydro-7-hydroxy-1,3-dimethyl-2,4-dioxo-</t>
  </si>
  <si>
    <t>perrin2511</t>
  </si>
  <si>
    <t>Cc1ncnc2c1NCCN2</t>
  </si>
  <si>
    <t>pteridine, 5,6,7,8-tetrahydro-4-methyl-</t>
  </si>
  <si>
    <t>perrin2512</t>
  </si>
  <si>
    <t>Nc1nc(N)c2nc(N)c(N)nc2n1</t>
  </si>
  <si>
    <t>pteridine, 2,4,6,7-tetramino-</t>
  </si>
  <si>
    <t>perrin2513</t>
  </si>
  <si>
    <t>Nc1cnc2c(N)nc(N)nc2n1</t>
  </si>
  <si>
    <t>pteridine, 2,4,7-triamino-</t>
  </si>
  <si>
    <t>perrin2514</t>
  </si>
  <si>
    <t>Nc1nc2ncnc(N)c2nc1N</t>
  </si>
  <si>
    <t>pteridine, 4,6,7-triamino-</t>
  </si>
  <si>
    <t>perrin2515</t>
  </si>
  <si>
    <t>Cc1ncc2nc(C)c(C)nc2n1</t>
  </si>
  <si>
    <t>C=0.05, probably equilibrium pK involving covalently-hydrated cation</t>
  </si>
  <si>
    <t>pteridine, 2,6,7-trimethyl-</t>
  </si>
  <si>
    <t>perrin2516</t>
  </si>
  <si>
    <t>c1ncc2[nH]cnc2n1</t>
  </si>
  <si>
    <t>A30</t>
  </si>
  <si>
    <t>Purine</t>
  </si>
  <si>
    <t>perrin2517</t>
  </si>
  <si>
    <t>B51</t>
  </si>
  <si>
    <t>Nc1ncc2[nH]cnc2n1</t>
  </si>
  <si>
    <t>purine, 2-amino-</t>
  </si>
  <si>
    <t>perrin2518</t>
  </si>
  <si>
    <t>Nc1ncnc2nc[nH]c12</t>
  </si>
  <si>
    <t>C=0.0012 to 0.007</t>
  </si>
  <si>
    <t>T5</t>
  </si>
  <si>
    <t>purine, 6-amino-</t>
  </si>
  <si>
    <t>perrin2519</t>
  </si>
  <si>
    <t>‚ÄúMixed‚Äù constants, I=0.15(NaCl)</t>
  </si>
  <si>
    <t>A55</t>
  </si>
  <si>
    <t>I=0.006 to 0.012</t>
  </si>
  <si>
    <t>L33</t>
  </si>
  <si>
    <t>Approximate thermodynamic quantities are derived from the results</t>
  </si>
  <si>
    <t>H29</t>
  </si>
  <si>
    <t>L13</t>
  </si>
  <si>
    <t>S74</t>
  </si>
  <si>
    <t>K69</t>
  </si>
  <si>
    <t>I15</t>
  </si>
  <si>
    <t>Nc1nc2ncncc2[nH]1</t>
  </si>
  <si>
    <t>purine, 8-amino-</t>
  </si>
  <si>
    <t>perrin2520</t>
  </si>
  <si>
    <t>Nc1nc(C(F)(F)F)c2[nH]c(C(F)(F)F)nc2n1</t>
  </si>
  <si>
    <t>G14</t>
  </si>
  <si>
    <t>purine, 2-amino-6,8-bistrifluoromethyl-</t>
  </si>
  <si>
    <t>perrin2522</t>
  </si>
  <si>
    <t>Nc1ncnc2c1ncn2NC1CCCCC1</t>
  </si>
  <si>
    <t>purine, 6-amino-9-cyclohexylamino-</t>
  </si>
  <si>
    <t>perrin2523</t>
  </si>
  <si>
    <t>Nc1nc(O)c2[nH]cnc2n1</t>
  </si>
  <si>
    <t>purine, 2-amino-6-hydroxy-</t>
  </si>
  <si>
    <t>perrin2524</t>
  </si>
  <si>
    <t>C15</t>
  </si>
  <si>
    <t>C44</t>
  </si>
  <si>
    <t>Nc1nc(O)nc2nc[nH]c12</t>
  </si>
  <si>
    <t>purine, 6-amino-2-hydroxy-</t>
  </si>
  <si>
    <t>perrin2525</t>
  </si>
  <si>
    <t>Nc1ncc2[nH]c(-c3ccccc3)nc2n1</t>
  </si>
  <si>
    <t>purine, 2-amino-8-phenyl-</t>
  </si>
  <si>
    <t>perrin2526</t>
  </si>
  <si>
    <t>Nc1nc(C(F)(F)F)c2[nH]cnc2n1</t>
  </si>
  <si>
    <t>purine, 2-amino-6-trifluoromethyl-</t>
  </si>
  <si>
    <t>perrin2527</t>
  </si>
  <si>
    <t>O=C(O)c1nc2ncncc2[nH]1</t>
  </si>
  <si>
    <t>A24</t>
  </si>
  <si>
    <t>purine, 8-carboxy-</t>
  </si>
  <si>
    <t>perrin2528</t>
  </si>
  <si>
    <t>Clc1ncnc2nc[nH]c12</t>
  </si>
  <si>
    <t>purine, 6-chloro-</t>
  </si>
  <si>
    <t>perrin2529</t>
  </si>
  <si>
    <t>N#Cc1ncnc2nc[nH]c12</t>
  </si>
  <si>
    <t>G13</t>
  </si>
  <si>
    <t>purine, 6-cyano-</t>
  </si>
  <si>
    <t>perrin2530</t>
  </si>
  <si>
    <t>O, E</t>
  </si>
  <si>
    <t>c1nc(NC2CCCCC2)c2[nH]cnc2n1</t>
  </si>
  <si>
    <t>purine, 6-cyclohexylamino-</t>
  </si>
  <si>
    <t>perrin2531</t>
  </si>
  <si>
    <t>c1nc(NC2CCCCC2)c2ncn(C3CCCCC3)c2n1</t>
  </si>
  <si>
    <t>purine, 9-cyclohexyl-6-cyclohexylamino-</t>
  </si>
  <si>
    <t>perrin2532</t>
  </si>
  <si>
    <t>Nc1nc(N)c2[nH]cnc2n1</t>
  </si>
  <si>
    <t>C=1.2x210-5, in 0.01M acetate buffers</t>
  </si>
  <si>
    <t>purine, 2,6-diamino-</t>
  </si>
  <si>
    <t>perrin2533</t>
  </si>
  <si>
    <t>L68</t>
  </si>
  <si>
    <t>Nc1nc(N)c2[nH]c(C(F)(F)F)nc2n1</t>
  </si>
  <si>
    <t>purine, 2,6-diamino-8-trifluoromethyl-</t>
  </si>
  <si>
    <t>perrin2534</t>
  </si>
  <si>
    <t>Cn1cnc2ncn(C)c2c1=O</t>
  </si>
  <si>
    <t>B129</t>
  </si>
  <si>
    <t>purine, 1,6-dihydro-1,7-dimethyl-6-oxo-</t>
  </si>
  <si>
    <t>perrin2535</t>
  </si>
  <si>
    <t>Cn1c(=O)n(C)c2ncncc21</t>
  </si>
  <si>
    <t>purine, 7,8-dihydro-7,9-dimethyl-8-oxo-</t>
  </si>
  <si>
    <t>perrin2536</t>
  </si>
  <si>
    <t>Cn1cnc2nc(O)[nH]c2c1=O</t>
  </si>
  <si>
    <t>purine, 1,6-dihydro-8-hydroxy-1-methyl-6-oxo-</t>
  </si>
  <si>
    <t>perrin2538</t>
  </si>
  <si>
    <t>Cn1c(=O)ncc2[nH]c(O)nc21</t>
  </si>
  <si>
    <t>28?</t>
  </si>
  <si>
    <t>B58</t>
  </si>
  <si>
    <t>purine, 2,3-dihydro-8-hydroxy-3-methyl-2-oxo-</t>
  </si>
  <si>
    <t>perrin2539</t>
  </si>
  <si>
    <t>Cn1cnc2nc[nH]c2c1=N</t>
  </si>
  <si>
    <t>I=0.05, "mixed" constants</t>
  </si>
  <si>
    <t>B108</t>
  </si>
  <si>
    <t>purine, 1,6-dihydro-6-imino-1-methyl-</t>
  </si>
  <si>
    <t>perrin2540</t>
  </si>
  <si>
    <t>Oc1nc(O)c2[nH]cnc2n1</t>
  </si>
  <si>
    <t>purine, 2,6-dihydroxy-</t>
  </si>
  <si>
    <t>perrin2543</t>
  </si>
  <si>
    <t>18+0.5</t>
  </si>
  <si>
    <t>Oc1ncc2[nH]c(O)nc2n1</t>
  </si>
  <si>
    <t>purine, 2,8-dihydroxy-</t>
  </si>
  <si>
    <t>perrin2544</t>
  </si>
  <si>
    <t>Cn1c(O)nc2c(O)ncnc21</t>
  </si>
  <si>
    <t>&lt;1.5</t>
  </si>
  <si>
    <t>purine, 6,8-dihydroxy-9-methyl-</t>
  </si>
  <si>
    <t>perrin2545</t>
  </si>
  <si>
    <t>Cn1c(O)nc2nc(O)ncc21</t>
  </si>
  <si>
    <t>purine, 2,8-dihydroxy-7-methyl-</t>
  </si>
  <si>
    <t>perrin2546</t>
  </si>
  <si>
    <t>Cn1c(O)nc2cnc(O)nc21</t>
  </si>
  <si>
    <t>purine, 2,8-dihydroxy-9-methyl-</t>
  </si>
  <si>
    <t>perrin2547</t>
  </si>
  <si>
    <t>CN(C)c1ncc2[nH]cnc2n1</t>
  </si>
  <si>
    <t>purine, 2-dimethylamino-</t>
  </si>
  <si>
    <t>perrin2548</t>
  </si>
  <si>
    <t>CN(C)c1ncnc2nc[nH]c12</t>
  </si>
  <si>
    <t>C=0.02, decomposed by alkali</t>
  </si>
  <si>
    <t>purine, 6-dimethylamino-</t>
  </si>
  <si>
    <t>perrin2549</t>
  </si>
  <si>
    <t>CN(C)c1nc2ncncc2[nH]1</t>
  </si>
  <si>
    <t>C=0.03 (K2), 0.02 (K3)</t>
  </si>
  <si>
    <t>purine, 8-dimethylamino-</t>
  </si>
  <si>
    <t>perrin2550</t>
  </si>
  <si>
    <t>CN(C)C(=O)c1ncnc2nc[nH]c12</t>
  </si>
  <si>
    <t>purine, 6-dimethylcarbamoyl-</t>
  </si>
  <si>
    <t>perrin2551</t>
  </si>
  <si>
    <t>CCOC(=O)Nc1ncnc2nc[nH]c12</t>
  </si>
  <si>
    <t>purine, 6-(ethoxycarbonyl)amino-</t>
  </si>
  <si>
    <t>perrin2552</t>
  </si>
  <si>
    <t>CCNc1nc(C)nc2nc[nH]c12</t>
  </si>
  <si>
    <t>C=7X10-5, in 0.01M acetate buffers</t>
  </si>
  <si>
    <t>purine, 6-ethylamino-2-methyl-</t>
  </si>
  <si>
    <t>perrin2553</t>
  </si>
  <si>
    <t>O=Cc1ncnc2nc[nH]c12</t>
  </si>
  <si>
    <t>G15</t>
  </si>
  <si>
    <t>purine, 6-formyl-</t>
  </si>
  <si>
    <t>perrin2554</t>
  </si>
  <si>
    <t>NN=Cc1ncnc2nc[nH]c12</t>
  </si>
  <si>
    <t>purine, 6-hydrazonomethyl-</t>
  </si>
  <si>
    <t>perrin2555</t>
  </si>
  <si>
    <t>Oc1ncc2[nH]cnc2n1</t>
  </si>
  <si>
    <t>purine, 2-hydroxy-</t>
  </si>
  <si>
    <t>perrin2556</t>
  </si>
  <si>
    <t>Oc1ncnc2nc[nH]c12</t>
  </si>
  <si>
    <t>C=0.025, as hydrochloride</t>
  </si>
  <si>
    <t>E3bg, E3bg</t>
  </si>
  <si>
    <t>purine, 6-hydroxy-</t>
  </si>
  <si>
    <t>perrin2557</t>
  </si>
  <si>
    <t>Oc1nc2ncncc2[nH]1</t>
  </si>
  <si>
    <t>purine, 8-hydroxy-</t>
  </si>
  <si>
    <t>perrin2558</t>
  </si>
  <si>
    <t>ONc1ncnc2nc[nH]c12</t>
  </si>
  <si>
    <t>purine, 6-hydroxylamino-</t>
  </si>
  <si>
    <t>perrin2560</t>
  </si>
  <si>
    <t>Cn1cnc2cnc(O)nc21</t>
  </si>
  <si>
    <t>purine, 2-hydroxy-9-methyl-</t>
  </si>
  <si>
    <t>perrin2561</t>
  </si>
  <si>
    <t>Cn1cnc2c(O)ncnc21</t>
  </si>
  <si>
    <t>purine, 6-hydroxy-9-methyl-</t>
  </si>
  <si>
    <t>perrin2562</t>
  </si>
  <si>
    <t>Cn1c(O)nc2ncncc21</t>
  </si>
  <si>
    <t>purine, 8-hydroxy-7-methyl-</t>
  </si>
  <si>
    <t>perrin2563</t>
  </si>
  <si>
    <t>OCc1nc2ncncc2[nH]1</t>
  </si>
  <si>
    <t>purine, 8-hydroxymethyl-</t>
  </si>
  <si>
    <t>perrin2564</t>
  </si>
  <si>
    <t>Cn1c(O)nc2cncnc21</t>
  </si>
  <si>
    <t>purine, 8-hydroxy-9-methyl-</t>
  </si>
  <si>
    <t>perrin2565</t>
  </si>
  <si>
    <t>Oc1nc(C(F)(F)F)nc2nc[nH]c12</t>
  </si>
  <si>
    <t>purine, 6-hydroxy-2-trifluoromethyl-</t>
  </si>
  <si>
    <t>perrin2566</t>
  </si>
  <si>
    <t>Sc1ncc2[nH]cnc2n1</t>
  </si>
  <si>
    <t>C=0.0025, decomposed by alkali</t>
  </si>
  <si>
    <t>purine, 2-mercapto-</t>
  </si>
  <si>
    <t>perrin2567</t>
  </si>
  <si>
    <t>Cn1c(S)nc2cncnc21</t>
  </si>
  <si>
    <t>&lt;2.5</t>
  </si>
  <si>
    <t>purine, 8-mercapto-9-methyl-</t>
  </si>
  <si>
    <t>perrin2568</t>
  </si>
  <si>
    <t>COc1ncc2[nH]cnc2n1</t>
  </si>
  <si>
    <t>C=0.001 (K1), 0.01 (K2)</t>
  </si>
  <si>
    <t>purine, 2-methoxy-</t>
  </si>
  <si>
    <t>perrin2569</t>
  </si>
  <si>
    <t>COc1ncnc2nc[nH]c12</t>
  </si>
  <si>
    <t>C=0.02 (K1), 0.005 (K2)</t>
  </si>
  <si>
    <t>purine, 6-methoxy-</t>
  </si>
  <si>
    <t>perrin2570</t>
  </si>
  <si>
    <t>COc1nc2ncncc2[nH]1</t>
  </si>
  <si>
    <t>purine, 8-methoxy-</t>
  </si>
  <si>
    <t>perrin2571</t>
  </si>
  <si>
    <t>Cc1ncnc2nc[nH]c12</t>
  </si>
  <si>
    <t>purine, 6-methyl-</t>
  </si>
  <si>
    <t>perrin2573</t>
  </si>
  <si>
    <t>Cn1cnc2ncncc21</t>
  </si>
  <si>
    <t>purine, 7-methyl-</t>
  </si>
  <si>
    <t>perrin2574</t>
  </si>
  <si>
    <t>Cc1nc2ncncc2[nH]1</t>
  </si>
  <si>
    <t>purine, 8-methyl-</t>
  </si>
  <si>
    <t>perrin2575</t>
  </si>
  <si>
    <t>Cn1cnc2cncnc21</t>
  </si>
  <si>
    <t>purine, 9-methyl-</t>
  </si>
  <si>
    <t>perrin2576</t>
  </si>
  <si>
    <t>CNc1ncnc2nc[nH]c12</t>
  </si>
  <si>
    <t>purine, 6-methylamino-</t>
  </si>
  <si>
    <t>perrin2577</t>
  </si>
  <si>
    <t>CNc1nc2ncncc2[nH]1</t>
  </si>
  <si>
    <t>purine, 8-methylamino-</t>
  </si>
  <si>
    <t>perrin2578</t>
  </si>
  <si>
    <t>CNc1nc(C)nc2nc[nH]c12</t>
  </si>
  <si>
    <t>C=1.1x10-4, in 0.01M acetate buffers</t>
  </si>
  <si>
    <t>purine, 2-methyl-6-methylamino-</t>
  </si>
  <si>
    <t>perrin2580</t>
  </si>
  <si>
    <t>CSc1nc2cncnc2n1C</t>
  </si>
  <si>
    <t>purine, 9-methyl-8-methylthio-</t>
  </si>
  <si>
    <t>perrin2581</t>
  </si>
  <si>
    <t>CSc1ncc2[nH]cnc2n1</t>
  </si>
  <si>
    <t>purine, 2-methylthio-</t>
  </si>
  <si>
    <t>perrin2582</t>
  </si>
  <si>
    <t>CSc1ncnc2nc[nH]c12</t>
  </si>
  <si>
    <t>purine, 6-methylthio-</t>
  </si>
  <si>
    <t>perrin2583</t>
  </si>
  <si>
    <t>CSc1nc2ncncc2[nH]1</t>
  </si>
  <si>
    <t>purine, 8-methylthio-</t>
  </si>
  <si>
    <t>perrin2584</t>
  </si>
  <si>
    <t>c1ccc(CCNc2ncnc3nc[nH]c23)cc1</t>
  </si>
  <si>
    <t>purine, 6-phenethylamino-</t>
  </si>
  <si>
    <t>perrin2585</t>
  </si>
  <si>
    <t>c1ccc(-c2nc3ncncc3[nH]2)cc1</t>
  </si>
  <si>
    <t>purine, 8-phenyl-</t>
  </si>
  <si>
    <t>perrin2586</t>
  </si>
  <si>
    <t>Nc1nc(N)c2[nH]c(N)nc2n1</t>
  </si>
  <si>
    <t>purine, 2,6,8-triamino-</t>
  </si>
  <si>
    <t>perrin2588</t>
  </si>
  <si>
    <t>FC(F)(F)c1ncnc2nc[nH]c12</t>
  </si>
  <si>
    <t>purine, 6-trifluoromethyl-</t>
  </si>
  <si>
    <t>perrin2589</t>
  </si>
  <si>
    <t>FC(F)(F)c1nc2ncncc2[nH]1</t>
  </si>
  <si>
    <t>purine, 8-trifluoromethyl-</t>
  </si>
  <si>
    <t>perrin2590</t>
  </si>
  <si>
    <t>NC(=O)Nc1ncnc2nc[nH]c12</t>
  </si>
  <si>
    <t>purine, 6-ureido-</t>
  </si>
  <si>
    <t>perrin2591</t>
  </si>
  <si>
    <t>Nc1c2[nH]cnc2nc[n+]1[O-]</t>
  </si>
  <si>
    <t>P21</t>
  </si>
  <si>
    <t>purine, 1-oxide, 6-amino-</t>
  </si>
  <si>
    <t>perrin2592</t>
  </si>
  <si>
    <t>Nc1nc2nc[nH]c2c(N)[n+]1[O-]</t>
  </si>
  <si>
    <t>purine, 1-oxide, 2,6-diamino-</t>
  </si>
  <si>
    <t>perrin2593</t>
  </si>
  <si>
    <t>Cn1ncc2c(N)nc(Cl)nc21</t>
  </si>
  <si>
    <t>C=1.3x10-4, in 0.01M glycine buffers</t>
  </si>
  <si>
    <t>- Note from transcription: Original name ‚ÄúPyrazolo(5',4'-4,5)pyrimidine, 6-amino-2-chloro-1‚Äô-methyl-‚Äù</t>
  </si>
  <si>
    <t>pyrazolo[3,4-d]pyrimidine, 4-amino-6-chloro-1-methyl-</t>
  </si>
  <si>
    <t>perrin2601</t>
  </si>
  <si>
    <t>Cc1nc(N)c2cnn(C)c2n1</t>
  </si>
  <si>
    <t>C=1.3x10-4, in 0.01M acetate and phosphate buffers</t>
  </si>
  <si>
    <t>- Note from transcription: Original name ‚ÄúPyrazolo(5',4'-4,5)pyrimidine, 6-amino-1‚Äô,2-dimethyl-‚Äù</t>
  </si>
  <si>
    <t>pyrazolo[3,4-d]pyrimidine, 4-amino-1,6-dimethyl-</t>
  </si>
  <si>
    <t>perrin2602</t>
  </si>
  <si>
    <t>COc1nc(N)c2cnn(C)c2n1</t>
  </si>
  <si>
    <t>C=9x10-5, in 0.01M formate buffers</t>
  </si>
  <si>
    <t>- Note from transcription: Original name ‚ÄúPyrazolo(5',4'-4,5)pyrimidine, 6-amino-2-methoxy-1‚Äô-methyl-‚Äù</t>
  </si>
  <si>
    <t>pyrazolo[3,4-d]pyrimidine, 4-amino-6-methoxy-1-methyl-</t>
  </si>
  <si>
    <t>perrin2604</t>
  </si>
  <si>
    <t>Cn1ncc2c(N)ncnc21</t>
  </si>
  <si>
    <t>C=7x10-5, in 0.01M acetate buffers</t>
  </si>
  <si>
    <t>- Note from transcription: Original name ‚ÄúPyrazolo(5',4'-4,5)pyrimidine, 6-amino-1‚Äô-methyl-‚Äù</t>
  </si>
  <si>
    <t>pyrazolo[3,4-d]pyrimidine, 4-amino-1-methyl-</t>
  </si>
  <si>
    <t>perrin2605</t>
  </si>
  <si>
    <t>Cc1nc(N)c2cnn(-c3ccccc3)c2n1</t>
  </si>
  <si>
    <t>C=4.2x10-5, in 0.01M acetate buffers</t>
  </si>
  <si>
    <t>- Note from transcription: Original name ‚ÄúPyrazolo(5',4'-4,5)pyrimidine, 6-amino-2-methyl-1‚Äô-phenyl-‚Äù</t>
  </si>
  <si>
    <t>pyrazolo[3,4-d]pyrimidine, 4-amino-6-methyl-1-phenyl-</t>
  </si>
  <si>
    <t>perrin2608</t>
  </si>
  <si>
    <t>Nc1ncnc2c1cnn2-c1ccccc1</t>
  </si>
  <si>
    <t>C=1.2x10-4, in 0.01M formate and acetate buffers</t>
  </si>
  <si>
    <t>- Note from transcription: Original name ‚ÄúPyrazolo(5',4'-4,5)pyrimidine, 6-amino-1‚Äô-phenyl-‚Äù</t>
  </si>
  <si>
    <t>pyrazolo[3,4-d]pyrimidine, 4-amino-1-phenyl-</t>
  </si>
  <si>
    <t>perrin2609</t>
  </si>
  <si>
    <t>Cn1ncc2c(Nc3ccccc3)ncnc21</t>
  </si>
  <si>
    <t>- Note from transcription: Original name "Pyrazolo(5',4'-4,5)pyrimidine, 6-anilino-1‚Äô-methyl-"</t>
  </si>
  <si>
    <t>pyrazolo[3,4-d]pyrimidine, 4-anilino-1-methyl-</t>
  </si>
  <si>
    <t>perrin2611</t>
  </si>
  <si>
    <t>Cn1ncc2c(NCc3ccccc3)ncnc21</t>
  </si>
  <si>
    <t>O9</t>
  </si>
  <si>
    <t>- Note from transcription: Original name "Pyrazolo(5',4'-4,5)pyrimidine, 6-benzylamino-1‚Äô-methyl-"</t>
  </si>
  <si>
    <t>pyrazolo[3,4-d]pyrimidine, 4-benzylamino-1-methyl-</t>
  </si>
  <si>
    <t>perrin2613</t>
  </si>
  <si>
    <t>CCCCNc1ncnc2c1cnn2C</t>
  </si>
  <si>
    <t>- Note from transcription: Original name "Pyrazolo(5',4'-4,5)pyrimidine, 6-butylamino-1‚Äô-methyl-"</t>
  </si>
  <si>
    <t>pyrazolo[3,4-d]pyrimidine, 4-butylamino-1-methyl-</t>
  </si>
  <si>
    <t>perrin2616</t>
  </si>
  <si>
    <t>Nc1nc(N)c2cnn(-c3ccccc3)c2n1</t>
  </si>
  <si>
    <t>C=3.8x10-5, in 0.01M acetate buffers</t>
  </si>
  <si>
    <t>- Note from transcription: Original name "Pyrazolo(5',4'-4,5)pyrimidine, 2,6-diamino-1‚Äô-phenyl-"</t>
  </si>
  <si>
    <t>pyrazolo[3,4-d]pyrimidine, 6,4-diamino-1-phenyl-</t>
  </si>
  <si>
    <t>perrin2619</t>
  </si>
  <si>
    <t>Cc1ncc2cnn(C)c2n1</t>
  </si>
  <si>
    <t>C=1.4x10-5, in 0.01M formate buffers</t>
  </si>
  <si>
    <t>- Note from transcription: Original name "Pyrazolo(5',4'-4,5)pyrimidine, 1‚Äô,2-dimethyl-"</t>
  </si>
  <si>
    <t>pyrazolo[3,4-d]pyrimidine, 1,6-dimethyl-</t>
  </si>
  <si>
    <t>perrin2621</t>
  </si>
  <si>
    <t>CN(C)c1ncnc2c1cnn2C</t>
  </si>
  <si>
    <t>C=1.2x10-4, in 0.01M acetate buffers</t>
  </si>
  <si>
    <t>- Note from transcription: Original name "Pyrazolo(5',4'-4,5)pyrimidine, 6-dimethylamino-1‚Äô-methyl-"</t>
  </si>
  <si>
    <t>pyrazolo[3,4-d]pyrimidine, 4-dimethylamino-1-methyl-</t>
  </si>
  <si>
    <t>perrin2623</t>
  </si>
  <si>
    <t>CNc1nc(C)nc2c1cnn2C</t>
  </si>
  <si>
    <t>C=1.2x10-4, in 0.01M acetate and phosphate buffers</t>
  </si>
  <si>
    <t>- Note from transcription: Original name "Pyrazolo(5',4'-4,5)pyrimidine, 1‚Äô,2-dimethyl-6-methylamino-"</t>
  </si>
  <si>
    <t>pyrazolo[3,4-d]pyrimidine, 1,6-dimethyl-4-methylamino-</t>
  </si>
  <si>
    <t>perrin2624</t>
  </si>
  <si>
    <t>CCNc1ncnc2c1cnn2C</t>
  </si>
  <si>
    <t>- Note from transcription: Original name "Pyrazolo(5',4'-4,5)pyrimidine, 6-ethylamino-1‚Äô-methyl-"</t>
  </si>
  <si>
    <t>pyrazolo[3,4-d]pyrimidine, 4-ethylamino-1-methyl-</t>
  </si>
  <si>
    <t>perrin2626</t>
  </si>
  <si>
    <t>Cn1ncc2c(NCc3ccco3)ncnc21</t>
  </si>
  <si>
    <t>- Note from transcription: Original name "Pyrazolo(5',4'-4,5)pyrimidine, 6-furfurylamino-1‚Äô-methyl-"</t>
  </si>
  <si>
    <t>pyrazolo[3,4-d]pyrimidine, 4-furfurylamino-1-methyl-</t>
  </si>
  <si>
    <t>perrin2629</t>
  </si>
  <si>
    <t>CCCCCCNc1ncnc2c1cnn2C</t>
  </si>
  <si>
    <t>C=8x10-5, in 0.01M acetate buffers</t>
  </si>
  <si>
    <t>- Note from transcription: Original name "Pyrazolo(5',4'-4,5)pyrimidine, 6-hexylamino-1‚Äô-methyl-"</t>
  </si>
  <si>
    <t>pyrazolo[3,4-d]pyrimidine, 4-hexylamino-1-methyl-</t>
  </si>
  <si>
    <t>perrin2631</t>
  </si>
  <si>
    <t>COc1ncnc2c1cnn2C</t>
  </si>
  <si>
    <t>- Note from transcription: Original name "Pyrazolo(5',4'-4,5)pyrimidine, 6-methoxy-1‚Äô-methyl-"</t>
  </si>
  <si>
    <t>pyrazolo[3,4-d]pyrimidine, 4-methoxy-1-methyl-</t>
  </si>
  <si>
    <t>perrin2634</t>
  </si>
  <si>
    <t>Cn1ncc2cncnc21</t>
  </si>
  <si>
    <t>C=1.5x10-4, in 0.01M glycine buffers</t>
  </si>
  <si>
    <t>- Note from transcription: Original name "Pyrazolo(5',4'-4,5)pyrimidine, 1‚Äô-methyl-"</t>
  </si>
  <si>
    <t>pyrazolo[3,4-d]pyrimidine, 1-methyl-</t>
  </si>
  <si>
    <t>perrin2635</t>
  </si>
  <si>
    <t>CC(C)Nc1ncnc2c1cnn2C</t>
  </si>
  <si>
    <t>- Note from transcription: Original name "Pyrazolo(5',4'-4,5)pyrimidine, 1‚Äô-methyl-6-isopropylamino-"</t>
  </si>
  <si>
    <t>pyrazolo[3,4-d]pyrimidine, 1-methyl-4-isopropylamino-</t>
  </si>
  <si>
    <t>perrin2639</t>
  </si>
  <si>
    <t>CNc1ncnc2c1cnn2C</t>
  </si>
  <si>
    <t>- Note from transcription: Original name "Pyrazolo(5',4'-4,5)pyrimidine, 1‚Äô-methyl-6-methylamino-"</t>
  </si>
  <si>
    <t>pyrazolo[3,4-d]pyrimidine, 1-methyl-4-methylamino-</t>
  </si>
  <si>
    <t>perrin2640</t>
  </si>
  <si>
    <t>CCCNc1ncnc2c1cnn2C</t>
  </si>
  <si>
    <t>- Note from transcription: Original name "Pyrazolo(5',4'-4,5)pyrimidine, 1‚Äô-methyl-6-propylamino-"</t>
  </si>
  <si>
    <t>pyrazolo[3,4-d]pyrimidine, 1-methyl-4-propylamino-</t>
  </si>
  <si>
    <t>perrin2642</t>
  </si>
  <si>
    <t>c1cnc2nccnc2n1</t>
  </si>
  <si>
    <t>Equilibrium pK, cation hydrates covalently</t>
  </si>
  <si>
    <t>1,4,5,8-Tetra-azanaphthalene</t>
  </si>
  <si>
    <t>perrin2647</t>
  </si>
  <si>
    <t>Cc1nc2nc(C)c(C)nc2nc1C</t>
  </si>
  <si>
    <t>1,4,5,8-Tetra-azanaphthalene, 2,3,6,7-tetramethyl-</t>
  </si>
  <si>
    <t>perrin2648</t>
  </si>
  <si>
    <t>Nc1ncnc2scnc12</t>
  </si>
  <si>
    <t>thiazolo[5,4-d]pyrimidine, 7-amino-</t>
  </si>
  <si>
    <t>perrin2649</t>
  </si>
  <si>
    <t>CCCCc1nc(N)c2ncsc2n1</t>
  </si>
  <si>
    <t>thiazolo[5,4-d]pyrimidine, 7-amino-5-n-butyl-</t>
  </si>
  <si>
    <t>perrin2650</t>
  </si>
  <si>
    <t>Cc1nc(N)c2ncsc2n1</t>
  </si>
  <si>
    <t>thiazolo[5,4-d]pyrimidine, 7-amino-5-methyl-</t>
  </si>
  <si>
    <t>perrin2651</t>
  </si>
  <si>
    <t>CNc1ncnc2scnc12</t>
  </si>
  <si>
    <t>thiazolo[5,4-d]pyrimidine, 7-methylamino-</t>
  </si>
  <si>
    <t>perrin2652</t>
  </si>
  <si>
    <t>c1ccc2nc3ccccc3cc2c1</t>
  </si>
  <si>
    <t>C=2x10-4, buffer conc. 0.01M</t>
  </si>
  <si>
    <t>- For pKs of a large number of substituted acridines at 20 deg. C in 50% ethanol  see ref. A38</t>
  </si>
  <si>
    <t>Acridine</t>
  </si>
  <si>
    <t>perrin2655</t>
  </si>
  <si>
    <t>Extrapolation from results in aq. methanol</t>
  </si>
  <si>
    <t>P18</t>
  </si>
  <si>
    <t>W15</t>
  </si>
  <si>
    <t>pKAH(excited)</t>
  </si>
  <si>
    <t>pK of excited species C=7x10-5</t>
  </si>
  <si>
    <t>Fluorescence</t>
  </si>
  <si>
    <t>Nc1cccc2nc3ccccc3cc12</t>
  </si>
  <si>
    <t>C=1.7x10-4, in 0.01M buffers</t>
  </si>
  <si>
    <t>A38</t>
  </si>
  <si>
    <t>acridine, 1-amino-</t>
  </si>
  <si>
    <t>perrin2656</t>
  </si>
  <si>
    <t>Nc1ccc2nc3ccccc3cc2c1</t>
  </si>
  <si>
    <t>acridine, 2-amino-</t>
  </si>
  <si>
    <t>perrin2657</t>
  </si>
  <si>
    <t>Nc1ccc2cc3ccccc3nc2c1</t>
  </si>
  <si>
    <t>C=2x10-4, in 0.01M buffers</t>
  </si>
  <si>
    <t>acridine, 3-amino-</t>
  </si>
  <si>
    <t>perrin2658</t>
  </si>
  <si>
    <t>Nc1cccc2cc3ccccc3nc12</t>
  </si>
  <si>
    <t>C=3x10-4, in 0.01M buffers</t>
  </si>
  <si>
    <t>acridine, 4-amino-</t>
  </si>
  <si>
    <t>perrin2659</t>
  </si>
  <si>
    <t>Nc1c2ccccc2nc2ccccc12</t>
  </si>
  <si>
    <t>C=4x10-4, in 0.01M buffers</t>
  </si>
  <si>
    <t>- For pKs of fluoro- derivatives of 9-aminoacridine in 50% ethanol  see ref. W29</t>
  </si>
  <si>
    <t>acridine, 9-amino-</t>
  </si>
  <si>
    <t>perrin2660</t>
  </si>
  <si>
    <t>Nc1ccc2cc3cc(C(=O)O)ccc3nc2c1</t>
  </si>
  <si>
    <t>C=10-5, in 0.01M buffers</t>
  </si>
  <si>
    <t>acridine, 3-amino-7-carboxy-</t>
  </si>
  <si>
    <t>perrin2661</t>
  </si>
  <si>
    <t>Nc1ccc2cc3ccc(Cl)cc3nc2c1</t>
  </si>
  <si>
    <t>C=10-4, in 0.01M buffers</t>
  </si>
  <si>
    <t>acridine, 3-amino-6-chloro-</t>
  </si>
  <si>
    <t>perrin2662</t>
  </si>
  <si>
    <t>Nc1ccc2cc3cc(Cl)ccc3nc2c1</t>
  </si>
  <si>
    <t>acridine, 3-amino-7-chloro-</t>
  </si>
  <si>
    <t>perrin2663</t>
  </si>
  <si>
    <t>Nc1ccc2c(Cl)c3ccccc3nc2c1</t>
  </si>
  <si>
    <t>acridine, 3-amino-9-chloro-</t>
  </si>
  <si>
    <t>perrin2664</t>
  </si>
  <si>
    <t>CCOc1ccc2c(N)c3cc([N+](=O)[O-])ccc3nc2c1</t>
  </si>
  <si>
    <t>acridine, 9-amino-3-ethoxy-7-nitro-</t>
  </si>
  <si>
    <t>perrin2665</t>
  </si>
  <si>
    <t>Nc1c2ccccc2nc2cccc(O)c12</t>
  </si>
  <si>
    <t>acridine, 9-amino-1-hydroxy-</t>
  </si>
  <si>
    <t>perrin2666</t>
  </si>
  <si>
    <t>pKAH1(half-ethanol)</t>
  </si>
  <si>
    <t>in 50% ethanol</t>
  </si>
  <si>
    <t>pKAH2(half-ethanol)</t>
  </si>
  <si>
    <t>Nc1c2ccccc2nc2ccc(O)cc12</t>
  </si>
  <si>
    <t>acridine, 9-amino-2-hydroxy-</t>
  </si>
  <si>
    <t>perrin2667</t>
  </si>
  <si>
    <t>Nc1ccc2cc3ccccc3nc2c1O</t>
  </si>
  <si>
    <t>acridine, 3-amino-4-hydroxy-</t>
  </si>
  <si>
    <t>perrin2669</t>
  </si>
  <si>
    <t>COC(=O)c1ccc2nc3cc(N)ccc3cc2c1</t>
  </si>
  <si>
    <t>acridine, 3-amino-7-methoxycarbonyl-</t>
  </si>
  <si>
    <t>perrin2670</t>
  </si>
  <si>
    <t>Nc1ccc2cc3cc(S(=O)(=O)O)ccc3nc2c1</t>
  </si>
  <si>
    <t>C=5x10-5, in 0.01M buffers</t>
  </si>
  <si>
    <t>acridine, 3-amino-7-sulpho-</t>
  </si>
  <si>
    <t>perrin2671</t>
  </si>
  <si>
    <t>O=C(O)c1ccc2nc3ccccc3cc2c1</t>
  </si>
  <si>
    <t>C=8x10-5, in 0.01M buffers</t>
  </si>
  <si>
    <t>acridine, 2-carboxy-</t>
  </si>
  <si>
    <t>perrin2672</t>
  </si>
  <si>
    <t>O=C(O)c1cccc2cc3ccccc3nc12</t>
  </si>
  <si>
    <t>acridine, 4-carboxy-</t>
  </si>
  <si>
    <t>perrin2673</t>
  </si>
  <si>
    <t>O=C(O)c1c2ccccc2nc2ccccc12</t>
  </si>
  <si>
    <t>C=3x10-5, in 0.01M buffers</t>
  </si>
  <si>
    <t>acridine, 9-carboxy-</t>
  </si>
  <si>
    <t>perrin2674</t>
  </si>
  <si>
    <t>CCN(CC)CCCCNc1c2ccc(Cl)cc2nc2ccc(OC)cc12</t>
  </si>
  <si>
    <t>pKAH(dihydrochloride)</t>
  </si>
  <si>
    <t>18?</t>
  </si>
  <si>
    <t>C=0.01, as dihydrochloride_x000D_
pK1, pK2 in 50% ethanol are also given</t>
  </si>
  <si>
    <t>H20</t>
  </si>
  <si>
    <t>acridine, 3-chloro-9-(4-diethylaminobutylamino)-7-methoxy-</t>
  </si>
  <si>
    <t>perrin2675</t>
  </si>
  <si>
    <t>I=0.1(NaCl), "mixed" constant</t>
  </si>
  <si>
    <t>I7</t>
  </si>
  <si>
    <t>By extrapolation from aqueous ethanol solutions</t>
  </si>
  <si>
    <t>CCN(CC)CCNc1c2ccc(Cl)cc2nc2ccc(OC)cc12</t>
  </si>
  <si>
    <t>acridine, 3-chloro-9-(2-diethylaminoethylamino)-7-methoxy-</t>
  </si>
  <si>
    <t>perrin2676</t>
  </si>
  <si>
    <t>CCN(CC)CCCCCCCNc1c2ccc(Cl)cc2nc2ccc(OC)cc12</t>
  </si>
  <si>
    <t>acridine, 3-chloro-9-(7-diethylaminoheptylamino)-7-methoxy-</t>
  </si>
  <si>
    <t>perrin2677</t>
  </si>
  <si>
    <t>CCN(CC)CCCCCCNc1c2ccc(Cl)cc2nc2ccc(OC)cc12</t>
  </si>
  <si>
    <t>acridine, 3-chloro-9-(6-diethylaminohexylamino)-7-methoxy-</t>
  </si>
  <si>
    <t>perrin2678</t>
  </si>
  <si>
    <t>CCN(CC)CCCCCNc1c2ccc(Cl)cc2nc2ccc(OC)cc12</t>
  </si>
  <si>
    <t>acridine, 3-chloro-9-(5-diethylaminopentylamino)-7-methoxy-</t>
  </si>
  <si>
    <t>perrin2685</t>
  </si>
  <si>
    <t>Nc1ccc2nc3ccc(N)cc3cc2c1</t>
  </si>
  <si>
    <t>acridine, 2,7-diamino-</t>
  </si>
  <si>
    <t>perrin2687</t>
  </si>
  <si>
    <t>Nc1ccc2cc3ccc(N)cc3nc2c1</t>
  </si>
  <si>
    <t>C=10-5</t>
  </si>
  <si>
    <t>A13</t>
  </si>
  <si>
    <t>acridine, 3,6-diamino-</t>
  </si>
  <si>
    <t>perrin2688</t>
  </si>
  <si>
    <t>Nc1ccc2nc3cc(N)ccc3cc2c1</t>
  </si>
  <si>
    <t>acridine, 3,7-diamino-</t>
  </si>
  <si>
    <t>perrin2689</t>
  </si>
  <si>
    <t>Nc1ccc2c(N)c3ccccc3nc2c1</t>
  </si>
  <si>
    <t>acridine, 3,9-diamino-</t>
  </si>
  <si>
    <t>perrin2690</t>
  </si>
  <si>
    <t>CCN(CC)CCCNc1c2ccccc2nc2ccccc12</t>
  </si>
  <si>
    <t>C=0.01, as dihydrochloride _x000D_
pk1, pk2 in 50% ethanol are also given</t>
  </si>
  <si>
    <t>acridine, 9-(3-diethylaminopropylamino)-</t>
  </si>
  <si>
    <t>perrin2691</t>
  </si>
  <si>
    <t>CN1c2ccccc2C(O)(c2ccccc2)c2ccccc21</t>
  </si>
  <si>
    <t>G17</t>
  </si>
  <si>
    <t>acridine, 9,10-dihydro-9-hydroxy-10-methyl-9-phenyl-</t>
  </si>
  <si>
    <t>perrin2692</t>
  </si>
  <si>
    <t>Oc1cccc2nc3ccccc3cc12</t>
  </si>
  <si>
    <t>Extrapolated from results in aqueous methanol</t>
  </si>
  <si>
    <t>acridine, 1-hydroxy-</t>
  </si>
  <si>
    <t>perrin2693</t>
  </si>
  <si>
    <t>Oc1ccc2nc3ccccc3cc2c1</t>
  </si>
  <si>
    <t>C=2x10-5, buffer concn. 0.01M</t>
  </si>
  <si>
    <t>acridine, 2-hydroxy-</t>
  </si>
  <si>
    <t>perrin2694</t>
  </si>
  <si>
    <t>Oc1ccc2cc3ccccc3nc2c1</t>
  </si>
  <si>
    <t>acridine, 3-hydroxy-</t>
  </si>
  <si>
    <t>perrin2695</t>
  </si>
  <si>
    <t>Oc1cccc2cc3ccccc3nc12</t>
  </si>
  <si>
    <t>acridine, 4-hydroxy-</t>
  </si>
  <si>
    <t>perrin2696</t>
  </si>
  <si>
    <t>Oc1c2ccccc2nc2ccccc12</t>
  </si>
  <si>
    <t>acridine, 9-hydroxy-</t>
  </si>
  <si>
    <t>perrin2697</t>
  </si>
  <si>
    <t>COc1c2ccccc2nc2ccccc12</t>
  </si>
  <si>
    <t>Hydrolyses rapidly</t>
  </si>
  <si>
    <t>acridine, 9-methoxy-</t>
  </si>
  <si>
    <t>perrin2698</t>
  </si>
  <si>
    <t>COC(=O)c1c2ccccc2nc2ccccc12</t>
  </si>
  <si>
    <t>C=7x10-5, in 0.01M buffers</t>
  </si>
  <si>
    <t>acridine, 9-methoxycarbonyl-</t>
  </si>
  <si>
    <t>perrin2699</t>
  </si>
  <si>
    <t>O=S(=O)(O)c1ccc2nc3ccccc3cc2c1</t>
  </si>
  <si>
    <t>C=1.7x10-3, in 0.01M buffers</t>
  </si>
  <si>
    <t>acridine, 2-sulpho-</t>
  </si>
  <si>
    <t>perrin2700</t>
  </si>
  <si>
    <t>C[n+]1c2ccccc2cc2c(N)cccc21.[OH-]</t>
  </si>
  <si>
    <t>A pseudo-base is formed</t>
  </si>
  <si>
    <t>A37</t>
  </si>
  <si>
    <t>1-Amino-10-methylacridinium hydroxide</t>
  </si>
  <si>
    <t>perrin2701</t>
  </si>
  <si>
    <t>C[n+]1c2ccccc2cc2cc(N)ccc21.[OH-]</t>
  </si>
  <si>
    <t>A pseudo-hase is formed</t>
  </si>
  <si>
    <t>2-Amino-10-methylacridinium hydroxide</t>
  </si>
  <si>
    <t>perrin2702</t>
  </si>
  <si>
    <t>C[n+]1c2ccccc2cc2ccc(N)cc21.[Br-]</t>
  </si>
  <si>
    <t>C=2x10-5, fluorescence measurements</t>
  </si>
  <si>
    <t>G27</t>
  </si>
  <si>
    <t>3-Amino-10-methylacridinium bromide</t>
  </si>
  <si>
    <t>perrin2703</t>
  </si>
  <si>
    <t>C[n+]1c2ccccc2c(N)c2ccccc21.[Br-]</t>
  </si>
  <si>
    <t>9-Amino-10-methylacridinium bromide</t>
  </si>
  <si>
    <t>perrin2704</t>
  </si>
  <si>
    <t>C[n+]1c2ccccc2c(N)c2ccccc21.[OH-]</t>
  </si>
  <si>
    <t>9-Amino-10-methylacridinium hydroxide</t>
  </si>
  <si>
    <t>perrin2705</t>
  </si>
  <si>
    <t>C[n+]1c2ccccc2cc2ccccc21.[Br-]</t>
  </si>
  <si>
    <t>C=3x10-5, fluorescence measurements</t>
  </si>
  <si>
    <t>10-Methylacridinium bromide</t>
  </si>
  <si>
    <t>perrin2706</t>
  </si>
  <si>
    <t>c1ccc2c(c1)ccc1ncccc12</t>
  </si>
  <si>
    <t>- For pKs of some substituted benzo[f]quinolines in 50% ethanol  see ref. A39</t>
  </si>
  <si>
    <t>Benzo[f]quinoline</t>
  </si>
  <si>
    <t>perrin2707</t>
  </si>
  <si>
    <t>C=10-4, extrapolated from results in aq. methanol</t>
  </si>
  <si>
    <t>P17</t>
  </si>
  <si>
    <t>Nc1cccc2c1ccc1ncccc12</t>
  </si>
  <si>
    <t>benzo[f]quinoline, 7-amino-</t>
  </si>
  <si>
    <t>perrin2708</t>
  </si>
  <si>
    <t>Nc1cccc2ccc3ncccc3c12</t>
  </si>
  <si>
    <t>benzo[f]quinoline, 10-amino-</t>
  </si>
  <si>
    <t>perrin2709</t>
  </si>
  <si>
    <t>Cc1cc(N)nc2ccc3ccccc3c12</t>
  </si>
  <si>
    <t>benzo[f]quinoline, 3-amino-1-methyl-</t>
  </si>
  <si>
    <t>perrin2710</t>
  </si>
  <si>
    <t>c1ccc2cc3ncccc3cc2c1</t>
  </si>
  <si>
    <t>- For pKs of some substituted benzo[g]quinolines in 50% ethanol  see ref. A39</t>
  </si>
  <si>
    <t>Benzo[g]quinoline</t>
  </si>
  <si>
    <t>perrin2711</t>
  </si>
  <si>
    <t>Nc1cnc2cc3ccccc3cc2c1</t>
  </si>
  <si>
    <t>benzo[g]quinoline, 3-amino-</t>
  </si>
  <si>
    <t>perrin2712</t>
  </si>
  <si>
    <t>c1ccc2c(c1)ccc1cccnc12</t>
  </si>
  <si>
    <t>Benzo[h]quinoline</t>
  </si>
  <si>
    <t>perrin2713</t>
  </si>
  <si>
    <t>Cc1cc(N)nc2c1ccc1ccccc12</t>
  </si>
  <si>
    <t>- For pKs of some substituted benzo[h]quinolines in 50% ethanol  see ref. A39</t>
  </si>
  <si>
    <t>benzo[h]quinoline, 2-amino-4-methyl-</t>
  </si>
  <si>
    <t>perrin2714</t>
  </si>
  <si>
    <t>c1ccc2c(c1)C1CCN2CC1</t>
  </si>
  <si>
    <t>C~0.007</t>
  </si>
  <si>
    <t>Benzoquinuclidine</t>
  </si>
  <si>
    <t>['cirpy_name1', 'pubchem_name1', 'pubchem_nickname']</t>
  </si>
  <si>
    <t>perrin2715</t>
  </si>
  <si>
    <t>COc1cccc2c1NC1CCCCC21</t>
  </si>
  <si>
    <t>E35</t>
  </si>
  <si>
    <t>carbazole, 1,2,3,4,4a,9a-hexahydro-8-methoxy-</t>
  </si>
  <si>
    <t>perrin2717</t>
  </si>
  <si>
    <t>CN1CCC2=C(C1)C(c1ccccc1)c1ccccc12</t>
  </si>
  <si>
    <t>1H-Indeno[2,1-c]pyridine, 2,3,4,9-tetrahydro-2-methyl-9-phenyl-</t>
  </si>
  <si>
    <t>perrin2722</t>
  </si>
  <si>
    <t>C between 0.002 and 0.01, as tartrate</t>
  </si>
  <si>
    <t>c1ccc2c(c1)cnc1ccccc12</t>
  </si>
  <si>
    <t>C=10-4; buffer conc. 0.01M</t>
  </si>
  <si>
    <t>Phenanthridine</t>
  </si>
  <si>
    <t>perrin2723</t>
  </si>
  <si>
    <t>Nc1nc2ccccc2c2ccccc12</t>
  </si>
  <si>
    <t>phenanthridine, 6-amino-</t>
  </si>
  <si>
    <t>perrin2724</t>
  </si>
  <si>
    <t>Nc1ccc2cnc3ccccc3c2c1</t>
  </si>
  <si>
    <t>- For pKs of aminophenanthridines in 50% ethanol, see refs. A39 and A58</t>
  </si>
  <si>
    <t>phenanthridine, 9-amino-</t>
  </si>
  <si>
    <t>perrin2725</t>
  </si>
  <si>
    <t>Oc1ccc2c(c1)ncc1ccccc12</t>
  </si>
  <si>
    <t>C=5x10-5; buffer conc. 0.01M</t>
  </si>
  <si>
    <t>phenanthridine, 3-hydroxy-</t>
  </si>
  <si>
    <t>perrin2726</t>
  </si>
  <si>
    <t>Oc1nc2ccccc2c2ccccc12</t>
  </si>
  <si>
    <t>&lt; -1.5</t>
  </si>
  <si>
    <t>C=10-5, in aq. H2SO4 solutions</t>
  </si>
  <si>
    <t>phenanthridine, 6-hydroxy-</t>
  </si>
  <si>
    <t>perrin2727</t>
  </si>
  <si>
    <t>Oc1ccc2c(cnc3ccccc32)c1</t>
  </si>
  <si>
    <t>phenanthridine, 8-hydroxy-</t>
  </si>
  <si>
    <t>perrin2728</t>
  </si>
  <si>
    <t>Oc1ccc2cnc3ccccc3c2c1</t>
  </si>
  <si>
    <t>phenanthridine, 9-hydroxy-</t>
  </si>
  <si>
    <t>perrin2729</t>
  </si>
  <si>
    <t>COc1nc2ccccc2c2ccccc12</t>
  </si>
  <si>
    <t>phenanthridine, 6-methoxy-</t>
  </si>
  <si>
    <t>perrin2730</t>
  </si>
  <si>
    <t>Cc1c2ccccc2c2ccccc2[n+]1C.[Cl-]</t>
  </si>
  <si>
    <t>M9</t>
  </si>
  <si>
    <t>5,6-Dimethylphenanthridinium chloride</t>
  </si>
  <si>
    <t>perrin2731</t>
  </si>
  <si>
    <t>C[n+]1cc2ccccc2c2ccccc21.[Cl-]</t>
  </si>
  <si>
    <t>5-Methylphenanthridinium chloride</t>
  </si>
  <si>
    <t>perrin2732</t>
  </si>
  <si>
    <t>c1ccc2c(c1)nnc1ccccc12</t>
  </si>
  <si>
    <t>G38</t>
  </si>
  <si>
    <t>Benzo[c]cinnoline</t>
  </si>
  <si>
    <t>perrin2733</t>
  </si>
  <si>
    <t>Nc1ccc2nnc3ccccc3c2c1</t>
  </si>
  <si>
    <t>benzo[c]cinnoline, 2-amino-</t>
  </si>
  <si>
    <t>perrin2734</t>
  </si>
  <si>
    <t>C1CCc2c(nnc3c2CCCC3)C1</t>
  </si>
  <si>
    <t>benzo[c]cinnoline, 1,2,3,4,7,8,9,10-octahydro-</t>
  </si>
  <si>
    <t>perrin2735</t>
  </si>
  <si>
    <t>O=C(O)CSc1nc2ccc3c(c2[nH]1)CCCC3</t>
  </si>
  <si>
    <t>B120</t>
  </si>
  <si>
    <t>- Note from transcription: Original name ‚Äú1(3)H-Naphth[1,2-d]imidazole, 2-carboxymethylthio-6,7,8,9-tetrahydro-‚Äù</t>
  </si>
  <si>
    <t>1H-Naphth[1,2-d]imidazole, 2-carboxymethylthio-6,7,8,9-tetrahydro-</t>
  </si>
  <si>
    <t>perrin2738</t>
  </si>
  <si>
    <t>Clc1nc2ccc3c(c2[nH]1)CCCC3</t>
  </si>
  <si>
    <t>- Note from transcription: Original name ‚Äú1(3)H-Naphth[1,2-d]imidazole, 2-chloro-6,7,8,9-tetrahydro-‚Äù</t>
  </si>
  <si>
    <t>1H-Naphth[1,2-d]imidazole, 2-chloro-6,7,8,9-tetrahydro-</t>
  </si>
  <si>
    <t>perrin2739</t>
  </si>
  <si>
    <t>CN(C)c1nc2ccc3c(c2[nH]1)CCCC3</t>
  </si>
  <si>
    <t>- Note from transcription: Original name ‚Äú1(3)H-Naphth[1,2-d]imidazole, 2-dimethylamino-6,7,8,9-tetrahydro-‚Äù</t>
  </si>
  <si>
    <t>1H-Naphth[1,2-d]imidazole, 2-dimethylamino-6,7,8,9-tetrahydro-</t>
  </si>
  <si>
    <t>perrin2740</t>
  </si>
  <si>
    <t>c1nc2ccc3c(c2[nH]1)CCCC3</t>
  </si>
  <si>
    <t>- Note from transcription: Original name ‚Äú1(3)H-Naphth[1,2-d]imidazole, 6,7,8,9-tetrahydro-‚Äù</t>
  </si>
  <si>
    <t>1H-Naphth[1,2-d]imidazole, 6,7,8,9-tetrahydro-</t>
  </si>
  <si>
    <t>perrin2741</t>
  </si>
  <si>
    <t>CSC1(N(C)C)Nc2ccc3c(c2N1)CCCC3</t>
  </si>
  <si>
    <t>- Note from transcription: Original name ‚Äú1(3)H-Naphth[1,2-d]imidazole, 2-dimethylamino-6,7,8,9-tetrahydro-2-methylthio-‚Äù</t>
  </si>
  <si>
    <t>1H-Naphth[1,2-d]imidazole, 2-dimethylamino-6,7,8,9-tetrahydro-2-methylthio-</t>
  </si>
  <si>
    <t>perrin2742</t>
  </si>
  <si>
    <t>c1ccc2cc3[nH]cnc3cc2c1</t>
  </si>
  <si>
    <t>1H-Naphth[2,3-d]imidazole</t>
  </si>
  <si>
    <t>perrin2743</t>
  </si>
  <si>
    <t>Nc1nc2cc3ccccc3cc2[nH]1</t>
  </si>
  <si>
    <t>1H-Naphth[2,3-d]imidazole, 2-amino-</t>
  </si>
  <si>
    <t>perrin2744</t>
  </si>
  <si>
    <t>Nc1nc2cc3c(cc2[nH]1)CCCC3</t>
  </si>
  <si>
    <t>C=1.3x10-5</t>
  </si>
  <si>
    <t>1H-Naphth[2,3-d]imidazole, 2-amino-5,6,7,8-tetrahydro-</t>
  </si>
  <si>
    <t>perrin2745</t>
  </si>
  <si>
    <t>O=C(O)CSc1nc2cc3ccccc3cc2[nH]1</t>
  </si>
  <si>
    <t>1H-Naphth[2,3-d]imidazole, 2-carboxymethylthio-</t>
  </si>
  <si>
    <t>perrin2746</t>
  </si>
  <si>
    <t>Clc1nc2cc3c(cc2[nH]1)CCCC3</t>
  </si>
  <si>
    <t>1H-Naphth[2,3-d]imidazole, 2-chloro-5,6,7,8-tetrahydro-</t>
  </si>
  <si>
    <t>perrin2747</t>
  </si>
  <si>
    <t>CN(C)c1nc2cc3c(cc2[nH]1)CCCC3</t>
  </si>
  <si>
    <t>1H-Naphth[2,3-d]imidazole, 2-dimethylamino-5,6,7,8-tetrahydro-</t>
  </si>
  <si>
    <t>perrin2748</t>
  </si>
  <si>
    <t>CCc1nc2cc3ccccc3cc2[nH]1</t>
  </si>
  <si>
    <t>1H-Naphth[2,3-d]imidazole, 2-ethyl-</t>
  </si>
  <si>
    <t>perrin2749</t>
  </si>
  <si>
    <t>CCc1nc2cc3c(cc2[nH]1)CCCC3</t>
  </si>
  <si>
    <t>1H-Naphth[2,3-d]imidazole, 2-ethyl-5,6,7,8-tetrahydro-</t>
  </si>
  <si>
    <t>perrin2750</t>
  </si>
  <si>
    <t>Oc1nc2cc3ccccc3cc2[nH]1</t>
  </si>
  <si>
    <t>1H-Naphth[2,3-d]imidazole, 2-hydroxy-</t>
  </si>
  <si>
    <t>perrin2751</t>
  </si>
  <si>
    <t>Cc1nc2cc3ccccc3cc2[nH]1</t>
  </si>
  <si>
    <t>1H-Naphth[2,3-d]imidazole, 2-methyl-</t>
  </si>
  <si>
    <t>perrin2752</t>
  </si>
  <si>
    <t>c1nc2cc3c(cc2[nH]1)CCCC3</t>
  </si>
  <si>
    <t>1H-Naphth[2,3-d]imidazole, 5,6,7,8-tetrahydro-</t>
  </si>
  <si>
    <t>perrin2753</t>
  </si>
  <si>
    <t>CSc1nc2cc3c(cc2[nH]1)CCCC3</t>
  </si>
  <si>
    <t>C=6x10-6</t>
  </si>
  <si>
    <t>1H-Naphth[2,3-d]imidazole, 5,6,7,8-tetrahydro-2-methylthio-</t>
  </si>
  <si>
    <t>perrin2754</t>
  </si>
  <si>
    <t>C1=Nc2cccc3cccc(c23)N1</t>
  </si>
  <si>
    <t>Perimidine</t>
  </si>
  <si>
    <t>perrin2756</t>
  </si>
  <si>
    <t>c1ccc2c(c1)cnc1cccnc12</t>
  </si>
  <si>
    <t>1,5-Phenanthroline</t>
  </si>
  <si>
    <t>perrin2757</t>
  </si>
  <si>
    <t>c1cnc2c(c1)ccc1ncccc12</t>
  </si>
  <si>
    <t>~4</t>
  </si>
  <si>
    <t>I=0.2(KCl), ‚Äúmixed‚Äù constants</t>
  </si>
  <si>
    <t>K6i</t>
  </si>
  <si>
    <t>1,7-Phenanthroline</t>
  </si>
  <si>
    <t>perrin2758</t>
  </si>
  <si>
    <t>~1</t>
  </si>
  <si>
    <t>Cc1cc(O)c2c(O)cc3c(C)nccc3c2n1</t>
  </si>
  <si>
    <t>1,8-Phenanthroline, 4,5-dihydroxy-2,7-dimethyl-</t>
  </si>
  <si>
    <t>perrin2759</t>
  </si>
  <si>
    <t>COc1cc(C)nc2c1c(OC)cc1c(C)nccc12</t>
  </si>
  <si>
    <t>- A pK of 12.3 at 20 deg. C is also reported</t>
  </si>
  <si>
    <t>1,8-Phenanthroline, 4,5-dimethoxy-2,7-dimethyl-</t>
  </si>
  <si>
    <t>perrin2760</t>
  </si>
  <si>
    <t>Cc1ccc2ccc3c(C)nccc3c2n1</t>
  </si>
  <si>
    <t>1,8-Phenanthroline, 2,7-dimethyl-</t>
  </si>
  <si>
    <t>perrin2761</t>
  </si>
  <si>
    <t>Cc1nc2c(c(C)c1C)c(C)c(C)c1c(C)nccc12</t>
  </si>
  <si>
    <t>1,8-Phenanthroline, 2,3,4,5,6,7-hexamethyl-</t>
  </si>
  <si>
    <t>perrin2762</t>
  </si>
  <si>
    <t>Cc1cc(C)c2c(C)cc3c(C)nccc3c2n1</t>
  </si>
  <si>
    <t>1,8-Phenanthroline, 2,4,5,7-tetramethyl-</t>
  </si>
  <si>
    <t>perrin2763</t>
  </si>
  <si>
    <t>c1cnc2c(c1)ccc1cccnc12</t>
  </si>
  <si>
    <t>I=0.1, concentration constant</t>
  </si>
  <si>
    <t>H39</t>
  </si>
  <si>
    <t>1,10-Phenanthroline</t>
  </si>
  <si>
    <t>perrin2764</t>
  </si>
  <si>
    <t>S11</t>
  </si>
  <si>
    <t>C=0.001, I=0.1(KNO3), "mixed" constant</t>
  </si>
  <si>
    <t>N14</t>
  </si>
  <si>
    <t>B92</t>
  </si>
  <si>
    <t>In aq. HClO4 solutions</t>
  </si>
  <si>
    <t>M12</t>
  </si>
  <si>
    <t>I=0.001 to 1.0</t>
  </si>
  <si>
    <t>L12</t>
  </si>
  <si>
    <t>Brc1ccnc2c1ccc1cccnc12</t>
  </si>
  <si>
    <t>C=0.005, extrapolated from results in 12.40% dioxan</t>
  </si>
  <si>
    <t>1,10-Phenanthroline, 4-bromo-</t>
  </si>
  <si>
    <t>perrin2765</t>
  </si>
  <si>
    <t>Clc1cnc2c(ccc3cccnc32)c1</t>
  </si>
  <si>
    <t>1,10-Phenanthroline, 3-chloro-</t>
  </si>
  <si>
    <t>perrin2766</t>
  </si>
  <si>
    <t>Clc1ccnc2c1ccc1cccnc12</t>
  </si>
  <si>
    <t>1,10-Phenanthroline, 4-chloro-</t>
  </si>
  <si>
    <t>perrin2767</t>
  </si>
  <si>
    <t>Clc1cc2cccnc2c2ncccc12</t>
  </si>
  <si>
    <t>C=0.0025, extrapolated from results in dioxan, water mix- tures</t>
  </si>
  <si>
    <t>1,10-Phenanthroline, 5-chloro-</t>
  </si>
  <si>
    <t>perrin2768</t>
  </si>
  <si>
    <t>Cc1cc(Cl)c2ccc3cccnc3c2n1</t>
  </si>
  <si>
    <t>1,10-Phenanthroline, 4-chloro-2-methyl-</t>
  </si>
  <si>
    <t>perrin2769</t>
  </si>
  <si>
    <t>N#Cc1ccnc2c1ccc1cccnc12</t>
  </si>
  <si>
    <t>C=1.5x10-5</t>
  </si>
  <si>
    <t>1,10-Phenanthroline, 4-cyano-</t>
  </si>
  <si>
    <t>perrin2770</t>
  </si>
  <si>
    <t>Brc1cnc2c(ccc3cc(Br)cnc32)c1</t>
  </si>
  <si>
    <t>C=0.005, extrapolated from results in 52-68% dioxan</t>
  </si>
  <si>
    <t>1,10-Phenanthroline, 3,8-dibromo-</t>
  </si>
  <si>
    <t>perrin2774</t>
  </si>
  <si>
    <t>Clc1ccnc2c1ccc1c(Cl)ccnc12</t>
  </si>
  <si>
    <t>C=0.005, extrapolated from results in 40-56% dioxan</t>
  </si>
  <si>
    <t>1,10-Phenanthroline, 4,7-dichloro-</t>
  </si>
  <si>
    <t>perrin2775</t>
  </si>
  <si>
    <t>Clc1c(Cl)c2cccnc2c2ncccc12</t>
  </si>
  <si>
    <t>C=0.005, extrapolated from results in 28-40% dioxan</t>
  </si>
  <si>
    <t>1,10-Phenanthroline, 5,6-dichloro-</t>
  </si>
  <si>
    <t>perrin2776</t>
  </si>
  <si>
    <t>CCc1ccnc2c1ccc1c(CC)ccnc12</t>
  </si>
  <si>
    <t>C=0.005, extrapolated from results in 12-40% dioxan</t>
  </si>
  <si>
    <t>1,10-Phenanthroline, 4,7-diethyl-</t>
  </si>
  <si>
    <t>perrin2778</t>
  </si>
  <si>
    <t>COc1ccnc2c1ccc1c(OC)ccnc12</t>
  </si>
  <si>
    <t>C=0.005, extrapolated from results in 40-60% dioxan</t>
  </si>
  <si>
    <t>1,10-Phenanthroline, 4,7-dimethoxy-</t>
  </si>
  <si>
    <t>perrin2779</t>
  </si>
  <si>
    <t>COc1c(OC)c2cccnc2c2ncccc12</t>
  </si>
  <si>
    <t>1,10-Phenanthroline, 5,6-dimethoxy-</t>
  </si>
  <si>
    <t>perrin2780</t>
  </si>
  <si>
    <t>Cc1cc(C)c2ccc3cccnc3c2n1</t>
  </si>
  <si>
    <t>1,10-Phenanthroline, 2,4-dimethyl-</t>
  </si>
  <si>
    <t>perrin2781</t>
  </si>
  <si>
    <t>Cc1ccc2ccc3ccc(C)nc3c2n1</t>
  </si>
  <si>
    <t>I=0.1(KNO3), "mixed" constant</t>
  </si>
  <si>
    <t>Y3</t>
  </si>
  <si>
    <t>1,10-Phenanthroline, 2,9-dimethyl-</t>
  </si>
  <si>
    <t>perrin2782</t>
  </si>
  <si>
    <t>Cc1cnc2c(ccc3cccnc32)c1C</t>
  </si>
  <si>
    <t>1,10-Phenanthroline, 3,4-dimethyl-</t>
  </si>
  <si>
    <t>perrin2783</t>
  </si>
  <si>
    <t>Cc1cnc2c(ccc3c(C)ccnc32)c1</t>
  </si>
  <si>
    <t>1,10-Phenanthroline, 3,7-dimethyl-</t>
  </si>
  <si>
    <t>perrin2784</t>
  </si>
  <si>
    <t>Cc1cnc2c(ccc3cc(C)cnc32)c1</t>
  </si>
  <si>
    <t>C=0.005, extrapolated from results in 20-40% dioxan</t>
  </si>
  <si>
    <t>1,10-Phenanthroline, 3,8-dimethyl-</t>
  </si>
  <si>
    <t>perrin2785</t>
  </si>
  <si>
    <t>Cc1ccnc2c1ccc1c(C)ccnc12</t>
  </si>
  <si>
    <t>1,10-Phenanthroline, 4,7-dimethyl-</t>
  </si>
  <si>
    <t>perrin2787</t>
  </si>
  <si>
    <t>c1ccc(Oc2ccnc3c2ccc2c(Oc4ccccc4)ccnc23)cc1</t>
  </si>
  <si>
    <t>C=0.005, extrapolated from results in 38-60% dioxan</t>
  </si>
  <si>
    <t>1,10-Phenanthroline, 4,7-diphenoxy-</t>
  </si>
  <si>
    <t>perrin2788</t>
  </si>
  <si>
    <t>c1ccc(-c2cc3c(-c4ccccc4)ccnc3c3ncccc23)cc1</t>
  </si>
  <si>
    <t>C=0.005, extrapolated from results in 40-72% dioxan</t>
  </si>
  <si>
    <t>1,10-Phenanthroline, 4,6-diphenyl-</t>
  </si>
  <si>
    <t>perrin2789</t>
  </si>
  <si>
    <t>c1ccc(-c2ccnc3c2ccc2c(-c4ccccc4)ccnc23)cc1</t>
  </si>
  <si>
    <t>1,10-Phenanthroline, 4,7-diphenyl-</t>
  </si>
  <si>
    <t>perrin2790</t>
  </si>
  <si>
    <t>CCc1cnc2c(ccc3cccnc32)c1</t>
  </si>
  <si>
    <t>1,10-Phenanthroline, 3-ethyl-</t>
  </si>
  <si>
    <t>perrin2791</t>
  </si>
  <si>
    <t>CCc1ccnc2c1ccc1cccnc12</t>
  </si>
  <si>
    <t>1,10-Phenanthroline, 4-ethyl-</t>
  </si>
  <si>
    <t>perrin2792</t>
  </si>
  <si>
    <t>Oc1ccnc2c1ccc1cccnc12</t>
  </si>
  <si>
    <t>1,10-Phenanthroline, 4-hydroxy-</t>
  </si>
  <si>
    <t>perrin2793</t>
  </si>
  <si>
    <t>Cc1ccc2ccc3cccnc3c2n1</t>
  </si>
  <si>
    <t>I10</t>
  </si>
  <si>
    <t>1,10-Phenanthroline, 2-methyl-</t>
  </si>
  <si>
    <t>perrin2794</t>
  </si>
  <si>
    <t>Cc1cnc2c(ccc3cccnc32)c1</t>
  </si>
  <si>
    <t>1,10-Phenanthroline, 3-methyl-</t>
  </si>
  <si>
    <t>perrin2795</t>
  </si>
  <si>
    <t>Cc1cc2cccnc2c2ncccc12</t>
  </si>
  <si>
    <t>1,10-Phenanthroline, 5-methyl-</t>
  </si>
  <si>
    <t>perrin2796</t>
  </si>
  <si>
    <t>C=0.0025, extrapolation from results in dioxan, water mixtures</t>
  </si>
  <si>
    <t>O=[N+]([O-])c1cc2cccnc2c2ncccc12</t>
  </si>
  <si>
    <t>C=0.0025, extrapolated from results in dioxan, water mixtures</t>
  </si>
  <si>
    <t>1,10-Phenanthroline, 5-nitro-</t>
  </si>
  <si>
    <t>perrin2797</t>
  </si>
  <si>
    <t>c1ccc(-c2ccc3ccc4cccnc4c3n2)cc1</t>
  </si>
  <si>
    <t>1,10-Phenanthroline, 2-phenyl-</t>
  </si>
  <si>
    <t>perrin2798</t>
  </si>
  <si>
    <t>c1ccc(-c2cnc3c(ccc4cccnc43)c2)cc1</t>
  </si>
  <si>
    <t>1,10-Phenanthroline, 3-phenyl-</t>
  </si>
  <si>
    <t>perrin2799</t>
  </si>
  <si>
    <t>c1ccc(-c2ccnc3c2ccc2cccnc23)cc1</t>
  </si>
  <si>
    <t>1,10-Phenanthroline, 4-phenyl-</t>
  </si>
  <si>
    <t>perrin2800</t>
  </si>
  <si>
    <t>c1ccc(-c2cc3cccnc3c3ncccc23)cc1</t>
  </si>
  <si>
    <t>1,10-Phenanthroline, 5-phenyl-</t>
  </si>
  <si>
    <t>perrin2801</t>
  </si>
  <si>
    <t>CCCc1ccnc2c1ccc1cccnc12</t>
  </si>
  <si>
    <t>1,10-Phenanthroline, 4-n-propyl-</t>
  </si>
  <si>
    <t>perrin2802</t>
  </si>
  <si>
    <t>Cc1cc(C)c2ccc3c(C)cc(C)nc3c2n1</t>
  </si>
  <si>
    <t>1,10-Phenanthroline, 2,4,7,9-tetramethyl-</t>
  </si>
  <si>
    <t>perrin2803</t>
  </si>
  <si>
    <t>Cc1cnc2c(cc(C)c3c(C)ccnc32)c1C</t>
  </si>
  <si>
    <t>1,10-Phenanthroline, 3,4,6,7-tetramethyl-</t>
  </si>
  <si>
    <t>perrin2804</t>
  </si>
  <si>
    <t>Cc1cnc2c(c1)c(C)cc1c(C)c(C)cnc12</t>
  </si>
  <si>
    <t>1,10-Phenanthroline, 3,4,6,8-tetramethyl-</t>
  </si>
  <si>
    <t>perrin2805</t>
  </si>
  <si>
    <t>Cc1cnc2c(ccc3c(C)c(C)cnc32)c1C</t>
  </si>
  <si>
    <t>1,10-Phenanthroline, 3,4,7,8-tetramethyl-</t>
  </si>
  <si>
    <t>perrin2806</t>
  </si>
  <si>
    <t>Cc1cnc2c(c1)c(C)c(C)c1cc(C)cnc12</t>
  </si>
  <si>
    <t>1,10-Phenanthroline, 3,5,6,8-tetramethyl-</t>
  </si>
  <si>
    <t>perrin2807</t>
  </si>
  <si>
    <t>Cc1cnc2c(cc(C)c3cccnc32)c1C</t>
  </si>
  <si>
    <t>1,10-Phenanthroline, 3,4,6-trimethyl-</t>
  </si>
  <si>
    <t>perrin2808</t>
  </si>
  <si>
    <t>Cc1cnc2c(ccc3c(C)ccnc32)c1C</t>
  </si>
  <si>
    <t>1,10-Phenanthroline, 3,4,7-trimethyl-</t>
  </si>
  <si>
    <t>perrin2809</t>
  </si>
  <si>
    <t>Cc1cnc2c(c1)c(C)c(C)c1cccnc12</t>
  </si>
  <si>
    <t>1,10-Phenanthroline, 3,5,6-trimethyl-</t>
  </si>
  <si>
    <t>perrin2810</t>
  </si>
  <si>
    <t>Cc1cnc2c(c1)c(C)cc1c(C)ccnc12</t>
  </si>
  <si>
    <t>1,10-Phenanthroline, 3,5,7-trimethyl-</t>
  </si>
  <si>
    <t>perrin2811</t>
  </si>
  <si>
    <t>Cc1cnc2c(c1)cc(C)c1cc(C)cnc12</t>
  </si>
  <si>
    <t>1,10-Phenanthroline, 3,5,8-trimethyl-</t>
  </si>
  <si>
    <t>perrin2812</t>
  </si>
  <si>
    <t>c1cnc2ccc3ncccc3c2c1</t>
  </si>
  <si>
    <t>4,7-Phenanthroline</t>
  </si>
  <si>
    <t>perrin2813</t>
  </si>
  <si>
    <t>~2.4</t>
  </si>
  <si>
    <t>Nc1ccnc2ccc3ncccc3c12</t>
  </si>
  <si>
    <t>4,7-Phenanthroline, 1-amino-</t>
  </si>
  <si>
    <t>perrin2814</t>
  </si>
  <si>
    <t>c1ccc2nc3ccccc3nc2c1</t>
  </si>
  <si>
    <t>Phenazine</t>
  </si>
  <si>
    <t>perrin2815</t>
  </si>
  <si>
    <t>Extrapolated from results in aq. methanol</t>
  </si>
  <si>
    <t>Nc1ccc2nc3ccccc3nc2c1</t>
  </si>
  <si>
    <t>- For pKs of 1-amino, 1,3-diamino- and 2,3-diamino- phenazine in 50% ethanol  see ref. A39</t>
  </si>
  <si>
    <t>phenazine, 2-amino-</t>
  </si>
  <si>
    <t>perrin2816</t>
  </si>
  <si>
    <t>Cc1cc2nc3ccc(N(C)C)cc3nc2cc1N</t>
  </si>
  <si>
    <t>C=10-5, in 0.015M phosphate buffer, ‚Äúmixed‚Äù constant</t>
  </si>
  <si>
    <t>B17</t>
  </si>
  <si>
    <t>phenazine, 2-amino-8-dimethylamino-3-methyl-</t>
  </si>
  <si>
    <t>perrin2817</t>
  </si>
  <si>
    <t>C=10-5, in aq. HCl solutions, ‚Äúmixed‚Äù constant</t>
  </si>
  <si>
    <t>K54</t>
  </si>
  <si>
    <t>Polarography</t>
  </si>
  <si>
    <t>T1</t>
  </si>
  <si>
    <t>M36</t>
  </si>
  <si>
    <t>pKAH(?)</t>
  </si>
  <si>
    <t>K44</t>
  </si>
  <si>
    <t>Nc1ccc2nc3cc(N)ccc3nc2c1</t>
  </si>
  <si>
    <t>C=1.3x10-4</t>
  </si>
  <si>
    <t>phenazine, 2,7-diamino-</t>
  </si>
  <si>
    <t>perrin2818</t>
  </si>
  <si>
    <t>Cn1c2cccc(=O)c-2nc2ccccc21</t>
  </si>
  <si>
    <t>From pH dependence of redox potential</t>
  </si>
  <si>
    <t>M43</t>
  </si>
  <si>
    <t>phenazine, 1,5-dihydro-5-methyl-1-oxo-</t>
  </si>
  <si>
    <t>perrin2819</t>
  </si>
  <si>
    <t>Cn1c2cc(=O)ccc-2nc2ccccc21</t>
  </si>
  <si>
    <t>C=1-5x10-4, 0.05 to 0.1M in buffer</t>
  </si>
  <si>
    <t>Redo potl. versus pH</t>
  </si>
  <si>
    <t>P47</t>
  </si>
  <si>
    <t>phenazine, 2,10-dihydro-10-methyl-2-oxo-</t>
  </si>
  <si>
    <t>perrin2820</t>
  </si>
  <si>
    <t>Oc1ccc2nc3ccccc3nc2c1</t>
  </si>
  <si>
    <t>phenazine, 2-hydroxy-</t>
  </si>
  <si>
    <t>perrin2822</t>
  </si>
  <si>
    <t>CN(C)CCCN1c2ccccc2Sc2ccc(Cl)cc21</t>
  </si>
  <si>
    <t>phenothiazine, 2-chloro-10-(3-dimethylaminopropyl)-</t>
  </si>
  <si>
    <t>perrin2824</t>
  </si>
  <si>
    <t>CCN(CC)CCN1c2ccccc2Sc2ccccc21</t>
  </si>
  <si>
    <t>phenothiazine, 10-(2-diethylaminoethyl)-</t>
  </si>
  <si>
    <t>perrin2825</t>
  </si>
  <si>
    <t>CCN(CC)C(C)CN1c2ccccc2Sc2ccccc21</t>
  </si>
  <si>
    <t>phenothiazine, 10-(2-diethylaminopropyl)-</t>
  </si>
  <si>
    <t>perrin2826</t>
  </si>
  <si>
    <t>CCC(CN1c2ccccc2Sc2ccccc21)N(C)C</t>
  </si>
  <si>
    <t>phenothiazine, 10-(2-dimethylaminobutyl)-</t>
  </si>
  <si>
    <t>perrin2827</t>
  </si>
  <si>
    <t>CN(C)CCN1c2ccccc2Sc2ccccc21</t>
  </si>
  <si>
    <t>phenothiazine, 10-(2-dimethylaminoethyl)-</t>
  </si>
  <si>
    <t>perrin2828</t>
  </si>
  <si>
    <t>CC(CN(C)C)N1c2ccccc2Sc2ccccc21</t>
  </si>
  <si>
    <t>phenothiazine, 10-(2-dimethylamino-1-methylethyl)-</t>
  </si>
  <si>
    <t>perrin2829</t>
  </si>
  <si>
    <t>CC(C(C)N1c2ccccc2Sc2ccccc21)N(C)C</t>
  </si>
  <si>
    <t>phenothiazine, 10-(2-dimethylamino-1-methylpropyl)-</t>
  </si>
  <si>
    <t>perrin2830</t>
  </si>
  <si>
    <t>CN(C)C(C)(C)CN1c2ccccc2Sc2ccccc21</t>
  </si>
  <si>
    <t>phenothiazine, 10-(2-dimethylamino-2-methylpropyl)-</t>
  </si>
  <si>
    <t>perrin2831</t>
  </si>
  <si>
    <t>CC(CN1c2ccccc2Sc2ccccc21)N(C)C</t>
  </si>
  <si>
    <t>C=0.0025, as hydrochloride, mean of four samples between</t>
  </si>
  <si>
    <t>phenothiazine, 10-(2-dimethylaminopropyl)-</t>
  </si>
  <si>
    <t>perrin2832</t>
  </si>
  <si>
    <t>CN(C)CCCN1c2ccccc2Sc2ccccc21</t>
  </si>
  <si>
    <t>phenothiazine, 10-(3-dimethylaminopropyl)-</t>
  </si>
  <si>
    <t>perrin2833</t>
  </si>
  <si>
    <t>c1ccc2c(c1)Sc1ccccc1N2CCN1CCCC1</t>
  </si>
  <si>
    <t>phenothiazine, 10-(2-pyrrolidinylethyl)-</t>
  </si>
  <si>
    <t>perrin2834</t>
  </si>
  <si>
    <t>CC(CN1c2ccccc2Sc2ccccc21)[N+](C)(C)C.COS(=O)(=O)[O-]</t>
  </si>
  <si>
    <t>Trimethyl-[1-methyl-2-(10-phenothiazinyl)ethyl]ammonium methyl sulphate</t>
  </si>
  <si>
    <t>perrin2835</t>
  </si>
  <si>
    <t>C1N2CN3CN1CN(C2)C3</t>
  </si>
  <si>
    <t>From pH-dependence of hydrolysis rates</t>
  </si>
  <si>
    <t>T2</t>
  </si>
  <si>
    <t>Hexamethylenetetramine</t>
  </si>
  <si>
    <t>perrin2836</t>
  </si>
  <si>
    <t>P61</t>
  </si>
  <si>
    <t>c1ccc2nc3ccc4ccccc4c3cc2c1</t>
  </si>
  <si>
    <t>Extrapolation from aqueous ethanol solutions</t>
  </si>
  <si>
    <t>Benz[a]acridine</t>
  </si>
  <si>
    <t>perrin2847</t>
  </si>
  <si>
    <t>Nc1ccc2cc3c(ccc4ccccc43)nc2c1</t>
  </si>
  <si>
    <t>benz[a]acridine, 9-amino-</t>
  </si>
  <si>
    <t>perrin2848</t>
  </si>
  <si>
    <t>CN(C)c1ccc2cc3c(ccc4ccccc43)nc2c1</t>
  </si>
  <si>
    <t>benz[a]acridine, 9-dimethylamino-</t>
  </si>
  <si>
    <t>perrin2849</t>
  </si>
  <si>
    <t>Nc1ccc2cc3ccc4ccccc4c3nc2c1</t>
  </si>
  <si>
    <t>- For pKs of benzacridines and substituted benzacridines in 50% ethanol  see ref. A39_x000D_
For pKs of alkyl-substituted  5,6- and 7,8- benzacridines in 70% ethanol  see ref. P2</t>
  </si>
  <si>
    <t>benz[c]acridine, 10-amino-</t>
  </si>
  <si>
    <t>perrin2850</t>
  </si>
  <si>
    <t>CCN1C[C@@]2(COC)[C@H]3[C@@H](OC)[C@H]4C1[C@]3([C@@H](OC)C[C@H]2O)[C@@H]1C[C@]2(O)[C@@H](OC)[C@H](O)[C@@]4(OC(C)=O)[C@H]1[C@H]2OC(=O)c1ccccc1</t>
  </si>
  <si>
    <t>C=0.004 to 0.01</t>
  </si>
  <si>
    <t>Aconitine</t>
  </si>
  <si>
    <t>['chemaxon_name1', 'cirpy_name1']</t>
  </si>
  <si>
    <t>perrin2857</t>
  </si>
  <si>
    <t>C=C1CCN2CC[C@@H](O)C12</t>
  </si>
  <si>
    <t>A5</t>
  </si>
  <si>
    <t>Anhydroplatynecine</t>
  </si>
  <si>
    <t>['pubchem_name1', 'pubchem_nickname']</t>
  </si>
  <si>
    <t>perrin2859</t>
  </si>
  <si>
    <t>CN1CCc2cccc3c2[C@H]1Cc1ccc(O)c(O)c1-3</t>
  </si>
  <si>
    <t>C=0.0005 to 0.002</t>
  </si>
  <si>
    <t>Apomorphine</t>
  </si>
  <si>
    <t>perrin2860</t>
  </si>
  <si>
    <t>CN1CCC=C(C(=O)O)C1</t>
  </si>
  <si>
    <t>C=0.02, as hydrochloride, "mixed" constant</t>
  </si>
  <si>
    <t>C27</t>
  </si>
  <si>
    <t>Arecaidine</t>
  </si>
  <si>
    <t>perrin2862</t>
  </si>
  <si>
    <t>COC(=O)C1=CCCN(C)C1</t>
  </si>
  <si>
    <t>Arecaidine methyl ester</t>
  </si>
  <si>
    <t>perrin2863</t>
  </si>
  <si>
    <t>As hydrobromide</t>
  </si>
  <si>
    <t>M60</t>
  </si>
  <si>
    <t>Arecoline</t>
  </si>
  <si>
    <t>perrin2864</t>
  </si>
  <si>
    <t>CC[C@@]12CCCN3CC[C@]4(c5cccc(OC)c5N(C(C)=O)[C@@H]4CC1)[C@H]32</t>
  </si>
  <si>
    <t>C=10-4 to 10-5</t>
  </si>
  <si>
    <t>Aspidospermine</t>
  </si>
  <si>
    <t>perrin2865</t>
  </si>
  <si>
    <t>Precipitation titration</t>
  </si>
  <si>
    <t>COc1ccc2cc3[n+](cc2c1OC)CCc1cc2c(cc1-3)OCO2</t>
  </si>
  <si>
    <t>Œ∫=1.1, C~0.001</t>
  </si>
  <si>
    <t>Berberine</t>
  </si>
  <si>
    <t>perrin2870</t>
  </si>
  <si>
    <t>COc1cc2c(cc1OC)[C@@]13CCN4CC5=CCO[C@H]6CC(=O)N2[C@H]1[C@H]6[C@H]5C[C@H]43</t>
  </si>
  <si>
    <t>C=0.005 to 0.05</t>
  </si>
  <si>
    <t>Brucine</t>
  </si>
  <si>
    <t>perrin2871</t>
  </si>
  <si>
    <t>C=0.001, as hydrochloride</t>
  </si>
  <si>
    <t>G4</t>
  </si>
  <si>
    <t>Cn1c(=O)c2c(ncn2C)n(C)c1=O</t>
  </si>
  <si>
    <t>Caffeine</t>
  </si>
  <si>
    <t>perrin2873</t>
  </si>
  <si>
    <t>T16</t>
  </si>
  <si>
    <t>C/C=C(/C)C(=O)O[C@H]1CC[C@@]2(C)[C@@H]3CC[C@@H]4[C@@]2(C[C@@]2(O)[C@@H]5CN6C[C@@H](C)CC[C@H]6[C@@](C)(O)[C@@]5(O)[C@@H](O)C[C@@]42O)O[C@]13O</t>
  </si>
  <si>
    <t>Cevadine</t>
  </si>
  <si>
    <t>perrin2874</t>
  </si>
  <si>
    <t>CN1Cc2c(ccc3c2OCO3)[C@H]2[C@@H](O)Cc3cc4c(cc3[C@H]21)OCO4</t>
  </si>
  <si>
    <t>Chromatography on buffered paper</t>
  </si>
  <si>
    <t>D20</t>
  </si>
  <si>
    <t>Chelidonine</t>
  </si>
  <si>
    <t>perrin2875</t>
  </si>
  <si>
    <t>C=C[C@H]1CN2CC[C@H]1C[C@H]2[C@H](O)c1ccnc2ccccc12</t>
  </si>
  <si>
    <t>C=0.004 to 0.009</t>
  </si>
  <si>
    <t>Cinchonidine</t>
  </si>
  <si>
    <t>perrin2876</t>
  </si>
  <si>
    <t>C=C[C@H]1CN2CC[C@H]1C[C@@H]2[C@@H](O)c1ccnc2ccccc12</t>
  </si>
  <si>
    <t>C=0.003 to 0.01</t>
  </si>
  <si>
    <t>Cinchonine</t>
  </si>
  <si>
    <t>perrin2877</t>
  </si>
  <si>
    <t>COc1ccc2c3c1O[C@H]1[C@@H](O)C=C[C@H]4[C@@H](C2)N(C)CC[C@]314</t>
  </si>
  <si>
    <t>Codeine</t>
  </si>
  <si>
    <t>perrin2879</t>
  </si>
  <si>
    <t>C=0.01 to 0.03, as hydrochloride</t>
  </si>
  <si>
    <t>P16</t>
  </si>
  <si>
    <t>R3</t>
  </si>
  <si>
    <t>B7</t>
  </si>
  <si>
    <t>Œ∫&lt;1.5</t>
  </si>
  <si>
    <t>COc1cc2c(c(OC)c1OC)-c1ccc(OC)c(=O)cc1[C@@H](NC(C)=O)CC2</t>
  </si>
  <si>
    <t>C=0.03 to 0.05</t>
  </si>
  <si>
    <t>Colchicine</t>
  </si>
  <si>
    <t>perrin2880</t>
  </si>
  <si>
    <t>CCC12CCCN3CCC4(c5cccc(OC)c5NC4CC1)C32</t>
  </si>
  <si>
    <t>Deacetylaspidospermine</t>
  </si>
  <si>
    <t>perrin2883</t>
  </si>
  <si>
    <t>C=10-1 to 10-2</t>
  </si>
  <si>
    <t>Cc1ccn2c1[C@H](O)CC2</t>
  </si>
  <si>
    <t>Desoxyretronecine</t>
  </si>
  <si>
    <t>perrin2886</t>
  </si>
  <si>
    <t>COc1ccc2c3c1O[C@H]1[C@@H](O)CC[C@H]4[C@@H](C2)N(C)CC[C@]314</t>
  </si>
  <si>
    <t>Dihydrocodeine</t>
  </si>
  <si>
    <t>perrin2890</t>
  </si>
  <si>
    <t>CN1CC[C@]23c4c5ccc(O)c4O[C@H]2[C@@H](O)CC[C@H]3[C@H]1C5</t>
  </si>
  <si>
    <t>Dihydromorphine</t>
  </si>
  <si>
    <t>perrin2893</t>
  </si>
  <si>
    <t>C[C@@H](CO)NC(=O)[C@@H]1C=C2c3cccc4[nH]cc(c34)C[C@H]2N(C)C1</t>
  </si>
  <si>
    <t>S82</t>
  </si>
  <si>
    <t>Ergobasin</t>
  </si>
  <si>
    <t>perrin2902</t>
  </si>
  <si>
    <t>C[C@@H](CO)NC(=O)[C@H]1C=C2c3cccc4[nH]cc(c34)C[C@H]2N(C)C1</t>
  </si>
  <si>
    <t>Ergobasinin</t>
  </si>
  <si>
    <t>perrin2903</t>
  </si>
  <si>
    <t>C54</t>
  </si>
  <si>
    <t>Ergonovine</t>
  </si>
  <si>
    <t>perrin2905</t>
  </si>
  <si>
    <t>R14</t>
  </si>
  <si>
    <t>CCOc1ccc2c3c1O[C@H]1[C@@H](O)C=C[C@H]4[C@@H](C2)N(C)CC[C@]314</t>
  </si>
  <si>
    <t>Ethylmorphine</t>
  </si>
  <si>
    <t>perrin2906</t>
  </si>
  <si>
    <t>COc1ccc2c(c1)[nH]c1c(C)nccc12</t>
  </si>
  <si>
    <t>I17</t>
  </si>
  <si>
    <t>Harmine</t>
  </si>
  <si>
    <t>perrin2911</t>
  </si>
  <si>
    <t>Cc1[nH]ccc2c1[nH]c1cc(=O)ccc12</t>
  </si>
  <si>
    <t>21+1</t>
  </si>
  <si>
    <t>In phosphate buffers</t>
  </si>
  <si>
    <t>P20</t>
  </si>
  <si>
    <t>Harmol</t>
  </si>
  <si>
    <t>perrin2912</t>
  </si>
  <si>
    <t>C[C@H]1CCN2CCC[C@@H]12</t>
  </si>
  <si>
    <t>Heliotridane</t>
  </si>
  <si>
    <t>perrin2913</t>
  </si>
  <si>
    <t>CC(=O)Oc1ccc2c3c1O[C@H]1[C@@H](OC(C)=O)C=C[C@H]4[C@@H](C2)N(C)CC[C@]314</t>
  </si>
  <si>
    <t>S16</t>
  </si>
  <si>
    <t>Heroin</t>
  </si>
  <si>
    <t>perrin2915</t>
  </si>
  <si>
    <t>CN1C2CCC1CC(OC(=O)C(O)c1ccccc1)C2</t>
  </si>
  <si>
    <t>C=0.005, as hydrobromide</t>
  </si>
  <si>
    <t>Homatropine</t>
  </si>
  <si>
    <t>perrin2916</t>
  </si>
  <si>
    <t>COc1ccc2c(c1OC)C(=O)O[C@@H]2[C@H]1c2cc3c(cc2CCN1C)OCO3</t>
  </si>
  <si>
    <t>C=0.002 to 0.009</t>
  </si>
  <si>
    <t>Hydrastine</t>
  </si>
  <si>
    <t>perrin2917</t>
  </si>
  <si>
    <t>CN1CCc2cc3c(cc2C1O)OCO3</t>
  </si>
  <si>
    <t>Hydrastinine</t>
  </si>
  <si>
    <t>perrin2918</t>
  </si>
  <si>
    <t>CC[C@H]1CN2CC[C@H]1C[C@H]2[C@H](O)c1ccnc2ccc(OC)cc12</t>
  </si>
  <si>
    <t>C=0.0025 to 0.005</t>
  </si>
  <si>
    <t>Hydroquinine</t>
  </si>
  <si>
    <t>perrin2919</t>
  </si>
  <si>
    <t>COc1ccc2c3c1O[C@H]1[C@@H](O)C=C[C@H]4[C@@H](C2O)N(C)CC[C@@]341</t>
  </si>
  <si>
    <t>10-Hydroxycodeine</t>
  </si>
  <si>
    <t>perrin2920</t>
  </si>
  <si>
    <t>CN1C[C@@H](C(=O)O)C=C2c3cccc4[nH]cc(c34)C[C@H]21</t>
  </si>
  <si>
    <t>Isolysergic acid</t>
  </si>
  <si>
    <t>perrin2922</t>
  </si>
  <si>
    <t>CC[C@H]1C(=O)OC[C@@H]1Cc1cncn1C</t>
  </si>
  <si>
    <t>Isopilocarpine</t>
  </si>
  <si>
    <t>perrin2923</t>
  </si>
  <si>
    <t>OC[C@H]1CCN2CCC[C@@H]12</t>
  </si>
  <si>
    <t>Isoretronecanol</t>
  </si>
  <si>
    <t>perrin2924</t>
  </si>
  <si>
    <t>CNCC/C=C/c1cccnc1</t>
  </si>
  <si>
    <t>Metanicotine</t>
  </si>
  <si>
    <t>perrin2926</t>
  </si>
  <si>
    <t>CN1CCC[C@@H]2c3cccc4[nH]cc(c34)C[C@H]21</t>
  </si>
  <si>
    <t>6-Methyl ergoline</t>
  </si>
  <si>
    <t>perrin2928</t>
  </si>
  <si>
    <t>c1cncc(C2=NCCC2)c1</t>
  </si>
  <si>
    <t>Myosmine</t>
  </si>
  <si>
    <t>perrin2930</t>
  </si>
  <si>
    <t>COc1ccc(C(=O)Cc2c(CCN(C)C)cc3c(c2OC)OCO3)c(C(=O)O)c1OC</t>
  </si>
  <si>
    <t>Narceine</t>
  </si>
  <si>
    <t>perrin2931</t>
  </si>
  <si>
    <t>Z1</t>
  </si>
  <si>
    <t>COc1ccc2c(c1OC)C(=O)O[C@@H]2[C@H]1c2c(cc3c(c2OC)OCO3)CCN1C</t>
  </si>
  <si>
    <t>Narcotine</t>
  </si>
  <si>
    <t>perrin2932</t>
  </si>
  <si>
    <t>C=0.026, as dihydrochloride</t>
  </si>
  <si>
    <t>V15</t>
  </si>
  <si>
    <t>Nicotine</t>
  </si>
  <si>
    <t>perrin2933</t>
  </si>
  <si>
    <t>C=0.5 to 1</t>
  </si>
  <si>
    <t>N29</t>
  </si>
  <si>
    <t>C=1.33, "mixed" constants</t>
  </si>
  <si>
    <t>CN1CCCC1c1ccc[n+]([O-])c1</t>
  </si>
  <si>
    <t>Nicotine oxide</t>
  </si>
  <si>
    <t>perrin2935</t>
  </si>
  <si>
    <t>Cn1cccc1-c1cccnc1</t>
  </si>
  <si>
    <t>Nicotyrine</t>
  </si>
  <si>
    <t>perrin2936</t>
  </si>
  <si>
    <t>c1cncc(-c2ccc[nH]2)c1</t>
  </si>
  <si>
    <t>Nornicotyrine</t>
  </si>
  <si>
    <t>perrin2940</t>
  </si>
  <si>
    <t>COc1ccc(Cc2nccc3cc(OC)c(OC)cc23)cc1OC</t>
  </si>
  <si>
    <t>B64</t>
  </si>
  <si>
    <t>Papaverine</t>
  </si>
  <si>
    <t>perrin2942</t>
  </si>
  <si>
    <t>C=0.0006 to 0.003</t>
  </si>
  <si>
    <t>CC(=O)CC1CCCCN1</t>
  </si>
  <si>
    <t>C=0.007 to 0.01</t>
  </si>
  <si>
    <t>Pelletierine</t>
  </si>
  <si>
    <t>perrin2943</t>
  </si>
  <si>
    <t>O=c1[nH]ccc2c1cnc1ccccc12</t>
  </si>
  <si>
    <t>Perlolidine</t>
  </si>
  <si>
    <t>perrin2945</t>
  </si>
  <si>
    <t>COc1ccc(-[n+]2cc3c(=O)[nH]ccc3c3ccccc32)cc1OC</t>
  </si>
  <si>
    <t>M39</t>
  </si>
  <si>
    <t>Perloline</t>
  </si>
  <si>
    <t>perrin2946</t>
  </si>
  <si>
    <t>CNC(=O)Oc1ccc2c(c1)[C@]1(C)CCN(C)[C@@H]1N2C</t>
  </si>
  <si>
    <t>C=0.006 to 0.04</t>
  </si>
  <si>
    <t>Physostigmine</t>
  </si>
  <si>
    <t>perrin2947</t>
  </si>
  <si>
    <t>CC[C@@H]1C(=O)OC[C@@H]1Cc1cncn1C</t>
  </si>
  <si>
    <t>I=0.07</t>
  </si>
  <si>
    <t>C51</t>
  </si>
  <si>
    <t>Pilocarpine</t>
  </si>
  <si>
    <t>perrin2949</t>
  </si>
  <si>
    <t>O=C(/C=C/C=C/c1ccc2c(c1)OCO2)N1CCCCC1</t>
  </si>
  <si>
    <t>Piperine</t>
  </si>
  <si>
    <t>perrin2950</t>
  </si>
  <si>
    <t>COC(=O)C12CCC(CC(O)C1)N2C</t>
  </si>
  <si>
    <t>Pseudoecgonine methyl ester</t>
  </si>
  <si>
    <t>perrin2955</t>
  </si>
  <si>
    <t>CN1[C@H]2CC[C@@H]1C[C@@H](O)C2</t>
  </si>
  <si>
    <t>I=0.0006</t>
  </si>
  <si>
    <t>Pseudotropine</t>
  </si>
  <si>
    <t>perrin2956</t>
  </si>
  <si>
    <t>S56</t>
  </si>
  <si>
    <t>C=0.03 to 0.04</t>
  </si>
  <si>
    <t>C=C[C@H]1CN2CC[C@H]1C[C@@H]2[C@@H](O)c1ccnc2ccc(OC)cc12</t>
  </si>
  <si>
    <t>C=0.006 to 0.01</t>
  </si>
  <si>
    <t>Quinidine</t>
  </si>
  <si>
    <t>perrin2957</t>
  </si>
  <si>
    <t>C[C@H]1CCN2CC[C@@H](O)[C@@H]12</t>
  </si>
  <si>
    <t>Retronecanol</t>
  </si>
  <si>
    <t>perrin2959</t>
  </si>
  <si>
    <t>OCC1=CCN2CC[C@@H](O)[C@@H]12</t>
  </si>
  <si>
    <t>Retronecine</t>
  </si>
  <si>
    <t>perrin2960</t>
  </si>
  <si>
    <t>C1CCN2C[C@@H]3C[C@@H](CN4CCCC[C@H]34)[C@@H]2C1</t>
  </si>
  <si>
    <t>Sparteine</t>
  </si>
  <si>
    <t>perrin2965</t>
  </si>
  <si>
    <t>CCC(C)(CN(C)C)OC(=O)c1ccccc1</t>
  </si>
  <si>
    <t>Stovaine</t>
  </si>
  <si>
    <t>perrin2966</t>
  </si>
  <si>
    <t>O=C1C[C@@H]2OCC=C3CN4CC[C@]56c7ccccc7N1[C@H]5[C@H]2[C@H]3C[C@H]46</t>
  </si>
  <si>
    <t>Strychnine</t>
  </si>
  <si>
    <t>perrin2967</t>
  </si>
  <si>
    <t>C=0.002 to 0.02</t>
  </si>
  <si>
    <t>COC(=O)C1=CO[C@@H](C)[C@H]2CN3CCc4c([nH]c5ccccc45)[C@@H]3C[C@H]12</t>
  </si>
  <si>
    <t>As nitrate</t>
  </si>
  <si>
    <t>S21</t>
  </si>
  <si>
    <t>Tetrahydroserpentine</t>
  </si>
  <si>
    <t>perrin2970</t>
  </si>
  <si>
    <t>COC1=CC=C2[C@H]3Cc4ccc(OC)c5c4[C@@]2(CCN3C)[C@H]1O5</t>
  </si>
  <si>
    <t>C=0.003 to 0.005</t>
  </si>
  <si>
    <t>Thebaine</t>
  </si>
  <si>
    <t>perrin2971</t>
  </si>
  <si>
    <t>Cn1cnc2c1c(=O)[nH]c(=O)n2C</t>
  </si>
  <si>
    <t>Theobromine</t>
  </si>
  <si>
    <t>perrin2972</t>
  </si>
  <si>
    <t>Cn1c(=O)c2[nH]cnc2n(C)c1=O</t>
  </si>
  <si>
    <t>Theophylline</t>
  </si>
  <si>
    <t>perrin2973</t>
  </si>
  <si>
    <t>CN1[C@H]2CC[C@@H]1C[C@H](O)C2</t>
  </si>
  <si>
    <t>I=0.0007</t>
  </si>
  <si>
    <t>Tropine</t>
  </si>
  <si>
    <t>perrin2976</t>
  </si>
  <si>
    <t>Cc1c([C@H](C)[C@@H]2NC[C@@H](C)C[C@H]2O)ccc2c1C[C@H]1[C@H]2CC=C2C[C@@H](O)CC[C@@]21C</t>
  </si>
  <si>
    <t>U2</t>
  </si>
  <si>
    <t>Veratramine</t>
  </si>
  <si>
    <t>perrin2977</t>
  </si>
  <si>
    <t>COC(=O)[C@H]1[C@@H](O)CC[C@H]2CN3CCc4c([nH]c5ccccc45)[C@@H]3C[C@@H]21</t>
  </si>
  <si>
    <t>Yohimbine</t>
  </si>
  <si>
    <t>perrin2978</t>
  </si>
  <si>
    <t>C[C@H](N)C(=O)O</t>
  </si>
  <si>
    <t>B25</t>
  </si>
  <si>
    <t>- For calculation of thermodynamic quantities from these results  see ref. C45_x000D_
 - Other measurements: C10, C61</t>
  </si>
  <si>
    <t>Alanine</t>
  </si>
  <si>
    <t>perrin2979</t>
  </si>
  <si>
    <t>(m), I=0.006 to 0.09 (K1), 0.01 to 0.15 (K2)</t>
  </si>
  <si>
    <t>N27</t>
  </si>
  <si>
    <t>(m), I=0.01 to 0.1 (K1), 0.02 to 0.08 (K2)</t>
  </si>
  <si>
    <t>S58</t>
  </si>
  <si>
    <t>C=0.1, "mixed" constants</t>
  </si>
  <si>
    <t>C41</t>
  </si>
  <si>
    <t>C=0.018</t>
  </si>
  <si>
    <t>B90</t>
  </si>
  <si>
    <t>A12</t>
  </si>
  <si>
    <t>Corrected from I=0.15(KNO3)</t>
  </si>
  <si>
    <t>T3</t>
  </si>
  <si>
    <t>I=0.11 (mainly NaClO4), concentration constant, -logf+/- taken=0.10, C=0.05</t>
  </si>
  <si>
    <t>H67</t>
  </si>
  <si>
    <t>pKAH1(D2O)</t>
  </si>
  <si>
    <t>As above, but in D2O, taking pK of thymol blue in D2O=2.05</t>
  </si>
  <si>
    <t>C[C@H](N)C(=O)N[C@@H](C)C(=O)O</t>
  </si>
  <si>
    <t>LL=DD configuration, C=0.01, I=0.1(NaCl), "mixed" constants</t>
  </si>
  <si>
    <t>E22</t>
  </si>
  <si>
    <t>alanine, alanyl-</t>
  </si>
  <si>
    <t>perrin2980</t>
  </si>
  <si>
    <t>LD configuration _x000D_
The same values are reported at 25 deg. C and I=0.15(KNO3): see ref. L42</t>
  </si>
  <si>
    <t>S47</t>
  </si>
  <si>
    <t>C=0.06, I=0.1(NaCl), ‚Äúmixed‚Äù constants</t>
  </si>
  <si>
    <t>T9</t>
  </si>
  <si>
    <t>P19</t>
  </si>
  <si>
    <t>C[C@H](N)C(=O)N[C@@H](C)C(=O)N[C@@H](C)C(=O)O</t>
  </si>
  <si>
    <t>LLL configuration, C=0.01, I=0.1(NaCl), "mixed" constants</t>
  </si>
  <si>
    <t>alanine, alanylalanyl-</t>
  </si>
  <si>
    <t>perrin2981</t>
  </si>
  <si>
    <t>LLD configuration</t>
  </si>
  <si>
    <t>LDL configuration</t>
  </si>
  <si>
    <t>DLL configuration</t>
  </si>
  <si>
    <t>DDD configuration</t>
  </si>
  <si>
    <t>C[C@H](N)C(=O)N[C@@H](C)C(=O)N[C@@H](C)C(=O)N[C@@H](C)C(=O)O</t>
  </si>
  <si>
    <t>LLLL configuration, C=0.01, I=0.1(NaCl), "mixed" constants</t>
  </si>
  <si>
    <t>alanine, alanylalanylalanyl-</t>
  </si>
  <si>
    <t>perrin2982</t>
  </si>
  <si>
    <t>LLDL configuration</t>
  </si>
  <si>
    <t>LDLL configuration</t>
  </si>
  <si>
    <t>DLLL configuration</t>
  </si>
  <si>
    <t>C[C@H](N)C(=O)N[C@@H](CCCCN)C(=O)N[C@@H](C)C(=O)O</t>
  </si>
  <si>
    <t>alanine, alanyllysyl-</t>
  </si>
  <si>
    <t>perrin2983</t>
  </si>
  <si>
    <t>I=2 (KBr), "mixed" constant</t>
  </si>
  <si>
    <t>G60</t>
  </si>
  <si>
    <t>C[C@H](N)C(=O)N[C@@H](CCCCN)C(=O)N[C@@H](C)C(=O)N[C@@H](C)C(=O)O</t>
  </si>
  <si>
    <t>alanine, alanyllysylalanyl-</t>
  </si>
  <si>
    <t>perrin2984</t>
  </si>
  <si>
    <t>C[C@H](N)C(=O)N[C@@H](CCCCN)C(=O)N[C@@H](C)C(=O)N[C@@H](C)C(=O)N[C@@H](C)C(=O)O</t>
  </si>
  <si>
    <t>LLLLL configuration, C=0.01, I=0.I=(NaCl), "mixed" constants</t>
  </si>
  <si>
    <t>alanine, alanyllysylalanylalanyl-</t>
  </si>
  <si>
    <t>perrin2985</t>
  </si>
  <si>
    <t>CCN[C@@H](C)C(=O)O</t>
  </si>
  <si>
    <t>alanine, N-ethyl-</t>
  </si>
  <si>
    <t>perrin2987</t>
  </si>
  <si>
    <t>C[C@H](NC(=O)CN)C(=O)O</t>
  </si>
  <si>
    <t>(m) I=0.005 to 0.0510</t>
  </si>
  <si>
    <t>K29</t>
  </si>
  <si>
    <t>alanine, glycyl-</t>
  </si>
  <si>
    <t>perrin2988</t>
  </si>
  <si>
    <t>C=0.01, I=0.1(NaCl), "mixed" constants</t>
  </si>
  <si>
    <t>B63</t>
  </si>
  <si>
    <t>C[C@H](NC(=O)[C@H](C)NC(=O)CN)C(=O)O</t>
  </si>
  <si>
    <t>LL configuration, C=0.01, I=0.1(NaCl), "mixed" constants</t>
  </si>
  <si>
    <t>alanine, glycylalanyl-</t>
  </si>
  <si>
    <t>perrin2989</t>
  </si>
  <si>
    <t>LD configuration</t>
  </si>
  <si>
    <t>C[C@H](NC(=O)[C@@H](N)CCCCN)C(=O)O</t>
  </si>
  <si>
    <t>LL configuration, C I=0.01, I=0.1(NaCl), "mixed" constants</t>
  </si>
  <si>
    <t>alanine, lysyl-</t>
  </si>
  <si>
    <t>perrin2990</t>
  </si>
  <si>
    <t>CN[C@@H](C)C(=O)O</t>
  </si>
  <si>
    <t>alanine, N-methyl-</t>
  </si>
  <si>
    <t>perrin2992</t>
  </si>
  <si>
    <t>CCCN[C@@H](C)C(=O)O</t>
  </si>
  <si>
    <t>alanine, N-n-propyl-</t>
  </si>
  <si>
    <t>perrin2993</t>
  </si>
  <si>
    <t>N[C@@H](Cc1ccccn1)C(=O)O</t>
  </si>
  <si>
    <t>C=0.013 to 0.04, "mixed" constants</t>
  </si>
  <si>
    <t>N26</t>
  </si>
  <si>
    <t>alanine, Œ≤-(2-pyridyl)-</t>
  </si>
  <si>
    <t>perrin2994</t>
  </si>
  <si>
    <t>N[C@@H](Cc1cccnc1)C(=O)O</t>
  </si>
  <si>
    <t>C=0.03 to 0.01, "mixed" constant</t>
  </si>
  <si>
    <t>alanine, Œ≤-(3-pyridyl)-</t>
  </si>
  <si>
    <t>perrin2995</t>
  </si>
  <si>
    <t>N[C@@H](Cc1ccncc1)C(=O)O</t>
  </si>
  <si>
    <t>alanine, Œ≤-(4-pyridyl)-</t>
  </si>
  <si>
    <t>perrin2996</t>
  </si>
  <si>
    <t>C[C@H](O)[C@H](N)C(=O)O</t>
  </si>
  <si>
    <t>(m) I=0.02 to 0.03 (K1), 0.015 to 0.045 (K2)</t>
  </si>
  <si>
    <t>S55</t>
  </si>
  <si>
    <t>Allothreonine</t>
  </si>
  <si>
    <t>perrin2998</t>
  </si>
  <si>
    <t>I=0.1(NaCl), concentration constants</t>
  </si>
  <si>
    <t>V11</t>
  </si>
  <si>
    <t>Nc1ccccc1C(=O)O</t>
  </si>
  <si>
    <t>E1d</t>
  </si>
  <si>
    <t>S36</t>
  </si>
  <si>
    <t>2-Aminobenzoic acid</t>
  </si>
  <si>
    <t>perrin3001</t>
  </si>
  <si>
    <t>C=0.02, I=0.003 to 2(NaCl)</t>
  </si>
  <si>
    <t>K23</t>
  </si>
  <si>
    <t>L53</t>
  </si>
  <si>
    <t>Nc1c(O)cccc1C(=O)O</t>
  </si>
  <si>
    <t>2-Aminobenzoic acid, 3-hydroxy-</t>
  </si>
  <si>
    <t>perrin3003</t>
  </si>
  <si>
    <t>~2.5</t>
  </si>
  <si>
    <t>NNC(=O)c1ccccc1N</t>
  </si>
  <si>
    <t>Insufficient detail</t>
  </si>
  <si>
    <t>C4</t>
  </si>
  <si>
    <t>2-Aminobenzoic acid hydrazide</t>
  </si>
  <si>
    <t>perrin3005</t>
  </si>
  <si>
    <t>Nc1cccc(C(=O)O)c1</t>
  </si>
  <si>
    <t>3-Aminobenzoic acid</t>
  </si>
  <si>
    <t>perrin3006</t>
  </si>
  <si>
    <t>C=8x10-4, I=0.016</t>
  </si>
  <si>
    <t>B145</t>
  </si>
  <si>
    <t>NNC(=O)c1cccc(N)c1</t>
  </si>
  <si>
    <t>3-Aminobenzoic acid hydrazide</t>
  </si>
  <si>
    <t>perrin3009</t>
  </si>
  <si>
    <t>Nc1ccc(C(=O)O)cc1</t>
  </si>
  <si>
    <t>I=0.005 to 0.03 (K1), 0.01 to 0.06 (K2)</t>
  </si>
  <si>
    <t>D31</t>
  </si>
  <si>
    <t>4-Aminobenzoic acid</t>
  </si>
  <si>
    <t>perrin3010</t>
  </si>
  <si>
    <t>W34</t>
  </si>
  <si>
    <t>NNC(=O)c1ccc(N)cc1</t>
  </si>
  <si>
    <t>4-Aminobenzoic acid hydrazide</t>
  </si>
  <si>
    <t>perrin3013</t>
  </si>
  <si>
    <t>NCCCCP(=O)(O)O</t>
  </si>
  <si>
    <t>C=0.1, ‚Äúmixed‚Äù constants</t>
  </si>
  <si>
    <t>C22, R37</t>
  </si>
  <si>
    <t>4-Aminobutylphosphonic acid</t>
  </si>
  <si>
    <t>perrin3014</t>
  </si>
  <si>
    <t>NCCCCS(=O)(=O)O</t>
  </si>
  <si>
    <t>I approx. 0.05</t>
  </si>
  <si>
    <t>R36</t>
  </si>
  <si>
    <t>4-Aminobutylsulphonic acid</t>
  </si>
  <si>
    <t>perrin3015</t>
  </si>
  <si>
    <t>CCC(N)C(=O)O</t>
  </si>
  <si>
    <t>(m), I=0.01 to 0.1 (K1), 0.015 to 0.09 (K2)</t>
  </si>
  <si>
    <t>2-Amino-n-butyric acid</t>
  </si>
  <si>
    <t>perrin3016</t>
  </si>
  <si>
    <t>C61</t>
  </si>
  <si>
    <t>NC(CC(F)(F)F)C(=O)O</t>
  </si>
  <si>
    <t>W5</t>
  </si>
  <si>
    <t>2-Aminobutyric acid, 4,4,4-trifluoro-</t>
  </si>
  <si>
    <t>perrin3020</t>
  </si>
  <si>
    <t>CCOC(=O)C(N)CC</t>
  </si>
  <si>
    <t>7.48 to 7.70</t>
  </si>
  <si>
    <t>C=0.018 to 0.076, as hydrochloride</t>
  </si>
  <si>
    <t>E5</t>
  </si>
  <si>
    <t>2-Amino-n-butyric acid ethyl ester</t>
  </si>
  <si>
    <t>perrin3021</t>
  </si>
  <si>
    <t>NC(CC(=O)O)C(F)(F)F</t>
  </si>
  <si>
    <t>3-Aminobutyric acid, 4,4,4-trifluoro-</t>
  </si>
  <si>
    <t>perrin3022</t>
  </si>
  <si>
    <t>NCCCC(=O)O</t>
  </si>
  <si>
    <t>(m) I=0.01 to 0.05</t>
  </si>
  <si>
    <t>K28</t>
  </si>
  <si>
    <t>4-Amino-n-butyric acid</t>
  </si>
  <si>
    <t>perrin3023</t>
  </si>
  <si>
    <t>CCOC(=O)CCCN</t>
  </si>
  <si>
    <t>N19</t>
  </si>
  <si>
    <t>4-Amino-n-butyric acid ethyl ester</t>
  </si>
  <si>
    <t>perrin3024</t>
  </si>
  <si>
    <t>NCCOP(=O)(O)OCC(N)C(=O)O</t>
  </si>
  <si>
    <t>B39</t>
  </si>
  <si>
    <t>2-Amino-2-carboxyethyl 2-aminoethyl hydrogen phosphate</t>
  </si>
  <si>
    <t>perrin3025</t>
  </si>
  <si>
    <t>NCCCCCCCCCCP(=O)(O)O</t>
  </si>
  <si>
    <t>~2.6</t>
  </si>
  <si>
    <t>10-Aminodecylphosphonic acid</t>
  </si>
  <si>
    <t>perrin3026</t>
  </si>
  <si>
    <t>NCCCCCCCCCCS(=O)(=O)O</t>
  </si>
  <si>
    <t>I approx. 0.001</t>
  </si>
  <si>
    <t>10-Aminodecylsulphonic acid</t>
  </si>
  <si>
    <t>perrin3027</t>
  </si>
  <si>
    <t>CCC(N)CCCCCCCCC(=O)O</t>
  </si>
  <si>
    <t>C=0.005 to 0.006, I=0.005 to 0.2</t>
  </si>
  <si>
    <t>E3ah, D3, R4</t>
  </si>
  <si>
    <t>10-Amino-n-dodecanoic acid</t>
  </si>
  <si>
    <t>perrin3028</t>
  </si>
  <si>
    <t>NCCS(=O)(=O)O</t>
  </si>
  <si>
    <t>(m), m=0.02 to 0.05, I=0.02 to 0.05</t>
  </si>
  <si>
    <t>K27</t>
  </si>
  <si>
    <t>2-Aminoethylsulphonic acid</t>
  </si>
  <si>
    <t>perrin3031</t>
  </si>
  <si>
    <t>I=0.014</t>
  </si>
  <si>
    <t>A65</t>
  </si>
  <si>
    <t>NCCCCCC(=O)O</t>
  </si>
  <si>
    <t>(m) I=0.02 to 0.05</t>
  </si>
  <si>
    <t>S57</t>
  </si>
  <si>
    <t>6-Aminohexanoic acid</t>
  </si>
  <si>
    <t>perrin3032</t>
  </si>
  <si>
    <t>CCOC(=O)CCCCCN</t>
  </si>
  <si>
    <t>C=0.04, as hydrochloride</t>
  </si>
  <si>
    <t>6-Aminohexanoic acid ethyl ester</t>
  </si>
  <si>
    <t>perrin3033</t>
  </si>
  <si>
    <t>I=0.25(KCl), ‚Äúmixed‚Äù constants</t>
  </si>
  <si>
    <t>Z5</t>
  </si>
  <si>
    <t>1-Amino-8-hydroxynaphthalene-3,6-disulphonic acid</t>
  </si>
  <si>
    <t>perrin3034</t>
  </si>
  <si>
    <t>CC(C)(N)C(=O)O</t>
  </si>
  <si>
    <t>(m) I=0.009 to 0.08 (K1), 0.02 to 0.09 (K2)</t>
  </si>
  <si>
    <t>2-Aminoisobutyric acid</t>
  </si>
  <si>
    <t>perrin3035</t>
  </si>
  <si>
    <t>NCS(=O)(=O)O</t>
  </si>
  <si>
    <t>Aminomethylsulphonic acid</t>
  </si>
  <si>
    <t>perrin3038</t>
  </si>
  <si>
    <t>Nc1c(S(=O)(=O)O)ccc2ccccc12</t>
  </si>
  <si>
    <t>Concn. and ionic strength not stated</t>
  </si>
  <si>
    <t>B141</t>
  </si>
  <si>
    <t>1-Aminonaphthalene-2-sulphonic acid</t>
  </si>
  <si>
    <t>perrin3039</t>
  </si>
  <si>
    <t>Nc1cc(S(=O)(=O)O)cc2ccccc12</t>
  </si>
  <si>
    <t>1-Aminonaphthalene-3-sulphonic acid</t>
  </si>
  <si>
    <t>perrin3040</t>
  </si>
  <si>
    <t>Nc1ccc(S(=O)(=O)O)c2ccccc12</t>
  </si>
  <si>
    <t>1-Aminonaphthalene-4-sulphonic acid</t>
  </si>
  <si>
    <t>perrin3041</t>
  </si>
  <si>
    <t>Nc1cccc2c(S(=O)(=O)O)cccc12</t>
  </si>
  <si>
    <t>1-Aminonaphthalene-5-sulphonic acid</t>
  </si>
  <si>
    <t>perrin3042</t>
  </si>
  <si>
    <t>Nc1cccc2cc(S(=O)(=O)O)ccc12</t>
  </si>
  <si>
    <t>1-Aminonaphthalene-6-sulphonic acid</t>
  </si>
  <si>
    <t>perrin3043</t>
  </si>
  <si>
    <t>Nc1cccc2ccc(S(=O)(=O)O)cc12</t>
  </si>
  <si>
    <t>Concn. and ionic strength</t>
  </si>
  <si>
    <t>1-Aminonaphthalene-7-sulphonic acid</t>
  </si>
  <si>
    <t>perrin3044</t>
  </si>
  <si>
    <t>Nc1cccc2cccc(S(=O)(=O)O)c12</t>
  </si>
  <si>
    <t>Using equilibrated, saturated, solutions</t>
  </si>
  <si>
    <t>1-Aminonaphthalene-8-sulphonic acid</t>
  </si>
  <si>
    <t>perrin3045</t>
  </si>
  <si>
    <t>Nc1ccc2c(S(=O)(=O)O)cccc2c1</t>
  </si>
  <si>
    <t>2-Aminonaphthalene-5-sulphonic acid</t>
  </si>
  <si>
    <t>perrin3048</t>
  </si>
  <si>
    <t>Nc1ccc2cc(S(=O)(=O)O)ccc2c1</t>
  </si>
  <si>
    <t>2-Aminonaphthalene-6-sulphonic acid</t>
  </si>
  <si>
    <t>perrin3049</t>
  </si>
  <si>
    <t>I=0.25 (KCl), "mixed" constants</t>
  </si>
  <si>
    <t>Nc1ccc2ccc(S(=O)(=O)O)cc2c1</t>
  </si>
  <si>
    <t>2-Aminonaphthalene-7-sulphonic acid</t>
  </si>
  <si>
    <t>perrin3050</t>
  </si>
  <si>
    <t>Nc1ccc2cccc(S(=O)(=O)O)c2c1</t>
  </si>
  <si>
    <t>2-Aminonaphthalene-8-sulphonic acid</t>
  </si>
  <si>
    <t>perrin3051</t>
  </si>
  <si>
    <t>Nc1cc(C(=O)O)c2ccccc2c1</t>
  </si>
  <si>
    <t>C=3x10-4, I=0.016</t>
  </si>
  <si>
    <t>3-Amino-1-naphthoic acid</t>
  </si>
  <si>
    <t>perrin3052</t>
  </si>
  <si>
    <t>Nc1cc(C(=O)O)cc2ccccc12</t>
  </si>
  <si>
    <t>C=9x10-5, I=0.016</t>
  </si>
  <si>
    <t>4-Amino-2-naphthoic acid</t>
  </si>
  <si>
    <t>perrin3053</t>
  </si>
  <si>
    <t>CCOC(=O)CCC(=O)C(N)C(=O)OCC</t>
  </si>
  <si>
    <t>L9</t>
  </si>
  <si>
    <t>Œ±-Amino-Œ≤-oxoadipic acid diethyl ester</t>
  </si>
  <si>
    <t>perrin3054</t>
  </si>
  <si>
    <t>22 (assumed)</t>
  </si>
  <si>
    <t>CC(N)CCC(=O)O</t>
  </si>
  <si>
    <t>S12</t>
  </si>
  <si>
    <t>4-Aminopentanoic acid</t>
  </si>
  <si>
    <t>perrin3055</t>
  </si>
  <si>
    <t>NCCCCC(=O)O</t>
  </si>
  <si>
    <t>(c) C=0.005 to 0.008, I=0.008 to C=0.5</t>
  </si>
  <si>
    <t>5-Aminopentanoic acid</t>
  </si>
  <si>
    <t>perrin3056</t>
  </si>
  <si>
    <t>CCOC(=O)CCCCN</t>
  </si>
  <si>
    <t>5-Aminopentanoic acid ethyl ester</t>
  </si>
  <si>
    <t>perrin3057</t>
  </si>
  <si>
    <t>NCCCCCS(=O)(=O)O</t>
  </si>
  <si>
    <t>5-Aminopentylsulphonic acid</t>
  </si>
  <si>
    <t>perrin3059</t>
  </si>
  <si>
    <t>Nc1ccc(CC(=O)O)cc1</t>
  </si>
  <si>
    <t>4-Aminophenylacetic acid</t>
  </si>
  <si>
    <t>perrin3060</t>
  </si>
  <si>
    <t>Nc1ccccc1[As](=O)(O)O</t>
  </si>
  <si>
    <t>C=0.02, "mixed" constants</t>
  </si>
  <si>
    <t>P54</t>
  </si>
  <si>
    <t>2-Aminophenylarsonic acid</t>
  </si>
  <si>
    <t>perrin3061</t>
  </si>
  <si>
    <t>Nc1cccc([As](=O)(O)O)c1</t>
  </si>
  <si>
    <t>3-Aminophenylarsonic acid</t>
  </si>
  <si>
    <t>perrin3062</t>
  </si>
  <si>
    <t>Nc1ccc([As](=O)(O)O)cc1</t>
  </si>
  <si>
    <t>4-Aminophenylarsonic acid</t>
  </si>
  <si>
    <t>perrin3063</t>
  </si>
  <si>
    <t>B101</t>
  </si>
  <si>
    <t>Nc1cccc(OB(O)O)c1</t>
  </si>
  <si>
    <t>m=0.005 to 0.01</t>
  </si>
  <si>
    <t>3-Aminophenylboric acid</t>
  </si>
  <si>
    <t>perrin3065</t>
  </si>
  <si>
    <t>m=0.01 to 0.02</t>
  </si>
  <si>
    <t>CC(N)CS(=O)(=O)O</t>
  </si>
  <si>
    <t>Not given</t>
  </si>
  <si>
    <t>2-Aminopropylsulphonic acid</t>
  </si>
  <si>
    <t>perrin3067</t>
  </si>
  <si>
    <t>NCCC(=O)O</t>
  </si>
  <si>
    <t>I=0.01 to 0.08 (K1), 0.01 to 0.1 (K2)</t>
  </si>
  <si>
    <t>M34</t>
  </si>
  <si>
    <t>3-Aminopropionic acid</t>
  </si>
  <si>
    <t>perrin3068</t>
  </si>
  <si>
    <t>C=0.025, I=0.08, "mixed" constants</t>
  </si>
  <si>
    <t>CCOC(=O)CCN</t>
  </si>
  <si>
    <t>3-Aminopropionic acid ethyl ester</t>
  </si>
  <si>
    <t>perrin3069</t>
  </si>
  <si>
    <t>NCCCS(=O)(=O)O</t>
  </si>
  <si>
    <t>3-Aminopropylsulphonic acid</t>
  </si>
  <si>
    <t>perrin3070</t>
  </si>
  <si>
    <t>Nc1ccc(C(=O)O)c(O)c1</t>
  </si>
  <si>
    <t>W37</t>
  </si>
  <si>
    <t>4-Aminosalicylic acid</t>
  </si>
  <si>
    <t>perrin3071</t>
  </si>
  <si>
    <t>I=0.1 (HCl + KCl), concentration constant</t>
  </si>
  <si>
    <t>F6</t>
  </si>
  <si>
    <t>Temp. and I not stated</t>
  </si>
  <si>
    <t>Nc1ccc(O)c(C(=O)O)c1</t>
  </si>
  <si>
    <t>5-Aminosalicylic acid</t>
  </si>
  <si>
    <t>perrin3072</t>
  </si>
  <si>
    <t>O=S(=O)(O)CCNc1ccccc1</t>
  </si>
  <si>
    <t>2-Anilinoethylsulphonic acid</t>
  </si>
  <si>
    <t>perrin3075</t>
  </si>
  <si>
    <t>O=S(=O)(O)CCCNc1ccccc1</t>
  </si>
  <si>
    <t>3-Anilinopropylsulphonic acid</t>
  </si>
  <si>
    <t>perrin3076</t>
  </si>
  <si>
    <t>CN(C)c1ccc(P(=O)(O)O)cc1</t>
  </si>
  <si>
    <t>L24</t>
  </si>
  <si>
    <t>aniline-4-phosphonic acid, N,N-dimethyl-</t>
  </si>
  <si>
    <t>perrin3077</t>
  </si>
  <si>
    <t>Nc1ccccc1S(=O)(=O)O</t>
  </si>
  <si>
    <t>(m), I=0.01 to 0.1</t>
  </si>
  <si>
    <t>D34</t>
  </si>
  <si>
    <t>Thermodynamic quantities are derived from these results</t>
  </si>
  <si>
    <t>Aniline-2-sulphonic acid</t>
  </si>
  <si>
    <t>perrin3078</t>
  </si>
  <si>
    <t>Nc1cccc(S(=O)(=O)O)c1</t>
  </si>
  <si>
    <t>M2</t>
  </si>
  <si>
    <t>Aniline-3-sulphonic acid</t>
  </si>
  <si>
    <t>perrin3079</t>
  </si>
  <si>
    <t>E3b, R4</t>
  </si>
  <si>
    <t>Z4</t>
  </si>
  <si>
    <t>N=C(N)NCCC[C@H](NC(=O)[C@@H](N)Cc1ccccc1)C(=O)O</t>
  </si>
  <si>
    <t>G53</t>
  </si>
  <si>
    <t>arginine, phenylalanyl-</t>
  </si>
  <si>
    <t>perrin3082</t>
  </si>
  <si>
    <t>N=C(N)NCCC[C@@H](NC(=O)[C@H](N)Cc1ccc(O)cc1)C(=O)O</t>
  </si>
  <si>
    <t>M35</t>
  </si>
  <si>
    <t>d-Arginine, D-tyrosyl-</t>
  </si>
  <si>
    <t>perrin3083</t>
  </si>
  <si>
    <t>C=0.01, ‚Äúmixed‚Äù constants</t>
  </si>
  <si>
    <t>NC(=O)C[C@H](N)C(=O)O</t>
  </si>
  <si>
    <t>Asparagine</t>
  </si>
  <si>
    <t>perrin3084</t>
  </si>
  <si>
    <t>C=0.06, I=0.1(NaCl), "mixed" constants, approx</t>
  </si>
  <si>
    <t>Corrected from, I=0.15(KNO3)</t>
  </si>
  <si>
    <t>L39</t>
  </si>
  <si>
    <t>D25</t>
  </si>
  <si>
    <t>NC(=O)C[C@H](NC(=O)[C@@H](N)CS)C(=O)O</t>
  </si>
  <si>
    <t>C=0.015</t>
  </si>
  <si>
    <t>L10</t>
  </si>
  <si>
    <t>L-Asparagine, L-cysteinyl-</t>
  </si>
  <si>
    <t>perrin3085</t>
  </si>
  <si>
    <t>NCC(=O)N[C@@H](CC(N)=O)C(=O)O</t>
  </si>
  <si>
    <t>(m), I=0.01 to 0.03</t>
  </si>
  <si>
    <t>asparagine, glycyl-</t>
  </si>
  <si>
    <t>perrin3086</t>
  </si>
  <si>
    <t>NC(=O)C[C@@](N)(O)C(=O)O</t>
  </si>
  <si>
    <t>asparagine, Œ±-hydroxy-</t>
  </si>
  <si>
    <t>perrin3087</t>
  </si>
  <si>
    <t>NC(=O)C(O)[C@H](N)C(=O)O</t>
  </si>
  <si>
    <t>asparagine, Œ≤-hydroxy-</t>
  </si>
  <si>
    <t>perrin3088</t>
  </si>
  <si>
    <t>CC(C)C[C@H](N)C(=O)N[C@@H](CC(N)=O)C(=O)O</t>
  </si>
  <si>
    <t>C=0.03, I=0.1(NaCl), "mixed" constants</t>
  </si>
  <si>
    <t>T19</t>
  </si>
  <si>
    <t>asparagine, leucyl-</t>
  </si>
  <si>
    <t>perrin3089</t>
  </si>
  <si>
    <t>C=0.015, LL configuration</t>
  </si>
  <si>
    <t>N[C@@H](CC(=O)O)C(=O)O</t>
  </si>
  <si>
    <t>I=0.02 to (K1 and K2), 0.04 to 0.10 (K3)</t>
  </si>
  <si>
    <t>Aspartic acid</t>
  </si>
  <si>
    <t>perrin3090</t>
  </si>
  <si>
    <t>1 (assumed)</t>
  </si>
  <si>
    <t>12.5 (assumed)</t>
  </si>
  <si>
    <t>37.5 (assumed)</t>
  </si>
  <si>
    <t>50 (assumed)</t>
  </si>
  <si>
    <t>B26</t>
  </si>
  <si>
    <t>S14</t>
  </si>
  <si>
    <t>0 (assumed)</t>
  </si>
  <si>
    <t>Corrected from I=0.1 (KCl), uncert</t>
  </si>
  <si>
    <t>L61</t>
  </si>
  <si>
    <t>G50</t>
  </si>
  <si>
    <t>N[C@@H](CC(=O)O)C(=O)N[C@@H](CC(=O)O)C(=O)O</t>
  </si>
  <si>
    <t>C=0.02, I=0.3(NaCl), constants</t>
  </si>
  <si>
    <t>aspartic acid, aspartyl-</t>
  </si>
  <si>
    <t>perrin3091</t>
  </si>
  <si>
    <t>NCC(=O)N[C@@H](CC(=O)O)C(=O)O</t>
  </si>
  <si>
    <t>aspartic acid, glycyl-</t>
  </si>
  <si>
    <t>perrin3092</t>
  </si>
  <si>
    <t>O=C(O)C[C@H](NO)C(=O)O</t>
  </si>
  <si>
    <t>aspartic acid, hydroxy-</t>
  </si>
  <si>
    <t>perrin3093</t>
  </si>
  <si>
    <t>CCOC(=O)C[C@H](N)C(=O)OCC</t>
  </si>
  <si>
    <t>Aspartic acid diethyl ester</t>
  </si>
  <si>
    <t>perrin3094</t>
  </si>
  <si>
    <t>C[N+](C)(C)c1cccc(C(=O)O)c1</t>
  </si>
  <si>
    <t>As hydrochloride, in aq. solutions</t>
  </si>
  <si>
    <t>m-Benzbetaine</t>
  </si>
  <si>
    <t>perrin3096</t>
  </si>
  <si>
    <t>C[N+](C)(C)c1ccc(C(=O)[O-])cc1</t>
  </si>
  <si>
    <t>p-Benzbetaine</t>
  </si>
  <si>
    <t>perrin3097</t>
  </si>
  <si>
    <t>NCc1ccc(C(=O)O)cc1</t>
  </si>
  <si>
    <t>Benzylamine-4-carboxylic acid</t>
  </si>
  <si>
    <t>perrin3098</t>
  </si>
  <si>
    <t>C[N+](C)(C)CC(=O)[O-]</t>
  </si>
  <si>
    <t>C=0.005 to 0.02, as hydrochloride, I=0.01 to 0.1 (KCl)</t>
  </si>
  <si>
    <t>W11</t>
  </si>
  <si>
    <t>Betaine</t>
  </si>
  <si>
    <t>perrin3099</t>
  </si>
  <si>
    <t>NOCC[C@H](N)C(=O)O</t>
  </si>
  <si>
    <t>C=0.02, as sulphate, "mixed" constants</t>
  </si>
  <si>
    <t>T10</t>
  </si>
  <si>
    <t>Canaline</t>
  </si>
  <si>
    <t>perrin3101</t>
  </si>
  <si>
    <t>NC(=O)NCCC[C@H](N)C(=O)O</t>
  </si>
  <si>
    <t>L-Citrulline</t>
  </si>
  <si>
    <t>perrin3103</t>
  </si>
  <si>
    <t>CN(CC(=O)O)C(=N)N</t>
  </si>
  <si>
    <t>Creatine</t>
  </si>
  <si>
    <t>perrin3104</t>
  </si>
  <si>
    <t>H1</t>
  </si>
  <si>
    <t>N[C@@H](CS(=O)(=O)O)C(=O)O</t>
  </si>
  <si>
    <t>Cysteic acid</t>
  </si>
  <si>
    <t>perrin3105</t>
  </si>
  <si>
    <t>N[C@@H](CS)C(=O)O</t>
  </si>
  <si>
    <t>- Other measurements: B52, D3_x000D_
For estimated pKs of individual groups at 12, 23, and 37 deg. C, see refs. S84 and B52._x000D_
 - For the calculation of pKs of individual groups from these constants  see ref. R40</t>
  </si>
  <si>
    <t>Cysteine</t>
  </si>
  <si>
    <t>perrin3106</t>
  </si>
  <si>
    <t>C6</t>
  </si>
  <si>
    <t>I=0.1 (KCl), "mixed" constants</t>
  </si>
  <si>
    <t>G39</t>
  </si>
  <si>
    <t>Corrected from I=0.1 (KCl)</t>
  </si>
  <si>
    <t>C=0.02 to 0.04, I=0.02 to 0.16</t>
  </si>
  <si>
    <t>B85</t>
  </si>
  <si>
    <t>In 0.1M borate buffers</t>
  </si>
  <si>
    <t>D21</t>
  </si>
  <si>
    <t>N[C@@H](CS)C(=O)N[C@@H](CS)C(=O)O</t>
  </si>
  <si>
    <t>H37</t>
  </si>
  <si>
    <t>cysteine, cysteinyl-</t>
  </si>
  <si>
    <t>perrin3107</t>
  </si>
  <si>
    <t>CCSC[C@H](N)C(=O)O</t>
  </si>
  <si>
    <t>cysteine, S-ethyl-</t>
  </si>
  <si>
    <t>perrin3108</t>
  </si>
  <si>
    <t>CSC[C@H](N)C(=O)O</t>
  </si>
  <si>
    <t>C=0.01, I=0.15(NaCl), "mixed" constant</t>
  </si>
  <si>
    <t>G43</t>
  </si>
  <si>
    <t>cysteine, S-methyl-</t>
  </si>
  <si>
    <t>perrin3109</t>
  </si>
  <si>
    <t>CCOC(=O)[C@@H](N)CS</t>
  </si>
  <si>
    <t>Cysteine ethyl ester</t>
  </si>
  <si>
    <t>perrin3110</t>
  </si>
  <si>
    <t>COC(=O)[C@@H](N)CS</t>
  </si>
  <si>
    <t>Cysteine methyl ester</t>
  </si>
  <si>
    <t>perrin3111</t>
  </si>
  <si>
    <t>N[C@@H](CSSC[C@H](N)C(=O)O)C(=O)O</t>
  </si>
  <si>
    <t>C=0.005, I=0.1 (KCl), "mixed" constants</t>
  </si>
  <si>
    <t>G56</t>
  </si>
  <si>
    <t>- For estimated pKs of individual  groups at 12 and 37 deg. C,  see ref. S84</t>
  </si>
  <si>
    <t>Cystine</t>
  </si>
  <si>
    <t>perrin3112</t>
  </si>
  <si>
    <t>35 (assumed)</t>
  </si>
  <si>
    <t>C=0.02, as hydrochloride, pH dependence of redox potentials</t>
  </si>
  <si>
    <t>NCCC(N)C(=O)O</t>
  </si>
  <si>
    <t>C=0.1, as hydrochloride, "mixed" constant</t>
  </si>
  <si>
    <t>DL-2,4-Diaminobutyric acid</t>
  </si>
  <si>
    <t>perrin3116</t>
  </si>
  <si>
    <t>NCC(N)C(=O)O</t>
  </si>
  <si>
    <t>C=0.1, as hydrobromide, "mixed" constant</t>
  </si>
  <si>
    <t>DL-2,3-Diaminopropionic acid</t>
  </si>
  <si>
    <t>perrin3117</t>
  </si>
  <si>
    <t>G52</t>
  </si>
  <si>
    <t>NC(CCCCC(N)C(=O)O)C(=O)O</t>
  </si>
  <si>
    <t>2,7-Diaminosuberic acid</t>
  </si>
  <si>
    <t>perrin3118</t>
  </si>
  <si>
    <t>CN(C)CCC(=O)O</t>
  </si>
  <si>
    <t>3-Dimethylaminopropionic acid</t>
  </si>
  <si>
    <t>perrin3120</t>
  </si>
  <si>
    <t>CCOC(=O)CCN(C)C</t>
  </si>
  <si>
    <t>3-Dimethylaminopropionic acid ethyl ester</t>
  </si>
  <si>
    <t>perrin3121</t>
  </si>
  <si>
    <t>CCNCC(=O)N(CC)CC</t>
  </si>
  <si>
    <t>B97</t>
  </si>
  <si>
    <t>N-Ethylglycine diethylamide</t>
  </si>
  <si>
    <t>perrin3123</t>
  </si>
  <si>
    <t>N[C@@H](CCC(=O)O)C(=O)O</t>
  </si>
  <si>
    <t>L-Glutamic acid</t>
  </si>
  <si>
    <t>perrin3126</t>
  </si>
  <si>
    <t>K34</t>
  </si>
  <si>
    <t>W41</t>
  </si>
  <si>
    <t>Corrected from I=0.1(KCl)</t>
  </si>
  <si>
    <t>NC(=O)CC[C@@H](N)C(=O)N[C@H](CCC(=O)O)C(=O)O</t>
  </si>
  <si>
    <t>I~0.1(NaCl), "mixed" constants</t>
  </si>
  <si>
    <t>d-Glutamic acid, D-glutaminyl-</t>
  </si>
  <si>
    <t>perrin3127</t>
  </si>
  <si>
    <t>N[C@H](C(=O)O)C(O)CC(=O)O</t>
  </si>
  <si>
    <t>C=0.038</t>
  </si>
  <si>
    <t>glutamic acid, Œ≤-hydroxy-</t>
  </si>
  <si>
    <t>perrin3128</t>
  </si>
  <si>
    <t>NCCCC[C@H](N)C(=O)N[C@@H](CCC(=O)O)C(=O)O</t>
  </si>
  <si>
    <t>C=0.01, "mixed" constants</t>
  </si>
  <si>
    <t>glutamic acid, lysyl-</t>
  </si>
  <si>
    <t>perrin3129</t>
  </si>
  <si>
    <t>CCOC(=O)CC[C@H](N)C(=O)OCC</t>
  </si>
  <si>
    <t>I=0.008 to 0.08</t>
  </si>
  <si>
    <t>N18</t>
  </si>
  <si>
    <t>Glutamic acid diethyl ester</t>
  </si>
  <si>
    <t>perrin3130</t>
  </si>
  <si>
    <t>NC(=O)CC[C@H](N)C(=O)O</t>
  </si>
  <si>
    <t>L-Glutamine</t>
  </si>
  <si>
    <t>perrin3134</t>
  </si>
  <si>
    <t>C~0.1 (K1), 0.03 (K2), "mixed" constants</t>
  </si>
  <si>
    <t>CC(C)C[C@H](N)C(=O)N[C@@H](CCC(N)=O)C(=O)O</t>
  </si>
  <si>
    <t>L-Glutamine, L-leucyl-</t>
  </si>
  <si>
    <t>perrin3136</t>
  </si>
  <si>
    <t>N[C@@H](CCC(=O)N[C@@H](CS)C(=O)NCC(=O)O)C(=O)O</t>
  </si>
  <si>
    <t>C=0.006, I=0.15(KNO3), "mixed" constants</t>
  </si>
  <si>
    <t>L40</t>
  </si>
  <si>
    <t>L-Glutathione</t>
  </si>
  <si>
    <t>perrin3137</t>
  </si>
  <si>
    <t>Corrected from results at I=0.04</t>
  </si>
  <si>
    <t>M19</t>
  </si>
  <si>
    <t>P40</t>
  </si>
  <si>
    <t>[Oxidized] C=0.006, I=0.15(KNO3), "mixed" constants</t>
  </si>
  <si>
    <t>perrin3138</t>
  </si>
  <si>
    <t>pKAH6</t>
  </si>
  <si>
    <t>[Oxidized]</t>
  </si>
  <si>
    <t>CSC[C@H](NC(=O)CC[C@H](N)C(=O)O)C(=O)NCC(=O)O</t>
  </si>
  <si>
    <t>I=0.16, "mixed" constant</t>
  </si>
  <si>
    <t>glutathione, S-methyl-</t>
  </si>
  <si>
    <t>perrin3139</t>
  </si>
  <si>
    <t>NCC(=O)O</t>
  </si>
  <si>
    <t>(m), I=0.009 to 0.05, corrected for complex formation by Ag+</t>
  </si>
  <si>
    <t>D5</t>
  </si>
  <si>
    <t>Glycine</t>
  </si>
  <si>
    <t>perrin3140</t>
  </si>
  <si>
    <t>(m), m=0.005 to 0.03, I=0.1 to3</t>
  </si>
  <si>
    <t>K25</t>
  </si>
  <si>
    <t>(m) I=0.004 to 0.053 (K1), 0.01 to 0.06 (K2)</t>
  </si>
  <si>
    <t>K26</t>
  </si>
  <si>
    <t>(m) I=0.005 to 0.04 (K1), 0.01 to 0.11 (K2)</t>
  </si>
  <si>
    <t>O11</t>
  </si>
  <si>
    <t>In D2O, I=0.11, "mixed" constants, taking pH of 0.1M NaCl, 0.01 M DCl in D2O as 1.70</t>
  </si>
  <si>
    <t>pKAH2(D2O)</t>
  </si>
  <si>
    <t>I=0.11, "mixed" constants</t>
  </si>
  <si>
    <t>C=0.01, I=0.1(NaClO4), "mixed" constants</t>
  </si>
  <si>
    <t>B20</t>
  </si>
  <si>
    <t>C=0.05, concentration constants</t>
  </si>
  <si>
    <t>G22</t>
  </si>
  <si>
    <t>(m) I=0.1 to 2.75</t>
  </si>
  <si>
    <t>H32</t>
  </si>
  <si>
    <t>In 99.6% D2O, deuterium gas electrode</t>
  </si>
  <si>
    <t>I=0.11 (mainly NaClO4), concentration constant, -logf+ taken=0.10, C=0.05</t>
  </si>
  <si>
    <t>C=0.003 to 0.012, hydrolysis of hydrochloride, "mixed" constants</t>
  </si>
  <si>
    <t>M49</t>
  </si>
  <si>
    <t>CC(=O)NCC(=O)O</t>
  </si>
  <si>
    <t>C=0.006-0.008, I=0.002-0.5 pK for anion formation</t>
  </si>
  <si>
    <t>glycine, N-acetyl-</t>
  </si>
  <si>
    <t>perrin3141</t>
  </si>
  <si>
    <t>pK values for mono- and di-protonated species</t>
  </si>
  <si>
    <t>Rate of hydrolysis in aq. HCl solutions</t>
  </si>
  <si>
    <t>E11</t>
  </si>
  <si>
    <t>I=0.017 to 0.2</t>
  </si>
  <si>
    <t>K31</t>
  </si>
  <si>
    <t>C[C@H](N)C(=O)NCC(=O)O</t>
  </si>
  <si>
    <t>glycine, alanyl-</t>
  </si>
  <si>
    <t>perrin3142</t>
  </si>
  <si>
    <t>C[C@H](N)C(=O)NCC(=O)NCC(=O)O</t>
  </si>
  <si>
    <t>glycine, alanylglycyl-</t>
  </si>
  <si>
    <t>perrin3143</t>
  </si>
  <si>
    <t>NC(=O)C[C@H](N)C(=O)NCC(=O)O</t>
  </si>
  <si>
    <t>glycine, L-asparaginyl-</t>
  </si>
  <si>
    <t>perrin3144</t>
  </si>
  <si>
    <t>N[C@@H](CC(=O)O)C(=O)NCC(=O)O</t>
  </si>
  <si>
    <t>glycine, aspartyl-</t>
  </si>
  <si>
    <t>perrin3145</t>
  </si>
  <si>
    <t>O=C(O)CN(CCO)CCO</t>
  </si>
  <si>
    <t>C=0.002, I=0.1 (KCl), "mixed" constant</t>
  </si>
  <si>
    <t>C17</t>
  </si>
  <si>
    <t>glycine, N,N-bis(2-hydroxyethyl)-</t>
  </si>
  <si>
    <t>perrin3146</t>
  </si>
  <si>
    <t>I=0.5(KNO3), concentration constants</t>
  </si>
  <si>
    <t>T12</t>
  </si>
  <si>
    <t>CCCCNCC(=O)O</t>
  </si>
  <si>
    <t>glycine, N-n-butyl-</t>
  </si>
  <si>
    <t>perrin3148</t>
  </si>
  <si>
    <t>O=C(O)CN=C1CCCC1</t>
  </si>
  <si>
    <t>glycine, N-cyclopentylidene-</t>
  </si>
  <si>
    <t>perrin3149</t>
  </si>
  <si>
    <t>O=C(O)CN=C1CCCCC1</t>
  </si>
  <si>
    <t>glycine, N-cyclohexylidene-</t>
  </si>
  <si>
    <t>perrin3150</t>
  </si>
  <si>
    <t>CCN(CC)CC(=O)O</t>
  </si>
  <si>
    <t>glycine, N,N-diethyl-</t>
  </si>
  <si>
    <t>perrin3153</t>
  </si>
  <si>
    <t>CN(C)CC(=O)O</t>
  </si>
  <si>
    <t>(m), I=0.008 to 0.06, corrected for complex formation by Ag+</t>
  </si>
  <si>
    <t>glycine, N,N-dimethyl-</t>
  </si>
  <si>
    <t>perrin3154</t>
  </si>
  <si>
    <t>CN(C)CC(=O)NCC(=O)O</t>
  </si>
  <si>
    <t>glycine, N,N-dimethylglycyl-</t>
  </si>
  <si>
    <t>perrin3155</t>
  </si>
  <si>
    <t>CC(C)C[C@@H](C(=O)NCC(=O)O)N(C)C</t>
  </si>
  <si>
    <t>I=0.25</t>
  </si>
  <si>
    <t>glycine, N,N-dimethyl-leucyl-</t>
  </si>
  <si>
    <t>perrin3156</t>
  </si>
  <si>
    <t>CCNCC(=O)O</t>
  </si>
  <si>
    <t>glycine, N-ethyl-</t>
  </si>
  <si>
    <t>perrin3157</t>
  </si>
  <si>
    <t>NC(=O)CC[C@H](N)C(=O)NCC(=O)O</t>
  </si>
  <si>
    <t>C=approx. 0.1 (K1), 0.03 (K2), "mixed" constants</t>
  </si>
  <si>
    <t>glycine, glutaminyl-</t>
  </si>
  <si>
    <t>perrin3158</t>
  </si>
  <si>
    <t>NCC(=O)NCC(=O)O</t>
  </si>
  <si>
    <t>(m) I=0.01 to 0.10</t>
  </si>
  <si>
    <t>glycine, glycyl-</t>
  </si>
  <si>
    <t>perrin3159</t>
  </si>
  <si>
    <t>I=0.02 to 0.05</t>
  </si>
  <si>
    <t>C=0.006.0.008, I=0.002.0.5</t>
  </si>
  <si>
    <t>C=0.01, in 0.015m KCl</t>
  </si>
  <si>
    <t>In D2O, I=0.11, "mixed" constant, taking pH of 0.1M NaCl, 0.01M DCl in D2O as 1.70</t>
  </si>
  <si>
    <t>I=0.11, "mixed" constant</t>
  </si>
  <si>
    <t>D36</t>
  </si>
  <si>
    <t>I=0.1(NaCl), "mixed" constants</t>
  </si>
  <si>
    <t>L34</t>
  </si>
  <si>
    <t>I=0.16, concentration constants</t>
  </si>
  <si>
    <t>K55</t>
  </si>
  <si>
    <t>I=0.0005 to 0.0045</t>
  </si>
  <si>
    <t>I=0.16(KNO3), "mixed" constant</t>
  </si>
  <si>
    <t>M18</t>
  </si>
  <si>
    <t>C[C@H](NC(=O)CN)C(=O)N[C@@H](C)C(=O)NCC(=O)O</t>
  </si>
  <si>
    <t>glycine, glycylalanylalanyl-</t>
  </si>
  <si>
    <t>perrin3160</t>
  </si>
  <si>
    <t>NCC(=O)NCC(=O)NCC(=O)O</t>
  </si>
  <si>
    <t>(m) I=0.006 to 0.009 (K1), 0.007 to 0.024 (K2)</t>
  </si>
  <si>
    <t>E33</t>
  </si>
  <si>
    <t>glycine, glycylglycyl-</t>
  </si>
  <si>
    <t>perrin3161</t>
  </si>
  <si>
    <t>In D2O, I=0.11, "mixed" constants, taking pH of 0.1M NaCl, 0.01M DCl in D2O as 1.70</t>
  </si>
  <si>
    <t>I=0.11, ‚Äúmixed‚Äù constants</t>
  </si>
  <si>
    <t>D37</t>
  </si>
  <si>
    <t>I=0.15(KNO3), "mixed" constant</t>
  </si>
  <si>
    <t>NCC(=O)NCC(=O)NCC(=O)NCC(=O)O</t>
  </si>
  <si>
    <t>glycine, glycylglycylglycyl-</t>
  </si>
  <si>
    <t>perrin3162</t>
  </si>
  <si>
    <t>C=0.025, concentration constant</t>
  </si>
  <si>
    <t>S80</t>
  </si>
  <si>
    <t>NCC(=O)N[C@@H](CO)C(=O)NCC(=O)O</t>
  </si>
  <si>
    <t>C=0.002, I=0.15 (KCl), concentration constants</t>
  </si>
  <si>
    <t>F25</t>
  </si>
  <si>
    <t>glycine, glycylseryl-</t>
  </si>
  <si>
    <t>perrin3163</t>
  </si>
  <si>
    <t>CC(C)CNCC(=O)O</t>
  </si>
  <si>
    <t>C10</t>
  </si>
  <si>
    <t>glycine, N-isobutyl-</t>
  </si>
  <si>
    <t>perrin3166</t>
  </si>
  <si>
    <t>CC(C)NCC(=O)O</t>
  </si>
  <si>
    <t>glycine, N-isopropyl-</t>
  </si>
  <si>
    <t>perrin3167</t>
  </si>
  <si>
    <t>CC(C)C[C@H](N)C(=O)NCC(=O)O</t>
  </si>
  <si>
    <t>glycine, leucyl-</t>
  </si>
  <si>
    <t>perrin3168</t>
  </si>
  <si>
    <t>C=0.2 pH of half-neutralization</t>
  </si>
  <si>
    <t>J12</t>
  </si>
  <si>
    <t>C=0.003, hydrolysis of hydrochloride, "mixed" constants</t>
  </si>
  <si>
    <t>CC(C)C[C@H](N)C(=O)NCC(=O)NCC(=O)O</t>
  </si>
  <si>
    <t>glycine, leucylglycyl-</t>
  </si>
  <si>
    <t>perrin3169</t>
  </si>
  <si>
    <t>C=0.2</t>
  </si>
  <si>
    <t>N[C@@H](Cc1ccccc1)C(=O)NCC(=O)O</t>
  </si>
  <si>
    <t>glycine, phenylalanyl-</t>
  </si>
  <si>
    <t>perrin3173</t>
  </si>
  <si>
    <t>O=C(O)CNC(=O)[C@@H]1CCCN1</t>
  </si>
  <si>
    <t>glycine, L-prolyl-</t>
  </si>
  <si>
    <t>perrin3174</t>
  </si>
  <si>
    <t>CCCNCC(=O)O</t>
  </si>
  <si>
    <t>glycine, N-n-propyl-</t>
  </si>
  <si>
    <t>perrin3175</t>
  </si>
  <si>
    <t>N[C@@H](CO)C(=O)NCC(=O)O</t>
  </si>
  <si>
    <t>glycine, seryl-</t>
  </si>
  <si>
    <t>perrin3177</t>
  </si>
  <si>
    <t>NCC(=O)N(C(=O)CN)C(C(=O)O)(C(=O)CN)C(=O)CN</t>
  </si>
  <si>
    <t>C=0.005, concentration constants</t>
  </si>
  <si>
    <t>glycine, tetraglycyl-</t>
  </si>
  <si>
    <t>perrin3178</t>
  </si>
  <si>
    <t>CC(C)[C@H](N)C(=O)NCC(=O)O</t>
  </si>
  <si>
    <t>glycine, L-valyl-</t>
  </si>
  <si>
    <t>perrin3179</t>
  </si>
  <si>
    <t>NC(=O)CNC(=O)[C@@H](N)Cc1ccccc1</t>
  </si>
  <si>
    <t>M38</t>
  </si>
  <si>
    <t>Glycine amide, phenylalanyl-</t>
  </si>
  <si>
    <t>perrin3180</t>
  </si>
  <si>
    <t>CCOC(=O)CN</t>
  </si>
  <si>
    <t>Glycine ethyl ester</t>
  </si>
  <si>
    <t>perrin3181</t>
  </si>
  <si>
    <t>E24</t>
  </si>
  <si>
    <t>COC(=O)CN</t>
  </si>
  <si>
    <t>Glycine methyl ester</t>
  </si>
  <si>
    <t>perrin3182</t>
  </si>
  <si>
    <t>CCOC(=O)CNC(=O)CN</t>
  </si>
  <si>
    <t>Glycine, glycyl-, ethyl ester</t>
  </si>
  <si>
    <t>perrin3186</t>
  </si>
  <si>
    <t>C=0.006.0.008, I=0.008 to 0.5</t>
  </si>
  <si>
    <t>CCOC(=O)CNC(=O)CNC(=O)CN</t>
  </si>
  <si>
    <t>Glycine, glycylglycyl-, ethyl ester</t>
  </si>
  <si>
    <t>perrin3187</t>
  </si>
  <si>
    <t>CCOC(=O)CNC(=O)CNC(=O)CNC(=O)CN</t>
  </si>
  <si>
    <t>Glycine, glycylglycylglycyl-, ethyl ester</t>
  </si>
  <si>
    <t>perrin3188</t>
  </si>
  <si>
    <t>Cn1cnc(C[C@H](NC(=O)CCN)C(=O)O)c1</t>
  </si>
  <si>
    <t>I=0.16, insufficient details</t>
  </si>
  <si>
    <t>D30</t>
  </si>
  <si>
    <t>histidine, Œ≤-alanyl-1-methyl-</t>
  </si>
  <si>
    <t>perrin3194</t>
  </si>
  <si>
    <t>Cn1cnc(C[C@H](N)C(=O)O)c1</t>
  </si>
  <si>
    <t>histidine, 1-methyl-</t>
  </si>
  <si>
    <t>perrin3202</t>
  </si>
  <si>
    <t>N[C@@H](CCS)C(=O)O</t>
  </si>
  <si>
    <t>C=0.015, "mixed" constants</t>
  </si>
  <si>
    <t>R40</t>
  </si>
  <si>
    <t>Homocysteine</t>
  </si>
  <si>
    <t>perrin3206</t>
  </si>
  <si>
    <t>N[C@@H](CCSSCC[C@H](N)C(=O)O)C(=O)O</t>
  </si>
  <si>
    <t>C=0.009, in 0.1M HCl, titrated with 0.1M "mixed" constants</t>
  </si>
  <si>
    <t>Homocystine</t>
  </si>
  <si>
    <t>perrin3207</t>
  </si>
  <si>
    <t>O=C(O)CCCc1c[nH]cn1</t>
  </si>
  <si>
    <t>4-(4-Imidazolyl)-butyric acid</t>
  </si>
  <si>
    <t>perrin3210</t>
  </si>
  <si>
    <t>NC(=O)[C@@H](N)CC(=O)O</t>
  </si>
  <si>
    <t>Isoasparagine</t>
  </si>
  <si>
    <t>perrin3211</t>
  </si>
  <si>
    <t>C~0.05, ‚Äúmixed‚Äù constant</t>
  </si>
  <si>
    <t>CC[C@H](C)[C@H](N)C(=O)O</t>
  </si>
  <si>
    <t>(m) I=0.02 to 0.07 (K1), 0.02 to 0.09 (K2)</t>
  </si>
  <si>
    <t>Isoleucine</t>
  </si>
  <si>
    <t>perrin3214</t>
  </si>
  <si>
    <t>CC[C@H](C)[C@H](NC(=O)CN)C(=O)O</t>
  </si>
  <si>
    <t>isoleucine, glycyl-</t>
  </si>
  <si>
    <t>perrin3215</t>
  </si>
  <si>
    <t>NCC(O)C(=O)O</t>
  </si>
  <si>
    <t>E25</t>
  </si>
  <si>
    <t>Isoserine</t>
  </si>
  <si>
    <t>perrin3216</t>
  </si>
  <si>
    <t>CC(C)C[C@H](N)C(=O)O</t>
  </si>
  <si>
    <t>I=0.02 to 0.05 (K1), 0.02 to 0.07 (K2)</t>
  </si>
  <si>
    <t>L-Leucine</t>
  </si>
  <si>
    <t>perrin3218</t>
  </si>
  <si>
    <t>CC(C)C[C@H](NC(=O)CN)C(=O)O</t>
  </si>
  <si>
    <t>(m), I=0.01 to 0.05</t>
  </si>
  <si>
    <t>leucine, glycyl-</t>
  </si>
  <si>
    <t>perrin3219</t>
  </si>
  <si>
    <t>CC(C)C[C@H](NC(=O)[C@@H](N)CO)C(=O)O</t>
  </si>
  <si>
    <t>L-Leucine, L-seryl-</t>
  </si>
  <si>
    <t>perrin3221</t>
  </si>
  <si>
    <t>CC(C[C@H](N)C(=O)O)C(F)(F)F</t>
  </si>
  <si>
    <t>I=0.04</t>
  </si>
  <si>
    <t>leucine, 5,5,5-trifluoro-</t>
  </si>
  <si>
    <t>perrin3222</t>
  </si>
  <si>
    <t>CC(C)C[C@H](N)C(N)=O</t>
  </si>
  <si>
    <t>Leucine amide</t>
  </si>
  <si>
    <t>perrin3223</t>
  </si>
  <si>
    <t>CCOC(=O)[C@@H](N)CC(C)C</t>
  </si>
  <si>
    <t>C=0.022, as hydrochloride</t>
  </si>
  <si>
    <t>Leucine ethyl ester</t>
  </si>
  <si>
    <t>perrin3224</t>
  </si>
  <si>
    <t>NCCCC[C@H](N)C(=O)O</t>
  </si>
  <si>
    <t>I=2 (KBr), "mixed" constants</t>
  </si>
  <si>
    <t>L-Lysine</t>
  </si>
  <si>
    <t>perrin3226</t>
  </si>
  <si>
    <t>D-isomer</t>
  </si>
  <si>
    <t>C=0.04, as dihydrochloride, "mixed" constant</t>
  </si>
  <si>
    <t>C43</t>
  </si>
  <si>
    <t>NCCCC[C@H](N)C(=O)N[C@@H](CCCCN)C(=O)O</t>
  </si>
  <si>
    <t>lysine, lysyl-</t>
  </si>
  <si>
    <t>perrin3228</t>
  </si>
  <si>
    <t>C=0.01, "mixed" constants, overlap correction not applied</t>
  </si>
  <si>
    <t>NCCCC[C@H](N)C(=O)N[C@@H](CCCCN)C(=O)N[C@@H](CCCCN)C(=O)O</t>
  </si>
  <si>
    <t>LLL configuration, C=0.01, I=0.1(NaCl), "mixed" constants, correction for overlapping pKs uncertain</t>
  </si>
  <si>
    <t>lysine, lysyl-lysyl-</t>
  </si>
  <si>
    <t>perrin3229</t>
  </si>
  <si>
    <t>LDD configuration</t>
  </si>
  <si>
    <t>CSCC[C@H](N)C(=O)O</t>
  </si>
  <si>
    <t>Methionine</t>
  </si>
  <si>
    <t>perrin3230</t>
  </si>
  <si>
    <t>P14</t>
  </si>
  <si>
    <t>CSCC[C@H](N)C(=O)N[C@@H](CCSC)C(=O)O</t>
  </si>
  <si>
    <t>B98</t>
  </si>
  <si>
    <t>L-Methionine, L-methionyl-</t>
  </si>
  <si>
    <t>perrin3231</t>
  </si>
  <si>
    <t>CSCC[C@H](N)C(N)=O</t>
  </si>
  <si>
    <t>Methionine amide</t>
  </si>
  <si>
    <t>perrin3232</t>
  </si>
  <si>
    <t>CCCC[C@H](N)C(=O)O</t>
  </si>
  <si>
    <t>(m), I=0.02 to 0.06 (K1), 0.02 to 0.09 (K2)</t>
  </si>
  <si>
    <t>Norleucine</t>
  </si>
  <si>
    <t>perrin3236</t>
  </si>
  <si>
    <t>C=0.0013</t>
  </si>
  <si>
    <t>N[C@@H](CCCC(F)(F)F)C(=O)O</t>
  </si>
  <si>
    <t>I=0.02 to 0.03</t>
  </si>
  <si>
    <t>Norleucine, 6,6,6-trifluoro-</t>
  </si>
  <si>
    <t>perrin3237</t>
  </si>
  <si>
    <t>CCC[C@H](N)C(=O)O</t>
  </si>
  <si>
    <t>(m) I=0.01 to 0.09 (K1) 0.02 to 0.08 (K2)</t>
  </si>
  <si>
    <t>Norvaline</t>
  </si>
  <si>
    <t>perrin3238</t>
  </si>
  <si>
    <t>For calculation of thermodynamic quantities from these results, C=0.04 see ref. C45</t>
  </si>
  <si>
    <t>N[C@@H](CCC(F)(F)F)C(=O)O</t>
  </si>
  <si>
    <t>5,5,5-trifluoro- Norvaline</t>
  </si>
  <si>
    <t>perrin3239</t>
  </si>
  <si>
    <t>NCCC[C@H](N)C(=O)O</t>
  </si>
  <si>
    <t>C=0.0435, as hydrochloride, "mixed" constants</t>
  </si>
  <si>
    <t>Ornithine</t>
  </si>
  <si>
    <t>perrin3241</t>
  </si>
  <si>
    <t>S15</t>
  </si>
  <si>
    <t>N[C@@H](Cc1ccccc1)C(=O)O</t>
  </si>
  <si>
    <t>I=0.05 to 0.20, C=4x10-3</t>
  </si>
  <si>
    <t>A60</t>
  </si>
  <si>
    <t>Phenylalanine</t>
  </si>
  <si>
    <t>perrin3242</t>
  </si>
  <si>
    <t>M51</t>
  </si>
  <si>
    <t>C=0.01-0.02, I=0.1(NaCl), "mixed" constants</t>
  </si>
  <si>
    <t>N22</t>
  </si>
  <si>
    <t>L37</t>
  </si>
  <si>
    <t>I=0.11 (mainly NaClO4), concentration constant, -log f+/- taken = 0.10, C=0.05</t>
  </si>
  <si>
    <t>N[C@@H](Cc1ccccc1Cl)C(=O)O</t>
  </si>
  <si>
    <t>phenylalanine, o-chloro-</t>
  </si>
  <si>
    <t>perrin3243</t>
  </si>
  <si>
    <t>24.4 (assumed)</t>
  </si>
  <si>
    <t>N[C@@H](Cc1cccc(Cl)c1)C(=O)O</t>
  </si>
  <si>
    <t>phenylalanine, m-chloro-</t>
  </si>
  <si>
    <t>perrin3244</t>
  </si>
  <si>
    <t>N[C@@H](Cc1ccc(Cl)cc1)C(=O)O</t>
  </si>
  <si>
    <t>phenylalanine, p-chloro-</t>
  </si>
  <si>
    <t>perrin3245</t>
  </si>
  <si>
    <t>N[C@@H](Cc1ccc(O)c(O)c1)C(=O)O</t>
  </si>
  <si>
    <t>phenylalanine, 3,4-dihydroxy-</t>
  </si>
  <si>
    <t>perrin3246</t>
  </si>
  <si>
    <t>S71</t>
  </si>
  <si>
    <t>N[C@@H](Cc1ccccc1F)C(=O)O</t>
  </si>
  <si>
    <t>C=0.02, I=0.1(NaCl), "mixed" constants</t>
  </si>
  <si>
    <t>B55</t>
  </si>
  <si>
    <t>phenylalanine, o-fluoro-</t>
  </si>
  <si>
    <t>perrin3247</t>
  </si>
  <si>
    <t>N[C@@H](Cc1cccc(F)c1)C(=O)O</t>
  </si>
  <si>
    <t>phenylalanine, m-fluoro-</t>
  </si>
  <si>
    <t>perrin3248</t>
  </si>
  <si>
    <t>N[C@@H](Cc1ccc(F)cc1)C(=O)O</t>
  </si>
  <si>
    <t>phenylalanine, p-fluoro-</t>
  </si>
  <si>
    <t>perrin3249</t>
  </si>
  <si>
    <t>COc1ccc(C[C@H](N)C(=O)O)c(F)c1</t>
  </si>
  <si>
    <t>B56</t>
  </si>
  <si>
    <t>phenylalanine, 2-fluoro-4-methoxy-</t>
  </si>
  <si>
    <t>perrin3250</t>
  </si>
  <si>
    <t>NCC(=O)N[C@@H](Cc1ccccc1)C(=O)O</t>
  </si>
  <si>
    <t>phenylalanine, glycyl-</t>
  </si>
  <si>
    <t>perrin3251</t>
  </si>
  <si>
    <t>C[C@](N)(Cc1ccccc1)C(=O)O</t>
  </si>
  <si>
    <t>phenylalanine, Œ±-methyl-</t>
  </si>
  <si>
    <t>perrin3252</t>
  </si>
  <si>
    <t>C[C@](N)(Cc1ccc(O)c(O)c1)C(=O)O</t>
  </si>
  <si>
    <t>phenylalanine, Œ±-methyl-3,4-dihydroxy-</t>
  </si>
  <si>
    <t>perrin3253</t>
  </si>
  <si>
    <t>N[C@@H](Cc1ccc(S(N)(=O)=O)cc1)C(=O)O</t>
  </si>
  <si>
    <t>C=0.01-0.02, I=0.1(NaCl), ‚Äúmixed‚Äù constants</t>
  </si>
  <si>
    <t>phenylalanine, p-sulphamyl-</t>
  </si>
  <si>
    <t>perrin3254</t>
  </si>
  <si>
    <t>NC(=O)[C@@H](N)Cc1ccccc1</t>
  </si>
  <si>
    <t>I=0.05 to 0.20, C=0.004</t>
  </si>
  <si>
    <t>Phenylalanine amide</t>
  </si>
  <si>
    <t>perrin3255</t>
  </si>
  <si>
    <t>COC(=O)C(N)Cc1ccccc1</t>
  </si>
  <si>
    <t>DL-Phenylalanine methyl ester</t>
  </si>
  <si>
    <t>perrin3259</t>
  </si>
  <si>
    <t>O=P(O)(O)CCCNc1ccccc1</t>
  </si>
  <si>
    <t>R37</t>
  </si>
  <si>
    <t>Phenylamino-n-propylphosphonic acid</t>
  </si>
  <si>
    <t>perrin3261</t>
  </si>
  <si>
    <t>NC(C(=O)O)c1ccccc1</t>
  </si>
  <si>
    <t>S41</t>
  </si>
  <si>
    <t>Phenylglycine</t>
  </si>
  <si>
    <t>perrin3262</t>
  </si>
  <si>
    <t>N[C@@H](COP(=O)(O)O)C(=O)O</t>
  </si>
  <si>
    <t>C I=0.007, I=0.15, "mixed" constants</t>
  </si>
  <si>
    <t>O8</t>
  </si>
  <si>
    <t>O-Phosphoserine</t>
  </si>
  <si>
    <t>perrin3283</t>
  </si>
  <si>
    <t>O=C(O)[C@@H]1CCCN1</t>
  </si>
  <si>
    <t>(m) I=0.02 to 0.06 (K1), 0.02 to 0.05 (K2)</t>
  </si>
  <si>
    <t>Proline</t>
  </si>
  <si>
    <t>perrin3287</t>
  </si>
  <si>
    <t>C[C@@H](N)C(=O)N1CCC[C@H]1C(=O)O</t>
  </si>
  <si>
    <t>c approx. 0.03, "mixed" constant</t>
  </si>
  <si>
    <t>L-Proline, D-alanyl-</t>
  </si>
  <si>
    <t>perrin3288</t>
  </si>
  <si>
    <t>NCC(=O)N1CCC[C@H]1C(=O)O</t>
  </si>
  <si>
    <t>proline, glycyl-</t>
  </si>
  <si>
    <t>perrin3289</t>
  </si>
  <si>
    <t>CNCC(=O)O</t>
  </si>
  <si>
    <t>(m), I=0.008 to 0.06</t>
  </si>
  <si>
    <t>Sarcosine</t>
  </si>
  <si>
    <t>perrin3291</t>
  </si>
  <si>
    <t>I=0.01 to 0.02</t>
  </si>
  <si>
    <t>I=0.017</t>
  </si>
  <si>
    <t>CN(CC(=O)O)C(=O)CN</t>
  </si>
  <si>
    <t>sarcosine, glycyl-</t>
  </si>
  <si>
    <t>perrin3292</t>
  </si>
  <si>
    <t>I=0.16(KNO3) "mixed" constant</t>
  </si>
  <si>
    <t>L28</t>
  </si>
  <si>
    <t>N[C@@H](CO)C(=O)O</t>
  </si>
  <si>
    <t>(m), I=0.02 to 0.06 (K1), 0.015 to 0.06 (K2)</t>
  </si>
  <si>
    <t>Serine</t>
  </si>
  <si>
    <t>perrin3294</t>
  </si>
  <si>
    <t>NCC(=O)N[C@@H](CO)C(=O)O</t>
  </si>
  <si>
    <t>serine, glycyl-</t>
  </si>
  <si>
    <t>perrin3295</t>
  </si>
  <si>
    <t>NC(=O)[C@@H](N)CO</t>
  </si>
  <si>
    <t>Serine amide</t>
  </si>
  <si>
    <t>perrin3296</t>
  </si>
  <si>
    <t>C[C@@H](O)[C@H](N)C(=O)O</t>
  </si>
  <si>
    <t>(m), I=0.02 to 0.05 (K1), 0.02 to 0.06 (K2)</t>
  </si>
  <si>
    <t>Threonine</t>
  </si>
  <si>
    <t>perrin3298</t>
  </si>
  <si>
    <t>I=0.11 (mainly NaClO4), concentration constant, -log+/- taken=0.10, C=0.05</t>
  </si>
  <si>
    <t>N[C@H](C(=O)O)[C@H](O)C(F)(F)F</t>
  </si>
  <si>
    <t>I=0.03 to 0.06</t>
  </si>
  <si>
    <t>threonine, 4,4,4-trifluoro-</t>
  </si>
  <si>
    <t>perrin3300</t>
  </si>
  <si>
    <t>N[C@@H](Cc1c[nH]c2ccccc12)C(=O)O</t>
  </si>
  <si>
    <t>S13</t>
  </si>
  <si>
    <t>Tryptophan</t>
  </si>
  <si>
    <t>perrin3301</t>
  </si>
  <si>
    <t>NCC(=O)N[C@@H](Cc1c[nH]c2ccccc12)C(=O)O</t>
  </si>
  <si>
    <t>tryptophan, glycyl-</t>
  </si>
  <si>
    <t>perrin3302</t>
  </si>
  <si>
    <t>NC(=O)[C@@H](N)Cc1c[nH]c2ccccc12</t>
  </si>
  <si>
    <t>Tryptophanamide</t>
  </si>
  <si>
    <t>perrin3303</t>
  </si>
  <si>
    <t>H60</t>
  </si>
  <si>
    <t>N[C@@H](Cc1ccc(O)cc1)C(=O)O</t>
  </si>
  <si>
    <t>- Values of pKs of individual species are also obtained  spectroscopically. _x000D_
 - The twelve "microscopic" ionization constants are derived in ref. M21</t>
  </si>
  <si>
    <t>Tyrosine</t>
  </si>
  <si>
    <t>perrin3304</t>
  </si>
  <si>
    <t>I=0.16, "mixed" constants</t>
  </si>
  <si>
    <t>E7</t>
  </si>
  <si>
    <t>F21</t>
  </si>
  <si>
    <t>N[C@@H](CC(=O)O)C(=O)N[C@@H](Cc1ccc(O)cc1)C(=O)O</t>
  </si>
  <si>
    <t>C=0.01, "mixed" constant</t>
  </si>
  <si>
    <t>tyrosine, aspartyl-</t>
  </si>
  <si>
    <t>perrin3305</t>
  </si>
  <si>
    <t>N[C@@H](Cc1cc(Br)c(O)c(Br)c1)C(=O)O</t>
  </si>
  <si>
    <t>W42</t>
  </si>
  <si>
    <t>tyrosine, 3,5-dibromo-</t>
  </si>
  <si>
    <t>perrin3306</t>
  </si>
  <si>
    <t>N[C@@H](Cc1cc(Cl)c(O)c(Cl)c1)C(=O)O</t>
  </si>
  <si>
    <t>tyrosine, 3,5-dichloro-</t>
  </si>
  <si>
    <t>perrin3307</t>
  </si>
  <si>
    <t>N[C@@H](Cc1cc(I)c(O)c(I)c1)C(=O)O</t>
  </si>
  <si>
    <t>E3b, quinh.</t>
  </si>
  <si>
    <t>D1</t>
  </si>
  <si>
    <t>tyrosine, 3,5-di-iodo-</t>
  </si>
  <si>
    <t>perrin3308</t>
  </si>
  <si>
    <t>NCC(=O)N[C@@H](Cc1ccc(O)cc1)C(=O)O</t>
  </si>
  <si>
    <t>tyrosine, glycyl-</t>
  </si>
  <si>
    <t>perrin3309</t>
  </si>
  <si>
    <t>CC(C)C[C@@H](N)C(=O)N[C@@H](Cc1ccc(O)cc1)C(=O)O</t>
  </si>
  <si>
    <t>L-Tyrosine, D-leucyl-</t>
  </si>
  <si>
    <t>perrin3310</t>
  </si>
  <si>
    <t>C=0.01, I=0.15(KNO3), "mixed" constants_x000D_
DL configuration</t>
  </si>
  <si>
    <t>L42</t>
  </si>
  <si>
    <t>DL configuration, no details</t>
  </si>
  <si>
    <t>Y2</t>
  </si>
  <si>
    <t>LL configuration</t>
  </si>
  <si>
    <t>COc1ccc(C[C@H](N)C(=O)O)cc1</t>
  </si>
  <si>
    <t>tyrosine, O-methyl-</t>
  </si>
  <si>
    <t>perrin3311</t>
  </si>
  <si>
    <t>M21</t>
  </si>
  <si>
    <t>N[C@@H](Cc1ccc(O)cc1)C(=O)N[C@@H](Cc1ccc(O)cc1)C(=O)O</t>
  </si>
  <si>
    <t>C=0.02, I=0.3(NaCl), "mixed" constants</t>
  </si>
  <si>
    <t>G51</t>
  </si>
  <si>
    <t>tyrosine, tyrosyl-</t>
  </si>
  <si>
    <t>perrin3312</t>
  </si>
  <si>
    <t>NC(=O)[C@@H](N)Cc1ccc(O)cc1</t>
  </si>
  <si>
    <t>Tyrosine amide</t>
  </si>
  <si>
    <t>perrin3313</t>
  </si>
  <si>
    <t>CCOC(=O)[C@@H](N)Cc1ccc(O)cc1</t>
  </si>
  <si>
    <t>Tyrosine ethyl ester</t>
  </si>
  <si>
    <t>perrin3314</t>
  </si>
  <si>
    <t>CC(C)[C@H](N)C(=O)O</t>
  </si>
  <si>
    <t>(m) I=0.02 to 0.1 (K1), 0.02 to 0.09 (K2)</t>
  </si>
  <si>
    <t>- For calculation of thermodynamic quantities from these results  see ref. C45_x000D_
 - Other measurements: P13, S47</t>
  </si>
  <si>
    <t>Valine</t>
  </si>
  <si>
    <t>perrin3317</t>
  </si>
  <si>
    <t>L45</t>
  </si>
  <si>
    <t>CC(C)[C@H](NC(=O)CN)C(=O)O</t>
  </si>
  <si>
    <t>valine, glycyl-</t>
  </si>
  <si>
    <t>perrin3318</t>
  </si>
  <si>
    <t>CC(C)(S)[C@H](N)C(=O)O</t>
  </si>
  <si>
    <t>valine, Œ≤-mercapto-</t>
  </si>
  <si>
    <t>perrin3320</t>
  </si>
  <si>
    <t>CC([C@H](N)C(=O)O)C(F)(F)F</t>
  </si>
  <si>
    <t>valine, 4,4,4-trifluoro-</t>
  </si>
  <si>
    <t>perrin3322</t>
  </si>
  <si>
    <t>CC(C)[C@H](N)C(N)=O</t>
  </si>
  <si>
    <t>Valine amide</t>
  </si>
  <si>
    <t>perrin3323</t>
  </si>
  <si>
    <t>Cc1ncc(CO)c(C=O)c1O</t>
  </si>
  <si>
    <t>Pyridoxal</t>
  </si>
  <si>
    <t>perrin3330</t>
  </si>
  <si>
    <t>I=0.15(NaCl), "mixed" constants</t>
  </si>
  <si>
    <t>W38</t>
  </si>
  <si>
    <t>Cc1ncc(CO)c(CN)c1O</t>
  </si>
  <si>
    <t>Pyridoxamine</t>
  </si>
  <si>
    <t>perrin3332</t>
  </si>
  <si>
    <t>C=10-4, I not stated</t>
  </si>
  <si>
    <t>Cc1ncc(COP(=O)(O)O)c(CN)c1O</t>
  </si>
  <si>
    <t>I=0.15(NaCl), "mixed" constant</t>
  </si>
  <si>
    <t>Pyridoxamine 5-phosphate</t>
  </si>
  <si>
    <t>perrin3333</t>
  </si>
  <si>
    <t>Cc1ncc(CO)c(CO)c1O</t>
  </si>
  <si>
    <t>I=0.15(NaCl), ‚Äúmixed‚Äù constants</t>
  </si>
  <si>
    <t>Pyridoxine</t>
  </si>
  <si>
    <t>perrin3334</t>
  </si>
  <si>
    <t>S81</t>
  </si>
  <si>
    <t>H36</t>
  </si>
  <si>
    <t>Cc1cc2nc3c(=O)[nH]c(=O)nc-3n(C[C@H](O)[C@H](O)[C@H](O)CO)c2cc1C</t>
  </si>
  <si>
    <t>I low, but not stated</t>
  </si>
  <si>
    <t>H30</t>
  </si>
  <si>
    <t>Riboflavin</t>
  </si>
  <si>
    <t>perrin3335</t>
  </si>
  <si>
    <t>M44</t>
  </si>
  <si>
    <t>pK taken equal to pH for 50% max. fluorescence</t>
  </si>
  <si>
    <t>K65</t>
  </si>
  <si>
    <t>Nc1ncnc2c1ncn2[C@@H]1O[C@H](CO)[C@@H](O)[C@H]1O</t>
  </si>
  <si>
    <t>Adenosine</t>
  </si>
  <si>
    <t>perrin3338</t>
  </si>
  <si>
    <t>"Mixed" constant, I=0.15(NaCl)</t>
  </si>
  <si>
    <t>L26</t>
  </si>
  <si>
    <t>L27</t>
  </si>
  <si>
    <t>Nc1c2ncn([C@@H]3O[C@H](CO)[C@@H](O)[C@H]3O)c2nc[n+]1[O-]</t>
  </si>
  <si>
    <t>Taking 0.01M KOH as pH 12.16</t>
  </si>
  <si>
    <t>Adenosine 1-oxide</t>
  </si>
  <si>
    <t>perrin3340</t>
  </si>
  <si>
    <t>Nc1ncnc2c1ncn2[C@@H]1O[C@H](CO)[C@@H](OP(=O)(O)O)[C@H]1O</t>
  </si>
  <si>
    <t>Adenosine-3'-phosphoric acid</t>
  </si>
  <si>
    <t>perrin3342</t>
  </si>
  <si>
    <t>‚ÄúMixed‚Äù constants, C=0.025</t>
  </si>
  <si>
    <t>Unknown</t>
  </si>
  <si>
    <t>Nc1ncnc2c1ncn2[C@@H]1O[C@H](COP(=O)(O)O)[C@@H](O)[C@H]1O</t>
  </si>
  <si>
    <t>Adenosine-5'-phosphoric acid</t>
  </si>
  <si>
    <t>perrin3343</t>
  </si>
  <si>
    <t>C14</t>
  </si>
  <si>
    <t>B78</t>
  </si>
  <si>
    <t>Nc1ncnc2c1ncn2[C@@H]1O[C@H](COP(=O)(O)OP(=O)(O)OP(=O)(O)O)[C@@H](O)[C@H]1O</t>
  </si>
  <si>
    <t>- Determinations of pKs of ATP are in error because of complex formation with alkali metal ions; see ref. S52</t>
  </si>
  <si>
    <t>Adenosine-5'-triphosphoric acid</t>
  </si>
  <si>
    <t>perrin3344</t>
  </si>
  <si>
    <t>Nc1cn([C@@H]2O[C@H](CO)[C@@H](O)[C@H]2O)c(=O)[nH]c1=O</t>
  </si>
  <si>
    <t>W16</t>
  </si>
  <si>
    <t>5-Aminouridine</t>
  </si>
  <si>
    <t>perrin3347</t>
  </si>
  <si>
    <t>CCCCNc1nc(=O)n([C@H]2C[C@H](O)[C@@H](CO)O2)cc1F</t>
  </si>
  <si>
    <t>N-n-Butyl-5-fluoro-2'-deoxycytidine</t>
  </si>
  <si>
    <t>perrin3349</t>
  </si>
  <si>
    <t>Nc1ccn([C@@H]2O[C@H](CO)[C@@H](O)[C@H]2O)c(=O)n1</t>
  </si>
  <si>
    <t>Cytidine</t>
  </si>
  <si>
    <t>perrin3350</t>
  </si>
  <si>
    <t>Ionization of sugar group</t>
  </si>
  <si>
    <t>C=0.05, as sulphate, "mixed" constant</t>
  </si>
  <si>
    <t>I=0.05, "mixed" constant</t>
  </si>
  <si>
    <t>F29</t>
  </si>
  <si>
    <t>CN(C)c1ccn([C@@H]2O[C@H](CO)[C@@H](O)[C@H]2O)c(=O)n1</t>
  </si>
  <si>
    <t>N,N-Dimethylcytidine</t>
  </si>
  <si>
    <t>perrin3358</t>
  </si>
  <si>
    <t>CN(C)c1ccn([C@H]2C[C@H](O)[C@@H](CO)O2)c(=O)n1</t>
  </si>
  <si>
    <t>N,N-Dimethyl-2'-deoxycytidine</t>
  </si>
  <si>
    <t>perrin3359</t>
  </si>
  <si>
    <t>CCNc1nc(=O)n([C@H]2C[C@H](O)[C@@H](CO)O2)cc1F</t>
  </si>
  <si>
    <t>N-Ethyl-5-fluoro-2'-deoxycytidine</t>
  </si>
  <si>
    <t>perrin3360</t>
  </si>
  <si>
    <t>Nc1nc(=O)n([C@@H]2O[C@H](CO)[C@@H](O)[C@H]2O)cc1F</t>
  </si>
  <si>
    <t>5-Fluorocytidine</t>
  </si>
  <si>
    <t>perrin3361</t>
  </si>
  <si>
    <t>Nc1nc(=O)n([C@H]2C[C@H](O)[C@@H](CO)O2)cc1F</t>
  </si>
  <si>
    <t>5-Fluoro-2'-deoxycytidine</t>
  </si>
  <si>
    <t>perrin3362</t>
  </si>
  <si>
    <t>CN(C)c1nc(=O)n([C@H]2C[C@H](O)[C@@H](CO)O2)cc1F</t>
  </si>
  <si>
    <t>5-Fluoro-N,N-dimethyl-2'-deoxycytidine</t>
  </si>
  <si>
    <t>perrin3363</t>
  </si>
  <si>
    <t>CNc1nc(=O)n([C@@H]2O[C@H](CO)[C@@H](O)[C@H]2O)cc1F</t>
  </si>
  <si>
    <t>5-Fluoro-N-methylcytidine</t>
  </si>
  <si>
    <t>perrin3364</t>
  </si>
  <si>
    <t>CNc1nc(=O)n([C@H]2C[C@H](O)[C@@H](CO)O2)cc1F</t>
  </si>
  <si>
    <t>5-Fluoro-N-methyl-2'-deoxycytidine</t>
  </si>
  <si>
    <t>perrin3365</t>
  </si>
  <si>
    <t>CCCNc1nc(=O)n([C@H]2C[C@H](O)[C@@H](CO)O2)cc1F</t>
  </si>
  <si>
    <t>5-Fluoro-N-propyl-2'-deoxycytidine</t>
  </si>
  <si>
    <t>perrin3366</t>
  </si>
  <si>
    <t>Nc1ccn(C2O[C@H](CO)[C@@H](O)[C@H](O)[C@H]2O)c(=O)n1</t>
  </si>
  <si>
    <t>1-D-Glucopyranosylcytosine</t>
  </si>
  <si>
    <t>perrin3367</t>
  </si>
  <si>
    <t>CNc1ccn([C@@H]2O[C@H](CO)[C@@H](O)[C@H]2O)c(=O)n1</t>
  </si>
  <si>
    <t>N-Methylcytidine</t>
  </si>
  <si>
    <t>perrin3376</t>
  </si>
  <si>
    <t>Cc1cn([C@@H]2O[C@H](CO)[C@@H](O)[C@H]2O)c(=O)nc1N</t>
  </si>
  <si>
    <t>5-Methylcytidine</t>
  </si>
  <si>
    <t>perrin3378</t>
  </si>
  <si>
    <t>Cc1cn([C@@H]2O[C@H](COP(=O)(O)O)[C@@H](O)[C@H]2O)c(=O)nc1N</t>
  </si>
  <si>
    <t>5-Methylcytidylic acid</t>
  </si>
  <si>
    <t>perrin3379</t>
  </si>
  <si>
    <t>CNc1ccn([C@H]2C[C@H](O)[C@@H](CO)O2)c(=O)n1</t>
  </si>
  <si>
    <t>N-Methyl-2'-deoxycytidine</t>
  </si>
  <si>
    <t>perrin3380</t>
  </si>
  <si>
    <t>Cc1cn([C@H]2C[C@H](O)[C@@H](CO)O2)c(=O)nc1N</t>
  </si>
  <si>
    <t>5-Methyl-2'-deoxycytidine</t>
  </si>
  <si>
    <t>perrin3381</t>
  </si>
  <si>
    <t>O=c1[nH]c(=O)c2ncn([C@@H]3O[C@H](CO)[C@@H](O)[C@H]3O)c2[nH]1</t>
  </si>
  <si>
    <t>Xanthosine</t>
  </si>
  <si>
    <t>perrin3382</t>
  </si>
  <si>
    <t>C=Cc1c(C)c2cc3nc(c(CC(=O)O)c4nc(cc5[nH]c(cc1[nH]2)c(C)c5CC)C(C)=C4C(=O)O)[C@@H](CCC(=O)O)[C@@H]3C</t>
  </si>
  <si>
    <t>Estimated from potentiometric titration in glacial acetic acid</t>
  </si>
  <si>
    <t>P33</t>
  </si>
  <si>
    <t>Chlorin e6</t>
  </si>
  <si>
    <t>perrin3384</t>
  </si>
  <si>
    <t>COC(=O)CCC1=C(C)c2cc3[nH]c(cc3C)cc3[nH]c(cc4nc(cc1n2)C(CCC(=O)OC)=C4C)c(CCC(=O)OC)c3C</t>
  </si>
  <si>
    <t>Chlorin p6 trimethyl ester</t>
  </si>
  <si>
    <t>perrin3385</t>
  </si>
  <si>
    <t>C=Cc1c(C)c2cc3nc(c(C)c4nc(cc5[nH]c(cc1[nH]2)c(C)c5CC)C(C)=C4)[C@@H](CCC(=O)O)[C@@H]3C</t>
  </si>
  <si>
    <t>Phyllochlorin</t>
  </si>
  <si>
    <t>perrin3395</t>
  </si>
  <si>
    <t>From phase distribution studies</t>
  </si>
  <si>
    <t>P32</t>
  </si>
  <si>
    <t>CCC1=C(C)c2cc3[nH]c(cc4nc(cc5cc(C)c(cc1n2)[nH]5)[C@@H](CCC(=O)O)[C@@H]4C)c(C)c3CC</t>
  </si>
  <si>
    <t>Pyrrochlorin</t>
  </si>
  <si>
    <t>perrin3397</t>
  </si>
  <si>
    <t>C=CC1=C(C)C2=NC1=CC1=NC(=C(CC)/C1=C/O)C=C1N=C(C(CC(=O)O)=C3NC(=C2)C(C)C3CCC(=O)O)C(C(=O)O)=C1C</t>
  </si>
  <si>
    <t>Rhodin g7</t>
  </si>
  <si>
    <t>perrin3399</t>
  </si>
  <si>
    <t>CCC1=C(C)c2cc3nc(cc4[nH]c(cc5[nH]c(cc1n2)c(C)c5CC)c(C)c4C(=O)O)C(CCC(=O)O)=C3C</t>
  </si>
  <si>
    <t>Rhodoporphyrin</t>
  </si>
  <si>
    <t>perrin3402</t>
  </si>
  <si>
    <t>CNC[C@H](O)[C@@H](O)[C@H](O)[C@H](O)CO</t>
  </si>
  <si>
    <t>J23</t>
  </si>
  <si>
    <t>N-Methylglucamine</t>
  </si>
  <si>
    <t>perrin3409</t>
  </si>
  <si>
    <t>I=0.1, "mixed" constant, pH-dependence of optical rotation</t>
  </si>
  <si>
    <t>CC(=O)O</t>
  </si>
  <si>
    <t>Monoprotonated species</t>
  </si>
  <si>
    <t>Acetic acid</t>
  </si>
  <si>
    <t>perrin3411</t>
  </si>
  <si>
    <t>CC(C)=O</t>
  </si>
  <si>
    <t>Acetone</t>
  </si>
  <si>
    <t>perrin3412</t>
  </si>
  <si>
    <t>From plot of pk versus shift of OD vibrational band of CH3OD</t>
  </si>
  <si>
    <t>G37</t>
  </si>
  <si>
    <t>CC(=O)c1ccccc1</t>
  </si>
  <si>
    <t>22+5</t>
  </si>
  <si>
    <t>In aq. H2SO4 solutions, taking pk of p-nitroaniline=0.99</t>
  </si>
  <si>
    <t>F20</t>
  </si>
  <si>
    <t>Acetophenone</t>
  </si>
  <si>
    <t>perrin3413</t>
  </si>
  <si>
    <t>S78</t>
  </si>
  <si>
    <t>O=C(C=Cc1ccccc1)c1ccccc1</t>
  </si>
  <si>
    <t>acetophenone, benzal-</t>
  </si>
  <si>
    <t>perrin3414</t>
  </si>
  <si>
    <t>CC(=O)c1cccc(Br)c1</t>
  </si>
  <si>
    <t>acetophenone, m-bromo-</t>
  </si>
  <si>
    <t>perrin3415</t>
  </si>
  <si>
    <t>CC(=O)c1ccc(Br)cc1</t>
  </si>
  <si>
    <t>In aq. solutions, taking pk of 4-nitroaniline=0.99</t>
  </si>
  <si>
    <t>F19</t>
  </si>
  <si>
    <t>acetophenone, p-bromo-</t>
  </si>
  <si>
    <t>perrin3416</t>
  </si>
  <si>
    <t>CC(=O)c1cccc(Cl)c1</t>
  </si>
  <si>
    <t>acetophenone, m-chloro-</t>
  </si>
  <si>
    <t>perrin3417</t>
  </si>
  <si>
    <t>CC(=O)c1ccc(Cl)cc1</t>
  </si>
  <si>
    <t>acetophenone, p-chloro-</t>
  </si>
  <si>
    <t>perrin3418</t>
  </si>
  <si>
    <t>CCOc1cccc(C(C)=O)c1</t>
  </si>
  <si>
    <t>acetophenone, m-ethoxy-</t>
  </si>
  <si>
    <t>perrin3420</t>
  </si>
  <si>
    <t>CCOc1ccc(C(C)=O)cc1</t>
  </si>
  <si>
    <t>acetophenone, p-ethoxy-</t>
  </si>
  <si>
    <t>perrin3421</t>
  </si>
  <si>
    <t>CCc1ccc(C(C)=O)cc1</t>
  </si>
  <si>
    <t>acetophenone, p-ethyl-</t>
  </si>
  <si>
    <t>perrin3422</t>
  </si>
  <si>
    <t>CC(=O)c1ccc(F)cc1</t>
  </si>
  <si>
    <t>acetophenone, p-fluoro-</t>
  </si>
  <si>
    <t>perrin3423</t>
  </si>
  <si>
    <t>CC(=O)c1cccc(O)c1</t>
  </si>
  <si>
    <t>acetophenone, m-hydroxy-</t>
  </si>
  <si>
    <t>perrin3424</t>
  </si>
  <si>
    <t>CC(=O)c1ccc(O)cc1</t>
  </si>
  <si>
    <t>acetophenone, p-hydroxy-</t>
  </si>
  <si>
    <t>perrin3425</t>
  </si>
  <si>
    <t>COc1cccc(C(C)=O)c1</t>
  </si>
  <si>
    <t>acetophenone, m-methoxy-</t>
  </si>
  <si>
    <t>perrin3426</t>
  </si>
  <si>
    <t>COc1ccc(C(C)=O)cc1</t>
  </si>
  <si>
    <t>acetophenone, p-methoxy-</t>
  </si>
  <si>
    <t>perrin3427</t>
  </si>
  <si>
    <t>CC(=O)c1cccc(C)c1</t>
  </si>
  <si>
    <t>acetophenone, m-methyl-</t>
  </si>
  <si>
    <t>perrin3428</t>
  </si>
  <si>
    <t>CC(=O)c1ccc(C)cc1</t>
  </si>
  <si>
    <t>In aq. H2SO4 solutions, taking pk of 4-nitroaniline=0.99</t>
  </si>
  <si>
    <t>acetophenone, p-methyl-</t>
  </si>
  <si>
    <t>perrin3429</t>
  </si>
  <si>
    <t>CC(=O)c1cccc([N+](=O)[O-])c1</t>
  </si>
  <si>
    <t>acetophenone, m-nitro-</t>
  </si>
  <si>
    <t>perrin3430</t>
  </si>
  <si>
    <t>CC(=O)c1ccc([N+](=O)[O-])cc1</t>
  </si>
  <si>
    <t>acetophenone, p-nitro-</t>
  </si>
  <si>
    <t>perrin3431</t>
  </si>
  <si>
    <t>CC(=O)CC(C)=O</t>
  </si>
  <si>
    <t>pKAH(enol)</t>
  </si>
  <si>
    <t>In aq. H2SO4 solutions, rapid flow, bromine reaction</t>
  </si>
  <si>
    <t>S37</t>
  </si>
  <si>
    <t>Acetylacetone</t>
  </si>
  <si>
    <t>perrin3433</t>
  </si>
  <si>
    <t>pKAH(keto)</t>
  </si>
  <si>
    <t>C~0.4, concentration constant</t>
  </si>
  <si>
    <t>C12</t>
  </si>
  <si>
    <t>C=3x10-3</t>
  </si>
  <si>
    <t>E18</t>
  </si>
  <si>
    <t>I16</t>
  </si>
  <si>
    <t>COc1ccccc1</t>
  </si>
  <si>
    <t>Solvent extraction</t>
  </si>
  <si>
    <t>A78</t>
  </si>
  <si>
    <t>Anisole</t>
  </si>
  <si>
    <t>perrin3435</t>
  </si>
  <si>
    <t>c1cc2ccc3cc4cccc5ccc6cc(c1)c2c3c6c54</t>
  </si>
  <si>
    <t>H22</t>
  </si>
  <si>
    <t>Anthanthrene</t>
  </si>
  <si>
    <t>perrin3436</t>
  </si>
  <si>
    <t>O=c1c2ccc3cccc4c(=O)c5ccc6cccc1c6c5-c2c34</t>
  </si>
  <si>
    <t>Anthanthrone</t>
  </si>
  <si>
    <t>perrin3437</t>
  </si>
  <si>
    <t>c1ccc2cc3ccccc3cc2c1</t>
  </si>
  <si>
    <t>Anthracene</t>
  </si>
  <si>
    <t>perrin3438</t>
  </si>
  <si>
    <t>O=C1c2ccccc2Cc2ccccc21</t>
  </si>
  <si>
    <t>Anthrone</t>
  </si>
  <si>
    <t>perrin3440</t>
  </si>
  <si>
    <t>O=Cc1ccccc1</t>
  </si>
  <si>
    <t>Y4</t>
  </si>
  <si>
    <t>Benzaldehyde</t>
  </si>
  <si>
    <t>perrin3441</t>
  </si>
  <si>
    <t>From plot of pK versus shift of OD vibrational band of CH3OD</t>
  </si>
  <si>
    <t>O=Cc1cccc(Cl)c1</t>
  </si>
  <si>
    <t>benzaldehyde, m-chloro-</t>
  </si>
  <si>
    <t>perrin3442</t>
  </si>
  <si>
    <t>O=Cc1ccc(Cl)cc1</t>
  </si>
  <si>
    <t>benzaldehyde, p-chloro-</t>
  </si>
  <si>
    <t>perrin3443</t>
  </si>
  <si>
    <t>COc1ccc(C=O)cc1</t>
  </si>
  <si>
    <t>benzaldehyde, p-methoxy-</t>
  </si>
  <si>
    <t>perrin3444</t>
  </si>
  <si>
    <t>Cc1ccccc1C=O</t>
  </si>
  <si>
    <t>benzaldehyde, o-methyl-</t>
  </si>
  <si>
    <t>perrin3445</t>
  </si>
  <si>
    <t>Cc1cccc(C=O)c1</t>
  </si>
  <si>
    <t>benzaldehyde, m-methyl-</t>
  </si>
  <si>
    <t>perrin3446</t>
  </si>
  <si>
    <t>Cc1ccc(C=O)cc1</t>
  </si>
  <si>
    <t>benzaldehyde, p-methyl-</t>
  </si>
  <si>
    <t>perrin3447</t>
  </si>
  <si>
    <t>O=Cc1ccc([N+](=O)[O-])cc1</t>
  </si>
  <si>
    <t>benzaldehyde, p-nitro-</t>
  </si>
  <si>
    <t>perrin3448</t>
  </si>
  <si>
    <t>CCc1cc(CC)c(C=O)c(CC)c1</t>
  </si>
  <si>
    <t>Room temp.</t>
  </si>
  <si>
    <t>In aq. H2SO4 solutions, taking pK of p-nitroaniline=0.99</t>
  </si>
  <si>
    <t>S19</t>
  </si>
  <si>
    <t>benzaldehyde, 2,4,6-triethyl-</t>
  </si>
  <si>
    <t>perrin3449</t>
  </si>
  <si>
    <t>CC(C)c1cc(C(C)C)c(C=O)c(C(C)C)c1</t>
  </si>
  <si>
    <t>benzaldehyde, 2,4,6-triisopropyl-</t>
  </si>
  <si>
    <t>perrin3450</t>
  </si>
  <si>
    <t>Cc1cc(C)c(C=O)c(C)c1</t>
  </si>
  <si>
    <t>benzaldehyde, 2,4,6-trimethyl-</t>
  </si>
  <si>
    <t>perrin3451</t>
  </si>
  <si>
    <t>E9</t>
  </si>
  <si>
    <t>Benzamide</t>
  </si>
  <si>
    <t>perrin3452</t>
  </si>
  <si>
    <t>NC(=O)c1cccc(Br)c1</t>
  </si>
  <si>
    <t>benzamide, m-bromo-</t>
  </si>
  <si>
    <t>perrin3453</t>
  </si>
  <si>
    <t>NC(=O)c1ccc(Br)cc1</t>
  </si>
  <si>
    <t>benzamide, p-bromo-</t>
  </si>
  <si>
    <t>perrin3454</t>
  </si>
  <si>
    <t>NC(=O)c1cccc(Cl)c1</t>
  </si>
  <si>
    <t>benzamide, m-chloro-</t>
  </si>
  <si>
    <t>perrin3455</t>
  </si>
  <si>
    <t>NC(=O)c1ccc(Cl)cc1</t>
  </si>
  <si>
    <t>benzamide, p-chloro-</t>
  </si>
  <si>
    <t>perrin3456</t>
  </si>
  <si>
    <t>CN(C)C(=O)c1ccccc1</t>
  </si>
  <si>
    <t>benzamide, N,N-dimethyl-</t>
  </si>
  <si>
    <t>perrin3457</t>
  </si>
  <si>
    <t>NC(=O)c1ccc(F)cc1</t>
  </si>
  <si>
    <t>benzamide, p-fluoro-</t>
  </si>
  <si>
    <t>perrin3458</t>
  </si>
  <si>
    <t>COc1cccc(C(N)=O)c1</t>
  </si>
  <si>
    <t>benzamide, m-methoxy-</t>
  </si>
  <si>
    <t>perrin3459</t>
  </si>
  <si>
    <t>benzamide, p-methoxy-</t>
  </si>
  <si>
    <t>perrin3460</t>
  </si>
  <si>
    <t>CNC(=O)c1ccccc1</t>
  </si>
  <si>
    <t>benzamide, N-methyl-</t>
  </si>
  <si>
    <t>perrin3461</t>
  </si>
  <si>
    <t>Cc1cccc(C(N)=O)c1</t>
  </si>
  <si>
    <t>benzamide, m-methyl-</t>
  </si>
  <si>
    <t>perrin3462</t>
  </si>
  <si>
    <t>Cc1ccc(C(N)=O)cc1</t>
  </si>
  <si>
    <t>benzamide, p-methyl-</t>
  </si>
  <si>
    <t>perrin3463</t>
  </si>
  <si>
    <t>NC(=O)c1cccc([N+](=O)[O-])c1</t>
  </si>
  <si>
    <t>benzamide, m-nitro-</t>
  </si>
  <si>
    <t>perrin3464</t>
  </si>
  <si>
    <t>benzamide, p-nitro-</t>
  </si>
  <si>
    <t>perrin3465</t>
  </si>
  <si>
    <t>c1ccc2cc3c(ccc4ccccc43)cc2c1</t>
  </si>
  <si>
    <t>Benzanthracene</t>
  </si>
  <si>
    <t>perrin3466</t>
  </si>
  <si>
    <t>O=C1c2ccccc2-c2cccc3cccc1c23</t>
  </si>
  <si>
    <t>Benzanthrone</t>
  </si>
  <si>
    <t>perrin3467</t>
  </si>
  <si>
    <t>CCCCOc1ccccc1</t>
  </si>
  <si>
    <t>A75</t>
  </si>
  <si>
    <t>benzene, n-butoxy-</t>
  </si>
  <si>
    <t>perrin3468</t>
  </si>
  <si>
    <t>CCOc1ccccc1</t>
  </si>
  <si>
    <t>benzene, ethoxy-</t>
  </si>
  <si>
    <t>perrin3470</t>
  </si>
  <si>
    <t>Cc1c(C)c(C)c(C)c(C)c1C</t>
  </si>
  <si>
    <t>benzene, hexamethyl-</t>
  </si>
  <si>
    <t>perrin3471</t>
  </si>
  <si>
    <t>CC(C)COc1ccccc1</t>
  </si>
  <si>
    <t>benzene, isobutoxy-</t>
  </si>
  <si>
    <t>perrin3472</t>
  </si>
  <si>
    <t>CC(C)Oc1ccccc1</t>
  </si>
  <si>
    <t>benzene, isopropoxy-</t>
  </si>
  <si>
    <t>perrin3473</t>
  </si>
  <si>
    <t>benzene, methoxy-</t>
  </si>
  <si>
    <t>perrin3474</t>
  </si>
  <si>
    <t>CCCCCOc1ccccc1</t>
  </si>
  <si>
    <t>benzene, pentyloxy-</t>
  </si>
  <si>
    <t>perrin3475</t>
  </si>
  <si>
    <t>CCCOc1ccccc1</t>
  </si>
  <si>
    <t>benzene, n-propoxy-</t>
  </si>
  <si>
    <t>perrin3476</t>
  </si>
  <si>
    <t>O=C(O)c1ccccc1</t>
  </si>
  <si>
    <t>Sulphuric acid solutions, formation of mono-cation</t>
  </si>
  <si>
    <t>Benzoic acid</t>
  </si>
  <si>
    <t>perrin3477</t>
  </si>
  <si>
    <t>S76</t>
  </si>
  <si>
    <t>S79</t>
  </si>
  <si>
    <t>O=C(O)c1ccccc1Br</t>
  </si>
  <si>
    <t>benzoic acid, 2-bromo-</t>
  </si>
  <si>
    <t>perrin3478</t>
  </si>
  <si>
    <t>O=C(O)c1cccc(Br)c1</t>
  </si>
  <si>
    <t>benzoic acid, 3-bromo-</t>
  </si>
  <si>
    <t>perrin3479</t>
  </si>
  <si>
    <t>CC(C)(C)c1ccccc1C(=O)O</t>
  </si>
  <si>
    <t>benzoic acid, 2-t-butyl-</t>
  </si>
  <si>
    <t>perrin3480</t>
  </si>
  <si>
    <t>CC(C)(C)c1ccc(C(=O)O)cc1</t>
  </si>
  <si>
    <t>benzoic acid, 4-t-butyl-</t>
  </si>
  <si>
    <t>perrin3481</t>
  </si>
  <si>
    <t>O=C(O)c1ccccc1C(=O)O</t>
  </si>
  <si>
    <t>benzoic acid, 2-carboxy-</t>
  </si>
  <si>
    <t>perrin3482</t>
  </si>
  <si>
    <t>O=C(O)c1cccc(C(=O)O)c1</t>
  </si>
  <si>
    <t>benzoic acid, 3-carboxy-</t>
  </si>
  <si>
    <t>perrin3483</t>
  </si>
  <si>
    <t>O=C(O)c1ccc(C(=O)O)cc1</t>
  </si>
  <si>
    <t>benzoic acid, 4-carboxy-</t>
  </si>
  <si>
    <t>perrin3484</t>
  </si>
  <si>
    <t>O=C(O)c1ccccc1Cl</t>
  </si>
  <si>
    <t>benzoic acid, 2-chloro-</t>
  </si>
  <si>
    <t>perrin3485</t>
  </si>
  <si>
    <t>O=C(O)c1cccc(Cl)c1</t>
  </si>
  <si>
    <t>benzoic acid, 3-chloro-</t>
  </si>
  <si>
    <t>perrin3486</t>
  </si>
  <si>
    <t>O=C(O)c1ccc(Cl)cc1</t>
  </si>
  <si>
    <t>benzoic acid, 4-chloro-</t>
  </si>
  <si>
    <t>perrin3487</t>
  </si>
  <si>
    <t>CCOc1ccccc1C(=O)O</t>
  </si>
  <si>
    <t>benzoic acid, 2-ethoxy-</t>
  </si>
  <si>
    <t>perrin3488</t>
  </si>
  <si>
    <t>CCOc1cccc(C(=O)O)c1</t>
  </si>
  <si>
    <t>benzoic acid, 3-ethoxy-</t>
  </si>
  <si>
    <t>perrin3489</t>
  </si>
  <si>
    <t>CCOc1ccc(C(=O)O)cc1</t>
  </si>
  <si>
    <t>benzoic acid, 4-ethoxy-</t>
  </si>
  <si>
    <t>perrin3490</t>
  </si>
  <si>
    <t>CCc1ccccc1C(=O)O</t>
  </si>
  <si>
    <t>benzoic acid, 2-ethyl-</t>
  </si>
  <si>
    <t>perrin3491</t>
  </si>
  <si>
    <t>CCc1ccc(C(=O)O)cc1</t>
  </si>
  <si>
    <t>benzoic acid, 4-ethyl-</t>
  </si>
  <si>
    <t>perrin3492</t>
  </si>
  <si>
    <t>O=C(O)c1ccccc1F</t>
  </si>
  <si>
    <t>benzoic acid, 2-fluoro-</t>
  </si>
  <si>
    <t>perrin3493</t>
  </si>
  <si>
    <t>O=C(O)c1cccc(F)c1</t>
  </si>
  <si>
    <t>benzoic acid, 3-fluoro-</t>
  </si>
  <si>
    <t>perrin3494</t>
  </si>
  <si>
    <t>O=C(O)c1ccc(F)cc1</t>
  </si>
  <si>
    <t>benzoic acid, 4-fluoro-</t>
  </si>
  <si>
    <t>perrin3495</t>
  </si>
  <si>
    <t>O=C(O)c1ccccc1O</t>
  </si>
  <si>
    <t>benzoic acid, 2-hydroxy-</t>
  </si>
  <si>
    <t>perrin3496</t>
  </si>
  <si>
    <t>O=C(O)c1cccc(O)c1</t>
  </si>
  <si>
    <t>benzoic acid, 3-hydroxy-</t>
  </si>
  <si>
    <t>perrin3497</t>
  </si>
  <si>
    <t>O=C(O)c1ccc(O)cc1</t>
  </si>
  <si>
    <t>benzoic acid, 4-hydroxy-</t>
  </si>
  <si>
    <t>perrin3498</t>
  </si>
  <si>
    <t>O=C(O)c1ccccc1I</t>
  </si>
  <si>
    <t>benzoic acid, 2-iodo-</t>
  </si>
  <si>
    <t>perrin3499</t>
  </si>
  <si>
    <t>O=C(O)c1cccc(I)c1</t>
  </si>
  <si>
    <t>benzoic acid, 3-iodo-</t>
  </si>
  <si>
    <t>perrin3500</t>
  </si>
  <si>
    <t>O=C(O)c1ccc(I)cc1</t>
  </si>
  <si>
    <t>benzoic acid, 4-iodo-</t>
  </si>
  <si>
    <t>perrin3501</t>
  </si>
  <si>
    <t>CC(C)c1ccccc1C(=O)O</t>
  </si>
  <si>
    <t>benzoic acid, 2-isopropyl-</t>
  </si>
  <si>
    <t>perrin3502</t>
  </si>
  <si>
    <t>COc1ccccc1C(=O)O</t>
  </si>
  <si>
    <t>benzoic acid, 2-methoxy-</t>
  </si>
  <si>
    <t>perrin3503</t>
  </si>
  <si>
    <t>COc1cccc(C(=O)O)c1</t>
  </si>
  <si>
    <t>benzoic acid, 3-methoxy-</t>
  </si>
  <si>
    <t>perrin3504</t>
  </si>
  <si>
    <t>COc1ccc(C(=O)O)cc1</t>
  </si>
  <si>
    <t>benzoic acid, 4-methoxy-</t>
  </si>
  <si>
    <t>perrin3505</t>
  </si>
  <si>
    <t>Cc1ccccc1C(=O)O</t>
  </si>
  <si>
    <t>benzoic acid, 2-methyl-</t>
  </si>
  <si>
    <t>perrin3506</t>
  </si>
  <si>
    <t>Cc1cccc(C(=O)O)c1</t>
  </si>
  <si>
    <t>benzoic acid, 3-methyl-</t>
  </si>
  <si>
    <t>perrin3507</t>
  </si>
  <si>
    <t>Cc1ccc(C(=O)O)cc1</t>
  </si>
  <si>
    <t>benzoic acid, 4-methyl-</t>
  </si>
  <si>
    <t>perrin3508</t>
  </si>
  <si>
    <t>O=C(O)c1ccccc1[N+](=O)[O-]</t>
  </si>
  <si>
    <t>benzoic acid, 2-nitro-</t>
  </si>
  <si>
    <t>perrin3509</t>
  </si>
  <si>
    <t>O=C(O)c1cccc([N+](=O)[O-])c1</t>
  </si>
  <si>
    <t>benzoic acid, 3-nitro-</t>
  </si>
  <si>
    <t>perrin3510</t>
  </si>
  <si>
    <t>O=C(O)c1ccc(-c2ccccc2)cc1</t>
  </si>
  <si>
    <t>benzoic acid, 4-phenyl-</t>
  </si>
  <si>
    <t>perrin3511</t>
  </si>
  <si>
    <t>Cc1cc(C)c(C(=O)O)c(C)c1</t>
  </si>
  <si>
    <t>S17</t>
  </si>
  <si>
    <t>benzoic acid, 2,4,6-trimethyl-</t>
  </si>
  <si>
    <t>perrin3512</t>
  </si>
  <si>
    <t>Similar values were obtained for 4-ethyl-2,6-dimethyl- and 4-isopropyl-2,6-dimethyl- benzoic acids</t>
  </si>
  <si>
    <t>c1ccc2c(c1)cc1cccc3c4cccc5cccc(c54)c2c13</t>
  </si>
  <si>
    <t>Benzoperylene</t>
  </si>
  <si>
    <t>perrin3514</t>
  </si>
  <si>
    <t>O=c1cc2c3cccc4cc5ccccc5c(c5cccc(c1=O)c25)c43</t>
  </si>
  <si>
    <t>Benzoperylenequinone</t>
  </si>
  <si>
    <t>perrin3515</t>
  </si>
  <si>
    <t>O=C(c1ccccc1)c1ccccc1</t>
  </si>
  <si>
    <t>Benzophenone</t>
  </si>
  <si>
    <t>perrin3516</t>
  </si>
  <si>
    <t>O=C1C=C(O)C(=O)C=C1O</t>
  </si>
  <si>
    <t>S35</t>
  </si>
  <si>
    <t>1,4-Benzoquinone, 2,5-dihydroxy-</t>
  </si>
  <si>
    <t>perrin3518</t>
  </si>
  <si>
    <t>CC1(C)CCCOc2ccccc21</t>
  </si>
  <si>
    <t>1-Benzoxepin, 2,3,4,5-tetrahydro-5,5-dimethyl-</t>
  </si>
  <si>
    <t>perrin3519</t>
  </si>
  <si>
    <t>O=C(c1ccccc1)c1ccc(-c2ccccc2)cc1</t>
  </si>
  <si>
    <t>biphenyl, p-benzoyl-</t>
  </si>
  <si>
    <t>perrin3521</t>
  </si>
  <si>
    <t>CC1(C)[C@@H]2CC[C@]1(C)[C@](O)(c1ccccc1)C2</t>
  </si>
  <si>
    <t>In H2SO4 solutions (unstable), using C0 acidity function</t>
  </si>
  <si>
    <t>D27</t>
  </si>
  <si>
    <t>borneol, 2-phenyl-</t>
  </si>
  <si>
    <t>perrin3522</t>
  </si>
  <si>
    <t>CC(C)(C)O</t>
  </si>
  <si>
    <t>Rate of formation of N-t-butylacrylamide in aq. H2SO4 solutions</t>
  </si>
  <si>
    <t>D26</t>
  </si>
  <si>
    <t>t-Butanol</t>
  </si>
  <si>
    <t>perrin3523</t>
  </si>
  <si>
    <t>O=C1CCC1</t>
  </si>
  <si>
    <t>Cyclobutanone</t>
  </si>
  <si>
    <t>perrin3525</t>
  </si>
  <si>
    <t>O=C1CCCCCC1</t>
  </si>
  <si>
    <t>Cycloheptanone</t>
  </si>
  <si>
    <t>perrin3526</t>
  </si>
  <si>
    <t>O=C1CCCCC1</t>
  </si>
  <si>
    <t>Cyclohexanone</t>
  </si>
  <si>
    <t>perrin3527</t>
  </si>
  <si>
    <t>O=C1CCCCCCC1</t>
  </si>
  <si>
    <t>Cyclooctanone</t>
  </si>
  <si>
    <t>perrin3528</t>
  </si>
  <si>
    <t>O=C1CCCC1</t>
  </si>
  <si>
    <t>Cyclopentanone</t>
  </si>
  <si>
    <t>perrin3529</t>
  </si>
  <si>
    <t>CC(=O)CC(C)(C)O</t>
  </si>
  <si>
    <t>I=1, from pH dependence of equilibrium with mesityl oxide</t>
  </si>
  <si>
    <t>P53</t>
  </si>
  <si>
    <t>Diacetone alcohol</t>
  </si>
  <si>
    <t>perrin3530</t>
  </si>
  <si>
    <t>c1ccc2c(c1)c1ccc3ccc4ccc5ccc6c7ccccc7c2c2c1c3c4c5c62</t>
  </si>
  <si>
    <t>Dibenzocoronene</t>
  </si>
  <si>
    <t>perrin3532</t>
  </si>
  <si>
    <t>CCOCC</t>
  </si>
  <si>
    <t>A74</t>
  </si>
  <si>
    <t>Diethyl ether</t>
  </si>
  <si>
    <t>perrin3536</t>
  </si>
  <si>
    <t>CC(C)OC(C)C</t>
  </si>
  <si>
    <t xml:space="preserve">Solvent extraction  </t>
  </si>
  <si>
    <t>A76</t>
  </si>
  <si>
    <t>Di-isopropyl ether</t>
  </si>
  <si>
    <t>perrin3539</t>
  </si>
  <si>
    <t>Cc1cc(C)c(C(O)c2c(C)cc(C)cc2C)c(C)c1</t>
  </si>
  <si>
    <t>In aq. H2SO4 solutions, Co acidity function</t>
  </si>
  <si>
    <t>Dimesitylcarbinol</t>
  </si>
  <si>
    <t>perrin3540</t>
  </si>
  <si>
    <t>COC</t>
  </si>
  <si>
    <t>Dimethyl ether</t>
  </si>
  <si>
    <t>perrin3541</t>
  </si>
  <si>
    <t>O=[N+]([O-])c1ccc(Cl)c([N+](=O)[O-])c1</t>
  </si>
  <si>
    <t>H2SO4 solutions, pK of 4-toluyhnitracidium ion taken=-10.34</t>
  </si>
  <si>
    <t>2,4-Dinitrochlorobenzene</t>
  </si>
  <si>
    <t>perrin3542</t>
  </si>
  <si>
    <t>Cc1ccc([N+](=O)[O-])cc1[N+](=O)[O-]</t>
  </si>
  <si>
    <t>2,4-Dinitrotoluene</t>
  </si>
  <si>
    <t>perrin3543</t>
  </si>
  <si>
    <t>C1COCCO1</t>
  </si>
  <si>
    <t>1,4-Dioxan</t>
  </si>
  <si>
    <t>perrin3544</t>
  </si>
  <si>
    <t>OC(c1ccccc1)c1ccccc1</t>
  </si>
  <si>
    <t>In H2SO4 solutions, using C0 acidity function</t>
  </si>
  <si>
    <t>Diphenylcarbinol</t>
  </si>
  <si>
    <t>perrin3545</t>
  </si>
  <si>
    <t>COCCOC</t>
  </si>
  <si>
    <t>ethane, 1,2-dimethoxy-</t>
  </si>
  <si>
    <t>perrin3552</t>
  </si>
  <si>
    <t>CCOC(C)=O</t>
  </si>
  <si>
    <t>Ethyl acetate</t>
  </si>
  <si>
    <t>perrin3555</t>
  </si>
  <si>
    <t>CCOC(=O)c1ccccc1</t>
  </si>
  <si>
    <t>H47</t>
  </si>
  <si>
    <t>Ethyl benzoate</t>
  </si>
  <si>
    <t>perrin3556</t>
  </si>
  <si>
    <t>O=c1cc(-c2ccccc2)oc2ccccc12</t>
  </si>
  <si>
    <t>D16</t>
  </si>
  <si>
    <t>Flavone</t>
  </si>
  <si>
    <t>perrin3557</t>
  </si>
  <si>
    <t>COc1ccc(-c2cc(=O)c3ccccc3o2)cc1</t>
  </si>
  <si>
    <t>flavone, 4'-methoxy-</t>
  </si>
  <si>
    <t>perrin3558</t>
  </si>
  <si>
    <t>Cc1cc(C)c(-c2oc3ccccc3c(=O)c2C)c(C)c1</t>
  </si>
  <si>
    <t>flavone, 3,2',4',6'-tetramethyl-</t>
  </si>
  <si>
    <t>perrin3560</t>
  </si>
  <si>
    <t>Cc1cc(C)c(-c2cc(=O)c3ccccc3o2)c(C)c1</t>
  </si>
  <si>
    <t>flavone, 2',4',6'-trimethyl-</t>
  </si>
  <si>
    <t>perrin3561</t>
  </si>
  <si>
    <t>OC1c2ccccc2-c2ccccc21</t>
  </si>
  <si>
    <t>In H2SO4 solutions, Co acidity function</t>
  </si>
  <si>
    <t>fluorene, 9-hydroxy-</t>
  </si>
  <si>
    <t>perrin3562</t>
  </si>
  <si>
    <t>CC1(O)c2ccccc2-c2ccccc21</t>
  </si>
  <si>
    <t>In H2SO4 + acetic acid solutions, using, acidity functions</t>
  </si>
  <si>
    <t>fluorene, 9-hydroxy-9-methyl-</t>
  </si>
  <si>
    <t>perrin3563</t>
  </si>
  <si>
    <t>C=O</t>
  </si>
  <si>
    <t>Estimated from pK2 and isoelectric pH</t>
  </si>
  <si>
    <t>W1</t>
  </si>
  <si>
    <t>Formaldehyde</t>
  </si>
  <si>
    <t>perrin3564</t>
  </si>
  <si>
    <t>NC(=O)c1ccco1</t>
  </si>
  <si>
    <t>2-Furamide</t>
  </si>
  <si>
    <t>perrin3565</t>
  </si>
  <si>
    <t>C1CCOC1</t>
  </si>
  <si>
    <t>furan, tetrahydro-</t>
  </si>
  <si>
    <t>perrin3566</t>
  </si>
  <si>
    <t>CC1CCC(C)O1</t>
  </si>
  <si>
    <t>A77</t>
  </si>
  <si>
    <t>furan, tetrahydro-2,5-dimethyl-</t>
  </si>
  <si>
    <t>perrin3567</t>
  </si>
  <si>
    <t>CC1CCCO1</t>
  </si>
  <si>
    <t>furan, tetrahydro-2-methyl-</t>
  </si>
  <si>
    <t>perrin3568</t>
  </si>
  <si>
    <t>O=Cc1ccco1</t>
  </si>
  <si>
    <t>Furfural</t>
  </si>
  <si>
    <t>perrin3569</t>
  </si>
  <si>
    <t>O=C(O)c1ccco1</t>
  </si>
  <si>
    <t>2-Furoic acid</t>
  </si>
  <si>
    <t>perrin3570</t>
  </si>
  <si>
    <t>C1CCCOCC1</t>
  </si>
  <si>
    <t>Hexamethylene oxide</t>
  </si>
  <si>
    <t>perrin3572</t>
  </si>
  <si>
    <t>CC(C)C(=O)c1ccccc1</t>
  </si>
  <si>
    <t>Z7</t>
  </si>
  <si>
    <t>Isobutyrophenone</t>
  </si>
  <si>
    <t>['OPSIN_name1', 'cirpy_name1', 'pubchem_name1', 'pubchem_nickname']</t>
  </si>
  <si>
    <t>perrin3573</t>
  </si>
  <si>
    <t>CC(C)O</t>
  </si>
  <si>
    <t>Rate of oxidation by chromium (vi) oxide in aq. H2SO4 solutions</t>
  </si>
  <si>
    <t>R26</t>
  </si>
  <si>
    <t>Isopropanol</t>
  </si>
  <si>
    <t>perrin3575</t>
  </si>
  <si>
    <t>In aq. H2SO4 solutions, taking of 2,4-dichloro-6-nitroaniline=-3.22_x000D_
This value is doubtful: see discussion in ref. A76</t>
  </si>
  <si>
    <t>B18</t>
  </si>
  <si>
    <t>CC(=O)C=C(C)C</t>
  </si>
  <si>
    <t>I=0.2 (HClO4)</t>
  </si>
  <si>
    <t>Distribution</t>
  </si>
  <si>
    <t>P52</t>
  </si>
  <si>
    <t>Mesityl oxide</t>
  </si>
  <si>
    <t>perrin3577</t>
  </si>
  <si>
    <t>CCCCOC</t>
  </si>
  <si>
    <t>Methyl n-butyl ether</t>
  </si>
  <si>
    <t>perrin3579</t>
  </si>
  <si>
    <t>COC(C)(C)C</t>
  </si>
  <si>
    <t>Methyl t-butyl ether</t>
  </si>
  <si>
    <t>perrin3580</t>
  </si>
  <si>
    <t>CC(=O)C(C)(C)C</t>
  </si>
  <si>
    <t>Methyl t-butyl ketone</t>
  </si>
  <si>
    <t>perrin3581</t>
  </si>
  <si>
    <t>CCOC</t>
  </si>
  <si>
    <t>Methyl ethyl ether</t>
  </si>
  <si>
    <t>perrin3583</t>
  </si>
  <si>
    <t>CCC(C)=O</t>
  </si>
  <si>
    <t>Methyl ethyl ketone</t>
  </si>
  <si>
    <t>perrin3584</t>
  </si>
  <si>
    <t>COC(C)C</t>
  </si>
  <si>
    <t>Methyl isopropyl ether</t>
  </si>
  <si>
    <t>perrin3585</t>
  </si>
  <si>
    <t>CC(=O)C(C)C</t>
  </si>
  <si>
    <t>Methyl isopropyl ketone</t>
  </si>
  <si>
    <t>perrin3586</t>
  </si>
  <si>
    <t>CCCOC</t>
  </si>
  <si>
    <t>Methyl n-propyl ether</t>
  </si>
  <si>
    <t>perrin3587</t>
  </si>
  <si>
    <t>c1ccc(Cc2ccc3ccccc3c2)cc1</t>
  </si>
  <si>
    <t>naphthalene, Œ≤-benzyl-</t>
  </si>
  <si>
    <t>perrin3589</t>
  </si>
  <si>
    <t>O=C(O)c1cccc2ccccc12</t>
  </si>
  <si>
    <t>Œ±-Naphthoic acid</t>
  </si>
  <si>
    <t>perrin3591</t>
  </si>
  <si>
    <t>O=C(O)c1ccc2ccccc2c1</t>
  </si>
  <si>
    <t>Œ≤-Naphthoic acid</t>
  </si>
  <si>
    <t>perrin3592</t>
  </si>
  <si>
    <t>O=C1C=CC(=O)c2ccccc21</t>
  </si>
  <si>
    <t>p-Naphthoquinone</t>
  </si>
  <si>
    <t>perrin3593</t>
  </si>
  <si>
    <t>CC(=O)c1ccc2ccccc2c1</t>
  </si>
  <si>
    <t>Œ≤-Naphthyl methyl ketone</t>
  </si>
  <si>
    <t>perrin3594</t>
  </si>
  <si>
    <t>O=[N+]([O-])c1ccccc1</t>
  </si>
  <si>
    <t>H2SO4 solutions, pK of 4-toluylnitracidium ion taken=-10.34</t>
  </si>
  <si>
    <t>Nitrobenzene</t>
  </si>
  <si>
    <t>perrin3595</t>
  </si>
  <si>
    <t>Cryoscopy</t>
  </si>
  <si>
    <t>G11</t>
  </si>
  <si>
    <t>CC(C)(C)c1ccc([N+](=O)[O-])cc1</t>
  </si>
  <si>
    <t>Nitrobenzene, 4-t-butyl-</t>
  </si>
  <si>
    <t>perrin3596</t>
  </si>
  <si>
    <t>O=[N+]([O-])c1cccc(Cl)c1</t>
  </si>
  <si>
    <t>Nitrobenzene, 3-chloro-</t>
  </si>
  <si>
    <t>perrin3597</t>
  </si>
  <si>
    <t>O=[N+]([O-])c1ccc(Cl)cc1</t>
  </si>
  <si>
    <t>Nitrobenzene, 4-chloro-</t>
  </si>
  <si>
    <t>perrin3598</t>
  </si>
  <si>
    <t>O=[N+]([O-])c1cccc(F)c1</t>
  </si>
  <si>
    <t>Nitrobenzene, 3-fluoro-</t>
  </si>
  <si>
    <t>perrin3599</t>
  </si>
  <si>
    <t>O=[N+]([O-])c1ccc(F)cc1</t>
  </si>
  <si>
    <t>Nitrobenzene, 4-fluoro-</t>
  </si>
  <si>
    <t>perrin3600</t>
  </si>
  <si>
    <t>O=[N+]([O-])c1ccc(O)cc1</t>
  </si>
  <si>
    <t>G25</t>
  </si>
  <si>
    <t>p-Nitrophenol</t>
  </si>
  <si>
    <t>perrin3601</t>
  </si>
  <si>
    <t>Cc1cccc([N+](=O)[O-])c1</t>
  </si>
  <si>
    <t>3-Nitrotoluene</t>
  </si>
  <si>
    <t>perrin3602</t>
  </si>
  <si>
    <t>Cc1ccc([N+](=O)[O-])cc1</t>
  </si>
  <si>
    <t>4-Nitrotoluene</t>
  </si>
  <si>
    <t>perrin3603</t>
  </si>
  <si>
    <t>c1cc2cccc3c4cccc5cccc(c(c1)c23)c54</t>
  </si>
  <si>
    <t>Perylene</t>
  </si>
  <si>
    <t>perrin3605</t>
  </si>
  <si>
    <t>O=C1C(=O)c2ccccc2-c2ccccc21</t>
  </si>
  <si>
    <t>Phenanthraquinone</t>
  </si>
  <si>
    <t>perrin3607</t>
  </si>
  <si>
    <t>Oc1ccccc1</t>
  </si>
  <si>
    <t>Phenol</t>
  </si>
  <si>
    <t>perrin3608</t>
  </si>
  <si>
    <t>O=C(O)Cc1ccccc1</t>
  </si>
  <si>
    <t>Phenylacetic acid</t>
  </si>
  <si>
    <t>perrin3609</t>
  </si>
  <si>
    <t>O=C1NCc2ccccc21</t>
  </si>
  <si>
    <t>Phthalimidine</t>
  </si>
  <si>
    <t>perrin3611</t>
  </si>
  <si>
    <t>CCC(=O)c1ccccc1</t>
  </si>
  <si>
    <t>Propiophenone</t>
  </si>
  <si>
    <t>perrin3613</t>
  </si>
  <si>
    <t>C1CCOCC1</t>
  </si>
  <si>
    <t>pyran, tetrahydro-</t>
  </si>
  <si>
    <t>perrin3614</t>
  </si>
  <si>
    <t>c1ccc2c(c1)cc1ccc3cc4c5ccccc5cc5ccc6cc2c1c3c6c54</t>
  </si>
  <si>
    <t>Pyranthrene</t>
  </si>
  <si>
    <t>perrin3615</t>
  </si>
  <si>
    <t>c1cc2ccc3cccc4ccc(c1)c2c34</t>
  </si>
  <si>
    <t>Pyrene</t>
  </si>
  <si>
    <t>perrin3616</t>
  </si>
  <si>
    <t>O=c1ccocc1</t>
  </si>
  <si>
    <t>Esterification of phenylacetic acid in ethanol</t>
  </si>
  <si>
    <t>J11</t>
  </si>
  <si>
    <t>4-Pyrone</t>
  </si>
  <si>
    <t>perrin3617</t>
  </si>
  <si>
    <t>Cc1cc(=O)cc(C)o1</t>
  </si>
  <si>
    <t>H12</t>
  </si>
  <si>
    <t>4-Pyrone, 2,6-dimethyl-</t>
  </si>
  <si>
    <t>perrin3618</t>
  </si>
  <si>
    <t>O=c1cc(-c2ccccc2)oc(-c2ccccc2)c1</t>
  </si>
  <si>
    <t>4-Pyrone, 2,6-diphenyl-</t>
  </si>
  <si>
    <t>perrin3619</t>
  </si>
  <si>
    <t>Cc1cc(=O)cc(-c2ccccc2)o1</t>
  </si>
  <si>
    <t>4-Pyrone, 2-methyl-6-phenyl-</t>
  </si>
  <si>
    <t>perrin3620</t>
  </si>
  <si>
    <t>c1ccc2cc3cc4ccccc4cc3cc2c1</t>
  </si>
  <si>
    <t>Tetracene</t>
  </si>
  <si>
    <t>perrin3621</t>
  </si>
  <si>
    <t>C1CCSC1</t>
  </si>
  <si>
    <t>thiophene, tetrahydro-</t>
  </si>
  <si>
    <t>perrin3622</t>
  </si>
  <si>
    <t>OC(c1ccccc1)(c1ccccc1)c1ccccc1</t>
  </si>
  <si>
    <t>C=10-5 to 10-8, in H2SO4 solutions, using C0 acidity function</t>
  </si>
  <si>
    <t>Triphenylcarbinol</t>
  </si>
  <si>
    <t>perrin3623</t>
  </si>
  <si>
    <t>c1ccc2c(c1)cc1ccc3c4ccc5cc6ccccc6c6ccc(c7ccc2c1c37)c4c56</t>
  </si>
  <si>
    <t>Violanthrene A</t>
  </si>
  <si>
    <t>perrin3643</t>
  </si>
  <si>
    <t>c1ccc2c(c1)cc1ccc3c4ccc5cccc6c7ccccc7c(c7ccc2c1c37)c4c56</t>
  </si>
  <si>
    <t>Violanthrene B</t>
  </si>
  <si>
    <t>perrin3644</t>
  </si>
  <si>
    <t>CNc1ccc2cc3ccc(NC)cc3[o+]c2c1.[Cl-]</t>
  </si>
  <si>
    <t>C=0.001 to 0.003, as hydrochloride</t>
  </si>
  <si>
    <t>R6</t>
  </si>
  <si>
    <t>Acridine Red</t>
  </si>
  <si>
    <t>perrin3645</t>
  </si>
  <si>
    <t>Cc1cc([N+](=O)[O-])ccc1NN=C(N)c1ccccc1</t>
  </si>
  <si>
    <t>S3</t>
  </si>
  <si>
    <t>(Œ±-Aminobenzylidene)-2-methyl-4-nitrophenylhydrazine</t>
  </si>
  <si>
    <t>perrin3646</t>
  </si>
  <si>
    <t>NC(=NNc1ccc([N+](=O)[O-])cc1)c1ccccc1</t>
  </si>
  <si>
    <t>(Œ±-Aminobenzylidene)-4-nitrophenylhydrazine</t>
  </si>
  <si>
    <t>perrin3647</t>
  </si>
  <si>
    <t>Cc1cc(O)ccc1C1(c2ccc(O)cc2C)OS(=O)(=O)c2ccccc21</t>
  </si>
  <si>
    <t>20+10</t>
  </si>
  <si>
    <t>From review of literature values</t>
  </si>
  <si>
    <t>K52</t>
  </si>
  <si>
    <t>m-Cresol Purple</t>
  </si>
  <si>
    <t>perrin3656</t>
  </si>
  <si>
    <t>CN(C)c1ccc(/N=N/c2ccc(S(=O)(=O)[O-])cc2)cc1.[Na+]</t>
  </si>
  <si>
    <t>In dilute HCl solutions</t>
  </si>
  <si>
    <t>S45</t>
  </si>
  <si>
    <t>Methyl Orange</t>
  </si>
  <si>
    <t>perrin3668</t>
  </si>
  <si>
    <t>I=0.1, ‚Äúmixed‚Äù constant</t>
  </si>
  <si>
    <t>S2</t>
  </si>
  <si>
    <t>K45</t>
  </si>
  <si>
    <t>CN(C)c1ccc(/N=N/c2ccccc2C(=O)O)cc1</t>
  </si>
  <si>
    <t>- The pKs of the para-methyl isomer are also given._x000D_
Other measurements: K52 (literature review), S51, T8</t>
  </si>
  <si>
    <t>Methyl Red</t>
  </si>
  <si>
    <t>perrin3669</t>
  </si>
  <si>
    <t>In HCl, KCl buffers</t>
  </si>
  <si>
    <t>Solubility versus pH</t>
  </si>
  <si>
    <t>R1</t>
  </si>
  <si>
    <t>O5, solubility</t>
  </si>
  <si>
    <t>16+1</t>
  </si>
  <si>
    <t>K46</t>
  </si>
  <si>
    <t>O=C1C=C/C(=C(/c2ccccc2)c2ccc(O)c3ccccc23)c2ccccc21</t>
  </si>
  <si>
    <t>p-Naphtholbenzein</t>
  </si>
  <si>
    <t>perrin3670</t>
  </si>
  <si>
    <t>In aq. H2SO4 solutions_x000D_
Considered by these authors to be unsuitable as Hammett indicator</t>
  </si>
  <si>
    <t>From results in glacial acetic acid + HClO4</t>
  </si>
  <si>
    <t>S54</t>
  </si>
  <si>
    <t>CN(C)c1ccc(N=C2C=CC(=O)C=C2)cc1</t>
  </si>
  <si>
    <t>In aq. H2SO4 solutions, quoted from literature</t>
  </si>
  <si>
    <t>S23</t>
  </si>
  <si>
    <t>Phenol Blue</t>
  </si>
  <si>
    <t>perrin3673</t>
  </si>
  <si>
    <t>O=C1C=CC(=Nc2ccc(O)cc2)C=C1</t>
  </si>
  <si>
    <t>Phenolindophenol</t>
  </si>
  <si>
    <t>perrin3674</t>
  </si>
  <si>
    <t>CC[n+]1c(/C=C/c2ccc(N(C)C)cc2)ccc2ccccc21.[I-]</t>
  </si>
  <si>
    <t>Quinaldine Red</t>
  </si>
  <si>
    <t>perrin3681</t>
  </si>
  <si>
    <t>Cc1cc2nc3cc(C)c(N)cc3[n+](-c3ccccc3)c2cc1N.[Cl-]</t>
  </si>
  <si>
    <t>Safranin O</t>
  </si>
  <si>
    <t>perrin3683</t>
  </si>
  <si>
    <t>Cc1ccc2c(c1)sc(-c1ccc(N(C)C)cc1)[n+]2C.[Cl-]</t>
  </si>
  <si>
    <t>Thioflavine T</t>
  </si>
  <si>
    <t>perrin3686</t>
  </si>
  <si>
    <t>Cc1cc(O)c(C(C)C)cc1C1(c2cc(C(C)C)c(O)cc2C)OS(=O)(=O)c2ccccc21</t>
  </si>
  <si>
    <t>M27</t>
  </si>
  <si>
    <t>Thymol Blue</t>
  </si>
  <si>
    <t>perrin3688</t>
  </si>
  <si>
    <t>S1</t>
  </si>
  <si>
    <t>22.5+7.5</t>
  </si>
  <si>
    <t>NC(=O)NC(N)=O</t>
  </si>
  <si>
    <t>&gt;4</t>
  </si>
  <si>
    <t>Biuret</t>
  </si>
  <si>
    <t>perrin3695</t>
  </si>
  <si>
    <t>C[As](C)(=O)O</t>
  </si>
  <si>
    <t>I=0.03, rate of hydrolysis of ethylene acetal</t>
  </si>
  <si>
    <t>K20</t>
  </si>
  <si>
    <t>Cacodylic acid</t>
  </si>
  <si>
    <t>perrin3696</t>
  </si>
  <si>
    <t>Using p-dinitrophenol</t>
  </si>
  <si>
    <t>I=0.1 to 3</t>
  </si>
  <si>
    <t>E2b, quin.</t>
  </si>
  <si>
    <t>N#CN</t>
  </si>
  <si>
    <t>E3c</t>
  </si>
  <si>
    <t>Cyanamide</t>
  </si>
  <si>
    <t>perrin3697</t>
  </si>
  <si>
    <t>From hydrolysis of sodium salt_x000D_
Values for pK2 at other temperatures are calculated using the reaction isochore</t>
  </si>
  <si>
    <t>K1</t>
  </si>
  <si>
    <t>Hydrolysis of methyl acetate</t>
  </si>
  <si>
    <t>G59</t>
  </si>
  <si>
    <t>cyanamide, diethyl-</t>
  </si>
  <si>
    <t>perrin3698</t>
  </si>
  <si>
    <t>N=C(N)N</t>
  </si>
  <si>
    <t>I=2</t>
  </si>
  <si>
    <t>Guanidine</t>
  </si>
  <si>
    <t>perrin3720</t>
  </si>
  <si>
    <t>C=1, as sulphate</t>
  </si>
  <si>
    <t>A69</t>
  </si>
  <si>
    <t>CN(C)C(=N)N</t>
  </si>
  <si>
    <t>guanidine, N,N-dimethyl-</t>
  </si>
  <si>
    <t>perrin3726</t>
  </si>
  <si>
    <t>D15</t>
  </si>
  <si>
    <t>CN(C)C(=N)N[N+](=O)[O-]</t>
  </si>
  <si>
    <t>B83</t>
  </si>
  <si>
    <t>guanidine, N,N-dimethyl-N'-nitro-</t>
  </si>
  <si>
    <t>perrin3728</t>
  </si>
  <si>
    <t>N=C(N)Nc1ccccc1</t>
  </si>
  <si>
    <t>guanidine, N-phenyl-</t>
  </si>
  <si>
    <t>perrin3736</t>
  </si>
  <si>
    <t>CN(C)C(=N)N(C)C</t>
  </si>
  <si>
    <t>C=1, as hydriodide</t>
  </si>
  <si>
    <t>guanidine, N,N,N',N'-tetramethyl-</t>
  </si>
  <si>
    <t>perrin3737</t>
  </si>
  <si>
    <t>CN=C(NC)N(C)C</t>
  </si>
  <si>
    <t>guanidine, N,N,N',N"-tetramethyl-</t>
  </si>
  <si>
    <t>perrin3738</t>
  </si>
  <si>
    <t>CN=C(NC)NC</t>
  </si>
  <si>
    <t>guanidine, N,N',N"-trimethyl-</t>
  </si>
  <si>
    <t>perrin3740</t>
  </si>
  <si>
    <t>CC(=O)NNc1ccccc1</t>
  </si>
  <si>
    <t>hydrazine, 1-acetyl-2-phenyl-</t>
  </si>
  <si>
    <t>perrin3746</t>
  </si>
  <si>
    <t>CCN(N)CC</t>
  </si>
  <si>
    <t>C=0.02 to 0.05, ‚Äúmixed‚Äù constant</t>
  </si>
  <si>
    <t>H48</t>
  </si>
  <si>
    <t>hydrazine, N,N-diethyl-</t>
  </si>
  <si>
    <t>perrin3747</t>
  </si>
  <si>
    <t>CCNNCC</t>
  </si>
  <si>
    <t>C=0.02 to 0.05, as dihydrochloride, ‚Äúmixed‚Äù constant</t>
  </si>
  <si>
    <t>hydrazine, N,N'-diethyl-</t>
  </si>
  <si>
    <t>perrin3748</t>
  </si>
  <si>
    <t>CN(C)N</t>
  </si>
  <si>
    <t>hydrazine, N,N-dimethyl-</t>
  </si>
  <si>
    <t>perrin3749</t>
  </si>
  <si>
    <t>CNNC</t>
  </si>
  <si>
    <t>hydrazine, N,N'-dimethyl-</t>
  </si>
  <si>
    <t>perrin3750</t>
  </si>
  <si>
    <t>CCNN</t>
  </si>
  <si>
    <t>hydrazine, ethyl-</t>
  </si>
  <si>
    <t>perrin3751</t>
  </si>
  <si>
    <t>CNN</t>
  </si>
  <si>
    <t>C=0.02 to 0.05, "mixed" constant</t>
  </si>
  <si>
    <t>hydrazine, methyl-</t>
  </si>
  <si>
    <t>perrin3757</t>
  </si>
  <si>
    <t>CN(C)N(C)C</t>
  </si>
  <si>
    <t>C39</t>
  </si>
  <si>
    <t>hydrazine, tetramethyl-</t>
  </si>
  <si>
    <t>perrin3761</t>
  </si>
  <si>
    <t>CNN(C)C</t>
  </si>
  <si>
    <t>hydrazine, trimethyl-</t>
  </si>
  <si>
    <t>perrin3762</t>
  </si>
  <si>
    <t>NC1=CC(=O)C(=O)c2ccccc21</t>
  </si>
  <si>
    <t>Solutions 0.2M in buffer and 0.1M in KCl, concentration constant</t>
  </si>
  <si>
    <t>pH-dependence of oxidn-redn potentials</t>
  </si>
  <si>
    <t>1,2-Naphthoquinone, 4-amino-</t>
  </si>
  <si>
    <t>perrin3764</t>
  </si>
  <si>
    <t>CP(C)C</t>
  </si>
  <si>
    <t>C=0.2 to 1.8, as hydrochloride</t>
  </si>
  <si>
    <t>S46</t>
  </si>
  <si>
    <t>phosphine, trimethyl-</t>
  </si>
  <si>
    <t>perrin3768</t>
  </si>
  <si>
    <t>NNC(N)=O</t>
  </si>
  <si>
    <t>Semicarbazide</t>
  </si>
  <si>
    <t>perrin3769</t>
  </si>
  <si>
    <t>NC(N)=S</t>
  </si>
  <si>
    <t>W6</t>
  </si>
  <si>
    <t>Thiourea</t>
  </si>
  <si>
    <t>perrin3772</t>
  </si>
  <si>
    <t>C[SH]=C(N)N</t>
  </si>
  <si>
    <t>thiourea, S-methyl-</t>
  </si>
  <si>
    <t>perrin3773</t>
  </si>
  <si>
    <t>C=0.06</t>
  </si>
  <si>
    <t>C[SH]=C(N)Nc1ccccc1</t>
  </si>
  <si>
    <t>thiourea, S-methyl-N-phenyl-</t>
  </si>
  <si>
    <t>perrin3774</t>
  </si>
  <si>
    <t>NC(N)=O</t>
  </si>
  <si>
    <t>C=0.1 to 0.5, I=0.1, concentration constant</t>
  </si>
  <si>
    <t>E3b, quin.</t>
  </si>
  <si>
    <t>B45</t>
  </si>
  <si>
    <t>Urea</t>
  </si>
  <si>
    <t>perrin3778</t>
  </si>
  <si>
    <t>S85</t>
  </si>
  <si>
    <t>CNC(N)=O</t>
  </si>
  <si>
    <t>Predicted from measurements in glacial acetric acid</t>
  </si>
  <si>
    <t>urea, N-methyl-</t>
  </si>
  <si>
    <t>perrin3785</t>
  </si>
  <si>
    <t>NC(=O)Nc1ccccc1</t>
  </si>
  <si>
    <t>urea, phenyl-</t>
  </si>
  <si>
    <t>perrin3789</t>
  </si>
  <si>
    <t>(m) A_0 obtained from plot of A versus c^(1/2)</t>
  </si>
  <si>
    <t>C1, R1d</t>
  </si>
  <si>
    <t>N23</t>
  </si>
  <si>
    <t>perrin_supp</t>
  </si>
  <si>
    <t>perrin_supp4004</t>
  </si>
  <si>
    <t>(m) pK of trimethylamine-d9</t>
  </si>
  <si>
    <t>CC(=O)OCCN(C)C</t>
  </si>
  <si>
    <t>C=1.3x10-3M</t>
  </si>
  <si>
    <t>ethane, 1-acetoxy-2-dimethylamino-</t>
  </si>
  <si>
    <t>perrin_supp4005</t>
  </si>
  <si>
    <t>not stated</t>
  </si>
  <si>
    <t>CC(=O)SCCN(C)C</t>
  </si>
  <si>
    <t>C=1-3x10-3 M</t>
  </si>
  <si>
    <t>ethane, 1-acetylthio-2-dimethylamino-</t>
  </si>
  <si>
    <t>perrin_supp4006</t>
  </si>
  <si>
    <t>C=0.05M, I&lt;0.04</t>
  </si>
  <si>
    <t>perrin_supp4007</t>
  </si>
  <si>
    <t>I=0.14, "mixed" constants</t>
  </si>
  <si>
    <t>perrin_supp4008</t>
  </si>
  <si>
    <t>I=0.3</t>
  </si>
  <si>
    <t>I=0.8</t>
  </si>
  <si>
    <t>I=0.1(KNO3). "mixed" constants</t>
  </si>
  <si>
    <t>R20</t>
  </si>
  <si>
    <t>C=0.001-0.01M, extrapolated to I=0</t>
  </si>
  <si>
    <t>NCCCl</t>
  </si>
  <si>
    <t>ethane, 1-amino-2-chloro-</t>
  </si>
  <si>
    <t>perrin_supp4009</t>
  </si>
  <si>
    <t>C=0.1M</t>
  </si>
  <si>
    <t>G18</t>
  </si>
  <si>
    <t>perrin_supp4010</t>
  </si>
  <si>
    <t>NCC(Cl)Cl</t>
  </si>
  <si>
    <t>ethane, 1-amino-2,2-dichloro-</t>
  </si>
  <si>
    <t>perrin_supp4011</t>
  </si>
  <si>
    <t>I=0.008-0.8 (NaClO4 KCl) (for K2) _x000D_
I=0.005-0.039 (for k1)</t>
  </si>
  <si>
    <t>N15, N16</t>
  </si>
  <si>
    <t>perrin_supp4012</t>
  </si>
  <si>
    <t>NCC(F)F</t>
  </si>
  <si>
    <t>C=0.05M</t>
  </si>
  <si>
    <t>ethane, 1-amino-2,2-difluoro-</t>
  </si>
  <si>
    <t>perrin_supp4013</t>
  </si>
  <si>
    <t>NCCNCCNCCNCCN</t>
  </si>
  <si>
    <t>I=0.1 (KCl),  "mixed" constants</t>
  </si>
  <si>
    <t>ethane, 1-(2-aminoethyl)amino-2-[2-(2-aminoethyl)aminoethyl]amino-</t>
  </si>
  <si>
    <t>perrin_supp4014</t>
  </si>
  <si>
    <t>NCCF</t>
  </si>
  <si>
    <t>ethane, 1-amino-2-fluoro-</t>
  </si>
  <si>
    <t>perrin_supp4015</t>
  </si>
  <si>
    <t>(m), I=0.02 to 0.08</t>
  </si>
  <si>
    <t>perrin_supp4016</t>
  </si>
  <si>
    <t>C=0.01M, I=0.011</t>
  </si>
  <si>
    <t>N=C(CCN)NO</t>
  </si>
  <si>
    <t>ethane, 1-amino-2-(N-hydroxyamidino)-</t>
  </si>
  <si>
    <t>perrin_supp4017</t>
  </si>
  <si>
    <t>I=0.1(KNO3); concentration constants</t>
  </si>
  <si>
    <t>perrin_supp4018</t>
  </si>
  <si>
    <t>I=0.03-2.0(NaClO4)</t>
  </si>
  <si>
    <t>perrin_supp4019</t>
  </si>
  <si>
    <t>I=0.5(KNO3), "mixed" constants</t>
  </si>
  <si>
    <t>perrin_supp4020</t>
  </si>
  <si>
    <t>C[Se]CCN</t>
  </si>
  <si>
    <t>C=0.005M, I=0.1(NaClO4), "mixed" constants</t>
  </si>
  <si>
    <t>T8</t>
  </si>
  <si>
    <t>ethane, 1-amino-2-methylseleno-</t>
  </si>
  <si>
    <t>perrin_supp4022</t>
  </si>
  <si>
    <t>perrin_supp4024</t>
  </si>
  <si>
    <t>perrin_supp4025</t>
  </si>
  <si>
    <t>I=0.1(KCl), concentration constants</t>
  </si>
  <si>
    <t>P12</t>
  </si>
  <si>
    <t>ethane, 1,2-bis(2-aminoethylamino)-</t>
  </si>
  <si>
    <t>perrin_supp4026</t>
  </si>
  <si>
    <t>I=0 _x000D_
Values given for temp range 15-45 C</t>
  </si>
  <si>
    <t>perrin_supp4027</t>
  </si>
  <si>
    <t>I=0.1(KNO3), concentration constants</t>
  </si>
  <si>
    <t>ethane, 1,2-bis-(dimethylamino)-</t>
  </si>
  <si>
    <t>perrin_supp4028</t>
  </si>
  <si>
    <t>I=0</t>
  </si>
  <si>
    <t>I=0.019-2.0(NaClO4) (for K1) _x000D_
I=0.001-2.0(NaClO4), (for K2)</t>
  </si>
  <si>
    <t>perrin_supp4029</t>
  </si>
  <si>
    <t>OCCNCCNCCO</t>
  </si>
  <si>
    <t>ethane, 1,2-bis(2-hydroxyethyl)amino-</t>
  </si>
  <si>
    <t>perrin_supp4030</t>
  </si>
  <si>
    <t>perrin_supp4031</t>
  </si>
  <si>
    <t>I=0.02-2.0(NaClO4)</t>
  </si>
  <si>
    <t>CCCC(=O)OCCN(C)C</t>
  </si>
  <si>
    <t>C=1-3x10-3M</t>
  </si>
  <si>
    <t>ethane, 1-butyryloxy-2-dimethylamino-</t>
  </si>
  <si>
    <t>perrin_supp4032</t>
  </si>
  <si>
    <t>CCCC(=O)SCCN(C)C</t>
  </si>
  <si>
    <t>ethane, 1-butyrylthio-2-dimethylamino-</t>
  </si>
  <si>
    <t>perrin_supp4033</t>
  </si>
  <si>
    <t>CNCCC#N</t>
  </si>
  <si>
    <t>ethane, 1-cyano-2-methylamino-</t>
  </si>
  <si>
    <t>perrin_supp4034</t>
  </si>
  <si>
    <t>I=0.040 to 0.35</t>
  </si>
  <si>
    <t>P44</t>
  </si>
  <si>
    <t>perrin_supp4035</t>
  </si>
  <si>
    <t>I=0.010-2.04(NaClO4, KCl)</t>
  </si>
  <si>
    <t>N12, N16</t>
  </si>
  <si>
    <t>I=0.5(KNO3), , "mixed" constants</t>
  </si>
  <si>
    <t>CCOP(=S)(OCC)OCCN(C)C</t>
  </si>
  <si>
    <t>I=0.1(KCl), extrapolated to I=0</t>
  </si>
  <si>
    <t>ethane, 1-diethoxyphosphinothioyloxy-2-dimethylamino-</t>
  </si>
  <si>
    <t>perrin_supp4036</t>
  </si>
  <si>
    <t>CCOP(=O)(CCN(CC)CC)OCC</t>
  </si>
  <si>
    <t>C=0.0025M</t>
  </si>
  <si>
    <t>ethane, 1-diethoxyphosphinyl-2-diethylamino-</t>
  </si>
  <si>
    <t>perrin_supp4037</t>
  </si>
  <si>
    <t>CCOP(=O)(OCC)OCCN(CC)CC</t>
  </si>
  <si>
    <t>ethane, 1-diethoxyphosphinyloxy-2-diethylamino-</t>
  </si>
  <si>
    <t>perrin_supp4039</t>
  </si>
  <si>
    <t>CCOP(=O)(OCC)OCCN(C)C</t>
  </si>
  <si>
    <t>ethane, 1-diethoxyphosphinyloxy-2-dimethylamino-</t>
  </si>
  <si>
    <t>perrin_supp4040</t>
  </si>
  <si>
    <t>CCOP(=O)(OCC)SCCN(C)C</t>
  </si>
  <si>
    <t>ethane, 1-diethoxyphosphinylthio-2-dimethylamino-</t>
  </si>
  <si>
    <t>perrin_supp4041</t>
  </si>
  <si>
    <t>(m), I=0.10 to 1.03, m=0.02, 0.04</t>
  </si>
  <si>
    <t>E2c</t>
  </si>
  <si>
    <t>perrin_supp4042</t>
  </si>
  <si>
    <t>P50</t>
  </si>
  <si>
    <t>Rate of removal of Cl from beta-chloroisobutyric acid</t>
  </si>
  <si>
    <t>CAT, KIN</t>
  </si>
  <si>
    <t>(m), I=0.10 to 0.30</t>
  </si>
  <si>
    <t>perrin_supp4043</t>
  </si>
  <si>
    <t>CCN(CC)CCNC</t>
  </si>
  <si>
    <t>ethane, 1-diethylamino-2-methylamino-</t>
  </si>
  <si>
    <t>perrin_supp4044</t>
  </si>
  <si>
    <t>CC(C)OP(=O)(OCCN(C)C)OC(C)C</t>
  </si>
  <si>
    <t>ethane, 1-diisopropoxyphosphinyloxy-2-dimethylamino-</t>
  </si>
  <si>
    <t>perrin_supp4045</t>
  </si>
  <si>
    <t>CC(C)OP(=O)(OC(C)C)SCCN(C)C</t>
  </si>
  <si>
    <t>I=0.1 (KCl), extrapolated to I=0</t>
  </si>
  <si>
    <t>ethane, 1-diisopropoxyphosphinylthio-2-dimethylamino-</t>
  </si>
  <si>
    <t>perrin_supp4046</t>
  </si>
  <si>
    <t>perrin_supp4049</t>
  </si>
  <si>
    <t>COCCN(C)C</t>
  </si>
  <si>
    <t>ethane, 1-dimethylamino-2-methoxy-</t>
  </si>
  <si>
    <t>perrin_supp4050</t>
  </si>
  <si>
    <t>CCC(=O)OCCN(C)C</t>
  </si>
  <si>
    <t>ethane, 1-dimethylamino-2-propionyloxy-</t>
  </si>
  <si>
    <t>perrin_supp4053</t>
  </si>
  <si>
    <t>CN(C)CC(F)(F)F</t>
  </si>
  <si>
    <t>ethane, 1-dimethylamino-2,2,2-trifluoro-</t>
  </si>
  <si>
    <t>perrin_supp4055</t>
  </si>
  <si>
    <t>perrin_supp4056</t>
  </si>
  <si>
    <t>CCNCCO</t>
  </si>
  <si>
    <t>(m) I=0.10 to 0.25</t>
  </si>
  <si>
    <t>ethane, 1-ethylamino-2-hydroxy-</t>
  </si>
  <si>
    <t>perrin_supp4057</t>
  </si>
  <si>
    <t>perrin_supp4060</t>
  </si>
  <si>
    <t>CNCCO</t>
  </si>
  <si>
    <t>ethane, 1-hydroxy-2-methylamino-</t>
  </si>
  <si>
    <t>perrin_supp4063</t>
  </si>
  <si>
    <t>CNCC(F)(F)F</t>
  </si>
  <si>
    <t>ethane, 1,1,1-trifluoro-2-methylamino-</t>
  </si>
  <si>
    <t>perrin_supp4064</t>
  </si>
  <si>
    <t>CCNC[Si](C)(C)C</t>
  </si>
  <si>
    <t>ethane, trimethylsilylmethylamino-</t>
  </si>
  <si>
    <t>perrin_supp4065</t>
  </si>
  <si>
    <t>CCN(CC)CCN(CC)CCN(CC)CC</t>
  </si>
  <si>
    <t>Extrapolated to C=0</t>
  </si>
  <si>
    <t>diethylenetriamine, 1,1,4,7,7-pentaethyl-</t>
  </si>
  <si>
    <t>['OPSIN_name1', 'cirpy_name1', 'pubchem_name1']</t>
  </si>
  <si>
    <t>perrin_supp4074</t>
  </si>
  <si>
    <t>CCN(CC)CCNCCN(CC)CC</t>
  </si>
  <si>
    <t>diethylenetriamine, 1,1,7,7-tetraethyl-</t>
  </si>
  <si>
    <t>perrin_supp4076</t>
  </si>
  <si>
    <t>C[N+](C)(C)CCN.Cl.[Cl-]</t>
  </si>
  <si>
    <t>C=0.1M, "mixed" constant</t>
  </si>
  <si>
    <t>(2-Aminoethyl) trimethylammonium chloride hydrochloride</t>
  </si>
  <si>
    <t>perrin_supp4078</t>
  </si>
  <si>
    <t>CC(=O)OCCCN(C)C</t>
  </si>
  <si>
    <t>propane, 1-acetoxy-3-dimethylamino-</t>
  </si>
  <si>
    <t>perrin_supp4080</t>
  </si>
  <si>
    <t>CC(=O)OC(C)CN(C)C</t>
  </si>
  <si>
    <t>C=1.3*10-3M</t>
  </si>
  <si>
    <t>propane, 2-acetoxy-1-dimethylamino-</t>
  </si>
  <si>
    <t>perrin_supp4081</t>
  </si>
  <si>
    <t>CC(C)C(O)C(=N)N</t>
  </si>
  <si>
    <t>I=0.1(KCl), "mixed" constant</t>
  </si>
  <si>
    <t>E3bg, R3h</t>
  </si>
  <si>
    <t>propane, 1-amidino-1-hydroxy-2-methyl-</t>
  </si>
  <si>
    <t>perrin_supp4083</t>
  </si>
  <si>
    <t>(m),  I=0.05 to 0.20, m=0.01-0.045</t>
  </si>
  <si>
    <t>perrin_supp4084</t>
  </si>
  <si>
    <t>C=0.001M, I=0.1(KCl), "mixed" constants</t>
  </si>
  <si>
    <t>perrin_supp4085</t>
  </si>
  <si>
    <t>CC(C#N)CN</t>
  </si>
  <si>
    <t>propane, 1-amino-2-cyano-</t>
  </si>
  <si>
    <t>perrin_supp4087</t>
  </si>
  <si>
    <t>CC(N)CC#N</t>
  </si>
  <si>
    <t>propane, 2-amino-1-cyano-</t>
  </si>
  <si>
    <t>perrin_supp4088</t>
  </si>
  <si>
    <t>CCN(CC)CCCN</t>
  </si>
  <si>
    <t>Insufficient details, I=0</t>
  </si>
  <si>
    <t>T22</t>
  </si>
  <si>
    <t>propane, 1-amino-3-diethylamino-</t>
  </si>
  <si>
    <t>perrin_supp4089</t>
  </si>
  <si>
    <t>23+1 (assumed)</t>
  </si>
  <si>
    <t>(m),  I=0.02-0.10 corrected for complex formation with Ag</t>
  </si>
  <si>
    <t>perrin_supp4090</t>
  </si>
  <si>
    <t>D4</t>
  </si>
  <si>
    <t>23+1</t>
  </si>
  <si>
    <t>C=0.01M, I=0.01</t>
  </si>
  <si>
    <t>perrin_supp4091</t>
  </si>
  <si>
    <t>CN(C)CCCN</t>
  </si>
  <si>
    <t>propane, 1-amino-3-dimethylamino-</t>
  </si>
  <si>
    <t>perrin_supp4092</t>
  </si>
  <si>
    <t>CC(O)CN</t>
  </si>
  <si>
    <t>(m), I=0.10 to 0.40</t>
  </si>
  <si>
    <t>propane, 1-amino-2-hydroxy-</t>
  </si>
  <si>
    <t>perrin_supp4093</t>
  </si>
  <si>
    <t>perrin_supp4094</t>
  </si>
  <si>
    <t>NCCCNCCO</t>
  </si>
  <si>
    <t>propane, 1-amino-3-(2-hydroxyethyl)amino-</t>
  </si>
  <si>
    <t>perrin_supp4097</t>
  </si>
  <si>
    <t>propane, 2-amino-3-hydroxy-2-hydroxymethyl-</t>
  </si>
  <si>
    <t>perrin_supp4098</t>
  </si>
  <si>
    <t>propane, 2-amino-2-hydroxymethyl-</t>
  </si>
  <si>
    <t>perrin_supp4099</t>
  </si>
  <si>
    <t>perrin_supp4100</t>
  </si>
  <si>
    <t>(m), I=0.01 to 0.09</t>
  </si>
  <si>
    <t>perrin_supp4101</t>
  </si>
  <si>
    <t>NCC(Cl)(Cl)C(Cl)(Cl)Cl</t>
  </si>
  <si>
    <t>propane, 1-amino-2,2,3,3,3-pentachloro-</t>
  </si>
  <si>
    <t>perrin_supp4102</t>
  </si>
  <si>
    <t>CCCNCCCN</t>
  </si>
  <si>
    <t>propane, 1-amino-3-n-propylamino-</t>
  </si>
  <si>
    <t>perrin_supp4103</t>
  </si>
  <si>
    <t>NCC(Cl)(Cl)CCl</t>
  </si>
  <si>
    <t>propane, 1-amino-2,2,3-trichloro-</t>
  </si>
  <si>
    <t>perrin_supp4104</t>
  </si>
  <si>
    <t>NCCCNCCCNCCCN</t>
  </si>
  <si>
    <t>C=0.001M, I=0.1(NaNO3), concentration constants</t>
  </si>
  <si>
    <t>propane, 1,3-bis(3-aminopropyl)amino-</t>
  </si>
  <si>
    <t>perrin_supp4105</t>
  </si>
  <si>
    <t>CC(C)(C)NCCCNC(C)(C)C</t>
  </si>
  <si>
    <t>propane, 1,3-bis(t-butylamino)-</t>
  </si>
  <si>
    <t>perrin_supp4106</t>
  </si>
  <si>
    <t>perrin_supp4107</t>
  </si>
  <si>
    <t>CCNCCCNCC</t>
  </si>
  <si>
    <t>propane, 1,3-bisethylamino-</t>
  </si>
  <si>
    <t>perrin_supp4108</t>
  </si>
  <si>
    <t>CCCC(=O)OC(C)CN(C)C</t>
  </si>
  <si>
    <t>C=1-2x10-3M</t>
  </si>
  <si>
    <t>propane, 2-butyryloxy-1-dimethylamino-</t>
  </si>
  <si>
    <t>perrin_supp4113</t>
  </si>
  <si>
    <t>['OPSIN_name1', 'chemaxon_name1', 'pubchem_name1']</t>
  </si>
  <si>
    <t>perrin_supp4114</t>
  </si>
  <si>
    <t>I=0.01-2.00(NaClO4)</t>
  </si>
  <si>
    <t>I=0.5(KNO3). "mixed" constants</t>
  </si>
  <si>
    <t>perrin_supp4115</t>
  </si>
  <si>
    <t>I=0.1(NaNO3) Insufficient details</t>
  </si>
  <si>
    <t>perrin_supp4116</t>
  </si>
  <si>
    <t>NCC(CN)(CN)CN</t>
  </si>
  <si>
    <t>I=0.1(KNO3), C=0.006M, concentration constants</t>
  </si>
  <si>
    <t>Z9</t>
  </si>
  <si>
    <t>propane, 1,3-diamino-2,2-bisaminomethyl-</t>
  </si>
  <si>
    <t>perrin_supp4117</t>
  </si>
  <si>
    <t>N8</t>
  </si>
  <si>
    <t>perrin_supp4118</t>
  </si>
  <si>
    <t>CCOP(=O)(CCCN(CC)CC)OCC</t>
  </si>
  <si>
    <t>propane, 1-diethoxyphosphinyl-3-diethylamino-</t>
  </si>
  <si>
    <t>perrin_supp4119</t>
  </si>
  <si>
    <t>CCOP(=O)(OCC)OCCCN(CC)CC</t>
  </si>
  <si>
    <t>propane, 1-diethoxyphosphinyloxy-3-diethylamino-</t>
  </si>
  <si>
    <t>perrin_supp4120</t>
  </si>
  <si>
    <t>OCCNC(CO)(CO)CO</t>
  </si>
  <si>
    <t>C=0.01M</t>
  </si>
  <si>
    <t>propane, 1,3-dihydroxy-2-(2-hydroxyethyl)amino-2-hydroxymethyl-</t>
  </si>
  <si>
    <t>perrin_supp4122</t>
  </si>
  <si>
    <t>CN(C)CC(C)(C)C</t>
  </si>
  <si>
    <t>propane, 1-dimethylamino-2,2-dimethyl-</t>
  </si>
  <si>
    <t>perrin_supp4123</t>
  </si>
  <si>
    <t>CN(C)CCCO</t>
  </si>
  <si>
    <t>propane, 1-dimethylamino-3-hydroxy-</t>
  </si>
  <si>
    <t>perrin_supp4124</t>
  </si>
  <si>
    <t>COCCCN(C)C</t>
  </si>
  <si>
    <t>propane, 1-dimethylamino-3-methoxy-</t>
  </si>
  <si>
    <t>perrin_supp4125</t>
  </si>
  <si>
    <t>CCC(=O)OC(C)CN(C)C</t>
  </si>
  <si>
    <t>1-dimethylamino-2-propionyloxy- Propane</t>
  </si>
  <si>
    <t>perrin_supp4126</t>
  </si>
  <si>
    <t>propane, dipropylamino-</t>
  </si>
  <si>
    <t>perrin_supp4127</t>
  </si>
  <si>
    <t>C=CC(C)(C)NC(C)(C)C=C</t>
  </si>
  <si>
    <t>propane, 2-ethenyl-2-(1,1-dimethylallyl)amino-</t>
  </si>
  <si>
    <t>perrin_supp4128</t>
  </si>
  <si>
    <t>C#CC(C)(C)NC(C)(C)C=C</t>
  </si>
  <si>
    <t>propane, 2-ethynyl-2-(1,1-dimethylallyl)amino-</t>
  </si>
  <si>
    <t>perrin_supp4130</t>
  </si>
  <si>
    <t>Computed from eqm. hydrolysis data of Olander, Z. Physik. Chem., 129, 1(1927)</t>
  </si>
  <si>
    <t>Analysis</t>
  </si>
  <si>
    <t>perrin_supp4135</t>
  </si>
  <si>
    <t>perrin_supp4136</t>
  </si>
  <si>
    <t>CCCNCCNCCNC(C)C</t>
  </si>
  <si>
    <t>C=0.001-0.008M, extrapolated to I=0</t>
  </si>
  <si>
    <t>propane, 2-(2-propylaminoethylaminoethyl)amino-</t>
  </si>
  <si>
    <t>perrin_supp4137</t>
  </si>
  <si>
    <t>NCC(Cl)=C(Cl)Cl</t>
  </si>
  <si>
    <t>prop-2-ene, 1-amino-2,3,3-trichloro-</t>
  </si>
  <si>
    <t>perrin_supp4138</t>
  </si>
  <si>
    <t>CC(=O)OCCCCN(C)C</t>
  </si>
  <si>
    <t>butane, 1-acetoxy-4-dimethylamino-</t>
  </si>
  <si>
    <t>perrin_supp4141</t>
  </si>
  <si>
    <t>CC(C)C(C)(O)C(=N)N</t>
  </si>
  <si>
    <t>butane, 2-amidino-2-hydroxy-3-methyl-</t>
  </si>
  <si>
    <t>perrin_supp4142</t>
  </si>
  <si>
    <t>(m), I=0.05 to 0.20, m=0.01-0.045</t>
  </si>
  <si>
    <t>perrin_supp4143</t>
  </si>
  <si>
    <t>Rate of removal of, from Cl from beta-chloroisobutyric acid</t>
  </si>
  <si>
    <t>CCC(CNCCN)(CNCCN)CNCCN</t>
  </si>
  <si>
    <t>C=0.001M, I=0.1(NaClO4) , uncertainty because of overlapping pK values</t>
  </si>
  <si>
    <t>butane, 1-(2-aminoethyl)amino-2,2-bis(2-aminoethyl)aminomethyl-</t>
  </si>
  <si>
    <t>perrin_supp4144</t>
  </si>
  <si>
    <t>perrin_supp4145</t>
  </si>
  <si>
    <t>perrin_supp4146</t>
  </si>
  <si>
    <t>CCCCNC(N)CC</t>
  </si>
  <si>
    <t>butane, 1-aminopropylamino-</t>
  </si>
  <si>
    <t>perrin_supp4147</t>
  </si>
  <si>
    <t>CCC(C)NC(C)CC</t>
  </si>
  <si>
    <t>butane, 2-sec-butylamino-</t>
  </si>
  <si>
    <t>perrin_supp4150</t>
  </si>
  <si>
    <t>CCC(C)NCCNC(C)CC</t>
  </si>
  <si>
    <t>C=0.001-0.010M, extrapolated to I=0</t>
  </si>
  <si>
    <t>butane, 2-[2-(2-butylamino)ethyl]amino-</t>
  </si>
  <si>
    <t>perrin_supp4151</t>
  </si>
  <si>
    <t>CCC(N)CN</t>
  </si>
  <si>
    <t>butane, 1,2-diamino-</t>
  </si>
  <si>
    <t>perrin_supp4156</t>
  </si>
  <si>
    <t>CC(N)CCN</t>
  </si>
  <si>
    <t>butane, 1,3-diamino-</t>
  </si>
  <si>
    <t>perrin_supp4157</t>
  </si>
  <si>
    <t>I=0.5(KNO3), C=0.007M, "mixed" constants</t>
  </si>
  <si>
    <t>perrin_supp4158</t>
  </si>
  <si>
    <t>I=0.1(KNO3)</t>
  </si>
  <si>
    <t>perrin_supp4159</t>
  </si>
  <si>
    <t>CCC(N)(CC)CN</t>
  </si>
  <si>
    <t>butane, 1,2-diamino-2-ethyl-</t>
  </si>
  <si>
    <t>perrin_supp4160</t>
  </si>
  <si>
    <t>perrin_supp4161</t>
  </si>
  <si>
    <t>CN(C)CCCCO</t>
  </si>
  <si>
    <t>butane, 1-dimethylamino-4-hydroxy-</t>
  </si>
  <si>
    <t>perrin_supp4162</t>
  </si>
  <si>
    <t>butane, 1-isopentylamino-3-methyl-</t>
  </si>
  <si>
    <t>perrin_supp4173</t>
  </si>
  <si>
    <t>CCCCNC</t>
  </si>
  <si>
    <t>butane, 1-methylamino-</t>
  </si>
  <si>
    <t>perrin_supp4174</t>
  </si>
  <si>
    <t>C=CC(C)(C)NC(C)(C)CC</t>
  </si>
  <si>
    <t>Insufficient details, solutions became turbid</t>
  </si>
  <si>
    <t>butane, 2-methyl-2-(1,1-dimethylallyl)amino-</t>
  </si>
  <si>
    <t>perrin_supp4175</t>
  </si>
  <si>
    <t>CCC(C)CNC(C)(C)CC</t>
  </si>
  <si>
    <t>butane, 2-methyl-2-(2-methylbutyl)amino-</t>
  </si>
  <si>
    <t>perrin_supp4177</t>
  </si>
  <si>
    <t>CC#CCN(C)C</t>
  </si>
  <si>
    <t>C=0.003-0.008M</t>
  </si>
  <si>
    <t>but-2-yne, 1-dimethylamino-</t>
  </si>
  <si>
    <t>perrin_supp4178</t>
  </si>
  <si>
    <t>C#CC(C)(C)N(C)C</t>
  </si>
  <si>
    <t>Extrapolation from results in CH3OH-water mixtures</t>
  </si>
  <si>
    <t>but-3-yne, 2-dimethylamino-2-methyl-</t>
  </si>
  <si>
    <t>perrin_supp4179</t>
  </si>
  <si>
    <t>C=0.05M, I=&lt;0.04</t>
  </si>
  <si>
    <t>perrin_supp4180</t>
  </si>
  <si>
    <t>perrin_supp4181</t>
  </si>
  <si>
    <t>I=0.5(KNO3), C=0.01M, "mixed" constants</t>
  </si>
  <si>
    <t>perrin_supp4182</t>
  </si>
  <si>
    <t>CCC(CC)NCCNCCNC(CC)CC</t>
  </si>
  <si>
    <t>C=0.001-0.009M, extrapolated to I=0</t>
  </si>
  <si>
    <t>pentane, 3-(3-pentylaminoethylaminoethyl)amino-</t>
  </si>
  <si>
    <t>perrin_supp4187</t>
  </si>
  <si>
    <t>CCC#CCN(C)C</t>
  </si>
  <si>
    <t>pent-2-yne, 1-dimethylamino-</t>
  </si>
  <si>
    <t>perrin_supp4189</t>
  </si>
  <si>
    <t>CC#CC(C)(C)N(C)C</t>
  </si>
  <si>
    <t>Extrapolation from results in CH3-OH mixtures</t>
  </si>
  <si>
    <t>pent-3-yne, 2-dimethylamino-2-methyl-</t>
  </si>
  <si>
    <t>perrin_supp4190</t>
  </si>
  <si>
    <t>CCC(C)CC(C)N</t>
  </si>
  <si>
    <t>hexane, 2-amino-4-methyl-</t>
  </si>
  <si>
    <t>perrin_supp4191</t>
  </si>
  <si>
    <t>I=0.5(KNO3) C=0.007M, "mixed" constants</t>
  </si>
  <si>
    <t>['OPSIN_name1', 'chemaxon_name1', 'cirpy_name1', 'pubchem_name1']</t>
  </si>
  <si>
    <t>perrin_supp4193</t>
  </si>
  <si>
    <t>CCC#CC(C)(C)N(C)C</t>
  </si>
  <si>
    <t>hex-3-yne, 2-dimethylamino-2-methyl-</t>
  </si>
  <si>
    <t>perrin_supp4197</t>
  </si>
  <si>
    <t>perrin_supp4198</t>
  </si>
  <si>
    <t>perrin_supp4207</t>
  </si>
  <si>
    <t>NC1CC1</t>
  </si>
  <si>
    <t>L36</t>
  </si>
  <si>
    <t>cyclopropane, amino-</t>
  </si>
  <si>
    <t>perrin_supp4219</t>
  </si>
  <si>
    <t>NC1CCC1</t>
  </si>
  <si>
    <t>cyclobutane, amino-</t>
  </si>
  <si>
    <t>perrin_supp4226</t>
  </si>
  <si>
    <t>NC1CCCC1</t>
  </si>
  <si>
    <t>cyclopentane, amino-</t>
  </si>
  <si>
    <t>perrin_supp4227</t>
  </si>
  <si>
    <t>NCCNCC1CCCC1</t>
  </si>
  <si>
    <t>I=0.1(KCl), "mixed" constants</t>
  </si>
  <si>
    <t>cyclopentane, aminoethylaminomethyl-</t>
  </si>
  <si>
    <t>perrin_supp4228</t>
  </si>
  <si>
    <t>C1CCC(NC2CCCC2)C1</t>
  </si>
  <si>
    <t>cyclopentane, cyclopentylamino-</t>
  </si>
  <si>
    <t>perrin_supp4229</t>
  </si>
  <si>
    <t>C1CCC(NCCNC2CCCC2)C1</t>
  </si>
  <si>
    <t>cyclopentane, (cyclopentylamino)ethylamino-</t>
  </si>
  <si>
    <t>perrin_supp4230</t>
  </si>
  <si>
    <t>C1CCC(CNCCNCC2CCCC2)C1</t>
  </si>
  <si>
    <t>cyclopentane, (cyclopentylmethylamino)ethylaminomethyl-</t>
  </si>
  <si>
    <t>perrin_supp4231</t>
  </si>
  <si>
    <t>perrin_supp4233</t>
  </si>
  <si>
    <t>NCCNCCC1CCCCC1</t>
  </si>
  <si>
    <t>cyclohexane, aminoethylaminoethyl-</t>
  </si>
  <si>
    <t>perrin_supp4234</t>
  </si>
  <si>
    <t>NCCNCC1CCCCC1</t>
  </si>
  <si>
    <t>cyclohexane, aminoethylaminomethyl-</t>
  </si>
  <si>
    <t>perrin_supp4235</t>
  </si>
  <si>
    <t>CC1CCCCC1CNCCN</t>
  </si>
  <si>
    <t>cyclohexane, 1-(aminoethylaminomethyl)-2-methyl-</t>
  </si>
  <si>
    <t>perrin_supp4236</t>
  </si>
  <si>
    <t>C1CCC(NC2CCCCC2)CC1</t>
  </si>
  <si>
    <t>cyclohexane, cyclohexylamino-</t>
  </si>
  <si>
    <t>perrin_supp4238</t>
  </si>
  <si>
    <t>C1CCC(NCCNC2CCCCC2)CC1</t>
  </si>
  <si>
    <t>cyclohexane, (cyclohexylamino)ethylamino-</t>
  </si>
  <si>
    <t>perrin_supp4239</t>
  </si>
  <si>
    <t>C1CCC(NCCNCCNC2CCCCC2)CC1</t>
  </si>
  <si>
    <t>cyclohexane, cyclohexylaminoethylaminoethylamino-</t>
  </si>
  <si>
    <t>perrin_supp4240</t>
  </si>
  <si>
    <t>C1CCC(CNCCNCC2CCCCC2)CC1</t>
  </si>
  <si>
    <t>cyclohexane, (cyclohexylmethylamino)ethylaminomethyl-</t>
  </si>
  <si>
    <t>perrin_supp4241</t>
  </si>
  <si>
    <t>CC1CCCCC1NCCNCCNC1CCCCC1C</t>
  </si>
  <si>
    <t>cyclohexane, 2-methyl-1-(2-methylcyclohexylaminoethylaminoethyl)amino-</t>
  </si>
  <si>
    <t>perrin_supp4249</t>
  </si>
  <si>
    <t>NC12CC(C1)C2</t>
  </si>
  <si>
    <t>bicyclo[1.1.1]pentane, 1-amino-</t>
  </si>
  <si>
    <t>perrin_supp4251</t>
  </si>
  <si>
    <t>NC12CCC(CC1)C2</t>
  </si>
  <si>
    <t>bicyclo[2.2.1]heptane, 1-amino-</t>
  </si>
  <si>
    <t>perrin_supp4253</t>
  </si>
  <si>
    <t>Nc1cc2c3c(cccc3c1)CC2</t>
  </si>
  <si>
    <t>acenaphthene, 4-amino-</t>
  </si>
  <si>
    <t>perrin_supp4254</t>
  </si>
  <si>
    <t>Nc1ccc2c3c(cccc13)CC2</t>
  </si>
  <si>
    <t>acenaphthene, 5-amino-</t>
  </si>
  <si>
    <t>perrin_supp4255</t>
  </si>
  <si>
    <t>(m) I=0.04 to 0.16</t>
  </si>
  <si>
    <t>perrin_supp4256</t>
  </si>
  <si>
    <t>C=0.01M, I=0.02(HCl, KCl)</t>
  </si>
  <si>
    <t>Acetate, chloroacetate buffers</t>
  </si>
  <si>
    <t>S31</t>
  </si>
  <si>
    <t>I=0.1 (acetate buffer), C=8x10-4M, pK of 2,3,4,5,6-d_5-aniline relative to aniline pK 4.714</t>
  </si>
  <si>
    <t>pK of 2,4,6-d3-aniline</t>
  </si>
  <si>
    <t>pK of 3,5-d2-aniline</t>
  </si>
  <si>
    <t>I=0.02, C=5x10-4M, 1% ethanol</t>
  </si>
  <si>
    <t>D7</t>
  </si>
  <si>
    <t>CC(=O)c1ccc(N)c(N)c1</t>
  </si>
  <si>
    <t>C=10-4m</t>
  </si>
  <si>
    <t>aniline, 4-acetyl-2-amino-</t>
  </si>
  <si>
    <t>perrin_supp4257</t>
  </si>
  <si>
    <t>pKAH(2-NH2)</t>
  </si>
  <si>
    <t>Calcd. pK for protonation on 2-NH2</t>
  </si>
  <si>
    <t>pKAH(1-NH2)</t>
  </si>
  <si>
    <t>Calcd. pK for protonation on 1-NH2</t>
  </si>
  <si>
    <t>CCOc1ccc(NC(C)=O)cc1</t>
  </si>
  <si>
    <t>aniline, N-acetyl-4-ethoxy-</t>
  </si>
  <si>
    <t>perrin_supp4258</t>
  </si>
  <si>
    <t>CC(=O)c1cc(N)ccc1[N+](=O)[O-]</t>
  </si>
  <si>
    <t>aniline, 3-acetyl-4-nitro-</t>
  </si>
  <si>
    <t>perrin_supp4259</t>
  </si>
  <si>
    <t>CC(=O)c1ccc(N)c([N+](=O)[O-])c1</t>
  </si>
  <si>
    <t>In aq. HClO4</t>
  </si>
  <si>
    <t>aniline, 4-acetyl-2-nitro-</t>
  </si>
  <si>
    <t>perrin_supp4260</t>
  </si>
  <si>
    <t>C=5x10-4M</t>
  </si>
  <si>
    <t>perrin_supp4262</t>
  </si>
  <si>
    <t>H+ function, ag. H2SO4 solutions</t>
  </si>
  <si>
    <t>Nc1ccccc1CNCCNCc1ccccc1N</t>
  </si>
  <si>
    <t>I=0.1(KCl), C=0.001M, f_HCl=0.796, concentration constants</t>
  </si>
  <si>
    <t>G34</t>
  </si>
  <si>
    <t>aniline, 2-(2-aminobenzylaminoethylaminomethyl)-</t>
  </si>
  <si>
    <t>perrin_supp4263</t>
  </si>
  <si>
    <t>Nc1ccc(Br)cc1N</t>
  </si>
  <si>
    <t>aniline, 2-amino-4-bromo-</t>
  </si>
  <si>
    <t>perrin_supp4264</t>
  </si>
  <si>
    <t>Nc1ccc(C(=O)O)cc1N</t>
  </si>
  <si>
    <t>C=10-4M</t>
  </si>
  <si>
    <t>aniline, 2-amino-4-carboxy-</t>
  </si>
  <si>
    <t>perrin_supp4265</t>
  </si>
  <si>
    <t>H+ function, aq. H2SO4 solutions</t>
  </si>
  <si>
    <t>Nc1ccc(Cl)cc1N</t>
  </si>
  <si>
    <t>C=5.10-4M</t>
  </si>
  <si>
    <t>aniline, 2-amino-4-chloro-</t>
  </si>
  <si>
    <t>perrin_supp4266</t>
  </si>
  <si>
    <t>N#Cc1ccc(N)c(N)c1</t>
  </si>
  <si>
    <t>aniline, 2-amino-4-cyano-</t>
  </si>
  <si>
    <t>perrin_supp4267</t>
  </si>
  <si>
    <t>CCOc1ccc(N)c(N)c1</t>
  </si>
  <si>
    <t>C=5.10-4 M</t>
  </si>
  <si>
    <t>aniline, 2-amino-4-ethoxy-</t>
  </si>
  <si>
    <t>perrin_supp4268</t>
  </si>
  <si>
    <t>CC(N)c1ccc(N(C)C)cc1</t>
  </si>
  <si>
    <t>C=0.001M, as hydrochloride pH at half-neutralisation</t>
  </si>
  <si>
    <t>aniline, 4-(1-amino)ethyl-N,N-dimethyl-</t>
  </si>
  <si>
    <t>perrin_supp4270</t>
  </si>
  <si>
    <t>Nc1ccc(F)cc1N</t>
  </si>
  <si>
    <t>aniline, 2-amino-4-fluoro-</t>
  </si>
  <si>
    <t>perrin_supp4271</t>
  </si>
  <si>
    <t>Nc1ccc(I)cc1N</t>
  </si>
  <si>
    <t>aniline, 2-amino-4-iodo-</t>
  </si>
  <si>
    <t>perrin_supp4272</t>
  </si>
  <si>
    <t>COc1ccc(N)c(N)c1</t>
  </si>
  <si>
    <t>C=6.10-4M</t>
  </si>
  <si>
    <t>aniline, 2-amino-4-methoxy-</t>
  </si>
  <si>
    <t>perrin_supp4273</t>
  </si>
  <si>
    <t>Cc1ccc(N)c(N)c1</t>
  </si>
  <si>
    <t>aniline, 2-amino-4-methyl-</t>
  </si>
  <si>
    <t>perrin_supp4274</t>
  </si>
  <si>
    <t>C=5.10-4M HCl, KCl buffers</t>
  </si>
  <si>
    <t>Nc1cccc([N+](=O)[O-])c1N</t>
  </si>
  <si>
    <t>H+ function, aq. solutions</t>
  </si>
  <si>
    <t>aniline, 2-amino-3-nitro-</t>
  </si>
  <si>
    <t>perrin_supp4275</t>
  </si>
  <si>
    <t>Nc1ccc([N+](=O)[O-])cc1N</t>
  </si>
  <si>
    <t>aniline, 2-amino-4-nitro-</t>
  </si>
  <si>
    <t>perrin_supp4276</t>
  </si>
  <si>
    <t>c1ccc(CNc2ccccc2)cc1</t>
  </si>
  <si>
    <t>F12</t>
  </si>
  <si>
    <t>aniline, N-benzyl-</t>
  </si>
  <si>
    <t>perrin_supp4281</t>
  </si>
  <si>
    <t>Nc1ccc(Cc2ccccc2)cc1</t>
  </si>
  <si>
    <t>T25</t>
  </si>
  <si>
    <t>aniline, 4-benzyl-</t>
  </si>
  <si>
    <t>perrin_supp4282</t>
  </si>
  <si>
    <t>Nc1ccc(C23CCCCC2C3)cc1</t>
  </si>
  <si>
    <t>aniline, 4-bicyclo[4.1.0]hept-1-yl-</t>
  </si>
  <si>
    <t>perrin_supp4284</t>
  </si>
  <si>
    <t>Nc1ccc(C23CCCC2C3)cc1</t>
  </si>
  <si>
    <t>aniline, 4-bicyclo[3.1.0]hex-1-yl-</t>
  </si>
  <si>
    <t>perrin_supp4285</t>
  </si>
  <si>
    <t>OCCN(CCO)c1ccccc1</t>
  </si>
  <si>
    <t>I=0.01, extrapolated to I=0</t>
  </si>
  <si>
    <t>aniline, N,N-bis(2-hydroxyethyl)-</t>
  </si>
  <si>
    <t>perrin_supp4286</t>
  </si>
  <si>
    <t>(m), I=0.002 to 0.00506</t>
  </si>
  <si>
    <t>B59</t>
  </si>
  <si>
    <t>perrin_supp4287</t>
  </si>
  <si>
    <t>I=0.02, C=5x10-4M,  1% ethanol</t>
  </si>
  <si>
    <t>(m),  I=0.02 to 0.0601</t>
  </si>
  <si>
    <t>perrin_supp4288</t>
  </si>
  <si>
    <t>(m), I=0.02 to 0.06</t>
  </si>
  <si>
    <t>perrin_supp4289</t>
  </si>
  <si>
    <t>CCN(CC)c1ccc(Br)cc1</t>
  </si>
  <si>
    <t>Extrapolation from EtOh/H2O solutions</t>
  </si>
  <si>
    <t>aniline, 4-bromo-N,N-diethyl-</t>
  </si>
  <si>
    <t>perrin_supp4291</t>
  </si>
  <si>
    <t>I=0.02 C=5x10-4M. 1% ethanol</t>
  </si>
  <si>
    <t>perrin_supp4293</t>
  </si>
  <si>
    <t>Cc1cc(N)ccc1Br</t>
  </si>
  <si>
    <t>I=0.02, C=5x10-4g. 1% ethanol</t>
  </si>
  <si>
    <t>aniline, 4-bromo-3-methyl-</t>
  </si>
  <si>
    <t>perrin_supp4294</t>
  </si>
  <si>
    <t>CN(c1ccc(Br)cc1)c1ccc([N+](=O)[O-])cc1</t>
  </si>
  <si>
    <t>26+2</t>
  </si>
  <si>
    <t>Special scale for tertiary amines, in aq. H2SO4 solutions</t>
  </si>
  <si>
    <t>A51</t>
  </si>
  <si>
    <t>aniline, 4-bromo-N-methyl-N-(4-nitrophenyl)-</t>
  </si>
  <si>
    <t>perrin_supp4296</t>
  </si>
  <si>
    <t>Nc1cc([N+](=O)[O-])ccc1Br</t>
  </si>
  <si>
    <t>Ho scale</t>
  </si>
  <si>
    <t>L7</t>
  </si>
  <si>
    <t>aniline, 2-bromo-5-nitro-</t>
  </si>
  <si>
    <t>perrin_supp4297</t>
  </si>
  <si>
    <t>Nc1ccc(Br)cc1[N+](=O)[O-]</t>
  </si>
  <si>
    <t>aniline, 4-bromo-2-nitro-</t>
  </si>
  <si>
    <t>perrin_supp4298</t>
  </si>
  <si>
    <t>Nc1ccc(Br)c([N+](=O)[O-])c1</t>
  </si>
  <si>
    <t>aniline, 4-bromo-3-nitro-</t>
  </si>
  <si>
    <t>perrin_supp4299</t>
  </si>
  <si>
    <t>Nc1cc(Br)ccc1[N+](=O)[O-]</t>
  </si>
  <si>
    <t>aniline, 5-bromo-2-nitro-</t>
  </si>
  <si>
    <t>perrin_supp4300</t>
  </si>
  <si>
    <t>Nc1c([N+](=O)[O-])cc([N+](=O)[O-])c(Br)c1[N+](=O)[O-]</t>
  </si>
  <si>
    <t>In aq. HClO4 solutions, Ho scale</t>
  </si>
  <si>
    <t>aniline, 3-bromo-2,4,6-trinitro-</t>
  </si>
  <si>
    <t>perrin_supp4301</t>
  </si>
  <si>
    <t>New Ho scale, in aq. H2SO4 solutions</t>
  </si>
  <si>
    <t>CCCCOc1ccc(N)c([N+](=O)[O-])c1</t>
  </si>
  <si>
    <t>aniline, 4-butoxy-2-nitro-</t>
  </si>
  <si>
    <t>perrin_supp4302</t>
  </si>
  <si>
    <t>In aq. HCl</t>
  </si>
  <si>
    <t>perrin_supp4303</t>
  </si>
  <si>
    <t>CCCCNc1ccc([N+](=O)[O-])cc1[N+](=O)[O-]</t>
  </si>
  <si>
    <t>In aq. H2SO4, solutions, Ho scale</t>
  </si>
  <si>
    <t>aniline, N-butyl-2,4-dinitro-</t>
  </si>
  <si>
    <t>perrin_supp4305</t>
  </si>
  <si>
    <t>CC(C)(C)Sc1ccc(N)cc1</t>
  </si>
  <si>
    <t>aniline, 4-tert-butylthio-</t>
  </si>
  <si>
    <t>perrin_supp4308</t>
  </si>
  <si>
    <t>CCCCNc1c([N+](=O)[O-])cc([N+](=O)[O-])cc1[N+](=O)[O-]</t>
  </si>
  <si>
    <t>In aq. H2SO4 solutions, Ho scale</t>
  </si>
  <si>
    <t>aniline, N-butyl-2,4,6-trinitro-</t>
  </si>
  <si>
    <t>perrin_supp4309</t>
  </si>
  <si>
    <t>CCOC(=O)c1cc(NCCO)c(C(=O)O)cc1NCCO</t>
  </si>
  <si>
    <t>C=0.002-0.005M, I=0.1(KCl)</t>
  </si>
  <si>
    <t>aniline, 2-carboxy-5-ethoxycarbonyl-N-(2-hydroxyethyl)-4-(2-hydroxyethyl)amino-</t>
  </si>
  <si>
    <t>perrin_supp4310</t>
  </si>
  <si>
    <t>O=C(O)CNc1ccc([N+](=O)[O-])cc1[N+](=O)[O-]</t>
  </si>
  <si>
    <t>In aq. H2SO4 solutions Ho scale</t>
  </si>
  <si>
    <t>aniline, N-carboxymethyl-2,4-dinitro-</t>
  </si>
  <si>
    <t>perrin_supp4311</t>
  </si>
  <si>
    <t>O=C(O)CNc1c([N+](=O)[O-])cc([N+](=O)[O-])cc1[N+](=O)[O-]</t>
  </si>
  <si>
    <t>In aq. solutions, Ho scale</t>
  </si>
  <si>
    <t>aniline, N-carboxymethyl-2,4,6-trinitro-</t>
  </si>
  <si>
    <t>perrin_supp4312</t>
  </si>
  <si>
    <t>(m),  Mean of results in phosphate and HCl solutions</t>
  </si>
  <si>
    <t>perrin_supp4313</t>
  </si>
  <si>
    <t>C=3x10-4M I=0.0004-0.010</t>
  </si>
  <si>
    <t>I=5x10-4M, 1% ethanol</t>
  </si>
  <si>
    <t>(m), I=0.02 to 0.10</t>
  </si>
  <si>
    <t>perrin_supp4314</t>
  </si>
  <si>
    <t>(m),  I=0.02 to 0.06</t>
  </si>
  <si>
    <t>perrin_supp4315</t>
  </si>
  <si>
    <t>CN(C)c1c([N+](=O)[O-])cc(Cl)cc1[N+](=O)[O-]</t>
  </si>
  <si>
    <t>Special scale for tertiary amines, in aq. H2SO4 solution</t>
  </si>
  <si>
    <t>aniline, 4-chloro-N,N-dimethyl-2,6-dinitro-</t>
  </si>
  <si>
    <t>perrin_supp4316</t>
  </si>
  <si>
    <t>Nc1c(Cl)cc([N+](=O)[O-])cc1[N+](=O)[O-]</t>
  </si>
  <si>
    <t>Ho scale, aq. HClO4 solutions</t>
  </si>
  <si>
    <t>Y8</t>
  </si>
  <si>
    <t>aniline, 2-chloro-4,6-dinitro-</t>
  </si>
  <si>
    <t>perrin_supp4317</t>
  </si>
  <si>
    <t>Ho scale, aq. H2SO4 solutions</t>
  </si>
  <si>
    <t>Nc1c([N+](=O)[O-])cc(Cl)cc1[N+](=O)[O-]</t>
  </si>
  <si>
    <t>aniline, 4-chloro-2,6-dinitro-</t>
  </si>
  <si>
    <t>perrin_supp4318</t>
  </si>
  <si>
    <t>24+2 (assumed)</t>
  </si>
  <si>
    <t>Nc1ccc(F)c(Cl)c1</t>
  </si>
  <si>
    <t>aniline, 3-chloro-4-fluoro-</t>
  </si>
  <si>
    <t>perrin_supp4319</t>
  </si>
  <si>
    <t>COc1ccc(Cl)cc1N</t>
  </si>
  <si>
    <t>aniline, 5-chloro-2-methoxy-</t>
  </si>
  <si>
    <t>perrin_supp4320</t>
  </si>
  <si>
    <t>Cc1cc(Cl)ccc1N</t>
  </si>
  <si>
    <t>C=2x10-4M, I=0.02-0.10</t>
  </si>
  <si>
    <t>aniline, 4-chloro-2-methyl-</t>
  </si>
  <si>
    <t>perrin_supp4321</t>
  </si>
  <si>
    <t>Ho scale, aq. solutions</t>
  </si>
  <si>
    <t>perrin_supp4322</t>
  </si>
  <si>
    <t>CS(=O)(=O)c1ccc(N)c(Cl)c1</t>
  </si>
  <si>
    <t>H2SO4 solutions, Ho scale</t>
  </si>
  <si>
    <t>S26</t>
  </si>
  <si>
    <t>aniline, 2-chloro-4-methylsulphonyl-</t>
  </si>
  <si>
    <t>perrin_supp4323</t>
  </si>
  <si>
    <t>CS(=O)(=O)c1ccc(N)cc1Cl</t>
  </si>
  <si>
    <t>Hydrochloric acid solutions</t>
  </si>
  <si>
    <t>aniline, 3-chloro-4-methylsulphonyl-</t>
  </si>
  <si>
    <t>perrin_supp4324</t>
  </si>
  <si>
    <t>CSc1ccc(N)c(Cl)c1</t>
  </si>
  <si>
    <t>aniline, 2-chloro-4-methylthio-</t>
  </si>
  <si>
    <t>perrin_supp4325</t>
  </si>
  <si>
    <t>CSc1ccc(N)cc1Cl</t>
  </si>
  <si>
    <t>Citrate buffers</t>
  </si>
  <si>
    <t>aniline, 3-chloro-4-methylthio-</t>
  </si>
  <si>
    <t>perrin_supp4326</t>
  </si>
  <si>
    <t>Nc1ccc([N+](=O)[O-])cc1Cl</t>
  </si>
  <si>
    <t>S7</t>
  </si>
  <si>
    <t>aniline, 2-chloro-4-nitro-</t>
  </si>
  <si>
    <t>perrin_supp4327</t>
  </si>
  <si>
    <t>Nc1cc([N+](=O)[O-])ccc1Cl</t>
  </si>
  <si>
    <t>aniline, 2-chloro-5-nitro-</t>
  </si>
  <si>
    <t>perrin_supp4328</t>
  </si>
  <si>
    <t>Nc1c(Cl)cccc1[N+](=O)[O-]</t>
  </si>
  <si>
    <t>aniline, 2-chloro-6-nitro-</t>
  </si>
  <si>
    <t>perrin_supp4329</t>
  </si>
  <si>
    <t>Distrib.</t>
  </si>
  <si>
    <t>Ho scale, in aq. H2SO4 solutions</t>
  </si>
  <si>
    <t>Nc1ccc([N+](=O)[O-])c(Cl)c1</t>
  </si>
  <si>
    <t>aniline, 3-chloro-4-nitro-</t>
  </si>
  <si>
    <t>perrin_supp4330</t>
  </si>
  <si>
    <t>HI scale, in aq. H2SO4 solutions</t>
  </si>
  <si>
    <t>perrin_supp4331</t>
  </si>
  <si>
    <t>Ho scale, in aq. H2SO4</t>
  </si>
  <si>
    <t>T18</t>
  </si>
  <si>
    <t>In aq. HCl solutions, Ho scale</t>
  </si>
  <si>
    <t>In aq. HNO3 solutions, Ho scale</t>
  </si>
  <si>
    <t>In aq. H3PO4 solutions, Ho scale</t>
  </si>
  <si>
    <t>C=5x10-4M. 1% ethanol, aq.HCl solutions</t>
  </si>
  <si>
    <t>perrin_supp4332</t>
  </si>
  <si>
    <t>perrin_supp4333</t>
  </si>
  <si>
    <t>In aq. HBr solutions, Ho scale</t>
  </si>
  <si>
    <t>Nc1c([N+](=O)[O-])cc([N+](=O)[O-])c(Cl)c1[N+](=O)[O-]</t>
  </si>
  <si>
    <t>aniline, 3-chloro-2,4,6-trinitro-</t>
  </si>
  <si>
    <t>perrin_supp4334</t>
  </si>
  <si>
    <t>C=5x10-4M, 1% ethanol, aq.HCl solutions</t>
  </si>
  <si>
    <t>perrin_supp4335</t>
  </si>
  <si>
    <t>perrin_supp4336</t>
  </si>
  <si>
    <t>C=5x10-4M, aq. HCl solutions</t>
  </si>
  <si>
    <t>perrin_supp4337</t>
  </si>
  <si>
    <t>N#CCCNc1ccccc1</t>
  </si>
  <si>
    <t>aniline, N-(2-cyano)ethyl-</t>
  </si>
  <si>
    <t>perrin_supp4338</t>
  </si>
  <si>
    <t>N#CCCNc1c([N+](=O)[O-])cc([N+](=O)[O-])cc1[N+](=O)[O-]</t>
  </si>
  <si>
    <t>aniline, N-cyanoethyl-2,4,6-trinitro-</t>
  </si>
  <si>
    <t>perrin_supp4339</t>
  </si>
  <si>
    <t>N#Cc1cc(N)cc([N+](=O)[O-])c1</t>
  </si>
  <si>
    <t>In aq. solutions, containing 3% ethanol</t>
  </si>
  <si>
    <t>I1</t>
  </si>
  <si>
    <t>aniline, 5-cyano-3-nitro-</t>
  </si>
  <si>
    <t>perrin_supp4340</t>
  </si>
  <si>
    <t>not stated (assumed)</t>
  </si>
  <si>
    <t>Nc1ccc(C2CCC2)cc1</t>
  </si>
  <si>
    <t>S24</t>
  </si>
  <si>
    <t>aniline, 4-cyclobutyl-</t>
  </si>
  <si>
    <t>perrin_supp4341</t>
  </si>
  <si>
    <t>Nc1ccc(C2CCCCC2)cc1</t>
  </si>
  <si>
    <t>aniline, 4-cyclohexyl-</t>
  </si>
  <si>
    <t>perrin_supp4342</t>
  </si>
  <si>
    <t>Nc1ccc(C2CCCC2)cc1</t>
  </si>
  <si>
    <t>aniline, 4-cyclopentyl-</t>
  </si>
  <si>
    <t>perrin_supp4349</t>
  </si>
  <si>
    <t>Nc1ccccc1C1CC1</t>
  </si>
  <si>
    <t>aniline, 2-cyclopropyl-</t>
  </si>
  <si>
    <t>perrin_supp4350</t>
  </si>
  <si>
    <t>Nc1ccc(C2CC2)cc1</t>
  </si>
  <si>
    <t>aniline, 4-cyclopropyl-</t>
  </si>
  <si>
    <t>perrin_supp4351</t>
  </si>
  <si>
    <t>Absorption spectrum-pH plot anomalous below pH5</t>
  </si>
  <si>
    <t>perrin_supp4352</t>
  </si>
  <si>
    <t>C=9x10-5M, I=0.006-0.030</t>
  </si>
  <si>
    <t>perrin_supp4353</t>
  </si>
  <si>
    <t>Nc1cc(Br)ccc1Br</t>
  </si>
  <si>
    <t>aniline, 2,5-dibromo-</t>
  </si>
  <si>
    <t>perrin_supp4354</t>
  </si>
  <si>
    <t>C=5x10-5M, I=0.10-1.0</t>
  </si>
  <si>
    <t>perrin_supp4355</t>
  </si>
  <si>
    <t>(m), 0.03-0.05M phosphate buffers</t>
  </si>
  <si>
    <t>O1,R4</t>
  </si>
  <si>
    <t>perrin_supp4356</t>
  </si>
  <si>
    <t>Nc1c(Br)cc(Br)cc1[N+](=O)[O-]</t>
  </si>
  <si>
    <t>aniline, 2,4-dibromo-6-nitro-</t>
  </si>
  <si>
    <t>perrin_supp4357</t>
  </si>
  <si>
    <t>CCCCOc1ccc(OCCCC)c(N)c1</t>
  </si>
  <si>
    <t>aniline, 2,5-di-n-butoxy-</t>
  </si>
  <si>
    <t>perrin_supp4358</t>
  </si>
  <si>
    <t>CCNc1cc(C(=O)O)c(NCC)cc1C(=O)O</t>
  </si>
  <si>
    <t>aniline, 2,5-dicarboxy-N-ethyl-4-ethylamino-</t>
  </si>
  <si>
    <t>perrin_supp4359</t>
  </si>
  <si>
    <t>Nc1cccc(Cl)c1Cl</t>
  </si>
  <si>
    <t>C=4x10-4M, I=0.004-0.05</t>
  </si>
  <si>
    <t>aniline, 2,3-dichloro-</t>
  </si>
  <si>
    <t>perrin_supp4361</t>
  </si>
  <si>
    <t>C=5x10-4M, 1% ethanol</t>
  </si>
  <si>
    <t>C=4x10-4g, - I=0.003-0.02M</t>
  </si>
  <si>
    <t>perrin_supp4362</t>
  </si>
  <si>
    <t>I=0.02, C=5x10-4M. 1% ethanol</t>
  </si>
  <si>
    <t>C=4x10-4M, I=0.007-0.05</t>
  </si>
  <si>
    <t>perrin_supp4363</t>
  </si>
  <si>
    <t>Nc1c(Cl)cccc1Cl</t>
  </si>
  <si>
    <t>C=10-4M, I=0.17-0.59</t>
  </si>
  <si>
    <t>aniline, 2,6-dichloro-</t>
  </si>
  <si>
    <t>perrin_supp4364</t>
  </si>
  <si>
    <t>Nc1ccc(Cl)c(Cl)c1</t>
  </si>
  <si>
    <t>C=5x10-4M, I=0.0002-0.003</t>
  </si>
  <si>
    <t>aniline, 3,4-dichloro-</t>
  </si>
  <si>
    <t>perrin_supp4365</t>
  </si>
  <si>
    <t>Nc1cc(Cl)cc(Cl)c1</t>
  </si>
  <si>
    <t>(m), In 0.03-0.05M phosphate buffer</t>
  </si>
  <si>
    <t>aniline, 3,5-dichloro-</t>
  </si>
  <si>
    <t>perrin_supp4366</t>
  </si>
  <si>
    <t>C=10-4M, I=0.001-0.008</t>
  </si>
  <si>
    <t>CSc1cc(Cl)c(N)cc1Cl</t>
  </si>
  <si>
    <t>aniline, 2,5-dichloro-4-methylthio-</t>
  </si>
  <si>
    <t>perrin_supp4367</t>
  </si>
  <si>
    <t>CSc1cc(Cl)c(N)c(Cl)c1</t>
  </si>
  <si>
    <t>aniline, 2,6-dichloro-4-methylthio-</t>
  </si>
  <si>
    <t>perrin_supp4368</t>
  </si>
  <si>
    <t>CSc1c(Cl)cc(N)cc1Cl</t>
  </si>
  <si>
    <t>aniline, 3,5-dichloro-4-methylthio-</t>
  </si>
  <si>
    <t>perrin_supp4369</t>
  </si>
  <si>
    <t>perrin_supp4370</t>
  </si>
  <si>
    <t>Ho scale, in aq. H2SO4, integrating area under absorption curve</t>
  </si>
  <si>
    <t>Nc1cc(Cl)c([N+](=O)[O-])cc1Cl</t>
  </si>
  <si>
    <t>aniline, 2,5-dichloro-4-nitro-</t>
  </si>
  <si>
    <t>perrin_supp4371</t>
  </si>
  <si>
    <t>perrin_supp4372</t>
  </si>
  <si>
    <t>CCOc1ccc(OCC)c(N)c1</t>
  </si>
  <si>
    <t>aniline, 2,5-diethoxy-</t>
  </si>
  <si>
    <t>perrin_supp4373</t>
  </si>
  <si>
    <t>perrin_supp4374</t>
  </si>
  <si>
    <t>CCN(CC)c1ccc(N)cc1</t>
  </si>
  <si>
    <t>aniline, 4-diethylamino-</t>
  </si>
  <si>
    <t>perrin_supp4375</t>
  </si>
  <si>
    <t>CCN(CC)c1ccc(N)c(C)c1</t>
  </si>
  <si>
    <t>aniline, 4-diethylamino-2-methyl-</t>
  </si>
  <si>
    <t>perrin_supp4376</t>
  </si>
  <si>
    <t>perrin_supp4377</t>
  </si>
  <si>
    <t>perrin_supp4378</t>
  </si>
  <si>
    <t>perrin_supp4379</t>
  </si>
  <si>
    <t>perrin_supp4380</t>
  </si>
  <si>
    <t>CCN(CC)c1ccc([N+](=O)[O-])cc1</t>
  </si>
  <si>
    <t>E1</t>
  </si>
  <si>
    <t>aniline, N,N-diethyl-4-nitro-</t>
  </si>
  <si>
    <t>perrin_supp4381</t>
  </si>
  <si>
    <t>Nc1cc(I)cc(I)c1</t>
  </si>
  <si>
    <t>aniline, 3,5-di-iodo-</t>
  </si>
  <si>
    <t>perrin_supp4383</t>
  </si>
  <si>
    <t>CSc1c(I)cc(N)cc1I</t>
  </si>
  <si>
    <t>aniline, 3,5-diiodo-4-methylthio-</t>
  </si>
  <si>
    <t>perrin_supp4384</t>
  </si>
  <si>
    <t>Extrapolated from EtOH/H2O solutions</t>
  </si>
  <si>
    <t>aniline, N,N-diisopropyl-</t>
  </si>
  <si>
    <t>perrin_supp4385</t>
  </si>
  <si>
    <t>COc1ccc(OC)c(N)c1</t>
  </si>
  <si>
    <t>aniline, 2,5-dimethoxy-</t>
  </si>
  <si>
    <t>perrin_supp4386</t>
  </si>
  <si>
    <t>(m), I=0.02 to 0.060</t>
  </si>
  <si>
    <t>perrin_supp4387</t>
  </si>
  <si>
    <t>perrin_supp4388</t>
  </si>
  <si>
    <t>perrin_supp4389</t>
  </si>
  <si>
    <t>perrin_supp4390</t>
  </si>
  <si>
    <t>perrin_supp4391</t>
  </si>
  <si>
    <t>perrin_supp4392</t>
  </si>
  <si>
    <t>I=0.1(acetate buffers), C=8x10-4M pK of 4-d-2,6-dimethylaniline relative to, 2,6-dimethylaniline pk=3.9436</t>
  </si>
  <si>
    <t>perrin_supp4393</t>
  </si>
  <si>
    <t>(m), I=0.04 to 0.110</t>
  </si>
  <si>
    <t>perrin_supp4394</t>
  </si>
  <si>
    <t>In aq. H2SO4 solution Ho scale</t>
  </si>
  <si>
    <t>perrin_supp4395</t>
  </si>
  <si>
    <t>perrin_supp4396</t>
  </si>
  <si>
    <t>perrin_supp4397</t>
  </si>
  <si>
    <t>Ho scale corrected for effect of medium on spectra</t>
  </si>
  <si>
    <t>perrin_supp4398</t>
  </si>
  <si>
    <t>Ho scale, aq. H2SO4</t>
  </si>
  <si>
    <t>Nc1cc([N+](=O)[O-])ccc1[N+](=O)[O-]</t>
  </si>
  <si>
    <t>aniline, 2,5-dinitro-</t>
  </si>
  <si>
    <t>perrin_supp4399</t>
  </si>
  <si>
    <t>Nc1c([N+](=O)[O-])cccc1[N+](=O)[O-]</t>
  </si>
  <si>
    <t>aniline, 2,6-dinitro-</t>
  </si>
  <si>
    <t>perrin_supp4400</t>
  </si>
  <si>
    <t>Nc1ccc([N+](=O)[O-])c([N+](=O)[O-])c1</t>
  </si>
  <si>
    <t>In aq. Hcl solutions</t>
  </si>
  <si>
    <t>aniline, 3,4-dinitro-</t>
  </si>
  <si>
    <t>perrin_supp4401</t>
  </si>
  <si>
    <t>Nc1cc([N+](=O)[O-])cc([N+](=O)[O-])c1</t>
  </si>
  <si>
    <t>(m),  I=0.24 to 0.72, in aq. HCl solutions</t>
  </si>
  <si>
    <t>aniline, 3,5-dinitro-</t>
  </si>
  <si>
    <t>perrin_supp4402</t>
  </si>
  <si>
    <t>In aq. HCl solutions, containing 3% ethanol</t>
  </si>
  <si>
    <t>C=5x10-4M, 1% ethanol, in aq. Hcl solutions</t>
  </si>
  <si>
    <t>CCCNc1ccc([N+](=O)[O-])cc1[N+](=O)[O-]</t>
  </si>
  <si>
    <t>aniline, 2,4-dinitro-N-propyl-</t>
  </si>
  <si>
    <t>perrin_supp4403</t>
  </si>
  <si>
    <t>c1ccc(N(c2ccccc2)c2ccccc2)cc1</t>
  </si>
  <si>
    <t>Estimate, based on linear correlation between enthalpies of protonation in fluorosulphuric acid and pK values in water</t>
  </si>
  <si>
    <t>aniline, N,N-diphenyl-</t>
  </si>
  <si>
    <t>perrin_supp4404</t>
  </si>
  <si>
    <t>perrin_supp4405</t>
  </si>
  <si>
    <t>perrin_supp4406</t>
  </si>
  <si>
    <t>I=0.02M, C=5x10-4M, 1% ethanol</t>
  </si>
  <si>
    <t>perrin_supp4407</t>
  </si>
  <si>
    <t>CCOC(=O)COc1ccc(N)cc1</t>
  </si>
  <si>
    <t>aniline, 4-ethoxycarbonylmethoxy-</t>
  </si>
  <si>
    <t>perrin_supp4408</t>
  </si>
  <si>
    <t>CCOC(=O)CNc1ccc([N+](=O)[O-])cc1[N+](=O)[O-]</t>
  </si>
  <si>
    <t>aniline, N-ethoxycarbonylmethyl-2,4-dinitro-</t>
  </si>
  <si>
    <t>perrin_supp4409</t>
  </si>
  <si>
    <t>CCOC(=O)CNc1c([N+](=O)[O-])cc([N+](=O)[O-])cc1[N+](=O)[O-]</t>
  </si>
  <si>
    <t>aniline, N-ethoxycarbonylmethyl-2,4,6-trinitro-</t>
  </si>
  <si>
    <t>perrin_supp4410</t>
  </si>
  <si>
    <t>CCOC(=O)c1cc(N)ccc1[N+](=O)[O-]</t>
  </si>
  <si>
    <t>aniline, 3-ethoxycarbonyl-4-nitro-</t>
  </si>
  <si>
    <t>perrin_supp4411</t>
  </si>
  <si>
    <t>CCOC(=O)c1cc(N)cc([N+](=O)[O-])c1</t>
  </si>
  <si>
    <t>aniline, 3-ethoxycarbonyl-5-nitro-</t>
  </si>
  <si>
    <t>perrin_supp4412</t>
  </si>
  <si>
    <t>perrin_supp4413</t>
  </si>
  <si>
    <t>I=0.02, C=5x10-40, 1% ethanol</t>
  </si>
  <si>
    <t>perrin_supp4414</t>
  </si>
  <si>
    <t>CCc1ccc(N)cc1</t>
  </si>
  <si>
    <t>aniline, 4-ethyl-</t>
  </si>
  <si>
    <t>perrin_supp4415</t>
  </si>
  <si>
    <t>CCNc1ccc([N+](=O)[O-])cc1[N+](=O)[O-]</t>
  </si>
  <si>
    <t>aniline, N-ethyl-2,4-dinitro-</t>
  </si>
  <si>
    <t>perrin_supp4417</t>
  </si>
  <si>
    <t>CCN(CCO)c1ccccc1</t>
  </si>
  <si>
    <t>aniline, N-ethyl-N-(2-hydroxyethyl)-</t>
  </si>
  <si>
    <t>perrin_supp4418</t>
  </si>
  <si>
    <t>CCNc1cc(O)ccc1[N+](=O)[O-]</t>
  </si>
  <si>
    <t>aniline, N-ethyl-5-hydroxy-2-nitro-</t>
  </si>
  <si>
    <t>perrin_supp4419</t>
  </si>
  <si>
    <t>perrin_supp4420</t>
  </si>
  <si>
    <t>CCNc1cccc(C)c1</t>
  </si>
  <si>
    <t>aniline, N-ethyl-3-methyl-</t>
  </si>
  <si>
    <t>perrin_supp4421</t>
  </si>
  <si>
    <t>perrin_supp4422</t>
  </si>
  <si>
    <t>CCNc1ccccc1[N+](=O)[O-]</t>
  </si>
  <si>
    <t>aniline, N-ethyl-2-nitro-</t>
  </si>
  <si>
    <t>perrin_supp4424</t>
  </si>
  <si>
    <t>CCNc1ccc([N+](=O)[O-])cc1</t>
  </si>
  <si>
    <t>aniline, N-ethyl-4-nitro-</t>
  </si>
  <si>
    <t>perrin_supp4425</t>
  </si>
  <si>
    <t>perrin_supp4426</t>
  </si>
  <si>
    <t>CCS(=O)(=O)c1ccc(N)cc1</t>
  </si>
  <si>
    <t>aniline, 4-ethylsulphonyl-</t>
  </si>
  <si>
    <t>perrin_supp4427</t>
  </si>
  <si>
    <t>CCSc1ccc(N)cc1</t>
  </si>
  <si>
    <t>aniline, 4-ethylthio-</t>
  </si>
  <si>
    <t>perrin_supp4428</t>
  </si>
  <si>
    <t>CCNc1c([N+](=O)[O-])cc([N+](=O)[O-])cc1[N+](=O)[O-]</t>
  </si>
  <si>
    <t>aniline, N-ethyl-2,4,6-trinitro-</t>
  </si>
  <si>
    <t>perrin_supp4429</t>
  </si>
  <si>
    <t>I=0.02. C=5x10-4M 1% ethanol</t>
  </si>
  <si>
    <t>perrin_supp4430</t>
  </si>
  <si>
    <t>I=0.02 I=5x10-4M, 1% ethanol</t>
  </si>
  <si>
    <t>perrin_supp4431</t>
  </si>
  <si>
    <t>I=0.02, C=5x10-4M 1% ethanol</t>
  </si>
  <si>
    <t>perrin_supp4432</t>
  </si>
  <si>
    <t>Nc1cc([N+](=O)[O-])ccc1F</t>
  </si>
  <si>
    <t>aniline, 2-fluoro-5-nitro-</t>
  </si>
  <si>
    <t>perrin_supp4433</t>
  </si>
  <si>
    <t>Nc1ccc(F)cc1[N+](=O)[O-]</t>
  </si>
  <si>
    <t>aniline, 4-fluoro-2-nitro-</t>
  </si>
  <si>
    <t>perrin_supp4434</t>
  </si>
  <si>
    <t>Nc1ccc(F)c([N+](=O)[O-])c1</t>
  </si>
  <si>
    <t>aniline, 4-fluoro-3-nitro-</t>
  </si>
  <si>
    <t>perrin_supp4435</t>
  </si>
  <si>
    <t>Nc1ccccc1C=O</t>
  </si>
  <si>
    <t>aniline, 2-formyl-</t>
  </si>
  <si>
    <t>perrin_supp4436</t>
  </si>
  <si>
    <t>N=C(N)Nc1ccc(N)cc1</t>
  </si>
  <si>
    <t>K24</t>
  </si>
  <si>
    <t>aniline, 4-guanidino-</t>
  </si>
  <si>
    <t>perrin_supp4437</t>
  </si>
  <si>
    <t>I=0.02, C=5x10-4g, 1% ethanol</t>
  </si>
  <si>
    <t>perrin_supp4440</t>
  </si>
  <si>
    <t>perrin_supp4441</t>
  </si>
  <si>
    <t>perrin_supp4442</t>
  </si>
  <si>
    <t>perrin_supp4445</t>
  </si>
  <si>
    <t>M17</t>
  </si>
  <si>
    <t>aniline, N-(2-hydroxy)ethyl-2-methyl-</t>
  </si>
  <si>
    <t>perrin_supp4448</t>
  </si>
  <si>
    <t>CC(C)Nc1cc(O)ccc1[N+](=O)[O-]</t>
  </si>
  <si>
    <t>aniline, 5-hydroxy-N-isopropyl-2-nitro-</t>
  </si>
  <si>
    <t>perrin_supp4453</t>
  </si>
  <si>
    <t>CNc1cc(O)ccc1[N+](=O)[O-]</t>
  </si>
  <si>
    <t>aniline, 5-hydroxy-N-methyl-2-nitro-</t>
  </si>
  <si>
    <t>perrin_supp4454</t>
  </si>
  <si>
    <t>Nc1ccc(O)cc1[N+](=O)[O-]</t>
  </si>
  <si>
    <t>I=0.5(NaCl), C=10-4M, concentration constants, 1% ethanol</t>
  </si>
  <si>
    <t>aniline, 4-hydroxy-2-nitro-</t>
  </si>
  <si>
    <t>perrin_supp4455</t>
  </si>
  <si>
    <t>Nc1ccc(O)c([N+](=O)[O-])c1</t>
  </si>
  <si>
    <t>I=0.5(NaCl), C=10-4(M), concentration constants, 1% ethanol</t>
  </si>
  <si>
    <t>aniline, 4-hydroxy-3-nitro-</t>
  </si>
  <si>
    <t>perrin_supp4456</t>
  </si>
  <si>
    <t>Nc1cc(O)ccc1[N+](=O)[O-]</t>
  </si>
  <si>
    <t>aniline, 5-hydroxy-2-nitro-</t>
  </si>
  <si>
    <t>perrin_supp4457</t>
  </si>
  <si>
    <t>(m), Mean of results in phosphate and HCl solutions</t>
  </si>
  <si>
    <t>perrin_supp4458</t>
  </si>
  <si>
    <t>(m), I=0.02 to 0.1001</t>
  </si>
  <si>
    <t>perrin_supp4459</t>
  </si>
  <si>
    <t>(m), I=0.02 to 0.0601</t>
  </si>
  <si>
    <t>perrin_supp4460</t>
  </si>
  <si>
    <t>CSc1ccc(N)c(I)c1</t>
  </si>
  <si>
    <t>aniline, 2-iodo-4-methylthio-</t>
  </si>
  <si>
    <t>perrin_supp4461</t>
  </si>
  <si>
    <t>CSc1ccc(N)cc1I</t>
  </si>
  <si>
    <t>aniline, 3-iodo-4-methylthio-</t>
  </si>
  <si>
    <t>perrin_supp4462</t>
  </si>
  <si>
    <t>Nc1cc(I)cc([N+](=O)[O-])c1</t>
  </si>
  <si>
    <t>aq. HCl solutions containing 3% ethanol</t>
  </si>
  <si>
    <t>aniline, 5-iodo-3-nitro-</t>
  </si>
  <si>
    <t>perrin_supp4463</t>
  </si>
  <si>
    <t>perrin_supp4466</t>
  </si>
  <si>
    <t>CC(C)c1ccc(N)cc1</t>
  </si>
  <si>
    <t>aniline, 4-isopropyl-</t>
  </si>
  <si>
    <t>perrin_supp4467</t>
  </si>
  <si>
    <t>CC(C)Nc1ccc([N+](=O)[O-])cc1[N+](=O)[O-]</t>
  </si>
  <si>
    <t>aniline, N-isopropyl-2,4-dinitro-</t>
  </si>
  <si>
    <t>perrin_supp4468</t>
  </si>
  <si>
    <t>CC(C)Nc1ccccc1[N+](=O)[O-]</t>
  </si>
  <si>
    <t>aniline, N-isopropyl-2-nitro-</t>
  </si>
  <si>
    <t>perrin_supp4470</t>
  </si>
  <si>
    <t>CC(C)Nc1ccc([N+](=O)[O-])cc1</t>
  </si>
  <si>
    <t>aniline, N-isopropyl-4-nitro-</t>
  </si>
  <si>
    <t>perrin_supp4471</t>
  </si>
  <si>
    <t>CC(C)S(=O)(=O)c1ccc(N)cc1</t>
  </si>
  <si>
    <t>aniline, 4-isopropylsulphonyl-</t>
  </si>
  <si>
    <t>perrin_supp4472</t>
  </si>
  <si>
    <t>CC(C)Sc1ccc(N)cc1</t>
  </si>
  <si>
    <t>aniline, 4-isopropylthio-</t>
  </si>
  <si>
    <t>perrin_supp4473</t>
  </si>
  <si>
    <t>C=0.005M, as hydrochloride, titrated under N2</t>
  </si>
  <si>
    <t>perrin_supp4474</t>
  </si>
  <si>
    <t>(m), I=0.04 to 0.11</t>
  </si>
  <si>
    <t>perrin_supp4475</t>
  </si>
  <si>
    <t>I=0.02, C=5x10M, 1% ethanol</t>
  </si>
  <si>
    <t>perrin_supp4476</t>
  </si>
  <si>
    <t>perrin_supp4477</t>
  </si>
  <si>
    <t>perrin_supp4478</t>
  </si>
  <si>
    <t>perrin_supp4479</t>
  </si>
  <si>
    <t>perrin_supp4480</t>
  </si>
  <si>
    <t>COC(=O)c1ccc(N)cc1C</t>
  </si>
  <si>
    <t>aniline, 4-methoxycarbonyl-3-methyl-</t>
  </si>
  <si>
    <t>perrin_supp4481</t>
  </si>
  <si>
    <t>COC(=O)c1ccc(N)c([N+](=O)[O-])c1</t>
  </si>
  <si>
    <t>aniline, 4-methoxycarbonyl-2-nitro-</t>
  </si>
  <si>
    <t>perrin_supp4482</t>
  </si>
  <si>
    <t>COc1ccc([N+](=O)[O-])cc1N</t>
  </si>
  <si>
    <t>aniline, 2-methoxy-5-nitro-</t>
  </si>
  <si>
    <t>perrin_supp4483</t>
  </si>
  <si>
    <t>Solutions contained 3% ethanol</t>
  </si>
  <si>
    <t>perrin_supp4484</t>
  </si>
  <si>
    <t>COc1ccc(N)c([N+](=O)[O-])c1</t>
  </si>
  <si>
    <t>aniline, 4-methoxy-2-nitro-</t>
  </si>
  <si>
    <t>perrin_supp4485</t>
  </si>
  <si>
    <t>COc1ccc(N)cc1[N+](=O)[O-]</t>
  </si>
  <si>
    <t>aniline, 4-methoxy-3-nitro-</t>
  </si>
  <si>
    <t>perrin_supp4486</t>
  </si>
  <si>
    <t>COc1ccc([N+](=O)[O-])c(N)c1</t>
  </si>
  <si>
    <t>aniline, 5-methoxy-2-nitro-</t>
  </si>
  <si>
    <t>perrin_supp4487</t>
  </si>
  <si>
    <t>perrin_supp4491</t>
  </si>
  <si>
    <t>perrin_supp4492</t>
  </si>
  <si>
    <t>perrin_supp4493</t>
  </si>
  <si>
    <t>I=0.02. C=5x10-4M. 1% ethanol</t>
  </si>
  <si>
    <t>perrin_supp4494</t>
  </si>
  <si>
    <t>I=0.1 (acetate buffer), C=8x10-4M. pK of 2,6-d5-4-methylaniline relative to 4-methylaniline pK=5.172</t>
  </si>
  <si>
    <t>CNc1ccc([N+](=O)[O-])cc1[N+](=O)[O-]</t>
  </si>
  <si>
    <t>aniline, N-methyl-2,4-dinitro-</t>
  </si>
  <si>
    <t>perrin_supp4495</t>
  </si>
  <si>
    <t>pK of N-[2H3]Methyl-2,4-dinitroaniline (delta pK = 0.056)</t>
  </si>
  <si>
    <t>CN(c1ccc([N+](=O)[O-])cc1[N+](=O)[O-])c1ccc([N+](=O)[O-])cc1[N+](=O)[O-]</t>
  </si>
  <si>
    <t>aniline, N-methyl-2,4-dinitro-N-(2,4-dinitrophenyl)-</t>
  </si>
  <si>
    <t>perrin_supp4496</t>
  </si>
  <si>
    <t>CN(c1ccccc1)c1ccc([N+](=O)[O-])cc1[N+](=O)[O-]</t>
  </si>
  <si>
    <t>aniline, N-methyl-N-(2,4-dinitrophenyl)-</t>
  </si>
  <si>
    <t>perrin_supp4497</t>
  </si>
  <si>
    <t>Ho scale, corrected for effect of medium on spectra</t>
  </si>
  <si>
    <t>CNc1ccccc1SC</t>
  </si>
  <si>
    <t>In 1% ethanol, 0.05M citrate buffers</t>
  </si>
  <si>
    <t>aniline, N-methyl-2-methylthio-</t>
  </si>
  <si>
    <t>perrin_supp4499</t>
  </si>
  <si>
    <t>CNc1ccccc1[N+](=O)[O-]</t>
  </si>
  <si>
    <t>aniline, N-methyl-2-nitro-</t>
  </si>
  <si>
    <t>perrin_supp4501</t>
  </si>
  <si>
    <t>CNc1ccc([N+](=O)[O-])cc1</t>
  </si>
  <si>
    <t>aniline, N-methyl-4-nitro-</t>
  </si>
  <si>
    <t>perrin_supp4502</t>
  </si>
  <si>
    <t>C=5x10-4M, 1% ethanol, aq. HCl solutions</t>
  </si>
  <si>
    <t>perrin_supp4503</t>
  </si>
  <si>
    <t>Cc1ccc([N+](=O)[O-])cc1N</t>
  </si>
  <si>
    <t>C=5x10-4M, I=0.002-0.014</t>
  </si>
  <si>
    <t>aniline, 2-methyl-5-nitro-</t>
  </si>
  <si>
    <t>perrin_supp4504</t>
  </si>
  <si>
    <t>perrin_supp4505</t>
  </si>
  <si>
    <t>Cc1cc(N)cc([N+](=O)[O-])c1</t>
  </si>
  <si>
    <t>aniline, 3-methyl-5-nitro-</t>
  </si>
  <si>
    <t>perrin_supp4506</t>
  </si>
  <si>
    <t>Cc1ccc(N)c([N+](=O)[O-])c1</t>
  </si>
  <si>
    <t>C=2x10-4M, I=0.10-1.0</t>
  </si>
  <si>
    <t>aniline, 4-methyl-2-nitro-</t>
  </si>
  <si>
    <t>perrin_supp4507</t>
  </si>
  <si>
    <t>C=3x10-4M, I=0.001-0.005</t>
  </si>
  <si>
    <t>perrin_supp4508</t>
  </si>
  <si>
    <t>Cc1ccc([N+](=O)[O-])c(N)c1</t>
  </si>
  <si>
    <t>aniline, 5-methyl-2-nitro-</t>
  </si>
  <si>
    <t>perrin_supp4509</t>
  </si>
  <si>
    <t>Cc1cccc([N+](=O)[O-])c1N</t>
  </si>
  <si>
    <t>aniline, 6-methyl-2-nitro-</t>
  </si>
  <si>
    <t>perrin_supp4510</t>
  </si>
  <si>
    <t>CN(c1ccccc1)c1ccc([N+](=O)[O-])cc1</t>
  </si>
  <si>
    <t>aniline, N-methyl-N-(4-nitrophenyl)-</t>
  </si>
  <si>
    <t>perrin_supp4511</t>
  </si>
  <si>
    <t>CS(=O)(=O)c1ccccc1N</t>
  </si>
  <si>
    <t>aniline, 2-methylsulphonyl-</t>
  </si>
  <si>
    <t>perrin_supp4518</t>
  </si>
  <si>
    <t>perrin_supp4519</t>
  </si>
  <si>
    <t>CSc1ccccc1N</t>
  </si>
  <si>
    <t>C=0.005M</t>
  </si>
  <si>
    <t>aniline, 2-methylthio-</t>
  </si>
  <si>
    <t>perrin_supp4520</t>
  </si>
  <si>
    <t>perrin_supp4521</t>
  </si>
  <si>
    <t>CSc1cc([N+](=O)[O-])c(N)c([N+](=O)[O-])c1</t>
  </si>
  <si>
    <t>aniline, 4-methylthio-2,6-dinitro-</t>
  </si>
  <si>
    <t>perrin_supp4522</t>
  </si>
  <si>
    <t>CSc1ccc(N)c([N+](=O)[O-])c1</t>
  </si>
  <si>
    <t>aniline, 4-methylthio-2-nitro-</t>
  </si>
  <si>
    <t>perrin_supp4523</t>
  </si>
  <si>
    <t>CSc1ccc(N)cc1[N+](=O)[O-]</t>
  </si>
  <si>
    <t>aniline, 4-methylthio-3-nitro-</t>
  </si>
  <si>
    <t>perrin_supp4524</t>
  </si>
  <si>
    <t>CNc1c([N+](=O)[O-])cc([N+](=O)[O-])cc1[N+](=O)[O-]</t>
  </si>
  <si>
    <t>aniline, N-methyl-2,4,6-trinitro-</t>
  </si>
  <si>
    <t>perrin_supp4525</t>
  </si>
  <si>
    <t>pKAH(2H3)</t>
  </si>
  <si>
    <t>33 (assumed)</t>
  </si>
  <si>
    <t>pK of N-[2H3]-methyl-2,4,6-trinitroaniline (Delta pK = 0.047)</t>
  </si>
  <si>
    <t>Cc1c([N+](=O)[O-])cc([N+](=O)[O-])c(N)c1[N+](=O)[O-]</t>
  </si>
  <si>
    <t>aniline, 3-methyl-2,4,6-trinitro-</t>
  </si>
  <si>
    <t>perrin_supp4526</t>
  </si>
  <si>
    <t>Ho scale. In aq.H2SO4 solutions</t>
  </si>
  <si>
    <t>In aq. HC, solutions, Ho scale</t>
  </si>
  <si>
    <t>c1ccc(NN2CCOCC2)cc1</t>
  </si>
  <si>
    <t>aniline, N-morpholino-</t>
  </si>
  <si>
    <t>perrin_supp4527</t>
  </si>
  <si>
    <t>(m), I=0.23 to 0.69</t>
  </si>
  <si>
    <t>perrin_supp4528</t>
  </si>
  <si>
    <t>In aq. H2SO4 solutions, taking pK of 4-nitroaniline=1.00 at 25C</t>
  </si>
  <si>
    <t>C=2x10-4M, 0.16-0.64M Dcl, in D2O</t>
  </si>
  <si>
    <t>(m), I=0.03 to 0.05</t>
  </si>
  <si>
    <t>perrin_supp4529</t>
  </si>
  <si>
    <t>C=4x10-4M, 0.0008-0.002M DCl, in D2O</t>
  </si>
  <si>
    <t>(m), I=0.06 to 0.12</t>
  </si>
  <si>
    <t>perrin_supp4530</t>
  </si>
  <si>
    <t>Calcd. value of pka for excited state</t>
  </si>
  <si>
    <t>In HCl solutions</t>
  </si>
  <si>
    <t>Nc1ccc(-c2ccccc2)cc1[N+](=O)[O-]</t>
  </si>
  <si>
    <t>aniline, 2-nitro-4-phenyl-</t>
  </si>
  <si>
    <t>perrin_supp4532</t>
  </si>
  <si>
    <t>O=[N+]([O-])c1ccc(Nc2ccccc2)cc1</t>
  </si>
  <si>
    <t>aniline, 4-nitro-N-phenyl-</t>
  </si>
  <si>
    <t>perrin_supp4533</t>
  </si>
  <si>
    <t>Nc1ccc(C(F)(F)F)cc1[N+](=O)[O-]</t>
  </si>
  <si>
    <t>aniline, 2-nitro-4-trifluoromethyl-</t>
  </si>
  <si>
    <t>perrin_supp4538</t>
  </si>
  <si>
    <t>Nc1cc([N+](=O)[O-])cc(C(F)(F)F)c1</t>
  </si>
  <si>
    <t>aniline, 3-nitro-5-trifluoromethyl-</t>
  </si>
  <si>
    <t>perrin_supp4539</t>
  </si>
  <si>
    <t>Nc1ccc([N+](=O)[O-])c(C(F)(F)F)c1</t>
  </si>
  <si>
    <t>aniline, 4-nitro-3-trifluoromethyl-</t>
  </si>
  <si>
    <t>perrin_supp4540</t>
  </si>
  <si>
    <t>Nc1cccc(OC(F)(F)C(F)(F)F)c1</t>
  </si>
  <si>
    <t>S32</t>
  </si>
  <si>
    <t>aniline, 3-pentafluoroethoxy-</t>
  </si>
  <si>
    <t>perrin_supp4542</t>
  </si>
  <si>
    <t>Nc1ccc(OC(F)(F)C(F)(F)F)cc1</t>
  </si>
  <si>
    <t>aniline, 4-pentafluoroethoxy-</t>
  </si>
  <si>
    <t>perrin_supp4543</t>
  </si>
  <si>
    <t>Cc1cc(C)c(N(C)C)c(C)c1</t>
  </si>
  <si>
    <t>aniline, N,N,2,4,6-pentamethyl-</t>
  </si>
  <si>
    <t>perrin_supp4546</t>
  </si>
  <si>
    <t>perrin_supp4547</t>
  </si>
  <si>
    <t>S40</t>
  </si>
  <si>
    <t>Nc1ccc(Nc2ccccc2)cc1</t>
  </si>
  <si>
    <t>aniline, 4-phenylamino-</t>
  </si>
  <si>
    <t>perrin_supp4548</t>
  </si>
  <si>
    <t>Nc1ccccc1Sc1ccccc1</t>
  </si>
  <si>
    <t>aniline, 2-phenylthio-</t>
  </si>
  <si>
    <t>perrin_supp4551</t>
  </si>
  <si>
    <t>Nc1ccc(Sc2ccccc2)cc1</t>
  </si>
  <si>
    <t>T21</t>
  </si>
  <si>
    <t>aniline, 4-phenylthio-</t>
  </si>
  <si>
    <t>perrin_supp4552</t>
  </si>
  <si>
    <t>Cc1ccc(N(C)C)c(C)c1</t>
  </si>
  <si>
    <t>aniline, N,N,2,4-tetramethyl-</t>
  </si>
  <si>
    <t>perrin_supp4559</t>
  </si>
  <si>
    <t>perrin_supp4560</t>
  </si>
  <si>
    <t>CNc1c(C)cc(C)cc1C</t>
  </si>
  <si>
    <t>aniline, N,2,4,6-tetramethyl-</t>
  </si>
  <si>
    <t>perrin_supp4561</t>
  </si>
  <si>
    <t>N#CSc1ccc(N)cc1</t>
  </si>
  <si>
    <t>aniline, 4-thiocyanato-</t>
  </si>
  <si>
    <t>perrin_supp4562</t>
  </si>
  <si>
    <t>Nc1cc(Cl)c(Cl)cc1Cl</t>
  </si>
  <si>
    <t>aniline, 2,4,5-trichloro-</t>
  </si>
  <si>
    <t>perrin_supp4563</t>
  </si>
  <si>
    <t>Nc1c(Cl)cc(Cl)cc1Cl</t>
  </si>
  <si>
    <t>aniline, 2,4,6-trichloro-</t>
  </si>
  <si>
    <t>perrin_supp4564</t>
  </si>
  <si>
    <t>Nc1ccccc1OC(F)(F)F</t>
  </si>
  <si>
    <t>aniline, 2-trifluoromethoxy-</t>
  </si>
  <si>
    <t>perrin_supp4565</t>
  </si>
  <si>
    <t>Nc1cccc(OC(F)(F)F)c1</t>
  </si>
  <si>
    <t>aniline, 3-trifluoromethoxy-</t>
  </si>
  <si>
    <t>perrin_supp4566</t>
  </si>
  <si>
    <t>Nc1ccc(OC(F)(F)F)cc1</t>
  </si>
  <si>
    <t>aniline, 4-trifluoromethoxy-</t>
  </si>
  <si>
    <t>perrin_supp4567</t>
  </si>
  <si>
    <t>perrin_supp4568</t>
  </si>
  <si>
    <t>perrin_supp4569</t>
  </si>
  <si>
    <t>Nc1cccc(S(=O)(=O)C(F)(F)F)c1</t>
  </si>
  <si>
    <t>aniline, 3-trifluoromethylsulphonyl-</t>
  </si>
  <si>
    <t>perrin_supp4570</t>
  </si>
  <si>
    <t>Nc1ccc(S(=O)(=O)C(F)(F)F)cc1</t>
  </si>
  <si>
    <t>aniline, 4-trifluoromethylsulphonyl-</t>
  </si>
  <si>
    <t>perrin_supp4571</t>
  </si>
  <si>
    <t>Nc1cccc(SC(F)(F)F)c1</t>
  </si>
  <si>
    <t>aniline, 3-trifluoromethylthio-</t>
  </si>
  <si>
    <t>perrin_supp4572</t>
  </si>
  <si>
    <t>Nc1ccc(SC(F)(F)F)cc1</t>
  </si>
  <si>
    <t>aniline, 4-trifluoromethylthio-</t>
  </si>
  <si>
    <t>perrin_supp4573</t>
  </si>
  <si>
    <t>perrin_supp4574</t>
  </si>
  <si>
    <t>perrin_supp4575</t>
  </si>
  <si>
    <t>perrin_supp4576</t>
  </si>
  <si>
    <t>CNc1ccc(C)cc1C</t>
  </si>
  <si>
    <t>aniline, N,2,4-trimethyl-</t>
  </si>
  <si>
    <t>perrin_supp4577</t>
  </si>
  <si>
    <t>perrin_supp4578</t>
  </si>
  <si>
    <t>perrin_supp4579</t>
  </si>
  <si>
    <t>Cc1cc([N+](=O)[O-])c(N(C)C)c([N+](=O)[O-])c1</t>
  </si>
  <si>
    <t>aniline, N,N,4-trimethyl-2,6-dinitro-</t>
  </si>
  <si>
    <t>perrin_supp4580</t>
  </si>
  <si>
    <t>perrin_supp4581</t>
  </si>
  <si>
    <t>Ho scale in aq. H2SO4 solutions</t>
  </si>
  <si>
    <t>CCCNc1c([N+](=O)[O-])cc([N+](=O)[O-])cc1[N+](=O)[O-]</t>
  </si>
  <si>
    <t>aniline, 2,4,6-trinitro-N-propyl-</t>
  </si>
  <si>
    <t>perrin_supp4582</t>
  </si>
  <si>
    <t>perrin_supp4591</t>
  </si>
  <si>
    <t>perrin_supp4592</t>
  </si>
  <si>
    <t>In acetate/HCl buffers</t>
  </si>
  <si>
    <t>perrin_supp4593</t>
  </si>
  <si>
    <t>In aq. H2SO4 containing 20% ethanol. pKa* values for first excited state are estimated</t>
  </si>
  <si>
    <t>CNc1ccc(/N=N/c2ccccc2)cc1SC</t>
  </si>
  <si>
    <t>In 1% ethanol, 0.1M HCl/KCl buffers</t>
  </si>
  <si>
    <t>azobenzene, 4-methylamino-3-methylmercapto-</t>
  </si>
  <si>
    <t>perrin_supp4596</t>
  </si>
  <si>
    <t>CNc1ccc(/N=N/c2ccccc2)cc1C</t>
  </si>
  <si>
    <t>azobenzene, 3-methyl-4-methylamino-</t>
  </si>
  <si>
    <t>perrin_supp4597</t>
  </si>
  <si>
    <t>N=C(N)Cc1ccccc1</t>
  </si>
  <si>
    <t>benzene, (amidinomethyl)-</t>
  </si>
  <si>
    <t>perrin_supp4606</t>
  </si>
  <si>
    <t>CCCC(N)c1ccccc1</t>
  </si>
  <si>
    <t>benzene, (1-aminobutyl)-</t>
  </si>
  <si>
    <t>perrin_supp4607</t>
  </si>
  <si>
    <t>CCCC(N)c1ccc(C)cc1</t>
  </si>
  <si>
    <t>C=0.001M, as hydrochloride pH at half-neutralisation-</t>
  </si>
  <si>
    <t>benzene, 1-(1-aminobutyl)-4-methyl-</t>
  </si>
  <si>
    <t>perrin_supp4608</t>
  </si>
  <si>
    <t>C=0.001M. as hydrochloride pH at half-neutralisation</t>
  </si>
  <si>
    <t>perrin_supp4609</t>
  </si>
  <si>
    <t>I=0.02, C=0.01M, as hydrochloride "mixed" constant</t>
  </si>
  <si>
    <t>perrin_supp4610</t>
  </si>
  <si>
    <t>C=0.02M</t>
  </si>
  <si>
    <t>CC(N)c1cccc(Br)c1</t>
  </si>
  <si>
    <t>benzene, 1-(1-aminoethyl)-3-bromo-</t>
  </si>
  <si>
    <t>perrin_supp4611</t>
  </si>
  <si>
    <t>CC(N)c1ccc(Br)cc1</t>
  </si>
  <si>
    <t>benzene, 1-(1-aminoethyl)-4-bromo-</t>
  </si>
  <si>
    <t>perrin_supp4612</t>
  </si>
  <si>
    <t>CCCCOc1ccc(C(C)N)cc1</t>
  </si>
  <si>
    <t>benzene, 1-(1-aminoethyl)-4-butoxy-</t>
  </si>
  <si>
    <t>perrin_supp4613</t>
  </si>
  <si>
    <t>CC(N)c1ccccc1Cl</t>
  </si>
  <si>
    <t>benzene, 1-(1-aminoethyl)-2-chloro-</t>
  </si>
  <si>
    <t>perrin_supp4614</t>
  </si>
  <si>
    <t>CC(N)c1ccc(Cl)cc1</t>
  </si>
  <si>
    <t>benzene, 1-(1-aminoethyl)-4-chloro-</t>
  </si>
  <si>
    <t>perrin_supp4615</t>
  </si>
  <si>
    <t>NCCc1ccc(O)cc1O</t>
  </si>
  <si>
    <t>C=10-4M; not corrected for overlap</t>
  </si>
  <si>
    <t>benzene, 1-(2-aminoethyl)-2,4-dihydroxy-</t>
  </si>
  <si>
    <t>perrin_supp4616</t>
  </si>
  <si>
    <t>C=0.02M; corrected for pk1 and pk3</t>
  </si>
  <si>
    <t>CC(N)c1ccc(F)cc1</t>
  </si>
  <si>
    <t>benzene, 1-(1-aminoethyl)-4-fluoro-</t>
  </si>
  <si>
    <t>perrin_supp4617</t>
  </si>
  <si>
    <t>NCCc1ccccc1O</t>
  </si>
  <si>
    <t>C=10-4M; I=0.1, "mixed" constants</t>
  </si>
  <si>
    <t>benzene, 1-(2-aminoethyl)-2-hydroxy-</t>
  </si>
  <si>
    <t>perrin_supp4618</t>
  </si>
  <si>
    <t>C=0.02M; corrected for pk1</t>
  </si>
  <si>
    <t>NCCc1cccc(O)c1</t>
  </si>
  <si>
    <t>benzene, 1-(2-aminoethyl)-3-hydroxy-</t>
  </si>
  <si>
    <t>perrin_supp4619</t>
  </si>
  <si>
    <t>NCCc1ccc(O)cc1</t>
  </si>
  <si>
    <t>benzene, 1-(2-aminoethyl)-4-hydroxy-</t>
  </si>
  <si>
    <t>perrin_supp4620</t>
  </si>
  <si>
    <t>C=0.02M; corrected for p_k1</t>
  </si>
  <si>
    <t>CC(C)c1ccc(C(C)N)cc1</t>
  </si>
  <si>
    <t>benzene, 1-(1-aminoethyl)-4-isopropyl-</t>
  </si>
  <si>
    <t>perrin_supp4621</t>
  </si>
  <si>
    <t>COc1ccccc1CCN</t>
  </si>
  <si>
    <t>C=0.02M, I=0.02, "mixed" constant</t>
  </si>
  <si>
    <t>benzene, 1-(2-aminoethyl)-2-methoxy-</t>
  </si>
  <si>
    <t>perrin_supp4622</t>
  </si>
  <si>
    <t>COc1cccc(CCN)c1</t>
  </si>
  <si>
    <t>benzene, 1-(2-aminoethyl)-3-methoxy-</t>
  </si>
  <si>
    <t>perrin_supp4623</t>
  </si>
  <si>
    <t>COc1ccc(C(C)N)cc1</t>
  </si>
  <si>
    <t>benzene, 1-(1-aminoethyl)-4-methoxy-</t>
  </si>
  <si>
    <t>perrin_supp4624</t>
  </si>
  <si>
    <t>Cc1cccc(C(C)N)c1</t>
  </si>
  <si>
    <t>benzene, 1-(1-aminoethyl)-3-methyl-</t>
  </si>
  <si>
    <t>perrin_supp4625</t>
  </si>
  <si>
    <t>Cc1ccc(C(C)N)cc1</t>
  </si>
  <si>
    <t>benzene, 1-(1-aminoethyl)-4-methyl-</t>
  </si>
  <si>
    <t>perrin_supp4626</t>
  </si>
  <si>
    <t>CC(N)c1cccc([N+](=O)[O-])c1</t>
  </si>
  <si>
    <t>benzene, 1-(1-aminoethyl)-3-nitro-</t>
  </si>
  <si>
    <t>perrin_supp4627</t>
  </si>
  <si>
    <t>CC(N)c1ccc([N+](=O)[O-])cc1</t>
  </si>
  <si>
    <t>benzene, 1-(1-aminoethyl)-4-nitro-</t>
  </si>
  <si>
    <t>perrin_supp4628</t>
  </si>
  <si>
    <t>CCCc1ccc(C(C)N)cc1</t>
  </si>
  <si>
    <t>benzene, 1-(1-aminoethyl)-4-propyl-</t>
  </si>
  <si>
    <t>perrin_supp4629</t>
  </si>
  <si>
    <t>CC(N)c1cccc(C(F)(F)F)c1</t>
  </si>
  <si>
    <t>benzene, 1-(1-aminoethyl)-3-trifluoromethyl-</t>
  </si>
  <si>
    <t>perrin_supp4630</t>
  </si>
  <si>
    <t>CCCCCC(N)c1ccccc1</t>
  </si>
  <si>
    <t>benzene, (1-aminohexyl)-</t>
  </si>
  <si>
    <t>perrin_supp4631</t>
  </si>
  <si>
    <t>CCCCC(N)c1ccccc1</t>
  </si>
  <si>
    <t>benzene, (1-aminopentyl)-</t>
  </si>
  <si>
    <t>perrin_supp4646</t>
  </si>
  <si>
    <t>CCCCC(N)c1ccc(Cl)cc1</t>
  </si>
  <si>
    <t>benzene, 1-(1-aminopentyl)-4-chloro-</t>
  </si>
  <si>
    <t>perrin_supp4647</t>
  </si>
  <si>
    <t>CCCCC(N)c1ccc(F)cc1</t>
  </si>
  <si>
    <t>benzene, 1-(1-aminopentyl)-4-fluoro-</t>
  </si>
  <si>
    <t>perrin_supp4648</t>
  </si>
  <si>
    <t>CCC(N)c1ccccc1</t>
  </si>
  <si>
    <t>benzene, (1-aminopropyl)-</t>
  </si>
  <si>
    <t>perrin_supp4649</t>
  </si>
  <si>
    <t>CCC(N)c1cccc(Br)c1</t>
  </si>
  <si>
    <t>benzene, 1-(1-aminopropyl)-3-bromo-</t>
  </si>
  <si>
    <t>perrin_supp4650</t>
  </si>
  <si>
    <t>CCC(N)c1ccc(Br)cc1</t>
  </si>
  <si>
    <t>benzene, 1-(1-aminopropyl)-4-bromo-</t>
  </si>
  <si>
    <t>perrin_supp4651</t>
  </si>
  <si>
    <t>CCC(N)c1ccc(Cl)cc1</t>
  </si>
  <si>
    <t>benzene, 1-(1-aminopropyl)-4-chloro-</t>
  </si>
  <si>
    <t>perrin_supp4652</t>
  </si>
  <si>
    <t>CCCCOc1ccc(CCNC(C)(C)CO)cc1OC</t>
  </si>
  <si>
    <t>benzene, 1-n-butoxy-4-(1-hydroxy-2-isobutylamino)ethyl-2-methoxy-</t>
  </si>
  <si>
    <t>perrin_supp4675</t>
  </si>
  <si>
    <t>N=C(N)Nc1ccc(C(=O)O)cc1</t>
  </si>
  <si>
    <t>benzene, 1-carboxy-4-guanidino-</t>
  </si>
  <si>
    <t>perrin_supp4682</t>
  </si>
  <si>
    <t>CN(C)CC#CC#Cc1ccc(Cl)cc1</t>
  </si>
  <si>
    <t>Extrapolated from results in CH3OH</t>
  </si>
  <si>
    <t>benzene, 1-chloro-4-(5-dimethylaminopenta-1,3-diynyl)-</t>
  </si>
  <si>
    <t>perrin_supp4684</t>
  </si>
  <si>
    <t>perrin_supp4685</t>
  </si>
  <si>
    <t>CCN(CC)CCCNC(=O)c1cc(C)cc(C)c1</t>
  </si>
  <si>
    <t>C=0.008-0.010</t>
  </si>
  <si>
    <t>L38</t>
  </si>
  <si>
    <t>benzene, 1-(3-diethylaminopropyl)carbamoyl-3,5-dimethyl-</t>
  </si>
  <si>
    <t>perrin_supp4736</t>
  </si>
  <si>
    <t>CN(C)CC#CC#Cc1ccccc1</t>
  </si>
  <si>
    <t>benzene, (5-dimethylaminopenta-1,3-diynyl)-</t>
  </si>
  <si>
    <t>perrin_supp4756</t>
  </si>
  <si>
    <t>COc1ccc(C#CC#CCN(C)C)cc1</t>
  </si>
  <si>
    <t>benzene, 1-(5-dimethylaminopenta-1,3-diynyl)-4-methoxy-</t>
  </si>
  <si>
    <t>perrin_supp4757</t>
  </si>
  <si>
    <t>Cc1ccc(C#CC#CCN(C)C)cc1</t>
  </si>
  <si>
    <t>benzene, 1-(5-dimethylaminopenta-1,3-diynyl)-4-methyl-</t>
  </si>
  <si>
    <t>perrin_supp4758</t>
  </si>
  <si>
    <t>benzene, guanidino-</t>
  </si>
  <si>
    <t>perrin_supp4766</t>
  </si>
  <si>
    <t>N=C(N)Nc1ccc(O)cc1</t>
  </si>
  <si>
    <t>benzene, 1-guanidino-4-hydroxy-</t>
  </si>
  <si>
    <t>perrin_supp4767</t>
  </si>
  <si>
    <t>COc1ccc(NC(=N)N)cc1</t>
  </si>
  <si>
    <t>benzene, 1-guanidino-4-methoxy-</t>
  </si>
  <si>
    <t>perrin_supp4768</t>
  </si>
  <si>
    <t>Cc1ccc(NC(=N)N)cc1</t>
  </si>
  <si>
    <t>benzene, 1-guanidino-4-methyl-</t>
  </si>
  <si>
    <t>perrin_supp4769</t>
  </si>
  <si>
    <t>N=C(N)Nc1ccc([N+](=O)[O-])cc1</t>
  </si>
  <si>
    <t>benzene, 1-guanidino-4-nitro-</t>
  </si>
  <si>
    <t>perrin_supp4770</t>
  </si>
  <si>
    <t>Oc1ccccc1CNCCNCc1ccccc1O</t>
  </si>
  <si>
    <t>I=0.1(KCl), C=0.001M, fHCl=0.796, concentration constants</t>
  </si>
  <si>
    <t>benzene, 1-hydroxy-2-(2-hydroxybenzylaminoethylaminomethyl)-</t>
  </si>
  <si>
    <t>perrin_supp4772</t>
  </si>
  <si>
    <t>CC(C)NC(=N)Cc1ccccc1</t>
  </si>
  <si>
    <t>benzene, (N-isopropyl)amidinomethyl-</t>
  </si>
  <si>
    <t>perrin_supp4808</t>
  </si>
  <si>
    <t>CCCNC(=N)Cc1ccccc1</t>
  </si>
  <si>
    <t>benzene, (N-propyl)amidinomethyl-</t>
  </si>
  <si>
    <t>perrin_supp4813</t>
  </si>
  <si>
    <t>against thymol blue (pk=9.186)</t>
  </si>
  <si>
    <t>O2, R4</t>
  </si>
  <si>
    <t>perrin_supp4816</t>
  </si>
  <si>
    <t>I=0.2(NaCl), "mixed" constant</t>
  </si>
  <si>
    <t>R22a</t>
  </si>
  <si>
    <t>NCC(N)c1ccccc1</t>
  </si>
  <si>
    <t>benzylamine, Œ±-(aminomethyl)-</t>
  </si>
  <si>
    <t>perrin_supp4818</t>
  </si>
  <si>
    <t>NCc1ccccc1CN</t>
  </si>
  <si>
    <t>benzylamine, 2-aminomethyl-</t>
  </si>
  <si>
    <t>perrin_supp4819</t>
  </si>
  <si>
    <t>c1ccc(CNCc2ccccc2)cc1</t>
  </si>
  <si>
    <t>benzylamine, N-benzyl-</t>
  </si>
  <si>
    <t>perrin_supp4820</t>
  </si>
  <si>
    <t>O=C(O)CN(CC(=O)O)Cc1ccccc1</t>
  </si>
  <si>
    <t>I=0.1(KCl), C=0.005M, ‚Äúmixed‚Äù constants, assumes pk1 and pk2 differ by.6</t>
  </si>
  <si>
    <t>S34</t>
  </si>
  <si>
    <t>benzylamine, N,N-bis(carboxymethyl)-</t>
  </si>
  <si>
    <t>perrin_supp4822</t>
  </si>
  <si>
    <t>I=0.1(KCl), C=0.005M, ‚Äúmixed‚Äù constants</t>
  </si>
  <si>
    <t>ClCCN(CCCl)Cc1ccccc1</t>
  </si>
  <si>
    <t>benzylamine, N,N-bis(2-chloroethyl)-</t>
  </si>
  <si>
    <t>perrin_supp4823</t>
  </si>
  <si>
    <t>CCOc1ccc(CN(CCCl)CCCl)cc1</t>
  </si>
  <si>
    <t>benzylamine, N,N-bis(2-chloroethyl)-4-ethoxy-</t>
  </si>
  <si>
    <t>perrin_supp4824</t>
  </si>
  <si>
    <t>Fc1ccccc1CN(CCCl)CCCl</t>
  </si>
  <si>
    <t>benzylamine, N,N-bis(2-chloroethyl)-2-fluoro-</t>
  </si>
  <si>
    <t>perrin_supp4825</t>
  </si>
  <si>
    <t>Fc1cccc(CN(CCCl)CCCl)c1</t>
  </si>
  <si>
    <t>benzylamine, N,N-bis(2-chloroethyl)-3-fluoro-</t>
  </si>
  <si>
    <t>perrin_supp4826</t>
  </si>
  <si>
    <t>Fc1ccc(CN(CCCl)CCCl)cc1</t>
  </si>
  <si>
    <t>benzylamine, N,N-bis(2-chloroethyl)-4-fluoro-</t>
  </si>
  <si>
    <t>perrin_supp4827</t>
  </si>
  <si>
    <t>Cc1ccccc1CN(CCCl)CCCl</t>
  </si>
  <si>
    <t>benzylamine, N,N-bis(2-chloroethyl)-2-methyl-</t>
  </si>
  <si>
    <t>perrin_supp4828</t>
  </si>
  <si>
    <t>Cc1cccc(CN(CCCl)CCCl)c1</t>
  </si>
  <si>
    <t>benzylamine, N,N-bis(2-chloroethyl)-3-methyl-</t>
  </si>
  <si>
    <t>perrin_supp4829</t>
  </si>
  <si>
    <t>Cc1ccc(CN(CCCl)CCCl)cc1</t>
  </si>
  <si>
    <t>benzylamine, N,N-bis(2-chloroethyl)-4-methyl-</t>
  </si>
  <si>
    <t>perrin_supp4830</t>
  </si>
  <si>
    <t>Cc1cc(C)c(CN(CCCl)CCCl)cc1C</t>
  </si>
  <si>
    <t>benzylamine, N,N-bis(2-chloroethyl)-2,4,5-trimethyl-</t>
  </si>
  <si>
    <t>perrin_supp4831</t>
  </si>
  <si>
    <t>Cc1cc(C)c(CN(CCCl)CCCl)c(C)c1</t>
  </si>
  <si>
    <t>benzylamine, N,N-bis(2-chloroethyl)-2,4,6-trimethyl-</t>
  </si>
  <si>
    <t>perrin_supp4832</t>
  </si>
  <si>
    <t>OCCN(CCO)Cc1ccccc1</t>
  </si>
  <si>
    <t>I=0-0.1, extrapolated to I=0</t>
  </si>
  <si>
    <t>benzylamine, N,N-bis(2-hydroxyethyl)-</t>
  </si>
  <si>
    <t>perrin_supp4833</t>
  </si>
  <si>
    <t>Cc1ccccc1CN(CCO)CCO</t>
  </si>
  <si>
    <t>benzylamine, N,N-bis(2-hydroxyethyl)-2-methyl-</t>
  </si>
  <si>
    <t>perrin_supp4834</t>
  </si>
  <si>
    <t>Cc1cccc(CN(CCO)CCO)c1</t>
  </si>
  <si>
    <t>benzylamine, N,N-bis(2-hydroxyethyl)-3-methyl-</t>
  </si>
  <si>
    <t>perrin_supp4835</t>
  </si>
  <si>
    <t>Cc1ccc(CN(CCO)CCO)cc1</t>
  </si>
  <si>
    <t>benzylamine, N,N-bis(2-hydroxyethyl)-4-methyl-</t>
  </si>
  <si>
    <t>perrin_supp4836</t>
  </si>
  <si>
    <t>Cc1cc(C)c(CN(CCO)CCO)c(C)c1</t>
  </si>
  <si>
    <t>benzylamine, N,N-bis(2-hydroxyethyl)-2,4,6-trimethyl-</t>
  </si>
  <si>
    <t>perrin_supp4837</t>
  </si>
  <si>
    <t>I=0.06</t>
  </si>
  <si>
    <t>perrin_supp4838</t>
  </si>
  <si>
    <t>NCc1cccc(Br)c1</t>
  </si>
  <si>
    <t>benzylamine, 3-bromo-</t>
  </si>
  <si>
    <t>perrin_supp4839</t>
  </si>
  <si>
    <t>NCc1ccc(Br)cc1</t>
  </si>
  <si>
    <t>benzylamine, 4-bromo-</t>
  </si>
  <si>
    <t>perrin_supp4840</t>
  </si>
  <si>
    <t>CC(C)(C)NCc1ccccc1</t>
  </si>
  <si>
    <t>benzylamine, N-t-butyl-</t>
  </si>
  <si>
    <t>perrin_supp4843</t>
  </si>
  <si>
    <t>NCc1cccc(Cl)c1</t>
  </si>
  <si>
    <t>benzylamine, 3-chloro-</t>
  </si>
  <si>
    <t>perrin_supp4844</t>
  </si>
  <si>
    <t>NCc1ccc(Cl)cc1</t>
  </si>
  <si>
    <t>benzylamine, 4-chloro-</t>
  </si>
  <si>
    <t>perrin_supp4845</t>
  </si>
  <si>
    <t>N#CC(N)c1ccccc1</t>
  </si>
  <si>
    <t>benzylamine, Œ±-cyano-</t>
  </si>
  <si>
    <t>perrin_supp4851</t>
  </si>
  <si>
    <t>N#Cc1ccc(CN)cc1</t>
  </si>
  <si>
    <t>benzylamine, 4-cyano-</t>
  </si>
  <si>
    <t>perrin_supp4852</t>
  </si>
  <si>
    <t>N#CCC(N)c1ccccc1</t>
  </si>
  <si>
    <t>benzylamine, Œ±-cyanomethyl-</t>
  </si>
  <si>
    <t>perrin_supp4855</t>
  </si>
  <si>
    <t>perrin_supp4858</t>
  </si>
  <si>
    <t>CN(C)Cc1cccc([N+](=O)[O-])c1</t>
  </si>
  <si>
    <t>benzylamine, N,N-dimethyl-3-nitro-</t>
  </si>
  <si>
    <t>perrin_supp4859</t>
  </si>
  <si>
    <t>CN(C)Cc1ccc([N+](=O)[O-])cc1</t>
  </si>
  <si>
    <t>I=0.2(NaCl) "mixed" constant</t>
  </si>
  <si>
    <t>benzylamine, N,N-dimethyl-4-nitro-</t>
  </si>
  <si>
    <t>perrin_supp4860</t>
  </si>
  <si>
    <t>O=[N+]([O-])c1ccc(NCc2ccccc2)c([N+](=O)[O-])c1</t>
  </si>
  <si>
    <t>F8</t>
  </si>
  <si>
    <t>benzylamine, N-(2,4-dinitrophenyl)-</t>
  </si>
  <si>
    <t>perrin_supp4861</t>
  </si>
  <si>
    <t>O=[N+]([O-])c1ccc(NCc2cccc(F)c2)c([N+](=O)[O-])c1</t>
  </si>
  <si>
    <t>benzylamine, N-(2,4-dinitrophenyl)-3-fluoro-</t>
  </si>
  <si>
    <t>perrin_supp4862</t>
  </si>
  <si>
    <t>O=[N+]([O-])c1ccc(NCc2ccc(F)cc2)c([N+](=O)[O-])c1</t>
  </si>
  <si>
    <t>benzylamine, N-(2,4-dinitrophenyl)-4-fluoro-</t>
  </si>
  <si>
    <t>perrin_supp4863</t>
  </si>
  <si>
    <t>COc1cccc(CNc2ccc([N+](=O)[O-])cc2[N+](=O)[O-])c1</t>
  </si>
  <si>
    <t>benzylamine, N-(2,4-dinitrophenyl)-3-methoxy-</t>
  </si>
  <si>
    <t>perrin_supp4864</t>
  </si>
  <si>
    <t>COc1ccc(CNc2ccc([N+](=O)[O-])cc2[N+](=O)[O-])cc1</t>
  </si>
  <si>
    <t>benzylamine, N-(2,4-dinitrophenyl)-4-methoxy-</t>
  </si>
  <si>
    <t>perrin_supp4865</t>
  </si>
  <si>
    <t>Cc1cccc(CNc2ccc([N+](=O)[O-])cc2[N+](=O)[O-])c1</t>
  </si>
  <si>
    <t>benzylamine, N-(2,4-dinitrophenyl)-3-methyl-</t>
  </si>
  <si>
    <t>perrin_supp4866</t>
  </si>
  <si>
    <t>Cc1ccc(CNc2ccc([N+](=O)[O-])cc2[N+](=O)[O-])cc1</t>
  </si>
  <si>
    <t>benzylamine, N-(2,4-dinitrophenyl)-4-methyl-</t>
  </si>
  <si>
    <t>perrin_supp4867</t>
  </si>
  <si>
    <t>O=[N+]([O-])c1cccc(CNc2ccc([N+](=O)[O-])cc2[N+](=O)[O-])c1</t>
  </si>
  <si>
    <t>benzylamine, N-(2,4-dinitrophenyl)-3-nitro-</t>
  </si>
  <si>
    <t>perrin_supp4868</t>
  </si>
  <si>
    <t>O=[N+]([O-])c1ccc(CNc2ccc([N+](=O)[O-])cc2[N+](=O)[O-])cc1</t>
  </si>
  <si>
    <t>benzylamine, N-(2,4-dinitrophenyl)-4-nitro-</t>
  </si>
  <si>
    <t>perrin_supp4869</t>
  </si>
  <si>
    <t>NCc1cccc(F)c1</t>
  </si>
  <si>
    <t>benzylamine, 3-fluoro-</t>
  </si>
  <si>
    <t>perrin_supp4871</t>
  </si>
  <si>
    <t>NCc1ccc(F)cc1</t>
  </si>
  <si>
    <t>benzylamine, 4-fluoro-</t>
  </si>
  <si>
    <t>perrin_supp4872</t>
  </si>
  <si>
    <t>N=C(CC(N)c1ccccc1)NO</t>
  </si>
  <si>
    <t>benzylamine, Œ±-[(N-hydroxy)amidino]methyl-</t>
  </si>
  <si>
    <t>perrin_supp4878</t>
  </si>
  <si>
    <t>CC(C)NCc1ccccc1</t>
  </si>
  <si>
    <t>benzylamine, N-isopropyl-</t>
  </si>
  <si>
    <t>perrin_supp4879</t>
  </si>
  <si>
    <t>perrin_supp4880</t>
  </si>
  <si>
    <t>perrin_supp4881</t>
  </si>
  <si>
    <t>perrin_supp4885</t>
  </si>
  <si>
    <t>perrin_supp4886</t>
  </si>
  <si>
    <t>perrin_supp4887</t>
  </si>
  <si>
    <t>CNCc1cccc([N+](=O)[O-])c1</t>
  </si>
  <si>
    <t>benzylamine, N-methyl-3-nitro-</t>
  </si>
  <si>
    <t>perrin_supp4888</t>
  </si>
  <si>
    <t>CNCc1ccc([N+](=O)[O-])cc1</t>
  </si>
  <si>
    <t>benzylamine, N-methyl-4-nitro-</t>
  </si>
  <si>
    <t>perrin_supp4889</t>
  </si>
  <si>
    <t>NCc1cccc([N+](=O)[O-])c1</t>
  </si>
  <si>
    <t>benzylamine, 3-nitro-</t>
  </si>
  <si>
    <t>perrin_supp4890</t>
  </si>
  <si>
    <t>NCc1ccc([N+](=O)[O-])cc1</t>
  </si>
  <si>
    <t>benzylamine, 4-nitro-</t>
  </si>
  <si>
    <t>perrin_supp4891</t>
  </si>
  <si>
    <t>CC(=O)c1ccc(-c2ccc(N)cc2)cc1</t>
  </si>
  <si>
    <t>biphenyl, 4-acetyl-4'-amino-</t>
  </si>
  <si>
    <t>perrin_supp4893</t>
  </si>
  <si>
    <t>perrin_supp4894</t>
  </si>
  <si>
    <t>COc1ccc(-c2ccc(N)cc2)cc1</t>
  </si>
  <si>
    <t>biphenyl, 4-amino-4'-methoxy-</t>
  </si>
  <si>
    <t>perrin_supp4895</t>
  </si>
  <si>
    <t>Nc1ccc(-c2ccc([N+](=O)[O-])cc2)cc1</t>
  </si>
  <si>
    <t>I=0.01, "practical‚Äù constant</t>
  </si>
  <si>
    <t>B76b</t>
  </si>
  <si>
    <t>biphenyl, 4-amino-4'-nitro-</t>
  </si>
  <si>
    <t>perrin_supp4896</t>
  </si>
  <si>
    <t>I=0.01, acetate buffers</t>
  </si>
  <si>
    <t>perrin_supp4898</t>
  </si>
  <si>
    <t>Cc1c(N)ccc2c1-c1ccccc1C2</t>
  </si>
  <si>
    <t>fluorene, 3-amino-4-methyl-</t>
  </si>
  <si>
    <t>perrin_supp4899</t>
  </si>
  <si>
    <t>N=C(N)Cc1cccc2ccccc12</t>
  </si>
  <si>
    <t>Naphthalene, 1-(amidinomethyl)-</t>
  </si>
  <si>
    <t>perrin_supp4900</t>
  </si>
  <si>
    <t>C=2x10-4M, acetate buffers</t>
  </si>
  <si>
    <t>Naphthalene, 1-amino-</t>
  </si>
  <si>
    <t>perrin_supp4901</t>
  </si>
  <si>
    <t>L30</t>
  </si>
  <si>
    <t>Naphthalene, 2-amino-</t>
  </si>
  <si>
    <t>perrin_supp4902</t>
  </si>
  <si>
    <t>Cc1cccc2c(N)ccc(C)c12</t>
  </si>
  <si>
    <t>Naphthalene, 1-amino-4,5-dimethyl-</t>
  </si>
  <si>
    <t>perrin_supp4903</t>
  </si>
  <si>
    <t>Cc1cccc2cc(N)cc(C)c12</t>
  </si>
  <si>
    <t>Naphthalene, 2-amino-4,5-dimethyl-</t>
  </si>
  <si>
    <t>perrin_supp4904</t>
  </si>
  <si>
    <t>Nc1c([N+](=O)[O-])cc([N+](=O)[O-])c2ccccc12</t>
  </si>
  <si>
    <t>Naphthalene, 1-amino-2,4-dinitro-</t>
  </si>
  <si>
    <t>perrin_supp4905</t>
  </si>
  <si>
    <t>Cc1ccc(N)c2ccccc12</t>
  </si>
  <si>
    <t>Naphthalene, 1-amino-4-methyl-</t>
  </si>
  <si>
    <t>perrin_supp4908</t>
  </si>
  <si>
    <t>Cc1cc(N)cc2ccccc12</t>
  </si>
  <si>
    <t>Naphthalene, 2-amino-4-methyl-</t>
  </si>
  <si>
    <t>perrin_supp4909</t>
  </si>
  <si>
    <t>CS(=O)(=O)c1cc(N)c2ccccc2c1</t>
  </si>
  <si>
    <t>Naphthalene, 1-amino-3-methylsulphonyl-</t>
  </si>
  <si>
    <t>perrin_supp4910</t>
  </si>
  <si>
    <t>CS(=O)(=O)c1ccc(N)c2ccccc12</t>
  </si>
  <si>
    <t>Naphthalene, 1-amino-4-methylsulphonyl-</t>
  </si>
  <si>
    <t>perrin_supp4911</t>
  </si>
  <si>
    <t>CS(=O)(=O)c1cccc2c(N)cccc12</t>
  </si>
  <si>
    <t>Naphthalene, 1-amino-5-methylsulphonyl-</t>
  </si>
  <si>
    <t>perrin_supp4912</t>
  </si>
  <si>
    <t>CS(=O)(=O)c1ccc2c(N)cccc2c1</t>
  </si>
  <si>
    <t>Naphthalene, 1-amino-6-methylsulphonyl-</t>
  </si>
  <si>
    <t>perrin_supp4913</t>
  </si>
  <si>
    <t>CS(=O)(=O)c1ccc2cccc(N)c2c1</t>
  </si>
  <si>
    <t>Naphthalene, 1-amino-7-methylsulphonyl-</t>
  </si>
  <si>
    <t>perrin_supp4914</t>
  </si>
  <si>
    <t>CS(=O)(=O)c1cccc2cccc(N)c12</t>
  </si>
  <si>
    <t>Naphthalene, 1-amino-8-methylsulphonyl-</t>
  </si>
  <si>
    <t>perrin_supp4915</t>
  </si>
  <si>
    <t>CS(=O)(=O)c1c(N)ccc2ccccc12</t>
  </si>
  <si>
    <t>Naphthalene, 2-amino-1-methylsulphonyl-</t>
  </si>
  <si>
    <t>perrin_supp4916</t>
  </si>
  <si>
    <t>CS(=O)(=O)c1cc(N)cc2ccccc12</t>
  </si>
  <si>
    <t>Naphthalene, 2-amino-4-methylsulphonyl-</t>
  </si>
  <si>
    <t>perrin_supp4917</t>
  </si>
  <si>
    <t>CS(=O)(=O)c1cccc2cc(N)ccc12</t>
  </si>
  <si>
    <t>Naphthalene, 2-amino-5-methylsulphonyl-</t>
  </si>
  <si>
    <t>perrin_supp4918</t>
  </si>
  <si>
    <t>CS(=O)(=O)c1ccc2cc(N)ccc2c1</t>
  </si>
  <si>
    <t>Naphthalene, 2-amino-6-methylsulphonyl-</t>
  </si>
  <si>
    <t>perrin_supp4919</t>
  </si>
  <si>
    <t>CS(=O)(=O)c1ccc2ccc(N)cc2c1</t>
  </si>
  <si>
    <t>Naphthalene, 2-amino-7-methylsulphonyl-</t>
  </si>
  <si>
    <t>perrin_supp4920</t>
  </si>
  <si>
    <t>CS(=O)(=O)c1cccc2ccc(N)cc12</t>
  </si>
  <si>
    <t>Naphthalene, 2-amino-8-methylsulphonyl-</t>
  </si>
  <si>
    <t>perrin_supp4921</t>
  </si>
  <si>
    <t>CN(C)c1cccc2cccc(N(C)C)c12</t>
  </si>
  <si>
    <t>For pk2, half-protonation in 86% H2SO4</t>
  </si>
  <si>
    <t>Naphthalene, 1,8-bisdimethylamino-</t>
  </si>
  <si>
    <t>perrin_supp4924</t>
  </si>
  <si>
    <t>CNc1cccc2cccc(NC)c12</t>
  </si>
  <si>
    <t>Naphthalene, 1,8-bismethylamino-</t>
  </si>
  <si>
    <t>perrin_supp4925</t>
  </si>
  <si>
    <t>Nc1ccc2ccccc2c1N</t>
  </si>
  <si>
    <t>In 10% aq. ethanol, C=0.01M</t>
  </si>
  <si>
    <t>Naphthalene, 1,2-diamino-</t>
  </si>
  <si>
    <t>perrin_supp4926</t>
  </si>
  <si>
    <t>Nc1cccc2cccc(N)c12</t>
  </si>
  <si>
    <t>Naphthalene, 1,8-diamino-</t>
  </si>
  <si>
    <t>perrin_supp4927</t>
  </si>
  <si>
    <t>CNc1cccc2cccc(N(C)C)c12</t>
  </si>
  <si>
    <t>Naphthalene, 1-dimethylamino-8-methylamino-</t>
  </si>
  <si>
    <t>perrin_supp4929</t>
  </si>
  <si>
    <t>CC(C)NC(=N)Cc1cccc2ccccc12</t>
  </si>
  <si>
    <t>Naphthalene, 1-(N-isopropyl)amidinomethyl-</t>
  </si>
  <si>
    <t>perrin_supp4932</t>
  </si>
  <si>
    <t>CC(C)NCC(=O)c1ccc2ccccc2c1</t>
  </si>
  <si>
    <t>M3a</t>
  </si>
  <si>
    <t>Naphthalene, 2-(isopropylaminomethylcarbonyl)-</t>
  </si>
  <si>
    <t>perrin_supp4933</t>
  </si>
  <si>
    <t>CCCNC(=N)Cc1cccc2ccccc12</t>
  </si>
  <si>
    <t>Naphthalene, 1-(N-n-propyl)amidinomethyl-</t>
  </si>
  <si>
    <t>perrin_supp4934</t>
  </si>
  <si>
    <t>Nc1ccc(C=Cc2ccccc2)cc1</t>
  </si>
  <si>
    <t>stilbene, 4-amino-</t>
  </si>
  <si>
    <t>perrin_supp4940</t>
  </si>
  <si>
    <t>Nc1ccc(C=Cc2ccc([N+](=O)[O-])cc2)cc1</t>
  </si>
  <si>
    <t>stilbene, 4-amino-4'-nitro-</t>
  </si>
  <si>
    <t>perrin_supp4941</t>
  </si>
  <si>
    <t>H13</t>
  </si>
  <si>
    <t>perrin_supp4957</t>
  </si>
  <si>
    <t>CN1CCCCCC1</t>
  </si>
  <si>
    <t>azepine, hexahydro-N-methyl-</t>
  </si>
  <si>
    <t>perrin_supp4958</t>
  </si>
  <si>
    <t>NCCNCC1CCCO1</t>
  </si>
  <si>
    <t>furan, 2-(2-aminoethylaminomethyl)-2,3,4,5-tetrahydro-</t>
  </si>
  <si>
    <t>perrin_supp4959</t>
  </si>
  <si>
    <t>I=0.2(NaCl), ‚Äúmixed‚Äù constant</t>
  </si>
  <si>
    <t>perrin_supp4961</t>
  </si>
  <si>
    <t>NCCC1CCCCN1</t>
  </si>
  <si>
    <t>piperidine, 2-(2-aminoethyl)-</t>
  </si>
  <si>
    <t>perrin_supp4963</t>
  </si>
  <si>
    <t>NCC1CCCCN1</t>
  </si>
  <si>
    <t>piperidine, 2-aminomethyl-</t>
  </si>
  <si>
    <t>perrin_supp4964</t>
  </si>
  <si>
    <t>O=C(O)CN1CCCCC1</t>
  </si>
  <si>
    <t>R9</t>
  </si>
  <si>
    <t>piperidine, 1-carboxymethyl-</t>
  </si>
  <si>
    <t>perrin_supp4965</t>
  </si>
  <si>
    <t>O=C(O)C1CCCC(C(=O)O)N1</t>
  </si>
  <si>
    <t>I=0.1(KNO3), C=0.0025M, concentration constants</t>
  </si>
  <si>
    <t>piperidine, 2,6-dicarboxy-</t>
  </si>
  <si>
    <t>perrin_supp4966</t>
  </si>
  <si>
    <t>T17</t>
  </si>
  <si>
    <t>CC1(C)CC(O)CC(C)(C)N1O</t>
  </si>
  <si>
    <t>piperidine, 1,4-dihydroxy-2,2,6,6-tetramethyl-</t>
  </si>
  <si>
    <t>perrin_supp4967</t>
  </si>
  <si>
    <t>CC1CCCN(C)C1</t>
  </si>
  <si>
    <t>C=0.005M, value probably low</t>
  </si>
  <si>
    <t>L2a</t>
  </si>
  <si>
    <t>piperidine, 1,3-dimethyl-</t>
  </si>
  <si>
    <t>perrin_supp4969</t>
  </si>
  <si>
    <t>CC1CCN(C)CC1</t>
  </si>
  <si>
    <t>piperidine, 1,4-dimethyl-</t>
  </si>
  <si>
    <t>perrin_supp4970</t>
  </si>
  <si>
    <t>CC1CCNC(C)C1</t>
  </si>
  <si>
    <t>cis-isomer C=0.005M; value probably low</t>
  </si>
  <si>
    <t>piperidine, 2,4-dimethyl-</t>
  </si>
  <si>
    <t>perrin_supp4971</t>
  </si>
  <si>
    <t>trans-isomer C=0.005M; value probably low</t>
  </si>
  <si>
    <t>CC1(C)CCCNC1</t>
  </si>
  <si>
    <t>piperidine, 3,3-dimethyl-</t>
  </si>
  <si>
    <t>perrin_supp4973</t>
  </si>
  <si>
    <t>C=C1CCN(C)C(C)C1</t>
  </si>
  <si>
    <t>piperidine, 1,2-dimethyl-4-methylene-</t>
  </si>
  <si>
    <t>perrin_supp4974</t>
  </si>
  <si>
    <t>C=C1CCN(C)CC1C</t>
  </si>
  <si>
    <t>piperidine, 1,3-dimethyl-4-methylene-</t>
  </si>
  <si>
    <t>perrin_supp4975</t>
  </si>
  <si>
    <t>O=[N+]([O-])c1ccc(N2CCCCC2)c([N+](=O)[O-])c1</t>
  </si>
  <si>
    <t>special scale for tertiary amines, in aq. H2SO4 solution</t>
  </si>
  <si>
    <t>piperidine, N-(2,4-dinitrophenyl)-</t>
  </si>
  <si>
    <t>perrin_supp4976</t>
  </si>
  <si>
    <t>CCC1CCNCC1</t>
  </si>
  <si>
    <t>piperidine, 4-ethyl-</t>
  </si>
  <si>
    <t>perrin_supp4978</t>
  </si>
  <si>
    <t>CCN1CCCC(C)C1</t>
  </si>
  <si>
    <t>piperidine, 1-ethyl-3-methyl-</t>
  </si>
  <si>
    <t>perrin_supp4980</t>
  </si>
  <si>
    <t>CCN1CCC(C)CC1</t>
  </si>
  <si>
    <t>piperidine, 1-ethyl-4-methyl-</t>
  </si>
  <si>
    <t>perrin_supp4981</t>
  </si>
  <si>
    <t>CC1(C)CC(O)CC(C)(C)N1</t>
  </si>
  <si>
    <t>piperidine, 4-hydroxy-2,2,6,6-tetramethyl-</t>
  </si>
  <si>
    <t>perrin_supp4983</t>
  </si>
  <si>
    <t>CC1(C)CC(=O)CC(C)(C)N1O</t>
  </si>
  <si>
    <t>piperidine, 1-hydroxy-2,2,6,6-tetramethyl-4-oxo-</t>
  </si>
  <si>
    <t>perrin_supp4984</t>
  </si>
  <si>
    <t>CC(C)CN1CCCCC1</t>
  </si>
  <si>
    <t>S48</t>
  </si>
  <si>
    <t>piperidine, 1-isobutyl-</t>
  </si>
  <si>
    <t>perrin_supp4985</t>
  </si>
  <si>
    <t>CC(C)C1CCCNC1</t>
  </si>
  <si>
    <t>piperidine, 3-isopropyl-</t>
  </si>
  <si>
    <t>perrin_supp4986</t>
  </si>
  <si>
    <t>CC(C)C1CCNCC1</t>
  </si>
  <si>
    <t>piperidine, 4-isopropyl-</t>
  </si>
  <si>
    <t>perrin_supp4987</t>
  </si>
  <si>
    <t>CC(C)=C1CCCNC1</t>
  </si>
  <si>
    <t>piperidine, 3-isopropylidene-</t>
  </si>
  <si>
    <t>perrin_supp4988</t>
  </si>
  <si>
    <t>perrin_supp4989</t>
  </si>
  <si>
    <t>CC1CCNCC1</t>
  </si>
  <si>
    <t>piperidine, 4-methyl-</t>
  </si>
  <si>
    <t>perrin_supp4991</t>
  </si>
  <si>
    <t>C=C(C)CC(=O)OC(C)N1CCCCC1</t>
  </si>
  <si>
    <t>I=0.005-0.1(KCl)</t>
  </si>
  <si>
    <t>T31</t>
  </si>
  <si>
    <t>piperidine, 1-(2-methylallylcarbonyloxy)ethyl-</t>
  </si>
  <si>
    <t>perrin_supp4992</t>
  </si>
  <si>
    <t>C=C1CCCN(C)C1</t>
  </si>
  <si>
    <t>piperidine, 1-methyl-3-methylene-</t>
  </si>
  <si>
    <t>perrin_supp4993</t>
  </si>
  <si>
    <t>C=C1CCN(C)CC1</t>
  </si>
  <si>
    <t>piperidine, 1-methyl-4-methylene-</t>
  </si>
  <si>
    <t>perrin_supp4994</t>
  </si>
  <si>
    <t>CC(C)=CN1CCCCC1</t>
  </si>
  <si>
    <t>Initial pH at half-neutralisation</t>
  </si>
  <si>
    <t>E,g</t>
  </si>
  <si>
    <t>piperidine, 1-(2-methylprop-1-enyl)-</t>
  </si>
  <si>
    <t>perrin_supp4995</t>
  </si>
  <si>
    <t>From absorbance changes in borax buffers, I=0.1</t>
  </si>
  <si>
    <t>KIN</t>
  </si>
  <si>
    <t>CN1CC(C)(C)CC(C)(C)C1</t>
  </si>
  <si>
    <t>piperidine, 1,3,3,5,5-pentamethyl-</t>
  </si>
  <si>
    <t>perrin_supp4996</t>
  </si>
  <si>
    <t>CC1(C)CNCC(C)(C)C1</t>
  </si>
  <si>
    <t>piperidine, 3,3,5,5-tetramethyl-</t>
  </si>
  <si>
    <t>perrin_supp4997</t>
  </si>
  <si>
    <t>CC1(C)CC(=O)CC(C)(C)N1</t>
  </si>
  <si>
    <t>piperidine, 2,2,6,6-tetramethyl-4-oxo-</t>
  </si>
  <si>
    <t>perrin_supp4998</t>
  </si>
  <si>
    <t>C[C@H]1CCN(C)[C@H](C)C1</t>
  </si>
  <si>
    <t>cis-isomer, C=0.005M, value probably low</t>
  </si>
  <si>
    <t>piperidine, 1,2,4-trimethyl-</t>
  </si>
  <si>
    <t>perrin_supp4999</t>
  </si>
  <si>
    <t>trans-isomer C=0.005M, value probably low</t>
  </si>
  <si>
    <t>CC1CCCC(C)N1C</t>
  </si>
  <si>
    <t>piperidine, 1,2,6-trimethyl-</t>
  </si>
  <si>
    <t>perrin_supp5000</t>
  </si>
  <si>
    <t>trans-isomer, C=0.005M, value probably low</t>
  </si>
  <si>
    <t>CN1CCCC(C)(C)C1</t>
  </si>
  <si>
    <t>piperidine, 1,3,3-trimethyl-</t>
  </si>
  <si>
    <t>perrin_supp5001</t>
  </si>
  <si>
    <t>CC1CC(C)CN(C)C1</t>
  </si>
  <si>
    <t>cis-isomer, C=0.005M. value probably low</t>
  </si>
  <si>
    <t>piperidine, 1,3,5-trimethyl-</t>
  </si>
  <si>
    <t>perrin_supp5002</t>
  </si>
  <si>
    <t>trans-isomer, C=0.005M. value probably low</t>
  </si>
  <si>
    <t>C=2x10-4M, I~10-4</t>
  </si>
  <si>
    <t>- Other measurements: K1, C16._x000D_
 - For pKa values of perdeuteriated pyridine and some of its derivatives  see ref. B36</t>
  </si>
  <si>
    <t>perrin_supp5003</t>
  </si>
  <si>
    <t>I=0.001 (KCl) C~10-4M</t>
  </si>
  <si>
    <t>I=0.005 to 0.025</t>
  </si>
  <si>
    <t>For [2H5]pyridine in H2O</t>
  </si>
  <si>
    <t>For pyridine in D2O</t>
  </si>
  <si>
    <t>For [2H5]pyridine in D2O</t>
  </si>
  <si>
    <t>Thermodynamic quantities are derived from the results; Thermodynamic quantities are calculated from the results</t>
  </si>
  <si>
    <t>CC(=O)OCc1ccccn1</t>
  </si>
  <si>
    <t>pyridine, 2-acetoxymethyl-</t>
  </si>
  <si>
    <t>perrin_supp5004</t>
  </si>
  <si>
    <t>CC(=O)c1ccccn1</t>
  </si>
  <si>
    <t>C=10-3 ‚Äì 4x10-3M, I=0.1(KNO3)</t>
  </si>
  <si>
    <t>pyridine, 2-acetyl-</t>
  </si>
  <si>
    <t>perrin_supp5005</t>
  </si>
  <si>
    <t>C=0.01M, I=0.05-0.5</t>
  </si>
  <si>
    <t>N23a</t>
  </si>
  <si>
    <t>C=10-4M, spectrophotometric titration</t>
  </si>
  <si>
    <t>C=10-3 - 4x10-3M, I=0.1(KNO3)</t>
  </si>
  <si>
    <t>perrin_supp5006</t>
  </si>
  <si>
    <t>CC(=O)c1ccncc1</t>
  </si>
  <si>
    <t>pyridine, 4-acetyl-</t>
  </si>
  <si>
    <t>perrin_supp5007</t>
  </si>
  <si>
    <t>perrin_supp5008</t>
  </si>
  <si>
    <t>perrin_supp5009</t>
  </si>
  <si>
    <t>perrin_supp5010</t>
  </si>
  <si>
    <t>Nc1cccc(Br)n1</t>
  </si>
  <si>
    <t>C=9x10-5M. spectrophotometric titration</t>
  </si>
  <si>
    <t>pyridine, 2-amino-6-bromo-</t>
  </si>
  <si>
    <t>perrin_supp5011</t>
  </si>
  <si>
    <t>perrin_supp5012</t>
  </si>
  <si>
    <t>Nc1cc(C(=O)O)ccn1</t>
  </si>
  <si>
    <t>pyridine, 2-amino-4-carboxy-</t>
  </si>
  <si>
    <t>perrin_supp5013</t>
  </si>
  <si>
    <t>Nc1ccncc1NC(=O)C(=O)O</t>
  </si>
  <si>
    <t>pyridine, 4-amino-3-carboxyformamido-</t>
  </si>
  <si>
    <t>perrin_supp5014</t>
  </si>
  <si>
    <t>Nc1cc(Cl)ccn1</t>
  </si>
  <si>
    <t>C=1.5x10-4M, spectrophotometric titration, I&lt;0.001</t>
  </si>
  <si>
    <t>pyridine, 2-amino-4-chloro-</t>
  </si>
  <si>
    <t>perrin_supp5015</t>
  </si>
  <si>
    <t>N#Cc1ccc(N)nc1</t>
  </si>
  <si>
    <t>pyridine, 2-amino-5-cyano-</t>
  </si>
  <si>
    <t>perrin_supp5016</t>
  </si>
  <si>
    <t>Nc1cc(C(=O)O)nc(C(=O)O)c1</t>
  </si>
  <si>
    <t>C=0.001M, I=0.1(NaClO4)</t>
  </si>
  <si>
    <t>pyridine, 4-amino-2,6-dicarboxy-</t>
  </si>
  <si>
    <t>perrin_supp5017</t>
  </si>
  <si>
    <t>Nc1ncc(Cl)cc1Cl</t>
  </si>
  <si>
    <t>pyridine, 2-amino-3,5-dichloro-</t>
  </si>
  <si>
    <t>perrin_supp5018</t>
  </si>
  <si>
    <t>Nc1cc(Cl)nc(Cl)c1</t>
  </si>
  <si>
    <t>pyridine, 4-amino-2,6-dichloro-</t>
  </si>
  <si>
    <t>perrin_supp5019</t>
  </si>
  <si>
    <t>Nc1cnc(Cl)cc1Cl</t>
  </si>
  <si>
    <t>C=4x10-5M</t>
  </si>
  <si>
    <t>B15</t>
  </si>
  <si>
    <t>pyridine, 5-amino-2,4-dichloro-</t>
  </si>
  <si>
    <t>perrin_supp5020</t>
  </si>
  <si>
    <t>Cn1cccc(N)c1=O</t>
  </si>
  <si>
    <t>C=2x10-5M, I=0.01</t>
  </si>
  <si>
    <t>pyridine, 3-amino-1,2-dihydro-1-methyl-2-oxo-</t>
  </si>
  <si>
    <t>perrin_supp5021</t>
  </si>
  <si>
    <t>Cn1ccc(=O)c(N)c1</t>
  </si>
  <si>
    <t>C=5x10-5M, I=0.01</t>
  </si>
  <si>
    <t>pyridine, 3-amino-1,4-dihydro-1-methyl-4-oxo-</t>
  </si>
  <si>
    <t>perrin_supp5022</t>
  </si>
  <si>
    <t>C=5x10-5M, Ho scale</t>
  </si>
  <si>
    <t>C=0.016M</t>
  </si>
  <si>
    <t>Cn1cc(N)ccc1=O</t>
  </si>
  <si>
    <t>C=4x10-5M, I=0.01</t>
  </si>
  <si>
    <t>pyridine, 5-amino-1,2-dihydro-1-methyl-2-oxo-</t>
  </si>
  <si>
    <t>perrin_supp5023</t>
  </si>
  <si>
    <t>Cn1c(N)cccc1=O</t>
  </si>
  <si>
    <t>pyridine, 6-amino-1,2-dihydro-1-methyl-2-oxo-</t>
  </si>
  <si>
    <t>perrin_supp5024</t>
  </si>
  <si>
    <t>C=4x10-5M, in aq. H2SO4 solutions, Ho scale</t>
  </si>
  <si>
    <t>Nc1c[nH]ccc1=O</t>
  </si>
  <si>
    <t>C=5x10-5M</t>
  </si>
  <si>
    <t>pyridine, 3-amino-1,4-dihydro-4-oxo-</t>
  </si>
  <si>
    <t>perrin_supp5025</t>
  </si>
  <si>
    <t>C=5x10-5M, I=0.01, butylamine buffers</t>
  </si>
  <si>
    <t>pKAH(dicat)</t>
  </si>
  <si>
    <t>C=0.033M</t>
  </si>
  <si>
    <t>CCOC(=O)c1cccnc1N</t>
  </si>
  <si>
    <t>pyridine, 2-amino-3-ethoxycarbonyl-</t>
  </si>
  <si>
    <t>perrin_supp5026</t>
  </si>
  <si>
    <t>CCOC(=O)c1ccnc(N)c1</t>
  </si>
  <si>
    <t>pyridine, 2-amino-4-ethoxycarbonyl-</t>
  </si>
  <si>
    <t>perrin_supp5027</t>
  </si>
  <si>
    <t>perrin_supp5030</t>
  </si>
  <si>
    <t>NCCNCCc1cccnc1</t>
  </si>
  <si>
    <t>pyridine, 3-(2-aminoethylamino)ethyl-</t>
  </si>
  <si>
    <t>perrin_supp5032</t>
  </si>
  <si>
    <t>NCCNCc1ccccn1</t>
  </si>
  <si>
    <t>I=0.1(KNO3).,  concentration constants</t>
  </si>
  <si>
    <t>pyridine, 2-(2-aminoethyl)aminomethyl-</t>
  </si>
  <si>
    <t>perrin_supp5033</t>
  </si>
  <si>
    <t>I=0.1(KCl), , C=0.01, "mixed" constants</t>
  </si>
  <si>
    <t>NCCNCc1cccnc1</t>
  </si>
  <si>
    <t>I=0.1(KCl), C=0.01, "mixed" constants</t>
  </si>
  <si>
    <t>pyridine, 3-(2-aminoethyl)aminomethyl-</t>
  </si>
  <si>
    <t>perrin_supp5034</t>
  </si>
  <si>
    <t>NCCNCc1ccncc1</t>
  </si>
  <si>
    <t>pyridine, 4-(2-aminoethyl)aminomethyl-</t>
  </si>
  <si>
    <t>perrin_supp5035</t>
  </si>
  <si>
    <t>Nc1cc(O)ccn1</t>
  </si>
  <si>
    <t>C=2x10-5M, in aq. H2SO4 solutions_x000D_
Ho scale</t>
  </si>
  <si>
    <t>pyridine, 2-amino-4-hydroxy-</t>
  </si>
  <si>
    <t>perrin_supp5036</t>
  </si>
  <si>
    <t>C=2-4x10-5M, I=0.01</t>
  </si>
  <si>
    <t>Nc1cccc(O)n1</t>
  </si>
  <si>
    <t>C=4x10-5M, - in aq. H2SO4 solutions, Ho scale</t>
  </si>
  <si>
    <t>pyridine, 2-amino-6-hydroxy-</t>
  </si>
  <si>
    <t>perrin_supp5037</t>
  </si>
  <si>
    <t>C=3x10-5M, I=0.01</t>
  </si>
  <si>
    <t>Nc1cccnc1O</t>
  </si>
  <si>
    <t>Material unstable in strong H2SO4 solutions</t>
  </si>
  <si>
    <t>pyridine, 3-amino-2-hydroxy-</t>
  </si>
  <si>
    <t>perrin_supp5038</t>
  </si>
  <si>
    <t>C=4x10-5M, in aq. KOH solutions</t>
  </si>
  <si>
    <t>Nc1cnccc1O</t>
  </si>
  <si>
    <t>C=2x10-5M, Ho scale</t>
  </si>
  <si>
    <t>pyridine, 3-amino-4-hydroxy-</t>
  </si>
  <si>
    <t>perrin_supp5039</t>
  </si>
  <si>
    <t>Nc1ccnc(O)c1</t>
  </si>
  <si>
    <t>C=3x10-5M in aq. H2SO4 solutions, Ho scale</t>
  </si>
  <si>
    <t>pyridine, 4-amino-2-hydroxy-</t>
  </si>
  <si>
    <t>perrin_supp5040</t>
  </si>
  <si>
    <t>C=3x10-5M, in aq. NaOH solutions</t>
  </si>
  <si>
    <t>Nc1ccc(O)nc1</t>
  </si>
  <si>
    <t>C=4x10-5M, Ho scale</t>
  </si>
  <si>
    <t>pyridine, 5-amino-2-hydroxy-</t>
  </si>
  <si>
    <t>perrin_supp5041</t>
  </si>
  <si>
    <t>Nc1cnccc1S</t>
  </si>
  <si>
    <t>C=3x10-5M, in aq. HCl solutions_x000D_
Ho scale</t>
  </si>
  <si>
    <t>pyridine, 3-amino-4-mercapto-</t>
  </si>
  <si>
    <t>perrin_supp5042</t>
  </si>
  <si>
    <t>COc1ccnc(N)c1</t>
  </si>
  <si>
    <t>pyridine, 2-amino-4-methoxy-</t>
  </si>
  <si>
    <t>perrin_supp5043</t>
  </si>
  <si>
    <t>COc1cccc(N)n1</t>
  </si>
  <si>
    <t>pyridine, 2-amino-6-methoxy-</t>
  </si>
  <si>
    <t>perrin_supp5044</t>
  </si>
  <si>
    <t>COc1ncccc1N</t>
  </si>
  <si>
    <t>pyridine, 3-amino-2-methoxy-</t>
  </si>
  <si>
    <t>perrin_supp5045</t>
  </si>
  <si>
    <t>COc1ccncc1N</t>
  </si>
  <si>
    <t>C=10-4M, I=0.01</t>
  </si>
  <si>
    <t>pyridine, 3-amino-4-methoxy-</t>
  </si>
  <si>
    <t>perrin_supp5046</t>
  </si>
  <si>
    <t>C=10-4M, Ho scale</t>
  </si>
  <si>
    <t>COc1cc(N)ccn1</t>
  </si>
  <si>
    <t>pyridine, 4-amino-2-methoxy-</t>
  </si>
  <si>
    <t>perrin_supp5047</t>
  </si>
  <si>
    <t>C=5x10-5M, in aq. H2SO4 solutions, Ho scale</t>
  </si>
  <si>
    <t>COc1ccc(N)cn1</t>
  </si>
  <si>
    <t>C=3x10-4M, I=0.01</t>
  </si>
  <si>
    <t>pyridine, 5-amino-2-methoxy-</t>
  </si>
  <si>
    <t>perrin_supp5048</t>
  </si>
  <si>
    <t>C=3x10-5M, Ho scale</t>
  </si>
  <si>
    <t>COC(=O)c1cccnc1N</t>
  </si>
  <si>
    <t>pyridine, 2-amino-3-methoxycarbonyl-</t>
  </si>
  <si>
    <t>perrin_supp5049</t>
  </si>
  <si>
    <t>COC(=O)c1ccnc(N)c1</t>
  </si>
  <si>
    <t>pyridine, 2-amino-4-methoxycarbonyl-</t>
  </si>
  <si>
    <t>perrin_supp5050</t>
  </si>
  <si>
    <t>perrin_supp5051</t>
  </si>
  <si>
    <t>perrin_supp5052</t>
  </si>
  <si>
    <t>perrin_supp5053</t>
  </si>
  <si>
    <t>perrin_supp5054</t>
  </si>
  <si>
    <t>CNc1ccncc1N</t>
  </si>
  <si>
    <t>pyridine, 3-amino-4-methylamino-</t>
  </si>
  <si>
    <t>perrin_supp5055</t>
  </si>
  <si>
    <t>CNc1cnccc1N</t>
  </si>
  <si>
    <t>C=4x10-5M -</t>
  </si>
  <si>
    <t>pyridine, 4-amino-3-methylamino-</t>
  </si>
  <si>
    <t>perrin_supp5056</t>
  </si>
  <si>
    <t>Cc1cc([N+](=O)[O-])cnc1N</t>
  </si>
  <si>
    <t>pyridine, 2-amino-3-methyl-5-nitro-</t>
  </si>
  <si>
    <t>perrin_supp5057</t>
  </si>
  <si>
    <t>Cc1cnc(N)c([N+](=O)[O-])c1</t>
  </si>
  <si>
    <t>pyridine, 2-amino-5-methyl-3-nitro-</t>
  </si>
  <si>
    <t>perrin_supp5058</t>
  </si>
  <si>
    <t>CSc1ccc(N)cn1</t>
  </si>
  <si>
    <t>C=1.6x10-5M, spectrophotometric titration</t>
  </si>
  <si>
    <t>pyridine, 5-amino-2-methylthio-</t>
  </si>
  <si>
    <t>perrin_supp5059</t>
  </si>
  <si>
    <t>Ho scale, aq. HCl solutions</t>
  </si>
  <si>
    <t>Nc1ncccc1[N+](=O)[O-]</t>
  </si>
  <si>
    <t>pyridine, 2-amino-3-nitro-</t>
  </si>
  <si>
    <t>perrin_supp5060</t>
  </si>
  <si>
    <t>Nc1ccc([N+](=O)[O-])cn1</t>
  </si>
  <si>
    <t>pyridine, 2-amino-5-nitro-</t>
  </si>
  <si>
    <t>perrin_supp5061</t>
  </si>
  <si>
    <t>Nc1ccncc1[N+](=O)[O-]</t>
  </si>
  <si>
    <t>pyridine, 4-amino-3-nitro-</t>
  </si>
  <si>
    <t>perrin_supp5062</t>
  </si>
  <si>
    <t>NCCCNCCc1ccccn1</t>
  </si>
  <si>
    <t>pyridine, 2-(aminopropylaminoethyl)-</t>
  </si>
  <si>
    <t>perrin_supp5063</t>
  </si>
  <si>
    <t>NCCCNCc1ccccn1</t>
  </si>
  <si>
    <t>pyridine, 2-(aminopropylaminomethyl)-</t>
  </si>
  <si>
    <t>perrin_supp5064</t>
  </si>
  <si>
    <t>O=C(c1ccccc1)c1cccnc1</t>
  </si>
  <si>
    <t>pyridine, 3-benzoyl-</t>
  </si>
  <si>
    <t>perrin_supp5065</t>
  </si>
  <si>
    <t>O=C(c1ccccc1)c1ccncc1</t>
  </si>
  <si>
    <t>pyridine, 4-benzoyl-</t>
  </si>
  <si>
    <t>perrin_supp5066</t>
  </si>
  <si>
    <t>c1ccc(Cc2ccncc2)cc1</t>
  </si>
  <si>
    <t>pyridine, 4-benzyl-</t>
  </si>
  <si>
    <t>perrin_supp5067</t>
  </si>
  <si>
    <t>CCOC(=O)c1cnc(C)c(C(=O)OCC)c1</t>
  </si>
  <si>
    <t>pyridine, 3,5-bis(ethoxycarbonyl)-2-methyl-</t>
  </si>
  <si>
    <t>perrin_supp5068</t>
  </si>
  <si>
    <t>In borate buffers, I=0.01</t>
  </si>
  <si>
    <t>c1ccc(CN(Cc2ccccn2)Cc2ccccn2)nc1</t>
  </si>
  <si>
    <t>pyridine, 2-[bis(2-pyridylmethyl)]aminomethyl-</t>
  </si>
  <si>
    <t>perrin_supp5070</t>
  </si>
  <si>
    <t>c1ccc(CNCc2cccc(CNCc3ccccn3)n2)nc1</t>
  </si>
  <si>
    <t>I=0.1(KCl), I=0.001M. fHCl=0.796, concentration constants</t>
  </si>
  <si>
    <t>pyridine, 2,6-bis(2-pyridylmethylaminomethyl)-</t>
  </si>
  <si>
    <t>perrin_supp5071</t>
  </si>
  <si>
    <t>perrin_supp5072</t>
  </si>
  <si>
    <t>perrin_supp5073</t>
  </si>
  <si>
    <t>O=c1[nH]cccc1Br</t>
  </si>
  <si>
    <t>pyridine, 3-bromo-1,2-dihydro-2-oxo-</t>
  </si>
  <si>
    <t>perrin_supp5074</t>
  </si>
  <si>
    <t>O=c1ccc(Br)c[nH]1</t>
  </si>
  <si>
    <t>pyridine, 5-bromo-1,2-dihydro-2-oxo-</t>
  </si>
  <si>
    <t>perrin_supp5075</t>
  </si>
  <si>
    <t>COc1cncc(Br)c1</t>
  </si>
  <si>
    <t>C=0.005 ‚Äì 0.025</t>
  </si>
  <si>
    <t>pyridine, 3-bromo-5-methoxy-</t>
  </si>
  <si>
    <t>perrin_supp5076</t>
  </si>
  <si>
    <t>COc1ccc(Br)cn1</t>
  </si>
  <si>
    <t>pyridine, 5-bromo-2-methoxy-</t>
  </si>
  <si>
    <t>perrin_supp5077</t>
  </si>
  <si>
    <t>Solution contained 2% methanol</t>
  </si>
  <si>
    <t>perrin_supp5078</t>
  </si>
  <si>
    <t>I=0.1(NaNO3)</t>
  </si>
  <si>
    <t>perrin_supp5079</t>
  </si>
  <si>
    <t>I=0.005 ‚Äì 0.025</t>
  </si>
  <si>
    <t>perrin_supp5080</t>
  </si>
  <si>
    <t>perrin_supp5081</t>
  </si>
  <si>
    <t>perrin_supp5082</t>
  </si>
  <si>
    <t>perrin_supp5083</t>
  </si>
  <si>
    <t>perrin_supp5084</t>
  </si>
  <si>
    <t>Cn1cc(Cl)ccc1=N</t>
  </si>
  <si>
    <t>pyridine, 5-chloro-1,2-dihydro-2-imino-1-methyl-</t>
  </si>
  <si>
    <t>perrin_supp5085</t>
  </si>
  <si>
    <t>Cn1ccc(=O)cc1Cl</t>
  </si>
  <si>
    <t>pyridine, 2-chloro-1,4-dihydro-1-methyl-4-oxo-</t>
  </si>
  <si>
    <t>perrin_supp5086</t>
  </si>
  <si>
    <t>Cn1c(Cl)cccc1=O</t>
  </si>
  <si>
    <t>pyridine, 6-chloro-1,2-dihydro-1-methyl-2-oxo-</t>
  </si>
  <si>
    <t>perrin_supp5087</t>
  </si>
  <si>
    <t>O=c1[nH]cccc1Cl</t>
  </si>
  <si>
    <t>pyridine, 3-chloro-1,2-dihydro-2-oxo-</t>
  </si>
  <si>
    <t>perrin_supp5088</t>
  </si>
  <si>
    <t>O=c1ccc(Cl)c[nH]1</t>
  </si>
  <si>
    <t>pyridine, 5-chloro-1,2-dihydro-2-oxo-</t>
  </si>
  <si>
    <t>perrin_supp5089</t>
  </si>
  <si>
    <t>O=c1cccc(Cl)[nH]1</t>
  </si>
  <si>
    <t>pyridine, 6-chloro-1,2-dihydro-2-oxo-</t>
  </si>
  <si>
    <t>perrin_supp5090</t>
  </si>
  <si>
    <t>Oc1ccnc(Cl)c1</t>
  </si>
  <si>
    <t>pyridine, 2-chloro-4-hydroxy-</t>
  </si>
  <si>
    <t>perrin_supp5091</t>
  </si>
  <si>
    <t>Oc1ccc(Cl)cn1</t>
  </si>
  <si>
    <t>pyridine, 5-chloro-2-hydroxy-</t>
  </si>
  <si>
    <t>perrin_supp5092</t>
  </si>
  <si>
    <t>COc1ccnc(Cl)c1</t>
  </si>
  <si>
    <t>pyridine, 2-chloro-4-methoxy-</t>
  </si>
  <si>
    <t>perrin_supp5093</t>
  </si>
  <si>
    <t>COc1cccc(Cl)n1</t>
  </si>
  <si>
    <t>pyridine, 2-chloro-6-methoxy-</t>
  </si>
  <si>
    <t>perrin_supp5094</t>
  </si>
  <si>
    <t>COc1ccc(Cl)cn1</t>
  </si>
  <si>
    <t>pyridine, 5-chloro-2-methoxy-</t>
  </si>
  <si>
    <t>perrin_supp5095</t>
  </si>
  <si>
    <t>CNc1ccc(Cl)cn1</t>
  </si>
  <si>
    <t>pyridine, 5-chloro-2-methylamino-</t>
  </si>
  <si>
    <t>perrin_supp5096</t>
  </si>
  <si>
    <t>perrin_supp5097</t>
  </si>
  <si>
    <t>perrin_supp5098</t>
  </si>
  <si>
    <t>I=0.02 to 0.10</t>
  </si>
  <si>
    <t>perrin_supp5099</t>
  </si>
  <si>
    <t>Cn1cc(C#N)ccc1=N</t>
  </si>
  <si>
    <t>pyridine, 5-cyano-1,2-dihydro-2-imino-1-methyl-</t>
  </si>
  <si>
    <t>perrin_supp5100</t>
  </si>
  <si>
    <t>Nc1cccnc1N</t>
  </si>
  <si>
    <t>I=0.02 ‚Äì 2.0(NaClO4)</t>
  </si>
  <si>
    <t>pyridine, 2,3-diamino-</t>
  </si>
  <si>
    <t>perrin_supp5101</t>
  </si>
  <si>
    <t>C=10-4M, I=0.3 ‚Äì 1.15, extrapolation to I=0</t>
  </si>
  <si>
    <t>pyridine, 3,4-diamino-</t>
  </si>
  <si>
    <t>perrin_supp5102</t>
  </si>
  <si>
    <t>Nc1ccc(Cl)nc1N</t>
  </si>
  <si>
    <t>pyridine, 2,3-diamino-6-chloro-</t>
  </si>
  <si>
    <t>perrin_supp5103</t>
  </si>
  <si>
    <t>C=10-4M, in aq. H2SO4 solutions</t>
  </si>
  <si>
    <t>Nc1cnc(Cl)cc1N</t>
  </si>
  <si>
    <t>C=2.5x10-5M</t>
  </si>
  <si>
    <t>pyridine, 4,5-diamino-2-chloro-</t>
  </si>
  <si>
    <t>perrin_supp5104</t>
  </si>
  <si>
    <t>Nc1ccnc(O)c1N</t>
  </si>
  <si>
    <t>C=4x10-5M. Ho scale</t>
  </si>
  <si>
    <t>pyridine, 3,4-diamino-2-hydroxy-</t>
  </si>
  <si>
    <t>perrin_supp5105</t>
  </si>
  <si>
    <t>C=4x10-5M I=0.01</t>
  </si>
  <si>
    <t>C=4x10-5M. in aq. KOH solutions</t>
  </si>
  <si>
    <t>COc1nccc(N)c1N</t>
  </si>
  <si>
    <t>pyridine, 3,4-diamino-2-methoxy-</t>
  </si>
  <si>
    <t>perrin_supp5106</t>
  </si>
  <si>
    <t>C=2x10-5M, in aq. Hcl solution, Ho scale</t>
  </si>
  <si>
    <t>Brc1cncc(Br)c1</t>
  </si>
  <si>
    <t>pyridine, 3,5-dibromo-</t>
  </si>
  <si>
    <t>perrin_supp5107</t>
  </si>
  <si>
    <t>O=c1[nH]cc(Br)cc1Br</t>
  </si>
  <si>
    <t>In aq.H2SO4 solutions</t>
  </si>
  <si>
    <t>pyridine, 3,5-dibromo-1,2-dihydro-2-oxo-</t>
  </si>
  <si>
    <t>perrin_supp5108</t>
  </si>
  <si>
    <t>COc1ncc(Br)cc1Br</t>
  </si>
  <si>
    <t>pyridine, 3,5-dibromo-2-methoxy-</t>
  </si>
  <si>
    <t>perrin_supp5109</t>
  </si>
  <si>
    <t>CC(C)(C)c1cccc(C(C)(C)C)n1</t>
  </si>
  <si>
    <t>pyridine, 2,6-di-t-butyl-</t>
  </si>
  <si>
    <t>perrin_supp5110</t>
  </si>
  <si>
    <t>CC(C)(C)c1ccc(S(=O)(=O)O)c(C(C)(C)C)n1</t>
  </si>
  <si>
    <t>pyridine, 2,6-di-t-butyl-3-sulpho-</t>
  </si>
  <si>
    <t>perrin_supp5111</t>
  </si>
  <si>
    <t>O=C(O)c1cccnc1C(=O)O</t>
  </si>
  <si>
    <t>pyridine, 2,3-dicarboxy-</t>
  </si>
  <si>
    <t>perrin_supp5112</t>
  </si>
  <si>
    <t>O=C(O)c1ccnc(C(=O)O)c1</t>
  </si>
  <si>
    <t>pyridine, 2,4-dicarboxy-</t>
  </si>
  <si>
    <t>perrin_supp5113</t>
  </si>
  <si>
    <t>O=C(O)c1ccc(C(=O)O)nc1</t>
  </si>
  <si>
    <t>pyridine, 2,5-dicarboxy-</t>
  </si>
  <si>
    <t>perrin_supp5114</t>
  </si>
  <si>
    <t>O=C(O)c1cccc(C(=O)O)n1</t>
  </si>
  <si>
    <t>pyridine, 2,6-dicarboxy-</t>
  </si>
  <si>
    <t>perrin_supp5115</t>
  </si>
  <si>
    <t>O=C(O)c1ccncc1C(=O)O</t>
  </si>
  <si>
    <t>pyridine, 3,4-dicarboxy-</t>
  </si>
  <si>
    <t>perrin_supp5116</t>
  </si>
  <si>
    <t>O=C(O)c1cncc(C(=O)O)c1</t>
  </si>
  <si>
    <t>pyridine, 3,5-dicarboxy-</t>
  </si>
  <si>
    <t>perrin_supp5117</t>
  </si>
  <si>
    <t>O=C(O)c1cc(Cl)cc(C(=O)O)n1</t>
  </si>
  <si>
    <t>pyridine, 2,6-dicarboxy-4-chloro-</t>
  </si>
  <si>
    <t>perrin_supp5118</t>
  </si>
  <si>
    <t>Cc1nc(C)c(C(=O)O)cc1C(=O)O</t>
  </si>
  <si>
    <t>pyridine, 3,5-dicarboxy-2,6-dimethyl-</t>
  </si>
  <si>
    <t>perrin_supp5119</t>
  </si>
  <si>
    <t>CN(C)c1cc(C(=O)O)nc(C(=O)O)c1</t>
  </si>
  <si>
    <t>pyridine, 2,6-dicarboxy-4-dimethylamino-</t>
  </si>
  <si>
    <t>perrin_supp5120</t>
  </si>
  <si>
    <t>O=C(O)c1cc(O)cc(C(=O)O)n1</t>
  </si>
  <si>
    <t>pyridine, 2,6-dicarboxy-4-hydroxy-</t>
  </si>
  <si>
    <t>perrin_supp5121</t>
  </si>
  <si>
    <t>CNc1cc(C(=O)O)nc(C(=O)O)c1</t>
  </si>
  <si>
    <t>pyridine, 2,6-dicarboxy-4-methylamino-</t>
  </si>
  <si>
    <t>perrin_supp5122</t>
  </si>
  <si>
    <t>O=C(O)c1cc(Nc2ccccc2)cc(C(=O)O)n1</t>
  </si>
  <si>
    <t>pyridine, 2,6-dicarboxy-4-phenylamino-</t>
  </si>
  <si>
    <t>perrin_supp5123</t>
  </si>
  <si>
    <t>Cc1nc(C)c(C(=O)O)c(C)c1C(=O)O</t>
  </si>
  <si>
    <t>pyridine, 3,5-dicarboxy-2,4,6-trimethyl-</t>
  </si>
  <si>
    <t>perrin_supp5124</t>
  </si>
  <si>
    <t>Clc1cccnc1Cl</t>
  </si>
  <si>
    <t>pyridine, 2,3-dichloro-</t>
  </si>
  <si>
    <t>perrin_supp5125</t>
  </si>
  <si>
    <t>Clc1cccc(Cl)n1</t>
  </si>
  <si>
    <t>pyridine, 2,6-dichloro-</t>
  </si>
  <si>
    <t>perrin_supp5126</t>
  </si>
  <si>
    <t>Clc1cncc(Cl)c1</t>
  </si>
  <si>
    <t>pyridine, 3,5-dichloro-</t>
  </si>
  <si>
    <t>perrin_supp5127</t>
  </si>
  <si>
    <t>Cn1cc(Cl)cc(Cl)c1=N</t>
  </si>
  <si>
    <t>pyridine, 3,5-dichloro-1,2-dihydro-2-imino-1-methyl-</t>
  </si>
  <si>
    <t>perrin_supp5128</t>
  </si>
  <si>
    <t>Cn1cc(Cl)c(=O)c(Cl)c1</t>
  </si>
  <si>
    <t>pyridine, 3,5-dichloro-1,4-dihydro-1-methyl-4-oxo-</t>
  </si>
  <si>
    <t>perrin_supp5129</t>
  </si>
  <si>
    <t>O=c1[nH]cc(Cl)cc1Cl</t>
  </si>
  <si>
    <t>pyridine, 3,5-dichloro-1,2-dihydro-2-oxo-</t>
  </si>
  <si>
    <t>perrin_supp5130</t>
  </si>
  <si>
    <t>O=c1c(Cl)c[nH]cc1Cl</t>
  </si>
  <si>
    <t>pyridine, 3,5-dichloro-1,4-dihydro-4-oxo-</t>
  </si>
  <si>
    <t>perrin_supp5131</t>
  </si>
  <si>
    <t>Oc1cc(Cl)nc(Cl)c1</t>
  </si>
  <si>
    <t>pyridine, 2,6-dichloro-4-hydroxy-</t>
  </si>
  <si>
    <t>perrin_supp5132</t>
  </si>
  <si>
    <t>COc1cc(Cl)nc(Cl)c1</t>
  </si>
  <si>
    <t>pyridine, 2,6-dichloro-4-methoxy-</t>
  </si>
  <si>
    <t>perrin_supp5133</t>
  </si>
  <si>
    <t>COc1ncc(Cl)cc1Cl</t>
  </si>
  <si>
    <t>pyridine, 3,5-dichloro-2-methoxy-</t>
  </si>
  <si>
    <t>perrin_supp5134</t>
  </si>
  <si>
    <t>COc1c(Cl)cncc1Cl</t>
  </si>
  <si>
    <t>pyridine, 3,5-dichloro-4-methoxy-</t>
  </si>
  <si>
    <t>perrin_supp5135</t>
  </si>
  <si>
    <t>CNc1ncc(Cl)cc1Cl</t>
  </si>
  <si>
    <t>pyridine, 3,5-dichloro-2-methylamino-</t>
  </si>
  <si>
    <t>perrin_supp5136</t>
  </si>
  <si>
    <t>N#Cc1cncc(C#N)c1</t>
  </si>
  <si>
    <t>pyridine, 3,5-dicyano-</t>
  </si>
  <si>
    <t>perrin_supp5137</t>
  </si>
  <si>
    <t>CCOC(=O)c1c(C)nc(C)c(C(=O)OCC)c1C</t>
  </si>
  <si>
    <t>Extrapolation from results in methanol-water mixtures</t>
  </si>
  <si>
    <t>pyridine, 3,5-diethoxycarbonyl-2,4,6-trimethyl-</t>
  </si>
  <si>
    <t>perrin_supp5139</t>
  </si>
  <si>
    <t>O=Cc1cccc(C=O)n1</t>
  </si>
  <si>
    <t>T20</t>
  </si>
  <si>
    <t>pyridine, 2,6-diformyl-</t>
  </si>
  <si>
    <t>perrin_supp5140</t>
  </si>
  <si>
    <t>COC(=O)c1ccc(=O)n(C)c1C(=O)OC</t>
  </si>
  <si>
    <t>C=10-4M, Ho scale, in aq. H2SO4 solutions</t>
  </si>
  <si>
    <t>S45c</t>
  </si>
  <si>
    <t>pyridine, 1,2-dihydro-5,6-di(methoxycarbonyl)-1-methyl-2-oxo-</t>
  </si>
  <si>
    <t>perrin_supp5141</t>
  </si>
  <si>
    <t>O=c1c([N+](=O)[O-])c[nH]cc1[N+](=O)[O-]</t>
  </si>
  <si>
    <t>pyridine, 1,4-dihydro-3,5-dinitro-4-oxo-</t>
  </si>
  <si>
    <t>perrin_supp5142</t>
  </si>
  <si>
    <t>I=0.001, acetate buffers</t>
  </si>
  <si>
    <t>Cn1c(O)cccc1=O</t>
  </si>
  <si>
    <t>pyridine, 1,2-dihydro-6-hydroxy-1-methyl-2-oxo-</t>
  </si>
  <si>
    <t>perrin_supp5143</t>
  </si>
  <si>
    <t>Cc1ccn(C)c(=N)c1</t>
  </si>
  <si>
    <t>Erroneously described as pyrimidines in original publication</t>
  </si>
  <si>
    <t>pyridine, 1,2-dihydro-2-imino-1,4-dimethyl-</t>
  </si>
  <si>
    <t>perrin_supp5144</t>
  </si>
  <si>
    <t>Cc1cccc(=N)n1C</t>
  </si>
  <si>
    <t>pyridine, 1,2-dihydro-2-imino-1,6-dimethyl-</t>
  </si>
  <si>
    <t>perrin_supp5145</t>
  </si>
  <si>
    <t>perrin_supp5146</t>
  </si>
  <si>
    <t>Cn1cccc([N+](=O)[O-])c1=N</t>
  </si>
  <si>
    <t>pyridine, 1,2-dihydro-2-imino-1-methyl-3-nitro-</t>
  </si>
  <si>
    <t>perrin_supp5147</t>
  </si>
  <si>
    <t>Cn1cc([N+](=O)[O-])ccc1=N</t>
  </si>
  <si>
    <t>pyridine, 1,2-dihydro-2-imino-1-methyl-5-nitro-</t>
  </si>
  <si>
    <t>perrin_supp5148</t>
  </si>
  <si>
    <t>O=c1ccc(I)c[nH]1</t>
  </si>
  <si>
    <t>pyridine, 1,2-dihydro-5-iodo-2-oxo-</t>
  </si>
  <si>
    <t>perrin_supp5149</t>
  </si>
  <si>
    <t>COc1cccc(=O)n1C</t>
  </si>
  <si>
    <t>C=9x10-5M, in aq. H2SO4 solutions</t>
  </si>
  <si>
    <t>pyridine, 1,2-dihydro-6-methoxy-1-methyl-2-oxo-</t>
  </si>
  <si>
    <t>perrin_supp5150</t>
  </si>
  <si>
    <t>COc1cccc(=O)[nH]1</t>
  </si>
  <si>
    <t>C=1.4x10-4M, in aq. H2SO4 solutions</t>
  </si>
  <si>
    <t>pyridine, 1,2-dihydro-6-methoxy-2-oxo-</t>
  </si>
  <si>
    <t>perrin_supp5151</t>
  </si>
  <si>
    <t>CSCc1ccc(=O)n(C)c1CSC</t>
  </si>
  <si>
    <t>S45b</t>
  </si>
  <si>
    <t>pyridine, 1,6-dihydro-1-methyl-2,3-di(methylthiomethyl)-6-oxo-</t>
  </si>
  <si>
    <t>perrin_supp5152</t>
  </si>
  <si>
    <t>Cn1cc([N+](=O)[O-])c(=O)c([N+](=O)[O-])c1</t>
  </si>
  <si>
    <t>pyridine, 1,4-dihydro-1-methyl-3,5-dinitro-4-oxo-</t>
  </si>
  <si>
    <t>perrin_supp5153</t>
  </si>
  <si>
    <t>Cn1ccc(=O)c([N+](=O)[O-])c1</t>
  </si>
  <si>
    <t>C=1.5x10-5M, in aq.H2SO4 solutions</t>
  </si>
  <si>
    <t>pyridine, 1,4-dihydro-1-methyl-3-nitro-4-oxo-</t>
  </si>
  <si>
    <t>perrin_supp5154</t>
  </si>
  <si>
    <t>Cc1ccc[nH]c1=O</t>
  </si>
  <si>
    <t>pyridine, 1,2-dihydro-3-methyl-2-oxo-</t>
  </si>
  <si>
    <t>perrin_supp5155</t>
  </si>
  <si>
    <t>Cc1cc[nH]c(=O)c1</t>
  </si>
  <si>
    <t>pyridine, 1,2-dihydro-4-methyl-2-oxo-</t>
  </si>
  <si>
    <t>perrin_supp5156</t>
  </si>
  <si>
    <t>Cc1ccc(=O)[nH]c1</t>
  </si>
  <si>
    <t>pyridine, 1,2-dihydro-5-methyl-2-oxo-</t>
  </si>
  <si>
    <t>perrin_supp5157</t>
  </si>
  <si>
    <t>Cc1cccc(=O)[nH]1</t>
  </si>
  <si>
    <t>pyridine, 1,2-dihydro-6-methyl-2-oxo-</t>
  </si>
  <si>
    <t>perrin_supp5158</t>
  </si>
  <si>
    <t>O=c1[nH]cccc1[N+](=O)[O-]</t>
  </si>
  <si>
    <t>pyridine, 1,2-dihydro-3-nitro-2-oxo-</t>
  </si>
  <si>
    <t>perrin_supp5161</t>
  </si>
  <si>
    <t>O=c1ccc([N+](=O)[O-])c[nH]1</t>
  </si>
  <si>
    <t>pyridine, 1,2-dihydro-5-nitro-2-oxo-</t>
  </si>
  <si>
    <t>perrin_supp5162</t>
  </si>
  <si>
    <t>O=c1cc[nH]cc1[N+](=O)[O-]</t>
  </si>
  <si>
    <t>C=2x10-5M in aq. H2SO4 solutions</t>
  </si>
  <si>
    <t>pyridine, 1,4-dihydro-3-nitro-4-oxo-</t>
  </si>
  <si>
    <t>perrin_supp5163</t>
  </si>
  <si>
    <t>C=0.012M</t>
  </si>
  <si>
    <t>C=5x10-5M, in aq. H2SO4 solutions</t>
  </si>
  <si>
    <t>O=c1cccc[nH]1</t>
  </si>
  <si>
    <t>pyridine, 1,2-dihydro-2-oxo-</t>
  </si>
  <si>
    <t>perrin_supp5164</t>
  </si>
  <si>
    <t>Oc1cccnc1O</t>
  </si>
  <si>
    <t>pyridine, 2,3-dihydroxy-</t>
  </si>
  <si>
    <t>perrin_supp5165</t>
  </si>
  <si>
    <t>Oc1cccc(O)n1</t>
  </si>
  <si>
    <t>pyridine, 2,6-dihydroxy-</t>
  </si>
  <si>
    <t>perrin_supp5166</t>
  </si>
  <si>
    <t>~15</t>
  </si>
  <si>
    <t>C=1.3x10-4M, in aq. H2SO4 solutions</t>
  </si>
  <si>
    <t>COc1ccc(CO)c(CO)n1</t>
  </si>
  <si>
    <t>pyridine, 2,3-di(hydroxymethyl)-6-methoxy-</t>
  </si>
  <si>
    <t>perrin_supp5167</t>
  </si>
  <si>
    <t>COc1cccc(OC)n1</t>
  </si>
  <si>
    <t>C=7x10-5M, in aq. H2SO4 solutions</t>
  </si>
  <si>
    <t>pyridine, 2,6-dimethoxy-</t>
  </si>
  <si>
    <t>perrin_supp5171</t>
  </si>
  <si>
    <t>COC(=O)c1cccnc1C(=O)OC</t>
  </si>
  <si>
    <t>C=10-4M, Ho scale, aq. H2SO4 solutions</t>
  </si>
  <si>
    <t>pyridine, 2,3-di(methoxycarbonyl)-</t>
  </si>
  <si>
    <t>perrin_supp5172</t>
  </si>
  <si>
    <t>I=0.001(KCl), C~10-4M</t>
  </si>
  <si>
    <t>Thermodynamic quantities are calculated from the results</t>
  </si>
  <si>
    <t>perrin_supp5173</t>
  </si>
  <si>
    <t>perrin_supp5174</t>
  </si>
  <si>
    <t>perrin_supp5175</t>
  </si>
  <si>
    <t>perrin_supp5176</t>
  </si>
  <si>
    <t>I=0.005-0.025</t>
  </si>
  <si>
    <t>perrin_supp5177</t>
  </si>
  <si>
    <t>I=0.001(KCl),C~10-4M</t>
  </si>
  <si>
    <t>I=0.005 - 0.025</t>
  </si>
  <si>
    <t>perrin_supp5178</t>
  </si>
  <si>
    <t>CN(C)c1ccccn1</t>
  </si>
  <si>
    <t>C=0.001-0.01M</t>
  </si>
  <si>
    <t>pyridine, 2-dimethylamino-</t>
  </si>
  <si>
    <t>perrin_supp5179</t>
  </si>
  <si>
    <t>CN(C)c1cccnc1</t>
  </si>
  <si>
    <t>pyridine, 3-dimethylamino-</t>
  </si>
  <si>
    <t>perrin_supp5180</t>
  </si>
  <si>
    <t>perrin_supp5181</t>
  </si>
  <si>
    <t>CCN(CC)Cc1ccccn1</t>
  </si>
  <si>
    <t>C=2.5x10 M, as hydrobromide</t>
  </si>
  <si>
    <t>B29a</t>
  </si>
  <si>
    <t>pyridine, 2-diethylaminomethyl-</t>
  </si>
  <si>
    <t>perrin_supp5183</t>
  </si>
  <si>
    <t>CCN(CC)Cc1cccnc1</t>
  </si>
  <si>
    <t>pyridine, 3-diethylaminomethyl-</t>
  </si>
  <si>
    <t>perrin_supp5184</t>
  </si>
  <si>
    <t>CCN(CC)Cc1ccncc1</t>
  </si>
  <si>
    <t>pyridine, 4-diethylaminomethyl-</t>
  </si>
  <si>
    <t>perrin_supp5185</t>
  </si>
  <si>
    <t>Cc1ccc([N+](=O)[O-])c(C)n1</t>
  </si>
  <si>
    <t>J9</t>
  </si>
  <si>
    <t>pyridine, 2,6-dimethyl-3-nitro-</t>
  </si>
  <si>
    <t>perrin_supp5186</t>
  </si>
  <si>
    <t>Cc1cncc(C)c1[N+](=O)[O-]</t>
  </si>
  <si>
    <t>E21</t>
  </si>
  <si>
    <t>pyridine, 3,5-dimethyl-4-nitro-</t>
  </si>
  <si>
    <t>perrin_supp5187</t>
  </si>
  <si>
    <t>Cc1ccc(S(=O)(=O)O)c(C)n1</t>
  </si>
  <si>
    <t>pyridine, 2,6-dimethyl-3-sulpho-</t>
  </si>
  <si>
    <t>perrin_supp5188</t>
  </si>
  <si>
    <t>Cc1cc(S(=O)(=O)O)cc(C)n1</t>
  </si>
  <si>
    <t>pyridine, 2,6-dimethyl-4-sulpho-</t>
  </si>
  <si>
    <t>perrin_supp5189</t>
  </si>
  <si>
    <t>CCCN(CCC)Cc1ccccn1</t>
  </si>
  <si>
    <t>C=2.5x10-3 M, as hydrobromide</t>
  </si>
  <si>
    <t>pyridine, 2-di(n-propyl)aminomethyl-</t>
  </si>
  <si>
    <t>perrin_supp5190</t>
  </si>
  <si>
    <t>CCCN(CCC)Cc1cccnc1</t>
  </si>
  <si>
    <t>pyridine, 3-di(n-propyl)aminomethyl-</t>
  </si>
  <si>
    <t>perrin_supp5191</t>
  </si>
  <si>
    <t>CCCN(CCC)Cc1ccncc1</t>
  </si>
  <si>
    <t>pyridine, 4-di(n-propyl)aminomethyl-</t>
  </si>
  <si>
    <t>perrin_supp5192</t>
  </si>
  <si>
    <t>I=0.01(K1), 0.001(K2). "mixed" constants</t>
  </si>
  <si>
    <t>O1a</t>
  </si>
  <si>
    <t>perrin_supp5193</t>
  </si>
  <si>
    <t>CCOC(=O)CNc1ncccc1[N+](=O)[O-]</t>
  </si>
  <si>
    <t>pyridine, 2-ethoxycarbonylmethylamino-3-nitro-</t>
  </si>
  <si>
    <t>perrin_supp5194</t>
  </si>
  <si>
    <t>CCOc1ccncc1[N+](=O)[O-]</t>
  </si>
  <si>
    <t>C=1.3x10-4M</t>
  </si>
  <si>
    <t>pyridine, 4-ethoxy-3-nitro-</t>
  </si>
  <si>
    <t>perrin_supp5195</t>
  </si>
  <si>
    <t>I=0.005-0.02501</t>
  </si>
  <si>
    <t>perrin_supp5196</t>
  </si>
  <si>
    <t>CCc1cnccc1[N+](=O)[O-]</t>
  </si>
  <si>
    <t>pyridine, 3-ethyl-4-nitro-</t>
  </si>
  <si>
    <t>perrin_supp5197</t>
  </si>
  <si>
    <t>CCC1=CCNCC1</t>
  </si>
  <si>
    <t>pyridine, 4-ethyl-1,2,5,6-tetrahydro-</t>
  </si>
  <si>
    <t>perrin_supp5198</t>
  </si>
  <si>
    <t>CCC1=CCC(C)NC1</t>
  </si>
  <si>
    <t>pyridine, 3-ethyl-1,2,5,6-tetrahydro-6-methyl-</t>
  </si>
  <si>
    <t>perrin_supp5199</t>
  </si>
  <si>
    <t>CCC1=C(C)CNCC1</t>
  </si>
  <si>
    <t>pyridine, 4-ethyl-1,2,5,6-tetrahydro-3-methyl-</t>
  </si>
  <si>
    <t>perrin_supp5200</t>
  </si>
  <si>
    <t>C=0.01M, I=0.01-0.15</t>
  </si>
  <si>
    <t>L6</t>
  </si>
  <si>
    <t>perrin_supp5201</t>
  </si>
  <si>
    <t>I=0.126(NaCl),  "mixed" constant</t>
  </si>
  <si>
    <t>Polarog.</t>
  </si>
  <si>
    <t>perrin_supp5202</t>
  </si>
  <si>
    <t>perrin_supp5203</t>
  </si>
  <si>
    <t>I=.132(NaCl), "mixed" constant</t>
  </si>
  <si>
    <t>I=0.02-0.1001</t>
  </si>
  <si>
    <t>Z8</t>
  </si>
  <si>
    <t>perrin_supp5204</t>
  </si>
  <si>
    <t>COC(=O)c1ccc(O)nc1C(=O)OC</t>
  </si>
  <si>
    <t>pyridine, 2-hydroxy-5,6-di(methoxycarbonyl)-</t>
  </si>
  <si>
    <t>perrin_supp5205</t>
  </si>
  <si>
    <t>COC(=O)c1cc(O)cc(C(=O)OC)n1</t>
  </si>
  <si>
    <t>pyridine, 4-hydroxy-2,6-di(methoxycarbonyl)-</t>
  </si>
  <si>
    <t>perrin_supp5206</t>
  </si>
  <si>
    <t>I=0.01 phosphate buffer</t>
  </si>
  <si>
    <t>COCc1ccc(O)nc1COC</t>
  </si>
  <si>
    <t>C=10-4M,  Ho scale, aq. H2SO4 solutions</t>
  </si>
  <si>
    <t>pyridine, 2-hydroxy-5,6-di(methoxymethyl)-</t>
  </si>
  <si>
    <t>perrin_supp5207</t>
  </si>
  <si>
    <t>CSCc1ccc(O)nc1CSC</t>
  </si>
  <si>
    <t>pyridine, 2-hydroxy-5,6-di(methylthiomethyl)-</t>
  </si>
  <si>
    <t>perrin_supp5208</t>
  </si>
  <si>
    <t>CC(O)c1ccccn1</t>
  </si>
  <si>
    <t>C=0.01M14</t>
  </si>
  <si>
    <t>pyridine, 2-(1-hydroxyethyl)-</t>
  </si>
  <si>
    <t>perrin_supp5209</t>
  </si>
  <si>
    <t>OCCc1ccccn1</t>
  </si>
  <si>
    <t>C=0.01M, I=0.02-0.1(K2SO4)</t>
  </si>
  <si>
    <t>T23</t>
  </si>
  <si>
    <t>pyridine, 2-(2-hydroxyethyl)-</t>
  </si>
  <si>
    <t>perrin_supp5210</t>
  </si>
  <si>
    <t>OCCc1ccncc1</t>
  </si>
  <si>
    <t>pyridine, 4-(2-hydroxyethyl)-</t>
  </si>
  <si>
    <t>perrin_supp5211</t>
  </si>
  <si>
    <t>OCCNCc1ccccn1</t>
  </si>
  <si>
    <t>pyridine, 2-(2-hydroxyethylamino)methyl-</t>
  </si>
  <si>
    <t>perrin_supp5212</t>
  </si>
  <si>
    <t>Cc1cccc(C(C)O)n1</t>
  </si>
  <si>
    <t>pyridine, 2-(1-hydroxyethyl)-6-methyl-</t>
  </si>
  <si>
    <t>perrin_supp5213</t>
  </si>
  <si>
    <t>Cc1cccc(CCO)n1</t>
  </si>
  <si>
    <t>pyridine, 2-(2-hydroxyethyl)-6-methyl-</t>
  </si>
  <si>
    <t>perrin_supp5214</t>
  </si>
  <si>
    <t>COc1ncccc1O</t>
  </si>
  <si>
    <t>pyridine, 3-hydroxy-2-methoxy-</t>
  </si>
  <si>
    <t>perrin_supp5215</t>
  </si>
  <si>
    <t>OCc1ccccn1</t>
  </si>
  <si>
    <t>pyridine, 2-hydroxymethyl-</t>
  </si>
  <si>
    <t>perrin_supp5216</t>
  </si>
  <si>
    <t>OCc1cccnc1</t>
  </si>
  <si>
    <t>pyridine, 3-hydroxymethyl-</t>
  </si>
  <si>
    <t>perrin_supp5217</t>
  </si>
  <si>
    <t>OCc1ccncc1</t>
  </si>
  <si>
    <t>pyridine, 4-hydroxymethyl-</t>
  </si>
  <si>
    <t>perrin_supp5218</t>
  </si>
  <si>
    <t>Cc1cccc(CO)n1</t>
  </si>
  <si>
    <t>pyridine, 2-hydroxymethyl-6-methyl-</t>
  </si>
  <si>
    <t>perrin_supp5219</t>
  </si>
  <si>
    <t>OCCCc1ccccn1</t>
  </si>
  <si>
    <t>pyridine, 2-(3-hydroxypropyl)-</t>
  </si>
  <si>
    <t>perrin_supp5220</t>
  </si>
  <si>
    <t>OCCCc1cccnc1</t>
  </si>
  <si>
    <t>pyridine, 3-(3-hydroxypropyl)-</t>
  </si>
  <si>
    <t>perrin_supp5221</t>
  </si>
  <si>
    <t>OCCCc1ccncc1</t>
  </si>
  <si>
    <t>pyridine, 4-(3-hydroxypropyl)-</t>
  </si>
  <si>
    <t>perrin_supp5222</t>
  </si>
  <si>
    <t>COc1ccc(I)cn1</t>
  </si>
  <si>
    <t>pyridine, 5-iodo-2-methoxy-</t>
  </si>
  <si>
    <t>perrin_supp5223</t>
  </si>
  <si>
    <t>perrin_supp5224</t>
  </si>
  <si>
    <t>CC(C)c1cnccc1[N+](=O)[O-]</t>
  </si>
  <si>
    <t>pyridine, 3-isopropyl-4-nitro-</t>
  </si>
  <si>
    <t>perrin_supp5225</t>
  </si>
  <si>
    <t>O=[N+]([O-])c1cccnc1S</t>
  </si>
  <si>
    <t>pyridine, 2-mercapto-3-nitro-</t>
  </si>
  <si>
    <t>perrin_supp5226</t>
  </si>
  <si>
    <t>O=[N+]([O-])c1ccc(S)nc1</t>
  </si>
  <si>
    <t>pyridine, 2-mercapto-5-nitro-</t>
  </si>
  <si>
    <t>perrin_supp5227</t>
  </si>
  <si>
    <t>C=4x10-5M spectrophotometric titration</t>
  </si>
  <si>
    <t>perrin_supp5228</t>
  </si>
  <si>
    <t>perrin_supp5229</t>
  </si>
  <si>
    <t>perrin_supp5230</t>
  </si>
  <si>
    <t>COC(=O)c1cc(OC)cc(C(=O)OC)n1</t>
  </si>
  <si>
    <t>pyridine, 4-methoxy-2,6-bis(methoxycarbonyl)-</t>
  </si>
  <si>
    <t>perrin_supp5231</t>
  </si>
  <si>
    <t>I=0.02-0.10</t>
  </si>
  <si>
    <t>perrin_supp5232</t>
  </si>
  <si>
    <t>perrin_supp5233</t>
  </si>
  <si>
    <t>COC(=O)c1ccc(OC)nc1C(=O)OC</t>
  </si>
  <si>
    <t>pyridine, 2-methoxy-5,6-di(methoxycarbonyl)-</t>
  </si>
  <si>
    <t>perrin_supp5234</t>
  </si>
  <si>
    <t>COCc1ccc(OC)nc1COC</t>
  </si>
  <si>
    <t>pyridine, 2-methoxy-5,6-di(methoxymethyl)-</t>
  </si>
  <si>
    <t>perrin_supp5235</t>
  </si>
  <si>
    <t>COc1ccc(C)c(C)n1</t>
  </si>
  <si>
    <t>pyridine, 2-methoxy-5,6-dimethyl-</t>
  </si>
  <si>
    <t>perrin_supp5236</t>
  </si>
  <si>
    <t>COc1ccc(C)cn1</t>
  </si>
  <si>
    <t>pyridine, 2-methoxy-5-methyl-</t>
  </si>
  <si>
    <t>perrin_supp5238</t>
  </si>
  <si>
    <t>COc1ccncc1[N+](=O)[O-]</t>
  </si>
  <si>
    <t>C=0.015M</t>
  </si>
  <si>
    <t>pyridine, 4-methoxy-3-nitro-</t>
  </si>
  <si>
    <t>perrin_supp5239</t>
  </si>
  <si>
    <t>perrin_supp5240</t>
  </si>
  <si>
    <t>I=0.1,"mixed" constant</t>
  </si>
  <si>
    <t>Other measurements: K1</t>
  </si>
  <si>
    <t>perrin_supp5241</t>
  </si>
  <si>
    <t>perrin_supp5242</t>
  </si>
  <si>
    <t>I=0.001 (Kcl), C~10-4M</t>
  </si>
  <si>
    <t>CNc1ncccc1[N+](=O)[O-]</t>
  </si>
  <si>
    <t>pyridine, 2-methylamino-3-nitro-</t>
  </si>
  <si>
    <t>perrin_supp5243</t>
  </si>
  <si>
    <t>CNc1ccc([N+](=O)[O-])cn1</t>
  </si>
  <si>
    <t>pyridine, 2-methylamino-5-nitro-</t>
  </si>
  <si>
    <t>perrin_supp5244</t>
  </si>
  <si>
    <t>CNc1ccncc1[N+](=O)[O-]</t>
  </si>
  <si>
    <t>pyridine, 4-methylamino-3-nitro-</t>
  </si>
  <si>
    <t>perrin_supp5245</t>
  </si>
  <si>
    <t>Cc1cnccc1[N+](=O)[O-]</t>
  </si>
  <si>
    <t>Thermodynamic quantities are derived from the result</t>
  </si>
  <si>
    <t>pyridine, 3-methyl-4-nitro-</t>
  </si>
  <si>
    <t>perrin_supp5249</t>
  </si>
  <si>
    <t>CS(=O)c1ccccn1</t>
  </si>
  <si>
    <t>pyridine, 2-methylsulphinyl-</t>
  </si>
  <si>
    <t>perrin_supp5250</t>
  </si>
  <si>
    <t>CS(=O)c1ccncc1</t>
  </si>
  <si>
    <t>pyridine, 4-methylsulphinyl-</t>
  </si>
  <si>
    <t>perrin_supp5251</t>
  </si>
  <si>
    <t>CS(=O)(=O)c1ccccn1</t>
  </si>
  <si>
    <t>pyridine, 2-methylsulphonyl-</t>
  </si>
  <si>
    <t>perrin_supp5252</t>
  </si>
  <si>
    <t>CS(=O)(=O)c1ccncc1</t>
  </si>
  <si>
    <t>C=3x10-5M, aq. HCl solutions, Ho scale</t>
  </si>
  <si>
    <t>pyridine, 4-methylsulphonyl-</t>
  </si>
  <si>
    <t>perrin_supp5253</t>
  </si>
  <si>
    <t>In aq. HCl solutions, spectrophotometric titration</t>
  </si>
  <si>
    <t>perrin_supp5254</t>
  </si>
  <si>
    <t>CSCc1ccccn1</t>
  </si>
  <si>
    <t>pyridine, 2-methylthiomethyl-</t>
  </si>
  <si>
    <t>perrin_supp5255</t>
  </si>
  <si>
    <t>CSc1ccc([N+](=O)[O-])cn1</t>
  </si>
  <si>
    <t>C=3x10-5M. - Ho scale, aq. HCl solutions</t>
  </si>
  <si>
    <t>pyridine, 2-methylthio-5-nitro-</t>
  </si>
  <si>
    <t>perrin_supp5256</t>
  </si>
  <si>
    <t>perrin_supp5257</t>
  </si>
  <si>
    <t>O=[N+]([O-])c1ccncc1</t>
  </si>
  <si>
    <t>pyridine, 4-nitro-</t>
  </si>
  <si>
    <t>perrin_supp5258</t>
  </si>
  <si>
    <t>Brc1nc(Br)c(Br)c(Br)c1Br</t>
  </si>
  <si>
    <t>pyridine, 2,3,4,5,6-pentabromo-</t>
  </si>
  <si>
    <t>perrin_supp5261</t>
  </si>
  <si>
    <t>Clc1nc(Cl)c(Cl)c(Cl)c1Cl</t>
  </si>
  <si>
    <t>pyridine, 2,3,4,5,6-pentachloro-</t>
  </si>
  <si>
    <t>perrin_supp5263</t>
  </si>
  <si>
    <t>O=C(Cc1ccccn1)c1ccccc1</t>
  </si>
  <si>
    <t>C=0.004M</t>
  </si>
  <si>
    <t>pyridine, 2-phenacyl-</t>
  </si>
  <si>
    <t>perrin_supp5264</t>
  </si>
  <si>
    <t>O=C(Cc1cccnc1)c1ccccc1</t>
  </si>
  <si>
    <t>pyridine, 3-phenacyl-</t>
  </si>
  <si>
    <t>perrin_supp5265</t>
  </si>
  <si>
    <t>C=0.006M</t>
  </si>
  <si>
    <t>O=C(Cc1ccncc1)c1ccccc1</t>
  </si>
  <si>
    <t>pyridine, 4-phenacyl-</t>
  </si>
  <si>
    <t>perrin_supp5266</t>
  </si>
  <si>
    <t>perrin_supp5270</t>
  </si>
  <si>
    <t>perrin_supp5271</t>
  </si>
  <si>
    <t>O=S(=O)(Cc1ccccn1)c1ccccc1</t>
  </si>
  <si>
    <t>Insufficient experimental details</t>
  </si>
  <si>
    <t>pyridine, 2-phenylsulphonylmethyl-</t>
  </si>
  <si>
    <t>perrin_supp5272</t>
  </si>
  <si>
    <t>O=S(=O)(Cc1cccnc1)c1ccccc1</t>
  </si>
  <si>
    <t>pyridine, 3-phenylsulphonylmethyl-</t>
  </si>
  <si>
    <t>perrin_supp5273</t>
  </si>
  <si>
    <t>O=S(=O)(Cc1ccncc1)c1ccccc1</t>
  </si>
  <si>
    <t>pyridine, 4-phenylsulphonylmethyl-</t>
  </si>
  <si>
    <t>perrin_supp5274</t>
  </si>
  <si>
    <t>CCCc1ccncc1</t>
  </si>
  <si>
    <t>pyridine, 4-n-propyl-</t>
  </si>
  <si>
    <t>perrin_supp5276</t>
  </si>
  <si>
    <t>I=0.1 (KCl), , concentration constant</t>
  </si>
  <si>
    <t>perrin_supp5277</t>
  </si>
  <si>
    <t>I=0.1 (KCl), concentration constant, acetate buffers</t>
  </si>
  <si>
    <t>I=1(KCl), C=0.03M, "mixed" constant</t>
  </si>
  <si>
    <t>I=0.1-1.0, extrapolated to I=0</t>
  </si>
  <si>
    <t>I=0.05-0.20, extrapolated to I=0</t>
  </si>
  <si>
    <t>perrin_supp5278</t>
  </si>
  <si>
    <t>c1ccc(CNCc2ccccn2)nc1</t>
  </si>
  <si>
    <t>I=0.1(KNO3), C=0.002M, concentration constants</t>
  </si>
  <si>
    <t>pyridine, 2-(2-pyridylmethylamino)methyl-</t>
  </si>
  <si>
    <t>perrin_supp5288</t>
  </si>
  <si>
    <t>c1cncc(CNCc2cccnc2)c1</t>
  </si>
  <si>
    <t>I=0.1(KNO3), C=0.002M, ‚Äúmixed‚Äù constants</t>
  </si>
  <si>
    <t>pyridine, 3-(3-pyridylmethylamino)methyl-</t>
  </si>
  <si>
    <t>perrin_supp5289</t>
  </si>
  <si>
    <t>C(=C/c1cccnc1)\c1ccccc1</t>
  </si>
  <si>
    <t>~25</t>
  </si>
  <si>
    <t>I=0.1(KCl), 15% ethanol, fluorescence spectra</t>
  </si>
  <si>
    <t>- For values of styrylpyridines and derivatives in 15% aqueous ethanol  see C6</t>
  </si>
  <si>
    <t>pyridine, trans-3-styryl-</t>
  </si>
  <si>
    <t>perrin_supp5290</t>
  </si>
  <si>
    <t>O=S(=O)(O)c1ccccn1</t>
  </si>
  <si>
    <t>pyridine, 2-sulpho-</t>
  </si>
  <si>
    <t>perrin_supp5291</t>
  </si>
  <si>
    <t>perrin_supp5292</t>
  </si>
  <si>
    <t>O=S(=O)(O)c1ccncc1</t>
  </si>
  <si>
    <t>pyridine, 4-sulpho-</t>
  </si>
  <si>
    <t>perrin_supp5293</t>
  </si>
  <si>
    <t>Brc1cnc(Br)c(Br)c1Br</t>
  </si>
  <si>
    <t>pyridine, 2,3,4,5-tetrabromo-</t>
  </si>
  <si>
    <t>perrin_supp5294</t>
  </si>
  <si>
    <t>Brc1cc(Br)c(Br)nc1Br</t>
  </si>
  <si>
    <t>pyridine, 2,3,5,6-tetrabromo-</t>
  </si>
  <si>
    <t>perrin_supp5295</t>
  </si>
  <si>
    <t>O=C(O)c1cc(C(=O)O)c(C(=O)O)nc1C(=O)O</t>
  </si>
  <si>
    <t>~1.2</t>
  </si>
  <si>
    <t>pyridine, 2,3,5,6-tetracarboxy-</t>
  </si>
  <si>
    <t>perrin_supp5296</t>
  </si>
  <si>
    <t>Clc1cc(Cl)c(Cl)nc1Cl</t>
  </si>
  <si>
    <t>pyridine, 2,3,5,6-tetrachloro-</t>
  </si>
  <si>
    <t>perrin_supp5297</t>
  </si>
  <si>
    <t>Cn1c(Cl)c(Cl)c(Cl)c(Cl)c1=O</t>
  </si>
  <si>
    <t>pyridine, 3,4,5,6-tetrachloro-1,2-dihydro-1-methyl-2-oxo-</t>
  </si>
  <si>
    <t>perrin_supp5298</t>
  </si>
  <si>
    <t>CCOc1nc(Cl)c(Cl)c(Cl)c1Cl</t>
  </si>
  <si>
    <t>pyridine, 3,4,5,6-tetrachloro-2-ethoxy-</t>
  </si>
  <si>
    <t>perrin_supp5299</t>
  </si>
  <si>
    <t>CCOc1c(Cl)c(Cl)nc(Cl)c1Cl</t>
  </si>
  <si>
    <t>pyridine, 2,3,5,6-tetrachloro-4-ethoxy-</t>
  </si>
  <si>
    <t>perrin_supp5300</t>
  </si>
  <si>
    <t>Oc1nc(Cl)c(Cl)c(Cl)c1Cl</t>
  </si>
  <si>
    <t>pyridine, 3,4,5,6-tetrachloro-2-hydroxy-</t>
  </si>
  <si>
    <t>perrin_supp5301</t>
  </si>
  <si>
    <t>Oc1c(Cl)c(Cl)nc(Cl)c1Cl</t>
  </si>
  <si>
    <t>pyridine, 2,3,5,6-tetrachloro-4-hydroxy-</t>
  </si>
  <si>
    <t>perrin_supp5302</t>
  </si>
  <si>
    <t>C[C@@H]1C=CCCN1C</t>
  </si>
  <si>
    <t>pyridine, 1,2,5,6-tetrahydro-1,2-dimethyl-</t>
  </si>
  <si>
    <t>perrin_supp5303</t>
  </si>
  <si>
    <t>CC1=CCCN(C)C1</t>
  </si>
  <si>
    <t>pyridine, 1,2,5,6-tetrahydro-1,3-dimethyl-</t>
  </si>
  <si>
    <t>perrin_supp5304</t>
  </si>
  <si>
    <t>CC1=CCN(C)CC1</t>
  </si>
  <si>
    <t>pyridine, 1,2,5,6-tetrahydro-1,4-dimethyl-</t>
  </si>
  <si>
    <t>perrin_supp5305</t>
  </si>
  <si>
    <t>CC1CC=CCN1C</t>
  </si>
  <si>
    <t>C=0.005M, value prob ably low</t>
  </si>
  <si>
    <t>pyridine, 1,2,5,6-tetrahydro-1,6-dimethyl-</t>
  </si>
  <si>
    <t>perrin_supp5306</t>
  </si>
  <si>
    <t>CC1=CCNC(C)C1</t>
  </si>
  <si>
    <t>pyridine, 1,2,5,6-tetrahydro-4,6-dimethyl-</t>
  </si>
  <si>
    <t>perrin_supp5307</t>
  </si>
  <si>
    <t>perrin_supp5308</t>
  </si>
  <si>
    <t>CC1(C)C=CC(=O)NC1=O</t>
  </si>
  <si>
    <t>pyridine, 1,2,3,6-tetrahydro-3,3-dimethyl-2,6-dioxo-</t>
  </si>
  <si>
    <t>perrin_supp5309</t>
  </si>
  <si>
    <t>CC(C)C1=CCNCC1</t>
  </si>
  <si>
    <t>pyridine, 1,2,5,6-tetrahydro-4-isopropyl-</t>
  </si>
  <si>
    <t>perrin_supp5310</t>
  </si>
  <si>
    <t>CC(C)C1C=CCNC1</t>
  </si>
  <si>
    <t>C=0.005M. value probably low</t>
  </si>
  <si>
    <t>pyridine, 1,2,5,6-tetrahydro-5-isopropyl-</t>
  </si>
  <si>
    <t>perrin_supp5311</t>
  </si>
  <si>
    <t>CN1CC=CCC1</t>
  </si>
  <si>
    <t>pyridine, 1,2,5,6-tetrahydro-1-methyl-</t>
  </si>
  <si>
    <t>perrin_supp5312</t>
  </si>
  <si>
    <t>CC1=CCCNC1</t>
  </si>
  <si>
    <t>pyridine, 1,2,5,6-tetrahydro-3-methyl-</t>
  </si>
  <si>
    <t>perrin_supp5313</t>
  </si>
  <si>
    <t>CC1=CCNCC1</t>
  </si>
  <si>
    <t>pyridine, 1,2,5,6-tetrahydro-4-methyl-</t>
  </si>
  <si>
    <t>perrin_supp5314</t>
  </si>
  <si>
    <t>CC1=CC(C)N(C)CC1</t>
  </si>
  <si>
    <t>pyridine, 1,2,5,6-tetrahydro-1,2,4-trimethyl-</t>
  </si>
  <si>
    <t>perrin_supp5315</t>
  </si>
  <si>
    <t>CC1=CC(C)CCN1C</t>
  </si>
  <si>
    <t>pyridine, 1,4,5,6-tetrahydro-1,2,4-trimethyl-</t>
  </si>
  <si>
    <t>perrin_supp5316</t>
  </si>
  <si>
    <t>CC1=CCN(C)C(C)C1</t>
  </si>
  <si>
    <t>pyridine, 1,2,5,6-tetrahydro-1,4,6-trimethyl-</t>
  </si>
  <si>
    <t>perrin_supp5317</t>
  </si>
  <si>
    <t>COC(=O)c1cc(C(=O)OC)c(C(=O)OC)nc1C(=O)OC</t>
  </si>
  <si>
    <t>pyridine, 2,3,5,6-tetra(methoxycarbonyl)-</t>
  </si>
  <si>
    <t>perrin_supp5318</t>
  </si>
  <si>
    <t>Cc1nc(C)c(C)c([N+](=O)[O-])c1C</t>
  </si>
  <si>
    <t>pyridine, 2,3,5,6-tetramethyl-4-nitro-</t>
  </si>
  <si>
    <t>perrin_supp5319</t>
  </si>
  <si>
    <t>c1ccc(-c2nccs2)nc1</t>
  </si>
  <si>
    <t>pyridine, 2-(2-thiazolyl)-</t>
  </si>
  <si>
    <t>perrin_supp5320</t>
  </si>
  <si>
    <t>c1ccc(-c2cscn2)nc1</t>
  </si>
  <si>
    <t>pyridine, 2-(4-thiazolyl)-</t>
  </si>
  <si>
    <t>perrin_supp5321</t>
  </si>
  <si>
    <t>c1ccc(-c2cncs2)nc1</t>
  </si>
  <si>
    <t>pyridine, 2-(5-thiazolyl)-</t>
  </si>
  <si>
    <t>perrin_supp5322</t>
  </si>
  <si>
    <t>c1ccc(-c2cccs2)nc1</t>
  </si>
  <si>
    <t>pyridine, 2-(2-thienyl)-</t>
  </si>
  <si>
    <t>perrin_supp5323</t>
  </si>
  <si>
    <t>Brc1ccnc(Br)c1Br</t>
  </si>
  <si>
    <t>pyridine, 2,3,4-tribromo-</t>
  </si>
  <si>
    <t>perrin_supp5324</t>
  </si>
  <si>
    <t>Brc1ccc(Br)c(Br)n1</t>
  </si>
  <si>
    <t>pyridine, 2,3,6-tribromo-</t>
  </si>
  <si>
    <t>perrin_supp5325</t>
  </si>
  <si>
    <t>Brc1cc(Br)nc(Br)c1</t>
  </si>
  <si>
    <t>pyridine, 2,4,6-tribromo-</t>
  </si>
  <si>
    <t>perrin_supp5326</t>
  </si>
  <si>
    <t>Brc1cncc(Br)c1Br</t>
  </si>
  <si>
    <t>pyridine, 3,4,5-tribromo-</t>
  </si>
  <si>
    <t>perrin_supp5327</t>
  </si>
  <si>
    <t>O=C(O)c1cncc(C(=O)O)c1C(=O)O</t>
  </si>
  <si>
    <t>pyridine, 3,4,5-tricarboxy-</t>
  </si>
  <si>
    <t>perrin_supp5328</t>
  </si>
  <si>
    <t>Cn1cc(Cl)c(=O)c(Cl)c1Cl</t>
  </si>
  <si>
    <t>pyridine, 2,3,5-trichloro-1,4-dihydro-1-methyl-4-oxo-</t>
  </si>
  <si>
    <t>perrin_supp5329</t>
  </si>
  <si>
    <t>O=c1c(Cl)c[nH]c(Cl)c1Cl</t>
  </si>
  <si>
    <t>pyridine, 2,3,5-trichloro-1,4-dihydro-4-oxo-</t>
  </si>
  <si>
    <t>perrin_supp5330</t>
  </si>
  <si>
    <t>In formate buffers, I=0.01</t>
  </si>
  <si>
    <t>COc1c(Cl)cnc(Cl)c1Cl</t>
  </si>
  <si>
    <t>pyridine, 2,3,5-trichloro-4-methoxy-</t>
  </si>
  <si>
    <t>perrin_supp5331</t>
  </si>
  <si>
    <t>perrin_supp5332</t>
  </si>
  <si>
    <t>CC(=O)c1cccc[n+]1[O-]</t>
  </si>
  <si>
    <t>pyridine 1-oxide, 2-acetyl-</t>
  </si>
  <si>
    <t>perrin_supp5336</t>
  </si>
  <si>
    <t>CC(=O)c1cc[n+]([O-])cc1</t>
  </si>
  <si>
    <t>pyridine 1-oxide, 4-acetyl-</t>
  </si>
  <si>
    <t>perrin_supp5337</t>
  </si>
  <si>
    <t>[O-][n+]1cccc(Br)c1</t>
  </si>
  <si>
    <t>pyridine 1-oxide, 3-bromo-</t>
  </si>
  <si>
    <t>perrin_supp5338</t>
  </si>
  <si>
    <t>[O-][n+]1ccccc1Cl</t>
  </si>
  <si>
    <t>J10</t>
  </si>
  <si>
    <t>pyridine 1-oxide, 2-chloro-</t>
  </si>
  <si>
    <t>perrin_supp5339</t>
  </si>
  <si>
    <t>[O-][n+]1cccc(Cl)c1</t>
  </si>
  <si>
    <t>pyridine 1-oxide, 3-chloro-</t>
  </si>
  <si>
    <t>perrin_supp5340</t>
  </si>
  <si>
    <t>[O-][n+]1ccc(Cl)cc1</t>
  </si>
  <si>
    <t>pyridine 1-oxide, 4-chloro-</t>
  </si>
  <si>
    <t>perrin_supp5341</t>
  </si>
  <si>
    <t>N#Cc1cccc[n+]1[O-]</t>
  </si>
  <si>
    <t>pyridine 1-oxide, 2-cyano-</t>
  </si>
  <si>
    <t>perrin_supp5342</t>
  </si>
  <si>
    <t>HA scale</t>
  </si>
  <si>
    <t>[O-][n+]1cc(Br)cc(Br)c1</t>
  </si>
  <si>
    <t>pyridine 1-oxide, 3,5-dibromo-</t>
  </si>
  <si>
    <t>perrin_supp5343</t>
  </si>
  <si>
    <t>[O-][n+]1c(Cl)cccc1Cl</t>
  </si>
  <si>
    <t>pyridine 1-oxide, 2,6-dichloro-</t>
  </si>
  <si>
    <t>perrin_supp5344</t>
  </si>
  <si>
    <t>[O-][n+]1cc(Cl)cc(Cl)c1</t>
  </si>
  <si>
    <t>HA scale, aq. H2SO4 solutions</t>
  </si>
  <si>
    <t>pyridine 1-oxide, 3,5-dichloro-</t>
  </si>
  <si>
    <t>perrin_supp5345</t>
  </si>
  <si>
    <t>perrin_supp5346</t>
  </si>
  <si>
    <t>H scale, aq. H2SO4 solutions</t>
  </si>
  <si>
    <t>O=[N+]([O-])c1c(Cl)c[n+]([O-])cc1Cl</t>
  </si>
  <si>
    <t>pyridine 1-oxide, 3,5-dichloro-4-nitro-</t>
  </si>
  <si>
    <t>perrin_supp5347</t>
  </si>
  <si>
    <t>COc1cc(OC)c[n+]([O-])c1</t>
  </si>
  <si>
    <t>pyridine 1-oxide, 3,5-dimethoxy-</t>
  </si>
  <si>
    <t>perrin_supp5348</t>
  </si>
  <si>
    <t>COc1cc(OC)c([N+](=O)[O-])[n+]([O-])c1</t>
  </si>
  <si>
    <t>pyridine 1-oxide, 3,5-dimethoxy-2-nitro-</t>
  </si>
  <si>
    <t>perrin_supp5349</t>
  </si>
  <si>
    <t>Cc1cccc(C)[n+]1[O-]</t>
  </si>
  <si>
    <t>K22</t>
  </si>
  <si>
    <t>pyridine 1-oxide, 2,6-dimethyl-</t>
  </si>
  <si>
    <t>perrin_supp5350</t>
  </si>
  <si>
    <t>Cc1cc(C)c[n+]([O-])c1</t>
  </si>
  <si>
    <t>pyridine 1-oxide, 3,5-dimethyl-</t>
  </si>
  <si>
    <t>perrin_supp5351</t>
  </si>
  <si>
    <t>Cc1cc([N+](=O)[O-])cc(C)[n+]1[O-]</t>
  </si>
  <si>
    <t>pyridine 1-oxide, 2,6-dimethyl-4-nitro-</t>
  </si>
  <si>
    <t>perrin_supp5352</t>
  </si>
  <si>
    <t>Cc1c[n+]([O-])cc(C)c1[N+](=O)[O-]</t>
  </si>
  <si>
    <t>pyridine 1-oxide, 3,5-dimethyl-4-nitro-</t>
  </si>
  <si>
    <t>perrin_supp5353</t>
  </si>
  <si>
    <t>O=[N+]([O-])c1cccc[n+]1[O-]</t>
  </si>
  <si>
    <t>pyridine 1-oxide, 2-nitro-</t>
  </si>
  <si>
    <t>perrin_supp5354</t>
  </si>
  <si>
    <t>O=[N+]([O-])c1ccc[n+]([O-])c1</t>
  </si>
  <si>
    <t>pyridine 1-oxide, 3-nitro-</t>
  </si>
  <si>
    <t>perrin_supp5355</t>
  </si>
  <si>
    <t>pyridine 1-oxide, 4-nitro-</t>
  </si>
  <si>
    <t>perrin_supp5356</t>
  </si>
  <si>
    <t>Cc1cc(C)[n+]([O-])c(C)c1</t>
  </si>
  <si>
    <t>pyridine 1-oxide, 2,4,6-trimethyl-</t>
  </si>
  <si>
    <t>perrin_supp5357</t>
  </si>
  <si>
    <t>Literature value converted to HR‚Äô scale</t>
  </si>
  <si>
    <t>perrin_supp5358</t>
  </si>
  <si>
    <t>Dil. HCl solutions</t>
  </si>
  <si>
    <t>perrin_supp5360</t>
  </si>
  <si>
    <t>pKAH(alpha)</t>
  </si>
  <si>
    <t>pK for alpha-protonation, from NMR, HR‚Äô scale</t>
  </si>
  <si>
    <t>perrin_supp5361</t>
  </si>
  <si>
    <t>pKAH(beta)</t>
  </si>
  <si>
    <t>pK for beta-protonation, from NMR, HR‚Äô scale. In aq. H2SO4 solutions</t>
  </si>
  <si>
    <t>Cc1ccc(C)n1-c1ccccc1</t>
  </si>
  <si>
    <t>pK for alpha-protonation, HR‚Äô scale, in aq. H2SO4 solutions</t>
  </si>
  <si>
    <t>pyrrole, 2,5-dimethyl-1-phenyl-</t>
  </si>
  <si>
    <t>perrin_supp5364</t>
  </si>
  <si>
    <t>pK for beta-protonation, HR‚Äô scale, in aq. H2SO4 solutions</t>
  </si>
  <si>
    <t>perrin_supp5367</t>
  </si>
  <si>
    <t>c1ccc(-n2cccc2)cc1</t>
  </si>
  <si>
    <t>pKAH1(alpha)</t>
  </si>
  <si>
    <t>pK for protonation on alpha-carbon, from NMR, HR‚Äô scale. In aq. H2SO4 solutions</t>
  </si>
  <si>
    <t>pyrrole, 1-phenyl-</t>
  </si>
  <si>
    <t>perrin_supp5368</t>
  </si>
  <si>
    <t>Cc1ccc(C)n1C</t>
  </si>
  <si>
    <t>pK for protonation on alpha-carbon, from NMR, HR‚Äô scale</t>
  </si>
  <si>
    <t>pyrrole, 1,2,5-trimethyl-</t>
  </si>
  <si>
    <t>perrin_supp5369</t>
  </si>
  <si>
    <t>pKAH1(beta)</t>
  </si>
  <si>
    <t>pK for protonation on beta-carbon, from NMR, HR‚Äô scale. In aq. H2SO4 solutions</t>
  </si>
  <si>
    <t>(m) I=0.02 to 0.10</t>
  </si>
  <si>
    <t>H33</t>
  </si>
  <si>
    <t>perrin_supp5370</t>
  </si>
  <si>
    <t>CC(C)(C)N1CCCC1</t>
  </si>
  <si>
    <t>pyrrolidine, N-t-butyl-</t>
  </si>
  <si>
    <t>perrin_supp5371</t>
  </si>
  <si>
    <t>CC(C)CN1CCCC1</t>
  </si>
  <si>
    <t>pyrrolidine, 1-isobutyl-</t>
  </si>
  <si>
    <t>perrin_supp5372</t>
  </si>
  <si>
    <t>CN1CCCC1=O</t>
  </si>
  <si>
    <t>Taking metanil yellow as standard, solutions contained 4% N-methylpyrrolidone</t>
  </si>
  <si>
    <t>B67</t>
  </si>
  <si>
    <t>pyrrolidine, N-methyl-2-oxo-</t>
  </si>
  <si>
    <t>perrin_supp5373</t>
  </si>
  <si>
    <t>V20</t>
  </si>
  <si>
    <t>CC(C)=CN1CCCC1</t>
  </si>
  <si>
    <t>pyrrolidine, 1-(2-methylprop-1-enyl)-</t>
  </si>
  <si>
    <t>perrin_supp5374</t>
  </si>
  <si>
    <t>CC1C(C)C(C)(C)NC1(C)C</t>
  </si>
  <si>
    <t>pyrrolidine, 2,2,3,4,5,5-hexamethyl-</t>
  </si>
  <si>
    <t>perrin_supp5375</t>
  </si>
  <si>
    <t>CC1=C(C)C(C)(C)N(C)C1(C)C</t>
  </si>
  <si>
    <t>3-Pyrroline, 1,2,2,3,4,5,5-heptamethyl-</t>
  </si>
  <si>
    <t>perrin_supp5376</t>
  </si>
  <si>
    <t>CC1=C(C)C(C)(C)NC1(C)C</t>
  </si>
  <si>
    <t>3-Pyrroline, 2,2,3,4,5,5-hexamethyl-</t>
  </si>
  <si>
    <t>perrin_supp5377</t>
  </si>
  <si>
    <t>perrin_supp5378</t>
  </si>
  <si>
    <t>(m),  I=0.02 to 0.15</t>
  </si>
  <si>
    <t>perrin_supp5380</t>
  </si>
  <si>
    <t>C=0.01-0.001M, I=0.1(KCl), concentration constant</t>
  </si>
  <si>
    <t>imidazole, 4-acetoxyethyl-</t>
  </si>
  <si>
    <t>perrin_supp5381</t>
  </si>
  <si>
    <t>CC(=O)OCc1c[nH]cn1</t>
  </si>
  <si>
    <t>imidazole, 4-acetoxymethyl-</t>
  </si>
  <si>
    <t>perrin_supp5382</t>
  </si>
  <si>
    <t>CC(=O)NCCc1c[nH]cn1</t>
  </si>
  <si>
    <t>C=0.004M, I=0.1(KCl), extrapolated to I=0</t>
  </si>
  <si>
    <t>P2</t>
  </si>
  <si>
    <t>imidazole, 4-(N-acetyl)aminoethyl-</t>
  </si>
  <si>
    <t>perrin_supp5383</t>
  </si>
  <si>
    <t>CC(=O)NCCc1nc(I)[nH]c1I</t>
  </si>
  <si>
    <t>imidazole, 4-(N-acetyl)aminoethyl-2,5-diiodo-</t>
  </si>
  <si>
    <t>perrin_supp5384</t>
  </si>
  <si>
    <t>CC(=O)NCCc1nc[nH]c1I</t>
  </si>
  <si>
    <t>imidazole, 4-(N-acetyl)aminoethyl-5-iodo-</t>
  </si>
  <si>
    <t>perrin_supp5385</t>
  </si>
  <si>
    <t>C=0.005M, in KOH solutions</t>
  </si>
  <si>
    <t>Nc1ncc[nH]1</t>
  </si>
  <si>
    <t>I=0.1(KCl),  C=0.008M</t>
  </si>
  <si>
    <t>imidazole, 2-amino-</t>
  </si>
  <si>
    <t>perrin_supp5387</t>
  </si>
  <si>
    <t>Cc1nc(N)[nH]c1C</t>
  </si>
  <si>
    <t>I=0.1 (KCl), C=0.008M</t>
  </si>
  <si>
    <t>imidazole, 2-amino-4,5-dimethyl-</t>
  </si>
  <si>
    <t>perrin_supp5389</t>
  </si>
  <si>
    <t>NCCc1ncc[nH]1</t>
  </si>
  <si>
    <t>C=0.002M, I=0.1, "mixed" constants</t>
  </si>
  <si>
    <t>imidazole, 2-(2-aminoethyl)-</t>
  </si>
  <si>
    <t>perrin_supp5390</t>
  </si>
  <si>
    <t>NCCc1nc(I)[nH]c1I</t>
  </si>
  <si>
    <t>C=0.004M, I=0.1 (KCl),  extrapolated to I=0</t>
  </si>
  <si>
    <t>imidazole, 4-(2-aminoethyl)-2,5-diiodo-</t>
  </si>
  <si>
    <t>perrin_supp5392</t>
  </si>
  <si>
    <t>C=0.005M, in KOH solutios</t>
  </si>
  <si>
    <t>NCCc1nc[nH]c1I</t>
  </si>
  <si>
    <t>imidazole, 4-(2-aminoethyl)-5-iodo-</t>
  </si>
  <si>
    <t>perrin_supp5393</t>
  </si>
  <si>
    <t>C=0.005M, in KOH solution</t>
  </si>
  <si>
    <t>Cn1ccnc1N</t>
  </si>
  <si>
    <t>I=0.1 (KCl), , C=0.008M</t>
  </si>
  <si>
    <t>imidazole, 2-amino-1-methyl-</t>
  </si>
  <si>
    <t>perrin_supp5396</t>
  </si>
  <si>
    <t>C=0.01-0.001M, - I=0.1(KCl), concentration constant</t>
  </si>
  <si>
    <t>C=0.01-0.001M, I=0.1(KCl)</t>
  </si>
  <si>
    <t>perrin_supp5397</t>
  </si>
  <si>
    <t>c1ccc(Cn2ccnc2)cc1</t>
  </si>
  <si>
    <t>C=10-3M</t>
  </si>
  <si>
    <t>G10</t>
  </si>
  <si>
    <t>imidazole, 1-benzyl-</t>
  </si>
  <si>
    <t>perrin_supp5401</t>
  </si>
  <si>
    <t>c1ccc(CSc2nc[nH]c2-c2ccccc2)cc1</t>
  </si>
  <si>
    <t>I=0.05 to 0.1, ‚Äúmixed‚Äù constants</t>
  </si>
  <si>
    <t>imidazole, 4-benzylthio-5-phenyl-</t>
  </si>
  <si>
    <t>perrin_supp5402</t>
  </si>
  <si>
    <t>c1ccc(CSc2nc(SCc3ccccc3)c(-c3ccccc3)[nH]2)cc1</t>
  </si>
  <si>
    <t>imidazole, 2,4-bisbenzylthio-5-phenyl-</t>
  </si>
  <si>
    <t>perrin_supp5403</t>
  </si>
  <si>
    <t>Brc1ncc[nH]1</t>
  </si>
  <si>
    <t>C=1.5 x 10-4M, I=0.01</t>
  </si>
  <si>
    <t>imidazole, 2-bromo-</t>
  </si>
  <si>
    <t>perrin_supp5404</t>
  </si>
  <si>
    <t>Cn1ccnc1Br</t>
  </si>
  <si>
    <t>imidazole, 2-bromo-1-methyl-</t>
  </si>
  <si>
    <t>perrin_supp5406</t>
  </si>
  <si>
    <t>Cn1cncc1Br</t>
  </si>
  <si>
    <t>C=0.001M. I=0.01</t>
  </si>
  <si>
    <t>imidazole, 5-bromo-1-methyl-</t>
  </si>
  <si>
    <t>perrin_supp5407</t>
  </si>
  <si>
    <t>Cn1cc([N+](=O)[O-])nc1Br</t>
  </si>
  <si>
    <t>imidazole, 2-bromo-1-methyl-4-nitro-</t>
  </si>
  <si>
    <t>perrin_supp5408</t>
  </si>
  <si>
    <t>Cn1c([N+](=O)[O-])cnc1Br</t>
  </si>
  <si>
    <t>imidazole, 2-bromo-1-methyl-5-nitro-</t>
  </si>
  <si>
    <t>perrin_supp5409</t>
  </si>
  <si>
    <t>Cn1cnc([N+](=O)[O-])c1Br</t>
  </si>
  <si>
    <t>imidazole, 5-bromo-1-methyl-4-nitro-</t>
  </si>
  <si>
    <t>perrin_supp5410</t>
  </si>
  <si>
    <t>CC(C)(C)n1ccnc1</t>
  </si>
  <si>
    <t>imidazole, 1-t-butyl-</t>
  </si>
  <si>
    <t>perrin_supp5412</t>
  </si>
  <si>
    <t>O=C(O)c1c[nH]cn1</t>
  </si>
  <si>
    <t>C=0.01-0.001M, I=0.1(KCl), fH+=0.782, concentration constants</t>
  </si>
  <si>
    <t>imidazole, 4-carboxy-</t>
  </si>
  <si>
    <t>perrin_supp5413</t>
  </si>
  <si>
    <t>O=C(O)CCc1ncc[nH]1</t>
  </si>
  <si>
    <t>C=0.001M, I=0.2(KNO3)</t>
  </si>
  <si>
    <t>imidazole, 2-(2-carboxyethyl)-</t>
  </si>
  <si>
    <t>perrin_supp5414</t>
  </si>
  <si>
    <t>Cn1ccnc1C(=O)O</t>
  </si>
  <si>
    <t>imidazole, 2-carboxy-1-methyl-</t>
  </si>
  <si>
    <t>perrin_supp5415</t>
  </si>
  <si>
    <t>Cc1nc[nH]c1C(=O)O</t>
  </si>
  <si>
    <t>imidazole, 5-carboxy-4-methyl-</t>
  </si>
  <si>
    <t>perrin_supp5416</t>
  </si>
  <si>
    <t>Cn1cnc([N+](=O)[O-])c1CC(=O)O</t>
  </si>
  <si>
    <t>imidazole, 5-carboxymethyl-1-methyl-4-nitro-</t>
  </si>
  <si>
    <t>perrin_supp5417</t>
  </si>
  <si>
    <t>perrin_supp5418</t>
  </si>
  <si>
    <t>Cn1cncc1Cl</t>
  </si>
  <si>
    <t>imidazole, 5-chloro-1-methyl-</t>
  </si>
  <si>
    <t>perrin_supp5419</t>
  </si>
  <si>
    <t>Cn1cnc(Cl)c1[N+](=O)[O-]</t>
  </si>
  <si>
    <t>in aq. H2SO4 solutions</t>
  </si>
  <si>
    <t>imidazole, 4-chloro-1-methyl-5-nitro-</t>
  </si>
  <si>
    <t>perrin_supp5420</t>
  </si>
  <si>
    <t>Cn1cnc([N+](=O)[O-])c1Cl</t>
  </si>
  <si>
    <t>imidazole, 5-chloro-1-methyl-4-nitro-</t>
  </si>
  <si>
    <t>perrin_supp5421</t>
  </si>
  <si>
    <t>O=C(O)c1nc[nH]c1C(=O)O</t>
  </si>
  <si>
    <t>imidazole, 4,5-dicarboxy-</t>
  </si>
  <si>
    <t>perrin_supp5423</t>
  </si>
  <si>
    <t>~13.6</t>
  </si>
  <si>
    <t>Cc1nc(C(=O)O)c(C(=O)O)[nH]1</t>
  </si>
  <si>
    <t>imidazole, 4,5-dicarboxy-2-methyl-</t>
  </si>
  <si>
    <t>perrin_supp5424</t>
  </si>
  <si>
    <t>O=C(O)c1nc(-c2ccccc2)[nH]c1C(=O)O</t>
  </si>
  <si>
    <t>imidazole, 4,5-dicarboxy-2-phenyl-</t>
  </si>
  <si>
    <t>perrin_supp5425</t>
  </si>
  <si>
    <t>Cc1nc[nH]c1C</t>
  </si>
  <si>
    <t>imidazole, 4,5-dimethyl-</t>
  </si>
  <si>
    <t>perrin_supp5427</t>
  </si>
  <si>
    <t>CCOC(=O)Cc1c([N+](=O)[O-])ncn1C</t>
  </si>
  <si>
    <t>imidazole, 5-ethoxycarbonylmethyl-1-methyl-4-nitro-</t>
  </si>
  <si>
    <t>perrin_supp5432</t>
  </si>
  <si>
    <t>Cn1cnc([N+](=O)[O-])c1CC(=O)NN</t>
  </si>
  <si>
    <t>imidazole, 5-hydrazinocarbonylmethyl-1-methyl-4-nitro-</t>
  </si>
  <si>
    <t>perrin_supp5435</t>
  </si>
  <si>
    <t>OCCc1c[nH]cn1</t>
  </si>
  <si>
    <t>imidazole, 4-hydroxyethyl-</t>
  </si>
  <si>
    <t>perrin_supp5436</t>
  </si>
  <si>
    <t>Cc1ncc([N+](=O)[O-])n1CCO</t>
  </si>
  <si>
    <t>imidazole, 1-(2-hydroxyethyl)-2-methyl-5-nitro-</t>
  </si>
  <si>
    <t>perrin_supp5437</t>
  </si>
  <si>
    <t>OCc1c[nH]cn1</t>
  </si>
  <si>
    <t>imidazole, 4-hydroxymethyl-</t>
  </si>
  <si>
    <t>perrin_supp5439</t>
  </si>
  <si>
    <t>Cn1ccnc1S</t>
  </si>
  <si>
    <t>imidazole, 2-mercapto-1-methyl-</t>
  </si>
  <si>
    <t>perrin_supp5445</t>
  </si>
  <si>
    <t>COC(=O)c1c(NC(=O)N(C)C)ncn1C</t>
  </si>
  <si>
    <t>imidazole, 5-methoxycarbonyl-1-methyl-4-(N-methyl-N-methylaminocarbonyl)amino-</t>
  </si>
  <si>
    <t>perrin_supp5447</t>
  </si>
  <si>
    <t>perrin_supp5449</t>
  </si>
  <si>
    <t>perrin_supp5450</t>
  </si>
  <si>
    <t>Cn1cc([N+](=O)[O-])nc1[N+](=O)[O-]</t>
  </si>
  <si>
    <t>imidazole, 1-methyl-2,4-dinitro-</t>
  </si>
  <si>
    <t>perrin_supp5452</t>
  </si>
  <si>
    <t>Cn1ccnc1[N+](=O)[O-]</t>
  </si>
  <si>
    <t>imidazole, 1-methyl-2-nitro-</t>
  </si>
  <si>
    <t>perrin_supp5456</t>
  </si>
  <si>
    <t>perrin_supp5457</t>
  </si>
  <si>
    <t>Cn1cnc([N+](=O)[O-])c1C[N+](=O)[O-]</t>
  </si>
  <si>
    <t>imidazole, 1-methyl-4-nitro-5-nitromethyl-</t>
  </si>
  <si>
    <t>perrin_supp5458</t>
  </si>
  <si>
    <t>Cn1cnc([N+](=O)[O-])c1N1CCCCC1</t>
  </si>
  <si>
    <t>C=5x10-5-M, Ho scale</t>
  </si>
  <si>
    <t>imidazole, 1-methyl-4-nitro-5-piperidino-</t>
  </si>
  <si>
    <t>perrin_supp5460</t>
  </si>
  <si>
    <t>Cn1c([N+](=O)[O-])cnc1N1CCCCC1</t>
  </si>
  <si>
    <t>imidazole, 1-methyl-5-nitro-2-piperidino-</t>
  </si>
  <si>
    <t>perrin_supp5461</t>
  </si>
  <si>
    <t>C=Cn1ccnc1C</t>
  </si>
  <si>
    <t>M4</t>
  </si>
  <si>
    <t>imidazole, 2-methyl-1-vinyl-</t>
  </si>
  <si>
    <t>perrin_supp5464</t>
  </si>
  <si>
    <t>O=[N+]([O-])c1ncc[nH]1</t>
  </si>
  <si>
    <t>imidazole, 2-nitro-</t>
  </si>
  <si>
    <t>perrin_supp5465</t>
  </si>
  <si>
    <t>In 50% CH3OH</t>
  </si>
  <si>
    <t>c1ccc(-n2ccnc2)cc1</t>
  </si>
  <si>
    <t>imidazole, 1-phenyl-</t>
  </si>
  <si>
    <t>perrin_supp5470</t>
  </si>
  <si>
    <t>P46</t>
  </si>
  <si>
    <t>O=C(Nc1ccccc1)c1c[nH]cn1</t>
  </si>
  <si>
    <t>C=10-4M, I=0.01 (for pk1)</t>
  </si>
  <si>
    <t>imidazole, 4-phenylcarbamoyl-</t>
  </si>
  <si>
    <t>perrin_supp5471</t>
  </si>
  <si>
    <t>c1ccc(-c2ncc[nH]2)nc1</t>
  </si>
  <si>
    <t>I=0.1, C=0.004M, concentration constant</t>
  </si>
  <si>
    <t>imidazole, 2-(2-pyridyl)-</t>
  </si>
  <si>
    <t>perrin_supp5472</t>
  </si>
  <si>
    <t>I=0.1, C=0.01M, concentration constant</t>
  </si>
  <si>
    <t>perrin_supp5473</t>
  </si>
  <si>
    <t>CC(=O)N1CCNC1=N</t>
  </si>
  <si>
    <t>M7</t>
  </si>
  <si>
    <t>imidazolidine, 1-acetyl-2-imino-</t>
  </si>
  <si>
    <t>perrin_supp5475</t>
  </si>
  <si>
    <t>CC(=O)N=C1NCCN1</t>
  </si>
  <si>
    <t>imidazolidine, 2-acetylimino-</t>
  </si>
  <si>
    <t>perrin_supp5476</t>
  </si>
  <si>
    <t>perrin_supp5477</t>
  </si>
  <si>
    <t>CN=C1NCC(=O)N1C</t>
  </si>
  <si>
    <t>imidazolidine, 3-methyl-2-methylimino-4-oxo-</t>
  </si>
  <si>
    <t>perrin_supp5478</t>
  </si>
  <si>
    <t>c1ccc2c(CC3NCCN3)cccc2c1</t>
  </si>
  <si>
    <t>imidazolidine, 2-(1-naphthyl)methyl-</t>
  </si>
  <si>
    <t>perrin_supp5481</t>
  </si>
  <si>
    <t>c1ccc(CC2NCCN2)cc1</t>
  </si>
  <si>
    <t>imidazolidine, 2-phenylmethyl-</t>
  </si>
  <si>
    <t>perrin_supp5484</t>
  </si>
  <si>
    <t>c1ccc(CC2=NCCN2)cc1</t>
  </si>
  <si>
    <t>2-Imidazoline, 2-benzyl-</t>
  </si>
  <si>
    <t>perrin_supp5486</t>
  </si>
  <si>
    <t>perrin_supp5487</t>
  </si>
  <si>
    <t>CCC1=NCCN1</t>
  </si>
  <si>
    <t>2-Imidazoline, 2-ethyl-</t>
  </si>
  <si>
    <t>perrin_supp5488</t>
  </si>
  <si>
    <t>COc1ccc(C2=NCCN2)cc1</t>
  </si>
  <si>
    <t>2-Imidazoline, 2-(p-methoxyphenyl)-</t>
  </si>
  <si>
    <t>perrin_supp5489</t>
  </si>
  <si>
    <t>CC1=NCCN1</t>
  </si>
  <si>
    <t>2-Imidazoline, 2-methyl-</t>
  </si>
  <si>
    <t>perrin_supp5490</t>
  </si>
  <si>
    <t>CN1CCN=C1c1ccccc1</t>
  </si>
  <si>
    <t>2-Imidazoline, 1-methyl-2-phenyl-</t>
  </si>
  <si>
    <t>perrin_supp5491</t>
  </si>
  <si>
    <t>c1ccc(C2=NCCN2)cc1</t>
  </si>
  <si>
    <t>2-Imidazoline, 2-phenyl-</t>
  </si>
  <si>
    <t>perrin_supp5492</t>
  </si>
  <si>
    <t>c1ccc(C2=NCCN2)nc1</t>
  </si>
  <si>
    <t>C=1.2x10-4, I=0.044, "mixed" constant</t>
  </si>
  <si>
    <t>2-Imidazoline, 2-(2-pyridyl)-</t>
  </si>
  <si>
    <t>perrin_supp5493</t>
  </si>
  <si>
    <t>I=0.022-0.11, extrapolated to I=0</t>
  </si>
  <si>
    <t>I=0.044, "mixed" constant</t>
  </si>
  <si>
    <t>C=0.026M, in aq. H2SO4 solutions_x000D_
(This is a more reliable value than that given in entry 1434)</t>
  </si>
  <si>
    <t>B86</t>
  </si>
  <si>
    <t>perrin_supp5494</t>
  </si>
  <si>
    <t>CC(=O)OC1CC(c2ccccc2)=NO1</t>
  </si>
  <si>
    <t>isoxazole, 5-acetoxy-4,5-dihydro-3-phenyl-</t>
  </si>
  <si>
    <t>perrin_supp5495</t>
  </si>
  <si>
    <t>Cc1noc(C)c1Cc1ccccc1</t>
  </si>
  <si>
    <t>isoxazole, 4-benzyl-3,5-dimethyl-</t>
  </si>
  <si>
    <t>perrin_supp5496</t>
  </si>
  <si>
    <t>Cc1noc(C)c1Br</t>
  </si>
  <si>
    <t>isoxazole, 4-bromo-3,5-dimethyl-</t>
  </si>
  <si>
    <t>perrin_supp5497</t>
  </si>
  <si>
    <t>Brc1c(-c2ccccc2)noc1-c1ccccc1</t>
  </si>
  <si>
    <t>isoxazole, 4-bromo-3,5-diphenyl-</t>
  </si>
  <si>
    <t>perrin_supp5498</t>
  </si>
  <si>
    <t>Brc1cc(-c2ccccc2)on1</t>
  </si>
  <si>
    <t>isoxazole, 3-bromo-5-phenyl-</t>
  </si>
  <si>
    <t>perrin_supp5499</t>
  </si>
  <si>
    <t>Brc1cnoc1-c1ccccc1</t>
  </si>
  <si>
    <t>isoxazole, 4-bromo-5-phenyl-</t>
  </si>
  <si>
    <t>perrin_supp5500</t>
  </si>
  <si>
    <t>Cc1noc(C)c1Cl</t>
  </si>
  <si>
    <t>isoxazole, 4-chloro-3,5-dimethyl-</t>
  </si>
  <si>
    <t>perrin_supp5501</t>
  </si>
  <si>
    <t>Clc1c(-c2ccccc2)noc1-c1ccccc1</t>
  </si>
  <si>
    <t>isoxazole, 4-chloro-3,5-diphenyl-</t>
  </si>
  <si>
    <t>perrin_supp5502</t>
  </si>
  <si>
    <t>Cc1noc(-c2ccccc2)c1Cl</t>
  </si>
  <si>
    <t>isoxazole, 4-chloro-3-methyl-5-phenyl-</t>
  </si>
  <si>
    <t>perrin_supp5503</t>
  </si>
  <si>
    <t>Clc1noc(-c2ccccc2)c1Cl</t>
  </si>
  <si>
    <t>isoxazole, 3,4-dichloro-5-phenyl-</t>
  </si>
  <si>
    <t>perrin_supp5504</t>
  </si>
  <si>
    <t>c1ccc(C2=NOC(c3ccccc3)C2)cc1</t>
  </si>
  <si>
    <t>isoxazole, 4,5-dihydro-3,5-diphenyl-</t>
  </si>
  <si>
    <t>perrin_supp5505</t>
  </si>
  <si>
    <t>Cc1c(C)n(C)oc1=O</t>
  </si>
  <si>
    <t>C=10-3</t>
  </si>
  <si>
    <t>isoxazole, 2,5-dihydro-2,3,4-trimethyl-5-oxo-</t>
  </si>
  <si>
    <t>perrin_supp5506</t>
  </si>
  <si>
    <t>perrin_supp5507</t>
  </si>
  <si>
    <t>Cc1noc(C)c1[N+](=O)[O-]</t>
  </si>
  <si>
    <t>isoxazole, 3,5-dimethyl-4-nitro-</t>
  </si>
  <si>
    <t>perrin_supp5508</t>
  </si>
  <si>
    <t>c1ccc(-c2cc(-c3ccccc3)on2)cc1</t>
  </si>
  <si>
    <t>isoxazole, 3,5-diphenyl-</t>
  </si>
  <si>
    <t>perrin_supp5509</t>
  </si>
  <si>
    <t>Cc1noc(C)c1I</t>
  </si>
  <si>
    <t>isoxazole, 4-iodo-3,5-dimethyl-</t>
  </si>
  <si>
    <t>perrin_supp5510</t>
  </si>
  <si>
    <t>COC(=O)Cc1c(C)noc1C</t>
  </si>
  <si>
    <t>isoxazole, 4-methoxycarbonylmethyl-3,5-dimethyl-</t>
  </si>
  <si>
    <t>perrin_supp5511</t>
  </si>
  <si>
    <t>Cc1c(-c2ccccc2)noc1-c1ccccc1</t>
  </si>
  <si>
    <t>isoxazole, 4-methyl-3,5-diphenyl-</t>
  </si>
  <si>
    <t>perrin_supp5512</t>
  </si>
  <si>
    <t>Cc1cc(-c2ccccc2)on1</t>
  </si>
  <si>
    <t>isoxazole, 3-methyl-5-phenyl-</t>
  </si>
  <si>
    <t>perrin_supp5513</t>
  </si>
  <si>
    <t>c1ccc(-c2ccon2)cc1</t>
  </si>
  <si>
    <t>isoxazole, 3-phenyl-</t>
  </si>
  <si>
    <t>perrin_supp5514</t>
  </si>
  <si>
    <t>c1ccc(-c2ccno2)cc1</t>
  </si>
  <si>
    <t>isoxazole, 5-phenyl-</t>
  </si>
  <si>
    <t>perrin_supp5515</t>
  </si>
  <si>
    <t>perrin_supp5516</t>
  </si>
  <si>
    <t>I=0.01 to 0.10</t>
  </si>
  <si>
    <t>H34</t>
  </si>
  <si>
    <t>perrin_supp5517</t>
  </si>
  <si>
    <t>NCCN1CCOCC1</t>
  </si>
  <si>
    <t>morpholine, N-(2-aminoethyl)-</t>
  </si>
  <si>
    <t>perrin_supp5518</t>
  </si>
  <si>
    <t>O=C(O)CN1CCOCC1</t>
  </si>
  <si>
    <t>morpholine, N-carboxymethyl-</t>
  </si>
  <si>
    <t>perrin_supp5519</t>
  </si>
  <si>
    <t>CCOC(=O)CN1CCOCC1</t>
  </si>
  <si>
    <t>morpholine, N-ethoxycarbonylmethyl-</t>
  </si>
  <si>
    <t>perrin_supp5520</t>
  </si>
  <si>
    <t>CC(C)CN1CCOCC1</t>
  </si>
  <si>
    <t>morpholine, N-isobutyl-</t>
  </si>
  <si>
    <t>perrin_supp5521</t>
  </si>
  <si>
    <t>CC(C)=CN1CCOCC1</t>
  </si>
  <si>
    <t>Rapid titration, decomposes in acid</t>
  </si>
  <si>
    <t>morpholine, N-(2-methylprop-1-enyl)-</t>
  </si>
  <si>
    <t>perrin_supp5522</t>
  </si>
  <si>
    <t>Acetate buffer, pH 4.5</t>
  </si>
  <si>
    <t>From absorbance changes in phosphate buffers, I=0.1</t>
  </si>
  <si>
    <t>CCCCCN1CCOCC1</t>
  </si>
  <si>
    <t>C=0.001M</t>
  </si>
  <si>
    <t>morpholine, N-pentyl-</t>
  </si>
  <si>
    <t>perrin_supp5523</t>
  </si>
  <si>
    <t>c1ccc(NC2=NCCCO2)cc1</t>
  </si>
  <si>
    <t>I=0.11</t>
  </si>
  <si>
    <t>N4</t>
  </si>
  <si>
    <t>4H-1,3-Oxazine, 5,6-dihydro-2-phenylamino-</t>
  </si>
  <si>
    <t>perrin_supp5525</t>
  </si>
  <si>
    <t>CN1CCCOC1=Nc1ccccc1</t>
  </si>
  <si>
    <t>4H-1,3-Oxazine, 2,3,5,6-tetrahydro-3-methyl-2-phenylimino-</t>
  </si>
  <si>
    <t>perrin_supp5526</t>
  </si>
  <si>
    <t>c1cocn1</t>
  </si>
  <si>
    <t>From plot of chemical shift versus Ho</t>
  </si>
  <si>
    <t>NMR</t>
  </si>
  <si>
    <t>Oxazole</t>
  </si>
  <si>
    <t>perrin_supp5527</t>
  </si>
  <si>
    <t>CC(=O)c1nc(C)oc1C</t>
  </si>
  <si>
    <t>oxazole, 4-acetyl-2,5-dimethyl-</t>
  </si>
  <si>
    <t>perrin_supp5530</t>
  </si>
  <si>
    <t>CC(=O)c1ocnc1C</t>
  </si>
  <si>
    <t>oxazole, 5-acetyl-4-methyl-</t>
  </si>
  <si>
    <t>perrin_supp5532</t>
  </si>
  <si>
    <t>O=C(O)c1ncc(-c2ccc(Cl)cc2)o1</t>
  </si>
  <si>
    <t>oxazole, 2-carboxy-5-p-chlorophenyl-</t>
  </si>
  <si>
    <t>perrin_supp5533</t>
  </si>
  <si>
    <t>Cc1nc(C(=O)O)c(C)o1</t>
  </si>
  <si>
    <t>oxazole, 4-carboxy-2,5-dimethyl-</t>
  </si>
  <si>
    <t>perrin_supp5534</t>
  </si>
  <si>
    <t>Cc1nc(C)c(C(=O)O)o1</t>
  </si>
  <si>
    <t>oxazole, 5-carboxy-2,4-dimethyl-</t>
  </si>
  <si>
    <t>perrin_supp5535</t>
  </si>
  <si>
    <t>O=C(O)c1nc(-c2ccccc2)oc1-c1ccccc1</t>
  </si>
  <si>
    <t>oxazole, 4-carboxy-2,5-diphenyl-</t>
  </si>
  <si>
    <t>perrin_supp5536</t>
  </si>
  <si>
    <t>O=C(O)c1oc(-c2ccccc2)nc1-c1ccccc1</t>
  </si>
  <si>
    <t>oxazole, 5-carboxy-2,4-diphenyl-</t>
  </si>
  <si>
    <t>perrin_supp5537</t>
  </si>
  <si>
    <t>Cc1nc(C(=O)O)co1</t>
  </si>
  <si>
    <t>oxazole, 4-carboxy-2-methyl-</t>
  </si>
  <si>
    <t>perrin_supp5538</t>
  </si>
  <si>
    <t>Cc1ncoc1C(=O)O</t>
  </si>
  <si>
    <t>H.√Ç¬∞ scale</t>
  </si>
  <si>
    <t>oxazole, 5-carboxy-4-methyl-</t>
  </si>
  <si>
    <t>perrin_supp5539</t>
  </si>
  <si>
    <t>O=C(O)c1ncc(-c2ccccc2)o1</t>
  </si>
  <si>
    <t>oxazole, 2-carboxy-5-phenyl-</t>
  </si>
  <si>
    <t>perrin_supp5540</t>
  </si>
  <si>
    <t>Clc1ccc(-c2cnco2)cc1</t>
  </si>
  <si>
    <t>oxazole, 5-p-chlorophenyl-</t>
  </si>
  <si>
    <t>perrin_supp5541</t>
  </si>
  <si>
    <t>Cc1coc(C)n1</t>
  </si>
  <si>
    <t>oxazole, 2,4-dimethyl-</t>
  </si>
  <si>
    <t>perrin_supp5543</t>
  </si>
  <si>
    <t>Cc1ncoc1C</t>
  </si>
  <si>
    <t>oxazole, 4,5-dimethyl-</t>
  </si>
  <si>
    <t>perrin_supp5544</t>
  </si>
  <si>
    <t>Cc1nc(C)c(-c2ccc([N+](=O)[O-])cc2)o1</t>
  </si>
  <si>
    <t>oxazole, 2,4-dimethyl-5-p-nitrophenyl-</t>
  </si>
  <si>
    <t>perrin_supp5545</t>
  </si>
  <si>
    <t>Cc1nc(C)c(-c2ccccc2)o1</t>
  </si>
  <si>
    <t>oxazole, 2,4-dimethyl-5-phenyl-</t>
  </si>
  <si>
    <t>perrin_supp5546</t>
  </si>
  <si>
    <t>CCOC(=O)c1nc(C)oc1C</t>
  </si>
  <si>
    <t>C=6x10-5M, in aq. HCl solutions</t>
  </si>
  <si>
    <t>oxazole, 4-ethoxycarbonyl-2,5-dimethyl-</t>
  </si>
  <si>
    <t>perrin_supp5547</t>
  </si>
  <si>
    <t>CCOC(=O)c1oc(C)nc1C</t>
  </si>
  <si>
    <t>oxazole, 5-ethoxycarbonyl-2,4-dimethyl-</t>
  </si>
  <si>
    <t>perrin_supp5548</t>
  </si>
  <si>
    <t>CCOC(=O)c1coc(C)n1</t>
  </si>
  <si>
    <t>oxazole, 4-ethoxycarbonyl-2-methyl-</t>
  </si>
  <si>
    <t>perrin_supp5549</t>
  </si>
  <si>
    <t>CCOC(=O)c1ocnc1C</t>
  </si>
  <si>
    <t>C=7x10-5M, in aq. HCl solutions</t>
  </si>
  <si>
    <t>oxazole, 5-ethoxycarbonyl-4-methyl-</t>
  </si>
  <si>
    <t>perrin_supp5550</t>
  </si>
  <si>
    <t>COC(=O)c1ocnc1C</t>
  </si>
  <si>
    <t>Ho scales, aq. Hcl solutions</t>
  </si>
  <si>
    <t>oxazole, 5-methoxycarbonyl-4-methyl-</t>
  </si>
  <si>
    <t>perrin_supp5551</t>
  </si>
  <si>
    <t>COc1ccc(-c2cnco2)cc1</t>
  </si>
  <si>
    <t>oxazole, 5-p-methoxyphenyl-</t>
  </si>
  <si>
    <t>perrin_supp5552</t>
  </si>
  <si>
    <t>Cc1cocn1</t>
  </si>
  <si>
    <t>oxazole, 4-methyl-</t>
  </si>
  <si>
    <t>perrin_supp5553</t>
  </si>
  <si>
    <t>Cc1ncoc1-c1ccc([N+](=O)[O-])cc1</t>
  </si>
  <si>
    <t>oxazole, 4-methyl-5-p-nitrophenyl-</t>
  </si>
  <si>
    <t>perrin_supp5554</t>
  </si>
  <si>
    <t>Cc1ncoc1-c1ccccc1</t>
  </si>
  <si>
    <t>oxazole, 4-methyl-5-phenyl-</t>
  </si>
  <si>
    <t>perrin_supp5555</t>
  </si>
  <si>
    <t>O=[N+]([O-])c1ccc(-c2cnco2)cc1</t>
  </si>
  <si>
    <t>C=4x10-5M, in aq. HCl solutions</t>
  </si>
  <si>
    <t>oxazole, 5-p-nitrophenyl-</t>
  </si>
  <si>
    <t>perrin_supp5557</t>
  </si>
  <si>
    <t>c1ccc(-c2cocn2)cc1</t>
  </si>
  <si>
    <t>oxazole, 4-phenyl-</t>
  </si>
  <si>
    <t>perrin_supp5558</t>
  </si>
  <si>
    <t>c1ccc(-c2cnco2)cc1</t>
  </si>
  <si>
    <t>C=2.7x10-5M in aq. HCl solutions</t>
  </si>
  <si>
    <t>oxazole, 5-phenyl-</t>
  </si>
  <si>
    <t>perrin_supp5559</t>
  </si>
  <si>
    <t>Cc1nc(C)c(C)o1</t>
  </si>
  <si>
    <t>oxazole, 2,4,5-trimethyl-</t>
  </si>
  <si>
    <t>perrin_supp5560</t>
  </si>
  <si>
    <t>CN1C(=N)OC(c2ccccc2)C1=O</t>
  </si>
  <si>
    <t>oxazolidine, 2-imino-3-methyl-4-oxo-5-phenyl-</t>
  </si>
  <si>
    <t>perrin_supp5561</t>
  </si>
  <si>
    <t>CN1CCOC1=Nc1ccccc1</t>
  </si>
  <si>
    <t>oxazolidine, 3-methyl-2-phenylimino-</t>
  </si>
  <si>
    <t>perrin_supp5562</t>
  </si>
  <si>
    <t>perrin_supp5572</t>
  </si>
  <si>
    <t>D18</t>
  </si>
  <si>
    <t>O=C(O)CN1CCN(CC(=O)O)CC1</t>
  </si>
  <si>
    <t>I=0.1(KCl), C=0.01M, ‚Äúmixed‚Äù constants</t>
  </si>
  <si>
    <t>piperazine, N,N'-biscarboxymethyl-</t>
  </si>
  <si>
    <t>perrin_supp5573</t>
  </si>
  <si>
    <t>perrin_supp5574</t>
  </si>
  <si>
    <t>I9</t>
  </si>
  <si>
    <t>NCc1nccnc1N</t>
  </si>
  <si>
    <t>pyrazine, 2-amino-3-aminomethyl-</t>
  </si>
  <si>
    <t>perrin_supp5575</t>
  </si>
  <si>
    <t>C=8x10-5M</t>
  </si>
  <si>
    <t>CNc1nc(N)cnc1C(N)=O</t>
  </si>
  <si>
    <t>pyrazine, 5-amino-2-carbamoyl-3-methylamino-</t>
  </si>
  <si>
    <t>perrin_supp5576</t>
  </si>
  <si>
    <t>Nc1ncc(Cl)nc1C=O</t>
  </si>
  <si>
    <t>pyrazine, 2-amino-5-chloro-3-formyl-</t>
  </si>
  <si>
    <t>perrin_supp5577</t>
  </si>
  <si>
    <t>Nc1nc(Cl)cnc1C=O</t>
  </si>
  <si>
    <t>pyrazine, 2-amino-6-chloro-3-formyl-</t>
  </si>
  <si>
    <t>perrin_supp5578</t>
  </si>
  <si>
    <t>N#Cc1nccnc1N</t>
  </si>
  <si>
    <t>C=1.5x10-4M, Ho scale</t>
  </si>
  <si>
    <t>pyrazine, 2-amino-3-cyano-</t>
  </si>
  <si>
    <t>perrin_supp5579</t>
  </si>
  <si>
    <t>CCOC(=O)NCc1nccnc1N</t>
  </si>
  <si>
    <t>C=5x10-4M I=0.01</t>
  </si>
  <si>
    <t>pyrazine, 2-amino-3-ethoxycarbonylaminomethyl-</t>
  </si>
  <si>
    <t>perrin_supp5581</t>
  </si>
  <si>
    <t>Nc1nc(O)cnc1C=O</t>
  </si>
  <si>
    <t>pyrazine, 3-amino-2-formyl-5-hydroxy-</t>
  </si>
  <si>
    <t>perrin_supp5582</t>
  </si>
  <si>
    <t>CNc1nc(O)cnc1C(N)=O</t>
  </si>
  <si>
    <t>pyrazine, 2-carbamoyl-5-hydroxy-3-methylamino-</t>
  </si>
  <si>
    <t>perrin_supp5583</t>
  </si>
  <si>
    <t>Nc1cnc(C=O)c(N)n1</t>
  </si>
  <si>
    <t>pyrazine, 3,5-diamino-2-formyl-</t>
  </si>
  <si>
    <t>perrin_supp5584</t>
  </si>
  <si>
    <t>CNc1nc(O)cnc1C=O</t>
  </si>
  <si>
    <t>H. scale</t>
  </si>
  <si>
    <t>pyrazine, 2-formyl-5-hydroxy-3-methylamino-</t>
  </si>
  <si>
    <t>perrin_supp5585</t>
  </si>
  <si>
    <t>CS(=O)c1cnccn1</t>
  </si>
  <si>
    <t>C=5x10-5M, in aq. H2SO4 solutions. Ho scale</t>
  </si>
  <si>
    <t>pyrazine, 2-methylsulphinyl-</t>
  </si>
  <si>
    <t>perrin_supp5586</t>
  </si>
  <si>
    <t>CS(=O)(=O)c1cnccn1</t>
  </si>
  <si>
    <t>C=8x10-5M, in aq. H2SO4 solutions, Ho scale</t>
  </si>
  <si>
    <t>pyrazine, 2-methylsulphonyl-</t>
  </si>
  <si>
    <t>perrin_supp5587</t>
  </si>
  <si>
    <t>[O-][n+]1ccncc1</t>
  </si>
  <si>
    <t>Aq. H2SO4 solutions</t>
  </si>
  <si>
    <t>Pyrazine 1-oxide</t>
  </si>
  <si>
    <t>perrin_supp5588</t>
  </si>
  <si>
    <t>Nc1c[n+]([O-])ccn1</t>
  </si>
  <si>
    <t>pyrazine 1-oxide, 3-amino-</t>
  </si>
  <si>
    <t>perrin_supp5589</t>
  </si>
  <si>
    <t>[O-][n+]1ccnc(Cl)c1</t>
  </si>
  <si>
    <t>pyrazine 1-oxide, 3-chloro-</t>
  </si>
  <si>
    <t>perrin_supp5590</t>
  </si>
  <si>
    <t>N#Cc1c[n+]([O-])ccn1</t>
  </si>
  <si>
    <t>pyrazine 1-oxide, 3-cyano-</t>
  </si>
  <si>
    <t>perrin_supp5591</t>
  </si>
  <si>
    <t>CN(C)c1c[n+]([O-])ccn1</t>
  </si>
  <si>
    <t>pyrazine 1-oxide, 3-dimethylamino-</t>
  </si>
  <si>
    <t>perrin_supp5592</t>
  </si>
  <si>
    <t>COc1c[n+]([O-])ccn1</t>
  </si>
  <si>
    <t>pyrazine 1-oxide, 3-methoxy-</t>
  </si>
  <si>
    <t>perrin_supp5593</t>
  </si>
  <si>
    <t>Cc1c[n+]([O-])ccn1</t>
  </si>
  <si>
    <t>pyrazine 1-oxide, 3-methyl-</t>
  </si>
  <si>
    <t>perrin_supp5594</t>
  </si>
  <si>
    <t>[O-][n+]1ccnc(N2CCCCC2)c1</t>
  </si>
  <si>
    <t>pyrazine 1-oxide, 3-piperidino-</t>
  </si>
  <si>
    <t>perrin_supp5595</t>
  </si>
  <si>
    <t>perrin_supp5596</t>
  </si>
  <si>
    <t>Cc1c(N)c(=O)n(-c2ccccc2)n1C</t>
  </si>
  <si>
    <t>pyrazole, 4-amino-2,3-dihydro-1,5-dimethyl-3-oxo-2-phenyl-</t>
  </si>
  <si>
    <t>perrin_supp5597</t>
  </si>
  <si>
    <t>CCn1nc(C)c(N)c1C</t>
  </si>
  <si>
    <t>pyrazole, 4-amino-1-ethyl-3,5-dimethyl-</t>
  </si>
  <si>
    <t>perrin_supp5598</t>
  </si>
  <si>
    <t>Cn1ncc([N+](=O)[O-])c1N</t>
  </si>
  <si>
    <t>pyrazole, 5-amino-1-methyl-4-nitro-</t>
  </si>
  <si>
    <t>perrin_supp5599</t>
  </si>
  <si>
    <t>CCCCCn1nc(C)cc1N</t>
  </si>
  <si>
    <t>pyrazole, 5-amino-3-methyl-1-pentyl-</t>
  </si>
  <si>
    <t>perrin_supp5600</t>
  </si>
  <si>
    <t>Cc1cc(N)n(-c2ccccc2)n1</t>
  </si>
  <si>
    <t>pyrazole, 5-amino-3-methyl-1-phenyl-</t>
  </si>
  <si>
    <t>perrin_supp5601</t>
  </si>
  <si>
    <t>Nc1n[nH]cc1[N+](=O)[O-]</t>
  </si>
  <si>
    <t>pyrazole, 3-amino-4-nitro-</t>
  </si>
  <si>
    <t>perrin_supp5602</t>
  </si>
  <si>
    <t>Nc1ccn(-c2ccccc2)n1</t>
  </si>
  <si>
    <t>pyrazole, 3-amino-1-phenyl-</t>
  </si>
  <si>
    <t>perrin_supp5603</t>
  </si>
  <si>
    <t>Nc1cnn(-c2ccccc2)c1</t>
  </si>
  <si>
    <t>pyrazole, 4-amino-1-phenyl-</t>
  </si>
  <si>
    <t>perrin_supp5604</t>
  </si>
  <si>
    <t>Nc1ccnn1-c1ccccc1</t>
  </si>
  <si>
    <t>Extrapolation from results in aqueous ethanol</t>
  </si>
  <si>
    <t>pyrazole, 5-amino-1-phenyl-</t>
  </si>
  <si>
    <t>perrin_supp5605</t>
  </si>
  <si>
    <t>Cc1nn(C)c(C)c1N</t>
  </si>
  <si>
    <t>pyrazole, 4-amino-1,3,5-trimethyl-</t>
  </si>
  <si>
    <t>perrin_supp5606</t>
  </si>
  <si>
    <t>Brc1cn[nH]c1</t>
  </si>
  <si>
    <t>pyrazole, 4-bromo-</t>
  </si>
  <si>
    <t>perrin_supp5607</t>
  </si>
  <si>
    <t>Cc1c(Br)c(=O)n(-c2ccccc2)n1C</t>
  </si>
  <si>
    <t>pyrazole, 4-bromo-2,3-dihydro-1,5-dimethyl-3-oxo-2-phenyl-</t>
  </si>
  <si>
    <t>perrin_supp5608</t>
  </si>
  <si>
    <t>Cc1nn(C)cc1Br</t>
  </si>
  <si>
    <t>pyrazole, 4-bromo-1,3-dimethyl-</t>
  </si>
  <si>
    <t>perrin_supp5611</t>
  </si>
  <si>
    <t>Cc1c(Br)cnn1C</t>
  </si>
  <si>
    <t>pyrazole, 4-bromo-1,5-dimethyl-</t>
  </si>
  <si>
    <t>perrin_supp5612</t>
  </si>
  <si>
    <t>Cc1n[nH]c(C)c1Br</t>
  </si>
  <si>
    <t>pyrazole, 4-bromo-3,5-dimethyl-</t>
  </si>
  <si>
    <t>perrin_supp5613</t>
  </si>
  <si>
    <t>Cc1cc(Br)n(C)n1</t>
  </si>
  <si>
    <t>pyrazole, 5-bromo-1,3-dimethyl-</t>
  </si>
  <si>
    <t>perrin_supp5614</t>
  </si>
  <si>
    <t>Cn1cc(Br)cn1</t>
  </si>
  <si>
    <t>pyrazole, 4-bromo-1-methyl-</t>
  </si>
  <si>
    <t>perrin_supp5618</t>
  </si>
  <si>
    <t>Brc1cnn(-c2ccccc2)c1</t>
  </si>
  <si>
    <t>pyrazole, 4-bromo-1-phenyl-</t>
  </si>
  <si>
    <t>perrin_supp5621</t>
  </si>
  <si>
    <t>Cc1nn(C)c(C)c1Br</t>
  </si>
  <si>
    <t>pyrazole, 4-bromo-1,3,5-trimethyl-</t>
  </si>
  <si>
    <t>perrin_supp5623</t>
  </si>
  <si>
    <t>CC(C)(C)n1cccn1</t>
  </si>
  <si>
    <t>pyrazole, N-t-butyl-</t>
  </si>
  <si>
    <t>perrin_supp5624</t>
  </si>
  <si>
    <t>Clc1cn[nH]c1</t>
  </si>
  <si>
    <t>pyrazole, 4-chloro-</t>
  </si>
  <si>
    <t>perrin_supp5630</t>
  </si>
  <si>
    <t>Cc1n[nH]c(C)c1Cl</t>
  </si>
  <si>
    <t>pyrazole, 4-chloro-3,5-dimethyl-</t>
  </si>
  <si>
    <t>perrin_supp5631</t>
  </si>
  <si>
    <t>Clc1cnn(-c2ccccc2)c1</t>
  </si>
  <si>
    <t>pyrazole, 4-chloro-1-phenyl-</t>
  </si>
  <si>
    <t>perrin_supp5635</t>
  </si>
  <si>
    <t>CCc1[nH]nc(C2CCC2)c1C</t>
  </si>
  <si>
    <t>pyrazole, 3-cyclobutyl-5-ethyl-4-methyl-</t>
  </si>
  <si>
    <t>perrin_supp5637</t>
  </si>
  <si>
    <t>CCc1[nH]nc(C2CCCC2)c1C</t>
  </si>
  <si>
    <t>pyrazole, 3-cyclopentyl-5-ethyl-4-methyl-</t>
  </si>
  <si>
    <t>perrin_supp5638</t>
  </si>
  <si>
    <t>Cc1c(Br)c(Br)nn1C</t>
  </si>
  <si>
    <t>pyrazole, 3,4-dibromo-1,5-dimethyl-</t>
  </si>
  <si>
    <t>perrin_supp5642</t>
  </si>
  <si>
    <t>Cc1nn(C)c(Br)c1Br</t>
  </si>
  <si>
    <t>pyrazole, 4,5-dibromo-1,3-dimethyl-</t>
  </si>
  <si>
    <t>perrin_supp5643</t>
  </si>
  <si>
    <t>CCc1n[nH]c(CC)c1C</t>
  </si>
  <si>
    <t>pyrazole, 3,5-diethyl-4-methyl-</t>
  </si>
  <si>
    <t>perrin_supp5645</t>
  </si>
  <si>
    <t>CC1=NN(C)CC1</t>
  </si>
  <si>
    <t>pyrazole, 4,5-dihydro-1,3-dimethyl-</t>
  </si>
  <si>
    <t>perrin_supp5647</t>
  </si>
  <si>
    <t>CC1CC=NN1C</t>
  </si>
  <si>
    <t>pyrazole, 4,5-dihydro-1,5-dimethyl-</t>
  </si>
  <si>
    <t>perrin_supp5648</t>
  </si>
  <si>
    <t>Cc1cc(=O)[nH]n1C</t>
  </si>
  <si>
    <t>pyrazole, 2,3-dihydro-1,5-dimethyl-3-oxo-</t>
  </si>
  <si>
    <t>perrin_supp5649</t>
  </si>
  <si>
    <t>Cc1cc(=O)n(C)[nH]1</t>
  </si>
  <si>
    <t>pyrazole, 2,5-dihydro-1,3-dimethyl-5-oxo-</t>
  </si>
  <si>
    <t>perrin_supp5650</t>
  </si>
  <si>
    <t>perrin_supp5651</t>
  </si>
  <si>
    <t>Cc1cc(=O)n(C)n1-c1ccccc1</t>
  </si>
  <si>
    <t>K11</t>
  </si>
  <si>
    <t>pyrazole, 2,3-dihydro-2,5-dimethyl-3-oxo-1-phenyl-</t>
  </si>
  <si>
    <t>perrin_supp5652</t>
  </si>
  <si>
    <t>Cc1[nH]n(-c2ccccc2)c(=O)c1C</t>
  </si>
  <si>
    <t>pyrazole, 2,5-dihydro-3,4-dimethyl-5-oxo-1-phenyl-</t>
  </si>
  <si>
    <t>perrin_supp5653</t>
  </si>
  <si>
    <t>CC1=NN(C)C(c2ccccc2)C1</t>
  </si>
  <si>
    <t>pyrazole, 4,5-dihydro-1,3-dimethyl-5-phenyl-</t>
  </si>
  <si>
    <t>perrin_supp5654</t>
  </si>
  <si>
    <t>Cc1cc(=N)n(-c2ccccc2)n1C</t>
  </si>
  <si>
    <t>pyrazole, 2,3-dihydro-3-imino-1,5-dimethyl-2-phenyl-</t>
  </si>
  <si>
    <t>perrin_supp5659</t>
  </si>
  <si>
    <t>Cc1cc(=N)n(C)n1-c1ccccc1</t>
  </si>
  <si>
    <t>pyrazole, 2,3-dihydro-3-imino-2,5-dimethyl-1-phenyl-</t>
  </si>
  <si>
    <t>perrin_supp5660</t>
  </si>
  <si>
    <t>Cc1c(I)c(=O)n(-c2ccccc2)n1C</t>
  </si>
  <si>
    <t>Ho scale, aq. Hcl solutions</t>
  </si>
  <si>
    <t>pyrazole, 2,3-dihydro-4-iodo-1,5-dimethyl-3-oxo-2-phenyl-</t>
  </si>
  <si>
    <t>perrin_supp5661</t>
  </si>
  <si>
    <t>Cc1c(C(C)C)c(=O)n(-c2ccccc2)n1C</t>
  </si>
  <si>
    <t>pyrazole, 2,3-dihydro-4-isopropyl-1,5-dimethyl-3-oxo-2-phenyl-</t>
  </si>
  <si>
    <t>perrin_supp5662</t>
  </si>
  <si>
    <t>CC1=NN(c2ccc([N+](=O)[O-])cc2)CC1</t>
  </si>
  <si>
    <t>pyrazole, 4,5-dihydro-3-methyl-1-(p-nitrophenyl)-</t>
  </si>
  <si>
    <t>perrin_supp5668</t>
  </si>
  <si>
    <t>CC1C=NN(c2ccc([N+](=O)[O-])cc2)C1</t>
  </si>
  <si>
    <t>pyrazole, 4,5-dihydro-4-methyl-1-(p-nitrophenyl)-</t>
  </si>
  <si>
    <t>perrin_supp5669</t>
  </si>
  <si>
    <t>CC1CC=NN1c1ccc([N+](=O)[O-])cc1</t>
  </si>
  <si>
    <t>pyrazole, 4,5-dihydro-5-methyl-1-(p-nitrophenyl)-</t>
  </si>
  <si>
    <t>perrin_supp5670</t>
  </si>
  <si>
    <t>Cn1ccc(=O)n1-c1ccccc1</t>
  </si>
  <si>
    <t>pyrazole, 2,3-dihydro-1-methyl-3-oxo-2-phenyl-</t>
  </si>
  <si>
    <t>perrin_supp5671</t>
  </si>
  <si>
    <t>Cn1c(=O)ccn1-c1ccccc1</t>
  </si>
  <si>
    <t>pyrazole, 2,3-dihydro-2-methyl-3-oxo-1-phenyl-</t>
  </si>
  <si>
    <t>perrin_supp5672</t>
  </si>
  <si>
    <t>Cc1cc(=O)[nH]n1-c1ccccc1</t>
  </si>
  <si>
    <t>pyrazole, 2,3-dihydro-5-methyl-3-oxo-1-phenyl-</t>
  </si>
  <si>
    <t>perrin_supp5673</t>
  </si>
  <si>
    <t>Cc1cc(=O)n(-c2ccccc2)[nH]1</t>
  </si>
  <si>
    <t>pyrazole, 2,5-dihydro-3-methyl-5-oxo-1-phenyl-</t>
  </si>
  <si>
    <t>perrin_supp5674</t>
  </si>
  <si>
    <t>CC1=NN(C)C(C)(C)C1</t>
  </si>
  <si>
    <t>pyrazole, 4,5-dihydro-1,3,5,5-tetramethyl-</t>
  </si>
  <si>
    <t>perrin_supp5681</t>
  </si>
  <si>
    <t>Cc1cc(=O)n(C)n1C</t>
  </si>
  <si>
    <t>pyrazole, 2,3-dihydro-1,2,5-trimethyl-3-oxo-</t>
  </si>
  <si>
    <t>perrin_supp5685</t>
  </si>
  <si>
    <t>pyrazole, 2,5-dihydro-1,2,3-trimethyl-5-oxo-</t>
  </si>
  <si>
    <t>perrin_supp5686</t>
  </si>
  <si>
    <t>Cc1c(C)n(C)n(-c2ccccc2)c1=O</t>
  </si>
  <si>
    <t>pyrazole, 2,3-dihydro-1,4,5-trimethyl-3-oxo-2-phenyl-</t>
  </si>
  <si>
    <t>perrin_supp5687</t>
  </si>
  <si>
    <t>CC1=NN(c2ccccc2)C(=O)C1(C)C</t>
  </si>
  <si>
    <t>pyrazole, 4,5-dihydro-3,4,4-trimethyl-5-oxo-1-phenyl-</t>
  </si>
  <si>
    <t>perrin_supp5688</t>
  </si>
  <si>
    <t>perrin_supp5689</t>
  </si>
  <si>
    <t>Cc1cnn(C)c1</t>
  </si>
  <si>
    <t>pyrazole, 1,4-dimethyl-</t>
  </si>
  <si>
    <t>perrin_supp5690</t>
  </si>
  <si>
    <t>Cc1ccnn1C</t>
  </si>
  <si>
    <t>pyrazole, 1,5-dimethyl-</t>
  </si>
  <si>
    <t>perrin_supp5691</t>
  </si>
  <si>
    <t>perrin_supp5693</t>
  </si>
  <si>
    <t>C=0.01M, I=0.02 (HCl, KCl)</t>
  </si>
  <si>
    <t>pyrazole, 4-dimethylamino-2,3-dihydro-1,5-dimethyl-3-oxo-2-phenyl-</t>
  </si>
  <si>
    <t>perrin_supp5694</t>
  </si>
  <si>
    <t>Cc1n[nH]c(C)c1[N+](=O)[O-]</t>
  </si>
  <si>
    <t>pyrazole, 3,5-dimethyl-4-nitro-</t>
  </si>
  <si>
    <t>perrin_supp5698</t>
  </si>
  <si>
    <t>Cc1nn(C)c(C)c1N(C)C</t>
  </si>
  <si>
    <t>pyrazole, 4-dimethylamino-1,3,5-trimethyl-</t>
  </si>
  <si>
    <t>perrin_supp5703</t>
  </si>
  <si>
    <t>CCOc1cc(C)n(C)n1</t>
  </si>
  <si>
    <t>pyrazole, 3-ethoxy-1,5-dimethyl-</t>
  </si>
  <si>
    <t>perrin_supp5705</t>
  </si>
  <si>
    <t>CCOc1cc(C)nn1C</t>
  </si>
  <si>
    <t>pyrazole, 5-ethoxy-1,3-dimethyl-</t>
  </si>
  <si>
    <t>perrin_supp5706</t>
  </si>
  <si>
    <t>CCOc1c(C)c(C)nn1-c1ccccc1</t>
  </si>
  <si>
    <t>pyrazole, 5-ethoxy-3,4-dimethyl-1-phenyl-</t>
  </si>
  <si>
    <t>perrin_supp5707</t>
  </si>
  <si>
    <t>CCOc1cc(C)nn1-c1ccccc1</t>
  </si>
  <si>
    <t>pyrazole, 5-ethoxy-3-methyl-1-phenyl-</t>
  </si>
  <si>
    <t>perrin_supp5708</t>
  </si>
  <si>
    <t>CCn1cccn1</t>
  </si>
  <si>
    <t>O6, E3bg</t>
  </si>
  <si>
    <t>pyrazole, 1-ethyl-</t>
  </si>
  <si>
    <t>perrin_supp5709</t>
  </si>
  <si>
    <t>CCn1nc(C)c(N(C)C)c1C</t>
  </si>
  <si>
    <t>pyrazole, 1-ethyl-4-dimethylamino-3,5-dimethyl-</t>
  </si>
  <si>
    <t>perrin_supp5714</t>
  </si>
  <si>
    <t>Oc1ccn(-c2ccccc2)n1</t>
  </si>
  <si>
    <t>C6a</t>
  </si>
  <si>
    <t>pyrazole, 3-hydroxy-1-phenyl-</t>
  </si>
  <si>
    <t>perrin_supp5716</t>
  </si>
  <si>
    <t>Ic1cn[nH]c1</t>
  </si>
  <si>
    <t>pyrazole, 4-iodo-</t>
  </si>
  <si>
    <t>perrin_supp5717</t>
  </si>
  <si>
    <t>Cc1n[nH]c(C)c1I</t>
  </si>
  <si>
    <t>pyrazole, 4-iodo-3,5-dimethyl-</t>
  </si>
  <si>
    <t>perrin_supp5718</t>
  </si>
  <si>
    <t>COc1cc(C)n(-c2ccccc2)n1</t>
  </si>
  <si>
    <t>pyrazole, 3-methoxy-5-methyl-1-phenyl-</t>
  </si>
  <si>
    <t>perrin_supp5720</t>
  </si>
  <si>
    <t>perrin_supp5721</t>
  </si>
  <si>
    <t>Cc1cn[nH]c1</t>
  </si>
  <si>
    <t>pyrazole, 4-methyl-</t>
  </si>
  <si>
    <t>perrin_supp5723</t>
  </si>
  <si>
    <t>O=[N+]([O-])c1cn[nH]c1</t>
  </si>
  <si>
    <t>pyrazole, 4-nitro-</t>
  </si>
  <si>
    <t>perrin_supp5733</t>
  </si>
  <si>
    <t>c1ccc(-n2cccn2)cc1</t>
  </si>
  <si>
    <t>pyrazole, 1-phenyl-</t>
  </si>
  <si>
    <t>perrin_supp5735</t>
  </si>
  <si>
    <t>CC1CN(C)NC1=O</t>
  </si>
  <si>
    <t>Z1a</t>
  </si>
  <si>
    <t>pyrazole, tetrahydro-1,4-dimethyl-3-oxo-</t>
  </si>
  <si>
    <t>perrin_supp5737</t>
  </si>
  <si>
    <t>CC1CC(=O)NN1C</t>
  </si>
  <si>
    <t>pyrazole, tetrahydro-1,5-dimethyl-3-oxo-</t>
  </si>
  <si>
    <t>perrin_supp5738</t>
  </si>
  <si>
    <t>CC1(C)CC(=O)NN1c1ccccc1</t>
  </si>
  <si>
    <t>C=10-4M,  aq. HCl solution, 1% CH3OH</t>
  </si>
  <si>
    <t>pyrazole, tetrahydro-5,5-dimethyl-3-oxo-1-phenyl-</t>
  </si>
  <si>
    <t>perrin_supp5739</t>
  </si>
  <si>
    <t>CC1CNNC1=O</t>
  </si>
  <si>
    <t>pyrazole, tetrahydro-4-methyl-3-oxo-</t>
  </si>
  <si>
    <t>perrin_supp5740</t>
  </si>
  <si>
    <t>CC1CC(=O)NN1</t>
  </si>
  <si>
    <t>pyrazole, tetrahydro-5-methyl-3-oxo-</t>
  </si>
  <si>
    <t>perrin_supp5741</t>
  </si>
  <si>
    <t>CN1NC(=O)CC1c1ccccc1</t>
  </si>
  <si>
    <t>pyrazole, tetrahydro-1-methyl-3-oxo-5-phenyl-</t>
  </si>
  <si>
    <t>perrin_supp5742</t>
  </si>
  <si>
    <t>C=10-4M, aq. HCl solutions, 1% CH3OH</t>
  </si>
  <si>
    <t>CC1CN(c2ccccc2)NC1=O</t>
  </si>
  <si>
    <t>pyrazole, tetrahydro-4-methyl-3-oxo-1-phenyl-</t>
  </si>
  <si>
    <t>perrin_supp5743</t>
  </si>
  <si>
    <t>CC1CNN(c2ccccc2)C1=O</t>
  </si>
  <si>
    <t>pyrazole, tetrahydro-4-methyl-3-oxo-2-phenyl-</t>
  </si>
  <si>
    <t>perrin_supp5744</t>
  </si>
  <si>
    <t>CC1CC(=O)NN1c1ccccc1</t>
  </si>
  <si>
    <t>pyrazole, tetrahydro-5-methyl-3-oxo-1-phenyl-</t>
  </si>
  <si>
    <t>perrin_supp5745</t>
  </si>
  <si>
    <t>CC1CC(=O)N(c2ccccc2)N1</t>
  </si>
  <si>
    <t>pyrazole, tetrahydro-5-methyl-3-oxo-2-phenyl-</t>
  </si>
  <si>
    <t>perrin_supp5746</t>
  </si>
  <si>
    <t>O=C1CCNN1</t>
  </si>
  <si>
    <t>pyrazole, tetrahydro-3-oxo-</t>
  </si>
  <si>
    <t>perrin_supp5747</t>
  </si>
  <si>
    <t>O=C1CC(c2ccccc2)N(c2ccccc2)N1</t>
  </si>
  <si>
    <t>pyrazole, tetrahydro-3-oxo-1,5-diphenyl-</t>
  </si>
  <si>
    <t>perrin_supp5748</t>
  </si>
  <si>
    <t>O=C1CCN(c2ccccc2)N1</t>
  </si>
  <si>
    <t>pyrazole, tetrahydro-3-oxo-1-phenyl-</t>
  </si>
  <si>
    <t>perrin_supp5749</t>
  </si>
  <si>
    <t>O=C1CC(c2ccccc2)NN1</t>
  </si>
  <si>
    <t>pyrazole, tetrahydro-3-oxo-5-phenyl-</t>
  </si>
  <si>
    <t>perrin_supp5750</t>
  </si>
  <si>
    <t>Cc1nn(C)c(C)c1C</t>
  </si>
  <si>
    <t>pyrazole, 1,3,4,5-tetramethyl-</t>
  </si>
  <si>
    <t>perrin_supp5751</t>
  </si>
  <si>
    <t>Cc1cc(C)n(C)n1</t>
  </si>
  <si>
    <t>pyrazole, 1,3,5-trimethyl-</t>
  </si>
  <si>
    <t>perrin_supp5752</t>
  </si>
  <si>
    <t>Cc1n[nH]c(C)c1C</t>
  </si>
  <si>
    <t>pyrazole, 3,4,5-trimethyl-</t>
  </si>
  <si>
    <t>perrin_supp5753</t>
  </si>
  <si>
    <t>perrin_supp5770</t>
  </si>
  <si>
    <t>Nc1ccc(Cl)nn1</t>
  </si>
  <si>
    <t>pyridazine, 3-amino-6-chloro-</t>
  </si>
  <si>
    <t>perrin_supp5771</t>
  </si>
  <si>
    <t>Nc1ccc(S)nn1</t>
  </si>
  <si>
    <t>pyridazine, 3-amino-6-mercapto-</t>
  </si>
  <si>
    <t>perrin_supp5772</t>
  </si>
  <si>
    <t>CSc1ccc(N)nn1</t>
  </si>
  <si>
    <t>pyridazine, 3-amino-6-methylthio-</t>
  </si>
  <si>
    <t>perrin_supp5773</t>
  </si>
  <si>
    <t>CNc1ccc(Cl)nn1</t>
  </si>
  <si>
    <t>pyridazine, 3-chloro-6-methylamino-</t>
  </si>
  <si>
    <t>perrin_supp5774</t>
  </si>
  <si>
    <t>Clc1ccc(N2CCCCC2)nn1</t>
  </si>
  <si>
    <t>pyridazine, 3-chloro-6-piperidino-</t>
  </si>
  <si>
    <t>perrin_supp5775</t>
  </si>
  <si>
    <t>Cn1nc(O)ccc1=O</t>
  </si>
  <si>
    <t>pyridazine, 1,6-dihydro-3-hydroxy-1-methyl-6-oxo-</t>
  </si>
  <si>
    <t>perrin_supp5776</t>
  </si>
  <si>
    <t>CSc1ccc(SC)nn1</t>
  </si>
  <si>
    <t>Ho scale; aq. H2SO4 solutions</t>
  </si>
  <si>
    <t>S51</t>
  </si>
  <si>
    <t>pyridazine, 3,6-dimethylmercapto-</t>
  </si>
  <si>
    <t>perrin_supp5780</t>
  </si>
  <si>
    <t>Oc1ccc(S)nn1</t>
  </si>
  <si>
    <t>pyridazine, 3-hydroxy-6-mercapto-</t>
  </si>
  <si>
    <t>perrin_supp5781</t>
  </si>
  <si>
    <t>CNc1ccc(S)nn1</t>
  </si>
  <si>
    <t>pyridazine, 3-mercapto-6-methylamino-</t>
  </si>
  <si>
    <t>perrin_supp5785</t>
  </si>
  <si>
    <t>Sc1ccc(N2CCCCC2)nn1</t>
  </si>
  <si>
    <t>pyridazine, 3-mercapto-6-piperidino-</t>
  </si>
  <si>
    <t>perrin_supp5786</t>
  </si>
  <si>
    <t>COc1ccc(S)nn1</t>
  </si>
  <si>
    <t>pyridazine, 3-methoxy-6-mercapto-</t>
  </si>
  <si>
    <t>perrin_supp5787</t>
  </si>
  <si>
    <t>COc1ccc(SC)nn1</t>
  </si>
  <si>
    <t>pyridazine, 3-methoxy-6-methylthio-</t>
  </si>
  <si>
    <t>perrin_supp5788</t>
  </si>
  <si>
    <t>CNc1ccc(SC)nn1</t>
  </si>
  <si>
    <t>pyridazine, 3-methylamino-6-methylthio-</t>
  </si>
  <si>
    <t>perrin_supp5789</t>
  </si>
  <si>
    <t>CS(=O)c1cccnn1</t>
  </si>
  <si>
    <t>pyridazine, 3-methylsulphinyl-</t>
  </si>
  <si>
    <t>perrin_supp5790</t>
  </si>
  <si>
    <t>CS(=O)c1ccnnc1</t>
  </si>
  <si>
    <t>C=10-4M, in aq. HCl solutions, H scale</t>
  </si>
  <si>
    <t>pyridazine, 4-methylsulphinyl-</t>
  </si>
  <si>
    <t>perrin_supp5791</t>
  </si>
  <si>
    <t>CS(=O)(=O)c1cccnn1</t>
  </si>
  <si>
    <t>C=6x10-4M, Ho scale</t>
  </si>
  <si>
    <t>pyridazine, 3-methylsulphonyl-</t>
  </si>
  <si>
    <t>perrin_supp5792</t>
  </si>
  <si>
    <t>CS(=O)(=O)c1ccnnc1</t>
  </si>
  <si>
    <t>pyridazine, 4-methylsulphonyl-</t>
  </si>
  <si>
    <t>perrin_supp5793</t>
  </si>
  <si>
    <t>CSc1ccc(N2CCCCC2)nn1</t>
  </si>
  <si>
    <t>pyridazine, 3-methylthio-6-piperidino-</t>
  </si>
  <si>
    <t>perrin_supp5794</t>
  </si>
  <si>
    <t>perrin_supp5798</t>
  </si>
  <si>
    <t>CC(=O)Nc1ccncn1</t>
  </si>
  <si>
    <t>pyrimidine, 4-acetamido-</t>
  </si>
  <si>
    <t>perrin_supp5799</t>
  </si>
  <si>
    <t>CC(=O)Nc1cnc(S)nc1N</t>
  </si>
  <si>
    <t>C=2x10-5M, in HCl solutions and chloroacetic acid buffers (I=0.01)</t>
  </si>
  <si>
    <t>pyrimidine, 5-acetamido-4-amino-2-mercapto-</t>
  </si>
  <si>
    <t>perrin_supp5800</t>
  </si>
  <si>
    <t>C=10-5M, I=0.01</t>
  </si>
  <si>
    <t>CC(=O)Nc1c(N)nc(N)nc1O</t>
  </si>
  <si>
    <t>pyrimidine, 5-acetamido-2,4-diamino-6-hydroxy-</t>
  </si>
  <si>
    <t>perrin_supp5801</t>
  </si>
  <si>
    <t>CCOC(=O)c1cnc(C)nc1NC(C)=O</t>
  </si>
  <si>
    <t>pyrimidine, 4-acetamido-5-ethoxycarbonyl-2-methyl-</t>
  </si>
  <si>
    <t>perrin_supp5802</t>
  </si>
  <si>
    <t>CC(=O)NC1=NCCCN1</t>
  </si>
  <si>
    <t>pyrimidine, 2-acetamido-1,4,5,6-tetrahydro-</t>
  </si>
  <si>
    <t>perrin_supp5803</t>
  </si>
  <si>
    <t>C=CCNc1ncccn1</t>
  </si>
  <si>
    <t>B80</t>
  </si>
  <si>
    <t>pyrimidine, 2-allylamino-</t>
  </si>
  <si>
    <t>perrin_supp5805</t>
  </si>
  <si>
    <t>C=CCNc1nc(C)cc(C)n1</t>
  </si>
  <si>
    <t>pyrimidine, 2-allylamino-4,6-dimethyl-</t>
  </si>
  <si>
    <t>perrin_supp5806</t>
  </si>
  <si>
    <t>C=CCc1c(C)nc(N)nc1C</t>
  </si>
  <si>
    <t>pyrimidine, 5-allyl-2-amino-4,6-dimethyl-</t>
  </si>
  <si>
    <t>perrin_supp5807</t>
  </si>
  <si>
    <t>C=CCc1c(C)nc(Cl)nc1C</t>
  </si>
  <si>
    <t>aq. HCl solutions</t>
  </si>
  <si>
    <t>pyrimidine, 5-allyl-2-chloro-4,6-dimethyl-</t>
  </si>
  <si>
    <t>perrin_supp5808</t>
  </si>
  <si>
    <t>C=CCC1(C(C)CCC)C(=O)N=C(S)N=C1O</t>
  </si>
  <si>
    <t>pyrimidine, 5-allyl-5,6-dihydro-4-hydroxy-2-mercapto-5-(1-methylbutyl)-6-oxo-</t>
  </si>
  <si>
    <t>perrin_supp5809</t>
  </si>
  <si>
    <t>In 4% ethanol</t>
  </si>
  <si>
    <t>C=CCn1cccnc1=N</t>
  </si>
  <si>
    <t>pyrimidine, 1-allyl-1,2-dihydro-2-imino-</t>
  </si>
  <si>
    <t>perrin_supp5810</t>
  </si>
  <si>
    <t>C=CCn1c(C)cc(C)nc1=N</t>
  </si>
  <si>
    <t>pyrimidine, 1-allyl-1,2-dihydro-2-imino-4,6-dimethyl-</t>
  </si>
  <si>
    <t>perrin_supp5811</t>
  </si>
  <si>
    <t>C=CCc1c(C)nc(=N)n(C)c1C</t>
  </si>
  <si>
    <t>pyrimidine, 5-allyl-1,2-dihydro-2-imino-1,4,6-trimethyl-</t>
  </si>
  <si>
    <t>perrin_supp5812</t>
  </si>
  <si>
    <t>C=CCn1cccnc1=NCCC</t>
  </si>
  <si>
    <t>pyrimidine, 1-allyl-1,2-dihydro-2-propylimino-</t>
  </si>
  <si>
    <t>perrin_supp5813</t>
  </si>
  <si>
    <t>C=CCc1c(C)nc(NC)nc1C</t>
  </si>
  <si>
    <t>pyrimidine, 5-allyl-4,6-dimethyl-2-methylamino-</t>
  </si>
  <si>
    <t>perrin_supp5814</t>
  </si>
  <si>
    <t>C=CCc1c(C)nc(O)nc1C</t>
  </si>
  <si>
    <t>pyrimidine, 5-allyl-2-hydroxy-4,6-dimethyl-</t>
  </si>
  <si>
    <t>perrin_supp5815</t>
  </si>
  <si>
    <t>C=CCN=c1ncccn1CCC</t>
  </si>
  <si>
    <t>pyrimidine, 2-allylimino-1,2-dihydro-1-propyl-</t>
  </si>
  <si>
    <t>perrin_supp5816</t>
  </si>
  <si>
    <t>perrin_supp5817</t>
  </si>
  <si>
    <t>Nc1ccc(-c2cnc(N)nc2)cc1</t>
  </si>
  <si>
    <t>I=0.01, ‚Äúpractical‚Äù constants, corrected for pK overlap</t>
  </si>
  <si>
    <t>pyrimidine, 2-amino-5-(4-aminophenyl)-</t>
  </si>
  <si>
    <t>perrin_supp5819</t>
  </si>
  <si>
    <t>Cc1nc(N)nc(C)c1-c1ccc(N)cc1</t>
  </si>
  <si>
    <t>C=10-4M, I=0.01, corrected for pK overlap</t>
  </si>
  <si>
    <t>B76a</t>
  </si>
  <si>
    <t>pyrimidine, 2-amino-5-(4-aminophenyl)-4,6-dimethyl-</t>
  </si>
  <si>
    <t>perrin_supp5820</t>
  </si>
  <si>
    <t>Nc1ncnc(O)c1NCc1ccccc1</t>
  </si>
  <si>
    <t>pyrimidine, 4-amino-5-benzylamino-6-hydroxy-</t>
  </si>
  <si>
    <t>perrin_supp5823</t>
  </si>
  <si>
    <t>Nc1[nH]c(=O)[nH]c(=O)c1NCc1ccccc1</t>
  </si>
  <si>
    <t>In aq. H2SO4 solutions, other pK values, at 4.26, 8.45</t>
  </si>
  <si>
    <t>pyrimidine, 6-amino-5-benzylamino-1,2,3,4-tetrahydro-2,4-dioxo-</t>
  </si>
  <si>
    <t>perrin_supp5824</t>
  </si>
  <si>
    <t>CN(C)c1cc(N(C)C)nc(N)n1</t>
  </si>
  <si>
    <t>pKs corrected by statistical factors</t>
  </si>
  <si>
    <t>pyrimidine, 2-amino-4,6-bisdimethylamino-</t>
  </si>
  <si>
    <t>perrin_supp5825</t>
  </si>
  <si>
    <t>Nc1ncncc1Br</t>
  </si>
  <si>
    <t>C=8x10-5M, I=0.01</t>
  </si>
  <si>
    <t>pyrimidine, 4-amino-5-bromo-</t>
  </si>
  <si>
    <t>perrin_supp5826</t>
  </si>
  <si>
    <t>S9</t>
  </si>
  <si>
    <t>CC(C)(C)c1nc(N)ncc1Br</t>
  </si>
  <si>
    <t>pyrimidine, 2-amino-5-bromo-4-t-butyl-</t>
  </si>
  <si>
    <t>perrin_supp5827</t>
  </si>
  <si>
    <t>Cc1nc(N)nc(C)c1Br</t>
  </si>
  <si>
    <t>pyrimidine, 2-amino-5-bromo-4,6-dimethyl-</t>
  </si>
  <si>
    <t>perrin_supp5828</t>
  </si>
  <si>
    <t>CN(C)c1nc(N)ncc1Br</t>
  </si>
  <si>
    <t>pyrimidine, 2-amino-5-bromo-4-dimethylamino-</t>
  </si>
  <si>
    <t>perrin_supp5829</t>
  </si>
  <si>
    <t>CN(C)c1ncc(Br)c(N)n1</t>
  </si>
  <si>
    <t>pyrimidine, 4-amino-5-bromo-2-dimethylamino-</t>
  </si>
  <si>
    <t>perrin_supp5830</t>
  </si>
  <si>
    <t>Nc1ncc(Br)c(O)n1</t>
  </si>
  <si>
    <t>pyrimidine, 2-amino-5-bromo-4-hydroxy-</t>
  </si>
  <si>
    <t>perrin_supp5831</t>
  </si>
  <si>
    <t>Nc1nc(O)ncc1Br</t>
  </si>
  <si>
    <t>pyrimidine, 4-amino-5-bromo-2-hydroxy-</t>
  </si>
  <si>
    <t>perrin_supp5832</t>
  </si>
  <si>
    <t>Cc1nc(N)ncc1Br</t>
  </si>
  <si>
    <t>pyrimidine, 2-amino-5-bromo-4-methyl-</t>
  </si>
  <si>
    <t>perrin_supp5833</t>
  </si>
  <si>
    <t>Cc1ncc(Br)c(N)n1</t>
  </si>
  <si>
    <t>pyrimidine, 4-amino-5-bromo-2-methyl-</t>
  </si>
  <si>
    <t>perrin_supp5834</t>
  </si>
  <si>
    <t>Cc1ncnc(N)c1Br</t>
  </si>
  <si>
    <t>pyrimidine, 4-amino-5-bromo-6-methyl-</t>
  </si>
  <si>
    <t>perrin_supp5835</t>
  </si>
  <si>
    <t>CNc1nc(N)ncc1Br</t>
  </si>
  <si>
    <t>pyrimidine, 2-amino-5-bromo-4-methylamino-</t>
  </si>
  <si>
    <t>perrin_supp5836</t>
  </si>
  <si>
    <t>CNc1ncc(Br)c(N)n1</t>
  </si>
  <si>
    <t>pyrimidine, 4-amino-5-bromo-2-methylamino-</t>
  </si>
  <si>
    <t>perrin_supp5837</t>
  </si>
  <si>
    <t>Nc1ncc(-c2ccc(Br)cc2)cn1</t>
  </si>
  <si>
    <t>I=0.01, ‚Äúpractical‚Äù constant</t>
  </si>
  <si>
    <t>pyrimidine, 2-amino-5-(4-bromophenyl)-</t>
  </si>
  <si>
    <t>perrin_supp5838</t>
  </si>
  <si>
    <t>CC(C)(C)c1ccnc(N)n1</t>
  </si>
  <si>
    <t>pyrimidine, 2-amino-4-t-butyl-</t>
  </si>
  <si>
    <t>perrin_supp5839</t>
  </si>
  <si>
    <t>NC(=O)c1cnc(N)nc1</t>
  </si>
  <si>
    <t>pyrimidine, 2-amino-5-carbamoyl-</t>
  </si>
  <si>
    <t>perrin_supp5840</t>
  </si>
  <si>
    <t>NC(=O)c1cncnc1N</t>
  </si>
  <si>
    <t>pyrimidine, 4-amino-5-carbamoyl-</t>
  </si>
  <si>
    <t>perrin_supp5841</t>
  </si>
  <si>
    <t>Cc1nc(N)nc(C)c1C(N)=O</t>
  </si>
  <si>
    <t>pyrimidine, 2-amino-5-carbamoyl-4,6-dimethyl-</t>
  </si>
  <si>
    <t>perrin_supp5842</t>
  </si>
  <si>
    <t>Cc1nc(N)ncc1C(N)=O</t>
  </si>
  <si>
    <t>pyrimidine, 2-amino-5-carbamoyl-4-methyl-</t>
  </si>
  <si>
    <t>perrin_supp5843</t>
  </si>
  <si>
    <t>Cc1ncc(C(N)=O)c(N)n1</t>
  </si>
  <si>
    <t>pyrimidine, 4-amino-5-carbamoyl-2-methyl-</t>
  </si>
  <si>
    <t>perrin_supp5844</t>
  </si>
  <si>
    <t>Cc1ncc(C(=O)O)c(N)n1</t>
  </si>
  <si>
    <t>pyrimidine, 4-amino-5-carboxy-2-methyl-</t>
  </si>
  <si>
    <t>perrin_supp5845</t>
  </si>
  <si>
    <t>Nc1ncc(Cl)cn1</t>
  </si>
  <si>
    <t>H scale, aq. HCl solutions</t>
  </si>
  <si>
    <t>pyrimidine, 2-amino-5-chloro-</t>
  </si>
  <si>
    <t>perrin_supp5846</t>
  </si>
  <si>
    <t>Cn1c(Cl)cc(=N)nc1N</t>
  </si>
  <si>
    <t>pyrimidine, 2-amino-4-chloro-3,6-dihydro-6-imino-3-methyl-</t>
  </si>
  <si>
    <t>perrin_supp5847</t>
  </si>
  <si>
    <t>CN(C)c1cc(Cl)nc(N)n1</t>
  </si>
  <si>
    <t>pyrimidine, 2-amino-4-chloro-6-dimethylamino-</t>
  </si>
  <si>
    <t>perrin_supp5848</t>
  </si>
  <si>
    <t>CN(C)c1nc(N)cc(Cl)n1</t>
  </si>
  <si>
    <t>pyrimidine, 4-amino-6-chloro-2-dimethylamino-</t>
  </si>
  <si>
    <t>perrin_supp5849</t>
  </si>
  <si>
    <t>Nc1ncc(Cl)c(O)n1</t>
  </si>
  <si>
    <t>pyrimidine, 2-amino-5-chloro-4-hydroxy-</t>
  </si>
  <si>
    <t>perrin_supp5850</t>
  </si>
  <si>
    <t>Nc1nc(O)cc(Cl)n1</t>
  </si>
  <si>
    <t>pyrimidine, 2-amino-6-chloro-4-hydroxy-</t>
  </si>
  <si>
    <t>perrin_supp5851</t>
  </si>
  <si>
    <t>Nc1nc(O)ncc1Cl</t>
  </si>
  <si>
    <t>pyrimidine, 4-amino-5-chloro-2-hydroxy-</t>
  </si>
  <si>
    <t>perrin_supp5852</t>
  </si>
  <si>
    <t>Nc1cc(Cl)nc(O)n1</t>
  </si>
  <si>
    <t>pyrimidine, 4-amino-6-chloro-2-hydroxy-</t>
  </si>
  <si>
    <t>perrin_supp5853</t>
  </si>
  <si>
    <t>CNc1cc(Cl)nc(N)n1</t>
  </si>
  <si>
    <t>pyrimidine, 2-amino-4-chloro-6-methylamino-</t>
  </si>
  <si>
    <t>perrin_supp5854</t>
  </si>
  <si>
    <t>CNc1nc(Cl)nc(C)c1N</t>
  </si>
  <si>
    <t>pyrimidine, 5-amino-2-chloro-4-methyl-6-methylamino-</t>
  </si>
  <si>
    <t>perrin_supp5855</t>
  </si>
  <si>
    <t>Nc1ncc(-c2ccc(Cl)cc2)cn1</t>
  </si>
  <si>
    <t>I=0.01,  "practical‚Äù constant</t>
  </si>
  <si>
    <t>pyrimidine, 2-amino-5-(4-chlorophenyl)-</t>
  </si>
  <si>
    <t>perrin_supp5856</t>
  </si>
  <si>
    <t>N#Cc1cnc(N)nc1</t>
  </si>
  <si>
    <t>pyrimidine, 2-amino-5-cyano-</t>
  </si>
  <si>
    <t>perrin_supp5858</t>
  </si>
  <si>
    <t>N#Cc1cncnc1N</t>
  </si>
  <si>
    <t>pyrimidine, 4-amino-5-cyano-</t>
  </si>
  <si>
    <t>perrin_supp5859</t>
  </si>
  <si>
    <t>Cc1nc(N)nc(C)c1C#N</t>
  </si>
  <si>
    <t>pyrimidine, 2-amino-5-cyano-4,6-dimethyl-</t>
  </si>
  <si>
    <t>perrin_supp5860</t>
  </si>
  <si>
    <t>Cc1nc(N)ncc1C#N</t>
  </si>
  <si>
    <t>pyrimidine, 2-amino-5-cyano-4-methyl-</t>
  </si>
  <si>
    <t>perrin_supp5861</t>
  </si>
  <si>
    <t>Cc1ncc(C#N)c(N)n1</t>
  </si>
  <si>
    <t>pyrimidine, 4-amino-5-cyano-2-methyl-</t>
  </si>
  <si>
    <t>perrin_supp5862</t>
  </si>
  <si>
    <t>Cn1cnc(=O)c(NCC#N)c1N</t>
  </si>
  <si>
    <t>pyrimidine, 4-amino-5-cyanomethylamino-3,6-dihydro-3-methyl-6-oxo-</t>
  </si>
  <si>
    <t>perrin_supp5863</t>
  </si>
  <si>
    <t>CCN(CC)c1c(N)ncnc1O</t>
  </si>
  <si>
    <t>pyrimidine, 4-amino-5-diethylamino-6-hydroxy-</t>
  </si>
  <si>
    <t>perrin_supp5867</t>
  </si>
  <si>
    <t>Rapid-reaction measurements; The value given in entry 1596 (11.94) is in error</t>
  </si>
  <si>
    <t>perrin_supp5868</t>
  </si>
  <si>
    <t>Cn1cnc(N)c([N+](=O)[O-])c1=N</t>
  </si>
  <si>
    <t>~7.6</t>
  </si>
  <si>
    <t>pyrimidine, 4-amino-1,6-dihydro-6-imino-1-methyl-5-nitro-</t>
  </si>
  <si>
    <t>perrin_supp5869</t>
  </si>
  <si>
    <t>CNc1nc(N)n(C)c(=O)c1[N+](=O)[O-]</t>
  </si>
  <si>
    <t>pyrimidine, 2-amino-1,6-dihydro-1-methyl-4-methylamino-5-nitro-6-oxo-</t>
  </si>
  <si>
    <t>perrin_supp5870</t>
  </si>
  <si>
    <t>W12</t>
  </si>
  <si>
    <t>perrin_supp5871</t>
  </si>
  <si>
    <t>C=0.017M</t>
  </si>
  <si>
    <t>perrin_supp5872</t>
  </si>
  <si>
    <t>Also pK at 13-14</t>
  </si>
  <si>
    <t>U1</t>
  </si>
  <si>
    <t>Nc1nc(O)cc(O)n1</t>
  </si>
  <si>
    <t>O$</t>
  </si>
  <si>
    <t>pyrimidine, 2-amino-4,6-dihydroxy-</t>
  </si>
  <si>
    <t>perrin_supp5874</t>
  </si>
  <si>
    <t>Nc1cc(O)nc(O)n1</t>
  </si>
  <si>
    <t>C=2x10-5mg, Ho scale</t>
  </si>
  <si>
    <t>pyrimidine, 4-amino-2,6-dihydroxy-</t>
  </si>
  <si>
    <t>perrin_supp5875</t>
  </si>
  <si>
    <t>C=5x10-5M, in aq. KOH solutions</t>
  </si>
  <si>
    <t>Nc1cnc(O)nc1O</t>
  </si>
  <si>
    <t>C=3x10-4M (pk1), 10-5M (pk2), I=0.01</t>
  </si>
  <si>
    <t>pyrimidine, 5-amino-2,4-dihydroxy-</t>
  </si>
  <si>
    <t>perrin_supp5876</t>
  </si>
  <si>
    <t>Nc1c(O)nc(O)nc1NCCO</t>
  </si>
  <si>
    <t>pyrimidine, 5-amino-2,6-dihydroxy-4-(2-hydroxyethylamino)-</t>
  </si>
  <si>
    <t>perrin_supp5877</t>
  </si>
  <si>
    <t>~-1</t>
  </si>
  <si>
    <t>Cc1c(N)nc(O)nc1O</t>
  </si>
  <si>
    <t>pyrimidine, 4-amino-2,6-dihydroxy-5-methyl-</t>
  </si>
  <si>
    <t>perrin_supp5878</t>
  </si>
  <si>
    <t>COc1cc(N)nc(OC)n1</t>
  </si>
  <si>
    <t>pyrimidine, 4-amino-2,6-dimethoxy-</t>
  </si>
  <si>
    <t>perrin_supp5879</t>
  </si>
  <si>
    <t>perrin_supp5880</t>
  </si>
  <si>
    <t>Cc1cc(N)nc(C)n1</t>
  </si>
  <si>
    <t>pyrimidine, 4-amino-2,6-dimethyl-</t>
  </si>
  <si>
    <t>perrin_supp5881</t>
  </si>
  <si>
    <t>W18a</t>
  </si>
  <si>
    <t>CN(C)c1nccc(N)n1</t>
  </si>
  <si>
    <t>pyrimidine, 4-amino-2-dimethylamino-</t>
  </si>
  <si>
    <t>perrin_supp5882</t>
  </si>
  <si>
    <t>CN(C)c1ncc(N)c(N[C@@H]2O[C@H](CO)[C@@H](O)[C@H](O)[C@H]2O)n1</t>
  </si>
  <si>
    <t>pyrimidine, 5-amino-2-dimethylamino-4-(Œ≤-D-glucopyranosylamino)-</t>
  </si>
  <si>
    <t>perrin_supp5883</t>
  </si>
  <si>
    <t>CN(C)c1c(N)ncnc1O</t>
  </si>
  <si>
    <t>pyrimidine, 4-amino-5-dimethylamino-6-hydroxy-</t>
  </si>
  <si>
    <t>perrin_supp5884</t>
  </si>
  <si>
    <t>CN(C)c1nc(N)nc(O)c1[N+](=O)[O-]</t>
  </si>
  <si>
    <t>Z10</t>
  </si>
  <si>
    <t>pyrimidine, 2-amino-4-dimethylamino-6-hydroxy-5-nitro-</t>
  </si>
  <si>
    <t>perrin_supp5885</t>
  </si>
  <si>
    <t>CNc1nc(N(C)C)ncc1N</t>
  </si>
  <si>
    <t>pyrimidine, 5-amino-2-dimethylamino-4-methylamino-</t>
  </si>
  <si>
    <t>perrin_supp5886</t>
  </si>
  <si>
    <t>CNc1ncnc(N(C)C)c1N</t>
  </si>
  <si>
    <t>pyrimidine, 5-amino-4-dimethylamino-6-methylamino-</t>
  </si>
  <si>
    <t>perrin_supp5887</t>
  </si>
  <si>
    <t>CN(C)c1nc(N)ncc1[N+](=O)[O-]</t>
  </si>
  <si>
    <t>pyrimidine, 2-amino-4-dimethylamino-5-nitro-</t>
  </si>
  <si>
    <t>perrin_supp5888</t>
  </si>
  <si>
    <t>CN(C)c1ccc(-c2cnc(N)nc2)cc1</t>
  </si>
  <si>
    <t>pyrimidine, 2-amino-5-(4-dimethylaminophenyl)-</t>
  </si>
  <si>
    <t>perrin_supp5889</t>
  </si>
  <si>
    <t>Cc1nc(N)nc(C)c1-c1ccc(N(C)C)cc1</t>
  </si>
  <si>
    <t>pyrimidine, 2-amino-5-(4-dimethylaminophenyl)-4,6-dimethyl-</t>
  </si>
  <si>
    <t>perrin_supp5890</t>
  </si>
  <si>
    <t>Cc1nc(N)nc(C)c1-c1cccc([N+](=O)[O-])c1</t>
  </si>
  <si>
    <t>pyrimidine, 2-amino-4,6-dimethyl-5-(3-nitrophenyl)-</t>
  </si>
  <si>
    <t>perrin_supp5891</t>
  </si>
  <si>
    <t>Cc1nc(N)nc(C)c1-c1ccc([N+](=O)[O-])cc1</t>
  </si>
  <si>
    <t>pyrimidine, 2-amino-4,6-dimethyl-5-(4-nitrophenyl)-</t>
  </si>
  <si>
    <t>perrin_supp5892</t>
  </si>
  <si>
    <t>Cc1nc(N)nc(C)c1-c1ccccc1</t>
  </si>
  <si>
    <t>pyrimidine, 2-amino-4,6-dimethyl-5-phenyl-</t>
  </si>
  <si>
    <t>perrin_supp5893</t>
  </si>
  <si>
    <t>CCCc1c(C)nc(N)nc1C</t>
  </si>
  <si>
    <t>pyrimidine, 2-amino-4,6-dimethyl-5-propyl-</t>
  </si>
  <si>
    <t>perrin_supp5894</t>
  </si>
  <si>
    <t>CC#Cc1c(C)nc(N)nc1C</t>
  </si>
  <si>
    <t>pyrimidine, 2-amino-4,6-dimethyl-5-(prop-1-ynyl)-</t>
  </si>
  <si>
    <t>perrin_supp5895</t>
  </si>
  <si>
    <t>C#CCc1c(C)nc(N)nc1C</t>
  </si>
  <si>
    <t>pyrimidine, 2-amino-4,6-dimethyl-5-(prop-2-ynyl)-</t>
  </si>
  <si>
    <t>perrin_supp5896</t>
  </si>
  <si>
    <t>Nc1nc(N2CCCC2)cc(N2CCCC2)n1</t>
  </si>
  <si>
    <t>pyrimidine, 2-amino-4,6-dipyrrolidino-</t>
  </si>
  <si>
    <t>perrin_supp5897</t>
  </si>
  <si>
    <t>CCOC(=O)c1cnc(O)nc1N</t>
  </si>
  <si>
    <t>pyrimidine, 4-amino-5-ethoxycarbonyl-2-hydroxy-</t>
  </si>
  <si>
    <t>perrin_supp5898</t>
  </si>
  <si>
    <t>CCOC(=O)c1cnc(S)nc1N</t>
  </si>
  <si>
    <t>pyrimidine, 4-amino-5-ethoxycarbonyl-2-mercapto-</t>
  </si>
  <si>
    <t>perrin_supp5899</t>
  </si>
  <si>
    <t>CCOC(=O)c1cnc(C)nc1N</t>
  </si>
  <si>
    <t>pyrimidine, 4-amino-5-ethoxycarbonyl-2-methyl-</t>
  </si>
  <si>
    <t>perrin_supp5900</t>
  </si>
  <si>
    <t>CCNc1c(N)ncnc1O</t>
  </si>
  <si>
    <t>S38</t>
  </si>
  <si>
    <t>pyrimidine, 4-amino-5-ethylamino-6-hydroxy-</t>
  </si>
  <si>
    <t>perrin_supp5901</t>
  </si>
  <si>
    <t>CCNc1ncnc(O)c1N</t>
  </si>
  <si>
    <t>pyrimidine, 5-amino-4-ethylamino-6-hydroxy-</t>
  </si>
  <si>
    <t>perrin_supp5902</t>
  </si>
  <si>
    <t>Nc1ncc(F)c(O)n1</t>
  </si>
  <si>
    <t>pyrimidine, 2-amino-5-fluoro-4-hydroxy-</t>
  </si>
  <si>
    <t>perrin_supp5903</t>
  </si>
  <si>
    <t>perrin_supp5904</t>
  </si>
  <si>
    <t>Nc1cc(F)nc(O)n1</t>
  </si>
  <si>
    <t>pyrimidine, 4-amino-6-fluoro-2-hydroxy-</t>
  </si>
  <si>
    <t>perrin_supp5905</t>
  </si>
  <si>
    <t>Nc1ncc(-c2ccc(F)cc2)cn1</t>
  </si>
  <si>
    <t>I=0.01, "practical' constant</t>
  </si>
  <si>
    <t>pyrimidine, 2-amino-5-(4-fluorophenyl)-</t>
  </si>
  <si>
    <t>perrin_supp5906</t>
  </si>
  <si>
    <t>Nc1ncncc1NC=O</t>
  </si>
  <si>
    <t>pyrimidine, 4-amino-5-formamido-</t>
  </si>
  <si>
    <t>perrin_supp5907</t>
  </si>
  <si>
    <t>Nc1nc(O)ncc1NC=O</t>
  </si>
  <si>
    <t>pyrimidine, 4-amino-5-formamido-2-hydroxy-</t>
  </si>
  <si>
    <t>perrin_supp5908</t>
  </si>
  <si>
    <t>Cc1nc(O)nc(N)c1NC=O</t>
  </si>
  <si>
    <t>pyrimidine, 4-amino-5-formamido-2-hydroxy-6-methyl-</t>
  </si>
  <si>
    <t>perrin_supp5909</t>
  </si>
  <si>
    <t>CNc1ncc(NC=O)c(N)n1</t>
  </si>
  <si>
    <t>pyrimidine, 4-amino-5-formamido-2-methylamino-</t>
  </si>
  <si>
    <t>perrin_supp5910</t>
  </si>
  <si>
    <t>CSc1ncc(NC=O)c(N)n1</t>
  </si>
  <si>
    <t>pyrimidine, 4-amino-5-formamido-2-methylthio-</t>
  </si>
  <si>
    <t>perrin_supp5911</t>
  </si>
  <si>
    <t>Cn1c(N)c(C=O)cnc1=N</t>
  </si>
  <si>
    <t>pyrimidine, 4-amino-5-formyl-2,3-dihydro-2-imino-3-methyl-</t>
  </si>
  <si>
    <t>perrin_supp5912</t>
  </si>
  <si>
    <t>CN=c1ncc(C=O)c(N)n1C</t>
  </si>
  <si>
    <t>pyrimidine, 4-amino-5-formyl-2,3-dihydro-3-methyl-2-methylimino-</t>
  </si>
  <si>
    <t>perrin_supp5913</t>
  </si>
  <si>
    <t>Cc1ncc(C=O)c(N)n1</t>
  </si>
  <si>
    <t>pyrimidine, 4-amino-5-formyl-2-methyl-</t>
  </si>
  <si>
    <t>perrin_supp5914</t>
  </si>
  <si>
    <t>Nc1nc(O)c([N+](=O)[O-])c(NCC=O)n1</t>
  </si>
  <si>
    <t>pyrimidine, 2-amino-4-formylmethylamino-6-hydroxy-5-nitro-</t>
  </si>
  <si>
    <t>perrin_supp5915</t>
  </si>
  <si>
    <t>Cn1c(N)nc(NCC=O)c([N+](=O)[O-])c1=O</t>
  </si>
  <si>
    <t>pyrimidine, 2-amino-4-formylmethylamino-1-methyl-5-nitro-6-oxo-</t>
  </si>
  <si>
    <t>perrin_supp5916</t>
  </si>
  <si>
    <t>Cn1c(N)nc(N[C@@H]2O[C@H](CO)[C@@H](O)[C@H](O)[C@H]2O)c([N+](=O)[O-])c1=O</t>
  </si>
  <si>
    <t>pyrimidine, 2-amino-4-Œ≤-D-glucopyranosylamino-1,6-dihydro-1-methyl-5-nitro-6-oxo-</t>
  </si>
  <si>
    <t>perrin_supp5918</t>
  </si>
  <si>
    <t>Cc1nc(N)c([N+](=O)[O-])c(NN)n1</t>
  </si>
  <si>
    <t>pyrimidine, 4-amino-6-hydrazino-2-methyl-5-nitro-</t>
  </si>
  <si>
    <t>perrin_supp5919</t>
  </si>
  <si>
    <t>NNc1ncnc(N)c1[N+](=O)[O-]</t>
  </si>
  <si>
    <t>pyrimidine, 4-amino-6-hydrazino-5-nitro-</t>
  </si>
  <si>
    <t>perrin_supp5920</t>
  </si>
  <si>
    <t>Extrapolated to I=0</t>
  </si>
  <si>
    <t>perrin_supp5921</t>
  </si>
  <si>
    <t>I=0.20, "practical " constants</t>
  </si>
  <si>
    <t>L18</t>
  </si>
  <si>
    <t>Cc1nc(N)c(C)c(O)n1</t>
  </si>
  <si>
    <t>pyrimidine, 4-amino-6-hydroxy-2,5-dimethyl-</t>
  </si>
  <si>
    <t>perrin_supp5922</t>
  </si>
  <si>
    <t>Nc1cc(O)nc(S)n1</t>
  </si>
  <si>
    <t>pyrimidine, 4-amino-6-hydroxy-2-mercapto-</t>
  </si>
  <si>
    <t>perrin_supp5923</t>
  </si>
  <si>
    <t>CNc1nc(N)nc(O)c1[N+](=O)[O-]</t>
  </si>
  <si>
    <t>pyrimidine, 2-amino-4-hydroxy-6-methylamino-5-nitro-</t>
  </si>
  <si>
    <t>perrin_supp5924</t>
  </si>
  <si>
    <t>CNc1nc(N)nc(O)c1NC(=O)C(F)(F)F</t>
  </si>
  <si>
    <t>pyrimidine, 2-amino-6-hydroxy-4-methylamino-5-trifluoroacetamido-</t>
  </si>
  <si>
    <t>perrin_supp5926</t>
  </si>
  <si>
    <t>Nc1ncc(Sc2ccccc2)c(O)n1</t>
  </si>
  <si>
    <t>pyrimidine, 2-amino-4-hydroxy-5-phenylthio-</t>
  </si>
  <si>
    <t>perrin_supp5929</t>
  </si>
  <si>
    <t>Nc1nc(O)ncc1NC(=O)C(F)(F)F</t>
  </si>
  <si>
    <t>pyrimidine, 4-amino-2-hydroxy-5-trifluoroacetamido-</t>
  </si>
  <si>
    <t>perrin_supp5930</t>
  </si>
  <si>
    <t>Nc1ncc(I)cn1</t>
  </si>
  <si>
    <t>pyrimidine, 2-amino-5-iodo-</t>
  </si>
  <si>
    <t>perrin_supp5931</t>
  </si>
  <si>
    <t>Nc1nccc(S)n1</t>
  </si>
  <si>
    <t>pyrimidine, 2-amino-4-mercapto-</t>
  </si>
  <si>
    <t>perrin_supp5932</t>
  </si>
  <si>
    <t>Nc1cc(S)ncn1</t>
  </si>
  <si>
    <t>pyrimidine, 4-amino-6-mercapto-</t>
  </si>
  <si>
    <t>perrin_supp5933</t>
  </si>
  <si>
    <t>CNc1nc(S)nc(C)c1N</t>
  </si>
  <si>
    <t>pyrimidine, 5-amino-2-mercapto-4-methyl-6-methylamino-</t>
  </si>
  <si>
    <t>perrin_supp5934</t>
  </si>
  <si>
    <t>CNc1nc(C)nc(S)c1N</t>
  </si>
  <si>
    <t>pyrimidine, 5-amino-4-mercapto-2-methyl-6-methylamino-</t>
  </si>
  <si>
    <t>perrin_supp5935</t>
  </si>
  <si>
    <t>COc1ccnc(N)n1</t>
  </si>
  <si>
    <t>pyrimidine, 2-amino-4-methoxy-</t>
  </si>
  <si>
    <t>perrin_supp5936</t>
  </si>
  <si>
    <t>perrin_supp5937</t>
  </si>
  <si>
    <t>COc1ncncc1N</t>
  </si>
  <si>
    <t>pyrimidine, 5-amino-4-methoxy-</t>
  </si>
  <si>
    <t>perrin_supp5938</t>
  </si>
  <si>
    <t>COc1cc(N)nc(C)n1</t>
  </si>
  <si>
    <t>pyrimidine, 4-amino-6-methoxy-2-methyl-</t>
  </si>
  <si>
    <t>perrin_supp5939</t>
  </si>
  <si>
    <t>COc1ccc(-c2cnc(N)nc2)cc1</t>
  </si>
  <si>
    <t>pyrimidine, 2-amino-5-(4-methoxyphenyl)-</t>
  </si>
  <si>
    <t>perrin_supp5940</t>
  </si>
  <si>
    <t>Cc1nccc(N)n1</t>
  </si>
  <si>
    <t>pyrimidine, 4-amino-2-methyl-</t>
  </si>
  <si>
    <t>perrin_supp5941</t>
  </si>
  <si>
    <t>perrin_supp5942</t>
  </si>
  <si>
    <t>CNc1ccnc(N)n1</t>
  </si>
  <si>
    <t>pyrimidine, 2-amino-4-methylamino-</t>
  </si>
  <si>
    <t>perrin_supp5943</t>
  </si>
  <si>
    <t>CNc1nc(C)nc(NC)c1N</t>
  </si>
  <si>
    <t>pyrimidine, 5-amino-2-methyl-4,6-bismethylamino-</t>
  </si>
  <si>
    <t>perrin_supp5944</t>
  </si>
  <si>
    <t>CNc1c(C)ncnc1N</t>
  </si>
  <si>
    <t>pyrimidine, 4-amino-6-methyl-5-methylamino-</t>
  </si>
  <si>
    <t>perrin_supp5945</t>
  </si>
  <si>
    <t>CNc1nc(C)ncc1N</t>
  </si>
  <si>
    <t>pyrimidine, 5-amino-2-methyl-4-methylamino-</t>
  </si>
  <si>
    <t>perrin_supp5946</t>
  </si>
  <si>
    <t>CNc1ncnc(C)c1N</t>
  </si>
  <si>
    <t>pyrimidine, 5-amino-4-methyl-6-methylamino-</t>
  </si>
  <si>
    <t>perrin_supp5947</t>
  </si>
  <si>
    <t>CNc1c(C)nc(SC)nc1N</t>
  </si>
  <si>
    <t>pyrimidine, 4-amino-6-methyl-5-methylamino-2-methylthio-</t>
  </si>
  <si>
    <t>perrin_supp5948</t>
  </si>
  <si>
    <t>CNc1nc(C)nc(SC)c1N</t>
  </si>
  <si>
    <t>pyrimidine, 5-amino-2-methyl-4-methylamino-6-methylthio-</t>
  </si>
  <si>
    <t>perrin_supp5949</t>
  </si>
  <si>
    <t>CC(=O)Nc1c(C)ncnc1N</t>
  </si>
  <si>
    <t>pyrimidine, 4-amino-6-methyl-5-methylformamido-</t>
  </si>
  <si>
    <t>perrin_supp5950</t>
  </si>
  <si>
    <t>CSc1nc(C)c(NC(C)=O)c(N)n1</t>
  </si>
  <si>
    <t>pyrimidine, 4-amino-6-methyl-5-methylformamido-2-methylthio-</t>
  </si>
  <si>
    <t>perrin_supp5951</t>
  </si>
  <si>
    <t>Cc1ncc([N+](=O)[O-])c(N)n1</t>
  </si>
  <si>
    <t>pyrimidine, 4-amino-2-methyl-5-nitro-</t>
  </si>
  <si>
    <t>perrin_supp5952</t>
  </si>
  <si>
    <t>CSc1ccnc(N)n1</t>
  </si>
  <si>
    <t>pyrimidine, 2-amino-4-methylthio-</t>
  </si>
  <si>
    <t>perrin_supp5954</t>
  </si>
  <si>
    <t>CSc1nccc(N)n1</t>
  </si>
  <si>
    <t>pyrimidine, 4-amino-2-methylthio-</t>
  </si>
  <si>
    <t>perrin_supp5955</t>
  </si>
  <si>
    <t>CSc1cc(N)ncn1</t>
  </si>
  <si>
    <t>pyrimidine, 4-amino-6-methylthio-</t>
  </si>
  <si>
    <t>perrin_supp5956</t>
  </si>
  <si>
    <t>perrin_supp5957</t>
  </si>
  <si>
    <t>Nc1ncncc1[N+](=O)[O-]</t>
  </si>
  <si>
    <t>pyrimidine, 4-amino-5-nitro-</t>
  </si>
  <si>
    <t>perrin_supp5958</t>
  </si>
  <si>
    <t>Nc1ncc(-c2ccc([N+](=O)[O-])cc2)cn1</t>
  </si>
  <si>
    <t>pyrimidine, 2-amino-5-(4-nitrophenyl)-</t>
  </si>
  <si>
    <t>perrin_supp5959</t>
  </si>
  <si>
    <t>Nc1nc(C=Cc2ccccc2)ncc1[N+](=O)[O-]</t>
  </si>
  <si>
    <t>pyrimidine, 4-amino-5-nitro-2-styryl-</t>
  </si>
  <si>
    <t>perrin_supp5960</t>
  </si>
  <si>
    <t>Nc1ncc(-c2ccccc2)cn1</t>
  </si>
  <si>
    <t>pyrimidine, 2-amino-5-phenyl-</t>
  </si>
  <si>
    <t>perrin_supp5961</t>
  </si>
  <si>
    <t>Cn1cc(-c2ccc(N)cc2)cnc1=N</t>
  </si>
  <si>
    <t>I=0.01, ‚Äúpractical‚Äù constants</t>
  </si>
  <si>
    <t>pyrimidine, 5-(4-aminophenyl)-1,2-dihydro-2-imino-1-methyl-</t>
  </si>
  <si>
    <t>perrin_supp5962</t>
  </si>
  <si>
    <t>Cc1nc(=N)n(C)c(C)c1-c1ccc(N)cc1</t>
  </si>
  <si>
    <t>C=10-4M I=0.01</t>
  </si>
  <si>
    <t>pyrimidine, 5-(4-aminophenyl)-1,2-dihydro-2-imino-1,4,6-trimethyl-</t>
  </si>
  <si>
    <t>perrin_supp5963</t>
  </si>
  <si>
    <t>Cn1cc(-c2ccc(N)cc2)cnc1=O</t>
  </si>
  <si>
    <t>pyrimidine, 5-p-aminophenyl-1,2-dihydro-1-methyl-2-oxo-</t>
  </si>
  <si>
    <t>perrin_supp5964</t>
  </si>
  <si>
    <t>CNc1nc(C)c(-c2ccc(N)cc2)c(C)n1</t>
  </si>
  <si>
    <t>pyrimidine, 5-(4-aminophenyl)-4,6-dimethyl-2-methylamino-</t>
  </si>
  <si>
    <t>perrin_supp5965</t>
  </si>
  <si>
    <t>COc1ncc(-c2ccc(N)cc2)cn1</t>
  </si>
  <si>
    <t>pyrimidine, 5-p-aminophenyl-2-methoxy-</t>
  </si>
  <si>
    <t>perrin_supp5966</t>
  </si>
  <si>
    <t>CNc1ncc(-c2ccc(N)cc2)cn1</t>
  </si>
  <si>
    <t>pyrimidine, 5-(4-aminophenyl)-2-methylamino-</t>
  </si>
  <si>
    <t>perrin_supp5967</t>
  </si>
  <si>
    <t>Nc1cc(N2CCCCC2)ncn1</t>
  </si>
  <si>
    <t>pyrimidine, 4-amino-6-piperidino-</t>
  </si>
  <si>
    <t>perrin_supp5969</t>
  </si>
  <si>
    <t>NC1CN=CNC1</t>
  </si>
  <si>
    <t>pyrimidine, 5-amino-1,4,5,6-tetrahydro-</t>
  </si>
  <si>
    <t>perrin_supp5970</t>
  </si>
  <si>
    <t>CN1C=CC(N)N(C)C1=O</t>
  </si>
  <si>
    <t>pyrimidine, 4-amino-1,2,3,4-tetrahydro-1,3-dimethyl-2-oxo-</t>
  </si>
  <si>
    <t>perrin_supp5971</t>
  </si>
  <si>
    <t>Nc1c(NCCO)[nH]c(=O)[nH]c1=O</t>
  </si>
  <si>
    <t>C=6x10-5M, as sulphate, aqueous solutions unstable</t>
  </si>
  <si>
    <t>pyrimidine, 5-amino-1,2,3,4-tetrahydro-6-(Œ≤-hydroxyethylamino)2,4-dioxo-</t>
  </si>
  <si>
    <t>perrin_supp5972</t>
  </si>
  <si>
    <t>NC1=NC(=O)CCN1</t>
  </si>
  <si>
    <t>pyrimidine, 2-amino-3,4,5,6-tetrahydro-6-oxo-</t>
  </si>
  <si>
    <t>perrin_supp5973</t>
  </si>
  <si>
    <t>Cc1ccc(-c2cnc(N)nc2)cc1</t>
  </si>
  <si>
    <t>pyrimidine, 2-amino-5-(p-tolyl)-</t>
  </si>
  <si>
    <t>perrin_supp5974</t>
  </si>
  <si>
    <t>Nc1ccnc(C(F)(F)F)n1</t>
  </si>
  <si>
    <t>pyrimidine, 4-amino-2-trifluoromethyl-</t>
  </si>
  <si>
    <t>perrin_supp5975</t>
  </si>
  <si>
    <t>O=C(Nc1ncccn1)c1ccccc1</t>
  </si>
  <si>
    <t>pyrimidine, 2-benzamido-</t>
  </si>
  <si>
    <t>perrin_supp5977</t>
  </si>
  <si>
    <t>O=C(NC1=NCCCN1)c1ccccc1</t>
  </si>
  <si>
    <t>pyrimidine, 2-benzamido-1,4,5,6-tetrahydro-</t>
  </si>
  <si>
    <t>perrin_supp5978</t>
  </si>
  <si>
    <t>c1ccc(CNc2ncccn2)cc1</t>
  </si>
  <si>
    <t>pyrimidine, 2-benzylamino-</t>
  </si>
  <si>
    <t>perrin_supp5979</t>
  </si>
  <si>
    <t>c1ccc(CN=c2ncccn2Cc2ccccc2)cc1</t>
  </si>
  <si>
    <t>pyrimidine, 1-benzyl-2-benzylimino-1,2-dihydro-</t>
  </si>
  <si>
    <t>perrin_supp5980</t>
  </si>
  <si>
    <t>NNc1nc(Cc2ccccc2)nc(NN)c1[N+](=O)[O-]</t>
  </si>
  <si>
    <t>pyrimidine, 2-benzyl-4,6-dihydrazino-5-nitro-</t>
  </si>
  <si>
    <t>perrin_supp5981</t>
  </si>
  <si>
    <t>N=c1ncccn1Cc1ccccc1</t>
  </si>
  <si>
    <t>pyrimidine, 1-benzyl-1,2-dihydro-2-imino-</t>
  </si>
  <si>
    <t>perrin_supp5982</t>
  </si>
  <si>
    <t>CC(C)N=c1ncccn1Cc1ccccc1</t>
  </si>
  <si>
    <t>pyrimidine, 1-benzyl-1,2-dihydro-2-isopropylimino-</t>
  </si>
  <si>
    <t>perrin_supp5983</t>
  </si>
  <si>
    <t>CN=c1ncccn1Cc1ccccc1</t>
  </si>
  <si>
    <t>pyrimidine, 1-benzyl-1,2-dihydro-2-methylimino-</t>
  </si>
  <si>
    <t>perrin_supp5984</t>
  </si>
  <si>
    <t>CC(C)n1cccnc1=NCc1ccccc1</t>
  </si>
  <si>
    <t>pyrimidine, 2-benzylimino-1,2-dihydro-1-isopropyl-</t>
  </si>
  <si>
    <t>perrin_supp5985</t>
  </si>
  <si>
    <t>Cn1cccnc1=NCc1ccccc1</t>
  </si>
  <si>
    <t>pyrimidine, 2-benzylimino-1,2-dihydro-1-methyl-</t>
  </si>
  <si>
    <t>perrin_supp5986</t>
  </si>
  <si>
    <t>O=[N+]([O-])c1cnc(Cc2ccccc2)nc1</t>
  </si>
  <si>
    <t>pyrimidine, 2-benzyl-5-nitro-</t>
  </si>
  <si>
    <t>perrin_supp5987</t>
  </si>
  <si>
    <t>Cc1cc(C)n(OCc2ccccc2)c(=O)n1</t>
  </si>
  <si>
    <t>Z11</t>
  </si>
  <si>
    <t>pyrimidine, 1-benzyloxy-1,2-dihydro-4,6-dimethyl-2-oxo-</t>
  </si>
  <si>
    <t>perrin_supp5988</t>
  </si>
  <si>
    <t>Cc1nc(O)nc(O)c1N(CCCl)CCCl</t>
  </si>
  <si>
    <t>pyrimidine, 5-[bis(2-chloroethyl)]amino-2,4-dihydroxy-6-methyl-</t>
  </si>
  <si>
    <t>perrin_supp5989</t>
  </si>
  <si>
    <t>CN(C)c1nc(O)c([N+](=O)[O-])c(N(C)C)n1</t>
  </si>
  <si>
    <t>pyrimidine, 2,4-bisdimethylamino-6-hydroxy-5-nitro-</t>
  </si>
  <si>
    <t>perrin_supp5991</t>
  </si>
  <si>
    <t>CCNc1ncnc(O)c1NCC</t>
  </si>
  <si>
    <t>pyrimidine, 4,5-bisethylamino-6-hydroxy-</t>
  </si>
  <si>
    <t>perrin_supp5992</t>
  </si>
  <si>
    <t>CNc1nc(SC)nc(NC)c1[N+](=O)[O-]</t>
  </si>
  <si>
    <t>pyrimidine, 4,6-bismethylamino-2-methylthio-5-nitro-</t>
  </si>
  <si>
    <t>perrin_supp5993</t>
  </si>
  <si>
    <t>CNc1ncnc(NC)c1[N+](=O)[O-]</t>
  </si>
  <si>
    <t>pyrimidine, 4,6-bismethylamino-5-nitro-</t>
  </si>
  <si>
    <t>perrin_supp5994</t>
  </si>
  <si>
    <t>CSc1cc(SC)ncn1</t>
  </si>
  <si>
    <t>4% ethanol</t>
  </si>
  <si>
    <t>pyrimidine, 4,6-bismethylthio-</t>
  </si>
  <si>
    <t>perrin_supp5995</t>
  </si>
  <si>
    <t>Brc1ncccn1</t>
  </si>
  <si>
    <t>pyrimidine, 2-bromo-</t>
  </si>
  <si>
    <t>perrin_supp5996</t>
  </si>
  <si>
    <t>C=C(Br)C=CC1(C(C)C)C(=O)N(CCN2CCOCC2)C(=O)N=C1O</t>
  </si>
  <si>
    <t>pyrimidine, 5-(3-bromobutadienyl)-1,2,5,6-tetrahydro-4-hydroxy-5-isopropyl-1-(2-morpholinoethyl)-2,6-dioxo-</t>
  </si>
  <si>
    <t>perrin_supp5997</t>
  </si>
  <si>
    <t>CCCCNc1ncc(Br)cn1</t>
  </si>
  <si>
    <t>Ho scale and I=0.01 buffers</t>
  </si>
  <si>
    <t>pyrimidine, 5-bromo-2-butylamino-</t>
  </si>
  <si>
    <t>perrin_supp5998</t>
  </si>
  <si>
    <t>CC(C)(C)Nc1ncc(Br)cn1</t>
  </si>
  <si>
    <t>pyrimidine, 5-bromo-2-t-butylamino-</t>
  </si>
  <si>
    <t>perrin_supp5999</t>
  </si>
  <si>
    <t>CCCCNc1ncncc1Br</t>
  </si>
  <si>
    <t>pyrimidine, 5-bromo-4-butylamino-</t>
  </si>
  <si>
    <t>perrin_supp6000</t>
  </si>
  <si>
    <t>CC(C)(C)Nc1ncncc1Br</t>
  </si>
  <si>
    <t>pyrimidine, 5-bromo-4-t-butylamino-</t>
  </si>
  <si>
    <t>perrin_supp6001</t>
  </si>
  <si>
    <t>Cn1cc(Br)c(C(C)(C)C)nc1=N</t>
  </si>
  <si>
    <t>pyrimidine, 5-bromo-4-t-butyl-1,2-dihydro-2-imino-1-methyl-</t>
  </si>
  <si>
    <t>perrin_supp6002</t>
  </si>
  <si>
    <t>Cc1nc(=N)n(C)cc1Br</t>
  </si>
  <si>
    <t>pyrimidine, 5-bromo-1,2-dihydro-2-imino-1,4-dimethyl-</t>
  </si>
  <si>
    <t>perrin_supp6004</t>
  </si>
  <si>
    <t>"Practical constant, I=0.1(NaCl)</t>
  </si>
  <si>
    <t>perrin_supp6005</t>
  </si>
  <si>
    <t>"Practical' constant, I=0.1(NaCl)</t>
  </si>
  <si>
    <t>Cc1nc(=N)n(C)c(C)c1Br</t>
  </si>
  <si>
    <t>pyrimidine, 5-bromo-1,2-dihydro-2-imino-1,4,6-trimethyl-</t>
  </si>
  <si>
    <t>perrin_supp6006</t>
  </si>
  <si>
    <t>CN=c1ncc(Br)cn1C</t>
  </si>
  <si>
    <t>pyrimidine, 5-bromo-1,2-dihydro-1-methyl-2-methylimino-</t>
  </si>
  <si>
    <t>perrin_supp6007</t>
  </si>
  <si>
    <t>Cn1cc(Br)cnc1=O</t>
  </si>
  <si>
    <t>pyrimidine, 5-bromo-1,2-dihydro-1-methyl-2-oxo-</t>
  </si>
  <si>
    <t>perrin_supp6008</t>
  </si>
  <si>
    <t>Cn1cncc(Br)c1=O</t>
  </si>
  <si>
    <t>pyrimidine, 5-bromo-1,6-dihydro-1-methyl-6-oxo-</t>
  </si>
  <si>
    <t>perrin_supp6009</t>
  </si>
  <si>
    <t>CNc1nc(N(C)C)ncc1Br</t>
  </si>
  <si>
    <t>pyrimidine, 5-bromo-2-dimethylamino-4-methylamino-</t>
  </si>
  <si>
    <t>perrin_supp6010</t>
  </si>
  <si>
    <t>CNc1ncc(Br)c(N(C)C)n1</t>
  </si>
  <si>
    <t>pyrimidine, 5-bromo-4-dimethylamino-2-methylamino-</t>
  </si>
  <si>
    <t>perrin_supp6011</t>
  </si>
  <si>
    <t>CNc1nc(C)c(Br)c(C)n1</t>
  </si>
  <si>
    <t>pyrimidine, 5-bromo-4,6-dimethyl-2-methylamino-</t>
  </si>
  <si>
    <t>perrin_supp6012</t>
  </si>
  <si>
    <t>CC(C)CCC(C)Nc1ncc(Br)cn1</t>
  </si>
  <si>
    <t>C=8x10-5M, in aq. HCl solutions</t>
  </si>
  <si>
    <t>pyrimidine, 5-bromo-2-(1,4-dimethylpentyl)amino-</t>
  </si>
  <si>
    <t>perrin_supp6013</t>
  </si>
  <si>
    <t>CCOc1ncc(Br)cn1</t>
  </si>
  <si>
    <t>pyrimidine, 5-bromo-2-ethoxy-</t>
  </si>
  <si>
    <t>perrin_supp6014</t>
  </si>
  <si>
    <t>CCNc1ncc(Br)cn1</t>
  </si>
  <si>
    <t>pyrimidine, 5-bromo-2-ethylamino-</t>
  </si>
  <si>
    <t>perrin_supp6015</t>
  </si>
  <si>
    <t>CCn1cc(Br)cnc1=N</t>
  </si>
  <si>
    <t>"Practical" constant, I=0.1(NaCl)</t>
  </si>
  <si>
    <t>pyrimidine, 5-bromo-1-ethyl-1,2-dihydro-2-imino-</t>
  </si>
  <si>
    <t>perrin_supp6016</t>
  </si>
  <si>
    <t>CCn1cc(Br)cnc1=O</t>
  </si>
  <si>
    <t>pyrimidine, 5-bromo-1-ethyl-1,2-dihydro-2-oxo-</t>
  </si>
  <si>
    <t>perrin_supp6017</t>
  </si>
  <si>
    <t>Oc1ncc(Br)cn1</t>
  </si>
  <si>
    <t>pyrimidine, 5-bromo-2-hydroxy-</t>
  </si>
  <si>
    <t>perrin_supp6018</t>
  </si>
  <si>
    <t>Oc1ncncc1Br</t>
  </si>
  <si>
    <t>pyrimidine, 5-bromo-4-hydroxy-</t>
  </si>
  <si>
    <t>perrin_supp6019</t>
  </si>
  <si>
    <t>CC(C)CCNc1ncc(Br)cn1</t>
  </si>
  <si>
    <t>In HCl and chloroacetate buffers</t>
  </si>
  <si>
    <t>pyrimidine, 5-bromo-2-isopentylamino-</t>
  </si>
  <si>
    <t>perrin_supp6020</t>
  </si>
  <si>
    <t>Sc1ncc(Br)cn1</t>
  </si>
  <si>
    <t>pyrimidine, 5-bromo-2-mercapto-</t>
  </si>
  <si>
    <t>perrin_supp6021</t>
  </si>
  <si>
    <t>Sc1ncncc1Br</t>
  </si>
  <si>
    <t>pyrimidine, 5-bromo-4-mercapto-</t>
  </si>
  <si>
    <t>perrin_supp6022</t>
  </si>
  <si>
    <t>COc1ncc(Br)cn1</t>
  </si>
  <si>
    <t>pyrimidine, 5-bromo-2-methoxy-</t>
  </si>
  <si>
    <t>perrin_supp6023</t>
  </si>
  <si>
    <t>COc1ncncc1Br</t>
  </si>
  <si>
    <t>pyrimidine, 5-bromo-4-methoxy-</t>
  </si>
  <si>
    <t>perrin_supp6024</t>
  </si>
  <si>
    <t>CNc1ncc(Br)c(C)n1</t>
  </si>
  <si>
    <t>pyrimidine, 5-bromo-4-methyl-2-methylamino-</t>
  </si>
  <si>
    <t>perrin_supp6025</t>
  </si>
  <si>
    <t>CSc1ncc(Br)cn1</t>
  </si>
  <si>
    <t>pyrimidine, 5-bromo-2-methylthio-</t>
  </si>
  <si>
    <t>perrin_supp6026</t>
  </si>
  <si>
    <t>CSc1ncncc1Br</t>
  </si>
  <si>
    <t>pyrimidine, 5-bromo-4-methylthio-</t>
  </si>
  <si>
    <t>perrin_supp6027</t>
  </si>
  <si>
    <t>Cn1cc(-c2ccc(Br)cc2)cnc1=N</t>
  </si>
  <si>
    <t>I=0.01, constant</t>
  </si>
  <si>
    <t>pyrimidine, 5-(4-bromophenyl)-1,2-dihydro-2-imino-1-methyl-</t>
  </si>
  <si>
    <t>perrin_supp6028</t>
  </si>
  <si>
    <t>Cn1cc(-c2ccc(Br)cc2)cnc1=O</t>
  </si>
  <si>
    <t>pyrimidine, 5-p-bromophenyl-1,2-dihydro-1-methyl-2-oxo-</t>
  </si>
  <si>
    <t>perrin_supp6029</t>
  </si>
  <si>
    <t>Oc1ncc(-c2ccc(Br)cc2)cn1</t>
  </si>
  <si>
    <t>pyrimidine, 5-p-bromophenyl-2-hydroxy-</t>
  </si>
  <si>
    <t>perrin_supp6030</t>
  </si>
  <si>
    <t>C=6x10-5M, I=0.05</t>
  </si>
  <si>
    <t>COc1ncc(-c2ccc(Br)cc2)cn1</t>
  </si>
  <si>
    <t>pyrimidine, 5-p-bromophenyl-2-methoxy-</t>
  </si>
  <si>
    <t>perrin_supp6031</t>
  </si>
  <si>
    <t>CNc1ncc(-c2ccc(Br)cc2)cn1</t>
  </si>
  <si>
    <t>I=0.01, "practical" constant</t>
  </si>
  <si>
    <t>pyrimidine, 5-(4-bromophenyl)-2-methylamino-</t>
  </si>
  <si>
    <t>perrin_supp6032</t>
  </si>
  <si>
    <t>CCCCOc1ncccn1</t>
  </si>
  <si>
    <t>Ho scale, in aq. HCl solutions</t>
  </si>
  <si>
    <t>pyrimidine, 2-butoxy-</t>
  </si>
  <si>
    <t>perrin_supp6033</t>
  </si>
  <si>
    <t>CCC(C)Oc1ncccn1</t>
  </si>
  <si>
    <t>pyrimidine, 2-sec-butoxy-</t>
  </si>
  <si>
    <t>perrin_supp6034</t>
  </si>
  <si>
    <t>CCCCNc1ccncn1</t>
  </si>
  <si>
    <t>pyrimidine, 4-butylamino-</t>
  </si>
  <si>
    <t>perrin_supp6035</t>
  </si>
  <si>
    <t>CC(C)(C)Nc1ncccn1</t>
  </si>
  <si>
    <t>pyrimidine, 2-t-butylamino-</t>
  </si>
  <si>
    <t>perrin_supp6036</t>
  </si>
  <si>
    <t>CC(C)(C)Nc1ccncn1</t>
  </si>
  <si>
    <t>pyrimidine, 4-t-butylamino-</t>
  </si>
  <si>
    <t>perrin_supp6037</t>
  </si>
  <si>
    <t>CCCCNc1nc(C)cc(C)n1</t>
  </si>
  <si>
    <t>pyrimidine, 2-butylamino-4,6-dimethyl-</t>
  </si>
  <si>
    <t>perrin_supp6038</t>
  </si>
  <si>
    <t>CCCCNc1cc(C)nc(C)n1</t>
  </si>
  <si>
    <t>pyrimidine, 4-butylamino-2,6-dimethyl-</t>
  </si>
  <si>
    <t>perrin_supp6039</t>
  </si>
  <si>
    <t>CCC(C)Nc1nc(C)cc(C)n1</t>
  </si>
  <si>
    <t>pyrimidine, 2-sec-butylamino-4,6-dimethyl-</t>
  </si>
  <si>
    <t>perrin_supp6040</t>
  </si>
  <si>
    <t>CCC(C)Nc1cc(C)nc(C)n1</t>
  </si>
  <si>
    <t>pyrimidine, 4-sec-butylamino-2,6-dimethyl-</t>
  </si>
  <si>
    <t>perrin_supp6041</t>
  </si>
  <si>
    <t>Cc1cc(C)nc(NC(C)(C)C)n1</t>
  </si>
  <si>
    <t>pyrimidine, 2-t-butylamino-4,6-dimethyl-</t>
  </si>
  <si>
    <t>perrin_supp6042</t>
  </si>
  <si>
    <t>Cc1cc(NC(C)(C)C)nc(C)n1</t>
  </si>
  <si>
    <t>pyrimidine, 4-t-butylamino-2,6-dimethyl-</t>
  </si>
  <si>
    <t>perrin_supp6043</t>
  </si>
  <si>
    <t>CCCCNc1nccc(C)n1</t>
  </si>
  <si>
    <t>pyrimidine, 2-butylamino-4-methyl-</t>
  </si>
  <si>
    <t>perrin_supp6044</t>
  </si>
  <si>
    <t>CCCCNc1ncc([N+](=O)[O-])cn1</t>
  </si>
  <si>
    <t>pyrimidine, 2-butylamino-5-nitro-</t>
  </si>
  <si>
    <t>perrin_supp6045</t>
  </si>
  <si>
    <t>CC(C)(C)Nc1ncc([N+](=O)[O-])cn1</t>
  </si>
  <si>
    <t>pyrimidine, 2-t-butylamino-5-nitro-</t>
  </si>
  <si>
    <t>perrin_supp6046</t>
  </si>
  <si>
    <t>CC(C)(C)Nc1ncncc1[N+](=O)[O-]</t>
  </si>
  <si>
    <t>pyrimidine, 4-t-butylamino-5-nitro-</t>
  </si>
  <si>
    <t>perrin_supp6047</t>
  </si>
  <si>
    <t>CCCCc1nc(O)cc(Cl)n1</t>
  </si>
  <si>
    <t>B100</t>
  </si>
  <si>
    <t>pyrimidine, 2-butyl-4-chloro-6-hydroxy-</t>
  </si>
  <si>
    <t>perrin_supp6048</t>
  </si>
  <si>
    <t>CCCCc1c(O)ncnc1Cl</t>
  </si>
  <si>
    <t>pyrimidine, 5-butyl-4-chloro-6-hydroxy-</t>
  </si>
  <si>
    <t>perrin_supp6049</t>
  </si>
  <si>
    <t>Cn1ccc(C(C)(C)C)nc1=N</t>
  </si>
  <si>
    <t>pyrimidine, 4-t-butyl-1,2-dihydro-2-imino-1-methyl-</t>
  </si>
  <si>
    <t>perrin_supp6050</t>
  </si>
  <si>
    <t>CCCCn1cccnc1=NC</t>
  </si>
  <si>
    <t>pyrimidine, 1-butyl-1,2-dihydro-2-methylimino-</t>
  </si>
  <si>
    <t>perrin_supp6051</t>
  </si>
  <si>
    <t>Cn1ccc(C(C)(C)C)nc1=O</t>
  </si>
  <si>
    <t>pyrimidine, 4-t-butyl-1,2-dihydro-1-methyl-2-oxo-</t>
  </si>
  <si>
    <t>perrin_supp6052</t>
  </si>
  <si>
    <t>CCCCn1cccnc1=O</t>
  </si>
  <si>
    <t>pyrimidine, 1-butyl-1,2-dihydro-2-oxo-</t>
  </si>
  <si>
    <t>perrin_supp6053</t>
  </si>
  <si>
    <t>CCC(C)n1cccnc1=O</t>
  </si>
  <si>
    <t>pyrimidine, 1-sec-butyl-1,2-dihydro-2-oxo-</t>
  </si>
  <si>
    <t>perrin_supp6054</t>
  </si>
  <si>
    <t>CC(C)(C)n1cccnc1=O</t>
  </si>
  <si>
    <t>pyrimidine, 1-t-butyl-1,2-dihydro-2-oxo-</t>
  </si>
  <si>
    <t>perrin_supp6055</t>
  </si>
  <si>
    <t>CCCCc1c(O)ncnc1O</t>
  </si>
  <si>
    <t>pyrimidine, 5-butyl-4,6-dihydroxy-</t>
  </si>
  <si>
    <t>perrin_supp6056</t>
  </si>
  <si>
    <t>CC(C)(C)c1ccnc(O)n1</t>
  </si>
  <si>
    <t>pyrimidine, 4-t-butyl-2-hydroxy-</t>
  </si>
  <si>
    <t>perrin_supp6057</t>
  </si>
  <si>
    <t>CCCCc1nc(O)cc(S)n1</t>
  </si>
  <si>
    <t>pyrimidine, 2-butyl-4-hydroxy-6-mercapto-</t>
  </si>
  <si>
    <t>perrin_supp6058</t>
  </si>
  <si>
    <t>CCCCc1c(O)ncnc1S</t>
  </si>
  <si>
    <t>pyrimidine, 5-butyl-4-hydroxy-6-mercapto-</t>
  </si>
  <si>
    <t>perrin_supp6059</t>
  </si>
  <si>
    <t>CCCCc1nc(O)cc(SC)n1</t>
  </si>
  <si>
    <t>pyrimidine, 2-butyl-4-hydroxy-6-methylthio-</t>
  </si>
  <si>
    <t>perrin_supp6060</t>
  </si>
  <si>
    <t>CCCCc1c(O)ncnc1SC</t>
  </si>
  <si>
    <t>pyrimidine, 5-butyl-4-hydroxy-6-methylthio-</t>
  </si>
  <si>
    <t>perrin_supp6061</t>
  </si>
  <si>
    <t>CCCCN=c1ncccn1C</t>
  </si>
  <si>
    <t>pyrimidine, 2-butylimino-1,2-dihydro-1-methyl-</t>
  </si>
  <si>
    <t>perrin_supp6062</t>
  </si>
  <si>
    <t>Cc1nc(=O)n(C)cc1C(N)=O</t>
  </si>
  <si>
    <t>pyrimidine, 5-carbamoyl-1,2-dihydro-1,4-dimethyl-2-oxo-</t>
  </si>
  <si>
    <t>perrin_supp6063</t>
  </si>
  <si>
    <t>Cc1nc(=N)n(C)cc1C(N)=O</t>
  </si>
  <si>
    <t>pyrimidine, 5-carbamoyl-1,2-dihydro-2-imino-1,4-dimethyl-</t>
  </si>
  <si>
    <t>perrin_supp6064</t>
  </si>
  <si>
    <t>Cn1cc(C(N)=O)cnc1=N</t>
  </si>
  <si>
    <t>pyrimidine, 5-carbamoyl-1,2-dihydro-2-imino-1-methyl-</t>
  </si>
  <si>
    <t>perrin_supp6065</t>
  </si>
  <si>
    <t>Cc1nc(=N)n(C)c(C)c1C(N)=O</t>
  </si>
  <si>
    <t>~10.2</t>
  </si>
  <si>
    <t>Rapid-reaction measurements, neutral molecule unstable</t>
  </si>
  <si>
    <t>pyrimidine, 5-carbamoyl-1,2-dihydro-2-imino-1,4,6-trimethyl-</t>
  </si>
  <si>
    <t>perrin_supp6066</t>
  </si>
  <si>
    <t>Cc1ncc(C(N)=O)c(N(C)C)n1</t>
  </si>
  <si>
    <t>pyrimidine, 5-carbamoyl-4-dimethylamino-2-methyl-</t>
  </si>
  <si>
    <t>perrin_supp6067</t>
  </si>
  <si>
    <t>CNc1nc(C)c(C(N)=O)c(C)n1</t>
  </si>
  <si>
    <t>pyrimidine, 5-carbamoyl-4,6-dimethyl-2-methylamino-</t>
  </si>
  <si>
    <t>perrin_supp6068</t>
  </si>
  <si>
    <t>CNc1ncc(C(N)=O)cn1</t>
  </si>
  <si>
    <t>pyrimidine, 5-carbamoyl-2-methylamino-</t>
  </si>
  <si>
    <t>perrin_supp6069</t>
  </si>
  <si>
    <t>CNc1ncc(C(N)=O)c(C)n1</t>
  </si>
  <si>
    <t>pyrimidine, 5-carbamoyl-4-methyl-2-methylamino-</t>
  </si>
  <si>
    <t>perrin_supp6070</t>
  </si>
  <si>
    <t>Cc1ncc(C(=O)O)c(N(C)C)n1</t>
  </si>
  <si>
    <t>pyrimidine, 5-carboxy-4-dimethylamino-2-methyl-</t>
  </si>
  <si>
    <t>perrin_supp6071</t>
  </si>
  <si>
    <t>Cc1cc(C)n(OCC(=O)O)c(=O)n1</t>
  </si>
  <si>
    <t>I=0.1(NaCl), ‚Äúmixed‚Äù constants</t>
  </si>
  <si>
    <t>pyrimidine, 1-carboxymethoxy-1,2-dihydro-4,6-dimethyl-2-oxo-</t>
  </si>
  <si>
    <t>perrin_supp6072</t>
  </si>
  <si>
    <t>perrin_supp6073</t>
  </si>
  <si>
    <t>CN(C)c1cc(Cl)nc(N(C)C)n1</t>
  </si>
  <si>
    <t>pyrimidine, 4-chloro-2,6-bisdimethylamino-</t>
  </si>
  <si>
    <t>perrin_supp6074</t>
  </si>
  <si>
    <t>CNc1cc(Cl)nc(NC)n1</t>
  </si>
  <si>
    <t>pyrimidine, 4-chloro-2,6-bismethylamino-</t>
  </si>
  <si>
    <t>perrin_supp6076</t>
  </si>
  <si>
    <t>Cn1cc(Cl)cnc1=N</t>
  </si>
  <si>
    <t>‚ÄúPractical‚Äù constant, I=0.1(NaCl)</t>
  </si>
  <si>
    <t>pyrimidine, 5-chloro-1,2-dihydro-2-imino-1-methyl-</t>
  </si>
  <si>
    <t>perrin_supp6077</t>
  </si>
  <si>
    <t>CNc1cc(Cl)n(C)c(=N)n1</t>
  </si>
  <si>
    <t>pyrimidine, 4-chloro-2,3-dihydro-2-imino-3-methyl-6-methylamino-</t>
  </si>
  <si>
    <t>perrin_supp6078</t>
  </si>
  <si>
    <t>CNc1nc(=N)cc(Cl)n1C</t>
  </si>
  <si>
    <t>pyrimidine, 4-chloro-3,6-dihydro-6-imino-3-methyl-2-methylamino-</t>
  </si>
  <si>
    <t>perrin_supp6079</t>
  </si>
  <si>
    <t>Cc1nc(=N)n(C)c(C)c1Cl</t>
  </si>
  <si>
    <t>pyrimidine, 5-chloro-1,2-dihydro-2-imino-1,4,6-trimethyl-</t>
  </si>
  <si>
    <t>perrin_supp6080</t>
  </si>
  <si>
    <t>Cc1cc(C)nc(Cl)n1</t>
  </si>
  <si>
    <t>pyrimidine, 2-chloro-4,6-dimethyl-</t>
  </si>
  <si>
    <t>perrin_supp6081</t>
  </si>
  <si>
    <t>CN(C)c1cc(Cl)n(C)c(=N)n1</t>
  </si>
  <si>
    <t>pyrimidine, 4-chloro-6-dimethylamino-2,3-dihydro-2-imino-3-methyl-</t>
  </si>
  <si>
    <t>perrin_supp6082</t>
  </si>
  <si>
    <t>CNc1cc(Cl)nc(N(C)C)n1</t>
  </si>
  <si>
    <t>pyrimidine, 4-chloro-2-dimethylamino-6-methylamino-</t>
  </si>
  <si>
    <t>perrin_supp6083</t>
  </si>
  <si>
    <t>CNc1nc(Cl)cc(N(C)C)n1</t>
  </si>
  <si>
    <t>I 0.01</t>
  </si>
  <si>
    <t>pyrimidine, 4-chloro-6-dimethylamino-2-methylamino-</t>
  </si>
  <si>
    <t>perrin_supp6084</t>
  </si>
  <si>
    <t>CCCc1c(C)nc(Cl)nc1C</t>
  </si>
  <si>
    <t>pyrimidine, 2-chloro-4,6-dimethyl-5-propyl-</t>
  </si>
  <si>
    <t>perrin_supp6085</t>
  </si>
  <si>
    <t>CC(C)c1c(O)ncnc1Cl</t>
  </si>
  <si>
    <t>pyrimidine, 4-chloro-6-hydroxy-5-isopropyl-</t>
  </si>
  <si>
    <t>perrin_supp6086</t>
  </si>
  <si>
    <t>Cc1c(O)ncnc1Cl</t>
  </si>
  <si>
    <t>pyrimidine, 4-chloro-6-hydroxy-5-methyl-</t>
  </si>
  <si>
    <t>perrin_supp6087</t>
  </si>
  <si>
    <t>CNc1ncc(Cl)cn1</t>
  </si>
  <si>
    <t>pyrimidine, 5-chloro-2-methylamino-</t>
  </si>
  <si>
    <t>perrin_supp6089</t>
  </si>
  <si>
    <t>N=c1ncc(-c2ccc(Cl)cc2)c[nH]1</t>
  </si>
  <si>
    <t>pyrimidine, 5-(4-chlorophenyl)-1,2-dihydro-2-imino-</t>
  </si>
  <si>
    <t>perrin_supp6092</t>
  </si>
  <si>
    <t>Cn1cc(-c2ccc(Cl)cc2)cnc1=O</t>
  </si>
  <si>
    <t>pyrimidine, 5-p-chlorophenyl-1,2-dihydro-1-methyl-2-oxo-</t>
  </si>
  <si>
    <t>perrin_supp6094</t>
  </si>
  <si>
    <t>Oc1ncc(-c2ccc(Cl)cc2)cn1</t>
  </si>
  <si>
    <t>C=10-4M, Ho scale, aq. HCl solutions</t>
  </si>
  <si>
    <t>pyrimidine, 5-p-chlorophenyl-2-hydroxy-</t>
  </si>
  <si>
    <t>perrin_supp6095</t>
  </si>
  <si>
    <t>C=6x10-5M, I=0.01</t>
  </si>
  <si>
    <t>COc1ncc(-c2ccc(Cl)cc2)cn1</t>
  </si>
  <si>
    <t>pyrimidine, 5-p-chlorophenyl-2-methoxy-</t>
  </si>
  <si>
    <t>perrin_supp6096</t>
  </si>
  <si>
    <t>CNc1ncc(-c2ccc(Cl)cc2)cn1</t>
  </si>
  <si>
    <t>pyrimidine, 5-(4-chlorophenyl)-2-methylamino-</t>
  </si>
  <si>
    <t>perrin_supp6097</t>
  </si>
  <si>
    <t>CN=c1nc(C)c(C#N)c(C)n1C</t>
  </si>
  <si>
    <t>pyrimidine, 5-cyano-1,2-dihydro-1,4,6-trimethyl-2-methylimino-</t>
  </si>
  <si>
    <t>perrin_supp6098</t>
  </si>
  <si>
    <t>Cc1ncc(C#N)c(N(C)C)n1</t>
  </si>
  <si>
    <t>pyrimidine, 5-cyano-4-dimethylamino-2-methyl-</t>
  </si>
  <si>
    <t>perrin_supp6099</t>
  </si>
  <si>
    <t>CNc1nc(C)c(C#N)c(C)n1</t>
  </si>
  <si>
    <t>pyrimidine, 5-cyano-4,6-dimethyl-2-methylamino-</t>
  </si>
  <si>
    <t>perrin_supp6100</t>
  </si>
  <si>
    <t>CNc1ncc(C#N)cn1</t>
  </si>
  <si>
    <t>pyrimidine, 5-cyano-2-methylamino-</t>
  </si>
  <si>
    <t>perrin_supp6101</t>
  </si>
  <si>
    <t>CNc1ncnc(O)c1NCC#N</t>
  </si>
  <si>
    <t>pyrimidine, 5-cyanomethylamino-4-hydroxy-6-methylamino-</t>
  </si>
  <si>
    <t>perrin_supp6102</t>
  </si>
  <si>
    <t>CN1C(=O)N(CCN2CCOCC2)C(=O)C(C)(C2=CCCCC2)C1=O</t>
  </si>
  <si>
    <t>pyrimidine, 5-cyclohexenyl-hexahydro-3,5-dimethyl-1-(2-morpholinoethyl)-2,4,6-trioxo-</t>
  </si>
  <si>
    <t>perrin_supp6103</t>
  </si>
  <si>
    <t>c1cnc(NC2CCCCC2)nc1</t>
  </si>
  <si>
    <t>pyrimidine, 2-cyclohexylamino-</t>
  </si>
  <si>
    <t>perrin_supp6104</t>
  </si>
  <si>
    <t>C=5x10-5M, in aq. HCl solutions, Ho scale</t>
  </si>
  <si>
    <t>perrin_supp6105</t>
  </si>
  <si>
    <t>perrin_supp6106</t>
  </si>
  <si>
    <t>C=6x10-5M, Ho scale</t>
  </si>
  <si>
    <t>Nc1ncc(C(=O)c2ccccc2)c(N)n1</t>
  </si>
  <si>
    <t>pyrimidine, 2,4-diamino-5-benzoyl-</t>
  </si>
  <si>
    <t>perrin_supp6107</t>
  </si>
  <si>
    <t>Nc1ncc(Cc2ccccc2)c(N)n1</t>
  </si>
  <si>
    <t>pyrimidine, 2,4-diamino-5-benzyl-</t>
  </si>
  <si>
    <t>perrin_supp6108</t>
  </si>
  <si>
    <t>Cc1nc(N)nc(N)c1Cc1ccccc1</t>
  </si>
  <si>
    <t>pyrimidine, 2,4-diamino-5-benzyl-6-methyl-</t>
  </si>
  <si>
    <t>perrin_supp6110</t>
  </si>
  <si>
    <t>Nc1ncc(Br)c(N)n1</t>
  </si>
  <si>
    <t>pyrimidine, 2,4-diamino-5-bromo-</t>
  </si>
  <si>
    <t>perrin_supp6111</t>
  </si>
  <si>
    <t>Nc1ncc(-c2ccccc2Br)c(N)n1</t>
  </si>
  <si>
    <t>pyrimidine, 2,4-diamino-5-(o-bromophenyl)-</t>
  </si>
  <si>
    <t>perrin_supp6115</t>
  </si>
  <si>
    <t>NC(=O)c1cc(N)nc(N)n1</t>
  </si>
  <si>
    <t>pyrimidine, 2,4-diamino-6-carbamoyl-</t>
  </si>
  <si>
    <t>perrin_supp6116</t>
  </si>
  <si>
    <t>Nc1ncc(C(=O)O)c(N)n1</t>
  </si>
  <si>
    <t>pyrimidine, 2,4-diamino-5-carboxy-</t>
  </si>
  <si>
    <t>perrin_supp6117</t>
  </si>
  <si>
    <t>Nc1ncnc(C(=O)O)c1N</t>
  </si>
  <si>
    <t>C20</t>
  </si>
  <si>
    <t>pyrimidine, 4,5-diamino-6-carboxy-</t>
  </si>
  <si>
    <t>perrin_supp6118</t>
  </si>
  <si>
    <t>Nc1ncc(Cl)c(N)n1</t>
  </si>
  <si>
    <t>pyrimidine, 2,4-diamino-5-chloro-</t>
  </si>
  <si>
    <t>perrin_supp6119</t>
  </si>
  <si>
    <t>perrin_supp6120</t>
  </si>
  <si>
    <t>Nc1ncc(C(=O)c2ccc(Cl)cc2)c(N)n1</t>
  </si>
  <si>
    <t>pyrimidine, 2,4-diamino-5-(p-chlorobenzoyl)-</t>
  </si>
  <si>
    <t>perrin_supp6121</t>
  </si>
  <si>
    <t>Nc1ncc(Cc2ccc(Cl)cc2)c(N)n1</t>
  </si>
  <si>
    <t>pyrimidine, 2,4-diamino-5-(p-chlorobenzyl)-</t>
  </si>
  <si>
    <t>perrin_supp6122</t>
  </si>
  <si>
    <t>CCc1nc(N)nc(N)c1Cc1ccc(Cl)cc1</t>
  </si>
  <si>
    <t>pyrimidine, 2,4-diamino-5-(p-chlorobenzyl)-6-ethyl-</t>
  </si>
  <si>
    <t>perrin_supp6123</t>
  </si>
  <si>
    <t>Cc1nc(N)nc(N)c1Cc1ccc(Cl)cc1</t>
  </si>
  <si>
    <t>pyrimidine, 2,4-diamino-5-(p-chlorobenzyl)-6-methyl-</t>
  </si>
  <si>
    <t>perrin_supp6124</t>
  </si>
  <si>
    <t>CCCc1nc(N)nc(N)c1Cc1ccc(Cl)cc1</t>
  </si>
  <si>
    <t>pyrimidine, 2,4-diamino-5-(p-chlorobenzyl)-6-n-propyl-</t>
  </si>
  <si>
    <t>perrin_supp6125</t>
  </si>
  <si>
    <t>Nc1ncc(Oc2ccc(Cl)cc2)c(N)n1</t>
  </si>
  <si>
    <t>pyrimidine, 2,4-diamino-5-(p-chlorophenoxy)-</t>
  </si>
  <si>
    <t>perrin_supp6126</t>
  </si>
  <si>
    <t>Nc1ncc(-c2cccc(Cl)c2)c(N)n1</t>
  </si>
  <si>
    <t>pyrimidine, 2,4-diamino-5-(m-chlorophenyl)-</t>
  </si>
  <si>
    <t>perrin_supp6127</t>
  </si>
  <si>
    <t>Nc1ncc(-c2ccc(Cl)cc2)c(N)n1</t>
  </si>
  <si>
    <t>pyrimidine, 2,4-diamino-5-(p-chlorophenyl)-</t>
  </si>
  <si>
    <t>perrin_supp6128</t>
  </si>
  <si>
    <t>CCc1nc(N)nc(N)c1-c1ccc(Cl)cc1</t>
  </si>
  <si>
    <t>pyrimidine, 2,4-diamino-5-(p-chlorophenyl)-6-ethyl-</t>
  </si>
  <si>
    <t>perrin_supp6129</t>
  </si>
  <si>
    <t>Nc1nc(N)c(-c2ccc(Cl)cc2)c(O)n1</t>
  </si>
  <si>
    <t>pyrimidine, 2,4-diamino-5-(p-chlorophenyl)-6-hydroxy-</t>
  </si>
  <si>
    <t>perrin_supp6130</t>
  </si>
  <si>
    <t>CC(C)Cc1nc(N)nc(N)c1-c1ccc(Cl)cc1</t>
  </si>
  <si>
    <t>pyrimidine, 2,4-diamino-5-(p-chlorophenyl)-6-isobutyl-</t>
  </si>
  <si>
    <t>perrin_supp6131</t>
  </si>
  <si>
    <t>Cc1nc(N)nc(N)c1-c1ccc(Cl)cc1</t>
  </si>
  <si>
    <t>pyrimidine, 2,4-diamino-5-(p-chlorophenyl)-6-methyl-</t>
  </si>
  <si>
    <t>perrin_supp6132</t>
  </si>
  <si>
    <t>CCCc1nc(N)nc(N)c1-c1ccc(Cl)cc1</t>
  </si>
  <si>
    <t>pyrimidine, 2,4-diamino-5-(p-chlorophenyl)-6-n-propyl-</t>
  </si>
  <si>
    <t>perrin_supp6133</t>
  </si>
  <si>
    <t>Nc1ncc(Sc2ccc(Cl)cc2)c(N)n1</t>
  </si>
  <si>
    <t>pyrimidine, 2,4-diamino-5-(p-chlorophenylthio)-</t>
  </si>
  <si>
    <t>perrin_supp6134</t>
  </si>
  <si>
    <t>Nc1cc(Sc2ccc(Cl)cc2)nc(N)n1</t>
  </si>
  <si>
    <t>pyrimidine, 2,4-diamino-6-(p-chlorophenylthio)-</t>
  </si>
  <si>
    <t>perrin_supp6135</t>
  </si>
  <si>
    <t>CCc1nc(N)nc(N)c1Sc1ccc(Cl)cc1</t>
  </si>
  <si>
    <t>pyrimidine, 2,4-diamino-5-(p-chlorophenylthio)-6-ethyl-</t>
  </si>
  <si>
    <t>perrin_supp6136</t>
  </si>
  <si>
    <t>Nc1nc(C=Cc2ccccc2)nc(Cl)c1N</t>
  </si>
  <si>
    <t>pyrimidine, 4,5-diamino-6-chloro-2-styryl-</t>
  </si>
  <si>
    <t>perrin_supp6137</t>
  </si>
  <si>
    <t>N#Cc1cnc(N)nc1N</t>
  </si>
  <si>
    <t>pyrimidine, 2,4-diamino-5-cyano-</t>
  </si>
  <si>
    <t>perrin_supp6138</t>
  </si>
  <si>
    <t>Cn1cc(N)c(N)nc1=N</t>
  </si>
  <si>
    <t>pyrimidine, 4,5-diamino-1,2-dihydro-2-imino-1-methyl-</t>
  </si>
  <si>
    <t>perrin_supp6141</t>
  </si>
  <si>
    <t>Cn1cnc(=N)c(N)c1N</t>
  </si>
  <si>
    <t>pyrimidine, 5,6-diamino-1,4-dihydro-4-imino-1-methyl-</t>
  </si>
  <si>
    <t>perrin_supp6142</t>
  </si>
  <si>
    <t>CNc1nc(N)[nH]c(=O)c1N</t>
  </si>
  <si>
    <t>C=2x10-5M, in aq. HCl solutions</t>
  </si>
  <si>
    <t>pyrimidine, 2,5-diamino-3,4-dihydro-6-methylamino-4-oxo-</t>
  </si>
  <si>
    <t>perrin_supp6143</t>
  </si>
  <si>
    <t>C=1.6x10-5, as sulphate</t>
  </si>
  <si>
    <t>C=10-4M, rapid-reaction measurements</t>
  </si>
  <si>
    <t>Cn1c(N)nc(=O)c([N+](=O)[O-])c1N</t>
  </si>
  <si>
    <t>pyrimidine, 2,4-diamino-3,6-dihydro-3-methyl-5-nitro-6-oxo-</t>
  </si>
  <si>
    <t>perrin_supp6144</t>
  </si>
  <si>
    <t>Cn1cnc(=O)c(N)c1N</t>
  </si>
  <si>
    <t>pyrimidine, 4,5-diamino-3,6-dihydro-3-methyl-6-oxo-</t>
  </si>
  <si>
    <t>perrin_supp6145</t>
  </si>
  <si>
    <t>Cn1c(N)nc(N)c(NC(=O)C(F)(F)F)c1=O</t>
  </si>
  <si>
    <t>pyrimidine, 2,4-diamino-1,6-dihydro-1-methyl-6-oxo-5-trifluoroacetamido-</t>
  </si>
  <si>
    <t>perrin_supp6146</t>
  </si>
  <si>
    <t>Nc1nc(O)nc(O)c1N</t>
  </si>
  <si>
    <t>pyrimidine, 4,5-diamino-2,6-dihydroxy-</t>
  </si>
  <si>
    <t>perrin_supp6147</t>
  </si>
  <si>
    <t>Cc1nc(N)nc(N)c1C</t>
  </si>
  <si>
    <t>pyrimidine, 2,4-diamino-5,6-dimethyl-</t>
  </si>
  <si>
    <t>perrin_supp6148</t>
  </si>
  <si>
    <t>Cc1nc(N)c(C)c(N)n1</t>
  </si>
  <si>
    <t>pyrimidine, 4,6-diamino-2,5-dimethyl-</t>
  </si>
  <si>
    <t>perrin_supp6149</t>
  </si>
  <si>
    <t>CN(C)c1cc(N)nc(N)n1</t>
  </si>
  <si>
    <t>pyrimidine, 2,4-diamino-6-dimethylamino-</t>
  </si>
  <si>
    <t>perrin_supp6150</t>
  </si>
  <si>
    <t>CCOC(=O)c1cnc(N)nc1N</t>
  </si>
  <si>
    <t>pyrimidine, 2,4-diamino-5-ethoxycarbonyl-</t>
  </si>
  <si>
    <t>perrin_supp6152</t>
  </si>
  <si>
    <t>CCOC(=O)c1ncnc(N)c1N</t>
  </si>
  <si>
    <t>pyrimidine, 4,5-diamino-6-ethoxycarbonyl-</t>
  </si>
  <si>
    <t>perrin_supp6153</t>
  </si>
  <si>
    <t>Nc1ncc(NC=O)c(N)n1</t>
  </si>
  <si>
    <t>pyrimidine, 2,4-diamino-5-formamido-</t>
  </si>
  <si>
    <t>perrin_supp6154</t>
  </si>
  <si>
    <t>perrin_supp6155</t>
  </si>
  <si>
    <t>perrin_supp6156</t>
  </si>
  <si>
    <t>perrin_supp6157</t>
  </si>
  <si>
    <t>Cc1c(N)nc(O)nc1N</t>
  </si>
  <si>
    <t>pyrimidine, 4,6-diamino-2-hydroxy-5-methyl-</t>
  </si>
  <si>
    <t>perrin_supp6158</t>
  </si>
  <si>
    <t>CNc1nc(N)nc(O)c1N</t>
  </si>
  <si>
    <t>Rapid-flow method</t>
  </si>
  <si>
    <t>pyrimidine, 2,5-diamino-6-hydroxy-4-methylamino-</t>
  </si>
  <si>
    <t>perrin_supp6159</t>
  </si>
  <si>
    <t>CCC(=O)Nc1c(N)nc(N)nc1O</t>
  </si>
  <si>
    <t>pyrimidine, 2,4-diamino-6-hydroxy-5-propionamido-</t>
  </si>
  <si>
    <t>perrin_supp6161</t>
  </si>
  <si>
    <t>Nc1nc(N)c(NC(=O)C(F)(F)F)c(O)n1</t>
  </si>
  <si>
    <t>pyrimidine, 2,4-diamino-6-hydroxy-5-trifluoroacetamido-</t>
  </si>
  <si>
    <t>perrin_supp6162</t>
  </si>
  <si>
    <t>Cc1nc(N)nc(N)c1CC(C)C</t>
  </si>
  <si>
    <t>pyrimidine, 2,4-diamino-5-isobutyl-6-methyl-</t>
  </si>
  <si>
    <t>perrin_supp6163</t>
  </si>
  <si>
    <t>Nc1cc(S)nc(N)n1</t>
  </si>
  <si>
    <t>pyrimidine, 2,4-diamino-6-mercapto-</t>
  </si>
  <si>
    <t>perrin_supp6164</t>
  </si>
  <si>
    <t>Nc1ncnc(S)c1N</t>
  </si>
  <si>
    <t>pyrimidine, 4,5-diamino-6-mercapto-</t>
  </si>
  <si>
    <t>perrin_supp6165</t>
  </si>
  <si>
    <t>Nc1cc(N)nc(S)n1</t>
  </si>
  <si>
    <t>pyrimidine, 4,6-diamino-2-mercapto-</t>
  </si>
  <si>
    <t>perrin_supp6166</t>
  </si>
  <si>
    <t>COc1cnc(N)nc1N</t>
  </si>
  <si>
    <t>pyrimidine, 2,4-diamino-5-methoxy-</t>
  </si>
  <si>
    <t>perrin_supp6167</t>
  </si>
  <si>
    <t>COc1cc(N)nc(N)n1</t>
  </si>
  <si>
    <t>pyrimidine, 2,4-diamino-6-methoxy-</t>
  </si>
  <si>
    <t>perrin_supp6168</t>
  </si>
  <si>
    <t>COC(=O)c1cc(N)nc(N)n1</t>
  </si>
  <si>
    <t>pyrimidine, 2,4-diamino-6-methoxycarbonyl-</t>
  </si>
  <si>
    <t>perrin_supp6169</t>
  </si>
  <si>
    <t>COc1ccc(Sc2cnc(N)nc2N)cc1</t>
  </si>
  <si>
    <t>pyrimidine, 2,4-diamino-5-(p-methoxyphenylthio)-</t>
  </si>
  <si>
    <t>perrin_supp6170</t>
  </si>
  <si>
    <t>Cc1cnc(N)nc1N</t>
  </si>
  <si>
    <t>pyrimidine, 2,4-diamino-5-methyl-</t>
  </si>
  <si>
    <t>perrin_supp6171</t>
  </si>
  <si>
    <t>perrin_supp6172</t>
  </si>
  <si>
    <t>CNc1cc(N)nc(N)n1</t>
  </si>
  <si>
    <t>pyrimidine, 2,4-diamino-6-methylamino-</t>
  </si>
  <si>
    <t>perrin_supp6173</t>
  </si>
  <si>
    <t>Cc1nc(N)nc(N)c1Oc1ccccc1</t>
  </si>
  <si>
    <t>pyrimidine, 2,4-diamino-6-methyl-5-phenoxy-</t>
  </si>
  <si>
    <t>perrin_supp6175</t>
  </si>
  <si>
    <t>Cc1nc(N)nc(N)c1-c1ccccc1</t>
  </si>
  <si>
    <t>pyrimidine, 2,4-diamino-6-methyl-5-phenyl-</t>
  </si>
  <si>
    <t>perrin_supp6176</t>
  </si>
  <si>
    <t>Nc1cc(N2CCOCC2)nc(N)n1</t>
  </si>
  <si>
    <t>pyrimidine, 2,4-diamino-6-morpholino-</t>
  </si>
  <si>
    <t>perrin_supp6177</t>
  </si>
  <si>
    <t>Nc1ncc([N+](=O)[O-])c(N)n1</t>
  </si>
  <si>
    <t>pyrimidine, 2,4-diamino-5-nitro-</t>
  </si>
  <si>
    <t>perrin_supp6178</t>
  </si>
  <si>
    <t>Nc1cnc(CCc2ccccc2)nc1N</t>
  </si>
  <si>
    <t>pyrimidine, 4,5-diamino-2-phenethyl-</t>
  </si>
  <si>
    <t>perrin_supp6179</t>
  </si>
  <si>
    <t>Nc1ncc(Oc2ccccc2)c(N)n1</t>
  </si>
  <si>
    <t>pyrimidine, 2,4-diamino-5-phenoxy-</t>
  </si>
  <si>
    <t>perrin_supp6180</t>
  </si>
  <si>
    <t>Nc1cc(Oc2ccccc2)nc(N)n1</t>
  </si>
  <si>
    <t>pyrimidine, 2,4-diamino-6-phenoxy-</t>
  </si>
  <si>
    <t>perrin_supp6181</t>
  </si>
  <si>
    <t>Nc1ncc(-c2ccccc2)c(N)n1</t>
  </si>
  <si>
    <t>pyrimidine, 2,4-diamino-5-phenyl-</t>
  </si>
  <si>
    <t>perrin_supp6182</t>
  </si>
  <si>
    <t>Nc1cc(-c2ccccc2)nc(N)n1</t>
  </si>
  <si>
    <t>pyrimidine, 2,4-diamino-6-phenyl-</t>
  </si>
  <si>
    <t>perrin_supp6183</t>
  </si>
  <si>
    <t>Nc1ncc(Nc2ccccc2)c(N)n1</t>
  </si>
  <si>
    <t>pyrimidine, 2,4-diamino-5-phenylamino-</t>
  </si>
  <si>
    <t>perrin_supp6184</t>
  </si>
  <si>
    <t>Nc1cc(S(=O)(=O)O)nc(N)n1</t>
  </si>
  <si>
    <t>pyrimidine, 2,4-diamino-6-sulpho-</t>
  </si>
  <si>
    <t>perrin_supp6185</t>
  </si>
  <si>
    <t>Nc1nc(N)c(-c2ccccc2)c(C(F)(F)F)n1</t>
  </si>
  <si>
    <t>pyrimidine, 2,4-diamino-5-phenyl-6-trifluoromethyl-</t>
  </si>
  <si>
    <t>perrin_supp6186</t>
  </si>
  <si>
    <t>Nc1cc(N2CCCCC2)nc(N)n1</t>
  </si>
  <si>
    <t>In H2SO4 solutions</t>
  </si>
  <si>
    <t>pyrimidine, 2,4-diamino-6-piperidino-</t>
  </si>
  <si>
    <t>perrin_supp6187</t>
  </si>
  <si>
    <t>Nc1cc(N)nc(N2CCCCC2)n1</t>
  </si>
  <si>
    <t>pyrimidine, 4,6-diamino-2-piperidino-</t>
  </si>
  <si>
    <t>perrin_supp6188</t>
  </si>
  <si>
    <t>Cn1c(N)c(N)c(=O)n(C)c1=O</t>
  </si>
  <si>
    <t>C=2.5x10-5M, I=0.01</t>
  </si>
  <si>
    <t>pyrimidine, 4,5-diamino-1,2,3,6-tetrahydro-1,3-dimethyl-2,6-dioxo-</t>
  </si>
  <si>
    <t>perrin_supp6189</t>
  </si>
  <si>
    <t>COc1cc(Cc2cnc(N)nc2N)cc(OC)c1OC</t>
  </si>
  <si>
    <t>pyrimidine, 2,4-diamino-5-(3',4',5'-trimethoxybenzyl)-</t>
  </si>
  <si>
    <t>perrin_supp6190</t>
  </si>
  <si>
    <t>COc1cc(-c2cnc(N)nc2N)cc(OC)c1OC</t>
  </si>
  <si>
    <t>pyrimidine, 2,4-diamino-5-(3',4',5'-trimethoxyphenyl)-</t>
  </si>
  <si>
    <t>perrin_supp6191</t>
  </si>
  <si>
    <t>CCN(CC)c1nc(C)cc(C)n1</t>
  </si>
  <si>
    <t>pyrimidine, 2-diethylamino-4,6-dimethyl-</t>
  </si>
  <si>
    <t>perrin_supp6194</t>
  </si>
  <si>
    <t>CCNc1ncnc(O)c1N(CC)CC</t>
  </si>
  <si>
    <t>pyrimidine, 5-diethylamino-4-ethylamino-6-hydroxy-</t>
  </si>
  <si>
    <t>perrin_supp6195</t>
  </si>
  <si>
    <t>CCC1(CC)C(=O)N(C(C)CN2CCOCC2)C(=O)N=C1O</t>
  </si>
  <si>
    <t>pyrimidine, 5,5-diethyl-1,2,5,6-tetrahydro-4-hydroxy-1-(1-methyl-2-morpholinoethyl)-2,6-dioxo-</t>
  </si>
  <si>
    <t>perrin_supp6197</t>
  </si>
  <si>
    <t>Cc1nc(NN)c([N+](=O)[O-])c(NN)n1</t>
  </si>
  <si>
    <t>pyrimidine, 4,6-dihydrazino-2-methyl-5-nitro-</t>
  </si>
  <si>
    <t>perrin_supp6198</t>
  </si>
  <si>
    <t>O=C1N=C(O)N=C(O)C1(CCN1CCOCC1)c1ccccc1</t>
  </si>
  <si>
    <t>pyrimidine, 4,5-dihydro-2,6-dihydroxy-5-(2-morpholinoethyl)-4-oxo-5-phenyl-</t>
  </si>
  <si>
    <t>perrin_supp6199</t>
  </si>
  <si>
    <t>Cc1cnc(=O)n(C)c1</t>
  </si>
  <si>
    <t>pyrimidine, 1,2-dihydro-1,5-dimethyl-2-oxo-</t>
  </si>
  <si>
    <t>perrin_supp6200</t>
  </si>
  <si>
    <t>Cc1ccnc(=O)n1C</t>
  </si>
  <si>
    <t>pyrimidine, 1,2-dihydro-1,6-dimethyl-2-oxo-</t>
  </si>
  <si>
    <t>perrin_supp6201</t>
  </si>
  <si>
    <t>Cc1cn(C)cnc1=O</t>
  </si>
  <si>
    <t>pyrimidine, 1,4-dihydro-1,5-dimethyl-4-oxo-</t>
  </si>
  <si>
    <t>perrin_supp6202</t>
  </si>
  <si>
    <t>Cc1cncn(C)c1=O</t>
  </si>
  <si>
    <t>pyrimidine, 1,6-dihydro-1,5-dimethyl-6-oxo-</t>
  </si>
  <si>
    <t>perrin_supp6203</t>
  </si>
  <si>
    <t>Cc1cc(C)n(O)c(=O)n1</t>
  </si>
  <si>
    <t>pyrimidine, 1,2-dihydro-1-hydroxy-4,6-dimethyl-2-oxo-</t>
  </si>
  <si>
    <t>perrin_supp6204</t>
  </si>
  <si>
    <t>Cc1ccn(C)c(=N)n1</t>
  </si>
  <si>
    <t>pyrimidine, 1,2-dihydro-2-imino-1,4-dimethyl-</t>
  </si>
  <si>
    <t>perrin_supp6209</t>
  </si>
  <si>
    <t>Cc1ccnc(=N)n1C</t>
  </si>
  <si>
    <t>pyrimidine, 1,2-dihydro-2-imino-1,6-dimethyl-</t>
  </si>
  <si>
    <t>perrin_supp6210</t>
  </si>
  <si>
    <t>C#CCn1c(C)cc(C)nc1=N</t>
  </si>
  <si>
    <t>pyrimidine, 1,2-dihydro-2-imino-4,6-dimethyl-1-(prop-2-ynyl)-</t>
  </si>
  <si>
    <t>perrin_supp6211</t>
  </si>
  <si>
    <t>Cn1cc(I)cnc1=N</t>
  </si>
  <si>
    <t>pyrimidine, 1,2-dihydro-2-imino-5-iodo-1-methyl-</t>
  </si>
  <si>
    <t>perrin_supp6212</t>
  </si>
  <si>
    <t>COc1cnc(=N)n(C)c1</t>
  </si>
  <si>
    <t>pyrimidine, 1,2-dihydro-2-imino-5-methoxy-1-methyl-</t>
  </si>
  <si>
    <t>perrin_supp6213</t>
  </si>
  <si>
    <t>COc1ccc(-c2cnc(=N)n(C)c2)cc1</t>
  </si>
  <si>
    <t>pyrimidine, 1,2-dihydro-2-imino-5-(4-methoxyphenyl)-1-methyl-</t>
  </si>
  <si>
    <t>perrin_supp6214</t>
  </si>
  <si>
    <t>CNc1ccn(C)c(=N)n1</t>
  </si>
  <si>
    <t>pyrimidine, 1,2-dihydro-2-imino-1-methyl-4-methylamino-</t>
  </si>
  <si>
    <t>perrin_supp6215</t>
  </si>
  <si>
    <t>Cn1cc(-c2ccc([N+](=O)[O-])cc2)cnc1=N</t>
  </si>
  <si>
    <t>pyrimidine, 1,2-dihydro-2-imino-1-methyl-5-(4-nitrophenyl)-</t>
  </si>
  <si>
    <t>perrin_supp6216</t>
  </si>
  <si>
    <t>Cn1cc(-c2ccccc2)cnc1=N</t>
  </si>
  <si>
    <t>pyrimidine, 1,2-dihydro-2-imino-1-methyl-5-phenyl-</t>
  </si>
  <si>
    <t>perrin_supp6217</t>
  </si>
  <si>
    <t>Cc1ccc(-c2cnc(=N)n(C)c2)cc1</t>
  </si>
  <si>
    <t>pyrimidine, 1,2-dihydro-2-imino-1-methyl-5-(p-tolyl)-</t>
  </si>
  <si>
    <t>perrin_supp6218</t>
  </si>
  <si>
    <t>N=c1ncccn1Cc1ccc([N+](=O)[O-])cc1</t>
  </si>
  <si>
    <t>pyrimidine, 1,2-dihydro-2-imino-1-p-nitrobenzyl-</t>
  </si>
  <si>
    <t>perrin_supp6219</t>
  </si>
  <si>
    <t>CCCn1cccnc1=N</t>
  </si>
  <si>
    <t>pyrimidine, 1,2-dihydro-2-imino-1-propyl-</t>
  </si>
  <si>
    <t>perrin_supp6220</t>
  </si>
  <si>
    <t>C#CCn1cccnc1=N</t>
  </si>
  <si>
    <t>pyrimidine, 1,2-dihydro-2-imino-1-(prop-2-ynyl)-</t>
  </si>
  <si>
    <t>perrin_supp6221</t>
  </si>
  <si>
    <t>Cc1nc(=N)n(C)c(C)c1-c1ccc([N+](=O)[O-])cc1</t>
  </si>
  <si>
    <t>pyrimidine, 1,2-dihydro-2-imino-1,4,6-trimethyl-5-(4-nitrophenyl)-</t>
  </si>
  <si>
    <t>perrin_supp6222</t>
  </si>
  <si>
    <t>Cc1nc(=N)n(C)c(C)c1-c1ccccc1</t>
  </si>
  <si>
    <t>pyrimidine, 1,2-dihydro-2-imino-1,4,6-trimethyl-5-phenyl-</t>
  </si>
  <si>
    <t>perrin_supp6223</t>
  </si>
  <si>
    <t>CCCc1c(C)nc(=N)n(C)c1C</t>
  </si>
  <si>
    <t>pyrimidine, 1,2-dihydro-2-imino-1,4,6-trimethyl-5-propyl-</t>
  </si>
  <si>
    <t>perrin_supp6224</t>
  </si>
  <si>
    <t>CC#Cc1c(C)nc(=N)n(C)c1C</t>
  </si>
  <si>
    <t>pyrimidine, 1,2-dihydro-2-imino-1,4,6-trimethyl-5-(prop-1-ynyl)-</t>
  </si>
  <si>
    <t>perrin_supp6225</t>
  </si>
  <si>
    <t>C#CCc1c(C)nc(=N)n(C)c1C</t>
  </si>
  <si>
    <t>pyrimidine, 1,2-dihydro-2-imino-1,4,6-trimethyl-5-(prop-2-ynyl)-</t>
  </si>
  <si>
    <t>perrin_supp6226</t>
  </si>
  <si>
    <t>CC(C)Cn1cccnc1=O</t>
  </si>
  <si>
    <t>pyrimidine, 1,2-dihydro-1-isobutyl-2-oxo-</t>
  </si>
  <si>
    <t>perrin_supp6227</t>
  </si>
  <si>
    <t>CC(C)n1cccnc1=O</t>
  </si>
  <si>
    <t>pyrimidine, 1,2-dihydro-1-isopropyl-2-oxo-</t>
  </si>
  <si>
    <t>perrin_supp6228</t>
  </si>
  <si>
    <t>COn1c(C)cc(C)nc1=O</t>
  </si>
  <si>
    <t>I=0.1(NaCl), ‚Äúmixed‚Äù constant</t>
  </si>
  <si>
    <t>pyrimidine, 1,2-dihydro-1-methoxy-4,6-dimethyl-2-oxo-</t>
  </si>
  <si>
    <t>perrin_supp6229</t>
  </si>
  <si>
    <t>COc1cc(=O)ncn1C</t>
  </si>
  <si>
    <t>~-2.7</t>
  </si>
  <si>
    <t>pyrimidine, 1,4-dihydro-6-methoxy-1-methyl-4-oxo-</t>
  </si>
  <si>
    <t>perrin_supp6230</t>
  </si>
  <si>
    <t>B99</t>
  </si>
  <si>
    <t>COc1cc(=O)n(C)cn1</t>
  </si>
  <si>
    <t>pyrimidine, 1,6-dihydro-4-methoxy-1-methyl-6-oxo-</t>
  </si>
  <si>
    <t>perrin_supp6231</t>
  </si>
  <si>
    <t>COc1ccc(-c2cnc(=O)n(C)c2)cc1</t>
  </si>
  <si>
    <t>C=2x10-4M, in HCl and chloroacetate buffers</t>
  </si>
  <si>
    <t>pyrimidine, 1,2-dihydro-5-p-methoxyphenyl-1-methyl-2-oxo-</t>
  </si>
  <si>
    <t>perrin_supp6233</t>
  </si>
  <si>
    <t>perrin_supp6235</t>
  </si>
  <si>
    <t>CN=c1ncccn1C</t>
  </si>
  <si>
    <t>pyrimidine, 1,2-dihydro-1-methyl-2-methylimino-</t>
  </si>
  <si>
    <t>perrin_supp6236</t>
  </si>
  <si>
    <t>CSc1cc(=O)n(C)cn1</t>
  </si>
  <si>
    <t>pyrimidine, 1,6-dihydro-1-methyl-4-methylthio-6-oxo-</t>
  </si>
  <si>
    <t>perrin_supp6239</t>
  </si>
  <si>
    <t>Cn1cc(-c2ccc([N+](=O)[O-])cc2)cnc1=O</t>
  </si>
  <si>
    <t>pyrimidine, 1,2-dihydro-1-methyl-5-p-nitrophenyl-2-oxo-</t>
  </si>
  <si>
    <t>perrin_supp6240</t>
  </si>
  <si>
    <t>Cn1cnc(=O)c(-c2ccc([N+](=O)[O-])cc2)c1</t>
  </si>
  <si>
    <t>pyrimidine, 1,4-dihydro-1-methyl-5-p-nitrophenyl-4-oxo-</t>
  </si>
  <si>
    <t>perrin_supp6241</t>
  </si>
  <si>
    <t>Cn1cncc(-c2ccc([N+](=O)[O-])cc2)c1=O</t>
  </si>
  <si>
    <t>pyrimidine, 1,6-dihydro-1-methyl-5-p-nitrophenyl-6-oxo-</t>
  </si>
  <si>
    <t>perrin_supp6242</t>
  </si>
  <si>
    <t>Cn1cc(-c2ccccc2)cnc1=O</t>
  </si>
  <si>
    <t>pyrimidine, 1,2-dihydro-1-methyl-2-oxo-5-phenyl-</t>
  </si>
  <si>
    <t>perrin_supp6243</t>
  </si>
  <si>
    <t>Cn1cnc(=O)c(-c2ccccc2)c1</t>
  </si>
  <si>
    <t>pyrimidine, 1,4-dihydro-1-methyl-4-oxo-5-phenyl-</t>
  </si>
  <si>
    <t>perrin_supp6244</t>
  </si>
  <si>
    <t>Cn1cncc(-c2ccccc2)c1=O</t>
  </si>
  <si>
    <t>pyrimidine, 1,6-dihydro-1-methyl-6-oxo-5-phenyl-</t>
  </si>
  <si>
    <t>perrin_supp6245</t>
  </si>
  <si>
    <t>Cc1ccc(-c2cnc(=O)n(C)c2)cc1</t>
  </si>
  <si>
    <t>pyrimidine, 1,2-dihydro-1-methyl-2-oxo-5-p-tolyl-</t>
  </si>
  <si>
    <t>perrin_supp6246</t>
  </si>
  <si>
    <t>CCCn1cccnc1=O</t>
  </si>
  <si>
    <t>pyrimidine, 1,2-dihydro-2-oxo-1-propyl-</t>
  </si>
  <si>
    <t>perrin_supp6247</t>
  </si>
  <si>
    <t>Oc1cc(O)ncn1</t>
  </si>
  <si>
    <t>pyrimidine, 4,6-dihydroxy-</t>
  </si>
  <si>
    <t>perrin_supp6248</t>
  </si>
  <si>
    <t>CC(C)c1c(O)ncnc1O</t>
  </si>
  <si>
    <t>pyrimidine, 4,6-dihydroxy-5-isopropyl-</t>
  </si>
  <si>
    <t>perrin_supp6250</t>
  </si>
  <si>
    <t>Oc1cc(O)nc(S)n1</t>
  </si>
  <si>
    <t>pyrimidine, 4,6-dihydroxy-2-mercapto-</t>
  </si>
  <si>
    <t>perrin_supp6251</t>
  </si>
  <si>
    <t>In 4% ethanol solutions</t>
  </si>
  <si>
    <t>Cc1nc(O)cc(O)n1</t>
  </si>
  <si>
    <t>pyrimidine, 4,6-dihydroxy-2-methyl-</t>
  </si>
  <si>
    <t>perrin_supp6252</t>
  </si>
  <si>
    <t>Cc1c(O)ncnc1O</t>
  </si>
  <si>
    <t>pyrimidine, 4,6-dihydroxy-5-methyl-</t>
  </si>
  <si>
    <t>perrin_supp6253</t>
  </si>
  <si>
    <t>CCCc1nc(O)cc(O)n1</t>
  </si>
  <si>
    <t>pyrimidine, 4,6-dihydroxy-2-n-propyl-</t>
  </si>
  <si>
    <t>perrin_supp6260</t>
  </si>
  <si>
    <t>Sc1cc(S)ncn1</t>
  </si>
  <si>
    <t>pyrimidine, 4,6-dimercapto-</t>
  </si>
  <si>
    <t>perrin_supp6261</t>
  </si>
  <si>
    <t>COc1cc(OC)ncn1</t>
  </si>
  <si>
    <t>pyrimidine, 4,6-dimethoxy-</t>
  </si>
  <si>
    <t>perrin_supp6262</t>
  </si>
  <si>
    <t>COc1cnc(C)nc1OC</t>
  </si>
  <si>
    <t>E3bg, O</t>
  </si>
  <si>
    <t>pyrimidine, 4,5-dimethoxy-2-methyl-</t>
  </si>
  <si>
    <t>perrin_supp6263</t>
  </si>
  <si>
    <t>perrin_supp6264</t>
  </si>
  <si>
    <t>perrin_supp6265</t>
  </si>
  <si>
    <t>CN(C)c1cncnc1</t>
  </si>
  <si>
    <t>pyrimidine, 5-dimethylamino-</t>
  </si>
  <si>
    <t>perrin_supp6266</t>
  </si>
  <si>
    <t>CN(C)c1nc(=N)ccn1C</t>
  </si>
  <si>
    <t>pyrimidine, 2-dimethylamino-1,4-dihydro-4-imino-1-methyl-</t>
  </si>
  <si>
    <t>perrin_supp6267</t>
  </si>
  <si>
    <t>CN=c1nc(N(C)C)ccn1C</t>
  </si>
  <si>
    <t>pyrimidine, 4-dimethylamino-1,2-dihydro-1-methyl-2-methylimino-</t>
  </si>
  <si>
    <t>perrin_supp6268</t>
  </si>
  <si>
    <t>CN(C)c1nccc(=O)n1C</t>
  </si>
  <si>
    <t>pyrimidine, 2-dimethylamino-1,6-dihydro-1-methyl-6-oxo-</t>
  </si>
  <si>
    <t>perrin_supp6269</t>
  </si>
  <si>
    <t>CN(C)c1ccnc(=O)n1C</t>
  </si>
  <si>
    <t>pyrimidine, 4-dimethylamino-2,3-dihydro-3-methyl-2-oxo-</t>
  </si>
  <si>
    <t>perrin_supp6270</t>
  </si>
  <si>
    <t>Cc1cc(N(C)C)nc(C)n1</t>
  </si>
  <si>
    <t>pyrimidine, 4-dimethylamino-2,6-dimethyl-</t>
  </si>
  <si>
    <t>perrin_supp6274</t>
  </si>
  <si>
    <t>CCOC(=O)c1cnc(C)nc1N(C)C</t>
  </si>
  <si>
    <t>pyrimidine, 4-dimethylamino-5-ethoxycarbonyl-2-methyl-</t>
  </si>
  <si>
    <t>perrin_supp6275</t>
  </si>
  <si>
    <t>CCOc1nc(N(C)C)ncc1[N+](=O)[O-]</t>
  </si>
  <si>
    <t>pyrimidine, 2-dimethylamino-4-ethoxy-5-nitro-</t>
  </si>
  <si>
    <t>perrin_supp6276</t>
  </si>
  <si>
    <t>CN(C)c1nccc(O)n1</t>
  </si>
  <si>
    <t>pyrimidine, 2-dimethylamino-4-hydroxy-</t>
  </si>
  <si>
    <t>perrin_supp6278</t>
  </si>
  <si>
    <t>CN(C)c1nccc(S)n1</t>
  </si>
  <si>
    <t>pyrimidine, 2-dimethylamino-4-mercapto-</t>
  </si>
  <si>
    <t>perrin_supp6279</t>
  </si>
  <si>
    <t>CN(C)c1ccnc(S)n1</t>
  </si>
  <si>
    <t>pyrimidine, 4-dimethylamino-2-mercapto-</t>
  </si>
  <si>
    <t>perrin_supp6280</t>
  </si>
  <si>
    <t>CN(C)c1cc(S)ncn1</t>
  </si>
  <si>
    <t>pyrimidine, 4-dimethylamino-6-mercapto-</t>
  </si>
  <si>
    <t>perrin_supp6281</t>
  </si>
  <si>
    <t>COc1ccnc(N(C)C)n1</t>
  </si>
  <si>
    <t>pyrimidine, 2-dimethylamino-4-methoxy-</t>
  </si>
  <si>
    <t>perrin_supp6282</t>
  </si>
  <si>
    <t>perrin_supp6283</t>
  </si>
  <si>
    <t>Cc1nccc(N(C)C)n1</t>
  </si>
  <si>
    <t>pyrimidine, 4-dimethylamino-2-methyl-</t>
  </si>
  <si>
    <t>perrin_supp6284</t>
  </si>
  <si>
    <t>CNc1ccnc(N(C)C)n1</t>
  </si>
  <si>
    <t>pyrimidine, 2-dimethylamino-4-methylamino-</t>
  </si>
  <si>
    <t>perrin_supp6285</t>
  </si>
  <si>
    <t>CNc1nc(N(C)C)ncc1[N+](=O)[O-]</t>
  </si>
  <si>
    <t>pyrimidine, 2-dimethylamino-4-methylamino-5-nitro-</t>
  </si>
  <si>
    <t>perrin_supp6286</t>
  </si>
  <si>
    <t>CNc1ncnc(N(C)C)c1[N+](=O)[O-]</t>
  </si>
  <si>
    <t>pyrimidine, 4-dimethylamino-6-methylamino-5-nitro-</t>
  </si>
  <si>
    <t>perrin_supp6287</t>
  </si>
  <si>
    <t>CSc1ccnc(N(C)C)n1</t>
  </si>
  <si>
    <t>pyrimidine, 2-dimethylamino-4-methylthio-</t>
  </si>
  <si>
    <t>perrin_supp6288</t>
  </si>
  <si>
    <t>CSc1nccc(N(C)C)n1</t>
  </si>
  <si>
    <t>pyrimidine, 4-dimethylamino-2-methylthio-</t>
  </si>
  <si>
    <t>perrin_supp6289</t>
  </si>
  <si>
    <t>CSc1cc(N(C)C)ncn1</t>
  </si>
  <si>
    <t>pyrimidine, 4-dimethylamino-6-methylthio-</t>
  </si>
  <si>
    <t>perrin_supp6290</t>
  </si>
  <si>
    <t>CN(C)c1ccc(-c2cnc(=N)n(C)c2)cc1</t>
  </si>
  <si>
    <t>pyrimidine, 5-(4-dimethylaminophenyl)-1,2-dihydro-2-imino-1-methyl-</t>
  </si>
  <si>
    <t>perrin_supp6291</t>
  </si>
  <si>
    <t>COc1ncc(-c2ccc(N(C)C)cc2)cn1</t>
  </si>
  <si>
    <t>pyrimidine, 5-(4-dimethylaminophenyl)-2-methoxy-</t>
  </si>
  <si>
    <t>perrin_supp6292</t>
  </si>
  <si>
    <t>CNc1ncc(-c2ccc(N(C)C)cc2)cn1</t>
  </si>
  <si>
    <t>pyrimidine, 5-(4-dimethylaminophenyl)-2-methylamino-</t>
  </si>
  <si>
    <t>perrin_supp6293</t>
  </si>
  <si>
    <t>CNc1cc(C)nc(C)n1</t>
  </si>
  <si>
    <t>pyrimidine, 2,6-dimethyl-4-methylamino-</t>
  </si>
  <si>
    <t>perrin_supp6294</t>
  </si>
  <si>
    <t>CNc1nc(C)c(-c2ccc([N+](=O)[O-])cc2)c(C)n1</t>
  </si>
  <si>
    <t>pyrimidine, 4,6-dimethyl-2-methylamino-5-(4-nitrophenyl)-</t>
  </si>
  <si>
    <t>perrin_supp6295</t>
  </si>
  <si>
    <t>CNc1nc(C)c(-c2ccccc2)c(C)n1</t>
  </si>
  <si>
    <t>pyrimidine, 4,6-dimethyl-2-methylamino-5-phenyl-</t>
  </si>
  <si>
    <t>perrin_supp6296</t>
  </si>
  <si>
    <t>CCCc1c(C)nc(NC)nc1C</t>
  </si>
  <si>
    <t>pyrimidine, 4,6-dimethyl-2-methylamino-5-propyl-</t>
  </si>
  <si>
    <t>perrin_supp6297</t>
  </si>
  <si>
    <t>CC#Cc1c(C)nc(NC)nc1C</t>
  </si>
  <si>
    <t>pyrimidine, 4,6-dimethyl-2-methylamino-5-(prop-1-ynyl)-</t>
  </si>
  <si>
    <t>perrin_supp6298</t>
  </si>
  <si>
    <t>C#CCc1c(C)nc(NC)nc1C</t>
  </si>
  <si>
    <t>pyrimidine, 4,6-dimethyl-2-methylamino-5-(prop-2-ynyl)-</t>
  </si>
  <si>
    <t>perrin_supp6299</t>
  </si>
  <si>
    <t>CSc1cc(C)nc(C)n1</t>
  </si>
  <si>
    <t>pyrimidine, 2,4-dimethyl-6-methylthio-</t>
  </si>
  <si>
    <t>perrin_supp6300</t>
  </si>
  <si>
    <t>CSc1nc(C)cc(C)n1</t>
  </si>
  <si>
    <t>pyrimidine, 4,6-dimethyl-2-methylthio-</t>
  </si>
  <si>
    <t>perrin_supp6301</t>
  </si>
  <si>
    <t>CC(C)CCC(C)Nc1ncccn1</t>
  </si>
  <si>
    <t>C=5x10-5m, in formate and acetate buffers</t>
  </si>
  <si>
    <t>pyrimidine, 2-(1,4-dimethylpentyl)amino-</t>
  </si>
  <si>
    <t>perrin_supp6302</t>
  </si>
  <si>
    <t>Cc1cc(NC(C)CCC(C)C)nc(C)n1</t>
  </si>
  <si>
    <t>C=2x10-5mg, in phosphate and TRIS buffers</t>
  </si>
  <si>
    <t>pyrimidine, 4-(1,4-dimethylpentyl)amino-2,6-dimethyl-</t>
  </si>
  <si>
    <t>perrin_supp6303</t>
  </si>
  <si>
    <t>Cc1cc(C)nc(NC(C)CCC(C)C)n1</t>
  </si>
  <si>
    <t>pyrimidine, 2-(1,4-dimethylpentyl)amino-4,6-dimethyl-</t>
  </si>
  <si>
    <t>perrin_supp6304</t>
  </si>
  <si>
    <t>CCCNc1nc(C)cc(C)n1</t>
  </si>
  <si>
    <t>pyrimidine, 4,6-dimethyl-2-propylamino-</t>
  </si>
  <si>
    <t>perrin_supp6305</t>
  </si>
  <si>
    <t>C#CCNc1nc(C)cc(C)n1</t>
  </si>
  <si>
    <t>pyrimidine, 4,6-dimethyl-2-(prop-2-ynylamino)-</t>
  </si>
  <si>
    <t>perrin_supp6306</t>
  </si>
  <si>
    <t>Cc1cc(S(=O)(=O)O)nc(C)n1</t>
  </si>
  <si>
    <t>C=5x10-5M, as K+ salt, in aq. HCl solutions</t>
  </si>
  <si>
    <t>pyrimidine, 2,6-dimethyl-4-sulpho-</t>
  </si>
  <si>
    <t>perrin_supp6307</t>
  </si>
  <si>
    <t>c1ccc(C(Nc2ncccn2)c2ccccc2)cc1</t>
  </si>
  <si>
    <t>In chloroacetate and formate buffers, I=0.01</t>
  </si>
  <si>
    <t>pyrimidine, 2-diphenylmethylamino-</t>
  </si>
  <si>
    <t>perrin_supp6309</t>
  </si>
  <si>
    <t>Cc1cc(C)nc(NC(c2ccccc2)c2ccccc2)n1</t>
  </si>
  <si>
    <t>C=2x10-5M, acetate and formate buffers, I=0.01</t>
  </si>
  <si>
    <t>pyrimidine, 2-diphenylmethylamino-4,6-dimethyl-</t>
  </si>
  <si>
    <t>perrin_supp6310</t>
  </si>
  <si>
    <t>CCOc1ncccn1</t>
  </si>
  <si>
    <t>pyrimidine, 2-ethoxy-</t>
  </si>
  <si>
    <t>perrin_supp6311</t>
  </si>
  <si>
    <t>CCOC(=O)COn1c(C)cc(C)nc1=O</t>
  </si>
  <si>
    <t>I=0.1(NaCl) C=0.006M, "mixed" constant</t>
  </si>
  <si>
    <t>pyrimidine, 1-ethoxycarbonylmethoxy-1,2-dihydro-4,6-dimethyl-2-oxo-</t>
  </si>
  <si>
    <t>perrin_supp6312</t>
  </si>
  <si>
    <t>CCOC(=O)c1cnc(C)nc1OCC</t>
  </si>
  <si>
    <t>pyrimidine, 4-ethoxy-5-ethoxycarbonyl-2-methyl-</t>
  </si>
  <si>
    <t>perrin_supp6313</t>
  </si>
  <si>
    <t>CCOc1ncc(C)cn1</t>
  </si>
  <si>
    <t>pyrimidine, 2-ethoxy-5-methyl-</t>
  </si>
  <si>
    <t>perrin_supp6314</t>
  </si>
  <si>
    <t>CCC1(CCN2CCOCC2)C(=O)N=C(O)N=C1O</t>
  </si>
  <si>
    <t>pyrimidine, 5-ethyl-4,5-dihydro-2,6-dihydroxy-5-(2-morpholinoethyl)-4-oxo-</t>
  </si>
  <si>
    <t>perrin_supp6315</t>
  </si>
  <si>
    <t>CCCC(C)C1(CC)C(=O)N=C(S)N=C1O</t>
  </si>
  <si>
    <t>pyrimidine, 5-ethyl-5,6-dihydro-4-hydroxy-2-mercapto-5-(1-methylbutyl)-6-oxo-</t>
  </si>
  <si>
    <t>perrin_supp6316</t>
  </si>
  <si>
    <t>CCn1cc(C)c(O)nc1=O</t>
  </si>
  <si>
    <t>pyrimidine, 1-ethyl-1,2-dihydro-4-hydroxy-5-methyl-2-oxo-</t>
  </si>
  <si>
    <t>perrin_supp6317</t>
  </si>
  <si>
    <t>CCn1ccc(O)nc1=O</t>
  </si>
  <si>
    <t>pyrimidine, 1-ethyl-1,2-dihydro-4-hydroxy-2-oxo-</t>
  </si>
  <si>
    <t>perrin_supp6318</t>
  </si>
  <si>
    <t>CCn1cccnc1=NC</t>
  </si>
  <si>
    <t>pyrimidine, 1-ethyl-1,2-dihydro-2-methylimino-</t>
  </si>
  <si>
    <t>perrin_supp6319</t>
  </si>
  <si>
    <t>CCn1cc(C)cnc1=O</t>
  </si>
  <si>
    <t>pyrimidine, 1-ethyl-1,2-dihydro-5-methyl-2-oxo-</t>
  </si>
  <si>
    <t>perrin_supp6320</t>
  </si>
  <si>
    <t>CCn1c(C)ccnc1=O</t>
  </si>
  <si>
    <t>pyrimidine, 1-ethyl-1,2-dihydro-6-methyl-2-oxo-</t>
  </si>
  <si>
    <t>perrin_supp6321</t>
  </si>
  <si>
    <t>CCn1cccnc1=O</t>
  </si>
  <si>
    <t>pyrimidine, 1-ethyl-1,2-dihydro-2-oxo-</t>
  </si>
  <si>
    <t>perrin_supp6322</t>
  </si>
  <si>
    <t>CCC1(c2ccccc2)C(=O)N(CCN2CCOCC2)C(=O)N(CCN2CCOCC2)C1=O</t>
  </si>
  <si>
    <t>E3bg, R3c</t>
  </si>
  <si>
    <t>pyrimidine, 5-ethyl-hexahydro-1,3-di(2-morpholinoethyl)-2,4,6-trioxo-5-phenyl-</t>
  </si>
  <si>
    <t>perrin_supp6323</t>
  </si>
  <si>
    <t>CCC1(c2ccccc2)C(=O)N(C)C(=O)N(CCN2CCOCC2)C1=O</t>
  </si>
  <si>
    <t>pyrimidine, 5-ethyl-hexahydro-1-(2-morpholinoethyl)-3-methyl-2,4,6-trioxo-5-phenyl-</t>
  </si>
  <si>
    <t>perrin_supp6324</t>
  </si>
  <si>
    <t>CCN=c1ncccn1C</t>
  </si>
  <si>
    <t>pyrimidine, 2-ethylimino-1,2-dihydro-1-methyl-</t>
  </si>
  <si>
    <t>perrin_supp6325</t>
  </si>
  <si>
    <t>CCC1(c2ccccc2)C(=O)N(C(C)CN2CCOCC2)C(=O)N=C1O</t>
  </si>
  <si>
    <t>pyrimidine, 5-ethyl-1,2,5,6-tetrahydro-4-hydroxy-1-(1-methyl-2-morpholinoethyl)-2,6-dioxo-5-phenyl-</t>
  </si>
  <si>
    <t>perrin_supp6326</t>
  </si>
  <si>
    <t>CCC1(c2ccccc2)C(=O)N(CCN2CCOCC2)C(=O)N=C1O</t>
  </si>
  <si>
    <t>pyrimidine, 5-ethyl-1,2,5,6-tetrahydro-4-hydroxy-1-(2-morpholinoethyl)-2,6-dioxo-5-phenyl-</t>
  </si>
  <si>
    <t>perrin_supp6327</t>
  </si>
  <si>
    <t>CCSc1ncccn1</t>
  </si>
  <si>
    <t>pyrimidine, 2-ethylthio-</t>
  </si>
  <si>
    <t>perrin_supp6329</t>
  </si>
  <si>
    <t>CCSc1ccncn1</t>
  </si>
  <si>
    <t>pyrimidine, 4-ethylthio-</t>
  </si>
  <si>
    <t>perrin_supp6330</t>
  </si>
  <si>
    <t>Cn1cc(-c2ccc(F)cc2)cnc1=N</t>
  </si>
  <si>
    <t>pyrimidine, 5-(4-fluorophenyl)-1,2-dihydro-2-imino-1-methyl-</t>
  </si>
  <si>
    <t>perrin_supp6331</t>
  </si>
  <si>
    <t>CNc1ncc(-c2ccc(F)cc2)cn1</t>
  </si>
  <si>
    <t>pyrimidine, 5-(4-fluorophenyl)-2-methylamino-</t>
  </si>
  <si>
    <t>perrin_supp6332</t>
  </si>
  <si>
    <t>CNc1ncnc(NC)c1NC=O</t>
  </si>
  <si>
    <t>pyrimidine, 5-formamido-4,6-bismethylamino-</t>
  </si>
  <si>
    <t>perrin_supp6333</t>
  </si>
  <si>
    <t>CNc1nc(SC)nc(NC)c1NC=O</t>
  </si>
  <si>
    <t>pyrimidine, 5-formamido-4,6-bismethylamino-2-methylthio-</t>
  </si>
  <si>
    <t>perrin_supp6334</t>
  </si>
  <si>
    <t>CNc1nc(C)nc(SC)c1NC=O</t>
  </si>
  <si>
    <t>pyrimidine, 5-formamido-2-methyl-4-methylamino-6-methylthio-</t>
  </si>
  <si>
    <t>perrin_supp6335</t>
  </si>
  <si>
    <t>C1CNCNC1</t>
  </si>
  <si>
    <t>pyrimidine, hexahydro-</t>
  </si>
  <si>
    <t>perrin_supp6337</t>
  </si>
  <si>
    <t>CCCCCCNc1ncccn1</t>
  </si>
  <si>
    <t>pyrimidine, 2-hexylamino-</t>
  </si>
  <si>
    <t>perrin_supp6338</t>
  </si>
  <si>
    <t>NNc1ncccn1</t>
  </si>
  <si>
    <t>pyrimidine, 2-hydrazino-</t>
  </si>
  <si>
    <t>perrin_supp6339</t>
  </si>
  <si>
    <t>COc1ncnc(NN)c1[N+](=O)[O-]</t>
  </si>
  <si>
    <t>pyrimidine, 4-hydrazino-6-methoxy-5-nitro-</t>
  </si>
  <si>
    <t>perrin_supp6340</t>
  </si>
  <si>
    <t>NNc1ncncc1[N+](=O)[O-]</t>
  </si>
  <si>
    <t>pyrimidine, 4-hydrazino-5-nitro-</t>
  </si>
  <si>
    <t>perrin_supp6341</t>
  </si>
  <si>
    <t>Cc1cc(C)nc(O)n1</t>
  </si>
  <si>
    <t>pyrimidine, 2-hydroxy-4,6-dimethyl-</t>
  </si>
  <si>
    <t>perrin_supp6342</t>
  </si>
  <si>
    <t>Cc1cc(O)nc(C)n1</t>
  </si>
  <si>
    <t>pyrimidine, 4-hydroxy-2,6-dimethyl-</t>
  </si>
  <si>
    <t>perrin_supp6343</t>
  </si>
  <si>
    <t>CCCc1c(C)nc(O)nc1C</t>
  </si>
  <si>
    <t>pyrimidine, 2-hydroxy-4,6-dimethyl-5-propyl-</t>
  </si>
  <si>
    <t>perrin_supp6344</t>
  </si>
  <si>
    <t>CC#Cc1c(C)nc(O)nc1C</t>
  </si>
  <si>
    <t>pyrimidine, 2-hydroxy-4,6-dimethyl-5-(prop-1-ynyl)-</t>
  </si>
  <si>
    <t>perrin_supp6345</t>
  </si>
  <si>
    <t>C#CCc1c(C)nc(O)nc1C</t>
  </si>
  <si>
    <t>pyrimidine, 2-hydroxy-4,6-dimethyl-5-(prop-2-ynyl)-</t>
  </si>
  <si>
    <t>perrin_supp6346</t>
  </si>
  <si>
    <t>OCCNc1ccnc(O)n1</t>
  </si>
  <si>
    <t>pyrimidine, 2-hydroxy-4-(2-hydroxyethyl)amino-</t>
  </si>
  <si>
    <t>perrin_supp6348</t>
  </si>
  <si>
    <t>CC(C)c1c(O)ncnc1S</t>
  </si>
  <si>
    <t>pyrimidine, 4-hydroxy-5-isopropyl-6-mercapto-</t>
  </si>
  <si>
    <t>perrin_supp6349</t>
  </si>
  <si>
    <t>Oc1ccnc(S)n1</t>
  </si>
  <si>
    <t>pyrimidine, 4-hydroxy-2-mercapto-</t>
  </si>
  <si>
    <t>perrin_supp6350</t>
  </si>
  <si>
    <t>Oc1cc(S)ncn1</t>
  </si>
  <si>
    <t>pyrimidine, 4-hydroxy-6-mercapto-</t>
  </si>
  <si>
    <t>perrin_supp6351</t>
  </si>
  <si>
    <t>Cc1c(O)ncnc1S</t>
  </si>
  <si>
    <t>pyrimidine, 4-hydroxy-6-mercapto-5-methyl-</t>
  </si>
  <si>
    <t>perrin_supp6352</t>
  </si>
  <si>
    <t>CCCc1cc(O)nc(S)n1</t>
  </si>
  <si>
    <t>pyrimidine, 4-hydroxy-2-mercapto-6-n-propyl-</t>
  </si>
  <si>
    <t>perrin_supp6353</t>
  </si>
  <si>
    <t>COc1cc(O)ncn1</t>
  </si>
  <si>
    <t>pyrimidine, 4-hydroxy-6-methoxy-</t>
  </si>
  <si>
    <t>perrin_supp6354</t>
  </si>
  <si>
    <t>COc1ccc(-c2cnc(O)nc2)cc1</t>
  </si>
  <si>
    <t>pyrimidine, 2-hydroxy-5-p-methoxyphenyl-</t>
  </si>
  <si>
    <t>perrin_supp6355</t>
  </si>
  <si>
    <t>Cc1cncnc1O</t>
  </si>
  <si>
    <t>pyrimidine, 4-hydroxy-5-methyl-</t>
  </si>
  <si>
    <t>perrin_supp6356</t>
  </si>
  <si>
    <t>CSc1ncnc(O)c1C</t>
  </si>
  <si>
    <t>pyrimidine, 4-hydroxy-5-methyl-6-methylthio-</t>
  </si>
  <si>
    <t>perrin_supp6357</t>
  </si>
  <si>
    <t>CSc1cc(O)ncn1</t>
  </si>
  <si>
    <t>pyrimidine, 4-hydroxy-6-methylthio-</t>
  </si>
  <si>
    <t>perrin_supp6358</t>
  </si>
  <si>
    <t>O=[N+]([O-])c1ccc(-c2cnc(O)nc2)cc1</t>
  </si>
  <si>
    <t>pyrimidine, 2-hydroxy-5-p-nitrophenyl-</t>
  </si>
  <si>
    <t>perrin_supp6359</t>
  </si>
  <si>
    <t>Oc1ccnc(N2CCCCC2)n1</t>
  </si>
  <si>
    <t>pyrimidine, 4-hydroxy-2-piperidino-</t>
  </si>
  <si>
    <t>perrin_supp6360</t>
  </si>
  <si>
    <t>Cc1ccc(-c2cnc(O)nc2)cc1</t>
  </si>
  <si>
    <t>pyrimidine, 2-hydroxy-5-p-tolyl-</t>
  </si>
  <si>
    <t>perrin_supp6361</t>
  </si>
  <si>
    <t>Cc1nc(O)nc(C)c1C</t>
  </si>
  <si>
    <t>C=2.5x10M I=0.015</t>
  </si>
  <si>
    <t>pyrimidine, 2-hydroxy-4,5,6-trimethyl-</t>
  </si>
  <si>
    <t>perrin_supp6362</t>
  </si>
  <si>
    <t>CNc1ncc(I)cn1</t>
  </si>
  <si>
    <t>pyrimidine, 5-iodo-2-methylamino-</t>
  </si>
  <si>
    <t>perrin_supp6363</t>
  </si>
  <si>
    <t>CC(C)COc1ncccn1</t>
  </si>
  <si>
    <t>pyrimidine, 2-isobutoxy-</t>
  </si>
  <si>
    <t>perrin_supp6364</t>
  </si>
  <si>
    <t>Cc1cc(C)nc(NCC(C)C)n1</t>
  </si>
  <si>
    <t>pyrimidine, 2-isobutylamino-4,6-dimethyl-</t>
  </si>
  <si>
    <t>perrin_supp6365</t>
  </si>
  <si>
    <t>Cc1cc(NCC(C)C)nc(C)n1</t>
  </si>
  <si>
    <t>pyrimidine, 4-isobutylamino-2,6-dimethyl-</t>
  </si>
  <si>
    <t>perrin_supp6366</t>
  </si>
  <si>
    <t>CC(C)CCNc1ncccn1</t>
  </si>
  <si>
    <t>C=3x10-4M. I=0.01</t>
  </si>
  <si>
    <t>pyrimidine, 2-isopentylamino-</t>
  </si>
  <si>
    <t>perrin_supp6367</t>
  </si>
  <si>
    <t>Cc1cc(C)nc(NCCC(C)C)n1</t>
  </si>
  <si>
    <t>C=10-4M, in succinate buffers, I=0.01</t>
  </si>
  <si>
    <t>pyrimidine, 2-isopentylamino-4,6-dimethyl-</t>
  </si>
  <si>
    <t>perrin_supp6368</t>
  </si>
  <si>
    <t>Cc1cc(NCCC(C)C)nc(C)n1</t>
  </si>
  <si>
    <t>C=6x10-5M, in phosphate and TRIS buffers, I=0.01</t>
  </si>
  <si>
    <t>pyrimidine, 4-isopentylamino-2,6-dimethyl-</t>
  </si>
  <si>
    <t>perrin_supp6369</t>
  </si>
  <si>
    <t>CC(C)Oc1ncccn1</t>
  </si>
  <si>
    <t>pyrimidine, 2-isopropoxy-</t>
  </si>
  <si>
    <t>perrin_supp6370</t>
  </si>
  <si>
    <t>Cc1nccc(OC(C)C)n1</t>
  </si>
  <si>
    <t>pyrimidine, 4-isopropoxy-2-methyl-</t>
  </si>
  <si>
    <t>perrin_supp6371</t>
  </si>
  <si>
    <t>CC(C)Nc1ncccn1</t>
  </si>
  <si>
    <t>pyrimidine, 2-isopropylamino-</t>
  </si>
  <si>
    <t>perrin_supp6372</t>
  </si>
  <si>
    <t>Cc1cc(C)nc(NC(C)C)n1</t>
  </si>
  <si>
    <t>pyrimidine, 2-isopropylamino-4,6-dimethyl-</t>
  </si>
  <si>
    <t>perrin_supp6373</t>
  </si>
  <si>
    <t>CC(C)Sc1ncccn1</t>
  </si>
  <si>
    <t>pyrimidine, 2-isopropylthio-</t>
  </si>
  <si>
    <t>perrin_supp6374</t>
  </si>
  <si>
    <t>perrin_supp6375</t>
  </si>
  <si>
    <t>In 4% ethanol solution</t>
  </si>
  <si>
    <t>perrin_supp6376</t>
  </si>
  <si>
    <t>Cc1cc(S)nc(C)n1</t>
  </si>
  <si>
    <t>pyrimidine, 4-mercapto-2,6-dimethyl-</t>
  </si>
  <si>
    <t>perrin_supp6377</t>
  </si>
  <si>
    <t>COc1cc(S)ncn1</t>
  </si>
  <si>
    <t>pyrimidine, 4-mercapto-6-methoxy-</t>
  </si>
  <si>
    <t>perrin_supp6378</t>
  </si>
  <si>
    <t>COc1ncnc(S)c1C</t>
  </si>
  <si>
    <t>pyrimidine, 4-mercapto-6-methoxy-5-methyl-</t>
  </si>
  <si>
    <t>perrin_supp6379</t>
  </si>
  <si>
    <t>CNc1cc(S)ncn1</t>
  </si>
  <si>
    <t>pyrimidine, 4-mercapto-6-methylamino-</t>
  </si>
  <si>
    <t>perrin_supp6380</t>
  </si>
  <si>
    <t>perrin_supp6381</t>
  </si>
  <si>
    <t>COc1nc(C)cc(C)n1</t>
  </si>
  <si>
    <t>pyrimidine, 2-methoxy-4,6-dimethyl-</t>
  </si>
  <si>
    <t>perrin_supp6382</t>
  </si>
  <si>
    <t>COc1cc(C)nc(C)n1</t>
  </si>
  <si>
    <t>pyrimidine, 4-methoxy-2,6-dimethyl-</t>
  </si>
  <si>
    <t>perrin_supp6383</t>
  </si>
  <si>
    <t>COc1ccc(-c2cnc(OC)nc2)cc1</t>
  </si>
  <si>
    <t>pyrimidine, 2-methoxy-5-p-methoxyphenyl-</t>
  </si>
  <si>
    <t>perrin_supp6384</t>
  </si>
  <si>
    <t>COc1ncc(C)cn1</t>
  </si>
  <si>
    <t>pyrimidine, 2-methoxy-5-methyl-</t>
  </si>
  <si>
    <t>perrin_supp6385</t>
  </si>
  <si>
    <t>COc1ccnc(C)n1</t>
  </si>
  <si>
    <t>pyrimidine, 4-methoxy-2-methyl-</t>
  </si>
  <si>
    <t>perrin_supp6386</t>
  </si>
  <si>
    <t>COc1ncncc1C</t>
  </si>
  <si>
    <t>pyrimidine, 4-methoxy-5-methyl-</t>
  </si>
  <si>
    <t>perrin_supp6387</t>
  </si>
  <si>
    <t>CNc1ncc(OC)cn1</t>
  </si>
  <si>
    <t>C=10-4m, I=0.01</t>
  </si>
  <si>
    <t>pyrimidine, 5-methoxy-2-methylamino-</t>
  </si>
  <si>
    <t>perrin_supp6388</t>
  </si>
  <si>
    <t>perrin_supp6389</t>
  </si>
  <si>
    <t>COc1ncc(-c2ccccc2)cn1</t>
  </si>
  <si>
    <t>pyrimidine, 2-methoxy-5-phenyl-</t>
  </si>
  <si>
    <t>perrin_supp6391</t>
  </si>
  <si>
    <t>COc1ncncc1-c1ccccc1</t>
  </si>
  <si>
    <t>pyrimidine, 4-methoxy-5-phenyl-</t>
  </si>
  <si>
    <t>perrin_supp6392</t>
  </si>
  <si>
    <t>CNc1ncc(-c2ccc(OC)cc2)cn1</t>
  </si>
  <si>
    <t>pyrimidine, 5-(4-methoxyphenyl)-2-methylamino-</t>
  </si>
  <si>
    <t>perrin_supp6395</t>
  </si>
  <si>
    <t>COc1ccc(-c2cnc(SC)nc2)cc1</t>
  </si>
  <si>
    <t>C=5x10-5M, , in aq. HCl solutions, Ho scale</t>
  </si>
  <si>
    <t>pyrimidine, 5-p-methoxyphenyl-2-methylthio-</t>
  </si>
  <si>
    <t>perrin_supp6396</t>
  </si>
  <si>
    <t>COc1ncc(-c2ccc(C)cc2)cn1</t>
  </si>
  <si>
    <t>pyrimidine, 2-methoxy-5-p-tolyl-</t>
  </si>
  <si>
    <t>perrin_supp6397</t>
  </si>
  <si>
    <t>CNc1cc(SC)ncn1</t>
  </si>
  <si>
    <t>pyrimidine, 4-methylamino-6-methylthio-</t>
  </si>
  <si>
    <t>perrin_supp6398</t>
  </si>
  <si>
    <t>CNc1ncc(-c2ccccc2)cn1</t>
  </si>
  <si>
    <t>pyrimidine, 2-methylamino-5-phenyl-</t>
  </si>
  <si>
    <t>perrin_supp6400</t>
  </si>
  <si>
    <t>CNc1ncc(-c2ccc(C)cc2)cn1</t>
  </si>
  <si>
    <t>pyrimidine, 2-methylamino-5-(p-tolyl)-</t>
  </si>
  <si>
    <t>perrin_supp6401</t>
  </si>
  <si>
    <t>CNc1nc(C)nc(NC)c1[N+](=O)[O-]</t>
  </si>
  <si>
    <t>pyrimidine, 2-methyl-4,6-bismethylamino-5-nitro-</t>
  </si>
  <si>
    <t>perrin_supp6402</t>
  </si>
  <si>
    <t>CNc1nccc(C)n1</t>
  </si>
  <si>
    <t>pyrimidine, 4-methyl-2-methylamino-</t>
  </si>
  <si>
    <t>perrin_supp6403</t>
  </si>
  <si>
    <t>Cc1ncc([N+](=O)[O-])cn1</t>
  </si>
  <si>
    <t>pyrimidine, 2-methyl-5-nitro-</t>
  </si>
  <si>
    <t>perrin_supp6404</t>
  </si>
  <si>
    <t>Cc1nccc(Oc2ccccc2)n1</t>
  </si>
  <si>
    <t>pyrimidine, 2-methyl-4-phenoxy-</t>
  </si>
  <si>
    <t>perrin_supp6405</t>
  </si>
  <si>
    <t>CS(=O)c1cncnc1</t>
  </si>
  <si>
    <t>pyrimidine, 5-methylsulphinyl-</t>
  </si>
  <si>
    <t>perrin_supp6406</t>
  </si>
  <si>
    <t>CS(=O)(=O)c1cncnc1</t>
  </si>
  <si>
    <t>pyrimidine, 5-methylsulphonyl-</t>
  </si>
  <si>
    <t>perrin_supp6407</t>
  </si>
  <si>
    <t>CSc1ncc([N+](=O)[O-])cn1</t>
  </si>
  <si>
    <t>pyrimidine, 2-methylthio-5-nitro-</t>
  </si>
  <si>
    <t>perrin_supp6408</t>
  </si>
  <si>
    <t>O=[N+]([O-])c1cncnc1</t>
  </si>
  <si>
    <t>pyrimidine, 5-nitro-</t>
  </si>
  <si>
    <t>perrin_supp6409</t>
  </si>
  <si>
    <t>O=[N+]([O-])c1ccc(CNc2ncccn2)cc1</t>
  </si>
  <si>
    <t>pyrimidine, 2-p-nitrobenzylamino-</t>
  </si>
  <si>
    <t>perrin_supp6410</t>
  </si>
  <si>
    <t>O=NCNc1ccncn1</t>
  </si>
  <si>
    <t>pyrimidine, 4-nitrosomethylamino-</t>
  </si>
  <si>
    <t>perrin_supp6411</t>
  </si>
  <si>
    <t>CCCOc1ncccn1</t>
  </si>
  <si>
    <t>pyrimidine, 2-propoxy-</t>
  </si>
  <si>
    <t>perrin_supp6412</t>
  </si>
  <si>
    <t>C#CCNc1ncccn1</t>
  </si>
  <si>
    <t>pyrimidine, 2-(prop-2-ynylamino)-</t>
  </si>
  <si>
    <t>perrin_supp6413</t>
  </si>
  <si>
    <t>CC(=O)OC[C@H]1O[C@@H](Nc2nc(N(C)C)ncc2[N+](=O)[O-])[C@H](OC(C)=O)[C@@H](OC(C)=O)[C@H]1OC(C)=O</t>
  </si>
  <si>
    <t>pyrimidine, 4-(2,3,4,6-tetra-O-acetyl-Œ≤-D-galactopyranosylamino)-2-dimethylamino-5-nitro-</t>
  </si>
  <si>
    <t>perrin_supp6414</t>
  </si>
  <si>
    <t>CC(=O)OC[C@H]1O[C@@H](Nc2nc(N(C)C)ncc2N)[C@H](OC(C)=O)[C@@H](OC(C)=O)[C@@H]1OC(C)=O</t>
  </si>
  <si>
    <t>pyrimidine, 4-(2,3,4,6-tetra-O-acetyl-Œ≤-D-glucopyranosylamino)-5-amino-2-dimethylamino-</t>
  </si>
  <si>
    <t>perrin_supp6415</t>
  </si>
  <si>
    <t>CC(=O)OC[C@H]1O[C@@H](Nc2nc(N(C)C)ncc2[N+](=O)[O-])[C@H](OC(C)=O)[C@@H](OC(C)=O)[C@@H]1OC(C)=O</t>
  </si>
  <si>
    <t>pyrimidine, 4-(2,3,4,6-tetra-O-acetyl-Œ≤-D-glucopyranosylamino)-2-dimethylamino-5-nitro-</t>
  </si>
  <si>
    <t>perrin_supp6416</t>
  </si>
  <si>
    <t>Nc1nc(N)c(N)c(N)n1</t>
  </si>
  <si>
    <t>pyrimidine, 2,4,5,6-tetraamino-</t>
  </si>
  <si>
    <t>perrin_supp6417</t>
  </si>
  <si>
    <t>OC1(O)CN=CNC1</t>
  </si>
  <si>
    <t>pyrimidine, 1,4,5,6-tetrahydro-5,5-dihydroxy-</t>
  </si>
  <si>
    <t>perrin_supp6418</t>
  </si>
  <si>
    <t>OC1CN=CNC1</t>
  </si>
  <si>
    <t>I=0.005, hydrolyses with t[1/2] ~10 mins</t>
  </si>
  <si>
    <t>pyrimidine, 1,4,5,6-tetrahydro-5-hydroxy-</t>
  </si>
  <si>
    <t>perrin_supp6419</t>
  </si>
  <si>
    <t>CC1=NCC(O)CN1</t>
  </si>
  <si>
    <t>I=0.005, hydrolyses with t[1/2] ~2 hours</t>
  </si>
  <si>
    <t>pyrimidine, 1,4,5,6-tetrahydro-5-hydroxy-2-methyl-</t>
  </si>
  <si>
    <t>perrin_supp6420</t>
  </si>
  <si>
    <t>CNC1=NCCC(=O)N1C</t>
  </si>
  <si>
    <t>pyrimidine, 3,4,5,6-tetrahydro-3-methyl-2-methylamino-4-oxo-</t>
  </si>
  <si>
    <t>perrin_supp6422</t>
  </si>
  <si>
    <t>perrin_supp6423</t>
  </si>
  <si>
    <t>Nc1nc(N)c(Cc2ccccc2)c(N)n1</t>
  </si>
  <si>
    <t>Corrected by statistical factor</t>
  </si>
  <si>
    <t>pyrimidine, 2,4,6-triamino-5-benzyl-</t>
  </si>
  <si>
    <t>perrin_supp6425</t>
  </si>
  <si>
    <t>Nc1nc(N)c(Br)c(N)n1</t>
  </si>
  <si>
    <t>pyrimidine, 2,4,6-triamino-5-bromo-</t>
  </si>
  <si>
    <t>perrin_supp6426</t>
  </si>
  <si>
    <t>Nc1nc(N)c(Cl)c(N)n1</t>
  </si>
  <si>
    <t>pyrimidine, 2,4,6-triamino-5-chloro-</t>
  </si>
  <si>
    <t>perrin_supp6427</t>
  </si>
  <si>
    <t>CCc1c(N)nc(N)nc1N</t>
  </si>
  <si>
    <t>pyrimidine, 2,4,6-triamino-5-ethyl-</t>
  </si>
  <si>
    <t>perrin_supp6430</t>
  </si>
  <si>
    <t>Nc1nc(N)c(NC=O)c(N)n1</t>
  </si>
  <si>
    <t>pyrimidine, 2,4,6-triamino-5-formamido-</t>
  </si>
  <si>
    <t>perrin_supp6431</t>
  </si>
  <si>
    <t>Nc1nc(N)c(C=O)c(N)n1</t>
  </si>
  <si>
    <t>pyrimidine, 2,4,6-triamino-5-formyl-</t>
  </si>
  <si>
    <t>perrin_supp6432</t>
  </si>
  <si>
    <t>Nc1nc(N)c([N+](=O)[O-])c(N)n1</t>
  </si>
  <si>
    <t>pyrimidine, 2,4,6-triamino-5-nitro-</t>
  </si>
  <si>
    <t>perrin_supp6433</t>
  </si>
  <si>
    <t>Nc1nc(N)c(Sc2ccccc2)c(N)n1</t>
  </si>
  <si>
    <t>pyrimidine, 2,4,6-triamino-5-phenylthio-</t>
  </si>
  <si>
    <t>perrin_supp6435</t>
  </si>
  <si>
    <t>Oc1nc(O)c(CCN2CCOCC2)c(O)n1</t>
  </si>
  <si>
    <t>pyrimidine, 2,4,6-trihydroxy-5-(2-morpholinoethyl)-</t>
  </si>
  <si>
    <t>perrin_supp6436</t>
  </si>
  <si>
    <t>Cc1nc(C)c(C)c(S(=O)(=O)O)n1</t>
  </si>
  <si>
    <t>C=x10-5M, as K+ salt, in HCl and chloroacetate buffers, I=0.01</t>
  </si>
  <si>
    <t>pyrimidine, 2,4,5-trimethyl-6-sulpho-</t>
  </si>
  <si>
    <t>perrin_supp6438</t>
  </si>
  <si>
    <t>CC(=O)Nc1nc(O)c(NC(C)=O)c(NC(C)=O)n1</t>
  </si>
  <si>
    <t>pyrimidine, 2,4,5-trisacetamido-6-hydroxy-</t>
  </si>
  <si>
    <t>perrin_supp6439</t>
  </si>
  <si>
    <t>CNc1ncnc(NC)c1NC</t>
  </si>
  <si>
    <t>pyrimidine, 4,5,6-trismethylamino-</t>
  </si>
  <si>
    <t>perrin_supp6440</t>
  </si>
  <si>
    <t>CN1C(=N)[Se]C(c2ccccc2)C1=O</t>
  </si>
  <si>
    <t>C=2x10-5M, I=0.25(NaCl), 1% methanol</t>
  </si>
  <si>
    <t>selenazolidine, 2-imino-3-methyl-4-oxo-5-phenyl-</t>
  </si>
  <si>
    <t>perrin_supp6441</t>
  </si>
  <si>
    <t>CN=C1[Se]C(c2ccccc2)C(=O)N1C</t>
  </si>
  <si>
    <t>selenazolidine, 3-methyl-2-methylimino-4-oxo-5-phenyl-</t>
  </si>
  <si>
    <t>perrin_supp6442</t>
  </si>
  <si>
    <t>CN1C(=O)C(c2ccccc2)[Se]C1=Nc1ccccc1</t>
  </si>
  <si>
    <t>C=2x10-5M, in aq. H2SO4 solutions, Ho scale, 1% ethanol</t>
  </si>
  <si>
    <t>selenazolidine, 3-methyl-4-oxo-5-phenyl-2-phenylimino-</t>
  </si>
  <si>
    <t>perrin_supp6443</t>
  </si>
  <si>
    <t>O=C1NC(=Nc2ccccc2)[Se]C1c1ccccc1</t>
  </si>
  <si>
    <t>selenazolidine, 4-oxo-5-phenyl-2-phenylimino-</t>
  </si>
  <si>
    <t>perrin_supp6444</t>
  </si>
  <si>
    <t>NC1=NC(=O)C(c2ccccc2)[Se]1</t>
  </si>
  <si>
    <t>selenazoline, 2-amino-4-oxo-5-phenyl-</t>
  </si>
  <si>
    <t>perrin_supp6445</t>
  </si>
  <si>
    <t>CN(C)C1=NC(=O)C(c2ccccc2)[Se]1</t>
  </si>
  <si>
    <t>selenazoline, 2-dimethylamino-4-oxo-5-phenyl-</t>
  </si>
  <si>
    <t>perrin_supp6446</t>
  </si>
  <si>
    <t>CNC1=NC(=O)C(c2ccccc2)[Se]1</t>
  </si>
  <si>
    <t>selenazoline, 2-methylamino-4-oxo-5-phenyl-</t>
  </si>
  <si>
    <t>perrin_supp6447</t>
  </si>
  <si>
    <t>O=C1N=C(NCc2ccccc2)[Se]C1c1ccccc1</t>
  </si>
  <si>
    <t>selenazoline, 4-oxo-5-phenyl-2-phenylmethylamino-</t>
  </si>
  <si>
    <t>perrin_supp6448</t>
  </si>
  <si>
    <t>O=C(O)C1CSCCO1</t>
  </si>
  <si>
    <t>4-Thiamorpholine, 2-carboxy-</t>
  </si>
  <si>
    <t>perrin_supp6449</t>
  </si>
  <si>
    <t>c1ccc(NC2=NCCCS2)cc1</t>
  </si>
  <si>
    <t>4H-1,3-Thiazine, 5,6-dihydro-2-phenylamino-</t>
  </si>
  <si>
    <t>perrin_supp6451</t>
  </si>
  <si>
    <t>CN1CCCSC1=Nc1ccccc1</t>
  </si>
  <si>
    <t>4H-1,3-Thiazine, 2,3,5,6-tetrahydro-3-methyl-2-phenylimino-</t>
  </si>
  <si>
    <t>perrin_supp6452</t>
  </si>
  <si>
    <t>perrin_supp6453</t>
  </si>
  <si>
    <t>perrin_supp6454</t>
  </si>
  <si>
    <t>CC(C)(C)c1nccs1</t>
  </si>
  <si>
    <t>thiazole, 2-t-butyl-</t>
  </si>
  <si>
    <t>perrin_supp6455</t>
  </si>
  <si>
    <t>CC(C)(C)c1cscn1</t>
  </si>
  <si>
    <t>thiazole, 4-t-butyl-</t>
  </si>
  <si>
    <t>perrin_supp6456</t>
  </si>
  <si>
    <t>CC1CN=C(C(C)(C)C)S1</t>
  </si>
  <si>
    <t>thiazole, 2-t-butyl-4,5-dihydro-5-methyl-</t>
  </si>
  <si>
    <t>perrin_supp6457</t>
  </si>
  <si>
    <t>Cc1csc(C(=O)O)n1</t>
  </si>
  <si>
    <t>thiazole, 2-carboxy-4-methyl-</t>
  </si>
  <si>
    <t>perrin_supp6458</t>
  </si>
  <si>
    <t>CCC1=NC(CC)CS1</t>
  </si>
  <si>
    <t>thiazole, 2,4-diethyl-4,5-dihydro-</t>
  </si>
  <si>
    <t>perrin_supp6459</t>
  </si>
  <si>
    <t>CCC1=NCC(C)S1</t>
  </si>
  <si>
    <t>thiazole, 4,5-dihydro-2-ethyl-5-methyl-</t>
  </si>
  <si>
    <t>perrin_supp6460</t>
  </si>
  <si>
    <t>CC1=NCC(C)S1</t>
  </si>
  <si>
    <t>thiazole, 4,5-dihydro-2,5-dimethyl-</t>
  </si>
  <si>
    <t>perrin_supp6461</t>
  </si>
  <si>
    <t>CC1CN=C(C(C)C)S1</t>
  </si>
  <si>
    <t>thiazole, 4,5-dihydro-2-isopropyl-5-methyl-</t>
  </si>
  <si>
    <t>perrin_supp6462</t>
  </si>
  <si>
    <t>Cc1csc(C)n1</t>
  </si>
  <si>
    <t>thiazole, 2,4-dimethyl-</t>
  </si>
  <si>
    <t>perrin_supp6463</t>
  </si>
  <si>
    <t>Cc1cnc(C)s1</t>
  </si>
  <si>
    <t>thiazole, 2,5-dimethyl-</t>
  </si>
  <si>
    <t>perrin_supp6464</t>
  </si>
  <si>
    <t>Cc1ncsc1C</t>
  </si>
  <si>
    <t>thiazole, 4,5-dimethyl-</t>
  </si>
  <si>
    <t>perrin_supp6465</t>
  </si>
  <si>
    <t>CSc1nc(C)c(C)s1</t>
  </si>
  <si>
    <t>thiazole, 4,5-dimethyl-2-methylthio-</t>
  </si>
  <si>
    <t>perrin_supp6466</t>
  </si>
  <si>
    <t>CCOC(=O)c1scnc1C</t>
  </si>
  <si>
    <t>thiazole, 5-ethoxycarbonyl-4-methyl-</t>
  </si>
  <si>
    <t>perrin_supp6467</t>
  </si>
  <si>
    <t>CCc1nccs1</t>
  </si>
  <si>
    <t>thiazole, 2-ethyl-</t>
  </si>
  <si>
    <t>perrin_supp6468</t>
  </si>
  <si>
    <t>CCc1cscn1</t>
  </si>
  <si>
    <t>thiazole, 4-ethyl-</t>
  </si>
  <si>
    <t>perrin_supp6469</t>
  </si>
  <si>
    <t>CCC1CSC(C(C)C)=N1</t>
  </si>
  <si>
    <t>thiazole, 4-ethyl-4,5-dihydro-2-isopropyl-</t>
  </si>
  <si>
    <t>perrin_supp6470</t>
  </si>
  <si>
    <t>CCC1CSC(C)=N1</t>
  </si>
  <si>
    <t>thiazole, 4-ethyl-4,5-dihydro-2-methyl-</t>
  </si>
  <si>
    <t>perrin_supp6471</t>
  </si>
  <si>
    <t>CC(C)Cc1nccs1</t>
  </si>
  <si>
    <t>thiazole, 2-isobutyl-</t>
  </si>
  <si>
    <t>perrin_supp6472</t>
  </si>
  <si>
    <t>CC(C)c1nccs1</t>
  </si>
  <si>
    <t>thiazole, 2-isopropyl-</t>
  </si>
  <si>
    <t>perrin_supp6473</t>
  </si>
  <si>
    <t>Cc1nccs1</t>
  </si>
  <si>
    <t>thiazole, 2-methyl-</t>
  </si>
  <si>
    <t>perrin_supp6474</t>
  </si>
  <si>
    <t>Cc1cscn1</t>
  </si>
  <si>
    <t>thiazole, 4-methyl-</t>
  </si>
  <si>
    <t>perrin_supp6475</t>
  </si>
  <si>
    <t>Cc1cncs1</t>
  </si>
  <si>
    <t>thiazole, 5-methyl-</t>
  </si>
  <si>
    <t>perrin_supp6476</t>
  </si>
  <si>
    <t>CSc1nc(C)cs1</t>
  </si>
  <si>
    <t>thiazole, 4-methyl-2-methylthio-</t>
  </si>
  <si>
    <t>perrin_supp6477</t>
  </si>
  <si>
    <t>CSc1ncc(C)s1</t>
  </si>
  <si>
    <t>thiazole, 5-methyl-2-methylthio-</t>
  </si>
  <si>
    <t>perrin_supp6478</t>
  </si>
  <si>
    <t>CSc1nccs1</t>
  </si>
  <si>
    <t>thiazole, 2-methylthio-</t>
  </si>
  <si>
    <t>perrin_supp6479</t>
  </si>
  <si>
    <t>CC(C)(C)Cc1nccs1</t>
  </si>
  <si>
    <t>thiazole, 2-neopentyl-</t>
  </si>
  <si>
    <t>perrin_supp6480</t>
  </si>
  <si>
    <t>CCCc1nccs1</t>
  </si>
  <si>
    <t>thiazole, 2-n-propyl-</t>
  </si>
  <si>
    <t>perrin_supp6481</t>
  </si>
  <si>
    <t>I=0.01, C=0.003M, concentration constant</t>
  </si>
  <si>
    <t>thiazole, 2-(2-pyridyl)-</t>
  </si>
  <si>
    <t>perrin_supp6482</t>
  </si>
  <si>
    <t>thiazole, 4-(2-pyridyl)-</t>
  </si>
  <si>
    <t>perrin_supp6483</t>
  </si>
  <si>
    <t>Cc1nc(C)c(C)s1</t>
  </si>
  <si>
    <t>thiazole, 2,4,5-trimethyl-</t>
  </si>
  <si>
    <t>perrin_supp6484</t>
  </si>
  <si>
    <t>W24</t>
  </si>
  <si>
    <t>perrin_supp6485</t>
  </si>
  <si>
    <t>CC1(C)SCNC1C(=O)O</t>
  </si>
  <si>
    <t>thiazolidine, 4-carboxy-5,5-dimethyl-</t>
  </si>
  <si>
    <t>perrin_supp6486</t>
  </si>
  <si>
    <t>CN1C(=N)SC(c2ccccc2)C1=O</t>
  </si>
  <si>
    <t>thiazolidine, 2-imino-3-methyl-4-oxo-5-phenyl-</t>
  </si>
  <si>
    <t>perrin_supp6487</t>
  </si>
  <si>
    <t>perrin_supp6488</t>
  </si>
  <si>
    <t>CN1CCSC1=Nc1ccccc1</t>
  </si>
  <si>
    <t>thiazolidine, 3-methyl-2-phenylimino-</t>
  </si>
  <si>
    <t>perrin_supp6489</t>
  </si>
  <si>
    <t>Nc1nc(-c2ccccc2)no1</t>
  </si>
  <si>
    <t>C=5x10-5M, aq. HCl solutions</t>
  </si>
  <si>
    <t>N5</t>
  </si>
  <si>
    <t>1,2,4-Oxadiazole, 5-amino-3-phenyl-</t>
  </si>
  <si>
    <t>perrin_supp6497</t>
  </si>
  <si>
    <t>Cn1c(-c2ccccc2)noc1=N</t>
  </si>
  <si>
    <t>C=7x10-5M, I not stated</t>
  </si>
  <si>
    <t>1,2,4-Oxadiazole, 4,5-dihydro-5-imino-4-methyl-3-phenyl-</t>
  </si>
  <si>
    <t>perrin_supp6498</t>
  </si>
  <si>
    <t>CN=c1onc(-c2ccccc2)n1C</t>
  </si>
  <si>
    <t>1,2,4-Oxadiazole, 4,5-dihydro-4-methyl-5-methylimino-3-phenyl-</t>
  </si>
  <si>
    <t>perrin_supp6499</t>
  </si>
  <si>
    <t>CN(C)c1nc(-c2ccccc2)no1</t>
  </si>
  <si>
    <t>C=3x10-5M, aq. HCl solutions</t>
  </si>
  <si>
    <t>1,2,4-Oxadiazole, 5-dimethylamino-3-phenyl-</t>
  </si>
  <si>
    <t>perrin_supp6500</t>
  </si>
  <si>
    <t>CNc1nc(-c2ccccc2)no1</t>
  </si>
  <si>
    <t>C=5x10-5m, aq. HCl solutions</t>
  </si>
  <si>
    <t>1,2,4-Oxadiazole, 5-methylamino-3-phenyl-</t>
  </si>
  <si>
    <t>perrin_supp6501</t>
  </si>
  <si>
    <t>Cn1ncoc1=Nc1ccccc1</t>
  </si>
  <si>
    <t>C=10-4M. 1% methanol</t>
  </si>
  <si>
    <t>1,3,4-Oxadiazole, 2,3-dihydro-3-methyl-2-phenylimino-</t>
  </si>
  <si>
    <t>perrin_supp6502</t>
  </si>
  <si>
    <t>Cn1nc(-c2ccccc2)oc1=Nc1ccccc1</t>
  </si>
  <si>
    <t>1,3,4-Oxadiazole, 2,3-dihydro-3-methyl-5-phenyl-2-phenylimino-</t>
  </si>
  <si>
    <t>perrin_supp6503</t>
  </si>
  <si>
    <t>c1ccc(Nc2nnco2)cc1</t>
  </si>
  <si>
    <t>C=10-4M, 1% methanol</t>
  </si>
  <si>
    <t>1,3,4-Oxadiazole, 2-phenylamino-</t>
  </si>
  <si>
    <t>perrin_supp6504</t>
  </si>
  <si>
    <t>c1ccc(CNc2nnco2)cc1</t>
  </si>
  <si>
    <t>1,3,4-Oxadiazole, 2-phenylmethylamino-</t>
  </si>
  <si>
    <t>perrin_supp6505</t>
  </si>
  <si>
    <t>c1ccc(Nc2nnc(-c3ccccc3)o2)cc1</t>
  </si>
  <si>
    <t>C=10-5M, 1% methanol</t>
  </si>
  <si>
    <t>1,3,4-Oxadiazole, 5-phenyl-2-phenylamino-</t>
  </si>
  <si>
    <t>perrin_supp6506</t>
  </si>
  <si>
    <t>c1ccc(CNc2nnc(-c3ccccc3)o2)cc1</t>
  </si>
  <si>
    <t>C=10-5M</t>
  </si>
  <si>
    <t>1,3,4-Oxadiazole, 5-phenyl-2-phenylmethylamino-</t>
  </si>
  <si>
    <t>perrin_supp6507</t>
  </si>
  <si>
    <t>CCN(CC)c1nnc(-c2ccccc2)s1</t>
  </si>
  <si>
    <t>C=5x10-5M, in acetate buffers</t>
  </si>
  <si>
    <t>1,3,4-Thiadiazole, 2-diethylamino-5-phenyl-</t>
  </si>
  <si>
    <t>perrin_supp6508</t>
  </si>
  <si>
    <t>Cn1nc(S)sc1=O</t>
  </si>
  <si>
    <t>Ho scale, aq.H2SO4 solutions; other pK values at -1.40</t>
  </si>
  <si>
    <t>S52</t>
  </si>
  <si>
    <t>1,3,4-Thiadiazole, 4,5-dihydro-2-mercapto-4-methyl-5-oxo-</t>
  </si>
  <si>
    <t>perrin_supp6509</t>
  </si>
  <si>
    <t>O=c1sc(S)nn1-c1ccccc1</t>
  </si>
  <si>
    <t>Ho scale; aq. H2SO4 solutions; other pK value at -1.59</t>
  </si>
  <si>
    <t>1,3,4-Thiadiazole, 4,5-dihydro-2-mercapto-5-oxo-4-phenyl-</t>
  </si>
  <si>
    <t>perrin_supp6510</t>
  </si>
  <si>
    <t>Cn1ncsc1=Nc1ccccc1</t>
  </si>
  <si>
    <t>C=10-4M, 1% methanol, I=0.25(NaCl)</t>
  </si>
  <si>
    <t>M11</t>
  </si>
  <si>
    <t>1,3,4-Thiadiazole, 2,3-dihydro-3-methyl-2-phenylimino-</t>
  </si>
  <si>
    <t>perrin_supp6511</t>
  </si>
  <si>
    <t>Cn1nc(-c2ccccc2)sc1=Nc1ccccc1</t>
  </si>
  <si>
    <t>1,3,4-Thiadiazole, 2,3-dihydro-3-methyl-5-phenyl-2-phenylimino-</t>
  </si>
  <si>
    <t>perrin_supp6512</t>
  </si>
  <si>
    <t>Sc1nnc(S)s1</t>
  </si>
  <si>
    <t>Ho scale, aq. H2SO4 solutions; other pK values at -1.36, 7.53</t>
  </si>
  <si>
    <t>1,3,4-Thiadiazole, 2,5-dimercapto-</t>
  </si>
  <si>
    <t>perrin_supp6513</t>
  </si>
  <si>
    <t>c1ccc(Nc2nncs2)cc1</t>
  </si>
  <si>
    <t>C=5x10-5M, 1% methanol, I=0.25(NaCl)</t>
  </si>
  <si>
    <t>1,3,4-Thiadiazole, 2-phenylamino-</t>
  </si>
  <si>
    <t>perrin_supp6514</t>
  </si>
  <si>
    <t>c1ccc(CNc2nncs2)cc1</t>
  </si>
  <si>
    <t>1,3,4-Thiadiazole, 2-phenylmethylamino-</t>
  </si>
  <si>
    <t>perrin_supp6515</t>
  </si>
  <si>
    <t>c1ccc(Nc2nnc(-c3ccccc3)s2)cc1</t>
  </si>
  <si>
    <t>1,3,4-Thiadiazole, 5-phenyl-2-phenylamino-</t>
  </si>
  <si>
    <t>perrin_supp6516</t>
  </si>
  <si>
    <t>C=2x10-5M</t>
  </si>
  <si>
    <t>1,3,4-Thiadiazole, 2-phenyl-5-phenylmethylamino-</t>
  </si>
  <si>
    <t>perrin_supp6517</t>
  </si>
  <si>
    <t>perrin_supp6518</t>
  </si>
  <si>
    <t>Cc1nnc(N)nc1C</t>
  </si>
  <si>
    <t>1,2,4-Triazine, 3-amino-5,6-dimethyl-</t>
  </si>
  <si>
    <t>perrin_supp6519</t>
  </si>
  <si>
    <t>NNc1nc(=O)c(Cc2ccccc2)n[nH]1</t>
  </si>
  <si>
    <t>C=10-2M</t>
  </si>
  <si>
    <t>1,2,4-Triazine, 6-benzyl-3-hydrazino-2,5-dihydro-5-oxo-</t>
  </si>
  <si>
    <t>perrin_supp6520</t>
  </si>
  <si>
    <t>Nc1nnc(Cc2ccc(Cl)cc2)c(N)n1</t>
  </si>
  <si>
    <t>1,2,4-Triazine, 3,5-diamino-6-(p-chlorobenzyl)-</t>
  </si>
  <si>
    <t>perrin_supp6521</t>
  </si>
  <si>
    <t>Nc1nnc(-c2ccc(Cl)cc2)c(N)n1</t>
  </si>
  <si>
    <t>1,2,4-Triazine, 3,5-diamino-6-(p-chlorophenyl)-</t>
  </si>
  <si>
    <t>perrin_supp6522</t>
  </si>
  <si>
    <t>Cc1n[nH]c(NN)nc1=O</t>
  </si>
  <si>
    <t>1,2,4-Triazine, 3-hydrazino-2,5-dihydro-6-methyl-5-oxo-</t>
  </si>
  <si>
    <t>perrin_supp6523</t>
  </si>
  <si>
    <t>NNc1nc(=O)cn[nH]1</t>
  </si>
  <si>
    <t>C=1.5x10-2M</t>
  </si>
  <si>
    <t>1,2,4-Triazine, 3-hydrazino-2,5-dihydro-5-oxo-</t>
  </si>
  <si>
    <t>perrin_supp6524</t>
  </si>
  <si>
    <t>Nc1ncncn1</t>
  </si>
  <si>
    <t>1,3,5-Triazine, 2-amino-</t>
  </si>
  <si>
    <t>perrin_supp6525</t>
  </si>
  <si>
    <t>Nc1nc(O)nc(O)n1</t>
  </si>
  <si>
    <t>1,3,5-Triazine, 2-amino-4,6-dihydroxy-</t>
  </si>
  <si>
    <t>perrin_supp6526</t>
  </si>
  <si>
    <t>Nc1nc(S)nc(S)n1</t>
  </si>
  <si>
    <t>1,3,5-Triazine, 2-amino-4,6-dimercapto-</t>
  </si>
  <si>
    <t>perrin_supp6527</t>
  </si>
  <si>
    <t>Cc1nc(N)nc(O)n1</t>
  </si>
  <si>
    <t>1,3,5-Triazine, 2-amino-4-hydroxy-6-methyl-</t>
  </si>
  <si>
    <t>perrin_supp6528</t>
  </si>
  <si>
    <t>Nc1nc(O)nc(-c2ccccc2)n1</t>
  </si>
  <si>
    <t>1,3,5-Triazine, 2-amino-4-hydroxy-6-phenyl-</t>
  </si>
  <si>
    <t>perrin_supp6529</t>
  </si>
  <si>
    <t>CCN(CC)c1nc(OC)nc(N(CC)CC)n1</t>
  </si>
  <si>
    <t>1,3,5-Triazine, 2,4-bis(diethylamino)-6-methoxy-</t>
  </si>
  <si>
    <t>perrin_supp6530</t>
  </si>
  <si>
    <t>CCNc1nc(NCC)nc(OC)n1</t>
  </si>
  <si>
    <t>1,3,5-Triazine, 2,4-bis(ethylamino)-6-methoxy-</t>
  </si>
  <si>
    <t>perrin_supp6531</t>
  </si>
  <si>
    <t>COc1nc(NC(C)C)nc(NC(C)C)n1</t>
  </si>
  <si>
    <t>1,3,5-Triazine, 2,4-bis(isopropylamino)-6-methoxy-</t>
  </si>
  <si>
    <t>perrin_supp6532</t>
  </si>
  <si>
    <t>CSc1nc(NC(C)C)nc(NC(C)C)n1</t>
  </si>
  <si>
    <t>1,3,5-Triazine, 2,4-bis(isopropylamino)-6-methylthio-</t>
  </si>
  <si>
    <t>perrin_supp6533</t>
  </si>
  <si>
    <t>CC(C)Nc1nc(Cl)nc(NC(C)C)n1</t>
  </si>
  <si>
    <t>1,3,5-Triazine, 2-chloro-4,6-bis(isopropylamino)-</t>
  </si>
  <si>
    <t>perrin_supp6534</t>
  </si>
  <si>
    <t>CCN(CC)c1nc(Cl)nc(NC(C)C)n1</t>
  </si>
  <si>
    <t>1,3,5-Triazine, 2-chloro-4-diethylamino-6-isopropylamino-</t>
  </si>
  <si>
    <t>perrin_supp6535</t>
  </si>
  <si>
    <t>Authors suggest that the value of 5.88 reported by J.R. Dudley, J. Am. Chem. Soc., 73, 3007 (1951) is typographical error</t>
  </si>
  <si>
    <t>perrin_supp6536</t>
  </si>
  <si>
    <t>Nc1nc(N)nc(CC(=O)O)n1</t>
  </si>
  <si>
    <t>1,3,5-Triazine, 2,4-diamino-6-carboxymethyl-</t>
  </si>
  <si>
    <t>perrin_supp6537</t>
  </si>
  <si>
    <t>Nc1nc(N)nc(Cc2ccc(Cl)cc2)n1</t>
  </si>
  <si>
    <t>1,3,5-Triazine, 2,4-diamino-6-(p-chlorobenzyl)-</t>
  </si>
  <si>
    <t>perrin_supp6538</t>
  </si>
  <si>
    <t>N#CNc1nc(N)nc(N)n1</t>
  </si>
  <si>
    <t>1,3,5-Triazine, 2,4-diamino-6-cyanoamino-</t>
  </si>
  <si>
    <t>perrin_supp6539</t>
  </si>
  <si>
    <t>Nc1nc(N)nc(CO)n1</t>
  </si>
  <si>
    <t>1,3,5-Triazine, 2,4-diamino-6-hydroxymethyl-</t>
  </si>
  <si>
    <t>perrin_supp6541</t>
  </si>
  <si>
    <t>Nc1nc(N)nc(O)n1</t>
  </si>
  <si>
    <t>~-2</t>
  </si>
  <si>
    <t>1,3,5-Triazine, 2,4-diamino-6-hydroxy-</t>
  </si>
  <si>
    <t>perrin_supp6542</t>
  </si>
  <si>
    <t>Nc1nc(N)nc(S)n1</t>
  </si>
  <si>
    <t>1,3,5-Triazine, 2,4-diamino-6-mercapto-</t>
  </si>
  <si>
    <t>perrin_supp6543</t>
  </si>
  <si>
    <t>perrin_supp6544</t>
  </si>
  <si>
    <t>CNc1nc(N)nc(N)n1</t>
  </si>
  <si>
    <t>1,3,5-Triazine, 2,4-diamino-6-methylamino-</t>
  </si>
  <si>
    <t>perrin_supp6545</t>
  </si>
  <si>
    <t>Nc1nc(N)nc(Oc2ccccc2)n1</t>
  </si>
  <si>
    <t>1,3,5-Triazine, 2,4-diamino-6-phenoxy-</t>
  </si>
  <si>
    <t>perrin_supp6546</t>
  </si>
  <si>
    <t>CCCOc1nc(N)nc(N)n1</t>
  </si>
  <si>
    <t>1,3,5-Triazine, 2,4-diamino-6-propoxy-</t>
  </si>
  <si>
    <t>perrin_supp6547</t>
  </si>
  <si>
    <t>N#CSc1nc(N)nc(N)n1</t>
  </si>
  <si>
    <t>1,3,5-Triazine, 2,4-diamino-6-thiocyanato-</t>
  </si>
  <si>
    <t>perrin_supp6548</t>
  </si>
  <si>
    <t>CCNc1nc(OC)nc(N(CC)CC)n1</t>
  </si>
  <si>
    <t>1,3,5-Triazine, 2-diethylamino-4-ethylamino-6-methoxy-</t>
  </si>
  <si>
    <t>perrin_supp6549</t>
  </si>
  <si>
    <t>CCN(CC)c1nc(O)nc(NC(C)C)n1</t>
  </si>
  <si>
    <t>1,3,5-Triazine, 2-diethylamino-4-hydroxy-6-isopropylamino-</t>
  </si>
  <si>
    <t>perrin_supp6550</t>
  </si>
  <si>
    <t>CCN(CC)c1nc(NC(C)C)nc(OC)n1</t>
  </si>
  <si>
    <t>1,3,5-Triazine, 2-diethylamino-4-isopropylamino-6-methoxy-</t>
  </si>
  <si>
    <t>perrin_supp6551</t>
  </si>
  <si>
    <t>CCN(CC)c1nc(NC(C)C)nc(SC)n1</t>
  </si>
  <si>
    <t>1,3,5-Triazine, 2-diethylamino-4-isopropylamino-6-methylthio-</t>
  </si>
  <si>
    <t>perrin_supp6552</t>
  </si>
  <si>
    <t>CCNc1nc(NC(C)C)nc(OC)n1</t>
  </si>
  <si>
    <t>1,3,5-Triazine, 2-ethylamino-4-isopropylamino-6-methoxy-</t>
  </si>
  <si>
    <t>perrin_supp6553</t>
  </si>
  <si>
    <t>CC(C)Nc1nc(O)nc(NC(C)C)n1</t>
  </si>
  <si>
    <t>1,3,5-Triazine, 2-hydroxy-4,6-bis(isopropylamino)-</t>
  </si>
  <si>
    <t>perrin_supp6554</t>
  </si>
  <si>
    <t>CNc1nc(NC(C)C)nc(OC)n1</t>
  </si>
  <si>
    <t>1,3,5-Triazine, 2-isopropylamino-4-methoxy-6-methylamino-</t>
  </si>
  <si>
    <t>perrin_supp6555</t>
  </si>
  <si>
    <t>CC(=O)NCc1nnn(Cc2ccccc2)c1N</t>
  </si>
  <si>
    <t>A11</t>
  </si>
  <si>
    <t>1,2,3-Triazole, 5-acetamidomethyl-4-amino-3-benzyl-</t>
  </si>
  <si>
    <t>perrin_supp6557</t>
  </si>
  <si>
    <t>NCc1nnn(Cc2ccccc2)c1N</t>
  </si>
  <si>
    <t>1,2,3-Triazole, 4-amino-5-aminomethyl-3-benzyl-</t>
  </si>
  <si>
    <t>perrin_supp6558</t>
  </si>
  <si>
    <t>Cn1nnc(N)c1CN</t>
  </si>
  <si>
    <t>1,2,3-Triazole, 4-amino-5-aminomethyl-1-methyl-</t>
  </si>
  <si>
    <t>perrin_supp6559</t>
  </si>
  <si>
    <t>C=10-4M, in aq. HCl solutions</t>
  </si>
  <si>
    <t>Nc1cnnn1Cc1ccccc1</t>
  </si>
  <si>
    <t>1,2,3-Triazole, 4-amino-3-benzyl-</t>
  </si>
  <si>
    <t>perrin_supp6560</t>
  </si>
  <si>
    <t>NC(=O)c1[nH]nnc1N</t>
  </si>
  <si>
    <t>C=0.002M</t>
  </si>
  <si>
    <t>1,2,3-Triazole, 4-amino-5-carbamoyl-</t>
  </si>
  <si>
    <t>perrin_supp6561</t>
  </si>
  <si>
    <t>Cn1nnc(N)c1C(N)=O</t>
  </si>
  <si>
    <t>1,2,3-Triazole, 4-amino-5-carbamoyl-1-methyl-</t>
  </si>
  <si>
    <t>perrin_supp6562</t>
  </si>
  <si>
    <t>Cn1nc(N)c(C(N)=O)n1</t>
  </si>
  <si>
    <t>A7</t>
  </si>
  <si>
    <t>1,2,3-Triazole, 4-amino-5-carbamoyl-2-methyl-</t>
  </si>
  <si>
    <t>perrin_supp6563</t>
  </si>
  <si>
    <t>Cn1nc(N)c(C(=O)O)n1</t>
  </si>
  <si>
    <t>1,2,3-Triazole, 4-amino-5-carboxy-2-methyl-</t>
  </si>
  <si>
    <t>perrin_supp6564</t>
  </si>
  <si>
    <t>Cn1nc(N)c(C#N)n1</t>
  </si>
  <si>
    <t>1,2,3-Triazole, 4-amino-5-cyano-2-methyl-</t>
  </si>
  <si>
    <t>perrin_supp6565</t>
  </si>
  <si>
    <t>Cn1nncc1N</t>
  </si>
  <si>
    <t>C=10-4M, in HCl and chloroacetic acid buffers</t>
  </si>
  <si>
    <t>A9</t>
  </si>
  <si>
    <t>1,2,3-Triazole, 4-amino-3-methyl-</t>
  </si>
  <si>
    <t>perrin_supp6567</t>
  </si>
  <si>
    <t>Cn1cc(Br)nn1</t>
  </si>
  <si>
    <t>C=10-4M, aq. H2SO4 solutions, Ho scale</t>
  </si>
  <si>
    <t>1,2,3-Triazole, 4-bromo-1-methyl-</t>
  </si>
  <si>
    <t>perrin_supp6568</t>
  </si>
  <si>
    <t>Cn1nncc1Br</t>
  </si>
  <si>
    <t>1,2,3-Triazole, 5-bromo-1-methyl-</t>
  </si>
  <si>
    <t>perrin_supp6569</t>
  </si>
  <si>
    <t>CN(C)C=Nc1nnn(C)c1C#N</t>
  </si>
  <si>
    <t>1,2,3-Triazole, 5-cyano-4-dimethylaminomethyleneamino-1-methyl-</t>
  </si>
  <si>
    <t>perrin_supp6570</t>
  </si>
  <si>
    <t>CN(C)C=Nc1nn(C)nc1C#N</t>
  </si>
  <si>
    <t>1,2,3-Triazole, 5-cyano-4-dimethylaminomethyleneamino-2-methyl-</t>
  </si>
  <si>
    <t>perrin_supp6571</t>
  </si>
  <si>
    <t>CN(C)C=Nc1c(C#N)nnn1C</t>
  </si>
  <si>
    <t>1,2,3-Triazole, 5-cyano-4-dimethylaminomethyleneamino-3-methyl-</t>
  </si>
  <si>
    <t>perrin_supp6572</t>
  </si>
  <si>
    <t>O=Cc1c[nH]nn1</t>
  </si>
  <si>
    <t>1,2,3-Triazole, 4-formyl-</t>
  </si>
  <si>
    <t>perrin_supp6574</t>
  </si>
  <si>
    <t>Cn1cc(C=O)nn1</t>
  </si>
  <si>
    <t>1,2,3-Triazole, 4-formyl-1-methyl-</t>
  </si>
  <si>
    <t>perrin_supp6575</t>
  </si>
  <si>
    <t>CNC(=N)Nc1nn(C)nc1C(=O)NC</t>
  </si>
  <si>
    <t>1,2,3-Triazole, 2-methyl-4-methylcarbamoyl-5-(3-methylguanidino)-</t>
  </si>
  <si>
    <t>perrin_supp6576</t>
  </si>
  <si>
    <t>K41</t>
  </si>
  <si>
    <t>perrin_supp6577</t>
  </si>
  <si>
    <t>Nn1cnnc1</t>
  </si>
  <si>
    <t>1,2,4-Triazole, 4-amino-</t>
  </si>
  <si>
    <t>perrin_supp6579</t>
  </si>
  <si>
    <t>CCc1nnc(CC)n1N</t>
  </si>
  <si>
    <t>1,2,4-Triazole, 4-amino-3,5-diethyl-</t>
  </si>
  <si>
    <t>perrin_supp6583</t>
  </si>
  <si>
    <t>Cc1nnc(C)n1N</t>
  </si>
  <si>
    <t>1,2,4-Triazole, 4-amino-3,5-dimethyl-</t>
  </si>
  <si>
    <t>perrin_supp6584</t>
  </si>
  <si>
    <t>CCCc1nnc(CCC)n1N</t>
  </si>
  <si>
    <t>1,2,4-Triazole, 4-amino-3,5-dipropyl-</t>
  </si>
  <si>
    <t>perrin_supp6585</t>
  </si>
  <si>
    <t>Cc1nc(N)n[nH]1</t>
  </si>
  <si>
    <t>1,2,4-Triazole, 3-amino-5-methyl-</t>
  </si>
  <si>
    <t>perrin_supp6586</t>
  </si>
  <si>
    <t>Cn1ncnc1N</t>
  </si>
  <si>
    <t>1,2,4-Triazole, 5-amino-1-methyl-</t>
  </si>
  <si>
    <t>perrin_supp6587</t>
  </si>
  <si>
    <t>Cn1cnnc1N</t>
  </si>
  <si>
    <t>C=0.002M, I=0.01</t>
  </si>
  <si>
    <t>1,2,4-Triazole, 5-amino-4-methyl-</t>
  </si>
  <si>
    <t>perrin_supp6588</t>
  </si>
  <si>
    <t>Nc1n[nH]c(-c2ccccc2)n1</t>
  </si>
  <si>
    <t>1,2,4-Triazole, 3-amino-5-phenyl-</t>
  </si>
  <si>
    <t>perrin_supp6589</t>
  </si>
  <si>
    <t>Nc1n[nH]c(N)n1</t>
  </si>
  <si>
    <t>1,2,4-Triazole, 3,5-diamino-</t>
  </si>
  <si>
    <t>perrin_supp6590</t>
  </si>
  <si>
    <t>CCc1nc[nH]n1</t>
  </si>
  <si>
    <t>1,2,4-Triazole, 3-ethyl-</t>
  </si>
  <si>
    <t>perrin_supp6595</t>
  </si>
  <si>
    <t>Cn1cncn1</t>
  </si>
  <si>
    <t>1,2,4-Triazole, 1-methyl-</t>
  </si>
  <si>
    <t>perrin_supp6596</t>
  </si>
  <si>
    <t>Cc1nc[nH]n1</t>
  </si>
  <si>
    <t>1,2,4-Triazole, 3-methyl-</t>
  </si>
  <si>
    <t>perrin_supp6597</t>
  </si>
  <si>
    <t>Cn1cnnc1</t>
  </si>
  <si>
    <t>1,2,4-Triazole, 4-methyl-</t>
  </si>
  <si>
    <t>perrin_supp6598</t>
  </si>
  <si>
    <t>c1ccc(-c2nc[nH]n2)cc1</t>
  </si>
  <si>
    <t>1,2,4-Triazole, 3-phenyl-</t>
  </si>
  <si>
    <t>perrin_supp6599</t>
  </si>
  <si>
    <t>Cn1nnnc1N1CCCCC1</t>
  </si>
  <si>
    <t>tetrazole, 1-methyl-5-piperidino-</t>
  </si>
  <si>
    <t>perrin_supp6600</t>
  </si>
  <si>
    <t>C1CC2CCC1CNC2</t>
  </si>
  <si>
    <t>3-Azabicyclo[3.2.2]nonane</t>
  </si>
  <si>
    <t>perrin_supp6601</t>
  </si>
  <si>
    <t>CN1CC2CCC(CC2)C1</t>
  </si>
  <si>
    <t>3-Azabicyclo[3.2.2]nonane, N-methyl-</t>
  </si>
  <si>
    <t>perrin_supp6602</t>
  </si>
  <si>
    <t>Nc1cccc(-c2cc(=O)c3ccccc3o2)c1</t>
  </si>
  <si>
    <t>Extrapolation from results in aq. in 20% EtOH</t>
  </si>
  <si>
    <t>T25a</t>
  </si>
  <si>
    <t>flavone, 3'-amino-</t>
  </si>
  <si>
    <t>perrin_supp6603</t>
  </si>
  <si>
    <t>pK2 in 20% EtOh</t>
  </si>
  <si>
    <t>Nc1ccc(-c2cc(=O)c3ccccc3o2)cc1</t>
  </si>
  <si>
    <t>flavone, 4'-amino-</t>
  </si>
  <si>
    <t>perrin_supp6604</t>
  </si>
  <si>
    <t>perrin_supp6605</t>
  </si>
  <si>
    <t>Ho scale, corrected for effect</t>
  </si>
  <si>
    <t>Ho scale, using linear free energy relation</t>
  </si>
  <si>
    <t>Theor.</t>
  </si>
  <si>
    <t>HI scale, in aq. H2SO4 solutions, protonation on indole ring</t>
  </si>
  <si>
    <t>perrin_supp6606</t>
  </si>
  <si>
    <t>CC(C)(C)c1c[nH]c2ccccc12</t>
  </si>
  <si>
    <t>indole, 3-t-butyl-</t>
  </si>
  <si>
    <t>perrin_supp6608</t>
  </si>
  <si>
    <t>O=C(O)Cc1c[nH]c2ccccc12</t>
  </si>
  <si>
    <t>Hi scale, in aq. H2SO4 solutions, protonation on indole ring</t>
  </si>
  <si>
    <t>indole, 3-carboxymethyl-</t>
  </si>
  <si>
    <t>perrin_supp6609</t>
  </si>
  <si>
    <t>CCc1cn(CC)c2ccccc12</t>
  </si>
  <si>
    <t>indole, 1,3-diethyl-</t>
  </si>
  <si>
    <t>perrin_supp6610</t>
  </si>
  <si>
    <t>In aq. H2SO4, HCl, and HClO4 solutions</t>
  </si>
  <si>
    <t>perrin_supp6611</t>
  </si>
  <si>
    <t>Cc1cn(C)c2ccccc12</t>
  </si>
  <si>
    <t>indole, 1,3-dimethyl-</t>
  </si>
  <si>
    <t>perrin_supp6612</t>
  </si>
  <si>
    <t>perrin_supp6613</t>
  </si>
  <si>
    <t>Cc1ccc2[nH]c(C)cc2c1</t>
  </si>
  <si>
    <t>In aq. HCl and HClO4 solutions</t>
  </si>
  <si>
    <t>indole, 2,5-dimethyl-</t>
  </si>
  <si>
    <t>perrin_supp6614</t>
  </si>
  <si>
    <t>Cc1cc2cc([N+](=O)[O-])ccc2n1C</t>
  </si>
  <si>
    <t>indole, 1,2-dimethyl-5-nitro-</t>
  </si>
  <si>
    <t>perrin_supp6615</t>
  </si>
  <si>
    <t>CCCc1c(C)[nH]c2ccc(C)cc12</t>
  </si>
  <si>
    <t>indole, 2,5-dimethyl-3-n-propyl-</t>
  </si>
  <si>
    <t>perrin_supp6616</t>
  </si>
  <si>
    <t>CCn1ccc2ccccc21</t>
  </si>
  <si>
    <t>indole, 1-ethyl-</t>
  </si>
  <si>
    <t>perrin_supp6617</t>
  </si>
  <si>
    <t>CCc1cc2ccccc2[nH]1</t>
  </si>
  <si>
    <t>indole, 2-ethyl-</t>
  </si>
  <si>
    <t>perrin_supp6618</t>
  </si>
  <si>
    <t>6618a</t>
  </si>
  <si>
    <t>CCc1c[nH]c2ccccc12</t>
  </si>
  <si>
    <t>In aq. H2SO4 solutions -</t>
  </si>
  <si>
    <t>indole, 3-ethyl-</t>
  </si>
  <si>
    <t>perrin_supp6618a</t>
  </si>
  <si>
    <t>perrin_supp6619</t>
  </si>
  <si>
    <t>perrin_supp6620</t>
  </si>
  <si>
    <t>perrin_supp6621</t>
  </si>
  <si>
    <t>Cc1ccc2[nH]ccc2c1</t>
  </si>
  <si>
    <t>indole, 5-methyl-</t>
  </si>
  <si>
    <t>perrin_supp6622</t>
  </si>
  <si>
    <t>Cc1cc2cc([N+](=O)[O-])ccc2[nH]1</t>
  </si>
  <si>
    <t>indole, 2-methyl-5-nitro-</t>
  </si>
  <si>
    <t>perrin_supp6623</t>
  </si>
  <si>
    <t>CCCc1c(C)[nH]c2ccccc12</t>
  </si>
  <si>
    <t>indole, 2-methyl-3-n-propyl-</t>
  </si>
  <si>
    <t>perrin_supp6624</t>
  </si>
  <si>
    <t>O=[N+]([O-])c1ccc2[nH]ccc2c1</t>
  </si>
  <si>
    <t>indole, 5-nitro-</t>
  </si>
  <si>
    <t>perrin_supp6625</t>
  </si>
  <si>
    <t>O=[N+]([O-])c1ccc2cc[nH]c2c1</t>
  </si>
  <si>
    <t>indole, 6-nitro-</t>
  </si>
  <si>
    <t>perrin_supp6626</t>
  </si>
  <si>
    <t>CCCc1c[nH]c2ccccc12</t>
  </si>
  <si>
    <t>indole, 3-n-propyl-</t>
  </si>
  <si>
    <t>perrin_supp6627</t>
  </si>
  <si>
    <t>Cc1c(C)n(C)c2ccccc12</t>
  </si>
  <si>
    <t>indole, 1,2,3-trimethyl-</t>
  </si>
  <si>
    <t>perrin_supp6628</t>
  </si>
  <si>
    <t>Indole-3-acetic-acid</t>
  </si>
  <si>
    <t>['OPSIN_name1', 'pubchem_name1']</t>
  </si>
  <si>
    <t>perrin_supp6629</t>
  </si>
  <si>
    <t>Ho scale, scale, corrected for effect of medium on spectra</t>
  </si>
  <si>
    <t>Cn1cc(CC(=O)O)c2ccccc21</t>
  </si>
  <si>
    <t>HI scale in aq. H2SO4 solutions</t>
  </si>
  <si>
    <t>indole-3-acetic acid, 1-methyl-</t>
  </si>
  <si>
    <t>perrin_supp6630</t>
  </si>
  <si>
    <t>c1ccn2cccc2c1</t>
  </si>
  <si>
    <t>C=8x10-5M; I=0.01</t>
  </si>
  <si>
    <t>Indolizine</t>
  </si>
  <si>
    <t>perrin_supp6631</t>
  </si>
  <si>
    <t>CC(C)(C)c1cc2ccccn2c1</t>
  </si>
  <si>
    <t>C=6x10-5M; I=0.01</t>
  </si>
  <si>
    <t>indolizine, 2-t-butyl-</t>
  </si>
  <si>
    <t>perrin_supp6632</t>
  </si>
  <si>
    <t>Cc1cn2ccccc2c1C</t>
  </si>
  <si>
    <t>C=5x10-5M; I=0.01</t>
  </si>
  <si>
    <t>indolizine, 1,2-dimethyl-</t>
  </si>
  <si>
    <t>perrin_supp6633</t>
  </si>
  <si>
    <t>Cc1cc2ccccn2c1C</t>
  </si>
  <si>
    <t>C=3x10-5M; I=0.01</t>
  </si>
  <si>
    <t>indolizine, 2,3-dimethyl-</t>
  </si>
  <si>
    <t>perrin_supp6634</t>
  </si>
  <si>
    <t>Cc1cc2cccc(C)n2c1</t>
  </si>
  <si>
    <t>indolizine, 2,5-dimethyl-</t>
  </si>
  <si>
    <t>perrin_supp6635</t>
  </si>
  <si>
    <t>Cc1cc2ccccn2c1</t>
  </si>
  <si>
    <t>C=4x10-5M; I=0.01</t>
  </si>
  <si>
    <t>indolizine, 2-methyl-</t>
  </si>
  <si>
    <t>perrin_supp6636</t>
  </si>
  <si>
    <t>Cc1cccc2ccc(C)n12</t>
  </si>
  <si>
    <t>C=6x10-5M ; I=0.01</t>
  </si>
  <si>
    <t>indolizine, 3,5-dimethyl-</t>
  </si>
  <si>
    <t>perrin_supp6637</t>
  </si>
  <si>
    <t>Cc1ccn2c(C)ccc2c1</t>
  </si>
  <si>
    <t>indolizine, 3,7-dimethyl-</t>
  </si>
  <si>
    <t>perrin_supp6638</t>
  </si>
  <si>
    <t>Cc1ccc2ccccn12</t>
  </si>
  <si>
    <t>C=3x10-5M ; I=0.01</t>
  </si>
  <si>
    <t>indolizine, 3-methyl-</t>
  </si>
  <si>
    <t>perrin_supp6639</t>
  </si>
  <si>
    <t>Cc1cccc2cccn12</t>
  </si>
  <si>
    <t>indolizine, 5-methyl-</t>
  </si>
  <si>
    <t>perrin_supp6640</t>
  </si>
  <si>
    <t>Cc1ccc2cccn2c1</t>
  </si>
  <si>
    <t>C=8x10-5M ; I=0.01</t>
  </si>
  <si>
    <t>indolizine, 6-methyl-</t>
  </si>
  <si>
    <t>perrin_supp6641</t>
  </si>
  <si>
    <t>Cc1ccn2cccc2c1</t>
  </si>
  <si>
    <t>indolizine, 7-methyl-</t>
  </si>
  <si>
    <t>perrin_supp6642</t>
  </si>
  <si>
    <t>Cc1c(C)c2ccccn2c1C</t>
  </si>
  <si>
    <t>C=7x10-5M ; I=0.01</t>
  </si>
  <si>
    <t>indolizine, 1,2,3-trimethyl-</t>
  </si>
  <si>
    <t>perrin_supp6643</t>
  </si>
  <si>
    <t>C=0.005 to 0.025M</t>
  </si>
  <si>
    <t>perrin_supp6646</t>
  </si>
  <si>
    <t>C1CCC2CNCCC2C1</t>
  </si>
  <si>
    <t>isoquinoline, decahydro-</t>
  </si>
  <si>
    <t>perrin_supp6647</t>
  </si>
  <si>
    <t>CS(=O)c1nccc2ccccc12</t>
  </si>
  <si>
    <t>C=3x10-5M, in aq. HCl solutions, Ho scale</t>
  </si>
  <si>
    <t>isoquinoline, 1-methylsulphinyl-</t>
  </si>
  <si>
    <t>perrin_supp6648</t>
  </si>
  <si>
    <t>CS(=O)(=O)c1nccc2ccccc12</t>
  </si>
  <si>
    <t>B22</t>
  </si>
  <si>
    <t>isoquinoline, 1-methylsulphonyl-</t>
  </si>
  <si>
    <t>perrin_supp6649</t>
  </si>
  <si>
    <t>6649b</t>
  </si>
  <si>
    <t>C1=Cc2ncccc2C1</t>
  </si>
  <si>
    <t>R6a</t>
  </si>
  <si>
    <t>5H-1-Pyrindine</t>
  </si>
  <si>
    <t>perrin_supp6649b</t>
  </si>
  <si>
    <t>CC(=O)c1ccc(O)c2ncccc12</t>
  </si>
  <si>
    <t>quinoline, 5-acetyl-8-hydroxy-</t>
  </si>
  <si>
    <t>perrin_supp6650</t>
  </si>
  <si>
    <t>COc1cc(NCCCC(C)N)c2ncccc2c1</t>
  </si>
  <si>
    <t>quinoline, 8-[(4-amino-4-methylbutyl)amino]-6-methoxy-</t>
  </si>
  <si>
    <t>perrin_supp6651</t>
  </si>
  <si>
    <t>Oc1ccc(Br)c2cccnc12</t>
  </si>
  <si>
    <t>I=0.004 to 0.10</t>
  </si>
  <si>
    <t>quinoline, 5-bromo-8-hydroxy-</t>
  </si>
  <si>
    <t>perrin_supp6652</t>
  </si>
  <si>
    <t>Cc1ccc2c(S(=O)(=O)O)cc(Br)c(O)c2n1</t>
  </si>
  <si>
    <t>quinoline, 7-bromo-8-hydroxy-2-methyl-5-sulpho-</t>
  </si>
  <si>
    <t>perrin_supp6653</t>
  </si>
  <si>
    <t>Sc1ccc(Br)c2cccnc12</t>
  </si>
  <si>
    <t>quinoline, 5-bromo-8-mercapto-</t>
  </si>
  <si>
    <t>perrin_supp6654</t>
  </si>
  <si>
    <t>Sc1cc(Br)cc2cccnc12</t>
  </si>
  <si>
    <t>B8</t>
  </si>
  <si>
    <t>quinoline, 6-bromo-8-mercapto-</t>
  </si>
  <si>
    <t>perrin_supp6655</t>
  </si>
  <si>
    <t>CSc1cccc2cc(Br)cnc12</t>
  </si>
  <si>
    <t>quinoline, 3-bromo-8-methylthio-</t>
  </si>
  <si>
    <t>perrin_supp6656</t>
  </si>
  <si>
    <t>CSc1ccc(Br)c2cccnc12</t>
  </si>
  <si>
    <t>quinoline, 5-bromo-8-methylthio-</t>
  </si>
  <si>
    <t>perrin_supp6657</t>
  </si>
  <si>
    <t>I=0.004 to 0.500</t>
  </si>
  <si>
    <t>perrin_supp6658</t>
  </si>
  <si>
    <t>Sc1ccc(Cl)c2cccnc12</t>
  </si>
  <si>
    <t>B9</t>
  </si>
  <si>
    <t>quinoline, 5-chloro-8-mercapto-</t>
  </si>
  <si>
    <t>perrin_supp6659</t>
  </si>
  <si>
    <t>Sc1cc(Cl)cc2cccnc12</t>
  </si>
  <si>
    <t>B5</t>
  </si>
  <si>
    <t>quinoline, 6-chloro-8-mercapto-</t>
  </si>
  <si>
    <t>perrin_supp6660</t>
  </si>
  <si>
    <t>C1CCC2NCCCC2C1</t>
  </si>
  <si>
    <t>quinoline, decahydro-</t>
  </si>
  <si>
    <t>perrin_supp6662</t>
  </si>
  <si>
    <t>Oc1c(Br)cc(Br)c2cccnc12</t>
  </si>
  <si>
    <t>quinoline, 5,7-dibromo-8-hydroxy-</t>
  </si>
  <si>
    <t>perrin_supp6668</t>
  </si>
  <si>
    <t>CN(C)c1ccc2ccccc2n1</t>
  </si>
  <si>
    <t>C=3x10-5M. I=0.01</t>
  </si>
  <si>
    <t>quinoline, 2-dimethylamino-</t>
  </si>
  <si>
    <t>perrin_supp6669</t>
  </si>
  <si>
    <t>C=4x10-5M. in aq. H2SO4 solutions</t>
  </si>
  <si>
    <t>CN(C)c1ccnc2ccccc12</t>
  </si>
  <si>
    <t>extrapolation from results in ethanol-water mixtures</t>
  </si>
  <si>
    <t>quinoline, 4-dimethylamino-</t>
  </si>
  <si>
    <t>perrin_supp6670</t>
  </si>
  <si>
    <t>CSc1cccc2c(C)cc(C)nc12</t>
  </si>
  <si>
    <t>quinoline, 2,4-dimethyl-8-methylthio-</t>
  </si>
  <si>
    <t>perrin_supp6671</t>
  </si>
  <si>
    <t>CSc1cc(C)cc2c(C)ccnc12</t>
  </si>
  <si>
    <t>quinoline, 4,6-dimethyl-8-methylthio-</t>
  </si>
  <si>
    <t>perrin_supp6672</t>
  </si>
  <si>
    <t>Fc1ccc(S)c2ncccc12</t>
  </si>
  <si>
    <t>E,O</t>
  </si>
  <si>
    <t>quinoline, 5-fluoro-8-mercapto-</t>
  </si>
  <si>
    <t>perrin_supp6673</t>
  </si>
  <si>
    <t>NNc1ccc2ccccc2n1</t>
  </si>
  <si>
    <t>quinoline, 2-hydrazino-</t>
  </si>
  <si>
    <t>perrin_supp6675</t>
  </si>
  <si>
    <t>NNc1cnc2ccccc2c1</t>
  </si>
  <si>
    <t>quinoline, 3-hydrazino-</t>
  </si>
  <si>
    <t>perrin_supp6676</t>
  </si>
  <si>
    <t>NNc1ccnc2ccccc12</t>
  </si>
  <si>
    <t>quinoline, 4-hydrazino-</t>
  </si>
  <si>
    <t>perrin_supp6677</t>
  </si>
  <si>
    <t>NNc1cccc2ncccc12</t>
  </si>
  <si>
    <t>quinoline, 5-hydrazino-</t>
  </si>
  <si>
    <t>perrin_supp6678</t>
  </si>
  <si>
    <t>NNc1ccc2ncccc2c1</t>
  </si>
  <si>
    <t>quinoline, 6-hydrazino-</t>
  </si>
  <si>
    <t>perrin_supp6679</t>
  </si>
  <si>
    <t>NNc1ccc2cccnc2c1</t>
  </si>
  <si>
    <t>quinoline, 7-hydrazino-</t>
  </si>
  <si>
    <t>perrin_supp6680</t>
  </si>
  <si>
    <t>NNc1cccc2cccnc12</t>
  </si>
  <si>
    <t>quinoline, 8-hydrazino-</t>
  </si>
  <si>
    <t>perrin_supp6681</t>
  </si>
  <si>
    <t>Cc1cc(NN)nc2ccccc12</t>
  </si>
  <si>
    <t>I=0.1(KCl)</t>
  </si>
  <si>
    <t>F1</t>
  </si>
  <si>
    <t>quinoline, 2-hydrazino-4-methyl-</t>
  </si>
  <si>
    <t>perrin_supp6682</t>
  </si>
  <si>
    <t>Oc1ccc(I)c2cccnc12</t>
  </si>
  <si>
    <t>I=0.004 to 0.450</t>
  </si>
  <si>
    <t>quinoline, 8-hydroxy-5-iodo-</t>
  </si>
  <si>
    <t>perrin_supp6683</t>
  </si>
  <si>
    <t>Cc1ccc2c(N=O)ccc(O)c2n1</t>
  </si>
  <si>
    <t>quinoline, 8-hydroxy-2-methyl-5-nitroso-</t>
  </si>
  <si>
    <t>perrin_supp6684</t>
  </si>
  <si>
    <t>Cc1ccc2c(S(=O)(=O)O)ccc(O)c2n1</t>
  </si>
  <si>
    <t>quinoline, 8-hydroxy-2-methyl-5-sulpho-</t>
  </si>
  <si>
    <t>perrin_supp6685</t>
  </si>
  <si>
    <t>perrin_supp6687</t>
  </si>
  <si>
    <t>C=5x10=5M in aq. HCl solutions</t>
  </si>
  <si>
    <t>perrin_supp6688</t>
  </si>
  <si>
    <t>O=S(=O)(O)c1cccc2ncc(O)cc12</t>
  </si>
  <si>
    <t>quinoline, 3-hydroxy-5-sulpho-</t>
  </si>
  <si>
    <t>perrin_supp6689</t>
  </si>
  <si>
    <t>Sc1ccc(I)c2cccnc12</t>
  </si>
  <si>
    <t>B11</t>
  </si>
  <si>
    <t>quinoline, 5-iodo-8-mercapto-</t>
  </si>
  <si>
    <t>perrin_supp6691</t>
  </si>
  <si>
    <t>I=0.1, "mixed" constants, microscopic constants are calcd._x000D_
using pK of S-methyl derivative</t>
  </si>
  <si>
    <t>perrin_supp6692</t>
  </si>
  <si>
    <t>I=0.1(NaClO4)</t>
  </si>
  <si>
    <t>Cc1cc(C)c2cccc(S)c2n1</t>
  </si>
  <si>
    <t>I=0.1, "mixed" constants, microscopic constants are calcd. using pK of S-methyl derivative</t>
  </si>
  <si>
    <t>quinoline, 8-mercapto-2,4-dimethyl-</t>
  </si>
  <si>
    <t>perrin_supp6693</t>
  </si>
  <si>
    <t>Cc1cc(S)c2nccc(C)c2c1</t>
  </si>
  <si>
    <t>quinoline, 8-mercapto-4,6-dimethyl-</t>
  </si>
  <si>
    <t>perrin_supp6694</t>
  </si>
  <si>
    <t>Cc1ccc2cccc(S)c2n1</t>
  </si>
  <si>
    <t>I=0.1, "mixed" constants, microscopic constants are calculated using pK of S-methyl derivative</t>
  </si>
  <si>
    <t>quinoline, 8-mercapto-2-methyl-</t>
  </si>
  <si>
    <t>perrin_supp6695</t>
  </si>
  <si>
    <t>Cc1ccnc2c(S)cccc12</t>
  </si>
  <si>
    <t>quinoline, 8-mercapto-4-methyl-</t>
  </si>
  <si>
    <t>perrin_supp6696</t>
  </si>
  <si>
    <t>Cc1cc(S)c2ncccc2c1</t>
  </si>
  <si>
    <t>quinoline, 8-mercapto-6-methyl-</t>
  </si>
  <si>
    <t>perrin_supp6697</t>
  </si>
  <si>
    <t>Cc1ccc2cccnc2c1S</t>
  </si>
  <si>
    <t>quinoline, 8-mercapto-7-methyl-</t>
  </si>
  <si>
    <t>perrin_supp6698</t>
  </si>
  <si>
    <t>Sc1cccc2ccc(-c3ccccc3)nc12</t>
  </si>
  <si>
    <t>I=0.1, "mixed" constants, 1.6% CH3OH, microscopic constants are calculated using pK of S-methyl derivative</t>
  </si>
  <si>
    <t>quinoline, 8-mercapto-2-phenyl-</t>
  </si>
  <si>
    <t>perrin_supp6699</t>
  </si>
  <si>
    <t>O=S(=O)(O)c1ccc(S)c2ncccc12</t>
  </si>
  <si>
    <t>quinoline, 8-mercapto-5-sulpho-</t>
  </si>
  <si>
    <t>perrin_supp6700</t>
  </si>
  <si>
    <t>Cc1ccc2c(S(=O)(=O)O)cc([N+](=O)[O-])c(O)c2n1</t>
  </si>
  <si>
    <t>C=5x10-5M, in aq. HCl solutions</t>
  </si>
  <si>
    <t>quinoline, 2-methyl-8-hydroxy-7-nitro-5-sulpho-</t>
  </si>
  <si>
    <t>perrin_supp6701</t>
  </si>
  <si>
    <t>CSc1cccc2ccc(C)nc12</t>
  </si>
  <si>
    <t>quinoline, 2-methyl-8-methylthio-</t>
  </si>
  <si>
    <t>perrin_supp6702</t>
  </si>
  <si>
    <t>CSc1cccc2c(C)ccnc12</t>
  </si>
  <si>
    <t>quinoline, 4-methyl-8-methylthio-</t>
  </si>
  <si>
    <t>perrin_supp6703</t>
  </si>
  <si>
    <t>CSc1cc(C)cc2cccnc12</t>
  </si>
  <si>
    <t>quinoline, 6-methyl-8-methylthio-</t>
  </si>
  <si>
    <t>perrin_supp6704</t>
  </si>
  <si>
    <t>CSc1c(C)ccc2cccnc12</t>
  </si>
  <si>
    <t>quinoline, 7-methyl-8-methylthio-</t>
  </si>
  <si>
    <t>perrin_supp6705</t>
  </si>
  <si>
    <t>C[Se]c1cccc2cccnc12</t>
  </si>
  <si>
    <t>quinoline, 8-methylseleno-</t>
  </si>
  <si>
    <t>perrin_supp6706</t>
  </si>
  <si>
    <t>CS(=O)c1ccc2ccccc2n1</t>
  </si>
  <si>
    <t>C=1.5x10-5M. Ho scale</t>
  </si>
  <si>
    <t>quinoline, 2-methylsulphinyl-</t>
  </si>
  <si>
    <t>perrin_supp6707</t>
  </si>
  <si>
    <t>CS(=O)c1ccnc2ccccc12</t>
  </si>
  <si>
    <t>quinoline, 4-methylsulphinyl-</t>
  </si>
  <si>
    <t>perrin_supp6708</t>
  </si>
  <si>
    <t>CS(=O)(=O)c1ccc2ccccc2n1</t>
  </si>
  <si>
    <t>quinoline, 2-methylsulphonyl-</t>
  </si>
  <si>
    <t>perrin_supp6709</t>
  </si>
  <si>
    <t>CS(=O)(=O)c1ccnc2ccccc12</t>
  </si>
  <si>
    <t>C=3x10-5M,-in aq. HCl solutions, Ho scale</t>
  </si>
  <si>
    <t>quinoline, 4-methylsulphonyl-</t>
  </si>
  <si>
    <t>perrin_supp6710</t>
  </si>
  <si>
    <t>I=0.1,  "mixed" constant</t>
  </si>
  <si>
    <t>perrin_supp6711</t>
  </si>
  <si>
    <t>CSc1cccc2ccc(-c3ccccc3)nc12</t>
  </si>
  <si>
    <t>I=0.1, "mixed" constant, 1.6% CH3OH</t>
  </si>
  <si>
    <t>quinoline, 8-methylthio-2-phenyl-</t>
  </si>
  <si>
    <t>perrin_supp6712</t>
  </si>
  <si>
    <t>CSc1ccc(S(=O)(=O)O)c2cccnc12</t>
  </si>
  <si>
    <t>quinoline, 8-methylthio-5-sulpho-</t>
  </si>
  <si>
    <t>perrin_supp6713</t>
  </si>
  <si>
    <t>[SeH]c1cccc2cccnc12</t>
  </si>
  <si>
    <t>I=0.1(NaClO4) for K2</t>
  </si>
  <si>
    <t>quinoline, 8-selenyl-</t>
  </si>
  <si>
    <t>perrin_supp6714</t>
  </si>
  <si>
    <t>Sc1cccc2c1NCCC2</t>
  </si>
  <si>
    <t>quinoline, 1,2,3,4-tetrahydro-8-mercapto-</t>
  </si>
  <si>
    <t>perrin_supp6715</t>
  </si>
  <si>
    <t>[O-][n+]1cccc2cccc(O)c21</t>
  </si>
  <si>
    <t>I=1(NaClO4), concentration constant, Ka=0.0486</t>
  </si>
  <si>
    <t>quinoline 1-oxide, 8-hydroxy-</t>
  </si>
  <si>
    <t>perrin_supp6717</t>
  </si>
  <si>
    <t>c1ccc2nocc2c1</t>
  </si>
  <si>
    <t>Anthranil</t>
  </si>
  <si>
    <t>perrin_supp6718</t>
  </si>
  <si>
    <t>Cc1cccc2noc(C)c12</t>
  </si>
  <si>
    <t>anthranil, 3,4-dimethyl-</t>
  </si>
  <si>
    <t>perrin_supp6719</t>
  </si>
  <si>
    <t>Cc1onc2ccccc12</t>
  </si>
  <si>
    <t>anthranil, 3-methyl-</t>
  </si>
  <si>
    <t>perrin_supp6720</t>
  </si>
  <si>
    <t>I=0.1(NaCl), C=10-4M,  5% aqueous ethanol</t>
  </si>
  <si>
    <t>perrin_supp6723</t>
  </si>
  <si>
    <t>c1ccc2c(c1)CNCCCN2</t>
  </si>
  <si>
    <t>15-20</t>
  </si>
  <si>
    <t>S33</t>
  </si>
  <si>
    <t>benzo[b][1,5]diazocine, 1,2,3,4,5,6-hexahydro-</t>
  </si>
  <si>
    <t>perrin_supp6736</t>
  </si>
  <si>
    <t>no details Entries 2180, 2181, 2182 are wrongly labelled. They should read 9-keto-1,5-diphenyl-, 3,7-di(1-hydroxy-2-phenyl)ethyl-9-keto-1,5-diphenyl-, and 9-keto-3,7-dimethyl-1,5-diphenyl-bispidine respectively</t>
  </si>
  <si>
    <t>['chemaxon_name1', 'pubchem_name1']</t>
  </si>
  <si>
    <t>perrin_supp6739</t>
  </si>
  <si>
    <t>C=2x10-5M, Ho scale The entry 2192 is for the anhydro-base of 4-hydroxy-2-methylcinnolinium hydroxide: see ref. B88</t>
  </si>
  <si>
    <t>perrin_supp6740</t>
  </si>
  <si>
    <t>c1ccn2ccnc2c1</t>
  </si>
  <si>
    <t>1,3a-Diazaindene</t>
  </si>
  <si>
    <t>perrin_supp6746</t>
  </si>
  <si>
    <t>Cc1ccnc2[nH]ccc12</t>
  </si>
  <si>
    <t>1,7-Diazaindene, 4-methyl-</t>
  </si>
  <si>
    <t>perrin_supp6747</t>
  </si>
  <si>
    <t>Cc1cnc2[nH]ccc2c1</t>
  </si>
  <si>
    <t>1,7-Diazaindene, 5-methyl-</t>
  </si>
  <si>
    <t>perrin_supp6748</t>
  </si>
  <si>
    <t>Cc1ccc2cc[nH]c2n1</t>
  </si>
  <si>
    <t>1,7-Diazaindene, 6-methyl-</t>
  </si>
  <si>
    <t>perrin_supp6749</t>
  </si>
  <si>
    <t>c1ccn2nccc2c1</t>
  </si>
  <si>
    <t>C=2.10-5M, Ho scale, aq. HCl solutions</t>
  </si>
  <si>
    <t>1,7a-Diazaindene</t>
  </si>
  <si>
    <t>perrin_supp6750</t>
  </si>
  <si>
    <t>c1ccn2cncc2c1</t>
  </si>
  <si>
    <t>C=3.10-4M, I=0.01</t>
  </si>
  <si>
    <t>2,3a-Diazaindene</t>
  </si>
  <si>
    <t>perrin_supp6751</t>
  </si>
  <si>
    <t>6751a</t>
  </si>
  <si>
    <t>Cn1cc2ccncc2c1</t>
  </si>
  <si>
    <t>A42a</t>
  </si>
  <si>
    <t>2,5-Diazaindene, 2-methyl-</t>
  </si>
  <si>
    <t>perrin_supp6751a</t>
  </si>
  <si>
    <t>Cc1c(C#N)c(O)nc2c1CCO2</t>
  </si>
  <si>
    <t>furo[2,3-b]pyridine, 5-cyano-2,3-dihydro-6-hydroxy-4-methyl-</t>
  </si>
  <si>
    <t>perrin_supp6752</t>
  </si>
  <si>
    <t>COc1nc2c(c(C)c1C#N)CCO2</t>
  </si>
  <si>
    <t>furo[2,3-b]pyridine, 5-cyano-2,3-dihydro-6-methoxy-4-methyl-</t>
  </si>
  <si>
    <t>perrin_supp6753</t>
  </si>
  <si>
    <t>Cc1c2c(n(C)c(=O)c1C#N)OCC2</t>
  </si>
  <si>
    <t>furo[2,3-b]pyridine, 5-cyano-2,3,6,7-tetrahydro-4,7-dimethyl-6-oxo-</t>
  </si>
  <si>
    <t>perrin_supp6754</t>
  </si>
  <si>
    <t>Cc1cc(O)nc2c1CCO2</t>
  </si>
  <si>
    <t>S45a</t>
  </si>
  <si>
    <t>furo[2,3-b]pyridine, 2,3-dihydro-6-hydroxy-4-methyl-</t>
  </si>
  <si>
    <t>perrin_supp6755</t>
  </si>
  <si>
    <t>C=10-4M, I=0.01 pk values of tautomeric forms are also given</t>
  </si>
  <si>
    <t>COc1cc(C)c2c(n1)OCC2</t>
  </si>
  <si>
    <t>furo[2,3-b]pyridine, 2,3-dihydro-6-methoxy-4-methyl-</t>
  </si>
  <si>
    <t>perrin_supp6756</t>
  </si>
  <si>
    <t>Cc1cc(=O)n(C)c2c1CCO2</t>
  </si>
  <si>
    <t>furo[2,3-b]pyridine, 2,3,6,7-tetrahydro-4,7-dimethyl-6-oxo-</t>
  </si>
  <si>
    <t>perrin_supp6757</t>
  </si>
  <si>
    <t>perrin_supp6761</t>
  </si>
  <si>
    <t>c1n[nH]c2c1CCCC2</t>
  </si>
  <si>
    <t>indazole, 4,5,6,7-tetrahydro-</t>
  </si>
  <si>
    <t>perrin_supp6762</t>
  </si>
  <si>
    <t>Cc1n[nH]c2c1CCCC2</t>
  </si>
  <si>
    <t>indazole, 4,5,6,7-tetrahydro-3-methyl-</t>
  </si>
  <si>
    <t>perrin_supp6763</t>
  </si>
  <si>
    <t>C1CNC2CCCNC2C1</t>
  </si>
  <si>
    <t>1,5-Naphthyridine, decahydro-</t>
  </si>
  <si>
    <t>perrin_supp6764</t>
  </si>
  <si>
    <t>pKAH2(trans)</t>
  </si>
  <si>
    <t>pKAH2(cis)</t>
  </si>
  <si>
    <t>O=[N+]([O-])c1cnc2cccnc2c1</t>
  </si>
  <si>
    <t>1,5-Naphthyridine, 3-nitro-</t>
  </si>
  <si>
    <t>perrin_supp6765</t>
  </si>
  <si>
    <t>c1cnc2c(c1)NCCC2</t>
  </si>
  <si>
    <t>C=5x10-5M, - I=0.01</t>
  </si>
  <si>
    <t>1,5-Naphthyridine, 1,2,3,4-tetrahydro-</t>
  </si>
  <si>
    <t>perrin_supp6766</t>
  </si>
  <si>
    <t>C=5x10-5M. - Ho scale</t>
  </si>
  <si>
    <t>C1CNC2CCNCC2C1</t>
  </si>
  <si>
    <t>1,6-Naphthyridine, decahydro-</t>
  </si>
  <si>
    <t>perrin_supp6767</t>
  </si>
  <si>
    <t>equilibrium pK value; cation covalently hydrated</t>
  </si>
  <si>
    <t>perrin_supp6768</t>
  </si>
  <si>
    <t>O=[N+]([O-])c1cncc2cccnc12</t>
  </si>
  <si>
    <t>1,6-Naphthyridine, 8-nitro-</t>
  </si>
  <si>
    <t>perrin_supp6769</t>
  </si>
  <si>
    <t>c1cc2c(cn1)CCCN2</t>
  </si>
  <si>
    <t>1,6-Naphthyridine, 1,2,3,4-tetrahydro-</t>
  </si>
  <si>
    <t>perrin_supp6770</t>
  </si>
  <si>
    <t>C1CNC2CNCCC2C1</t>
  </si>
  <si>
    <t>C=0.1M, trans-isomer</t>
  </si>
  <si>
    <t>1,7-Naphthyridine, decahydro-</t>
  </si>
  <si>
    <t>perrin_supp6771</t>
  </si>
  <si>
    <t>c1cc2c(cn1)NCCC2</t>
  </si>
  <si>
    <t>1,7-Naphthyridine, 1,2,3,4-tetrahydro-</t>
  </si>
  <si>
    <t>perrin_supp6772</t>
  </si>
  <si>
    <t>C=10-5M, Ho scale</t>
  </si>
  <si>
    <t>c1cnc2c(c1)CCNC2</t>
  </si>
  <si>
    <t>1,7-Naphthyridine, 5,6,7,8-tetrahydro-</t>
  </si>
  <si>
    <t>perrin_supp6773</t>
  </si>
  <si>
    <t>C1CNC2NCCCC2C1</t>
  </si>
  <si>
    <t>C=0.01M, trans-isomer</t>
  </si>
  <si>
    <t>1,8-Naphthyridine, decahydro-</t>
  </si>
  <si>
    <t>perrin_supp6774</t>
  </si>
  <si>
    <t>c1cnc2c(c1)CCCN2</t>
  </si>
  <si>
    <t>1,8-Naphthyridine, 1,2,3,4-tetrahydro-</t>
  </si>
  <si>
    <t>perrin_supp6775</t>
  </si>
  <si>
    <t>NNc1nncc2ccccc12</t>
  </si>
  <si>
    <t>phthalazine, 1-hydrazino-</t>
  </si>
  <si>
    <t>perrin_supp6776</t>
  </si>
  <si>
    <t>Cc1cc(O)nc2c1CCCO2</t>
  </si>
  <si>
    <t>C=10-4m, Ho scale, aq. H2SO4 solutions</t>
  </si>
  <si>
    <t>pyrano[2,3-b]pyridine, 3,4-dihydro-7-hydroxy-5-methyl-</t>
  </si>
  <si>
    <t>perrin_supp6777</t>
  </si>
  <si>
    <t>COc1cc(C)c2c(n1)OCCC2</t>
  </si>
  <si>
    <t>pyrano[2,3-b]pyridine, 3,4-dihydro-7-methoxy-5-methyl-</t>
  </si>
  <si>
    <t>perrin_supp6778</t>
  </si>
  <si>
    <t>Cc1cc(=O)n(C)c2c1CCCO2</t>
  </si>
  <si>
    <t>pyrano[2,3-b]pyridine, 3,4,7,8-tetrahydro-5,8-dimethyl-7-oxo-</t>
  </si>
  <si>
    <t>perrin_supp6779</t>
  </si>
  <si>
    <t>O=C1CC(=O)N2CCCCC2=N1</t>
  </si>
  <si>
    <t>pyrido[1,2-a]pyrimidine-2,4-dione, 6,7,8,9-tetrahydro-</t>
  </si>
  <si>
    <t>perrin_supp6780</t>
  </si>
  <si>
    <t>true pK, from rapid-reaction measurements</t>
  </si>
  <si>
    <t>perrin_supp6782</t>
  </si>
  <si>
    <t>equilibrium pK, cation covalently hydrated, I=0.01</t>
  </si>
  <si>
    <t>perrin_supp6783</t>
  </si>
  <si>
    <t>COc1cccc2nc(N)ncc12</t>
  </si>
  <si>
    <t>quinazoline, 2-amino-5-methoxy-</t>
  </si>
  <si>
    <t>perrin_supp6784</t>
  </si>
  <si>
    <t>COc1ccc2nc(N)ncc2c1</t>
  </si>
  <si>
    <t>quinazoline, 2-amino-6-methoxy-</t>
  </si>
  <si>
    <t>perrin_supp6785</t>
  </si>
  <si>
    <t>COc1ccc2cnc(N)nc2c1</t>
  </si>
  <si>
    <t>quinazoline, 2-amino-7-methoxy-</t>
  </si>
  <si>
    <t>perrin_supp6786</t>
  </si>
  <si>
    <t>COc1cccc2cnc(N)nc12</t>
  </si>
  <si>
    <t>quinazoline, 2-amino-8-methoxy-</t>
  </si>
  <si>
    <t>perrin_supp6787</t>
  </si>
  <si>
    <t>Cc1nc(N)nc2ccccc12</t>
  </si>
  <si>
    <t>quinazoline, 2-amino-4-methyl-</t>
  </si>
  <si>
    <t>perrin_supp6788</t>
  </si>
  <si>
    <t>CC(C)(C)c1ncc2ccccc2n1</t>
  </si>
  <si>
    <t>I=0.01, cation equilibrium pK, covalently hydrated</t>
  </si>
  <si>
    <t>quinazoline, 2-t-butyl-</t>
  </si>
  <si>
    <t>perrin_supp6789</t>
  </si>
  <si>
    <t>CC(C)(C)c1ncnc2ccccc12</t>
  </si>
  <si>
    <t>quinazoline, 4-t-butyl-</t>
  </si>
  <si>
    <t>perrin_supp6790</t>
  </si>
  <si>
    <t>CC(C)(C)C1=Nc2ccccc2C(O)N1</t>
  </si>
  <si>
    <t>I=0.01, rapid-flow method, neutral molecule reverts quickly to 2-t-butylquinazoline</t>
  </si>
  <si>
    <t>quinazoline, 2-t-butyl-3,4-dihydro-4-hydroxy-</t>
  </si>
  <si>
    <t>perrin_supp6791</t>
  </si>
  <si>
    <t>Cc1nc(C(C)(C)C)nc2ccccc12</t>
  </si>
  <si>
    <t>quinazoline, 2-t-butyl-4-methyl-</t>
  </si>
  <si>
    <t>perrin_supp6792</t>
  </si>
  <si>
    <t>NC(=O)c1ncc2ccccc2n1</t>
  </si>
  <si>
    <t>pK of ‚Äúanhydrous‚Äù species</t>
  </si>
  <si>
    <t>quinazoline, 2-carbamoyl-</t>
  </si>
  <si>
    <t>perrin_supp6793</t>
  </si>
  <si>
    <t>NC(=O)c1ncnc2ccccc12</t>
  </si>
  <si>
    <t>true pK, from rapid reaction measurements</t>
  </si>
  <si>
    <t>quinazoline, 4-carbamoyl-</t>
  </si>
  <si>
    <t>perrin_supp6794</t>
  </si>
  <si>
    <t>equilibrium pK, cation covalently hydrated</t>
  </si>
  <si>
    <t>NC(=O)C1(O)NC=Nc2ccccc21</t>
  </si>
  <si>
    <t>I=0.01, rapid-flow - method, neutral molecule reverts quickly to 4-carbamoylquinazoline</t>
  </si>
  <si>
    <t>quinazoline, 4-carbamoyl-3,4-dihydro-4-hydroxy-</t>
  </si>
  <si>
    <t>perrin_supp6795</t>
  </si>
  <si>
    <t>CC1=Nc2ccc(C)cc2C(O)(C(N)=O)N1</t>
  </si>
  <si>
    <t>I=0.01, rapid-flow - method, neutral molecule reverts quickly to 4-carbamoyl-2,6-dimethylquinazoline</t>
  </si>
  <si>
    <t>quinazoline, 4-carbamoyl-3,4-dihydro-4-hydroxy-2,6-dimethyl-</t>
  </si>
  <si>
    <t>perrin_supp6796</t>
  </si>
  <si>
    <t>CC1=Nc2ccccc2C(O)(C(N)=O)N1</t>
  </si>
  <si>
    <t>I=0.01, rapid-flow method, neutral molecule reverts quickly to 4-carbamoyl-2-methylquinazoline -</t>
  </si>
  <si>
    <t>quinazoline, 4-carbamoyl-3,4-dihydro-4-hydroxy-2-methyl-</t>
  </si>
  <si>
    <t>perrin_supp6797</t>
  </si>
  <si>
    <t>Cc1ccc2nc(C)nc(C(N)=O)c2c1</t>
  </si>
  <si>
    <t>true pK, from rapid-reaction measurements equilibrium pK, cation covalently hydrated</t>
  </si>
  <si>
    <t>quinazoline, 4-carbamoyl-2,6-dimethyl-</t>
  </si>
  <si>
    <t>perrin_supp6798</t>
  </si>
  <si>
    <t>Cc1nc(C(N)=O)c2cc(F)ccc2n1</t>
  </si>
  <si>
    <t>quinazoline, 4-carbamoyl-6-fluoro-2-methyl-</t>
  </si>
  <si>
    <t>perrin_supp6800</t>
  </si>
  <si>
    <t>Cc1nc(C(N)=O)c2ccccc2n1</t>
  </si>
  <si>
    <t>quinazoline, 4-carbamoyl-2-methyl-</t>
  </si>
  <si>
    <t>perrin_supp6801</t>
  </si>
  <si>
    <t>O=C(O)c1ncnc2ccccc12</t>
  </si>
  <si>
    <t>I=0.01, equilibrium pK, cation covalently hydrated</t>
  </si>
  <si>
    <t>quinazoline, 4-carboxy-</t>
  </si>
  <si>
    <t>perrin_supp6802</t>
  </si>
  <si>
    <t>O=C(O)C1(O)NC=Nc2ccccc21</t>
  </si>
  <si>
    <t>I=0.01, rapid-flow method, species quickly reverts to 4-carboxyquinazoline</t>
  </si>
  <si>
    <t>quinazoline, 4-carboxy-3,4-dihydro-4-hydroxy-</t>
  </si>
  <si>
    <t>perrin_supp6803</t>
  </si>
  <si>
    <t>perrin_supp6804</t>
  </si>
  <si>
    <t>OC1NC=Nc2cccc(Cl)c21</t>
  </si>
  <si>
    <t>I=0.01, rapid-flow method, neutral molecule reverts quickly to 5-chloroquinazoline</t>
  </si>
  <si>
    <t>quinazoline, 5-chloro-3,4-dihydro-4-hydroxy-</t>
  </si>
  <si>
    <t>perrin_supp6805</t>
  </si>
  <si>
    <t>OC1NC=Nc2ccc(Cl)cc21</t>
  </si>
  <si>
    <t>I=0.01, rapid-flow method, neutral molecule reverts quickly to 6-chloroquinazoline</t>
  </si>
  <si>
    <t>quinazoline, 6-chloro-3,4-dihydro-4-hydroxy-</t>
  </si>
  <si>
    <t>perrin_supp6806</t>
  </si>
  <si>
    <t>OC1NC=Nc2cc(Cl)ccc21</t>
  </si>
  <si>
    <t>I=0.01, rapid-flow method, neutral molecule reverts quickly to 7-chloroquinazoline</t>
  </si>
  <si>
    <t>quinazoline, 7-chloro-3,4-dihydro-4-hydroxy-</t>
  </si>
  <si>
    <t>perrin_supp6807</t>
  </si>
  <si>
    <t>OC1NC=Nc2c(Cl)cccc21</t>
  </si>
  <si>
    <t>I=0.01, rapid-flow method, neutral molecule reverts quickly to 8-chloroquinazoline</t>
  </si>
  <si>
    <t>quinazoline, 8-chloro-3,4-dihydro-4-hydroxy-</t>
  </si>
  <si>
    <t>perrin_supp6808</t>
  </si>
  <si>
    <t>ClCc1ncc2ccccc2n1</t>
  </si>
  <si>
    <t>quinazoline, 2-chloromethyl-</t>
  </si>
  <si>
    <t>perrin_supp6809</t>
  </si>
  <si>
    <t>Cc1nc(Cl)nc2ccccc12</t>
  </si>
  <si>
    <t>quinazoline, 2-chloro-4-methyl-</t>
  </si>
  <si>
    <t>perrin_supp6810</t>
  </si>
  <si>
    <t>N#Cc1ncc2ccccc2n1</t>
  </si>
  <si>
    <t>quinazoline, 2-cyano-</t>
  </si>
  <si>
    <t>perrin_supp6811</t>
  </si>
  <si>
    <t>C1CCC2NCNCC2C1</t>
  </si>
  <si>
    <t>quinazoline, decahydro-</t>
  </si>
  <si>
    <t>perrin_supp6812</t>
  </si>
  <si>
    <t>Nc1nc(N)c2ccccc2n1</t>
  </si>
  <si>
    <t>quinazoline, 2,4-diamino-</t>
  </si>
  <si>
    <t>perrin_supp6813</t>
  </si>
  <si>
    <t>Nc1nc(N)c2c(Cl)ccc(Cl)c2n1</t>
  </si>
  <si>
    <t>quinazoline, 2,4-diamino-5,8-dichloro-</t>
  </si>
  <si>
    <t>perrin_supp6814</t>
  </si>
  <si>
    <t>CCc1cccc2c(N)nc(N)nc12</t>
  </si>
  <si>
    <t>quinazoline, 2,4-diamino-8-ethyl-</t>
  </si>
  <si>
    <t>perrin_supp6815</t>
  </si>
  <si>
    <t>ClC(Cl)c1ncc2ccccc2n1</t>
  </si>
  <si>
    <t>quinazoline, 2-dichloromethyl-</t>
  </si>
  <si>
    <t>perrin_supp6816</t>
  </si>
  <si>
    <t>Cc1nc(C(Cl)Cl)nc2ccccc12</t>
  </si>
  <si>
    <t>quinazoline, 2-dichloromethyl-4-methyl-</t>
  </si>
  <si>
    <t>perrin_supp6817</t>
  </si>
  <si>
    <t>CC1=Nc2ccc(C)cc2C(O)N1</t>
  </si>
  <si>
    <t>I=0.01, rapid-flow method, neutral molecule reverts quickly to 2,6-dimethylquinazoline-</t>
  </si>
  <si>
    <t>quinazoline, 3,4-dihydro-4-hydroxy-2,6-dimethyl-</t>
  </si>
  <si>
    <t>perrin_supp6818</t>
  </si>
  <si>
    <t>CC(C)C1=Nc2ccccc2C(O)N1</t>
  </si>
  <si>
    <t>I=0.01, rapid-flow method, neutral molecule reverts quickly to, 2-isopropylquinazoline</t>
  </si>
  <si>
    <t>quinazoline, 3,4-dihydro-4-hydroxy-2-isopropyl-</t>
  </si>
  <si>
    <t>perrin_supp6819</t>
  </si>
  <si>
    <t>COc1cccc2c1C(O)NC=N2</t>
  </si>
  <si>
    <t>I=0.01, rapid-flow method, neutral molecule reverts quickly to 5-methoxyquinazoline</t>
  </si>
  <si>
    <t>quinazoline, 3,4-dihydro-4-hydroxy-5-methoxy-</t>
  </si>
  <si>
    <t>perrin_supp6820</t>
  </si>
  <si>
    <t>COc1ccc2c(c1)C(O)NC=N2</t>
  </si>
  <si>
    <t>I=0.01, rapid-flow method, neutral molecule reverts quickly to 6-methoxyquinazoline</t>
  </si>
  <si>
    <t>quinazoline, 3,4-dihydro-4-hydroxy-6-methoxy-</t>
  </si>
  <si>
    <t>perrin_supp6821</t>
  </si>
  <si>
    <t>COc1ccc2c(c1)N=CNC2O</t>
  </si>
  <si>
    <t>I=0.01, rapid-flow method, neutral molecule reverts quickly to 7-methoxyquinazoline</t>
  </si>
  <si>
    <t>quinazoline, 3,4-dihydro-4-hydroxy-7-methoxy-</t>
  </si>
  <si>
    <t>perrin_supp6822</t>
  </si>
  <si>
    <t>COc1cccc2c1N=CNC2O</t>
  </si>
  <si>
    <t>I=0.01, rapid-flow method, neutral molecule reverts quickly to 8-methoxyquinazoline</t>
  </si>
  <si>
    <t>quinazoline, 3,4-dihydro-4-hydroxy-8-methoxy-</t>
  </si>
  <si>
    <t>perrin_supp6823</t>
  </si>
  <si>
    <t>COc1ccc2c(c1)N=C(C)NC2O</t>
  </si>
  <si>
    <t>I=0.01, rapid-flow method, neutral molecule reverts quickly to 7-methoxy-2-methylquinazoline</t>
  </si>
  <si>
    <t>quinazoline, 3,4-dihydro-4-hydroxy-7-methoxy-2-methyl-</t>
  </si>
  <si>
    <t>perrin_supp6824</t>
  </si>
  <si>
    <t>CC1=Nc2ccccc2C(O)N1</t>
  </si>
  <si>
    <t>I=0.01, rapid-flow method, neutral molecule reverts quickly to 2-methylquinazoline</t>
  </si>
  <si>
    <t>quinazoline, 3,4-dihydro-4-hydroxy-2-methyl-</t>
  </si>
  <si>
    <t>perrin_supp6825</t>
  </si>
  <si>
    <t>Cc1cccc2c1C(O)NC=N2</t>
  </si>
  <si>
    <t>I=0.01, rapid-flow method, neutral molecule reverts quickly to 5-methylquinazoline</t>
  </si>
  <si>
    <t>quinazoline, 3,4-dihydro-4-hydroxy-5-methyl-</t>
  </si>
  <si>
    <t>perrin_supp6826</t>
  </si>
  <si>
    <t>Cc1ccc2c(c1)N=CNC2O</t>
  </si>
  <si>
    <t>I=0.01, rapid-flow method, neutral molecule reverts quickly to 7-methylquinazoline</t>
  </si>
  <si>
    <t>quinazoline, 3,4-dihydro-4-hydroxy-7-methyl-</t>
  </si>
  <si>
    <t>perrin_supp6827</t>
  </si>
  <si>
    <t>Cc1cccc2c1N=CNC2O</t>
  </si>
  <si>
    <t>I=0.01, rapid-flow method, neutral molecule reverts quickly to 8-methylquinazoline</t>
  </si>
  <si>
    <t>quinazoline, 3,4-dihydro-4-hydroxy-8-methyl-</t>
  </si>
  <si>
    <t>perrin_supp6828</t>
  </si>
  <si>
    <t>O=[N+]([O-])c1cccc2c1C(O)NC=N2</t>
  </si>
  <si>
    <t>Measurements extrapolated to zero time, rapid-reaction technique</t>
  </si>
  <si>
    <t>quinazoline, 3,4-dihydro-4-hydroxy-5-nitro-</t>
  </si>
  <si>
    <t>perrin_supp6829</t>
  </si>
  <si>
    <t>O=[N+]([O-])c1ccc2c(c1)C(O)NC=N2</t>
  </si>
  <si>
    <t>quinazoline, 3,4-dihydro-4-hydroxy-6-nitro-</t>
  </si>
  <si>
    <t>perrin_supp6830</t>
  </si>
  <si>
    <t>O=[N+]([O-])c1ccc2c(c1)N=CNC2O</t>
  </si>
  <si>
    <t>quinazoline, 3,4-dihydro-4-hydroxy-7-nitro-</t>
  </si>
  <si>
    <t>perrin_supp6831</t>
  </si>
  <si>
    <t>O=[N+]([O-])c1cccc2c1N=CNC2O</t>
  </si>
  <si>
    <t>Measurements extrapolated to zero time, rapid-reaction - technique</t>
  </si>
  <si>
    <t>quinazoline, 3,4-dihydro-4-hydroxy-8-nitro-</t>
  </si>
  <si>
    <t>perrin_supp6832</t>
  </si>
  <si>
    <t>OC1NC=Nc2cccc(C(F)(F)F)c21</t>
  </si>
  <si>
    <t>I=0.01, rapid-flow method, neutral molecule reverts quickly to 5-trifluoromethylquinazoline</t>
  </si>
  <si>
    <t>quinazoline, 3,4-dihydro-4-hydroxy-5-trifluoromethyl-</t>
  </si>
  <si>
    <t>perrin_supp6833</t>
  </si>
  <si>
    <t>OC1NC=Nc2ccc(C(F)(F)F)cc21</t>
  </si>
  <si>
    <t>I=0.01, rapid-flow method, neutral molecule reverts quickly to 6-trifluoromethylquinazoline</t>
  </si>
  <si>
    <t>quinazoline, 3,4-dihydro-4-hydroxy-6-trifluoromethyl-</t>
  </si>
  <si>
    <t>perrin_supp6834</t>
  </si>
  <si>
    <t>OC1NC=Nc2cc(C(F)(F)F)ccc21</t>
  </si>
  <si>
    <t>I=0.01, rapid-flow method, neutral molecule reverts quickly to 7-trifluoromethylquinazoline</t>
  </si>
  <si>
    <t>quinazoline, 3,4-dihydro-4-hydroxy-7-trifluoromethyl-</t>
  </si>
  <si>
    <t>perrin_supp6835</t>
  </si>
  <si>
    <t>OC1NC=Nc2c1cccc2C(F)(F)F</t>
  </si>
  <si>
    <t>I=0.01, rapid-flow method, neutral molecule reverts quickly to 8-trifluoromethylquinazoline</t>
  </si>
  <si>
    <t>quinazoline, 3,4-dihydro-4-hydroxy-8-trifluoromethyl-</t>
  </si>
  <si>
    <t>perrin_supp6836</t>
  </si>
  <si>
    <t>CC1=Nc2ccc(C)cc2C(C)(O)N1</t>
  </si>
  <si>
    <t>I=0.01, rapid-flow method, neutral molecule reverts quickly to 2,4,6-trimethylquinazoline</t>
  </si>
  <si>
    <t>quinazoline, 3,4-dihydro-4-hydroxy-2,4,6-trimethyl-</t>
  </si>
  <si>
    <t>perrin_supp6837</t>
  </si>
  <si>
    <t>COc1cccc2nc(=N)n(C)cc12</t>
  </si>
  <si>
    <t>Rapid-reaction measurements; neutral molecule unstable</t>
  </si>
  <si>
    <t>quinazoline, 2,3-dihydro-2-imino-5-methoxy-3-methyl-</t>
  </si>
  <si>
    <t>perrin_supp6838</t>
  </si>
  <si>
    <t>COc1ccc2nc(=N)n(C)cc2c1</t>
  </si>
  <si>
    <t>quinazoline, 2,3-dihydro-2-imino-6-methoxy-3-methyl-</t>
  </si>
  <si>
    <t>perrin_supp6839</t>
  </si>
  <si>
    <t>COc1ccc2cn(C)c(=N)nc2c1</t>
  </si>
  <si>
    <t>quinazoline, 2,3-dihydro-2-imino-7-methoxy-3-methyl-</t>
  </si>
  <si>
    <t>perrin_supp6840</t>
  </si>
  <si>
    <t>Cn1cnc(=N)c2ccccc21</t>
  </si>
  <si>
    <t>quinazoline, 1,4-dihydro-4-imino-1-methyl-</t>
  </si>
  <si>
    <t>perrin_supp6841</t>
  </si>
  <si>
    <t>Cn1cc2ccccc2nc1=N</t>
  </si>
  <si>
    <t>quinazoline, 2,3-dihydro-2-imino-3-methyl-</t>
  </si>
  <si>
    <t>perrin_supp6842</t>
  </si>
  <si>
    <t>CC(C)C1NC=Nc2ccccc21</t>
  </si>
  <si>
    <t>quinazoline, 3,4-dihydro-4-isopropyl-</t>
  </si>
  <si>
    <t>perrin_supp6843</t>
  </si>
  <si>
    <t>Cc1ccc2nc(C)ncc2c1</t>
  </si>
  <si>
    <t>quinazoline, 2,6-dimethyl-</t>
  </si>
  <si>
    <t>perrin_supp6844</t>
  </si>
  <si>
    <t>Cc1cccc2ncnc(C)c12</t>
  </si>
  <si>
    <t>quinazoline, 4,5-dimethyl-</t>
  </si>
  <si>
    <t>perrin_supp6845</t>
  </si>
  <si>
    <t>CN(C)c1ncc2ccccc2n1</t>
  </si>
  <si>
    <t>quinazoline, 2-dimethylamino-</t>
  </si>
  <si>
    <t>perrin_supp6846</t>
  </si>
  <si>
    <t>Cc1nc(N(C)C)nc2ccccc12</t>
  </si>
  <si>
    <t>quinazoline, 2-dimethylamino-4-methyl-</t>
  </si>
  <si>
    <t>perrin_supp6847</t>
  </si>
  <si>
    <t>CCc1ncc2ccccc2n1</t>
  </si>
  <si>
    <t>B111</t>
  </si>
  <si>
    <t>quinazoline, 2-ethyl-</t>
  </si>
  <si>
    <t>perrin_supp6848</t>
  </si>
  <si>
    <t>C=0.001M, equilibrium pK, cation covalently hydrated</t>
  </si>
  <si>
    <t>CCc1ncnc2ccccc12</t>
  </si>
  <si>
    <t>quinazoline, 4-ethyl-</t>
  </si>
  <si>
    <t>perrin_supp6849</t>
  </si>
  <si>
    <t>equilibrium pK, I=0.01</t>
  </si>
  <si>
    <t>CCC1NC=Nc2ccccc21</t>
  </si>
  <si>
    <t>quinazoline, 4-ethyl-3,4-dihydro-</t>
  </si>
  <si>
    <t>perrin_supp6850</t>
  </si>
  <si>
    <t>CCC1=Nc2ccccc2C(O)N1</t>
  </si>
  <si>
    <t>I=0.01, rapid-flow method, neutral molecule reverts quickly to 2-ethylquinazoline</t>
  </si>
  <si>
    <t>quinazoline, 2-ethyl-3,4-dihydro-4-hydroxy-</t>
  </si>
  <si>
    <t>perrin_supp6851</t>
  </si>
  <si>
    <t>CCSc1ccc2cncnc2c1</t>
  </si>
  <si>
    <t>quinazoline, 7-ethylthio-</t>
  </si>
  <si>
    <t>perrin_supp6852</t>
  </si>
  <si>
    <t>CCSc1ccc2c(c1)N=CNC2O</t>
  </si>
  <si>
    <t>I=0.01, rapid-flow method, neutral molecule reverts quickly to 7-ethylthioquinazoline</t>
  </si>
  <si>
    <t>quinazoline, 7-ethylthio-3,4-dihydro-4-hydroxy-</t>
  </si>
  <si>
    <t>perrin_supp6853</t>
  </si>
  <si>
    <t>Fc1cccc2ncncc12</t>
  </si>
  <si>
    <t>quinazoline, 5-fluoro-</t>
  </si>
  <si>
    <t>perrin_supp6854</t>
  </si>
  <si>
    <t>Fc1ccc2ncncc2c1</t>
  </si>
  <si>
    <t>quinazoline, 6-fluoro-</t>
  </si>
  <si>
    <t>perrin_supp6855</t>
  </si>
  <si>
    <t>Fc1ccc2cncnc2c1</t>
  </si>
  <si>
    <t>quinazoline, 7-fluoro-</t>
  </si>
  <si>
    <t>perrin_supp6856</t>
  </si>
  <si>
    <t>OC1NC=Nc2cccc(F)c21</t>
  </si>
  <si>
    <t>I=0.01, rapid-flow method, neutral molecule reverts quickly to 5-fluoroquinazoline</t>
  </si>
  <si>
    <t>quinazoline, 5-fluoro-3,4-dihydro-4-hydroxy-</t>
  </si>
  <si>
    <t>perrin_supp6857</t>
  </si>
  <si>
    <t>OC1NC=Nc2ccc(F)cc21</t>
  </si>
  <si>
    <t>I=0.01, rapid-flow method, neutral molecule reverts quickly to 6-fluoroquinazoline</t>
  </si>
  <si>
    <t>quinazoline, 6-fluoro-3,4-dihydro-4-hydroxy-</t>
  </si>
  <si>
    <t>perrin_supp6858</t>
  </si>
  <si>
    <t>OC1NC=Nc2cc(F)ccc21</t>
  </si>
  <si>
    <t>I=0.01, rapid-flow method, neutral molecule reverts quickly to 7-fluoroquinazoline</t>
  </si>
  <si>
    <t>quinazoline, 7-fluoro-3,4-dihydro-4-hydroxy-</t>
  </si>
  <si>
    <t>perrin_supp6859</t>
  </si>
  <si>
    <t>CC1=Nc2ccc(F)cc2C(O)N1</t>
  </si>
  <si>
    <t>I=0.01.rapid-flow method, neutral molecule reverts quickly to, 6-fluoro-2-methylquinazoline</t>
  </si>
  <si>
    <t>quinazoline, 6-fluoro-3,4-dihydro-4-hydroxy-2-methyl-</t>
  </si>
  <si>
    <t>perrin_supp6860</t>
  </si>
  <si>
    <t>CC(C)c1ncc2ccccc2n1</t>
  </si>
  <si>
    <t>C=0.0025M, equilibrium pK, cation covalently hydrated</t>
  </si>
  <si>
    <t>quinazoline, 2-isopropyl-</t>
  </si>
  <si>
    <t>perrin_supp6861</t>
  </si>
  <si>
    <t>CC(C)c1ncnc2ccccc12</t>
  </si>
  <si>
    <t>true pK, from rapid-reaction - measurements</t>
  </si>
  <si>
    <t>quinazoline, 4-isopropyl-</t>
  </si>
  <si>
    <t>perrin_supp6862</t>
  </si>
  <si>
    <t>equilibrium pK</t>
  </si>
  <si>
    <t>perrin_supp6863</t>
  </si>
  <si>
    <t>perrin_supp6864</t>
  </si>
  <si>
    <t>perrin_supp6865</t>
  </si>
  <si>
    <t>perrin_supp6866</t>
  </si>
  <si>
    <t>perrin_supp6867</t>
  </si>
  <si>
    <t>COc1nc(C)c2ccccc2n1</t>
  </si>
  <si>
    <t>quinazoline, 2-methoxy-4-methyl-</t>
  </si>
  <si>
    <t>perrin_supp6868</t>
  </si>
  <si>
    <t>COc1ccc2cncnc2c1C</t>
  </si>
  <si>
    <t>quinazoline, 7-methoxy-8-methyl-</t>
  </si>
  <si>
    <t>perrin_supp6869</t>
  </si>
  <si>
    <t>CNc1ncc2cc(OC)ccc2n1</t>
  </si>
  <si>
    <t>quinazoline, 6-methoxy-2-methylamino-</t>
  </si>
  <si>
    <t>perrin_supp6870</t>
  </si>
  <si>
    <t>perrin_supp6871</t>
  </si>
  <si>
    <t>perrin_supp6872</t>
  </si>
  <si>
    <t>perrin_supp6873</t>
  </si>
  <si>
    <t>perrin_supp6874</t>
  </si>
  <si>
    <t>perrin_supp6875</t>
  </si>
  <si>
    <t>perrin_supp6876</t>
  </si>
  <si>
    <t>CNc1ncc2ccccc2n1</t>
  </si>
  <si>
    <t>quinazoline, 2-methylamino-</t>
  </si>
  <si>
    <t>perrin_supp6877</t>
  </si>
  <si>
    <t>CNc1nc(C)c2ccccc2n1</t>
  </si>
  <si>
    <t>quinazoline, 4-methyl-2-methylamino-</t>
  </si>
  <si>
    <t>perrin_supp6878</t>
  </si>
  <si>
    <t>CSc1nc(C)c2ccccc2n1</t>
  </si>
  <si>
    <t>quinazoline, 4-methyl-2-methylthio-</t>
  </si>
  <si>
    <t>perrin_supp6879</t>
  </si>
  <si>
    <t>Cc1nc(C(F)(F)F)nc2ccccc12</t>
  </si>
  <si>
    <t>quinazoline, 4-methyl-2-trifluoromethyl-</t>
  </si>
  <si>
    <t>perrin_supp6880</t>
  </si>
  <si>
    <t>c1ncc2c(n1)CCCC2</t>
  </si>
  <si>
    <t>quinazoline, 5,6,7,8-tetrahydro-</t>
  </si>
  <si>
    <t>perrin_supp6881</t>
  </si>
  <si>
    <t>FC(F)(F)c1ncc2ccccc2n1</t>
  </si>
  <si>
    <t>quinazoline, 2-trifluoromethyl-</t>
  </si>
  <si>
    <t>perrin_supp6882</t>
  </si>
  <si>
    <t>FC(F)(F)c1cccc2ncncc12</t>
  </si>
  <si>
    <t>I=0.01, , equilibrium pK, cation covalently hydrated</t>
  </si>
  <si>
    <t>quinazoline, 5-trifluoromethyl-</t>
  </si>
  <si>
    <t>perrin_supp6883</t>
  </si>
  <si>
    <t>FC(F)(F)c1ccc2ncncc2c1</t>
  </si>
  <si>
    <t>quinazoline, 6-trifluoromethyl-</t>
  </si>
  <si>
    <t>perrin_supp6884</t>
  </si>
  <si>
    <t>FC(F)(F)c1ccc2cncnc2c1</t>
  </si>
  <si>
    <t>quinazoline, 7-trifluoromethyl-</t>
  </si>
  <si>
    <t>perrin_supp6885</t>
  </si>
  <si>
    <t>FC(F)(F)c1cccc2cncnc12</t>
  </si>
  <si>
    <t>quinazoline, 8-trifluoromethyl-</t>
  </si>
  <si>
    <t>perrin_supp6886</t>
  </si>
  <si>
    <t>Cc1nc(C)c2c(C)cccc2n1</t>
  </si>
  <si>
    <t>quinazoline, 2,4,5-trimethyl-</t>
  </si>
  <si>
    <t>perrin_supp6887</t>
  </si>
  <si>
    <t>COc1ccc2nc(N)[n+]([O-])cc2c1</t>
  </si>
  <si>
    <t>B75</t>
  </si>
  <si>
    <t>quinazoline-3-oxide, 2-amino-6-methoxy-</t>
  </si>
  <si>
    <t>perrin_supp6888</t>
  </si>
  <si>
    <t>perrin_supp6889</t>
  </si>
  <si>
    <t>In aq. H2SO4 solutions, C=8.10-5M</t>
  </si>
  <si>
    <t>V8</t>
  </si>
  <si>
    <t>CC(=O)Cc1nc2ccccc2n(C)c1=O</t>
  </si>
  <si>
    <t>quinoxaline, 3-acetonyl-1,2-dihydro-1-methyl-2-oxo-</t>
  </si>
  <si>
    <t>perrin_supp6890</t>
  </si>
  <si>
    <t>Cc1nc2cccc(N)c2nc1C</t>
  </si>
  <si>
    <t>V5</t>
  </si>
  <si>
    <t>quinoxaline, 5-amino-2,3-dimethyl-</t>
  </si>
  <si>
    <t>perrin_supp6891</t>
  </si>
  <si>
    <t>Cc1nc2ccc(N)cc2nc1C</t>
  </si>
  <si>
    <t>C=1.5x10-4M, in aq. H2SO4 solutions</t>
  </si>
  <si>
    <t>quinoxaline, 6-amino-2,3-dimethyl-</t>
  </si>
  <si>
    <t>perrin_supp6892</t>
  </si>
  <si>
    <t>Cc1cnc2c(N)cccc2n1</t>
  </si>
  <si>
    <t>quinoxaline, 5-amino-2-methyl-</t>
  </si>
  <si>
    <t>perrin_supp6893</t>
  </si>
  <si>
    <t>Cc1cnc2cc(N)ccc2n1</t>
  </si>
  <si>
    <t>quinoxaline, 6-amino-2-methyl-</t>
  </si>
  <si>
    <t>perrin_supp6894</t>
  </si>
  <si>
    <t>Cc1cnc2ccc(N)cc2n1</t>
  </si>
  <si>
    <t>quinoxaline, 7-amino-2-methyl-</t>
  </si>
  <si>
    <t>perrin_supp6895</t>
  </si>
  <si>
    <t>Cc1cnc2cccc(N)c2n1</t>
  </si>
  <si>
    <t>quinoxaline, 8-amino-2-methyl-</t>
  </si>
  <si>
    <t>perrin_supp6896</t>
  </si>
  <si>
    <t>Cc1nc2ccc(Br)cc2nc1C</t>
  </si>
  <si>
    <t>C=4x10-5M in aq. H2SO4 solutions</t>
  </si>
  <si>
    <t>quinoxaline, 6-bromo-2,3-dimethyl-</t>
  </si>
  <si>
    <t>perrin_supp6897</t>
  </si>
  <si>
    <t>Cc1nc2ccc(C(=O)O)cc2nc1C</t>
  </si>
  <si>
    <t>quinoxaline, 6-carboxy-2,3-dimethyl-</t>
  </si>
  <si>
    <t>perrin_supp6898</t>
  </si>
  <si>
    <t>Cc1nc2ccc(Cl)cc2nc1C</t>
  </si>
  <si>
    <t>quinoxaline, 6-chloro-2,3-dimethyl-</t>
  </si>
  <si>
    <t>perrin_supp6899</t>
  </si>
  <si>
    <t>Cc1nc2ccc(C#N)cc2nc1C</t>
  </si>
  <si>
    <t>H+ functions, aq. H2SO4 solutions</t>
  </si>
  <si>
    <t>quinoxaline, 6-cyano-2,3-dimethyl-</t>
  </si>
  <si>
    <t>perrin_supp6900</t>
  </si>
  <si>
    <t>C=6x10-5M, in aq. H2SO4 solutions</t>
  </si>
  <si>
    <t>Cc1nc2ccccc2nc1C</t>
  </si>
  <si>
    <t>quinoxaline, 2,3-dimethyl-</t>
  </si>
  <si>
    <t>perrin_supp6901</t>
  </si>
  <si>
    <t>COc1ccc2nc(C)c(C)nc2c1</t>
  </si>
  <si>
    <t>C=6x10-5M in aq. H2SO4 solutions</t>
  </si>
  <si>
    <t>quinoxaline, 2,3-dimethyl-6-methoxy-</t>
  </si>
  <si>
    <t>perrin_supp6902</t>
  </si>
  <si>
    <t>Cc1nc2ccc([N+](=O)[O-])cc2nc1C</t>
  </si>
  <si>
    <t>quinoxaline, 2,3-dimethyl-6-nitro-</t>
  </si>
  <si>
    <t>perrin_supp6903</t>
  </si>
  <si>
    <t>C=5x10-5M. in aq. H2SO4 solutions</t>
  </si>
  <si>
    <t>CCOc1ccc2nc(C)c(C)nc2c1</t>
  </si>
  <si>
    <t>quinoxaline, 6-ethoxy-2,3-dimethyl-</t>
  </si>
  <si>
    <t>perrin_supp6904</t>
  </si>
  <si>
    <t>Cc1nc2ccc(F)cc2nc1C</t>
  </si>
  <si>
    <t>quinoxaline, 6-fluoro-2,3-dimethyl-</t>
  </si>
  <si>
    <t>perrin_supp6905</t>
  </si>
  <si>
    <t>Cc1nc2ccc(I)cc2nc1C</t>
  </si>
  <si>
    <t>quinoxaline, 6-iodo-2,3-dimethyl-</t>
  </si>
  <si>
    <t>perrin_supp6906</t>
  </si>
  <si>
    <t>CS(=O)c1cnc2ccccc2n1</t>
  </si>
  <si>
    <t>C=2.5x10-5M, Ho scale</t>
  </si>
  <si>
    <t>quinoxaline, 2-methylsulphinyl-</t>
  </si>
  <si>
    <t>perrin_supp6907</t>
  </si>
  <si>
    <t>CS(=O)(=O)c1cnc2ccccc2n1</t>
  </si>
  <si>
    <t>quinoxaline, 2-methylsulphonyl-</t>
  </si>
  <si>
    <t>perrin_supp6908</t>
  </si>
  <si>
    <t>Cc1ccc2nc(C)c(C)nc2c1</t>
  </si>
  <si>
    <t>H+function, aq. H2SO4 solutions</t>
  </si>
  <si>
    <t>quinoxaline, 2,3,6-trimethyl-</t>
  </si>
  <si>
    <t>perrin_supp6909</t>
  </si>
  <si>
    <t>C=8x10-5M, in aq. H2SO4 solutions</t>
  </si>
  <si>
    <t>['chemaxon_name1', 'cirpy_name1', 'pubchem_name1']</t>
  </si>
  <si>
    <t>perrin_supp6922</t>
  </si>
  <si>
    <t>COc1ccc2c(c1)C=NOC=N2</t>
  </si>
  <si>
    <t>3,1,4-Benzoxadiazepine, 7-methoxy-</t>
  </si>
  <si>
    <t>perrin_supp6923</t>
  </si>
  <si>
    <t>C1CCN2CCNC2=NC1</t>
  </si>
  <si>
    <t>C=0.01M, free base</t>
  </si>
  <si>
    <t>3H-Imidazo[1,2-a]-1,3-diazepine, 1,2,5,6,7,8-hexahydro-</t>
  </si>
  <si>
    <t>perrin_supp6924</t>
  </si>
  <si>
    <t>C1CN2CCNC2=N1</t>
  </si>
  <si>
    <t>1H-Imidazo[1,2-a]imidazole, 2,3,5,6-tetrahydro-</t>
  </si>
  <si>
    <t>perrin_supp6925</t>
  </si>
  <si>
    <t>O=C1CNC2=NCCN12</t>
  </si>
  <si>
    <t>1H-Imidazo[1,2-a]imidazole, 2,3,5,6-tetrahydro-3-oxo-</t>
  </si>
  <si>
    <t>perrin_supp6926</t>
  </si>
  <si>
    <t>Nc1nccn2cncc12</t>
  </si>
  <si>
    <t>imidazo[1,5-a]pyrazine, 8-amino-</t>
  </si>
  <si>
    <t>perrin_supp6928</t>
  </si>
  <si>
    <t>Nc1nccn2c(S)ncc12</t>
  </si>
  <si>
    <t>C=10-4M(pk1), 3x10-5M(pk2)</t>
  </si>
  <si>
    <t>imidazo[1,5-a]pyrazine, 8-amino-3-mercapto-</t>
  </si>
  <si>
    <t>perrin_supp6929</t>
  </si>
  <si>
    <t>Cn1cnc2ncccc21</t>
  </si>
  <si>
    <t>1H-Imidazo[4,5-b]pyridine, 1-methyl-</t>
  </si>
  <si>
    <t>perrin_supp6930</t>
  </si>
  <si>
    <t>Clc1nccc2[nH]cnc12</t>
  </si>
  <si>
    <t>1H-Imidazo[4,5-c]pyridine, 4-chloro-</t>
  </si>
  <si>
    <t>perrin_supp6931</t>
  </si>
  <si>
    <t>Clc1cc2[nH]cnc2cn1</t>
  </si>
  <si>
    <t>1H-Imidazo[4,5-c]pyridine, 6-chloro-</t>
  </si>
  <si>
    <t>perrin_supp6932</t>
  </si>
  <si>
    <t>Oc1nc2cnc(Cl)cc2[nH]1</t>
  </si>
  <si>
    <t>C=8x10-5M, Ho function</t>
  </si>
  <si>
    <t>1H-Imidazo[4,5-c]pyridine, 6-chloro-2-hydroxy-</t>
  </si>
  <si>
    <t>perrin_supp6933</t>
  </si>
  <si>
    <t>Sc1nc2cnc(Cl)cc2[nH]1</t>
  </si>
  <si>
    <t>C=4x10-5M, Ho function</t>
  </si>
  <si>
    <t>1H-Imidazo[4,5-c]pyridine, 6-chloro-2-mercapto-</t>
  </si>
  <si>
    <t>perrin_supp6934</t>
  </si>
  <si>
    <t>Cn1cnc2cnc(Cl)cc21</t>
  </si>
  <si>
    <t>1H-Imidazo[4,5-c]pyridine, 6-chloro-1-methyl-</t>
  </si>
  <si>
    <t>perrin_supp6935</t>
  </si>
  <si>
    <t>C=4x10-4M, Ho function</t>
  </si>
  <si>
    <t>CSc1nc2cnc(Cl)cc2[nH]1</t>
  </si>
  <si>
    <t>C=4x10-5,  I=0.01</t>
  </si>
  <si>
    <t>1H-Imidazo[4,5-c]pyridine, 6-chloro-2-methylthio-</t>
  </si>
  <si>
    <t>perrin_supp6936</t>
  </si>
  <si>
    <t>Clc1cc2[nH]c(Cl)nc2cn1</t>
  </si>
  <si>
    <t>C=5x10-5M, Ho function</t>
  </si>
  <si>
    <t>1H-Imidazo[4,5-c]pyridine, 2,6-dichloro-</t>
  </si>
  <si>
    <t>perrin_supp6937</t>
  </si>
  <si>
    <t>Oc1nc2cnccc2[nH]1</t>
  </si>
  <si>
    <t>1H-Imidazo[4,5-c]pyridine, 2-hydroxy-</t>
  </si>
  <si>
    <t>perrin_supp6938</t>
  </si>
  <si>
    <t>Sc1nc2cnccc2[nH]1</t>
  </si>
  <si>
    <t>1H-Imidazo[4,5-c]pyridine, 2-mercapto-</t>
  </si>
  <si>
    <t>perrin_supp6939</t>
  </si>
  <si>
    <t>Cn1c(S)nc2cnccc21</t>
  </si>
  <si>
    <t>1H-Imidazo[4,5-c]pyridine, 2-mercapto-1-methyl-</t>
  </si>
  <si>
    <t>perrin_supp6940</t>
  </si>
  <si>
    <t>Cn1cnc2cnccc21</t>
  </si>
  <si>
    <t>1H-Imidazo[4,5-c]pyridine, 1-methyl-</t>
  </si>
  <si>
    <t>perrin_supp6942</t>
  </si>
  <si>
    <t>6.26-6.45</t>
  </si>
  <si>
    <t>CSc1nc2cnccc2n1C</t>
  </si>
  <si>
    <t>1H-Imidazo[4,5-c]pyridine, 1-methyl-2-methylthio-</t>
  </si>
  <si>
    <t>perrin_supp6943</t>
  </si>
  <si>
    <t>CSc1nc2cnccc2[nH]1</t>
  </si>
  <si>
    <t>1H-Imidazo[4,5-c]pyridine, 2-methylthio-</t>
  </si>
  <si>
    <t>perrin_supp6945</t>
  </si>
  <si>
    <t>Cn1cnc2cccnc21</t>
  </si>
  <si>
    <t>3H-Imidazo[4,5-b]pyridine, 3-methyl-</t>
  </si>
  <si>
    <t>perrin_supp6946</t>
  </si>
  <si>
    <t>OC[C@H]1O[C@@H](n2cnc3cccnc32)[C@H](O)[C@@H]1O</t>
  </si>
  <si>
    <t>3H-Imidazo[4,5-b]pyridine, 3-Œ≤-D-ribofuranosyl-</t>
  </si>
  <si>
    <t>perrin_supp6947</t>
  </si>
  <si>
    <t>Cn1cnc2cc(Cl)ncc21</t>
  </si>
  <si>
    <t>3H-Imidazo[4,5-c]pyridine, 6-chloro-3-methyl-</t>
  </si>
  <si>
    <t>perrin_supp6948</t>
  </si>
  <si>
    <t>Cn1c(S)nc2ccncc21</t>
  </si>
  <si>
    <t>3H-Imidazo[4,5-c]pyridine, 2-mercapto-3-methyl-</t>
  </si>
  <si>
    <t>perrin_supp6949</t>
  </si>
  <si>
    <t>Cn1cnc2ccncc21</t>
  </si>
  <si>
    <t>3H-Imidazo[4,5-c]pyridine, 3-methyl-</t>
  </si>
  <si>
    <t>perrin_supp6950</t>
  </si>
  <si>
    <t>CSc1nc2ccncc2n1C</t>
  </si>
  <si>
    <t>3H-Imidazo[4,5-c]pyridine, 3-methyl-2-methylthio-</t>
  </si>
  <si>
    <t>perrin_supp6951</t>
  </si>
  <si>
    <t>OC[C@H]1O[C@@H](n2cnc3ccncc32)[C@H](O)[C@@H]1O</t>
  </si>
  <si>
    <t>3H-Imidazo[4,5-c]pyridine, 3-Œ≤-D-ribofuranosyl-</t>
  </si>
  <si>
    <t>perrin_supp6952</t>
  </si>
  <si>
    <t>O=C1CNC2=NCCCN12</t>
  </si>
  <si>
    <t>1H,5H-Imidazo[1,2-a]pyrimidine, 2,3,6,7-tetrahydro-3-oxo-</t>
  </si>
  <si>
    <t>perrin_supp6953</t>
  </si>
  <si>
    <t>O=C1CCN=C2NCCN12</t>
  </si>
  <si>
    <t>1H,5H-Imidazo[1,2-a]pyrimidine, 2,3,6,7-tetrahydro-5-oxo-</t>
  </si>
  <si>
    <t>perrin_supp6954</t>
  </si>
  <si>
    <t>C1CN=C2NCCN2C1</t>
  </si>
  <si>
    <t>1H,5H-Imidazo[1,2-a]pyrimidine, 2,3,6,7-tetrahydro-</t>
  </si>
  <si>
    <t>perrin_supp6955</t>
  </si>
  <si>
    <t>CCOC1CNc2c([N+](=O)[O-])c(=O)nc(N)n21</t>
  </si>
  <si>
    <t>imidazo[1,2-c]pyrimidine, 5-amino-3-ethoxy-1,2,3,7-tetrahydro-8-nitro-7-oxo-</t>
  </si>
  <si>
    <t>perrin_supp6956</t>
  </si>
  <si>
    <t>CN1CCn2c1ccnc2=O</t>
  </si>
  <si>
    <t>imidazo[1,2-c]pyrimidine, 2,3-dihydro-1-methyl-5-oxo-</t>
  </si>
  <si>
    <t>perrin_supp6957</t>
  </si>
  <si>
    <t>CN1C=CC2=NCCN2C1=O</t>
  </si>
  <si>
    <t>as hydrochloride</t>
  </si>
  <si>
    <t>imidazo[1,2-c]pyrimidine, 2,3-dihydro-6-methyl-5-oxo-</t>
  </si>
  <si>
    <t>perrin_supp6958</t>
  </si>
  <si>
    <t>CCOC1CN(C)c2c([N+](=O)[O-])c(=O)n(C)c(=N)n21</t>
  </si>
  <si>
    <t>imidazo[1,2-c]pyrimidine, 3-ethoxy-1,2,3,5,6,7-hexahydro-5-imino-1,6-dimethyl-8-nitro-7-oxo-</t>
  </si>
  <si>
    <t>perrin_supp6960</t>
  </si>
  <si>
    <t>CC(=O)Cc1nc2cccnc2n(C)c1=O</t>
  </si>
  <si>
    <t>pyrido[2,3-b]pyrazine, 2-acetonyl-3,4-dihydro-4-methyl-3-oxo-</t>
  </si>
  <si>
    <t>perrin_supp6961</t>
  </si>
  <si>
    <t>CC(=O)Cc1nc2ncccc2n(C)c1=O</t>
  </si>
  <si>
    <t>pyrido[2,3-b]pyrazine, 3-acetonyl-1,2-dihydro-1-methyl-2-oxo-</t>
  </si>
  <si>
    <t>perrin_supp6962</t>
  </si>
  <si>
    <t>C1CN=C2NCCCN2C1</t>
  </si>
  <si>
    <t>4H-Pyrimidino[1,2-a]pyrimidine, 2,3,6,7,8,9-hexahydro-</t>
  </si>
  <si>
    <t>perrin_supp6964</t>
  </si>
  <si>
    <t>O=c1nccc2n1CCCN2</t>
  </si>
  <si>
    <t>pyrimidino[1,2-c]pyrimidine, 1,2,3,4-tetrahydro-6-oxo-</t>
  </si>
  <si>
    <t>perrin_supp6965</t>
  </si>
  <si>
    <t>~14</t>
  </si>
  <si>
    <t>Cn1ccc2c(N)ncnc21</t>
  </si>
  <si>
    <t>insufficient details</t>
  </si>
  <si>
    <t>H17</t>
  </si>
  <si>
    <t>7H-Pyrrolo[2,3-d]pyrimidine, 4-amino-7-methyl-</t>
  </si>
  <si>
    <t>perrin_supp6966</t>
  </si>
  <si>
    <t>Nc1ncnc2c1ccn2[C@@H]1O[C@H](CO)[C@@H](O)[C@H]1O</t>
  </si>
  <si>
    <t>7H-Pyrrolo[2,3-d]pyrimidine, 4-amino-7-Œ≤-D-ribofuranosyl-</t>
  </si>
  <si>
    <t>perrin_supp6967</t>
  </si>
  <si>
    <t>Cn1ccc2c(Cl)ncnc21</t>
  </si>
  <si>
    <t>7H-Pyrrolo[2,3-d]pyrimidine, 4-chloro-7-methyl-</t>
  </si>
  <si>
    <t>perrin_supp6968</t>
  </si>
  <si>
    <t>Cc1c(Cc2ccccc2)sc2nc(N)nc(N)c12</t>
  </si>
  <si>
    <t>thieno[2,3-d]pyrimidine, 2,4-diamino-6-benzyl-5-methyl-</t>
  </si>
  <si>
    <t>perrin_supp6969</t>
  </si>
  <si>
    <t>Nc1nc(N)c2c(-c3ccc(Br)cc3)csc2n1</t>
  </si>
  <si>
    <t>thieno[2,3-d]pyrimidine, 2,4-diamino-5-(p-bromophenyl)-</t>
  </si>
  <si>
    <t>perrin_supp6970</t>
  </si>
  <si>
    <t>Cc1cn2cccnc2n1</t>
  </si>
  <si>
    <t>1,3a,7-Triazaindene, 2-methyl-</t>
  </si>
  <si>
    <t>perrin_supp6971</t>
  </si>
  <si>
    <t>Cc1cc(C)n2cc(C)nc2n1</t>
  </si>
  <si>
    <t>1,3a,7-Triazaindene, 2,4,6-trimethyl-</t>
  </si>
  <si>
    <t>perrin_supp6972</t>
  </si>
  <si>
    <t>c1ncc2[nH]ccc2n1</t>
  </si>
  <si>
    <t>C=2x10-5M, in acetate and formate buffers</t>
  </si>
  <si>
    <t>A10</t>
  </si>
  <si>
    <t>1,4,6-Triazaindene</t>
  </si>
  <si>
    <t>perrin_supp6973</t>
  </si>
  <si>
    <t>C=2x10-5M, in aq. KOH oslutions</t>
  </si>
  <si>
    <t>c1cnc2cncnc2c1</t>
  </si>
  <si>
    <t>equilibrium pK, covalent hydration occurs</t>
  </si>
  <si>
    <t>1,3,5-Triazanaphthalene</t>
  </si>
  <si>
    <t>perrin_supp6974</t>
  </si>
  <si>
    <t>True pK, from rapid-reaction measurements</t>
  </si>
  <si>
    <t>OC1NC=Nc2cccnc21</t>
  </si>
  <si>
    <t>Measurements extrapolated to zero time, neutral molecule reverts quickly to 1,3,5-triazanaphthalene</t>
  </si>
  <si>
    <t>1,3,5-Triazanaphthalene, 3,4-dihydro-4-hydroxy-</t>
  </si>
  <si>
    <t>perrin_supp6975</t>
  </si>
  <si>
    <t>c1cc2cncnc2cn1</t>
  </si>
  <si>
    <t>C=10-3M, equilibrium pK, covalent hydration occurs</t>
  </si>
  <si>
    <t>1,3,7-Triazanaphthalene</t>
  </si>
  <si>
    <t>perrin_supp6976</t>
  </si>
  <si>
    <t>OC1NC=Nc2cnccc21</t>
  </si>
  <si>
    <t>Measurements extrapolated to zero time, neutral molecule reverts quickly to 1,3,7-triazanaphthalene</t>
  </si>
  <si>
    <t>1,3,7-Triazanaphthalene, 3,4-dihydro-4-hydroxy-</t>
  </si>
  <si>
    <t>perrin_supp6977</t>
  </si>
  <si>
    <t>Nc1nc(N)c2cccnc2n1</t>
  </si>
  <si>
    <t>1,3,8-Triazanaphthalene, 2,4-diamino-</t>
  </si>
  <si>
    <t>perrin_supp6979</t>
  </si>
  <si>
    <t>Cc1c(Cc2ccccc2)cnc2nc(N)nc(N)c12</t>
  </si>
  <si>
    <t>1,3,8-Triazanaphthalene, 2,4-diamino-6-benzyl-5-methyl-</t>
  </si>
  <si>
    <t>perrin_supp6980</t>
  </si>
  <si>
    <t>OC1NC=Nc2ncccc21</t>
  </si>
  <si>
    <t>Measurements extrapolated to zero time, neutral molecule reverts quickly to 1,3,8-triazanaphthalene</t>
  </si>
  <si>
    <t>1,3,8-Triazanaphthalene, 3,4-dihydro-4-hydroxy-</t>
  </si>
  <si>
    <t>perrin_supp6981</t>
  </si>
  <si>
    <t>pK values of anhydrous species</t>
  </si>
  <si>
    <t>perrin_supp6982</t>
  </si>
  <si>
    <t>Oc1ccc2nccnc2n1</t>
  </si>
  <si>
    <t>1,4,5-Triazanaphthalene, 6-hydroxy-</t>
  </si>
  <si>
    <t>perrin_supp6983</t>
  </si>
  <si>
    <t>Nc1cc2nccnc2cn1</t>
  </si>
  <si>
    <t>1,4,6-Triazanaphthalene, 7-amino-</t>
  </si>
  <si>
    <t>perrin_supp6985</t>
  </si>
  <si>
    <t>Clc1cc2nccnc2cn1</t>
  </si>
  <si>
    <t>1,4,6-Triazanaphthalene, 7-chloro-</t>
  </si>
  <si>
    <t>perrin_supp6986</t>
  </si>
  <si>
    <t>Cc1nc2cnccc2n(C)c1=O</t>
  </si>
  <si>
    <t>1,4,6-Triazanaphthalene, 1,2-dihydro-1,3-dimethyl-2-oxo-</t>
  </si>
  <si>
    <t>perrin_supp6987</t>
  </si>
  <si>
    <t>Cc1nc2ccncc2n(C)c1=O</t>
  </si>
  <si>
    <t>1,4,6-Triazanaphthalene, 3,4-dihydro-2,4-dimethyl-3-oxo-</t>
  </si>
  <si>
    <t>perrin_supp6988</t>
  </si>
  <si>
    <t>perrin_supp6989</t>
  </si>
  <si>
    <t>Cc1nc2ccncc2nc1C</t>
  </si>
  <si>
    <t>1,4,6-Triazanaphthalene, 2,3-dimethyl-</t>
  </si>
  <si>
    <t>perrin_supp6990</t>
  </si>
  <si>
    <t>perrin_supp6991</t>
  </si>
  <si>
    <t>Oc1cnc2ccncc2n1</t>
  </si>
  <si>
    <t>C=0.001M, equilibrium pK</t>
  </si>
  <si>
    <t>1,4,6-Triazanaphthalene, 3-hydroxy-</t>
  </si>
  <si>
    <t>perrin_supp6992</t>
  </si>
  <si>
    <t>pK of covalently hydrated species, rapid-titration</t>
  </si>
  <si>
    <t>anion formation from anhydrous species</t>
  </si>
  <si>
    <t>equilibrium pK for anion formation</t>
  </si>
  <si>
    <t>Cc1nc2cnccc2nc1O</t>
  </si>
  <si>
    <t>1,4,6-Triazanaphthalene, 2-hydroxy-3-methyl-</t>
  </si>
  <si>
    <t>perrin_supp6993</t>
  </si>
  <si>
    <t>equilibrium pK values</t>
  </si>
  <si>
    <t>perrin_supp6994</t>
  </si>
  <si>
    <t>pK of covalently hydrated species</t>
  </si>
  <si>
    <t>Cc1cnc2ccncc2n1</t>
  </si>
  <si>
    <t>true pK by rapid-flow measurements</t>
  </si>
  <si>
    <t>1,4,6-Triazanaphthalene, 3-methyl-</t>
  </si>
  <si>
    <t>perrin_supp6995</t>
  </si>
  <si>
    <t>~9.2</t>
  </si>
  <si>
    <t>pk of covalently hydrated species</t>
  </si>
  <si>
    <t>CC(=O)Nc1ncc2ncc(O)nc2n1</t>
  </si>
  <si>
    <t>pteridine, 2-acetamido-7-hydroxy-</t>
  </si>
  <si>
    <t>perrin_supp6997</t>
  </si>
  <si>
    <t>CC(=O)Cc1nc2nc(N)nc(O)c2n(Cc2ccccc2)c1=O</t>
  </si>
  <si>
    <t>pteridine, 7-acetonyl-2-amino-5-benzyl-5,6-dihydro-4-hydroxy-6-oxo-</t>
  </si>
  <si>
    <t>perrin_supp6998</t>
  </si>
  <si>
    <t>CC(=O)CC1=Nc2c(O)nc(N)nc2N(C)C1</t>
  </si>
  <si>
    <t>pteridine, 6-acetonyl-2-amino-7,8-dihydro-4-hydroxy-8-methyl-</t>
  </si>
  <si>
    <t>perrin_supp6999</t>
  </si>
  <si>
    <t>CC(=O)CC1=Nc2c(O)nc(N)nc2N(c2ccccc2)C1</t>
  </si>
  <si>
    <t>pteridine, 6-acetonyl-2-amino-7,8-dihydro-4-hydroxy-8-phenyl-</t>
  </si>
  <si>
    <t>perrin_supp7000</t>
  </si>
  <si>
    <t>CC(=O)N1CCNc2nc(N(C)C)nc(N(C)C)c21</t>
  </si>
  <si>
    <t>pteridine, 5-acetyl-2,4-bisdimethylamino-5,6,7,8-tetrahydro-</t>
  </si>
  <si>
    <t>perrin_supp7001</t>
  </si>
  <si>
    <t>7001a</t>
  </si>
  <si>
    <t>CC(=O)N1CCNc2nc(N)nc(N)c21</t>
  </si>
  <si>
    <t>pteridine, 5-acetyl-2,4-diamino-5,6,7,8-tetrahydro-</t>
  </si>
  <si>
    <t>perrin_supp7001a</t>
  </si>
  <si>
    <t>C=CCNc1nc(C)c2nc(C)c(C)nc2n1</t>
  </si>
  <si>
    <t>pteridine, 2-allylamino-4,6,7-trimethyl-</t>
  </si>
  <si>
    <t>perrin_supp7002</t>
  </si>
  <si>
    <t>C=2x10-4M</t>
  </si>
  <si>
    <t>perrin_supp7003</t>
  </si>
  <si>
    <t>perrin_supp7004</t>
  </si>
  <si>
    <t>Cc1nc2c(N)nc(=O)nc-2n(Cc2ccccc2)c1C</t>
  </si>
  <si>
    <t>pteridine, 4-amino-8-benzyl-2,8-dihydro-6,7-dimethyl-2-oxo-</t>
  </si>
  <si>
    <t>perrin_supp7006</t>
  </si>
  <si>
    <t>CC(C)Oc1nc(N)nc2c1nc(C(=O)O)c(=O)n2C</t>
  </si>
  <si>
    <t>pteridine, 2-amino-6-carboxy-7,8-dihydro-4-isopropyloxy-8-methyl-7-oxo-</t>
  </si>
  <si>
    <t>perrin_supp7007</t>
  </si>
  <si>
    <t>COc1nc(N)nc2c1nc(C(=O)O)c(=O)n2C</t>
  </si>
  <si>
    <t>pteridine, 2-amino-6-carboxy-7,8-dihydro-4-methoxy-8-methyl-7-oxo-</t>
  </si>
  <si>
    <t>perrin_supp7008</t>
  </si>
  <si>
    <t>CC(C)Oc1nc(N)nc2nc(O)c(C(=O)O)nc12</t>
  </si>
  <si>
    <t>pteridine, 2-amino-6-carboxy-7-hydroxy-4-isopropyloxy-</t>
  </si>
  <si>
    <t>perrin_supp7009</t>
  </si>
  <si>
    <t>Nc1ncnc2nc(Cl)cnc12</t>
  </si>
  <si>
    <t>pteridine, 4-amino-7-chloro-</t>
  </si>
  <si>
    <t>perrin_supp7010</t>
  </si>
  <si>
    <t>Nc1cnc2c(Cl)ncnc2n1</t>
  </si>
  <si>
    <t>pteridine, 7-amino-4-chloro-</t>
  </si>
  <si>
    <t>perrin_supp7011</t>
  </si>
  <si>
    <t>Nc1nc(O)c2ncc(Cl)nc2n1</t>
  </si>
  <si>
    <t>pteridine, 2-amino-7-chloro-4-hydroxy-</t>
  </si>
  <si>
    <t>perrin_supp7012</t>
  </si>
  <si>
    <t>CC(C)Oc1nc(N)nc2nc(O)c(C#N)nc12</t>
  </si>
  <si>
    <t>pteridine, 2-amino-6-cyano-7-hydroxy-4-isopropyloxy-</t>
  </si>
  <si>
    <t>perrin_supp7013</t>
  </si>
  <si>
    <t>NC1=Nc2nccnc2CN1</t>
  </si>
  <si>
    <t>pteridine, 2-amino-3,4-dihydro-</t>
  </si>
  <si>
    <t>perrin_supp7014</t>
  </si>
  <si>
    <t>NC1=Nc2nccnc2C(c2c(O)ncnc2O)N1</t>
  </si>
  <si>
    <t>pteridine, 2-amino-3,4-dihydro-4-(4,6-dihydroxypyrimidin-5-yl)-</t>
  </si>
  <si>
    <t>perrin_supp7015</t>
  </si>
  <si>
    <t>CC1(C)CC(=O)C(C2NC(N)=Nc3nccnc32)C(=O)C1</t>
  </si>
  <si>
    <t>pteridine, 2-amino-3,4-dihydro-4-(4,4-dimethyl-2,6-dioxocyclohexyl)-</t>
  </si>
  <si>
    <t>perrin_supp7017</t>
  </si>
  <si>
    <t>Cc1nc2c(N)ncn(C)c-2nc1=O</t>
  </si>
  <si>
    <t>pteridine, 4-amino-1,7-dihydro-1,6-dimethyl-7-oxo-</t>
  </si>
  <si>
    <t>perrin_supp7018</t>
  </si>
  <si>
    <t>Cc1nc2c(N)nc(=O)nc-2n(-c2ccccc2)c1C</t>
  </si>
  <si>
    <t>pteridine, 4-amino-2,8-dihydro-6,7-dimethyl-2-oxo-8-phenyl-</t>
  </si>
  <si>
    <t>perrin_supp7019</t>
  </si>
  <si>
    <t>NC1=Nc2nccnc2C(O)N1</t>
  </si>
  <si>
    <t>rapid-reaction measurements, neutral molecule quickly reverts to 2-aminopteridine by loss of a molecule of water</t>
  </si>
  <si>
    <t>pteridine, 2-amino-3,4-dihydro-4-hydroxy-</t>
  </si>
  <si>
    <t>perrin_supp7020</t>
  </si>
  <si>
    <t>CC1=Nc2c(O)nc(N)nc2NC1C</t>
  </si>
  <si>
    <t>pteridine, 2-amino-7,8-dihydro-4-hydroxy-6,7-dimethyl-</t>
  </si>
  <si>
    <t>perrin_supp7021</t>
  </si>
  <si>
    <t>Cc1nc2c(O)nc(N)nc2n(C)c1=O</t>
  </si>
  <si>
    <t>pteridine, 2-amino-7,8-dihydro-4-hydroxy-6,8-dimethyl-7-oxo-</t>
  </si>
  <si>
    <t>perrin_supp7022</t>
  </si>
  <si>
    <t>CC1(C)Nc2nc(N)nc(O)c2N=C1c1ccccc1</t>
  </si>
  <si>
    <t>pteridine, 2-amino-7,8-dihydro-4-hydroxy-7,7-dimethyl-6-phenyl-</t>
  </si>
  <si>
    <t>perrin_supp7023</t>
  </si>
  <si>
    <t>Cc1nc2c(OC(C)C)nc(N)nc2n(CCO)c1=O</t>
  </si>
  <si>
    <t>pteridine, 2-amino-7,8-dihydro-8-(2-hydroxyethyl)-4-isopropyloxy-6-methyl-7-oxo-</t>
  </si>
  <si>
    <t>perrin_supp7024</t>
  </si>
  <si>
    <t>CC(C)Oc1nc(N)nc2c1nc(O)c(=O)n2C</t>
  </si>
  <si>
    <t>pteridine, 2-amino-7,8-dihydro-6-hydroxy-4-isopropyloxy-8-methyl-7-oxo-</t>
  </si>
  <si>
    <t>perrin_supp7025</t>
  </si>
  <si>
    <t>CC1=Nc2c(O)nc(N)nc2NC1</t>
  </si>
  <si>
    <t>pteridine, 2-amino-7,8-dihydro-4-hydroxy-6-methyl-</t>
  </si>
  <si>
    <t>perrin_supp7026</t>
  </si>
  <si>
    <t>Cn1c(N)nc2ncc(O)nc2c1=O</t>
  </si>
  <si>
    <t>pteridine, 2-amino-3,4-dihydro-6-hydroxy-3-methyl-4-oxo-</t>
  </si>
  <si>
    <t>perrin_supp7027</t>
  </si>
  <si>
    <t>CC1=Nc2c(O)nc(N)nc2NC1(C)C</t>
  </si>
  <si>
    <t>pteridine, 2-amino-7,8-dihydro-4-hydroxy-6,7,7-trimethyl-</t>
  </si>
  <si>
    <t>perrin_supp7028</t>
  </si>
  <si>
    <t>Cc1nc2c(OC(C)C)nc(N)nc2n(C)c1=O</t>
  </si>
  <si>
    <t>pteridine, 2-amino-7,8-dihydro-4-isopropyloxy-6,8-dimethyl-7-oxo-</t>
  </si>
  <si>
    <t>perrin_supp7030</t>
  </si>
  <si>
    <t>CC(C)Oc1nc(N)nc2c1ncc(=O)n2C</t>
  </si>
  <si>
    <t>pteridine, 2-amino-7,8-dihydro-4-isopropyloxy-8-methyl-7-oxo-</t>
  </si>
  <si>
    <t>perrin_supp7031</t>
  </si>
  <si>
    <t>COc1cnc2nc(N)n(C)c(=O)c2n1</t>
  </si>
  <si>
    <t>pteridine, 2-amino-3,4-dihydro-6-methoxy-3-methyl-4-oxo-</t>
  </si>
  <si>
    <t>perrin_supp7033</t>
  </si>
  <si>
    <t>COc1nc(N)nc2c1ncc(=O)n2C</t>
  </si>
  <si>
    <t>pteridine, 2-amino-7,8-dihydro-4-methoxy-8-methyl-7-oxo-</t>
  </si>
  <si>
    <t>perrin_supp7034</t>
  </si>
  <si>
    <t>perrin_supp7035</t>
  </si>
  <si>
    <t>perrin_supp7036</t>
  </si>
  <si>
    <t>perrin_supp7037</t>
  </si>
  <si>
    <t>Cn1cnc(N)c2ncc(=O)nc1-2</t>
  </si>
  <si>
    <t>pteridine, 4-amino-1,7-dihydro-1-methyl-7-oxo-</t>
  </si>
  <si>
    <t>perrin_supp7038</t>
  </si>
  <si>
    <t>Cn1c(=O)cnc2c(N)ncnc21</t>
  </si>
  <si>
    <t>pteridine, 4-amino-7,8-dihydro-8-methyl-7-oxo-</t>
  </si>
  <si>
    <t>perrin_supp7039</t>
  </si>
  <si>
    <t>Cn1cnc(=O)c2ncc(N)nc21</t>
  </si>
  <si>
    <t>pteridine, 7-amino-1,4-dihydro-1-methyl-4-oxo-</t>
  </si>
  <si>
    <t>perrin_supp7040</t>
  </si>
  <si>
    <t>Cn1c(N)cnc2c(=O)ncnc1-2</t>
  </si>
  <si>
    <t>pteridine, 7-amino-4,8-dihydro-8-methyl-4-oxo-</t>
  </si>
  <si>
    <t>perrin_supp7041</t>
  </si>
  <si>
    <t>Cn1c2nc(N)nc(=O)c-2nc(-c2ccccc2)c1-c1ccccc1</t>
  </si>
  <si>
    <t>pteridine, 2-amino-4,8-dihydro-8-methyl-4-oxo-6,7-diphenyl-</t>
  </si>
  <si>
    <t>perrin_supp7042</t>
  </si>
  <si>
    <t>NC1=Nc2nccnc2C(C[N+](=O)[O-])N1</t>
  </si>
  <si>
    <t>pteridine, 2-amino-3,4-dihydro-4-nitromethyl-</t>
  </si>
  <si>
    <t>perrin_supp7043</t>
  </si>
  <si>
    <t>NC1=Nc2nccnc2C(c2c(O)nc(O)nc2O)N1</t>
  </si>
  <si>
    <t>pteridine, 2-amino-3,4-dihydro-4-(2,4,6-trihydroxypyrimidin-5-yl)-</t>
  </si>
  <si>
    <t>perrin_supp7044</t>
  </si>
  <si>
    <t>perrin_supp7045</t>
  </si>
  <si>
    <t>perrin_supp7046</t>
  </si>
  <si>
    <t>CC(C)Oc1nc(N)nc2nc(O)c(O)nc12</t>
  </si>
  <si>
    <t>pteridine, 2-amino-6,7-dihydroxy-4-isopropyloxy-</t>
  </si>
  <si>
    <t>perrin_supp7047</t>
  </si>
  <si>
    <t>Cc1nc2nc(N)nc(O)c2nc1O</t>
  </si>
  <si>
    <t>pteridine, 2-amino-4,6-dihydroxy-7-methyl-</t>
  </si>
  <si>
    <t>perrin_supp7048</t>
  </si>
  <si>
    <t>CN(C)c1nc(N)nc2nccnc12</t>
  </si>
  <si>
    <t>pteridine, 2-amino-4-dimethylamino-</t>
  </si>
  <si>
    <t>perrin_supp7049</t>
  </si>
  <si>
    <t>CN(C)c1nc(N)c2nccnc2n1</t>
  </si>
  <si>
    <t>pteridine, 4-amino-2-dimethylamino-</t>
  </si>
  <si>
    <t>perrin_supp7050</t>
  </si>
  <si>
    <t>CN(C)c1nc(N)nc2ncc(=O)[nH]c12</t>
  </si>
  <si>
    <t>K30</t>
  </si>
  <si>
    <t>pteridine, 2-amino-4-dimethylamino-5,6-dihydro-6-oxo-</t>
  </si>
  <si>
    <t>perrin_supp7051</t>
  </si>
  <si>
    <t>CN(C)c1nc(N)nc2[nH]c(=O)cnc12</t>
  </si>
  <si>
    <t>pteridine, 2-amino-4-dimethylamino-7,8-dihydro-7-oxo-</t>
  </si>
  <si>
    <t>perrin_supp7052</t>
  </si>
  <si>
    <t>CN(C)c1nc(N)c2[nH]c(=O)cnc2n1</t>
  </si>
  <si>
    <t>pteridine, 4-amino-2-dimethylamino-5,6-dihydro-6-oxo-</t>
  </si>
  <si>
    <t>perrin_supp7053</t>
  </si>
  <si>
    <t>CN(C)c1nc(N)c2ncc(=O)[nH]c2n1</t>
  </si>
  <si>
    <t>pteridine, 4-amino-2-dimethylamino-7,8-dihydro-7-oxo-</t>
  </si>
  <si>
    <t>perrin_supp7054</t>
  </si>
  <si>
    <t>CCOc1cnc2nc(N)nc(O)c2n1</t>
  </si>
  <si>
    <t>pteridine, 2-amino-6-ethoxy-4-hydroxy-</t>
  </si>
  <si>
    <t>perrin_supp7055</t>
  </si>
  <si>
    <t>CCOC(=O)c1nc2c(OC(C)C)nc(N)nc2n(C)c1=O</t>
  </si>
  <si>
    <t>pteridine, 2-amino-6-ethoxycarbonyl-7,8-dihydro-4-isopropyloxy-8-methyl-7-oxo-</t>
  </si>
  <si>
    <t>perrin_supp7056</t>
  </si>
  <si>
    <t>CCOC(=O)c1nc2c(OC)nc(N)nc2n(C)c1=O</t>
  </si>
  <si>
    <t>pteridine, 2-amino-6-ethoxycarbonyl-7,8-dihydro-4-methoxy-8-methyl-7-oxo-</t>
  </si>
  <si>
    <t>perrin_supp7057</t>
  </si>
  <si>
    <t>CCOC(=O)c1nc2c(OC(C)C)nc(N)nc2nc1O</t>
  </si>
  <si>
    <t>pteridine, 2-amino-6-ethoxycarbonyl-7-hydroxy-4-isopropyloxy-</t>
  </si>
  <si>
    <t>perrin_supp7058</t>
  </si>
  <si>
    <t>CC1N(C)c2c(nc(N)n(C)c2=O)NC1(C)C</t>
  </si>
  <si>
    <t>pteridine, 2-amino-3,4,5,6,7,8-hexahydro-3,5,6,7,7-pentamethyl-4-oxo-</t>
  </si>
  <si>
    <t>perrin_supp7059</t>
  </si>
  <si>
    <t>perrin_supp7060</t>
  </si>
  <si>
    <t>perrin_supp7061</t>
  </si>
  <si>
    <t>Nc1ncnc2ncc(O)nc12</t>
  </si>
  <si>
    <t>pteridine, 4-amino-6-hydroxy-</t>
  </si>
  <si>
    <t>perrin_supp7062</t>
  </si>
  <si>
    <t>Nc1ncnc2nc(O)cnc12</t>
  </si>
  <si>
    <t>pteridine, 4-amino-7-hydroxy-</t>
  </si>
  <si>
    <t>perrin_supp7063</t>
  </si>
  <si>
    <t>Nc1cnc2c(O)ncnc2n1</t>
  </si>
  <si>
    <t>pteridine, 7-amino-4-hydroxy-</t>
  </si>
  <si>
    <t>perrin_supp7064</t>
  </si>
  <si>
    <t>perrin_supp7065</t>
  </si>
  <si>
    <t>CC(C)Oc1nc(N)nc2nc(O)cnc12</t>
  </si>
  <si>
    <t>pteridine, 2-amino-7-hydroxy-4-isopropyloxy-</t>
  </si>
  <si>
    <t>perrin_supp7066</t>
  </si>
  <si>
    <t>Cc1nc2c(OC(C)C)nc(N)nc2nc1O</t>
  </si>
  <si>
    <t>pteridine, 2-amino-7-hydroxy-4-isopropyloxy-6-methyl-</t>
  </si>
  <si>
    <t>perrin_supp7067</t>
  </si>
  <si>
    <t>COc1cnc2nc(N)nc(O)c2n1</t>
  </si>
  <si>
    <t>pteridine, 2-amino-4-hydroxy-6-methoxy-</t>
  </si>
  <si>
    <t>perrin_supp7068</t>
  </si>
  <si>
    <t>Cc1nc2c(N)ncnc2nc1O</t>
  </si>
  <si>
    <t>pteridine, 4-amino-7-hydroxy-6-methyl-</t>
  </si>
  <si>
    <t>perrin_supp7069</t>
  </si>
  <si>
    <t>CSc1nc(N)c2ncc(O)nc2n1</t>
  </si>
  <si>
    <t>pteridine, 4-amino-7-hydroxy-2-methylmercapto-</t>
  </si>
  <si>
    <t>perrin_supp7070</t>
  </si>
  <si>
    <t>CCCOc1cnc2nc(N)nc(O)c2n1</t>
  </si>
  <si>
    <t>pteridine, 2-amino-4-hydroxy-6-n-propyloxy-</t>
  </si>
  <si>
    <t>perrin_supp7071</t>
  </si>
  <si>
    <t>COc1nc(N)c2nccnc2n1</t>
  </si>
  <si>
    <t>pteridine, 4-amino-2-methoxy-</t>
  </si>
  <si>
    <t>perrin_supp7072</t>
  </si>
  <si>
    <t>COc1cnc2c(N)ncnc2n1</t>
  </si>
  <si>
    <t>pteridine, 4-amino-7-methoxy-</t>
  </si>
  <si>
    <t>perrin_supp7073</t>
  </si>
  <si>
    <t>COc1nc(N)c2nc(C)c(C)nc2n1</t>
  </si>
  <si>
    <t>pteridine, 4-amino-2-methoxy-6,7-dimethyl-</t>
  </si>
  <si>
    <t>perrin_supp7074</t>
  </si>
  <si>
    <t>CNc1ncnc2nc(N)cnc12</t>
  </si>
  <si>
    <t>pteridine, 7-amino-4-methylamino-</t>
  </si>
  <si>
    <t>perrin_supp7075</t>
  </si>
  <si>
    <t>Cc1nc2c(=O)[nH]c(N)nc2n(C)c1=O</t>
  </si>
  <si>
    <t>pteridine, 2-amino-3,4,7,8-tetrahydro-6,8-dimethyl-4,7-dioxo-</t>
  </si>
  <si>
    <t>perrin_supp7076</t>
  </si>
  <si>
    <t>C=2x10-5M. I=0.01</t>
  </si>
  <si>
    <t>Cn1c(N)nc2c(c1=O)N=C(O)C(C)(C)N2</t>
  </si>
  <si>
    <t>pteridine, 2-amino-3,4,7,8-tetrahydro-6-hydroxy-3,7,7-trimethyl-4-oxo-</t>
  </si>
  <si>
    <t>perrin_supp7077</t>
  </si>
  <si>
    <t>CC1=Nc2c(nc(N)n(C)c2=O)NC1(C)C</t>
  </si>
  <si>
    <t>pteridine, 2-amino-3,4,7,8-tetrahydro-3,6,7,7-tetramethyl-4-oxo-</t>
  </si>
  <si>
    <t>perrin_supp7078</t>
  </si>
  <si>
    <t>Cc1nc2nc(N)n(C)c(=O)c2n(C)c1=O</t>
  </si>
  <si>
    <t>pteridine, 2-amino-3,4,5,6-tetrahydro-3,5,7-trimethyl-4,6-dioxo-</t>
  </si>
  <si>
    <t>perrin_supp7079</t>
  </si>
  <si>
    <t>Oc1nc(Nc2ccccc2)c2nccnc2n1</t>
  </si>
  <si>
    <t>pteridine, 4-anilino-2-hydroxy-</t>
  </si>
  <si>
    <t>perrin_supp7080</t>
  </si>
  <si>
    <t>CN(C)c1nc2c(c(N(C)C)n1)N(C(=O)c1ccccc1)CCN2</t>
  </si>
  <si>
    <t>pteridine, 5-benzoyl-2,4-bisdimethylamino-5,6,7,8-tetrahydro-</t>
  </si>
  <si>
    <t>perrin_supp7081</t>
  </si>
  <si>
    <t>Oc1nc(NCc2ccccc2)c2nccnc2n1</t>
  </si>
  <si>
    <t>O6, O7</t>
  </si>
  <si>
    <t>pteridine, 4-benzylamino-2-hydroxy-</t>
  </si>
  <si>
    <t>perrin_supp7082</t>
  </si>
  <si>
    <t>CC1=Nc2c(O)nc(O)nc2N(Cc2ccccc2)C1C</t>
  </si>
  <si>
    <t>pteridine, 8-benzyl-7,8-dihydro-2,4-dihydroxy-6,7-dimethyl-</t>
  </si>
  <si>
    <t>perrin_supp7083</t>
  </si>
  <si>
    <t>O=c1cnc2cncnc2n1Cc1ccccc1</t>
  </si>
  <si>
    <t>pteridine, 8-benzyl-7,8-dihydro-7-oxo-</t>
  </si>
  <si>
    <t>perrin_supp7084</t>
  </si>
  <si>
    <t>CCN1CC2=C(N=C1O)N(Cc1ccccc1)C(C)C(C)=N2</t>
  </si>
  <si>
    <t>pteridine, 8-benzyl-3-ethyl-3,4,7,8-tetrahydro-2-hydroxy-6,7-dimethyl-</t>
  </si>
  <si>
    <t>perrin_supp7085</t>
  </si>
  <si>
    <t>Cn1c(O)nc2c(c1=O)N=C(c1ccccc1)C(c1ccccc1)N2Cc1ccccc1</t>
  </si>
  <si>
    <t>pteridine, 8-benzyl-3,4,7,8-tetrahydro-2-hydroxy-3-methyl-6,7-diphenyl-4-oxo-</t>
  </si>
  <si>
    <t>perrin_supp7086</t>
  </si>
  <si>
    <t>Cn1c(O)nc2c(c1=O)N=CCN2Cc1ccccc1</t>
  </si>
  <si>
    <t>pteridine, 8-benzyl-3,4,7,8-tetrahydro-2-hydroxy-3-methyl-4-oxo-</t>
  </si>
  <si>
    <t>perrin_supp7087</t>
  </si>
  <si>
    <t>CC1=Nc2c(nc(O)n(C)c2=O)N(Cc2ccccc2)C1C</t>
  </si>
  <si>
    <t>pteridine, 8-benzyl-3,4,7,8-tetrahydro-2-hydroxy-3,6,7-trimethyl-4-oxo-</t>
  </si>
  <si>
    <t>perrin_supp7088</t>
  </si>
  <si>
    <t>CC(=O)Nc1nc(NC(C)=O)c2nccnc2n1</t>
  </si>
  <si>
    <t>pteridine, 2,4-bisacetamido-</t>
  </si>
  <si>
    <t>perrin_supp7089</t>
  </si>
  <si>
    <t>CC(=O)Nc1nc(NC(C)=O)c2c(n1)N(C(C)=O)CCN2C(C)=O</t>
  </si>
  <si>
    <t>pteridine, 2,4-bisacetamido-5,8-diacetyl-5,6,7,8-tetrahydro-</t>
  </si>
  <si>
    <t>perrin_supp7090</t>
  </si>
  <si>
    <t>CN(C)c1nc(N(C)C)c2[nH]c(=O)cnc2n1</t>
  </si>
  <si>
    <t>pteridine, 2,4-bisdimethylamino-5,6-dihydro-6-oxo-</t>
  </si>
  <si>
    <t>perrin_supp7091</t>
  </si>
  <si>
    <t>CN(C)c1nc(N(C)C)c2ncc(=O)[nH]c2n1</t>
  </si>
  <si>
    <t>pteridine, 2,4-bisdimethylamino-7,8-dihydro-7-oxo-</t>
  </si>
  <si>
    <t>perrin_supp7092</t>
  </si>
  <si>
    <t>CN(C)c1nc2c(c(N(C)C)n1)NC(=O)CN2</t>
  </si>
  <si>
    <t>pteridine, 2,4-bisdimethylamino-5,6,7,8-tetrahydro-6-oxo-</t>
  </si>
  <si>
    <t>perrin_supp7093</t>
  </si>
  <si>
    <t>CNc1nc(NC)c2nccnc2n1</t>
  </si>
  <si>
    <t>pteridine, 2,4-bismethylamino-</t>
  </si>
  <si>
    <t>perrin_supp7094</t>
  </si>
  <si>
    <t>CCCCNc1ncc2nccnc2n1</t>
  </si>
  <si>
    <t>pteridine, 2-butylamino-</t>
  </si>
  <si>
    <t>perrin_supp7095</t>
  </si>
  <si>
    <t>CCC(C)Nc1ncc2nccnc2n1</t>
  </si>
  <si>
    <t>pteridine, 2-sec-butylamino-</t>
  </si>
  <si>
    <t>perrin_supp7096</t>
  </si>
  <si>
    <t>CC(C)(C)Nc1ncc2nccnc2n1</t>
  </si>
  <si>
    <t>pteridine, 2-t-butylamino-</t>
  </si>
  <si>
    <t>perrin_supp7097</t>
  </si>
  <si>
    <t>CCC(C)Nc1nc(C)c2nc(C)c(C)nc2n1</t>
  </si>
  <si>
    <t>pteridine, 2-sec-butylamino-4,6,7-trimethyl-</t>
  </si>
  <si>
    <t>perrin_supp7098</t>
  </si>
  <si>
    <t>perrin_supp7099</t>
  </si>
  <si>
    <t>pKAH1(cat+)</t>
  </si>
  <si>
    <t>pK value of covalently hydrated species</t>
  </si>
  <si>
    <t>Clc1cnc2cncnc2n1</t>
  </si>
  <si>
    <t>pteridine, 7-chloro-</t>
  </si>
  <si>
    <t>perrin_supp7100</t>
  </si>
  <si>
    <t>Cc1nc2cnc(N(C)C)nc2n(C2CCCCC2)c1=O</t>
  </si>
  <si>
    <t>pteridine, 8-cyclohexyl-2-dimethylamino-7,8-dihydro-6-methyl-7-oxo-</t>
  </si>
  <si>
    <t>perrin_supp7101</t>
  </si>
  <si>
    <t>Nc1nc2cncnc2nc1N</t>
  </si>
  <si>
    <t>A17</t>
  </si>
  <si>
    <t>pteridine, 6,7-diamino-</t>
  </si>
  <si>
    <t>perrin_supp7103</t>
  </si>
  <si>
    <t>Nc1nc(N)c2c(n1)NCCN2C(=O)c1ccccc1</t>
  </si>
  <si>
    <t>pteridine, 2,4-diamino-5-benzoyl-5,6,7,8-tetrahydro-</t>
  </si>
  <si>
    <t>perrin_supp7104</t>
  </si>
  <si>
    <t>Nc1nc(N)c2nc(C(=O)O)cnc2n1</t>
  </si>
  <si>
    <t>B74</t>
  </si>
  <si>
    <t>pteridine, 2,4-diamino-6-carboxy-</t>
  </si>
  <si>
    <t>perrin_supp7105</t>
  </si>
  <si>
    <t>D13</t>
  </si>
  <si>
    <t>Nc1nc(N)c2c(n1)NCCN2C(=O)CCl</t>
  </si>
  <si>
    <t>pteridine, 2,4-diamino-5-chloroacetyl-5,6,7,8-tetrahydro-</t>
  </si>
  <si>
    <t>perrin_supp7106</t>
  </si>
  <si>
    <t>CC(C)Oc1nc(N)nc2nc(N)c(C#N)nc12</t>
  </si>
  <si>
    <t>pteridine, 2,7-diamino-6-cyano-4-isopropyloxy-</t>
  </si>
  <si>
    <t>perrin_supp7107</t>
  </si>
  <si>
    <t>COC1=Nc2c(N)nc(N)nc2NC1</t>
  </si>
  <si>
    <t>pteridine, 2,4-diamino-7,8-dihydro-6-methoxy-</t>
  </si>
  <si>
    <t>perrin_supp7108</t>
  </si>
  <si>
    <t>Nc1nc(N)c2[nH]c(=O)cnc2n1</t>
  </si>
  <si>
    <t>pteridine, 2,4-diamino-5,6-dihydro-6-oxo-</t>
  </si>
  <si>
    <t>perrin_supp7109</t>
  </si>
  <si>
    <t>Nc1nc(N)c2ncc(=O)[nH]c2n1</t>
  </si>
  <si>
    <t>pteridine, 2,4-diamino-7,8-dihydro-7-oxo-</t>
  </si>
  <si>
    <t>perrin_supp7110</t>
  </si>
  <si>
    <t>Nc1nc(N)c2c(n1)NCCN2C=O</t>
  </si>
  <si>
    <t>pteridine, 2,4-diamino-5-formyl-5,6,7,8-tetrahydro-</t>
  </si>
  <si>
    <t>perrin_supp7111</t>
  </si>
  <si>
    <t>COc1cnc2nc(N)nc(N)c2n1</t>
  </si>
  <si>
    <t>pteridine, 2,4-diamino-6-methoxy-</t>
  </si>
  <si>
    <t>perrin_supp7112</t>
  </si>
  <si>
    <t>Nc1nc(N)c2c(n1)NCCN2</t>
  </si>
  <si>
    <t>pteridine, 2,4-diamino-5,6,7,8-tetrahydro-</t>
  </si>
  <si>
    <t>perrin_supp7113</t>
  </si>
  <si>
    <t>Nc1nc(N)c2c(n1)NCC(=O)N2</t>
  </si>
  <si>
    <t>pteridine, 2,4-diamino-5,6,7,8-tetrahydro-6-oxo-</t>
  </si>
  <si>
    <t>perrin_supp7114</t>
  </si>
  <si>
    <t>Clc1nc2cncnc2nc1Cl</t>
  </si>
  <si>
    <t>pteridine, 6,7-dichloro-</t>
  </si>
  <si>
    <t>perrin_supp7116</t>
  </si>
  <si>
    <t>pk value of covalently hydrated species</t>
  </si>
  <si>
    <t>CCN(CC)c1ncc2nccnc2n1</t>
  </si>
  <si>
    <t>pteridine, 2-diethylamino-</t>
  </si>
  <si>
    <t>perrin_supp7118</t>
  </si>
  <si>
    <t>C1=Nc2nccnc2CN1</t>
  </si>
  <si>
    <t>pteridine, 3,4-dihydro-</t>
  </si>
  <si>
    <t>perrin_supp7119</t>
  </si>
  <si>
    <t>Cc1nc2c(O)nc(=O)n(C)c2nc1O</t>
  </si>
  <si>
    <t>Ho scale, aq. H2SO4 solutions. Acidic pK values at 3.74, 10.63</t>
  </si>
  <si>
    <t>P49</t>
  </si>
  <si>
    <t>pteridine, 1,2-dihydro-4,7-dihydroxy-1,6-dimethyl-2-oxo-</t>
  </si>
  <si>
    <t>perrin_supp7120</t>
  </si>
  <si>
    <t>Cc1nc2c(=O)n(C)c(O)nc2nc1O</t>
  </si>
  <si>
    <t>Ho scale, aq. H2SO4 solutions. Acidic pK values at 4.21, 10.45</t>
  </si>
  <si>
    <t>pteridine, 3,4-dihydro-2,7-dihydroxy-3,6-dimethyl-4-oxo-</t>
  </si>
  <si>
    <t>perrin_supp7121</t>
  </si>
  <si>
    <t>Cc1nc2c(O)nc(O)nc2n(C)c1=O</t>
  </si>
  <si>
    <t>Ho scale, aq. H2SO4 solutions. Acidic pK values at 4.32, 13.18</t>
  </si>
  <si>
    <t>pteridine, 7,8-dihydro-2,4-dihydroxy-6,8-dimethyl-7-oxo-</t>
  </si>
  <si>
    <t>perrin_supp7122</t>
  </si>
  <si>
    <t>OCCN1CC=Nc2c(O)nc(O)nc21</t>
  </si>
  <si>
    <t>pteridine, 7,8-dihydro-2,4-dihydroxy-8-(2-hydroxyethyl)-</t>
  </si>
  <si>
    <t>perrin_supp7124</t>
  </si>
  <si>
    <t>CC1=Nc2c(O)nc(O)nc2N(CCO)C1C</t>
  </si>
  <si>
    <t>pteridine, 7,8-dihydro-2,4-dihydroxy-8-(2-hydroxyethyl)-6,7-dimethyl-</t>
  </si>
  <si>
    <t>perrin_supp7125</t>
  </si>
  <si>
    <t>OCCN1c2nc(O)nc(O)c2N=C(c2ccccc2)C1c1ccccc1</t>
  </si>
  <si>
    <t>pteridine, 7,8-dihydro-2,4-dihydroxy-8-(2-hydroxyethyl)-6,7-diphenyl-</t>
  </si>
  <si>
    <t>perrin_supp7126</t>
  </si>
  <si>
    <t>CC(C)C1=Nc2c(O)nc(O)nc2N(C)C1C(C)C</t>
  </si>
  <si>
    <t>pteridine, 7,8-dihydro-2,4-dihydroxy-6,7-diisopropyl-8-methyl-</t>
  </si>
  <si>
    <t>perrin_supp7127</t>
  </si>
  <si>
    <t>Cc1nc2c(O)nc(O)nc2n(CCO)c1=O</t>
  </si>
  <si>
    <t>pteridine, 7,8-dihydro-2,4-dihydroxy-8-(2-hydroxyethyl)-6-methyl-7-oxo-</t>
  </si>
  <si>
    <t>perrin_supp7128</t>
  </si>
  <si>
    <t>CN1CC=Nc2c(O)nc(O)nc21</t>
  </si>
  <si>
    <t>pteridine, 7,8-dihydro-2,4-dihydroxy-8-methyl-</t>
  </si>
  <si>
    <t>perrin_supp7129</t>
  </si>
  <si>
    <t>CN1c2nc(O)nc(O)c2N=C(c2ccccc2)C1c1ccccc1</t>
  </si>
  <si>
    <t>pteridine, 7,8-dihydro-2,4-dihydroxy-8-methyl-6,7-diphenyl-</t>
  </si>
  <si>
    <t>perrin_supp7130</t>
  </si>
  <si>
    <t>Cn1c(=O)nc(O)c2ncc(O)nc21</t>
  </si>
  <si>
    <t>Ho scale , aq. H2SO4 solutions, Acidic pK values at 3.33, 10.50</t>
  </si>
  <si>
    <t>pteridine, 1,2-dihydro-4,7-dihydroxy-1-methyl-2-oxo-</t>
  </si>
  <si>
    <t>perrin_supp7131</t>
  </si>
  <si>
    <t>Cn1c(O)nc2nc(O)cnc2c1=O</t>
  </si>
  <si>
    <t>Ho scale , aq. H2SO4 solutions, Acidic pK values at, 3.68, 10.20</t>
  </si>
  <si>
    <t>pteridine, 3,4-dihydro-2,7-dihydroxy-3-methyl-4-oxo-</t>
  </si>
  <si>
    <t>perrin_supp7132</t>
  </si>
  <si>
    <t>Cn1c(=O)cnc2c(O)nc(O)nc21</t>
  </si>
  <si>
    <t>Ho scale , aq. H2SO4 solutions, Acidic pK values at 3.62, 12.98</t>
  </si>
  <si>
    <t>pteridine, 7,8-dihydro-2,4-dihydroxy-8-methyl-7-oxo-</t>
  </si>
  <si>
    <t>perrin_supp7133</t>
  </si>
  <si>
    <t>CC1=Nc2c(O)nc(O)nc2N(C)C1C</t>
  </si>
  <si>
    <t>pteridine, 7,8-dihydro-2,4-dihydroxy-6,7,8-trimethyl-</t>
  </si>
  <si>
    <t>perrin_supp7134</t>
  </si>
  <si>
    <t>A18</t>
  </si>
  <si>
    <t>perrin_supp7135</t>
  </si>
  <si>
    <t>CC1=Nc2nc(C)c(C)nc2C(C)(O)N1</t>
  </si>
  <si>
    <t>rapid-reaction measurements of pKa of ‚Äúhydrated 2,4,6,7-tetramethylpteridine"</t>
  </si>
  <si>
    <t>pteridine, 3,4-dihydro-4-hydroxy-2,4,6,7-tetramethyl-</t>
  </si>
  <si>
    <t>perrin_supp7136</t>
  </si>
  <si>
    <t>Cc1nc2c(OC(C)C)nc(=N)nc-2n(C)c1C</t>
  </si>
  <si>
    <t>pteridine, 2,8-dihydro-2-imino-4-isopropyloxy-6,7,8-trimethyl-</t>
  </si>
  <si>
    <t>perrin_supp7137</t>
  </si>
  <si>
    <t>COc1nc(=N)nc2n(C)c(C)c(C)nc1-2</t>
  </si>
  <si>
    <t>pKAH1(cat-ringN)</t>
  </si>
  <si>
    <t>equilibrium between cation and ring-opened neutral molecule</t>
  </si>
  <si>
    <t>pteridine, 2,8-dihydro-2-imino-4-methoxy-6,7,8-trimethyl-</t>
  </si>
  <si>
    <t>perrin_supp7138</t>
  </si>
  <si>
    <t>pKAH1(ringcat-ringN)</t>
  </si>
  <si>
    <t>equilibrium between ring-opened cation and ring-opened neutral molecule</t>
  </si>
  <si>
    <t>pKAH1(cat-N)</t>
  </si>
  <si>
    <t>equilibrium between cation and anhydrous neutral molecule</t>
  </si>
  <si>
    <t>Cn1cncc2ncc(=N)nc1-2</t>
  </si>
  <si>
    <t>pteridine, 1,7-dihydro-7-imino-1-methyl-</t>
  </si>
  <si>
    <t>perrin_supp7139</t>
  </si>
  <si>
    <t>Cn1cnc2nc(=N)cnc-2c1</t>
  </si>
  <si>
    <t>pteridine, 3,7-dihydro-7-imino-3-methyl-</t>
  </si>
  <si>
    <t>perrin_supp7140</t>
  </si>
  <si>
    <t>CC1=Nc2nccnc2CN1</t>
  </si>
  <si>
    <t>pteridine, 3,4-dihydro-2-methyl-</t>
  </si>
  <si>
    <t>perrin_supp7141</t>
  </si>
  <si>
    <t>Cc1cnc2c(n1)CNC=N2</t>
  </si>
  <si>
    <t>pteridine, 3,4-dihydro-6-methyl-</t>
  </si>
  <si>
    <t>perrin_supp7142</t>
  </si>
  <si>
    <t>CSC1=Nc2nccnc2CN1</t>
  </si>
  <si>
    <t>pteridine, 3,4-dihydro-2-methylthio-</t>
  </si>
  <si>
    <t>perrin_supp7143</t>
  </si>
  <si>
    <t>perrin_supp7144</t>
  </si>
  <si>
    <t>CNc1nc(O)c2nc(C)c(O)nc2n1</t>
  </si>
  <si>
    <t>From change of fluorescence spectrum with pH</t>
  </si>
  <si>
    <t>pteridine, 4,7-dihydroxy-6-methyl-2-methylamino-</t>
  </si>
  <si>
    <t>perrin_supp7145</t>
  </si>
  <si>
    <t>Sc1nc2cncnc2nc1S</t>
  </si>
  <si>
    <t>pteridine, 6,7-dimercapto-</t>
  </si>
  <si>
    <t>perrin_supp7146</t>
  </si>
  <si>
    <t>Cc1nc2cnc(N(C)C)nc2n(C)c1=O</t>
  </si>
  <si>
    <t>pteridine, 2-dimethylamino-7,8-dihydro-6,8-dimethyl-7-oxo-</t>
  </si>
  <si>
    <t>perrin_supp7147</t>
  </si>
  <si>
    <t>Cc1nc2c(N(C)C)ncnc2n(C)c1=O</t>
  </si>
  <si>
    <t>pteridine, 4-dimethylamino-7,8-dihydro-6,8-dimethyl-7-oxo-</t>
  </si>
  <si>
    <t>perrin_supp7148</t>
  </si>
  <si>
    <t>Cc1nc2c(=O)nc(N(C)C)nc-2n(CCO)c1C</t>
  </si>
  <si>
    <t>pteridine, 2-dimethylamino-4,8-dihydro-8-(2-hydroxyethyl)-6,7-dimethyl-4-oxo-</t>
  </si>
  <si>
    <t>perrin_supp7149</t>
  </si>
  <si>
    <t>CN(C)c1nc2n(CCO)ccnc-2c(=O)n1</t>
  </si>
  <si>
    <t>pteridine, 2-dimethylamino-4,8-dihydro-8-(2-hydroxyethyl)-4-oxo-</t>
  </si>
  <si>
    <t>perrin_supp7150</t>
  </si>
  <si>
    <t>CN(C)c1nc2n(CCO)c(-c3ccccc3)c(-c3ccccc3)nc-2c(=O)n1</t>
  </si>
  <si>
    <t>pteridine, 2-dimethylamino-4,8-dihydro-8-(2-hydroxyethyl)-4-oxo-6,7-diphenyl-</t>
  </si>
  <si>
    <t>perrin_supp7151</t>
  </si>
  <si>
    <t>CN(C)c1nc2n(C)ccnc-2c(=O)n1</t>
  </si>
  <si>
    <t>C=0.001 M</t>
  </si>
  <si>
    <t>pteridine, 2-dimethylamino-4,8-dihydro-8-methyl-4-oxo-</t>
  </si>
  <si>
    <t>perrin_supp7152</t>
  </si>
  <si>
    <t>CN(C)c1ncnc2c1ncc(=O)n2C</t>
  </si>
  <si>
    <t>pteridine, 4-dimethylamino-7,8-dihydro-8-methyl-7-oxo-</t>
  </si>
  <si>
    <t>perrin_supp7153</t>
  </si>
  <si>
    <t>CN(C)c1nc2n(C)c(-c3ccccc3)c(-c3ccccc3)nc-2c(=O)n1</t>
  </si>
  <si>
    <t>pteridine, 2-dimethylamino-4,8-dihydro-8-methyl-4-oxo-6,7-diphenyl-</t>
  </si>
  <si>
    <t>perrin_supp7154</t>
  </si>
  <si>
    <t>Cc1nc2c(N(C)C)ncnc2n(-c2ccccn2)c1=O</t>
  </si>
  <si>
    <t>pteridine, 4-dimethylamino-7,8-dihydro-6-methyl-7-oxo-8-(2-pyridyl)-</t>
  </si>
  <si>
    <t>perrin_supp7155</t>
  </si>
  <si>
    <t>Cc1nc2c(N(C)C)nc(=O)n(C)c2nc1C</t>
  </si>
  <si>
    <t>pteridine, 4-dimethylamino-1,2-dihydro-1,6,7-trimethyl-2-oxo-</t>
  </si>
  <si>
    <t>perrin_supp7156</t>
  </si>
  <si>
    <t>CCn1c(=O)cnc2cnc(N(C)C)nc21</t>
  </si>
  <si>
    <t>pteridine, 2-dimethylamino-8-ethyl-7,8-dihydro-7-oxo-</t>
  </si>
  <si>
    <t>perrin_supp7157</t>
  </si>
  <si>
    <t>CN(C)c1ncc2ncc(O)nc2n1</t>
  </si>
  <si>
    <t>pteridine, 2-dimethylamino-7-hydroxy-</t>
  </si>
  <si>
    <t>perrin_supp7158</t>
  </si>
  <si>
    <t>CN(C)c1nc(O)nc2nccnc12</t>
  </si>
  <si>
    <t>pteridine, 4-dimethylamino-2-hydroxy-</t>
  </si>
  <si>
    <t>perrin_supp7159</t>
  </si>
  <si>
    <t>CN(C)c1ncnc2ncc(O)nc12</t>
  </si>
  <si>
    <t>pteridine, 4-dimethylamino-6-hydroxy-</t>
  </si>
  <si>
    <t>perrin_supp7160</t>
  </si>
  <si>
    <t>CN(C)c1ncnc2nc(O)cnc12</t>
  </si>
  <si>
    <t>pteridine, 4-dimethylamino-7-hydroxy-</t>
  </si>
  <si>
    <t>perrin_supp7161</t>
  </si>
  <si>
    <t>Cc1nc2nc(O)nc(N(C)C)c2nc1C</t>
  </si>
  <si>
    <t>pteridine, 4-dimethylamino-2-hydroxy-6,7-dimethyl-</t>
  </si>
  <si>
    <t>perrin_supp7162</t>
  </si>
  <si>
    <t>CSc1nc(N(C)C)c2ncc(O)nc2n1</t>
  </si>
  <si>
    <t>pteridine, 4-dimethylamino-7-hydroxy-2-methylmercapto-</t>
  </si>
  <si>
    <t>perrin_supp7163</t>
  </si>
  <si>
    <t>COc1cnc2c(N(C)C)ncnc2n1</t>
  </si>
  <si>
    <t>pteridine, 4-dimethylamino-7-methoxy-</t>
  </si>
  <si>
    <t>perrin_supp7164</t>
  </si>
  <si>
    <t>CC1(C)CC(=O)C(C2Nc3cncnc3N=C2O)C(=O)C1</t>
  </si>
  <si>
    <t>pteridine, 6-(4,4-dimethyl-2,6-dioxocyclohexyl)-5,6-dihydro-7-hydroxy-</t>
  </si>
  <si>
    <t>perrin_supp7165</t>
  </si>
  <si>
    <t>Cc1nc2cnc(N(C)C)nc2n([C@@H]2O[C@H](CO)[C@H](O)[C@H](O)[C@H]2O)c1=O</t>
  </si>
  <si>
    <t>pteridine, 2-dimethylamino-8-(Œ≤-D-galactopyranosyl)-7,8-dihydro-6-methyl-7-oxo-</t>
  </si>
  <si>
    <t>perrin_supp7166</t>
  </si>
  <si>
    <t>Cc1nc2cnc(N(C)C)nc2n([C@@H]2O[C@H](CO)[C@@H](O)[C@H](O)[C@H]2O)c1=O</t>
  </si>
  <si>
    <t>pteridine, 2-dimethylamino-8-(Œ≤-D-glucopyranosyl)-7,8-dihydro-6-methyl-7-oxo-</t>
  </si>
  <si>
    <t>perrin_supp7167</t>
  </si>
  <si>
    <t>CCOC(=O)c1ncc2nccnc2n1</t>
  </si>
  <si>
    <t>C=3x10-5M. equilibrium pK involving covalently hydrated species</t>
  </si>
  <si>
    <t>pteridine, 2-ethoxycarbonyl-</t>
  </si>
  <si>
    <t>perrin_supp7168</t>
  </si>
  <si>
    <t>CCOC(=O)c1ncnc2ncc(C)nc12</t>
  </si>
  <si>
    <t>I=0.016 1</t>
  </si>
  <si>
    <t>pteridine, 4-ethoxycarbonyl-6-methyl-</t>
  </si>
  <si>
    <t>perrin_supp7170</t>
  </si>
  <si>
    <t>CCOC(=O)c1ncnc2nc(C)cnc12</t>
  </si>
  <si>
    <t>C=0.04M, equilibrium pK</t>
  </si>
  <si>
    <t>pteridine, 4-ethoxycarbonyl-7-methyl-</t>
  </si>
  <si>
    <t>perrin_supp7171</t>
  </si>
  <si>
    <t>CCOC(=O)C(C(C)=O)C1C=Nc2ncncc2N1</t>
  </si>
  <si>
    <t>pteridine, 6-(1-ethoxycarbonyl-2-oxopropyl)-5,6-dihydro-</t>
  </si>
  <si>
    <t>perrin_supp7172</t>
  </si>
  <si>
    <t>CCOC(=O)C1NCc2nccnc2N1</t>
  </si>
  <si>
    <t>pteridine, 2-ethoxycarbonyl-1,2,3,4-tetrahydro-</t>
  </si>
  <si>
    <t>perrin_supp7173</t>
  </si>
  <si>
    <t>CCOC(=O)c1ncc2c(n1)NC(O)C(O)N2</t>
  </si>
  <si>
    <t>C20a</t>
  </si>
  <si>
    <t>pteridine, 2-ethoxycarbonyl-5,6,7,8-tetrahydro-6,7-dihydroxy-</t>
  </si>
  <si>
    <t>perrin_supp7174</t>
  </si>
  <si>
    <t>CCN1CC=Nc2c(O)nc(O)nc21</t>
  </si>
  <si>
    <t>pteridine, 8-ethyl-7,8-dihydro-2,4-dihydroxy-</t>
  </si>
  <si>
    <t>perrin_supp7175</t>
  </si>
  <si>
    <t>CCN1c2nc(O)nc(O)c2N=C(C)C1C</t>
  </si>
  <si>
    <t>pteridine, 8-ethyl-7,8-dihydro-2,4-dihydroxy-6,7-dimethyl-</t>
  </si>
  <si>
    <t>perrin_supp7176</t>
  </si>
  <si>
    <t>CCNc1nc(C)c2ncc(=O)n(CC)c2n1</t>
  </si>
  <si>
    <t>pteridine, 8-ethyl-2-ethylamino-7,8-dihydro-4-methyl-7-oxo-</t>
  </si>
  <si>
    <t>perrin_supp7177</t>
  </si>
  <si>
    <t>CCNc1ncc2ncc(=O)n(CC)c2n1</t>
  </si>
  <si>
    <t>pteridine, 8-ethyl-2-ethylamino-7,8-dihydro-7-oxo-</t>
  </si>
  <si>
    <t>perrin_supp7178</t>
  </si>
  <si>
    <t>CCNc1ncc2c(n1)N(CC)C(=O)CN2</t>
  </si>
  <si>
    <t>pteridine, 8-ethyl-2-ethylamino-5,6,7,8-tetrahydro-7-oxo-</t>
  </si>
  <si>
    <t>perrin_supp7179</t>
  </si>
  <si>
    <t>Cc1nc2c(=O)[nH]c(=O)[nH]c2n(CCO)c1=O</t>
  </si>
  <si>
    <t>C=1.8x10-5M, in aq. HCl and H2SO4 solutions</t>
  </si>
  <si>
    <t>pteridine, 1,2,3,4,7,8-hexahydro-8-(2-hydroxyethyl)-6-methyl-2,4,7-trioxo-</t>
  </si>
  <si>
    <t>perrin_supp7180</t>
  </si>
  <si>
    <t>Cc1nc2c(=O)n(C)c(=O)n(C)c2n(C)c1=O</t>
  </si>
  <si>
    <t>pteridine, 1,2,3,4,7,8-hexahydro-1,3,6,8-tetramethyl-2,4,7-trioxo-</t>
  </si>
  <si>
    <t>perrin_supp7181</t>
  </si>
  <si>
    <t>Cn1c(=O)c2ncc(=O)n(C)c2n(C)c1=O</t>
  </si>
  <si>
    <t>pteridine, 1,2,3,4,7,8-hexahydro-1,3,8-trimethyl-2,4,7-trioxo-</t>
  </si>
  <si>
    <t>perrin_supp7182</t>
  </si>
  <si>
    <t>Cc1nc2nc(O)nc(NCCO)c2nc1C</t>
  </si>
  <si>
    <t>pteridine, 2-hydroxy-4-(2-hydroxyethylamino)-6,7-dimethyl-</t>
  </si>
  <si>
    <t>perrin_supp7183</t>
  </si>
  <si>
    <t>Oc1nc2cncnc2nc1S</t>
  </si>
  <si>
    <t>pteridine, 6-hydroxy-7-mercapto-</t>
  </si>
  <si>
    <t>perrin_supp7184</t>
  </si>
  <si>
    <t>Oc1nc2ncncc2nc1S</t>
  </si>
  <si>
    <t>pteridine, 7-hydroxy-6-mercapto-</t>
  </si>
  <si>
    <t>perrin_supp7185</t>
  </si>
  <si>
    <t>Cc1nc2cncnc2nc1O</t>
  </si>
  <si>
    <t>pteridine, 7-hydroxy-6-methyl-</t>
  </si>
  <si>
    <t>perrin_supp7186</t>
  </si>
  <si>
    <t>CNc1nc(O)nc2nccnc12</t>
  </si>
  <si>
    <t>pteridine, 2-hydroxy-4-methylamino-</t>
  </si>
  <si>
    <t>perrin_supp7187</t>
  </si>
  <si>
    <t>CNc1ncnc2ncc(O)nc12</t>
  </si>
  <si>
    <t>pteridine, 6-hydroxy-4-methylamino-</t>
  </si>
  <si>
    <t>perrin_supp7188</t>
  </si>
  <si>
    <t>CNc1ncc2ncc(O)nc2n1</t>
  </si>
  <si>
    <t>pteridine, 7-hydroxy-2-methylamino-</t>
  </si>
  <si>
    <t>perrin_supp7189</t>
  </si>
  <si>
    <t>CNc1ncnc2nc(O)cnc12</t>
  </si>
  <si>
    <t>pteridine, 7-hydroxy-4-methylamino-</t>
  </si>
  <si>
    <t>perrin_supp7190</t>
  </si>
  <si>
    <t>Cc1nc2nc(NCC(C)C)nc(C)c2nc1C</t>
  </si>
  <si>
    <t>pteridine, 2-isobutylamino-4,6,7-trimethyl-</t>
  </si>
  <si>
    <t>perrin_supp7191</t>
  </si>
  <si>
    <t>Sc1cnc2ncncc2n1</t>
  </si>
  <si>
    <t>pteridine, 6-mercapto-</t>
  </si>
  <si>
    <t>perrin_supp7192</t>
  </si>
  <si>
    <t>Cc1cnc2ncncc2n1</t>
  </si>
  <si>
    <t>I=0.001M, equilibrium pK involving covalently hydrated species</t>
  </si>
  <si>
    <t>pteridine, 6-methyl-</t>
  </si>
  <si>
    <t>perrin_supp7193</t>
  </si>
  <si>
    <t>pK of covalently hydrated species, determined by rapid-reaction technique</t>
  </si>
  <si>
    <t>CNc1cnc2cncnc2n1</t>
  </si>
  <si>
    <t>pteridine, 7-methylamino-</t>
  </si>
  <si>
    <t>perrin_supp7194</t>
  </si>
  <si>
    <t>CSc1cnc2ncncc2n1</t>
  </si>
  <si>
    <t>pteridine, 6-methylthio-</t>
  </si>
  <si>
    <t>perrin_supp7195</t>
  </si>
  <si>
    <t>CCCNc1ncc2nccnc2n1</t>
  </si>
  <si>
    <t>pteridine, 2-propylamino-</t>
  </si>
  <si>
    <t>perrin_supp7196</t>
  </si>
  <si>
    <t>CC(=O)OC[C@H]1O[C@@H](n2c(=O)c(C)nc3cnc(N(C)C)nc32)[C@H](OC(C)=O)[C@@H](OC(C)=O)[C@@H]1OC(C)=O</t>
  </si>
  <si>
    <t>pteridine, 8-(2,3,4,6-tetra-O-acetyl-Œ≤-D-glucopyranosyl)-2-dimethylamino-7,8-dihydro-6-methyl-7-oxo-</t>
  </si>
  <si>
    <t>perrin_supp7198</t>
  </si>
  <si>
    <t>CC(=O)C(O)[C@H]1O[C@@H](Oc2cnc3cnc(N)nc3n2)[C@@](O)(C(C)=O)[C@](O)(C(C)=O)[C@@]1(O)C(C)=O</t>
  </si>
  <si>
    <t>pteridine, 7-(2,3,4,6-tetraacetyl-Œ≤-D-glucopyranosyloxy)-2-amino-</t>
  </si>
  <si>
    <t>perrin_supp7199</t>
  </si>
  <si>
    <t>CC(=O)C(O)[C@H]1O[C@@H](Oc2cnc3cnc(N(C)C)nc3n2)[C@@](O)(C(C)=O)[C@](O)(C(C)=O)[C@@]1(O)C(C)=O</t>
  </si>
  <si>
    <t>pteridine, 7-(2,3,4,6-tetraacetyl-Œ≤-D-glucopyranosyloxy)-2-dimethylamino-</t>
  </si>
  <si>
    <t>perrin_supp7200</t>
  </si>
  <si>
    <t>c1cnc2c(n1)CNCN2</t>
  </si>
  <si>
    <t>pteridine, 1,2,3,4-tetrahydro-</t>
  </si>
  <si>
    <t>perrin_supp7201</t>
  </si>
  <si>
    <t>C=5x10-5M, Ho scale, aq. HCl solutions</t>
  </si>
  <si>
    <t>OC1Nc2cncnc2NC1O</t>
  </si>
  <si>
    <t>neutral molecule reverts to pteridine on standing</t>
  </si>
  <si>
    <t>pteridine, 5,6,7,8-tetrahydro-6,7-dihydroxy-</t>
  </si>
  <si>
    <t>perrin_supp7202</t>
  </si>
  <si>
    <t>CNc1ncnc2c1n(C)c(=O)c(=O)n2C</t>
  </si>
  <si>
    <t>pteridine, 5,6,7,8-tetrahydro-5,8-dimethyl-4-methylamino-6,7-dioxo-</t>
  </si>
  <si>
    <t>perrin_supp7203</t>
  </si>
  <si>
    <t>Ho scale, aq. H2SO4 solutions. Acidic pk value at 3.41. pk values of tautomeric forms are also given</t>
  </si>
  <si>
    <t>perrin_supp7204</t>
  </si>
  <si>
    <t>Cn1c(O)nc2c(ncc(=O)n2C)c1=O</t>
  </si>
  <si>
    <t>Ho scale, aq. H2SO4 solutions. Acidic pK value at 3.66</t>
  </si>
  <si>
    <t>pteridine, 3,4,7,8-tetrahydro-2-hydroxy-3,8-dimethyl-4,7-dioxo-</t>
  </si>
  <si>
    <t>perrin_supp7205</t>
  </si>
  <si>
    <t>CN1c2nc(O)n(C)c(=O)c2N=C(c2ccccc2)C1c1ccccc1</t>
  </si>
  <si>
    <t>pteridine, 3,4,7,8-tetrahydro-2-hydroxy-3,8-dimethyl-6,7-diphenyl-4-oxo-</t>
  </si>
  <si>
    <t>perrin_supp7206</t>
  </si>
  <si>
    <t>CN1CC=Nc2c1ncn(C)c2=O</t>
  </si>
  <si>
    <t>pteridine, 3,4,7,8-tetrahydro-3,8-dimethyl-4-oxo-</t>
  </si>
  <si>
    <t>perrin_supp7207</t>
  </si>
  <si>
    <t>Cn1c(O)nc2c(c1=O)N=C(c1ccccc1)C(c1ccccc1)N2CCO</t>
  </si>
  <si>
    <t>pteridine, 3,4,7,8-tetrahydro-2-hydroxy-8-(2-hydroxyethyl)-3-methyl-6,7-diphenyl-4-oxo-</t>
  </si>
  <si>
    <t>perrin_supp7208</t>
  </si>
  <si>
    <t>Cn1c(O)nc2c(c1=O)N=CCN2CCO</t>
  </si>
  <si>
    <t>pteridine, 3,4,7,8-tetrahydro-2-hydroxy-8-(2-hydroxyethyl)-3-methyl-4-oxo-</t>
  </si>
  <si>
    <t>perrin_supp7209</t>
  </si>
  <si>
    <t>CC1=Nc2c(nc(O)n(C)c2=O)N(CCO)C1C</t>
  </si>
  <si>
    <t>pteridine, 3,4,7,8-tetrahydro-2-hydroxy-8-(2-hydroxyethyl)-3,6,7-trimethyl-4-oxo-</t>
  </si>
  <si>
    <t>perrin_supp7210</t>
  </si>
  <si>
    <t>CC1=Nc2c(nc(O)n(C)c2=O)N(CCCO)C1C</t>
  </si>
  <si>
    <t>pteridine, 3,4,7,8-tetrahydro-2-hydroxy-8-(3-hydroxypropyl)-3,6,7-trimethyl-4-oxo-</t>
  </si>
  <si>
    <t>perrin_supp7211</t>
  </si>
  <si>
    <t>CC1=Nc2c(nc(O)n(C)c2=O)N(C)C1C</t>
  </si>
  <si>
    <t>pteridine, 3,4,7,8-tetrahydro-2-hydroxy-3,6,7,8-tetramethyl-4-oxo-</t>
  </si>
  <si>
    <t>perrin_supp7212</t>
  </si>
  <si>
    <t>Cc1nc2c(=O)n(C)c(=O)n(C)c2nc1O</t>
  </si>
  <si>
    <t>Ho scale, aq. H2SO4 solutions. Acidic pK value at 3.83. pK values of tautomeric forms are also given</t>
  </si>
  <si>
    <t>pteridine, 1,2,3,4-tetrahydro-7-hydroxy-1,3,6-trimethyl-2,4-dioxo-</t>
  </si>
  <si>
    <t>perrin_supp7213</t>
  </si>
  <si>
    <t>Cc1nc2c(=O)n(C)c(O)nc2n(C)c1=O</t>
  </si>
  <si>
    <t>Ho scale, aq. H2SO4 solutions. Acidic pK value at 4.25</t>
  </si>
  <si>
    <t>pteridine, 3,4,7,8-tetrahydro-2-hydroxy-3,6,8-trimethyl-4,7-dioxo-</t>
  </si>
  <si>
    <t>perrin_supp7214</t>
  </si>
  <si>
    <t>Cn1ccnc2c(=O)n(C)c(=N)nc1-2</t>
  </si>
  <si>
    <t>pKAH1(cat-hydrated)</t>
  </si>
  <si>
    <t>equilibrium between cation and hydrated neutral molecule</t>
  </si>
  <si>
    <t>pteridine, 2,3,4,8-tetrahydro-2-imino-3,8-dimethyl-4-oxo-</t>
  </si>
  <si>
    <t>perrin_supp7215</t>
  </si>
  <si>
    <t>pKAH(cat-anydrous)</t>
  </si>
  <si>
    <t>Cn1c2nc(=N)n(C)c(=O)c-2nc(-c2ccccc2)c1-c1ccccc1</t>
  </si>
  <si>
    <t>pteridine, 2,3,4,8-tetrahydro-2-imino-3,8-dimethyl-4-oxo-6,7-diphenyl-</t>
  </si>
  <si>
    <t>perrin_supp7216</t>
  </si>
  <si>
    <t>Cc1nc2c(=O)n(C)c(=N)nc-2n(C)c1C</t>
  </si>
  <si>
    <t>pteridine, 2,3,4,8-tetrahydro-2-imino-3,6,7,8-tetramethyl-4-oxo-</t>
  </si>
  <si>
    <t>perrin_supp7217</t>
  </si>
  <si>
    <t>pKAH(cat-anhydrous)</t>
  </si>
  <si>
    <t>pKAH(ringcat-ringN)</t>
  </si>
  <si>
    <t>equilibrium between ring-opened cation_x000D_
and ring-opened neutral molecule</t>
  </si>
  <si>
    <t>COc1cnc2c(=O)n(C)c(=O)n(C)c2n1</t>
  </si>
  <si>
    <t>pteridine, 1,2,3,4-tetrahydro-7-methoxy-1,3-dimethyl-2,4-dioxo-</t>
  </si>
  <si>
    <t>perrin_supp7218</t>
  </si>
  <si>
    <t>COc1nc2c(nc1C)c(=O)n(C)c(=O)n2C</t>
  </si>
  <si>
    <t>pteridine, 1,2,3,4-tetrahydro-7-methoxy-1,3,6-trimethyl-2,4-dioxo-</t>
  </si>
  <si>
    <t>perrin_supp7219</t>
  </si>
  <si>
    <t>Cc1nc(C)c2nc(C)c(C)nc2n1</t>
  </si>
  <si>
    <t>equilibrium pK value, I=0.01</t>
  </si>
  <si>
    <t>pteridine, 2,4,6,7-tetramethyl-</t>
  </si>
  <si>
    <t>perrin_supp7220</t>
  </si>
  <si>
    <t>pK of hydrated species, I=0.01</t>
  </si>
  <si>
    <t>Oc1cnc2c(O)nc(O)nc2n1</t>
  </si>
  <si>
    <t>Ho scale, aq. H2SO4 solutions. Acidic pK values at 3.47, 9.85</t>
  </si>
  <si>
    <t>pteridine, 2,4,7-trihydroxy-</t>
  </si>
  <si>
    <t>perrin_supp7221</t>
  </si>
  <si>
    <t>Cc1nc2c(O)nc(O)nc2nc1O</t>
  </si>
  <si>
    <t>Ho scale, aq. H2SO4 solutions. Acidic pK values at 4.10, 10.20</t>
  </si>
  <si>
    <t>pteridine, 2,4,7-trihydroxy-6-methyl-</t>
  </si>
  <si>
    <t>perrin_supp7222</t>
  </si>
  <si>
    <t>Equilibrium value, I=0.01</t>
  </si>
  <si>
    <t>perrin_supp7223</t>
  </si>
  <si>
    <t>Cc1nc2ncnc(C)c2nc1C</t>
  </si>
  <si>
    <t>Equilibrium value, Ho scale, aq. HCl solutions</t>
  </si>
  <si>
    <t>pteridine, 4,6,7-trimethyl-</t>
  </si>
  <si>
    <t>perrin_supp7224</t>
  </si>
  <si>
    <t>CC(=O)Nc1nc2nc(C)[nH]c2c(=O)n1C</t>
  </si>
  <si>
    <t>purine, 2-acetamido-1,6-dihydro-1,8-dimethyl-6-oxo-</t>
  </si>
  <si>
    <t>perrin_supp7225</t>
  </si>
  <si>
    <t>CC(=O)Nc1nc(O)c2c(n1)nc(C)n2C</t>
  </si>
  <si>
    <t>purine, 2-acetamido-6-hydroxy-7,8-dimethyl-</t>
  </si>
  <si>
    <t>perrin_supp7226</t>
  </si>
  <si>
    <t>CC(=O)Nc1nc(O)c2nc(C)n(C)c2n1</t>
  </si>
  <si>
    <t>purine, 2-acetamido-6-hydroxy-8,9-dimethyl-</t>
  </si>
  <si>
    <t>perrin_supp7227</t>
  </si>
  <si>
    <t>CC(=O)Nc1nc(O)c2[nH]c(C)nc2n1</t>
  </si>
  <si>
    <t>purine, 2-acetamido-6-hydroxy-8-methyl-</t>
  </si>
  <si>
    <t>perrin_supp7228</t>
  </si>
  <si>
    <t>perrin_supp7229</t>
  </si>
  <si>
    <t>Cc1nc2nc(N)nc(O)c2n1Cc1ccccc1</t>
  </si>
  <si>
    <t>purine, 2-amino-7-benzyl-6-hydroxy-8-methyl-</t>
  </si>
  <si>
    <t>perrin_supp7230</t>
  </si>
  <si>
    <t>Cc1nc2nc(N)n(C)c(=O)c2[nH]1</t>
  </si>
  <si>
    <t>purine, 2-amino-1,6-dihydro-1,8-dimethyl-6-oxo-</t>
  </si>
  <si>
    <t>perrin_supp7231</t>
  </si>
  <si>
    <t>Cn1c(N)nc2nc(C(F)(F)F)[nH]c2c1=O</t>
  </si>
  <si>
    <t>purine, 2-amino-1,6-dihydro-1-methyl-6-oxo-8-trifluoromethyl-</t>
  </si>
  <si>
    <t>perrin_supp7232</t>
  </si>
  <si>
    <t>CC1=NC2NC(N)=NC(=O)C2=N1</t>
  </si>
  <si>
    <t>purine, 2-amino-3,4-dihydro-8-methyl-6-oxo-</t>
  </si>
  <si>
    <t>perrin_supp7233</t>
  </si>
  <si>
    <t>C=2x10-5M, I=0.01, acetate and formate buffers</t>
  </si>
  <si>
    <t>C=3x10-5M, I=0.01 for proton loss</t>
  </si>
  <si>
    <t>C=3x10-5M; in aq. KOH solutions</t>
  </si>
  <si>
    <t>CCn1cnc2ncnc-2c1N</t>
  </si>
  <si>
    <t>P3</t>
  </si>
  <si>
    <t>purine, 6-amino-1-ethyl-</t>
  </si>
  <si>
    <t>perrin_supp7234</t>
  </si>
  <si>
    <t>CCn1cnc(N)c2ncnc1-2</t>
  </si>
  <si>
    <t>purine, 6-amino-3-ethyl-</t>
  </si>
  <si>
    <t>perrin_supp7235</t>
  </si>
  <si>
    <t>CCn1cnc2ncnc(N)c21</t>
  </si>
  <si>
    <t>purine, 6-amino-7-ethyl-</t>
  </si>
  <si>
    <t>perrin_supp7236</t>
  </si>
  <si>
    <t>CCn1cnc2c(N)ncnc21</t>
  </si>
  <si>
    <t>purine, 6-amino-9-ethyl-</t>
  </si>
  <si>
    <t>perrin_supp7237</t>
  </si>
  <si>
    <t>P24</t>
  </si>
  <si>
    <t>perrin_supp7238</t>
  </si>
  <si>
    <t>Cc1nc2nc(N)nc(O)c2n1C</t>
  </si>
  <si>
    <t>purine, 2-amino-6-hydroxy-7,8-dimethyl-</t>
  </si>
  <si>
    <t>perrin_supp7241</t>
  </si>
  <si>
    <t>Cc1nc2c(O)nc(N)nc2n1C</t>
  </si>
  <si>
    <t>purine, 2-amino-6-hydroxy-8,9-dimethyl-</t>
  </si>
  <si>
    <t>perrin_supp7242</t>
  </si>
  <si>
    <t>Cn1c(N)nc2ncnc-2c1O</t>
  </si>
  <si>
    <t>purine, 2-amino-6-hydroxy-1-methyl-</t>
  </si>
  <si>
    <t>perrin_supp7243</t>
  </si>
  <si>
    <t>Cn1cnc2nc(N)nc(O)c21</t>
  </si>
  <si>
    <t>purine, 2-amino-6-hydroxy-7-methyl-</t>
  </si>
  <si>
    <t>perrin_supp7244</t>
  </si>
  <si>
    <t>Cc1nc2nc(N)nc(O)c2[nH]1</t>
  </si>
  <si>
    <t>purine, 2-amino-6-hydroxy-8-methyl-</t>
  </si>
  <si>
    <t>perrin_supp7245</t>
  </si>
  <si>
    <t>Cn1cnc2c(O)nc(N)nc21</t>
  </si>
  <si>
    <t>purine, 2-amino-6-hydroxy-9-methyl-</t>
  </si>
  <si>
    <t>perrin_supp7246</t>
  </si>
  <si>
    <t>Cn1c(C(F)(F)F)nc2nc(N)nc(O)c21</t>
  </si>
  <si>
    <t>purine, 2-amino-6-hydroxy-7-methyl-8-trifluoromethyl-</t>
  </si>
  <si>
    <t>perrin_supp7247</t>
  </si>
  <si>
    <t>Cn1c(C(F)(F)F)nc2c(O)nc(N)nc21</t>
  </si>
  <si>
    <t>purine, 2-amino-6-hydroxy-9-methyl-8-trifluoromethyl-</t>
  </si>
  <si>
    <t>perrin_supp7248</t>
  </si>
  <si>
    <t>Nc1nc(O)c2[nH]c(C(F)(F)F)nc2n1</t>
  </si>
  <si>
    <t>purine, 2-amino-6-hydroxy-8-trifluoromethyl-</t>
  </si>
  <si>
    <t>perrin_supp7249</t>
  </si>
  <si>
    <t>Cn1cnc2ncnc-2c1N</t>
  </si>
  <si>
    <t>purine, 6-amino-1-methyl-</t>
  </si>
  <si>
    <t>perrin_supp7250</t>
  </si>
  <si>
    <t>Cn1cnc(N)c2ncnc1-2</t>
  </si>
  <si>
    <t>purine, 6-amino-3-methyl-</t>
  </si>
  <si>
    <t>perrin_supp7251</t>
  </si>
  <si>
    <t>Cn1cnc2ncnc(N)c21</t>
  </si>
  <si>
    <t>purine, 6-amino-7-methyl-</t>
  </si>
  <si>
    <t>perrin_supp7252</t>
  </si>
  <si>
    <t>Cn1cnc2c(N)ncnc21</t>
  </si>
  <si>
    <t>purine, 6-amino-9-methyl-</t>
  </si>
  <si>
    <t>perrin_supp7253</t>
  </si>
  <si>
    <t>CS(=O)(=O)c1nc2nc(N)ncc2[nH]1</t>
  </si>
  <si>
    <t>purine, 2-amino-8-methylsulphonyl-</t>
  </si>
  <si>
    <t>perrin_supp7254</t>
  </si>
  <si>
    <t>CSc1nc2nc(N)ncc2[nH]1</t>
  </si>
  <si>
    <t>purine, 2-amino-8-methylthio-</t>
  </si>
  <si>
    <t>perrin_supp7255</t>
  </si>
  <si>
    <t>Nc1ncn([C@@H]2O[C@H](CO)[C@@H](O)[C@H]2O)c2ncnc1-2</t>
  </si>
  <si>
    <t>purine, 6-amino-3-Œ≤-D-ribofuranosyl-</t>
  </si>
  <si>
    <t>perrin_supp7256</t>
  </si>
  <si>
    <t>Nc1ncnc2ncn(C3O[C@H](CO)[C@@H](O)[C@H]3O)c12</t>
  </si>
  <si>
    <t>purine, 6-amino-7-D-ribofuranosyl-</t>
  </si>
  <si>
    <t>perrin_supp7257</t>
  </si>
  <si>
    <t>Nc1ncc2[nH]c(C(F)(F)F)nc2n1</t>
  </si>
  <si>
    <t>purine, 2-amino-8-trifluoromethyl-</t>
  </si>
  <si>
    <t>perrin_supp7259</t>
  </si>
  <si>
    <t>Sc1nc2cncnc2n1Cc1ccccc1</t>
  </si>
  <si>
    <t>purine, 9-benzyl-8-mercapto-</t>
  </si>
  <si>
    <t>perrin_supp7261</t>
  </si>
  <si>
    <t>CSc1nc2cncnc2n1Cc1ccccc1</t>
  </si>
  <si>
    <t>purine, 9-benzyl-8-methylthio-</t>
  </si>
  <si>
    <t>perrin_supp7262</t>
  </si>
  <si>
    <t>CSc1ncc2[nH]c(SC)nc2n1</t>
  </si>
  <si>
    <t>Ho scale and I=0.01 buffer</t>
  </si>
  <si>
    <t>purine, 2,8-bismethylthio-</t>
  </si>
  <si>
    <t>perrin_supp7263</t>
  </si>
  <si>
    <t>CCCCNc1nc(C)c2c(ncn2C)n1</t>
  </si>
  <si>
    <t>purine, 2-butylamino-6,7-dimethyl-</t>
  </si>
  <si>
    <t>perrin_supp7264</t>
  </si>
  <si>
    <t>CCCCNc1nc(C)nc2c1ncn2C</t>
  </si>
  <si>
    <t>purine, 6-butylamino-2,9-dimethyl-</t>
  </si>
  <si>
    <t>perrin_supp7265</t>
  </si>
  <si>
    <t>CCCCNc1nc2cnc(C)nc2n1C</t>
  </si>
  <si>
    <t>purine, 8-butylamino-2,9-dimethyl-</t>
  </si>
  <si>
    <t>perrin_supp7266</t>
  </si>
  <si>
    <t>Clc1ncc2[nH]cnc2n1</t>
  </si>
  <si>
    <t>C=10-4m, Ho scale</t>
  </si>
  <si>
    <t>B24</t>
  </si>
  <si>
    <t>purine, 2-chloro-</t>
  </si>
  <si>
    <t>perrin_supp7267</t>
  </si>
  <si>
    <t>perrin_supp7268</t>
  </si>
  <si>
    <t>Clc1nc2ncncc2[nH]1</t>
  </si>
  <si>
    <t>purine, 8-chloro-</t>
  </si>
  <si>
    <t>perrin_supp7269</t>
  </si>
  <si>
    <t>Cc1nc(Cl)nc2c1ncn2C</t>
  </si>
  <si>
    <t>purine, 2-chloro-6,9-dimethyl-</t>
  </si>
  <si>
    <t>perrin_supp7270</t>
  </si>
  <si>
    <t>Cn1cnc2cnc(Cl)nc21</t>
  </si>
  <si>
    <t>C=2x10-4M Ho scale</t>
  </si>
  <si>
    <t>purine, 2-chloro-9-methyl-</t>
  </si>
  <si>
    <t>perrin_supp7271</t>
  </si>
  <si>
    <t>Cn1cnc2c(Cl)ncnc21</t>
  </si>
  <si>
    <t>purine, 6-chloro-9-methyl-</t>
  </si>
  <si>
    <t>perrin_supp7272</t>
  </si>
  <si>
    <t>Cn1c(Cl)nc2cncnc21</t>
  </si>
  <si>
    <t>C=10-4M, Ho scale, at zero time</t>
  </si>
  <si>
    <t>purine, 8-chloro-9-methyl-</t>
  </si>
  <si>
    <t>perrin_supp7273</t>
  </si>
  <si>
    <t>Clc1nc(Cl)c2[nH]cnc2n1</t>
  </si>
  <si>
    <t>purine, 2,6-dichloro-</t>
  </si>
  <si>
    <t>perrin_supp7274</t>
  </si>
  <si>
    <t>N=c1c2ncn([C@@H]3O[C@H](CO)[C@@H](O)[C@H]3O)c2ncn1CCO</t>
  </si>
  <si>
    <t>purine, 1,6-dihydro-1-(2-hydroxyethyl)-6-imino-9-Œ≤-D-ribofuranosyl-</t>
  </si>
  <si>
    <t>perrin_supp7275</t>
  </si>
  <si>
    <t>perrin_supp7277</t>
  </si>
  <si>
    <t>Cn1cnc2nc(O)nc(O)c21</t>
  </si>
  <si>
    <t>SOL</t>
  </si>
  <si>
    <t>purine, 2,6-dihydroxy-7-methyl-</t>
  </si>
  <si>
    <t>perrin_supp7279</t>
  </si>
  <si>
    <t>Cc1nc(S)nc2c1nc(S)n2C</t>
  </si>
  <si>
    <t>C=6x10-6M, in aq. HCl solutions, Ho scale</t>
  </si>
  <si>
    <t>purine, 2,8-dimercapto-6,9-dimethyl-</t>
  </si>
  <si>
    <t>perrin_supp7280</t>
  </si>
  <si>
    <t>C=5x10-6M, I=0.01</t>
  </si>
  <si>
    <t>Cc1ncnc2c1ncn2C</t>
  </si>
  <si>
    <t>purine, 6,9-dimethyl-</t>
  </si>
  <si>
    <t>perrin_supp7281</t>
  </si>
  <si>
    <t>Cc1nc(N(C)C)nc2c1ncn2C</t>
  </si>
  <si>
    <t>purine, 2-dimethylamino-6,9-dimethyl-</t>
  </si>
  <si>
    <t>perrin_supp7282</t>
  </si>
  <si>
    <t>C=2x10-5M, in aq. HCl solutions, Ho scale</t>
  </si>
  <si>
    <t>CN(C)c1ncn(C)c2ncnc1-2</t>
  </si>
  <si>
    <t>purine, 6-dimethylamino-3-methyl-</t>
  </si>
  <si>
    <t>perrin_supp7283</t>
  </si>
  <si>
    <t>CSc1nc(C)c2nc(SC)n(C)c2n1</t>
  </si>
  <si>
    <t>purine, 6,9-dimethyl-2,8-bismethylthio-</t>
  </si>
  <si>
    <t>perrin_supp7285</t>
  </si>
  <si>
    <t>Cc1nc(S(C)=O)nc2c1ncn2C</t>
  </si>
  <si>
    <t>C=6x10-5M, in aq. HCl solutions, Ho scale</t>
  </si>
  <si>
    <t>purine, 6,9-dimethyl-2-methylsulphinyl-</t>
  </si>
  <si>
    <t>perrin_supp7286</t>
  </si>
  <si>
    <t>CSc1nc(C)nc2c1ncn2C</t>
  </si>
  <si>
    <t>purine, 2,9-dimethyl-6-methylthio-</t>
  </si>
  <si>
    <t>perrin_supp7287</t>
  </si>
  <si>
    <t>CSc1nc2cnc(C)nc2n1C</t>
  </si>
  <si>
    <t>purine, 2,9-dimethyl-8-methylthio-</t>
  </si>
  <si>
    <t>perrin_supp7288</t>
  </si>
  <si>
    <t>CSc1nc(C)c2c(ncn2C)n1</t>
  </si>
  <si>
    <t>purine, 6,7-dimethyl-2-methylthio-</t>
  </si>
  <si>
    <t>perrin_supp7289</t>
  </si>
  <si>
    <t>CSc1nc(C)c2[nH]c(C)nc2n1</t>
  </si>
  <si>
    <t>purine, 6,8-dimethyl-2-methylthio-</t>
  </si>
  <si>
    <t>perrin_supp7290</t>
  </si>
  <si>
    <t>CSc1nc(C)c2ncn(C)c2n1</t>
  </si>
  <si>
    <t>purine, 6,9-dimethyl-2-methylthio-</t>
  </si>
  <si>
    <t>perrin_supp7292</t>
  </si>
  <si>
    <t>CCOc1ncc2[nH]cnc2n1</t>
  </si>
  <si>
    <t>purine, 2-ethoxy-</t>
  </si>
  <si>
    <t>perrin_supp7293</t>
  </si>
  <si>
    <t>CCOc1ncnc2nc[nH]c12</t>
  </si>
  <si>
    <t>purine, 6-ethoxy-</t>
  </si>
  <si>
    <t>perrin_supp7294</t>
  </si>
  <si>
    <t>CCOc1ncc2ncn(C)c2n1</t>
  </si>
  <si>
    <t>purine, 2-ethoxy-9-methyl-</t>
  </si>
  <si>
    <t>perrin_supp7295</t>
  </si>
  <si>
    <t>CCOc1ncnc2c1ncn2C</t>
  </si>
  <si>
    <t>C=10-4M. in aq. HCl solutions, Ho scale</t>
  </si>
  <si>
    <t>purine, 6-ethoxy-9-methyl-</t>
  </si>
  <si>
    <t>perrin_supp7296</t>
  </si>
  <si>
    <t>CCOc1nc2cncnc2n1C</t>
  </si>
  <si>
    <t>purine, 8-ethoxy-9-methyl-</t>
  </si>
  <si>
    <t>perrin_supp7297</t>
  </si>
  <si>
    <t>CCC(=O)Nc1nc(O)c2[nH]c(CC)nc2n1</t>
  </si>
  <si>
    <t>purine, 8-ethyl-6-hydroxy-2-propionamido-</t>
  </si>
  <si>
    <t>perrin_supp7298</t>
  </si>
  <si>
    <t>CCSc1nc(C)c2ncn(C)c2n1</t>
  </si>
  <si>
    <t>purine, 2-ethylthio-6,9-dimethyl-</t>
  </si>
  <si>
    <t>perrin_supp7299</t>
  </si>
  <si>
    <t>CCCCCCNc1nc(C)c2c(ncn2C)n1</t>
  </si>
  <si>
    <t>purine, 2-hexylamino-6,7-dimethyl-</t>
  </si>
  <si>
    <t>perrin_supp7300</t>
  </si>
  <si>
    <t>CSc1nc(C)c2nc(O)n(C)c2n1</t>
  </si>
  <si>
    <t>purine, 8-hydroxy-6,9-dimethyl-2-methylthio-</t>
  </si>
  <si>
    <t>perrin_supp7301</t>
  </si>
  <si>
    <t>OCCNc1ncnc2nc[nH]c12</t>
  </si>
  <si>
    <t>purine, 6-(2-hydroxyethylamino)-</t>
  </si>
  <si>
    <t>perrin_supp7302</t>
  </si>
  <si>
    <t>OCCNc1ncnc2c1ncn2[C@@H]1O[C@H](CO)[C@@H](O)[C@H]1O</t>
  </si>
  <si>
    <t>purine, 6-(2-hydroxyethylamino)-9-Œ≤-D-ribofuranosyl-</t>
  </si>
  <si>
    <t>perrin_supp7303</t>
  </si>
  <si>
    <t>Cc1nc(O)nc2nc[nH]c12</t>
  </si>
  <si>
    <t>purine, 2-hydroxy-6-methyl-</t>
  </si>
  <si>
    <t>perrin_supp7304</t>
  </si>
  <si>
    <t>Cn1cnc(O)c2ncnc1-2</t>
  </si>
  <si>
    <t>purine, 6-hydroxy-3-methyl-</t>
  </si>
  <si>
    <t>perrin_supp7305</t>
  </si>
  <si>
    <t>Cn1cnc2ncnc(O)c21</t>
  </si>
  <si>
    <t>purine, 6-hydroxy-7-methyl-</t>
  </si>
  <si>
    <t>perrin_supp7306</t>
  </si>
  <si>
    <t>CC(=CCc1ncnc2nc[nH]c12)CO</t>
  </si>
  <si>
    <t>trans-isomer, no experimental details</t>
  </si>
  <si>
    <t>L16</t>
  </si>
  <si>
    <t>purine, 6-(4-hydroxy-3-methylbut-2-enyl)-</t>
  </si>
  <si>
    <t>perrin_supp7308</t>
  </si>
  <si>
    <t>CSc1nc2nc(O)ncc2[nH]1</t>
  </si>
  <si>
    <t>purine, 2-hydroxy-8-methylthio-</t>
  </si>
  <si>
    <t>perrin_supp7309</t>
  </si>
  <si>
    <t>Cc1nc2nc(S)nc(C)c2[nH]1</t>
  </si>
  <si>
    <t>C=10-5M, , in aq. HCl solutions, Ho scale</t>
  </si>
  <si>
    <t>purine, 2-mercapto-6,8-dimethyl-</t>
  </si>
  <si>
    <t>perrin_supp7310</t>
  </si>
  <si>
    <t>Cc1ncc2nc(S)n(C)c2n1</t>
  </si>
  <si>
    <t>purine, 8-mercapto-2,9-dimethyl-</t>
  </si>
  <si>
    <t>perrin_supp7311</t>
  </si>
  <si>
    <t>Cc1nc2nc(S)ncc2[nH]1</t>
  </si>
  <si>
    <t>C=2x10-5M, , in aq. HCl solutions, Ho scale</t>
  </si>
  <si>
    <t>purine, 2-mercapto-8-methyl-</t>
  </si>
  <si>
    <t>perrin_supp7312</t>
  </si>
  <si>
    <t>C=10-5M, I=0.015</t>
  </si>
  <si>
    <t>Cn1cnc2c(S)ncnc21</t>
  </si>
  <si>
    <t>purine, 6-mercapto-9-methyl-</t>
  </si>
  <si>
    <t>perrin_supp7313</t>
  </si>
  <si>
    <t>Cc1nc(S)nc2c1nc(C)n2C</t>
  </si>
  <si>
    <t>C=9x10-6M, in aq. H2SO4 solutions Ho scale</t>
  </si>
  <si>
    <t>purine, 2-mercapto-6,8,9-trimethyl-</t>
  </si>
  <si>
    <t>perrin_supp7314</t>
  </si>
  <si>
    <t>C=9x10-6M, in aq. HCl solutions, Ho scale</t>
  </si>
  <si>
    <t>COc1nc(C)c2ncn(C)c2n1</t>
  </si>
  <si>
    <t>purine, 2-methoxy-6,9-dimethyl-</t>
  </si>
  <si>
    <t>perrin_supp7315</t>
  </si>
  <si>
    <t>CNc1ncc2[nH]cnc2n1</t>
  </si>
  <si>
    <t>purine, 2-methylamino-</t>
  </si>
  <si>
    <t>perrin_supp7316</t>
  </si>
  <si>
    <t>CSc1nc(C)c2[nH]c(SC)nc2n1</t>
  </si>
  <si>
    <t>C=4x10-6M, , in aq. HCl solutions, Ho scale</t>
  </si>
  <si>
    <t>purine, 6-methyl-2,8-bismethylthio-</t>
  </si>
  <si>
    <t>perrin_supp7317</t>
  </si>
  <si>
    <t>C=8x10-6M, I=0.01</t>
  </si>
  <si>
    <t>CNc1ncnc2c1ncn2C</t>
  </si>
  <si>
    <t>purine, 9-methyl-6-methylamino-</t>
  </si>
  <si>
    <t>perrin_supp7318</t>
  </si>
  <si>
    <t>CNc1nc(SC)nc2c1ncn2C</t>
  </si>
  <si>
    <t>purine, 9-methyl-6-methylamino-2-methylthio-</t>
  </si>
  <si>
    <t>perrin_supp7319</t>
  </si>
  <si>
    <t>Cn1cnc2cnc(N3CCCCC3)nc21</t>
  </si>
  <si>
    <t>purine, 9-methyl-2-piperidino-</t>
  </si>
  <si>
    <t>perrin_supp7320</t>
  </si>
  <si>
    <t>Cn1cnc2c(N3CCCCC3)ncnc21</t>
  </si>
  <si>
    <t>purine, 9-methyl-6-piperidino-</t>
  </si>
  <si>
    <t>perrin_supp7321</t>
  </si>
  <si>
    <t>C=4x10M, in aq. H2SO4 solutions, Ho scale</t>
  </si>
  <si>
    <t>Cn1c(N2CCCCC2)nc2cncnc21</t>
  </si>
  <si>
    <t>purine, 9-methyl-8-piperidino-</t>
  </si>
  <si>
    <t>perrin_supp7322</t>
  </si>
  <si>
    <t>C=4x10-5M, in aq. HCl solutions, Ho scale</t>
  </si>
  <si>
    <t>CS(=O)(=O)c1nc2ncncc2[nH]1</t>
  </si>
  <si>
    <t>purine, 8-methylsulphonyl-</t>
  </si>
  <si>
    <t>perrin_supp7323</t>
  </si>
  <si>
    <t>perrin_supp7324</t>
  </si>
  <si>
    <t>c1nc2nc(N3CCCCC3)ncc2[nH]1</t>
  </si>
  <si>
    <t>purine, 2-piperidino-</t>
  </si>
  <si>
    <t>perrin_supp7326</t>
  </si>
  <si>
    <t>c1nc(N2CCCCC2)c2[nH]cnc2n1</t>
  </si>
  <si>
    <t>purine, 6-piperidino-</t>
  </si>
  <si>
    <t>perrin_supp7327</t>
  </si>
  <si>
    <t>C=4x10-4M, I=0.01</t>
  </si>
  <si>
    <t>Clc1nc(Cl)c2[nH]c(Cl)nc2n1</t>
  </si>
  <si>
    <t>C=5x10-5M, Ho scale, aq. H2SO4 solutions</t>
  </si>
  <si>
    <t>purine, 2,6,8-trichloro-</t>
  </si>
  <si>
    <t>perrin_supp7328</t>
  </si>
  <si>
    <t>Cn1ncc2nccnc21</t>
  </si>
  <si>
    <t>pyrazolo[3,4-b]pyrazine, 1-methyl-</t>
  </si>
  <si>
    <t>perrin_supp7331</t>
  </si>
  <si>
    <t>Cc1nc2cnn(C)c2nc1C</t>
  </si>
  <si>
    <t>pyrazolo[3,4-b]pyrazine, 1,5,6-trimethyl-</t>
  </si>
  <si>
    <t>perrin_supp7332</t>
  </si>
  <si>
    <t>Nc1nc(N)c2ncsc2n1</t>
  </si>
  <si>
    <t>thiazolo[5,4-d]pyrimidine, 5,7-diamino-</t>
  </si>
  <si>
    <t>perrin_supp7333</t>
  </si>
  <si>
    <t>CNc1nc(C)nc2scnc12</t>
  </si>
  <si>
    <t>thiazolo[5,4-d]pyrimidine, 5-methyl-7-methylamino-</t>
  </si>
  <si>
    <t>perrin_supp7334</t>
  </si>
  <si>
    <t>Nc1c2ccccc2nc2cc(Cl)ccc12</t>
  </si>
  <si>
    <t>acridine, 9-amino-3-chloro-</t>
  </si>
  <si>
    <t>perrin_supp7371</t>
  </si>
  <si>
    <t>COc1ccc2nc3cc(Cl)ccc3c(N)c2c1</t>
  </si>
  <si>
    <t>acridine, 9-amino-3-chloro-7-methoxy-</t>
  </si>
  <si>
    <t>perrin_supp7372</t>
  </si>
  <si>
    <t>COc1ccc2nc3ccccc3c(N)c2c1</t>
  </si>
  <si>
    <t>acridine, 9-amino-2-methoxy-</t>
  </si>
  <si>
    <t>perrin_supp7373</t>
  </si>
  <si>
    <t>Cc1cccc2cc3cccc(N)c3nc12</t>
  </si>
  <si>
    <t>acridine, 4-amino-5-methyl-</t>
  </si>
  <si>
    <t>perrin_supp7374</t>
  </si>
  <si>
    <t>Cc1cccc2c(N)c3ccccc3nc12</t>
  </si>
  <si>
    <t>acridine, 9-amino-4-methyl-</t>
  </si>
  <si>
    <t>perrin_supp7375</t>
  </si>
  <si>
    <t>Nc1c2c(nc3ccccc13)CCCC2</t>
  </si>
  <si>
    <t>acridine, 9-amino-1,2,3,4-tetrahydro-</t>
  </si>
  <si>
    <t>perrin_supp7376</t>
  </si>
  <si>
    <t>CCN(CC)CCCC(C)Nc1c2ccc(Cl)cc2nc2ccc(OC)cc12</t>
  </si>
  <si>
    <t>acridine, 3-chloro-7-methoxy-9-(1-methyl-4-diethylaminobutylamino)-</t>
  </si>
  <si>
    <t>perrin_supp7377</t>
  </si>
  <si>
    <t>acridine, 2,6-diamino-</t>
  </si>
  <si>
    <t>perrin_supp7378</t>
  </si>
  <si>
    <t>perrin_supp7379</t>
  </si>
  <si>
    <t>Nc1cccc2cc3cccc(N)c3nc12</t>
  </si>
  <si>
    <t>acridine, 4,5-diamino-</t>
  </si>
  <si>
    <t>perrin_supp7380</t>
  </si>
  <si>
    <t>Cc1cccc2cc3cccc(C)c3nc12</t>
  </si>
  <si>
    <t>acridine, 4,5-dimethyl-</t>
  </si>
  <si>
    <t>perrin_supp7381</t>
  </si>
  <si>
    <t>CN(C)c1c2ccccc2nc2ccccc12</t>
  </si>
  <si>
    <t>Extrapolation from results in ethanol-water mixtures</t>
  </si>
  <si>
    <t>acridine, 9-dimethylamino-</t>
  </si>
  <si>
    <t>perrin_supp7382</t>
  </si>
  <si>
    <t>NNc1c2ccccc2nc2ccccc12</t>
  </si>
  <si>
    <t>acridine, 9-hydrazino-</t>
  </si>
  <si>
    <t>perrin_supp7383</t>
  </si>
  <si>
    <t>COc1ccc2nc3ccccc3cc2c1</t>
  </si>
  <si>
    <t>acridine, 2-methoxy-</t>
  </si>
  <si>
    <t>perrin_supp7384</t>
  </si>
  <si>
    <t>COc1cccc2cc3ccccc3nc12</t>
  </si>
  <si>
    <t>acridine, 4-methoxy-</t>
  </si>
  <si>
    <t>perrin_supp7385</t>
  </si>
  <si>
    <t>Cc1ccc2nc3ccccc3cc2c1</t>
  </si>
  <si>
    <t>acridine, 2-methyl-</t>
  </si>
  <si>
    <t>perrin_supp7386</t>
  </si>
  <si>
    <t>Cc1cccc2cc3ccccc3nc12</t>
  </si>
  <si>
    <t>acridine, 4-methyl-</t>
  </si>
  <si>
    <t>perrin_supp7387</t>
  </si>
  <si>
    <t>CNc1c2ccccc2nc2ccccc12</t>
  </si>
  <si>
    <t>acridine, 9-methylamino-</t>
  </si>
  <si>
    <t>perrin_supp7388</t>
  </si>
  <si>
    <t>O=NCNc1c2ccccc2nc2ccccc12</t>
  </si>
  <si>
    <t>C=7x10-6M, I=0.01</t>
  </si>
  <si>
    <t>acridine, 9-nitrosomethylamino-</t>
  </si>
  <si>
    <t>perrin_supp7389</t>
  </si>
  <si>
    <t>c1ccc2nc3c(cc2c1)CCCC3</t>
  </si>
  <si>
    <t>acridine, 1,2,3,4-tetrahydro-</t>
  </si>
  <si>
    <t>perrin_supp7390</t>
  </si>
  <si>
    <t>c1ccc2nc3c(cc2c1)CC3</t>
  </si>
  <si>
    <t>Extrapolation from titration in glacial acetic acid</t>
  </si>
  <si>
    <t>M5a</t>
  </si>
  <si>
    <t>cyclobuta[b]quinoline, 1,2-dihydro-</t>
  </si>
  <si>
    <t>perrin_supp7394</t>
  </si>
  <si>
    <t>c1ccc2nc3c(cc2c1)CCC3</t>
  </si>
  <si>
    <t>cyclopenta[b]quinoline, 1,2-dihydro-</t>
  </si>
  <si>
    <t>perrin_supp7395</t>
  </si>
  <si>
    <t>CNCCCN1c2ccccc2CCc2ccccc21</t>
  </si>
  <si>
    <t>G29</t>
  </si>
  <si>
    <t>5H-Dibenz[b,f]azepine, 10,11-dihydro-5-(methylamino)propyl-</t>
  </si>
  <si>
    <t>perrin_supp7396</t>
  </si>
  <si>
    <t>CN(C)CCCN1c2ccccc2CCc2ccccc21</t>
  </si>
  <si>
    <t>5H-Dibenz[b,f]azepine, 5-(dimethylamino)propyl-10,11-dihydro-</t>
  </si>
  <si>
    <t>perrin_supp7397</t>
  </si>
  <si>
    <t>I=0.01, "mixed" constant</t>
  </si>
  <si>
    <t>perrin_supp7398</t>
  </si>
  <si>
    <t>perrin_supp7399</t>
  </si>
  <si>
    <t>Cc1cccc2nc(N)c3cccc(C)c3c12</t>
  </si>
  <si>
    <t>phenanthridine, 6-amino-1,10-dimethyl-</t>
  </si>
  <si>
    <t>perrin_supp7400</t>
  </si>
  <si>
    <t>Cc1cccc2nc(N)c3ccccc3c12</t>
  </si>
  <si>
    <t>phenanthridine, 6-amino-1-methyl-</t>
  </si>
  <si>
    <t>perrin_supp7401</t>
  </si>
  <si>
    <t>Cc1cccc2c(N)nc3ccccc3c12</t>
  </si>
  <si>
    <t>phenanthridine, 6-amino-10-methyl-</t>
  </si>
  <si>
    <t>perrin_supp7402</t>
  </si>
  <si>
    <t>Cc1cccc2cnc3cccc(C)c3c12</t>
  </si>
  <si>
    <t>phenanthridine, 1,10-dimethyl-</t>
  </si>
  <si>
    <t>perrin_supp7403</t>
  </si>
  <si>
    <t>Cc1cccc2ncc3ccccc3c12</t>
  </si>
  <si>
    <t>phenanthridine, 1-methyl-</t>
  </si>
  <si>
    <t>perrin_supp7404</t>
  </si>
  <si>
    <t>Cc1ccc2c(c1)ncc1ccccc12</t>
  </si>
  <si>
    <t>phenanthridine, 3-methyl-</t>
  </si>
  <si>
    <t>perrin_supp7405</t>
  </si>
  <si>
    <t>Cc1ccc2c(cnc3ccccc32)c1</t>
  </si>
  <si>
    <t>phenanthridine, 8-methyl-</t>
  </si>
  <si>
    <t>perrin_supp7406</t>
  </si>
  <si>
    <t>Cc1cccc2cnc3ccccc3c12</t>
  </si>
  <si>
    <t>phenanthridine, 10-methyl-</t>
  </si>
  <si>
    <t>perrin_supp7407</t>
  </si>
  <si>
    <t>c1ccc2c(c1)CN1CCN2C1</t>
  </si>
  <si>
    <t>5H-1,4-Methanobenzo[e][1,4]diazepine, 2,3-dihydro-</t>
  </si>
  <si>
    <t>perrin_supp7409</t>
  </si>
  <si>
    <t>c1ccc2c(c1)CN1CCCN2C1</t>
  </si>
  <si>
    <t>2H,6H-1,5-Methanobenzo[b][1,5]diazocine, 3,4-dihydro-</t>
  </si>
  <si>
    <t>perrin_supp7410</t>
  </si>
  <si>
    <t>CN1CCN2CC1Cc1ccccc12</t>
  </si>
  <si>
    <t>2H-1,5-Methanobenzo[e][1,4]diazocine, 3,4,5,6-tetrahydro-4-methyl-</t>
  </si>
  <si>
    <t>perrin_supp7412</t>
  </si>
  <si>
    <t>perrin_supp7413</t>
  </si>
  <si>
    <t>CCN1C=Nc2cccc3cccc1c23</t>
  </si>
  <si>
    <t>perimidine, 1-ethyl-</t>
  </si>
  <si>
    <t>perrin_supp7414</t>
  </si>
  <si>
    <t>CC(C)N1C=Nc2cccc3cccc1c23</t>
  </si>
  <si>
    <t>perimidine, 1-isopropyl-</t>
  </si>
  <si>
    <t>perrin_supp7415</t>
  </si>
  <si>
    <t>COCN1C=Nc2cccc3cccc1c23</t>
  </si>
  <si>
    <t>perimidine, 1-methoxymethyl-</t>
  </si>
  <si>
    <t>perrin_supp7416</t>
  </si>
  <si>
    <t>CN1C=Nc2cccc3cccc1c23</t>
  </si>
  <si>
    <t>perimidine, 1-methyl-</t>
  </si>
  <si>
    <t>perrin_supp7417</t>
  </si>
  <si>
    <t>CCCN1C=Nc2cccc3cccc1c23</t>
  </si>
  <si>
    <t>perimidine, 1-propyl-</t>
  </si>
  <si>
    <t>perrin_supp7418</t>
  </si>
  <si>
    <t>C=2x10-5M, in acetate buffers, extrapolated using limiting Debye-Huckel law. Extended equation increases pK values by about 0.1</t>
  </si>
  <si>
    <t>perrin_supp7419</t>
  </si>
  <si>
    <t>I=0.1(KCl), concentration constant</t>
  </si>
  <si>
    <t>Brc1cc2cccnc2c2ncccc12</t>
  </si>
  <si>
    <t>1,10-Phenanthroline, 5-bromo-</t>
  </si>
  <si>
    <t>perrin_supp7420</t>
  </si>
  <si>
    <t>perrin_supp7421</t>
  </si>
  <si>
    <t>I=0.1(KCl), C=0.002M, concentration constant</t>
  </si>
  <si>
    <t>perrin_supp7422</t>
  </si>
  <si>
    <t>perrin_supp7423</t>
  </si>
  <si>
    <t>I=0.1 (KCl), C=4x10M, concentration constant</t>
  </si>
  <si>
    <t>perrin_supp7424</t>
  </si>
  <si>
    <t>perrin_supp7425</t>
  </si>
  <si>
    <t>perrin_supp7426</t>
  </si>
  <si>
    <t>perrin_supp7429</t>
  </si>
  <si>
    <t>perrin_supp7433</t>
  </si>
  <si>
    <t>perrin_supp7435</t>
  </si>
  <si>
    <t>perrin_supp7436</t>
  </si>
  <si>
    <t>CN(C)CCCN1c2ccccc2Sc2ccc(C(F)(F)F)cc21</t>
  </si>
  <si>
    <t>phenothiazine, 10-(3-dimethylaminopropyl)-2-trifluoromethyl-</t>
  </si>
  <si>
    <t>perrin_supp7437</t>
  </si>
  <si>
    <t>phenothiazine, 10-(N-pyrrolidinyl)ethyl-</t>
  </si>
  <si>
    <t>perrin_supp7441</t>
  </si>
  <si>
    <t>c1ccc2c(c1)Nc1ncncc1S2</t>
  </si>
  <si>
    <t>10H-Pyrimido[5,4-b][1,4]benzothiazine</t>
  </si>
  <si>
    <t>perrin_supp7443</t>
  </si>
  <si>
    <t>Nc1ncc2c(n1)Nc1ccccc1S2</t>
  </si>
  <si>
    <t>10H-Pyrimido[5,4-b][1,4]benzothiazine, 2-amino-</t>
  </si>
  <si>
    <t>perrin_supp7444</t>
  </si>
  <si>
    <t>Clc1ccc2c(c1)Nc1ncncc1S2</t>
  </si>
  <si>
    <t>10H-Pyrimido[5,4-b][1,4]benzothiazine, 8-chloro-</t>
  </si>
  <si>
    <t>perrin_supp7445</t>
  </si>
  <si>
    <t>Nc1nc(N)c2c(n1)Nc1ccccc1S2</t>
  </si>
  <si>
    <t>10H-Pyrimido[5,4-b][1,4]benzothiazine, 2,4-diamino-</t>
  </si>
  <si>
    <t>perrin_supp7446</t>
  </si>
  <si>
    <t>COc1ncc2c(n1)Nc1ccccc1S2</t>
  </si>
  <si>
    <t>10H-Pyrimido[5,4-b][1,4]benzothiazine, 2-methoxy-</t>
  </si>
  <si>
    <t>perrin_supp7447</t>
  </si>
  <si>
    <t>CCOC(=O)c1ncnc2c1NC1OCCOC1N2</t>
  </si>
  <si>
    <t>1,4-Dioxino[2,3-g]pteridine, 4-ethoxycarbonyl-5,5a,7,8,9a,10-hexahydro-</t>
  </si>
  <si>
    <t>perrin_supp7450</t>
  </si>
  <si>
    <t>CCOC(=O)c1ncnc2c1NC1SCCSC1N2</t>
  </si>
  <si>
    <t>1,4-Dithiino[2,3-g]pteridine, 4-ethoxycarbonyl-5,5a,7,8,9a,10-hexahydro-</t>
  </si>
  <si>
    <t>perrin_supp7451</t>
  </si>
  <si>
    <t>CCOC(=O)c1ncnc2c1NC1NCCNC1N2</t>
  </si>
  <si>
    <t>pyrazino[2,3-g]pteridine, 4-ethoxycarbonyl-5,5a,6,7,8,9,9a,10-octahydro-</t>
  </si>
  <si>
    <t>perrin_supp7452</t>
  </si>
  <si>
    <t>c1ccc2c(c1)ccc1ncc3ccccc3c12</t>
  </si>
  <si>
    <t>Benzo[a]phenanthridine</t>
  </si>
  <si>
    <t>perrin_supp7453</t>
  </si>
  <si>
    <t>Nc1nc2ccc3ccccc3c2c2ccccc12</t>
  </si>
  <si>
    <t>benzo[a]phenanthridine, 5-amino-</t>
  </si>
  <si>
    <t>perrin_supp7454</t>
  </si>
  <si>
    <t>c1ccc2c(c1)ccc1cnc3ccccc3c12</t>
  </si>
  <si>
    <t>Benzo[k]phenanthridine</t>
  </si>
  <si>
    <t>perrin_supp7455</t>
  </si>
  <si>
    <t>Nc1nc2ccccc2c2c1ccc1ccccc12</t>
  </si>
  <si>
    <t>benzo[k]phenanthridine, 6-amino-</t>
  </si>
  <si>
    <t>perrin_supp7456</t>
  </si>
  <si>
    <t>CN1C2CC=C(C(=O)O)C1CC2</t>
  </si>
  <si>
    <t>Change of optical rotation with pH</t>
  </si>
  <si>
    <t>Anhydroecgonine</t>
  </si>
  <si>
    <t>['cirpy_name1', 'pubchem_name1']</t>
  </si>
  <si>
    <t>perrin_supp7463</t>
  </si>
  <si>
    <t>Rate of hydrolysis of methyl acetate</t>
  </si>
  <si>
    <t>CAT</t>
  </si>
  <si>
    <t>perrin_supp7464</t>
  </si>
  <si>
    <t>perrin_supp7465</t>
  </si>
  <si>
    <t>CC(C)[C@H]1C(=O)N2CCC[C@H]2[C@]2(O)O[C@](NC(=O)[C@@H]3C[C@@H]4c5cccc6[nH]cc(c56)C[C@H]4N(C)C3)(C(C)C)C(=O)N12</t>
  </si>
  <si>
    <t>C=5x10-4M, solubilized by addition of 7-beta-hydroxypropyltheophylline, extrapolated to zero added xanthine</t>
  </si>
  <si>
    <t>M8</t>
  </si>
  <si>
    <t>Dihydroergocornine</t>
  </si>
  <si>
    <t>perrin_supp7468</t>
  </si>
  <si>
    <t>CC(C)[C@@]1(NC(=O)[C@@H]2C[C@@H]3c4cccc5[nH]cc(c45)C[C@H]3N(C)C2)O[C@@]2(O)[C@@H]3CCCN3C(=O)[C@H](Cc3ccccc3)N2C1=O</t>
  </si>
  <si>
    <t>Dihydroergocristine</t>
  </si>
  <si>
    <t>perrin_supp7470</t>
  </si>
  <si>
    <t>CN1C[C@H](C(=O)N[C@]2(C)O[C@@]3(O)[C@@H]4CCCN4C(=O)[C@H](Cc4ccccc4)N3C2=O)C[C@@H]2c3cccc4[nH]cc(c34)C[C@H]21</t>
  </si>
  <si>
    <t>Dihydroergotamine</t>
  </si>
  <si>
    <t>perrin_supp7471</t>
  </si>
  <si>
    <t>CN1C[C@H](C(=O)N[C@]2(C)O[C@@]3(O)[C@@H]4CCCN4C(=O)[C@H](Cc4ccccc4)N3C2=O)C=C2c3cccc4[nH]cc(c34)C[C@H]21</t>
  </si>
  <si>
    <t>Ergotamine</t>
  </si>
  <si>
    <t>perrin_supp7474</t>
  </si>
  <si>
    <t>CC[C@@H](CO)NC(=O)[C@@H]1C=C2c3cccc4[nH]cc(c34)C[C@H]2N(C)C1</t>
  </si>
  <si>
    <t>Methylergonovine</t>
  </si>
  <si>
    <t>perrin_supp7482</t>
  </si>
  <si>
    <t>CC[C@@H](CO)NC(=O)[C@@H]1C=C2c3cccc4c3c(cn4C)C[C@H]2N(C)C1</t>
  </si>
  <si>
    <t>Methysergide</t>
  </si>
  <si>
    <t>perrin_supp7483</t>
  </si>
  <si>
    <t>Oc1ccc2c3c1O[C@H]1[C@@H](O)C=C[C@H]4[C@@H](C2)NCC[C@]314</t>
  </si>
  <si>
    <t>E3bg(?)</t>
  </si>
  <si>
    <t>Normorphine</t>
  </si>
  <si>
    <t>perrin_supp7486</t>
  </si>
  <si>
    <t>perrin_supp7487</t>
  </si>
  <si>
    <t>perrin_supp7488</t>
  </si>
  <si>
    <t>Rate of hydrolysis of methylacetate</t>
  </si>
  <si>
    <t>perrin_supp7489</t>
  </si>
  <si>
    <t>perrin_supp7490</t>
  </si>
  <si>
    <t>corrected from I=0.1 (KCl); f+=0.772</t>
  </si>
  <si>
    <t>perrin_supp7493</t>
  </si>
  <si>
    <t>DL-isomer, I=0.15(KCl), C=0.005M, "mixed" constant</t>
  </si>
  <si>
    <t>F18</t>
  </si>
  <si>
    <t>(m) Low I</t>
  </si>
  <si>
    <t>O, E3bg</t>
  </si>
  <si>
    <t>I=0.2(KCl), C=0.005M, concentration constants</t>
  </si>
  <si>
    <t>LL-configuration, C=0.01, I=0.1(NaCl),  "mixed" constants</t>
  </si>
  <si>
    <t>perrin_supp7494</t>
  </si>
  <si>
    <t>DL - configuration</t>
  </si>
  <si>
    <t>I=0.15 (KCl),  C=0.005M. "mixed" constant,  LL-configuration</t>
  </si>
  <si>
    <t>I=0.12(NaCl), "mixed" constants</t>
  </si>
  <si>
    <t>L-Alanine, glycyl-</t>
  </si>
  <si>
    <t>perrin_supp7495</t>
  </si>
  <si>
    <t>COC[C@H](N)C(=O)O</t>
  </si>
  <si>
    <t>I=0.15(KCl), C=0.005M, "mixed" constant</t>
  </si>
  <si>
    <t>alanine, 3-methoxy-</t>
  </si>
  <si>
    <t>perrin_supp7497</t>
  </si>
  <si>
    <t>N[C@@H](Cc1cc[nH]n1)C(=O)O</t>
  </si>
  <si>
    <t>alanine, 3-pyrazolyl-</t>
  </si>
  <si>
    <t>perrin_supp7498</t>
  </si>
  <si>
    <t>N[C@@H](Cc1c[nH]nn1)C(=O)O</t>
  </si>
  <si>
    <t>alanine, 3-triazolyl-</t>
  </si>
  <si>
    <t>perrin_supp7499</t>
  </si>
  <si>
    <t>COC(=O)[C@H](C)N</t>
  </si>
  <si>
    <t>Corrected from I=0.1 (KCl) ; f+=0.772</t>
  </si>
  <si>
    <t>Alanine methyl ester</t>
  </si>
  <si>
    <t>perrin_supp7501</t>
  </si>
  <si>
    <t>C=0.007M, I=0.05(KNO3)</t>
  </si>
  <si>
    <t>L7b</t>
  </si>
  <si>
    <t>I=0.1(KCl), C=0.001M, ‚Äúmixed‚Äù constants</t>
  </si>
  <si>
    <t>perrin_supp7503</t>
  </si>
  <si>
    <t>NC(CCCC(=O)O)C(=O)O</t>
  </si>
  <si>
    <t>2-Aminoadipic acid</t>
  </si>
  <si>
    <t>perrin_supp7505</t>
  </si>
  <si>
    <t>C=0.002-0.005M; I=0.1(KCl)</t>
  </si>
  <si>
    <t>perrin_supp7506</t>
  </si>
  <si>
    <t>S6</t>
  </si>
  <si>
    <t>Entropy titration technique</t>
  </si>
  <si>
    <t>C=0.002-0.04M</t>
  </si>
  <si>
    <t>I=0.1, C=3x10-4M, "mixed" constants</t>
  </si>
  <si>
    <t>L11</t>
  </si>
  <si>
    <t>Nc1cc(Br)ccc1C(=O)O</t>
  </si>
  <si>
    <t>2-Aminobenzoic acid, 4-bromo-</t>
  </si>
  <si>
    <t>perrin_supp7507</t>
  </si>
  <si>
    <t>Nc1ccc(Br)cc1C(=O)O</t>
  </si>
  <si>
    <t>I=0.1, C=6x10-4M "mixed" constants</t>
  </si>
  <si>
    <t>2-Aminobenzoic acid, 5-bromo-</t>
  </si>
  <si>
    <t>perrin_supp7508</t>
  </si>
  <si>
    <t>Nc1cc(Cl)ccc1C(=O)O</t>
  </si>
  <si>
    <t>I=0.1, C=3x10-4M "mixed" constants</t>
  </si>
  <si>
    <t>2-Aminobenzoic acid, 4-chloro-</t>
  </si>
  <si>
    <t>perrin_supp7509</t>
  </si>
  <si>
    <t>Nc1ccc(Cl)cc1C(=O)O</t>
  </si>
  <si>
    <t>I=0.1, C=4x10-4M, "mixed" constants</t>
  </si>
  <si>
    <t>2-Aminobenzoic acid, 5-chloro-</t>
  </si>
  <si>
    <t>perrin_supp7510</t>
  </si>
  <si>
    <t>Nc1cc(F)ccc1C(=O)O</t>
  </si>
  <si>
    <t>I=0.1, C=5x10-4M, "mixed" constants</t>
  </si>
  <si>
    <t>2-Aminobenzoic acid, 4-fluoro-</t>
  </si>
  <si>
    <t>perrin_supp7512</t>
  </si>
  <si>
    <t>Nc1ccc(F)cc1C(=O)O</t>
  </si>
  <si>
    <t>I=0.1, C=9x10-4M "mixed" constants</t>
  </si>
  <si>
    <t>2-Aminobenzoic acid, 5-fluoro-</t>
  </si>
  <si>
    <t>perrin_supp7513</t>
  </si>
  <si>
    <t>Nc1ccc(O)cc1C(=O)O</t>
  </si>
  <si>
    <t>2-Aminobenzoic acid, 5-hydroxy-</t>
  </si>
  <si>
    <t>perrin_supp7514</t>
  </si>
  <si>
    <t>COc1ccc(C(=O)O)c(N)c1</t>
  </si>
  <si>
    <t>I=0.1, C=3x10-4M. "mixed" constants</t>
  </si>
  <si>
    <t>2-Aminobenzoic acid, 4-methoxy-</t>
  </si>
  <si>
    <t>perrin_supp7516</t>
  </si>
  <si>
    <t>COc1ccc(N)c(C(=O)O)c1</t>
  </si>
  <si>
    <t>2-Aminobenzoic acid, 5-methoxy-</t>
  </si>
  <si>
    <t>perrin_supp7517</t>
  </si>
  <si>
    <t>Cc1ccc(N)c(C(=O)O)c1</t>
  </si>
  <si>
    <t>I=0.1, C=4x10-4m, "mixed" constants</t>
  </si>
  <si>
    <t>2-Aminobenzoic acid, 5-methyl-</t>
  </si>
  <si>
    <t>perrin_supp7521</t>
  </si>
  <si>
    <t>Nc1cc([N+](=O)[O-])ccc1C(=O)O</t>
  </si>
  <si>
    <t>C=4x10-4M, "mixed" constants</t>
  </si>
  <si>
    <t>2-Aminobenzoic acid, 4-nitro-</t>
  </si>
  <si>
    <t>perrin_supp7522</t>
  </si>
  <si>
    <t>Nc1ccc(Oc2ccccc2)cc1C(=O)O</t>
  </si>
  <si>
    <t>I=0.1,  C=5x10-4M, "mixed" constants</t>
  </si>
  <si>
    <t>2-Aminobenzoic acid, 5-phenoxy-</t>
  </si>
  <si>
    <t>perrin_supp7523</t>
  </si>
  <si>
    <t>perrin_supp7525</t>
  </si>
  <si>
    <t>3-Aminobenzoic acid methyl ester</t>
  </si>
  <si>
    <t>perrin_supp7526</t>
  </si>
  <si>
    <t>perrin_supp7527</t>
  </si>
  <si>
    <t>(m) I=0.1(KCl), C=0.005M</t>
  </si>
  <si>
    <t>Nc1ccc(C(=O)O)c(Br)c1</t>
  </si>
  <si>
    <t>(m) I=0.1 (KCl), C=1-4x10-3M</t>
  </si>
  <si>
    <t>4-Aminobenzoic acid, 2-bromo-</t>
  </si>
  <si>
    <t>perrin_supp7528</t>
  </si>
  <si>
    <t>I=0.1 (KCl), C=0.005M</t>
  </si>
  <si>
    <t>Nc1ccc(C(=O)O)cc1Br</t>
  </si>
  <si>
    <t>4-Aminobenzoic acid, 3-bromo-</t>
  </si>
  <si>
    <t>perrin_supp7529</t>
  </si>
  <si>
    <t>Nc1ccc(C(=O)O)c(Cl)c1</t>
  </si>
  <si>
    <t>4-Aminobenzoic acid, 2-chloro-</t>
  </si>
  <si>
    <t>perrin_supp7530</t>
  </si>
  <si>
    <t>Nc1cc(Br)c(C(=O)O)c(Br)c1</t>
  </si>
  <si>
    <t>4-Aminobenzoic acid, 2,6-dibromo-</t>
  </si>
  <si>
    <t>perrin_supp7531</t>
  </si>
  <si>
    <t>Nc1cc(Cl)c(C(=O)O)c(Cl)c1</t>
  </si>
  <si>
    <t>4-Aminobenzoic acid, 2,6-dichloro-</t>
  </si>
  <si>
    <t>perrin_supp7532</t>
  </si>
  <si>
    <t>Cc1cc(N)cc(C)c1C(=O)O</t>
  </si>
  <si>
    <t>(m) I=0.1 (KCl), C=0.005M</t>
  </si>
  <si>
    <t>4-Aminobenzoic acid, 2,6-dimethyl-</t>
  </si>
  <si>
    <t>perrin_supp7534</t>
  </si>
  <si>
    <t>4-Aminobenzoic acid, 2-hydroxy-</t>
  </si>
  <si>
    <t>perrin_supp7535</t>
  </si>
  <si>
    <t>COc1cc(N)ccc1C(=O)O</t>
  </si>
  <si>
    <t>4-Aminobenzoic acid, 2-methoxy-</t>
  </si>
  <si>
    <t>perrin_supp7536</t>
  </si>
  <si>
    <t>Cc1cc(N)ccc1C(=O)O</t>
  </si>
  <si>
    <t>4-Aminobenzoic acid, 2-methyl-</t>
  </si>
  <si>
    <t>perrin_supp7537</t>
  </si>
  <si>
    <t>Nc1ccc(C(=O)O)c([N+](=O)[O-])c1</t>
  </si>
  <si>
    <t>4-Aminobenzoic acid, 2-nitro-</t>
  </si>
  <si>
    <t>perrin_supp7538</t>
  </si>
  <si>
    <t>4-Aminobenzoic acid methyl ester</t>
  </si>
  <si>
    <t>perrin_supp7539</t>
  </si>
  <si>
    <t>I=0.5 (KNO.2 3)</t>
  </si>
  <si>
    <t>4-Amino-n-butanoic acid</t>
  </si>
  <si>
    <t>perrin_supp7540</t>
  </si>
  <si>
    <t>NCC#CC(=O)O</t>
  </si>
  <si>
    <t>4-Aminobut-2-ynoic-acid</t>
  </si>
  <si>
    <t>perrin_supp7541</t>
  </si>
  <si>
    <t>CCC(N)C(=O)OC</t>
  </si>
  <si>
    <t>Corrected from I=0.1(KCl),  f+=0.772</t>
  </si>
  <si>
    <t>2-Amino-n-butyric acid methyl ester</t>
  </si>
  <si>
    <t>perrin_supp7544</t>
  </si>
  <si>
    <t>CC(N)CC(=O)O</t>
  </si>
  <si>
    <t>3-Amino-n-butyric acid</t>
  </si>
  <si>
    <t>perrin_supp7545</t>
  </si>
  <si>
    <t>Corrected from I=0.1(KCl) f+=0.772</t>
  </si>
  <si>
    <t>perrin_supp7546</t>
  </si>
  <si>
    <t>COC(=O)CCCN</t>
  </si>
  <si>
    <t>4-Amino-n-butyric acid methyl ester</t>
  </si>
  <si>
    <t>perrin_supp7547</t>
  </si>
  <si>
    <t>NC1(C(=O)O)CCCCCC1</t>
  </si>
  <si>
    <t>I=0.1(KCl); =0.02M, concentration constants</t>
  </si>
  <si>
    <t>1-Aminocycloheptanecarboxylic acid</t>
  </si>
  <si>
    <t>perrin_supp7548</t>
  </si>
  <si>
    <t>I=0.1(NaCl); C=0.01M; "mixed" constants, from pH at half-neutralization</t>
  </si>
  <si>
    <t>I=0.15 (KCl); C=0.005M; "mixed" constant</t>
  </si>
  <si>
    <t>NC1(C(=O)O)CCCCC1</t>
  </si>
  <si>
    <t>I=0.1 (KCl); C=0.02M ; concentration constants</t>
  </si>
  <si>
    <t>1-Aminocyclohexanecarboxylic acid</t>
  </si>
  <si>
    <t>perrin_supp7549</t>
  </si>
  <si>
    <t>I=0.1(NaCl); C=0.01M; "mixed" constants from pH at half-neutralisation</t>
  </si>
  <si>
    <t>NC1(C(=O)O)CCCC1</t>
  </si>
  <si>
    <t>I=0.1(KCl); C=0.02M; concentration constants</t>
  </si>
  <si>
    <t>1-Aminocyclopentanecarboxylic acid</t>
  </si>
  <si>
    <t>perrin_supp7550</t>
  </si>
  <si>
    <t>NC(c1ccccc1)C(C(=O)O)c1ccccc1</t>
  </si>
  <si>
    <t>pKAH1(erythro)</t>
  </si>
  <si>
    <t>C=10-4M, I=0.1(KCl), erythro form</t>
  </si>
  <si>
    <t>3-Amino-2,3-diphenylpropanoic acid</t>
  </si>
  <si>
    <t>perrin_supp7551</t>
  </si>
  <si>
    <t>pKAH2(erythro)</t>
  </si>
  <si>
    <t>pKAH1(threo)</t>
  </si>
  <si>
    <t>threo form</t>
  </si>
  <si>
    <t>pKAH2(threo)</t>
  </si>
  <si>
    <t>NCCOS(=O)(=O)[O-]</t>
  </si>
  <si>
    <t>2-Aminoethyl sulphate</t>
  </si>
  <si>
    <t>perrin_supp7553</t>
  </si>
  <si>
    <t>NCCS(=O)CCC(=O)O</t>
  </si>
  <si>
    <t>3-Aminoethylsulphinylpropionic acid</t>
  </si>
  <si>
    <t>perrin_supp7554</t>
  </si>
  <si>
    <t>NCCS(=O)(=O)CCC(=O)O</t>
  </si>
  <si>
    <t>3-Aminoethylsulphonylpropionic acid</t>
  </si>
  <si>
    <t>perrin_supp7555</t>
  </si>
  <si>
    <t>perrin_supp7557</t>
  </si>
  <si>
    <t>I=0.1(KNO3)."mixed" constant</t>
  </si>
  <si>
    <t>I=0.5(KNO3)</t>
  </si>
  <si>
    <t>CC(C)(N)C(O)C(=O)O</t>
  </si>
  <si>
    <t>Œ≤-Amino-Œ±-hydroxyisovaleric acid</t>
  </si>
  <si>
    <t>perrin_supp7561</t>
  </si>
  <si>
    <t>2-Aminoisobutyric-acid</t>
  </si>
  <si>
    <t>perrin_supp7562</t>
  </si>
  <si>
    <t>I=0.001-0.008, extrapolated to I=0</t>
  </si>
  <si>
    <t>Cc1cc(S(=O)(=O)O)ccc1N</t>
  </si>
  <si>
    <t>4-Amino-3-methylbenzenesulphonic acid</t>
  </si>
  <si>
    <t>perrin_supp7564</t>
  </si>
  <si>
    <t>NC(Cc1c(F)c(F)c(F)c(F)c1F)C(=O)O</t>
  </si>
  <si>
    <t>Œ±-Amino-Œ≤-(pentafluorophenyl)propionic acid</t>
  </si>
  <si>
    <t>perrin_supp7565</t>
  </si>
  <si>
    <t>5-Amino-n-pentanoic acid</t>
  </si>
  <si>
    <t>perrin_supp7566</t>
  </si>
  <si>
    <t>(m) I=0.004-0.005(1) 0.004-0.009 (K2)</t>
  </si>
  <si>
    <t>perrin_supp7567</t>
  </si>
  <si>
    <t>corrected from I=0.1(KCl); f+=0.772</t>
  </si>
  <si>
    <t>I=0.15, C=0.005M, "mixed" constant</t>
  </si>
  <si>
    <t>I=0.2(KCl) C=0.005M, concentration constants</t>
  </si>
  <si>
    <t>C=0.005M, I=0.3(KCl), "mixed' constant</t>
  </si>
  <si>
    <t>COC(=O)CCN</t>
  </si>
  <si>
    <t>corrected from I=0.1 (KCl) f+=0.772</t>
  </si>
  <si>
    <t>3-Aminopropionic acid methyl ester</t>
  </si>
  <si>
    <t>perrin_supp7571</t>
  </si>
  <si>
    <t>T27</t>
  </si>
  <si>
    <t>perrin_supp7572</t>
  </si>
  <si>
    <t>NOCC(=O)O</t>
  </si>
  <si>
    <t>23+2</t>
  </si>
  <si>
    <t>B62</t>
  </si>
  <si>
    <t>Aminoxyacetic acid</t>
  </si>
  <si>
    <t>perrin_supp7573</t>
  </si>
  <si>
    <t>T11</t>
  </si>
  <si>
    <t>CCC(ON)C(=O)O</t>
  </si>
  <si>
    <t>2-Aminoxy-n-butyric acid</t>
  </si>
  <si>
    <t>perrin_supp7574</t>
  </si>
  <si>
    <t>CC(CC(=O)O)ON</t>
  </si>
  <si>
    <t>3-Aminoxybutyric acid</t>
  </si>
  <si>
    <t>perrin_supp7575</t>
  </si>
  <si>
    <t>CCCCC(ON)C(=O)O</t>
  </si>
  <si>
    <t>2-Aminoxyhexanoic acid</t>
  </si>
  <si>
    <t>perrin_supp7576</t>
  </si>
  <si>
    <t>CC(C)C(ON)C(=O)O</t>
  </si>
  <si>
    <t>2-Aminoxyisovaleric acid</t>
  </si>
  <si>
    <t>perrin_supp7578</t>
  </si>
  <si>
    <t>NOC(C(=O)O)c1ccccc1</t>
  </si>
  <si>
    <t>Œ±-Aminoxyphenylacetic acid</t>
  </si>
  <si>
    <t>perrin_supp7579</t>
  </si>
  <si>
    <t>CC(ON)C(=O)O</t>
  </si>
  <si>
    <t>2-Aminoxypropionic acid</t>
  </si>
  <si>
    <t>perrin_supp7581</t>
  </si>
  <si>
    <t>perrin_supp7583</t>
  </si>
  <si>
    <t>R13</t>
  </si>
  <si>
    <t>L23</t>
  </si>
  <si>
    <t>perrin_supp7585</t>
  </si>
  <si>
    <t>From reaction with chloroacetamide</t>
  </si>
  <si>
    <t>I=0.1(KNO3)."mixed" constants</t>
  </si>
  <si>
    <t>perrin_supp7586</t>
  </si>
  <si>
    <t>O=C(O)C[C@H](NCc1ccccc1)C(=O)O</t>
  </si>
  <si>
    <t>I=0.1(KCl), C=0.005, "mixed" constants</t>
  </si>
  <si>
    <t>aspartic acid, N-benzyl-</t>
  </si>
  <si>
    <t>perrin_supp7587</t>
  </si>
  <si>
    <t>Br.NCCSC[C@H](NC(=O)c1ccccc1)C(N)=O</t>
  </si>
  <si>
    <t>W3a</t>
  </si>
  <si>
    <t>N(Œ±)-Benzoyl-S-2-aminoethyl-L-cysteinamide hydrobromide</t>
  </si>
  <si>
    <t>perrin_supp7590</t>
  </si>
  <si>
    <t>Br.NCCCC[C@H](NC(=O)c1ccccc1)C(N)=O</t>
  </si>
  <si>
    <t>N(Œ±)-Benzoyl-L-lysinamide hydrobromide</t>
  </si>
  <si>
    <t>perrin_supp7591</t>
  </si>
  <si>
    <t>perrin_supp7593</t>
  </si>
  <si>
    <t>N[C@@H]1CONC1=O</t>
  </si>
  <si>
    <t>C=0.01M; I=0-0.2</t>
  </si>
  <si>
    <t>N20</t>
  </si>
  <si>
    <t>Cycloserine</t>
  </si>
  <si>
    <t>perrin_supp7594</t>
  </si>
  <si>
    <t>perrin_supp7595</t>
  </si>
  <si>
    <t>I=0.16(KNO3), f =0.75</t>
  </si>
  <si>
    <t>I=0.002-1.0 , extrapolation against I^(1/2)</t>
  </si>
  <si>
    <t>W25</t>
  </si>
  <si>
    <t>CC(=O)NCCSC[C@H](N)C(=O)O</t>
  </si>
  <si>
    <t>I=0.1(KNO3). "mixed" constant</t>
  </si>
  <si>
    <t>L-Cysteine, S-(2-acetamidoethyl)-</t>
  </si>
  <si>
    <t>perrin_supp7596</t>
  </si>
  <si>
    <t>NCCSC[C@H](N)C(=O)O</t>
  </si>
  <si>
    <t>I=0.1(KNO3), ‚Äúmixed‚Äù constants</t>
  </si>
  <si>
    <t>L-Cysteine, S-(2-aminoethyl)-</t>
  </si>
  <si>
    <t>perrin_supp7600</t>
  </si>
  <si>
    <t>E13</t>
  </si>
  <si>
    <t>CCOC(=O)CCSC[C@H](N)C(=O)O</t>
  </si>
  <si>
    <t>C=0.005M, I=0.3(KCl), "mixed" constant</t>
  </si>
  <si>
    <t>cysteine, S-carbethoxyethyl-</t>
  </si>
  <si>
    <t>perrin_supp7603</t>
  </si>
  <si>
    <t>N[C@@H](CSCC(=O)O)C(=O)O</t>
  </si>
  <si>
    <t>L-Cysteine, S-carboxymethyl-</t>
  </si>
  <si>
    <t>perrin_supp7604</t>
  </si>
  <si>
    <t>N#CCCSC[C@H](N)C(=O)O</t>
  </si>
  <si>
    <t>cysteine, S-cyanoethyl-</t>
  </si>
  <si>
    <t>perrin_supp7607</t>
  </si>
  <si>
    <t>NCC(=O)N[C@@H](CS)C(=O)O</t>
  </si>
  <si>
    <t>I=0.1 (KCl), "mixed" constants, 96% pure material</t>
  </si>
  <si>
    <t>L-Cysteine, glycyl-</t>
  </si>
  <si>
    <t>perrin_supp7608</t>
  </si>
  <si>
    <t>I=0.1(KNO3), , concentration constant</t>
  </si>
  <si>
    <t>L-Cysteine, S-methyl-</t>
  </si>
  <si>
    <t>perrin_supp7610</t>
  </si>
  <si>
    <t>I=0.004-1.0, extrapolation against I^(1/2)</t>
  </si>
  <si>
    <t>I=0.16(KNO3) f =0.75</t>
  </si>
  <si>
    <t>perrin_supp7611</t>
  </si>
  <si>
    <t>C=0.005M, I=03(KCl) "mixed" constants</t>
  </si>
  <si>
    <t>Corrected from I=0.1(KCl); f=0.772</t>
  </si>
  <si>
    <t>H27</t>
  </si>
  <si>
    <t>perrin_supp7612</t>
  </si>
  <si>
    <t>COC(=O)[C@@H](N)CSC</t>
  </si>
  <si>
    <t>Corrected from I=0.1(KCl) ; f=0.772</t>
  </si>
  <si>
    <t>S-methyl Cysteine methyl ester</t>
  </si>
  <si>
    <t>perrin_supp7613</t>
  </si>
  <si>
    <t>NCC[C@H](N)C(=O)O</t>
  </si>
  <si>
    <t>C=0.01-0.001M, I=0.1(KCl), f[H+]=0.782, concentration constants</t>
  </si>
  <si>
    <t>2,4-Diaminobutyric acid</t>
  </si>
  <si>
    <t>perrin_supp7614</t>
  </si>
  <si>
    <t>COC(=O)C(N)CCN</t>
  </si>
  <si>
    <t>2,4-Diaminobutyric acid methyl ester</t>
  </si>
  <si>
    <t>perrin_supp7615</t>
  </si>
  <si>
    <t>NC[C@H](N)C(=O)O</t>
  </si>
  <si>
    <t>2,3-Diaminopropionic acid</t>
  </si>
  <si>
    <t>perrin_supp7616</t>
  </si>
  <si>
    <t>COC(=O)C(N)CN</t>
  </si>
  <si>
    <t>2,3-Diaminopropionic acid methyl ester</t>
  </si>
  <si>
    <t>perrin_supp7617</t>
  </si>
  <si>
    <t>CCNc1ccccc1C(=O)O</t>
  </si>
  <si>
    <t>C=0.002-0.005M; I=0.1 (KCl)</t>
  </si>
  <si>
    <t>2-Ethylaminobenzoic acid</t>
  </si>
  <si>
    <t>perrin_supp7620</t>
  </si>
  <si>
    <t>Glutamic acid</t>
  </si>
  <si>
    <t>perrin_supp7622</t>
  </si>
  <si>
    <t>C=0.01(M)</t>
  </si>
  <si>
    <t>pk1 = 1961.6/T + 9.227 + 0.01919T</t>
  </si>
  <si>
    <t>L32</t>
  </si>
  <si>
    <t>pk2 = 1278.8/T + 4.020 + 0.01347T</t>
  </si>
  <si>
    <t>pk3 = 2094.0/T + 2.347</t>
  </si>
  <si>
    <t>C[C@](N)(CCC(=O)O)C(=O)O</t>
  </si>
  <si>
    <t>I=0.1(NaClO4), f+=0.775</t>
  </si>
  <si>
    <t>glutamic acid, Œ±-methyl-</t>
  </si>
  <si>
    <t>perrin_supp7625</t>
  </si>
  <si>
    <t>N[C@@H](CO)C(=O)N[C@@H](CCC(=O)O)C(=O)O</t>
  </si>
  <si>
    <t>I=0.15(KCl), C=0.002M, concentration constants</t>
  </si>
  <si>
    <t>L-Glutamic acid, L-seryl-</t>
  </si>
  <si>
    <t>perrin_supp7627</t>
  </si>
  <si>
    <t>COC(=O)CC[C@H](N)C(=O)OC</t>
  </si>
  <si>
    <t>Corrected from I=0.1(KCl) ; f+=0.772</t>
  </si>
  <si>
    <t>Glutamic acid dimethyl ester</t>
  </si>
  <si>
    <t>perrin_supp7628</t>
  </si>
  <si>
    <t>Glutamine</t>
  </si>
  <si>
    <t>perrin_supp7630</t>
  </si>
  <si>
    <t>I=0.1(KCl),  "mixed" constants</t>
  </si>
  <si>
    <t>Glutathione</t>
  </si>
  <si>
    <t>perrin_supp7631</t>
  </si>
  <si>
    <t>C=0.005M, I=0.3(KCl), "mixed" constants</t>
  </si>
  <si>
    <t>C[C@H](NCc1ccccc1)C(=O)NCC(=O)O</t>
  </si>
  <si>
    <t>I=0.12(NaCl), , "mixed" constants</t>
  </si>
  <si>
    <t>glycine, N-benzylalanyl-</t>
  </si>
  <si>
    <t>perrin_supp7633</t>
  </si>
  <si>
    <t>perrin_supp7634</t>
  </si>
  <si>
    <t>CN(CC(=O)O)C1CCCCC1</t>
  </si>
  <si>
    <t>glycine, N-cyclohexyl-N-methyl-</t>
  </si>
  <si>
    <t>perrin_supp7638</t>
  </si>
  <si>
    <t>perrin_supp7639</t>
  </si>
  <si>
    <t>perrin_supp7640</t>
  </si>
  <si>
    <t>I=0.15 (KCl), C=0.005M, "mixed" constant</t>
  </si>
  <si>
    <t>perrin_supp7641</t>
  </si>
  <si>
    <t>NCC(=O)N[C@@H](CS)C(=O)NCC(=O)O</t>
  </si>
  <si>
    <t>I=0.1 (KCl), , "mixed" constants</t>
  </si>
  <si>
    <t>glycine, glycyl-L-cysteinyl-</t>
  </si>
  <si>
    <t>perrin_supp7642</t>
  </si>
  <si>
    <t>perrin_supp7643</t>
  </si>
  <si>
    <t>perrin_supp7644</t>
  </si>
  <si>
    <t>I=0.15(KCl), C=0.005M, "mixed" constants</t>
  </si>
  <si>
    <t>Glycine amide</t>
  </si>
  <si>
    <t>perrin_supp7649</t>
  </si>
  <si>
    <t>Other measurements: C26</t>
  </si>
  <si>
    <t>perrin_supp7651</t>
  </si>
  <si>
    <t>Concentration constant, average for I=0.01, 0.10(KBr)</t>
  </si>
  <si>
    <t>Average for results at I=0.05, 0.075, 0.10</t>
  </si>
  <si>
    <t>Titration of hydrochloride</t>
  </si>
  <si>
    <t>C29</t>
  </si>
  <si>
    <t>Corrected from I=0.1(KCl); f+=0.772</t>
  </si>
  <si>
    <t>perrin_supp7654</t>
  </si>
  <si>
    <t>N=C(N)NOCC(=O)O</t>
  </si>
  <si>
    <t>Guanidinyloxyacetic acid</t>
  </si>
  <si>
    <t>perrin_supp7657</t>
  </si>
  <si>
    <t>N=C(N)NOCCCC(=O)O</t>
  </si>
  <si>
    <t>Œ≥-Guanidinyloxybutyric acid</t>
  </si>
  <si>
    <t>perrin_supp7658</t>
  </si>
  <si>
    <t>C=0.01-0.001M, I=0.1(KCl), , concentration constants</t>
  </si>
  <si>
    <t>L-Histidine, N-Œ≤-alanyl-1-methyl-</t>
  </si>
  <si>
    <t>perrin_supp7662</t>
  </si>
  <si>
    <t>N[C@@H](Cc1cn(Cc2ccccc2)cn1)C(=O)O</t>
  </si>
  <si>
    <t>histidine, 1-benzyl-</t>
  </si>
  <si>
    <t>perrin_supp7664</t>
  </si>
  <si>
    <t>Cn1cncc1C[C@H](N)C(=O)O</t>
  </si>
  <si>
    <t>C=0.01-0.001M, I=0.1 (KCl), f_H+=0.782, concentration constants</t>
  </si>
  <si>
    <t>histidine, 3-methyl-</t>
  </si>
  <si>
    <t>perrin_supp7671</t>
  </si>
  <si>
    <t>NC(CCS)C(=O)O</t>
  </si>
  <si>
    <t>C=0.005M, I=0.3(KCl), constants</t>
  </si>
  <si>
    <t>DL-Homocysteine</t>
  </si>
  <si>
    <t>perrin_supp7683</t>
  </si>
  <si>
    <t>Corrected from I=0.1(KCl), f+=0.772</t>
  </si>
  <si>
    <t>perrin_supp7687</t>
  </si>
  <si>
    <t>CC[C@@](C)(O)[C@H](N)C(=O)O</t>
  </si>
  <si>
    <t>isoleucine, Œ≤-hydroxy-</t>
  </si>
  <si>
    <t>perrin_supp7688</t>
  </si>
  <si>
    <t>CC[C@@](C)(S)[C@H](N)C(=O)O</t>
  </si>
  <si>
    <t>C=0.005M, I=0.3(KCl), , "mixed" constants</t>
  </si>
  <si>
    <t>isoleucine, Œ≤-mercapto-</t>
  </si>
  <si>
    <t>perrin_supp7689</t>
  </si>
  <si>
    <t>CC[C@H](C)[C@H](N)C(=O)OC</t>
  </si>
  <si>
    <t>Corrected from I=0.1(KCl), f=0.772</t>
  </si>
  <si>
    <t>Isoleucine methyl ester</t>
  </si>
  <si>
    <t>perrin_supp7690</t>
  </si>
  <si>
    <t>CC(C)C(O)[C@H](N)C(=O)O</t>
  </si>
  <si>
    <t>I=0.1 (KCl), C=0.001M, "mixed" constants</t>
  </si>
  <si>
    <t>leucine, 3-hydroxy-</t>
  </si>
  <si>
    <t>perrin_supp7692</t>
  </si>
  <si>
    <t>pKAH1(erhythro)</t>
  </si>
  <si>
    <t>CC(C)C(O)[C@](C)(N)C(=O)O</t>
  </si>
  <si>
    <t>leucine, 3-hydroxy-2-methyl-</t>
  </si>
  <si>
    <t>perrin_supp7693</t>
  </si>
  <si>
    <t>Corrected from I=0.1(kc1); 0.772</t>
  </si>
  <si>
    <t>perrin_supp7695</t>
  </si>
  <si>
    <t>COC(=O)[C@@H](N)CC(C)C</t>
  </si>
  <si>
    <t>Corrected from I=0.11(KCl), f+= 0.772</t>
  </si>
  <si>
    <t>Leucine methyl ester</t>
  </si>
  <si>
    <t>perrin_supp7696</t>
  </si>
  <si>
    <t>L7a</t>
  </si>
  <si>
    <t>Lysine</t>
  </si>
  <si>
    <t>perrin_supp7698</t>
  </si>
  <si>
    <t>NCCCC[C@H](NC(=O)[C@@H](N)CO)C(=O)O</t>
  </si>
  <si>
    <t>I=0.15(KCl) C=0.002M concentration constants</t>
  </si>
  <si>
    <t>L-Lysine, L-seryl-</t>
  </si>
  <si>
    <t>perrin_supp7703</t>
  </si>
  <si>
    <t>perrin_supp7704</t>
  </si>
  <si>
    <t>I=0.1(KNO3), concentration constant</t>
  </si>
  <si>
    <t>perrin_supp7706</t>
  </si>
  <si>
    <t>COC(=O)[C@@H](N)CCSC</t>
  </si>
  <si>
    <t>Corrected from I=0.1 (KCl) ; f+= 0.772 contained traces of free acid</t>
  </si>
  <si>
    <t>Methionine methyl ester</t>
  </si>
  <si>
    <t>perrin_supp7707</t>
  </si>
  <si>
    <t>O=C(O)C#CCN1CCOCC1</t>
  </si>
  <si>
    <t>4-Morpholinobut-2-ynoic acid</t>
  </si>
  <si>
    <t>perrin_supp7708</t>
  </si>
  <si>
    <t>Corrected from I=0.1(KCl); f+ - 0.772</t>
  </si>
  <si>
    <t>perrin_supp7710</t>
  </si>
  <si>
    <t>CCCC(O)[C@H](N)C(=O)O</t>
  </si>
  <si>
    <t>I=0.1(KCl), C=0.001M, "mixed" constants</t>
  </si>
  <si>
    <t>3-hydroxy- Norleucine</t>
  </si>
  <si>
    <t>perrin_supp7712</t>
  </si>
  <si>
    <t>CCCC[C@H](N)C(=O)OC</t>
  </si>
  <si>
    <t>Corrected from I=0.1 (KCl); f+= 0.772</t>
  </si>
  <si>
    <t>Norleucine methyl ester</t>
  </si>
  <si>
    <t>perrin_supp7713</t>
  </si>
  <si>
    <t>Corrected from I=0.1M(KCl); f+=0.772</t>
  </si>
  <si>
    <t>perrin_supp7714</t>
  </si>
  <si>
    <t>CCC(O)[C@H](N)C(=O)O</t>
  </si>
  <si>
    <t>I=0.1 (KCl), C=0.001M, - "mixed" constants</t>
  </si>
  <si>
    <t>3-hydroxy- Norvaline</t>
  </si>
  <si>
    <t>perrin_supp7716</t>
  </si>
  <si>
    <t>CCC[C@H](N)C(=O)OC</t>
  </si>
  <si>
    <t>Norvaline methyl ester</t>
  </si>
  <si>
    <t>perrin_supp7717</t>
  </si>
  <si>
    <t>perrin_supp7718</t>
  </si>
  <si>
    <t>perrin_supp7728</t>
  </si>
  <si>
    <t>Low values of I</t>
  </si>
  <si>
    <t>H14</t>
  </si>
  <si>
    <t>perrin_supp7731</t>
  </si>
  <si>
    <t>O=C(O)[C@H](CO)Nc1ccccc1</t>
  </si>
  <si>
    <t>I=0.1 (KCl),  C=0.001M, "mixed" constants</t>
  </si>
  <si>
    <t>Phenylserine</t>
  </si>
  <si>
    <t>perrin_supp7736</t>
  </si>
  <si>
    <t>O=S(=O)(O)CCN1CCN(CCS(=O)(=O)O)CC1</t>
  </si>
  <si>
    <t>C=0.1M, "mixed" constants</t>
  </si>
  <si>
    <t>Piperazine-N,N'-bis-(2-ethanesulphonic acid)</t>
  </si>
  <si>
    <t>perrin_supp7737</t>
  </si>
  <si>
    <t>O=C(O)C#CCN1CCNCC1</t>
  </si>
  <si>
    <t>4-Piperazinobut-2-ynoic acid</t>
  </si>
  <si>
    <t>perrin_supp7738</t>
  </si>
  <si>
    <t>O=C(O)C1CCCCN1</t>
  </si>
  <si>
    <t>Piperidine-2-carboxylic acid</t>
  </si>
  <si>
    <t>perrin_supp7739</t>
  </si>
  <si>
    <t>O=C(O)C#CCN1CCCCC1</t>
  </si>
  <si>
    <t>Piperidinobut-2-ynoic acid</t>
  </si>
  <si>
    <t>perrin_supp7740</t>
  </si>
  <si>
    <t>O=C(O)Cc1ccccn1</t>
  </si>
  <si>
    <t>I=0.01-0.001M, I=0.1(KCl), fH+=0.782, concentration constants</t>
  </si>
  <si>
    <t>2-Pyridylacetic acid</t>
  </si>
  <si>
    <t>perrin_supp7741</t>
  </si>
  <si>
    <t>perrin_supp7743</t>
  </si>
  <si>
    <t>CN(CC(=O)O)C(=O)CNC(=O)CN</t>
  </si>
  <si>
    <t>sarcosine, glycylglycyl-</t>
  </si>
  <si>
    <t>perrin_supp7744</t>
  </si>
  <si>
    <t>perrin_supp7746</t>
  </si>
  <si>
    <t>perrin_supp7749</t>
  </si>
  <si>
    <t>C[C@@H](O)[C@](C)(N)C(=O)O</t>
  </si>
  <si>
    <t>threonine, 2-methyl-</t>
  </si>
  <si>
    <t>perrin_supp7750</t>
  </si>
  <si>
    <t>Br.Cc1ccc(S(=O)(=O)N[C@@H](CCCCN)C(N)=O)cc1</t>
  </si>
  <si>
    <t>pKAH(alpha-imino group)</t>
  </si>
  <si>
    <t>N(Œ±)-Tosyl-L-lysinamide hydrobromide</t>
  </si>
  <si>
    <t>perrin_supp7752</t>
  </si>
  <si>
    <t>pKAH(epsilon-imino group)</t>
  </si>
  <si>
    <t>O=C(O)CNC(CO)(CO)CO</t>
  </si>
  <si>
    <t>~2.3</t>
  </si>
  <si>
    <t>N-Tris(hydroxymethyl)methylglycine</t>
  </si>
  <si>
    <t>perrin_supp7754</t>
  </si>
  <si>
    <t>perrin_supp7755</t>
  </si>
  <si>
    <t>I=0.1(KCl), C=3x10-4M, "mixed" constants</t>
  </si>
  <si>
    <t>C=0.015M, I=0.1(KCl)</t>
  </si>
  <si>
    <t>pKAH(indole-ring)</t>
  </si>
  <si>
    <t>C=3x10-4M. HI scale, in aq. H2SO4 solutions, protonation on indole ring</t>
  </si>
  <si>
    <t>COC(=O)[C@@H](N)Cc1c[nH]c2ccccc12</t>
  </si>
  <si>
    <t>Corrected from I=0.1(KCl), , f+=0.772, contained traces of free amino-acid</t>
  </si>
  <si>
    <t>Tryptophan methyl ester</t>
  </si>
  <si>
    <t>perrin_supp7757</t>
  </si>
  <si>
    <t>C22</t>
  </si>
  <si>
    <t>perrin_supp7758</t>
  </si>
  <si>
    <t>C=0.007M_x000D_
Micro-ionization constants are obtained from spectrophotometric data</t>
  </si>
  <si>
    <t>I=0.15(KCl), C=0.0024M, "mixed" constant pK of phenolic group=9.97 from spectrophotometry</t>
  </si>
  <si>
    <t>C[C@H](N)C(=O)N[C@@H](Cc1ccc(O)cc1)C(=O)O</t>
  </si>
  <si>
    <t>pKAH1(LL)</t>
  </si>
  <si>
    <t>I=0.1, LL-isomer</t>
  </si>
  <si>
    <t>tyrosine, alanyl-</t>
  </si>
  <si>
    <t>perrin_supp7759</t>
  </si>
  <si>
    <t>pKAH2(LL)</t>
  </si>
  <si>
    <t>pKAH3(LL)</t>
  </si>
  <si>
    <t>N#CCCN[C@@H](Cc1ccc(O)cc1)C(=O)O</t>
  </si>
  <si>
    <t>I=0.15 (KCl), C=0.0025M, "mixed" constant</t>
  </si>
  <si>
    <t>tyrosine, N-cyanoethyl-</t>
  </si>
  <si>
    <t>perrin_supp7760</t>
  </si>
  <si>
    <t>pKAH1(phenolic)</t>
  </si>
  <si>
    <t>pK of phenolic group</t>
  </si>
  <si>
    <t>tyrosine, 3,5-diiodo-</t>
  </si>
  <si>
    <t>perrin_supp7762</t>
  </si>
  <si>
    <t>CC(C)C[C@H](N)C(=O)N[C@@H](Cc1ccc(O)cc1)C(=O)O</t>
  </si>
  <si>
    <t>I=0.1, LL isomer</t>
  </si>
  <si>
    <t>tyrosine, leucyl-</t>
  </si>
  <si>
    <t>perrin_supp7764</t>
  </si>
  <si>
    <t>COC(=O)[C@@H](N)Cc1ccc(O)cc1</t>
  </si>
  <si>
    <t>Corrected from I=0.1(KCl); f+= 0.772</t>
  </si>
  <si>
    <t>Tyrosine methyl ester</t>
  </si>
  <si>
    <t>perrin_supp7765</t>
  </si>
  <si>
    <t>Corrected from I=0.1(KCl); f+* 0.772</t>
  </si>
  <si>
    <t>perrin_supp7769</t>
  </si>
  <si>
    <t>CC(C)(O)[C@H](N)C(=O)O</t>
  </si>
  <si>
    <t>valine, 3-hydroxy-</t>
  </si>
  <si>
    <t>perrin_supp7770</t>
  </si>
  <si>
    <t>CCOC(=O)[C@@H](N)C(C)C</t>
  </si>
  <si>
    <t>L-Valine ethyl ester</t>
  </si>
  <si>
    <t>perrin_supp7771</t>
  </si>
  <si>
    <t>COC(=O)[C@@H](N)C(C)C</t>
  </si>
  <si>
    <t>Corrected from I=0.1 (KCl); f_+0.772</t>
  </si>
  <si>
    <t>Valine methyl ester</t>
  </si>
  <si>
    <t>perrin_supp7772</t>
  </si>
  <si>
    <t>CC1(C)S[C@@H]2[C@H](N)C(=O)N2[C@H]1C(=O)O</t>
  </si>
  <si>
    <t>6-Aminopenicillanic acid</t>
  </si>
  <si>
    <t>perrin_supp7777</t>
  </si>
  <si>
    <t>CC1(C)S[C@@H]2[C@H](NC(=O)[C@H](N)c3ccccc3)C(=O)N2[C@H]1C(=O)O</t>
  </si>
  <si>
    <t>Ampicillin</t>
  </si>
  <si>
    <t>perrin_supp7778</t>
  </si>
  <si>
    <t>CC1(C)S[C@H]([C@H](NC(=O)Cc2ccccc2)C(=O)O)N[C@H]1C(=O)O</t>
  </si>
  <si>
    <t>pKAH(imino)</t>
  </si>
  <si>
    <t>Benzylpenicilloic acid</t>
  </si>
  <si>
    <t>perrin_supp7780</t>
  </si>
  <si>
    <t>Cc1ncc(C=O)c(CO)c1O</t>
  </si>
  <si>
    <t>0.1M citrate-phosphate buffers</t>
  </si>
  <si>
    <t>P41a</t>
  </si>
  <si>
    <t>Isopyridoxal</t>
  </si>
  <si>
    <t>perrin_supp7785</t>
  </si>
  <si>
    <t>I=1(KCl), "mixed" constants</t>
  </si>
  <si>
    <t>perrin_supp7791</t>
  </si>
  <si>
    <t>perrin_supp7794</t>
  </si>
  <si>
    <t>Pyridoxamine-5'-phosphate</t>
  </si>
  <si>
    <t>perrin_supp7797</t>
  </si>
  <si>
    <t>perrin_supp7799</t>
  </si>
  <si>
    <t>pK for first excited state</t>
  </si>
  <si>
    <t>Using integrated spectral method</t>
  </si>
  <si>
    <t>Nc1ncnc2c1ncn2[C@H]1C[C@H](O)[C@@H](CO)O1</t>
  </si>
  <si>
    <t>I=1</t>
  </si>
  <si>
    <t>adenosine, 2'-deoxy-</t>
  </si>
  <si>
    <t>perrin_supp7800</t>
  </si>
  <si>
    <t>I=o</t>
  </si>
  <si>
    <t>perrin_supp7801</t>
  </si>
  <si>
    <t>Thermometric titration method</t>
  </si>
  <si>
    <t>I=0.2, "mixed' constant</t>
  </si>
  <si>
    <t>I=0.20, "practical" constants</t>
  </si>
  <si>
    <t>C18</t>
  </si>
  <si>
    <t>Calorimetric titration method</t>
  </si>
  <si>
    <t>cytidine, N,N-dimethyl-</t>
  </si>
  <si>
    <t>perrin_supp7802</t>
  </si>
  <si>
    <t>cytidine, 5-fluoro-</t>
  </si>
  <si>
    <t>perrin_supp7803</t>
  </si>
  <si>
    <t>OC[C@H]1O[C@@H](n2cnc3cncnc32)[C@H](O)[C@@H]1O</t>
  </si>
  <si>
    <t>Nebularine</t>
  </si>
  <si>
    <t>perrin_supp7809</t>
  </si>
  <si>
    <t>O=c1ccn([C@@H]2O[C@H](CO)[C@@H](O)[C@H]2O)c(=O)[nH]1</t>
  </si>
  <si>
    <t>Uridine</t>
  </si>
  <si>
    <t>perrin_supp7812</t>
  </si>
  <si>
    <t>N[C@H]1C(O)O[C@H](CO)[C@H](O)[C@@H]1O</t>
  </si>
  <si>
    <t>C=0.01M, I=0.01, approximately 55% alpha-anomer, 45% beta-anomer</t>
  </si>
  <si>
    <t>2-Amino-2-deoxy-D-galactopyranose</t>
  </si>
  <si>
    <t>perrin_supp7814</t>
  </si>
  <si>
    <t>N[C@@H]1O[C@H](CO)[C@@H](O)[C@H](O)[C@H]1O</t>
  </si>
  <si>
    <t>Œ≤-D-Glucopyranosylamine</t>
  </si>
  <si>
    <t>perrin_supp7822</t>
  </si>
  <si>
    <t>N[C@@H]1C(O)O[C@H](CO)[C@@H](O)[C@@H]1O</t>
  </si>
  <si>
    <t>In KCl solutions, extrapolated to I=0</t>
  </si>
  <si>
    <t>D-Mannosamine</t>
  </si>
  <si>
    <t>perrin_supp7826</t>
  </si>
  <si>
    <t>CO[C@H]1O[C@H](CN)[C@@H](O)[C@H](NC(C)=O)[C@H]1O</t>
  </si>
  <si>
    <t>Methyl 3-acetamido-6-amino-3,6-dideoxy-Œ±-D-glucopyranoside</t>
  </si>
  <si>
    <t>perrin_supp7827</t>
  </si>
  <si>
    <t>CO[C@H]1O[C@H](CO)[C@@H](O)[C@H](O)[C@H]1N</t>
  </si>
  <si>
    <t>Methyl 2-amino-2-deoxy-Œ±-D-glucopyranoside</t>
  </si>
  <si>
    <t>perrin_supp7842</t>
  </si>
  <si>
    <t>CO[C@@H]1O[C@H](CO)[C@@H](O)[C@H](O)[C@H]1N</t>
  </si>
  <si>
    <t>Methyl 2-amino-2-deoxy-Œ≤-D-glucopyranoside</t>
  </si>
  <si>
    <t>perrin_supp7843</t>
  </si>
  <si>
    <t>C=0.001M, concentration constant</t>
  </si>
  <si>
    <t>CO[C@H]1O[C@H](CO)[C@@H](O)[C@H](N)[C@H]1O</t>
  </si>
  <si>
    <t>Methyl 3-amino-3-deoxy-Œ±-D-glucopyranoside</t>
  </si>
  <si>
    <t>perrin_supp7844</t>
  </si>
  <si>
    <t>CO[C@H]1O[C@@H](CO)[C@H](O)[C@@H](N)[C@@H]1O</t>
  </si>
  <si>
    <t>Methyl 3-amino-3-deoxy-Œ≤-L-glucopyranoside</t>
  </si>
  <si>
    <t>perrin_supp7845</t>
  </si>
  <si>
    <t>CO[C@H]1O[C@H](CN)[C@@H](O)[C@H](O)[C@H]1O</t>
  </si>
  <si>
    <t>Methyl 6-amino-6-deoxy-Œ±-D-glucopyranoside</t>
  </si>
  <si>
    <t>perrin_supp7846</t>
  </si>
  <si>
    <t>CO[C@H]1O[C@H](CO)[C@@H](O)[C@H](N)[C@@H]1O</t>
  </si>
  <si>
    <t>Methyl 3-amino-3-deoxy-Œ±-D-mannopyranoside</t>
  </si>
  <si>
    <t>perrin_supp7847</t>
  </si>
  <si>
    <t>CO[C@H]1O[C@H](CN)[C@@H](O)[C@@H](N)[C@@H]1O</t>
  </si>
  <si>
    <t>C=0.01M, I=0.01(K1), 0.02(K2)</t>
  </si>
  <si>
    <t>Methyl 3,6-diamino-3,6-dideoxy-Œ±-D-altropyranoside</t>
  </si>
  <si>
    <t>perrin_supp7852</t>
  </si>
  <si>
    <t>CO[C@H]1O[C@H](CN)[C@@H](O)[C@H](N)[C@H]1O</t>
  </si>
  <si>
    <t>Methyl 3,6-diamino-3,6-dideoxy-Œ±-D-glucopyranoside</t>
  </si>
  <si>
    <t>perrin_supp7853</t>
  </si>
  <si>
    <t>CO[C@H]1O[C@H](CN)[C@@H](O)[C@H](N)[C@@H]1O</t>
  </si>
  <si>
    <t>Methyl 3,6-diamino-3,6-dideoxy-Œ±-D-mannopyranoside</t>
  </si>
  <si>
    <t>perrin_supp7855</t>
  </si>
  <si>
    <t>Methylglucamine</t>
  </si>
  <si>
    <t>perrin_supp7856</t>
  </si>
  <si>
    <t>OC[C@H]1OC(Nc2ccccc2)[C@H](O)[C@@H](O)[C@@H]1O</t>
  </si>
  <si>
    <t>C=10-4M taking pK of diphenylamine as 0.89; extrapolation to zero time</t>
  </si>
  <si>
    <t>N-Phenyl-D-glucosylamine</t>
  </si>
  <si>
    <t>perrin_supp7858</t>
  </si>
  <si>
    <t>~30</t>
  </si>
  <si>
    <t>RAMAN</t>
  </si>
  <si>
    <t>Acetamide</t>
  </si>
  <si>
    <t>perrin_supp7863</t>
  </si>
  <si>
    <t>Raman spetra</t>
  </si>
  <si>
    <t>perrin_supp7864</t>
  </si>
  <si>
    <t>NMR spectra</t>
  </si>
  <si>
    <t>Ho scale, corrected for medium (H2SO4) effect on spectra</t>
  </si>
  <si>
    <t>perrin_supp7865</t>
  </si>
  <si>
    <t>H3</t>
  </si>
  <si>
    <t>19F probe, aq. H2SO4 solutions, Ho scale</t>
  </si>
  <si>
    <t>perrin_supp7866</t>
  </si>
  <si>
    <t>perrin_supp7867</t>
  </si>
  <si>
    <t>CC(=O)c1cccc2ccccc12</t>
  </si>
  <si>
    <t>1-Acetylnaphthalene</t>
  </si>
  <si>
    <t>perrin_supp7868</t>
  </si>
  <si>
    <t>2-Acetylnaphthalene</t>
  </si>
  <si>
    <t>perrin_supp7869</t>
  </si>
  <si>
    <t>C=CC(=O)O</t>
  </si>
  <si>
    <t>Acrylic acid</t>
  </si>
  <si>
    <t>perrin_supp7871</t>
  </si>
  <si>
    <t>COc1ccc([N+](=O)[O-])cc1</t>
  </si>
  <si>
    <t>anisole, 4-nitro-</t>
  </si>
  <si>
    <t>perrin_supp7877</t>
  </si>
  <si>
    <t>O=Cc1cccc2cc3ccccc3cc12</t>
  </si>
  <si>
    <t>1-Anthraldehyde</t>
  </si>
  <si>
    <t>perrin_supp7878</t>
  </si>
  <si>
    <t>O=Cc1c2ccccc2cc2ccccc12</t>
  </si>
  <si>
    <t>9-Anthraldehyde</t>
  </si>
  <si>
    <t>perrin_supp7879</t>
  </si>
  <si>
    <t>Anthranilic acid</t>
  </si>
  <si>
    <t>perrin_supp7880</t>
  </si>
  <si>
    <t>c1ccc2cccc-2cc1</t>
  </si>
  <si>
    <t>Azulene</t>
  </si>
  <si>
    <t>perrin_supp7886</t>
  </si>
  <si>
    <t>25+2 (assumed)</t>
  </si>
  <si>
    <t>In aq. H2SO4 solutions, HM scale</t>
  </si>
  <si>
    <t>R18</t>
  </si>
  <si>
    <t>O=C(O)c1ccc2cccccc1-2</t>
  </si>
  <si>
    <t>azulene, 1-carboxy-</t>
  </si>
  <si>
    <t>perrin_supp7887</t>
  </si>
  <si>
    <t>Clc1ccc2cccccc1-2</t>
  </si>
  <si>
    <t>azulene, 1-chloro-</t>
  </si>
  <si>
    <t>perrin_supp7888</t>
  </si>
  <si>
    <t>N#Cc1ccc2cccccc1-2</t>
  </si>
  <si>
    <t>azulene, 1-cyano-</t>
  </si>
  <si>
    <t>perrin_supp7889</t>
  </si>
  <si>
    <t>Clc1cc(Cl)c2cccccc1-2</t>
  </si>
  <si>
    <t>azulene, 1,3-dichloro-</t>
  </si>
  <si>
    <t>perrin_supp7890</t>
  </si>
  <si>
    <t>CN(C)c1ccc(Cc2ccc3cccccc2-3)cc1</t>
  </si>
  <si>
    <t>azulene, 1-(p-dimethylaminobenzyl)-</t>
  </si>
  <si>
    <t>perrin_supp7891</t>
  </si>
  <si>
    <t>O=Cc1ccc2cccccc1-2</t>
  </si>
  <si>
    <t>azulene, 1-formyl-</t>
  </si>
  <si>
    <t>perrin_supp7892</t>
  </si>
  <si>
    <t>K18a</t>
  </si>
  <si>
    <t>Cc1ccc2cccccc1-2</t>
  </si>
  <si>
    <t>In aq., solutions</t>
  </si>
  <si>
    <t>azulene, 1-methyl-</t>
  </si>
  <si>
    <t>perrin_supp7893</t>
  </si>
  <si>
    <t>O=[N+]([O-])c1ccc2cccccc1-2</t>
  </si>
  <si>
    <t>In aqueous perchloric acid solutions</t>
  </si>
  <si>
    <t>azulene, 1-nitro-</t>
  </si>
  <si>
    <t>perrin_supp7894</t>
  </si>
  <si>
    <t>Cc1cc(C)c2cccc-2c(C)c1</t>
  </si>
  <si>
    <t>azulene, 4,6,8-trimethyl-</t>
  </si>
  <si>
    <t>perrin_supp7895</t>
  </si>
  <si>
    <t>Cc1cc(C)c2ccc([N+](=O)[O-])c-2c(C)c1</t>
  </si>
  <si>
    <t>azulene, 4,6,8-trimethyl-1-nitro-</t>
  </si>
  <si>
    <t>perrin_supp7896</t>
  </si>
  <si>
    <t>perrin_supp7897</t>
  </si>
  <si>
    <t>pKAH2(?)</t>
  </si>
  <si>
    <t>HA scale, in aq. H2SO4 solutions</t>
  </si>
  <si>
    <t>benzaldehyde, 4-methoxy-</t>
  </si>
  <si>
    <t>perrin_supp7898</t>
  </si>
  <si>
    <t>HA scale, aq. solutions</t>
  </si>
  <si>
    <t>benzaldehyde, 4-methyl-</t>
  </si>
  <si>
    <t>perrin_supp7899</t>
  </si>
  <si>
    <t>COc1cc(OC)c(C=O)c(OC)c1</t>
  </si>
  <si>
    <t>Ho scale, t=0, aq. HClO4 solutions</t>
  </si>
  <si>
    <t>benzaldehyde, 2,4,6-trimethoxy-</t>
  </si>
  <si>
    <t>perrin_supp7900</t>
  </si>
  <si>
    <t>Ho scale, t=0, aq. HCl solutions</t>
  </si>
  <si>
    <t>Ho scale, t=0, aq. HBr solutions</t>
  </si>
  <si>
    <t>M20</t>
  </si>
  <si>
    <t>- For values of N-substituted benzamides in aqueous H2SO4  see ref. F2_x000D_
 - Other measurements: Y8, K16</t>
  </si>
  <si>
    <t>perrin_supp7901</t>
  </si>
  <si>
    <t>benzamide, 3-bromo-</t>
  </si>
  <si>
    <t>perrin_supp7902</t>
  </si>
  <si>
    <t>benzamide, 4-bromo-</t>
  </si>
  <si>
    <t>perrin_supp7903</t>
  </si>
  <si>
    <t>benzamide, 4-chloro-</t>
  </si>
  <si>
    <t>perrin_supp7904</t>
  </si>
  <si>
    <t>NC(=O)c1cc([N+](=O)[O-])c(Cl)c([N+](=O)[O-])c1Cl</t>
  </si>
  <si>
    <t>In aq. H2SO4 solutions, HA scale</t>
  </si>
  <si>
    <t>Y7</t>
  </si>
  <si>
    <t>benzamide, 2,4-dichloro-3,5-dinitro-</t>
  </si>
  <si>
    <t>perrin_supp7905</t>
  </si>
  <si>
    <t>Corrected for effect of medium on spectra</t>
  </si>
  <si>
    <t>Cc1c([N+](=O)[O-])cc(C(N)=O)cc1[N+](=O)[O-]</t>
  </si>
  <si>
    <t>In aq. HCl solutions, HA scale</t>
  </si>
  <si>
    <t>Y6</t>
  </si>
  <si>
    <t>benzamide, 3,5-dinitro-4-methyl-</t>
  </si>
  <si>
    <t>perrin_supp7906</t>
  </si>
  <si>
    <t>perrin_supp7907</t>
  </si>
  <si>
    <t>In aq. H2SO4 solutions, Ho</t>
  </si>
  <si>
    <t>benzamide, 3-methoxy-</t>
  </si>
  <si>
    <t>perrin_supp7908</t>
  </si>
  <si>
    <t>benzamide, 4-methoxy-</t>
  </si>
  <si>
    <t>perrin_supp7909</t>
  </si>
  <si>
    <t>In aq. H2SO4 solutions, corrected for effect of medium on spectra</t>
  </si>
  <si>
    <t>perrin_supp7910</t>
  </si>
  <si>
    <t>benzamide, 4-methyl-3,5-dinitro-</t>
  </si>
  <si>
    <t>perrin_supp7912</t>
  </si>
  <si>
    <t>benzamide, 3-nitro-</t>
  </si>
  <si>
    <t>perrin_supp7913</t>
  </si>
  <si>
    <t>benzamide, 4-nitro-</t>
  </si>
  <si>
    <t>perrin_supp7914</t>
  </si>
  <si>
    <t>NC(=O)c1c(Cl)ccc(Cl)c1Cl</t>
  </si>
  <si>
    <t>benzamide, 2,3,6-trichloro-</t>
  </si>
  <si>
    <t>perrin_supp7915</t>
  </si>
  <si>
    <t>COc1cc(C(N)=O)cc(OC)c1OC</t>
  </si>
  <si>
    <t>benzamide, 3,4,5-trimethoxy-</t>
  </si>
  <si>
    <t>perrin_supp7916</t>
  </si>
  <si>
    <t>NC(=O)c1c([N+](=O)[O-])cc([N+](=O)[O-])cc1[N+](=O)[O-]</t>
  </si>
  <si>
    <t>benzamide, 2,4,6-trinitro-</t>
  </si>
  <si>
    <t>perrin_supp7917</t>
  </si>
  <si>
    <t>COc1cccc(OC)c1</t>
  </si>
  <si>
    <t>benzene, 1,3-dimethoxy-</t>
  </si>
  <si>
    <t>perrin_supp7921</t>
  </si>
  <si>
    <t>perrin_supp7922</t>
  </si>
  <si>
    <t>HR scale</t>
  </si>
  <si>
    <t>CCOc1ccc(OCC)c(OCC)c1</t>
  </si>
  <si>
    <t>HR scale, aq. HClO4 solutions</t>
  </si>
  <si>
    <t>benzene, 1,3,4-triethoxy-</t>
  </si>
  <si>
    <t>perrin_supp7923</t>
  </si>
  <si>
    <t>COc1cc(OC)cc(OC)c1</t>
  </si>
  <si>
    <t>benzene, 1,3,5-trimethoxy-</t>
  </si>
  <si>
    <t>perrin_supp7924</t>
  </si>
  <si>
    <t>COc1ccc(C(O)c2ccc(OC)cc2)cc1</t>
  </si>
  <si>
    <t>HR scale, aq. H2SO4 solutions</t>
  </si>
  <si>
    <t>benzhydrol, 4,4'-dimethoxy-</t>
  </si>
  <si>
    <t>perrin_supp7926</t>
  </si>
  <si>
    <t>O=C(NO)c1ccccc1</t>
  </si>
  <si>
    <t>Ho value for half-protonation, aq. H2SO4_x000D_
solutions</t>
  </si>
  <si>
    <t>B106a</t>
  </si>
  <si>
    <t>Benzohydroxamic acid</t>
  </si>
  <si>
    <t>perrin_supp7929</t>
  </si>
  <si>
    <t>O=C(NO)c1ccc(Cl)cc1</t>
  </si>
  <si>
    <t>Ho value for half-protonation, aq. H2SO4 solutions</t>
  </si>
  <si>
    <t>benzohydroxamic acid, 4-chloro-</t>
  </si>
  <si>
    <t>perrin_supp7930</t>
  </si>
  <si>
    <t>O=C(NO)c1ccc(O)cc1</t>
  </si>
  <si>
    <t>benzohydroxamic acid, 4-hydroxy-</t>
  </si>
  <si>
    <t>perrin_supp7931</t>
  </si>
  <si>
    <t>COc1ccc(C(=O)NO)cc1</t>
  </si>
  <si>
    <t>benzohydroxamic acid, 4-methoxy-</t>
  </si>
  <si>
    <t>perrin_supp7932</t>
  </si>
  <si>
    <t>Cc1ccc(C(=O)NO)cc1</t>
  </si>
  <si>
    <t>benzohydroxamic acid, 4-methyl-</t>
  </si>
  <si>
    <t>perrin_supp7933</t>
  </si>
  <si>
    <t>perrin_supp7934</t>
  </si>
  <si>
    <t>pKAH(BH+ first excited state)</t>
  </si>
  <si>
    <t>pK[BH+] for first excited state, by Forster cycle</t>
  </si>
  <si>
    <t>perrin_supp7936</t>
  </si>
  <si>
    <t>COc1ccc(C(=O)c2ccc(OC)cc2)cc1</t>
  </si>
  <si>
    <t>benzophenone, 4,4'-dimethoxy-</t>
  </si>
  <si>
    <t>perrin_supp7937</t>
  </si>
  <si>
    <t>O=C(Cc1ccccc1)c1ccccc1</t>
  </si>
  <si>
    <t>- For pK values of disubstituted benzyl phenol ketones in aqueous H2SO4 solutions  see ref F6._x000D_
For pK values of diaryl ketones in aqueous H2SO4  see ref S53</t>
  </si>
  <si>
    <t>Benzyl phenyl ketone</t>
  </si>
  <si>
    <t>perrin_supp7955</t>
  </si>
  <si>
    <t>CCCCO</t>
  </si>
  <si>
    <t>Ho value at half-ionization, aq. H2SO4 solutions</t>
  </si>
  <si>
    <t>DISTRIB.</t>
  </si>
  <si>
    <t>n-Butanol</t>
  </si>
  <si>
    <t>perrin_supp7956</t>
  </si>
  <si>
    <t>CCC(C)O</t>
  </si>
  <si>
    <t>sec-Butanol</t>
  </si>
  <si>
    <t>perrin_supp7957</t>
  </si>
  <si>
    <t>perrin_supp7958</t>
  </si>
  <si>
    <t>C=C(C)[C@H]1CC=C(C)C(=O)C1</t>
  </si>
  <si>
    <t>Z3</t>
  </si>
  <si>
    <t>d-Carvone</t>
  </si>
  <si>
    <t>perrin_supp7960</t>
  </si>
  <si>
    <t>O=C(/C=C/c1ccccc1)c1ccccc1</t>
  </si>
  <si>
    <t>N24</t>
  </si>
  <si>
    <t>- Other measurements: T29_x000D_
For values of substituted chalcones in 5% dioxan-95% aqueous H2SO4  see ref. N24._x000D_
For values of para-substituted chalcones in acetic acid-sulphuric acid  see ref. T28</t>
  </si>
  <si>
    <t>Chalcone</t>
  </si>
  <si>
    <t>perrin_supp7961</t>
  </si>
  <si>
    <t>O=c1ccoc2ccccc12</t>
  </si>
  <si>
    <t>T25b</t>
  </si>
  <si>
    <t>Chromone</t>
  </si>
  <si>
    <t>perrin_supp7962</t>
  </si>
  <si>
    <t>CC(C)c1cc(=O)c2ccccc2o1</t>
  </si>
  <si>
    <t>chromone, 2-isopropyl-</t>
  </si>
  <si>
    <t>perrin_supp7963</t>
  </si>
  <si>
    <t>COc1ccc2c(=O)ccoc2c1</t>
  </si>
  <si>
    <t>chromone, 7-methoxy-</t>
  </si>
  <si>
    <t>perrin_supp7964</t>
  </si>
  <si>
    <t>Cc1cc(=O)c2ccccc2o1</t>
  </si>
  <si>
    <t>chromone, 2-methyl-</t>
  </si>
  <si>
    <t>perrin_supp7965</t>
  </si>
  <si>
    <t>Cc1ccc2c(=O)ccoc2c1</t>
  </si>
  <si>
    <t>chromone, 7-methyl-</t>
  </si>
  <si>
    <t>perrin_supp7966</t>
  </si>
  <si>
    <t>O=c1ccc2ccccc2o1</t>
  </si>
  <si>
    <t>T25c</t>
  </si>
  <si>
    <t>Coumarin</t>
  </si>
  <si>
    <t>perrin_supp7967</t>
  </si>
  <si>
    <t>C/C=C/C(=O)O</t>
  </si>
  <si>
    <t>Crotonic acid</t>
  </si>
  <si>
    <t>perrin_supp7969</t>
  </si>
  <si>
    <t>OC1CCCCC1</t>
  </si>
  <si>
    <t>V17</t>
  </si>
  <si>
    <t>Cyclohexanol</t>
  </si>
  <si>
    <t>perrin_supp7970</t>
  </si>
  <si>
    <t>O=C1C=CCCC1</t>
  </si>
  <si>
    <t>2-Cyclohexen-1-one</t>
  </si>
  <si>
    <t>perrin_supp7971</t>
  </si>
  <si>
    <t>CC1=CC(=O)CC(C)C1</t>
  </si>
  <si>
    <t>2-Cyclohexen-1-one, 3,5-dimethyl-</t>
  </si>
  <si>
    <t>perrin_supp7972</t>
  </si>
  <si>
    <t>CCOC1=CC(=O)CCC1</t>
  </si>
  <si>
    <t>HA aq. H2SO4 solutions</t>
  </si>
  <si>
    <t>2-Cyclohexen-1-one, 3-ethoxy-</t>
  </si>
  <si>
    <t>perrin_supp7973</t>
  </si>
  <si>
    <t>O=C1C=C(O)CCC1</t>
  </si>
  <si>
    <t>2-Cyclohexen-1-one, 3-hydroxy-</t>
  </si>
  <si>
    <t>perrin_supp7974</t>
  </si>
  <si>
    <t>CC1=CC(=O)CCC1</t>
  </si>
  <si>
    <t>2-Cyclohexen-1-one, 3-methyl-</t>
  </si>
  <si>
    <t>perrin_supp7975</t>
  </si>
  <si>
    <t>O=C1C=CCC1</t>
  </si>
  <si>
    <t>2-Cyclopenten-1-one</t>
  </si>
  <si>
    <t>perrin_supp7977</t>
  </si>
  <si>
    <t>CC1=C(C)C(=O)CC1</t>
  </si>
  <si>
    <t>2-Cyclopenten-1-one, 2,3-dimethyl-</t>
  </si>
  <si>
    <t>perrin_supp7978</t>
  </si>
  <si>
    <t>CC1=C(O)C(=O)CC1</t>
  </si>
  <si>
    <t>2-Cyclopenten-1-one, 2-hydroxy-3-methyl-</t>
  </si>
  <si>
    <t>perrin_supp7979</t>
  </si>
  <si>
    <t>CC1=CC(=O)CC1</t>
  </si>
  <si>
    <t>2-Cyclopenten-1-one, 3-methyl-</t>
  </si>
  <si>
    <t>perrin_supp7980</t>
  </si>
  <si>
    <t>O=c1c(-c2ccccc2)c1-c1ccccc1</t>
  </si>
  <si>
    <t>Ho value at half-protonation</t>
  </si>
  <si>
    <t>B69</t>
  </si>
  <si>
    <t>cyclopropenone, diphenyl-</t>
  </si>
  <si>
    <t>perrin_supp7981</t>
  </si>
  <si>
    <t>CC(=O)C1CC1</t>
  </si>
  <si>
    <t>C30</t>
  </si>
  <si>
    <t>- Ref also gives pK(BH+) of cyclobutyl and cyclohexyl methyl ketones</t>
  </si>
  <si>
    <t>Cyclopropyl methyl ketone</t>
  </si>
  <si>
    <t>perrin_supp7983</t>
  </si>
  <si>
    <t>O=S(Cc1ccccc1)Cc1ccccc1</t>
  </si>
  <si>
    <t>Ho scale aq. H2SO4 solutions</t>
  </si>
  <si>
    <t>Dibenzylsulphoxide</t>
  </si>
  <si>
    <t>perrin_supp7987</t>
  </si>
  <si>
    <t>CCCCS(=O)CCCC</t>
  </si>
  <si>
    <t>V18</t>
  </si>
  <si>
    <t>Dibutyl sulphoxide</t>
  </si>
  <si>
    <t>perrin_supp7988</t>
  </si>
  <si>
    <t>perrin_supp7989</t>
  </si>
  <si>
    <t>titration</t>
  </si>
  <si>
    <t>vapour pressure</t>
  </si>
  <si>
    <t>N,N-Dimethylacetamide</t>
  </si>
  <si>
    <t>perrin_supp7993</t>
  </si>
  <si>
    <t>CP(C)(=S)S</t>
  </si>
  <si>
    <t>Ho scale, aq. H2SO4 solutions (pK of -1.07 attributed to (CH3)2PS2H[++] (CH3)2PS[2-] + H[+]</t>
  </si>
  <si>
    <t>Dimethyldithiophosphinic acid</t>
  </si>
  <si>
    <t>perrin_supp7994</t>
  </si>
  <si>
    <t>CN(C)C=O</t>
  </si>
  <si>
    <t>I=0.5(NaClO4), metanil yellow taken as standard, solution 4% in dimethylformamide</t>
  </si>
  <si>
    <t>N,N-Dimethylformamide</t>
  </si>
  <si>
    <t>perrin_supp7995</t>
  </si>
  <si>
    <t>COP(C)(=O)OC</t>
  </si>
  <si>
    <t>Dimethyl methylphosphonate</t>
  </si>
  <si>
    <t>perrin_supp7996</t>
  </si>
  <si>
    <t>CP(C)(=O)c1ccccc1</t>
  </si>
  <si>
    <t>Dimethylphenylphosphine oxide</t>
  </si>
  <si>
    <t>perrin_supp7997</t>
  </si>
  <si>
    <t>CP(C)(=S)c1ccccc1</t>
  </si>
  <si>
    <t>Dimethylphenylphosphine sulphide</t>
  </si>
  <si>
    <t>perrin_supp7998</t>
  </si>
  <si>
    <t>CP(C)(=O)O</t>
  </si>
  <si>
    <t>Dimethylphosphinic acid</t>
  </si>
  <si>
    <t>perrin_supp7999</t>
  </si>
  <si>
    <t>CS(C)=O</t>
  </si>
  <si>
    <t>H2</t>
  </si>
  <si>
    <t>Dimethyl sulphoxide</t>
  </si>
  <si>
    <t>perrin_supp8000</t>
  </si>
  <si>
    <t>L4</t>
  </si>
  <si>
    <t>CC1CCC2=CC(=O)CCC2(C)C1=O</t>
  </si>
  <si>
    <t>2,8a-Dimethyl-3,4,8,8a-tetrahydro-1,6(2H,7H)-naphthalene-dione</t>
  </si>
  <si>
    <t>perrin_supp8001</t>
  </si>
  <si>
    <t>CC(=S)N(C)C</t>
  </si>
  <si>
    <t>J4</t>
  </si>
  <si>
    <t>N,N-Dimethylthioacetamide</t>
  </si>
  <si>
    <t>perrin_supp8002</t>
  </si>
  <si>
    <t>CN(C)C=S</t>
  </si>
  <si>
    <t>N,N-Dimethylthioformamide</t>
  </si>
  <si>
    <t>perrin_supp8003</t>
  </si>
  <si>
    <t>CN(C)C(=S)C(C)(C)C</t>
  </si>
  <si>
    <t>N,N-Dimethylthiopivalamide</t>
  </si>
  <si>
    <t>perrin_supp8004</t>
  </si>
  <si>
    <t>CCC(=S)N(C)C</t>
  </si>
  <si>
    <t>N,N-Dimethylthiopropionamide</t>
  </si>
  <si>
    <t>perrin_supp8005</t>
  </si>
  <si>
    <t>pKR</t>
  </si>
  <si>
    <t>pKR value, using Co acidity function</t>
  </si>
  <si>
    <t>T30</t>
  </si>
  <si>
    <t>perrin_supp8007</t>
  </si>
  <si>
    <t>Diphenylcyclopropenone</t>
  </si>
  <si>
    <t>perrin_supp8008</t>
  </si>
  <si>
    <t>O=[Se](c1ccccc1)c1ccccc1</t>
  </si>
  <si>
    <t>Diphenyl selenoxide</t>
  </si>
  <si>
    <t>perrin_supp8011</t>
  </si>
  <si>
    <t>O=S(c1ccccc1)c1ccccc1</t>
  </si>
  <si>
    <t>Diphenylsulphoxide</t>
  </si>
  <si>
    <t>perrin_supp8012</t>
  </si>
  <si>
    <t>OC(c1cccs1)c1cccs1</t>
  </si>
  <si>
    <t>pKR value using Co acidity function</t>
  </si>
  <si>
    <t>Di-2-thienylcarbinol</t>
  </si>
  <si>
    <t>perrin_supp8015</t>
  </si>
  <si>
    <t>CCO</t>
  </si>
  <si>
    <t>Calorim.</t>
  </si>
  <si>
    <t>Ethanol</t>
  </si>
  <si>
    <t>perrin_supp8016</t>
  </si>
  <si>
    <t>NMR.</t>
  </si>
  <si>
    <t>KIN.</t>
  </si>
  <si>
    <t>Absorbance readings in H2SO4 solutions at t=0</t>
  </si>
  <si>
    <t>perrin_supp8017</t>
  </si>
  <si>
    <t>CC1=CC=CC(C)(C)CC1=O</t>
  </si>
  <si>
    <t>H41a</t>
  </si>
  <si>
    <t>Eucarvone</t>
  </si>
  <si>
    <t>perrin_supp8018</t>
  </si>
  <si>
    <t>perrin_supp8019</t>
  </si>
  <si>
    <t>O=c1c(-c2ccccc2)coc2ccccc12</t>
  </si>
  <si>
    <t>Isoflavone</t>
  </si>
  <si>
    <t>perrin_supp8022</t>
  </si>
  <si>
    <t>perrin_supp8023</t>
  </si>
  <si>
    <t>R17</t>
  </si>
  <si>
    <t>perrin_supp8026</t>
  </si>
  <si>
    <t>CO</t>
  </si>
  <si>
    <t>Methanol</t>
  </si>
  <si>
    <t>perrin_supp8027</t>
  </si>
  <si>
    <t>W8</t>
  </si>
  <si>
    <t>COC(C)=O</t>
  </si>
  <si>
    <t>Y5</t>
  </si>
  <si>
    <t>Methyl acetate</t>
  </si>
  <si>
    <t>perrin_supp8028</t>
  </si>
  <si>
    <t>COC(=O)c1ccccc1</t>
  </si>
  <si>
    <t>Methyl benzoate</t>
  </si>
  <si>
    <t>perrin_supp8029</t>
  </si>
  <si>
    <t>Methyl 1-naphthyl ketone</t>
  </si>
  <si>
    <t>perrin_supp8031</t>
  </si>
  <si>
    <t>pKAH1(BH+ excited)</t>
  </si>
  <si>
    <t>pK(BH+) for first excited state, by Forster cycle</t>
  </si>
  <si>
    <t>Methyl 2-naphthyl ketone</t>
  </si>
  <si>
    <t>perrin_supp8032</t>
  </si>
  <si>
    <t>O=Cc1cccc2ccccc12</t>
  </si>
  <si>
    <t>1-Naphthaldehyde</t>
  </si>
  <si>
    <t>perrin_supp8037</t>
  </si>
  <si>
    <t>O=Cc1ccc2ccccc2c1</t>
  </si>
  <si>
    <t>2-Naphthaldehyde</t>
  </si>
  <si>
    <t>perrin_supp8038</t>
  </si>
  <si>
    <t>NC(=O)c1ccc2ccccc2c1</t>
  </si>
  <si>
    <t>2-Naphthamide</t>
  </si>
  <si>
    <t>perrin_supp8039</t>
  </si>
  <si>
    <t>1-Naphthoic acid</t>
  </si>
  <si>
    <t>perrin_supp8040</t>
  </si>
  <si>
    <t>2-Naphthoic acid</t>
  </si>
  <si>
    <t>perrin_supp8041</t>
  </si>
  <si>
    <t>O=c1ccsc2ccc3ccccc3c12</t>
  </si>
  <si>
    <t>1H-Naphtho[2,1-b]thiopyran-1-one</t>
  </si>
  <si>
    <t>perrin_supp8042</t>
  </si>
  <si>
    <t>O=c1ccsc2c1ccc1ccccc12</t>
  </si>
  <si>
    <t>4H-Naphtho[1,2-b]thiopyran-4-one</t>
  </si>
  <si>
    <t>perrin_supp8043</t>
  </si>
  <si>
    <t>perrin_supp8044</t>
  </si>
  <si>
    <t>perrin_supp8045</t>
  </si>
  <si>
    <t>O=C1C=Cc2cccc3cccc1c23</t>
  </si>
  <si>
    <t>Perinaphthenone</t>
  </si>
  <si>
    <t>perrin_supp8046</t>
  </si>
  <si>
    <t>CCOc1cc(O)cc(OCC)c1</t>
  </si>
  <si>
    <t>HR‚Äô scale, aq. HClO4 solutions</t>
  </si>
  <si>
    <t>phenol, 3,5-diethoxy-</t>
  </si>
  <si>
    <t>perrin_supp8048</t>
  </si>
  <si>
    <t>OC(c1ccccc1)(c1cccs1)c1cccs1</t>
  </si>
  <si>
    <t>Phenyldi-2-thienylcarbinol</t>
  </si>
  <si>
    <t>perrin_supp8052</t>
  </si>
  <si>
    <t>CS(=O)c1ccccc1</t>
  </si>
  <si>
    <t>aq. H2SO4 solutions</t>
  </si>
  <si>
    <t>L3</t>
  </si>
  <si>
    <t>Phenyl methyl sulphoxide</t>
  </si>
  <si>
    <t>perrin_supp8053</t>
  </si>
  <si>
    <t>aq. HClO4 solutions</t>
  </si>
  <si>
    <t>OC(c1ccccc1)c1cccs1</t>
  </si>
  <si>
    <t>Phenyl-2-thienylcarbinol</t>
  </si>
  <si>
    <t>perrin_supp8054</t>
  </si>
  <si>
    <t>Oc1cc(O)cc(O)c1</t>
  </si>
  <si>
    <t>HR‚Äô value for C(BH+)=C(B), aq. HClO4 solutions</t>
  </si>
  <si>
    <t>Phloroglucinol</t>
  </si>
  <si>
    <t>perrin_supp8055</t>
  </si>
  <si>
    <t>pKAH(BH+)</t>
  </si>
  <si>
    <t>pK(BH+) value for C(BH+) = C(B), Ho scale. Does not fit Ho or HR' scale</t>
  </si>
  <si>
    <t>S17, S18</t>
  </si>
  <si>
    <t>O=C1OCc2ccccc21</t>
  </si>
  <si>
    <t>Phthalide</t>
  </si>
  <si>
    <t>perrin_supp8065</t>
  </si>
  <si>
    <t>24+3</t>
  </si>
  <si>
    <t>Propionamide</t>
  </si>
  <si>
    <t>perrin_supp8066</t>
  </si>
  <si>
    <t>CCC(=O)O</t>
  </si>
  <si>
    <t>Propionic acid</t>
  </si>
  <si>
    <t>perrin_supp8067</t>
  </si>
  <si>
    <t>CCCOC(C)=O</t>
  </si>
  <si>
    <t>n-propyl acetate</t>
  </si>
  <si>
    <t>perrin_supp8068</t>
  </si>
  <si>
    <t>Cc1cc(C)oc(=O)c1</t>
  </si>
  <si>
    <t>T25d</t>
  </si>
  <si>
    <t>2-Pyrone, 4,6-dimethyl-</t>
  </si>
  <si>
    <t>perrin_supp8069</t>
  </si>
  <si>
    <t>perrin_supp8070</t>
  </si>
  <si>
    <t>perrin_supp8071</t>
  </si>
  <si>
    <t>perrin_supp8072</t>
  </si>
  <si>
    <t>perrin_supp8074</t>
  </si>
  <si>
    <t>O=c1ccoc(-c2ccccc2)c1</t>
  </si>
  <si>
    <t>4-Pyrone, 2-phenyl-</t>
  </si>
  <si>
    <t>perrin_supp8075</t>
  </si>
  <si>
    <t>NC(=O)c1ccc[nH]1</t>
  </si>
  <si>
    <t>aq. H2SO4 solutions, HA scale</t>
  </si>
  <si>
    <t>2-Pyrrolecarboxamide</t>
  </si>
  <si>
    <t>perrin_supp8076</t>
  </si>
  <si>
    <t>O=c1ccsc2ccccc12</t>
  </si>
  <si>
    <t>1-Thiachromone</t>
  </si>
  <si>
    <t>perrin_supp8080</t>
  </si>
  <si>
    <t>Cc1cc(=O)c2ccccc2s1</t>
  </si>
  <si>
    <t>1-Thiachromone, 2-methyl-</t>
  </si>
  <si>
    <t>perrin_supp8081</t>
  </si>
  <si>
    <t>O=c1cc(-c2ccccc2)sc2ccccc12</t>
  </si>
  <si>
    <t>1-Thiachromone, 2-phenyl-</t>
  </si>
  <si>
    <t>perrin_supp8082</t>
  </si>
  <si>
    <t>O=c1c(-c2ccccc2)csc2ccccc12</t>
  </si>
  <si>
    <t>1-Thiachromone, 3-phenyl-</t>
  </si>
  <si>
    <t>perrin_supp8083</t>
  </si>
  <si>
    <t>O=c1ccc2ccccc2s1</t>
  </si>
  <si>
    <t>Thiacoumarin</t>
  </si>
  <si>
    <t>perrin_supp8084</t>
  </si>
  <si>
    <t>- Other measurements: Z1_x000D_
For values of alkyl substituted thioureas  see J4</t>
  </si>
  <si>
    <t>perrin_supp8091</t>
  </si>
  <si>
    <t>toluene, 2,4-dinitro-</t>
  </si>
  <si>
    <t>perrin_supp8093</t>
  </si>
  <si>
    <t>In aq. H2SO4 solution, Ho scale</t>
  </si>
  <si>
    <t>toluene, 4-nitro-</t>
  </si>
  <si>
    <t>perrin_supp8094</t>
  </si>
  <si>
    <t>O=[As](c1ccccc1)(c1ccccc1)c1ccccc1</t>
  </si>
  <si>
    <t>Ho scale, aq. H2SO4, solutions</t>
  </si>
  <si>
    <t>Triphenylarsine oxide</t>
  </si>
  <si>
    <t>perrin_supp8095</t>
  </si>
  <si>
    <t>perrin_supp8096</t>
  </si>
  <si>
    <t>O=P(c1ccccc1)(c1ccccc1)c1ccccc1</t>
  </si>
  <si>
    <t>Triphenyl phosphine oxide</t>
  </si>
  <si>
    <t>perrin_supp8106</t>
  </si>
  <si>
    <t>O=c1cccccc1O</t>
  </si>
  <si>
    <t>Tropolone</t>
  </si>
  <si>
    <t>perrin_supp8107</t>
  </si>
  <si>
    <t>O=c1cccccc1</t>
  </si>
  <si>
    <t>Tropone</t>
  </si>
  <si>
    <t>perrin_supp8108</t>
  </si>
  <si>
    <t>c1ccc[cH+]cc1</t>
  </si>
  <si>
    <t>pKR for pseudo-base formation</t>
  </si>
  <si>
    <t>Tropylium cation</t>
  </si>
  <si>
    <t>perrin_supp8109</t>
  </si>
  <si>
    <t>O=c1c2ccccc2oc2ccccc12</t>
  </si>
  <si>
    <t>Xanthone</t>
  </si>
  <si>
    <t>perrin_supp8110</t>
  </si>
  <si>
    <t>OC1c2ccccc2Oc2ccccc21</t>
  </si>
  <si>
    <t>Xanthydrol</t>
  </si>
  <si>
    <t>perrin_supp8111</t>
  </si>
  <si>
    <t>Cc1cc(C2(c3ccc(O)c(C)c3)OS(=O)(=O)c3ccccc32)ccc1O</t>
  </si>
  <si>
    <t>o-Cresol Red</t>
  </si>
  <si>
    <t>perrin_supp8118</t>
  </si>
  <si>
    <t>perrin_supp8119</t>
  </si>
  <si>
    <t>O=C1OC2(c3cc(Cl)c(O)cc3Oc3cc(O)c(Cl)cc32)c2ccccc21</t>
  </si>
  <si>
    <t>L15a</t>
  </si>
  <si>
    <t>2',7'-Dichlorofluorescein</t>
  </si>
  <si>
    <t>perrin_supp8120</t>
  </si>
  <si>
    <t>In 0.1M acetate and 0.025M phosphate buffers</t>
  </si>
  <si>
    <t>O=C1OC2(c3ccc(O)cc3Oc3cc(O)ccc32)c2ccccc21</t>
  </si>
  <si>
    <t>L23a</t>
  </si>
  <si>
    <t>Fluorescein</t>
  </si>
  <si>
    <t>perrin_supp8121</t>
  </si>
  <si>
    <t>O=S(=O)([O-])c1cccc(N=Nc2ccc(Nc3ccccc3)cc2)c1.[Na+]</t>
  </si>
  <si>
    <t>I=0.5(NaClO4)</t>
  </si>
  <si>
    <t>Metanil Yellow</t>
  </si>
  <si>
    <t>perrin_supp8122</t>
  </si>
  <si>
    <t>P13</t>
  </si>
  <si>
    <t>perrin_supp8125</t>
  </si>
  <si>
    <t>Cc1c(C2(c3cc(C(C)C)c(O)c(CN(CC(=O)[O-])CC(=O)[O-])c3C)OS(=O)(=O)c3ccccc32)cc(C(C)C)c(O)c1CN(CC(=O)[O-])CC(=O)[O-].[Na+].[Na+].[Na+].[Na+]</t>
  </si>
  <si>
    <t>A2</t>
  </si>
  <si>
    <t>Methylthymol Blue</t>
  </si>
  <si>
    <t>perrin_supp8126</t>
  </si>
  <si>
    <t>CCN(CC)c1ccc2nc3c(cc(N)c4ccccc43)[o+]c2c1.[Cl-]</t>
  </si>
  <si>
    <t>I=0.1 (phosphate buffer)</t>
  </si>
  <si>
    <t>S8</t>
  </si>
  <si>
    <t>Nile Blue</t>
  </si>
  <si>
    <t>perrin_supp8127</t>
  </si>
  <si>
    <t>In aq. H2SO4 solutions. The monocation readily dimerises</t>
  </si>
  <si>
    <t>CN(C)c1ccc(N=Nc2ccc(S(=O)(=O)[O-])cc2)cc1.[Na+]</t>
  </si>
  <si>
    <t>Orange III</t>
  </si>
  <si>
    <t>perrin_supp8128</t>
  </si>
  <si>
    <t>Cc1ccc(O)c(N=Nc2ccccn2)c1</t>
  </si>
  <si>
    <t>2-(2-Pyridylazo)-4-methylphenol</t>
  </si>
  <si>
    <t>perrin_supp8129</t>
  </si>
  <si>
    <t>CCNc1cc2[o+]c3cc(NCC)c(C)cc3c(-c3ccccc3C(=O)OCC)c2cc1C.[Cl-]</t>
  </si>
  <si>
    <t>C=10-4-10-5M</t>
  </si>
  <si>
    <t>Rhodamine 6G</t>
  </si>
  <si>
    <t>perrin_supp8136</t>
  </si>
  <si>
    <t>against borax buffer of pK 9.234</t>
  </si>
  <si>
    <t>perrin_supp8138</t>
  </si>
  <si>
    <t>C/C=N/NC(N)=O</t>
  </si>
  <si>
    <t>From variation of hydrolysis constant with pH</t>
  </si>
  <si>
    <t>Acetaldehyde semicarbazone</t>
  </si>
  <si>
    <t>perrin_supp8139</t>
  </si>
  <si>
    <t>CC(C)=NNC(N)=O</t>
  </si>
  <si>
    <t>Acetone semicarbazone</t>
  </si>
  <si>
    <t>perrin_supp8140</t>
  </si>
  <si>
    <t>NC(=O)N/N=C/c1ccccc1</t>
  </si>
  <si>
    <t>Benzaldehyde semicarbazone</t>
  </si>
  <si>
    <t>perrin_supp8142</t>
  </si>
  <si>
    <t>c1ccc(CN(CCN(Cc2ccccn2)Cc2ccccn2)Cc2ccccn2)nc1</t>
  </si>
  <si>
    <t>ethylenediamine, N,N,N',N'-tetrakis-(2-pyridylmethyl)-</t>
  </si>
  <si>
    <t>perrin_supp8155</t>
  </si>
  <si>
    <t>NC(=O)N/N=C/c1ccco1</t>
  </si>
  <si>
    <t>From variation of hydrolysis_x000D_
constant with pH</t>
  </si>
  <si>
    <t>Furfural semicarbazone</t>
  </si>
  <si>
    <t>perrin_supp8156</t>
  </si>
  <si>
    <t>CN=C(NC)NC(C)=O</t>
  </si>
  <si>
    <t>guanidine, N-acetyl-N',N"-dimethyl-</t>
  </si>
  <si>
    <t>perrin_supp8158</t>
  </si>
  <si>
    <t>CN=C(N(C)C)N(C)C(C)=O</t>
  </si>
  <si>
    <t>guanidine, N-acetyl-N,N',N',N"-tetramethyl-</t>
  </si>
  <si>
    <t>perrin_supp8159</t>
  </si>
  <si>
    <t>CC(=O)NC(=N)NC(C)=O</t>
  </si>
  <si>
    <t>guanidine, N,N'-diacetyl-</t>
  </si>
  <si>
    <t>perrin_supp8164</t>
  </si>
  <si>
    <t>CN(C)C(N)=N[N+](=O)[O-]</t>
  </si>
  <si>
    <t>In aq. HNO3 solutions</t>
  </si>
  <si>
    <t>P48</t>
  </si>
  <si>
    <t>guanidine, 1,1-dimethyl-2-nitro-</t>
  </si>
  <si>
    <t>perrin_supp8165</t>
  </si>
  <si>
    <t>CONC(=N)N</t>
  </si>
  <si>
    <t>C=0.05m</t>
  </si>
  <si>
    <t>guanidine, N-methoxy-</t>
  </si>
  <si>
    <t>perrin_supp8166</t>
  </si>
  <si>
    <t>CNC(N)=N[N+](=O)[O-]</t>
  </si>
  <si>
    <t>guanidine, 1-methyl-2-nitro-</t>
  </si>
  <si>
    <t>perrin_supp8167</t>
  </si>
  <si>
    <t>CN(C)C(=N[N+](=O)[O-])N(C)C</t>
  </si>
  <si>
    <t>In aq. H2SO4 solutions, Ho" scale</t>
  </si>
  <si>
    <t>guanidine, 1,1,3,3-tetramethyl-2-nitro-</t>
  </si>
  <si>
    <t>perrin_supp8169</t>
  </si>
  <si>
    <t>In aq. HNO3 solution</t>
  </si>
  <si>
    <t>CC(=O)NNC(=O)[C@@H](N)Cc1ccc(O)cc1</t>
  </si>
  <si>
    <t>25(?)</t>
  </si>
  <si>
    <t>hydrazine, 1-acetyl-2-(L-tyrosyl)-</t>
  </si>
  <si>
    <t>perrin_supp8172</t>
  </si>
  <si>
    <t>C=0.01M, "mixed" constant</t>
  </si>
  <si>
    <t>hydrazine, benzoyl-</t>
  </si>
  <si>
    <t>perrin_supp8173</t>
  </si>
  <si>
    <t>NNCc1ccccc1</t>
  </si>
  <si>
    <t>C=0.0025M, as hydrochloride</t>
  </si>
  <si>
    <t>hydrazine, benzyl-</t>
  </si>
  <si>
    <t>perrin_supp8177</t>
  </si>
  <si>
    <t>CN(N)c1ccccc1Br</t>
  </si>
  <si>
    <t>hydrazine, 1-(o-bromophenyl)-1-methyl-</t>
  </si>
  <si>
    <t>perrin_supp8186</t>
  </si>
  <si>
    <t>CN(N)c1cccc(Br)c1</t>
  </si>
  <si>
    <t>hydrazine, 1-(m-bromophenyl)-1-methyl-</t>
  </si>
  <si>
    <t>perrin_supp8187</t>
  </si>
  <si>
    <t>CN(N)c1ccc(Br)cc1</t>
  </si>
  <si>
    <t>hydrazine, 1-(p-bromophenyl)-1-methyl-</t>
  </si>
  <si>
    <t>perrin_supp8188</t>
  </si>
  <si>
    <t>NNC(=O)CNC(=O)OCc1ccccc1</t>
  </si>
  <si>
    <t>hydrazine, 1-(carbobenzoxyglycyl)-</t>
  </si>
  <si>
    <t>perrin_supp8189</t>
  </si>
  <si>
    <t>NNC(=O)CNC(=O)CNC(=O)OCc1ccccc1</t>
  </si>
  <si>
    <t>hydrazine, 1-(carbobenzoxyglycylglycyl)-</t>
  </si>
  <si>
    <t>perrin_supp8190</t>
  </si>
  <si>
    <t>CN(N)c1ccccc1C(=O)O</t>
  </si>
  <si>
    <t>hydrazine, 1-(o-carboxyphenyl)-1-methyl-</t>
  </si>
  <si>
    <t>perrin_supp8198</t>
  </si>
  <si>
    <t>CN(N)c1cccc(C(=O)O)c1</t>
  </si>
  <si>
    <t>hydrazine, 1-(m-carboxyphenyl)-1-methyl-</t>
  </si>
  <si>
    <t>perrin_supp8199</t>
  </si>
  <si>
    <t>CN(N)c1ccc(C(=O)O)cc1</t>
  </si>
  <si>
    <t>hydrazine, 1-(p-carboxyphenyl)-1-methyl-</t>
  </si>
  <si>
    <t>perrin_supp8200</t>
  </si>
  <si>
    <t>CN(N)c1ccccc1Cl</t>
  </si>
  <si>
    <t>C=0.001M1</t>
  </si>
  <si>
    <t>hydrazine, 1-(o-chlorophenyl)-1-methyl-</t>
  </si>
  <si>
    <t>perrin_supp8204</t>
  </si>
  <si>
    <t>CN(N)c1cccc(Cl)c1</t>
  </si>
  <si>
    <t>hydrazine, 1-(m-chlorophenyl)-1-methyl-</t>
  </si>
  <si>
    <t>perrin_supp8205</t>
  </si>
  <si>
    <t>CN(N)c1ccc(Cl)cc1</t>
  </si>
  <si>
    <t>hydrazine, 1-(p-chlorophenyl)-1-methyl-</t>
  </si>
  <si>
    <t>perrin_supp8206</t>
  </si>
  <si>
    <t>N#CCCNN</t>
  </si>
  <si>
    <t>I=0.0025M, as hydrochloride</t>
  </si>
  <si>
    <t>hydrazine, (2-cyano)ethyl-</t>
  </si>
  <si>
    <t>perrin_supp8207</t>
  </si>
  <si>
    <t>CCOC(=O)CNN</t>
  </si>
  <si>
    <t>hydrazine, ethoxycarbonylmethyl-</t>
  </si>
  <si>
    <t>perrin_supp8216</t>
  </si>
  <si>
    <t>CCOC(=O)N(N)c1ccccc1</t>
  </si>
  <si>
    <t>hydrazine, (2-ethoxycarbonyl)phenyl-</t>
  </si>
  <si>
    <t>perrin_supp8217</t>
  </si>
  <si>
    <t>CCOC(=O)c1ccccc1N(C)N</t>
  </si>
  <si>
    <t>hydrazine, 1-(o-ethoxycarbonylphenyl)-1-methyl-</t>
  </si>
  <si>
    <t>perrin_supp8220</t>
  </si>
  <si>
    <t>CCOC(=O)c1cccc(N(C)N)c1</t>
  </si>
  <si>
    <t>hydrazine, 1-(m-ethoxycarbonylphenyl)-1-methyl-</t>
  </si>
  <si>
    <t>perrin_supp8221</t>
  </si>
  <si>
    <t>CCOC(=O)c1ccc(N(C)N)cc1</t>
  </si>
  <si>
    <t>hydrazine, 1-(p-ethoxycarbonylphenyl)-1-methyl-</t>
  </si>
  <si>
    <t>perrin_supp8222</t>
  </si>
  <si>
    <t>CCON(N)c1ccccc1</t>
  </si>
  <si>
    <t>hydrazine, (2-ethoxy)phenyl-</t>
  </si>
  <si>
    <t>perrin_supp8223</t>
  </si>
  <si>
    <t>CCN(N)c1ccccc1</t>
  </si>
  <si>
    <t>hydrazine, 1-ethyl-1-phenyl-</t>
  </si>
  <si>
    <t>perrin_supp8229</t>
  </si>
  <si>
    <t>NNc1cccc(I)c1</t>
  </si>
  <si>
    <t>pKb, extrapolated from dioxan-water values</t>
  </si>
  <si>
    <t>W13a</t>
  </si>
  <si>
    <t>hydrazine, 3-iodophenyl-</t>
  </si>
  <si>
    <t>perrin_supp8231</t>
  </si>
  <si>
    <t>NNc1ccc(I)cc1</t>
  </si>
  <si>
    <t>hydrazine, 4-iodophenyl-</t>
  </si>
  <si>
    <t>perrin_supp8232</t>
  </si>
  <si>
    <t>COc1ccccc1N(C)N</t>
  </si>
  <si>
    <t>hydrazine, 1-(o-methoxyphenyl)-1-methyl-</t>
  </si>
  <si>
    <t>perrin_supp8236</t>
  </si>
  <si>
    <t>COc1cccc(N(C)N)c1</t>
  </si>
  <si>
    <t>hydrazine, 1-(m-methoxyphenyl)-1-methyl-</t>
  </si>
  <si>
    <t>perrin_supp8237</t>
  </si>
  <si>
    <t>COc1ccc(N(C)N)cc1</t>
  </si>
  <si>
    <t>hydrazine, 1-(p-methoxyphenyl)-1-methyl-</t>
  </si>
  <si>
    <t>perrin_supp8238</t>
  </si>
  <si>
    <t>CN(N)c1ccccc1</t>
  </si>
  <si>
    <t>hydrazine, 1-methyl-1-phenyl-</t>
  </si>
  <si>
    <t>perrin_supp8242</t>
  </si>
  <si>
    <t>Cc1ccccc1N(C)N</t>
  </si>
  <si>
    <t>hydrazine, 1-methyl-1-(o-tolyl)-</t>
  </si>
  <si>
    <t>perrin_supp8247</t>
  </si>
  <si>
    <t>Cc1cccc(N(C)N)c1</t>
  </si>
  <si>
    <t>hydrazine, 1-methyl-1-(m-tolyl)-</t>
  </si>
  <si>
    <t>perrin_supp8248</t>
  </si>
  <si>
    <t>Cc1ccc(N(C)N)cc1</t>
  </si>
  <si>
    <t>hydrazine, 1-methyl-1-(p-tolyl)-</t>
  </si>
  <si>
    <t>perrin_supp8249</t>
  </si>
  <si>
    <t>NNc1cccc2ccccc12</t>
  </si>
  <si>
    <t>hydrazine, naphthyl-</t>
  </si>
  <si>
    <t>perrin_supp8250</t>
  </si>
  <si>
    <t>NNc1ccc(Oc2ccccc2)cc1</t>
  </si>
  <si>
    <t>hydrazine, 4-phenoxyphenyl-</t>
  </si>
  <si>
    <t>perrin_supp8255</t>
  </si>
  <si>
    <t>NNc1ccccc1</t>
  </si>
  <si>
    <t>O2, O5</t>
  </si>
  <si>
    <t>hydrazine, phenyl-</t>
  </si>
  <si>
    <t>perrin_supp8256</t>
  </si>
  <si>
    <t>C#CCNN</t>
  </si>
  <si>
    <t>hydrazine, prop-2-ynyl-</t>
  </si>
  <si>
    <t>perrin_supp8258</t>
  </si>
  <si>
    <t>CC[As](=O)(CC)c1ccccc1</t>
  </si>
  <si>
    <t>C11a</t>
  </si>
  <si>
    <t>Phenyldiethylarsine oxide</t>
  </si>
  <si>
    <t>perrin_supp8265</t>
  </si>
  <si>
    <t>CC[As](=O)(CC)c1ccc(Br)cc1</t>
  </si>
  <si>
    <t>phenyldiethylarsine oxide, p-bromo-</t>
  </si>
  <si>
    <t>perrin_supp8266</t>
  </si>
  <si>
    <t>CC[As](=O)(CC)c1ccc(Cl)cc1</t>
  </si>
  <si>
    <t>phenyldiethylarsine oxide, p-chloro-</t>
  </si>
  <si>
    <t>perrin_supp8267</t>
  </si>
  <si>
    <t>CC[As](=O)(CC)c1ccc(N(C)C)cc1</t>
  </si>
  <si>
    <t>phenyldiethylarsine oxide, p-dimethylamino-</t>
  </si>
  <si>
    <t>perrin_supp8268</t>
  </si>
  <si>
    <t>CC[As](=O)(CC)c1ccccc1OC</t>
  </si>
  <si>
    <t>phenyldiethylarsine oxide, o-methoxy-</t>
  </si>
  <si>
    <t>perrin_supp8269</t>
  </si>
  <si>
    <t>CC[As](=O)(CC)c1ccc(OC)cc1</t>
  </si>
  <si>
    <t>phenyldiethylarsine oxide, p-methoxy-</t>
  </si>
  <si>
    <t>perrin_supp8270</t>
  </si>
  <si>
    <t>CC[As](=O)(CC)c1ccc(C)cc1</t>
  </si>
  <si>
    <t>phenyldiethylarsine oxide, p-methyl-</t>
  </si>
  <si>
    <t>perrin_supp8271</t>
  </si>
  <si>
    <t>CC[As](=O)(CC)c1ccccc1[N+](=O)[O-]</t>
  </si>
  <si>
    <t>phenyldiethylarsine oxide, o-nitro-</t>
  </si>
  <si>
    <t>perrin_supp8272</t>
  </si>
  <si>
    <t>CC[As](=O)(CC)c1cccc([N+](=O)[O-])c1</t>
  </si>
  <si>
    <t>phenyldiethylarsine oxide, m-nitro-</t>
  </si>
  <si>
    <t>perrin_supp8273</t>
  </si>
  <si>
    <t>CC[As](=O)(CC)c1ccc([N+](=O)[O-])cc1</t>
  </si>
  <si>
    <t>phenyldiethylarsine oxide, p-nitro-</t>
  </si>
  <si>
    <t>perrin_supp8274</t>
  </si>
  <si>
    <t>CCC[As](=O)(CCC)c1ccccc1</t>
  </si>
  <si>
    <t>Phenyldi-n-propylarsine oxide</t>
  </si>
  <si>
    <t>perrin_supp8275</t>
  </si>
  <si>
    <t>CCC[As](=O)(CCC)c1ccc(C)cc1</t>
  </si>
  <si>
    <t>phenyldi-n-propylarsine oxide, p-methyl-</t>
  </si>
  <si>
    <t>perrin_supp8276</t>
  </si>
  <si>
    <t>C/C(=N\NC(N)=O)C(=O)O</t>
  </si>
  <si>
    <t>Pyruvic acid semicarbazone</t>
  </si>
  <si>
    <t>perrin_supp8279</t>
  </si>
  <si>
    <t>I=0.5, titration of hydrochloride</t>
  </si>
  <si>
    <t>C32</t>
  </si>
  <si>
    <t>perrin_supp8280</t>
  </si>
  <si>
    <t>C=0.1M, corrected from I=0.08 pH at half-neutralisation taken</t>
  </si>
  <si>
    <t>CAT.</t>
  </si>
  <si>
    <t>perrin_supp8290</t>
  </si>
  <si>
    <t>perrin_supp8294</t>
  </si>
  <si>
    <t>urea, N-phenyl-</t>
  </si>
  <si>
    <t>perrin_supp8296</t>
  </si>
  <si>
    <t>(pK of hydrate)</t>
  </si>
  <si>
    <t>Methanal</t>
  </si>
  <si>
    <t>['OPSIN_name1', 'OPSIN_nickname1', 'cirpy_name1', 'cirpy_nickname1', 'pubchem_name1', 'pubchem_nickname1', 'chemaxon_name1', 'chemaxon_nickname1']</t>
  </si>
  <si>
    <t>serjeant</t>
  </si>
  <si>
    <t>serjeant2001</t>
  </si>
  <si>
    <t>A</t>
  </si>
  <si>
    <t>O=CO</t>
  </si>
  <si>
    <t>m=0.0003-0.05</t>
  </si>
  <si>
    <t>C2, R1b</t>
  </si>
  <si>
    <t>Methanoic acid</t>
  </si>
  <si>
    <t>Formic acid</t>
  </si>
  <si>
    <t>serjeant2002</t>
  </si>
  <si>
    <t>E1e</t>
  </si>
  <si>
    <t>P87</t>
  </si>
  <si>
    <t>B50</t>
  </si>
  <si>
    <t>C1, R4</t>
  </si>
  <si>
    <t>I=1.0(KCl), mixed constant</t>
  </si>
  <si>
    <t>S18</t>
  </si>
  <si>
    <t>pK1(D2O)</t>
  </si>
  <si>
    <t>Based on pK=5.28 for acetic acid in D2O</t>
  </si>
  <si>
    <t>Methanoic acid-d. m=0.0003-0.05</t>
  </si>
  <si>
    <t>Methanoic acid-d</t>
  </si>
  <si>
    <t>m=0.0003-0.05_x000D_
P=1000 (atm)</t>
  </si>
  <si>
    <t>1000 (atm)</t>
  </si>
  <si>
    <t>m=0.0003-0.05_x000D_
P=2000 (atm)</t>
  </si>
  <si>
    <t>2000 (atm)</t>
  </si>
  <si>
    <t>m=0.0003-0.05_x000D_
P=3000 (atm)</t>
  </si>
  <si>
    <t>3000 (atm)</t>
  </si>
  <si>
    <t>O=COO</t>
  </si>
  <si>
    <t>Peroxymethanoic acid</t>
  </si>
  <si>
    <t>['OPSIN_name1', 'OPSIN_nickname1', 'cirpy_nickname1', 'pubchem_nickname1', 'chemaxon_nickname1']</t>
  </si>
  <si>
    <t>Performic acid</t>
  </si>
  <si>
    <t>serjeant2003</t>
  </si>
  <si>
    <t>['OPSIN_name1', 'cirpy_name1', 'pubchem_name1', 'chemaxon_name1']</t>
  </si>
  <si>
    <t>serjeant2004</t>
  </si>
  <si>
    <t>M126</t>
  </si>
  <si>
    <t>COO</t>
  </si>
  <si>
    <t>Methyl hydroperoxide</t>
  </si>
  <si>
    <t>serjeant2005</t>
  </si>
  <si>
    <t>CS</t>
  </si>
  <si>
    <t>1% ethanol, gas solubility method</t>
  </si>
  <si>
    <t>K57</t>
  </si>
  <si>
    <t>Methanethiol</t>
  </si>
  <si>
    <t>serjeant2006</t>
  </si>
  <si>
    <t>O=[N+]([O-])C([N+](=O)[O-])[N+](=O)[O-]</t>
  </si>
  <si>
    <t>In aqueous HClO4, Ho scale</t>
  </si>
  <si>
    <t>T58a</t>
  </si>
  <si>
    <t>methane, trinitro-</t>
  </si>
  <si>
    <t>serjeant2007</t>
  </si>
  <si>
    <t>Mixed constant</t>
  </si>
  <si>
    <t>In aqueous HC, Ho scale</t>
  </si>
  <si>
    <t>N39, S82</t>
  </si>
  <si>
    <t>O=[N+]([O-])C[N+](=O)[O-]</t>
  </si>
  <si>
    <t>N39</t>
  </si>
  <si>
    <t>methane, dinitro-</t>
  </si>
  <si>
    <t>serjeant2008</t>
  </si>
  <si>
    <t>C[N+](=O)[O-]</t>
  </si>
  <si>
    <t>C=0.005-0.017, mixed constant</t>
  </si>
  <si>
    <t>T67</t>
  </si>
  <si>
    <t>methane, nitro-</t>
  </si>
  <si>
    <t>serjeant2009</t>
  </si>
  <si>
    <t>O=S(O)CO</t>
  </si>
  <si>
    <t>C=0.1, mixed constant</t>
  </si>
  <si>
    <t>R54</t>
  </si>
  <si>
    <t>methanesulfinic acid, hydroxy-</t>
  </si>
  <si>
    <t>serjeant2012</t>
  </si>
  <si>
    <t>O=C(O)[GeH3]</t>
  </si>
  <si>
    <t>Compound decomposes</t>
  </si>
  <si>
    <t>K71</t>
  </si>
  <si>
    <t>ethanoic acid, 2-germa-</t>
  </si>
  <si>
    <t>serjeant2013</t>
  </si>
  <si>
    <t>CS(=O)(=O)O</t>
  </si>
  <si>
    <t>RAM</t>
  </si>
  <si>
    <t>C64</t>
  </si>
  <si>
    <t>Methanesulfonic acid</t>
  </si>
  <si>
    <t>serjeant2014</t>
  </si>
  <si>
    <t>C77</t>
  </si>
  <si>
    <t>O=C(P(=O)(O)O)P(=O)(O)O</t>
  </si>
  <si>
    <t>pK3</t>
  </si>
  <si>
    <t>C=0.005, I=0.032-0.25</t>
  </si>
  <si>
    <t>methylenediphosphonic acid, oxo-</t>
  </si>
  <si>
    <t>['OPSIN_name1', 'OPSIN_nickname1', 'chemaxon_nickname1']</t>
  </si>
  <si>
    <t>Carbonyldiphosphonic acid</t>
  </si>
  <si>
    <t>serjeant2015</t>
  </si>
  <si>
    <t>pK4</t>
  </si>
  <si>
    <t>CP(=O)(O)O</t>
  </si>
  <si>
    <t>I=0.2(NH4ClO4)</t>
  </si>
  <si>
    <t>Methylphosphonic acid</t>
  </si>
  <si>
    <t>serjeant2016</t>
  </si>
  <si>
    <t>pK2</t>
  </si>
  <si>
    <t>C=0.001, I=0.1(KCl), concentration constants</t>
  </si>
  <si>
    <t>D68</t>
  </si>
  <si>
    <t>C[As](=O)(O)O</t>
  </si>
  <si>
    <t>C=0.05, I=1.0(KCl), mixed constant</t>
  </si>
  <si>
    <t>Methylarsonic acid</t>
  </si>
  <si>
    <t>serjeant2017</t>
  </si>
  <si>
    <t>Mixed constants</t>
  </si>
  <si>
    <t>COP(=O)(O)O</t>
  </si>
  <si>
    <t>M=0.04, mixed constants</t>
  </si>
  <si>
    <t>K67</t>
  </si>
  <si>
    <t>Methyl dihydrogen phosphate</t>
  </si>
  <si>
    <t>serjeant2018</t>
  </si>
  <si>
    <t>B174</t>
  </si>
  <si>
    <t>NNC(N)=S</t>
  </si>
  <si>
    <t>C=0.1, I=1.0(KCl), mixed constant</t>
  </si>
  <si>
    <t>Thiosemicarbazide</t>
  </si>
  <si>
    <t>serjeant2019</t>
  </si>
  <si>
    <t>I=1.0(KCl), mixed constants</t>
  </si>
  <si>
    <t>pK2(D2O)</t>
  </si>
  <si>
    <t>O=P(O)(O)CP(=O)(O)O</t>
  </si>
  <si>
    <t>I=0.5[(CH3)4NCl], concentration constants</t>
  </si>
  <si>
    <t>Methylenediphosphonic acid</t>
  </si>
  <si>
    <t>serjeant2020</t>
  </si>
  <si>
    <t>C=0.005, I=0.03-0.25</t>
  </si>
  <si>
    <t>I=0.1-1.0[(CH3)4NBr]</t>
  </si>
  <si>
    <t>COP(=O)(O)OP(=O)(O)OP(=O)(O)O</t>
  </si>
  <si>
    <t>I=0.1(NaClO4), mixed constant</t>
  </si>
  <si>
    <t>Methyl tetrahydrogen triphosphate</t>
  </si>
  <si>
    <t>serjeant2022</t>
  </si>
  <si>
    <t>O=[N+]([O-])C(Cl)Cl</t>
  </si>
  <si>
    <t>methane, dichloronitro-</t>
  </si>
  <si>
    <t>serjeant2023</t>
  </si>
  <si>
    <t>O=[N+]([O-])C(F)F</t>
  </si>
  <si>
    <t>methane, difluoronitro-</t>
  </si>
  <si>
    <t>serjeant2024</t>
  </si>
  <si>
    <t>O=[N+]([O-])C(Cl)[N+](=O)[O-]</t>
  </si>
  <si>
    <t>methane, chlorodinitro-</t>
  </si>
  <si>
    <t>serjeant2025</t>
  </si>
  <si>
    <t>I24</t>
  </si>
  <si>
    <t>O=[N+]([O-])C(Br)[N+](=O)[O-]</t>
  </si>
  <si>
    <t>methane, bromodinitro-</t>
  </si>
  <si>
    <t>serjeant2026</t>
  </si>
  <si>
    <t>O=[N+]([O-])C(I)[N+](=O)[O-]</t>
  </si>
  <si>
    <t>methane, iododinitro-</t>
  </si>
  <si>
    <t>serjeant2027</t>
  </si>
  <si>
    <t>O=[N+]([O-])C(F)[N+](=O)[O-]</t>
  </si>
  <si>
    <t>methane, fluorodinitro-</t>
  </si>
  <si>
    <t>serjeant2028</t>
  </si>
  <si>
    <t>O=[N+]([O-])CCl</t>
  </si>
  <si>
    <t>methane, chloronitro-</t>
  </si>
  <si>
    <t>serjeant2029</t>
  </si>
  <si>
    <t>O=P(O)(O)C(Cl)(Cl)Cl</t>
  </si>
  <si>
    <t>methylphosphonic acid, trichloro-</t>
  </si>
  <si>
    <t>serjeant2031</t>
  </si>
  <si>
    <t>O=P(O)(O)C(F)(F)F</t>
  </si>
  <si>
    <t>methylphosphonic acid, trifluoro-</t>
  </si>
  <si>
    <t>serjeant2032</t>
  </si>
  <si>
    <t>C=0.0007-0.059</t>
  </si>
  <si>
    <t>C2, R1a</t>
  </si>
  <si>
    <t>O=[As](O)(O)C(F)(F)F</t>
  </si>
  <si>
    <t>C=0.00025-0.05. Calculated from data in E15</t>
  </si>
  <si>
    <t>methylarsonic acid, trifluoro-</t>
  </si>
  <si>
    <t>serjeant2033</t>
  </si>
  <si>
    <t>O=P(O)(O)C(Cl)Cl</t>
  </si>
  <si>
    <t>methylphosphonic acid, dichloro-</t>
  </si>
  <si>
    <t>serjeant2034</t>
  </si>
  <si>
    <t>E3, M51</t>
  </si>
  <si>
    <t>O=P(O)(O)CCl</t>
  </si>
  <si>
    <t>methylphosphonic acid, chloro-</t>
  </si>
  <si>
    <t>serjeant2035</t>
  </si>
  <si>
    <t>NCP(=O)(O)O</t>
  </si>
  <si>
    <t>methylphosphonic acid, amino-</t>
  </si>
  <si>
    <t>serjeant2038</t>
  </si>
  <si>
    <t>O=[N+]([O-])C(F)Cl</t>
  </si>
  <si>
    <t>methane, chlorofluoronitro-</t>
  </si>
  <si>
    <t>serjeant2039</t>
  </si>
  <si>
    <t>O=CC(=O)O</t>
  </si>
  <si>
    <t>I=0.1(NaClO4), concentration constant</t>
  </si>
  <si>
    <t>P82</t>
  </si>
  <si>
    <t>acetic acid, 2-oxo-</t>
  </si>
  <si>
    <t>['OPSIN_name1', 'OPSIN_nickname1', 'cirpy_nickname1', 'pubchem_name1', 'pubchem_nickname1', 'chemaxon_name1', 'chemaxon_nickname1']</t>
  </si>
  <si>
    <t>Glyoxylic acid</t>
  </si>
  <si>
    <t>serjeant2040</t>
  </si>
  <si>
    <t>Thermodynamic data are also given</t>
  </si>
  <si>
    <t>I=0.5(KCl), mixed constant</t>
  </si>
  <si>
    <t>O=C(O)C(=O)O</t>
  </si>
  <si>
    <t>C=0.02, I=0.1(NaClO4)_x000D_
Other values in D44, K69, L37 and L77</t>
  </si>
  <si>
    <t>E1b,R3d</t>
  </si>
  <si>
    <t>Ethanedioic acid</t>
  </si>
  <si>
    <t>Oxalic acid</t>
  </si>
  <si>
    <t>serjeant2041</t>
  </si>
  <si>
    <t>C=0.005, I=1.0(KNO2), concentration constants</t>
  </si>
  <si>
    <t>C=0.02, I=0.5(LiClO4), concentration constants</t>
  </si>
  <si>
    <t>D33</t>
  </si>
  <si>
    <t>I=0.5(NaClO4), concentration constants</t>
  </si>
  <si>
    <t>I=0.1(NaClO4), mixed constants</t>
  </si>
  <si>
    <t>C=0.02, I=1.0(NaClO4)</t>
  </si>
  <si>
    <t>M101</t>
  </si>
  <si>
    <t>C=0.02, I=3.0 concentration constants</t>
  </si>
  <si>
    <t>C=0.02, I=0.1(NaClO4)</t>
  </si>
  <si>
    <t>CC=O</t>
  </si>
  <si>
    <t>pK of hydrate</t>
  </si>
  <si>
    <t>Ethanal</t>
  </si>
  <si>
    <t>Acetaldehyde</t>
  </si>
  <si>
    <t>serjeant2042</t>
  </si>
  <si>
    <t>Based on=hydrate content of 55%</t>
  </si>
  <si>
    <t>Acetic acid-d3-0d. m=0.005-0.05_x000D_
_x000D_
Other values for acetic acid are given in F7, H7, H17, M82, S18, S88 and V4</t>
  </si>
  <si>
    <t>W29</t>
  </si>
  <si>
    <t>Ethanoic acid</t>
  </si>
  <si>
    <t>serjeant2043</t>
  </si>
  <si>
    <t>Y12</t>
  </si>
  <si>
    <t>C=0.02, I=0.5(LiClO4), concentration constant</t>
  </si>
  <si>
    <t>m=0.01</t>
  </si>
  <si>
    <t>P=1 (bar)</t>
  </si>
  <si>
    <t>1 (bar)</t>
  </si>
  <si>
    <t>P=1000 (bar)</t>
  </si>
  <si>
    <t>1000 (bar)</t>
  </si>
  <si>
    <t>P=2000 (bar)</t>
  </si>
  <si>
    <t>2000 (bar)</t>
  </si>
  <si>
    <t>P=3000 (bar)</t>
  </si>
  <si>
    <t>3000 (bar)</t>
  </si>
  <si>
    <t>pK(0-d)</t>
  </si>
  <si>
    <t>Acetic acid-0-d. Molality scale</t>
  </si>
  <si>
    <t>pK(2-d3)</t>
  </si>
  <si>
    <t>Acetic acid-2-d3. m=0.005-0.05</t>
  </si>
  <si>
    <t>Acetic acid-2-d3. C=0.008-0.115</t>
  </si>
  <si>
    <t>S120</t>
  </si>
  <si>
    <t>pK(d3-0d)</t>
  </si>
  <si>
    <t>Acetic acid-d3-0d. m=0.005-0.05</t>
  </si>
  <si>
    <t>m=0.01_x000D_
P=500 (atm)</t>
  </si>
  <si>
    <t>500 (atm)</t>
  </si>
  <si>
    <t>m=0.01_x000D_
P=1000 (atm)</t>
  </si>
  <si>
    <t>m=0.01_x000D_
P=2000 (atm)</t>
  </si>
  <si>
    <t>O=C(O)CO</t>
  </si>
  <si>
    <t>I=0.1(KCl), mixed constant</t>
  </si>
  <si>
    <t>acetic acid, hydroxy-</t>
  </si>
  <si>
    <t>Glycolic acid</t>
  </si>
  <si>
    <t>serjeant2044</t>
  </si>
  <si>
    <t>I=1.0(NaClO4)</t>
  </si>
  <si>
    <t>M54</t>
  </si>
  <si>
    <t>I&lt;0.07, based on pK of 5.28 for acetic acid in D2O</t>
  </si>
  <si>
    <t>C=0.02 in D2O, I=0.11, pH of 0.01M DCl in 0.1M NaCl taken as 1.70. _x000D_
Mixed constant</t>
  </si>
  <si>
    <t>CC(=O)OO</t>
  </si>
  <si>
    <t>Peroxyacetic acid</t>
  </si>
  <si>
    <t>Peracetic acid</t>
  </si>
  <si>
    <t>serjeant2045</t>
  </si>
  <si>
    <t>serjeant2046</t>
  </si>
  <si>
    <t>Extrapolated value from the experimentally determined values of other primary alcohols. The estimated error is +/- 0.2 pK</t>
  </si>
  <si>
    <t>OCCO</t>
  </si>
  <si>
    <t>Experimental value</t>
  </si>
  <si>
    <t>1,2-Ethanediol</t>
  </si>
  <si>
    <t>Ethylene glycol</t>
  </si>
  <si>
    <t>serjeant2047</t>
  </si>
  <si>
    <t>Corrected for statistical factor</t>
  </si>
  <si>
    <t>CCOO</t>
  </si>
  <si>
    <t>Ethyl hydroperoxide</t>
  </si>
  <si>
    <t>serjeant2048</t>
  </si>
  <si>
    <t>CCS</t>
  </si>
  <si>
    <t>C=1x10-4. Heat of ionization=6.42 kcal/mole</t>
  </si>
  <si>
    <t>I20</t>
  </si>
  <si>
    <t>Ethanethiol</t>
  </si>
  <si>
    <t>serjeant2049</t>
  </si>
  <si>
    <t>SCCS</t>
  </si>
  <si>
    <t>1,2-Ethanedithiol</t>
  </si>
  <si>
    <t>serjeant2050</t>
  </si>
  <si>
    <t>I=0-1(NaCl)</t>
  </si>
  <si>
    <t>O=CC(Cl)(Cl)Cl</t>
  </si>
  <si>
    <t>C=0.01, I=0.1(KCl), mixed constant_x000D_
(pK values of hydrate)</t>
  </si>
  <si>
    <t>G6</t>
  </si>
  <si>
    <t>ethanal, trichloro-</t>
  </si>
  <si>
    <t>['OPSIN_name1', 'OPSIN_nickname1', 'cirpy_nickname1', 'pubchem_nickname1', 'chemaxon_name1', 'chemaxon_nickname1']</t>
  </si>
  <si>
    <t>Chloral</t>
  </si>
  <si>
    <t>serjeant2052</t>
  </si>
  <si>
    <t>O=CC(F)(F)F</t>
  </si>
  <si>
    <t>S114</t>
  </si>
  <si>
    <t>ethanal, trifluoro-</t>
  </si>
  <si>
    <t>serjeant2053</t>
  </si>
  <si>
    <t>I=1.00 (pK of hydrate)</t>
  </si>
  <si>
    <t>Ethanal-1-d, trifluoro-. I=0.01</t>
  </si>
  <si>
    <t>Ethanal-1-d, trifluoro-. I=1.00</t>
  </si>
  <si>
    <t>O=C(O)C(Cl)(Cl)Cl</t>
  </si>
  <si>
    <t>C=0.07-0.2</t>
  </si>
  <si>
    <t>acetic acid, trichloro-</t>
  </si>
  <si>
    <t>serjeant2054</t>
  </si>
  <si>
    <t>C=0.3-3.4</t>
  </si>
  <si>
    <t>O=C(O)C(F)(F)F</t>
  </si>
  <si>
    <t>REF</t>
  </si>
  <si>
    <t>acetic acid, trifluoro-</t>
  </si>
  <si>
    <t>serjeant2056</t>
  </si>
  <si>
    <t>N#CC([N+](=O)[O-])[N+](=O)[O-]</t>
  </si>
  <si>
    <t>In aq. H2SO4, H_ scale</t>
  </si>
  <si>
    <t>ethanenitrile, 2,2-dinitro-</t>
  </si>
  <si>
    <t>serjeant2057</t>
  </si>
  <si>
    <t>In aq. HClO4, H_ scale</t>
  </si>
  <si>
    <t>O=C(O)C(Cl)Cl</t>
  </si>
  <si>
    <t>acetic acid, dichloro-</t>
  </si>
  <si>
    <t>serjeant2058</t>
  </si>
  <si>
    <t>C=0.16_x000D_
Values in mixed solvents also given</t>
  </si>
  <si>
    <t>O=C(O)C(Br)Br</t>
  </si>
  <si>
    <t>C=0.08_x000D_
Values in mixed solvents also given</t>
  </si>
  <si>
    <t>acetic acid, dibromo-</t>
  </si>
  <si>
    <t>serjeant2059</t>
  </si>
  <si>
    <t>O=C(O)C(F)F</t>
  </si>
  <si>
    <t>acetic acid, difluoro-</t>
  </si>
  <si>
    <t>serjeant2060</t>
  </si>
  <si>
    <t>OCC(Cl)(Cl)Cl</t>
  </si>
  <si>
    <t>C=0.01-0.11</t>
  </si>
  <si>
    <t>ethanol, 2,2,2-trichloro-</t>
  </si>
  <si>
    <t>serjeant2062</t>
  </si>
  <si>
    <t>OCC(F)(F)F</t>
  </si>
  <si>
    <t>pK(H2O)</t>
  </si>
  <si>
    <t>(in H2O), C=0.004-0.2</t>
  </si>
  <si>
    <t>ethanol, 2,2,2-trifluoro-</t>
  </si>
  <si>
    <t>serjeant2063</t>
  </si>
  <si>
    <t>pK(D2O)</t>
  </si>
  <si>
    <t>(in 99.5% D20), C=0.009-0.07</t>
  </si>
  <si>
    <t>M107</t>
  </si>
  <si>
    <t>O=C(O)CCl</t>
  </si>
  <si>
    <t>Equation given for this variation</t>
  </si>
  <si>
    <t>C2, R1e</t>
  </si>
  <si>
    <t>S89</t>
  </si>
  <si>
    <t>acetic acid, chloro-</t>
  </si>
  <si>
    <t>serjeant2064</t>
  </si>
  <si>
    <t>I&lt;0.07</t>
  </si>
  <si>
    <t>Based on pK=5.28 for acetic acid_x000D_
in D2O</t>
  </si>
  <si>
    <t>O=C(O)CBr</t>
  </si>
  <si>
    <t>acetic acid, bromo-</t>
  </si>
  <si>
    <t>serjeant2065</t>
  </si>
  <si>
    <t>S88</t>
  </si>
  <si>
    <t>O=C(O)CI</t>
  </si>
  <si>
    <t>acetic acid, iodo-</t>
  </si>
  <si>
    <t>serjeant2066</t>
  </si>
  <si>
    <t>O=C(O)CF</t>
  </si>
  <si>
    <t>acetic acid, fluoro-</t>
  </si>
  <si>
    <t>serjeant2067</t>
  </si>
  <si>
    <t>O=C(O)C[N+](=O)[O-]</t>
  </si>
  <si>
    <t>C=0.01, I=0.1, concentration constant_x000D_
Concentration corrected for decarboxylation</t>
  </si>
  <si>
    <t>acetic acid, nitro-</t>
  </si>
  <si>
    <t>serjeant2068</t>
  </si>
  <si>
    <t>23.5 (assumed)</t>
  </si>
  <si>
    <t>C=0.0001, I=0.1, concentration constant</t>
  </si>
  <si>
    <t>O=C(O)CO[N+](=O)[O-]</t>
  </si>
  <si>
    <t>acetic acid, nitrooxy-</t>
  </si>
  <si>
    <t>serjeant2069</t>
  </si>
  <si>
    <t>NC(=O)C([N+](=O)[O-])[N+](=O)[O-]</t>
  </si>
  <si>
    <t>In HClO4 solutions, Ho scale</t>
  </si>
  <si>
    <t>acetamide, 2,2-dinitro-</t>
  </si>
  <si>
    <t>serjeant2070</t>
  </si>
  <si>
    <t>OCC(Cl)Cl</t>
  </si>
  <si>
    <t>ethanol, 2,2-dichloro-</t>
  </si>
  <si>
    <t>serjeant2071</t>
  </si>
  <si>
    <t>2073a</t>
  </si>
  <si>
    <t>CC(N=O)=NO</t>
  </si>
  <si>
    <t>ethanal oxime, 1-nitroso-</t>
  </si>
  <si>
    <t>serjeant2073a</t>
  </si>
  <si>
    <t>O=C(O)CS</t>
  </si>
  <si>
    <t>acetic acid, mercapto-</t>
  </si>
  <si>
    <t>Thioglycolic acid</t>
  </si>
  <si>
    <t>serjeant2075</t>
  </si>
  <si>
    <t>C=0.001, I=0.1(KNO2), concentration constant</t>
  </si>
  <si>
    <t>I=0.1 (KCl), mixed constant</t>
  </si>
  <si>
    <t>M127</t>
  </si>
  <si>
    <t>C=0.01, I=0.1(KCl), mixed constants</t>
  </si>
  <si>
    <t>L75</t>
  </si>
  <si>
    <t>NC(=O)C[N+](=O)[O-]</t>
  </si>
  <si>
    <t>acetamide, 2-nitro-</t>
  </si>
  <si>
    <t>['OPSIN_name1', 'pubchem_name1', 'chemaxon_name1']</t>
  </si>
  <si>
    <t>serjeant2077</t>
  </si>
  <si>
    <t>CC(=NO)[N+](=O)[O-]</t>
  </si>
  <si>
    <t>ethanal oxime, 1-nitro-</t>
  </si>
  <si>
    <t>serjeant2078</t>
  </si>
  <si>
    <t>CC([N+](=O)[O-])[N+](=O)[O-]</t>
  </si>
  <si>
    <t>ethane, 1,1-dinitro-</t>
  </si>
  <si>
    <t>serjeant2079</t>
  </si>
  <si>
    <t>S83</t>
  </si>
  <si>
    <t>I=0.05 (phthalate buffers)_x000D_
mixed constant</t>
  </si>
  <si>
    <t>I=0.002_x000D_
Derived from equilibrium values of pH achieved in 10-60 minutes._x000D_
Microscopic constants are also given</t>
  </si>
  <si>
    <t>O=[N+]([O-])C(CO)[N+](=O)[O-]</t>
  </si>
  <si>
    <t>ethanol, 2,2-dinitro-</t>
  </si>
  <si>
    <t>serjeant2082</t>
  </si>
  <si>
    <t>O=C(O)CS(=O)(=O)O</t>
  </si>
  <si>
    <t>C=0.002, I=0.011, mixed constant</t>
  </si>
  <si>
    <t>acetic acid, sulfo-</t>
  </si>
  <si>
    <t>serjeant2083</t>
  </si>
  <si>
    <t>NC(=S)C(N)=S</t>
  </si>
  <si>
    <t>Ethanebis(thioamide)</t>
  </si>
  <si>
    <t>Rubeanic acid</t>
  </si>
  <si>
    <t>serjeant2084</t>
  </si>
  <si>
    <t>OCCCl</t>
  </si>
  <si>
    <t>(in H2O)</t>
  </si>
  <si>
    <t>ethanol, 2-chloro-</t>
  </si>
  <si>
    <t>serjeant2085</t>
  </si>
  <si>
    <t>(in 99.5% D2O)</t>
  </si>
  <si>
    <t>I=0.2(NaClO4), concentration constants</t>
  </si>
  <si>
    <t>acetic acid, amino-</t>
  </si>
  <si>
    <t>serjeant2086</t>
  </si>
  <si>
    <t>I=0.65 mixed constants</t>
  </si>
  <si>
    <t>I=0.09(KCl), concentration constant</t>
  </si>
  <si>
    <t>M125</t>
  </si>
  <si>
    <t>CC(=O)NO</t>
  </si>
  <si>
    <t>C=0.02 I=0.1(KCl), mixed constant</t>
  </si>
  <si>
    <t>M66</t>
  </si>
  <si>
    <t>Acetohydroxamic acid</t>
  </si>
  <si>
    <t>serjeant2087</t>
  </si>
  <si>
    <t>CC[N+](=O)[O-]</t>
  </si>
  <si>
    <t>ethane, nitro-</t>
  </si>
  <si>
    <t>serjeant2088</t>
  </si>
  <si>
    <t>C=0.003-0.007, mixed constant</t>
  </si>
  <si>
    <t>pH equilibrium requires ca 5 min</t>
  </si>
  <si>
    <t>serjeant2089</t>
  </si>
  <si>
    <t>CC(=O)OP(=O)(O)O</t>
  </si>
  <si>
    <t>Acetyl dihydrogen phosphate</t>
  </si>
  <si>
    <t>serjeant2090</t>
  </si>
  <si>
    <t>Ethanethioamide</t>
  </si>
  <si>
    <t>Thioacetamide</t>
  </si>
  <si>
    <t>serjeant2091</t>
  </si>
  <si>
    <t>CNC(=S)S</t>
  </si>
  <si>
    <t>M79</t>
  </si>
  <si>
    <t>methanedithioic acid, methylamino-</t>
  </si>
  <si>
    <t>Dithiocarbamic acid, methyl</t>
  </si>
  <si>
    <t>serjeant2092</t>
  </si>
  <si>
    <t>NC(=S)NC(N)=S</t>
  </si>
  <si>
    <t>C=0.001, I=0.1(KNO2), mixed constants</t>
  </si>
  <si>
    <t>U12</t>
  </si>
  <si>
    <t>Dithiobiuret</t>
  </si>
  <si>
    <t>serjeant2093</t>
  </si>
  <si>
    <t>mixed constant(?)</t>
  </si>
  <si>
    <t>T43</t>
  </si>
  <si>
    <t>Acetohydrazide</t>
  </si>
  <si>
    <t>serjeant2094</t>
  </si>
  <si>
    <t>pK(NH)</t>
  </si>
  <si>
    <t>OCCS</t>
  </si>
  <si>
    <t>C=0.00012_x000D_
Heat of ionization=6.21 kcal/mole</t>
  </si>
  <si>
    <t>ethanol, 2-mercapto-</t>
  </si>
  <si>
    <t>serjeant2096</t>
  </si>
  <si>
    <t>O=S(=O)(O)CCS</t>
  </si>
  <si>
    <t>ethanesulfonic acid, 2-mercapto-</t>
  </si>
  <si>
    <t>serjeant2099</t>
  </si>
  <si>
    <t>C=0.005, I=0.025, mixed constant, 7% ethanol</t>
  </si>
  <si>
    <t>M57</t>
  </si>
  <si>
    <t>phosphinic acid, dimethyl-</t>
  </si>
  <si>
    <t>serjeant2100</t>
  </si>
  <si>
    <t>arsinic acid, dimethyl-</t>
  </si>
  <si>
    <t>serjeant2101</t>
  </si>
  <si>
    <t>CCP(=O)(O)O</t>
  </si>
  <si>
    <t>Ethylphosphonic acid</t>
  </si>
  <si>
    <t>serjeant2102</t>
  </si>
  <si>
    <t>CC[As](=O)(O)O</t>
  </si>
  <si>
    <t>Ethylarsonic acid</t>
  </si>
  <si>
    <t>serjeant2103</t>
  </si>
  <si>
    <t>COP(=O)(O)OC</t>
  </si>
  <si>
    <t>Concentration constant</t>
  </si>
  <si>
    <t>Dimethyl hydrogen phosphate</t>
  </si>
  <si>
    <t>serjeant2104</t>
  </si>
  <si>
    <t>7% ethanol</t>
  </si>
  <si>
    <t>m=0.04, mixed constant</t>
  </si>
  <si>
    <t>CCOP(=O)(O)O</t>
  </si>
  <si>
    <t>m=0.035, mixed constants</t>
  </si>
  <si>
    <t>Ethyl dihydrogen phosphate</t>
  </si>
  <si>
    <t>serjeant2105</t>
  </si>
  <si>
    <t>C=0.01, mixed constants</t>
  </si>
  <si>
    <t>B147</t>
  </si>
  <si>
    <t>ethanethiol, 2-amino-</t>
  </si>
  <si>
    <t>serjeant2106</t>
  </si>
  <si>
    <t>C=0.001, I=0.1(KNO3), concentration constants</t>
  </si>
  <si>
    <t>T59</t>
  </si>
  <si>
    <t>pK1(-SH)</t>
  </si>
  <si>
    <t>C=0.00015, heat of ionization=7.43 kcal/mole</t>
  </si>
  <si>
    <t>ON(C(F)(F)F)C(F)(F)F</t>
  </si>
  <si>
    <t>B187</t>
  </si>
  <si>
    <t>N,N-Bis(trifluoromethyl)hydroxylamine</t>
  </si>
  <si>
    <t>serjeant2111</t>
  </si>
  <si>
    <t>O=C(O)C(F)(F)Cl</t>
  </si>
  <si>
    <t>From pH measurements on the acid, C=0.1</t>
  </si>
  <si>
    <t>acetic acid, chlorodifluoro-</t>
  </si>
  <si>
    <t>serjeant2113</t>
  </si>
  <si>
    <t>O=[As](O)(C(F)(F)F)C(F)(F)F</t>
  </si>
  <si>
    <t>C=0.025-0.05</t>
  </si>
  <si>
    <t>arsinic acid, bis(trifluoromethyl)-</t>
  </si>
  <si>
    <t>serjeant2114</t>
  </si>
  <si>
    <t>ON=CC(F)(F)F</t>
  </si>
  <si>
    <t>D65</t>
  </si>
  <si>
    <t>ethanal oxime, 2,2,2-trifluoro-</t>
  </si>
  <si>
    <t>serjeant2115</t>
  </si>
  <si>
    <t>O=[N+]([O-])CC(F)(F)F</t>
  </si>
  <si>
    <t>pH corrected graphically to zero time</t>
  </si>
  <si>
    <t>ethane, 1,1,1-trifluoro-2-nitro-</t>
  </si>
  <si>
    <t>serjeant2116</t>
  </si>
  <si>
    <t>NC(=O)C(Cl)[N+](=O)[O-]</t>
  </si>
  <si>
    <t>acetamide, 2-chloro-2-nitro-</t>
  </si>
  <si>
    <t>serjeant2120</t>
  </si>
  <si>
    <t>NC(=O)C(F)[N+](=O)[O-]</t>
  </si>
  <si>
    <t>acetamide, 2-fluoro-2-nitro-</t>
  </si>
  <si>
    <t>serjeant2121</t>
  </si>
  <si>
    <t>COP(=S)(S)OC</t>
  </si>
  <si>
    <t>C=0.005, 7% ethanol, mixed constant</t>
  </si>
  <si>
    <t>O,O-Dimethyl hydrogen phosphorodithioate</t>
  </si>
  <si>
    <t>serjeant2125</t>
  </si>
  <si>
    <t>C=0.025, mixed constant</t>
  </si>
  <si>
    <t>ethanesulfonic acid, 2-amino-</t>
  </si>
  <si>
    <t>Taurine</t>
  </si>
  <si>
    <t>serjeant2126</t>
  </si>
  <si>
    <t>NCCP(=O)(O)O</t>
  </si>
  <si>
    <t>ethylphosphonic acid, 2-amino-</t>
  </si>
  <si>
    <t>serjeant2128</t>
  </si>
  <si>
    <t>I=0.1[(C3H7)4NI]</t>
  </si>
  <si>
    <t>ethyl dihydrogen phosphate, 2-amino-</t>
  </si>
  <si>
    <t>['OPSIN_name1', 'OPSIN_nickname1', 'chemaxon_name1', 'chemaxon_nickname1']</t>
  </si>
  <si>
    <t>O-Phosphonoethanolamine</t>
  </si>
  <si>
    <t>serjeant2129</t>
  </si>
  <si>
    <t>I=0.15 (KCl), concentration constants</t>
  </si>
  <si>
    <t>O24</t>
  </si>
  <si>
    <t>C#CC(=O)O</t>
  </si>
  <si>
    <t>C=0.01, I=0.1(NaCl), mixed constant</t>
  </si>
  <si>
    <t>Propynoic acid</t>
  </si>
  <si>
    <t>Propiolic acid</t>
  </si>
  <si>
    <t>serjeant2130</t>
  </si>
  <si>
    <t>N#CCC#N</t>
  </si>
  <si>
    <t>Propanedinitrile</t>
  </si>
  <si>
    <t>Malononitrile</t>
  </si>
  <si>
    <t>serjeant2131</t>
  </si>
  <si>
    <t>Thermodynamic quantities are also given</t>
  </si>
  <si>
    <t>N#Cc1[nH]nnc1N</t>
  </si>
  <si>
    <t>C=0.00012</t>
  </si>
  <si>
    <t>1,2,3-Triazole-5-carbonitrile, 4-amino-</t>
  </si>
  <si>
    <t>serjeant2132</t>
  </si>
  <si>
    <t>C#CCO</t>
  </si>
  <si>
    <t>Prop-2-yn-1-ol</t>
  </si>
  <si>
    <t>Propargyl alcohol</t>
  </si>
  <si>
    <t>serjeant2133</t>
  </si>
  <si>
    <t>CC(=O)C=O</t>
  </si>
  <si>
    <t>C=0.01, I=0.1(KCl), mixed constant (pK of hydrate)</t>
  </si>
  <si>
    <t>propanal, 2-oxo-</t>
  </si>
  <si>
    <t>serjeant2134</t>
  </si>
  <si>
    <t>Propenoic acid</t>
  </si>
  <si>
    <t>serjeant2135</t>
  </si>
  <si>
    <t>CC(=O)C(=O)O</t>
  </si>
  <si>
    <t>I=0.65, mixed constant</t>
  </si>
  <si>
    <t>propanoic acid, 2-oxo-</t>
  </si>
  <si>
    <t>Pyruvic acid</t>
  </si>
  <si>
    <t>serjeant2136</t>
  </si>
  <si>
    <t>I=1.0(NaCl)</t>
  </si>
  <si>
    <t>O=C(O)CC(=O)O</t>
  </si>
  <si>
    <t>I27</t>
  </si>
  <si>
    <t>Propanedioic acid</t>
  </si>
  <si>
    <t>Malonic acid</t>
  </si>
  <si>
    <t>serjeant2137</t>
  </si>
  <si>
    <t>Thermodynamic quantities are derived from the results; Thermodynamic quantities are derived from the results</t>
  </si>
  <si>
    <t>C~0.02, mixed constants</t>
  </si>
  <si>
    <t>D60</t>
  </si>
  <si>
    <t>I=0.1(KNO3), concentration constants_x000D_
pK2 is extrapolated value at C=0</t>
  </si>
  <si>
    <t>P78</t>
  </si>
  <si>
    <t>C=0.005, I=0.35</t>
  </si>
  <si>
    <t>O3, R3d</t>
  </si>
  <si>
    <t>C=0.005_x000D_
Values are also given in mixed solvents</t>
  </si>
  <si>
    <t>E3bg, R3a</t>
  </si>
  <si>
    <t>D44</t>
  </si>
  <si>
    <t>C=0.02, I=0.11(NaCl)_x000D_
pH of 0.01M DCl in 0.1 M NaCl taken as 1.70</t>
  </si>
  <si>
    <t>O=C(O)C(O)C(=O)O</t>
  </si>
  <si>
    <t>Z17</t>
  </si>
  <si>
    <t>propanedioic acid, hydroxy-</t>
  </si>
  <si>
    <t>Tartronic acid</t>
  </si>
  <si>
    <t>serjeant2138</t>
  </si>
  <si>
    <t>I=0.55</t>
  </si>
  <si>
    <t>S108</t>
  </si>
  <si>
    <t>serjeant2139</t>
  </si>
  <si>
    <t>I=0.5(NaCl) Calculated from hydrolytic data</t>
  </si>
  <si>
    <t>In aqueous KOH, H_ scale</t>
  </si>
  <si>
    <t>serjeant2140</t>
  </si>
  <si>
    <t>C=CCO</t>
  </si>
  <si>
    <t>2-Propen-1-ol</t>
  </si>
  <si>
    <t>Allyl alcohol</t>
  </si>
  <si>
    <t>serjeant2141</t>
  </si>
  <si>
    <t>Propanone</t>
  </si>
  <si>
    <t>serjeant2142</t>
  </si>
  <si>
    <t>Propanoic acid</t>
  </si>
  <si>
    <t>serjeant2143</t>
  </si>
  <si>
    <t>Equation derived for variation with temperature._x000D_
*Values at 150, 200, and 225 C values are Uncert., otherwise Approx</t>
  </si>
  <si>
    <t>P79</t>
  </si>
  <si>
    <t>C=0.01, mixed constant. Value in mixed solvent also given</t>
  </si>
  <si>
    <t>M82</t>
  </si>
  <si>
    <t>I=0.0025-1.8(KCl)</t>
  </si>
  <si>
    <t>Equation derived for variation with temperature._x000D_
*Values at 150, 200, and 225 C values are Uncert., otherwise Approx._x000D_
P=1000 (atm.)</t>
  </si>
  <si>
    <t>1000 (atm.)</t>
  </si>
  <si>
    <t>Equation derived for variation with temperature._x000D_
*Values at 150, 200, and 225 C values are Uncert., otherwise Approx._x000D_
P=2000 (atm.)</t>
  </si>
  <si>
    <t>2000 (atm.)</t>
  </si>
  <si>
    <t>Equation derived for variation with temperature._x000D_
*Values at 150, 200, and 225 C values are Uncert., otherwise Approx._x000D_
P=3000 (atm.)</t>
  </si>
  <si>
    <t>3000 (atm.)</t>
  </si>
  <si>
    <t>COCC(=O)O</t>
  </si>
  <si>
    <t>I=0.02-0.096, molality scale</t>
  </si>
  <si>
    <t>acetic acid, methoxy-</t>
  </si>
  <si>
    <t>serjeant2144</t>
  </si>
  <si>
    <t>C=0.01. Values in mixed solvents also given</t>
  </si>
  <si>
    <t>I=1.0(NaClO4), concentration constant</t>
  </si>
  <si>
    <t>I=1.0(KCl), concentration constant</t>
  </si>
  <si>
    <t>CCC(=O)OO</t>
  </si>
  <si>
    <t>Peroxypropanoic acid</t>
  </si>
  <si>
    <t>serjeant2145</t>
  </si>
  <si>
    <t>CC(O)C(=O)O</t>
  </si>
  <si>
    <t>C83</t>
  </si>
  <si>
    <t>propanoic acid, 2-hydroxy-</t>
  </si>
  <si>
    <t>Lactic acid</t>
  </si>
  <si>
    <t>serjeant2146</t>
  </si>
  <si>
    <t>2146a</t>
  </si>
  <si>
    <t>O=C(O)CCO</t>
  </si>
  <si>
    <t>propanoic acid, 3-hydroxy-</t>
  </si>
  <si>
    <t>serjeant2146a</t>
  </si>
  <si>
    <t>C=CCS</t>
  </si>
  <si>
    <t>Gas solubility method</t>
  </si>
  <si>
    <t>2-Propene-1-thiol</t>
  </si>
  <si>
    <t>serjeant2147</t>
  </si>
  <si>
    <t>CCCO</t>
  </si>
  <si>
    <t>1-Propanol</t>
  </si>
  <si>
    <t>serjeant2148</t>
  </si>
  <si>
    <t>2-Propanol</t>
  </si>
  <si>
    <t>serjeant2149</t>
  </si>
  <si>
    <t>COCCO</t>
  </si>
  <si>
    <t>ethanol, 2-methoxy-</t>
  </si>
  <si>
    <t>serjeant2150</t>
  </si>
  <si>
    <t>CC(O)CO</t>
  </si>
  <si>
    <t>1,2-Propanediol</t>
  </si>
  <si>
    <t>serjeant2151</t>
  </si>
  <si>
    <t>OCCCO</t>
  </si>
  <si>
    <t>1,3-Propanediol</t>
  </si>
  <si>
    <t>serjeant2152</t>
  </si>
  <si>
    <t>CC(C)OO</t>
  </si>
  <si>
    <t>Isopropyl hydroperoxide</t>
  </si>
  <si>
    <t>serjeant2153</t>
  </si>
  <si>
    <t>OCC(O)CO</t>
  </si>
  <si>
    <t>1,2,3-Propanetriol</t>
  </si>
  <si>
    <t>Glycerol</t>
  </si>
  <si>
    <t>serjeant2154</t>
  </si>
  <si>
    <t>CC(C)S</t>
  </si>
  <si>
    <t>C=0.0001_x000D_
Heat of ionization=5.38 kcal/mol</t>
  </si>
  <si>
    <t>2-Propanethiol</t>
  </si>
  <si>
    <t>serjeant2155</t>
  </si>
  <si>
    <t>O=C(C(F)(F)F)C(F)(F)F</t>
  </si>
  <si>
    <t>Conditions not stated (pK of hydrate)</t>
  </si>
  <si>
    <t>M73</t>
  </si>
  <si>
    <t>propanone, 1,1,1,3,3,3-hexafluoro-</t>
  </si>
  <si>
    <t>serjeant2156</t>
  </si>
  <si>
    <t>O=C(O)C#CCl</t>
  </si>
  <si>
    <t>propynoic acid, 3-chloro-</t>
  </si>
  <si>
    <t>serjeant2157</t>
  </si>
  <si>
    <t>O=C(O)C#CBr</t>
  </si>
  <si>
    <t>propynoic acid, 3-bromo-</t>
  </si>
  <si>
    <t>serjeant2158</t>
  </si>
  <si>
    <t>O=C(O)C(F)(F)C(F)(F)F</t>
  </si>
  <si>
    <t>C=0.006-1.0</t>
  </si>
  <si>
    <t>NMR(19F)</t>
  </si>
  <si>
    <t>propanoic acid, pentafluoro-</t>
  </si>
  <si>
    <t>serjeant2159</t>
  </si>
  <si>
    <t>O=C(C(F)F)C(F)F</t>
  </si>
  <si>
    <t>propanone, 1,1,3,3-tetrafluoro-</t>
  </si>
  <si>
    <t>serjeant2160</t>
  </si>
  <si>
    <t>OC(C(F)(F)F)C(F)(F)F</t>
  </si>
  <si>
    <t>Conditions not stated</t>
  </si>
  <si>
    <t>2-Propanol, 1,1,1,3,3,3-hexafluoro-</t>
  </si>
  <si>
    <t>serjeant2161</t>
  </si>
  <si>
    <t>N#CCC(=O)O</t>
  </si>
  <si>
    <t>C=0.00032-0.000477_x000D_
lambda_0=393.23</t>
  </si>
  <si>
    <t>C2, R1c</t>
  </si>
  <si>
    <t>acetic acid, cyano-</t>
  </si>
  <si>
    <t>serjeant2163</t>
  </si>
  <si>
    <t>C=0.00032-0.000477_x000D_
lambda_0=275.89</t>
  </si>
  <si>
    <t>C=0.00032-0.000477_x000D_
lambda_0=305.32</t>
  </si>
  <si>
    <t>C=0.00032-0.000477_x000D_
lambda_0=334.77</t>
  </si>
  <si>
    <t>C=0.00032-0.000477_x000D_
lambda_0=364.06</t>
  </si>
  <si>
    <t>C=0.00032-0.000477_x000D_
lambda_0=421.97</t>
  </si>
  <si>
    <t>C=0.00032-0.000477_x000D_
lambda_0=450.21</t>
  </si>
  <si>
    <t>C=0.00032-0.000477_x000D_
lambda_0=478.10</t>
  </si>
  <si>
    <t>C=0.00032-0.000477_x000D_
lambda_0=505.48</t>
  </si>
  <si>
    <t>O=c1cn[nH]c(=O)[nH]1</t>
  </si>
  <si>
    <t>G62</t>
  </si>
  <si>
    <t>1,2,4-Triazine-3,5(2H,4H)-dione</t>
  </si>
  <si>
    <t>6-Azauracil</t>
  </si>
  <si>
    <t>serjeant2164</t>
  </si>
  <si>
    <t>Titrant (CH3)4NOH</t>
  </si>
  <si>
    <t>O=c1nc[nH][nH]c1=O</t>
  </si>
  <si>
    <t>C&lt;0.0001, I=0.01, mixed constants</t>
  </si>
  <si>
    <t>1,2,4-Triazine-5,6(1H,2H)-dione</t>
  </si>
  <si>
    <t>serjeant2165</t>
  </si>
  <si>
    <t>O=c1nc[nH]c(=O)[nH]1</t>
  </si>
  <si>
    <t>1,3,5-Triazine-2,4(1H,3H)-dione</t>
  </si>
  <si>
    <t>serjeant2166</t>
  </si>
  <si>
    <t>Titrant (CH3)NOH, constant corrected for hydrolysis</t>
  </si>
  <si>
    <t>O=C(O)C=CCl</t>
  </si>
  <si>
    <t>pK(trans)</t>
  </si>
  <si>
    <t>propenoic acid, 3-chloro-</t>
  </si>
  <si>
    <t>serjeant2168</t>
  </si>
  <si>
    <t>pK(cis)</t>
  </si>
  <si>
    <t>O=C(O)C=CBr</t>
  </si>
  <si>
    <t>propenoic acid, 3-bromo-</t>
  </si>
  <si>
    <t>serjeant2169</t>
  </si>
  <si>
    <t>O=C(O)C=CI</t>
  </si>
  <si>
    <t>propenoic acid, 3-iodo-</t>
  </si>
  <si>
    <t>serjeant2170</t>
  </si>
  <si>
    <t>O=C(O)C=C[N+](=O)[O-]</t>
  </si>
  <si>
    <t>propenoic acid, 3-nitro-</t>
  </si>
  <si>
    <t>serjeant2173</t>
  </si>
  <si>
    <t>N#CCC([N+](=O)[O-])[N+](=O)[O-]</t>
  </si>
  <si>
    <t>I=0.05(phthalate buffers), mixed constant</t>
  </si>
  <si>
    <t>propanenitrile, 3,3-dinitro-</t>
  </si>
  <si>
    <t>serjeant2174</t>
  </si>
  <si>
    <t>S=c1cn[nH]c(=S)[nH]1</t>
  </si>
  <si>
    <t>1,2,4-Triazine-3,5(2H,4H)-dithione</t>
  </si>
  <si>
    <t>['OPSIN_name1', 'cirpy_name1', 'pubchem_name1', 'chemaxon_name1', 'chemaxon_nickname1']</t>
  </si>
  <si>
    <t>2,4-Dithio-6-azauracil</t>
  </si>
  <si>
    <t>serjeant2177</t>
  </si>
  <si>
    <t>Nc1nc(=O)cn[nH]1</t>
  </si>
  <si>
    <t>P70</t>
  </si>
  <si>
    <t>1,2,4-Triazine-5(2H)-one, 3-amino-</t>
  </si>
  <si>
    <t>serjeant2178</t>
  </si>
  <si>
    <t>CC(=O)C(Cl)Cl</t>
  </si>
  <si>
    <t>propanone, 1,1-dichloro-</t>
  </si>
  <si>
    <t>serjeant2179</t>
  </si>
  <si>
    <t>OCC(F)(F)C(F)F</t>
  </si>
  <si>
    <t>1-Propanol, 2,2,3,3-tetrafluoro-</t>
  </si>
  <si>
    <t>serjeant2180</t>
  </si>
  <si>
    <t>O=C1CNC(=O)N1</t>
  </si>
  <si>
    <t>Imidazolidine-2,4-dione</t>
  </si>
  <si>
    <t>Hydantoin</t>
  </si>
  <si>
    <t>serjeant2181</t>
  </si>
  <si>
    <t>Nc1n[nH]c(=O)[nH]c1=O</t>
  </si>
  <si>
    <t>1,2,4-Triazine-3,5(2H,4H)-dione, 6-amino-</t>
  </si>
  <si>
    <t>serjeant2182</t>
  </si>
  <si>
    <t>Nc1nc(=O)[nH]c(=O)[nH]1</t>
  </si>
  <si>
    <t>1,3,5-Triazine-2,4(1H,3H)-dione, 6-amino-</t>
  </si>
  <si>
    <t>['OPSIN_name1', 'cirpy_name1', 'cirpy_nickname1', 'pubchem_name1', 'pubchem_nickname1', 'chemaxon_name1', 'chemaxon_nickname1']</t>
  </si>
  <si>
    <t>Ammelide</t>
  </si>
  <si>
    <t>serjeant2183</t>
  </si>
  <si>
    <t>O=C(C=NO)C=NO</t>
  </si>
  <si>
    <t>C=0.01, I=0.1(KCl), mixed constant</t>
  </si>
  <si>
    <t>propanone, 1,3-bis(hydroxyimino)-</t>
  </si>
  <si>
    <t>serjeant2184</t>
  </si>
  <si>
    <t>M103</t>
  </si>
  <si>
    <t>COC(=O)C([N+](=O)[O-])[N+](=O)[O-]</t>
  </si>
  <si>
    <t>In aqueous Ho scale</t>
  </si>
  <si>
    <t>Methyl 2,2-dinitroacetate</t>
  </si>
  <si>
    <t>serjeant2186</t>
  </si>
  <si>
    <t>O=[N+]([O-])C(CC([N+](=O)[O-])[N+](=O)[O-])[N+](=O)[O-]</t>
  </si>
  <si>
    <t>In aqueous Hcl solutions, H_ scale</t>
  </si>
  <si>
    <t>propane, 1,1,3,3-tetranitro-</t>
  </si>
  <si>
    <t>serjeant2187</t>
  </si>
  <si>
    <t>Cc1nc(=S)s[nH]1</t>
  </si>
  <si>
    <t>C=0.01, mixed constant</t>
  </si>
  <si>
    <t>1,2,4-Thiadiazole-5(2H)-thione, 3-methyl-</t>
  </si>
  <si>
    <t>serjeant2188</t>
  </si>
  <si>
    <t>Cc1n[nH]c(=S)s1</t>
  </si>
  <si>
    <t>C=0.004, mixed constant</t>
  </si>
  <si>
    <t>1,3,4-Thiadiazole-2(3H)-thione, 5-methyl-</t>
  </si>
  <si>
    <t>serjeant2189</t>
  </si>
  <si>
    <t>N#CCC(=O)NN</t>
  </si>
  <si>
    <t>acetohydrazide, 2-cyano-</t>
  </si>
  <si>
    <t>serjeant2190</t>
  </si>
  <si>
    <t>Z14</t>
  </si>
  <si>
    <t>CC(=O)CCl</t>
  </si>
  <si>
    <t>propanone, 1-chloro-</t>
  </si>
  <si>
    <t>serjeant2192</t>
  </si>
  <si>
    <t>CC(=O)CBr</t>
  </si>
  <si>
    <t>propanone, 1-bromo-</t>
  </si>
  <si>
    <t>serjeant2193</t>
  </si>
  <si>
    <t>CC(=O)C=NO</t>
  </si>
  <si>
    <t>propanone, 1-hydroxyimino-</t>
  </si>
  <si>
    <t>serjeant2194</t>
  </si>
  <si>
    <t>O=C1CNNC(=O)N1</t>
  </si>
  <si>
    <t>1,2,4-Triazine-3,5(2H,4H)-dione, 1,6-dihydro-</t>
  </si>
  <si>
    <t>6-Azauracil, 6-dihydro</t>
  </si>
  <si>
    <t>serjeant2195</t>
  </si>
  <si>
    <t>O=C1NCNC(=O)N1</t>
  </si>
  <si>
    <t>Titrant N(Me)4OH</t>
  </si>
  <si>
    <t>1,3,5-Triazine-2,4(1H,3H)-dione, 5,6-dihydro-</t>
  </si>
  <si>
    <t>['OPSIN_name1', 'chemaxon_name1', 'chemaxon_nickname1']</t>
  </si>
  <si>
    <t>5-Azauracil, 5,6-dihydro</t>
  </si>
  <si>
    <t>serjeant2196</t>
  </si>
  <si>
    <t>CC(Cl)C(=O)O</t>
  </si>
  <si>
    <t>C=0.01_x000D_
Values in mixed solvents also given</t>
  </si>
  <si>
    <t>propanoic acid, 2-chloro-</t>
  </si>
  <si>
    <t>serjeant2197</t>
  </si>
  <si>
    <t>O=C(O)CCCl</t>
  </si>
  <si>
    <t>propanoic acid, 3-chloro-</t>
  </si>
  <si>
    <t>serjeant2198</t>
  </si>
  <si>
    <t>CC(Br)C(=O)O</t>
  </si>
  <si>
    <t>propanoic acid, 2-bromo-</t>
  </si>
  <si>
    <t>serjeant2199</t>
  </si>
  <si>
    <t>O=C(O)CCBr</t>
  </si>
  <si>
    <t>C=0.01_x000D_
Value in mixed solvents also given</t>
  </si>
  <si>
    <t>propanoic acid, 3-bromo-</t>
  </si>
  <si>
    <t>serjeant2200</t>
  </si>
  <si>
    <t>CC(=O)C[N+](=O)[O-]</t>
  </si>
  <si>
    <t>propanone, 1-nitro-</t>
  </si>
  <si>
    <t>serjeant2201</t>
  </si>
  <si>
    <t>NC(C(=O)O)C(=O)O</t>
  </si>
  <si>
    <t>C=0.0027</t>
  </si>
  <si>
    <t>propanedioic acid, amino-</t>
  </si>
  <si>
    <t>serjeant2202</t>
  </si>
  <si>
    <t>CC(O[N+](=O)[O-])C(=O)O</t>
  </si>
  <si>
    <t>propanoic acid, 2-nitrooxy-</t>
  </si>
  <si>
    <t>serjeant2204</t>
  </si>
  <si>
    <t>O=C(O)CCO[N+](=O)[O-]</t>
  </si>
  <si>
    <t>propanoic acid, 3-nitrooxy-</t>
  </si>
  <si>
    <t>serjeant2205</t>
  </si>
  <si>
    <t>NC(=O)CC([N+](=O)[O-])[N+](=O)[O-]</t>
  </si>
  <si>
    <t>propanamide, 3,3-dinitro-</t>
  </si>
  <si>
    <t>serjeant2206</t>
  </si>
  <si>
    <t>O=[N+]([O-])CCC([N+](=O)[O-])[N+](=O)[O-]</t>
  </si>
  <si>
    <t>propane, 1,1,3-trinitro-</t>
  </si>
  <si>
    <t>serjeant2207</t>
  </si>
  <si>
    <t>C=C(OP(=O)(O)O)C(=O)O</t>
  </si>
  <si>
    <t>I=0.1 [(n-C3H7)NI]</t>
  </si>
  <si>
    <t>propenoic acid, 2-phosphonooxy-</t>
  </si>
  <si>
    <t>serjeant2208</t>
  </si>
  <si>
    <t>I=0.4</t>
  </si>
  <si>
    <t>O=[N+]([O-])OCCC([N+](=O)[O-])[N+](=O)[O-]</t>
  </si>
  <si>
    <t>propane, 1,1-dinitro-3-nitrooxy-</t>
  </si>
  <si>
    <t>serjeant2209</t>
  </si>
  <si>
    <t>CC(=O)CS</t>
  </si>
  <si>
    <t>propanone, 1-mercapto-</t>
  </si>
  <si>
    <t>serjeant2210</t>
  </si>
  <si>
    <t>CCOC(=S)S</t>
  </si>
  <si>
    <t>C=0.0002</t>
  </si>
  <si>
    <t>I30</t>
  </si>
  <si>
    <t>methanedithioic acid, ethoxy-</t>
  </si>
  <si>
    <t>Xanthic acid, ethyl</t>
  </si>
  <si>
    <t>serjeant2211</t>
  </si>
  <si>
    <t>Extrapolated to zero time</t>
  </si>
  <si>
    <t>CC(C=NO)=NO</t>
  </si>
  <si>
    <t>U10</t>
  </si>
  <si>
    <t>propanone oxime, 1-hydroxyimino-</t>
  </si>
  <si>
    <t>serjeant2212</t>
  </si>
  <si>
    <t>O=C(O)CCS</t>
  </si>
  <si>
    <t>C=0.00015_x000D_
heat of ionization=6.10 kcal/mol</t>
  </si>
  <si>
    <t>propanoic acid, 3-mercapto-</t>
  </si>
  <si>
    <t>serjeant2216</t>
  </si>
  <si>
    <t>I=0.2, mixed constants</t>
  </si>
  <si>
    <t>C=0.005, I=0.3(KCl)</t>
  </si>
  <si>
    <t>F42</t>
  </si>
  <si>
    <t>O=C(O)C(S)CS</t>
  </si>
  <si>
    <t>pK1(COOH)</t>
  </si>
  <si>
    <t>Microconstants calculated</t>
  </si>
  <si>
    <t>propanoic acid, 2,3-dimercapto-</t>
  </si>
  <si>
    <t>serjeant2217</t>
  </si>
  <si>
    <t>COC(=O)C[SeH]</t>
  </si>
  <si>
    <t>Methyl 2-hydroselenoacetate</t>
  </si>
  <si>
    <t>serjeant2218</t>
  </si>
  <si>
    <t>O=[N+]([O-])CCC=NO</t>
  </si>
  <si>
    <t>propanal oxime, 3-nitro-</t>
  </si>
  <si>
    <t>serjeant2219</t>
  </si>
  <si>
    <t>C=CCS(=O)(=O)O</t>
  </si>
  <si>
    <t>I=2.0(HCl-NaCl)</t>
  </si>
  <si>
    <t>M76</t>
  </si>
  <si>
    <t>2-Propene-1-sulfonic acid</t>
  </si>
  <si>
    <t>['OPSIN_name1', 'OPSIN_nickname1', 'pubchem_name1', 'pubchem_nickname1', 'chemaxon_name1', 'chemaxon_nickname1']</t>
  </si>
  <si>
    <t>Allylsulfonic acid</t>
  </si>
  <si>
    <t>serjeant2220</t>
  </si>
  <si>
    <t>CCC([N+](=O)[O-])[N+](=O)[O-]</t>
  </si>
  <si>
    <t>I=0.002_x000D_
Derived from equilibrium values of pH achieved in 10-60 mins._x000D_
Microscopic constants are also given</t>
  </si>
  <si>
    <t>propane, 1,1-dinitro-</t>
  </si>
  <si>
    <t>serjeant2221</t>
  </si>
  <si>
    <t>COCC([N+](=O)[O-])[N+](=O)[O-]</t>
  </si>
  <si>
    <t>I=0.05 (phthalate buffers), mixed constant</t>
  </si>
  <si>
    <t>ethane, 1-methoxy-2,2-dinitro-</t>
  </si>
  <si>
    <t>serjeant2223</t>
  </si>
  <si>
    <t>O=[N+]([O-])C(CCO)[N+](=O)[O-]</t>
  </si>
  <si>
    <t>1-Propanol, 3,3-dinitro-</t>
  </si>
  <si>
    <t>serjeant2224</t>
  </si>
  <si>
    <t>O=C(O)CCS(=O)(=O)O</t>
  </si>
  <si>
    <t>pK2(-COOH)</t>
  </si>
  <si>
    <t>C=0.002, I=0.01, mixed constant</t>
  </si>
  <si>
    <t>propanoic acid, 3-sulfo-</t>
  </si>
  <si>
    <t>serjeant2225</t>
  </si>
  <si>
    <t>CN(CC([N+](=O)[O-])[N+](=O)[O-])[N+](=O)[O-]</t>
  </si>
  <si>
    <t>ethylamine, N-methyl-N,2,2-trinitro-</t>
  </si>
  <si>
    <t>serjeant2226</t>
  </si>
  <si>
    <t>O=[N+]([O-])NCCC([N+](=O)[O-])[N+](=O)[O-]</t>
  </si>
  <si>
    <t>propylamine, N,3,3-trinitro-</t>
  </si>
  <si>
    <t>serjeant2227</t>
  </si>
  <si>
    <t>Propanone oxime</t>
  </si>
  <si>
    <t>serjeant2228</t>
  </si>
  <si>
    <t>I=0.5 (KCl), mixed constants</t>
  </si>
  <si>
    <t>acetic acid, methylamino-</t>
  </si>
  <si>
    <t>serjeant2229</t>
  </si>
  <si>
    <t>I=0.1(K2SO4)</t>
  </si>
  <si>
    <t>C=0.02, mixed constant</t>
  </si>
  <si>
    <t>CCC[N+](=O)[O-]</t>
  </si>
  <si>
    <t>propane, 1-nitro-</t>
  </si>
  <si>
    <t>serjeant2230</t>
  </si>
  <si>
    <t>CC(C)[N+](=O)[O-]</t>
  </si>
  <si>
    <t>7.7-7.8</t>
  </si>
  <si>
    <t>propane, 2-nitro-</t>
  </si>
  <si>
    <t>serjeant2231</t>
  </si>
  <si>
    <t>C=0.05-0.06, equilibrium requires 12-24 hours</t>
  </si>
  <si>
    <t>I=0.1(NaClO4), concentration constants</t>
  </si>
  <si>
    <t xml:space="preserve"> - Other values in H17  J5  L27  M72 and P28</t>
  </si>
  <si>
    <t>propanoic acid, 2-amino-</t>
  </si>
  <si>
    <t>['OPSIN_name1', 'cirpy_name1', 'chemaxon_name1', 'chemaxon_nickname1']</t>
  </si>
  <si>
    <t>Œ±-Alanine</t>
  </si>
  <si>
    <t>serjeant2233</t>
  </si>
  <si>
    <t>C=0.002, I=0.1(KCl)</t>
  </si>
  <si>
    <t>Change of optical rotation with pH, mixed constant</t>
  </si>
  <si>
    <t>CC(O)C(=O)NO</t>
  </si>
  <si>
    <t>pK(L-isomer)</t>
  </si>
  <si>
    <t>I=0.2(NaCl)</t>
  </si>
  <si>
    <t>C72</t>
  </si>
  <si>
    <t>propanohydroxamic acid, 2-hydroxy-</t>
  </si>
  <si>
    <t>['OPSIN_name1', 'OPSIN_nickname1']</t>
  </si>
  <si>
    <t>Lactohydroxamic acid</t>
  </si>
  <si>
    <t>serjeant2236</t>
  </si>
  <si>
    <t>I=0.15(KNO3), mixed constants</t>
  </si>
  <si>
    <t>propanoic acid, 2-amino-3-hydroxy-</t>
  </si>
  <si>
    <t>serjeant2237</t>
  </si>
  <si>
    <t>I=0.2(KNO3)</t>
  </si>
  <si>
    <t>R7</t>
  </si>
  <si>
    <t>C=CC[As](=O)(O)O</t>
  </si>
  <si>
    <t>2-Propene-1-arsonic acid</t>
  </si>
  <si>
    <t>serjeant2238</t>
  </si>
  <si>
    <t>NCCC([N+](=O)[O-])[N+](=O)[O-]</t>
  </si>
  <si>
    <t>propylamine, 3,3-dinitro-</t>
  </si>
  <si>
    <t>serjeant2239</t>
  </si>
  <si>
    <t>O=C(O)C(CO)OP(=O)(O)O</t>
  </si>
  <si>
    <t>I=0.1[(n-C3H7)4NI]</t>
  </si>
  <si>
    <t>propanoic acid, 3-hydroxy-2-phosphonooxy-</t>
  </si>
  <si>
    <t>Glyceric acid-2-phosphate</t>
  </si>
  <si>
    <t>serjeant2240</t>
  </si>
  <si>
    <t>CN(C)C(=S)S</t>
  </si>
  <si>
    <t>methanedithioic acid, dimethylamino-</t>
  </si>
  <si>
    <t>Dithiocarbamic acid, N,N-dimethyl</t>
  </si>
  <si>
    <t>serjeant2241</t>
  </si>
  <si>
    <t>CCNC(=S)S</t>
  </si>
  <si>
    <t>methanedithioic acid, ethylamino-</t>
  </si>
  <si>
    <t>Dithiocarbamic acid N-ethyl</t>
  </si>
  <si>
    <t>serjeant2242</t>
  </si>
  <si>
    <t>OCC(S)CS</t>
  </si>
  <si>
    <t>1-Propanol, 2,3-dimercapto-</t>
  </si>
  <si>
    <t>BAL</t>
  </si>
  <si>
    <t>serjeant2243</t>
  </si>
  <si>
    <t>COCC(=O)NN</t>
  </si>
  <si>
    <t>mixed constant (?)</t>
  </si>
  <si>
    <t>acetohydrazide, 2-methoxy-</t>
  </si>
  <si>
    <t>serjeant2244</t>
  </si>
  <si>
    <t>pK2(NH)</t>
  </si>
  <si>
    <t>I=0.1 (KCl), mixed constants</t>
  </si>
  <si>
    <t>propanoic acid, 2,3-diamino-</t>
  </si>
  <si>
    <t>serjeant2247</t>
  </si>
  <si>
    <t>OCC(O)CS</t>
  </si>
  <si>
    <t>1,2-Propanediol, 3-mercapto-</t>
  </si>
  <si>
    <t>serjeant2248</t>
  </si>
  <si>
    <t>O=S(=O)(O)C(CS)CS</t>
  </si>
  <si>
    <t>P67</t>
  </si>
  <si>
    <t>2-Propanesulfonic acid, 1,3-dimercapto-</t>
  </si>
  <si>
    <t>serjeant2250</t>
  </si>
  <si>
    <t>CS(=O)(=O)CS(C)(=O)=O</t>
  </si>
  <si>
    <t>C=0.006-0.023</t>
  </si>
  <si>
    <t>2,4-Dithiapentane-2,2,4,4-tetraoxide</t>
  </si>
  <si>
    <t>Methane, bis(methylsulfonyl)</t>
  </si>
  <si>
    <t>serjeant2251</t>
  </si>
  <si>
    <t>CCOP(C)(=O)O</t>
  </si>
  <si>
    <t>Ethyl hydrogen methylphosphonate</t>
  </si>
  <si>
    <t>serjeant2252</t>
  </si>
  <si>
    <t>CC(C)P(=O)(O)O</t>
  </si>
  <si>
    <t>Isopropylphosphonic acid</t>
  </si>
  <si>
    <t>serjeant2253</t>
  </si>
  <si>
    <t>CCP(=O)(O)OC</t>
  </si>
  <si>
    <t>Methyl hydrogen ethylphosphonate</t>
  </si>
  <si>
    <t>serjeant2254</t>
  </si>
  <si>
    <t>CC(C)[As](=O)(O)O</t>
  </si>
  <si>
    <t>Isopropylarsonic acid</t>
  </si>
  <si>
    <t>['OPSIN_name1', 'cirpy_name1', 'chemaxon_name1']</t>
  </si>
  <si>
    <t>serjeant2255</t>
  </si>
  <si>
    <t>CC(C)OP(=O)(O)O</t>
  </si>
  <si>
    <t>K64</t>
  </si>
  <si>
    <t>Isopropyl dihydrogen phosphate</t>
  </si>
  <si>
    <t>serjeant2256</t>
  </si>
  <si>
    <t>CCCOP(=O)(O)O</t>
  </si>
  <si>
    <t>m=0.04, mixed constants</t>
  </si>
  <si>
    <t>Propyl dihydrogen phosphate</t>
  </si>
  <si>
    <t>serjeant2257</t>
  </si>
  <si>
    <t>O=P(O)(O)OCC(O)CO</t>
  </si>
  <si>
    <t>2,3-Dihydroxypropyl dihydrogen phosphate</t>
  </si>
  <si>
    <t>Glycerol-1-phosphoric acid</t>
  </si>
  <si>
    <t>serjeant2258</t>
  </si>
  <si>
    <t>CC(N)CS</t>
  </si>
  <si>
    <t>1-Propanethiol, 2-amino-</t>
  </si>
  <si>
    <t>serjeant2260</t>
  </si>
  <si>
    <t>CC(S)CN</t>
  </si>
  <si>
    <t>2-Propanethiol, 1-amino-</t>
  </si>
  <si>
    <t>serjeant2261</t>
  </si>
  <si>
    <t>CC(CP(=O)(O)O)P(=O)(O)O</t>
  </si>
  <si>
    <t>1,2-Propanediyldiphosphonic acid</t>
  </si>
  <si>
    <t>serjeant2263</t>
  </si>
  <si>
    <t>O=P(O)(O)CCCP(=O)(O)O</t>
  </si>
  <si>
    <t>1,3-Propanediyldiphosphonic acid</t>
  </si>
  <si>
    <t>Trimethylenediphosphonic acid</t>
  </si>
  <si>
    <t>serjeant2264</t>
  </si>
  <si>
    <t>S53</t>
  </si>
  <si>
    <t>Average of values at 25, 37, and 50, extrapolated from values at I=0.1-1.0</t>
  </si>
  <si>
    <t>O=C(C(F)(F)Cl)C(F)(F)Cl</t>
  </si>
  <si>
    <t>propanone, 1,3-dichloro-1,1,3,3-tetrafluoro-</t>
  </si>
  <si>
    <t>serjeant2267</t>
  </si>
  <si>
    <t>O=C(C(F)(F)Cl)C(F)(Cl)Cl</t>
  </si>
  <si>
    <t>propanone, 1,1,3-trichloro-1,3,3-trifluoro-</t>
  </si>
  <si>
    <t>serjeant2268</t>
  </si>
  <si>
    <t>O=C(C(F)(Cl)Cl)C(F)(Cl)Cl</t>
  </si>
  <si>
    <t>propanone, 1,1,3,3-tetrachloro-1,3-difluoro-</t>
  </si>
  <si>
    <t>serjeant2269</t>
  </si>
  <si>
    <t>ON=C(C(F)(F)F)C(F)(F)F</t>
  </si>
  <si>
    <t>propanone oxime, hexafluoro-</t>
  </si>
  <si>
    <t>serjeant2270</t>
  </si>
  <si>
    <t>O=C(C(F)F)C(F)(F)Cl</t>
  </si>
  <si>
    <t>propanone, 1-chloro-1,1,3,3-tetrafluoro-</t>
  </si>
  <si>
    <t>serjeant2271</t>
  </si>
  <si>
    <t>O=C(C(Br)Br)C(F)(F)F</t>
  </si>
  <si>
    <t>propanone, 1,1-dibromo-3,3,3-trifluoro-</t>
  </si>
  <si>
    <t>serjeant2272</t>
  </si>
  <si>
    <t>O=c1[nH]nc(Cl)c(=O)[nH]1</t>
  </si>
  <si>
    <t>1,2,4-Triazine-3,5(2H,4H)-dione, 6-chloro-</t>
  </si>
  <si>
    <t>['OPSIN_name1', 'pubchem_name1', 'chemaxon_name1', 'chemaxon_nickname1']</t>
  </si>
  <si>
    <t>6-Azauracil, 5-chloro</t>
  </si>
  <si>
    <t>serjeant2273</t>
  </si>
  <si>
    <t>O=c1[nH]nc(Br)c(=O)[nH]1</t>
  </si>
  <si>
    <t>1,2,4-Triazine-3,5(2H,4H)-dione, 6-bromo-</t>
  </si>
  <si>
    <t>6-Azauracil, 5-bromo</t>
  </si>
  <si>
    <t>serjeant2274</t>
  </si>
  <si>
    <t>O=c1[nH]nc(I)c(=O)[nH]1</t>
  </si>
  <si>
    <t>1,2,4-Triazine-3,5(2H,4H)-dione, 6-iodo-</t>
  </si>
  <si>
    <t>6-Azauracil, 5-iodo</t>
  </si>
  <si>
    <t>serjeant2275</t>
  </si>
  <si>
    <t>ONC(C(F)(F)F)C(F)(F)F</t>
  </si>
  <si>
    <t>ethylhydroxylamine, 2,2,2-trifluoro-1-trifluoromethyl-</t>
  </si>
  <si>
    <t>serjeant2276</t>
  </si>
  <si>
    <t>O=c1ccs[nH]1</t>
  </si>
  <si>
    <t>C82</t>
  </si>
  <si>
    <t>Isothiazol-3(2H)-one</t>
  </si>
  <si>
    <t>serjeant2277</t>
  </si>
  <si>
    <t>O=C1CSC(=S)N1</t>
  </si>
  <si>
    <t>DIS</t>
  </si>
  <si>
    <t>thiazolidin-4-one, 2-thioxo-</t>
  </si>
  <si>
    <t>Rhodanine</t>
  </si>
  <si>
    <t>serjeant2278</t>
  </si>
  <si>
    <t>O=c1[nH]ncc(=S)[nH]1</t>
  </si>
  <si>
    <t>1,2,4-Triazin-3(2H)-one, 4,5-dihydro-5-thioxo-</t>
  </si>
  <si>
    <t>6-Azauracil, 5-mercapto</t>
  </si>
  <si>
    <t>serjeant2279</t>
  </si>
  <si>
    <t>O=c1cn[nH]c(=S)[nH]1</t>
  </si>
  <si>
    <t>C=0.001-0.005</t>
  </si>
  <si>
    <t>1,2,4-Triazin-5(2H)-one, 3,4-dihydro-3-thioxo-</t>
  </si>
  <si>
    <t>6-Azauracil, 2-mercapto</t>
  </si>
  <si>
    <t>serjeant2280</t>
  </si>
  <si>
    <t>O=C1CSC(=O)N1</t>
  </si>
  <si>
    <t>I=0.01_x000D_
Value in mixed solvent also given</t>
  </si>
  <si>
    <t>Thiazolidine-2,4-dione</t>
  </si>
  <si>
    <t>serjeant2281</t>
  </si>
  <si>
    <t>O=C(O)CS(=O)C(F)(F)F</t>
  </si>
  <si>
    <t>O20</t>
  </si>
  <si>
    <t>acetic acid, trifluoromethylsulfinyl-</t>
  </si>
  <si>
    <t>serjeant2283</t>
  </si>
  <si>
    <t>O=C(O)CS(=O)(=O)C(F)(F)F</t>
  </si>
  <si>
    <t>Compound unstable in aq. solution</t>
  </si>
  <si>
    <t>acetic acid, trifluoromethylsulfonyl-</t>
  </si>
  <si>
    <t>serjeant2284</t>
  </si>
  <si>
    <t>Cc1n[nH]c(=S)o1</t>
  </si>
  <si>
    <t>1,3,4-Oxadiazole-2(3H)-thione, 5-methyl-</t>
  </si>
  <si>
    <t>serjeant2285</t>
  </si>
  <si>
    <t>O=C(O)CCN(F)F</t>
  </si>
  <si>
    <t>propanoic acid, 3-difluoroamino-</t>
  </si>
  <si>
    <t>serjeant2286</t>
  </si>
  <si>
    <t>O=C(O)CNC(=S)S</t>
  </si>
  <si>
    <t>I=0.1, mixed constants</t>
  </si>
  <si>
    <t>B169</t>
  </si>
  <si>
    <t>acetic acid, (dithiocarboxy)amino-</t>
  </si>
  <si>
    <t>serjeant2287</t>
  </si>
  <si>
    <t>NCC(O)C(F)(F)F</t>
  </si>
  <si>
    <t>2-Propanol, 1-amino-3,3,3-trifluoro-</t>
  </si>
  <si>
    <t>serjeant2288</t>
  </si>
  <si>
    <t>propanoic acid, 2-amino-3-mercapto-</t>
  </si>
  <si>
    <t>['OPSIN_name1', 'OPSIN_nickname1', 'cirpy_nickname1', 'chemaxon_name1', 'chemaxon_nickname1']</t>
  </si>
  <si>
    <t>serjeant2289</t>
  </si>
  <si>
    <t>~2.00</t>
  </si>
  <si>
    <t>O=P(O)(O)CCCBr</t>
  </si>
  <si>
    <t>propylphosphonic acid, 3-bromo-</t>
  </si>
  <si>
    <t>serjeant2290</t>
  </si>
  <si>
    <t>propanoic acid, 2-amino-3-phosphonooxy-</t>
  </si>
  <si>
    <t>O-Phosphonoserine</t>
  </si>
  <si>
    <t>serjeant2291</t>
  </si>
  <si>
    <t>CC(C)(N)P(=O)(O)O</t>
  </si>
  <si>
    <t>pK1(POH)</t>
  </si>
  <si>
    <t>C=0.001, I=0.1(KCl), concentration constant</t>
  </si>
  <si>
    <t>ethylphosphonic acid, 1-amino-1-methyl-</t>
  </si>
  <si>
    <t>serjeant2294</t>
  </si>
  <si>
    <t>pK2(POH)</t>
  </si>
  <si>
    <t>pK3(NH3+)</t>
  </si>
  <si>
    <t>O=P(O)(O)C[N+]([O-])(CP(=O)(O)O)CP(=O)(O)O</t>
  </si>
  <si>
    <t>I=1.0(KCl), concentration constants</t>
  </si>
  <si>
    <t>2-Azapropane-1,3-diphosphonic acid, 2-oxide, 2-phosphonomethyl-</t>
  </si>
  <si>
    <t>Nitrilotris(methylenephosphonic acid)-N-oxide</t>
  </si>
  <si>
    <t>serjeant2297</t>
  </si>
  <si>
    <t>pK5</t>
  </si>
  <si>
    <t>pK6</t>
  </si>
  <si>
    <t>O=C(O)C#CC(=O)O</t>
  </si>
  <si>
    <t>Butynedioic acid</t>
  </si>
  <si>
    <t>serjeant2300</t>
  </si>
  <si>
    <t>O=c1c(O)c(O)c1=O</t>
  </si>
  <si>
    <t>C=0.12-0.17</t>
  </si>
  <si>
    <t>cyclobutenedione, 3,4-dihydroxy-</t>
  </si>
  <si>
    <t>['OPSIN_name1', 'cirpy_nickname1', 'pubchem_nickname1', 'chemaxon_nickname1']</t>
  </si>
  <si>
    <t>Squaric acid</t>
  </si>
  <si>
    <t>serjeant2301</t>
  </si>
  <si>
    <t>C=0.17</t>
  </si>
  <si>
    <t>I=0.5(NaCl or NaClO4), mixed constant</t>
  </si>
  <si>
    <t>CC#CC(=O)O</t>
  </si>
  <si>
    <t>2-Butynoic acid</t>
  </si>
  <si>
    <t>['OPSIN_name1', 'OPSIN_nickname1', 'cirpy_name1', 'cirpy_nickname1', 'pubchem_name1', 'pubchem_nickname1', 'chemaxon_name1']</t>
  </si>
  <si>
    <t>Tetrolic acid</t>
  </si>
  <si>
    <t>serjeant2303</t>
  </si>
  <si>
    <t>C#CCC(=O)O</t>
  </si>
  <si>
    <t>3-Butynoic acid</t>
  </si>
  <si>
    <t>serjeant2304</t>
  </si>
  <si>
    <t>O=C1COC(=O)C1</t>
  </si>
  <si>
    <t>C45</t>
  </si>
  <si>
    <t>furan-(5H)-one, 4-hydroxy-</t>
  </si>
  <si>
    <t>['pubchem_nickname1', 'chemaxon_nickname1']</t>
  </si>
  <si>
    <t>Tetronic acid</t>
  </si>
  <si>
    <t>serjeant2305</t>
  </si>
  <si>
    <t>2306b</t>
  </si>
  <si>
    <t>O=C(O)/C=C/C(=O)O</t>
  </si>
  <si>
    <t>I=0.02-0.1, molality scale</t>
  </si>
  <si>
    <t>Butanedioic acid trans-Isomer</t>
  </si>
  <si>
    <t>['OPSIN_nickname1', 'cirpy_nickname1', 'pubchem_nickname1', 'chemaxon_nickname1']</t>
  </si>
  <si>
    <t>Fumaric acid</t>
  </si>
  <si>
    <t>serjeant2306b</t>
  </si>
  <si>
    <t>O=C(O)CC(=O)C(=O)O</t>
  </si>
  <si>
    <t>E3bg, R3d</t>
  </si>
  <si>
    <t>butanedioic acid, oxo-</t>
  </si>
  <si>
    <t>Oxaloacetic acid</t>
  </si>
  <si>
    <t>serjeant2307</t>
  </si>
  <si>
    <t>Microscopic and tautomeric constants are also given</t>
  </si>
  <si>
    <t>O=C(O)C(O)=C(O)C(=O)O</t>
  </si>
  <si>
    <t>pK1(trans)</t>
  </si>
  <si>
    <t>H24</t>
  </si>
  <si>
    <t>butenedioic acid, dihydroxy-</t>
  </si>
  <si>
    <t>serjeant2308</t>
  </si>
  <si>
    <t>pK2(trans)</t>
  </si>
  <si>
    <t>In aq. KOH H_ scale</t>
  </si>
  <si>
    <t>serjeant2309</t>
  </si>
  <si>
    <t>2310a</t>
  </si>
  <si>
    <t>C/C=C\C(=O)O</t>
  </si>
  <si>
    <t>cis-2-Butenoic acid</t>
  </si>
  <si>
    <t>Isocrotonic acid</t>
  </si>
  <si>
    <t>serjeant2310a</t>
  </si>
  <si>
    <t>D45</t>
  </si>
  <si>
    <t>Values in mixed solvents are also given</t>
  </si>
  <si>
    <t>2310b</t>
  </si>
  <si>
    <t>trans-2-Butenoic acid</t>
  </si>
  <si>
    <t>serjeant2310b</t>
  </si>
  <si>
    <t>C=CCC(=O)O</t>
  </si>
  <si>
    <t>3-Butenoic acid</t>
  </si>
  <si>
    <t>Vinylacetic acid</t>
  </si>
  <si>
    <t>serjeant2311</t>
  </si>
  <si>
    <t>C=C(C)C(=O)O</t>
  </si>
  <si>
    <t>propenoic acid, 2-methyl-</t>
  </si>
  <si>
    <t>Methacrylic acid</t>
  </si>
  <si>
    <t>serjeant2312</t>
  </si>
  <si>
    <t>CCC(=O)C(=O)O</t>
  </si>
  <si>
    <t>butanoic acid, 2-oxo-</t>
  </si>
  <si>
    <t>serjeant2313</t>
  </si>
  <si>
    <t>CC(=O)CC(=O)O</t>
  </si>
  <si>
    <t>butanoic acid, 3-oxo-</t>
  </si>
  <si>
    <t>Acetoacetic acid</t>
  </si>
  <si>
    <t>serjeant2314</t>
  </si>
  <si>
    <t>COC=CC(=O)O</t>
  </si>
  <si>
    <t>propenoic acid, 3-methoxy-</t>
  </si>
  <si>
    <t>serjeant2315</t>
  </si>
  <si>
    <t>O=C(O)CCC(=O)O</t>
  </si>
  <si>
    <t>C=0.005, I=0.035</t>
  </si>
  <si>
    <t>Butanedioic acid</t>
  </si>
  <si>
    <t>Succinic acid</t>
  </si>
  <si>
    <t>serjeant2316</t>
  </si>
  <si>
    <t>C=0.0005-0.0007</t>
  </si>
  <si>
    <t>D41</t>
  </si>
  <si>
    <t>D43</t>
  </si>
  <si>
    <t>C=0.005, I=1.0(KNO3), concentration constants</t>
  </si>
  <si>
    <t>m=0.01_x000D_
Calculated from data given in C78</t>
  </si>
  <si>
    <t>E1d, R4</t>
  </si>
  <si>
    <t>CC(C(=O)O)C(=O)O</t>
  </si>
  <si>
    <t>propanedioic acid, methyl-</t>
  </si>
  <si>
    <t>serjeant2317</t>
  </si>
  <si>
    <t>R3a</t>
  </si>
  <si>
    <t>W40</t>
  </si>
  <si>
    <t>O=C(O)CC(O)C(=O)O</t>
  </si>
  <si>
    <t>m=0.01-0.1</t>
  </si>
  <si>
    <t>E1d, R3d</t>
  </si>
  <si>
    <t>butanedioic acid, hydroxy-</t>
  </si>
  <si>
    <t>Malic acid</t>
  </si>
  <si>
    <t>serjeant2318</t>
  </si>
  <si>
    <t>I=0.1 (NaClO4</t>
  </si>
  <si>
    <t>T41</t>
  </si>
  <si>
    <t>C=0.017, I=1.0(KNO3)_x000D_
concentration constants</t>
  </si>
  <si>
    <t>R46</t>
  </si>
  <si>
    <t>O=C(O)C(O)C(O)C(=O)O</t>
  </si>
  <si>
    <t>pK1(meso)</t>
  </si>
  <si>
    <t>E1ch, R3d</t>
  </si>
  <si>
    <t>P88</t>
  </si>
  <si>
    <t>butanedioic acid, 2,3-dihydroxy-</t>
  </si>
  <si>
    <t>['OPSIN_name1', 'OPSIN_nickname1', 'cirpy_name1', 'cirpy_nickname1', 'pubchem_name1', 'chemaxon_name1', 'chemaxon_nickname1']</t>
  </si>
  <si>
    <t>Tartaric acid</t>
  </si>
  <si>
    <t>serjeant2320</t>
  </si>
  <si>
    <t>pK2(meso)</t>
  </si>
  <si>
    <t>pK1(D)</t>
  </si>
  <si>
    <t>pK2(D)</t>
  </si>
  <si>
    <t>pK1(D and DL)</t>
  </si>
  <si>
    <t>C=0.004-0.008</t>
  </si>
  <si>
    <t>C=0.0036-0.008</t>
  </si>
  <si>
    <t>F41</t>
  </si>
  <si>
    <t>C=0.004, I=1.0(KNO3), concentration constants</t>
  </si>
  <si>
    <t>I=1 (KCl-NaOH)</t>
  </si>
  <si>
    <t>I=3</t>
  </si>
  <si>
    <t>O=C(O)C(O)(O)C(O)(O)C(=O)O</t>
  </si>
  <si>
    <t>butanedioic acid, tetrahydroxy-</t>
  </si>
  <si>
    <t>serjeant2321</t>
  </si>
  <si>
    <t>CC(C)C=O</t>
  </si>
  <si>
    <t>C=0.107 (pK of hydrate)</t>
  </si>
  <si>
    <t>propanal, 2-methyl-</t>
  </si>
  <si>
    <t>serjeant2322</t>
  </si>
  <si>
    <t>CCCC(=O)O</t>
  </si>
  <si>
    <t>Butanoic acid</t>
  </si>
  <si>
    <t>Butyric acid</t>
  </si>
  <si>
    <t>serjeant2323</t>
  </si>
  <si>
    <t>m=0.01, Equation given for temperature variation</t>
  </si>
  <si>
    <t>CC(C)C(=O)O</t>
  </si>
  <si>
    <t>I=0.5(NaClO4), concentration constant</t>
  </si>
  <si>
    <t>S105</t>
  </si>
  <si>
    <t>propanoic acid, 2-methyl-</t>
  </si>
  <si>
    <t>Isobutyric acid</t>
  </si>
  <si>
    <t>serjeant2324</t>
  </si>
  <si>
    <t>C60</t>
  </si>
  <si>
    <t>CCOCC(=O)O</t>
  </si>
  <si>
    <t>acetic acid, ethoxy-</t>
  </si>
  <si>
    <t>serjeant2325</t>
  </si>
  <si>
    <t>CCC(O)C(=O)O</t>
  </si>
  <si>
    <t>butanoic acid, 2-hydroxy-</t>
  </si>
  <si>
    <t>serjeant2326</t>
  </si>
  <si>
    <t>CC(O)CC(=O)O</t>
  </si>
  <si>
    <t>butanoic acid, 3-hydroxy-</t>
  </si>
  <si>
    <t>serjeant2327</t>
  </si>
  <si>
    <t>CCCC(=O)OO</t>
  </si>
  <si>
    <t>Peroxybutanoic acid</t>
  </si>
  <si>
    <t>serjeant2328</t>
  </si>
  <si>
    <t>CC(C)(O)C(=O)O</t>
  </si>
  <si>
    <t>propanoic acid, 2-hydroxy-2-methyl-</t>
  </si>
  <si>
    <t>serjeant2329</t>
  </si>
  <si>
    <t>I=0.05-2.0</t>
  </si>
  <si>
    <t>I=0.5, mixed constant</t>
  </si>
  <si>
    <t>L77</t>
  </si>
  <si>
    <t>O=C(O)C(O)(CO)CO</t>
  </si>
  <si>
    <t>2,3-dihydroxy-2-hydroxymethyl- Propanoic acid</t>
  </si>
  <si>
    <t>serjeant2330</t>
  </si>
  <si>
    <t>1-Butanol</t>
  </si>
  <si>
    <t>serjeant2331</t>
  </si>
  <si>
    <t>2-Butanol</t>
  </si>
  <si>
    <t>serjeant2332</t>
  </si>
  <si>
    <t>2-Propanol, 2-methyl-</t>
  </si>
  <si>
    <t>serjeant2333</t>
  </si>
  <si>
    <t>OCCCCO</t>
  </si>
  <si>
    <t>1,4-Butanediol</t>
  </si>
  <si>
    <t>serjeant2334</t>
  </si>
  <si>
    <t>CC(C)(C)OO</t>
  </si>
  <si>
    <t>tert-Butyl hydroperoxide</t>
  </si>
  <si>
    <t>serjeant2335</t>
  </si>
  <si>
    <t>CC(C)COO</t>
  </si>
  <si>
    <t>Isobutyl hydroperoxide</t>
  </si>
  <si>
    <t>serjeant2336</t>
  </si>
  <si>
    <t>CC(C)(C)S</t>
  </si>
  <si>
    <t>C=0.0001 heat of ionization=5.30 kcal/mole</t>
  </si>
  <si>
    <t>2-Propanethiol, 2-methyl-</t>
  </si>
  <si>
    <t>serjeant2337</t>
  </si>
  <si>
    <t>1% ethanol</t>
  </si>
  <si>
    <t>OC(C(F)(F)F)(C(F)(F)F)C(F)(F)F</t>
  </si>
  <si>
    <t>2-propanol, 1,1,1,3,3,3-hexafluoro-2-trifluoromethyl-</t>
  </si>
  <si>
    <t>serjeant2338</t>
  </si>
  <si>
    <t>O=C(O)c1nnc(C(=O)O)nn1</t>
  </si>
  <si>
    <t>M56</t>
  </si>
  <si>
    <t>1,2,4,5-Tetrazine-3,6-dicarboxylic acid</t>
  </si>
  <si>
    <t>serjeant2340</t>
  </si>
  <si>
    <t>O=c1[nH]cc([N+](=O)[O-])c(=O)[nH]1</t>
  </si>
  <si>
    <t>pyrimidine-2,4(14,3H)-dione, 5-nitro-</t>
  </si>
  <si>
    <t>5-Nitrouracil</t>
  </si>
  <si>
    <t>serjeant2342</t>
  </si>
  <si>
    <t>titrant (CH3)4NOH</t>
  </si>
  <si>
    <t>CC(O)(C(F)(F)F)C(F)(F)F</t>
  </si>
  <si>
    <t>2-Propanol, 1,1,1,3,3,3-hexafluoro-2-methyl-</t>
  </si>
  <si>
    <t>serjeant2343</t>
  </si>
  <si>
    <t>O=c1cc[nH]c(=O)[nH]1</t>
  </si>
  <si>
    <t>Pyrimidine-2,4(1H,3H)-dione</t>
  </si>
  <si>
    <t>Uracil</t>
  </si>
  <si>
    <t>serjeant2347</t>
  </si>
  <si>
    <t>13.3-14.2</t>
  </si>
  <si>
    <t>&gt;13.2</t>
  </si>
  <si>
    <t>O=c1cc(O)[nH]cn1</t>
  </si>
  <si>
    <t>C=0.02 (Unstable to alkali)</t>
  </si>
  <si>
    <t>pyrimidin-4(1H)-one, 6-hydroxy-</t>
  </si>
  <si>
    <t>serjeant2348</t>
  </si>
  <si>
    <t>O=c1[nH]cc(O)c(=O)[nH]1</t>
  </si>
  <si>
    <t>pyrimidine-2,4(1H,3H)-dione, 5-hydroxy-</t>
  </si>
  <si>
    <t>['OPSIN_name1', 'cirpy_nickname1', 'pubchem_nickname1', 'chemaxon_name1', 'chemaxon_nickname1']</t>
  </si>
  <si>
    <t>Isobarbituric acid</t>
  </si>
  <si>
    <t>serjeant2349</t>
  </si>
  <si>
    <t>Nc1nc(=O)[nH]cc1[N+](=O)[O-]</t>
  </si>
  <si>
    <t>pyrimidin-2(1H)-one, 4-amino-5-nitro-</t>
  </si>
  <si>
    <t>serjeant2351</t>
  </si>
  <si>
    <t>Nc1nc(=O)c([N+](=O)[O-])c[nH]1</t>
  </si>
  <si>
    <t>pyrimidin-4(1H)-one, 2-amino-5-nitro-</t>
  </si>
  <si>
    <t>serjeant2352</t>
  </si>
  <si>
    <t>COC(=O)C(C#N)[N+](=O)[O-]</t>
  </si>
  <si>
    <t>Methyl 2-cyano-2-nitroacetate</t>
  </si>
  <si>
    <t>serjeant2353</t>
  </si>
  <si>
    <t>O=C(O)C(Cl)C(Cl)C(=O)O</t>
  </si>
  <si>
    <t>pK1(DL)</t>
  </si>
  <si>
    <t>butanedioic acid, 2,3-dichloro-</t>
  </si>
  <si>
    <t>serjeant2354</t>
  </si>
  <si>
    <t>pK2(DL)</t>
  </si>
  <si>
    <t>C=0.06-0.11</t>
  </si>
  <si>
    <t>C=0.07-0.12</t>
  </si>
  <si>
    <t>O=C(O)C(Br)C(Br)C(=O)O</t>
  </si>
  <si>
    <t>pK1(DL*)</t>
  </si>
  <si>
    <t>C=0.078-0.102. *DL-isomer - reacts with water. Rate increases as pH is increased</t>
  </si>
  <si>
    <t>butanedioic acid, 2,3-dibromo-</t>
  </si>
  <si>
    <t>serjeant2355</t>
  </si>
  <si>
    <t>[Se]=c1cc[nH]c(=[Se])[nH]1</t>
  </si>
  <si>
    <t>M67</t>
  </si>
  <si>
    <t>Pyrimidine-2,4(1H,3H)-diselone</t>
  </si>
  <si>
    <t>serjeant2356</t>
  </si>
  <si>
    <t>O=C1NCc2[nH]nnc2N1</t>
  </si>
  <si>
    <t>C=0.00002</t>
  </si>
  <si>
    <t>1H-1,2,3-Triazolo[4,5-d]pyrimidin-5(4H)-one, 6,7-dihydro-</t>
  </si>
  <si>
    <t>serjeant2357</t>
  </si>
  <si>
    <t>2-Butynoic acid, 4-amino-</t>
  </si>
  <si>
    <t>serjeant2358</t>
  </si>
  <si>
    <t>O=C1CCC(=O)N1</t>
  </si>
  <si>
    <t>C62</t>
  </si>
  <si>
    <t>2,5-Pyrrolidinedione</t>
  </si>
  <si>
    <t>Succinimide</t>
  </si>
  <si>
    <t>serjeant2360</t>
  </si>
  <si>
    <t>Cn1ncc(=O)[nH]c1=O</t>
  </si>
  <si>
    <t>1,2,4-Triazine-3,5(2H,4H)-dione, 2-methyl-</t>
  </si>
  <si>
    <t>6-Azauracil 1-methyl</t>
  </si>
  <si>
    <t>serjeant2362</t>
  </si>
  <si>
    <t>Cn1c(=O)cn[nH]c1=O</t>
  </si>
  <si>
    <t>1,2,4-Triazine-3,5(2H,4H)-dione, 4-methyl-</t>
  </si>
  <si>
    <t>6-Azauracil 3-methyl</t>
  </si>
  <si>
    <t>serjeant2363</t>
  </si>
  <si>
    <t>Cc1n[nH]c(=O)[nH]c1=O</t>
  </si>
  <si>
    <t>1,2,4-Triazine-3,5(2H,4H)-dione, 6-methyl-</t>
  </si>
  <si>
    <t>6-Azauracil, 5-methyl</t>
  </si>
  <si>
    <t>serjeant2364</t>
  </si>
  <si>
    <t>Cn1cnc(=O)[nH]c1=O</t>
  </si>
  <si>
    <t>1,3,5-Triazine-2,4(1H,3H)-dione, 1-methyl-</t>
  </si>
  <si>
    <t>5-Azauracil, 1-methyl</t>
  </si>
  <si>
    <t>serjeant2365</t>
  </si>
  <si>
    <t>Cn1c(=O)nc[nH]c1=O</t>
  </si>
  <si>
    <t>1,3,5-Triazine-2,4(1H,3H)-dione, 3-methyl-</t>
  </si>
  <si>
    <t>5-Azauracil, 3-methyl</t>
  </si>
  <si>
    <t>serjeant2366</t>
  </si>
  <si>
    <t>Cc1nc(=O)[nH]c(=O)[nH]1</t>
  </si>
  <si>
    <t>P69</t>
  </si>
  <si>
    <t>1,3,5-Triazine-2,4(1H,3H)-dione, 6-methyl-</t>
  </si>
  <si>
    <t>5-Azauracil, 6-methyl</t>
  </si>
  <si>
    <t>serjeant2367</t>
  </si>
  <si>
    <t>COc1nc[nH]c(=O)n1</t>
  </si>
  <si>
    <t>1,3,5-Triazin-2(1H)-one, 4-methoxy-</t>
  </si>
  <si>
    <t>serjeant2368</t>
  </si>
  <si>
    <t>CC=C(Cl)C(=O)O</t>
  </si>
  <si>
    <t>pK1(cis)</t>
  </si>
  <si>
    <t>2-Butenoic acid, 2-chloro-</t>
  </si>
  <si>
    <t>serjeant2369</t>
  </si>
  <si>
    <t>C/C(Cl)=C/C(=O)O</t>
  </si>
  <si>
    <t>2-Butenoic acid, 3-chloro-</t>
  </si>
  <si>
    <t>serjeant2370</t>
  </si>
  <si>
    <t>O=C(O)C=CCCl</t>
  </si>
  <si>
    <t>2-Butenoic acid, 4-chloro-</t>
  </si>
  <si>
    <t>serjeant2371</t>
  </si>
  <si>
    <t>C=CC(Cl)C(=O)O</t>
  </si>
  <si>
    <t>3-Butenoic acid, 2-chloro-</t>
  </si>
  <si>
    <t>serjeant2372</t>
  </si>
  <si>
    <t>O=C(O)CC=CCl</t>
  </si>
  <si>
    <t>3-Butenoic acid, 4-chloro-</t>
  </si>
  <si>
    <t>serjeant2373</t>
  </si>
  <si>
    <t>CC(=CCl)C(=O)O</t>
  </si>
  <si>
    <t>propenoic acid, 3-chloro-2-methyl-</t>
  </si>
  <si>
    <t>serjeant2374</t>
  </si>
  <si>
    <t>CC(Br)=CC(=O)O</t>
  </si>
  <si>
    <t>2-Butenoic acid, 3-bromo-</t>
  </si>
  <si>
    <t>serjeant2375</t>
  </si>
  <si>
    <t>CC(I)=CC(=O)O</t>
  </si>
  <si>
    <t>2-Butenoic acid, 3-iodo-</t>
  </si>
  <si>
    <t>serjeant2376</t>
  </si>
  <si>
    <t>O=C1CCC(=O)N1O</t>
  </si>
  <si>
    <t>2,5-Pyrrolidinedione, 1-hydroxy-</t>
  </si>
  <si>
    <t>Succinimide, N-hydroxy</t>
  </si>
  <si>
    <t>serjeant2377</t>
  </si>
  <si>
    <t>N#CCCC([N+](=O)[O-])[N+](=O)[O-]</t>
  </si>
  <si>
    <t>butanenitrile, 4,4-dinitro-</t>
  </si>
  <si>
    <t>serjeant2379</t>
  </si>
  <si>
    <t>O=C(O)CCC([N+](=O)[O-])([N+](=O)[O-])[N+](=O)[O-]</t>
  </si>
  <si>
    <t>4,4,4-trinitro- Butanoic acid</t>
  </si>
  <si>
    <t>serjeant2380</t>
  </si>
  <si>
    <t>O=C(O)C(O)CC([N+](=O)[O-])([N+](=O)[O-])[N+](=O)[O-]</t>
  </si>
  <si>
    <t>2-hydroxy-4,4,4-trinitro- Butanoic acid</t>
  </si>
  <si>
    <t>serjeant2381</t>
  </si>
  <si>
    <t>Cn1ncc(=S)[nH]c1=S</t>
  </si>
  <si>
    <t>1,2,4-Triazine-3,5(2H,4H)-dithione, 2-methyl-</t>
  </si>
  <si>
    <t>serjeant2382</t>
  </si>
  <si>
    <t>Cn1c(=S)cn[nH]c1=S</t>
  </si>
  <si>
    <t>1,2,4-Triazine-3,5(2H,4H)-dithione, 4-methyl-</t>
  </si>
  <si>
    <t>serjeant2383</t>
  </si>
  <si>
    <t>Cc1n[nH]c(=S)[nH]c1=S</t>
  </si>
  <si>
    <t>1,2,4-Triazine-3,5(2H,4H)-dithione, 6-methyl-</t>
  </si>
  <si>
    <t>serjeant2384</t>
  </si>
  <si>
    <t>Cc1n[nH]c(N)nc1=O</t>
  </si>
  <si>
    <t>1,2,4-Triazin-5(2H)-one, 3-amino-6-methyl-</t>
  </si>
  <si>
    <t>serjeant2385</t>
  </si>
  <si>
    <t>Cn1c(N)nncc1=O</t>
  </si>
  <si>
    <t>1,2,4-Triazin-5(4H)-one, 3-amino-4-methyl-</t>
  </si>
  <si>
    <t>serjeant2386</t>
  </si>
  <si>
    <t>CN1CC(=O)NC1=O</t>
  </si>
  <si>
    <t>imidazolidine-2,4-dione, 1-methyl-</t>
  </si>
  <si>
    <t>Hydantoin, 1-methyl</t>
  </si>
  <si>
    <t>serjeant2389</t>
  </si>
  <si>
    <t>CN1C(=O)CNC1=O</t>
  </si>
  <si>
    <t>imidazolidine-2,4-dione, 3-methyl-</t>
  </si>
  <si>
    <t>Hydantoin, 3-methyl</t>
  </si>
  <si>
    <t>serjeant2390</t>
  </si>
  <si>
    <t>CC1NC(=O)NC1=O</t>
  </si>
  <si>
    <t>imidazolidine-2,4-dione, 5-methyl-</t>
  </si>
  <si>
    <t>Hydantoin, 5-methyl</t>
  </si>
  <si>
    <t>serjeant2391</t>
  </si>
  <si>
    <t>N#CCC(N)C(=O)O</t>
  </si>
  <si>
    <t>R21</t>
  </si>
  <si>
    <t>propanoic acid, 2-amino-3-cyano-</t>
  </si>
  <si>
    <t>serjeant2392</t>
  </si>
  <si>
    <t>O=C1CCNC(=O)N1</t>
  </si>
  <si>
    <t>P83</t>
  </si>
  <si>
    <t>Pyrimidine-2,4(1H,3H)-dione,5,6-dihydro-</t>
  </si>
  <si>
    <t>5,6-Dihydrouracil</t>
  </si>
  <si>
    <t>serjeant2394</t>
  </si>
  <si>
    <t>O=C1Nc2nn[nH]c2C(NO)N1</t>
  </si>
  <si>
    <t>1H-1,2,3-Triazolo[4,5-d]pyrimidin-5(4H)-one, 6,7-dihydro-7-hydroxyamino-</t>
  </si>
  <si>
    <t>serjeant2395</t>
  </si>
  <si>
    <t>OCC(F)(F)C(F)(F)CO</t>
  </si>
  <si>
    <t>1,4-Butanediol, 2,2,3,3-tetrafluoro-</t>
  </si>
  <si>
    <t>serjeant2396</t>
  </si>
  <si>
    <t>CC(=S)SCC(=O)O</t>
  </si>
  <si>
    <t>3-Thiapentanoic acid, 4-thioxo-</t>
  </si>
  <si>
    <t>serjeant2397</t>
  </si>
  <si>
    <t>CC(=O)SCC(=O)O</t>
  </si>
  <si>
    <t>3-Thiapentanoic acid, 4-oxo-</t>
  </si>
  <si>
    <t>serjeant2398</t>
  </si>
  <si>
    <t>C=CCC([N+](=O)[O-])[N+](=O)[O-]</t>
  </si>
  <si>
    <t>1-Butene, 4,4-dinitro-</t>
  </si>
  <si>
    <t>serjeant2399</t>
  </si>
  <si>
    <t>O=C(O)CC(S)C(=O)O</t>
  </si>
  <si>
    <t>butanedioic acid, mercapto-</t>
  </si>
  <si>
    <t>Thiomalic acid</t>
  </si>
  <si>
    <t>serjeant2400</t>
  </si>
  <si>
    <t>P73</t>
  </si>
  <si>
    <t>I=1.0(KNO3), concentration constants</t>
  </si>
  <si>
    <t>O=C(O)CSCC(=O)O</t>
  </si>
  <si>
    <t>C=0.003, I=0.1(NaClO4), concentration constants</t>
  </si>
  <si>
    <t>S134</t>
  </si>
  <si>
    <t>3-Thiapentanedioic acid</t>
  </si>
  <si>
    <t>Thiodiacetic acid</t>
  </si>
  <si>
    <t>serjeant2401</t>
  </si>
  <si>
    <t>C&lt;0.001</t>
  </si>
  <si>
    <t>S93</t>
  </si>
  <si>
    <t>T32</t>
  </si>
  <si>
    <t>O=C(O)CSSCC(=O)O</t>
  </si>
  <si>
    <t>C=0.005, I=0.1(NaClO4), concentration constants</t>
  </si>
  <si>
    <t>S131</t>
  </si>
  <si>
    <t>3,4-Dithiahexanedioic acid</t>
  </si>
  <si>
    <t>Dithiodiacetic acid</t>
  </si>
  <si>
    <t>serjeant2402</t>
  </si>
  <si>
    <t>O=C(O)C(S)C(S)C(=O)O</t>
  </si>
  <si>
    <t>C=0.0015, I=0.1(KNO3)</t>
  </si>
  <si>
    <t>butanedioic acid, 2,3-dimercapto-</t>
  </si>
  <si>
    <t>meso</t>
  </si>
  <si>
    <t>serjeant2403</t>
  </si>
  <si>
    <t>O=C(O)C[Se]CC(=O)O</t>
  </si>
  <si>
    <t>3-Selenapentanedioic acid</t>
  </si>
  <si>
    <t>['OPSIN_name1', 'OPSIN_nickname1', 'pubchem_nickname1', 'chemaxon_name1', 'chemaxon_nickname1']</t>
  </si>
  <si>
    <t>Selenodiacetic acid</t>
  </si>
  <si>
    <t>serjeant2404</t>
  </si>
  <si>
    <t>O=NN(CC(=O)O)CC(=O)O</t>
  </si>
  <si>
    <t>3-Azapentanedioic acid, 3-nitroso-</t>
  </si>
  <si>
    <t>Iminodiacetic acid, N-nitroso</t>
  </si>
  <si>
    <t>serjeant2405</t>
  </si>
  <si>
    <t>O=C(O)CN(CC(=O)O)[N+](=O)[O-]</t>
  </si>
  <si>
    <t>3-Azapentanedioic acid, 3-nitro-</t>
  </si>
  <si>
    <t>Iminodiacetic acid, N-nitro</t>
  </si>
  <si>
    <t>serjeant2406</t>
  </si>
  <si>
    <t>O=C(O)CCC([N+](=O)[O-])[N+](=O)[O-]</t>
  </si>
  <si>
    <t>butanoic acid, 4,4-dinitro-</t>
  </si>
  <si>
    <t>serjeant2407</t>
  </si>
  <si>
    <t>COC(=O)CC([N+](=O)[O-])[N+](=O)[O-]</t>
  </si>
  <si>
    <t>Methyl 3,3-dinitropropanoate</t>
  </si>
  <si>
    <t>serjeant2408</t>
  </si>
  <si>
    <t>CC(C(O)C(=O)O)([N+](=O)[O-])[N+](=O)[O-]</t>
  </si>
  <si>
    <t>C=0.01 (Existence of two pK values said to be due to tendency of compound to dissociate to form, 1-dinitroethane)</t>
  </si>
  <si>
    <t>2-hydroxy-3,3-dinitro- Butanoic acid</t>
  </si>
  <si>
    <t>serjeant2409</t>
  </si>
  <si>
    <t>CC(CC([N+](=O)[O-])[N+](=O)[O-])([N+](=O)[O-])[N+](=O)[O-]</t>
  </si>
  <si>
    <t>In solutions, Ho scale</t>
  </si>
  <si>
    <t>butane, 1,1,3,3-tetranitro-</t>
  </si>
  <si>
    <t>serjeant2410</t>
  </si>
  <si>
    <t>In aq.HCl solutions, Ho scale</t>
  </si>
  <si>
    <t>O=C1CCCN1</t>
  </si>
  <si>
    <t>2-Pyrrolidinone</t>
  </si>
  <si>
    <t>['OPSIN_name1', 'OPSIN_nickname1', 'cirpy_name1', 'pubchem_name1', 'chemaxon_name1']</t>
  </si>
  <si>
    <t>Œ≥-Butyrolactam</t>
  </si>
  <si>
    <t>serjeant2411</t>
  </si>
  <si>
    <t>CCC(=O)C=NO</t>
  </si>
  <si>
    <t>2-Butanone, 1-hydroxyimino-</t>
  </si>
  <si>
    <t>serjeant2413</t>
  </si>
  <si>
    <t>CC(=O)/C(C)=N/O</t>
  </si>
  <si>
    <t>C=0.0025, I=0.1(KCl), concentration constant</t>
  </si>
  <si>
    <t>2-Butanone, 3-hydroxyimino-</t>
  </si>
  <si>
    <t>Diacetylmonoxime</t>
  </si>
  <si>
    <t>serjeant2414</t>
  </si>
  <si>
    <t>C=0.0025-0.005, I=0.1(KNO3)</t>
  </si>
  <si>
    <t>U9</t>
  </si>
  <si>
    <t>CN1CC(=O)NC(=O)N1</t>
  </si>
  <si>
    <t>Titrant N(Me).OH</t>
  </si>
  <si>
    <t>1,2,4-Triazine-3,5(1H,2H)-dione, 4,6-dihydro-1-methyl-</t>
  </si>
  <si>
    <t>6-Azauracil, 5,6-dihydro-6-methyl</t>
  </si>
  <si>
    <t>serjeant2416</t>
  </si>
  <si>
    <t>CN1NCC(=O)NC1=O</t>
  </si>
  <si>
    <t>1,2,4-Triazine-3,5(1H,2H)-dione, 4,6-dihydro-2-methyl-</t>
  </si>
  <si>
    <t>6-Azauracil, 5,6-dihydro-1-methyl</t>
  </si>
  <si>
    <t>serjeant2417</t>
  </si>
  <si>
    <t>CN1C(=O)CNNC1=O</t>
  </si>
  <si>
    <t>1,2,4-Triazine-3,5(1H,2H)-dione, 4,6-dihydro-4-methyl-</t>
  </si>
  <si>
    <t>6-Azauracil, 5,6-dihydro-3-methyl</t>
  </si>
  <si>
    <t>serjeant2418</t>
  </si>
  <si>
    <t>CC(Cl)CC(=O)O</t>
  </si>
  <si>
    <t>butanoic acid, 3-chloro-</t>
  </si>
  <si>
    <t>serjeant2419</t>
  </si>
  <si>
    <t>CC(=NO)C(=O)CO</t>
  </si>
  <si>
    <t>C=0.0025-0.005, I=0.1(KNO3) (probably a mixed constant)</t>
  </si>
  <si>
    <t>2-Butanone, 1-hydroxy-3-hydroxyimino-</t>
  </si>
  <si>
    <t>serjeant2420</t>
  </si>
  <si>
    <t>O=C(O)CNCC(=O)O</t>
  </si>
  <si>
    <t>3-Azapentanedioic acid</t>
  </si>
  <si>
    <t>Iminodiacetic acid</t>
  </si>
  <si>
    <t>serjeant2421</t>
  </si>
  <si>
    <t>I=0.1, concentration constants</t>
  </si>
  <si>
    <t>I=1.0</t>
  </si>
  <si>
    <t>I=0.1[(CH3)4NCl] concentration constant</t>
  </si>
  <si>
    <t>Values in other inert salt solutions are also given</t>
  </si>
  <si>
    <t>I=0.3(KCl)</t>
  </si>
  <si>
    <t>M85</t>
  </si>
  <si>
    <t>C=0.001, I=0.11(KCl)</t>
  </si>
  <si>
    <t>butanedioic acid, amino-</t>
  </si>
  <si>
    <t>serjeant2422</t>
  </si>
  <si>
    <t>I=0.2</t>
  </si>
  <si>
    <t>CCOC(=O)C[N+](=O)[O-]</t>
  </si>
  <si>
    <t>Ethyl 2-nitroacetate</t>
  </si>
  <si>
    <t>serjeant2424</t>
  </si>
  <si>
    <t>CCC(O[N+](=O)[O-])C(=O)O</t>
  </si>
  <si>
    <t>butanoic acid, 2-nitrooxy-</t>
  </si>
  <si>
    <t>serjeant2425</t>
  </si>
  <si>
    <t>CC(=O)NCC([N+](=O)[O-])[N+](=O)[O-]</t>
  </si>
  <si>
    <t>acetamide, N-(2,2-dinitroethyl)-</t>
  </si>
  <si>
    <t>serjeant2426</t>
  </si>
  <si>
    <t>NC(=O)CCC([N+](=O)[O-])[N+](=O)[O-]</t>
  </si>
  <si>
    <t>C=0.00005</t>
  </si>
  <si>
    <t>butanamide, 4,4-dinitro-</t>
  </si>
  <si>
    <t>serjeant2427</t>
  </si>
  <si>
    <t>CC(CC([N+](=O)[O-])[N+](=O)[O-])[N+](=O)[O-]</t>
  </si>
  <si>
    <t>butane, 1,1,3-trinitro-</t>
  </si>
  <si>
    <t>serjeant2428</t>
  </si>
  <si>
    <t>Cc1n[nH]c(=S)n1C</t>
  </si>
  <si>
    <t>1,2,4-Triazole-3(2H)-thione, 4,5-dimethyl-</t>
  </si>
  <si>
    <t>serjeant2429</t>
  </si>
  <si>
    <t>CC(C)OC(=S)S</t>
  </si>
  <si>
    <t>Extrapolated to zero time_x000D_
Other values in B10 and U10</t>
  </si>
  <si>
    <t>methanedithioic acid, isopropoxy-</t>
  </si>
  <si>
    <t>Xanthic acid, isopropyl</t>
  </si>
  <si>
    <t>serjeant2430</t>
  </si>
  <si>
    <t>CCCOC(=S)S</t>
  </si>
  <si>
    <t>methanedithioic acid, propoxy-</t>
  </si>
  <si>
    <t>Xanthic acid, propyl</t>
  </si>
  <si>
    <t>serjeant2431</t>
  </si>
  <si>
    <t>CCOC(=O)CS</t>
  </si>
  <si>
    <t>Ethyl 2-mercaptoacetate</t>
  </si>
  <si>
    <t>serjeant2433</t>
  </si>
  <si>
    <t>CCSCC(=O)O</t>
  </si>
  <si>
    <t>C=0.001, I=0.10(KNO3), concentration constant</t>
  </si>
  <si>
    <t>3-Thiapentanoic acid</t>
  </si>
  <si>
    <t>Acetic acid, ethylthio</t>
  </si>
  <si>
    <t>serjeant2434</t>
  </si>
  <si>
    <t>C=0.01 mixed constant_x000D_
Value in mixed solvents is also given</t>
  </si>
  <si>
    <t>3-Azapentanoic acid, 5-amino-4-oxo-</t>
  </si>
  <si>
    <t>Glycylglycine</t>
  </si>
  <si>
    <t>serjeant2435</t>
  </si>
  <si>
    <t>I=0.06, mixed constants</t>
  </si>
  <si>
    <t>D47</t>
  </si>
  <si>
    <t>I=0.16</t>
  </si>
  <si>
    <t>B152</t>
  </si>
  <si>
    <t>I=0.09 (KCl), concentration constant</t>
  </si>
  <si>
    <t>CC(=O)CS(C)(=O)=O</t>
  </si>
  <si>
    <t>propanone, 1-methylsulfonyl-</t>
  </si>
  <si>
    <t>serjeant2437</t>
  </si>
  <si>
    <t>NN(CC(=O)O)CC(=O)O</t>
  </si>
  <si>
    <t>V9</t>
  </si>
  <si>
    <t>3-Azapentanedioic acid, 3-amino-</t>
  </si>
  <si>
    <t>Iminodiacetic acid, N-amino</t>
  </si>
  <si>
    <t>serjeant2438</t>
  </si>
  <si>
    <t>CCCC([N+](=O)[O-])[N+](=O)[O-]</t>
  </si>
  <si>
    <t>Thermodynamic quantities are given</t>
  </si>
  <si>
    <t>butane, 1,1-dinitro-</t>
  </si>
  <si>
    <t>serjeant2439</t>
  </si>
  <si>
    <t>O=C(O)CNNCC(=O)O</t>
  </si>
  <si>
    <t>I=0.1(KCl), mixed constants</t>
  </si>
  <si>
    <t>3,4-Diazahexanedioic acid</t>
  </si>
  <si>
    <t>Hydrazine-N,N'-diacetic acid</t>
  </si>
  <si>
    <t>serjeant2440</t>
  </si>
  <si>
    <t>CC(C)C([N+](=O)[O-])[N+](=O)[O-]</t>
  </si>
  <si>
    <t>propane, 2-methyl-1,1-dinitro-</t>
  </si>
  <si>
    <t>serjeant2441</t>
  </si>
  <si>
    <t>N36</t>
  </si>
  <si>
    <t>propane, 3-methyl-1,1-dinitro-</t>
  </si>
  <si>
    <t>serjeant2442</t>
  </si>
  <si>
    <t>O=S1(=O)CCCS(=O)(=O)C1</t>
  </si>
  <si>
    <t>C76</t>
  </si>
  <si>
    <t>1,3-Dithiacyclohexane-1,1,3,3-tetraoxide</t>
  </si>
  <si>
    <t>serjeant2443</t>
  </si>
  <si>
    <t>O=[N+]([O-])C(CCCO)[N+](=O)[O-]</t>
  </si>
  <si>
    <t>1-Butanol, 4,4-dinitro-</t>
  </si>
  <si>
    <t>serjeant2444</t>
  </si>
  <si>
    <t>NNC(=O)CCC([N+](=O)[O-])[N+](=O)[O-]</t>
  </si>
  <si>
    <t>butanamide, N-amino-4,4-dinitro-</t>
  </si>
  <si>
    <t>serjeant2445</t>
  </si>
  <si>
    <t>O=C(O)CCCS(=O)(=O)O</t>
  </si>
  <si>
    <t>C=0.02, I=0.08, mixed constant</t>
  </si>
  <si>
    <t>butanoic acid, 4-sulfo-</t>
  </si>
  <si>
    <t>serjeant2446</t>
  </si>
  <si>
    <t>CCN(CC([N+](=O)[O-])[N+](=O)[O-])[N+](=O)[O-]</t>
  </si>
  <si>
    <t>ethylamine, N-ethyl-N,2,2-trinitro-</t>
  </si>
  <si>
    <t>serjeant2447</t>
  </si>
  <si>
    <t>CN(CCC([N+](=O)[O-])[N+](=O)[O-])[N+](=O)[O-]</t>
  </si>
  <si>
    <t>propylamine, N-methyl-N,3,3-trinitro-</t>
  </si>
  <si>
    <t>serjeant2448</t>
  </si>
  <si>
    <t>butanoic acid, 2-amino-</t>
  </si>
  <si>
    <t>serjeant2451</t>
  </si>
  <si>
    <t>I=0.16(KNO3), mixed constant</t>
  </si>
  <si>
    <t>M72</t>
  </si>
  <si>
    <t>butanoic acid, 4-amino-</t>
  </si>
  <si>
    <t>serjeant2452</t>
  </si>
  <si>
    <t>I=0.5(NaCl)</t>
  </si>
  <si>
    <t>S109</t>
  </si>
  <si>
    <t>I=0.5(KNO3), concentration constant</t>
  </si>
  <si>
    <t>propanoic acid, 2-amino-2-methyl-</t>
  </si>
  <si>
    <t>serjeant2453</t>
  </si>
  <si>
    <t>C[S+](C)CC(=O)O</t>
  </si>
  <si>
    <t>[Cation] Determined from infra-red measurements in D2O and corrected to the corresponding value in water by subtracting 0.5 pK unit</t>
  </si>
  <si>
    <t>acetic acid, dimethylsulfonio-</t>
  </si>
  <si>
    <t>Dimethylacetothetin</t>
  </si>
  <si>
    <t>serjeant2454</t>
  </si>
  <si>
    <t>CC(O)C(N)C(=O)O</t>
  </si>
  <si>
    <t>butanoic acid, 2-amino-3-hydroxy-</t>
  </si>
  <si>
    <t>serjeant2456</t>
  </si>
  <si>
    <t>NCC(O)CC(=O)O</t>
  </si>
  <si>
    <t>butanoic acid, 4-amino-3-hydroxy-</t>
  </si>
  <si>
    <t>serjeant2457</t>
  </si>
  <si>
    <t>NCCCC([N+](=O)[O-])[N+](=O)[O-]</t>
  </si>
  <si>
    <t>butylamine, 4,4-dinitro-</t>
  </si>
  <si>
    <t>serjeant2458</t>
  </si>
  <si>
    <t>CCCC(=O)OP(=O)(O)O</t>
  </si>
  <si>
    <t>Butyryl dihydrogen phosphate</t>
  </si>
  <si>
    <t>serjeant2459</t>
  </si>
  <si>
    <t>CC(C)NC(=S)S</t>
  </si>
  <si>
    <t>C=0.01-0.00001, concentration constant</t>
  </si>
  <si>
    <t>T66</t>
  </si>
  <si>
    <t>methanedithioic acid, isopropylamino-</t>
  </si>
  <si>
    <t>Dithiocarbamic acid, N-isopropyl</t>
  </si>
  <si>
    <t>serjeant2460</t>
  </si>
  <si>
    <t>21 (assumed)</t>
  </si>
  <si>
    <t>(Compound unstable in acid solution)</t>
  </si>
  <si>
    <t>CCCNC(=S)S</t>
  </si>
  <si>
    <t>methanedithioic acid, propylamino-</t>
  </si>
  <si>
    <t>Dithiocarbamic acid, N-propyl</t>
  </si>
  <si>
    <t>serjeant2461</t>
  </si>
  <si>
    <t>CCOCCS</t>
  </si>
  <si>
    <t>ethanethiol, 2-ethoxy-</t>
  </si>
  <si>
    <t>serjeant2462</t>
  </si>
  <si>
    <t>CC(C)(S)CO</t>
  </si>
  <si>
    <t>1-Propanol, 2-mercapto-2-methyl-</t>
  </si>
  <si>
    <t>serjeant2463</t>
  </si>
  <si>
    <t>CN(C)CC(=O)NO</t>
  </si>
  <si>
    <t>C=0.02, I=0.1(KCl), mixed constant</t>
  </si>
  <si>
    <t>acetohydroxamic acid, 2-dimethylamino-</t>
  </si>
  <si>
    <t>serjeant2464</t>
  </si>
  <si>
    <t>butanoic acid, 2,4-diamino-</t>
  </si>
  <si>
    <t>serjeant2465</t>
  </si>
  <si>
    <t>CCCCS(=O)O</t>
  </si>
  <si>
    <t>C=0.1 mixed constant</t>
  </si>
  <si>
    <t>Butanesulfinic acid</t>
  </si>
  <si>
    <t>serjeant2466</t>
  </si>
  <si>
    <t>CCCOP(C)(=O)O</t>
  </si>
  <si>
    <t>Propyl hydrogen methylphosphonate</t>
  </si>
  <si>
    <t>serjeant2470</t>
  </si>
  <si>
    <t>CCCC[As](=O)(O)O</t>
  </si>
  <si>
    <t>Butylarsonic acid</t>
  </si>
  <si>
    <t>serjeant2471</t>
  </si>
  <si>
    <t>CC(C)C[As](=O)(O)O</t>
  </si>
  <si>
    <t>Isobutylarsonic acid</t>
  </si>
  <si>
    <t>serjeant2472</t>
  </si>
  <si>
    <t>CCCCOP(=O)(O)O</t>
  </si>
  <si>
    <t>m=0.036, mixed constants</t>
  </si>
  <si>
    <t>Butyl dihydrogen phosphate</t>
  </si>
  <si>
    <t>serjeant2473</t>
  </si>
  <si>
    <t>CCOP(=O)(O)OCC</t>
  </si>
  <si>
    <t>C=0.005, I&lt;0.025, 7% ethanol</t>
  </si>
  <si>
    <t>Diethyl hydrogen phosphate</t>
  </si>
  <si>
    <t>serjeant2474</t>
  </si>
  <si>
    <t>I=0.1-1(NaClO4), concentration constant</t>
  </si>
  <si>
    <t>D78</t>
  </si>
  <si>
    <t>CCC(S)CN</t>
  </si>
  <si>
    <t>2-Butanethiol, 1-amino-</t>
  </si>
  <si>
    <t>serjeant2475</t>
  </si>
  <si>
    <t>CC(C)(S)CN</t>
  </si>
  <si>
    <t>2-Propanethiol, 1-amino-2-methyl-</t>
  </si>
  <si>
    <t>serjeant2476</t>
  </si>
  <si>
    <t>CCP(=S)(S)CC</t>
  </si>
  <si>
    <t>C=0.0004-0.05, concentration constant</t>
  </si>
  <si>
    <t>Diethylphosphinodithioic acid</t>
  </si>
  <si>
    <t>serjeant2477</t>
  </si>
  <si>
    <t>C=0.005 in 7% ethanol</t>
  </si>
  <si>
    <t>O=P(O)(O)CCCCP(=O)(O)O</t>
  </si>
  <si>
    <t>1,4-Butanediyldiphosphonic acid</t>
  </si>
  <si>
    <t>Tetramethylenediphosphonic acid</t>
  </si>
  <si>
    <t>serjeant2478</t>
  </si>
  <si>
    <t>Average of values at 25, 37, 50 C extrapolated from values at I=0.1-1.0[(CH3)4NBr]</t>
  </si>
  <si>
    <t>OC(C(F)(F)F)(C(F)(F)F)C(F)(F)Cl</t>
  </si>
  <si>
    <t>2-Propanol, 1-chloro-1,1,3,3,3-pentafluoro-2-trifluoromethyl-</t>
  </si>
  <si>
    <t>serjeant2481</t>
  </si>
  <si>
    <t>OC(C(F)(F)F)(C(F)(F)F)C(Cl)(Cl)Cl</t>
  </si>
  <si>
    <t>2-Propanol, 1,1,1-trichloro-3,3,3-trifluoro-2-trifluoromethyl-</t>
  </si>
  <si>
    <t>serjeant2482</t>
  </si>
  <si>
    <t>O=[N+]([O-])C(F)(F)C(O)(C(F)(F)F)C(F)(F)F</t>
  </si>
  <si>
    <t>2-Propanol, 1,1,1,3,3-pentafluoro-3-nitro-2-trifluoromethyl-</t>
  </si>
  <si>
    <t>serjeant2483</t>
  </si>
  <si>
    <t>O=c1cc(Cl)[nH]cn1</t>
  </si>
  <si>
    <t>pyrimidin-4(1H)-one, 6-chloro-</t>
  </si>
  <si>
    <t>serjeant2485</t>
  </si>
  <si>
    <t>O=c1[nH]cc(Cl)c(=O)[nH]1</t>
  </si>
  <si>
    <t>20-22</t>
  </si>
  <si>
    <t>I=0.05-0.1, mixed constant</t>
  </si>
  <si>
    <t>pyrimidine-2,4(1H,3H)-dione, 5-chloro-</t>
  </si>
  <si>
    <t>serjeant2486</t>
  </si>
  <si>
    <t>O=c1[nH]cc(Br)c(=O)[nH]1</t>
  </si>
  <si>
    <t>pyrimidine-2,4(1H,3H)-dione, 5-bromo-</t>
  </si>
  <si>
    <t>Uracil, 5-bromo</t>
  </si>
  <si>
    <t>serjeant2487</t>
  </si>
  <si>
    <t>O=c1[nH]cc(I)c(=O)[nH]1</t>
  </si>
  <si>
    <t>I=0.05.0.1, mixed constant</t>
  </si>
  <si>
    <t>pyrimidine-2,4(1H,3H)-dione, 5-iodo-</t>
  </si>
  <si>
    <t>Uracil, 5-iodo</t>
  </si>
  <si>
    <t>serjeant2488</t>
  </si>
  <si>
    <t>O=c1[nH]cc(F)c(=O)[nH]1</t>
  </si>
  <si>
    <t>pyrimidine-2,4(1H,3H)-dione, 5-fluoro-</t>
  </si>
  <si>
    <t>Uracil, 5-fluoro</t>
  </si>
  <si>
    <t>serjeant2489</t>
  </si>
  <si>
    <t>O=c1cc[nH]c(=S)[nH]1</t>
  </si>
  <si>
    <t>- Other values (V.uncert.) quoted at 35deg and 45deg in G2</t>
  </si>
  <si>
    <t>pyrimidin-4(1H)-one, 2,3-dihydro-2-thioxo-</t>
  </si>
  <si>
    <t>2-Thiouracil</t>
  </si>
  <si>
    <t>serjeant2490</t>
  </si>
  <si>
    <t>C=0.0001, mixed constant</t>
  </si>
  <si>
    <t>O=c1cc(S)[nH]cn1</t>
  </si>
  <si>
    <t>pyrimidin-4(1H)-one, 6-mercapto-</t>
  </si>
  <si>
    <t>serjeant2491</t>
  </si>
  <si>
    <t>O=c1[nH]cc(S)c(=O)[nH]1</t>
  </si>
  <si>
    <t>pyrimidine-2,4(1H,3H)-dione, 5-mercapto-</t>
  </si>
  <si>
    <t>Uracil, 5-mercapto</t>
  </si>
  <si>
    <t>serjeant2493</t>
  </si>
  <si>
    <t>O=C1CC(=O)NC(=[Se])N1</t>
  </si>
  <si>
    <t>M68</t>
  </si>
  <si>
    <t>pyrimidin-4-(1H)-one, 2,3-dihydro-6-hydroxy-2-selenoxo-</t>
  </si>
  <si>
    <t>['OPSIN_nickname1', 'chemaxon_nickname1']</t>
  </si>
  <si>
    <t>2-Selenobarbituric acid</t>
  </si>
  <si>
    <t>serjeant2495</t>
  </si>
  <si>
    <t>O=c1cc(S(=O)(=O)O)[nH]c(=O)[nH]1</t>
  </si>
  <si>
    <t>G45</t>
  </si>
  <si>
    <t>pyrimidine-4-sulfonic acid, 1,2,3,6-tetrahydro-2,6-dioxo-</t>
  </si>
  <si>
    <t>Uracil, 6-sulfo</t>
  </si>
  <si>
    <t>serjeant2496</t>
  </si>
  <si>
    <t>Cn1ncc(=S)[nH]c1=O</t>
  </si>
  <si>
    <t>1,2,4-Triazin-3(2H)-one, 4,5-dihydro-2-methyl-5-thioxo-</t>
  </si>
  <si>
    <t>serjeant2497</t>
  </si>
  <si>
    <t>Cn1c(=S)cn[nH]c1=O</t>
  </si>
  <si>
    <t>1,2,4-Triazin-3(2H)-one, 4,5-dihydro-4-methyl-5-thioxo-</t>
  </si>
  <si>
    <t>serjeant2498</t>
  </si>
  <si>
    <t>CSc1cn[nH]c(=O)n1</t>
  </si>
  <si>
    <t>1,2,4-Triazin-3(2H)-one, 5-methylthio-</t>
  </si>
  <si>
    <t>serjeant2499</t>
  </si>
  <si>
    <t>Cn1ncc(=O)[nH]c1=S</t>
  </si>
  <si>
    <t>1,2,4-Triazin-5(2H)-one, 3,4-dihydro-2-methyl-3-thioxo-</t>
  </si>
  <si>
    <t>serjeant2500</t>
  </si>
  <si>
    <t>Cn1c(=O)cn[nH]c1=S</t>
  </si>
  <si>
    <t>1,2,4-Triazin-5(2H)-one, 3,4-dihydro-4-methyl-3-thioxo-</t>
  </si>
  <si>
    <t>serjeant2501</t>
  </si>
  <si>
    <t>Cc1n[nH]c(=S)[nH]c1=O</t>
  </si>
  <si>
    <t>1,2,4-Triazin-5(2H)-one, 3,4-dihydro-6-methyl-3-thioxo-</t>
  </si>
  <si>
    <t>serjeant2502</t>
  </si>
  <si>
    <t>CSc1nc(=O)cn[nH]1</t>
  </si>
  <si>
    <t>1,2,4-Triazin-5(2H)-one, 3-methylthio-</t>
  </si>
  <si>
    <t>serjeant2503</t>
  </si>
  <si>
    <t>C=0.001, I=0.01, mixed constant</t>
  </si>
  <si>
    <t>OB(O)c1cccs1</t>
  </si>
  <si>
    <t>2-Thiopheneboronic acid</t>
  </si>
  <si>
    <t>serjeant2504</t>
  </si>
  <si>
    <t>OB(O)c1ccsc1</t>
  </si>
  <si>
    <t>3-Thiopheneboronic acid</t>
  </si>
  <si>
    <t>serjeant2505</t>
  </si>
  <si>
    <t>O=C1NC(C(=O)O)CS1</t>
  </si>
  <si>
    <t>thiazolidine-4-carboxylic acid, 2-oxo-</t>
  </si>
  <si>
    <t>serjeant2506</t>
  </si>
  <si>
    <t>NS(=O)(=O)c1cc(=O)[nH]c(=O)[nH]1</t>
  </si>
  <si>
    <t>pyrimidine-4-sulfonamide, 1,2,3,6-tetrahydro-2,6-dioxo-</t>
  </si>
  <si>
    <t>serjeant2507</t>
  </si>
  <si>
    <t>CCc1nc(=O)s[nH]1</t>
  </si>
  <si>
    <t>1,2,4-Thiadiazol-5(2H)-one, 3-ethyl-</t>
  </si>
  <si>
    <t>serjeant2508</t>
  </si>
  <si>
    <t>CC(=NO)C(=O)CCl</t>
  </si>
  <si>
    <t>2-Butanone, 1-chloro-3-hydroxyimino-</t>
  </si>
  <si>
    <t>serjeant2509</t>
  </si>
  <si>
    <t>CC(=NO)C(=O)CBr</t>
  </si>
  <si>
    <t>2-Butanone, 1-bromo-3-hydroxyimino-</t>
  </si>
  <si>
    <t>serjeant2510</t>
  </si>
  <si>
    <t>CC(=NO)C(=O)CI</t>
  </si>
  <si>
    <t>2-Butanone, 3-hydroxyimino-1-iodo-</t>
  </si>
  <si>
    <t>serjeant2511</t>
  </si>
  <si>
    <t>NC1=NC(C(=O)O)CS1</t>
  </si>
  <si>
    <t>C=0.03, mixed constant</t>
  </si>
  <si>
    <t>2-Thiazoline-4-carboxylic acid, 2-amino-</t>
  </si>
  <si>
    <t>serjeant2512</t>
  </si>
  <si>
    <t>CC(Cl)(CC([N+](=O)[O-])[N+](=O)[O-])[N+](=O)[O-]</t>
  </si>
  <si>
    <t>butane, 2-chloro-2,4,4-trinitro-</t>
  </si>
  <si>
    <t>serjeant2515</t>
  </si>
  <si>
    <t>CSC(=S)NCC(=O)O</t>
  </si>
  <si>
    <t>5-Thia-3-azahexanoic acid, 4-thioxo-</t>
  </si>
  <si>
    <t>serjeant2516</t>
  </si>
  <si>
    <t>CC(=O)NCCS</t>
  </si>
  <si>
    <t>C=0.00015 Heat of ionization=6.26 kcal/mol</t>
  </si>
  <si>
    <t>acetamide, N-(2-mercaptoethyl)-</t>
  </si>
  <si>
    <t>serjeant2517</t>
  </si>
  <si>
    <t>CCOP(=S)(S)OCC</t>
  </si>
  <si>
    <t>O,O-Diethyl S-hydrogen phosphorodithioate</t>
  </si>
  <si>
    <t>serjeant2524</t>
  </si>
  <si>
    <t>O=C(O)CN(CP(=O)(O)O)CP(=O)(O)O</t>
  </si>
  <si>
    <t>acetic acid, N,N-bis(phosphonomethyl)amino-</t>
  </si>
  <si>
    <t>serjeant2528</t>
  </si>
  <si>
    <t>butylphosphonic acid, 4-amino-</t>
  </si>
  <si>
    <t>serjeant2529</t>
  </si>
  <si>
    <t>CCN(CP(=O)(O)O)CP(=O)(O)O</t>
  </si>
  <si>
    <t>I=1(KNO3), concentration constants</t>
  </si>
  <si>
    <t>2-Azapropane-1,3-diphosphonic acid, 2-ethyl-</t>
  </si>
  <si>
    <t>Iminodi(methylphosphonic acid) N-ethyl-</t>
  </si>
  <si>
    <t>serjeant2530</t>
  </si>
  <si>
    <t>C1=CCC=C1</t>
  </si>
  <si>
    <t>W10a</t>
  </si>
  <si>
    <t>Cyclopentadiene</t>
  </si>
  <si>
    <t>serjeant2532</t>
  </si>
  <si>
    <t>O=c1c(O)c(O)c(=O)c1=O</t>
  </si>
  <si>
    <t>I=1.0, mixed constant</t>
  </si>
  <si>
    <t>4-Cyclopentene-1,2,3-trione, 4,5-dihydroxy-</t>
  </si>
  <si>
    <t>Croconic acid</t>
  </si>
  <si>
    <t>serjeant2533</t>
  </si>
  <si>
    <t>I=0.2 (KCl), mixed constant</t>
  </si>
  <si>
    <t>I=2.0(HCl-NaCl), concentration constants</t>
  </si>
  <si>
    <t>O=C1C=CC(=O)C1</t>
  </si>
  <si>
    <t>1% methanol</t>
  </si>
  <si>
    <t>G46</t>
  </si>
  <si>
    <t>4-Cyclopentene-1,3-dione</t>
  </si>
  <si>
    <t>serjeant2535</t>
  </si>
  <si>
    <t>C#CC=CC(=O)O</t>
  </si>
  <si>
    <t>2-Penten-4-ynoic acid</t>
  </si>
  <si>
    <t>serjeant2536</t>
  </si>
  <si>
    <t>L73</t>
  </si>
  <si>
    <t>2-Furancarboxylic acid</t>
  </si>
  <si>
    <t>serjeant2537</t>
  </si>
  <si>
    <t>K35</t>
  </si>
  <si>
    <t>R45</t>
  </si>
  <si>
    <t>O=c1ccocc1O</t>
  </si>
  <si>
    <t>pK1(CO)</t>
  </si>
  <si>
    <t>4H-Pyran-4-one, 3-hydroxy-</t>
  </si>
  <si>
    <t>['OPSIN_name1', 'cirpy_name1', 'cirpy_nickname1', 'pubchem_name1', 'pubchem_nickname1', 'chemaxon_name1']</t>
  </si>
  <si>
    <t>Pyromeconic acid</t>
  </si>
  <si>
    <t>serjeant2538</t>
  </si>
  <si>
    <t>pK2(OH)</t>
  </si>
  <si>
    <t>I=0.50 to 0.01(NaCl)</t>
  </si>
  <si>
    <t>I=0.13</t>
  </si>
  <si>
    <t>T60</t>
  </si>
  <si>
    <t>O=c1c(O)cocc1O</t>
  </si>
  <si>
    <t>I=0.12</t>
  </si>
  <si>
    <t>4H-Pyran-4-one, 3,5-dihydroxy-</t>
  </si>
  <si>
    <t>serjeant2539</t>
  </si>
  <si>
    <t>pK2(-NH)</t>
  </si>
  <si>
    <t>serjeant2540</t>
  </si>
  <si>
    <t>O=C1CCC=C1O</t>
  </si>
  <si>
    <t>100% enol form</t>
  </si>
  <si>
    <t>2-Cyclopentenone, 2-hydroxy-</t>
  </si>
  <si>
    <t>serjeant2542</t>
  </si>
  <si>
    <t>OCc1ccco1</t>
  </si>
  <si>
    <t>methanol, 2-furyl-</t>
  </si>
  <si>
    <t>Furfuryl alcohol</t>
  </si>
  <si>
    <t>serjeant2543</t>
  </si>
  <si>
    <t>CCC#CC(=O)O</t>
  </si>
  <si>
    <t>2-Pentynoic acid</t>
  </si>
  <si>
    <t>serjeant2544</t>
  </si>
  <si>
    <t>CC#CCC(=O)O</t>
  </si>
  <si>
    <t>3-Pentynoic acid</t>
  </si>
  <si>
    <t>serjeant2545</t>
  </si>
  <si>
    <t>C#CCCC(=O)O</t>
  </si>
  <si>
    <t>4-Pentynoic acid</t>
  </si>
  <si>
    <t>serjeant2546</t>
  </si>
  <si>
    <t>CC1=C(O)C(=O)OC1</t>
  </si>
  <si>
    <t>100% enol</t>
  </si>
  <si>
    <t>furan-2(5H)-one, 3-hydroxy-4-methyl-</t>
  </si>
  <si>
    <t>serjeant2547</t>
  </si>
  <si>
    <t>CC1=C(O)COC1=O</t>
  </si>
  <si>
    <t>furan-2(5H)-one, 4-hydroxy-3-methyl-</t>
  </si>
  <si>
    <t>Tetronic acid 3-methyl</t>
  </si>
  <si>
    <t>serjeant2548</t>
  </si>
  <si>
    <t>CC(=O)/C=C/C(=O)O</t>
  </si>
  <si>
    <t>2-Pentenoic acid, 4-oxo-</t>
  </si>
  <si>
    <t>serjeant2549</t>
  </si>
  <si>
    <t>C=C(CC(=O)O)C(=O)O</t>
  </si>
  <si>
    <t>I=1.0(NaClO4) values extrapolated to C=0, concentration constants_x000D_
*Reference E3bg salt half cell Ag;AgCl I NaCl (C=0.01), NaClO4(C=0.99)|| bridge:- 1.00M NaClO4</t>
  </si>
  <si>
    <t>butanedioic acid, 2-methylene-</t>
  </si>
  <si>
    <t>Itaconic acid</t>
  </si>
  <si>
    <t>serjeant2550</t>
  </si>
  <si>
    <t>Equation derived for variation with temperature</t>
  </si>
  <si>
    <t>C/C(=C/C(=O)O)C(=O)O</t>
  </si>
  <si>
    <t>butenedioic acid, methyl-</t>
  </si>
  <si>
    <t>Citraconic acid</t>
  </si>
  <si>
    <t>serjeant2551</t>
  </si>
  <si>
    <t>pK2(cis)</t>
  </si>
  <si>
    <t>pk1 was corrected for the acid - anhydride equilibrium</t>
  </si>
  <si>
    <t>O=C(O)C1CC1C(=O)O</t>
  </si>
  <si>
    <t>1,2-Cyclopropanedicarboxylic acid</t>
  </si>
  <si>
    <t>serjeant2552</t>
  </si>
  <si>
    <t>Cn1cnc2nn[nH]c2c1=N</t>
  </si>
  <si>
    <t>C=0.0001, I=0.01, mixed constants</t>
  </si>
  <si>
    <t>1H-1,2,3-Triazolo[4,5-d]pyrimidin-7(6H)-imine, 6-methyl-</t>
  </si>
  <si>
    <t>serjeant2554</t>
  </si>
  <si>
    <t>pK(enol)</t>
  </si>
  <si>
    <t>serjeant2555</t>
  </si>
  <si>
    <t>pK(keto)</t>
  </si>
  <si>
    <t>CC(C)=CC(=O)O</t>
  </si>
  <si>
    <t>2-Butenoic acid, 3-methyl-</t>
  </si>
  <si>
    <t>serjeant2556</t>
  </si>
  <si>
    <t>CC1CC1C(=O)O</t>
  </si>
  <si>
    <t>cyclopropanecarboxylic acid, 2-methyl-</t>
  </si>
  <si>
    <t>serjeant2557</t>
  </si>
  <si>
    <t>I31</t>
  </si>
  <si>
    <t>- Other values in E11  132  M50  R52 and S42</t>
  </si>
  <si>
    <t>2,4-Pentanedione</t>
  </si>
  <si>
    <t>serjeant2558</t>
  </si>
  <si>
    <t>L3a</t>
  </si>
  <si>
    <t>C=0.00005, 0.5-1.0% ethanol, mixed constant</t>
  </si>
  <si>
    <t>Calculated using absorbance data</t>
  </si>
  <si>
    <t>C=0.00002, I=0.1(NaClO4)</t>
  </si>
  <si>
    <t>CC(C=O)CC(=O)O</t>
  </si>
  <si>
    <t>P68</t>
  </si>
  <si>
    <t>butanoic acid, 3-formyl-</t>
  </si>
  <si>
    <t>serjeant2560</t>
  </si>
  <si>
    <t>COC(=O)CC(C)=O</t>
  </si>
  <si>
    <t>R53</t>
  </si>
  <si>
    <t>Methyl 3-oxobutanoate</t>
  </si>
  <si>
    <t>serjeant2561</t>
  </si>
  <si>
    <t>CC(=O)CCC(=O)O</t>
  </si>
  <si>
    <t>pentanoic acid, 4-oxo-</t>
  </si>
  <si>
    <t>serjeant2562</t>
  </si>
  <si>
    <t>CCOC(=O)CC(=O)O</t>
  </si>
  <si>
    <t>acetic acid, 2-ethoxycarbonyl-</t>
  </si>
  <si>
    <t>Ethyl hydrogen malonate</t>
  </si>
  <si>
    <t>serjeant2563</t>
  </si>
  <si>
    <t>CC(CC(=O)O)C(=O)O</t>
  </si>
  <si>
    <t>butanedioic acid, methyl-</t>
  </si>
  <si>
    <t>serjeant2564</t>
  </si>
  <si>
    <t>O=C(O)CCCC(=O)O</t>
  </si>
  <si>
    <t>Pentanedioic acid</t>
  </si>
  <si>
    <t>Glutaric acid</t>
  </si>
  <si>
    <t>serjeant2565</t>
  </si>
  <si>
    <t>C=0.00125</t>
  </si>
  <si>
    <t>C=0.02, I=0.5(LiClO4)</t>
  </si>
  <si>
    <t>CC(C)(C(=O)O)C(=O)O</t>
  </si>
  <si>
    <t>I=mixed constant</t>
  </si>
  <si>
    <t>propanedioic acid, dimethyl-</t>
  </si>
  <si>
    <t>serjeant2566</t>
  </si>
  <si>
    <t>CCC(C(=O)O)C(=O)O</t>
  </si>
  <si>
    <t>propanedioic acid, ethyl-</t>
  </si>
  <si>
    <t>serjeant2567</t>
  </si>
  <si>
    <t>CC(OCC(=O)O)C(=O)O</t>
  </si>
  <si>
    <t>S92</t>
  </si>
  <si>
    <t>3-Oxapentanedioic acid, 2-methyl-</t>
  </si>
  <si>
    <t>serjeant2568</t>
  </si>
  <si>
    <t>O=C(O)C(O)C(O)C(O)C(=O)O</t>
  </si>
  <si>
    <t>pentanedioic acid, 2,3,4-trihydroxy-</t>
  </si>
  <si>
    <t>Xylotrihydroxyglutaric acid</t>
  </si>
  <si>
    <t>serjeant2569</t>
  </si>
  <si>
    <t>23-25</t>
  </si>
  <si>
    <t>C=0.005, I=0.2(KCl)</t>
  </si>
  <si>
    <t>CCC(C)C(=O)O</t>
  </si>
  <si>
    <t>butanoic acid, 2-methyl-</t>
  </si>
  <si>
    <t>serjeant2571</t>
  </si>
  <si>
    <t>CCCCC(=O)O</t>
  </si>
  <si>
    <t>Pentanoic acid</t>
  </si>
  <si>
    <t>serjeant2572</t>
  </si>
  <si>
    <t>CC(C)(C)C(=O)O</t>
  </si>
  <si>
    <t>C=0.004-0.01, mixed constant</t>
  </si>
  <si>
    <t>propanoic acid, 2,2-dimethyl-</t>
  </si>
  <si>
    <t>Pivalic acid</t>
  </si>
  <si>
    <t>serjeant2573</t>
  </si>
  <si>
    <t>Based on for acetic acid in pK=5.28</t>
  </si>
  <si>
    <t>pK(d9)</t>
  </si>
  <si>
    <t>C=0.004-0.01, mixed constant. Propanoic acid, 2,2-dimethyl-2,3-d</t>
  </si>
  <si>
    <t>CCC(C)(O)C(=O)O</t>
  </si>
  <si>
    <t>I=0.1(KNO3) extrapolated to C=0, concentration constant._x000D_
Variation of Kc with C given by K_C=(1.86-2.4c)x10^-4 up to C=0.03 at I=0.1</t>
  </si>
  <si>
    <t>P76</t>
  </si>
  <si>
    <t>butanoic acid, 2-hydroxy-2-methyl-</t>
  </si>
  <si>
    <t>serjeant2574</t>
  </si>
  <si>
    <t>CCCC(O)C(=O)O</t>
  </si>
  <si>
    <t>I=1.0(NaClO4), extrapolated to C=0, concentration constant</t>
  </si>
  <si>
    <t>pentanoic acid, 2-hydroxy-</t>
  </si>
  <si>
    <t>serjeant2575</t>
  </si>
  <si>
    <t>CC(CO)(CO)C(=O)O</t>
  </si>
  <si>
    <t>R47</t>
  </si>
  <si>
    <t>propanoic acid, 2,2-bis(hydroxymethyl)-</t>
  </si>
  <si>
    <t>serjeant2576</t>
  </si>
  <si>
    <t>O=CC[C@H](O)[C@H](O)CO</t>
  </si>
  <si>
    <t>CAL</t>
  </si>
  <si>
    <t>ribose, 2-deoxy-</t>
  </si>
  <si>
    <t>serjeant2577</t>
  </si>
  <si>
    <t>I34</t>
  </si>
  <si>
    <t>OCC(CO)(CO)CO</t>
  </si>
  <si>
    <t>1,3-Propanediol, 2,2-bis(hydroxymethyl)-</t>
  </si>
  <si>
    <t>Pentaerythritol</t>
  </si>
  <si>
    <t>serjeant2582</t>
  </si>
  <si>
    <t>CCC(C)(C)S</t>
  </si>
  <si>
    <t>1-Propanethiol, 1,1-dimethyl-</t>
  </si>
  <si>
    <t>serjeant2583</t>
  </si>
  <si>
    <t>O=C(O)c1[nH]c(=O)[nH]c(=O)c1[N+](=O)[O-]</t>
  </si>
  <si>
    <t>C=0.0023</t>
  </si>
  <si>
    <t>T63</t>
  </si>
  <si>
    <t>4-Pyrimidinecarboxylic acid, 1,2,3,6-tetrahydro-5-nitro-2,6-dioxo-</t>
  </si>
  <si>
    <t>serjeant2586</t>
  </si>
  <si>
    <t>O=c1[nH]c2cncnc2[nH]1</t>
  </si>
  <si>
    <t>Purin-8(7H)-one</t>
  </si>
  <si>
    <t>serjeant2588</t>
  </si>
  <si>
    <t>COC(=O)C(C#N)C#N</t>
  </si>
  <si>
    <t>Methyl 2,2-dicyanoacetate</t>
  </si>
  <si>
    <t>serjeant2590</t>
  </si>
  <si>
    <t>O=c1[nH]c(=O)c2[nH]cnc2[nH]1</t>
  </si>
  <si>
    <t>Purine-2,6(1H,3H)-dione</t>
  </si>
  <si>
    <t>['OPSIN_name1', 'OPSIN_nickname1', 'cirpy_name1', 'pubchem_name1', 'pubchem_nickname1', 'chemaxon_name1', 'chemaxon_nickname1']</t>
  </si>
  <si>
    <t>Xanthine</t>
  </si>
  <si>
    <t>serjeant2591</t>
  </si>
  <si>
    <t>E3bg/O5</t>
  </si>
  <si>
    <t>O=C(O)c1cccs1</t>
  </si>
  <si>
    <t>O28</t>
  </si>
  <si>
    <t>2-Thiophenecarboxylic acid</t>
  </si>
  <si>
    <t>serjeant2594</t>
  </si>
  <si>
    <t>C=0.005, mixed constant. Value in mixed solvent also given</t>
  </si>
  <si>
    <t>B188</t>
  </si>
  <si>
    <t>O=c1[nH]c(=O)c2[nH]c(=O)[nH]c2[nH]1</t>
  </si>
  <si>
    <t>Purine-2,6,8(1H,3H,7H)-trione</t>
  </si>
  <si>
    <t>Uric acid</t>
  </si>
  <si>
    <t>serjeant2597</t>
  </si>
  <si>
    <t>4,5-Imidazoledicarboxylic acid</t>
  </si>
  <si>
    <t>serjeant2598</t>
  </si>
  <si>
    <t>O=C(O)c1cc(=O)[nH]c(=O)[nH]1</t>
  </si>
  <si>
    <t>C=0.002, I=0.1(KCl), mixed constant</t>
  </si>
  <si>
    <t>4-Pyrimidinecarboxylic acid, 1,2,3,6-tetrahydro-2,6-dioxo-</t>
  </si>
  <si>
    <t>Orotic acid</t>
  </si>
  <si>
    <t>serjeant2599</t>
  </si>
  <si>
    <t>C58</t>
  </si>
  <si>
    <t>O=C(O)c1c[nH]c(=O)[nH]c1=O</t>
  </si>
  <si>
    <t>C=0.002, I=0.1(KCl), mixed constants</t>
  </si>
  <si>
    <t>5-Pyrimidinecarboxylic acid, 1,2,3,4-tetrahydro-2,4-dioxo-</t>
  </si>
  <si>
    <t>serjeant2600</t>
  </si>
  <si>
    <t>O=C(O)c1cc([N+](=O)[O-])c[nH]1</t>
  </si>
  <si>
    <t>F43</t>
  </si>
  <si>
    <t>2-Pyrrolecarboxylic acid, 4-nitro-</t>
  </si>
  <si>
    <t>serjeant2601</t>
  </si>
  <si>
    <t>O=C(O)c1ccc([N+](=O)[O-])[nH]1</t>
  </si>
  <si>
    <t>2-Pyrrolecarboxylic acid, 5-nitro-</t>
  </si>
  <si>
    <t>serjeant2602</t>
  </si>
  <si>
    <t>S=c1ncnc2[nH][nH]cc1-2</t>
  </si>
  <si>
    <t>C&lt;0.001, I=0.01, mixed constant</t>
  </si>
  <si>
    <t>B134</t>
  </si>
  <si>
    <t>1H-Pyrazolo[3,4-d]pyrimidine-4(2H)-thione</t>
  </si>
  <si>
    <t>serjeant2605</t>
  </si>
  <si>
    <t>[Se]=c1[nH]cnc2nc[nH]c12</t>
  </si>
  <si>
    <t>Purine-6(1H)-selone</t>
  </si>
  <si>
    <t>serjeant2606</t>
  </si>
  <si>
    <t>I=0.11(KCl), mixed constant</t>
  </si>
  <si>
    <t>3-Pyridinol</t>
  </si>
  <si>
    <t>serjeant2607</t>
  </si>
  <si>
    <t>Cc1nn2cn[nH]c2nc1=O</t>
  </si>
  <si>
    <t>1,2,4-Triazolo[4,3-b]-1,2,4-triazin-7(1H)-one, 6-methyl-</t>
  </si>
  <si>
    <t>serjeant2608</t>
  </si>
  <si>
    <t>ON=Cc1ccco1</t>
  </si>
  <si>
    <t>C=0.00005, I=0.1</t>
  </si>
  <si>
    <t>2-Furancarbaldehyde oxime</t>
  </si>
  <si>
    <t>serjeant2609</t>
  </si>
  <si>
    <t>O=c1ccccn1O</t>
  </si>
  <si>
    <t>In aq. H2SO4, Ho scale</t>
  </si>
  <si>
    <t>S127</t>
  </si>
  <si>
    <t>pyridin-2(1H)-one, 1-hydroxy-</t>
  </si>
  <si>
    <t>serjeant2610</t>
  </si>
  <si>
    <t>I=0.005, concentration constant</t>
  </si>
  <si>
    <t>Condition not_stated</t>
  </si>
  <si>
    <t>O=c1[nH]cccc1O</t>
  </si>
  <si>
    <t>pyridin-2(1H)-one, 3-hydroxy-</t>
  </si>
  <si>
    <t>serjeant2611</t>
  </si>
  <si>
    <t>O=c1ccc(O)c[nH]1</t>
  </si>
  <si>
    <t>pyridin-2(1H)-one, 5-hydroxy-</t>
  </si>
  <si>
    <t>serjeant2612</t>
  </si>
  <si>
    <t>2-Pyrrolecarboxylic acid</t>
  </si>
  <si>
    <t>serjeant2613</t>
  </si>
  <si>
    <t>O=C(O)c1cc[nH]c1</t>
  </si>
  <si>
    <t>3-Pyrrolecarboxylic acid</t>
  </si>
  <si>
    <t>serjeant2614</t>
  </si>
  <si>
    <t>Nc1[nH]c(=O)cnc1C=O</t>
  </si>
  <si>
    <t>B136</t>
  </si>
  <si>
    <t>2-Pyrazinecarbaldehyde, 3-amino-4,5-dihydro-5-oxo-</t>
  </si>
  <si>
    <t>serjeant2615</t>
  </si>
  <si>
    <t>O=C(NO)c1cnccn1</t>
  </si>
  <si>
    <t>C=0.04, I=0.1(KCl)</t>
  </si>
  <si>
    <t>2-Pyrazinecarbohydroxamic acid</t>
  </si>
  <si>
    <t>serjeant2616</t>
  </si>
  <si>
    <t>O=C(NO)c1ncccn1</t>
  </si>
  <si>
    <t>2-Pyrimidinecarbohydroxamic acid</t>
  </si>
  <si>
    <t>serjeant2617</t>
  </si>
  <si>
    <t>CC(=O)CC(=O)C(F)(F)F</t>
  </si>
  <si>
    <t>room temp.</t>
  </si>
  <si>
    <t>2,4-Pentanedione, 1,1,1-trifluoro-</t>
  </si>
  <si>
    <t>serjeant2618</t>
  </si>
  <si>
    <t>O=c1cc(O)cc(O)[nH]1</t>
  </si>
  <si>
    <t>pyridin-2(1H)-one, 4,6-dihydroxy-</t>
  </si>
  <si>
    <t>serjeant2619</t>
  </si>
  <si>
    <t>Nc1c(C(=O)O)[nH]c(=O)[nH]c1=O</t>
  </si>
  <si>
    <t>T64</t>
  </si>
  <si>
    <t>4-Pyrimidinecarboxylic acid, 5-amino-1,2,3,6-tetrahydro-2,6-dioxo-</t>
  </si>
  <si>
    <t>Orotic acid 5-amino</t>
  </si>
  <si>
    <t>serjeant2620</t>
  </si>
  <si>
    <t>Cn1cc([N+](=O)[O-])c(=O)[nH]c1=O</t>
  </si>
  <si>
    <t>pyrimidine-2,4(1H,3H)-dione, 1-methyl-5-nitro-</t>
  </si>
  <si>
    <t>serjeant2621</t>
  </si>
  <si>
    <t>B133</t>
  </si>
  <si>
    <t>Cn1c(=O)[nH]cc([N+](=O)[O-])c1=O</t>
  </si>
  <si>
    <t>pyrimidine-2,4(1H,3H)-dione, 3-methyl-5-nitro-</t>
  </si>
  <si>
    <t>serjeant2622</t>
  </si>
  <si>
    <t>Cn1nnc2[nH]c(=O)nc(N)c21</t>
  </si>
  <si>
    <t>C=0.000025</t>
  </si>
  <si>
    <t>1H-1,2,3-Triazolo[4,5-d]pyrimidin-5(4H)-one, 7-amino-1-methyl-</t>
  </si>
  <si>
    <t>serjeant2623</t>
  </si>
  <si>
    <t>Cn1nnc2[nH]c(N)nc(=O)c21</t>
  </si>
  <si>
    <t>C=0.000033</t>
  </si>
  <si>
    <t>1H-1,2,3-Triazolo[4,5-d]pyrimidin-7(4H)-one, 5-amino-1-methyl-</t>
  </si>
  <si>
    <t>serjeant2624</t>
  </si>
  <si>
    <t>C=0.000047</t>
  </si>
  <si>
    <t>Cn1nc2[nH]c(=O)nc(N)c2n1</t>
  </si>
  <si>
    <t>2H-1,2,3-Triazolo[4,5-d]pyrimidin-5(4H)-one, 7-amino-2-methyl-</t>
  </si>
  <si>
    <t>serjeant2625</t>
  </si>
  <si>
    <t>Cn1nc2nc(N)[nH]c(=O)c2n1</t>
  </si>
  <si>
    <t>C=0.000024</t>
  </si>
  <si>
    <t>2H-1,2,3-Triazolo[4,5-d]pyrimidin-7(6H)-one, 5-amino-2-methyl-</t>
  </si>
  <si>
    <t>serjeant2626</t>
  </si>
  <si>
    <t>C=0.00003</t>
  </si>
  <si>
    <t>O=C(O)Cc1c[nH]cn1</t>
  </si>
  <si>
    <t>I=0.16 (KCl)</t>
  </si>
  <si>
    <t>acetic acid, 2-(4-imidazolyl)-</t>
  </si>
  <si>
    <t>serjeant2627</t>
  </si>
  <si>
    <t>O=C(O)Cn1cccn1</t>
  </si>
  <si>
    <t>C=0.01_x000D_
room temp</t>
  </si>
  <si>
    <t>acetic acid, 2-(1-pyrazolyl)-</t>
  </si>
  <si>
    <t>serjeant2628</t>
  </si>
  <si>
    <t>Cn1nccc1C(=O)O</t>
  </si>
  <si>
    <t>room temp. C=0.01, 5% methanol</t>
  </si>
  <si>
    <t>5-Pyrazolecarboxylic acid, 1-methyl-</t>
  </si>
  <si>
    <t>serjeant2629</t>
  </si>
  <si>
    <t>Cc1cc(C(=O)O)[nH]n1</t>
  </si>
  <si>
    <t>room temp. C=0.01</t>
  </si>
  <si>
    <t>5-Pyrazolecarboxylic acid, 3-methyl-</t>
  </si>
  <si>
    <t>serjeant2630</t>
  </si>
  <si>
    <t>Cn1ccc(=O)[nH]c1=O</t>
  </si>
  <si>
    <t>pyrimidine-2,4(1H,3H)-dione, 1-methyl-</t>
  </si>
  <si>
    <t>serjeant2631</t>
  </si>
  <si>
    <t>Cn1c(=O)cc[nH]c1=O</t>
  </si>
  <si>
    <t>pyrimidine-2,4(1H,3H)-dione, 3-methyl-</t>
  </si>
  <si>
    <t>serjeant2632</t>
  </si>
  <si>
    <t>Titrant</t>
  </si>
  <si>
    <t>Cc1c[nH]c(=O)[nH]c1=O</t>
  </si>
  <si>
    <t>pyrimidine-2,4(1H,3H)-dione, 5-methyl-</t>
  </si>
  <si>
    <t>Thymine</t>
  </si>
  <si>
    <t>serjeant2633</t>
  </si>
  <si>
    <t>Cc1cc(=O)[nH]c(=O)[nH]1</t>
  </si>
  <si>
    <t>Titrant (CH3) NOH</t>
  </si>
  <si>
    <t>pyrimidine-2,4(1H,3H)-dione, 6-methyl-</t>
  </si>
  <si>
    <t>serjeant2634</t>
  </si>
  <si>
    <t>O=C1C(=NO)CCC1=NO</t>
  </si>
  <si>
    <t>cyclopentanone, 2,5-bis(hydroxyimino)-</t>
  </si>
  <si>
    <t>serjeant2635</t>
  </si>
  <si>
    <t>O=c1[nH]cc(CO)c(=O)[nH]1</t>
  </si>
  <si>
    <t>pyrimidine-2,4(1H,3H)-dione, 5-hydroxymethyl-</t>
  </si>
  <si>
    <t>serjeant2636</t>
  </si>
  <si>
    <t>Cn1c(O)cc(=O)[nH]c1=O</t>
  </si>
  <si>
    <t>pyrimidine-2,4(1H,3H)-dione, 6-hydroxy-1-methyl-</t>
  </si>
  <si>
    <t>serjeant2637</t>
  </si>
  <si>
    <t>Cc1c(O)[nH]c(=O)[nH]c1=O</t>
  </si>
  <si>
    <t>M80</t>
  </si>
  <si>
    <t>pyrimidine-2,4(1H,3H)-dione, 6-hydroxy-5-methyl-</t>
  </si>
  <si>
    <t>serjeant2638</t>
  </si>
  <si>
    <t>NC(=O)Nc1[nH]cnc1C(=O)O</t>
  </si>
  <si>
    <t>4-Imidazolecarboxylic acid, 5-ureido-</t>
  </si>
  <si>
    <t>serjeant2639</t>
  </si>
  <si>
    <t>NC(C(=O)O)c1cc(=O)[nH]o1</t>
  </si>
  <si>
    <t>acetic acid, 2-amino-2-(2,3-dihydro-3-oxo-5-isoxazolyl)-</t>
  </si>
  <si>
    <t>Ibotenic acid</t>
  </si>
  <si>
    <t>serjeant2640</t>
  </si>
  <si>
    <t>Cn1ccc(=S)[nH]c1=S</t>
  </si>
  <si>
    <t>C=0.0005</t>
  </si>
  <si>
    <t>pyrimidine-2,4(1H,3H)-dithione, 1-methyl-</t>
  </si>
  <si>
    <t>Dithiouracil, 1-methyl</t>
  </si>
  <si>
    <t>serjeant2641</t>
  </si>
  <si>
    <t>CNc1cc[nH]c(=O)n1</t>
  </si>
  <si>
    <t>S141</t>
  </si>
  <si>
    <t>pyrimidin-2(1H)-one, 4-methylamino-</t>
  </si>
  <si>
    <t>Cytosine, N-methyl</t>
  </si>
  <si>
    <t>serjeant2642</t>
  </si>
  <si>
    <t>Cc1o[nH]c(=O)c1C</t>
  </si>
  <si>
    <t>isoxazol-3(2H)-one, 4,5-dimethyl-</t>
  </si>
  <si>
    <t>serjeant2643</t>
  </si>
  <si>
    <t>CC(C)(C#N)C(=O)O</t>
  </si>
  <si>
    <t>I26</t>
  </si>
  <si>
    <t>propanoic acid, 2-cyano-2-methyl-</t>
  </si>
  <si>
    <t>serjeant2644</t>
  </si>
  <si>
    <t>CN1CC(=O)CC1=O</t>
  </si>
  <si>
    <t>M109</t>
  </si>
  <si>
    <t>pyrrolidine-2,4-dione, 1-methyl-</t>
  </si>
  <si>
    <t>serjeant2645</t>
  </si>
  <si>
    <t>CC1NC(=O)CC1=O</t>
  </si>
  <si>
    <t>pyrrolidine-2,4-dione, 5-methyl-</t>
  </si>
  <si>
    <t>serjeant2646</t>
  </si>
  <si>
    <t>Nc1nc(=O)[nH]cc1CO</t>
  </si>
  <si>
    <t>pyrimidin-2(1H)-one, 4-amino-5-hydroxymethyl-</t>
  </si>
  <si>
    <t>Cytosine, 5-hydroxymethyl</t>
  </si>
  <si>
    <t>serjeant2647</t>
  </si>
  <si>
    <t>Cn1ccc(NO)nc1=O</t>
  </si>
  <si>
    <t>pyrimidin-2(1H)-one, 4-hydroxyamino-1-methyl-</t>
  </si>
  <si>
    <t>serjeant2648</t>
  </si>
  <si>
    <t>Cc1c[nH]c(=O)nc1NO</t>
  </si>
  <si>
    <t>pyrimidin-2(1H)-one, 4-hydroxyamino-5-methyl-</t>
  </si>
  <si>
    <t>serjeant2649</t>
  </si>
  <si>
    <t>Cc1nn(C)c(=O)[nH]c1=O</t>
  </si>
  <si>
    <t>1,2,4-Triazine-3,5(2H,4H)-dione, 2,6-dimethyl-</t>
  </si>
  <si>
    <t>serjeant2650</t>
  </si>
  <si>
    <t>Cc1n[nH]c(=O)n(C)c1=O</t>
  </si>
  <si>
    <t>1,2,4-Triazine-3,5(2H,4H)-dione, 4,6-dimethyl-</t>
  </si>
  <si>
    <t>serjeant2651</t>
  </si>
  <si>
    <t>CCn1ncc(=O)[nH]c1=O</t>
  </si>
  <si>
    <t>1,2,4-Triazine-3,5(2H,4H)-dione, 2-ethyl-</t>
  </si>
  <si>
    <t>serjeant2652</t>
  </si>
  <si>
    <t>CCn1c(=O)cn[nH]c1=O</t>
  </si>
  <si>
    <t>1,2,4-Triazine-3,5(2H,4H)-dione, 4-ethyl-</t>
  </si>
  <si>
    <t>serjeant2653</t>
  </si>
  <si>
    <t>CCc1n[nH]c(=O)[nH]c1=O</t>
  </si>
  <si>
    <t>1,2,4-Triazine-3,5(2H,4H)-dione, 6-ethyl-</t>
  </si>
  <si>
    <t>serjeant2654</t>
  </si>
  <si>
    <t>CC1(C)OC(=O)NC1=O</t>
  </si>
  <si>
    <t>B189</t>
  </si>
  <si>
    <t>oxazolidine-2,4-dione, 5,5-dimethyl-</t>
  </si>
  <si>
    <t>serjeant2656</t>
  </si>
  <si>
    <t>CC(=O)C(=NO)C(C)=O</t>
  </si>
  <si>
    <t>2,4-Pentanedione, 3-hydroxyimino-</t>
  </si>
  <si>
    <t>serjeant2657</t>
  </si>
  <si>
    <t>O=C1CCCC(=O)N1O</t>
  </si>
  <si>
    <t>2,6-Piperidinedione, 1-hydroxy-</t>
  </si>
  <si>
    <t>serjeant2658</t>
  </si>
  <si>
    <t>Cc1c(O)nc(O)n1C(N)=O</t>
  </si>
  <si>
    <t>S110</t>
  </si>
  <si>
    <t>1-Imidazolecarboxamide, 2,4-dihydroxy-5-methyl-</t>
  </si>
  <si>
    <t>serjeant2659</t>
  </si>
  <si>
    <t>O=c1nc(NO)c(CO)c[nH]1</t>
  </si>
  <si>
    <t>pyrimidin-2(1H)-one, 4-hydroxyamino-5-hydroxymethyl-</t>
  </si>
  <si>
    <t>serjeant2660</t>
  </si>
  <si>
    <t>CC(C#N)CC([N+](=O)[O-])[N+](=O)[O-]</t>
  </si>
  <si>
    <t>butanenitrile, 2-methyl-4,4-dinitro-</t>
  </si>
  <si>
    <t>serjeant2661</t>
  </si>
  <si>
    <t>NC(=O)n1c(O)nc(O)c1CO</t>
  </si>
  <si>
    <t>1-Imidazolecarboxamide, 2,4-dihydroxy-5-hydroxymethyl-</t>
  </si>
  <si>
    <t>serjeant2662</t>
  </si>
  <si>
    <t>N#CCCCC([N+](=O)[O-])[N+](=O)[O-]</t>
  </si>
  <si>
    <t>pentanenitrile, 5,5-dinitro-</t>
  </si>
  <si>
    <t>serjeant2663</t>
  </si>
  <si>
    <t>Cc1nn(C)c(N)nc1=O</t>
  </si>
  <si>
    <t>1,2,4-Triazin-5(2H)-one, 3-amino-2,6-dimethyl-</t>
  </si>
  <si>
    <t>serjeant2664</t>
  </si>
  <si>
    <t>CNc1nc(=O)c(C)n[nH]1</t>
  </si>
  <si>
    <t>1,2,4-Triazin-5(2H)-one, 6-methyl-3-methylamino-</t>
  </si>
  <si>
    <t>serjeant2665</t>
  </si>
  <si>
    <t>Cc1nnc(N)n(C)c1=O</t>
  </si>
  <si>
    <t>1,2,4-Triazin-5(4H)-one, 3-amino-4,6-dimethyl-</t>
  </si>
  <si>
    <t>serjeant2666</t>
  </si>
  <si>
    <t>O/N=C1/CCC/C1=N/O</t>
  </si>
  <si>
    <t>I=0.2(NaNO3)</t>
  </si>
  <si>
    <t>1,2-Cyclopentanedione dioxime</t>
  </si>
  <si>
    <t>serjeant2667</t>
  </si>
  <si>
    <t>CC1(CCC(=O)O)N=N1</t>
  </si>
  <si>
    <t>propanoic acid, 3-(3-methyl-3H-diazirin-3-yl)-</t>
  </si>
  <si>
    <t>Pentanoic acid, 4,4-(NN')azo</t>
  </si>
  <si>
    <t>serjeant2668</t>
  </si>
  <si>
    <t>CN1CCC(=O)NC1=O</t>
  </si>
  <si>
    <t>pyrimidine-2,4(1H,3H)-dione, 5,6-dihydro-1-methyl-</t>
  </si>
  <si>
    <t>serjeant2669</t>
  </si>
  <si>
    <t>CC1CNC(=O)NC1=O</t>
  </si>
  <si>
    <t>pyrimidine-2,4(1H,3H)-dione, 5,6-dihydro-5-methyl-</t>
  </si>
  <si>
    <t>serjeant2670</t>
  </si>
  <si>
    <t>CC1CC(=O)NC(=O)N1</t>
  </si>
  <si>
    <t>pyrimidine-2,4(1H,3H)-dione, 5,6-dihydro-6-methyl-</t>
  </si>
  <si>
    <t>serjeant2671</t>
  </si>
  <si>
    <t>CONC1NC(=O)Nc2nn[nH]c21</t>
  </si>
  <si>
    <t>1H-1,2,3-Triazolo[4,5-d]pyrimidin-5(4H)-one, 6,7-dihydro-7-methoxyamino-</t>
  </si>
  <si>
    <t>serjeant2672</t>
  </si>
  <si>
    <t>CCSC(=S)SCC(=O)O</t>
  </si>
  <si>
    <t>3,5-Dithiaheptanoic acid, 4-thioxo-</t>
  </si>
  <si>
    <t>serjeant2674</t>
  </si>
  <si>
    <t>CCOC(=S)SCC(=O)O</t>
  </si>
  <si>
    <t>5-Oxa-3-thiaheptanoic acid, 4-thioxo-</t>
  </si>
  <si>
    <t>serjeant2675</t>
  </si>
  <si>
    <t>CC=CCC([N+](=O)[O-])[N+](=O)[O-]</t>
  </si>
  <si>
    <t>2-pentene, 5,5-dinitro-</t>
  </si>
  <si>
    <t>serjeant2676</t>
  </si>
  <si>
    <t>O=C(O)CCSCC(=O)O</t>
  </si>
  <si>
    <t>3-Thiahexanedioic acid</t>
  </si>
  <si>
    <t>serjeant2677</t>
  </si>
  <si>
    <t>CC(SCC(=O)O)C(=O)O</t>
  </si>
  <si>
    <t>C&lt;0.001_x000D_
Microconstants are calculated from data on the two corresponding monoesters</t>
  </si>
  <si>
    <t>3-Thiapentanedioic acid, 2-methyl-</t>
  </si>
  <si>
    <t>serjeant2678</t>
  </si>
  <si>
    <t>O=C(O)CSCSCC(=O)O</t>
  </si>
  <si>
    <t>O21</t>
  </si>
  <si>
    <t>3,5-Dithiaheptanedioic acid</t>
  </si>
  <si>
    <t>serjeant2679</t>
  </si>
  <si>
    <t>C11</t>
  </si>
  <si>
    <t>CC(=O)CCC([N+](=O)[O-])[N+](=O)[O-]</t>
  </si>
  <si>
    <t>pK(C-H)</t>
  </si>
  <si>
    <t>2-Pentanone, 5,5-dinitro-</t>
  </si>
  <si>
    <t>serjeant2680</t>
  </si>
  <si>
    <t>CC(=O)OCCC([N+](=O)[O-])[N+](=O)[O-]</t>
  </si>
  <si>
    <t>3,3-Dinitropropyl acetate</t>
  </si>
  <si>
    <t>serjeant2681</t>
  </si>
  <si>
    <t>COC(=O)CCC([N+](=O)[O-])[N+](=O)[O-]</t>
  </si>
  <si>
    <t>Methyl 4,4-dinitrobutanoate</t>
  </si>
  <si>
    <t>serjeant2682</t>
  </si>
  <si>
    <t>CC(CCC(=O)O)([N+](=O)[O-])[N+](=O)[O-]</t>
  </si>
  <si>
    <t>4,4-dinitro- Pentanoic acid</t>
  </si>
  <si>
    <t>serjeant2683</t>
  </si>
  <si>
    <t>CC(=O)C(O)CC([N+](=O)[O-])[N+](=O)[O-]</t>
  </si>
  <si>
    <t>2-Pentanone, 3-hydroxy-5,5-dinitro-</t>
  </si>
  <si>
    <t>serjeant2684</t>
  </si>
  <si>
    <t>CCC(CC([N+](=O)[O-])[N+](=O)[O-])([N+](=O)[O-])[N+](=O)[O-]</t>
  </si>
  <si>
    <t>pentane, 1,1,3,3-tetranitro-</t>
  </si>
  <si>
    <t>serjeant2686</t>
  </si>
  <si>
    <t>CC(CCC([N+](=O)[O-])[N+](=O)[O-])([N+](=O)[O-])[N+](=O)[O-]</t>
  </si>
  <si>
    <t>pentane, 1,1,4,4-tetranitro-</t>
  </si>
  <si>
    <t>serjeant2687</t>
  </si>
  <si>
    <t>COCC(CC([N+](=O)[O-])[N+](=O)[O-])([N+](=O)[O-])[N+](=O)[O-]</t>
  </si>
  <si>
    <t>butane, 1-methoxy-2,2,4,4-tetranitro-</t>
  </si>
  <si>
    <t>serjeant2688</t>
  </si>
  <si>
    <t>CC1(C)NC(=S)NC1=S</t>
  </si>
  <si>
    <t>imidazolidine-2,4-dithione, 5,5-dimethyl-</t>
  </si>
  <si>
    <t>serjeant2689</t>
  </si>
  <si>
    <t>CCC(=NO)C(C)=O</t>
  </si>
  <si>
    <t>2-Pentanone, 3-hydroxyimino-</t>
  </si>
  <si>
    <t>serjeant2690</t>
  </si>
  <si>
    <t>2-Pyrrolidinecarboxylic acid</t>
  </si>
  <si>
    <t>serjeant2691</t>
  </si>
  <si>
    <t>CC(Cl)CCC(=O)O</t>
  </si>
  <si>
    <t>pentanoic acid, 4-chloro-</t>
  </si>
  <si>
    <t>serjeant2692</t>
  </si>
  <si>
    <t>NCC(=O)CCC(=O)O</t>
  </si>
  <si>
    <t>pentanoic acid, 5-amino-4-oxo-</t>
  </si>
  <si>
    <t>serjeant2693</t>
  </si>
  <si>
    <t>CN(CC(=O)O)CC(=O)O</t>
  </si>
  <si>
    <t>I=0.1 (KCl), concentration constant_x000D_
Other values in V10, S36 and S45</t>
  </si>
  <si>
    <t>3-Azapentanedioic acid, 3-methyl-</t>
  </si>
  <si>
    <t>Iminodiacetic acid, N-methyl</t>
  </si>
  <si>
    <t>serjeant2695</t>
  </si>
  <si>
    <t>CN(C)C(=O)OCC(=O)O</t>
  </si>
  <si>
    <t>3-Oxa-5-azahexanoic acid, 5-methyl-4-oxo-</t>
  </si>
  <si>
    <t>serjeant2696</t>
  </si>
  <si>
    <t>N41</t>
  </si>
  <si>
    <t>pentanedioic acid, 2-amino-</t>
  </si>
  <si>
    <t>serjeant2697</t>
  </si>
  <si>
    <t>C=0.025, mixed constants</t>
  </si>
  <si>
    <t>CC(=O)NCCC([N+](=O)[O-])[N+](=O)[O-]</t>
  </si>
  <si>
    <t>acetamide, N-(3,3-dinitropropyl)-</t>
  </si>
  <si>
    <t>serjeant2699</t>
  </si>
  <si>
    <t>CNC(=O)CCC([N+](=O)[O-])[N+](=O)[O-]</t>
  </si>
  <si>
    <t>pK(CH)</t>
  </si>
  <si>
    <t>butanamide, N-methyl-4,4-dinitro-</t>
  </si>
  <si>
    <t>serjeant2700</t>
  </si>
  <si>
    <t>CC(CC([N+](=O)[O-])[N+](=O)[O-])C(N)=O</t>
  </si>
  <si>
    <t>butanamide, 2-methyl-4,4-dinitro-</t>
  </si>
  <si>
    <t>serjeant2701</t>
  </si>
  <si>
    <t>NC(=O)CCCC([N+](=O)[O-])[N+](=O)[O-]</t>
  </si>
  <si>
    <t>pentanamide, 5,5-dinitro-</t>
  </si>
  <si>
    <t>serjeant2702</t>
  </si>
  <si>
    <t>CC(CCC([N+](=O)[O-])[N+](=O)[O-])=NO</t>
  </si>
  <si>
    <t>2-Pentanone oxime, 5,5-dinitro-</t>
  </si>
  <si>
    <t>serjeant2703</t>
  </si>
  <si>
    <t>CCC(CC([N+](=O)[O-])[N+](=O)[O-])[N+](=O)[O-]</t>
  </si>
  <si>
    <t>pentane, 1,1,3-trinitro-</t>
  </si>
  <si>
    <t>serjeant2706</t>
  </si>
  <si>
    <t>S=C(S)N1CCCC1</t>
  </si>
  <si>
    <t>Decomposition observed during titration</t>
  </si>
  <si>
    <t>Pyrrolidine-1-carbodithioic acid</t>
  </si>
  <si>
    <t>serjeant2707</t>
  </si>
  <si>
    <t>S=C(S)N1CCSCC1</t>
  </si>
  <si>
    <t>From pH and conductivity measurements on Na-salt</t>
  </si>
  <si>
    <t>Thia-4-azacyclohexane-4-carbodithioid-acid</t>
  </si>
  <si>
    <t>Thiamorpholine-4-carbodithioic acid</t>
  </si>
  <si>
    <t>serjeant2708</t>
  </si>
  <si>
    <t>CCCCOC(=S)S</t>
  </si>
  <si>
    <t>methanedithioic acid, butoxy-</t>
  </si>
  <si>
    <t>Xanthic acid, butyl</t>
  </si>
  <si>
    <t>serjeant2709</t>
  </si>
  <si>
    <t>CCC(C)OC(=S)S</t>
  </si>
  <si>
    <t>methanedithioic acid, sec-butoxy-</t>
  </si>
  <si>
    <t>Xanthic acid, sec-butyl</t>
  </si>
  <si>
    <t>serjeant2710</t>
  </si>
  <si>
    <t>CC(C)COC(=S)S</t>
  </si>
  <si>
    <t>methanedithioic acid, isobutoxy-</t>
  </si>
  <si>
    <t>Xanthic acid, isobutyl</t>
  </si>
  <si>
    <t>serjeant2711</t>
  </si>
  <si>
    <t>CCOC(=O)CCS</t>
  </si>
  <si>
    <t>Ethyl 3-mercaptopropanoate</t>
  </si>
  <si>
    <t>serjeant2712</t>
  </si>
  <si>
    <t>3-Azapentanoic acid, 5-amino-5-methyl-4-oxo-</t>
  </si>
  <si>
    <t>L-Alanylglycine</t>
  </si>
  <si>
    <t>serjeant2715</t>
  </si>
  <si>
    <t>T1a</t>
  </si>
  <si>
    <t>pentanoic acid, 2,5-diamino-5-oxo-</t>
  </si>
  <si>
    <t>serjeant2716</t>
  </si>
  <si>
    <t>NC(=O)C(N)CCC(=O)O</t>
  </si>
  <si>
    <t>4,5-diamino-5-oxo- Pentanoic acid</t>
  </si>
  <si>
    <t>serjeant2717</t>
  </si>
  <si>
    <t>CC(C)CC([N+](=O)[O-])[N+](=O)[O-]</t>
  </si>
  <si>
    <t>butane, 3-methyl-1,1-dinitro-</t>
  </si>
  <si>
    <t>serjeant2718</t>
  </si>
  <si>
    <t>CCCCC([N+](=O)[O-])[N+](=O)[O-]</t>
  </si>
  <si>
    <t>pentane, 1,1-dinitro-</t>
  </si>
  <si>
    <t>serjeant2719</t>
  </si>
  <si>
    <t>C=0.005-0.015, mixed constant</t>
  </si>
  <si>
    <t>N38</t>
  </si>
  <si>
    <t>O=S1(=O)CCCCS(=O)(=O)C1</t>
  </si>
  <si>
    <t>1,3-Dithiacycloheptane-1,1,3,3-tetroxide</t>
  </si>
  <si>
    <t>serjeant2720</t>
  </si>
  <si>
    <t>O=C(O)CCCCS(=O)(=O)O</t>
  </si>
  <si>
    <t>I=0.007-0.04, mixed constant</t>
  </si>
  <si>
    <t>pentanoic acid, 5-sulfo-</t>
  </si>
  <si>
    <t>serjeant2721</t>
  </si>
  <si>
    <t>S=C(S)N1CCNCC1</t>
  </si>
  <si>
    <t>P86</t>
  </si>
  <si>
    <t>1-Piperazinecarbodithioic acid</t>
  </si>
  <si>
    <t>serjeant2722</t>
  </si>
  <si>
    <t>CCC(CC)=NO</t>
  </si>
  <si>
    <t>3-Pentanone oxime</t>
  </si>
  <si>
    <t>serjeant2723</t>
  </si>
  <si>
    <t>butanoic acid, 2-amino-3-methyl-</t>
  </si>
  <si>
    <t>serjeant2724</t>
  </si>
  <si>
    <t>ROT</t>
  </si>
  <si>
    <t>C=0.001, mixed constant</t>
  </si>
  <si>
    <t>pentanoic acid, 2-amino-</t>
  </si>
  <si>
    <t>['OPSIN_name1', 'OPSIN_nickname1', 'cirpy_name1', 'cirpy_nickname1', 'chemaxon_name1', 'chemaxon_nickname1']</t>
  </si>
  <si>
    <t>serjeant2727</t>
  </si>
  <si>
    <t>pentanoic acid, 5-amino-</t>
  </si>
  <si>
    <t>Valeric acid 5-amino</t>
  </si>
  <si>
    <t>serjeant2728</t>
  </si>
  <si>
    <t>CCCCNC(=S)S</t>
  </si>
  <si>
    <t>methanedithioic acid, butylamino-</t>
  </si>
  <si>
    <t>Dithiocarbamic acid, N-butyl</t>
  </si>
  <si>
    <t>serjeant2733</t>
  </si>
  <si>
    <t>Compound unstable in acid solution</t>
  </si>
  <si>
    <t>CCN(CC)C(=S)S</t>
  </si>
  <si>
    <t>methanedithioic acid, diethylamino-</t>
  </si>
  <si>
    <t>Dithiocarbamic acid N N-diethyl</t>
  </si>
  <si>
    <t>serjeant2734</t>
  </si>
  <si>
    <t>By extrapolation from values in NaClO4 solutions</t>
  </si>
  <si>
    <t>I=0.01-0.015. Unstable; calculated from absorbances extrapolated to zero time</t>
  </si>
  <si>
    <t>S96</t>
  </si>
  <si>
    <t>T65</t>
  </si>
  <si>
    <t>2-Butanone oxime, 3-amino-3-methyl-</t>
  </si>
  <si>
    <t>serjeant2735</t>
  </si>
  <si>
    <t>C63</t>
  </si>
  <si>
    <t>pentanoic acid, 2,5-diamino-</t>
  </si>
  <si>
    <t>serjeant2736</t>
  </si>
  <si>
    <t>NC(CCCNO)C(=O)O</t>
  </si>
  <si>
    <t>pentanoic acid, 2-amino-5-hydroxyamino-</t>
  </si>
  <si>
    <t>serjeant2739</t>
  </si>
  <si>
    <t>O=S(=O)(O)CCSCC(S)CS</t>
  </si>
  <si>
    <t>3-Thiahexanesulfonic acid, 5,6-dimercapto-</t>
  </si>
  <si>
    <t>serjeant2740</t>
  </si>
  <si>
    <t>P66</t>
  </si>
  <si>
    <t>O=S(=O)(O)CCS(=O)(=O)CC(S)CS</t>
  </si>
  <si>
    <t>E3b, P67</t>
  </si>
  <si>
    <t>3-Thiahexanesulfonic acid, 3,3-dioxide, 5,6-dimercapto-</t>
  </si>
  <si>
    <t>serjeant2743</t>
  </si>
  <si>
    <t>CCC(C)(S)CN</t>
  </si>
  <si>
    <t>2-Butanethiol, 1-amino-2-methyl-</t>
  </si>
  <si>
    <t>serjeant2744</t>
  </si>
  <si>
    <t>CCCC(S)CN</t>
  </si>
  <si>
    <t>2-Pentanethiol, 1-amino-</t>
  </si>
  <si>
    <t>serjeant2745</t>
  </si>
  <si>
    <t>O=C1N=C(O)C(Cl)=CC1(Cl)Cl</t>
  </si>
  <si>
    <t>C=10-4, I=0.013</t>
  </si>
  <si>
    <t>S100</t>
  </si>
  <si>
    <t>2-Pyridinone, 3,3,5-trichloro-2,3-dihydro-6-hydroxy-</t>
  </si>
  <si>
    <t>Glutaconimide, Œ±,Œ±,Œ≥-trichloro</t>
  </si>
  <si>
    <t>serjeant2748</t>
  </si>
  <si>
    <t>O=C1N=C(O)C(Br)=CC1(Br)Br</t>
  </si>
  <si>
    <t>C=0.0001, I=0.01</t>
  </si>
  <si>
    <t>2-Pyridinone, 3,3,5-tribromo-2,3-dihydro-6-hydroxy-</t>
  </si>
  <si>
    <t>Glutaconimide Œ±,Œ±,Œ≥-tribromo</t>
  </si>
  <si>
    <t>serjeant2749</t>
  </si>
  <si>
    <t>O=c1[nH]cc(C(F)(F)F)c(=O)[nH]1</t>
  </si>
  <si>
    <t>pyrimidine-2,4(1H,3H)-dione, 5-trifluoromethyl-</t>
  </si>
  <si>
    <t>serjeant2750</t>
  </si>
  <si>
    <t>O=c1cc(C(F)(F)F)[nH]c(=O)[nH]1</t>
  </si>
  <si>
    <t>pyrimidine-2,4(1H,3H)-dione, 6-trifluoromethyl-</t>
  </si>
  <si>
    <t>serjeant2751</t>
  </si>
  <si>
    <t>O=C(O)c1ccc(Cl)s1</t>
  </si>
  <si>
    <t>C=0.005, mixed constant</t>
  </si>
  <si>
    <t>2-Thiophenecarboxylic acid, 5-chloro-</t>
  </si>
  <si>
    <t>serjeant2752</t>
  </si>
  <si>
    <t>Value in mixed solvent is also given</t>
  </si>
  <si>
    <t>O=C(O)c1ccc(Cl)[se]1</t>
  </si>
  <si>
    <t>S99</t>
  </si>
  <si>
    <t>2-Selenofurancarboxylic acid, 5-chloro-</t>
  </si>
  <si>
    <t>serjeant2753</t>
  </si>
  <si>
    <t>O=C(O)c1cc(Br)cs1</t>
  </si>
  <si>
    <t>2-Thiophenecarboxylic acid, 4-bromo-</t>
  </si>
  <si>
    <t>serjeant2754</t>
  </si>
  <si>
    <t>O=C(O)c1ccc(Br)s1</t>
  </si>
  <si>
    <t>2-Thiophenecarboxylic acid, 5-bromo-</t>
  </si>
  <si>
    <t>serjeant2755</t>
  </si>
  <si>
    <t>O=C(O)c1cc(Br)c[se]1</t>
  </si>
  <si>
    <t>2-Selenofurancarboxylic acid, 4-bromo-</t>
  </si>
  <si>
    <t>serjeant2756</t>
  </si>
  <si>
    <t>O=C(O)c1ccc(Br)[se]1</t>
  </si>
  <si>
    <t>2-Selenofurancarboxylic acid, 5-bromo-</t>
  </si>
  <si>
    <t>serjeant2757</t>
  </si>
  <si>
    <t>O=C(O)c1cc([N+](=O)[O-])cs1</t>
  </si>
  <si>
    <t>2-Thiophenecarboxylic acid, 4-nitro-</t>
  </si>
  <si>
    <t>serjeant2758</t>
  </si>
  <si>
    <t>O=C(O)c1ccc([N+](=O)[O-])s1</t>
  </si>
  <si>
    <t>2-Thiophenecarboxylic acid, 5-nitro-</t>
  </si>
  <si>
    <t>serjeant2759</t>
  </si>
  <si>
    <t>O=C(O)c1cc([N+](=O)[O-])c[se]1</t>
  </si>
  <si>
    <t>2-Selenofurancarboxylic acid, 4-nitro-</t>
  </si>
  <si>
    <t>serjeant2760</t>
  </si>
  <si>
    <t>O=C(O)c1ccc([N+](=O)[O-])[se]1</t>
  </si>
  <si>
    <t>2-Selenofurancarboxylic acid, 5-nitro-</t>
  </si>
  <si>
    <t>serjeant2761</t>
  </si>
  <si>
    <t>O=C(O)c1[nH]c(=O)[nH]c(=O)c1Br</t>
  </si>
  <si>
    <t>I=0.1 [(CH3)4NBr], mixed constants</t>
  </si>
  <si>
    <t>4-Pyrimidinecarboxylic acid, 5-bromo-1,2,3,6-tetrahydro-2,6-dioxo-</t>
  </si>
  <si>
    <t>serjeant2762</t>
  </si>
  <si>
    <t>C81</t>
  </si>
  <si>
    <t>O=C(O)c1[nH]c(=O)[nH]c(=O)c1I</t>
  </si>
  <si>
    <t>4-Pyrimidinecarboxylic acid, 1,2,3,6-tetrahydro-5-iodo-2,6-dioxo-</t>
  </si>
  <si>
    <t>serjeant2763</t>
  </si>
  <si>
    <t>O=c1[nH]c(=S)c2[nH]cnc2[nH]1</t>
  </si>
  <si>
    <t>purin-2(1H)-one, 3,6-dihydro-6-thioxo-</t>
  </si>
  <si>
    <t>serjeant2764</t>
  </si>
  <si>
    <t>O=C(O)c1cc(Cl)c[nH]1</t>
  </si>
  <si>
    <t>2-Pyrrolecarboxylic acid, 4-chloro-</t>
  </si>
  <si>
    <t>serjeant2765</t>
  </si>
  <si>
    <t>O=C(O)c1ccc(Cl)[nH]1</t>
  </si>
  <si>
    <t>2-Pyrrolecarboxylic acid, 5-chloro-</t>
  </si>
  <si>
    <t>serjeant2766</t>
  </si>
  <si>
    <t>O=C(O)c1cc(Br)c[nH]1</t>
  </si>
  <si>
    <t>2-Pyrrolecarboxylic acid, 4-bromo-</t>
  </si>
  <si>
    <t>serjeant2767</t>
  </si>
  <si>
    <t>O=C(O)c1ccc(Br)[nH]1</t>
  </si>
  <si>
    <t>2-Pyrrolecarboxylic acid, 5-bromo-</t>
  </si>
  <si>
    <t>serjeant2768</t>
  </si>
  <si>
    <t>On1ccccc1=S</t>
  </si>
  <si>
    <t>pyridine-2(1H)-thione, 1-hydroxy-</t>
  </si>
  <si>
    <t>serjeant2769</t>
  </si>
  <si>
    <t>C=0.024</t>
  </si>
  <si>
    <t>On1ccc(=S)cc1</t>
  </si>
  <si>
    <t>C=6.8x10-5</t>
  </si>
  <si>
    <t>pyridine-4(1H)-thione, 1-hydroxy-</t>
  </si>
  <si>
    <t>serjeant2770</t>
  </si>
  <si>
    <t>C=0.021</t>
  </si>
  <si>
    <t>ON=Cc1cccs1</t>
  </si>
  <si>
    <t>C=5x10-5, I=0.1</t>
  </si>
  <si>
    <t>2-Thiophenecarbaldehyde oxime</t>
  </si>
  <si>
    <t>serjeant2771</t>
  </si>
  <si>
    <t>Cn1nnc2[nH]c(=S)[nH]c(=O)c21</t>
  </si>
  <si>
    <t>C=0.00004</t>
  </si>
  <si>
    <t>1H-1,2,3-Triazolo[4,5-d]pyrimidin-7(4H)-one, 5,6-dihydro-1-methyl-5-thioxo-</t>
  </si>
  <si>
    <t>serjeant2772</t>
  </si>
  <si>
    <t>O=C(NO)c1cccs1</t>
  </si>
  <si>
    <t>M84</t>
  </si>
  <si>
    <t>2-Thiophenecarbohydroxamic acid</t>
  </si>
  <si>
    <t>serjeant2773</t>
  </si>
  <si>
    <t>Cn1cc(Br)c(=O)[nH]c1=O</t>
  </si>
  <si>
    <t>pyrimidine-2,4(1H,3H)-dione, 5-bromo-1-methyl-</t>
  </si>
  <si>
    <t>serjeant2774</t>
  </si>
  <si>
    <t>Cn1c(=O)[nH]cc(Br)c1=O</t>
  </si>
  <si>
    <t>pyrimidine-2,4(1H,3H)-dione, 5-bromo-3-methyl-</t>
  </si>
  <si>
    <t>serjeant2775</t>
  </si>
  <si>
    <t>Cc1c[nH]c(=S)[nH]c1=O</t>
  </si>
  <si>
    <t>pyrimidin-4(1H)-one, 2,3-dihydro-5-methyl-2-thioxo-</t>
  </si>
  <si>
    <t>serjeant2776</t>
  </si>
  <si>
    <t>C=0.0001, mixed constant_x000D_
Values (V.uncert.) are given at other temperatures</t>
  </si>
  <si>
    <t>Cc1cc(=O)[nH]c(=S)[nH]1</t>
  </si>
  <si>
    <t>pyrimidin-4(1H)-one, 2,3-dihydro-6-methyl-2-thioxo-</t>
  </si>
  <si>
    <t>serjeant2777</t>
  </si>
  <si>
    <t>CSc1cc(=O)nc[nH]1</t>
  </si>
  <si>
    <t>pyrimidin-4(1H)-one, 6-methylthio-</t>
  </si>
  <si>
    <t>serjeant2778</t>
  </si>
  <si>
    <t>CSc1c[nH]c(=O)[nH]c1=O</t>
  </si>
  <si>
    <t>pyrimidine-2,4(1H,3H)-dione, 5-methylthio-</t>
  </si>
  <si>
    <t>serjeant2779</t>
  </si>
  <si>
    <t>O=P(O)(O)Oc1cccnc1</t>
  </si>
  <si>
    <t>M118</t>
  </si>
  <si>
    <t>Pyridin-3-yl dihydrogen phosphate</t>
  </si>
  <si>
    <t>serjeant2780</t>
  </si>
  <si>
    <t>M113</t>
  </si>
  <si>
    <t>CS(=O)(=O)c1cc(=O)[nH]c(=O)[nH]1</t>
  </si>
  <si>
    <t>Titrant (CH3), NOH4</t>
  </si>
  <si>
    <t>pyrimidine-2,4(1H,3H)-dione, 6-mesyl-</t>
  </si>
  <si>
    <t>serjeant2781</t>
  </si>
  <si>
    <t>O=[N+]([O-])C(CCCC(Cl)(Cl)Cl)[N+](=O)[O-]</t>
  </si>
  <si>
    <t>pentane, 1,1,1-trichloro-5,5-dinitro-</t>
  </si>
  <si>
    <t>serjeant2782</t>
  </si>
  <si>
    <t>CC1(C)NC(=S)NC1=O</t>
  </si>
  <si>
    <t>imidazolidin-4-one, 5,5-dimethyl-2-thioxo-</t>
  </si>
  <si>
    <t>serjeant2783</t>
  </si>
  <si>
    <t>S=C(S)N1CCOCC1</t>
  </si>
  <si>
    <t>From pH measurements on different concentrations of Na-salt</t>
  </si>
  <si>
    <t>1-Oxa-4-azacyclohexane-4-carbodithioic acid</t>
  </si>
  <si>
    <t>['OPSIN_name1', 'OPSIN_nickname1', 'pubchem_nickname1', 'chemaxon_name1']</t>
  </si>
  <si>
    <t>Morpholine-4-carbodithioic-acid</t>
  </si>
  <si>
    <t>serjeant2786</t>
  </si>
  <si>
    <t>From pH and conductivity measurements on Na-salt solutions</t>
  </si>
  <si>
    <t>CN(C)C(=S)SCC(=O)O</t>
  </si>
  <si>
    <t>3-Thia-5-azahexanoic acid, 5-methyl-4-thioxo-</t>
  </si>
  <si>
    <t>serjeant2787</t>
  </si>
  <si>
    <t>CSC(=S)N(C)CC(=O)O</t>
  </si>
  <si>
    <t>5-Thia-3-azahexanoic acid, 3-methyl-4-thioxo-</t>
  </si>
  <si>
    <t>serjeant2788</t>
  </si>
  <si>
    <t>CN(C)C(=S)OCC(=O)O</t>
  </si>
  <si>
    <t>3-Oxa-5-azahexanoic acid, 5-methyl-4-thioxo-</t>
  </si>
  <si>
    <t>serjeant2789</t>
  </si>
  <si>
    <t>CC(=O)N[C@@H](CS)C(=O)O</t>
  </si>
  <si>
    <t>pK(SH)</t>
  </si>
  <si>
    <t>propanoic acid, 2-acetylamino-3-mercapto-</t>
  </si>
  <si>
    <t>Cysteine, N-acetyl</t>
  </si>
  <si>
    <t>serjeant2790</t>
  </si>
  <si>
    <t>CN(C)C(=O)SCC(=O)O</t>
  </si>
  <si>
    <t>3-Thia-5-azahexanoic acid, 5-methyl-4-oxo-</t>
  </si>
  <si>
    <t>serjeant2791</t>
  </si>
  <si>
    <t>2791a</t>
  </si>
  <si>
    <t>NC(=S)NN(CC(=O)O)CC(=O)O</t>
  </si>
  <si>
    <t>C=0.002, I=0.1(KCl), concentration constants</t>
  </si>
  <si>
    <t>3-Azapentanedioic acid, 3-thioureido-</t>
  </si>
  <si>
    <t>['OPSIN_name1', 'chemaxon_nickname1']</t>
  </si>
  <si>
    <t>Iminodiacetic acid, N-thioureido</t>
  </si>
  <si>
    <t>serjeant2791a</t>
  </si>
  <si>
    <t>2791b</t>
  </si>
  <si>
    <t>CN(C)CC(O)C(F)(F)F</t>
  </si>
  <si>
    <t>2-Propanol, 1-dimethylamino-3,3,3-trifluoro-</t>
  </si>
  <si>
    <t>serjeant2791b</t>
  </si>
  <si>
    <t>2791c</t>
  </si>
  <si>
    <t>CN(C)C(=S)NCC(=O)O</t>
  </si>
  <si>
    <t>3,5-Diazahexanoic acid, 5-methyl-4-thioxo-</t>
  </si>
  <si>
    <t>serjeant2791c</t>
  </si>
  <si>
    <t>O=C(O)CN(CC(=O)O)CP(=O)(O)O</t>
  </si>
  <si>
    <t>3-Azapentanedioic acid, 3-phosphonomethyl-</t>
  </si>
  <si>
    <t>Iminodiacetic acid, N-phosphonomethyl</t>
  </si>
  <si>
    <t>serjeant2792</t>
  </si>
  <si>
    <t>CNC(=S)OC(C)C</t>
  </si>
  <si>
    <t>O-Isopropyl methylaminomethanethioate</t>
  </si>
  <si>
    <t>O-Isopropyl thiocarbamate, N-methyl</t>
  </si>
  <si>
    <t>serjeant2793</t>
  </si>
  <si>
    <t>I=0.15(NaClO4), concentration constants</t>
  </si>
  <si>
    <t>butanoic acid, 2-amino-4-methylthio-</t>
  </si>
  <si>
    <t>L-Methionine</t>
  </si>
  <si>
    <t>serjeant2795</t>
  </si>
  <si>
    <t>pk1 was determined from infrared measurements in D2O and corrected to the corresponding value in water by subtracting 0.5 pK unit</t>
  </si>
  <si>
    <t>NC(COP(=O)(O)O)C(=O)NCC(=O)O</t>
  </si>
  <si>
    <t>I=0.15(KCl), concentration constants</t>
  </si>
  <si>
    <t>3-Azahexanoic acid, 5-amino-4-oxo-6-phosphonooxy-</t>
  </si>
  <si>
    <t>['OPSIN_name1', 'OPSIN_nickname1', 'chemaxon_name1']</t>
  </si>
  <si>
    <t>O-Phosphono-D,L-serylglycine</t>
  </si>
  <si>
    <t>serjeant2796</t>
  </si>
  <si>
    <t>CCN(CC)CP(=O)(O)O</t>
  </si>
  <si>
    <t>methylphosphonic acid, diethylamino-</t>
  </si>
  <si>
    <t>serjeant2806</t>
  </si>
  <si>
    <t>O=P(O)(O)CN(CCO)CCO</t>
  </si>
  <si>
    <t>2-Azabutylphosphonic acid, 4-hydroxy-2-(2-hydroxyethyl)-</t>
  </si>
  <si>
    <t>Methylphosphonic acid, N,N-bis (2-hydroxyethyl) amino-</t>
  </si>
  <si>
    <t>serjeant2808</t>
  </si>
  <si>
    <t>O=c1c(O)c(O)c(=O)c(=O)c1=O</t>
  </si>
  <si>
    <t>- Measured constants include hydration equilibria. Values for anhydrous acid cannot be measured. Anhydrous values possibly pK1&lt;2, pk2&lt;4.7</t>
  </si>
  <si>
    <t>5-Cyclohexene-1,2,3,4-tetrone, 5,6-dihydroxy-</t>
  </si>
  <si>
    <t>Rhodizonic acid</t>
  </si>
  <si>
    <t>serjeant2810</t>
  </si>
  <si>
    <t>Obtained from the points of discontinuity in the linear relations observed when the concentration - dependent reduction potential</t>
  </si>
  <si>
    <t>P84</t>
  </si>
  <si>
    <t>C=0.00005, I=0.1(KCl)</t>
  </si>
  <si>
    <t>CC#CC#CC(=O)O</t>
  </si>
  <si>
    <t>2,4-Hexadiynoic acid</t>
  </si>
  <si>
    <t>serjeant2811</t>
  </si>
  <si>
    <t>I=1.5(HCl-NaCl), concentration constants</t>
  </si>
  <si>
    <t>serjeant2812</t>
  </si>
  <si>
    <t>W2</t>
  </si>
  <si>
    <t>O=C(O)c1ccc(=O)oc1</t>
  </si>
  <si>
    <t>2H-Pyran-5-carboxylic acid, 2-oxo-</t>
  </si>
  <si>
    <t>serjeant2813</t>
  </si>
  <si>
    <t>O=C(O)c1cc(=O)cco1</t>
  </si>
  <si>
    <t>4H-Pyran-2-carboxylic acid, 4-oxo-</t>
  </si>
  <si>
    <t>serjeant2814</t>
  </si>
  <si>
    <t>O=C(O)c1ccoc1C(=O)O</t>
  </si>
  <si>
    <t>2,3-Furandicarboxylic acid</t>
  </si>
  <si>
    <t>serjeant2815</t>
  </si>
  <si>
    <t>O=C(O)c1coc(C(=O)O)c1</t>
  </si>
  <si>
    <t>2,4-Furandicarboxylic acid</t>
  </si>
  <si>
    <t>serjeant2816</t>
  </si>
  <si>
    <t>O=C(O)c1cocc1C(=O)O</t>
  </si>
  <si>
    <t>3,4-Furandicarboxylic acid</t>
  </si>
  <si>
    <t>serjeant2818</t>
  </si>
  <si>
    <t>C=0.005-0.09</t>
  </si>
  <si>
    <t>O=C(O)c1cc(=O)c(O)co1</t>
  </si>
  <si>
    <t>I=0.5(NaCl), mixed constant</t>
  </si>
  <si>
    <t>E3bg and O5</t>
  </si>
  <si>
    <t>C46</t>
  </si>
  <si>
    <t>4H-Pyran-2-carboxylic acid, 5-hydroxy-4-oxo-</t>
  </si>
  <si>
    <t>Comenic acid</t>
  </si>
  <si>
    <t>serjeant2820</t>
  </si>
  <si>
    <t>In aq.H2SO4 solutions, Ho scale</t>
  </si>
  <si>
    <t>I=0.01-0.5(NaCl)</t>
  </si>
  <si>
    <t>room temp</t>
  </si>
  <si>
    <t>O=C1C(O)=C(O)C(=O)C(O)=C1O</t>
  </si>
  <si>
    <t>Method as for No.2810, Ref.P84</t>
  </si>
  <si>
    <t>1,4-Benzoquinone, 2,3,5,6-tetrahydroxy-</t>
  </si>
  <si>
    <t>serjeant2821</t>
  </si>
  <si>
    <t>N#Cc1cc2[nH]nnc2nc1N</t>
  </si>
  <si>
    <t>C=0.000055</t>
  </si>
  <si>
    <t>1H-1,2,3-Triazolo[4,5-b]pyridine-6-carbonitrile, 5-amino-</t>
  </si>
  <si>
    <t>serjeant2822</t>
  </si>
  <si>
    <t>N#CC1C=CC=C1</t>
  </si>
  <si>
    <t>2,4-Cyclopentadiene-1-carbonitrile</t>
  </si>
  <si>
    <t>serjeant2823</t>
  </si>
  <si>
    <t>m=0.0004-0.0008, I=0.01-0.05</t>
  </si>
  <si>
    <t>O5a</t>
  </si>
  <si>
    <t>serjeant2825</t>
  </si>
  <si>
    <t>C=0.00004, I=0.1</t>
  </si>
  <si>
    <t>m=0.04-0.23, I=0.04-0.21</t>
  </si>
  <si>
    <t>I=0.1 mixed constant</t>
  </si>
  <si>
    <t>C=0.004-0.04</t>
  </si>
  <si>
    <t>I=0.1, mixed constant</t>
  </si>
  <si>
    <t>I=0.5(KNO3), mixed constant</t>
  </si>
  <si>
    <t>I=0.027(NaClO4), mixed constant</t>
  </si>
  <si>
    <t>pK(excited)</t>
  </si>
  <si>
    <t>pk of electronically excited singlet state calculated assuming pk=9.99 in ground state</t>
  </si>
  <si>
    <t>FLU/05</t>
  </si>
  <si>
    <t>Oc1ccccc1O</t>
  </si>
  <si>
    <t>C=0.004, I=0.1(NaClO4), mixed constants</t>
  </si>
  <si>
    <t>1,2-Benzenediol</t>
  </si>
  <si>
    <t>Catechol</t>
  </si>
  <si>
    <t>serjeant2826</t>
  </si>
  <si>
    <t>~12.6</t>
  </si>
  <si>
    <t>I=0.1(KNO3), mixed constants</t>
  </si>
  <si>
    <t>I=0.1-0.15(NaClO4), mixed constants</t>
  </si>
  <si>
    <t>Dianion oxidizes readily in air</t>
  </si>
  <si>
    <t>T38</t>
  </si>
  <si>
    <t>C=0.02, I=1.0(KNO3), concentration constants</t>
  </si>
  <si>
    <t>T69</t>
  </si>
  <si>
    <t>Oc1cccc(O)c1</t>
  </si>
  <si>
    <t>I=0.1, mixed constants (?)</t>
  </si>
  <si>
    <t>S128</t>
  </si>
  <si>
    <t>1,3-Benzenediol</t>
  </si>
  <si>
    <t>Resorcinol</t>
  </si>
  <si>
    <t>serjeant2827</t>
  </si>
  <si>
    <t>20-25</t>
  </si>
  <si>
    <t>Oc1ccc(O)cc1</t>
  </si>
  <si>
    <t>S111</t>
  </si>
  <si>
    <t>1,4-Benzenediol</t>
  </si>
  <si>
    <t>Hydroquinone</t>
  </si>
  <si>
    <t>serjeant2828</t>
  </si>
  <si>
    <t>I=0.65(NaClO4), concentration constants</t>
  </si>
  <si>
    <t>CC#CC=CC(=O)O</t>
  </si>
  <si>
    <t>C=0.005, I=0.1(NaCl), mixed constant</t>
  </si>
  <si>
    <t>2-Hexen-4-ynoic acid</t>
  </si>
  <si>
    <t>serjeant2829</t>
  </si>
  <si>
    <t>CC=CC#CC(=O)O</t>
  </si>
  <si>
    <t>4-Hexen-2-ynoic acid</t>
  </si>
  <si>
    <t>serjeant2830</t>
  </si>
  <si>
    <t>C=CC#CCC(=O)O</t>
  </si>
  <si>
    <t>5-Hexen-3-ynoic acid</t>
  </si>
  <si>
    <t>serjeant2831</t>
  </si>
  <si>
    <t>Oc1cccc(O)c1O</t>
  </si>
  <si>
    <t>1,2,3-Benzenetriol</t>
  </si>
  <si>
    <t>Pyrogallol</t>
  </si>
  <si>
    <t>serjeant2832</t>
  </si>
  <si>
    <t>I=0.2(KCl), mixed constant</t>
  </si>
  <si>
    <t>Oc1ccc(O)c(O)c1</t>
  </si>
  <si>
    <t>1,2,4-Benzenetriol</t>
  </si>
  <si>
    <t>serjeant2833</t>
  </si>
  <si>
    <t>1,3,5-Benzenetriol</t>
  </si>
  <si>
    <t>serjeant2834</t>
  </si>
  <si>
    <t>Cc1occc(=O)c1O</t>
  </si>
  <si>
    <t>I=0.5(NaCl), concentration constant</t>
  </si>
  <si>
    <t>E3bg &amp; O5</t>
  </si>
  <si>
    <t>- Variation with I: I = {0.03, 0.25, 0.53, 1.03}, pKa = {7.83, 7.77, 7.73, 7.81}</t>
  </si>
  <si>
    <t>4H-Pyran-4-one, 3-hydroxy-2-methyl-</t>
  </si>
  <si>
    <t>serjeant2835</t>
  </si>
  <si>
    <t>in aq. H2SO4, Ho scale</t>
  </si>
  <si>
    <t>Cc1cc(=O)c(O)co1</t>
  </si>
  <si>
    <t>4H-Pyran-4-one, 3-hydroxy-6-methyl-</t>
  </si>
  <si>
    <t>['OPSIN_name1', 'cirpy_nickname1', 'pubchem_nickname1', 'chemaxon_name1']</t>
  </si>
  <si>
    <t>Allomaltol</t>
  </si>
  <si>
    <t>serjeant2836</t>
  </si>
  <si>
    <t>I=0.01-0.5</t>
  </si>
  <si>
    <t>O=C(O)C1=C(C(=O)O)CC1</t>
  </si>
  <si>
    <t>C=0.05-0.09</t>
  </si>
  <si>
    <t>1-Cyclobutene-1,2-dicarboxylic acid</t>
  </si>
  <si>
    <t>serjeant2837</t>
  </si>
  <si>
    <t>O=c1c(O)cocc1CO</t>
  </si>
  <si>
    <t>4H-pyran-4-one, 3-hydroxy-5-hydroxymethyl-</t>
  </si>
  <si>
    <t>serjeant2839</t>
  </si>
  <si>
    <t>Oc1c(O)c(O)c(O)c(O)c1O</t>
  </si>
  <si>
    <t>Obtained from the points of discontinuity in the linear relation observed when the concentration dependent reduction potential is plotted against pH</t>
  </si>
  <si>
    <t>Benzenehexol</t>
  </si>
  <si>
    <t>serjeant2840</t>
  </si>
  <si>
    <t>O=C1CC(C(=O)O)C(C(=O)O)O1</t>
  </si>
  <si>
    <t>C=0.034</t>
  </si>
  <si>
    <t>oxolane-2,3-dicarboxylic acid, 5-oxo-</t>
  </si>
  <si>
    <t>Tetrahydrofuran-2,3-dicarboxylic acid, 5-oxo</t>
  </si>
  <si>
    <t>serjeant2841</t>
  </si>
  <si>
    <t>28 (assumed)</t>
  </si>
  <si>
    <t>C=0.037, mixed constants</t>
  </si>
  <si>
    <t>Sc1ccccc1</t>
  </si>
  <si>
    <t>m=0.0001</t>
  </si>
  <si>
    <t>D28</t>
  </si>
  <si>
    <t>Benzenethiol</t>
  </si>
  <si>
    <t>Thiophenol</t>
  </si>
  <si>
    <t>serjeant2842</t>
  </si>
  <si>
    <t>M81</t>
  </si>
  <si>
    <t>O=C(O)C12CC(C1)C2</t>
  </si>
  <si>
    <t>Bicyclo[1.1.1]pentane-1-carboxylic acid</t>
  </si>
  <si>
    <t>serjeant2843</t>
  </si>
  <si>
    <t>CC1=C(O)C(C)C1=O</t>
  </si>
  <si>
    <t>W44</t>
  </si>
  <si>
    <t>2-Cyclobutenone, 3-hydroxy-2,4-dimethyl-</t>
  </si>
  <si>
    <t>serjeant2844</t>
  </si>
  <si>
    <t>O=C1CCCCC1=O</t>
  </si>
  <si>
    <t>40% enol form</t>
  </si>
  <si>
    <t>1,2-Cyclohexanedione</t>
  </si>
  <si>
    <t>serjeant2845</t>
  </si>
  <si>
    <t>O=C1CCCC(=O)C1</t>
  </si>
  <si>
    <t>1,3-Cyclohexanedione</t>
  </si>
  <si>
    <t>serjeant2846</t>
  </si>
  <si>
    <t>O=CC1CCCC1=O</t>
  </si>
  <si>
    <t>cyclopentanecarbaldehyde, 2-oxo-</t>
  </si>
  <si>
    <t>serjeant2847</t>
  </si>
  <si>
    <t>CC1CC=C(O)C1=O</t>
  </si>
  <si>
    <t>2-Cyclopentenone, 2-hydroxy-5-methyl-</t>
  </si>
  <si>
    <t>serjeant2848</t>
  </si>
  <si>
    <t>CC1(C(=O)O)CC1C(=O)O</t>
  </si>
  <si>
    <t>1,2-Cyclopropanedicarboxylic acid, 1-methyl-</t>
  </si>
  <si>
    <t>serjeant2849</t>
  </si>
  <si>
    <t>C#CCCCC(=O)O</t>
  </si>
  <si>
    <t>5-Hexynoic acid</t>
  </si>
  <si>
    <t>serjeant2851</t>
  </si>
  <si>
    <t>O=C1CCC(C(=O)O)C1</t>
  </si>
  <si>
    <t>C=0.001-0.002</t>
  </si>
  <si>
    <t>cyclopentanecarboxylic acid, 3-oxo-</t>
  </si>
  <si>
    <t>serjeant2852</t>
  </si>
  <si>
    <t>CCC1=C(O)COC1=O</t>
  </si>
  <si>
    <t>furan-2(5H)-one, 3-ethyl-4-hydroxy-</t>
  </si>
  <si>
    <t>Tetronic acid, 3-ethyl</t>
  </si>
  <si>
    <t>serjeant2853</t>
  </si>
  <si>
    <t>CC1=C(O)C(C)OC1=O</t>
  </si>
  <si>
    <t>furan-2(5H)-one, 4-hydroxy-3,5-dimethyl-</t>
  </si>
  <si>
    <t>serjeant2854</t>
  </si>
  <si>
    <t>O=C(O)C1CCC1C(=O)O</t>
  </si>
  <si>
    <t>1,2-Cyclobutanedicarboxylic acid</t>
  </si>
  <si>
    <t>serjeant2856</t>
  </si>
  <si>
    <t>O=C(O)C1CC(C(=O)O)C1</t>
  </si>
  <si>
    <t>1,3-Cyclobutanedicarboxylic acid</t>
  </si>
  <si>
    <t>serjeant2857</t>
  </si>
  <si>
    <t>CCOC(=O)C=CC(=O)O</t>
  </si>
  <si>
    <t>pK1(H2O trans)</t>
  </si>
  <si>
    <t>molality scale, I=0.02-0.1</t>
  </si>
  <si>
    <t>propenoic acid, 3-ethoxycarbonyl-</t>
  </si>
  <si>
    <t>serjeant2858</t>
  </si>
  <si>
    <t>pK1(D2O trans)</t>
  </si>
  <si>
    <t>pK1(H2O cis)</t>
  </si>
  <si>
    <t>pK1(D2O cis)</t>
  </si>
  <si>
    <t>CC(=O)C(CC(=O)O)C(=O)O</t>
  </si>
  <si>
    <t>butanedioic acid, 2-acetyl-</t>
  </si>
  <si>
    <t>serjeant2859</t>
  </si>
  <si>
    <t>CC(C)(C(=O)O)C(=O)C(=O)O</t>
  </si>
  <si>
    <t>butanedioic acid, 2,2-dimethyl-3-oxo-</t>
  </si>
  <si>
    <t>serjeant2860</t>
  </si>
  <si>
    <t>CC(O)(CC(=O)C(=O)O)C(=O)O</t>
  </si>
  <si>
    <t>I=1.0(NaCl), mixed constants. Determined by titration of mixtures of monomeric pyruvate and dimeric pyruvate of known composition</t>
  </si>
  <si>
    <t>pentanedioic acid, 2-hydroxy-2-methyl-4-oxo-</t>
  </si>
  <si>
    <t>serjeant2862</t>
  </si>
  <si>
    <t>O=C(O)CC(CC(=O)O)C(=O)O</t>
  </si>
  <si>
    <t>1,2,3-Propanetricarboxylic acid</t>
  </si>
  <si>
    <t>Tricarballylic acid</t>
  </si>
  <si>
    <t>serjeant2863</t>
  </si>
  <si>
    <t>O=C(O)CC(C(=O)O)C(O)C(=O)O</t>
  </si>
  <si>
    <t>1,2,3-Propanetricarboxylic acid, 1-hydroxy-</t>
  </si>
  <si>
    <t>Isocitric acid</t>
  </si>
  <si>
    <t>serjeant2864</t>
  </si>
  <si>
    <t>O=C(O)CC(O)(CC(=O)O)C(=O)O</t>
  </si>
  <si>
    <t>1,2,3-Propanetricarboxylio acid, 2-hydroxy-</t>
  </si>
  <si>
    <t>Citric acid</t>
  </si>
  <si>
    <t>serjeant2865</t>
  </si>
  <si>
    <t>C=0.02, I=0.11, concentration constants pH of 0.01M DC1 in 0.1M NaCl taken as, 1.7</t>
  </si>
  <si>
    <t>pK3(D2O)</t>
  </si>
  <si>
    <t>pK1(enol)</t>
  </si>
  <si>
    <t>serjeant2870</t>
  </si>
  <si>
    <t>pK1(keto)</t>
  </si>
  <si>
    <t>CCC(=O)CC(C)=O</t>
  </si>
  <si>
    <t>C=0.0005, 0.5-1% ethanol. Apparent pK for keto-enol - mixture</t>
  </si>
  <si>
    <t>Thermodynamic quantities for the keto and enol forms are derived from the results</t>
  </si>
  <si>
    <t>2,4-Hexanedione</t>
  </si>
  <si>
    <t>serjeant2871</t>
  </si>
  <si>
    <t>R52</t>
  </si>
  <si>
    <t>CC(=O)CCC(C)=O</t>
  </si>
  <si>
    <t>2,5-Hexanedione</t>
  </si>
  <si>
    <t>serjeant2872</t>
  </si>
  <si>
    <t>CCC/C=C/C(=O)O</t>
  </si>
  <si>
    <t>2-Hexenoic acid</t>
  </si>
  <si>
    <t>serjeant2873</t>
  </si>
  <si>
    <t>CC(=O)C(C)C(C)=O</t>
  </si>
  <si>
    <t>2,4-Pentanedione, 3-methyl-</t>
  </si>
  <si>
    <t>serjeant2874</t>
  </si>
  <si>
    <t>C=0.008-0.023</t>
  </si>
  <si>
    <t>pK1(H2O enol)</t>
  </si>
  <si>
    <t>pK2(D2O enol)</t>
  </si>
  <si>
    <t>O=C(O)C1(O)CCCC1</t>
  </si>
  <si>
    <t>P81</t>
  </si>
  <si>
    <t>cyclopentanecarboxylic acid, 1-hydroxy-</t>
  </si>
  <si>
    <t>serjeant2875</t>
  </si>
  <si>
    <t>P77</t>
  </si>
  <si>
    <t>I=0.1(NaClO4), concentration constant_x000D_
I=2.00</t>
  </si>
  <si>
    <t>I=0.1(NaClO4), concentration constant_x000D_
I=1.00</t>
  </si>
  <si>
    <t>I=0.1(NaClO4), concentration constant_x000D_
I=0.50</t>
  </si>
  <si>
    <t>I=0.1(NaClO4), concentration constant_x000D_
I=0.20</t>
  </si>
  <si>
    <t>I=0.1(NaClO4), concentration constant_x000D_
I=0.10</t>
  </si>
  <si>
    <t>I=0.1(NaClO4), concentration constant_x000D_
I=0.05</t>
  </si>
  <si>
    <t>I=0.1(NaClO4), concentration constant_x000D_
I=0.02</t>
  </si>
  <si>
    <t>I=0.1(NaClO4), concentration constant_x000D_
I=0.01</t>
  </si>
  <si>
    <t>CCOC(=O)CC(C)=O</t>
  </si>
  <si>
    <t>Ethyl 3-oxobutanoate</t>
  </si>
  <si>
    <t>Ethyl acetoacetate</t>
  </si>
  <si>
    <t>serjeant2876</t>
  </si>
  <si>
    <t>E1l</t>
  </si>
  <si>
    <t>CC(=O)CCCC(=O)O</t>
  </si>
  <si>
    <t>hexanoic acid, 5-oxo-</t>
  </si>
  <si>
    <t>serjeant2877</t>
  </si>
  <si>
    <t>O=C(O)C1CCCCO1</t>
  </si>
  <si>
    <t>D55</t>
  </si>
  <si>
    <t>Tetrahydropyran-2-carboxylic acid</t>
  </si>
  <si>
    <t>serjeant2878</t>
  </si>
  <si>
    <t>CC(C(=O)O)C(C)C(=O)O</t>
  </si>
  <si>
    <t>C=0.0005-0.0013</t>
  </si>
  <si>
    <t>butanedioic acid, 2,3-dimethyl-</t>
  </si>
  <si>
    <t>serjeant2879</t>
  </si>
  <si>
    <t>C=0.0006-0.0015</t>
  </si>
  <si>
    <t>Equation relating pK to temperature is given together with thermodynamic quantities</t>
  </si>
  <si>
    <t>O=C(O)CCCCC(=O)O</t>
  </si>
  <si>
    <t>E3bg/R3a</t>
  </si>
  <si>
    <t>Hexanedioic acid</t>
  </si>
  <si>
    <t>Adipic acid</t>
  </si>
  <si>
    <t>serjeant2880</t>
  </si>
  <si>
    <t>25-30</t>
  </si>
  <si>
    <t>Recalculated from data of J.C. Speakman, J. Chem. Soc., 1940, 855</t>
  </si>
  <si>
    <t>N32</t>
  </si>
  <si>
    <t>CC(CCC(=O)O)C(=O)O</t>
  </si>
  <si>
    <t>pentanedioic acid, 2-methyl-</t>
  </si>
  <si>
    <t>serjeant2881</t>
  </si>
  <si>
    <t>CC(CC(=O)O)CC(=O)O</t>
  </si>
  <si>
    <t>C=0.00125, mixed constants</t>
  </si>
  <si>
    <t>pentanedioic acid, 3-methyl-</t>
  </si>
  <si>
    <t>serjeant2882</t>
  </si>
  <si>
    <t>CCC(C)(C(=O)O)C(=O)O</t>
  </si>
  <si>
    <t>C=0.005 _x000D_
Values are also given in mixed solvents</t>
  </si>
  <si>
    <t>propanedioic acid, 2-ethyl-2-methyl-</t>
  </si>
  <si>
    <t>serjeant2883</t>
  </si>
  <si>
    <t>CC(C)C(C(=O)O)C(=O)O</t>
  </si>
  <si>
    <t>propanedioic acid, isopropyl-</t>
  </si>
  <si>
    <t>serjeant2884</t>
  </si>
  <si>
    <t>CCCC(C(=O)O)C(=O)O</t>
  </si>
  <si>
    <t>propanedioic acid, propyl-</t>
  </si>
  <si>
    <t>serjeant2885</t>
  </si>
  <si>
    <t>CC(C)(OCC(=O)O)C(=O)O</t>
  </si>
  <si>
    <t>3-Oxapentanedioic acid, 2,2-dimethyl-</t>
  </si>
  <si>
    <t>serjeant2886</t>
  </si>
  <si>
    <t>CC(OC(C)C(=O)O)C(=O)O</t>
  </si>
  <si>
    <t>3-Oxapentanedioic acid, 2,4-dimethyl-</t>
  </si>
  <si>
    <t>2,2'-Oxydipropionic acid</t>
  </si>
  <si>
    <t>serjeant2887</t>
  </si>
  <si>
    <t>CCCC(O)(C(=O)O)C(=O)O</t>
  </si>
  <si>
    <t>propanedioic acid, 2-hydroxy-2-propyl-</t>
  </si>
  <si>
    <t>serjeant2888</t>
  </si>
  <si>
    <t>O=C(O)COCCOCC(=O)O</t>
  </si>
  <si>
    <t>3,6-Dioxaoctanedioic acid</t>
  </si>
  <si>
    <t>['OPSIN_name1', 'OPSIN_nickname1', 'pubchem_name1', 'chemaxon_name1', 'chemaxon_nickname1']</t>
  </si>
  <si>
    <t>Ethylenedioxydiacetic acid</t>
  </si>
  <si>
    <t>serjeant2889</t>
  </si>
  <si>
    <t>O=C(O)[C@@H](O)[C@H](O)[C@H](O)[C@@H](O)C(=O)O</t>
  </si>
  <si>
    <t>I=1.0(NaNO3), concentration constants</t>
  </si>
  <si>
    <t>Galactosaccharic acid</t>
  </si>
  <si>
    <t>['cirpy_name1', 'cirpy_nickname1', 'pubchem_name1', 'pubchem_nickname1', 'chemaxon_name1', 'chemaxon_nickname1']</t>
  </si>
  <si>
    <t>Mucic acid</t>
  </si>
  <si>
    <t>serjeant2890</t>
  </si>
  <si>
    <t>CCC(C)(C)C(=O)O</t>
  </si>
  <si>
    <t>butanoic acid, 2,2-dimethyl-</t>
  </si>
  <si>
    <t>serjeant2896</t>
  </si>
  <si>
    <t>CCCCCC(=O)O</t>
  </si>
  <si>
    <t>I=0.01 (KCl)</t>
  </si>
  <si>
    <t>Hexanoic acid</t>
  </si>
  <si>
    <t>serjeant2897</t>
  </si>
  <si>
    <t>CCCC(C)C(=O)O</t>
  </si>
  <si>
    <t>pentanoic acid, 2-methyl-</t>
  </si>
  <si>
    <t>serjeant2898</t>
  </si>
  <si>
    <t>CCC(C)CC(=O)O</t>
  </si>
  <si>
    <t>pentanoic acid, 3-methyl-</t>
  </si>
  <si>
    <t>serjeant2899</t>
  </si>
  <si>
    <t>O=C(O)[C@H](O)[C@@H](O)[C@H](O)[C@H](O)CO</t>
  </si>
  <si>
    <t>D-gluconic acid</t>
  </si>
  <si>
    <t>serjeant2905</t>
  </si>
  <si>
    <t>OC[C@@H](O)[C@@H](O)[C@H](O)[C@H](O)CO</t>
  </si>
  <si>
    <t>D-Mannitol</t>
  </si>
  <si>
    <t>serjeant2906</t>
  </si>
  <si>
    <t>OC[C@H](O)[C@@H](O)[C@H](O)[C@H](O)CO</t>
  </si>
  <si>
    <t>R58</t>
  </si>
  <si>
    <t>Sorbitol</t>
  </si>
  <si>
    <t>serjeant2907</t>
  </si>
  <si>
    <t>CCCCCCS</t>
  </si>
  <si>
    <t>Hexanethiol</t>
  </si>
  <si>
    <t>serjeant2908</t>
  </si>
  <si>
    <t>Oc1c(Cl)c(Cl)c(Cl)c(Cl)c1Cl</t>
  </si>
  <si>
    <t>phenol, pentachloro-</t>
  </si>
  <si>
    <t>serjeant2909</t>
  </si>
  <si>
    <t>Oc1c(F)c(F)c(F)c(F)c1F</t>
  </si>
  <si>
    <t>phenol, pentafluoro-</t>
  </si>
  <si>
    <t>serjeant2910</t>
  </si>
  <si>
    <t>O=C1C=C(F)C(=O)C(F)=C1F</t>
  </si>
  <si>
    <t>1,4-Benzoquinone, 2,3,6-trifluoro-</t>
  </si>
  <si>
    <t>serjeant2911</t>
  </si>
  <si>
    <t>O=C1C(O)=C(Cl)C(=O)C(Cl)=C1Cl</t>
  </si>
  <si>
    <t>25+0.2</t>
  </si>
  <si>
    <t>In aq.H2SO4, H o scale</t>
  </si>
  <si>
    <t>1,4-Benzoquinone, 3,5,6-trichloro-2-hydroxy-</t>
  </si>
  <si>
    <t>serjeant2912</t>
  </si>
  <si>
    <t>O=C1C(O)=C(Br)C(=O)C(Br)=C1Br</t>
  </si>
  <si>
    <t>1,4-Benzoquinone, 3,5,6-tribromo-2-hydroxy-</t>
  </si>
  <si>
    <t>serjeant2913</t>
  </si>
  <si>
    <t>Oc1c(O)c(Cl)c(Cl)c(Cl)c1Cl</t>
  </si>
  <si>
    <t>C=0.00015, I=0.1(KCl)</t>
  </si>
  <si>
    <t>O5, E3bg</t>
  </si>
  <si>
    <t>M70</t>
  </si>
  <si>
    <t>1,2-Benzenediol, tetrachloro-</t>
  </si>
  <si>
    <t>serjeant2914</t>
  </si>
  <si>
    <t>O=C1C(O)=C(Cl)C(=O)C(O)=C1Cl</t>
  </si>
  <si>
    <t>I=0.5(NaCl-Hcl), concentration constants</t>
  </si>
  <si>
    <t>1,4-Benzoquinone, 2,5-dichloro-3,6-dihydroxy-</t>
  </si>
  <si>
    <t>Chloranilic acid</t>
  </si>
  <si>
    <t>serjeant2915</t>
  </si>
  <si>
    <t>I=2.0(NaClO4)</t>
  </si>
  <si>
    <t>C=0.00003, I=1.0(NaClO4), mixed constants</t>
  </si>
  <si>
    <t>I=0.15, concentration constants</t>
  </si>
  <si>
    <t>C=0.00002, I=0.1, concentration constants</t>
  </si>
  <si>
    <t>N21</t>
  </si>
  <si>
    <t>I=0.37(NaClO4)</t>
  </si>
  <si>
    <t>O=C1C(O)=C(F)C(=O)C(O)=C1F</t>
  </si>
  <si>
    <t>1,4-Benzoquinone, 2,5-difluoro-3,6-dihydroxy-</t>
  </si>
  <si>
    <t>serjeant2917</t>
  </si>
  <si>
    <t>O=C1C(O)=C([N+](=O)[O-])C(=O)C(O)=C1[N+](=O)[O-]</t>
  </si>
  <si>
    <t>1,4-Benzoquinone, 2,5-dihydroxy-3,6-dinitro-</t>
  </si>
  <si>
    <t>serjeant2918</t>
  </si>
  <si>
    <t>Oc1c(Cl)cc(Cl)cc1Cl</t>
  </si>
  <si>
    <t>C=0.0016</t>
  </si>
  <si>
    <t>phenol, 2,4,6-trichloro-</t>
  </si>
  <si>
    <t>serjeant2919</t>
  </si>
  <si>
    <t>O=[N+]([O-])c1cc([N+](=O)[O-])c(O)c([N+](=O)[O-])c1</t>
  </si>
  <si>
    <t>phenol, 2,4,6-trinitro-</t>
  </si>
  <si>
    <t>Picric acid</t>
  </si>
  <si>
    <t>serjeant2921</t>
  </si>
  <si>
    <t>C=0.0001, aq.HClO4, Ho values</t>
  </si>
  <si>
    <t>T58</t>
  </si>
  <si>
    <t>O=[N+]([O-])c1cc([N+](=O)[O-])c(O)c([N+](=O)[O-])c1O</t>
  </si>
  <si>
    <t>C=0.00005, I=0.1(NH4ClO4)</t>
  </si>
  <si>
    <t>1,3-Benzenediol, 2,4,6-trinitro-</t>
  </si>
  <si>
    <t>Styphnic acid</t>
  </si>
  <si>
    <t>serjeant2922</t>
  </si>
  <si>
    <t>C=0.00008, I=0.05-0.005</t>
  </si>
  <si>
    <t>C=0.003, I=0.5(NaClO4)</t>
  </si>
  <si>
    <t>O=[N+]([O-])c1c(O)c([N+](=O)[O-])c(O)c([N+](=O)[O-])c1O</t>
  </si>
  <si>
    <t>1,3,5-Benzenetriol, 2,4,6-trinitro-</t>
  </si>
  <si>
    <t>Phloroglucinol, trinitro</t>
  </si>
  <si>
    <t>serjeant2923</t>
  </si>
  <si>
    <t>O=c1ncc2nccnc2[nH]1</t>
  </si>
  <si>
    <t>Equilibrium between hydrated mononanion and dianion</t>
  </si>
  <si>
    <t>B170</t>
  </si>
  <si>
    <t>Pteridin-2(1H)-one</t>
  </si>
  <si>
    <t>serjeant2924</t>
  </si>
  <si>
    <t>Equilibrium between the anhydrous/hydrated monoanion mixture and dianion</t>
  </si>
  <si>
    <t>O=c1cnc2ncncc2[nH]1</t>
  </si>
  <si>
    <t>Equilibrium between hydrated monoanion and dianion</t>
  </si>
  <si>
    <t>Pteridin-6(5H)-one</t>
  </si>
  <si>
    <t>serjeant2925</t>
  </si>
  <si>
    <t>Oc1cccc(Cl)c1Cl</t>
  </si>
  <si>
    <t>C=0.0001</t>
  </si>
  <si>
    <t>phenol, 2,3-dichloro-</t>
  </si>
  <si>
    <t>serjeant2926</t>
  </si>
  <si>
    <t>Oc1ccc(Cl)cc1Cl</t>
  </si>
  <si>
    <t>C=0.00006</t>
  </si>
  <si>
    <t>phenol, 2,4-dichloro-</t>
  </si>
  <si>
    <t>serjeant2927</t>
  </si>
  <si>
    <t>C=0.0001-0.002, I=0.1, mixed constant</t>
  </si>
  <si>
    <t>Oc1cc(Cl)ccc1Cl</t>
  </si>
  <si>
    <t>phenol, 2,5-dichloro-</t>
  </si>
  <si>
    <t>serjeant2928</t>
  </si>
  <si>
    <t>Oc1c(Cl)cccc1Cl</t>
  </si>
  <si>
    <t>phenol, 2,6-dichloro-</t>
  </si>
  <si>
    <t>serjeant2929</t>
  </si>
  <si>
    <t>Oc1ccc(Cl)c(Cl)c1</t>
  </si>
  <si>
    <t>phenol, 3,4-dichloro-</t>
  </si>
  <si>
    <t>serjeant2930</t>
  </si>
  <si>
    <t>C=0.00014, I=0.02-0.06</t>
  </si>
  <si>
    <t>Oc1cc(Cl)cc(Cl)c1</t>
  </si>
  <si>
    <t>phenol, 3,5-dichloro-</t>
  </si>
  <si>
    <t>serjeant2931</t>
  </si>
  <si>
    <t>m=0.00013</t>
  </si>
  <si>
    <t>Oc1ccc(Br)cc1Br</t>
  </si>
  <si>
    <t>C 0.0002</t>
  </si>
  <si>
    <t>phenol, 2,4-dibromo-</t>
  </si>
  <si>
    <t>serjeant2932</t>
  </si>
  <si>
    <t>Oc1c(Br)cccc1Br</t>
  </si>
  <si>
    <t>C, 0.000032</t>
  </si>
  <si>
    <t>phenol, 2,6-dibromo-</t>
  </si>
  <si>
    <t>serjeant2933</t>
  </si>
  <si>
    <t>Oc1cc(Br)cc(Br)c1</t>
  </si>
  <si>
    <t>m=1.2E-05</t>
  </si>
  <si>
    <t>phenol, 3,5-dibromo-</t>
  </si>
  <si>
    <t>serjeant2934</t>
  </si>
  <si>
    <t>Oc1cc(I)cc(I)c1</t>
  </si>
  <si>
    <t>m=1.6E-05</t>
  </si>
  <si>
    <t>phenol, 3,5-diiodo-</t>
  </si>
  <si>
    <t>serjeant2935</t>
  </si>
  <si>
    <t>O=c1cccc2[nH]onc1-2</t>
  </si>
  <si>
    <t>2,1,3-Benzoxadiazol-4(1H)-one</t>
  </si>
  <si>
    <t>serjeant2936</t>
  </si>
  <si>
    <t>O=c1ccc2no[nH]c-2c1</t>
  </si>
  <si>
    <t>2,1,3-Benzoxadiazol-5(3H)-one</t>
  </si>
  <si>
    <t>serjeant2937</t>
  </si>
  <si>
    <t>2,1,3-Benzoxadiazol-6(1H)-one</t>
  </si>
  <si>
    <t>serjeant2938</t>
  </si>
  <si>
    <t>2,1,3-Benzoxadiazol-7(3H)-one</t>
  </si>
  <si>
    <t>serjeant2939</t>
  </si>
  <si>
    <t>O=c1[nH]c(=O)c2nccnc2[nH]1</t>
  </si>
  <si>
    <t>Pteridine-2,4(1H,3H)-dione</t>
  </si>
  <si>
    <t>serjeant2940</t>
  </si>
  <si>
    <t>O=c1cnc2[nH]c(=O)ncc2[nH]1</t>
  </si>
  <si>
    <t>Anhydrous. C=0.001</t>
  </si>
  <si>
    <t>Pteridine-2,6(1H,5H)-dione</t>
  </si>
  <si>
    <t>serjeant2941</t>
  </si>
  <si>
    <t>Equilibrium pK, partial covalent hydration</t>
  </si>
  <si>
    <t>O=c1cnc2c[nH]c(=O)[nH]c-2n1</t>
  </si>
  <si>
    <t>Pteridine-2,7(1H,3H)-dione</t>
  </si>
  <si>
    <t>serjeant2942</t>
  </si>
  <si>
    <t>O=c1cnc2[nH]cnc(=O)c2[nH]1</t>
  </si>
  <si>
    <t>Pteridine-4,6(1H,5H)-dione</t>
  </si>
  <si>
    <t>serjeant2943</t>
  </si>
  <si>
    <t>Equilibrium partial covalent hydration</t>
  </si>
  <si>
    <t>O=c1cnc2c(=O)nc[nH]c2[nH]1</t>
  </si>
  <si>
    <t>Pteridine-4,7(1H,8H)-dione</t>
  </si>
  <si>
    <t>serjeant2944</t>
  </si>
  <si>
    <t>Oc1cc(Cl)c(O)c(Cl)c1</t>
  </si>
  <si>
    <t>1,4-Benzenediol, 2,6-dichloro-</t>
  </si>
  <si>
    <t>serjeant2945</t>
  </si>
  <si>
    <t>O=c1cnc2[nH]c(=O)[nH]c(=O)c2[nH]1</t>
  </si>
  <si>
    <t>Pteridine-2,4,6(1H,3H,5H)-trione</t>
  </si>
  <si>
    <t>serjeant2946</t>
  </si>
  <si>
    <t>O=C(O)c1n[nH]c2c(=O)nc[nH]c12</t>
  </si>
  <si>
    <t>1H-Pyrazolo[4,3-d]pyrimidine-3-carboxylic acid, 4,7-dihydro-7-oxo-</t>
  </si>
  <si>
    <t>serjeant2948</t>
  </si>
  <si>
    <t>O=C(O)c1csccc1=O</t>
  </si>
  <si>
    <t>1-Thiacyclohexa-2,5-diene-3-carboxylic acid, 4-oxo-</t>
  </si>
  <si>
    <t>serjeant2949</t>
  </si>
  <si>
    <t>O5 &amp; E3bg</t>
  </si>
  <si>
    <t>2,3-Pyrazinedicarboxylic acid</t>
  </si>
  <si>
    <t>serjeant2950</t>
  </si>
  <si>
    <t>O=C(O)c1cnc(C(=O)O)cn1</t>
  </si>
  <si>
    <t>2,5-Pyrazinedicarboxylic acid</t>
  </si>
  <si>
    <t>serjeant2951</t>
  </si>
  <si>
    <t>O=C(O)c1cnncc1C(=O)O</t>
  </si>
  <si>
    <t>4,5-Pyridazinedicarboxylic acid</t>
  </si>
  <si>
    <t>serjeant2952</t>
  </si>
  <si>
    <t>O=C(O)c1cscc1C(=O)O</t>
  </si>
  <si>
    <t>3,4-Thiophenedicarboxylic acid</t>
  </si>
  <si>
    <t>serjeant2953</t>
  </si>
  <si>
    <t>O=[N+]([O-])c1cccc(O)c1[N+](=O)[O-]</t>
  </si>
  <si>
    <t>phenol, 2,3-dinitro-</t>
  </si>
  <si>
    <t>serjeant2954</t>
  </si>
  <si>
    <t>O=[N+]([O-])c1ccc(O)c([N+](=O)[O-])c1</t>
  </si>
  <si>
    <t>Equation given for temperature variation</t>
  </si>
  <si>
    <t>S90</t>
  </si>
  <si>
    <t>phenol, 2,4-dinitro-</t>
  </si>
  <si>
    <t>serjeant2955</t>
  </si>
  <si>
    <t>C=0.002, I=0.5, mixed constant</t>
  </si>
  <si>
    <t>O=[N+]([O-])c1ccc([N+](=O)[O-])c(O)c1</t>
  </si>
  <si>
    <t>phenol, 2,5-dinitro-</t>
  </si>
  <si>
    <t>serjeant2956</t>
  </si>
  <si>
    <t>C=0.00001-0.0001, I=0.1, mixed constant</t>
  </si>
  <si>
    <t>O=[N+]([O-])c1cccc([N+](=O)[O-])c1O</t>
  </si>
  <si>
    <t>phenol, 2,6-dinitro-</t>
  </si>
  <si>
    <t>serjeant2957</t>
  </si>
  <si>
    <t>O=[N+]([O-])c1ccc(O)cc1[N+](=O)[O-]</t>
  </si>
  <si>
    <t>C=0.00007</t>
  </si>
  <si>
    <t>phenol, 3,4-dinitro-</t>
  </si>
  <si>
    <t>serjeant2958</t>
  </si>
  <si>
    <t>O=[N+]([O-])c1cc(O)cc([N+](=O)[O-])c1</t>
  </si>
  <si>
    <t>m=0.0004</t>
  </si>
  <si>
    <t>phenol, 3,5-dinitro-</t>
  </si>
  <si>
    <t>serjeant2959</t>
  </si>
  <si>
    <t>m=0.00022</t>
  </si>
  <si>
    <t>O=C(O)c1cc([N+](=O)[O-])cc[n+]1[O-]</t>
  </si>
  <si>
    <t>C=0.04 or 0.001 (?)</t>
  </si>
  <si>
    <t>K51</t>
  </si>
  <si>
    <t>2-Pyridinecarboxylic acid, N-oxide, 4-nitro-</t>
  </si>
  <si>
    <t>serjeant2960</t>
  </si>
  <si>
    <t>O=C(O)c1c[n+]([O-])ccc1[N+](=O)[O-]</t>
  </si>
  <si>
    <t>pK(N+-OH)</t>
  </si>
  <si>
    <t>D52</t>
  </si>
  <si>
    <t>3-Pyridinecarboxylic acid, N-oxide, 4-nitro-</t>
  </si>
  <si>
    <t>serjeant2961</t>
  </si>
  <si>
    <t>O=[N+]([O-])c1ccc(O)c(O)c1[N+](=O)[O-]</t>
  </si>
  <si>
    <t>1,2-Benzenediol, 3,4-dinitro-</t>
  </si>
  <si>
    <t>serjeant2962</t>
  </si>
  <si>
    <t>O=[N+]([O-])c1cc(O)c(O)c([N+](=O)[O-])c1</t>
  </si>
  <si>
    <t>1,2-Benzenediol, 3,5-dinitro-</t>
  </si>
  <si>
    <t>serjeant2963</t>
  </si>
  <si>
    <t>O=C1C(O)=C(S(=O)(=O)O)C(=O)C(O)=C1S(=O)(=O)O</t>
  </si>
  <si>
    <t>I=0.5(HCl-NaCl), concentration constants</t>
  </si>
  <si>
    <t>1,4-Cyclohexadiene-1,4-disulfonic acid, 2,5-dihydroxy-3,6-dioxo-</t>
  </si>
  <si>
    <t>Euthiochronic acid</t>
  </si>
  <si>
    <t>serjeant2964</t>
  </si>
  <si>
    <t>G41</t>
  </si>
  <si>
    <t>2-Pyridinecarbaldehyde</t>
  </si>
  <si>
    <t>serjeant2968</t>
  </si>
  <si>
    <t>C=0.0002 (pK of hydrated aldehyde)</t>
  </si>
  <si>
    <t>I=0.1 (KCl), mixed constant (pK of hydrated species)</t>
  </si>
  <si>
    <t>3-Pyridinecarbaldehyde</t>
  </si>
  <si>
    <t>serjeant2969</t>
  </si>
  <si>
    <t>4-Pyridinecarbaldehyde</t>
  </si>
  <si>
    <t>serjeant2970</t>
  </si>
  <si>
    <t>Nc1nc(=O)c2nccnc2[nH]1</t>
  </si>
  <si>
    <t>pteridin-4(1H)-one, 2-amino-</t>
  </si>
  <si>
    <t>serjeant2971</t>
  </si>
  <si>
    <t>Cc1n[nH]c2ncnc(=O)c-2n1</t>
  </si>
  <si>
    <t>C&lt;0.0001, I=0.01, mixed constant</t>
  </si>
  <si>
    <t>pyrimidino[5,4-e]-1,2,4-triazin-5(1H)-one, 3-methyl-</t>
  </si>
  <si>
    <t>serjeant2972</t>
  </si>
  <si>
    <t>Oc1ccccc1Cl</t>
  </si>
  <si>
    <t>m=0.0002</t>
  </si>
  <si>
    <t>phenol, 2-chloro-</t>
  </si>
  <si>
    <t>serjeant2973</t>
  </si>
  <si>
    <t>C=0.00004, I=0.01</t>
  </si>
  <si>
    <t>C~0.0002</t>
  </si>
  <si>
    <t>C~0.0001-0.0002, I=0.1, mixed constant</t>
  </si>
  <si>
    <t>pK of electronically excited singlet state calculated assuming pK=8.5 in ground state</t>
  </si>
  <si>
    <t>FLU/O5</t>
  </si>
  <si>
    <t>Oc1cccc(Cl)c1</t>
  </si>
  <si>
    <t>m=0.00018</t>
  </si>
  <si>
    <t>phenol, 3-chloro-</t>
  </si>
  <si>
    <t>serjeant2974</t>
  </si>
  <si>
    <t>pK of electronically excited singlet state, calculated assuming pK=0.1 in ground state</t>
  </si>
  <si>
    <t>Oc1ccc(Cl)cc1</t>
  </si>
  <si>
    <t>phenol, 4-chloro-</t>
  </si>
  <si>
    <t>serjeant2975</t>
  </si>
  <si>
    <t>F8, O6</t>
  </si>
  <si>
    <t>pK of electronically excited singlet state calculated assuming pK=9.4 in ground state</t>
  </si>
  <si>
    <t>Oc1ccccc1Br</t>
  </si>
  <si>
    <t>phenol, 2-bromo-</t>
  </si>
  <si>
    <t>serjeant2976</t>
  </si>
  <si>
    <t>C=0.00029</t>
  </si>
  <si>
    <t>Oc1cccc(Br)c1</t>
  </si>
  <si>
    <t>m=0.00017</t>
  </si>
  <si>
    <t>phenol, 3-bromo-</t>
  </si>
  <si>
    <t>serjeant2977</t>
  </si>
  <si>
    <t>C=0.0003</t>
  </si>
  <si>
    <t>C=0.00023</t>
  </si>
  <si>
    <t>Oc1ccc(Br)cc1</t>
  </si>
  <si>
    <t>m=0.00014</t>
  </si>
  <si>
    <t>phenol, 4-bromo-</t>
  </si>
  <si>
    <t>serjeant2978</t>
  </si>
  <si>
    <t>pK1(excited)</t>
  </si>
  <si>
    <t>pK of electronically excited singlet state calculated assuming in ground state</t>
  </si>
  <si>
    <t>Oc1ccccc1I</t>
  </si>
  <si>
    <t>m=0.00021</t>
  </si>
  <si>
    <t>phenol, 2-iodo-</t>
  </si>
  <si>
    <t>serjeant2979</t>
  </si>
  <si>
    <t>Oc1cccc(I)c1</t>
  </si>
  <si>
    <t>m=0.00012</t>
  </si>
  <si>
    <t>phenol, 3-iodo-</t>
  </si>
  <si>
    <t>serjeant2980</t>
  </si>
  <si>
    <t>Oc1ccc(I)cc1</t>
  </si>
  <si>
    <t>m=2.2E-05</t>
  </si>
  <si>
    <t>phenol, 4-iodo-</t>
  </si>
  <si>
    <t>serjeant2981</t>
  </si>
  <si>
    <t>Oc1ccccc1F</t>
  </si>
  <si>
    <t>C=0.00045</t>
  </si>
  <si>
    <t>phenol, 2-fluoro-</t>
  </si>
  <si>
    <t>serjeant2982</t>
  </si>
  <si>
    <t>C80</t>
  </si>
  <si>
    <t>Oc1cccc(F)c1</t>
  </si>
  <si>
    <t>phenol, 3-fluoro-</t>
  </si>
  <si>
    <t>serjeant2983</t>
  </si>
  <si>
    <t>Oc1ccc(F)cc1</t>
  </si>
  <si>
    <t>phenol, 4-fluoro-</t>
  </si>
  <si>
    <t>serjeant2984</t>
  </si>
  <si>
    <t>pK of electronically excited singlet state calculated assuming pK=9.8 in ground state</t>
  </si>
  <si>
    <t>O=Nc1ccc(O)cc1</t>
  </si>
  <si>
    <t>m=0.00007, I=0.01-0.04</t>
  </si>
  <si>
    <t>phenol, 4-nitroso-</t>
  </si>
  <si>
    <t>serjeant2986</t>
  </si>
  <si>
    <t>C=0.01, I=0.11(NaClO4), mixed constants</t>
  </si>
  <si>
    <t>D61</t>
  </si>
  <si>
    <t>2-Pyridinecarboxylic acid</t>
  </si>
  <si>
    <t>Picolinic acid</t>
  </si>
  <si>
    <t>serjeant2987</t>
  </si>
  <si>
    <t>C=0.05, I=0.5(NaClO4), concentration constants</t>
  </si>
  <si>
    <t>M105</t>
  </si>
  <si>
    <t>I=3.0(KBr)</t>
  </si>
  <si>
    <t>I=0.5(NaCl), concentration constants</t>
  </si>
  <si>
    <t>C=0.01 or 0.001, I=0.1(KNO3), concentration constant</t>
  </si>
  <si>
    <t>T28</t>
  </si>
  <si>
    <t>C=0.00015, I=1.0, mixed constant</t>
  </si>
  <si>
    <t>3-Pyridinecarboxylic acid</t>
  </si>
  <si>
    <t>Nicotinic acid</t>
  </si>
  <si>
    <t>serjeant2988</t>
  </si>
  <si>
    <t>4-Pyridinecarboxylic acid</t>
  </si>
  <si>
    <t>Isonicotinic acid</t>
  </si>
  <si>
    <t>serjeant2989</t>
  </si>
  <si>
    <t>Oc1ccc(Cl)cc1O</t>
  </si>
  <si>
    <t>P63</t>
  </si>
  <si>
    <t>1,2-Benzenediol, 4-chloro-</t>
  </si>
  <si>
    <t>serjeant2992</t>
  </si>
  <si>
    <t>M123</t>
  </si>
  <si>
    <t>A1</t>
  </si>
  <si>
    <t>Oc1ccc(O)c(Cl)c1</t>
  </si>
  <si>
    <t>1,4-Benzenediol, 2-chloro-</t>
  </si>
  <si>
    <t>serjeant2993</t>
  </si>
  <si>
    <t>Oc1ccc(Br)cc1O</t>
  </si>
  <si>
    <t>1,2-Benzenediol, 4-bromo-</t>
  </si>
  <si>
    <t>serjeant2994</t>
  </si>
  <si>
    <t>Oc1ccc(O)c(Br)c1</t>
  </si>
  <si>
    <t>1,4-Benzenediol, 2-bromo-</t>
  </si>
  <si>
    <t>serjeant2995</t>
  </si>
  <si>
    <t>O=[N+]([O-])c1ccccc1O</t>
  </si>
  <si>
    <t>phenol, 2-nitro-</t>
  </si>
  <si>
    <t>serjeant2996</t>
  </si>
  <si>
    <t>C=0.0002, I=0.5, mixed constant</t>
  </si>
  <si>
    <t>O=[N+]([O-])c1cccc(O)c1</t>
  </si>
  <si>
    <t>C=0.0006</t>
  </si>
  <si>
    <t>phenol, 3-nitro-</t>
  </si>
  <si>
    <t>serjeant2997</t>
  </si>
  <si>
    <t>C=0.00038</t>
  </si>
  <si>
    <t>phenol, 4-nitro-</t>
  </si>
  <si>
    <t>serjeant2998</t>
  </si>
  <si>
    <t>m=0.00007</t>
  </si>
  <si>
    <t>O=C(O)c1ncccc1O</t>
  </si>
  <si>
    <t>C=0.01, I=0.1(NaClO4), mixed constants</t>
  </si>
  <si>
    <t>2-Pyridinecarboxylic acid, 3-hydroxy-</t>
  </si>
  <si>
    <t>serjeant2999</t>
  </si>
  <si>
    <t>O=C(O)c1ccncc1O</t>
  </si>
  <si>
    <t>F35a</t>
  </si>
  <si>
    <t>4-Pyridinecarboxylic acid, 3-hydroxy-</t>
  </si>
  <si>
    <t>serjeant3001</t>
  </si>
  <si>
    <t>O=C(O)c1cccc[n+]1[O-]</t>
  </si>
  <si>
    <t>2-Pyridinecarboxylic acid N-oxide</t>
  </si>
  <si>
    <t>Picolinic acid N-oxide</t>
  </si>
  <si>
    <t>serjeant3002</t>
  </si>
  <si>
    <t>4-Pyridinecarboxylic acid N-oxide</t>
  </si>
  <si>
    <t>Isonicotinic acid N-oxide</t>
  </si>
  <si>
    <t>serjeant3004</t>
  </si>
  <si>
    <t>O=c1cc(CCl)occ1O</t>
  </si>
  <si>
    <t>4H-Pyran-4-one, 6-chloromethyl-3-hydroxy-</t>
  </si>
  <si>
    <t>Chlorokojic acid</t>
  </si>
  <si>
    <t>serjeant3008</t>
  </si>
  <si>
    <t>O=c1cc(CI)occ1O</t>
  </si>
  <si>
    <t>4H-Pyran-4-one, 3-hydroxy-6-iodomethyl-</t>
  </si>
  <si>
    <t>['OPSIN_name1', 'pubchem_nickname1', 'chemaxon_name1']</t>
  </si>
  <si>
    <t>Iodokojic acid</t>
  </si>
  <si>
    <t>serjeant3009</t>
  </si>
  <si>
    <t>O=[N+]([O-])c1cccc(O)c1O</t>
  </si>
  <si>
    <t>1,2-Benzenediol, 3-nitro-</t>
  </si>
  <si>
    <t>serjeant3010</t>
  </si>
  <si>
    <t>O=[N+]([O-])c1ccc(O)c(O)c1</t>
  </si>
  <si>
    <t>1,2-Benzenediol, 4-nitro-</t>
  </si>
  <si>
    <t>serjeant3011</t>
  </si>
  <si>
    <t>O=[N+]([O-])c1c(O)cccc1O</t>
  </si>
  <si>
    <t>1,3-Benzenediol, 2-nitro-</t>
  </si>
  <si>
    <t>serjeant3012</t>
  </si>
  <si>
    <t>O=[N+]([O-])c1ccc(O)cc1O</t>
  </si>
  <si>
    <t>1,3-Benzenediol, 4-nitro-</t>
  </si>
  <si>
    <t>serjeant3013</t>
  </si>
  <si>
    <t>O=[N+]([O-])c1cc(O)cc(O)c1</t>
  </si>
  <si>
    <t>1,3-Benzenediol, 5-nitro-</t>
  </si>
  <si>
    <t>serjeant3014</t>
  </si>
  <si>
    <t>O=[N+]([O-])c1cc(O)ccc1O</t>
  </si>
  <si>
    <t>1,4-Benzenediol, 2-nitro-</t>
  </si>
  <si>
    <t>serjeant3015</t>
  </si>
  <si>
    <t>O=C(O)c1c[n+]([O-])ccc1O</t>
  </si>
  <si>
    <t>3-Pyridinecarboxylic acid, N-oxide, 4-hydroxy-</t>
  </si>
  <si>
    <t>serjeant3016</t>
  </si>
  <si>
    <t>Nc1[nH]c(=O)c(C(=O)O)nc1C=O</t>
  </si>
  <si>
    <t>C=0.0001 in 0.01M buffer</t>
  </si>
  <si>
    <t>2-Pyrazinecarboxylic acid, 5-amino-6-formyl-3,4-dihydro-3-oxo-</t>
  </si>
  <si>
    <t>serjeant3017</t>
  </si>
  <si>
    <t>Nc1cc([N+](=O)[O-])cc([N+](=O)[O-])c1O</t>
  </si>
  <si>
    <t>phenol, 2-amino-4,6-dinitro-</t>
  </si>
  <si>
    <t>serjeant3020</t>
  </si>
  <si>
    <t>Sc1cccc(Cl)c1</t>
  </si>
  <si>
    <t>benzenethiol, 3-chloro-</t>
  </si>
  <si>
    <t>serjeant3021</t>
  </si>
  <si>
    <t>Sc1ccc(Cl)cc1</t>
  </si>
  <si>
    <t>m=0.001</t>
  </si>
  <si>
    <t>benzenethiol, 4-chloro-</t>
  </si>
  <si>
    <t>serjeant3022</t>
  </si>
  <si>
    <t>Sc1ccc(Br)cc1</t>
  </si>
  <si>
    <t>benzenethiol, 4-bromo-</t>
  </si>
  <si>
    <t>serjeant3023</t>
  </si>
  <si>
    <t>ON=Cc1cccnc1</t>
  </si>
  <si>
    <t>pK1(NH)</t>
  </si>
  <si>
    <t>C=0.005-0.01, I=0.5(KNO3), mixed constants</t>
  </si>
  <si>
    <t>3-Pyridinecarbaldehyde oxime</t>
  </si>
  <si>
    <t>serjeant3025</t>
  </si>
  <si>
    <t>pK2(NOH)</t>
  </si>
  <si>
    <t>ON=Cc1ccncc1</t>
  </si>
  <si>
    <t>4-Pyridinecarbaldehyde oxime</t>
  </si>
  <si>
    <t>serjeant3026</t>
  </si>
  <si>
    <t>C=0.0002, I=0.07(KCl), mixed constant</t>
  </si>
  <si>
    <t>T42</t>
  </si>
  <si>
    <t>4-Pyridinecarboxamide</t>
  </si>
  <si>
    <t>Isonicotinamide</t>
  </si>
  <si>
    <t>serjeant3027</t>
  </si>
  <si>
    <t>Cn1cnc2nc[nH]c2c1=O</t>
  </si>
  <si>
    <t>Mixed constant (?)</t>
  </si>
  <si>
    <t>purin-6(1H)-one, 1-methyl-</t>
  </si>
  <si>
    <t>serjeant3028</t>
  </si>
  <si>
    <t>Cn1cnc2nc[nH]c(=O)c21</t>
  </si>
  <si>
    <t>Mixed constant(?)</t>
  </si>
  <si>
    <t>purin-6(1H)-one, 7-methyl-</t>
  </si>
  <si>
    <t>serjeant3029</t>
  </si>
  <si>
    <t>Cn1cnc2c(=O)[nH]cnc21</t>
  </si>
  <si>
    <t>purin-6(1H)-one, 9-methyl-</t>
  </si>
  <si>
    <t>serjeant3030</t>
  </si>
  <si>
    <t>Cn1cnc(=O)c2[nH]cnc21</t>
  </si>
  <si>
    <t>purin-6(3H)-one, 3-methyl-</t>
  </si>
  <si>
    <t>serjeant3031</t>
  </si>
  <si>
    <t>Cn1c(=O)[nH]c2ncncc21</t>
  </si>
  <si>
    <t>purin-8(7H)-one, 7-methyl-</t>
  </si>
  <si>
    <t>serjeant3034</t>
  </si>
  <si>
    <t>Cn1c(=O)[nH]c2cncnc21</t>
  </si>
  <si>
    <t>purin-8(7H)-one, 9-methyl-</t>
  </si>
  <si>
    <t>serjeant3035</t>
  </si>
  <si>
    <t>Cn1[nH]cc2c(=O)ncnc1-2</t>
  </si>
  <si>
    <t>L78</t>
  </si>
  <si>
    <t>1H-Pyrazolo[3,4-d]pyrimidin-4(2H)-one, 1-methyl-</t>
  </si>
  <si>
    <t>serjeant3036</t>
  </si>
  <si>
    <t>Cc1cc(=O)n2[nH]cnc2n1</t>
  </si>
  <si>
    <t>O22</t>
  </si>
  <si>
    <t>1,2,4-Triazolo[1,5-a]pyrimidin-7(1H)-one, 5-methyl-</t>
  </si>
  <si>
    <t>serjeant3037</t>
  </si>
  <si>
    <t>Cc1n[nH]c2nc(N)nc(=O)c-2n1</t>
  </si>
  <si>
    <t>I=0.01, mixed constants</t>
  </si>
  <si>
    <t>B139</t>
  </si>
  <si>
    <t>pyrimidino[5,4-e]-1,2,4-triazin-5(1H)-one, 7-amino-3-methyl-</t>
  </si>
  <si>
    <t>serjeant3038</t>
  </si>
  <si>
    <t>NC(=O)c1cc2[nH]nnc2nc1N</t>
  </si>
  <si>
    <t>C=0.00025</t>
  </si>
  <si>
    <t>1H-1,2,3-Triazolo[4,5-b]pyridine-6-carboxamide, 5-amino-</t>
  </si>
  <si>
    <t>serjeant3039</t>
  </si>
  <si>
    <t>Cc1cnc(C(=O)O)cn1</t>
  </si>
  <si>
    <t>2-Pyrazinecarboxylic acid, 5-methyl-</t>
  </si>
  <si>
    <t>serjeant3041</t>
  </si>
  <si>
    <t>ON=Cc1ncccc1O</t>
  </si>
  <si>
    <t>pK(-OH group)</t>
  </si>
  <si>
    <t>2-Pyridinecarbaldehyde oxime, 3-hydroxy-</t>
  </si>
  <si>
    <t>serjeant3042</t>
  </si>
  <si>
    <t>O=C(NO)c1ccccn1</t>
  </si>
  <si>
    <t>2-Pyridinecarbohydroxamic acid</t>
  </si>
  <si>
    <t>Picolinoylhydroxamic acid</t>
  </si>
  <si>
    <t>serjeant3043</t>
  </si>
  <si>
    <t>C=0.04, I=0.1 (KCl)</t>
  </si>
  <si>
    <t>O=C(NO)c1cccnc1</t>
  </si>
  <si>
    <t>R48</t>
  </si>
  <si>
    <t>3-Pyridinecarbohydroxamic acid</t>
  </si>
  <si>
    <t>Nicotinohydroxamic acid</t>
  </si>
  <si>
    <t>serjeant3044</t>
  </si>
  <si>
    <t>D63</t>
  </si>
  <si>
    <t>O=C(NO)c1ccncc1</t>
  </si>
  <si>
    <t>C=0.01, I=0.1 (KCl), mixed constant</t>
  </si>
  <si>
    <t>4-Pyridinecarbohydroxamic acid</t>
  </si>
  <si>
    <t>Isonicotinoylhydroxamic acid</t>
  </si>
  <si>
    <t>serjeant3045</t>
  </si>
  <si>
    <t>O=C1CNC2=CNC(=O)NC2=N1</t>
  </si>
  <si>
    <t>pteridine-2,7(1H,3H)-dione, 5,6-dihydro-</t>
  </si>
  <si>
    <t>serjeant3046</t>
  </si>
  <si>
    <t>O=C1CNc2[nH]cnc(=O)c2N1</t>
  </si>
  <si>
    <t>pteridine-4,6(1H,5H)-dione, 7,8-dihydro-</t>
  </si>
  <si>
    <t>serjeant3047</t>
  </si>
  <si>
    <t>O=C1CNc2c([nH]cnc2=O)N1</t>
  </si>
  <si>
    <t>pteridine-4,7(1H,8H)-dione, 5,6-dihydro-</t>
  </si>
  <si>
    <t>serjeant3048</t>
  </si>
  <si>
    <t>O=C1Nc2nccnc2C(O)N1</t>
  </si>
  <si>
    <t>pteridin-2(1H)-one, 3,4-dihydro-4-hydroxy-</t>
  </si>
  <si>
    <t>serjeant3049</t>
  </si>
  <si>
    <t>O=C1Nc2cncnc2NC1O</t>
  </si>
  <si>
    <t>pteridin-6(5H)-one, 7,8-dihydro-7-hydroxy-</t>
  </si>
  <si>
    <t>serjeant3050</t>
  </si>
  <si>
    <t>Cn1c(=O)[nH]c2nc[nH]c2c1=O</t>
  </si>
  <si>
    <t>purine-2,6(1H,3H)-dione, 1-methyl-</t>
  </si>
  <si>
    <t>serjeant3051</t>
  </si>
  <si>
    <t>Cn1c(=O)[nH]c(=O)c2[nH]cnc21</t>
  </si>
  <si>
    <t>purine-2,6(1H,3H)-dione, 3-methyl-</t>
  </si>
  <si>
    <t>serjeant3052</t>
  </si>
  <si>
    <t>Cn1cnc2[nH]c(=O)[nH]c(=O)c21</t>
  </si>
  <si>
    <t>purine-2,6(1H,3H)-dione, 7-methyl-</t>
  </si>
  <si>
    <t>serjeant3053</t>
  </si>
  <si>
    <t>Cn1cnc2c(=O)[nH]c(=O)[nH]c21</t>
  </si>
  <si>
    <t>purine-2,6(1H,3H)-dione, 9-methyl-</t>
  </si>
  <si>
    <t>serjeant3054</t>
  </si>
  <si>
    <t>Cn1c(=O)[nH]c2cnc(=O)[nH]c21</t>
  </si>
  <si>
    <t>C=0.0020</t>
  </si>
  <si>
    <t>purine-2,8(3H,7H)-dione, 9-methyl-</t>
  </si>
  <si>
    <t>serjeant3057</t>
  </si>
  <si>
    <t>OCC(F)(F)C(F)(F)C(F)(F)C(F)(F)CO</t>
  </si>
  <si>
    <t>1,6-Hexanediol, 2,2,3,3,4,4,5,5-octafluoro-</t>
  </si>
  <si>
    <t>serjeant3058</t>
  </si>
  <si>
    <t>O=C(O)Cc1cccs1</t>
  </si>
  <si>
    <t>acetic acid, 2-(2-thienyl)-</t>
  </si>
  <si>
    <t>serjeant3059</t>
  </si>
  <si>
    <t>O=S(O)c1ccccc1</t>
  </si>
  <si>
    <t>Benzenesulfinic acid</t>
  </si>
  <si>
    <t>serjeant3060</t>
  </si>
  <si>
    <t>D23</t>
  </si>
  <si>
    <t>Some oxidation said to occur on drying</t>
  </si>
  <si>
    <t>B180</t>
  </si>
  <si>
    <t>Cc1csc(C(=O)O)c1</t>
  </si>
  <si>
    <t>C=0.005, mixed constant _x000D_
Value in mixed solvent also given</t>
  </si>
  <si>
    <t>2-Thiophenecarboxylic acid, 4-methyl-</t>
  </si>
  <si>
    <t>serjeant3061</t>
  </si>
  <si>
    <t>Cc1ccc(C(=O)O)s1</t>
  </si>
  <si>
    <t>2-Thiophenecarboxylic acid, 5-methyl-</t>
  </si>
  <si>
    <t>serjeant3062</t>
  </si>
  <si>
    <t>O=[Se](O)c1ccccc1</t>
  </si>
  <si>
    <t>I=0.005, in 4% methanolic solution</t>
  </si>
  <si>
    <t>Benzeneseleninic acid</t>
  </si>
  <si>
    <t>serjeant3063</t>
  </si>
  <si>
    <t>Cc1ccc(C(=O)O)[se]1</t>
  </si>
  <si>
    <t>2-Selenofurancarboxylic acid, 5-methyl-</t>
  </si>
  <si>
    <t>serjeant3064</t>
  </si>
  <si>
    <t>O=C1CC2C(=O)NC(=O)C2N1</t>
  </si>
  <si>
    <t>3,6-Diazabicyclo[3.3.0]octane-2,4,7-trione</t>
  </si>
  <si>
    <t>serjeant3065</t>
  </si>
  <si>
    <t>COC(=O)c1cnc(=O)[nH]c1</t>
  </si>
  <si>
    <t>S136</t>
  </si>
  <si>
    <t>Methyl (1,2-dihydro-2-oxopyrimidin-5-yl)carboxylate</t>
  </si>
  <si>
    <t>serjeant3066</t>
  </si>
  <si>
    <t>phenol, 4-amino-2-nitro-</t>
  </si>
  <si>
    <t>serjeant3067</t>
  </si>
  <si>
    <t>Nc1cc[n+]([O-])cc1C(=O)O</t>
  </si>
  <si>
    <t>pK(N*-OH)</t>
  </si>
  <si>
    <t>3-Pyridinecarboxylic acid, N-oxide, 4-amino-</t>
  </si>
  <si>
    <t>serjeant3068</t>
  </si>
  <si>
    <t>O=C1Nc2cnc(=O)[nH]c2NC1O</t>
  </si>
  <si>
    <t>pteridine-2,6(1H,5H)-dione, 7,8-dihydro-7-hydroxy-</t>
  </si>
  <si>
    <t>serjeant3069</t>
  </si>
  <si>
    <t>O=C1CNc2[nH]c(=O)[nH]c(=O)c2N1</t>
  </si>
  <si>
    <t>pteridine-2,4,6(1H,3H,5H)-trione, 7,8-dihydro-</t>
  </si>
  <si>
    <t>serjeant3070</t>
  </si>
  <si>
    <t>COc1ccc(C(=O)O)s1</t>
  </si>
  <si>
    <t>C=0.005, mixed constant_x000D_
Value in mixed solvent also given</t>
  </si>
  <si>
    <t>5-methoxy-2-Thiophenecarboxylic acid</t>
  </si>
  <si>
    <t>serjeant3074</t>
  </si>
  <si>
    <t>O=C(O)Cc1c[nH]c(=O)[nH]c1=O</t>
  </si>
  <si>
    <t>F22</t>
  </si>
  <si>
    <t>acetic acid, 2-(1,2,3,4-tetrahydro-2,4-dioxo-5-pyrimidinyl)-</t>
  </si>
  <si>
    <t>serjeant3075</t>
  </si>
  <si>
    <t>ca 14.2</t>
  </si>
  <si>
    <t>4,5-Imidazoledicarboxylic acid, 2-methyl-</t>
  </si>
  <si>
    <t>serjeant3076</t>
  </si>
  <si>
    <t>COC(=O)c1cc(=O)[nH]c(=O)[nH]1</t>
  </si>
  <si>
    <t>Titrant (CH3)4 NOH</t>
  </si>
  <si>
    <t>Methyl (1,2,3,6-tetrahydro-2,6-dioxopyrimidin-4-yl)carboxylate</t>
  </si>
  <si>
    <t>Methyl orotate</t>
  </si>
  <si>
    <t>serjeant3077</t>
  </si>
  <si>
    <t>O=S(=O)(O)c1ccccc1O</t>
  </si>
  <si>
    <t>benzenesulfonic acid, 2-hydroxy-</t>
  </si>
  <si>
    <t>serjeant3080</t>
  </si>
  <si>
    <t>O=S(=O)(O)c1ccc(O)cc1</t>
  </si>
  <si>
    <t>benzenesulfonic acid, 4-hydroxy-</t>
  </si>
  <si>
    <t>serjeant3081</t>
  </si>
  <si>
    <t>O=S(=O)(O)c1ccc(O)c(O)c1</t>
  </si>
  <si>
    <t>benzenesulfonic acid, 3,4-dihydroxy-</t>
  </si>
  <si>
    <t>serjeant3082</t>
  </si>
  <si>
    <t>I=0.1 (KCl), mixed constants_x000D_
Data from potassium salt</t>
  </si>
  <si>
    <t>M112</t>
  </si>
  <si>
    <t>O=S(=O)(O)c1cc(O)c(O)c(O)c1</t>
  </si>
  <si>
    <t>B27</t>
  </si>
  <si>
    <t>benzenesulfonic acid, 3,4,5-trihydroxy-</t>
  </si>
  <si>
    <t>serjeant3083</t>
  </si>
  <si>
    <t>NC(=S)c1ccccn1</t>
  </si>
  <si>
    <t>2-Pyridinecarbothioamide</t>
  </si>
  <si>
    <t>Picolinethioamide</t>
  </si>
  <si>
    <t>serjeant3086</t>
  </si>
  <si>
    <t>C=0.0001, I=0.07(KCl), mixed constant</t>
  </si>
  <si>
    <t>S=C1NCc2nccnc2N1</t>
  </si>
  <si>
    <t>pteridine-2(1H)-thione, 3,4-dihydro-</t>
  </si>
  <si>
    <t>serjeant3088</t>
  </si>
  <si>
    <t>Cn1cnc2nc[nH]c2c1=S</t>
  </si>
  <si>
    <t>purine-6(1H)-thione, 1-methyl-</t>
  </si>
  <si>
    <t>serjeant3089</t>
  </si>
  <si>
    <t>Cc1nc2nc[nH]c2c(=S)[nH]1</t>
  </si>
  <si>
    <t>purine-6(1H)-thione, 2-methyl-</t>
  </si>
  <si>
    <t>serjeant3090</t>
  </si>
  <si>
    <t>Cn1cnc2c(=S)[nH]cnc21</t>
  </si>
  <si>
    <t>purine-6(1H)-thione, 9-methyl-</t>
  </si>
  <si>
    <t>serjeant3093</t>
  </si>
  <si>
    <t>Cn1cnc(=S)c2[nH]cnc21</t>
  </si>
  <si>
    <t>purine-6(3H)-thione, 3-methyl-</t>
  </si>
  <si>
    <t>serjeant3094</t>
  </si>
  <si>
    <t>phenol, 2-amino-</t>
  </si>
  <si>
    <t>serjeant3095</t>
  </si>
  <si>
    <t>phenol, 3-amino-</t>
  </si>
  <si>
    <t>serjeant3096</t>
  </si>
  <si>
    <t>phenol, 4-amino-</t>
  </si>
  <si>
    <t>serjeant3097</t>
  </si>
  <si>
    <t>T44</t>
  </si>
  <si>
    <t>3-Pyridinecarboxamide, 2'-amino-</t>
  </si>
  <si>
    <t>Nicotinic acid hydrazide</t>
  </si>
  <si>
    <t>serjeant3098</t>
  </si>
  <si>
    <t>pK1(NHNH2)</t>
  </si>
  <si>
    <t>4-Pyridinecarboxamide, 2'-amino-</t>
  </si>
  <si>
    <t>Isonicotinic acid hydrazide</t>
  </si>
  <si>
    <t>serjeant3099</t>
  </si>
  <si>
    <t>pK2(=N-)</t>
  </si>
  <si>
    <t>pK3(-NH)</t>
  </si>
  <si>
    <t>Cc1nn2c(C)n[nH]c2nc1=O</t>
  </si>
  <si>
    <t>1,2,4-Triazolo[4,3-b]-1,2,4-triazin-7(1H)-one, 3,6-dimethyl-</t>
  </si>
  <si>
    <t>serjeant3101</t>
  </si>
  <si>
    <t>O=C1NC(=O)C2CCC12</t>
  </si>
  <si>
    <t>3-Azabicyclo[3.2.0]heptane-2,4-dione</t>
  </si>
  <si>
    <t>serjeant3102</t>
  </si>
  <si>
    <t>Nc1cccc(O)c1O</t>
  </si>
  <si>
    <t>I=0.1, mixed constants(?)</t>
  </si>
  <si>
    <t>1,2-Benzenediol, 3-amino-</t>
  </si>
  <si>
    <t>serjeant3103</t>
  </si>
  <si>
    <t>Nc1ccc(O)c(O)c1</t>
  </si>
  <si>
    <t>1,2-Benzenediol, 4-amino-</t>
  </si>
  <si>
    <t>serjeant3104</t>
  </si>
  <si>
    <t>1,3-Benzenediol, 2-amino-</t>
  </si>
  <si>
    <t>serjeant3105</t>
  </si>
  <si>
    <t>1,3-Benzenediol, 4-amino-</t>
  </si>
  <si>
    <t>serjeant3106</t>
  </si>
  <si>
    <t>Nc1cc(O)cc(O)c1</t>
  </si>
  <si>
    <t>1,3-Benzenediol, 5-amino-</t>
  </si>
  <si>
    <t>serjeant3107</t>
  </si>
  <si>
    <t>Nc1cc(O)ccc1O</t>
  </si>
  <si>
    <t>1,4-Benzenediol, 2-amino-</t>
  </si>
  <si>
    <t>serjeant3108</t>
  </si>
  <si>
    <t>Cc1cc[nH]c1C(=O)O</t>
  </si>
  <si>
    <t>2-Pyrrolecarboxylic acid, 3-methyl-</t>
  </si>
  <si>
    <t>serjeant3109</t>
  </si>
  <si>
    <t>Cc1c[nH]c(C(=O)O)c1</t>
  </si>
  <si>
    <t>2-Pyrrolecarboxylic acid, 4-methyl-</t>
  </si>
  <si>
    <t>serjeant3110</t>
  </si>
  <si>
    <t>Cc1ccc(C(=O)O)[nH]1</t>
  </si>
  <si>
    <t>2-Pyrrolecarboxylic acid, 5-methyl-</t>
  </si>
  <si>
    <t>serjeant3111</t>
  </si>
  <si>
    <t>Cc1[nH]ccc1C(=O)O</t>
  </si>
  <si>
    <t>3-Pyrrolecarboxylic acid, 2-methyl-</t>
  </si>
  <si>
    <t>serjeant3112</t>
  </si>
  <si>
    <t>Cc1c[nH]cc1C(=O)O</t>
  </si>
  <si>
    <t>3-Pyrrolecarboxylic acid, 4-methyl-</t>
  </si>
  <si>
    <t>serjeant3113</t>
  </si>
  <si>
    <t>Cc1cc(C(=O)O)c[nH]1</t>
  </si>
  <si>
    <t>3-Pyrrolecarboxylic acid, 5-methyl-</t>
  </si>
  <si>
    <t>serjeant3114</t>
  </si>
  <si>
    <t>CNc1[nH]c(=O)cnc1C=O</t>
  </si>
  <si>
    <t>2-Pyrazinecarbaldehyde, 4,5-dihydro-3-methylamino-5-oxo-</t>
  </si>
  <si>
    <t>serjeant3115</t>
  </si>
  <si>
    <t>COc1nc(=O)c2c(nnn2C)[nH]1</t>
  </si>
  <si>
    <t>C=0.000039</t>
  </si>
  <si>
    <t>1H-1,2,3-Triazolo[4,5-d]pyrimidin-7(4H)-one, 5-methoxy-1-methyl-</t>
  </si>
  <si>
    <t>serjeant3116</t>
  </si>
  <si>
    <t>COc1nc2nn(C)nc2c(=O)[nH]1</t>
  </si>
  <si>
    <t>2H-1,2,3-Triazolo[4,5-d]pyrimidin-7(6H)-one, 5-methoxy-2-methyl-</t>
  </si>
  <si>
    <t>serjeant3117</t>
  </si>
  <si>
    <t>OB(O)c1ccccc1</t>
  </si>
  <si>
    <t>Benzeneboronic acid</t>
  </si>
  <si>
    <t>serjeant3119</t>
  </si>
  <si>
    <t>Cn1c(C(N)=O)cc(=O)[nH]c1=O</t>
  </si>
  <si>
    <t>F34</t>
  </si>
  <si>
    <t>4-Pyrimidinecarboxamide, 1,2,3,6-tetrahydro-3-methyl-2,6-dioxo-</t>
  </si>
  <si>
    <t>serjeant3121</t>
  </si>
  <si>
    <t>O=P(O)(O)c1ccccc1</t>
  </si>
  <si>
    <t>I=0.009-1.8</t>
  </si>
  <si>
    <t>Phenylphosphonic acid</t>
  </si>
  <si>
    <t>serjeant3122</t>
  </si>
  <si>
    <t>O=[As](O)(O)c1ccccc1</t>
  </si>
  <si>
    <t>Phenylarsonic acid</t>
  </si>
  <si>
    <t>serjeant3123</t>
  </si>
  <si>
    <t>Nc1c(C(=O)O)ncn1CC(=O)O</t>
  </si>
  <si>
    <t>C=0.0001, I=0.10(NaCl), mixed constants</t>
  </si>
  <si>
    <t>L58</t>
  </si>
  <si>
    <t>acetic acid, 2-(5-amino-4-carboxyimidazol-1-yl)-</t>
  </si>
  <si>
    <t>serjeant3124</t>
  </si>
  <si>
    <t>CCOC(=O)c1n[nH]c(=O)[nH]c1=O</t>
  </si>
  <si>
    <t>Ethyl 2,3,4,5-tetrahydro-3,5-dioxo-1,2,4-triazine-6-carboxylate</t>
  </si>
  <si>
    <t>serjeant3125</t>
  </si>
  <si>
    <t>CN1C(=O)C(=NO)C(=O)N(C)C1=O</t>
  </si>
  <si>
    <t>T13</t>
  </si>
  <si>
    <t>pyrimidine-2,4,6(1H,3H,5H)-trione, 5-hydroxyimino-1,3-dimethyl-</t>
  </si>
  <si>
    <t>serjeant3126</t>
  </si>
  <si>
    <t>CCOc1nc(=O)[nH]cc1[N+](=O)[O-]</t>
  </si>
  <si>
    <t>pyrimidin-2(1H)-one, 4-ethoxy-5-nitro-</t>
  </si>
  <si>
    <t>serjeant3127</t>
  </si>
  <si>
    <t>CCOc1nc(=O)c([N+](=O)[O-])c[nH]1</t>
  </si>
  <si>
    <t>pyrimidin-4(1H)-one, 2-ethoxy-5-nitro-</t>
  </si>
  <si>
    <t>serjeant3128</t>
  </si>
  <si>
    <t>CC1(C(=O)O)CC1(Cl)C(=O)O</t>
  </si>
  <si>
    <t>1,2-Cyclopropanedicarboxylic acid, 2-chloro-1-methyl-</t>
  </si>
  <si>
    <t>serjeant3131</t>
  </si>
  <si>
    <t>O=[As](O)(O)c1ccccc1O</t>
  </si>
  <si>
    <t>phenylarsonic acid, 2-hydroxy-</t>
  </si>
  <si>
    <t>serjeant3133</t>
  </si>
  <si>
    <t>O=[As](O)(O)c1ccc(O)cc1</t>
  </si>
  <si>
    <t>phenylarsonic acid, 4-hydroxy-</t>
  </si>
  <si>
    <t>serjeant3134</t>
  </si>
  <si>
    <t>O=[As](O)(O)c1ccc(O)cc1O</t>
  </si>
  <si>
    <t>phenylarsonic acid, 2,4-dihydroxy-</t>
  </si>
  <si>
    <t>serjeant3135</t>
  </si>
  <si>
    <t>O=C1CCC(=O)N1CC([N+](=O)[O-])[N+](=O)[O-]</t>
  </si>
  <si>
    <t>2,5-Pyrrolidinedione, 1-(2,2-dinitroethyl)-</t>
  </si>
  <si>
    <t>serjeant3136</t>
  </si>
  <si>
    <t>N#CCCC(CC([N+](=O)[O-])[N+](=O)[O-])([N+](=O)[O-])[N+](=O)[O-]</t>
  </si>
  <si>
    <t>In aq.HClO4, Ho scale</t>
  </si>
  <si>
    <t>hexanenitrile, 4,4,6,6-tetranitro-</t>
  </si>
  <si>
    <t>serjeant3137</t>
  </si>
  <si>
    <t>O=C(O)CC(CC([N+](=O)[O-])([N+](=O)[O-])[N+](=O)[O-])C(=O)O</t>
  </si>
  <si>
    <t>butanedioic acid, 2-(2,2,2-trinitroethyl)-</t>
  </si>
  <si>
    <t>serjeant3138</t>
  </si>
  <si>
    <t>CC(=O)OC(CC([N+](=O)[O-])([N+](=O)[O-])[N+](=O)[O-])C(=O)O</t>
  </si>
  <si>
    <t>butanoic acid, 2-acetoxy-4,4,4-trinitro-</t>
  </si>
  <si>
    <t>serjeant3139</t>
  </si>
  <si>
    <t>benzenethiol, 2-amino-</t>
  </si>
  <si>
    <t>serjeant3140</t>
  </si>
  <si>
    <t>SCc1ccccn1</t>
  </si>
  <si>
    <t>methanethiol, 2-pyridyl-</t>
  </si>
  <si>
    <t>serjeant3141</t>
  </si>
  <si>
    <t>Cc1cc(C(=O)O)nn1C</t>
  </si>
  <si>
    <t>3-Pyrazolecarboxylic acid, 1,5-dimethyl-</t>
  </si>
  <si>
    <t>serjeant3142</t>
  </si>
  <si>
    <t>Cc1cc(C(=O)O)n(C)n1</t>
  </si>
  <si>
    <t>5-Pyrazolecarboxylic acid, 1,3-dimethyl-</t>
  </si>
  <si>
    <t>serjeant3143</t>
  </si>
  <si>
    <t>CCc1c[nH]c(=O)[nH]c1=O</t>
  </si>
  <si>
    <t>S138</t>
  </si>
  <si>
    <t>pyrimidine-2,4(1H,3H)-dione, 5-ethyl-</t>
  </si>
  <si>
    <t>serjeant3144</t>
  </si>
  <si>
    <t>CNc1[nH]c(=O)cnc1C(N)=O</t>
  </si>
  <si>
    <t>2-Pyrazinecarboxamide, 4,5-dihydro-3-methylamino-5-oxo-</t>
  </si>
  <si>
    <t>serjeant3145</t>
  </si>
  <si>
    <t>CC(=O)N1C(=O)NC(=O)C1C</t>
  </si>
  <si>
    <t>imidazolidine-2,4-dione, 1-acetyl-5-methyl-</t>
  </si>
  <si>
    <t>serjeant3146</t>
  </si>
  <si>
    <t>O=c1[nH]cc(CCO)c(=O)[nH]1</t>
  </si>
  <si>
    <t>pyrimidine-2,4(1H,3H)-dione, 5-(2-hydroxyethyl)-</t>
  </si>
  <si>
    <t>serjeant3147</t>
  </si>
  <si>
    <t>CC(=O)NC1CC(=O)NC1=O</t>
  </si>
  <si>
    <t>2,5-Pyrrolidinedione, 3-acetylamino-</t>
  </si>
  <si>
    <t>serjeant3148</t>
  </si>
  <si>
    <t>CN1C(=N)C(=NO)C(=O)N(C)C1=O</t>
  </si>
  <si>
    <t>Titration of Na-salt</t>
  </si>
  <si>
    <t>B176</t>
  </si>
  <si>
    <t>pyrimidine-2,4(1H,3H)-dione, 5-hydroxyimino-6-imino-1,3-dimethyl-</t>
  </si>
  <si>
    <t>serjeant3149</t>
  </si>
  <si>
    <t>N#CCN(CC(=O)O)CC(=O)O</t>
  </si>
  <si>
    <t>3-Azapentanedioic acid, 3-cyanomethyl-</t>
  </si>
  <si>
    <t>Iminodiacetic acid, N-cyanomethyl</t>
  </si>
  <si>
    <t>serjeant3150</t>
  </si>
  <si>
    <t>CC(=O)OC(C(=O)O)C(C)([N+](=O)[O-])[N+](=O)[O-]</t>
  </si>
  <si>
    <t>butanoic acid, 2-acetoxy-3,3-dinitro-</t>
  </si>
  <si>
    <t>serjeant3152</t>
  </si>
  <si>
    <t>CC(=O)NC(CC([N+](=O)[O-])([N+](=O)[O-])[N+](=O)[O-])C(=O)O</t>
  </si>
  <si>
    <t>C=0.01_x000D_
Decomposition reported, see No.2409</t>
  </si>
  <si>
    <t>butanoic acid, 2-acetylamino-4,4,4-trinitro-</t>
  </si>
  <si>
    <t>serjeant3153</t>
  </si>
  <si>
    <t>CN(C)c1cc[nH]c(=O)n1</t>
  </si>
  <si>
    <t>pyrimidin-2(1H)-one, 4-dimethylamino-</t>
  </si>
  <si>
    <t>serjeant3154</t>
  </si>
  <si>
    <t>pyrimidin-2(1H)-one, 1-methyl-4-methylamino-</t>
  </si>
  <si>
    <t>serjeant3155</t>
  </si>
  <si>
    <t>CC(C)C(C#N)C(=O)O</t>
  </si>
  <si>
    <t>butanoic acid, 2-cyano-3-methyl-</t>
  </si>
  <si>
    <t>serjeant3156</t>
  </si>
  <si>
    <t>NC(Cc1c[nH]cn1)C(=O)O</t>
  </si>
  <si>
    <t>I=0.2(KNO3), mixed constants</t>
  </si>
  <si>
    <t>propanoic acid, 2-amino-3-(4-imidazolyl)-</t>
  </si>
  <si>
    <t>serjeant3158</t>
  </si>
  <si>
    <t>I=0.12(KCl)</t>
  </si>
  <si>
    <t>In ao. KOH, H_ scale</t>
  </si>
  <si>
    <t>NC(Cn1cccn1)C(=O)O</t>
  </si>
  <si>
    <t>N33</t>
  </si>
  <si>
    <t>propanoic acid, 2-amino-3-(1-pyrazolyl)-</t>
  </si>
  <si>
    <t>serjeant3159</t>
  </si>
  <si>
    <t>Nc1nc(=O)[nH]cc1CCO</t>
  </si>
  <si>
    <t>pyrimidin-2(1H)-one, 4-amino-5-(2-hydroxyethyl)-</t>
  </si>
  <si>
    <t>serjeant3160</t>
  </si>
  <si>
    <t>Cc1cn(C)c(=O)nc1NO</t>
  </si>
  <si>
    <t>pyrimidin-2(1H)-one, 4-hydroxyamino-1,5-dimethyl-</t>
  </si>
  <si>
    <t>serjeant3161</t>
  </si>
  <si>
    <t>Cc1cc(NO)nc(=O)n1C</t>
  </si>
  <si>
    <t>pyrimidin-2(1H)-one, 4-hydroxyamino-1,6-dimethyl-</t>
  </si>
  <si>
    <t>serjeant3162</t>
  </si>
  <si>
    <t>CC(C)c1n[nH]c(=O)[nH]c1=O</t>
  </si>
  <si>
    <t>1,2,4-Triazine-3,5(2H,4H)-dione, 6-isopropyl-</t>
  </si>
  <si>
    <t>serjeant3163</t>
  </si>
  <si>
    <t>CCCc1n[nH]c(=O)[nH]c1=O</t>
  </si>
  <si>
    <t>1,2,4-Triazine-3,5(2H,4H)-dione, 6-propyl-</t>
  </si>
  <si>
    <t>serjeant3164</t>
  </si>
  <si>
    <t>CN(C=O)c1c(N)[nH]c(N)nc1=O</t>
  </si>
  <si>
    <t>pyrimidin-4(1H)-one, 2,6-diamino-5-(N-methylformamido)-</t>
  </si>
  <si>
    <t>serjeant3166</t>
  </si>
  <si>
    <t>CCC1(C)OC(=O)NC1=O</t>
  </si>
  <si>
    <t>oxazolidine-2,4-dione, 5-ethyl-5-methyl-</t>
  </si>
  <si>
    <t>serjeant3167</t>
  </si>
  <si>
    <t>CC1(C(=O)O)CC=CN1O</t>
  </si>
  <si>
    <t>2-Pyrroline-5-carboxylic acid, 1-hydroxy-5-methyl-</t>
  </si>
  <si>
    <t>serjeant3168</t>
  </si>
  <si>
    <t>Cn1c(NO)cc(=O)n(C)c1=O</t>
  </si>
  <si>
    <t>pyrimidine-2,6(1H,3H)-dione, 4-hydroxyamino-1,3-dimethyl-</t>
  </si>
  <si>
    <t>serjeant3170</t>
  </si>
  <si>
    <t>CCOC(=O)C(Br)C=O</t>
  </si>
  <si>
    <t>Ethyl 2-bromo-3-oxopropanoate</t>
  </si>
  <si>
    <t>serjeant3171</t>
  </si>
  <si>
    <t>CCOC(=O)/C(=N/O)C(C)=O</t>
  </si>
  <si>
    <t>Ethyl 2-hydroxyimino-3-oxobutanoate</t>
  </si>
  <si>
    <t>serjeant3172</t>
  </si>
  <si>
    <t>CC(=O)OCC(=O)C=NO</t>
  </si>
  <si>
    <t>C=0.0025-0.005, I=0.1(KNO3) probably a mixed constant</t>
  </si>
  <si>
    <t>3-Hydroxyimino-2-oxopropyl acetate</t>
  </si>
  <si>
    <t>serjeant3173</t>
  </si>
  <si>
    <t>N#CCCCCC([N+](=O)[O-])[N+](=O)[O-]</t>
  </si>
  <si>
    <t>hexanenitrile, 6,6-dinitro-</t>
  </si>
  <si>
    <t>serjeant3174</t>
  </si>
  <si>
    <t>O=C(O)CN(CC(=O)O)CC(=O)O</t>
  </si>
  <si>
    <t>C=0.008, I=0.1(KCl), concentration constants</t>
  </si>
  <si>
    <t>3-Azapentanedioic acid, 3-carboxymethyl-</t>
  </si>
  <si>
    <t>Nitrilotriacetic acid</t>
  </si>
  <si>
    <t>serjeant3175</t>
  </si>
  <si>
    <t>Molality scale</t>
  </si>
  <si>
    <t>I=1.0 [(CH3)4NCl]</t>
  </si>
  <si>
    <t>concentration constants</t>
  </si>
  <si>
    <t>O=C(O)C[N+]([O-])(CC(=O)O)CC(=O)O</t>
  </si>
  <si>
    <t>3-Azapentanedioic acid, 3-oxide, 3-carboxymethyl-</t>
  </si>
  <si>
    <t>Nitrilotriacetic acid N-oxide</t>
  </si>
  <si>
    <t>serjeant3176</t>
  </si>
  <si>
    <t>NC(=O)CCC(CC([N+](=O)[O-])[N+](=O)[O-])([N+](=O)[O-])[N+](=O)[O-]</t>
  </si>
  <si>
    <t>hexanamide, 4,4,6,6-tetranitro-</t>
  </si>
  <si>
    <t>serjeant3177</t>
  </si>
  <si>
    <t>Cc1n[nH]c(N(C)C)nc1=O</t>
  </si>
  <si>
    <t>1,2,4-Triazin-5(2H)-one, 3-dimethylamino-6-methyl-</t>
  </si>
  <si>
    <t>serjeant3178</t>
  </si>
  <si>
    <t>CC(CC(=O)O)C1(C)N=N1</t>
  </si>
  <si>
    <t>butanoic acid, 3-(3-methyl-3H-diazirin-3-yl)-</t>
  </si>
  <si>
    <t>Hexanoic acid, 5,5-(NN')azo</t>
  </si>
  <si>
    <t>serjeant3179</t>
  </si>
  <si>
    <t>CC1(C)CNC(=O)NC1=O</t>
  </si>
  <si>
    <t>pyrimidine-2,4(1H,3H)-dione, 5,6-dihydro-5,5-dimethyl-</t>
  </si>
  <si>
    <t>serjeant3181</t>
  </si>
  <si>
    <t>CC1NC(=O)NC(=O)C1C</t>
  </si>
  <si>
    <t>pyrimidine-2,4(1H,3H)-dione, 5,6-dihydro-5,6-dimethyl-</t>
  </si>
  <si>
    <t>serjeant3182</t>
  </si>
  <si>
    <t>CC1(C)CC(=O)NC(=O)N1</t>
  </si>
  <si>
    <t>pyrimidine-2,4(1H,3H)-dione, 5,6-dihydro-6,6-dimethyl-</t>
  </si>
  <si>
    <t>serjeant3183</t>
  </si>
  <si>
    <t>CC(=O)OCC(C=NO)=NO</t>
  </si>
  <si>
    <t>C=0.0024-0.005 I=0.1(KNO3) probably mixed constant</t>
  </si>
  <si>
    <t>2,3-Bis(hydroxyimino)propyl acetate</t>
  </si>
  <si>
    <t>serjeant3186</t>
  </si>
  <si>
    <t>O=C(O)CCSCCC(=O)O</t>
  </si>
  <si>
    <t>4-Thiaheptanedioio acid</t>
  </si>
  <si>
    <t>['OPSIN_nickname1', 'pubchem_nickname1']</t>
  </si>
  <si>
    <t>3,3'-Thiodipropionic-acid</t>
  </si>
  <si>
    <t>serjeant3187</t>
  </si>
  <si>
    <t>CC(C)(SCC(=O)O)C(=O)O</t>
  </si>
  <si>
    <t>C&lt;0.001_x000D_
Microscopic constants are calculated from_x000D_
data on the two corresponding monoesters</t>
  </si>
  <si>
    <t>3-Thiapentanedioic acid, 2,2-dimethyl-</t>
  </si>
  <si>
    <t>serjeant3188</t>
  </si>
  <si>
    <t>CC(SC(C)C(=O)O)C(=O)O</t>
  </si>
  <si>
    <t>C&lt;0.001, mixture of stereoisomers</t>
  </si>
  <si>
    <t>3-Thiapentanedioic acid, 2,4-dimethyl-</t>
  </si>
  <si>
    <t>serjeant3189</t>
  </si>
  <si>
    <t>CCOC(=O)CSCC(=O)O</t>
  </si>
  <si>
    <t>C=0.00075</t>
  </si>
  <si>
    <t>3-Thiapentanoic acid, 5-ethoxy-5-oxo-</t>
  </si>
  <si>
    <t>serjeant3190</t>
  </si>
  <si>
    <t>O=C(O)CCSSCCC(=O)O</t>
  </si>
  <si>
    <t>4,5-Dithiaoctanedioic acid</t>
  </si>
  <si>
    <t>serjeant3192</t>
  </si>
  <si>
    <t>NC(=O)CN(CC(=O)O)CC(=O)O</t>
  </si>
  <si>
    <t>3-Azapentanedioic acid, 3-carbamoylmethyl-</t>
  </si>
  <si>
    <t>Iminodiacetic acid N-carbamoylmethyl</t>
  </si>
  <si>
    <t>serjeant3193</t>
  </si>
  <si>
    <t>3193a</t>
  </si>
  <si>
    <t>O=C(O)CCN(CCC(=O)O)[N+](=O)[O-]</t>
  </si>
  <si>
    <t>N37</t>
  </si>
  <si>
    <t>4-Azaheptanedioic acid, 4-nitro-</t>
  </si>
  <si>
    <t>serjeant3193a</t>
  </si>
  <si>
    <t>CC(=O)C(=NO)C(C)C</t>
  </si>
  <si>
    <t>2-Pentanone, 3-hydroxyimino-4-methyl-</t>
  </si>
  <si>
    <t>serjeant3195</t>
  </si>
  <si>
    <t>O=C(O)[C@@H]1CCCCN1</t>
  </si>
  <si>
    <t>2-Piperidinecarboxylic acid</t>
  </si>
  <si>
    <t>Pipecolic acid</t>
  </si>
  <si>
    <t>serjeant3196</t>
  </si>
  <si>
    <t>CC1(C)CCC(=O)N1O</t>
  </si>
  <si>
    <t>2-Pyrrolidinone, 1-hydroxy-5,5-dimethyl-</t>
  </si>
  <si>
    <t>serjeant3197</t>
  </si>
  <si>
    <t>NCCCC1NC(=O)NC1=O</t>
  </si>
  <si>
    <t>imidazolidine-2,4-dione, 5-(3-aminopropyl)-</t>
  </si>
  <si>
    <t>serjeant3198</t>
  </si>
  <si>
    <t>CC(Cl)CCCC(=O)O</t>
  </si>
  <si>
    <t>hexanoic acid, 5-chloro-</t>
  </si>
  <si>
    <t>serjeant3199</t>
  </si>
  <si>
    <t>CCOC(=O)C(N)C(C)=O</t>
  </si>
  <si>
    <t>Ethyl 2-amino-3-oxobutanoate</t>
  </si>
  <si>
    <t>serjeant3200</t>
  </si>
  <si>
    <t>O=C1NC(=O)C(CCCNO)N1</t>
  </si>
  <si>
    <t>imidazolidine-2,4-dione, 5-(3-hydroxyaminopropyl)-</t>
  </si>
  <si>
    <t>serjeant3201</t>
  </si>
  <si>
    <t>CCN(CC(=O)O)CC(=O)O</t>
  </si>
  <si>
    <t>3-Azapentanedioic acid, 3-ethyl-</t>
  </si>
  <si>
    <t>Iminodiacetic acid N-ethyl</t>
  </si>
  <si>
    <t>serjeant3202</t>
  </si>
  <si>
    <t>3,6-Diazaoctanoic acid, 8-amino-4,7-dioxo-</t>
  </si>
  <si>
    <t>Glycylglycylglycine</t>
  </si>
  <si>
    <t>serjeant3203</t>
  </si>
  <si>
    <t>I=0.16 (KCl), mixed constants</t>
  </si>
  <si>
    <t>B151</t>
  </si>
  <si>
    <t>I=3.0(NaClO4), concentration constants</t>
  </si>
  <si>
    <t>O26</t>
  </si>
  <si>
    <t>O=C(O)CN(CCO)CC(=O)O</t>
  </si>
  <si>
    <t>C=0.001, I=0.1, mixed constants</t>
  </si>
  <si>
    <t>3-Azapentanedioic acid, 3-(2-hydroxyethyl)-</t>
  </si>
  <si>
    <t>HIMDA; Iminodiacetic acid N-(2-hydroxyethyl)</t>
  </si>
  <si>
    <t>serjeant3204</t>
  </si>
  <si>
    <t>pK3(OH)</t>
  </si>
  <si>
    <t>C=0.04, I=0.7</t>
  </si>
  <si>
    <t>I=1.0(KNO3)</t>
  </si>
  <si>
    <t>S=C(S)NC1CCCC1</t>
  </si>
  <si>
    <t>methanedithioic acid, cyclopentylamino-</t>
  </si>
  <si>
    <t>Dithiocarbamic acid, N-cyclopentyl</t>
  </si>
  <si>
    <t>serjeant3206</t>
  </si>
  <si>
    <t>S=C(S)N1CCCCC1</t>
  </si>
  <si>
    <t>From pH measurements on the Na-salt</t>
  </si>
  <si>
    <t>Piperidinecarbodithioic acid</t>
  </si>
  <si>
    <t>serjeant3207</t>
  </si>
  <si>
    <t>CC(C)(C)COC(=S)S</t>
  </si>
  <si>
    <t>methanedithioic acid, neopentyloxy-</t>
  </si>
  <si>
    <t>Xantic acid, neopentyl</t>
  </si>
  <si>
    <t>serjeant3209</t>
  </si>
  <si>
    <t>CCCCCOC(=S)S</t>
  </si>
  <si>
    <t>methanedithioic acid, pentyloxy-</t>
  </si>
  <si>
    <t>Xanthic acid, pentyl</t>
  </si>
  <si>
    <t>serjeant3210</t>
  </si>
  <si>
    <t>CC(=O)C(CN(C)C)=NO</t>
  </si>
  <si>
    <t>2-Butanone, 4-dimethylamino-3-hydroxyimino-</t>
  </si>
  <si>
    <t>serjeant3211</t>
  </si>
  <si>
    <t>C=0.0025-0.005, I=0.1(KNO3) probably mixed constants</t>
  </si>
  <si>
    <t>NCCN(CC(=O)O)CC(=O)O</t>
  </si>
  <si>
    <t>3-Azapentanedioic acid, 3-(2-aminoethyl)-</t>
  </si>
  <si>
    <t>Iminodiacetic acid, N-(2-aminoethyl)</t>
  </si>
  <si>
    <t>serjeant3215</t>
  </si>
  <si>
    <t>CC(C)(C)CC([N+](=O)[O-])[N+](=O)[O-]</t>
  </si>
  <si>
    <t>butane, 3,3-dimethyl-1,1-dinitro-</t>
  </si>
  <si>
    <t>serjeant3216</t>
  </si>
  <si>
    <t>O=C(O)CNCCNCC(=O)O</t>
  </si>
  <si>
    <t>T26</t>
  </si>
  <si>
    <t>3,6-Diazaoctanedioic acid</t>
  </si>
  <si>
    <t>EDDA; Ethylenediminodiacetic acid</t>
  </si>
  <si>
    <t>serjeant3217</t>
  </si>
  <si>
    <t>D67</t>
  </si>
  <si>
    <t>C=0.005-0.01, I=0.1(KNO3), concentration constants</t>
  </si>
  <si>
    <t>CCCCCC([N+](=O)[O-])[N+](=O)[O-]</t>
  </si>
  <si>
    <t>N39, N38</t>
  </si>
  <si>
    <t>hexane, 1,1-dinitro-</t>
  </si>
  <si>
    <t>serjeant3218</t>
  </si>
  <si>
    <t>O=C(O)CN(CCO)CC(=O)NO</t>
  </si>
  <si>
    <t>C=0.1(NaClO4), mixed constant</t>
  </si>
  <si>
    <t>3-Azapentanoic acid, 5-hydroxyamino-3(2-hydroxyethyl)-5-oxo-</t>
  </si>
  <si>
    <t>serjeant3220</t>
  </si>
  <si>
    <t>CN1CCN(C(=S)S)CC1</t>
  </si>
  <si>
    <t>From pH measurements on Na-salt</t>
  </si>
  <si>
    <t>1-Piperazinecarbodithioic acid, 4-methyl-</t>
  </si>
  <si>
    <t>serjeant3221</t>
  </si>
  <si>
    <t>CCCCCC(=O)NO</t>
  </si>
  <si>
    <t>Hexanohydroxamic acid</t>
  </si>
  <si>
    <t>serjeant3222</t>
  </si>
  <si>
    <t>C=0.001, I=0.1(KNO3), mixed constant</t>
  </si>
  <si>
    <t>S137</t>
  </si>
  <si>
    <t>hexanoic acid, 2-amino-</t>
  </si>
  <si>
    <t>serjeant3223</t>
  </si>
  <si>
    <t>M102</t>
  </si>
  <si>
    <t>hexanoic acid, 6-amino-</t>
  </si>
  <si>
    <t>serjeant3224</t>
  </si>
  <si>
    <t>pentanoic acid, 2-amino-3-methyl-</t>
  </si>
  <si>
    <t>serjeant3225</t>
  </si>
  <si>
    <t>pK2(D[-])</t>
  </si>
  <si>
    <t>pK2(L[+])</t>
  </si>
  <si>
    <t>pentanoic acid, 2-amino-4-methyl-</t>
  </si>
  <si>
    <t>Leucine</t>
  </si>
  <si>
    <t>serjeant3226</t>
  </si>
  <si>
    <t>pK2(D[+])</t>
  </si>
  <si>
    <t>CN(C)CC(O)CC(=O)O</t>
  </si>
  <si>
    <t>butanoic acid, 4-dimethylamino-3-hydroxy-</t>
  </si>
  <si>
    <t>Norcarnitine</t>
  </si>
  <si>
    <t>serjeant3228</t>
  </si>
  <si>
    <t>pentanoic acid, 2-amino-5-ureido-</t>
  </si>
  <si>
    <t>Citrulline</t>
  </si>
  <si>
    <t>serjeant3229</t>
  </si>
  <si>
    <t>O=P(O)(O)C1CCCCC1</t>
  </si>
  <si>
    <t>L21</t>
  </si>
  <si>
    <t>Cyclohexylphosphonic acid</t>
  </si>
  <si>
    <t>serjeant3230</t>
  </si>
  <si>
    <t>S102</t>
  </si>
  <si>
    <t>3-Azapentanoic acid, 5-hydroxy-3-(2-hydroxyethyl)-</t>
  </si>
  <si>
    <t>Acetic acid, N,N-bis(2-hydroxyethyl)amino</t>
  </si>
  <si>
    <t>serjeant3231</t>
  </si>
  <si>
    <t>I=0.5, concentration constants</t>
  </si>
  <si>
    <t>T52</t>
  </si>
  <si>
    <t>pK2(NH+)</t>
  </si>
  <si>
    <t>CCOP(=O)(CC(=O)O)OCC</t>
  </si>
  <si>
    <t>M52</t>
  </si>
  <si>
    <t>acetic acid, 2-(diethoxyphosphinyl)-</t>
  </si>
  <si>
    <t>serjeant3232</t>
  </si>
  <si>
    <t>N[C@@H](C(=O)O)[C@@H](O)[C@H](O)[C@H](O)CO</t>
  </si>
  <si>
    <t>gluconic acid, 2-amino-2-deoxy-</t>
  </si>
  <si>
    <t>serjeant3233</t>
  </si>
  <si>
    <t>O=C(CO)[C@@H](O)[C@H](O)[C@H](O)COP(=O)(O)O</t>
  </si>
  <si>
    <t>Fructose 6-(dihydrogen phosphate)</t>
  </si>
  <si>
    <t>serjeant3235</t>
  </si>
  <si>
    <t>CC(C)CCNC(=S)S</t>
  </si>
  <si>
    <t>C=0.01-0.00001 concentration constant</t>
  </si>
  <si>
    <t>methanedithioic acid, isopentylamino-</t>
  </si>
  <si>
    <t>Dithiocarbamic acid, N-isopentyl</t>
  </si>
  <si>
    <t>serjeant3237</t>
  </si>
  <si>
    <t>CNC(C)(C)C(C)=NO</t>
  </si>
  <si>
    <t>2-Butanone oxime, 3-methyl-3-methylamino-</t>
  </si>
  <si>
    <t>serjeant3238</t>
  </si>
  <si>
    <t>CCN(CC)CC(=O)NO</t>
  </si>
  <si>
    <t>C=0.02, I=0.1 (KCl), mixed constant</t>
  </si>
  <si>
    <t>acetohydroxamic acid, 2-diethylamino-</t>
  </si>
  <si>
    <t>serjeant3239</t>
  </si>
  <si>
    <t>NC(CCCCNO)C(=O)O</t>
  </si>
  <si>
    <t>hexanoic acid, 2-amino-6-hydroxyamino-</t>
  </si>
  <si>
    <t>serjeant3242</t>
  </si>
  <si>
    <t>NCCCC[C@H](N)C(=O)NO</t>
  </si>
  <si>
    <t>I=0.2(NaCl), mixture of D and L isomers</t>
  </si>
  <si>
    <t>hexanohydroxamic acid, 2,6-diamino-</t>
  </si>
  <si>
    <t>Lysine hydroxamic acid</t>
  </si>
  <si>
    <t>serjeant3245</t>
  </si>
  <si>
    <t>CCCP(=O)(O)CCC</t>
  </si>
  <si>
    <t>Dipropylphosphinic acid</t>
  </si>
  <si>
    <t>serjeant3246</t>
  </si>
  <si>
    <t>CCCCCCP(=O)(O)O</t>
  </si>
  <si>
    <t>Hexylphosphonic acid</t>
  </si>
  <si>
    <t>serjeant3247</t>
  </si>
  <si>
    <t>CCCOP(=O)(O)OCCC</t>
  </si>
  <si>
    <t>m=0.04</t>
  </si>
  <si>
    <t>Dipropyl hydrogen phosphate</t>
  </si>
  <si>
    <t>serjeant3248</t>
  </si>
  <si>
    <t>CC(C)P(=S)(S)C(C)C</t>
  </si>
  <si>
    <t>K5, K6</t>
  </si>
  <si>
    <t>Di-isopropylphosphinodithioic acid</t>
  </si>
  <si>
    <t>serjeant3249</t>
  </si>
  <si>
    <t>O=[N+]([O-])c1c(O)c([N+](=O)[O-])c(Cl)c([N+](=O)[O-])c1Cl</t>
  </si>
  <si>
    <t>In aq.HClO4 solutions, Ho scale</t>
  </si>
  <si>
    <t>phenol, 3,5-dichloro-2,4,6-trinitro-</t>
  </si>
  <si>
    <t>serjeant3253</t>
  </si>
  <si>
    <t>O=[N+]([O-])c1cc([N+](=O)[O-])c(Cl)c([N+](=O)[O-])c1O</t>
  </si>
  <si>
    <t>phenol, 3-chloro-2,4,6-trinitro-</t>
  </si>
  <si>
    <t>serjeant3254</t>
  </si>
  <si>
    <t>O=[N+]([O-])c1cc([N+](=O)[O-])c(Br)c([N+](=O)[O-])c1O</t>
  </si>
  <si>
    <t>phenol, 3-bromo-2,4,6-trinitro-</t>
  </si>
  <si>
    <t>serjeant3255</t>
  </si>
  <si>
    <t>O=[N+]([O-])c1cc([N+](=O)[O-])c(I)c([N+](=O)[O-])c1O</t>
  </si>
  <si>
    <t>I=0.5(NaClO4), C=0.003</t>
  </si>
  <si>
    <t>phenol, 3-iodo-2,4,6-trinitro-</t>
  </si>
  <si>
    <t>serjeant3256</t>
  </si>
  <si>
    <t>O=[N+]([O-])c1c(O)c([N+](=O)[O-])c(Cl)c([N+](=O)[O-])c1O</t>
  </si>
  <si>
    <t>1,3-Benzenediol, 5-chloro-2,4,6-trinitro-</t>
  </si>
  <si>
    <t>serjeant3257</t>
  </si>
  <si>
    <t>O=c1[nH]cnc2nc(C(F)(F)F)[nH]c12</t>
  </si>
  <si>
    <t>~5</t>
  </si>
  <si>
    <t>purin-6(1H)-one, 8-trifluoromethyl-</t>
  </si>
  <si>
    <t>serjeant3259</t>
  </si>
  <si>
    <t>Oc1c(Cl)cc(Br)cc1Cl</t>
  </si>
  <si>
    <t>phenol, 4-bromo-2,6-dichloro-</t>
  </si>
  <si>
    <t>serjeant3260</t>
  </si>
  <si>
    <t>O=[N+]([O-])c1cc(Cl)c(O)c(Cl)c1</t>
  </si>
  <si>
    <t>phenol, 2,6-dichloro-4-nitro-</t>
  </si>
  <si>
    <t>serjeant3261</t>
  </si>
  <si>
    <t>C=0.0032</t>
  </si>
  <si>
    <t>O=[N+]([O-])c1cc(Br)cc(Br)c1O</t>
  </si>
  <si>
    <t>phenol, 2,4-dibromo-6-nitro-</t>
  </si>
  <si>
    <t>serjeant3262</t>
  </si>
  <si>
    <t>O=[N+]([O-])c1cc(Br)c(O)c(Br)c1</t>
  </si>
  <si>
    <t>phenol, 2,6-dibromo-4-nitro-</t>
  </si>
  <si>
    <t>serjeant3263</t>
  </si>
  <si>
    <t>O=[N+]([O-])c1cc(I)c(O)c(I)c1</t>
  </si>
  <si>
    <t>phenol, 2,6-diiodo-4-nitro-</t>
  </si>
  <si>
    <t>serjeant3264</t>
  </si>
  <si>
    <t>O=[N+]([O-])c1cc(Cl)c(O)c([N+](=O)[O-])c1</t>
  </si>
  <si>
    <t>C=0.00001</t>
  </si>
  <si>
    <t>phenol, 2-chloro-4,6-dinitro-</t>
  </si>
  <si>
    <t>serjeant3265</t>
  </si>
  <si>
    <t>O=[N+]([O-])c1cc(Cl)cc([N+](=O)[O-])c1O</t>
  </si>
  <si>
    <t>phenol, 4-chloro-2,6-dinitro-</t>
  </si>
  <si>
    <t>serjeant3266</t>
  </si>
  <si>
    <t>C=0.00008 in D2O</t>
  </si>
  <si>
    <t>O=[N+]([O-])c1cc(Br)c(O)c([N+](=O)[O-])c1</t>
  </si>
  <si>
    <t>D50</t>
  </si>
  <si>
    <t>phenol, 2-bromo-4,6-dinitro-</t>
  </si>
  <si>
    <t>serjeant3267</t>
  </si>
  <si>
    <t>O=c1ccc2ns[nH]c-2c1</t>
  </si>
  <si>
    <t>2,1,3-Benzothiadiazol-5(3H)-one</t>
  </si>
  <si>
    <t>serjeant3269</t>
  </si>
  <si>
    <t>O=c1ccc2n[se][nH]c-2c1</t>
  </si>
  <si>
    <t>2,1,3-Benzoselenadiazol-5(3H)-one</t>
  </si>
  <si>
    <t>serjeant3271</t>
  </si>
  <si>
    <t>Oc1ccc(Br)cc1Cl</t>
  </si>
  <si>
    <t>C=0.0001-0.0002, I=0.1, mixed constant</t>
  </si>
  <si>
    <t>phenol, 4-bromo-2-chloro-</t>
  </si>
  <si>
    <t>serjeant3272</t>
  </si>
  <si>
    <t>O=C1C=CC(=NO)C(Cl)=C1</t>
  </si>
  <si>
    <t>1,4-Benzoquinone, 1-oxime, 2-chloro-</t>
  </si>
  <si>
    <t>serjeant3273</t>
  </si>
  <si>
    <t>O=C1C=CC(=NO)C=C1Cl</t>
  </si>
  <si>
    <t>1,4-Benzoquinone, 1-oxime, 3-chloro-</t>
  </si>
  <si>
    <t>serjeant3274</t>
  </si>
  <si>
    <t>O=C(O)c1cc(Cl)ccn1</t>
  </si>
  <si>
    <t>C=0.04 or 0.001(?)</t>
  </si>
  <si>
    <t>2-Pyridinecarboxylic acid, 4-chloro-</t>
  </si>
  <si>
    <t>serjeant3275</t>
  </si>
  <si>
    <t>O=C(O)c1cccnc1Cl</t>
  </si>
  <si>
    <t>3-Pyridinecarboxylic acid, 2-chloro-</t>
  </si>
  <si>
    <t>serjeant3276</t>
  </si>
  <si>
    <t>O=C(O)c1cnccc1Cl</t>
  </si>
  <si>
    <t>3-Pyridinecarboxylic acid, 4-chloro-</t>
  </si>
  <si>
    <t>serjeant3277</t>
  </si>
  <si>
    <t>O=C(O)c1ccnc(Cl)c1</t>
  </si>
  <si>
    <t>4-Pyridinecarboxylic acid, 2-chloro-</t>
  </si>
  <si>
    <t>serjeant3278</t>
  </si>
  <si>
    <t>O=C1C=CC(=NO)C(Br)=C1</t>
  </si>
  <si>
    <t>1,4-Benzoquinone, 1-oxime, 2-bromo-</t>
  </si>
  <si>
    <t>serjeant3279</t>
  </si>
  <si>
    <t>O=C1C=CC(=NO)C=C1Br</t>
  </si>
  <si>
    <t>1,4-Benzoquinone, 1-oxime, 3-bromo-</t>
  </si>
  <si>
    <t>serjeant3280</t>
  </si>
  <si>
    <t>O=[N+]([O-])c1ccc(O)c(Cl)c1</t>
  </si>
  <si>
    <t>C=0.000058, I=0.04-0.2</t>
  </si>
  <si>
    <t>phenol, 2-chloro-4-nitro-</t>
  </si>
  <si>
    <t>serjeant3281</t>
  </si>
  <si>
    <t>O=[N+]([O-])c1cccc(Cl)c1O</t>
  </si>
  <si>
    <t>phenol, 2-chloro-6-nitro-</t>
  </si>
  <si>
    <t>serjeant3282</t>
  </si>
  <si>
    <t>O=[N+]([O-])c1ccc(Cl)cc1O</t>
  </si>
  <si>
    <t>C=0.0001, I=0.1, mixed constant</t>
  </si>
  <si>
    <t>phenol, 3-chloro-6-nitro-</t>
  </si>
  <si>
    <t>serjeant3283</t>
  </si>
  <si>
    <t>O=[N+]([O-])c1cc(Cl)ccc1O</t>
  </si>
  <si>
    <t>phenol, 4-chloro-2-nitro-</t>
  </si>
  <si>
    <t>serjeant3284</t>
  </si>
  <si>
    <t>C=0.000233, I=0.002-0.2</t>
  </si>
  <si>
    <t>O=C(O)c1c[n+]([O-])ccc1Cl</t>
  </si>
  <si>
    <t>3-Pyridinecarboxylic acid, N-oxide, 4-chloro-</t>
  </si>
  <si>
    <t>serjeant3285</t>
  </si>
  <si>
    <t>O=[N+]([O-])c1ccc(F)cc1O</t>
  </si>
  <si>
    <t>phenol, 5-fluoro-2-nitro-</t>
  </si>
  <si>
    <t>serjeant3286</t>
  </si>
  <si>
    <t>O=P(O)(O)Oc1cc(Cl)c(Cl)cc1Cl</t>
  </si>
  <si>
    <t>I=0.1-0.2</t>
  </si>
  <si>
    <t>phenyl dihydrogen phosphate, 2,4,5-trichloro-</t>
  </si>
  <si>
    <t>serjeant3287</t>
  </si>
  <si>
    <t>O=S(=O)(O)c1c(O)c(O)c(S(=O)(=O)O)c(Br)c1Br</t>
  </si>
  <si>
    <t>1,4-Benzenedisulfonic acid, 2,3-dibromo-5,6-dihydroxy-</t>
  </si>
  <si>
    <t>serjeant3288</t>
  </si>
  <si>
    <t>O=[N+]([O-])c1cccc(S)c1</t>
  </si>
  <si>
    <t>m=0.0001, I&lt;0.15</t>
  </si>
  <si>
    <t>benzenethiol, 3-nitro-</t>
  </si>
  <si>
    <t>serjeant3289</t>
  </si>
  <si>
    <t>O=[N+]([O-])c1ccc(S)cc1</t>
  </si>
  <si>
    <t>benzenethiol, 4-nitro-</t>
  </si>
  <si>
    <t>serjeant3290</t>
  </si>
  <si>
    <t>Cn1c(Br)nc2c(=O)[nH]c(=O)[nH]c21</t>
  </si>
  <si>
    <t>purine-2,6(1H,3H)-dione, 8-bromo-9-methyl-</t>
  </si>
  <si>
    <t>serjeant3291</t>
  </si>
  <si>
    <t>O=C(O)Cc1ccc(Cl)s1</t>
  </si>
  <si>
    <t>acetic acid, 2-(5-chloro-2-thienyl)-</t>
  </si>
  <si>
    <t>serjeant3292</t>
  </si>
  <si>
    <t>O=S(O)c1cccc(Cl)c1</t>
  </si>
  <si>
    <t>benzenesulfinic acid, 3-chloro-</t>
  </si>
  <si>
    <t>serjeant3293</t>
  </si>
  <si>
    <t>O=S(O)c1ccc(Cl)cc1</t>
  </si>
  <si>
    <t>benzenesulfinic acid, 4-chloro-</t>
  </si>
  <si>
    <t>serjeant3294</t>
  </si>
  <si>
    <t>O=[Se](O)c1ccc(Cl)cc1</t>
  </si>
  <si>
    <t>benzeneseleninic acid, 4-chloro-</t>
  </si>
  <si>
    <t>serjeant3295</t>
  </si>
  <si>
    <t>O=S(O)c1ccc(Br)cc1</t>
  </si>
  <si>
    <t>benzenesulfinic acid, 4-bromo-</t>
  </si>
  <si>
    <t>serjeant3296</t>
  </si>
  <si>
    <t>O=[Se](O)c1ccc(Br)cc1</t>
  </si>
  <si>
    <t>benzeneseleninic acid, 4-bromo-</t>
  </si>
  <si>
    <t>serjeant3297</t>
  </si>
  <si>
    <t>O=[N+]([O-])c1cccc(S(=O)O)c1</t>
  </si>
  <si>
    <t>benzenesulfinic acid, 3-nitro-</t>
  </si>
  <si>
    <t>serjeant3298</t>
  </si>
  <si>
    <t>O=[N+]([O-])c1ccc(S(=O)O)cc1</t>
  </si>
  <si>
    <t>benzenesulfinic acid, 4-nitro-</t>
  </si>
  <si>
    <t>serjeant3299</t>
  </si>
  <si>
    <t>O=P(O)(O)Oc1ccc(Cl)cc1Cl</t>
  </si>
  <si>
    <t>phenyl dihydrogen phosphate, 2,4-dichloro-</t>
  </si>
  <si>
    <t>serjeant3300</t>
  </si>
  <si>
    <t>O=[N+]([O-])c1ccc(OP(=O)(O)O)c([N+](=O)[O-])c1</t>
  </si>
  <si>
    <t>Very unstable</t>
  </si>
  <si>
    <t>B172</t>
  </si>
  <si>
    <t>phenyl dihydrogen phosphate, 2,4-dinitro-</t>
  </si>
  <si>
    <t>serjeant3301</t>
  </si>
  <si>
    <t>O=Nc1c(S(=O)(=O)O)cc(S(=O)(=O)O)c(O)c1O</t>
  </si>
  <si>
    <t>C=0.0001, I=0.1(NaCl)</t>
  </si>
  <si>
    <t>1,3-Benzenedisulfonic acid, 4,5-dihydroxy-6-nitroso-</t>
  </si>
  <si>
    <t>serjeant3302</t>
  </si>
  <si>
    <t>C=0.001, I=0.1(NaCl)</t>
  </si>
  <si>
    <t>C=0.0001, I=0.1(NaCl) Concentration constants</t>
  </si>
  <si>
    <t>Nc1ccc(O)c(Cl)c1</t>
  </si>
  <si>
    <t>C=0.0001-0.0002, I, 0.1, mixed constant</t>
  </si>
  <si>
    <t>phenol, 4-amino-2-chloro-</t>
  </si>
  <si>
    <t>serjeant3303</t>
  </si>
  <si>
    <t>Cc1cc(Cl)[nH]c(=O)c1</t>
  </si>
  <si>
    <t>pyridin-2(1H)-one, 6-chloro-4-methyl-</t>
  </si>
  <si>
    <t>serjeant3304</t>
  </si>
  <si>
    <t>OC1NC(=S)Nc2nccnc21</t>
  </si>
  <si>
    <t>pteridine-2(1H)-thione, 3,4-dihydro-4-hydroxy-</t>
  </si>
  <si>
    <t>serjeant3305</t>
  </si>
  <si>
    <t>Cn1c(=O)[nH]c2nc[nH]c2c1=S</t>
  </si>
  <si>
    <t>purin-2(1H)-one, 3,6-dihydro-1-methyl-6-thioxo-</t>
  </si>
  <si>
    <t>serjeant3306</t>
  </si>
  <si>
    <t>Cn1c(=O)[nH]c(=S)c2[nH]cnc21</t>
  </si>
  <si>
    <t>purin-2(1H)-one, 3,6-dihydro-3-methyl-6-thioxo-</t>
  </si>
  <si>
    <t>serjeant3307</t>
  </si>
  <si>
    <t>Cn1cnc2[nH]c(=O)[nH]c(=S)c21</t>
  </si>
  <si>
    <t>purin-2(1H)-one, 3,6-dihydro-7-methyl-6-thioxo-</t>
  </si>
  <si>
    <t>serjeant3308</t>
  </si>
  <si>
    <t>Cn1cnc2c(=S)[nH]c(=O)[nH]c21</t>
  </si>
  <si>
    <t>purin-2(1H)-one, 3,6-dihydro-9-methyl-6-thioxo-</t>
  </si>
  <si>
    <t>serjeant3309</t>
  </si>
  <si>
    <t>Cn1c(S)nc2c[nH]c(=O)nc21</t>
  </si>
  <si>
    <t>purin-2(1H)-one, 8-mercapto-9-methyl-</t>
  </si>
  <si>
    <t>serjeant3311</t>
  </si>
  <si>
    <t>CSc1nc2nc[nH]c2c(=O)[nH]1</t>
  </si>
  <si>
    <t>purin-6(1H)-one, 2-methylthio-</t>
  </si>
  <si>
    <t>serjeant3313</t>
  </si>
  <si>
    <t>O=C(O)Cc1c[nH]c(=S)[nH]c1=O</t>
  </si>
  <si>
    <t>2-(1,2,3,4-tetrahydro-4-oxo-2-thioxo-5-pyrimidinyl)- Acetic acid</t>
  </si>
  <si>
    <t>Pyrimidine-5-carboxymethyl-4-hydroxy-2-mercapto</t>
  </si>
  <si>
    <t>serjeant3317</t>
  </si>
  <si>
    <t>NS(=O)(=O)c1cccc([N+](=O)[O-])c1</t>
  </si>
  <si>
    <t>C=0.0025, I=0.1 (KCl), mixed constant</t>
  </si>
  <si>
    <t>benzenesulfonamide, 3-nitro-</t>
  </si>
  <si>
    <t>serjeant3318</t>
  </si>
  <si>
    <t>NS(=O)(=O)c1ccc([N+](=O)[O-])cc1</t>
  </si>
  <si>
    <t>C=0.0025, I=0.1(KCl), mixed constant</t>
  </si>
  <si>
    <t>benzenesulfonamide, 4-nitro-</t>
  </si>
  <si>
    <t>serjeant3319</t>
  </si>
  <si>
    <t>O=P(O)(O)Oc1ccc(Cl)cc1</t>
  </si>
  <si>
    <t>phenyl dihydrogen phosphate, 4-chloro-</t>
  </si>
  <si>
    <t>serjeant3320</t>
  </si>
  <si>
    <t>Nc1ccc([N+](=O)[O-])cc1S(=O)(=O)O</t>
  </si>
  <si>
    <t>C=0.001, in aq.NaOH, H_ scale</t>
  </si>
  <si>
    <t>benzenesulfonic acid, 2-amino-5-nitro-</t>
  </si>
  <si>
    <t>serjeant3321</t>
  </si>
  <si>
    <t>Nc1ccc(S(=O)(=O)O)cc1[N+](=O)[O-]</t>
  </si>
  <si>
    <t>benzenesulfonic acid, 4-amino-3-nitro-</t>
  </si>
  <si>
    <t>serjeant3322</t>
  </si>
  <si>
    <t>3322a</t>
  </si>
  <si>
    <t>O=[N+]([O-])c1ccccc1OP(=O)(O)O</t>
  </si>
  <si>
    <t>B173</t>
  </si>
  <si>
    <t>phenyl dihydrogen phosphate, 2-nitro-</t>
  </si>
  <si>
    <t>serjeant3322a</t>
  </si>
  <si>
    <t>CSc1nc2nn(C)nc2c(=O)[nH]1</t>
  </si>
  <si>
    <t>2H-1,2,3-Triazolo[4,5-d]pyrimidin-7(6H)-one, 2-methyl-5-methylthio-</t>
  </si>
  <si>
    <t>serjeant3323</t>
  </si>
  <si>
    <t>NS(=O)(=O)c1ccccc1</t>
  </si>
  <si>
    <t>Benzenesulfonamide</t>
  </si>
  <si>
    <t>serjeant3324</t>
  </si>
  <si>
    <t>benzenesulfonic acid, 2-amino-</t>
  </si>
  <si>
    <t>Orthanilic acid</t>
  </si>
  <si>
    <t>serjeant3325</t>
  </si>
  <si>
    <t>benzenesulfonic acid, 3-amino-</t>
  </si>
  <si>
    <t>Metanilic acid</t>
  </si>
  <si>
    <t>serjeant3326</t>
  </si>
  <si>
    <t>Nc1ccc(S(=O)(=O)O)cc1</t>
  </si>
  <si>
    <t>benzenesulfonic acid, 4-amino-</t>
  </si>
  <si>
    <t>Sulfanilic acid</t>
  </si>
  <si>
    <t>serjeant3327</t>
  </si>
  <si>
    <t>Cn1nnc2[nH]c(S(C)(=O)=O)nc(=O)c21</t>
  </si>
  <si>
    <t>1H-1,2,3-Triazolo[4,5-d]pyrimidin-7(4H)-one, 1-methyl-5-methylsulfonyl-</t>
  </si>
  <si>
    <t>serjeant3328</t>
  </si>
  <si>
    <t>Cn1nc2nc(S(C)(=O)=O)[nH]c(=O)c2n1</t>
  </si>
  <si>
    <t>C=0.000019</t>
  </si>
  <si>
    <t>2H-1,2,3-Triazolo[4,5-d]pyrimidin-7(6H)-one, 2-methyl-5-methylsulfonyl-</t>
  </si>
  <si>
    <t>serjeant3329</t>
  </si>
  <si>
    <t>O=S(=O)(O)C(O)c1ccccn1</t>
  </si>
  <si>
    <t>methanesulfonic acid, 1-hydroxy-1-(2-pyridyl)-</t>
  </si>
  <si>
    <t>serjeant3331</t>
  </si>
  <si>
    <t>O=S(=O)(O)C(O)c1cccnc1</t>
  </si>
  <si>
    <t>methanesulfonic acid, 1-hydroxy-1-(3-pyridyl)-</t>
  </si>
  <si>
    <t>serjeant3332</t>
  </si>
  <si>
    <t>O=S(=O)(O)C(O)c1ccncc1</t>
  </si>
  <si>
    <t>methanesulfonic acid, 1-hydroxy-1-(4-pyridyl)-</t>
  </si>
  <si>
    <t>serjeant3333</t>
  </si>
  <si>
    <t>Cc1[nH]c(=S)[nH]c(=O)c1C</t>
  </si>
  <si>
    <t>pyrimidin-4(1H)-one, 2,3-dihydro-5,6-dimethyl-2-thioxo-</t>
  </si>
  <si>
    <t>serjeant3334</t>
  </si>
  <si>
    <t>CCSc1nc(=O)cc[nH]1</t>
  </si>
  <si>
    <t>pyrimidin-4(1H)-one, 2-ethylthio-</t>
  </si>
  <si>
    <t>serjeant3335</t>
  </si>
  <si>
    <t>benzenesulfonamide, 4-amino-</t>
  </si>
  <si>
    <t>serjeant3336</t>
  </si>
  <si>
    <t>O=P(O)(O)OCc1ccccn1</t>
  </si>
  <si>
    <t>C=0.001-0.002, I=0.1(KNO3)</t>
  </si>
  <si>
    <t>M122</t>
  </si>
  <si>
    <t>2-Pyridylmethyl dihydrogen phosphate</t>
  </si>
  <si>
    <t>serjeant3337</t>
  </si>
  <si>
    <t>C=0.002, I=0.1(NaClO4)</t>
  </si>
  <si>
    <t>M121</t>
  </si>
  <si>
    <t>M120</t>
  </si>
  <si>
    <t>O=P(O)(O)OCc1cccnc1</t>
  </si>
  <si>
    <t>3-Pyridylmethyl dihydrogen phosphate</t>
  </si>
  <si>
    <t>serjeant3338</t>
  </si>
  <si>
    <t>O=P(O)(O)OCc1ccncc1</t>
  </si>
  <si>
    <t>4-Pyridylmethyl dihydrogen phosphate</t>
  </si>
  <si>
    <t>serjeant3339</t>
  </si>
  <si>
    <t>O=P(O)(O)OCc1ncccc1O</t>
  </si>
  <si>
    <t>M114</t>
  </si>
  <si>
    <t>2-Pyridylmethyl dihydrogen phosphate, 3-hydroxy-</t>
  </si>
  <si>
    <t>serjeant3340</t>
  </si>
  <si>
    <t>Nc1ncccc1COP(=O)(O)O</t>
  </si>
  <si>
    <t>C=0.002, I=0.1</t>
  </si>
  <si>
    <t>M117</t>
  </si>
  <si>
    <t>3-Pyridylmethyl dihydrogen phosphate, 2-amino-</t>
  </si>
  <si>
    <t>serjeant3341</t>
  </si>
  <si>
    <t>CC(C)C1NC(=S)NC1=O</t>
  </si>
  <si>
    <t>18+-3</t>
  </si>
  <si>
    <t>imidazolidin-4-one, 5-isopropyl-2-thioxo-</t>
  </si>
  <si>
    <t>serjeant3342</t>
  </si>
  <si>
    <t>CN1C(=O)C(C)(C)NC1=S</t>
  </si>
  <si>
    <t>imidazolidin-4-one, 3,5,5-trimethyl-2-thioxo-</t>
  </si>
  <si>
    <t>serjeant3343</t>
  </si>
  <si>
    <t>thiazolidine-4-carboxylic acid, 5,5-dimethyl-</t>
  </si>
  <si>
    <t>serjeant3346</t>
  </si>
  <si>
    <t>O=C(O)CN(CCS)CC(=O)O</t>
  </si>
  <si>
    <t>3-Azapentanedioic acid, 3-(2-mercaptoethyl)-</t>
  </si>
  <si>
    <t>Iminodiacetic acid, N-(2-mercaptoethyl)</t>
  </si>
  <si>
    <t>serjeant3347</t>
  </si>
  <si>
    <t>O=C(O)CN(CCS(=O)(=O)O)CC(=O)O</t>
  </si>
  <si>
    <t>3-Azapentanedioic acid, 3-(2-sulfoethyl)-</t>
  </si>
  <si>
    <t>Iminodiacetic acid, N-(2-sulfoethyl)</t>
  </si>
  <si>
    <t>serjeant3348</t>
  </si>
  <si>
    <t>OCCNC(=S)C(=S)NCCO</t>
  </si>
  <si>
    <t>C=0.0001, I=0.5(NaClO4), mixed constant</t>
  </si>
  <si>
    <t>P75</t>
  </si>
  <si>
    <t>3,6-Diazaoctane-4,5-dithione, 1,8-dihydroxy-</t>
  </si>
  <si>
    <t>Ethanedithioamide, N,N'-bis(2-hydroxyethyl)</t>
  </si>
  <si>
    <t>serjeant3349</t>
  </si>
  <si>
    <t>I=0.05-0.5</t>
  </si>
  <si>
    <t>4,5-Dithiaoctanedioic acid, 2,7-diamino-</t>
  </si>
  <si>
    <t>L-Cystine</t>
  </si>
  <si>
    <t>serjeant3350</t>
  </si>
  <si>
    <t>O=S(=O)(O)CCNC(=S)C(=S)NCCS(=O)(=O)O</t>
  </si>
  <si>
    <t>By extrapolation from values at I=0.01-1.0(KCl)</t>
  </si>
  <si>
    <t>3,6-Diazaoctane-1,8-disulfonic acid, 4,5-dithioxo-</t>
  </si>
  <si>
    <t>Dithiooxamide, N,N'-2-sulfoethyl</t>
  </si>
  <si>
    <t>serjeant3351</t>
  </si>
  <si>
    <t>O=C(O)CCN(CC(=O)O)CP(=O)(O)O</t>
  </si>
  <si>
    <t>3-Azahexanedioic acid, 3-phosphonomethyl-</t>
  </si>
  <si>
    <t>NAPMP</t>
  </si>
  <si>
    <t>serjeant3352</t>
  </si>
  <si>
    <t>O=C(O)CN(CCP(=O)(O)O)CC(=O)O</t>
  </si>
  <si>
    <t>3-Azapentanedioic acid, 3-(2-phosphonoethyl)-</t>
  </si>
  <si>
    <t>Iminodiacetic acid, N-(2-phosphonoethyl)</t>
  </si>
  <si>
    <t>serjeant3353</t>
  </si>
  <si>
    <t>CCNC(=S)OC(C)C</t>
  </si>
  <si>
    <t>3-Oxa-5-azaheptane-4-thione, 2-methyl-</t>
  </si>
  <si>
    <t>O-Isopropyl thiocarbamate, N-ethyl</t>
  </si>
  <si>
    <t>serjeant3355</t>
  </si>
  <si>
    <t>C[S+](C)CCC(N)C(=O)O</t>
  </si>
  <si>
    <t>Determined from infrared measurements in D2O and corrected to the corresponding value in water by subtracting 0.5 pk unit</t>
  </si>
  <si>
    <t>butanoic acid, 2-amino-4-dimethylsulfonio-</t>
  </si>
  <si>
    <t>L-Methionine S-methyl</t>
  </si>
  <si>
    <t>serjeant3356</t>
  </si>
  <si>
    <t>CC(C)OP(=S)(S)OC(C)C</t>
  </si>
  <si>
    <t>K6, K5</t>
  </si>
  <si>
    <t>O,O-Di-isopropyl hydrogen phosphorodithioate</t>
  </si>
  <si>
    <t>serjeant3364</t>
  </si>
  <si>
    <t>CCCOP(=S)(S)OCCC</t>
  </si>
  <si>
    <t>O,O-Dipropyl hydrogen phosphorodithioate</t>
  </si>
  <si>
    <t>serjeant3365</t>
  </si>
  <si>
    <t>O=P(O)(O)CN(CCN(CP(=O)(O)O)CP(=O)(O)O)CP(=O)(O)O</t>
  </si>
  <si>
    <t>C=0.0018, I=0.1 (KCl)</t>
  </si>
  <si>
    <t>2,5-Diazahexane-1,6-diphosphonic acid, 2,5-bis(phosphonomethyl)-</t>
  </si>
  <si>
    <t>Ethylenedinitriloetrakis(methylenephosphonic acid)</t>
  </si>
  <si>
    <t>serjeant3368</t>
  </si>
  <si>
    <t>pK7</t>
  </si>
  <si>
    <t>pK8</t>
  </si>
  <si>
    <t>NS(=O)(=O)c1ccc(Cl)cc1</t>
  </si>
  <si>
    <t>C=0.0025 1=0.1(KCl), mixed constant</t>
  </si>
  <si>
    <t>benzenesulfonamide, 4-chloro-</t>
  </si>
  <si>
    <t>serjeant3370</t>
  </si>
  <si>
    <t>O=S(=O)(NBr)c1ccccc1</t>
  </si>
  <si>
    <t>benzenesulfonamide, N-bromo-</t>
  </si>
  <si>
    <t>serjeant3371</t>
  </si>
  <si>
    <t>O=P(O)(O)OCc1cccnc1Cl</t>
  </si>
  <si>
    <t>M116</t>
  </si>
  <si>
    <t>2-Chloropyridin-3-ylmethyl dihydrogen phosphate</t>
  </si>
  <si>
    <t>serjeant3373</t>
  </si>
  <si>
    <t>O=C(O)CN(CCF)CCCl</t>
  </si>
  <si>
    <t>acetic acid, N-(2-chloroethyl)-N-(2-fluoroethyl)amino-</t>
  </si>
  <si>
    <t>serjeant3374</t>
  </si>
  <si>
    <t>C#CC#CC#CC(=O)O</t>
  </si>
  <si>
    <t>2,4,6-Heptatriynoic acid</t>
  </si>
  <si>
    <t>serjeant3379</t>
  </si>
  <si>
    <t>O=C(O)c1cc(=O)cc(C(=O)O)o1</t>
  </si>
  <si>
    <t>M86</t>
  </si>
  <si>
    <t>4H-Pyran-2,6-dicarboxylic acid, 4-oxo-</t>
  </si>
  <si>
    <t>Chelidonic acid</t>
  </si>
  <si>
    <t>serjeant3380</t>
  </si>
  <si>
    <t>N#CC1=C(C#N)CC=C1</t>
  </si>
  <si>
    <t>1,3-Cyclopentadiene-1,2-dicarbonitrile</t>
  </si>
  <si>
    <t>serjeant3382</t>
  </si>
  <si>
    <t>N#CC1=CCC(C#N)=C1</t>
  </si>
  <si>
    <t>1,3-Cyclopentadiene-1,3-dicarbonitrile</t>
  </si>
  <si>
    <t>serjeant3383</t>
  </si>
  <si>
    <t>C=0.0001, in 1% ethanol pk of hydrate</t>
  </si>
  <si>
    <t>serjeant3384</t>
  </si>
  <si>
    <t>O=Cc1ccccc1O</t>
  </si>
  <si>
    <t>benzaldehyde, 2-hydroxy-</t>
  </si>
  <si>
    <t>Salicylaldehyde</t>
  </si>
  <si>
    <t>serjeant3385</t>
  </si>
  <si>
    <t>Variation with I: pK=8.37-0.78 (I^(1/2))</t>
  </si>
  <si>
    <t>I=0.1-0.15(NaClO4), - mixed constant</t>
  </si>
  <si>
    <t>O=Cc1cccc(O)c1</t>
  </si>
  <si>
    <t>m=0.00006</t>
  </si>
  <si>
    <t>benzaldehyde, 3-hydroxy-</t>
  </si>
  <si>
    <t>serjeant3386</t>
  </si>
  <si>
    <t>I=0.0017. Equation relating pK to temperature for values from 14.90 to 55.96</t>
  </si>
  <si>
    <t>C=0.0001 in 1% ethanol solutions</t>
  </si>
  <si>
    <t>O=Cc1ccc(O)cc1</t>
  </si>
  <si>
    <t>I=0.1(NaClO4), concentration constantOther value in V2</t>
  </si>
  <si>
    <t>benzaldehyde, 4-hydroxy-</t>
  </si>
  <si>
    <t>serjeant3387</t>
  </si>
  <si>
    <t>I=0.0017. Equation for variation of pK with temperature for values in the temperature range 14.9 to 55.96</t>
  </si>
  <si>
    <t>C70</t>
  </si>
  <si>
    <t>C=0.002-0.008, mixed constant</t>
  </si>
  <si>
    <t>- Other values at high pressures given in C61_x000D_
 - Other values in H17  H33  L32  P4  P24  P25  R33  S88  S115  S120  T61 and W29</t>
  </si>
  <si>
    <t>serjeant3388</t>
  </si>
  <si>
    <t>Value calculated from thermodynamic data given in reference C61</t>
  </si>
  <si>
    <t>m=0.005-0.02</t>
  </si>
  <si>
    <t>m=0.01. Equation derived for temperature variation</t>
  </si>
  <si>
    <t>Probably mixed constant</t>
  </si>
  <si>
    <t>pK(benzoic acid-2_6-d2)</t>
  </si>
  <si>
    <t>C=0.004-0.011, mixed constant</t>
  </si>
  <si>
    <t>pK(benzoic acid-d5)</t>
  </si>
  <si>
    <t>C=0.002-0.008, mixed constant_x000D_
P=500 (bar)</t>
  </si>
  <si>
    <t>500 (bar)</t>
  </si>
  <si>
    <t>C=0.002-0.008, mixed constant_x000D_
P=1000 (bar)</t>
  </si>
  <si>
    <t>C=0.002-0.008, mixed constant_x000D_
P=1500 (bar)</t>
  </si>
  <si>
    <t>1500 (bar)</t>
  </si>
  <si>
    <t>C=0.002-0.008, mixed constant_x000D_
P=2000 (bar)</t>
  </si>
  <si>
    <t>C=0.002-0.008, mixed constant_x000D_
P=2500 (bar)</t>
  </si>
  <si>
    <t>2500 (bar)</t>
  </si>
  <si>
    <t>C=0.002-0.008, mixed constant_x000D_
P=3000 (bar)</t>
  </si>
  <si>
    <t>CCC#CC#CC(=O)O</t>
  </si>
  <si>
    <t>C=0.01 I=0.1(NaCl), mixed constant</t>
  </si>
  <si>
    <t>2,4-Heptadiynoic acid</t>
  </si>
  <si>
    <t>serjeant3390</t>
  </si>
  <si>
    <t>CC#CC#CCC(=O)O</t>
  </si>
  <si>
    <t>3,5-Heptadiynoic acid</t>
  </si>
  <si>
    <t>serjeant3391</t>
  </si>
  <si>
    <t>O=Cc1cccc(O)c1O</t>
  </si>
  <si>
    <t>I=0.15(NaClO4) 4% ethanol</t>
  </si>
  <si>
    <t>benzaldehyde, 2,3-dihydroxy-</t>
  </si>
  <si>
    <t>serjeant3392</t>
  </si>
  <si>
    <t>O=Cc1ccc(O)cc1O</t>
  </si>
  <si>
    <t>I=0.15(NaClO4), 4% ethanol</t>
  </si>
  <si>
    <t>benzaldehyde, 2,4-dihydroxy-</t>
  </si>
  <si>
    <t>serjeant3393</t>
  </si>
  <si>
    <t>1-4% ethanol, mixed constant</t>
  </si>
  <si>
    <t>O=Cc1cc(O)ccc1O</t>
  </si>
  <si>
    <t>benzaldehyde, 2,5-dihydroxy-</t>
  </si>
  <si>
    <t>serjeant3394</t>
  </si>
  <si>
    <t>O=Cc1c(O)cccc1O</t>
  </si>
  <si>
    <t>benzaldehyde, 2,6-dihydroxy-</t>
  </si>
  <si>
    <t>serjeant3395</t>
  </si>
  <si>
    <t>O=Cc1ccc(O)c(O)c1</t>
  </si>
  <si>
    <t>C=0.01, I=0.1(KCl), concentration constant</t>
  </si>
  <si>
    <t>benzaldehyde, 3,4-dihydroxy-</t>
  </si>
  <si>
    <t>serjeant3396</t>
  </si>
  <si>
    <t>E and O</t>
  </si>
  <si>
    <t>C=0.002, I=0.1 (KCl), mixed constants</t>
  </si>
  <si>
    <t>Salicylic acid</t>
  </si>
  <si>
    <t>serjeant3397</t>
  </si>
  <si>
    <t>I=0.6-3.0 (NaCl,KCl,NaNO3,KNO3,NaClO4)</t>
  </si>
  <si>
    <t>C=0.0005-0.011</t>
  </si>
  <si>
    <t>C=0 by extrapolation, I=0.1(KNO3), concentration constants</t>
  </si>
  <si>
    <t>M99</t>
  </si>
  <si>
    <t>I=0.15(KNO3), mixed constant</t>
  </si>
  <si>
    <t>C=0.0005-0.011_x000D_
P=1010 (atm)</t>
  </si>
  <si>
    <t>1010 (atm)</t>
  </si>
  <si>
    <t>C=0.0005-0.011_x000D_
P=2010 (atm)</t>
  </si>
  <si>
    <t>2010 (atm)</t>
  </si>
  <si>
    <t>C=0.0005-0.011_x000D_
P=2780 (atm)</t>
  </si>
  <si>
    <t>2780 (atm)</t>
  </si>
  <si>
    <t>serjeant3398</t>
  </si>
  <si>
    <t>C=0.0003-0.002</t>
  </si>
  <si>
    <t>C71</t>
  </si>
  <si>
    <t>Other values in A1 and E20</t>
  </si>
  <si>
    <t>E1 and O5</t>
  </si>
  <si>
    <t>serjeant3399</t>
  </si>
  <si>
    <t>C=0.0003-0.004</t>
  </si>
  <si>
    <t>CC1=CC(=O)C=C(O)C1=O</t>
  </si>
  <si>
    <t>M128</t>
  </si>
  <si>
    <t>1,4-Benzoquinone, 2-hydroxy-6-methyl-</t>
  </si>
  <si>
    <t>serjeant3400</t>
  </si>
  <si>
    <t>O=c1ccccc(O)c1O</t>
  </si>
  <si>
    <t>Y16</t>
  </si>
  <si>
    <t>2,4,6-Cycloheptatrien-1-one, 2,3-dihydroxy-</t>
  </si>
  <si>
    <t>serjeant3401</t>
  </si>
  <si>
    <t>O=c1cccc(O)cc1O</t>
  </si>
  <si>
    <t>2,4,6-Cycloheptatrien-1-one, 2,4-dihydroxy-</t>
  </si>
  <si>
    <t>serjeant3402</t>
  </si>
  <si>
    <t>O=C(O)c1cccc(O)c1O</t>
  </si>
  <si>
    <t>C=0.0002-0.0012</t>
  </si>
  <si>
    <t>C1, R1a, K1a, K2e</t>
  </si>
  <si>
    <t>D40</t>
  </si>
  <si>
    <t>benzoic acid, 2,3-dihydroxy-</t>
  </si>
  <si>
    <t>serjeant3404</t>
  </si>
  <si>
    <t>O=C(O)c1ccc(O)cc1O</t>
  </si>
  <si>
    <t>C=0.005, I=0.25(NaClO4), mixed constants</t>
  </si>
  <si>
    <t>M74</t>
  </si>
  <si>
    <t>benzoic acid, 2,4-dihydroxy-</t>
  </si>
  <si>
    <t>serjeant3405</t>
  </si>
  <si>
    <t>M65</t>
  </si>
  <si>
    <t>C=0.00029-0.0051</t>
  </si>
  <si>
    <t>O=C(O)c1cc(O)ccc1O</t>
  </si>
  <si>
    <t>C=0.00028-0.0027</t>
  </si>
  <si>
    <t>benzoic acid, 2,5-dihydroxy-</t>
  </si>
  <si>
    <t>serjeant3406</t>
  </si>
  <si>
    <t>C=0.00022, I=0.01</t>
  </si>
  <si>
    <t>D56</t>
  </si>
  <si>
    <t>O=C(O)c1c(O)cccc1O</t>
  </si>
  <si>
    <t>C=0.00028-0.0021</t>
  </si>
  <si>
    <t>benzoic acid, 2,6-dihydroxy-</t>
  </si>
  <si>
    <t>serjeant3407</t>
  </si>
  <si>
    <t>O=C(O)c1ccc(O)c(O)c1</t>
  </si>
  <si>
    <t>benzoic acid, 3,4-dihydroxy-</t>
  </si>
  <si>
    <t>serjeant3408</t>
  </si>
  <si>
    <t>C=0.00023-0.0016</t>
  </si>
  <si>
    <t>O=C(O)c1cc(O)cc(O)c1</t>
  </si>
  <si>
    <t>C=0.0004-0.0016</t>
  </si>
  <si>
    <t>benzoic acid, 3,5-dihydroxy-</t>
  </si>
  <si>
    <t>serjeant3409</t>
  </si>
  <si>
    <t>O=C(O)c1cc(O)c(O)c(O)c1</t>
  </si>
  <si>
    <t>I=0.1(KNO3)., mixed constants</t>
  </si>
  <si>
    <t>benzoic acid, 3,4,5-trihydroxy-</t>
  </si>
  <si>
    <t>Gallic acid</t>
  </si>
  <si>
    <t>serjeant3410</t>
  </si>
  <si>
    <t>I=0.1(KNO3), mixed constant</t>
  </si>
  <si>
    <t>COC(=O)c1occc1C(=O)O</t>
  </si>
  <si>
    <t>3-Furancarboxylic acid, 2-methoxycarbonyl-</t>
  </si>
  <si>
    <t>serjeant3411</t>
  </si>
  <si>
    <t>COC(=O)c1cocc1C(=O)O</t>
  </si>
  <si>
    <t>C=0.005-0.009</t>
  </si>
  <si>
    <t>3-Furancarboxylic acid, 4-methoxycarbonyl-</t>
  </si>
  <si>
    <t>serjeant3412</t>
  </si>
  <si>
    <t>COc1coc(C(=O)O)cc1=O</t>
  </si>
  <si>
    <t>4H-Pyran-2-carboxylic acid, 5-methoxy-4-oxo-</t>
  </si>
  <si>
    <t>serjeant3413</t>
  </si>
  <si>
    <t>serjeant3414</t>
  </si>
  <si>
    <t>In aq. KOH, H_ scale</t>
  </si>
  <si>
    <t>serjeant3415</t>
  </si>
  <si>
    <t>In aq.KOH, H_ scale</t>
  </si>
  <si>
    <t>OCc1ccccc1</t>
  </si>
  <si>
    <t>methanol, phenyl-</t>
  </si>
  <si>
    <t>Benzyl alcohol</t>
  </si>
  <si>
    <t>serjeant3416</t>
  </si>
  <si>
    <t>Cc1ccccc1O</t>
  </si>
  <si>
    <t>pK of electronically excited singlet state calculated assuming_x000D_
pk=10.28 in ground state</t>
  </si>
  <si>
    <t>L66</t>
  </si>
  <si>
    <t>phenol, 2-methyl-</t>
  </si>
  <si>
    <t>o-Cresol</t>
  </si>
  <si>
    <t>serjeant3417</t>
  </si>
  <si>
    <t>Cc1cccc(O)c1</t>
  </si>
  <si>
    <t>phenol, 3-methyl-</t>
  </si>
  <si>
    <t>m-Cresol</t>
  </si>
  <si>
    <t>serjeant3418</t>
  </si>
  <si>
    <t>pK of electronically excited singlet state calculated assuming_x000D_
pk=10.09 in ground state</t>
  </si>
  <si>
    <t>Cc1ccc(O)cc1</t>
  </si>
  <si>
    <t>phenol, 4-methyl-</t>
  </si>
  <si>
    <t>p-Cresol</t>
  </si>
  <si>
    <t>serjeant3419</t>
  </si>
  <si>
    <t>C=0.00017</t>
  </si>
  <si>
    <t>pk of electronically calculated excited singlet state, assuming pk=10.26 in ground state</t>
  </si>
  <si>
    <t>Cc1cccc(O)c1O</t>
  </si>
  <si>
    <t>1,2-Benzenediol, 3-methyl-</t>
  </si>
  <si>
    <t>serjeant3420</t>
  </si>
  <si>
    <t>Cc1ccc(O)c(O)c1</t>
  </si>
  <si>
    <t>1,2-Benzenediol, 4-methyl-</t>
  </si>
  <si>
    <t>serjeant3421</t>
  </si>
  <si>
    <t>Cc1c(O)cccc1O</t>
  </si>
  <si>
    <t>1,3-Benzenediol, 2-methyl-</t>
  </si>
  <si>
    <t>serjeant3422</t>
  </si>
  <si>
    <t>Cc1ccc(O)cc1O</t>
  </si>
  <si>
    <t>1,3-Benzenediol, 4-methyl-</t>
  </si>
  <si>
    <t>serjeant3423</t>
  </si>
  <si>
    <t>Cc1cc(O)cc(O)c1</t>
  </si>
  <si>
    <t>1,3-Benzenediol, 5-methyl-</t>
  </si>
  <si>
    <t>serjeant3424</t>
  </si>
  <si>
    <t>C=0.02, mixed constants</t>
  </si>
  <si>
    <t>Cc1cc(O)ccc1O</t>
  </si>
  <si>
    <t>1,4-Benzenediol, 2-methyl-</t>
  </si>
  <si>
    <t>serjeant3425</t>
  </si>
  <si>
    <t>OCc1ccccc1O</t>
  </si>
  <si>
    <t>phenol, 2-hydroxymethyl-</t>
  </si>
  <si>
    <t>serjeant3426</t>
  </si>
  <si>
    <t>pk of electronically excited singlet state, calculated assuming pk=9.92 in ground state</t>
  </si>
  <si>
    <t>OCc1cccc(O)c1</t>
  </si>
  <si>
    <t>pk of electronically excited singlet state, calculated assuming pk=9.83 in ground state</t>
  </si>
  <si>
    <t>phenol, 3-hydroxymethyl-</t>
  </si>
  <si>
    <t>serjeant3427</t>
  </si>
  <si>
    <t>OCc1ccc(O)cc1</t>
  </si>
  <si>
    <t>phenol, 4-hydroxymethyl-</t>
  </si>
  <si>
    <t>serjeant3428</t>
  </si>
  <si>
    <t>pK of the electronically excited singlet state_x000D_
calculated assuming pk=9.82 in the ground state</t>
  </si>
  <si>
    <t>COc1ccccc1O</t>
  </si>
  <si>
    <t>I=0.1(KCl), mixed constant_x000D_
pk of electronically excited singlet state calcualted assuming pk=9.98 in ground state</t>
  </si>
  <si>
    <t>phenol, 2-methoxy-</t>
  </si>
  <si>
    <t>serjeant3429</t>
  </si>
  <si>
    <t>FLU/O5, E3bg</t>
  </si>
  <si>
    <t>COc1cccc(O)c1</t>
  </si>
  <si>
    <t>m=0.00026</t>
  </si>
  <si>
    <t>phenol, 3-methoxy-</t>
  </si>
  <si>
    <t>serjeant3430</t>
  </si>
  <si>
    <t>pK of electronically excited singlet state_x000D_
calculated assuming pk=9.65 in ground state</t>
  </si>
  <si>
    <t>COc1ccc(O)cc1</t>
  </si>
  <si>
    <t>pk of electronically excited singlet state, calculated assuming pk=10.20 in ground state</t>
  </si>
  <si>
    <t>phenol, 4-methoxy-</t>
  </si>
  <si>
    <t>serjeant3431</t>
  </si>
  <si>
    <t>COC(=O)C1=C(C(=O)O)CC1</t>
  </si>
  <si>
    <t>1-Cyclobutene-1-carboxylic acid, 2-methoxycarbonyl-</t>
  </si>
  <si>
    <t>serjeant3432</t>
  </si>
  <si>
    <t>O=C(O)C1=C(C(=O)O)CCC1</t>
  </si>
  <si>
    <t>1-Cyclopentene-1,2-dicarboxylic acid</t>
  </si>
  <si>
    <t>serjeant3433</t>
  </si>
  <si>
    <t>O=C(O)C1=CCC(C(=O)O)C1</t>
  </si>
  <si>
    <t>1-Cyclopentene-1,4-dicarboxylic acid</t>
  </si>
  <si>
    <t>serjeant3434</t>
  </si>
  <si>
    <t>O=C(O)C1=CCCC1C(=O)O</t>
  </si>
  <si>
    <t>1-Cyclopentene-1,5-dicarboxylic acid</t>
  </si>
  <si>
    <t>serjeant3435</t>
  </si>
  <si>
    <t>O=C1CC(C(=O)O)C(C(=O)O)C1</t>
  </si>
  <si>
    <t>1,2-Cyclopentanedicarboxylic acid, 4-oxo-</t>
  </si>
  <si>
    <t>serjeant3436</t>
  </si>
  <si>
    <t>Cc1ccccc1S</t>
  </si>
  <si>
    <t>26-27</t>
  </si>
  <si>
    <t>benzenethiol, 2-methyl-</t>
  </si>
  <si>
    <t>serjeant3437</t>
  </si>
  <si>
    <t>Cc1cccc(S)c1</t>
  </si>
  <si>
    <t>benzenethiol, 3-methyl-</t>
  </si>
  <si>
    <t>serjeant3438</t>
  </si>
  <si>
    <t>Cc1ccc(S)cc1</t>
  </si>
  <si>
    <t>benzenethiol, 4-methyl-</t>
  </si>
  <si>
    <t>serjeant3439</t>
  </si>
  <si>
    <t>SCc1ccccc1</t>
  </si>
  <si>
    <t>methanethiol, phenyl-</t>
  </si>
  <si>
    <t>serjeant3440</t>
  </si>
  <si>
    <t>O=C(O)C12CCC(C1)C2</t>
  </si>
  <si>
    <t>W27, W28</t>
  </si>
  <si>
    <t>Bicyclo[2.1.1]hexane-1-carboxylic acid</t>
  </si>
  <si>
    <t>serjeant3441</t>
  </si>
  <si>
    <t>O=CC1CCCCC1=O</t>
  </si>
  <si>
    <t>cyclohexanecarbaldehyde, 2-oxo-</t>
  </si>
  <si>
    <t>serjeant3442</t>
  </si>
  <si>
    <t>CC1CCC=C(O)C1=O</t>
  </si>
  <si>
    <t>60% enol form</t>
  </si>
  <si>
    <t>2-Cyclohexen-1-one, 2-hydroxy-6-methyl-</t>
  </si>
  <si>
    <t>serjeant3443</t>
  </si>
  <si>
    <t>CC(=O)C1CCCC1=O</t>
  </si>
  <si>
    <t>C=0.007-0.009</t>
  </si>
  <si>
    <t>cyclopentanone, 2-acetyl-</t>
  </si>
  <si>
    <t>serjeant3444</t>
  </si>
  <si>
    <t>CC1=C(C(=O)O)C1(C)C</t>
  </si>
  <si>
    <t>C65</t>
  </si>
  <si>
    <t>cyclopropene-1-carboxylic acid, 2,3,3-trimethyl-</t>
  </si>
  <si>
    <t>serjeant3445</t>
  </si>
  <si>
    <t>CCCCC#CC(=O)O</t>
  </si>
  <si>
    <t>2-Heptynoic acid</t>
  </si>
  <si>
    <t>serjeant3446</t>
  </si>
  <si>
    <t>C#CCCCCC(=O)O</t>
  </si>
  <si>
    <t>6-Heptynoic acid</t>
  </si>
  <si>
    <t>serjeant3447</t>
  </si>
  <si>
    <t>CC(C)(C)C#CC(=O)O</t>
  </si>
  <si>
    <t>2-Pentynoic acid, 4,4-dimethyl-</t>
  </si>
  <si>
    <t>serjeant3448</t>
  </si>
  <si>
    <t>O=C(O)CC1CCCC1=O</t>
  </si>
  <si>
    <t>acetic acid, 2-(2-oxocyclopentyl)-</t>
  </si>
  <si>
    <t>serjeant3449</t>
  </si>
  <si>
    <t>O=C(O)CC1CCC(=O)C1</t>
  </si>
  <si>
    <t>acetic acid, 2-(3-oxocyclopentyl)-</t>
  </si>
  <si>
    <t>serjeant3450</t>
  </si>
  <si>
    <t>O=C1CCC(C(=O)O)CC1</t>
  </si>
  <si>
    <t>cyclohexanecarboxylic acid, 4-oxo-</t>
  </si>
  <si>
    <t>serjeant3451</t>
  </si>
  <si>
    <t>CCC(C(=O)O)=C(C)C(=O)O</t>
  </si>
  <si>
    <t>pk1 was corrected for the acid-anhydride equilibrium</t>
  </si>
  <si>
    <t>butenedioic acid, 2-ethyl-3-methyl-</t>
  </si>
  <si>
    <t>serjeant3452</t>
  </si>
  <si>
    <t>O=C(O)C1CCCC1C(=O)O</t>
  </si>
  <si>
    <t>1,2-Cyclopentanedicarboxylic acid</t>
  </si>
  <si>
    <t>serjeant3453</t>
  </si>
  <si>
    <t>CC1(C)[C@@H](C(=O)O)[C@H]1C(=O)O</t>
  </si>
  <si>
    <t>I=0.111, mixed constants</t>
  </si>
  <si>
    <t>cis-1,2-Cyclopropanedicarboxylic acid, 3,3-dimethyl-</t>
  </si>
  <si>
    <t>['OPSIN_name1', 'pubchem_nickname1']</t>
  </si>
  <si>
    <t>cis-Caronic acid</t>
  </si>
  <si>
    <t>serjeant3455</t>
  </si>
  <si>
    <t>I=0.115</t>
  </si>
  <si>
    <t>O=C(O)CCC1CCOC1=O</t>
  </si>
  <si>
    <t>propanoic acid, 3-(2-oxo-3-oxolanyl)-</t>
  </si>
  <si>
    <t>serjeant3460</t>
  </si>
  <si>
    <t>O=C(O)C1CCCCC1</t>
  </si>
  <si>
    <t>Cyclohexanecarboxylic acid</t>
  </si>
  <si>
    <t>serjeant3461</t>
  </si>
  <si>
    <t>CCCC(=O)CC(C)=O</t>
  </si>
  <si>
    <t>C=0.0005, 0.5-1.0% ethanol. Apparent for keto-enol mixture</t>
  </si>
  <si>
    <t>2,4-Heptanedione</t>
  </si>
  <si>
    <t>serjeant3462</t>
  </si>
  <si>
    <t>CCC(=O)CC(=O)CC</t>
  </si>
  <si>
    <t>C=0.00002, I=0.1(NaClO4), mixed constant</t>
  </si>
  <si>
    <t>3,5-Heptanedione</t>
  </si>
  <si>
    <t>serjeant3463</t>
  </si>
  <si>
    <t>CCCC/C=C/C(=O)O</t>
  </si>
  <si>
    <t>2-Heptenoic acid</t>
  </si>
  <si>
    <t>serjeant3464</t>
  </si>
  <si>
    <t>CC(=O)CC(=O)C(C)C</t>
  </si>
  <si>
    <t>2,4-Hexanedione, 5-methyl-</t>
  </si>
  <si>
    <t>serjeant3465</t>
  </si>
  <si>
    <t>C=0.005, 0.5-1.0% ethanol. Apparent pK for keto-enol mixture. Thermodynamic quantities for the keto and enol forms are_x000D_
derived from the results</t>
  </si>
  <si>
    <t>Calculated from absorbance data</t>
  </si>
  <si>
    <t>C=C(CCCC)C(=O)O</t>
  </si>
  <si>
    <t>hexanoic acid, 2-methylene-</t>
  </si>
  <si>
    <t>serjeant3466</t>
  </si>
  <si>
    <t>CCC/C=C(\C)C(=O)O</t>
  </si>
  <si>
    <t>2-Hexenoic acid, 2-methyl-</t>
  </si>
  <si>
    <t>serjeant3467</t>
  </si>
  <si>
    <t>CCC(C(C)=O)C(C)=O</t>
  </si>
  <si>
    <t>2,4-Pentanedione, 3-ethyl-</t>
  </si>
  <si>
    <t>serjeant3468</t>
  </si>
  <si>
    <t>O=C(O)C1(O)CCCCC1</t>
  </si>
  <si>
    <t>cyclohexanecarboxylic acid, 1-hydroxy-</t>
  </si>
  <si>
    <t>serjeant3469</t>
  </si>
  <si>
    <t>I=2.00</t>
  </si>
  <si>
    <t>I=1.00</t>
  </si>
  <si>
    <t>I=0.50</t>
  </si>
  <si>
    <t>I=0.20</t>
  </si>
  <si>
    <t>I=0.10</t>
  </si>
  <si>
    <t>O=C(O)C1CCCCC1O</t>
  </si>
  <si>
    <t>cyclohexanecarboxylic acid, 2-hydroxy-</t>
  </si>
  <si>
    <t>serjeant3470</t>
  </si>
  <si>
    <t>O=C(O)C1CCC(O)CC1</t>
  </si>
  <si>
    <t>cyclohexanecarboxylic acid, 4-hydroxy-</t>
  </si>
  <si>
    <t>serjeant3471</t>
  </si>
  <si>
    <t>CCOC(=O)C(C)C(C)=O</t>
  </si>
  <si>
    <t>Ethyl 2-methyl-3-oxobutanoate</t>
  </si>
  <si>
    <t>serjeant3472</t>
  </si>
  <si>
    <t>CCOC(=O)CC(=O)CC</t>
  </si>
  <si>
    <t>Ethyl 3-oxopentanoate</t>
  </si>
  <si>
    <t>serjeant3473</t>
  </si>
  <si>
    <t>CCOC(=O)C(CC)C(=O)O</t>
  </si>
  <si>
    <t>butanoic acid, 2-ethoxycarbonyl-</t>
  </si>
  <si>
    <t>serjeant3474</t>
  </si>
  <si>
    <t>CCOC(=O)CC(=O)OCC</t>
  </si>
  <si>
    <t>Diethyl propanedioate</t>
  </si>
  <si>
    <t>Diethyl malonate</t>
  </si>
  <si>
    <t>serjeant3475</t>
  </si>
  <si>
    <t>O=C(O)CCCCCC(=O)O</t>
  </si>
  <si>
    <t>Heptanedioic acid</t>
  </si>
  <si>
    <t>Pimelic acid</t>
  </si>
  <si>
    <t>serjeant3476</t>
  </si>
  <si>
    <t>CC(C)(CC(=O)O)CC(=O)O</t>
  </si>
  <si>
    <t>pentanedioic acid, 3,3-dimethyl-</t>
  </si>
  <si>
    <t>serjeant3477</t>
  </si>
  <si>
    <t>CC(C)(C)C(C(=O)O)C(=O)O</t>
  </si>
  <si>
    <t>propanedioic acid, tert-butyl-</t>
  </si>
  <si>
    <t>serjeant3478</t>
  </si>
  <si>
    <t>CCC(CC)(C(=O)O)C(=O)O</t>
  </si>
  <si>
    <t>E1ch (with mercury)</t>
  </si>
  <si>
    <t>I28</t>
  </si>
  <si>
    <t>propanedioic acid, diethyl-</t>
  </si>
  <si>
    <t>serjeant3479</t>
  </si>
  <si>
    <t>pk2 is extrapolated value at C=0</t>
  </si>
  <si>
    <t>M77</t>
  </si>
  <si>
    <t>CCOC(=O)C(C)(C)C(=O)O</t>
  </si>
  <si>
    <t>mixed constant</t>
  </si>
  <si>
    <t>propanoic acid, 2-ethoxycarbonyl-2-methyl-</t>
  </si>
  <si>
    <t>serjeant3480</t>
  </si>
  <si>
    <t>O=C(O)C1CC(O)C(O)C(O)C1</t>
  </si>
  <si>
    <t>T39</t>
  </si>
  <si>
    <t>cyclohexanecarboxylic acid, 3,4,5-trihydroxy-</t>
  </si>
  <si>
    <t>Dihydroshikimic acid</t>
  </si>
  <si>
    <t>serjeant3481</t>
  </si>
  <si>
    <t>I=0.05(KNO3)</t>
  </si>
  <si>
    <t>CC(OC(C)(C)C(=O)O)C(=O)O</t>
  </si>
  <si>
    <t>3-Oxapentanedioic acid, 2,2,4-trimethyl-</t>
  </si>
  <si>
    <t>serjeant3482</t>
  </si>
  <si>
    <t>CCCCC(O)(C(=O)O)C(=O)O</t>
  </si>
  <si>
    <t>propanedioic acid, 2-butyl-2-hydroxy-</t>
  </si>
  <si>
    <t>serjeant3483</t>
  </si>
  <si>
    <t>CCCCCCC(=O)O</t>
  </si>
  <si>
    <t>Heptanoic acid</t>
  </si>
  <si>
    <t>serjeant3485</t>
  </si>
  <si>
    <t>CCCCC(C)C(=O)O</t>
  </si>
  <si>
    <t>I=0.01(KCl)</t>
  </si>
  <si>
    <t>hexanoic acid, 2-methyl-</t>
  </si>
  <si>
    <t>serjeant3486</t>
  </si>
  <si>
    <t>CCCC(C)(C)C(=O)O</t>
  </si>
  <si>
    <t>pentanoic acid, 2,2-dimethyl-</t>
  </si>
  <si>
    <t>serjeant3487</t>
  </si>
  <si>
    <t>O=C(O)c1c(F)c(F)c(F)c(F)c1F</t>
  </si>
  <si>
    <t>R56</t>
  </si>
  <si>
    <t>benzoic acid, pentafluoro-</t>
  </si>
  <si>
    <t>serjeant3488</t>
  </si>
  <si>
    <t>O=C(O)c1c(F)c(F)cc(F)c1F</t>
  </si>
  <si>
    <t>Low solubility. Estimated from Hammett sigma constants</t>
  </si>
  <si>
    <t>benzoic acid, 2,3,5,6-tetrafluoro-</t>
  </si>
  <si>
    <t>serjeant3489</t>
  </si>
  <si>
    <t>O=C(O)c1c(F)c(F)c(O)c(F)c1F</t>
  </si>
  <si>
    <t>benzoic acid, 2,3,5,6-tetrafluoro-4-hydroxy-</t>
  </si>
  <si>
    <t>serjeant3490</t>
  </si>
  <si>
    <t>O=c1c(Br)cc(Br)cc(Br)c1O</t>
  </si>
  <si>
    <t>Y15</t>
  </si>
  <si>
    <t>2,4,6-Cycloheptatrien-1-one, 3,5,7-tribromo-2-hydroxy-</t>
  </si>
  <si>
    <t>serjeant3491</t>
  </si>
  <si>
    <t>Nc1c(F)c(F)c(C(=O)O)c(F)c1F</t>
  </si>
  <si>
    <t>Low solubility. Estimated from OH_x000D_
stretching frequencies</t>
  </si>
  <si>
    <t>benzoic acid, 4-amino-2,3,5,6-tetrafluoro-</t>
  </si>
  <si>
    <t>serjeant3492</t>
  </si>
  <si>
    <t>O=[N+]([O-])c1cc([N+](=O)[O-])c(C([N+](=O)[O-])[N+](=O)[O-])c([N+](=O)[O-])c1</t>
  </si>
  <si>
    <t>C=0.0001 (Ho in solutions)</t>
  </si>
  <si>
    <t>methane, (2,4,6-trinitrophenyl)dinitro-</t>
  </si>
  <si>
    <t>serjeant3493</t>
  </si>
  <si>
    <t>O=Cc1cc(Cl)c(O)c(Cl)c1</t>
  </si>
  <si>
    <t>C=0.0011</t>
  </si>
  <si>
    <t>benzaldehyde, 3,5-dichloro-4-hydroxy-</t>
  </si>
  <si>
    <t>serjeant3494</t>
  </si>
  <si>
    <t>O=C(O)c1cccc(Cl)c1Cl</t>
  </si>
  <si>
    <t>benzoic acid, 2,3-dichloro-</t>
  </si>
  <si>
    <t>serjeant3495</t>
  </si>
  <si>
    <t>O=C(O)c1ccc(Cl)cc1Cl</t>
  </si>
  <si>
    <t>C=0.00016-0.00052</t>
  </si>
  <si>
    <t>benzoic acid, 2,4-dichloro-</t>
  </si>
  <si>
    <t>serjeant3496</t>
  </si>
  <si>
    <t>O=C(O)c1cc(Cl)ccc1Cl</t>
  </si>
  <si>
    <t>C=0.00015-0.00018</t>
  </si>
  <si>
    <t>benzoic acid, 2,5-dichloro-</t>
  </si>
  <si>
    <t>serjeant3497</t>
  </si>
  <si>
    <t>O=C(O)c1c(Cl)cccc1Cl</t>
  </si>
  <si>
    <t>C=0.00039-0.0022</t>
  </si>
  <si>
    <t>benzoic acid, 2,6-dichloro-</t>
  </si>
  <si>
    <t>serjeant3498</t>
  </si>
  <si>
    <t>O=C(O)c1ccc(Cl)c(Cl)c1</t>
  </si>
  <si>
    <t>C=0.00004, I=0.002-0.0005</t>
  </si>
  <si>
    <t>benzoic acid, 3,4-dichloro-</t>
  </si>
  <si>
    <t>serjeant3499</t>
  </si>
  <si>
    <t>O=C(O)c1cc(Cl)cc(Cl)c1</t>
  </si>
  <si>
    <t>benzoic acid, 3,5-dichloro-</t>
  </si>
  <si>
    <t>serjeant3500</t>
  </si>
  <si>
    <t>O=c1ccc(Br)cc(Br)c1O</t>
  </si>
  <si>
    <t>2,4,6-Cycloheptatrien-1-one, 3,5-dibromo-2-hydroxy-</t>
  </si>
  <si>
    <t>serjeant3501</t>
  </si>
  <si>
    <t>O=c1c(Br)cccc(Br)c1O</t>
  </si>
  <si>
    <t>2,4,6-Cycloheptatrien-1-one, 3,7-dibromo-2-hydroxy-</t>
  </si>
  <si>
    <t>serjeant3502</t>
  </si>
  <si>
    <t>N#Cc1cc([N+](=O)[O-])ccc1O</t>
  </si>
  <si>
    <t>benzenecarbonitrile, 2-hydroxy-5-nitro-</t>
  </si>
  <si>
    <t>Phenol, 2-cyano-4-nitro</t>
  </si>
  <si>
    <t>serjeant3503</t>
  </si>
  <si>
    <t>N#Cc1c(O)cccc1[N+](=O)[O-]</t>
  </si>
  <si>
    <t>benzenecarbonitrile, 2-hydroxy-6-nitro-</t>
  </si>
  <si>
    <t>Phenol, 2-cyano-3-nitro</t>
  </si>
  <si>
    <t>serjeant3504</t>
  </si>
  <si>
    <t>O=Cc1nc2c(=O)nc[nH]c2[nH]c1=O</t>
  </si>
  <si>
    <t>6-Pteridinecarbaldehyde, 1,4,7,8-tetrahydro-4,7-dioxo-</t>
  </si>
  <si>
    <t>serjeant3505</t>
  </si>
  <si>
    <t>O=C(O)c1nc2cnc[nH]c-2nc1=O</t>
  </si>
  <si>
    <t>6-Pteridinecarboxylic acid, 1,7-dihydro-7-oxo-</t>
  </si>
  <si>
    <t>serjeant3506</t>
  </si>
  <si>
    <t>O=C(O)c1cc(Cl)cc(Cl)c1O</t>
  </si>
  <si>
    <t>benzoic acid, 3,5-dichloro-2-hydroxy-</t>
  </si>
  <si>
    <t>serjeant3507</t>
  </si>
  <si>
    <t>O=C(O)c1cc(Cl)c(O)c(Cl)c1</t>
  </si>
  <si>
    <t>pK(OH)</t>
  </si>
  <si>
    <t>C=0.0012, mixed constant</t>
  </si>
  <si>
    <t>E3bg,R3d</t>
  </si>
  <si>
    <t>benzoic acid, 3,5-dichloro-4-hydroxy-</t>
  </si>
  <si>
    <t>serjeant3508</t>
  </si>
  <si>
    <t>O=C(O)c1cc(Br)cc(Br)c1O</t>
  </si>
  <si>
    <t>benzoic acid, 3,5-dibromo-2-hydroxy-</t>
  </si>
  <si>
    <t>serjeant3509</t>
  </si>
  <si>
    <t>O=C(O)c1cc(I)cc(I)c1O</t>
  </si>
  <si>
    <t>benzoic acid, 2-hydroxy-3,5-diiodo-</t>
  </si>
  <si>
    <t>serjeant3510</t>
  </si>
  <si>
    <t>O=C(O)c1nc2c(=O)nc[nH]c2[nH]c1=O</t>
  </si>
  <si>
    <t>ca. 3</t>
  </si>
  <si>
    <t>6-Pteridinecarboxylic acid, 1,4,7,8-tetrahydro-4,7-dioxo-</t>
  </si>
  <si>
    <t>serjeant3511</t>
  </si>
  <si>
    <t>O=C(O)c1nc2[nH]cnc(=O)c2[nH]c1=O</t>
  </si>
  <si>
    <t>7-Pteridinecarboxylic acid, 1,4,5,6-tetrahydro-4,6-dioxo-</t>
  </si>
  <si>
    <t>serjeant3512</t>
  </si>
  <si>
    <t>O=[N+]([O-])c1cc([N+](=O)[O-])c2cn[nH]c2c1O</t>
  </si>
  <si>
    <t>S129</t>
  </si>
  <si>
    <t>1H-Indazol-7-ol, 4,6-dinitro-</t>
  </si>
  <si>
    <t>serjeant3513</t>
  </si>
  <si>
    <t>O=C(O)c1nc2c(=O)[nH]c(=O)[nH]c2[nH]c1=O</t>
  </si>
  <si>
    <t>6-Pteridinecarboxylic acid, 1,2,3,4,7,8-hexahydro-2,4,7-trioxo-</t>
  </si>
  <si>
    <t>serjeant3514</t>
  </si>
  <si>
    <t>O=C(O)c1nc2[nH]c(=O)[nH]c(=O)c2[nH]c1=O</t>
  </si>
  <si>
    <t>7-Pteridinecarboxylic acid, 1,2,3,4,5,6-hexahydro-2,4,6-trioxo-</t>
  </si>
  <si>
    <t>serjeant3515</t>
  </si>
  <si>
    <t>O=Cc1cc([N+](=O)[O-])cc([N+](=O)[O-])c1O</t>
  </si>
  <si>
    <t>benzaldehyde, 2-hydroxy-3,5-dinitro-</t>
  </si>
  <si>
    <t>serjeant3516</t>
  </si>
  <si>
    <t>O=C(O)c1cc([N+](=O)[O-])cc([N+](=O)[O-])c1</t>
  </si>
  <si>
    <t>benzoic acid, 3,5-dinitro-</t>
  </si>
  <si>
    <t>serjeant3517</t>
  </si>
  <si>
    <t>G55</t>
  </si>
  <si>
    <t>O=C(O)c1cc([N+](=O)[O-])cc([N+](=O)[O-])c1O</t>
  </si>
  <si>
    <t>benzoic acid, 2-hydroxy-3,5-dinitro-</t>
  </si>
  <si>
    <t>serjeant3518</t>
  </si>
  <si>
    <t>Value calculated from equation relating pK and T. Data given for 10-60 deg. C</t>
  </si>
  <si>
    <t>C=0.0016-0.0053</t>
  </si>
  <si>
    <t>O=[N+]([O-])c1ccc(C([N+](=O)[O-])[N+](=O)[O-])c([N+](=O)[O-])c1</t>
  </si>
  <si>
    <t>C=0.0001 (Ho in HClO4 solutions)</t>
  </si>
  <si>
    <t>methane, (2,4-dinitrophenyl)dinitro-</t>
  </si>
  <si>
    <t>serjeant3519</t>
  </si>
  <si>
    <t>O=[N+]([O-])c1cccc([N+](=O)[O-])c1C([N+](=O)[O-])[N+](=O)[O-]</t>
  </si>
  <si>
    <t>methane, (2,6-dinitrophenyl)dinitro-</t>
  </si>
  <si>
    <t>serjeant3520</t>
  </si>
  <si>
    <t>N#Cc1ccccc1O</t>
  </si>
  <si>
    <t>benzenecarbonitrile, 2-hydroxy-</t>
  </si>
  <si>
    <t>Phenol, 2-cyano</t>
  </si>
  <si>
    <t>serjeant3521</t>
  </si>
  <si>
    <t>N#Cc1cccc(O)c1</t>
  </si>
  <si>
    <t>m=0.00007, I=0.02-0.1</t>
  </si>
  <si>
    <t>benzenecarbonitrile, 3-hydroxy-</t>
  </si>
  <si>
    <t>Phenol 3-cyano</t>
  </si>
  <si>
    <t>serjeant3522</t>
  </si>
  <si>
    <t>N#Cc1ccc(O)cc1</t>
  </si>
  <si>
    <t>m=0.00007, I=0.02-0.07</t>
  </si>
  <si>
    <t>benzenecarbonitrile, 4-hydroxy-</t>
  </si>
  <si>
    <t>Phenol 4-cyano</t>
  </si>
  <si>
    <t>serjeant3523</t>
  </si>
  <si>
    <t>C=0.0001, 1% ethanol pK of hydrate</t>
  </si>
  <si>
    <t>benzaldehyde, 3-chloro-</t>
  </si>
  <si>
    <t>serjeant3524</t>
  </si>
  <si>
    <t>C=0.0001, in 1% ethanol pK of hydrate</t>
  </si>
  <si>
    <t>benzaldehyde, 4-chloro-</t>
  </si>
  <si>
    <t>serjeant3525</t>
  </si>
  <si>
    <t>Oc1cccc(C(F)(F)F)c1</t>
  </si>
  <si>
    <t>I=0.0017_x000D_
Half-neutralised, p-nitrophenol used as calibration standard</t>
  </si>
  <si>
    <t>phenol, 3-trifluoromethyl-</t>
  </si>
  <si>
    <t>serjeant3526</t>
  </si>
  <si>
    <t>Oc1ccc(C(F)(F)F)cc1</t>
  </si>
  <si>
    <t>I=0.0017_x000D_
Half-neutralised, p-nitrophenol used as calibration standard_x000D_
Compound unstable; results extrapolated to zero time</t>
  </si>
  <si>
    <t>phenol, 4-trifluoromethyl-</t>
  </si>
  <si>
    <t>serjeant3527</t>
  </si>
  <si>
    <t>O=[N+]([O-])c1cccc2[nH]ncc12</t>
  </si>
  <si>
    <t>1H-Indazole, 4-nitro-</t>
  </si>
  <si>
    <t>serjeant3530</t>
  </si>
  <si>
    <t>O=[N+]([O-])c1ccc2[nH]ncc2c1</t>
  </si>
  <si>
    <t>1H-Indazole, 5-nitro-</t>
  </si>
  <si>
    <t>serjeant3531</t>
  </si>
  <si>
    <t>O=[N+]([O-])c1ccc2cn[nH]c2c1</t>
  </si>
  <si>
    <t>1H-Indazole, 6-nitro-</t>
  </si>
  <si>
    <t>serjeant3532</t>
  </si>
  <si>
    <t>O=[N+]([O-])c1cccc2cn[nH]c12</t>
  </si>
  <si>
    <t>1H-Indazole, 7-nitro-</t>
  </si>
  <si>
    <t>serjeant3533</t>
  </si>
  <si>
    <t>O=Cc1ccc(O)cc1Cl</t>
  </si>
  <si>
    <t>C=0.0001, I=0.1(NaClO4), concentration constant</t>
  </si>
  <si>
    <t>P74</t>
  </si>
  <si>
    <t>benzaldehyde, 2-chloro-4-hydroxy-</t>
  </si>
  <si>
    <t>serjeant3534</t>
  </si>
  <si>
    <t>O=Cc1c(O)cccc1Cl</t>
  </si>
  <si>
    <t>benzaldehyde, 2-chloro-6-hydroxy-</t>
  </si>
  <si>
    <t>serjeant3535</t>
  </si>
  <si>
    <t>O=Cc1cccc(Cl)c1O</t>
  </si>
  <si>
    <t>benzaldehyde, 3-chloro-2-hydroxy-</t>
  </si>
  <si>
    <t>serjeant3536</t>
  </si>
  <si>
    <t>O=Cc1cc(Cl)ccc1O</t>
  </si>
  <si>
    <t>benzaldehyde, 3-chloro-6-hydroxy-</t>
  </si>
  <si>
    <t>serjeant3537</t>
  </si>
  <si>
    <t>O=Cc1ccc(Cl)cc1O</t>
  </si>
  <si>
    <t>benzaldehyde, 4-chloro-2-hydroxy-</t>
  </si>
  <si>
    <t>serjeant3538</t>
  </si>
  <si>
    <t>C=0.0006-0.0029</t>
  </si>
  <si>
    <t>serjeant3539</t>
  </si>
  <si>
    <t>C=0.001, 1% ethanol</t>
  </si>
  <si>
    <t>P24, P25</t>
  </si>
  <si>
    <t>Value calculated from thermodynamic data given in the reference</t>
  </si>
  <si>
    <t>serjeant3540</t>
  </si>
  <si>
    <t>C=0.0006, mixed constant</t>
  </si>
  <si>
    <t>S115</t>
  </si>
  <si>
    <t>serjeant3541</t>
  </si>
  <si>
    <t>O=c1ccc(Cl)ccc1O</t>
  </si>
  <si>
    <t>I=2.0</t>
  </si>
  <si>
    <t>O13</t>
  </si>
  <si>
    <t>2,4,6-Cycloheptatrien-1-one, 5-chloro-2-hydroxy-</t>
  </si>
  <si>
    <t>serjeant3542</t>
  </si>
  <si>
    <t>serjeant3543</t>
  </si>
  <si>
    <t>serjeant3544</t>
  </si>
  <si>
    <t>O=C(O)c1ccc(Br)cc1</t>
  </si>
  <si>
    <t>benzoic acid, 4-bromo-</t>
  </si>
  <si>
    <t>serjeant3545</t>
  </si>
  <si>
    <t>O=c1ccccc(Br)c1O</t>
  </si>
  <si>
    <t>O15</t>
  </si>
  <si>
    <t>2,4,6-Cycloheptatrien-1-one, 3-bromo-2-hydroxy-</t>
  </si>
  <si>
    <t>serjeant3546</t>
  </si>
  <si>
    <t>O=c1cccc(Br)cc1O</t>
  </si>
  <si>
    <t>O16</t>
  </si>
  <si>
    <t>2,4,6-Cycloheptatrien-1-one, 4-bromo-2-hydroxy-</t>
  </si>
  <si>
    <t>serjeant3547</t>
  </si>
  <si>
    <t>O=c1ccc(Br)ccc1O</t>
  </si>
  <si>
    <t>2,4,6-Cycloheptatrien-1-one, 5-bromo-2-hydroxy-</t>
  </si>
  <si>
    <t>serjeant3548</t>
  </si>
  <si>
    <t>serjeant3549</t>
  </si>
  <si>
    <t>serjeant3550</t>
  </si>
  <si>
    <t>C=0.0000176</t>
  </si>
  <si>
    <t>R32</t>
  </si>
  <si>
    <t>C2, R1a/b</t>
  </si>
  <si>
    <t>serjeant3551</t>
  </si>
  <si>
    <t>P=500 (bar)</t>
  </si>
  <si>
    <t>P=1500 (bar)</t>
  </si>
  <si>
    <t>P=2500 (bar)</t>
  </si>
  <si>
    <t>serjeant3552</t>
  </si>
  <si>
    <t>O=Cc1cccc([N+](=O)[O-])c1</t>
  </si>
  <si>
    <t>C=0.0001, 1% ethanol (pk of hydrate)</t>
  </si>
  <si>
    <t>benzaldehyde, 3-nitro-</t>
  </si>
  <si>
    <t>serjeant3553</t>
  </si>
  <si>
    <t>C=0.0001, 1% ethanol_x000D_
(pK of hydrate)</t>
  </si>
  <si>
    <t>benzaldehyde, 4-nitro-</t>
  </si>
  <si>
    <t>serjeant3554</t>
  </si>
  <si>
    <t>O=C(O)c1c(O)cccc1Cl</t>
  </si>
  <si>
    <t>C=0.0003-0.001</t>
  </si>
  <si>
    <t>benzoic acid, 2-chloro-6-hydroxy-</t>
  </si>
  <si>
    <t>serjeant3555</t>
  </si>
  <si>
    <t>O=C(O)c1ccc(O)c(Cl)c1</t>
  </si>
  <si>
    <t>pK(-OH)</t>
  </si>
  <si>
    <t>benzoic acid, 3-chloro-4-hydroxy-</t>
  </si>
  <si>
    <t>serjeant3556</t>
  </si>
  <si>
    <t>O=C(O)c1cc(Cl)ccc1O</t>
  </si>
  <si>
    <t>benzoic acid, 5-chloro-2-hydroxy-</t>
  </si>
  <si>
    <t>serjeant3557</t>
  </si>
  <si>
    <t>C=0.0003-0.0014</t>
  </si>
  <si>
    <t>C=0.0003, I=0.01</t>
  </si>
  <si>
    <t>O=C(OO)c1ccccc1Cl</t>
  </si>
  <si>
    <t>peroxybenzoic acid, 2-chloro-</t>
  </si>
  <si>
    <t>serjeant3558</t>
  </si>
  <si>
    <t>O=C(OO)c1cccc(Cl)c1</t>
  </si>
  <si>
    <t>peroxybenzoic acid, 3-chloro-</t>
  </si>
  <si>
    <t>serjeant3559</t>
  </si>
  <si>
    <t>O=C(OO)c1ccc(Cl)cc1</t>
  </si>
  <si>
    <t>peroxybenzoic acid, 4-chloro-</t>
  </si>
  <si>
    <t>serjeant3560</t>
  </si>
  <si>
    <t>O=C(O)c1cccc(Br)c1O</t>
  </si>
  <si>
    <t>benzoic acid, 3-bromo-2-hydroxy-</t>
  </si>
  <si>
    <t>serjeant3561</t>
  </si>
  <si>
    <t>O=C(O)c1cc(Br)ccc1O</t>
  </si>
  <si>
    <t>benzoic acid, 5-bromo-2-hydroxy-</t>
  </si>
  <si>
    <t>serjeant3562</t>
  </si>
  <si>
    <t>C=0.0002-0.0013</t>
  </si>
  <si>
    <t>O=C(O)c1ccc(Br)cc1O</t>
  </si>
  <si>
    <t>benzoic acid, 4-bromo-2-hydroxy-</t>
  </si>
  <si>
    <t>serjeant3563</t>
  </si>
  <si>
    <t>O=C1OI(O)c2ccccc21</t>
  </si>
  <si>
    <t>23+3</t>
  </si>
  <si>
    <t>1,2-Benziodoxol-3(1H)-one, 1-hydroxy-</t>
  </si>
  <si>
    <t>serjeant3564</t>
  </si>
  <si>
    <t>23+3 (assumed)</t>
  </si>
  <si>
    <t>In aq.H2SO4, Ho scale</t>
  </si>
  <si>
    <t>O=C(O)c1cccc(I)c1O</t>
  </si>
  <si>
    <t>benzoic acid, 2-hydroxy-3-iodo-</t>
  </si>
  <si>
    <t>serjeant3565</t>
  </si>
  <si>
    <t>O=C(O)c1ccc(I)cc1O</t>
  </si>
  <si>
    <t>benzoic acid, 2-hydroxy-4-iodo-</t>
  </si>
  <si>
    <t>serjeant3566</t>
  </si>
  <si>
    <t>O=C(O)c1cc(I)ccc1O</t>
  </si>
  <si>
    <t>benzoic acid, 2-hydroxy-5-iodo-</t>
  </si>
  <si>
    <t>serjeant3567</t>
  </si>
  <si>
    <t>O=C(OO)c1ccccc1F</t>
  </si>
  <si>
    <t>peroxybenzoic acid, 2-fluoro-</t>
  </si>
  <si>
    <t>serjeant3568</t>
  </si>
  <si>
    <t>O=C(OO)c1cccc(F)c1</t>
  </si>
  <si>
    <t>peroxybenzoic acid, 3-fluoro-</t>
  </si>
  <si>
    <t>serjeant3569</t>
  </si>
  <si>
    <t>O=C(OO)c1ccc(F)cc1</t>
  </si>
  <si>
    <t>peroxybenzoic acid, 4-fluoro-</t>
  </si>
  <si>
    <t>serjeant3570</t>
  </si>
  <si>
    <t>O=Cc1cccc([N+](=O)[O-])c1O</t>
  </si>
  <si>
    <t>C=0.0002, I=0.1</t>
  </si>
  <si>
    <t>benzaldehyde, 2-hydroxy-3-nitro-</t>
  </si>
  <si>
    <t>serjeant3571</t>
  </si>
  <si>
    <t>O=Cc1cc([N+](=O)[O-])ccc1O</t>
  </si>
  <si>
    <t>benzaldehyde, 2-hydroxy-5-nitro-</t>
  </si>
  <si>
    <t>serjeant3572</t>
  </si>
  <si>
    <t>O=Cc1ccc([N+](=O)[O-])c(O)c1</t>
  </si>
  <si>
    <t>benzaldehyde, 3-hydroxy-4-nitro-</t>
  </si>
  <si>
    <t>serjeant3573</t>
  </si>
  <si>
    <t>C=0.001 (1% ethanol)</t>
  </si>
  <si>
    <t>serjeant3574</t>
  </si>
  <si>
    <t>C=0.001-0.01</t>
  </si>
  <si>
    <t>C=0.001-0.01_x000D_
P=1010 (atm)</t>
  </si>
  <si>
    <t>C=0.001-0.01_x000D_
P=2010 (atm)</t>
  </si>
  <si>
    <t>C=0.001-0.01_x000D_
P=2780 (atm)</t>
  </si>
  <si>
    <t>serjeant3575</t>
  </si>
  <si>
    <t>C=0.0005-0.0098</t>
  </si>
  <si>
    <t>Value calculated from thermodynamic data given in the reference_x000D_
P=500 (bar)</t>
  </si>
  <si>
    <t>Value calculated from thermodynamic data given in the reference_x000D_
P=1000 (bar)</t>
  </si>
  <si>
    <t>Value calculated from thermodynamic data given in the reference_x000D_
P=1500 (bar)</t>
  </si>
  <si>
    <t>Value calculated from thermodynamic data given in the reference_x000D_
P=2000 (bar)</t>
  </si>
  <si>
    <t>Value calculated from thermodynamic data given in the reference_x000D_
P=2500 (bar)</t>
  </si>
  <si>
    <t>Value calculated from thermodynamic data given in the reference_x000D_
P=3000 (bar)</t>
  </si>
  <si>
    <t>C=0.0005-0.0098_x000D_
P=1010 (atm)</t>
  </si>
  <si>
    <t>C=0.0005-0.0098_x000D_
P=2010 (atm)</t>
  </si>
  <si>
    <t>C=0.0005-0.0098_x000D_
P=2780 (atm)</t>
  </si>
  <si>
    <t>O=C(O)c1ccc([N+](=O)[O-])cc1</t>
  </si>
  <si>
    <t>benzoic acid, 4-nitro-</t>
  </si>
  <si>
    <t>serjeant3576</t>
  </si>
  <si>
    <t>C=0.0005-0.01</t>
  </si>
  <si>
    <t>C=0.0005-0.01_x000D_
P=1010 (atm)</t>
  </si>
  <si>
    <t>C=0.0005-0.01_x000D_
P=2010 (atm)</t>
  </si>
  <si>
    <t>C=0.0005-0.01_x000D_
P=2780 (atm)</t>
  </si>
  <si>
    <t>O=c1ccc([N+](=O)[O-])ccc1O</t>
  </si>
  <si>
    <t>2,4,6-Cycloheptatrien-1-one, 2-hydroxy-5-nitro-</t>
  </si>
  <si>
    <t>serjeant3577</t>
  </si>
  <si>
    <t>2,3-Pyridinedicarboxylic acid</t>
  </si>
  <si>
    <t>Quinolinic acid</t>
  </si>
  <si>
    <t>serjeant3578</t>
  </si>
  <si>
    <t>Y11</t>
  </si>
  <si>
    <t>2,4-Pyridinedicarboxylic acid</t>
  </si>
  <si>
    <t>Lutidinic acid</t>
  </si>
  <si>
    <t>serjeant3579</t>
  </si>
  <si>
    <t>I=0.5(NaClO4), *Reference electrode is Ag; AgCl/0.01M Ag+, 0.49M Na+, 0.5M NaClO4</t>
  </si>
  <si>
    <t>E3bg*</t>
  </si>
  <si>
    <t>2,5-Pyridinedicarboxylic acid</t>
  </si>
  <si>
    <t>Isocinchomeronic acid</t>
  </si>
  <si>
    <t>serjeant3580</t>
  </si>
  <si>
    <t>2,6-Pyridinedicarboxylic acid</t>
  </si>
  <si>
    <t>Dipicolinio acid</t>
  </si>
  <si>
    <t>serjeant3581</t>
  </si>
  <si>
    <t>3,4-Pyridinedicarboxylic acid</t>
  </si>
  <si>
    <t>serjeant3582</t>
  </si>
  <si>
    <t>O=C(O)c1cccc([N+](=O)[O-])c1O</t>
  </si>
  <si>
    <t>benzoic acid, 2-hydroxy-3-nitro-</t>
  </si>
  <si>
    <t>serjeant3583</t>
  </si>
  <si>
    <t>C=0.0005-0.0043</t>
  </si>
  <si>
    <t>O=C(O)c1ccc([N+](=O)[O-])cc1O</t>
  </si>
  <si>
    <t>C=0.0007-0.0024</t>
  </si>
  <si>
    <t>benzoic acid, 2-hydroxy-4-nitro-</t>
  </si>
  <si>
    <t>serjeant3584</t>
  </si>
  <si>
    <t>C=0.00008, I=0.01</t>
  </si>
  <si>
    <t>V3</t>
  </si>
  <si>
    <t>O=C(O)c1cc([N+](=O)[O-])ccc1O</t>
  </si>
  <si>
    <t>C=0.0008-0.0036</t>
  </si>
  <si>
    <t>benzoic acid, 2-hydroxy-5-nitro-</t>
  </si>
  <si>
    <t>serjeant3585</t>
  </si>
  <si>
    <t>C=0.00009, I=0.01</t>
  </si>
  <si>
    <t>O=C(O)c1c(O)cccc1[N+](=O)[O-]</t>
  </si>
  <si>
    <t>C=0.00035-0.0032</t>
  </si>
  <si>
    <t>benzoic acid, 2-hydroxy-6-nitro-</t>
  </si>
  <si>
    <t>serjeant3586</t>
  </si>
  <si>
    <t>O=C(O)c1ccc(O)c([N+](=O)[O-])c1</t>
  </si>
  <si>
    <t>benzoic acid, 4-hydroxy-3-nitro-</t>
  </si>
  <si>
    <t>serjeant3587</t>
  </si>
  <si>
    <t>O=C(O)c1cc(=O)cc(C(=O)O)[nH]1</t>
  </si>
  <si>
    <t>C=0.0017, I=0.1 (NaNO3), mixed constants</t>
  </si>
  <si>
    <t>2,6-Pyridinedicarboxylic acid, 1,4-dihydro-4-oxo-</t>
  </si>
  <si>
    <t>Chelidamic acid</t>
  </si>
  <si>
    <t>serjeant3588</t>
  </si>
  <si>
    <t>I=0.11(NaClO4), mixed constants</t>
  </si>
  <si>
    <t>I=0.005-0.01</t>
  </si>
  <si>
    <t>O=[N+]([O-])c1ccccc1C([N+](=O)[O-])[N+](=O)[O-]</t>
  </si>
  <si>
    <t>methane, (2-nitrophenyl)dinitro-</t>
  </si>
  <si>
    <t>serjeant3589</t>
  </si>
  <si>
    <t>Cc1c([N+](=O)[O-])cc([N+](=O)[O-])c(O)c1[N+](=O)[O-]</t>
  </si>
  <si>
    <t>phenol, 3-methyl-2,4,6-trinitro-</t>
  </si>
  <si>
    <t>serjeant3590</t>
  </si>
  <si>
    <t>Cc1c([N+](=O)[O-])c(O)c([N+](=O)[O-])c(O)c1[N+](=O)[O-]</t>
  </si>
  <si>
    <t>1,3-Benzenediol, 5-methyl-2,4,6-trinitro-</t>
  </si>
  <si>
    <t>serjeant3591</t>
  </si>
  <si>
    <t>COc1c([N+](=O)[O-])cc([N+](=O)[O-])c(O)c1[N+](=O)[O-]</t>
  </si>
  <si>
    <t>phenol, 3-methoxy-2,4,6-trinitro-</t>
  </si>
  <si>
    <t>serjeant3592</t>
  </si>
  <si>
    <t>O=c1[nH]c2ccccc2s1</t>
  </si>
  <si>
    <t>Benzthiazol-2(3H)-one</t>
  </si>
  <si>
    <t>serjeant3593</t>
  </si>
  <si>
    <t>Oc1ccc2[nH]ncc2c1</t>
  </si>
  <si>
    <t>1H-Indazol-5-ol</t>
  </si>
  <si>
    <t>serjeant3594</t>
  </si>
  <si>
    <t>Oc1cccc2cn[nH]c12</t>
  </si>
  <si>
    <t>1H-Indazol-7-ol</t>
  </si>
  <si>
    <t>serjeant3595</t>
  </si>
  <si>
    <t>O=c1cccc2[nH][nH]cc1-2</t>
  </si>
  <si>
    <t>1H-Indazol-4(2H)-one</t>
  </si>
  <si>
    <t>serjeant3596</t>
  </si>
  <si>
    <t>O=c1ccc2c[nH][nH]c-2c1</t>
  </si>
  <si>
    <t>1H-Indazol-6(2H)-one</t>
  </si>
  <si>
    <t>serjeant3597</t>
  </si>
  <si>
    <t>Cc1nc(=O)[nH]c2nccnc12</t>
  </si>
  <si>
    <t>pK(hydrated)</t>
  </si>
  <si>
    <t>(hydrated), C=0.001</t>
  </si>
  <si>
    <t>pteridin-2(1H)-one, 4-methyl-</t>
  </si>
  <si>
    <t>serjeant3598</t>
  </si>
  <si>
    <t>pK(anhydrous)</t>
  </si>
  <si>
    <t>(anhydrous), rapid titration</t>
  </si>
  <si>
    <t>Equilibrium value of two forms_x000D_
The anhydrous form is the stable form</t>
  </si>
  <si>
    <t>Cc1cnc2cnc(=O)[nH]c2n1</t>
  </si>
  <si>
    <t>pteridin-2(1H)-one, 7-methyl-</t>
  </si>
  <si>
    <t>serjeant3599</t>
  </si>
  <si>
    <t>Equilibrium pK partial covalent hydration</t>
  </si>
  <si>
    <t>Cc1cnc2[nH]cnc(=O)c2n1</t>
  </si>
  <si>
    <t>pteridin-4(1H)-one, 6-methyl-</t>
  </si>
  <si>
    <t>serjeant3600</t>
  </si>
  <si>
    <t>Cc1cnc2c(=O)nc[nH]c2n1</t>
  </si>
  <si>
    <t>pteridin-4(1H)-one, 7-methyl-</t>
  </si>
  <si>
    <t>serjeant3601</t>
  </si>
  <si>
    <t>Cc1nc2cnc[nH]c-2nc1=O</t>
  </si>
  <si>
    <t>pteridin-7(1H)-one, 6-methyl-</t>
  </si>
  <si>
    <t>serjeant3602</t>
  </si>
  <si>
    <t>Cc1cc(Cl)cc(Cl)c1O</t>
  </si>
  <si>
    <t>C=0.0001-0.00001, I=0.1(NaClO4), 1% ethanol</t>
  </si>
  <si>
    <t>S124</t>
  </si>
  <si>
    <t>phenol, 2,4-dichloro-6-methyl-</t>
  </si>
  <si>
    <t>serjeant3603</t>
  </si>
  <si>
    <t>Cc1cc(Cl)c(O)c(Cl)c1</t>
  </si>
  <si>
    <t>C=0.0012</t>
  </si>
  <si>
    <t>phenol, 2,6-dichloro-4-methyl-</t>
  </si>
  <si>
    <t>serjeant3604</t>
  </si>
  <si>
    <t>O=c1cccccc1S</t>
  </si>
  <si>
    <t>2,4,6-Cycloheptatrien-1-one, 2-mercapto-</t>
  </si>
  <si>
    <t>serjeant3605</t>
  </si>
  <si>
    <t>O=C(C=NO)c1cccnc1</t>
  </si>
  <si>
    <t>ethanal oxime, 2-oxo-2-(3-pyridyl)-</t>
  </si>
  <si>
    <t>Pyridine, 3-hydroxyiminoacetyl</t>
  </si>
  <si>
    <t>serjeant3607</t>
  </si>
  <si>
    <t>O=C(C=NO)c1ccncc1</t>
  </si>
  <si>
    <t>ethanal oxime, 2-oxo-2-(4-pyridyl)-</t>
  </si>
  <si>
    <t>Pyridine, 4-hydroxyiminoacetyl</t>
  </si>
  <si>
    <t>serjeant3608</t>
  </si>
  <si>
    <t>Cn1c(=O)[nH]c(=O)c2nccnc21</t>
  </si>
  <si>
    <t>pteridine-2,4(1H,3H)-dione, 1-methyl-</t>
  </si>
  <si>
    <t>serjeant3609</t>
  </si>
  <si>
    <t>Cn1c(=O)[nH]c2nccnc2c1=O</t>
  </si>
  <si>
    <t>pteridine-2,4(1H,3H)-dione, 3-methyl-</t>
  </si>
  <si>
    <t>serjeant3610</t>
  </si>
  <si>
    <t>Cc1[nH]c(=O)[nH]c2nc(=O)cnc1-2</t>
  </si>
  <si>
    <t>C=0.00004 in 0.01M buffer</t>
  </si>
  <si>
    <t>pteridine-2,7(1H,3H)-dione, 4-methyl-</t>
  </si>
  <si>
    <t>serjeant3611</t>
  </si>
  <si>
    <t>Cn1cnc2ncc(=O)[nH]c2c1=O</t>
  </si>
  <si>
    <t>C=0.001_x000D_
Probably an equilibrium pK involving hydrated and anhydrous species</t>
  </si>
  <si>
    <t>pteridine-4,6(3H,5H)-dione, 3-methyl-</t>
  </si>
  <si>
    <t>serjeant3612</t>
  </si>
  <si>
    <t>Cn1cnc2[nH]c(=O)cnc2c1=O</t>
  </si>
  <si>
    <t>pteridine-4,7(3H,8H)-dione, 3-methyl-</t>
  </si>
  <si>
    <t>serjeant3613</t>
  </si>
  <si>
    <t>Cc1nc2c(=O)[nH]cnc2[nH]c1=O</t>
  </si>
  <si>
    <t>pteridine-4,7(3H,8H)-dione, 6-methyl-</t>
  </si>
  <si>
    <t>serjeant3614</t>
  </si>
  <si>
    <t>Cc1nc[nH]c2nc(=O)c(=O)[nH]c1-2</t>
  </si>
  <si>
    <t>pteridine-6,7(1H,5H)-dione, 4-methyl-</t>
  </si>
  <si>
    <t>serjeant3615</t>
  </si>
  <si>
    <t>Cn1cc(O)nc2c(=O)ncnc1-2</t>
  </si>
  <si>
    <t>pteridin-4(8H)-one, 6-hydroxy-8-methyl-</t>
  </si>
  <si>
    <t>serjeant3616</t>
  </si>
  <si>
    <t>Cn1c(=O)c(O)nc2ncncc21</t>
  </si>
  <si>
    <t>pteridin-6(5H)-one, 7-hydroxy-5-methyl-</t>
  </si>
  <si>
    <t>serjeant3617</t>
  </si>
  <si>
    <t>O=C(O)c1ccccc1S</t>
  </si>
  <si>
    <t>benzoic acid, 2-mercapto-</t>
  </si>
  <si>
    <t>serjeant3618</t>
  </si>
  <si>
    <t>C=0.00007_x000D_
Thermodynamic quantity is given</t>
  </si>
  <si>
    <t>O=C(O)c1cccc(S)c1</t>
  </si>
  <si>
    <t>benzoic acid, 3-mercapto-</t>
  </si>
  <si>
    <t>serjeant3619</t>
  </si>
  <si>
    <t>O=C(O)c1ccc(S)cc1</t>
  </si>
  <si>
    <t>benzoic acid, 4-mercapto-</t>
  </si>
  <si>
    <t>serjeant3620</t>
  </si>
  <si>
    <t>Cn1c(=O)[nH]c(=O)c2[nH]c(=O)cnc21</t>
  </si>
  <si>
    <t>pteridine-2,4,6(1H,3H,5H)-trione, 1-methyl-</t>
  </si>
  <si>
    <t>serjeant3621</t>
  </si>
  <si>
    <t>Cn1c(=O)[nH]c2ncc(=O)[nH]c2c1=O</t>
  </si>
  <si>
    <t>pteridine-2,4,6(1H,3H,5H)-trione, 3-methyl-</t>
  </si>
  <si>
    <t>serjeant3622</t>
  </si>
  <si>
    <t>Cc1nc2[nH]c(=O)[nH]c(=O)c2[nH]c1=O</t>
  </si>
  <si>
    <t>pteridine-2,4,6(1H,3H,5H)-trione, 7-methyl-</t>
  </si>
  <si>
    <t>serjeant3623</t>
  </si>
  <si>
    <t>Cn1c(=O)[nH]c(=O)c2ncc(=O)[nH]c21</t>
  </si>
  <si>
    <t>pteridine-2,4,7(1H,3H,8H)-trione, 1-methyl-</t>
  </si>
  <si>
    <t>serjeant3624</t>
  </si>
  <si>
    <t>3624a</t>
  </si>
  <si>
    <t>Cn1c(=O)[nH]c2[nH]c(=O)cnc2c1=O</t>
  </si>
  <si>
    <t>pteridine-2,4,7(1H,3H,8H)-trione, 3-methyl-</t>
  </si>
  <si>
    <t>serjeant3624a</t>
  </si>
  <si>
    <t>Cc1nc2c(=O)[nH]c(=O)[nH]c2[nH]c1=O</t>
  </si>
  <si>
    <t>pteridine-2,4,7(1H,3H,8H)-trione, 6-methyl-</t>
  </si>
  <si>
    <t>serjeant3625</t>
  </si>
  <si>
    <t>Cn1c(=O)cnc2c(=O)[nH]c(=O)[nH]c21</t>
  </si>
  <si>
    <t>pteridine-2,4,7(1H,3H,8H)-trione, 8-methyl-</t>
  </si>
  <si>
    <t>serjeant3626</t>
  </si>
  <si>
    <t>O=C(NO)c1ccccc1[N+](=O)[O-]</t>
  </si>
  <si>
    <t>C=0.0025, I=1.0(KNO3), mixed constants</t>
  </si>
  <si>
    <t>D64</t>
  </si>
  <si>
    <t>benzohydroxamic acid, 2-nitro-</t>
  </si>
  <si>
    <t>serjeant3627</t>
  </si>
  <si>
    <t>S117</t>
  </si>
  <si>
    <t>O=C(NO)c1cccc([N+](=O)[O-])c1</t>
  </si>
  <si>
    <t>benzohydroxamic acid, 3-nitro-</t>
  </si>
  <si>
    <t>serjeant3628</t>
  </si>
  <si>
    <t>O=C(NO)c1ccc([N+](=O)[O-])cc1</t>
  </si>
  <si>
    <t>benzohydroxamic acid, 4-nitro-</t>
  </si>
  <si>
    <t>serjeant3629</t>
  </si>
  <si>
    <t>C=0.01 (?) (Possible error in detail given)</t>
  </si>
  <si>
    <t>C=0.0006, I=0.1(KNO3), mixed constant</t>
  </si>
  <si>
    <t>C=0.0004, I=0.1(KCl), mixed constants</t>
  </si>
  <si>
    <t>benzoic acid, 2-amino-4-nitro-</t>
  </si>
  <si>
    <t>serjeant3630</t>
  </si>
  <si>
    <t>Nc1cc(C(=O)O)cc([N+](=O)[O-])c1</t>
  </si>
  <si>
    <t>benzoic acid, 3-amino-5-nitro-</t>
  </si>
  <si>
    <t>serjeant3631</t>
  </si>
  <si>
    <t>C=0.00008</t>
  </si>
  <si>
    <t>O=C1CNc2[nH]c(=O)nc(C(=O)O)c2N1</t>
  </si>
  <si>
    <t>C=0.009, mixed constant</t>
  </si>
  <si>
    <t>C59</t>
  </si>
  <si>
    <t>1,2,5,6,7,8-hexahydro-2,6-dioxo-4-Pteridinecarboxylic acid</t>
  </si>
  <si>
    <t>serjeant3632</t>
  </si>
  <si>
    <t>Cn1c(=O)[nH]c(=O)c2[nH]c(=O)c(=O)[nH]c21</t>
  </si>
  <si>
    <t>pteridine-2,4,6,7(1H,3H,5H,8H)-tetrone, 1-methyl-</t>
  </si>
  <si>
    <t>serjeant3633</t>
  </si>
  <si>
    <t>Cn1c(=O)[nH]c2[nH]c(=O)c(=O)[nH]c2c1=O</t>
  </si>
  <si>
    <t>pteridine-2,4,6,7(1H,3H,5H,8H)-tetrone, 3-methyl-</t>
  </si>
  <si>
    <t>serjeant3634</t>
  </si>
  <si>
    <t>Cn1c(=O)c(=O)[nH]c2c(=O)[nH]c(=O)[nH]c21</t>
  </si>
  <si>
    <t>pteridine-2,4,6,7(1H,3H,5H,8H)-tetrone, 8-methyl-</t>
  </si>
  <si>
    <t>serjeant3635</t>
  </si>
  <si>
    <t>O=C(O)c1cccc(S(=O)O)c1</t>
  </si>
  <si>
    <t>pK(COOH)</t>
  </si>
  <si>
    <t>I=0.002, concentration constant</t>
  </si>
  <si>
    <t>benzoic acid, 3-sulfino-</t>
  </si>
  <si>
    <t>serjeant3636</t>
  </si>
  <si>
    <t>I=0.010, concentration constant</t>
  </si>
  <si>
    <t>I=0.025, concentration constant</t>
  </si>
  <si>
    <t>I=0.05, concentration constant</t>
  </si>
  <si>
    <t>I=0.10, concentration constant</t>
  </si>
  <si>
    <t>I=0 (by extrapolation)</t>
  </si>
  <si>
    <t>O=C(O)c1ccc(S(=O)O)cc1</t>
  </si>
  <si>
    <t>benzoic acid, 4-sulfino-</t>
  </si>
  <si>
    <t>serjeant3637</t>
  </si>
  <si>
    <t>I=0.004, concentration constant</t>
  </si>
  <si>
    <t>Cc1cc([N+](=O)[O-])cc([N+](=O)[O-])c1O</t>
  </si>
  <si>
    <t>phenol, 2-methyl-4,6-dinitro-</t>
  </si>
  <si>
    <t>serjeant3638</t>
  </si>
  <si>
    <t>Cc1cc([N+](=O)[O-])c(O)c([N+](=O)[O-])c1</t>
  </si>
  <si>
    <t>phenol, 4-methyl-2,6-dinitro-</t>
  </si>
  <si>
    <t>serjeant3639</t>
  </si>
  <si>
    <t>NNC(=O)c1cc([N+](=O)[O-])cc([N+](=O)[O-])c1</t>
  </si>
  <si>
    <t>benzohydrazide, 3,5-dinitro-</t>
  </si>
  <si>
    <t>serjeant3640</t>
  </si>
  <si>
    <t>O=C(O)c1ccc(S(=O)(=O)O)cc1</t>
  </si>
  <si>
    <t>benzoic acid, 4-sulfo-</t>
  </si>
  <si>
    <t>serjeant3641</t>
  </si>
  <si>
    <t>O=c1ccc(S(=O)(=O)O)ccc1O</t>
  </si>
  <si>
    <t>O12</t>
  </si>
  <si>
    <t>4-hydroxy-5-oxo-1,3,6-Cycloheptatrienesulfonic acid</t>
  </si>
  <si>
    <t>Tropolone-5-sulfonic-acid</t>
  </si>
  <si>
    <t>serjeant3642</t>
  </si>
  <si>
    <t>O=C(O)c1cc(S(=O)(=O)O)ccc1O</t>
  </si>
  <si>
    <t>benzoic acid, 2-hydroxy-5-sulfo-</t>
  </si>
  <si>
    <t>5-Sulfosalicylic acid</t>
  </si>
  <si>
    <t>serjeant3643</t>
  </si>
  <si>
    <t>extrapolated to C=0</t>
  </si>
  <si>
    <t>I=1.0(NaClO4), mixed constants</t>
  </si>
  <si>
    <t>2.23-2.31</t>
  </si>
  <si>
    <t>C=0.01, I=1.0(KCl, KNO3, NaClO4), concentration constant</t>
  </si>
  <si>
    <t>M6</t>
  </si>
  <si>
    <t>C=0.0005, I=0.1 in various buffers</t>
  </si>
  <si>
    <t>I=0.1 in various buffers</t>
  </si>
  <si>
    <t>I=0.16-0.19 in various buffers</t>
  </si>
  <si>
    <t>S=c1[nH]c2ccccc2[nH]1</t>
  </si>
  <si>
    <t>E and O5</t>
  </si>
  <si>
    <t>Benzimidazole-2(3H)-thione</t>
  </si>
  <si>
    <t>serjeant3644</t>
  </si>
  <si>
    <t>C=0.000012 in 0.01M buffers</t>
  </si>
  <si>
    <t>Cc1cnc2c(=S)nc[nH]c2n1</t>
  </si>
  <si>
    <t>pteridine-4(1H)-thione, 7-methyl-</t>
  </si>
  <si>
    <t>serjeant3645</t>
  </si>
  <si>
    <t>pteridin-4(1H)-one, 2-amino-1-methyl-</t>
  </si>
  <si>
    <t>serjeant3647</t>
  </si>
  <si>
    <t>pteridin-4(3H)-one, 2-amino-3-methyl-</t>
  </si>
  <si>
    <t>serjeant3648</t>
  </si>
  <si>
    <t>Cc1cnc2[nH]c(N)nc(=O)c2n1</t>
  </si>
  <si>
    <t>W26</t>
  </si>
  <si>
    <t>pteridin-4(1H)-one, 2-amino-6-methyl-</t>
  </si>
  <si>
    <t>serjeant3649</t>
  </si>
  <si>
    <t>C=0.01-0.02</t>
  </si>
  <si>
    <t>CNc1nc(=O)c2nccnc2[nH]1</t>
  </si>
  <si>
    <t>pteridin-4(1H)-one, 2-methylamino-</t>
  </si>
  <si>
    <t>serjeant3650</t>
  </si>
  <si>
    <t>Cc1ccc(O)c(Cl)c1</t>
  </si>
  <si>
    <t>phenol, 2-chloro-4-methyl-</t>
  </si>
  <si>
    <t>serjeant3652</t>
  </si>
  <si>
    <t>Cc1cccc(Cl)c1O</t>
  </si>
  <si>
    <t>phenol, 2-chloro-6-methyl-</t>
  </si>
  <si>
    <t>serjeant3653</t>
  </si>
  <si>
    <t>Cc1cc(Cl)ccc1O</t>
  </si>
  <si>
    <t>phenol, 4-chloro-2-methyl-</t>
  </si>
  <si>
    <t>serjeant3654</t>
  </si>
  <si>
    <t>C=0.00001-0.0001, I=0.1(NaClO4)_x000D_
1% ethanol</t>
  </si>
  <si>
    <t>Cc1cc(O)ccc1Cl</t>
  </si>
  <si>
    <t>phenol, 4-chloro-3-methyl-</t>
  </si>
  <si>
    <t>serjeant3655</t>
  </si>
  <si>
    <t>ON=Cc1ccccc1O</t>
  </si>
  <si>
    <t>E3bg, R3h, R4</t>
  </si>
  <si>
    <t>benzaldehyde oxime, 2-hydroxy-</t>
  </si>
  <si>
    <t>serjeant3656</t>
  </si>
  <si>
    <t>I=0.26</t>
  </si>
  <si>
    <t>L72</t>
  </si>
  <si>
    <t>C=0.01, I=0.1(KCl), mixed constant_x000D_
I=0.01</t>
  </si>
  <si>
    <t>C=0.01, I=0.1(KCl), mixed constant_x000D_
I=0.025</t>
  </si>
  <si>
    <t>C=0.01, I=0.1(KCl), mixed constant_x000D_
I=0.05</t>
  </si>
  <si>
    <t>C=0.01, I=0.1(KCl), mixed constant_x000D_
I=0.075</t>
  </si>
  <si>
    <t>C=0.01, I=0.1(KCl), mixed constant_x000D_
I=0.100</t>
  </si>
  <si>
    <t>ON=Cc1ccc(O)cc1</t>
  </si>
  <si>
    <t>C=0.01, I=0. 1(KCl), mixed constant</t>
  </si>
  <si>
    <t>benzaldehyde oxime, 4-hydroxy-</t>
  </si>
  <si>
    <t>serjeant3657</t>
  </si>
  <si>
    <t>NC(=O)c1ccccc1O</t>
  </si>
  <si>
    <t>benzenecarboxamide, 2-hydroxy-</t>
  </si>
  <si>
    <t>serjeant3658</t>
  </si>
  <si>
    <t>I=1.0(NaClO4), mixed constant</t>
  </si>
  <si>
    <t>NC(=O)c1cccc(O)c1</t>
  </si>
  <si>
    <t>benzenecarboxamide, 3-hydroxy-</t>
  </si>
  <si>
    <t>serjeant3659</t>
  </si>
  <si>
    <t>NC(=O)c1ccc(O)cc1</t>
  </si>
  <si>
    <t>benzenecarboxamide, 4-hydroxy-</t>
  </si>
  <si>
    <t>serjeant3660</t>
  </si>
  <si>
    <t>serjeant3661</t>
  </si>
  <si>
    <t>S59</t>
  </si>
  <si>
    <t>C=0.01, I=0.01</t>
  </si>
  <si>
    <t>C=0.01, I=0.1(NaClO4), concentration constant</t>
  </si>
  <si>
    <t>D62</t>
  </si>
  <si>
    <t>S22</t>
  </si>
  <si>
    <t>benzoic acid, 2-amino-</t>
  </si>
  <si>
    <t>serjeant3662</t>
  </si>
  <si>
    <t>E3g</t>
  </si>
  <si>
    <t>L71</t>
  </si>
  <si>
    <t>C=0.00066, I=0.1(KCl), mixed constants</t>
  </si>
  <si>
    <t>benzoic acid, 3-amino-</t>
  </si>
  <si>
    <t>serjeant3663</t>
  </si>
  <si>
    <t>benzoic acid, 4-amino-</t>
  </si>
  <si>
    <t>serjeant3664</t>
  </si>
  <si>
    <t>CC1=CC(=O)C=CC1=NO</t>
  </si>
  <si>
    <t>1,4-Benzoquinone, 1-oxime, 2-methyl-</t>
  </si>
  <si>
    <t>serjeant3665</t>
  </si>
  <si>
    <t>CC1=CC(=NO)C=CC1=O</t>
  </si>
  <si>
    <t>1,4-Benzoquinone, 1-oxime, 3-methyl-</t>
  </si>
  <si>
    <t>serjeant3666</t>
  </si>
  <si>
    <t>18+-2</t>
  </si>
  <si>
    <t>2-Pyridinecarboxylic acid, 6-methyl-</t>
  </si>
  <si>
    <t>serjeant3668</t>
  </si>
  <si>
    <t>Cc1nc2c(=O)nc(N)[nH]c2[nH]c1=O</t>
  </si>
  <si>
    <t>pteridine-4,7(1H,8H)-dione, 2-amino-6-methyl-</t>
  </si>
  <si>
    <t>serjeant3670</t>
  </si>
  <si>
    <t>Cn1c(=O)cnc2c(=O)nc(N)[nH]c21</t>
  </si>
  <si>
    <t>pteridine-4,7(1H,8H)-dione, 2-amino-8-methyl-</t>
  </si>
  <si>
    <t>serjeant3671</t>
  </si>
  <si>
    <t>Cn1c(N)nc2[nH]c(=O)cnc2c1=O</t>
  </si>
  <si>
    <t>pteridine-4,7(3H,8H)-dione, 2-amino-3-methyl-</t>
  </si>
  <si>
    <t>serjeant3672</t>
  </si>
  <si>
    <t>Cn1c(=O)cnc2c(=O)[nH]c(N)nc21</t>
  </si>
  <si>
    <t>pteridine-4,7(3H,8H)-dione, 2-amino-8-methyl-</t>
  </si>
  <si>
    <t>serjeant3673</t>
  </si>
  <si>
    <t>COc1ccc(O)c(Br)c1</t>
  </si>
  <si>
    <t>phenol, 2-bromo-4-methoxy-</t>
  </si>
  <si>
    <t>serjeant3674</t>
  </si>
  <si>
    <t>COc1ccc(O)cc1Br</t>
  </si>
  <si>
    <t>phenol, 3-bromo-4-methoxy-</t>
  </si>
  <si>
    <t>serjeant3675</t>
  </si>
  <si>
    <t>NC(=O)c1ccc(O)cc1O</t>
  </si>
  <si>
    <t>benzenecarboxamide, 2,4-dihydroxy-</t>
  </si>
  <si>
    <t>serjeant3676</t>
  </si>
  <si>
    <t>NC(=O)c1c(O)cccc1O</t>
  </si>
  <si>
    <t>benzenecarboxamide, 2,6-dihydroxy-</t>
  </si>
  <si>
    <t>serjeant3677</t>
  </si>
  <si>
    <t>serjeant3679</t>
  </si>
  <si>
    <t>C=0.00085, I=0.1(KCl), mixed constants</t>
  </si>
  <si>
    <t>benzoic acid, 2-amino-5-hydroxy-</t>
  </si>
  <si>
    <t>serjeant3680</t>
  </si>
  <si>
    <t>benzoic acid, 4-amino-2-hydroxy-</t>
  </si>
  <si>
    <t>PAS</t>
  </si>
  <si>
    <t>serjeant3681</t>
  </si>
  <si>
    <t>COc1ccc(O)c(N=O)c1</t>
  </si>
  <si>
    <t>I=0.0016-0.55</t>
  </si>
  <si>
    <t>phenol, 4-methoxy-2-nitroso-</t>
  </si>
  <si>
    <t>serjeant3683</t>
  </si>
  <si>
    <t>Cc1ccc([N+](=O)[O-])cc1O</t>
  </si>
  <si>
    <t>phenol, 2-methyl-5-nitro-</t>
  </si>
  <si>
    <t>serjeant3684</t>
  </si>
  <si>
    <t>Cc1ccc([N+](=O)[O-])c(O)c1</t>
  </si>
  <si>
    <t>phenol, 5-methyl-2-nitro-</t>
  </si>
  <si>
    <t>serjeant3685</t>
  </si>
  <si>
    <t>C=0.0001-0.00001, I=0.1, mixed_x000D_
constant</t>
  </si>
  <si>
    <t>Cc1ccc(O)c([N+](=O)[O-])c1</t>
  </si>
  <si>
    <t>phenol, 4-methyl-2-nitro-</t>
  </si>
  <si>
    <t>serjeant3686</t>
  </si>
  <si>
    <t>Cc1ccc(O)cc1[N+](=O)[O-]</t>
  </si>
  <si>
    <t>phenol, 4-methyl-3-nitro-</t>
  </si>
  <si>
    <t>serjeant3687</t>
  </si>
  <si>
    <t>O=C(O)c1cccc(CO)n1</t>
  </si>
  <si>
    <t>2-Pyridinecarboxylic acid, 6-hydroxymethyl-</t>
  </si>
  <si>
    <t>serjeant3688</t>
  </si>
  <si>
    <t>3-Pyridinecarboxylic acid, 1,6-dihydro-1-methyl-6-oxo-</t>
  </si>
  <si>
    <t>serjeant3689</t>
  </si>
  <si>
    <t>NNC(=O)c1ccccc1[N+](=O)[O-]</t>
  </si>
  <si>
    <t>benzohydrazide, 2-nitro-</t>
  </si>
  <si>
    <t>serjeant3690</t>
  </si>
  <si>
    <t>NNC(=O)c1cccc([N+](=O)[O-])c1</t>
  </si>
  <si>
    <t>benzohydrazide, 3-nitro-</t>
  </si>
  <si>
    <t>serjeant3691</t>
  </si>
  <si>
    <t>NNC(=O)c1ccc([N+](=O)[O-])cc1</t>
  </si>
  <si>
    <t>benzohydrazide, 4-nitro-</t>
  </si>
  <si>
    <t>serjeant3692</t>
  </si>
  <si>
    <t>Cn1c(=O)c(=O)[nH]c2c(=O)nc(N)[nH]c21</t>
  </si>
  <si>
    <t>pteridine-4,6,7(1H,5H,8H)-trione, 2-amino-8-methyl-</t>
  </si>
  <si>
    <t>serjeant3693</t>
  </si>
  <si>
    <t>Cn1c(N)nc2[nH]c(=O)c(=O)[nH]c2c1=O</t>
  </si>
  <si>
    <t>pteridine-4,6,7(3H,5H,8H)-trione, 2-amino-3-methyl-</t>
  </si>
  <si>
    <t>serjeant3694</t>
  </si>
  <si>
    <t>COc1c(O)cccc1[N+](=O)[O-]</t>
  </si>
  <si>
    <t>I=0.1, mixed constant(?)</t>
  </si>
  <si>
    <t>phenol, 2-methoxy-3-nitro-</t>
  </si>
  <si>
    <t>serjeant3696</t>
  </si>
  <si>
    <t>COc1cc([N+](=O)[O-])ccc1O</t>
  </si>
  <si>
    <t>phenol, 2-methoxy-4-nitro-</t>
  </si>
  <si>
    <t>serjeant3697</t>
  </si>
  <si>
    <t>COc1ccc([N+](=O)[O-])cc1O</t>
  </si>
  <si>
    <t>phenol, 2-methoxy-5-nitro-</t>
  </si>
  <si>
    <t>serjeant3698</t>
  </si>
  <si>
    <t>COc1cccc([N+](=O)[O-])c1O</t>
  </si>
  <si>
    <t>phenol, 2-methoxy-6-nitro-</t>
  </si>
  <si>
    <t>serjeant3699</t>
  </si>
  <si>
    <t>COc1cc(O)ccc1[N+](=O)[O-]</t>
  </si>
  <si>
    <t>phenol, 3-methoxy-4-nitro-</t>
  </si>
  <si>
    <t>serjeant3700</t>
  </si>
  <si>
    <t>COc1ccc([N+](=O)[O-])c(O)c1</t>
  </si>
  <si>
    <t>C=0.0001-0.00001, I=0.1, mixed constant</t>
  </si>
  <si>
    <t>phenol, 5-methoxy-2-nitro-</t>
  </si>
  <si>
    <t>serjeant3701</t>
  </si>
  <si>
    <t>COc1ccc(O)c([N+](=O)[O-])c1</t>
  </si>
  <si>
    <t>phenol, 4-methoxy-2-nitro-</t>
  </si>
  <si>
    <t>serjeant3702</t>
  </si>
  <si>
    <t>COc1ccc(O)cc1[N+](=O)[O-]</t>
  </si>
  <si>
    <t>phenol, 4-methoxy-3-nitro-</t>
  </si>
  <si>
    <t>serjeant3703</t>
  </si>
  <si>
    <t>COc1cc[n+]([O-])c(C(=O)O)c1</t>
  </si>
  <si>
    <t>2-Pyridinecarboxylic acid, N-oxide, 4-methoxy-</t>
  </si>
  <si>
    <t>serjeant3704</t>
  </si>
  <si>
    <t>COc1cc[n+]([O-])cc1C(=O)O</t>
  </si>
  <si>
    <t>3-Pyridinecarboxylic acid, N-oxide, 4-methoxy-</t>
  </si>
  <si>
    <t>serjeant3705</t>
  </si>
  <si>
    <t>O=C(O)c1ccccc1P(O)O</t>
  </si>
  <si>
    <t>C=0.05, mixed constants</t>
  </si>
  <si>
    <t>Q1</t>
  </si>
  <si>
    <t>benzoic acid, 2-dihydroxyphosphino-</t>
  </si>
  <si>
    <t>serjeant3706</t>
  </si>
  <si>
    <t>O=C(O)c1ccccc1OP(=O)(O)O</t>
  </si>
  <si>
    <t>benzoic acid, 2-phosphonooxy-</t>
  </si>
  <si>
    <t>serjeant3707</t>
  </si>
  <si>
    <t>O=C(O)c1cccc(OP(=O)(O)O)c1</t>
  </si>
  <si>
    <t>C=0.1, I=0.1</t>
  </si>
  <si>
    <t>benzoic acid, 3-phosphonooxy-</t>
  </si>
  <si>
    <t>serjeant3708</t>
  </si>
  <si>
    <t>C=0.01, I=0.1_x000D_
pK1 was determined in 10% dioxan-water. Value was corrected to 100% water</t>
  </si>
  <si>
    <t>O=C(O)c1ccc(OP(=O)(O)O)cc1</t>
  </si>
  <si>
    <t>benzoic acid, 4-phosphonooxy-</t>
  </si>
  <si>
    <t>serjeant3709</t>
  </si>
  <si>
    <t>NC(=S)c1ccccc1</t>
  </si>
  <si>
    <t>Benzenecarbothioamide</t>
  </si>
  <si>
    <t>Thiobenzamide</t>
  </si>
  <si>
    <t>serjeant3710</t>
  </si>
  <si>
    <t>M47</t>
  </si>
  <si>
    <t>Benzenecarboxamide oxime</t>
  </si>
  <si>
    <t>serjeant3711</t>
  </si>
  <si>
    <t>Benzohydrazide</t>
  </si>
  <si>
    <t>serjeant3712</t>
  </si>
  <si>
    <t>CCc1n[nH]c2nc(N)nc(=O)c-2n1</t>
  </si>
  <si>
    <t>pyrimidino[5,4-e]-1,2,4-triazin-5(1H)-one, 7-amino-3-ethyl-</t>
  </si>
  <si>
    <t>serjeant3713</t>
  </si>
  <si>
    <t>COc1cccc(S)c1</t>
  </si>
  <si>
    <t>benzenethiol, 3-methoxy-</t>
  </si>
  <si>
    <t>serjeant3714</t>
  </si>
  <si>
    <t>COc1ccc(S)cc1</t>
  </si>
  <si>
    <t>m=0.001, I&lt;0.15</t>
  </si>
  <si>
    <t>benzenethiol, 4-methoxy-</t>
  </si>
  <si>
    <t>serjeant3715</t>
  </si>
  <si>
    <t>NC(=O)c1cc(N)ccc1O</t>
  </si>
  <si>
    <t>benzenecarboxamide, 3-amino-6-hydroxy-</t>
  </si>
  <si>
    <t>serjeant3719</t>
  </si>
  <si>
    <t>Nc1ccccc1C(=O)NO</t>
  </si>
  <si>
    <t>benzohydroxamic acid, 2-amino-</t>
  </si>
  <si>
    <t>serjeant3720</t>
  </si>
  <si>
    <t>Nc1ccc(C(=O)NO)cc1</t>
  </si>
  <si>
    <t>C=0.01 (?)</t>
  </si>
  <si>
    <t>benzohydroxamic acid, 4-amino-</t>
  </si>
  <si>
    <t>serjeant3721</t>
  </si>
  <si>
    <t>CC1Nc2c([nH]cnc2=O)NC1=O</t>
  </si>
  <si>
    <t>pteridine-4,7(1H,8H)-dione, 5,6-dihydro-6-methyl-</t>
  </si>
  <si>
    <t>serjeant3723</t>
  </si>
  <si>
    <t>purine-2,6(1H,3H)-dione, 1,3-dimethyl-</t>
  </si>
  <si>
    <t>serjeant3724</t>
  </si>
  <si>
    <t>Cn1c(=O)[nH]c2ncn(C)c2c1=O</t>
  </si>
  <si>
    <t>purine-2,6(1H,3H)-dione, 1,7-dimethyl-</t>
  </si>
  <si>
    <t>serjeant3725</t>
  </si>
  <si>
    <t>Cn1c(=O)[nH]c2c(ncn2C)c1=O</t>
  </si>
  <si>
    <t>purine-2,6(1H,3H)-dione, 1,9-dimethyl-</t>
  </si>
  <si>
    <t>serjeant3726</t>
  </si>
  <si>
    <t>purine-2,6(1H,3H)-dione, 3,7-dimethyl-</t>
  </si>
  <si>
    <t>serjeant3727</t>
  </si>
  <si>
    <t>Cn1cnc2c(=O)[nH]c(=O)n(C)c21</t>
  </si>
  <si>
    <t>purine-2,6(1H,3H)-dione, 3,9-dimethyl-</t>
  </si>
  <si>
    <t>serjeant3728</t>
  </si>
  <si>
    <t>Cc1nc2c(=O)[nH]c(=O)[nH]c2n1C</t>
  </si>
  <si>
    <t>purine-2,6(1H,3H)-dione, 8,9-dimethyl-</t>
  </si>
  <si>
    <t>serjeant3729</t>
  </si>
  <si>
    <t>CCn1cnc2c(=O)[nH]c(=O)[nH]c21</t>
  </si>
  <si>
    <t>purine-2,6(1H,3H)-dione, 9-ethyl-</t>
  </si>
  <si>
    <t>serjeant3730</t>
  </si>
  <si>
    <t>Cn1c(=O)c2cn[nH]c2n(C)c1=O</t>
  </si>
  <si>
    <t>1H-Pyrazolo[3,4-d]pyrimidine-4,6(5H,7H)-dione, 5,7-dimethyl-</t>
  </si>
  <si>
    <t>serjeant3731</t>
  </si>
  <si>
    <t>Cc1ccc(S(=O)O)cc1</t>
  </si>
  <si>
    <t>benzenesulfinic acid, 4-methyl-</t>
  </si>
  <si>
    <t>serjeant3732</t>
  </si>
  <si>
    <t>B179</t>
  </si>
  <si>
    <t>O=S(O)Cc1ccccc1</t>
  </si>
  <si>
    <t>methanesulfinic acid, phenyl-</t>
  </si>
  <si>
    <t>serjeant3733</t>
  </si>
  <si>
    <t>CS(=O)c1ccccc1O</t>
  </si>
  <si>
    <t>phenol, 2-methylsulfinyl-</t>
  </si>
  <si>
    <t>serjeant3734</t>
  </si>
  <si>
    <t>~7.8</t>
  </si>
  <si>
    <t>CS(=O)c1cccc(O)c1</t>
  </si>
  <si>
    <t>B105</t>
  </si>
  <si>
    <t>phenol, 3-methylsulphinyl-</t>
  </si>
  <si>
    <t>serjeant3735</t>
  </si>
  <si>
    <t>CS(=O)c1ccc(O)cc1</t>
  </si>
  <si>
    <t>phenol, 4-methylsulphinyl-</t>
  </si>
  <si>
    <t>serjeant3736</t>
  </si>
  <si>
    <t>CCc1ccc(C(=O)O)s1</t>
  </si>
  <si>
    <t>C=0.005; mixed constant</t>
  </si>
  <si>
    <t>5-ethyl-2-Thiophenecarboxylic acid</t>
  </si>
  <si>
    <t>serjeant3737</t>
  </si>
  <si>
    <t>Cc1ccc([Se](=O)O)cc1</t>
  </si>
  <si>
    <t>I=0.005, 4% methanol</t>
  </si>
  <si>
    <t>benzeneseleninic acid, 4-methyl-</t>
  </si>
  <si>
    <t>serjeant3738</t>
  </si>
  <si>
    <t>C=CCc1c(O)[nH]c(=O)[nH]c1=O</t>
  </si>
  <si>
    <t>pyrimidine-2,4(1H,3H)-dione, 5-allyl-6-hydroxy-</t>
  </si>
  <si>
    <t>serjeant3739</t>
  </si>
  <si>
    <t>CNC(=O)c1nc(C=O)c(N)[nH]c1=O</t>
  </si>
  <si>
    <t>C=0.0001, I=0.01, mixed constant</t>
  </si>
  <si>
    <t>2-Pyrazinecarboxamide, 5-amino-6-formyl-3,4-dihydro-N-methyl-3-oxo-</t>
  </si>
  <si>
    <t>serjeant3740</t>
  </si>
  <si>
    <t>O=c1[nH]c(=O)c2ncn(CCO)c2[nH]1</t>
  </si>
  <si>
    <t>purine-2,6(1H,3H)-dione, 9-(2-hydroxyethyl)-</t>
  </si>
  <si>
    <t>serjeant3741</t>
  </si>
  <si>
    <t>COc1ccc(S(=O)O)cc1</t>
  </si>
  <si>
    <t>benzenesulfinic acid, 4-methoxy-</t>
  </si>
  <si>
    <t>serjeant3745</t>
  </si>
  <si>
    <t>Cc1ccc(S(=O)(=O)O)cc1</t>
  </si>
  <si>
    <t>Saturated aq. solution</t>
  </si>
  <si>
    <t>D39</t>
  </si>
  <si>
    <t>benzenesulfonic acid, 4-methyl-</t>
  </si>
  <si>
    <t>serjeant3746</t>
  </si>
  <si>
    <t>3746a</t>
  </si>
  <si>
    <t>CS(=O)(=O)c1ccc(O)cc1</t>
  </si>
  <si>
    <t>phenol, 4-mesyl-</t>
  </si>
  <si>
    <t>serjeant3746a</t>
  </si>
  <si>
    <t>Cn1c(C(=O)O)cc(=O)n(C)c1=O</t>
  </si>
  <si>
    <t>4-Pyrimidinecarboxylic acid, 1,2,3,6-tetrahydro-1,3-dimethyl-2,6-dioxo-</t>
  </si>
  <si>
    <t>serjeant3747</t>
  </si>
  <si>
    <t>Cc1cccc(C(N)=S)n1</t>
  </si>
  <si>
    <t>2-Pyridinecarbothioamide, 6-methyl-</t>
  </si>
  <si>
    <t>serjeant3748</t>
  </si>
  <si>
    <t>CSc1ncc2[nH]c(C)nc2n1</t>
  </si>
  <si>
    <t>C&lt;0.0001, I=0.01</t>
  </si>
  <si>
    <t>purine, 8-methyl-2-methylthio-</t>
  </si>
  <si>
    <t>serjeant3749</t>
  </si>
  <si>
    <t>NCc1ccccc1O</t>
  </si>
  <si>
    <t>phenol, 2-aminomethyl-</t>
  </si>
  <si>
    <t>serjeant3750</t>
  </si>
  <si>
    <t>NCc1cccc(O)c1</t>
  </si>
  <si>
    <t>phenol, 3-aminomethyl-</t>
  </si>
  <si>
    <t>serjeant3751</t>
  </si>
  <si>
    <t>NCc1ccc(O)cc1</t>
  </si>
  <si>
    <t>phenol, 4-aminomethyl-</t>
  </si>
  <si>
    <t>serjeant3752</t>
  </si>
  <si>
    <t>NNC(=O)Cc1ccncc1</t>
  </si>
  <si>
    <t>acetohydrazide, 2-(4-pyridyl)-</t>
  </si>
  <si>
    <t>serjeant3753</t>
  </si>
  <si>
    <t>CN(O)N=Nc1ccccc1</t>
  </si>
  <si>
    <t>C=0.00004, I=0.1(KCl), mixed constant</t>
  </si>
  <si>
    <t>D54</t>
  </si>
  <si>
    <t>triazen-3-ol, 3-methyl-1-phenyl-</t>
  </si>
  <si>
    <t>serjeant3754</t>
  </si>
  <si>
    <t>CC1=Nc2c([nH]c(N)nc2=O)NC1</t>
  </si>
  <si>
    <t>pteridin-4(1H)-one, 2-amino-7,8-dihydro-6-methyl-</t>
  </si>
  <si>
    <t>serjeant3755</t>
  </si>
  <si>
    <t>O=C1NC(=O)C2CCCC12</t>
  </si>
  <si>
    <t>3-Azabicyclo[3.3.0]octane-2,4-dione</t>
  </si>
  <si>
    <t>serjeant3756</t>
  </si>
  <si>
    <t>NCc1cccc(O)c1O</t>
  </si>
  <si>
    <t>1,2-Benzenediol, 3-aminomethyl-</t>
  </si>
  <si>
    <t>serjeant3757</t>
  </si>
  <si>
    <t>NCc1ccc(O)c(O)c1</t>
  </si>
  <si>
    <t>1,2-Benzenediol, 4-aminomethyl-</t>
  </si>
  <si>
    <t>serjeant3758</t>
  </si>
  <si>
    <t>COc1ccc(O)c(N)c1</t>
  </si>
  <si>
    <t>phenol, 2-amino-4-methoxy-</t>
  </si>
  <si>
    <t>serjeant3759</t>
  </si>
  <si>
    <t>Cc1cc(=O)n(O)c(O)c1C</t>
  </si>
  <si>
    <t>pyridin-2(1H)-one, 1,6-dihydroxy-4,5-dimethyl-</t>
  </si>
  <si>
    <t>serjeant3762</t>
  </si>
  <si>
    <t>NC(=O)C(C(N)=O)C1NC(=O)Nc2nn[nH]c21</t>
  </si>
  <si>
    <t>propanediamide, 2-(4,5,6,7-tetrahydro-5-oxo-1H-1,2,3-triazolo[4,5-d]pyrimidin-7-yl)-</t>
  </si>
  <si>
    <t>serjeant3763</t>
  </si>
  <si>
    <t>O=P(O)(O)Cc1ccccc1</t>
  </si>
  <si>
    <t>Benzylphosphonic acid</t>
  </si>
  <si>
    <t>serjeant3764</t>
  </si>
  <si>
    <t>3764a</t>
  </si>
  <si>
    <t>CP(=O)(O)Oc1ccccc1</t>
  </si>
  <si>
    <t>B44</t>
  </si>
  <si>
    <t>Phenyl hydrogen methylphosphonate</t>
  </si>
  <si>
    <t>serjeant3764a</t>
  </si>
  <si>
    <t>O=[As](O)(O)Cc1ccccc1</t>
  </si>
  <si>
    <t>Benzylarsonic acid</t>
  </si>
  <si>
    <t>serjeant3765</t>
  </si>
  <si>
    <t>CCOC(=O)C1=C(O)CNC1=O</t>
  </si>
  <si>
    <t>Ethyl 4-hydroxy-2-oxo-3-pyrroline-3-carboxylate</t>
  </si>
  <si>
    <t>serjeant3766</t>
  </si>
  <si>
    <t>O=P(O)(O)OCc1ccccc1</t>
  </si>
  <si>
    <t>C=0.0008-0.0011</t>
  </si>
  <si>
    <t>Benzyl dihydrogen phosphate</t>
  </si>
  <si>
    <t>serjeant3768</t>
  </si>
  <si>
    <t>O=P(O)(O)COc1ccccc1</t>
  </si>
  <si>
    <t>Mixed constants (?)</t>
  </si>
  <si>
    <t>Phenoxymethylphosphonic acid</t>
  </si>
  <si>
    <t>serjeant3769</t>
  </si>
  <si>
    <t>I=0.01-0.02</t>
  </si>
  <si>
    <t>Cc1ccc(OP(=O)(O)O)cc1</t>
  </si>
  <si>
    <t>C=0.005, I=0.025, mixed constants, 7% ethanol</t>
  </si>
  <si>
    <t>p-Tolyl dihydrogen phosphate</t>
  </si>
  <si>
    <t>serjeant3770</t>
  </si>
  <si>
    <t>Cc1cc(C)n(CC(=O)O)n1</t>
  </si>
  <si>
    <t>acetic acid, 2-(3,5-dimethyl-1-pyrazolyl)-</t>
  </si>
  <si>
    <t>serjeant3771</t>
  </si>
  <si>
    <t>Cc1c(C)n(C)c(=O)[nH]c1=O</t>
  </si>
  <si>
    <t>D48</t>
  </si>
  <si>
    <t>pyrimidine-2,4(1H,3H)-dione, 1,5,6-trimethyl-</t>
  </si>
  <si>
    <t>serjeant3772</t>
  </si>
  <si>
    <t>Cc1[nH]c(=O)n(C)c(=O)c1C</t>
  </si>
  <si>
    <t>pyrimidine-2,4(1H,3H)-dione, 3,5,6-trimethyl-</t>
  </si>
  <si>
    <t>serjeant3773</t>
  </si>
  <si>
    <t>Nc1nccc(CC(N)C(=O)O)n1</t>
  </si>
  <si>
    <t>propanoic acid, 2-amino-3-(2-amino-4-pyrimidinyl)-</t>
  </si>
  <si>
    <t>Lathytine</t>
  </si>
  <si>
    <t>serjeant3774</t>
  </si>
  <si>
    <t>CC1CC(=NO)C(=O)C(=NO)C1</t>
  </si>
  <si>
    <t>C=0.01, I=0.1(KCl)</t>
  </si>
  <si>
    <t>1,2,3-Cyclohexanetrione, 1,3-dioxime, 5-methyl-</t>
  </si>
  <si>
    <t>serjeant3775</t>
  </si>
  <si>
    <t>CC1(C(=O)O)CCC(C#N)N1O</t>
  </si>
  <si>
    <t>2-Pyrrolidinecarboxylic acid, 5-cyano-1-hydroxy-2-methyl-</t>
  </si>
  <si>
    <t>serjeant3776</t>
  </si>
  <si>
    <t>O=C(O)C1CCC(=NO)C(=NO)C1</t>
  </si>
  <si>
    <t>cyclohexanecarboxylic acid, 3,4-bis(hydroxyimino)-</t>
  </si>
  <si>
    <t>serjeant3777</t>
  </si>
  <si>
    <t>O=C(O)CCC(CCC(=O)O)([N+](=O)[O-])[N+](=O)[O-]</t>
  </si>
  <si>
    <t>heptanedioic acid, 4,4-dinitro-</t>
  </si>
  <si>
    <t>serjeant3779</t>
  </si>
  <si>
    <t>COC(=O)CCC(CC([N+](=O)[O-])[N+](=O)[O-])([N+](=O)[O-])[N+](=O)[O-]</t>
  </si>
  <si>
    <t>Aq. HClO4 solution, Ho scale</t>
  </si>
  <si>
    <t>Methyl 4,4,6,6-tetranitrohexanoate</t>
  </si>
  <si>
    <t>serjeant3780</t>
  </si>
  <si>
    <t>CNc1nc(=O)n(C)cc1C</t>
  </si>
  <si>
    <t>pyrimidin-2(1H)-one, 1,5-dimethyl-4-methylamino-</t>
  </si>
  <si>
    <t>serjeant3781</t>
  </si>
  <si>
    <t>CN(C)c1ccn(C)c(=O)n1</t>
  </si>
  <si>
    <t>pyrimidin-2(1H)-one, 4-dimethylamino-1-methyl-</t>
  </si>
  <si>
    <t>serjeant3782</t>
  </si>
  <si>
    <t>CC1CNc2[nH]c(N)nc(=O)c2N1</t>
  </si>
  <si>
    <t>pteridin-4(1H)-one, 2-amino-5,6,7,8-tetrahydro-6-methyl-</t>
  </si>
  <si>
    <t>serjeant3783</t>
  </si>
  <si>
    <t>COC(=O)C(N)Cc1c[nH]cn1</t>
  </si>
  <si>
    <t>Methyl 2-amino-3-(4-imidazolyl)propanoate</t>
  </si>
  <si>
    <t>serjeant3784</t>
  </si>
  <si>
    <t>O=C(O)C1CCC(Cl)CC1</t>
  </si>
  <si>
    <t>cyclohexanecarboxylic acid, 4-chloro-</t>
  </si>
  <si>
    <t>serjeant3786</t>
  </si>
  <si>
    <t>CONc1cc(=O)n(C)c(=O)n1C</t>
  </si>
  <si>
    <t>pyrimidine-2,4(1H,3H)-dione, 6-methoxyamino-1,3-dimethyl-</t>
  </si>
  <si>
    <t>serjeant3788</t>
  </si>
  <si>
    <t>C=CCN(CC(=O)O)CC(=O)O</t>
  </si>
  <si>
    <t>C=0.01, I=0.1(KCl), concentration constants</t>
  </si>
  <si>
    <t>S97</t>
  </si>
  <si>
    <t>3-Azapentanedioic acid, 3-allyl-</t>
  </si>
  <si>
    <t>Iminodiacetic acid, N-allyl</t>
  </si>
  <si>
    <t>serjeant3789</t>
  </si>
  <si>
    <t>2,6-Piperidinedicarboxylic acid</t>
  </si>
  <si>
    <t>serjeant3790</t>
  </si>
  <si>
    <t>CC(=O)CN(CC(=O)O)CC(=O)O</t>
  </si>
  <si>
    <t>A63, A64</t>
  </si>
  <si>
    <t>3-Azapentanedioic acid, 3-acetonyl-</t>
  </si>
  <si>
    <t>Iminodiacetic acid, N-acetonyl</t>
  </si>
  <si>
    <t>serjeant3791</t>
  </si>
  <si>
    <t>O=C(O)CCN(CC(=O)O)CC(=O)O</t>
  </si>
  <si>
    <t>U8</t>
  </si>
  <si>
    <t>3-carboxymethyl-3-Azahexanedioic acid</t>
  </si>
  <si>
    <t>Iminodiacetic acid, N-(2-carboxyethyl)</t>
  </si>
  <si>
    <t>serjeant3792</t>
  </si>
  <si>
    <t>O=C(O)CCC(CCC(=O)O)[N+](=O)[O-]</t>
  </si>
  <si>
    <t>heptanedioic acid, 4-nitro-</t>
  </si>
  <si>
    <t>serjeant3794</t>
  </si>
  <si>
    <t>O=C(O)CN(CC(=O)O)C(CO)C(=O)O</t>
  </si>
  <si>
    <t>3-Azapentanedioic acid, 3-carboxymethyl-2-hydroxymethyl-</t>
  </si>
  <si>
    <t>DL-Serine-N,N-diacetic acid</t>
  </si>
  <si>
    <t>serjeant3795</t>
  </si>
  <si>
    <t>S=C(S)OC1CCCCC1</t>
  </si>
  <si>
    <t>methanedithioic acid, cyclohexyloxy-</t>
  </si>
  <si>
    <t>Xanthic acid, cyclohexyl</t>
  </si>
  <si>
    <t>serjeant3796</t>
  </si>
  <si>
    <t>CC1(CCCCC(=O)O)N=N1</t>
  </si>
  <si>
    <t>pentanoic acid, 5-(3-methyl-3H-diazirin-3-yl)-</t>
  </si>
  <si>
    <t>Heptanoic acid,6,6-(N,N')azo</t>
  </si>
  <si>
    <t>serjeant3798</t>
  </si>
  <si>
    <t>CC(SC(C)(C)C(=O)O)C(=O)O</t>
  </si>
  <si>
    <t>3-Thiapentanedioic acid, 2,2,4-trimethyl-</t>
  </si>
  <si>
    <t>serjeant3800</t>
  </si>
  <si>
    <t>CCOC(=O)CSC(C)C(=O)O</t>
  </si>
  <si>
    <t>S92,S93</t>
  </si>
  <si>
    <t>3-Thiapentanoic acid, 5-ethoxy-2-methyl-5-oxo-</t>
  </si>
  <si>
    <t>serjeant3801</t>
  </si>
  <si>
    <t>CCOC(=O)C(C)SCC(=O)O</t>
  </si>
  <si>
    <t>S93,S92</t>
  </si>
  <si>
    <t>3-Thiapentanoic acid, 5-ethoxy-4-methyl-5-oxo-</t>
  </si>
  <si>
    <t>serjeant3802</t>
  </si>
  <si>
    <t>O=C(O)CSCCCSCC(=O)O</t>
  </si>
  <si>
    <t>3,7-Dithianonanedioic acid</t>
  </si>
  <si>
    <t>serjeant3804</t>
  </si>
  <si>
    <t>O=C(O)CCSCSCCC(=O)O</t>
  </si>
  <si>
    <t>4,6-Dithianonanedioic acid</t>
  </si>
  <si>
    <t>serjeant3805</t>
  </si>
  <si>
    <t>O=C(NO)C1CCCCC1</t>
  </si>
  <si>
    <t>Cyclohexanecarbohydroxamic acid</t>
  </si>
  <si>
    <t>serjeant3806</t>
  </si>
  <si>
    <t>CC1CCNC(C(=O)O)C1</t>
  </si>
  <si>
    <t>2-Piperidinecarboxylic acid, 4-methyl-</t>
  </si>
  <si>
    <t>serjeant3807</t>
  </si>
  <si>
    <t>CC1CC(=O)N(O)C1(C)C</t>
  </si>
  <si>
    <t>2-Pyrrolidinone, 1-hydroxy-4,5,5-trimethyl-</t>
  </si>
  <si>
    <t>serjeant3808</t>
  </si>
  <si>
    <t>NCCCCC1NC(=O)NC1=O</t>
  </si>
  <si>
    <t>imidazolidine-2,4-dione, 5-(4-aminobutyl)-</t>
  </si>
  <si>
    <t>serjeant3809</t>
  </si>
  <si>
    <t>O=C1NC(=O)C(CCCCNO)N1</t>
  </si>
  <si>
    <t>imidazolidine-2,4-dione, 5-(4-hydroxyaminobutyl)-</t>
  </si>
  <si>
    <t>serjeant3810</t>
  </si>
  <si>
    <t>CCCN(CC(=O)O)CC(=O)O</t>
  </si>
  <si>
    <t>3-Azapentanedioic acid, 3-propyl-</t>
  </si>
  <si>
    <t>Iminodiacetic acid N-propyl</t>
  </si>
  <si>
    <t>serjeant3811</t>
  </si>
  <si>
    <t>I=0.16(KCl)</t>
  </si>
  <si>
    <t>3,6-Diazanonanoic acid, 8-amino-4,7-dioxo-</t>
  </si>
  <si>
    <t>L-Alanylglycylglycine</t>
  </si>
  <si>
    <t>serjeant3812</t>
  </si>
  <si>
    <t>C[C@H](NC(=O)CNC(=O)CN)C(=O)O</t>
  </si>
  <si>
    <t>3,6-Diazaoctanoic acid, 8-amino-2-methyl-4,7-dioxo-</t>
  </si>
  <si>
    <t>Glycylglycyl-L-alanine</t>
  </si>
  <si>
    <t>serjeant3813</t>
  </si>
  <si>
    <t>C[C@H](NC(=O)CN)C(=O)NCC(=O)O</t>
  </si>
  <si>
    <t>3,6-Diazaoctanoic acid, 8-amino-5-methyl-4,7-dioxo-</t>
  </si>
  <si>
    <t>Glycyl-L-alanylglycine</t>
  </si>
  <si>
    <t>serjeant3814</t>
  </si>
  <si>
    <t>O=C(O)CN(CCCO)CC(=O)O</t>
  </si>
  <si>
    <t>3-Azapentanedioic acid, 3-(3-hydroxypropyl)-</t>
  </si>
  <si>
    <t>Iminodiacetic acid, N-(3-hydroxypropyl)</t>
  </si>
  <si>
    <t>serjeant3815</t>
  </si>
  <si>
    <t>COCCN(CC(=O)O)CC(=O)O</t>
  </si>
  <si>
    <t>3-Azapentanedioic acid, 3-(2-methoxyethyl)-</t>
  </si>
  <si>
    <t>['chemaxon_name1', 'chemaxon_nickname1']</t>
  </si>
  <si>
    <t>Iminodiacetic acid, N-(2-methoxyethyl)</t>
  </si>
  <si>
    <t>serjeant3816</t>
  </si>
  <si>
    <t>O=C(O)CN(CC(=O)O)CC(O)CO</t>
  </si>
  <si>
    <t>3-Azapentanedioic acid, 3-(2,3-dihydroxypropyl)-</t>
  </si>
  <si>
    <t>Iminodiacetic acid, N-(2,3-dihydroxypropyl)</t>
  </si>
  <si>
    <t>serjeant3817</t>
  </si>
  <si>
    <t>S=C(S)NC1CCCCC1</t>
  </si>
  <si>
    <t>methanedithioic acid, cyclohexylamino-</t>
  </si>
  <si>
    <t>Dithiocarbamic acid, N-cyclohexyl</t>
  </si>
  <si>
    <t>serjeant3818</t>
  </si>
  <si>
    <t>CCCCCCOC(=S)S</t>
  </si>
  <si>
    <t>methanedithioic acid, hexyloxy-</t>
  </si>
  <si>
    <t>Xanthic acid, hexyl</t>
  </si>
  <si>
    <t>serjeant3819</t>
  </si>
  <si>
    <t>3-Azapentanoic acid, 5-amino-2-isopropyl-4-oxo-</t>
  </si>
  <si>
    <t>Glycyl-L-valine</t>
  </si>
  <si>
    <t>serjeant3821</t>
  </si>
  <si>
    <t>CCCCCCC([N+](=O)[O-])[N+](=O)[O-]</t>
  </si>
  <si>
    <t>heptane, 1,1-dinitro-</t>
  </si>
  <si>
    <t>serjeant3822</t>
  </si>
  <si>
    <t>CC1CCN(O)C1(C)C</t>
  </si>
  <si>
    <t>1-Pyrrolidinol, 2,2,3-trimethyl-</t>
  </si>
  <si>
    <t>serjeant3823</t>
  </si>
  <si>
    <t>NCCCCCCC(=O)O</t>
  </si>
  <si>
    <t>heptanoic acid, 7-amino-</t>
  </si>
  <si>
    <t>serjeant3824</t>
  </si>
  <si>
    <t>NCC1(S)CCCCC1</t>
  </si>
  <si>
    <t>cyclohexanethiol, 1-aminomethyl-</t>
  </si>
  <si>
    <t>serjeant3825</t>
  </si>
  <si>
    <t>CC(C)N(C(=S)S)C(C)C</t>
  </si>
  <si>
    <t>methanedithioic acid, di-isopropylamino-</t>
  </si>
  <si>
    <t>Dithiocarbamic acid, N,N-di-isopropyl</t>
  </si>
  <si>
    <t>serjeant3826</t>
  </si>
  <si>
    <t>CCCN(CCC)C(=S)S</t>
  </si>
  <si>
    <t>methanedithioic acid, dipropylamino-</t>
  </si>
  <si>
    <t>Dithiocarbamic acid, N,N-dipropyl</t>
  </si>
  <si>
    <t>serjeant3827</t>
  </si>
  <si>
    <t>CCCCCCNC(=S)S</t>
  </si>
  <si>
    <t>T65, T66</t>
  </si>
  <si>
    <t>methanedithioic acid, hexylamino-</t>
  </si>
  <si>
    <t>Dithiocarbamic acid N-hexyl</t>
  </si>
  <si>
    <t>serjeant3828</t>
  </si>
  <si>
    <t>CCNC(C)(C)C(C)=NO</t>
  </si>
  <si>
    <t>2-Butanone oxime, 3-ethylamino-3-methyl-</t>
  </si>
  <si>
    <t>serjeant3829</t>
  </si>
  <si>
    <t>O=C(O)c1c(F)c(F)c(Cl)c(F)c1F</t>
  </si>
  <si>
    <t>benzoic acid, 4-chloro-2,3,5,6-tetrafluoro-</t>
  </si>
  <si>
    <t>serjeant3831</t>
  </si>
  <si>
    <t>O=C(O)c1c(F)c(F)c(Br)c(F)c1F</t>
  </si>
  <si>
    <t>benzoic acid, 4-bromo-2,3,5,6-tetrafluoro-</t>
  </si>
  <si>
    <t>serjeant3832</t>
  </si>
  <si>
    <t>O=C(O)c1c(F)c(F)c(S)c(F)c1F</t>
  </si>
  <si>
    <t>benzoic acid, 2,3,5,6-tetrafluoro-4-mercapto-</t>
  </si>
  <si>
    <t>serjeant3833</t>
  </si>
  <si>
    <t>O=[N+]([O-])c1c(Br)cc(C([N+](=O)[O-])[N+](=O)[O-])c([N+](=O)[O-])c1Br</t>
  </si>
  <si>
    <t>methane, (3,5-dibromo-2,4-dinitrophenyl)dinitro-</t>
  </si>
  <si>
    <t>serjeant3834</t>
  </si>
  <si>
    <t>N#Cc1cc(Cl)c(O)c(Cl)c1</t>
  </si>
  <si>
    <t>benzenecarbonitrile, 3,5-dichloro-4-hydroxy-</t>
  </si>
  <si>
    <t>Phenol, 2,6-dichloro-4-cyano</t>
  </si>
  <si>
    <t>serjeant3835</t>
  </si>
  <si>
    <t>N#Cc1cc(Br)c(O)c(Br)c1</t>
  </si>
  <si>
    <t>benzenecarbonitrile, 3,5-dibromo-4-hydroxy-</t>
  </si>
  <si>
    <t>Phenol, 2,6-dibromo-4-cyano</t>
  </si>
  <si>
    <t>serjeant3836</t>
  </si>
  <si>
    <t>N#Cc1cc(I)c(O)c(I)c1</t>
  </si>
  <si>
    <t>benzenecarbonitrile, 4-hydroxy-3,5-diiodo-</t>
  </si>
  <si>
    <t>Phenol, 4-cyano-2,6-diiodo</t>
  </si>
  <si>
    <t>serjeant3837</t>
  </si>
  <si>
    <t>O=[N+]([O-])c1cc(Cl)c(Cl)cc1C([N+](=O)[O-])[N+](=O)[O-]</t>
  </si>
  <si>
    <t>methane, (3,4-dichloro-6-nitrophenyl)dinitro-</t>
  </si>
  <si>
    <t>serjeant3838</t>
  </si>
  <si>
    <t>O=[N+]([O-])c1cc(Cl)c(C([N+](=O)[O-])[N+](=O)[O-])c([N+](=O)[O-])c1</t>
  </si>
  <si>
    <t>methane, (2-chloro-4,6-dinitrophenyl)dinitro-</t>
  </si>
  <si>
    <t>serjeant3839</t>
  </si>
  <si>
    <t>O=[N+]([O-])c1cc(Cl)cc([N+](=O)[O-])c1C([N+](=O)[O-])[N+](=O)[O-]</t>
  </si>
  <si>
    <t>C=0.0001_x000D_
(Ho in HClO4 solutions)</t>
  </si>
  <si>
    <t>methane, (4-chloro-2,6-dinitrophenyl)dinitro-</t>
  </si>
  <si>
    <t>serjeant3840</t>
  </si>
  <si>
    <t>O=[N+]([O-])c1cc([N+](=O)[O-])c(C([N+](=O)[O-])[N+](=O)[O-])cc1Br</t>
  </si>
  <si>
    <t>methane, (3-bromo-4,6-dinitrophenyl)dinitro-</t>
  </si>
  <si>
    <t>serjeant3841</t>
  </si>
  <si>
    <t>O=[N+]([O-])c1cc(F)c(C([N+](=O)[O-])[N+](=O)[O-])c([N+](=O)[O-])c1</t>
  </si>
  <si>
    <t>methane, (2-fluoro-4,6-dinitrophenyl)dinitro-</t>
  </si>
  <si>
    <t>serjeant3842</t>
  </si>
  <si>
    <t>N#Cc1c(O)cccc1Cl</t>
  </si>
  <si>
    <t>benzenecarbonitrile, 2-chloro-6-hydroxy-</t>
  </si>
  <si>
    <t>serjeant3843</t>
  </si>
  <si>
    <t>N#Cc1cc(Cl)ccc1O</t>
  </si>
  <si>
    <t>benzenecarbonitrile, 3-chloro-6-hydroxy-</t>
  </si>
  <si>
    <t>serjeant3844</t>
  </si>
  <si>
    <t>O=Cc1cc(Cl)cc([N+](=O)[O-])c1O</t>
  </si>
  <si>
    <t>benzaldehyde, 3-chloro-6-hydroxy-5-nitro-</t>
  </si>
  <si>
    <t>serjeant3845</t>
  </si>
  <si>
    <t>O=C(O)c1ccc([N+](=O)[O-])cc1Cl</t>
  </si>
  <si>
    <t>benzoic acid, 2-chloro-4-nitro-</t>
  </si>
  <si>
    <t>serjeant3846</t>
  </si>
  <si>
    <t>O=Cc1cc([N+](=O)[O-])cc(Br)c1O</t>
  </si>
  <si>
    <t>benzaldehyde, 3-bromo-2-hydroxy-5-nitro-</t>
  </si>
  <si>
    <t>serjeant3847</t>
  </si>
  <si>
    <t>O=Cc1cc(Br)cc([N+](=O)[O-])c1O</t>
  </si>
  <si>
    <t>benzaldehyde, 3-bromo-6-hydroxy-5-nitro-</t>
  </si>
  <si>
    <t>serjeant3848</t>
  </si>
  <si>
    <t>O=[N+]([O-])c1ccc(C([N+](=O)[O-])[N+](=O)[O-])c(Cl)c1</t>
  </si>
  <si>
    <t>methane, (2-chloro-4-nitrophenyl)dinitro-</t>
  </si>
  <si>
    <t>serjeant3849</t>
  </si>
  <si>
    <t>O=[N+]([O-])c1ccc(Cl)c(C([N+](=O)[O-])[N+](=O)[O-])c1</t>
  </si>
  <si>
    <t>methane, (2-chloro-5-nitrophenyl)dinitro-</t>
  </si>
  <si>
    <t>serjeant3850</t>
  </si>
  <si>
    <t>O=[N+]([O-])c1ccc(Cl)cc1C([N+](=O)[O-])[N+](=O)[O-]</t>
  </si>
  <si>
    <t>methane, (3-chloro-6-nitrophenyl)dinitro-</t>
  </si>
  <si>
    <t>serjeant3851</t>
  </si>
  <si>
    <t>O=[N+]([O-])c1cc(Cl)ccc1C([N+](=O)[O-])[N+](=O)[O-]</t>
  </si>
  <si>
    <t>methane, (4-chloro-2-nitrophenyl)dinitro-</t>
  </si>
  <si>
    <t>serjeant3852</t>
  </si>
  <si>
    <t>O=[N+]([O-])c1ccc(Br)cc1C([N+](=O)[O-])[N+](=O)[O-]</t>
  </si>
  <si>
    <t>methane, (3-bromo-6-nitrophenyl)dinitro-</t>
  </si>
  <si>
    <t>serjeant3853</t>
  </si>
  <si>
    <t>S=c1[nH]c2ccccc2o1</t>
  </si>
  <si>
    <t>Benzoxazol-2(3H)-thione</t>
  </si>
  <si>
    <t>serjeant3854</t>
  </si>
  <si>
    <t>N#CSc1ccc(O)cc1</t>
  </si>
  <si>
    <t>phenyl thiocyanate, 4-hydroxy-</t>
  </si>
  <si>
    <t>serjeant3855</t>
  </si>
  <si>
    <t>Cn1c(=O)cnc2c(Cl)ncnc21</t>
  </si>
  <si>
    <t>pteridin-7(8H)-one, 4-chloro-8-methyl-</t>
  </si>
  <si>
    <t>serjeant3856</t>
  </si>
  <si>
    <t>O=C1CNc2nc(Cl)nc(C(=O)O)c2N1</t>
  </si>
  <si>
    <t>C=0.005, mixed constants;</t>
  </si>
  <si>
    <t>pK assignment discussed</t>
  </si>
  <si>
    <t>4-Pteridinecarboxylic acid, 2-chloro-5,6,7,8-tetrahydro-6-oxo-</t>
  </si>
  <si>
    <t>serjeant3857</t>
  </si>
  <si>
    <t>O=C1NS(=O)(=O)c2ccccc21</t>
  </si>
  <si>
    <t>I=0.2(KCl-HCl)</t>
  </si>
  <si>
    <t>1,2-Benzisothiazol-3(2H) one 1,1-dioxide</t>
  </si>
  <si>
    <t>Saccharin</t>
  </si>
  <si>
    <t>serjeant3858</t>
  </si>
  <si>
    <t>O=[N+]([O-])C(c1ccccc1Br)[N+](=O)[O-]</t>
  </si>
  <si>
    <t>methane, (2-bromophenyl)dinitro-</t>
  </si>
  <si>
    <t>serjeant3859</t>
  </si>
  <si>
    <t>Cc1c(Cl)cc([N+](=O)[O-])c(O)c1[N+](=O)[O-]</t>
  </si>
  <si>
    <t>phenol, 4-chloro-3-methyl-2,6-dinitro-</t>
  </si>
  <si>
    <t>serjeant3860</t>
  </si>
  <si>
    <t>O=Nc1c(O)cc(S(=O)(=O)O)c2cn[nH]c12</t>
  </si>
  <si>
    <t>1H-Indazole-4-sulfonic acid, 6-hydroxy-7-nitroso-</t>
  </si>
  <si>
    <t>serjeant3861</t>
  </si>
  <si>
    <t>O=Nc1cc(S(=O)(=O)O)c2cn[nH]c2c1O</t>
  </si>
  <si>
    <t>1H-Indazole-4-sulfonic acid, 7-hydroxy-6-nitroso-</t>
  </si>
  <si>
    <t>serjeant3862</t>
  </si>
  <si>
    <t>O=Nc1c(S(=O)(=O)O)cc(O)c2[nH]ncc12</t>
  </si>
  <si>
    <t>1H-Indazole-5-sulfonic acid, 7-hydroxy-4-nitroso-</t>
  </si>
  <si>
    <t>serjeant3863</t>
  </si>
  <si>
    <t>O=Nc1c(S(=O)(=O)O)cc(O)c2cn[nH]c12</t>
  </si>
  <si>
    <t>1H-Indazole-6-sulfonic acid, 4-hydroxy-7-nitroso-</t>
  </si>
  <si>
    <t>serjeant3864</t>
  </si>
  <si>
    <t>O=Nc1c(O)cc(S(=O)(=O)O)c2[nH]ncc12</t>
  </si>
  <si>
    <t>1H-Indazole-7-sulfonic acid, 5-hydroxy-4-nitroso-</t>
  </si>
  <si>
    <t>serjeant3865</t>
  </si>
  <si>
    <t>O=C(NO)c1ccccc1Cl</t>
  </si>
  <si>
    <t>benzohydroxamic acid, 2-chloro-</t>
  </si>
  <si>
    <t>serjeant3866</t>
  </si>
  <si>
    <t>serjeant3867</t>
  </si>
  <si>
    <t>(Possible error in detail given) C=0.01(?)</t>
  </si>
  <si>
    <t>C=0.00029, I=0.1(KCl), mixed constants</t>
  </si>
  <si>
    <t>benzoic acid, 2-amino-4-chloro-</t>
  </si>
  <si>
    <t>serjeant3868</t>
  </si>
  <si>
    <t>C=0.00038, I=0.1(KCl), mixed constants</t>
  </si>
  <si>
    <t>benzoic acid, 2-amino-5-chloro-</t>
  </si>
  <si>
    <t>serjeant3869</t>
  </si>
  <si>
    <t>O=C(NO)c1ccc(Br)cc1</t>
  </si>
  <si>
    <t>By interpolation using Hammett equation</t>
  </si>
  <si>
    <t>benzohydroxamic acid, 4-bromo-</t>
  </si>
  <si>
    <t>serjeant3870</t>
  </si>
  <si>
    <t>C=0.00026, I=0.1(KCl), mixed constants</t>
  </si>
  <si>
    <t>benzoic acid, 2-amino-4-bromo-</t>
  </si>
  <si>
    <t>serjeant3871</t>
  </si>
  <si>
    <t>C=0.00061, I=0.1(KCl), mixed constants</t>
  </si>
  <si>
    <t>benzoic acid, 2-amino-5-bromo-</t>
  </si>
  <si>
    <t>serjeant3872</t>
  </si>
  <si>
    <t>O=C(NO)c1ccc(I)cc1</t>
  </si>
  <si>
    <t>benzohydroxamic acid, 4-iodo-</t>
  </si>
  <si>
    <t>serjeant3873</t>
  </si>
  <si>
    <t>O=C(NO)c1ccccc1F</t>
  </si>
  <si>
    <t>benzohydroxamic acid, 2-fluoro-</t>
  </si>
  <si>
    <t>serjeant3874</t>
  </si>
  <si>
    <t>O=C(NO)c1ccc(F)cc1</t>
  </si>
  <si>
    <t>benzohydroxamic acid, 4-fluoro-</t>
  </si>
  <si>
    <t>serjeant3875</t>
  </si>
  <si>
    <t>C=0.00006, I=0.1(KNO3), mixed constant</t>
  </si>
  <si>
    <t>C=0.00054, I=0.1(KCl), mixed</t>
  </si>
  <si>
    <t>benzoic acid, 2-amino-4-fluoro-</t>
  </si>
  <si>
    <t>serjeant3876</t>
  </si>
  <si>
    <t>constants</t>
  </si>
  <si>
    <t>C=0.0009, I=0.1 (KCl), mixed_x000D_
constants</t>
  </si>
  <si>
    <t>benzoic acid, 2-amino-5-fluoro-</t>
  </si>
  <si>
    <t>serjeant3877</t>
  </si>
  <si>
    <t>O=[PH](O)COc1cc(Cl)c(Cl)cc1Cl</t>
  </si>
  <si>
    <t>phenoxymethylphosphinic acid, 2,4,5-trichloro-</t>
  </si>
  <si>
    <t>serjeant3879</t>
  </si>
  <si>
    <t>O=S(=O)(O)c1c(O)ccc2[nH]ncc12</t>
  </si>
  <si>
    <t>1H-Indazole-4-sulfonic acid, 5-hydroxy-</t>
  </si>
  <si>
    <t>serjeant3880</t>
  </si>
  <si>
    <t>O=S(=O)(O)c1cc(O)cc2[nH]ncc12</t>
  </si>
  <si>
    <t>1H-Indazole-4-sulfonic acid, 6-hydroxy-</t>
  </si>
  <si>
    <t>serjeant3881</t>
  </si>
  <si>
    <t>O=S(=O)(O)c1ccc(O)c2[nH]ncc12</t>
  </si>
  <si>
    <t>1H-Indazole-4-sulfonic acid, 7-hydroxy-</t>
  </si>
  <si>
    <t>serjeant3882</t>
  </si>
  <si>
    <t>O=S(=O)(O)c1cc(O)c2[nH]ncc2c1</t>
  </si>
  <si>
    <t>1H-Indazole-5-sulfonic acid, 7-hydroxy-</t>
  </si>
  <si>
    <t>serjeant3883</t>
  </si>
  <si>
    <t>O=S(=O)(O)c1cc(O)c2cn[nH]c2c1</t>
  </si>
  <si>
    <t>1H-Indazole-6-sulfonic acid, 4-hydroxy-</t>
  </si>
  <si>
    <t>serjeant3884</t>
  </si>
  <si>
    <t>O=S(=O)(O)c1ccc(O)c2cn[nH]c12</t>
  </si>
  <si>
    <t>1H-Indazole-7-sulfonic acid, 4-hydroxy-</t>
  </si>
  <si>
    <t>serjeant3885</t>
  </si>
  <si>
    <t>O=S(=O)(O)c1cc(O)cc2cn[nH]c12</t>
  </si>
  <si>
    <t>1H-Indazole-7-sulfonic acid, 5-hydroxy-</t>
  </si>
  <si>
    <t>serjeant3886</t>
  </si>
  <si>
    <t>O=S(=O)(O)c1c(O)ccc2cn[nH]c12</t>
  </si>
  <si>
    <t>1H-Indazole-7-sulfonic acid, 6-hydroxy-</t>
  </si>
  <si>
    <t>serjeant3887</t>
  </si>
  <si>
    <t>O=P(O)(O)COc1cc(Cl)c(Cl)cc1Cl</t>
  </si>
  <si>
    <t>phenoxymethylphosphonic acid, 2,4,5-trichloro-</t>
  </si>
  <si>
    <t>serjeant3888</t>
  </si>
  <si>
    <t>O=P(O)(O)COc1c(Cl)cc(Cl)cc1Cl</t>
  </si>
  <si>
    <t>phenoxymethylphosphonic acid, 2,4,6-trichloro-</t>
  </si>
  <si>
    <t>serjeant3889</t>
  </si>
  <si>
    <t>O=S(=O)(O)c1cc2cn[nH]c2c(S(=O)(=O)O)c1O</t>
  </si>
  <si>
    <t>1H-Indazole-5,7-disulfonic acid, 6-hydroxy-</t>
  </si>
  <si>
    <t>serjeant3890</t>
  </si>
  <si>
    <t>[Cl-].c1cc2ccsc2c[nH+]1</t>
  </si>
  <si>
    <t>D51</t>
  </si>
  <si>
    <t>Thieno[2,3-c]pyridinium chloride</t>
  </si>
  <si>
    <t>serjeant3891</t>
  </si>
  <si>
    <t>NNC(=O)c1cccc(Cl)c1</t>
  </si>
  <si>
    <t>T43, T44</t>
  </si>
  <si>
    <t>benzohydrazide, 3-chloro-</t>
  </si>
  <si>
    <t>serjeant3892</t>
  </si>
  <si>
    <t>NNC(=O)c1ccc(Cl)cc1</t>
  </si>
  <si>
    <t>Mixed constants(?)</t>
  </si>
  <si>
    <t>benzohydrazide, 4-chloro-</t>
  </si>
  <si>
    <t>serjeant3893</t>
  </si>
  <si>
    <t>O=[PH](O)COc1ccc(Cl)cc1Cl</t>
  </si>
  <si>
    <t>2,4-dichloro- Phenoxymethylphosphinic acid</t>
  </si>
  <si>
    <t>serjeant3898</t>
  </si>
  <si>
    <t>NS(=O)(=O)c1cccc(C(=O)O)c1</t>
  </si>
  <si>
    <t>C=0.004, I=0.1(KCl), mixed constant</t>
  </si>
  <si>
    <t>benzoic acid, 3-sulfamoyl-</t>
  </si>
  <si>
    <t>serjeant3899</t>
  </si>
  <si>
    <t>NS(=O)(=O)c1ccc(C(=O)O)cc1</t>
  </si>
  <si>
    <t>C=0.04, I=0.1(KCl), mixed constant</t>
  </si>
  <si>
    <t>benzoic acid, 4-sulfamoyl-</t>
  </si>
  <si>
    <t>serjeant3900</t>
  </si>
  <si>
    <t>C=0.0005, mixed constants</t>
  </si>
  <si>
    <t>acetic acid, 2-(5-amino-6-carboxy-2-chloro-4-pyrimidinyl)amino-</t>
  </si>
  <si>
    <t>Pyrimidine, 5-amino-6-carboxy-4-carboxymethylamino- 2-chloro</t>
  </si>
  <si>
    <t>serjeant3901</t>
  </si>
  <si>
    <t>O=P(O)(O)COc1ccc(Cl)cc1Cl</t>
  </si>
  <si>
    <t>phenoxymethylphosphonic acid, 2,4-dichloro-</t>
  </si>
  <si>
    <t>serjeant3902</t>
  </si>
  <si>
    <t>O=P(O)(O)COc1c(Cl)cccc1Cl</t>
  </si>
  <si>
    <t>phenoxymethylphosphonic acid, 2,6-dichloro-</t>
  </si>
  <si>
    <t>serjeant3903</t>
  </si>
  <si>
    <t>Nc1ccc(S(=O)(=O)O)cc1C(=O)O</t>
  </si>
  <si>
    <t>benzoic acid, 2-amino-5-sulfo-</t>
  </si>
  <si>
    <t>serjeant3904</t>
  </si>
  <si>
    <t>O=C(NP(=O)(O)O)c1ccc([N+](=O)[O-])cc1</t>
  </si>
  <si>
    <t>I=0.1 (KCl), mixed constant, Solution of monocyclohexylammoniun salt used</t>
  </si>
  <si>
    <t>phosphoramidic acid, N-(4-nitrobenzoyl)-</t>
  </si>
  <si>
    <t>serjeant3906</t>
  </si>
  <si>
    <t>C[n+]1ccccc1C=O.[I-]</t>
  </si>
  <si>
    <t>C=0.01, I=0.1(KCl), mixed constant (hydrated species)</t>
  </si>
  <si>
    <t>1-Methylpyridinium iodide, 2-formyl-</t>
  </si>
  <si>
    <t>serjeant3907</t>
  </si>
  <si>
    <t>C[n+]1ccc(C=O)cc1.[I-]</t>
  </si>
  <si>
    <t>1-Methylpyridinium iodide, 4-formyl-</t>
  </si>
  <si>
    <t>serjeant3908</t>
  </si>
  <si>
    <t>CN(O)N=Nc1ccccc1Cl</t>
  </si>
  <si>
    <t>triazen-3-ol, 1-(2-chlorophenyl)-3-methyl-</t>
  </si>
  <si>
    <t>serjeant3909</t>
  </si>
  <si>
    <t>CN(O)N=Nc1ccc(Cl)cc1</t>
  </si>
  <si>
    <t>triazen-3-ol, 1-(4-chlorophenyl)-3-methyl-</t>
  </si>
  <si>
    <t>serjeant3910</t>
  </si>
  <si>
    <t>Cn1c(=S)c2[nH]cnc2n(C)c1=O</t>
  </si>
  <si>
    <t>purin-2(1H)-one, 3,6-dihydro-1,3-dimethyl-6-thioxo-</t>
  </si>
  <si>
    <t>serjeant3911</t>
  </si>
  <si>
    <t>Cn1c(=O)[nH]c2ncn(C)c2c1=S</t>
  </si>
  <si>
    <t>purin-2(1H)-one, 3,6-dihydro-1,7-dimethyl-6-thioxo-</t>
  </si>
  <si>
    <t>serjeant3912</t>
  </si>
  <si>
    <t>Cn1c(=O)[nH]c2c(ncn2C)c1=S</t>
  </si>
  <si>
    <t>purin-2(1H)-one, 3,6-dihydro-1,9-dimethyl-6-thioxo-</t>
  </si>
  <si>
    <t>serjeant3913</t>
  </si>
  <si>
    <t>Cn1cnc2c1c(=S)[nH]c(=O)n2C</t>
  </si>
  <si>
    <t>purin-2(1H)-one, 3,6-dihydro-3,7-dimethyl-6-thioxo-</t>
  </si>
  <si>
    <t>serjeant3914</t>
  </si>
  <si>
    <t>Cn1cnc2c(=S)[nH]c(=O)n(C)c21</t>
  </si>
  <si>
    <t>purin-2(1H)-one, 3,6-dihydro-3,9-dimethyl-6-thioxo-</t>
  </si>
  <si>
    <t>serjeant3915</t>
  </si>
  <si>
    <t>CSc1[nH]c(=O)nc2ncn(C)c12</t>
  </si>
  <si>
    <t>purin-2(1H)-one, 7-methyl-6-methylthio-</t>
  </si>
  <si>
    <t>serjeant3917</t>
  </si>
  <si>
    <t>CSc1[nH]c(=O)nc2c1ncn2C</t>
  </si>
  <si>
    <t>purin-2(1H)-one, 9-methyl-6-methylthio-</t>
  </si>
  <si>
    <t>serjeant3918</t>
  </si>
  <si>
    <t>CSc1nc(=O)n(C)c2nc[nH]c12</t>
  </si>
  <si>
    <t>purin-2(3H)-one, 3-methyl-6-methylthio-</t>
  </si>
  <si>
    <t>serjeant3919</t>
  </si>
  <si>
    <t>CSc1nc2nc[nH]c2c(=O)n1C</t>
  </si>
  <si>
    <t>purin-6(1H)-one, 1-methyl-2-methylthio-</t>
  </si>
  <si>
    <t>serjeant3920</t>
  </si>
  <si>
    <t>CSc1nc2ncn(C)c2c(=O)[nH]1</t>
  </si>
  <si>
    <t>purin-6(1H)-one, 7-methyl-2-methylthio-</t>
  </si>
  <si>
    <t>serjeant3921</t>
  </si>
  <si>
    <t>CSc1nc2c(ncn2C)c(=O)[nH]1</t>
  </si>
  <si>
    <t>purin-6(1H)-one, 9-methyl-2-methylthio-</t>
  </si>
  <si>
    <t>serjeant3922</t>
  </si>
  <si>
    <t>CSc1nc(=O)c2[nH]cnc2n1C</t>
  </si>
  <si>
    <t>purin-6(3H)-one, 3-methyl-2-methylthio-</t>
  </si>
  <si>
    <t>serjeant3923</t>
  </si>
  <si>
    <t>CSc1nc2nc(SC)[nH]c2c(=O)[nH]1</t>
  </si>
  <si>
    <t>purin-6(1H)-one, 2,8-bis(methylthio)-</t>
  </si>
  <si>
    <t>serjeant3924</t>
  </si>
  <si>
    <t>O=[PH](O)Cc1ccc(Cl)cc1</t>
  </si>
  <si>
    <t>4-Chlorophenylmethylphosphinic acid</t>
  </si>
  <si>
    <t>serjeant3925</t>
  </si>
  <si>
    <t>CCOC(=O)c1c[nH]c(=S)[nH]c1=O</t>
  </si>
  <si>
    <t>Ethyl 1,2,3,4-tetrahydro-4-oxo-2-thioxo-5-pyrimidinecarboxylate</t>
  </si>
  <si>
    <t>5-Pyrimidinecarboxylic acid ethyl ester, 1,2,3,4-tetrahydro-4-oxo-2-thioxo</t>
  </si>
  <si>
    <t>serjeant3926</t>
  </si>
  <si>
    <t>CCSc1nc(=O)c(C(=O)O)c[nH]1</t>
  </si>
  <si>
    <t>C=0.002, I=0.1((CH3)4 NBr)</t>
  </si>
  <si>
    <t>5-Pyrimidinecarboxylic acid, 2-ethylthio-1,4-dihydro-4-oxo-</t>
  </si>
  <si>
    <t>serjeant3927</t>
  </si>
  <si>
    <t>O=[PH](O)COc1ccc(Cl)cc1</t>
  </si>
  <si>
    <t>phenoxymethylphosphinic acid, 4-chloro-</t>
  </si>
  <si>
    <t>serjeant3928</t>
  </si>
  <si>
    <t>O=C(NP(=O)(O)O)c1ccccc1</t>
  </si>
  <si>
    <t>I=0.1 (KCl), mixed constants _x000D_
Solutions of monocyclohexyl ammonium salt used</t>
  </si>
  <si>
    <t>phosphoramidic acid, N-benzoyl-</t>
  </si>
  <si>
    <t>serjeant3929</t>
  </si>
  <si>
    <t>O=C(O)CN(CC(=O)O)c1nccs1</t>
  </si>
  <si>
    <t>D66</t>
  </si>
  <si>
    <t>3-Azapentanedioic acid, 3-(2-thiazolyl)-</t>
  </si>
  <si>
    <t>Iminodiacetic acid, N-(2-thiazolyl)</t>
  </si>
  <si>
    <t>serjeant3930</t>
  </si>
  <si>
    <t>O=P(O)(O)COc1ccccc1Cl</t>
  </si>
  <si>
    <t>phenoxymethylphosphonic acid, 2-chloro-</t>
  </si>
  <si>
    <t>serjeant3931</t>
  </si>
  <si>
    <t>O=P(O)(O)COc1ccc(Cl)cc1</t>
  </si>
  <si>
    <t>phenoxymethylphosphonic acid, 4-chloro-</t>
  </si>
  <si>
    <t>serjeant3932</t>
  </si>
  <si>
    <t>C[n+]1ccccc1C=NO.[I-]</t>
  </si>
  <si>
    <t>pK1(anti)</t>
  </si>
  <si>
    <t>1-Methylpyridinium iodide, 2-hydroxyiminomethyl-</t>
  </si>
  <si>
    <t>PAM-2</t>
  </si>
  <si>
    <t>serjeant3933</t>
  </si>
  <si>
    <t>pK1(syn)</t>
  </si>
  <si>
    <t>C=0.005-0.01, mixed constant</t>
  </si>
  <si>
    <t>C[n+]1cccc(C=NO)c1.[I-]</t>
  </si>
  <si>
    <t>3-hydroxyiminomethyl- 1-Methylpyridinium iodide</t>
  </si>
  <si>
    <t>PAM-3</t>
  </si>
  <si>
    <t>serjeant3934</t>
  </si>
  <si>
    <t>C=0.005-0.01, I=0.5(KNO3), mixed constant</t>
  </si>
  <si>
    <t>C[n+]1ccc(C=NO)cc1.[I-]</t>
  </si>
  <si>
    <t>4-hydroxyiminomethyl- 1-Methylpyridinium iodide</t>
  </si>
  <si>
    <t>PAM-4</t>
  </si>
  <si>
    <t>serjeant3935</t>
  </si>
  <si>
    <t>benzenesulfonamide, 4-methyl-</t>
  </si>
  <si>
    <t>serjeant3936</t>
  </si>
  <si>
    <t>C[n+]1cccc(O)c1C=NO.[I-]</t>
  </si>
  <si>
    <t>1-Methylpyridinium iodide, 3-hydroxy-2-hydroxyiminomethyl-</t>
  </si>
  <si>
    <t>serjeant3937</t>
  </si>
  <si>
    <t>C[n+]1ccccc1C(=O)NO.[I-]</t>
  </si>
  <si>
    <t>1-Methylpyridinium iodide, 2-(N-hydroxycarbamoyl)-</t>
  </si>
  <si>
    <t>2-Pyridinecarbohydroxamic acid 1-methiodide</t>
  </si>
  <si>
    <t>serjeant3938</t>
  </si>
  <si>
    <t>C[n+]1cccc(C(=O)NO)c1.[I-]</t>
  </si>
  <si>
    <t>1-Methylpyridinium iodide, 3-(N-hydroxycarbamoyl)-</t>
  </si>
  <si>
    <t>3-Pyridinecarbohydroxamic acid 1-methiodide</t>
  </si>
  <si>
    <t>serjeant3939</t>
  </si>
  <si>
    <t>C[n+]1ccc(C(=O)NO)cc1.[I-]</t>
  </si>
  <si>
    <t>1-Methylpyridinium iodide, 4-(N-hydroxycarbamoyl)-</t>
  </si>
  <si>
    <t>4-Pyridinecarbohydroxamic acid 1-methiodide</t>
  </si>
  <si>
    <t>serjeant3940</t>
  </si>
  <si>
    <t>COc1ccc(S(N)(=O)=O)cc1</t>
  </si>
  <si>
    <t>benzenesulfonamide, 4-methoxy-</t>
  </si>
  <si>
    <t>serjeant3941</t>
  </si>
  <si>
    <t>O=S(=O)(O)CCc1ccccn1</t>
  </si>
  <si>
    <t>2-(2-pyridyl)- Ethanesulfonic acid</t>
  </si>
  <si>
    <t>serjeant3942</t>
  </si>
  <si>
    <t>CCOC(=O)/C=C1/NC(=O)CS1</t>
  </si>
  <si>
    <t>Ethyl 2-(4-oxothiazolidin-2-ylidene)acetate</t>
  </si>
  <si>
    <t>serjeant3943</t>
  </si>
  <si>
    <t>CCCc1cc(=O)[nH]c(=S)[nH]1</t>
  </si>
  <si>
    <t>2,3-dihydro-6-propyl-2-thioxo-Pyrimidin-4(1H)-one</t>
  </si>
  <si>
    <t>serjeant3945</t>
  </si>
  <si>
    <t>COP(=O)(O)c1ccc(N)cc1</t>
  </si>
  <si>
    <t>B175</t>
  </si>
  <si>
    <t>Methyl hydrogen 4-aminophenylphosphonate</t>
  </si>
  <si>
    <t>serjeant3946</t>
  </si>
  <si>
    <t>Cc1cccc(COP(=O)(O)O)n1</t>
  </si>
  <si>
    <t>(6-Methylpyridin-2-yl)methyl dihydrogen phosphate</t>
  </si>
  <si>
    <t>serjeant3947</t>
  </si>
  <si>
    <t>M115</t>
  </si>
  <si>
    <t>O=P(O)(O)OCCc1ccccn1</t>
  </si>
  <si>
    <t>2-(2-Pyridinyl)ethyl dihydrogen phosphate</t>
  </si>
  <si>
    <t>serjeant3948</t>
  </si>
  <si>
    <t>CSCCN(CC(=O)O)CC(=O)O</t>
  </si>
  <si>
    <t>3-Azapentanedioic acid, 3-(2-methylthioethyl)-</t>
  </si>
  <si>
    <t>Iminodiacetic acid, N-(2-methylthioethyl)</t>
  </si>
  <si>
    <t>serjeant3950</t>
  </si>
  <si>
    <t>CSCCC(NC(=O)CN)C(=O)O</t>
  </si>
  <si>
    <t>S139</t>
  </si>
  <si>
    <t>5-Thiahexanoic acid, 2-(aminoacetylamino)-</t>
  </si>
  <si>
    <t>['OPSIN_name1', 'OPSIN_nickname1', 'cirpy_nickname1', 'pubchem_nickname1', 'chemaxon_name1']</t>
  </si>
  <si>
    <t>Glycyl-DL-methionine</t>
  </si>
  <si>
    <t>serjeant3951</t>
  </si>
  <si>
    <t>NCC(=O)NC(COP(=O)(O)O)C(=O)NCC(=O)O</t>
  </si>
  <si>
    <t>3,6-Diazaoctanoic acid, 8-amino-4,7-dioxo-5-phosphonooxymethyl-</t>
  </si>
  <si>
    <t>Glycyl-O-phosphono-DL-serylglycine</t>
  </si>
  <si>
    <t>serjeant3952</t>
  </si>
  <si>
    <t>O=C(O)c1oc(C(=O)O)c(C(=O)O)c1C(=O)O</t>
  </si>
  <si>
    <t>C69</t>
  </si>
  <si>
    <t>Furantetracarboxylic acid</t>
  </si>
  <si>
    <t>serjeant3959</t>
  </si>
  <si>
    <t>O=Cc1ccccc1C=O</t>
  </si>
  <si>
    <t>C=0.0001, pK of hydrated species</t>
  </si>
  <si>
    <t>1,2-Benzenedicarbaldehyde</t>
  </si>
  <si>
    <t>serjeant3960</t>
  </si>
  <si>
    <t>Oc1cccc2occc12</t>
  </si>
  <si>
    <t>2% ethanol</t>
  </si>
  <si>
    <t>D32</t>
  </si>
  <si>
    <t>Benzo[b]furan-4-ol</t>
  </si>
  <si>
    <t>serjeant3961</t>
  </si>
  <si>
    <t>O=Cc1cccc(C(=O)O)c1</t>
  </si>
  <si>
    <t>benzoic acid, 3-formyl-</t>
  </si>
  <si>
    <t>serjeant3962</t>
  </si>
  <si>
    <t>O=Cc1ccc(C(=O)O)cc1</t>
  </si>
  <si>
    <t>benzoic acid, 4-formyl-</t>
  </si>
  <si>
    <t>serjeant3963</t>
  </si>
  <si>
    <t>O=C(O)c1cccccc1=O</t>
  </si>
  <si>
    <t>cycloheptatriene-1-carboxylic acid, 7-oxo-1,3,5-</t>
  </si>
  <si>
    <t>serjeant3964</t>
  </si>
  <si>
    <t>1,2-Benzenedicarboxylic acid</t>
  </si>
  <si>
    <t>Phthalic acid</t>
  </si>
  <si>
    <t>serjeant3965</t>
  </si>
  <si>
    <t>Y10</t>
  </si>
  <si>
    <t>I=3.0(NaClO4)</t>
  </si>
  <si>
    <t>C=0.00016, I=0.014</t>
  </si>
  <si>
    <t>1,3-Benzenedicarboxylic acid</t>
  </si>
  <si>
    <t>serjeant3966</t>
  </si>
  <si>
    <t>1,4-Benzenedicarboxylic acid</t>
  </si>
  <si>
    <t>serjeant3967</t>
  </si>
  <si>
    <t>O=C(O)c1ccc2c(c1)OCO2</t>
  </si>
  <si>
    <t>C=0.003, 5%(v/v) ethanol</t>
  </si>
  <si>
    <t>B190</t>
  </si>
  <si>
    <t>benzoic acid, 3,4-methylenedioxy-</t>
  </si>
  <si>
    <t>serjeant3968</t>
  </si>
  <si>
    <t>O=C(O)c1ccccc(O)c1=O</t>
  </si>
  <si>
    <t>1,3,5-Cycloheptatriene-1-carboxylic acid, 6-hydroxy-7-oxo-</t>
  </si>
  <si>
    <t>serjeant3969</t>
  </si>
  <si>
    <t>O=C(O)c1ccc(O)c(=O)cc1</t>
  </si>
  <si>
    <t>4-hydroxy-5-oxo-1,3,6- Cycloheptatriene-1-carboxylic acid</t>
  </si>
  <si>
    <t>serjeant3970</t>
  </si>
  <si>
    <t>O=C(O)c1cccc(O)c(=O)c1</t>
  </si>
  <si>
    <t>4-hydroxy-3-oxo-1,4,6- Cycloheptatriene-1-carboxylic acid</t>
  </si>
  <si>
    <t>serjeant3971</t>
  </si>
  <si>
    <t>serjeant3972</t>
  </si>
  <si>
    <t>serjeant3973</t>
  </si>
  <si>
    <t>C=0.0001, pK of hydrate</t>
  </si>
  <si>
    <t>O7,R4</t>
  </si>
  <si>
    <t>benzaldehyde, 3-methyl-</t>
  </si>
  <si>
    <t>serjeant3974</t>
  </si>
  <si>
    <t>serjeant3975</t>
  </si>
  <si>
    <t>acetic acid, phenyl-</t>
  </si>
  <si>
    <t>serjeant3976</t>
  </si>
  <si>
    <t>Equation given for variation of pK with temperature</t>
  </si>
  <si>
    <t>Equation given for variation of pK with temperature_x000D_
P=1000 (bar)</t>
  </si>
  <si>
    <t>Equation given for variation of pK with temperature_x000D_
P=2000 (bar)</t>
  </si>
  <si>
    <t>Equation given for variation of pK with temperature_x000D_
P=3000 (bar)</t>
  </si>
  <si>
    <t>O=C(CO)c1ccccc1</t>
  </si>
  <si>
    <t>I=0.1-0.15(NaClO4), mixed constant</t>
  </si>
  <si>
    <t>acetophenone, 2-hydroxy-</t>
  </si>
  <si>
    <t>serjeant3977</t>
  </si>
  <si>
    <t>COc1cccc(C=O)c1</t>
  </si>
  <si>
    <t>C=0.001, 1% ethanol, pK of hydrate</t>
  </si>
  <si>
    <t>benzaldehyde, 3-methoxy-</t>
  </si>
  <si>
    <t>serjeant3980</t>
  </si>
  <si>
    <t>C=0.0001, 1% ethanol, pK of hydrate</t>
  </si>
  <si>
    <t>serjeant3981</t>
  </si>
  <si>
    <t>serjeant3982</t>
  </si>
  <si>
    <t>I=0.008</t>
  </si>
  <si>
    <t>L76</t>
  </si>
  <si>
    <t>serjeant3983</t>
  </si>
  <si>
    <t>Thermodynamic values are derived from the results</t>
  </si>
  <si>
    <t>C=0.001 in 1% ethanol</t>
  </si>
  <si>
    <t>serjeant3984</t>
  </si>
  <si>
    <t>Cc1ccccc(=O)c1O</t>
  </si>
  <si>
    <t>cycloheptatrien-1-one, 2-hydroxy-3-methyl-2,4,6-</t>
  </si>
  <si>
    <t>serjeant3985</t>
  </si>
  <si>
    <t>Cc1cccc(=O)c(O)c1</t>
  </si>
  <si>
    <t>cycloheptatrien-1-one, 2-hydroxy-4-methyl-2,4,6-</t>
  </si>
  <si>
    <t>serjeant3986</t>
  </si>
  <si>
    <t>Cc1ccc(O)c(=O)cc1</t>
  </si>
  <si>
    <t>cycloheptatrien-1-one, 2-hydroxy-5-methyl-2,4,6-</t>
  </si>
  <si>
    <t>serjeant3987</t>
  </si>
  <si>
    <t>O=C(O)C(O)c1ccccc1</t>
  </si>
  <si>
    <t>P80</t>
  </si>
  <si>
    <t>acetic acid, 2-hydroxy-2-phenyl-</t>
  </si>
  <si>
    <t>serjeant3988</t>
  </si>
  <si>
    <t>I=1.0(KNO3), concentration constant</t>
  </si>
  <si>
    <t>C84</t>
  </si>
  <si>
    <t>O=C(O)COc1ccccc1</t>
  </si>
  <si>
    <t>in H48, P12 and P60</t>
  </si>
  <si>
    <t>acetic acid, phenoxy-</t>
  </si>
  <si>
    <t>serjeant3989</t>
  </si>
  <si>
    <t>S133</t>
  </si>
  <si>
    <t>COc1cc(C=O)ccc1O</t>
  </si>
  <si>
    <t>benzaldehyde, 4-hydroxy-3-methoxy-</t>
  </si>
  <si>
    <t>Vanillin</t>
  </si>
  <si>
    <t>serjeant3994</t>
  </si>
  <si>
    <t>Cc1cccc(C(=O)O)c1O</t>
  </si>
  <si>
    <t>- Other values in D56, P24 and P27_x000D_
 - Other values in D56  P24 and P27</t>
  </si>
  <si>
    <t>benzoic acid, 2-hydroxy-3-methyl-</t>
  </si>
  <si>
    <t>serjeant3995</t>
  </si>
  <si>
    <t>Cc1ccc(C(=O)O)c(O)c1</t>
  </si>
  <si>
    <t>benzoic acid, 2-hydroxy-4-methyl-</t>
  </si>
  <si>
    <t>serjeant3996</t>
  </si>
  <si>
    <t>C=0.00018, I=0.01</t>
  </si>
  <si>
    <t>Cc1ccc(O)c(C(=O)O)c1</t>
  </si>
  <si>
    <t>benzoic acid, 2-hydroxy-5-methyl-</t>
  </si>
  <si>
    <t>serjeant3997</t>
  </si>
  <si>
    <t>C=0.00025, I=0.01</t>
  </si>
  <si>
    <t>P24, P27</t>
  </si>
  <si>
    <t>Cc1cccc(O)c1C(=O)O</t>
  </si>
  <si>
    <t>C=0.0001-0.001</t>
  </si>
  <si>
    <t>benzoic acid, 2-hydroxy-6-methyl-</t>
  </si>
  <si>
    <t>serjeant3998</t>
  </si>
  <si>
    <t>Cc1c(O)cccc1C(=O)O</t>
  </si>
  <si>
    <t>benzoic acid, 3-hydroxy-2-methyl-</t>
  </si>
  <si>
    <t>serjeant3999</t>
  </si>
  <si>
    <t>Cc1ccc(C(=O)O)cc1O</t>
  </si>
  <si>
    <t>benzoic acid, 3-hydroxy-4-methyl-</t>
  </si>
  <si>
    <t>serjeant4000</t>
  </si>
  <si>
    <t>Cc1ccc(O)cc1C(=O)O</t>
  </si>
  <si>
    <t>benzoic acid, 5-hydroxy-2-methyl-</t>
  </si>
  <si>
    <t>serjeant4001</t>
  </si>
  <si>
    <t>Cc1cc(O)ccc1C(=O)O</t>
  </si>
  <si>
    <t>benzoic acid, 4-hydroxy-2-methyl-</t>
  </si>
  <si>
    <t>serjeant4002</t>
  </si>
  <si>
    <t>Cc1cc(C(=O)O)ccc1O</t>
  </si>
  <si>
    <t>P24, P26</t>
  </si>
  <si>
    <t>benzoic acid, 4-hydroxy-3-methyl-</t>
  </si>
  <si>
    <t>serjeant4003</t>
  </si>
  <si>
    <t>serjeant4004</t>
  </si>
  <si>
    <t>serjeant4005</t>
  </si>
  <si>
    <t>serjeant4006</t>
  </si>
  <si>
    <t>COc1cccc(=O)c(O)c1</t>
  </si>
  <si>
    <t>2,4,6-Cycloheptatrien-1-one, 2-hydroxy-4-methoxy-</t>
  </si>
  <si>
    <t>serjeant4008</t>
  </si>
  <si>
    <t>COc1ccc(O)c(=O)cc1</t>
  </si>
  <si>
    <t>2-hydroxy-5-methoxy-2,4,6-Cycloheptatrien-1-one</t>
  </si>
  <si>
    <t>serjeant4009</t>
  </si>
  <si>
    <t>COC(=O)c1ccccc1O</t>
  </si>
  <si>
    <t>Methyl 2-hydroxybenzoate</t>
  </si>
  <si>
    <t>Methyl salicylate</t>
  </si>
  <si>
    <t>serjeant4010</t>
  </si>
  <si>
    <t>O=C(O)Cc1ccc(O)c(O)c1</t>
  </si>
  <si>
    <t>acetic acid, 2-(3,4-dihydroxyphenyl)-</t>
  </si>
  <si>
    <t>serjeant4011</t>
  </si>
  <si>
    <t>O=C(O)COc1ccccc1O</t>
  </si>
  <si>
    <t>acetic acid, 2-(2-hydroxyphenoxy)-</t>
  </si>
  <si>
    <t>serjeant4012</t>
  </si>
  <si>
    <t>COc1ccc(C(=O)O)c(O)c1</t>
  </si>
  <si>
    <t>C=0.00014, I=0.01</t>
  </si>
  <si>
    <t>benzoic acid, 2-hydroxy-4-methoxy-</t>
  </si>
  <si>
    <t>serjeant4013</t>
  </si>
  <si>
    <t>COc1ccc(O)c(C(=O)O)c1</t>
  </si>
  <si>
    <t>C=0.0002, I=0.01</t>
  </si>
  <si>
    <t>benzoic acid, 2-hydroxy-5-methoxy-</t>
  </si>
  <si>
    <t>serjeant4014</t>
  </si>
  <si>
    <t>COc1ccc(C(=O)O)cc1O</t>
  </si>
  <si>
    <t>N35</t>
  </si>
  <si>
    <t>benzoic acid, 3-hydroxy-4-methoxy-</t>
  </si>
  <si>
    <t>Isovanillic acid</t>
  </si>
  <si>
    <t>serjeant4015</t>
  </si>
  <si>
    <t>COc1cc(C(=O)O)ccc1O</t>
  </si>
  <si>
    <t>benzoic acid, 4-hydroxy-3-methoxy-</t>
  </si>
  <si>
    <t>Vanillic acid</t>
  </si>
  <si>
    <t>serjeant4016</t>
  </si>
  <si>
    <t>O=C(O)C1=C(C(=O)O)CC=CC1</t>
  </si>
  <si>
    <t>C=0.001, mixed constants</t>
  </si>
  <si>
    <t>1,4-Cyclohexadiene-1,2-dicarboxylic acid</t>
  </si>
  <si>
    <t>serjeant4017</t>
  </si>
  <si>
    <t>O=C(O)C1=CC=CCC1C(=O)O</t>
  </si>
  <si>
    <t>2,4-Cyclohexadiene-1,2-dicarboxylic acid</t>
  </si>
  <si>
    <t>serjeant4018</t>
  </si>
  <si>
    <t>COC(=O)c1cccc(O)c1O</t>
  </si>
  <si>
    <t>Methyl 2,3-dihydroxybenzoate</t>
  </si>
  <si>
    <t>serjeant4020</t>
  </si>
  <si>
    <t>COC(=O)c1ccc(O)cc1O</t>
  </si>
  <si>
    <t>Methyl 2,4-dihydroxybenzoate</t>
  </si>
  <si>
    <t>serjeant4021</t>
  </si>
  <si>
    <t>COC(=O)c1cc(O)ccc1O</t>
  </si>
  <si>
    <t>Methyl 2,5-dihydroxybenzoate</t>
  </si>
  <si>
    <t>serjeant4022</t>
  </si>
  <si>
    <t>COC(=O)c1c(O)cccc1O</t>
  </si>
  <si>
    <t>Methyl 2,6-dihydroxybenzoate</t>
  </si>
  <si>
    <t>serjeant4023</t>
  </si>
  <si>
    <t>COC(=O)c1ccc(O)c(O)c1</t>
  </si>
  <si>
    <t>Methyl 3,4-dihydroxybenzoate</t>
  </si>
  <si>
    <t>serjeant4024</t>
  </si>
  <si>
    <t>COC(=O)c1cc(O)cc(O)c1</t>
  </si>
  <si>
    <t>Methyl 3,5-dihydroxybenzoate</t>
  </si>
  <si>
    <t>serjeant4025</t>
  </si>
  <si>
    <t>Cc1cc(=O)c(C(=O)O)c(C)o1</t>
  </si>
  <si>
    <t>4H-Pyran-3-carboxylic acid, 2,6-dimethyl-4-oxo-</t>
  </si>
  <si>
    <t>serjeant4026</t>
  </si>
  <si>
    <t>CCOC(=O)c1cc(=O)c(O)co1</t>
  </si>
  <si>
    <t>Ethyl 5-hydroxy-4-oxo-4H-pyran-2-carboxylate</t>
  </si>
  <si>
    <t>4H-Pyran-2-carboxylic acid ethyl ester 5-hydroxy-4-oxo</t>
  </si>
  <si>
    <t>serjeant4028</t>
  </si>
  <si>
    <t>COC(=O)c1cc(O)c(O)c(O)c1</t>
  </si>
  <si>
    <t>Methyl 3,4,5-trihydroxybenzoate</t>
  </si>
  <si>
    <t>serjeant4029</t>
  </si>
  <si>
    <t>serjeant4030</t>
  </si>
  <si>
    <t>CCc1ccccc1O</t>
  </si>
  <si>
    <t>phenol, 2-ethyl-</t>
  </si>
  <si>
    <t>serjeant4031</t>
  </si>
  <si>
    <t>pK of electronically, excited singlet state calculated, assuming pK=9.9 in ground state</t>
  </si>
  <si>
    <t>CCc1cccc(O)c1</t>
  </si>
  <si>
    <t>phenol, 3-ethyl-</t>
  </si>
  <si>
    <t>serjeant4032</t>
  </si>
  <si>
    <t>CCc1ccc(O)cc1</t>
  </si>
  <si>
    <t>pK of electronically, excited singlet state calculated, assuming pK=10.0 in ground state</t>
  </si>
  <si>
    <t>phenol, 4-ethyl-</t>
  </si>
  <si>
    <t>serjeant4033</t>
  </si>
  <si>
    <t>Cc1cccc(O)c1C</t>
  </si>
  <si>
    <t>phenol, 2,3-dimethyl-</t>
  </si>
  <si>
    <t>serjeant4034</t>
  </si>
  <si>
    <t>Cc1ccc(O)c(C)c1</t>
  </si>
  <si>
    <t>phenol, 2,4-dimethyl-</t>
  </si>
  <si>
    <t>serjeant4035</t>
  </si>
  <si>
    <t>C=0.00018</t>
  </si>
  <si>
    <t>Cc1ccc(C)c(O)c1</t>
  </si>
  <si>
    <t>C=0.00016</t>
  </si>
  <si>
    <t>phenol, 2,5-dimethyl-</t>
  </si>
  <si>
    <t>serjeant4036</t>
  </si>
  <si>
    <t>Cc1cccc(C)c1O</t>
  </si>
  <si>
    <t>C=0.005-0.01</t>
  </si>
  <si>
    <t>phenol, 2,6-dimethyl-</t>
  </si>
  <si>
    <t>serjeant4037</t>
  </si>
  <si>
    <t>C=0.0064</t>
  </si>
  <si>
    <t>Cc1ccc(O)cc1C</t>
  </si>
  <si>
    <t>C=0.00015</t>
  </si>
  <si>
    <t>phenol, 3,4-dimethyl-</t>
  </si>
  <si>
    <t>serjeant4038</t>
  </si>
  <si>
    <t>C=4E-05</t>
  </si>
  <si>
    <t>Cc1cc(C)cc(O)c1</t>
  </si>
  <si>
    <t>phenol, 3,5-dimethyl-</t>
  </si>
  <si>
    <t>serjeant4039</t>
  </si>
  <si>
    <t>OCCOc1ccccc1</t>
  </si>
  <si>
    <t>ethanol, 2-phenoxy-</t>
  </si>
  <si>
    <t>serjeant4040</t>
  </si>
  <si>
    <t>CCOc1ccccc1O</t>
  </si>
  <si>
    <t>phenol, 2-ethoxy-</t>
  </si>
  <si>
    <t>serjeant4041</t>
  </si>
  <si>
    <t>CCOc1cccc(O)c1</t>
  </si>
  <si>
    <t>m=0.00025</t>
  </si>
  <si>
    <t>phenol, 3-ethoxy-</t>
  </si>
  <si>
    <t>serjeant4042</t>
  </si>
  <si>
    <t>CCOc1ccc(O)cc1</t>
  </si>
  <si>
    <t>phenol, 4-ethoxy-</t>
  </si>
  <si>
    <t>serjeant4043</t>
  </si>
  <si>
    <t>COc1c(C)cccc1O</t>
  </si>
  <si>
    <t>I=0.1, mixed constant (?)</t>
  </si>
  <si>
    <t>phenol, 2-methoxy-3-methyl-</t>
  </si>
  <si>
    <t>serjeant4044</t>
  </si>
  <si>
    <t>COc1cc(C)ccc1O</t>
  </si>
  <si>
    <t>O5a, R4</t>
  </si>
  <si>
    <t>phenol, 2-methoxy-4-methyl-</t>
  </si>
  <si>
    <t>serjeant4045</t>
  </si>
  <si>
    <t>COc1ccc(C)cc1O</t>
  </si>
  <si>
    <t>phenol, 2-methoxy-5-methyl-</t>
  </si>
  <si>
    <t>serjeant4046</t>
  </si>
  <si>
    <t>COc1cccc(C)c1O</t>
  </si>
  <si>
    <t>I=0.015</t>
  </si>
  <si>
    <t>phenol, 2-methoxy-6-methyl-</t>
  </si>
  <si>
    <t>serjeant4047</t>
  </si>
  <si>
    <t>COc1ccc(C)c(O)c1</t>
  </si>
  <si>
    <t>phenol, 5-methoxy-2-methyl-</t>
  </si>
  <si>
    <t>serjeant4048</t>
  </si>
  <si>
    <t>COc1ccc(O)c(C)c1</t>
  </si>
  <si>
    <t>phenol, 4-methoxy-2-methyl-</t>
  </si>
  <si>
    <t>serjeant4049</t>
  </si>
  <si>
    <t>COc1ccc(O)cc1C</t>
  </si>
  <si>
    <t>phenol, 4-methoxy-3-methyl-</t>
  </si>
  <si>
    <t>serjeant4050</t>
  </si>
  <si>
    <t>CC1(C)C(=O)CC(=O)CC1=O</t>
  </si>
  <si>
    <t>1,3,5-Cyclohexanetrione, 2,2-dimethyl-</t>
  </si>
  <si>
    <t>serjeant4052</t>
  </si>
  <si>
    <t>OCc1ccc(O)c(CO)c1</t>
  </si>
  <si>
    <t>phenol, 2,4-bis(hydroxymethyl)-</t>
  </si>
  <si>
    <t>serjeant4053</t>
  </si>
  <si>
    <t>COc1cc(O)cc(OC)c1</t>
  </si>
  <si>
    <t>m=0.00032, I=0.02-0.06</t>
  </si>
  <si>
    <t>phenol, 3,5-dimethoxy-</t>
  </si>
  <si>
    <t>serjeant4054</t>
  </si>
  <si>
    <t>COc1cccc(CO)c1O</t>
  </si>
  <si>
    <t>phenol, 2-hydroxymethyl-6-methoxy-</t>
  </si>
  <si>
    <t>serjeant4055</t>
  </si>
  <si>
    <t>O=C(O)C1=C(C(=O)O)CCCC1</t>
  </si>
  <si>
    <t>1-Cyclohexene-1,2-dicarboxylic acid</t>
  </si>
  <si>
    <t>serjeant4056</t>
  </si>
  <si>
    <t>O=C(O)C1=CCCCC1C(=O)O</t>
  </si>
  <si>
    <t>1-Cyclohexene-1,6-dicarboxylic acid</t>
  </si>
  <si>
    <t>serjeant4057</t>
  </si>
  <si>
    <t>O=C(O)C1CC=CCC1C(=O)O</t>
  </si>
  <si>
    <t>C55</t>
  </si>
  <si>
    <t>4-Cyclohexene-1,2-dicarboxylic acid</t>
  </si>
  <si>
    <t>serjeant4058</t>
  </si>
  <si>
    <t>COC(=O)C1=C(C(=O)O)CCC1</t>
  </si>
  <si>
    <t>1-Cyclopentene-1-carboxylic acid, 2-methoxycarbonyl-</t>
  </si>
  <si>
    <t>serjeant4059</t>
  </si>
  <si>
    <t>O=C(O)C1C2CCC(O2)C1C(=O)O</t>
  </si>
  <si>
    <t>pK1(exo cis)</t>
  </si>
  <si>
    <t>7-Oxabicyclo[2.2.1]heptane-2,3-dicarboxylic acid</t>
  </si>
  <si>
    <t>serjeant4061</t>
  </si>
  <si>
    <t>pK2(exo cis)</t>
  </si>
  <si>
    <t>Cc1nc(C)c2[nH]c(C)nc2n1</t>
  </si>
  <si>
    <t>purine, 2,6,8-trimethyl-</t>
  </si>
  <si>
    <t>serjeant4062</t>
  </si>
  <si>
    <t>O=C(O)C12CCC(CC1)C2</t>
  </si>
  <si>
    <t>Bicyclo[2.2.1]heptane-1-carboxylic acid</t>
  </si>
  <si>
    <t>serjeant4063</t>
  </si>
  <si>
    <t>CC1(C)CC(=O)CC(=O)C1</t>
  </si>
  <si>
    <t>1,3-Cyclohexanedione, 5,5-dimethyl-</t>
  </si>
  <si>
    <t>Dimedone</t>
  </si>
  <si>
    <t>serjeant4064</t>
  </si>
  <si>
    <t>CC(=O)C1CCCCC1=O</t>
  </si>
  <si>
    <t>cyclohexanone, 2-acetyl-</t>
  </si>
  <si>
    <t>serjeant4065</t>
  </si>
  <si>
    <t>CC(C)(C)CC#CC(=O)O</t>
  </si>
  <si>
    <t>2-Hexynoic acid, 5,5-dimethyl-</t>
  </si>
  <si>
    <t>serjeant4066</t>
  </si>
  <si>
    <t>O=C(O)CCC1CCCC1=O</t>
  </si>
  <si>
    <t>propanoic acid, 3-(2-oxocyclopentyl)-</t>
  </si>
  <si>
    <t>serjeant4067</t>
  </si>
  <si>
    <t>O=C(O)CCCC1CCOC1=O</t>
  </si>
  <si>
    <t>butanoic acid, 4-(2-oxo-3-oxolanyl)-</t>
  </si>
  <si>
    <t>serjeant4068</t>
  </si>
  <si>
    <t>CCC(C(=O)O)=C(CC)C(=O)O</t>
  </si>
  <si>
    <t>butenedioic acid, diethyl-</t>
  </si>
  <si>
    <t>serjeant4069</t>
  </si>
  <si>
    <t>CC1(C)C(C(=O)O)CC1C(=O)O</t>
  </si>
  <si>
    <t>1,3-Cyclobutanedicarboxylic acid, 2,2-dimethyl-</t>
  </si>
  <si>
    <t>Norpinic acid</t>
  </si>
  <si>
    <t>serjeant4070</t>
  </si>
  <si>
    <t>25-30 (assumed)</t>
  </si>
  <si>
    <t>O=C(O)C1CCCCC1C(=O)O</t>
  </si>
  <si>
    <t>S68</t>
  </si>
  <si>
    <t>1,2-Cyclohexanedicarboxylic acid</t>
  </si>
  <si>
    <t>serjeant4071</t>
  </si>
  <si>
    <t>C, 0.0005, mixed constants</t>
  </si>
  <si>
    <t>CCOC(=O)CC(=O)C(=O)OCC</t>
  </si>
  <si>
    <t>R51</t>
  </si>
  <si>
    <t>Diethyl 2-oxobutanedioate</t>
  </si>
  <si>
    <t>serjeant4074</t>
  </si>
  <si>
    <t>O=C(O)CCC(CCC(=O)O)C(=O)O</t>
  </si>
  <si>
    <t>Pentane-1,3,5-tricarboxylic acid</t>
  </si>
  <si>
    <t>serjeant4075</t>
  </si>
  <si>
    <t>CCC(C)C(=O)CC(C)=O</t>
  </si>
  <si>
    <t>C=0.0005, 0.5-1.0% ethanol. Apparent pK for keto-enol mixture</t>
  </si>
  <si>
    <t>2,4-Heptanedione, 5-methyl-</t>
  </si>
  <si>
    <t>serjeant4076</t>
  </si>
  <si>
    <t>CC(=O)CC(=O)CC(C)C</t>
  </si>
  <si>
    <t>2,4-Heptanedione, 6-methyl-</t>
  </si>
  <si>
    <t>serjeant4077</t>
  </si>
  <si>
    <t>CC(=O)C(C)C(=O)C(C)C</t>
  </si>
  <si>
    <t>C=0.002 C=0.01</t>
  </si>
  <si>
    <t>2,4-Hexanedione, 3,5-dimethyl-</t>
  </si>
  <si>
    <t>serjeant4078</t>
  </si>
  <si>
    <t>CC(=O)CC(=O)C(C)(C)C</t>
  </si>
  <si>
    <t>2,4-Hexanedione, 5,5-dimethyl-</t>
  </si>
  <si>
    <t>serjeant4079</t>
  </si>
  <si>
    <t>CC(=O)C(C(C)=O)C(C)C</t>
  </si>
  <si>
    <t>2,4-Pentanedione, 3-isopropyl-</t>
  </si>
  <si>
    <t>serjeant4080</t>
  </si>
  <si>
    <t>4080a</t>
  </si>
  <si>
    <t>O=C(O)C1(O)CCCCCC1</t>
  </si>
  <si>
    <t>cycloheptanecarboxylic acid, 1-hydroxy-</t>
  </si>
  <si>
    <t>serjeant4080a</t>
  </si>
  <si>
    <t>COC1CCC(C(=O)O)CC1</t>
  </si>
  <si>
    <t>cyclohexanecarboxylic acid, 4-methoxy-</t>
  </si>
  <si>
    <t>serjeant4081</t>
  </si>
  <si>
    <t>CCOC(=O)C(CC)C(C)=O</t>
  </si>
  <si>
    <t>Ethyl 2-ethyl-3-oxobutanoate</t>
  </si>
  <si>
    <t>serjeant4082</t>
  </si>
  <si>
    <t>CCOC(=O)C(C)C(=O)CC</t>
  </si>
  <si>
    <t>Ethyl 2-methyl-3-oxopentanoate</t>
  </si>
  <si>
    <t>serjeant4083</t>
  </si>
  <si>
    <t>CC(C)(C(=O)O)C(C)(C)C(=O)O</t>
  </si>
  <si>
    <t>butanedioic acid, tetramethyl-</t>
  </si>
  <si>
    <t>serjeant4084</t>
  </si>
  <si>
    <t>O=C(O)CCCCCCC(=O)O</t>
  </si>
  <si>
    <t>E3bg,R3a</t>
  </si>
  <si>
    <t>Octanedioic acid</t>
  </si>
  <si>
    <t>serjeant4085</t>
  </si>
  <si>
    <t>CC(C)C(CC(=O)O)CC(=O)O</t>
  </si>
  <si>
    <t>C=0.00125, mixed constant</t>
  </si>
  <si>
    <t>pentanedioic acid, 3-isopropyl-</t>
  </si>
  <si>
    <t>serjeant4086</t>
  </si>
  <si>
    <t>CCCC(CC(=O)O)CC(=O)O</t>
  </si>
  <si>
    <t>pentanedioic acid, 3-propyl-</t>
  </si>
  <si>
    <t>serjeant4087</t>
  </si>
  <si>
    <t>CCC(C(=O)O)(C(=O)O)C(C)C</t>
  </si>
  <si>
    <t>propanedioic acid, 2-ethyl-2-isopropyl-</t>
  </si>
  <si>
    <t>serjeant4088</t>
  </si>
  <si>
    <t>CC(C)(OC(C)(C)C(=O)O)C(=O)O</t>
  </si>
  <si>
    <t>3-Oxapentanedioic acid, 2,2,4,4-tetramethyl-</t>
  </si>
  <si>
    <t>serjeant4089</t>
  </si>
  <si>
    <t>CC(C)CCC(O)(C(=O)O)C(=O)O</t>
  </si>
  <si>
    <t>propanedioic acid, 2-hydroxy-2-isopentyl-</t>
  </si>
  <si>
    <t>serjeant4090</t>
  </si>
  <si>
    <t>O=C(O)c1c(F)c(F)c(C(F)(F)F)c(F)c1F</t>
  </si>
  <si>
    <t>benzoic acid, 2,3,5,6-tetrafluoro-4-trifluoromethyl-</t>
  </si>
  <si>
    <t>serjeant4092</t>
  </si>
  <si>
    <t>O=C(O)c1c(Cl)c(Cl)c(Cl)c(Cl)c1C(=O)O</t>
  </si>
  <si>
    <t>1,2-Benzenedicarboxylic acid, tetrachloro-</t>
  </si>
  <si>
    <t>serjeant4093</t>
  </si>
  <si>
    <t>Cc1c(F)c(F)c(C(=O)O)c(F)c1F</t>
  </si>
  <si>
    <t>benzoic acid, 2,3,5,6-tetrafluoro-4-methyl-</t>
  </si>
  <si>
    <t>serjeant4094</t>
  </si>
  <si>
    <t>N#Cc1cccc(C=O)c1</t>
  </si>
  <si>
    <t>pK(hydrate)</t>
  </si>
  <si>
    <t>benzenecarbonitrile, 3-formyl-</t>
  </si>
  <si>
    <t>serjeant4095</t>
  </si>
  <si>
    <t>N#Cc1ccc(C=O)cc1</t>
  </si>
  <si>
    <t>benzenecarbonitrile, 4-formyl-</t>
  </si>
  <si>
    <t>serjeant4096</t>
  </si>
  <si>
    <t>N#Cc1ccc(O)c(=O)cc1</t>
  </si>
  <si>
    <t>O14</t>
  </si>
  <si>
    <t>1,3,6-Cycloheptatriene-1-carbonitrile, 4-hydroxy-5-oxo-</t>
  </si>
  <si>
    <t>serjeant4098</t>
  </si>
  <si>
    <t>N#Cc1ccccc(=O)c1O</t>
  </si>
  <si>
    <t>1,4,6-Cycloheptatriene-1-carbonitrile, 2-hydroxy-3-oxo-</t>
  </si>
  <si>
    <t>serjeant4099</t>
  </si>
  <si>
    <t>Cc1c(Br)cc(Br)c(O)c(=O)c1Br</t>
  </si>
  <si>
    <t>2,4,6-Cycloheptatrien-1-one, 3,5,7-tribromo-2-hydroxy-6-methyl-</t>
  </si>
  <si>
    <t>serjeant4100</t>
  </si>
  <si>
    <t>N#Cc1ccc(O)c(C(=O)O)c1</t>
  </si>
  <si>
    <t>benzoic acid, 3-cyano-6-hydroxy-</t>
  </si>
  <si>
    <t>serjeant4102</t>
  </si>
  <si>
    <t>N#Cc1ccc(C(=O)O)c(O)c1</t>
  </si>
  <si>
    <t>benzoic acid, 4-cyano-2-hydroxy-</t>
  </si>
  <si>
    <t>serjeant4103</t>
  </si>
  <si>
    <t>O=C(O)COc1ccc(Cl)c(Cl)c1Cl</t>
  </si>
  <si>
    <t>phenoxyacetic acid, 2,3,4-trichloro-</t>
  </si>
  <si>
    <t>serjeant4104</t>
  </si>
  <si>
    <t>O=C(O)COc1cc(Cl)c(Cl)cc1Cl</t>
  </si>
  <si>
    <t>C=0.00026-0.00099</t>
  </si>
  <si>
    <t>phenoxyacetic acid, 2,4,5-trichloro-</t>
  </si>
  <si>
    <t>serjeant4105</t>
  </si>
  <si>
    <t>O=C(O)c1cccc(Cl)c1C(=O)O</t>
  </si>
  <si>
    <t>1,2-Benzenedicarboxylic acid, 3-chloro-</t>
  </si>
  <si>
    <t>serjeant4106</t>
  </si>
  <si>
    <t>O=C(O)c1cccc(Br)c1C(=O)O</t>
  </si>
  <si>
    <t>1,2-Benzenedicarboxylic acid, 3-bromo-</t>
  </si>
  <si>
    <t>serjeant4107</t>
  </si>
  <si>
    <t>O=C(O)c1ccc(Br)cc1C(=O)O</t>
  </si>
  <si>
    <t>1,2-Benzenedicarboxylic acid, 4-bromo-</t>
  </si>
  <si>
    <t>serjeant4108</t>
  </si>
  <si>
    <t>O=C(O)c1cccc([N+](=O)[O-])c1C(=O)O</t>
  </si>
  <si>
    <t>1,2-Benzenedicarboxylic acid, 3-nitro-</t>
  </si>
  <si>
    <t>serjeant4109</t>
  </si>
  <si>
    <t>O=C(O)c1ccc([N+](=O)[O-])cc1C(=O)O</t>
  </si>
  <si>
    <t>1,2-Benzenedicarboxylic acid, 4-nitro-</t>
  </si>
  <si>
    <t>serjeant4110</t>
  </si>
  <si>
    <t>Oc1cccc2sccc12</t>
  </si>
  <si>
    <t>Benzo[b]thiophene-4-ol</t>
  </si>
  <si>
    <t>serjeant4112</t>
  </si>
  <si>
    <t>N#Cc1ccc(C(=O)NO)cc1</t>
  </si>
  <si>
    <t>C=0.01(?) (Possible error in detail given)</t>
  </si>
  <si>
    <t>benzohydroxamic acid, 4-cyano-</t>
  </si>
  <si>
    <t>serjeant4113</t>
  </si>
  <si>
    <t xml:space="preserve">not_stated </t>
  </si>
  <si>
    <t>N#CC(c1ccccc1)[N+](=O)[O-]</t>
  </si>
  <si>
    <t>C=0.0001, Ho values in HClO4 solutions</t>
  </si>
  <si>
    <t>ethanenitrile, 2-nitro-2-phenyl-</t>
  </si>
  <si>
    <t>serjeant4114</t>
  </si>
  <si>
    <t>O=[N+]([O-])c1c[nH]c2ccccc12</t>
  </si>
  <si>
    <t>indole, 3-nitro-</t>
  </si>
  <si>
    <t>serjeant4115</t>
  </si>
  <si>
    <t>serjeant4116</t>
  </si>
  <si>
    <t>O=c1[nH]c(=O)c2ccccc2[nH]1</t>
  </si>
  <si>
    <t>Quinazoline-2,4(1H,3H)-dione</t>
  </si>
  <si>
    <t>serjeant4117</t>
  </si>
  <si>
    <t>O=c1[nH]c2ccccc2[nH]c1=O</t>
  </si>
  <si>
    <t>Quinoxaline-2,3(1H,4H)-dione</t>
  </si>
  <si>
    <t>serjeant4118</t>
  </si>
  <si>
    <t>Cc1ccc(Br)c(O)c(=O)c1Br</t>
  </si>
  <si>
    <t>2,4,6-Cycloheptatrien-1-one, 2,6-dibromo-7-hydroxy-3-methyl-</t>
  </si>
  <si>
    <t>serjeant4120</t>
  </si>
  <si>
    <t>Cc1cc(Br)c(O)c(=O)c(Br)c1</t>
  </si>
  <si>
    <t>2,4,6-Cycloheptatrien-1-one, 2,6-dibromo-7-hydroxy-4-methyl-</t>
  </si>
  <si>
    <t>serjeant4121</t>
  </si>
  <si>
    <t>O=C(O)COc1ccc(Cl)cc1Cl</t>
  </si>
  <si>
    <t>C=0.0003-0.0015</t>
  </si>
  <si>
    <t>phenoxyacetic acid, 2,4-dichloro-</t>
  </si>
  <si>
    <t>serjeant4122</t>
  </si>
  <si>
    <t>I=0.0005</t>
  </si>
  <si>
    <t>O=C(O)COc1cc(Cl)ccc1Cl</t>
  </si>
  <si>
    <t>phenoxyacetic acid, 2,5-dichloro-</t>
  </si>
  <si>
    <t>serjeant4123</t>
  </si>
  <si>
    <t>O=C(O)COc1c(Cl)cccc1Cl</t>
  </si>
  <si>
    <t>phenoxyacetic acid, 2,6-dichloro-</t>
  </si>
  <si>
    <t>serjeant4124</t>
  </si>
  <si>
    <t>O=C(O)COc1ccc(Cl)c(Cl)c1</t>
  </si>
  <si>
    <t>phenoxyacetic acid, 3,4-dichloro-</t>
  </si>
  <si>
    <t>serjeant4125</t>
  </si>
  <si>
    <t>O=C1CS(=O)(=O)c2ccccc21</t>
  </si>
  <si>
    <t>Benzo[b]thiophen-3(2H)-one 1,1-dioxide</t>
  </si>
  <si>
    <t>serjeant4126</t>
  </si>
  <si>
    <t>Cn1cnc2nc(C(=O)O)c(=O)[nH]c2c1=O</t>
  </si>
  <si>
    <t>7-Pteridinecarboxylic acid, 3,4,5,6-tetrahydro-3-methyl-4,6-dioxo-</t>
  </si>
  <si>
    <t>serjeant4127</t>
  </si>
  <si>
    <t>Cn1c(=O)[nH]c(=O)c2nc(C(=O)O)c(=O)[nH]c21</t>
  </si>
  <si>
    <t>6-Pteridinecarboxylic acid, 1,2,3,4,7,8-hexahydro-1-methyl-2,4,7-trioxo-</t>
  </si>
  <si>
    <t>serjeant4128</t>
  </si>
  <si>
    <t>Cn1c(=O)[nH]c2[nH]c(=O)c(C(=O)O)nc2c1=O</t>
  </si>
  <si>
    <t>6-Pteridinecarboxylic acid, 1,2,3,4,7,8-hexahydro-3-methyl-2,4,7-trioxo-</t>
  </si>
  <si>
    <t>serjeant4129</t>
  </si>
  <si>
    <t>CN1C(=O)CN(C(=O)O)c2c1[nH]c(=O)[nH]c2=O</t>
  </si>
  <si>
    <t>5-Pteridinecarboxylic acid, 1,2,3,4,7,8-hexahydro-8-methyl-2,4,7-trioxo-</t>
  </si>
  <si>
    <t>serjeant4130</t>
  </si>
  <si>
    <t>Cn1c(=O)[nH]c(=O)c2[nH]c(=O)c(C(=O)O)nc21</t>
  </si>
  <si>
    <t>7-Pteridinecarboxylic acid, 1,2,3,4,5,6-hexahydro-1-methyl-2,4,6-trioxo-</t>
  </si>
  <si>
    <t>serjeant4131</t>
  </si>
  <si>
    <t>Cn1c(=O)[nH]c2nc(C(=O)O)c(=O)[nH]c2c1=O</t>
  </si>
  <si>
    <t>7-Pteridinecarboxylic acid, 1,2,3,4,5,6-hexahydro-3-methyl-2,4,6-trioxo-</t>
  </si>
  <si>
    <t>serjeant4132</t>
  </si>
  <si>
    <t>O=[N+]([O-])c1ccc(CC([N+](=O)[O-])[N+](=O)[O-])c([N+](=O)[O-])c1</t>
  </si>
  <si>
    <t>ethane, 1,1-dinitro-2-(2,4-dinitrophenyl)-</t>
  </si>
  <si>
    <t>serjeant4134</t>
  </si>
  <si>
    <t>COc1c(C([N+](=O)[O-])[N+](=O)[O-])cc([N+](=O)[O-])cc1[N+](=O)[O-]</t>
  </si>
  <si>
    <t>methane, (2-methoxy-3,5-dinitrophenyl)dinitro-</t>
  </si>
  <si>
    <t>serjeant4135</t>
  </si>
  <si>
    <t>COc1cc(C([N+](=O)[O-])[N+](=O)[O-])c([N+](=O)[O-])cc1[N+](=O)[O-]</t>
  </si>
  <si>
    <t>methane, (3-methoxy-4,6-dinitrophenyl)dinitro-</t>
  </si>
  <si>
    <t>serjeant4136</t>
  </si>
  <si>
    <t>Brc1ccc2[nH]ccc2c1</t>
  </si>
  <si>
    <t>indole, 5-bromo-</t>
  </si>
  <si>
    <t>serjeant4137</t>
  </si>
  <si>
    <t>Fc1cccc2[nH]ccc12</t>
  </si>
  <si>
    <t>indole, 4-fluoro-</t>
  </si>
  <si>
    <t>serjeant4138</t>
  </si>
  <si>
    <t>Fc1ccc2[nH]ccc2c1</t>
  </si>
  <si>
    <t>indole, 5-fluoro-</t>
  </si>
  <si>
    <t>serjeant4139</t>
  </si>
  <si>
    <t>S=c1[nH]c2ccccc2[nH]c1=S</t>
  </si>
  <si>
    <t>Calculated from solubility at various pH values</t>
  </si>
  <si>
    <t>Quinoxaline-2,3(1H,4H)-dithione</t>
  </si>
  <si>
    <t>serjeant4140</t>
  </si>
  <si>
    <t>OC(c1ccccc1)C(F)(F)F</t>
  </si>
  <si>
    <t>S116</t>
  </si>
  <si>
    <t>ethanol, 2,2,2-trifluoro-1-phenyl-</t>
  </si>
  <si>
    <t>serjeant4142</t>
  </si>
  <si>
    <t>COc1ccc(O)c(C#N)c1</t>
  </si>
  <si>
    <t>benzenecarbonitrile, 2-hydroxy-5-methoxy-</t>
  </si>
  <si>
    <t>serjeant4143</t>
  </si>
  <si>
    <t>COc1cccc(O)c1C#N</t>
  </si>
  <si>
    <t>benzenecarbonitrile, 2-hydroxy-6-methoxy-</t>
  </si>
  <si>
    <t>serjeant4144</t>
  </si>
  <si>
    <t>O=C(C=NO)c1ccccc1</t>
  </si>
  <si>
    <t>ethanal oxime, 2-oxo-2-phenyl-</t>
  </si>
  <si>
    <t>serjeant4145</t>
  </si>
  <si>
    <t>O=C(O)Cc1cccc(Cl)c1</t>
  </si>
  <si>
    <t>acetic acid, 2-(3-chlorophenyl)-</t>
  </si>
  <si>
    <t>serjeant4148</t>
  </si>
  <si>
    <t>O=C(O)Cc1ccc(Cl)cc1</t>
  </si>
  <si>
    <t>acetic acid, 2-(4-chlorophenyl)-</t>
  </si>
  <si>
    <t>serjeant4149</t>
  </si>
  <si>
    <t>Cc1cccc(C(=O)O)c1Cl</t>
  </si>
  <si>
    <t>benzoic acid, 2-chloro-3-methyl-</t>
  </si>
  <si>
    <t>serjeant4150</t>
  </si>
  <si>
    <t>Cc1ccc(C(=O)O)c(Cl)c1</t>
  </si>
  <si>
    <t>benzoic acid, 2-chloro-4-methyl-</t>
  </si>
  <si>
    <t>serjeant4151</t>
  </si>
  <si>
    <t>Cc1ccc(Cl)c(C(=O)O)c1</t>
  </si>
  <si>
    <t>benzoic acid, 2-chloro-5-methyl-</t>
  </si>
  <si>
    <t>serjeant4152</t>
  </si>
  <si>
    <t>Cc1cccc(Cl)c1C(=O)O</t>
  </si>
  <si>
    <t>benzoic acid, 2-chloro-6-methyl-</t>
  </si>
  <si>
    <t>serjeant4153</t>
  </si>
  <si>
    <t>Cc1c(Cl)cccc1C(=O)O</t>
  </si>
  <si>
    <t>benzoic acid, 3-chloro-2-methyl-</t>
  </si>
  <si>
    <t>serjeant4154</t>
  </si>
  <si>
    <t>Cc1ccc(C(=O)O)cc1Cl</t>
  </si>
  <si>
    <t>benzoic acid, 3-chloro-4-methyl-</t>
  </si>
  <si>
    <t>serjeant4155</t>
  </si>
  <si>
    <t>Cc1ccc(Cl)cc1C(=O)O</t>
  </si>
  <si>
    <t>benzoic acid, 5-chloro-2-methyl-</t>
  </si>
  <si>
    <t>serjeant4156</t>
  </si>
  <si>
    <t>Cc1cc(Cl)ccc1C(=O)O</t>
  </si>
  <si>
    <t>benzoic acid, 4-chloro-2-methyl-</t>
  </si>
  <si>
    <t>serjeant4157</t>
  </si>
  <si>
    <t>Cc1cc(C(=O)O)ccc1Cl</t>
  </si>
  <si>
    <t>benzoic acid, 4-chloro-3-methyl-</t>
  </si>
  <si>
    <t>serjeant4158</t>
  </si>
  <si>
    <t>Cc1cccc(C(=O)O)c1Br</t>
  </si>
  <si>
    <t>benzoic acid, 2-bromo-3-methyl-</t>
  </si>
  <si>
    <t>serjeant4159</t>
  </si>
  <si>
    <t>Cc1ccc(C(=O)O)c(Br)c1</t>
  </si>
  <si>
    <t>benzoic acid, 2-bromo-4-methyl-</t>
  </si>
  <si>
    <t>serjeant4160</t>
  </si>
  <si>
    <t>Cc1ccc(Br)c(C(=O)O)c1</t>
  </si>
  <si>
    <t>benzoic acid, 2-bromo-5-methyl-</t>
  </si>
  <si>
    <t>serjeant4161</t>
  </si>
  <si>
    <t>Cc1cccc(Br)c1C(=O)O</t>
  </si>
  <si>
    <t>benzoic acid, 2-bromo-6-methyl-</t>
  </si>
  <si>
    <t>serjeant4162</t>
  </si>
  <si>
    <t>Cc1c(Br)cccc1C(=O)O</t>
  </si>
  <si>
    <t>benzoic acid, 3-bromo-2-methyl-</t>
  </si>
  <si>
    <t>serjeant4163</t>
  </si>
  <si>
    <t>Cc1ccc(C(=O)O)cc1Br</t>
  </si>
  <si>
    <t>benzoic acid, 3-bromo-4-methyl-</t>
  </si>
  <si>
    <t>serjeant4164</t>
  </si>
  <si>
    <t>Cc1ccc(Br)cc1C(=O)O</t>
  </si>
  <si>
    <t>benzoic acid, 3-bromo-6-methyl-</t>
  </si>
  <si>
    <t>serjeant4165</t>
  </si>
  <si>
    <t>Cc1cc(Br)ccc1C(=O)O</t>
  </si>
  <si>
    <t>benzoic acid, 4-bromo-2-methyl-</t>
  </si>
  <si>
    <t>serjeant4166</t>
  </si>
  <si>
    <t>Cc1cc(C(=O)O)ccc1Br</t>
  </si>
  <si>
    <t>benzoic acid, 4-bromo-3-methyl-</t>
  </si>
  <si>
    <t>serjeant4167</t>
  </si>
  <si>
    <t>Cc1ccc(=O)c(O)c(Br)c1</t>
  </si>
  <si>
    <t>2,4,6-Cycloheptatrien-1-one, 3-bromo-2-hydroxy-5-methyl-</t>
  </si>
  <si>
    <t>serjeant4168</t>
  </si>
  <si>
    <t>Cc1ccc(Br)c(O)c(=O)c1</t>
  </si>
  <si>
    <t>2,4,6-Cycloheptatrien-1-one, 3-bromo-2-hydroxy-6-methyl-</t>
  </si>
  <si>
    <t>serjeant4169</t>
  </si>
  <si>
    <t>Cc1cc(=O)c(O)ccc1Br</t>
  </si>
  <si>
    <t>2,4,6-Cycloheptatrien-1-one, 4-bromo-7-hydroxy-3-methyl-</t>
  </si>
  <si>
    <t>serjeant4170</t>
  </si>
  <si>
    <t>Cc1cccc(C(=O)O)c1I</t>
  </si>
  <si>
    <t>benzoic acid, 2-iodo-3-methyl-</t>
  </si>
  <si>
    <t>serjeant4171</t>
  </si>
  <si>
    <t>Cc1ccc(C(=O)O)c(I)c1</t>
  </si>
  <si>
    <t>benzoic acid, 2-iodo-4-methyl-</t>
  </si>
  <si>
    <t>serjeant4172</t>
  </si>
  <si>
    <t>Cc1ccc(I)c(C(=O)O)c1</t>
  </si>
  <si>
    <t>benzoic acid, 2-iodo-5-methyl-</t>
  </si>
  <si>
    <t>serjeant4173</t>
  </si>
  <si>
    <t>Cc1cccc(I)c1C(=O)O</t>
  </si>
  <si>
    <t>benzoic acid, 2-iodo-6-methyl-</t>
  </si>
  <si>
    <t>serjeant4174</t>
  </si>
  <si>
    <t>Cc1c(I)cccc1C(=O)O</t>
  </si>
  <si>
    <t>C, 0.001, 1% ethanol</t>
  </si>
  <si>
    <t>benzoic acid, 3-iodo-2-methyl-</t>
  </si>
  <si>
    <t>serjeant4175</t>
  </si>
  <si>
    <t>Cc1ccc(I)cc1C(=O)O</t>
  </si>
  <si>
    <t>benzoic acid, 5-iodo-2-methyl-</t>
  </si>
  <si>
    <t>serjeant4176</t>
  </si>
  <si>
    <t>Cc1cc(I)ccc1C(=O)O</t>
  </si>
  <si>
    <t>benzoic acid, 4-iodo-2-methyl-</t>
  </si>
  <si>
    <t>serjeant4177</t>
  </si>
  <si>
    <t>O=C(O)Cc1cccc(F)c1</t>
  </si>
  <si>
    <t>C2/R1a/R1b</t>
  </si>
  <si>
    <t>acetic acid, 2-(3-fluorophenyl)-</t>
  </si>
  <si>
    <t>serjeant4178</t>
  </si>
  <si>
    <t>O=C(O)Cc1ccc(F)cc1</t>
  </si>
  <si>
    <t>acetic acid, 2-(4-fluorophenyl)-</t>
  </si>
  <si>
    <t>serjeant4179</t>
  </si>
  <si>
    <t>O=[N+]([O-])C=Cc1cccc(O)c1</t>
  </si>
  <si>
    <t>C=0.0006-0.0012, mixed constant</t>
  </si>
  <si>
    <t>phenol, 3-(2-nitrovinyl)-</t>
  </si>
  <si>
    <t>serjeant4180</t>
  </si>
  <si>
    <t>O=[N+]([O-])C=Cc1ccc(O)cc1</t>
  </si>
  <si>
    <t>phenol, 4-(2-nitrovinyl)-</t>
  </si>
  <si>
    <t>serjeant4181</t>
  </si>
  <si>
    <t>O=C(O)COc1ccccc1Cl</t>
  </si>
  <si>
    <t>acetic acid, 2-(2-chlorophenoxy)-</t>
  </si>
  <si>
    <t>serjeant4182</t>
  </si>
  <si>
    <t>O=C(O)COc1cccc(Cl)c1</t>
  </si>
  <si>
    <t>acetic acid, 2-(3-chlorophenoxy)-</t>
  </si>
  <si>
    <t>serjeant4183</t>
  </si>
  <si>
    <t>O=C(O)COc1ccc(Cl)cc1</t>
  </si>
  <si>
    <t>C=0.0006-0.0028</t>
  </si>
  <si>
    <t>acetic acid, 2-(4-chlorophenoxy)-</t>
  </si>
  <si>
    <t>serjeant4184</t>
  </si>
  <si>
    <t>O=C(O)C(O)c1ccccc1Cl</t>
  </si>
  <si>
    <t>acetic acid, 2-(2-chlorophenyl)-2-hydroxy-</t>
  </si>
  <si>
    <t>serjeant4185</t>
  </si>
  <si>
    <t>O=C(O)C(O)c1ccc(Cl)cc1</t>
  </si>
  <si>
    <t>acetic acid, 2-(4-chlorophenyl)-2-hydroxy-</t>
  </si>
  <si>
    <t>serjeant4186</t>
  </si>
  <si>
    <t>COC(=O)c1ccc(O)c(Cl)c1</t>
  </si>
  <si>
    <t>Methyl 3-chloro-4-hydroxybenzoate</t>
  </si>
  <si>
    <t>serjeant4188</t>
  </si>
  <si>
    <t>O=C(O)COc1cccc(Br)c1</t>
  </si>
  <si>
    <t>acetic acid, 2-(3-bromophenoxy)-</t>
  </si>
  <si>
    <t>serjeant4189</t>
  </si>
  <si>
    <t>O=C(O)C(O)c1ccccc1Br</t>
  </si>
  <si>
    <t>acetic acid, 2-(2-bromophenyl)-2-hydroxy-</t>
  </si>
  <si>
    <t>serjeant4190</t>
  </si>
  <si>
    <t>O=C(O)C(O)c1ccc(Br)cc1</t>
  </si>
  <si>
    <t>C=0.01, I=0.1</t>
  </si>
  <si>
    <t>acetic acid, (4-bromophenyl)-2-hydroxy-</t>
  </si>
  <si>
    <t>serjeant4191</t>
  </si>
  <si>
    <t>18 (assumed)</t>
  </si>
  <si>
    <t>O=C(O)C(O)c1ccc(I)cc1</t>
  </si>
  <si>
    <t>acetic acid, 2-hydroxy-2-(4-iodophenyl)-</t>
  </si>
  <si>
    <t>serjeant4192</t>
  </si>
  <si>
    <t>O=C1Cc2ccccc2I(O)O1</t>
  </si>
  <si>
    <t>1H-1,2-Benziodoxin-3(4H)-one, 1-hydroxy-</t>
  </si>
  <si>
    <t>serjeant4193</t>
  </si>
  <si>
    <t>O=C(O)C(O)c1ccccc1F</t>
  </si>
  <si>
    <t>acetic acid, 2-(2-fluorophenyl)-2-hydroxy-</t>
  </si>
  <si>
    <t>serjeant4194</t>
  </si>
  <si>
    <t>O=C(O)C(O)c1ccc(F)cc1</t>
  </si>
  <si>
    <t>acetic acid, 2-(4-fluorophenyl)-2-hydroxy-</t>
  </si>
  <si>
    <t>serjeant4195</t>
  </si>
  <si>
    <t>O=P(O)(O)C#Cc1ccccc1</t>
  </si>
  <si>
    <t>Probably mixed constants</t>
  </si>
  <si>
    <t>E3(?)</t>
  </si>
  <si>
    <t>2-Phenylethynylphosphonic acid</t>
  </si>
  <si>
    <t>serjeant4196</t>
  </si>
  <si>
    <t>O=C(O)Cc1cccc([N+](=O)[O-])c1</t>
  </si>
  <si>
    <t>Values in mixed solvents also given</t>
  </si>
  <si>
    <t>acetic acid, 2-(3-nitrophenyl)-</t>
  </si>
  <si>
    <t>serjeant4197</t>
  </si>
  <si>
    <t>O=C(O)Cc1ccc([N+](=O)[O-])cc1</t>
  </si>
  <si>
    <t>2-10% ethanol, extrapolated</t>
  </si>
  <si>
    <t>acetic acid, 2-(4-nitrophenyl)-</t>
  </si>
  <si>
    <t>serjeant4198</t>
  </si>
  <si>
    <t>2-10% ethanol, extrapolated_x000D_
_x000D_
P=1000 (bar)</t>
  </si>
  <si>
    <t>2-10% ethanol, extrapolated_x000D_
_x000D_
P=2000 (bar)</t>
  </si>
  <si>
    <t>2-10% ethanol, extrapolated_x000D_
_x000D_
P=3000 (bar)</t>
  </si>
  <si>
    <t>Cc1c(C(=O)O)cccc1[N+](=O)[O-]</t>
  </si>
  <si>
    <t>benzoic acid, 2-methyl-3-nitro-</t>
  </si>
  <si>
    <t>serjeant4202</t>
  </si>
  <si>
    <t>Cc1cc([N+](=O)[O-])ccc1C(=O)O</t>
  </si>
  <si>
    <t>benzoic acid, 2-methyl-4-nitro-</t>
  </si>
  <si>
    <t>serjeant4203</t>
  </si>
  <si>
    <t>Cc1ccc([N+](=O)[O-])cc1C(=O)O</t>
  </si>
  <si>
    <t>benzoic acid, 2-methyl-5-nitro-</t>
  </si>
  <si>
    <t>serjeant4204</t>
  </si>
  <si>
    <t>Cc1cccc([N+](=O)[O-])c1C(=O)O</t>
  </si>
  <si>
    <t>benzoic acid, 2-methyl-6-nitro-</t>
  </si>
  <si>
    <t>serjeant4205</t>
  </si>
  <si>
    <t>Cc1cccc(C(=O)O)c1[N+](=O)[O-]</t>
  </si>
  <si>
    <t>benzoic acid, 3-methyl-2-nitro-</t>
  </si>
  <si>
    <t>serjeant4206</t>
  </si>
  <si>
    <t>Cc1cc(C(=O)O)ccc1[N+](=O)[O-]</t>
  </si>
  <si>
    <t>benzoic acid, 3-methyl-4-nitro-</t>
  </si>
  <si>
    <t>serjeant4207</t>
  </si>
  <si>
    <t>Cc1ccc([N+](=O)[O-])c(C(=O)O)c1</t>
  </si>
  <si>
    <t>benzoic acid, 5-methyl-2-nitro-</t>
  </si>
  <si>
    <t>serjeant4208</t>
  </si>
  <si>
    <t>Cc1ccc(C(=O)O)c([N+](=O)[O-])c1</t>
  </si>
  <si>
    <t>benzoic acid, 4-methyl-2-nitro-</t>
  </si>
  <si>
    <t>serjeant4209</t>
  </si>
  <si>
    <t>Cc1ccc(C(=O)O)cc1[N+](=O)[O-]</t>
  </si>
  <si>
    <t>benzoic acid, 4-methyl-3-nitro-</t>
  </si>
  <si>
    <t>serjeant4210</t>
  </si>
  <si>
    <t>COC(=O)c1ccnc(C(=O)O)c1</t>
  </si>
  <si>
    <t>O19</t>
  </si>
  <si>
    <t>2-Pyridinecarboxylic acid, 4-methoxycarbonyl-</t>
  </si>
  <si>
    <t>serjeant4211</t>
  </si>
  <si>
    <t>COC(=O)c1ccc(C(=O)O)nc1</t>
  </si>
  <si>
    <t>2-Pyridinecarboxylic acid, 5-methoxycarbonyl-</t>
  </si>
  <si>
    <t>serjeant4212</t>
  </si>
  <si>
    <t>COC(=O)c1cccc(C(=O)O)n1</t>
  </si>
  <si>
    <t>2-Pyridinecarboxylic acid, 6-methoxycarbonyl-</t>
  </si>
  <si>
    <t>serjeant4213</t>
  </si>
  <si>
    <t>O=C(O)COc1cccc([N+](=O)[O-])c1</t>
  </si>
  <si>
    <t>acetic acid, 2-(3-nitrophenoxy)-</t>
  </si>
  <si>
    <t>serjeant4214</t>
  </si>
  <si>
    <t>O=C(O)COc1ccc([N+](=O)[O-])cc1</t>
  </si>
  <si>
    <t>acetic acid, 2-(4-nitrophenoxy)-</t>
  </si>
  <si>
    <t>serjeant4215</t>
  </si>
  <si>
    <t>COc1cc([N+](=O)[O-])cc(C=O)c1O</t>
  </si>
  <si>
    <t>benzaldehyde, 2-hydroxy-3-methoxy-5-nitro-</t>
  </si>
  <si>
    <t>serjeant4216</t>
  </si>
  <si>
    <t>COc1cc(C=O)cc([N+](=O)[O-])c1O</t>
  </si>
  <si>
    <t>benzaldehyde, 4-hydroxy-3-methoxy-5-nitro-</t>
  </si>
  <si>
    <t>serjeant4217</t>
  </si>
  <si>
    <t>COc1cc([N+](=O)[O-])ccc1C(=O)O</t>
  </si>
  <si>
    <t>benzoic acid, 2-methoxy-4-nitro-</t>
  </si>
  <si>
    <t>serjeant4218</t>
  </si>
  <si>
    <t>COC(=O)c1ccc([N+](=O)[O-])c(O)c1</t>
  </si>
  <si>
    <t>Methyl 3-hydroxy-4-nitrobenzoate</t>
  </si>
  <si>
    <t>serjeant4219</t>
  </si>
  <si>
    <t>COC(=O)c1ccc(O)c([N+](=O)[O-])c1</t>
  </si>
  <si>
    <t>Methyl 4-hydroxy-3-nitrobenzoate</t>
  </si>
  <si>
    <t>serjeant4220</t>
  </si>
  <si>
    <t>COc1cc([N+](=O)[O-])cc(C(=O)O)c1O</t>
  </si>
  <si>
    <t>Extrapolated from data obtained in ethanol-water</t>
  </si>
  <si>
    <t>benzoic acid, 2-hydroxy-3-methoxy-5-nitro-</t>
  </si>
  <si>
    <t>serjeant4221</t>
  </si>
  <si>
    <t>COc1cc(C(=O)O)cc([N+](=O)[O-])c1O</t>
  </si>
  <si>
    <t>C=0.0004-0.01</t>
  </si>
  <si>
    <t>benzoic acid, 4-hydroxy-3-methoxy-5-nitro-</t>
  </si>
  <si>
    <t>serjeant4222</t>
  </si>
  <si>
    <t>O=[N+]([O-])c1ccccc1CC([N+](=O)[O-])[N+](=O)[O-]</t>
  </si>
  <si>
    <t>ethane, 1,1-dinitro-2-(2-nitrophenyl)-</t>
  </si>
  <si>
    <t>serjeant4223</t>
  </si>
  <si>
    <t>O=[N+]([O-])c1cccc(CC([N+](=O)[O-])[N+](=O)[O-])c1</t>
  </si>
  <si>
    <t>ethane, 1,1-dinitro-2-(3-nitrophenyl)-</t>
  </si>
  <si>
    <t>serjeant4224</t>
  </si>
  <si>
    <t>CCOC(=O)c1cc(=O)c(O)c([N+](=O)[O-])o1</t>
  </si>
  <si>
    <t>Ethyl 5-hydroxy-6-nitro-4-oxo-4H-pyran-2-carboxylate</t>
  </si>
  <si>
    <t>4H-pyran-2-carboxylic acid ethyl ester, 5-hydroxy-6-nitro-4-oxo</t>
  </si>
  <si>
    <t>serjeant4225</t>
  </si>
  <si>
    <t>CC(=O)OCc1cc(=O)c(O)c([N+](=O)[O-])o1</t>
  </si>
  <si>
    <t>(5-Hydroxy-6-nitro-4-oxo-4H-pyran-2-yl)methyl acetate</t>
  </si>
  <si>
    <t>serjeant4226</t>
  </si>
  <si>
    <t>Cc1c([N+](=O)[O-])c(C)c([N+](=O)[O-])c(O)c1[N+](=O)[O-]</t>
  </si>
  <si>
    <t>phenol, 3,5-dimethyl-2,4,6-trinitro-</t>
  </si>
  <si>
    <t>serjeant4227</t>
  </si>
  <si>
    <t>C=0.003, I=0.5(NaClO4), mixed constant(?)</t>
  </si>
  <si>
    <t>CCc1c([N+](=O)[O-])cc([N+](=O)[O-])c(O)c1[N+](=O)[O-]</t>
  </si>
  <si>
    <t>phenol, 3-ethyl-2,4,6-trinitro-</t>
  </si>
  <si>
    <t>serjeant4228</t>
  </si>
  <si>
    <t>Cc1nc2cnc(=O)[nH]c2nc1C</t>
  </si>
  <si>
    <t>pteridin-2(1H)-one, 6,7-dimethyl-</t>
  </si>
  <si>
    <t>serjeant4229</t>
  </si>
  <si>
    <t>Cc1nc2[nH]cnc(=O)c2nc1C</t>
  </si>
  <si>
    <t>pteridin-4(1H)-one, 6,7-dimethyl-</t>
  </si>
  <si>
    <t>serjeant4230</t>
  </si>
  <si>
    <t>Cc1cc(O)c(Cl)c(C)c1Cl</t>
  </si>
  <si>
    <t>phenol, 2,4-dichloro-3,5-dimethyl-</t>
  </si>
  <si>
    <t>serjeant4231</t>
  </si>
  <si>
    <t>Cc1cc(Cl)c(C)c(Cl)c1O</t>
  </si>
  <si>
    <t>C=0.0001-0.00001, I=0.1(NaClO4). 1% ethanol</t>
  </si>
  <si>
    <t>phenol, 2,4-dichloro-3,6-dimethyl-</t>
  </si>
  <si>
    <t>serjeant4232</t>
  </si>
  <si>
    <t>Cc1c(Cl)cc(Cl)c(O)c1C</t>
  </si>
  <si>
    <t>phenol, 2,4-dichloro-5,6-dimethyl-</t>
  </si>
  <si>
    <t>serjeant4233</t>
  </si>
  <si>
    <t>Cc1cc(Cl)c(O)c(Cl)c1C</t>
  </si>
  <si>
    <t>phenol, 2,6-dichloro-3,4-dimethyl-</t>
  </si>
  <si>
    <t>serjeant4234</t>
  </si>
  <si>
    <t>Cc1nc2cnc(=O)[nH]c2n(C)c1=O</t>
  </si>
  <si>
    <t>C=0.0004 in 0.01M buffer</t>
  </si>
  <si>
    <t>pteridine-2,7(1H,8H)-dione, 6,8-dimethyl-</t>
  </si>
  <si>
    <t>serjeant4235</t>
  </si>
  <si>
    <t>Cc1nc2c(=O)nc[nH]c2n(C)c1=O</t>
  </si>
  <si>
    <t>pteridine-4,7(1H,8H)-dione, 6,8-dimethyl-</t>
  </si>
  <si>
    <t>serjeant4236</t>
  </si>
  <si>
    <t>O=C(O)Cc1ccccc1S</t>
  </si>
  <si>
    <t>acetic acid, 2-(2-mercaptophenyl)-</t>
  </si>
  <si>
    <t>serjeant4237</t>
  </si>
  <si>
    <t>COC(=O)c1ccc(S)cc1</t>
  </si>
  <si>
    <t>Methyl 4-mercaptobenzoate</t>
  </si>
  <si>
    <t>serjeant4240</t>
  </si>
  <si>
    <t>O=C(O)C[Se]c1ccccc1</t>
  </si>
  <si>
    <t>acetic acid, 2-phenylseleno-</t>
  </si>
  <si>
    <t>serjeant4241</t>
  </si>
  <si>
    <t>O=[N+]([O-])CC(=NO)c1ccccc1</t>
  </si>
  <si>
    <t>acetophenone oxime, Œ±-nitro-</t>
  </si>
  <si>
    <t>serjeant4243</t>
  </si>
  <si>
    <t>Cn1c(=O)c2[nH]c(=O)cnc2n(C)c1=O</t>
  </si>
  <si>
    <t>pteridine-2,4,6(1H,3H,5H)-trione, 1,3-dimethyl-</t>
  </si>
  <si>
    <t>serjeant4246</t>
  </si>
  <si>
    <t>Cc1nc2c([nH]c1=O)c(=O)[nH]c(=O)n2C</t>
  </si>
  <si>
    <t>pteridine-2,4,6(1H,3H,5H)-trione, 1,7-dimethyl-</t>
  </si>
  <si>
    <t>serjeant4247</t>
  </si>
  <si>
    <t>Cc1nc2[nH]c(=O)n(C)c(=O)c2[nH]c1=O</t>
  </si>
  <si>
    <t>pteridine-2,4,6(1H,3H,5H)-trione, 3,7-dimethyl-</t>
  </si>
  <si>
    <t>serjeant4248</t>
  </si>
  <si>
    <t>Cc1nc2c(=O)[nH]c(=O)n(C)c2[nH]c1=O</t>
  </si>
  <si>
    <t>pteridine-2,4,7(1H,3H,8H)-trione, 1,6-dimethyl-</t>
  </si>
  <si>
    <t>serjeant4249</t>
  </si>
  <si>
    <t>Cc1nc2c(=O)n(C)c(=O)[nH]c2[nH]c1=O</t>
  </si>
  <si>
    <t>pteridine-2,4,7(1H,3H,8H)-trione, 3,6-dimethyl-</t>
  </si>
  <si>
    <t>serjeant4250</t>
  </si>
  <si>
    <t>Cc1nc2c(=O)[nH]c(=O)[nH]c2n(C)c1=O</t>
  </si>
  <si>
    <t>pteridine-2,4,7(1H,3H,8H)-trione, 6,8-dimethyl-</t>
  </si>
  <si>
    <t>serjeant4251</t>
  </si>
  <si>
    <t>Cn1c(=O)c2c(=O)cn[nH]c2n(C)c1=O</t>
  </si>
  <si>
    <t>pyrimidino[4,5-c]pyridazine-4,5,7(1H,6H,8H)-trione, 6,8-dimethyl-</t>
  </si>
  <si>
    <t>serjeant4252</t>
  </si>
  <si>
    <t>CC(=O)c1ccc(CC(=O)O)s1</t>
  </si>
  <si>
    <t>acetic acid, 2-(5-acetyl-2-thienyl)-</t>
  </si>
  <si>
    <t>serjeant4253</t>
  </si>
  <si>
    <t>O=C(O)CS(=O)c1ccccc1</t>
  </si>
  <si>
    <t>acetic acid, 2-phenylsulfinyl-</t>
  </si>
  <si>
    <t>serjeant4254</t>
  </si>
  <si>
    <t>O=S1(=O)CCc2cc(O)ccc21</t>
  </si>
  <si>
    <t>benzo[b]thiophene-5-ol, 1,1-dioxide, 2,3-dihydro-</t>
  </si>
  <si>
    <t>serjeant4255</t>
  </si>
  <si>
    <t>CC(=O)Nc1ccc([N+](=O)[O-])c(O)c1</t>
  </si>
  <si>
    <t>acetamide, N-(3-hydroxy-4-nitrophenyl)-</t>
  </si>
  <si>
    <t>serjeant4256</t>
  </si>
  <si>
    <t>CC(=O)Nc1ccc(O)c([N+](=O)[O-])c1</t>
  </si>
  <si>
    <t>acetamide, N-(4-hydroxy-3-nitrophenyl)-</t>
  </si>
  <si>
    <t>serjeant4257</t>
  </si>
  <si>
    <t>O=[N+]([O-])C(Cc1ccccc1)[N+](=O)[O-]</t>
  </si>
  <si>
    <t>ethane, 1,1-dinitro-2-phenyl-</t>
  </si>
  <si>
    <t>serjeant4258</t>
  </si>
  <si>
    <t>COC(=O)Nc1ccc([N+](=O)[O-])cc1</t>
  </si>
  <si>
    <t>I=1.0 (KCl)</t>
  </si>
  <si>
    <t>Methyl 4-nitroanilinomethanoate</t>
  </si>
  <si>
    <t>Methyl carbamate, N-(4-nitrophenyl)</t>
  </si>
  <si>
    <t>serjeant4259</t>
  </si>
  <si>
    <t>O=C(O)CC1Nc2c([nH]cnc2=O)NC1=O</t>
  </si>
  <si>
    <t>2-(1,4,5,6,7,8-hexahydro-4,7-dioxo-6-pteridinyl) Acetic acid</t>
  </si>
  <si>
    <t>serjeant4260</t>
  </si>
  <si>
    <t>Cn1c(=O)c2[nH]c(=O)c(=O)[nH]c2n(C)c1=O</t>
  </si>
  <si>
    <t>pteridine-2,4,6,7(1H,3H,5H,8H)-tetrone, 1,3-dimethyl-</t>
  </si>
  <si>
    <t>serjeant4261</t>
  </si>
  <si>
    <t>Cn1c(=O)[nH]c2c([nH]c(=O)c(=O)n2C)c1=O</t>
  </si>
  <si>
    <t>pteridine-2,4,6,7(1H,3H,5H,8H)-tetrone, 3,8-dimethyl-</t>
  </si>
  <si>
    <t>serjeant4262</t>
  </si>
  <si>
    <t>O=C(O)CS(=O)(=O)c1ccccc1</t>
  </si>
  <si>
    <t>acetic acid, 2-phenylsulfonyl-</t>
  </si>
  <si>
    <t>serjeant4263</t>
  </si>
  <si>
    <t>Cc1ccc2c(c1)S(=O)(=O)CS2(=O)=O</t>
  </si>
  <si>
    <t>1,3-Dithiaindan, 1,1,3,3-tetroxide, 6-methyl-</t>
  </si>
  <si>
    <t>serjeant4264</t>
  </si>
  <si>
    <t>CCc1c[n+]([O-])c(C(=O)O)cc1[N+](=O)[O-]</t>
  </si>
  <si>
    <t>2-Pyridinecarboxylic acid, N-oxide, 5-ethyl-4-nitro-</t>
  </si>
  <si>
    <t>serjeant4265</t>
  </si>
  <si>
    <t>Cc1cc(S(=O)(=O)O)cc(C(=O)O)c1O</t>
  </si>
  <si>
    <t>C=0.0001, I=0.10(NaClO4), mixed constants</t>
  </si>
  <si>
    <t>benzoic acid, 2-hydroxy-3-methyl-5-sulfo-</t>
  </si>
  <si>
    <t>serjeant4266</t>
  </si>
  <si>
    <t>C/C(=N\O)c1ccccc1</t>
  </si>
  <si>
    <t>Acetophenone oxime</t>
  </si>
  <si>
    <t>serjeant4267</t>
  </si>
  <si>
    <t>CN(C)c1nc(=O)c2nccnc2[nH]1</t>
  </si>
  <si>
    <t>pteridin-4(1H)-one, 2-dimethylamino-</t>
  </si>
  <si>
    <t>serjeant4268</t>
  </si>
  <si>
    <t>CCNc1ncc2ncc(=O)nc-2[nH]1</t>
  </si>
  <si>
    <t>P58</t>
  </si>
  <si>
    <t>pteridin-7(1H)-one, 2-ethylamino-</t>
  </si>
  <si>
    <t>serjeant4269</t>
  </si>
  <si>
    <t>Cc1cc(O)c(Cl)cc1C</t>
  </si>
  <si>
    <t>phenol, 2-chloro-4,5-dimethyl-</t>
  </si>
  <si>
    <t>serjeant4270</t>
  </si>
  <si>
    <t>Cc1c(O)ccc(Cl)c1C</t>
  </si>
  <si>
    <t>phenol, 4-chloro-2,3-dimethyl-</t>
  </si>
  <si>
    <t>serjeant4271</t>
  </si>
  <si>
    <t>Cc1cc(Cl)c(C)cc1O</t>
  </si>
  <si>
    <t>phenol, 4-chloro-2,5-dimethyl-</t>
  </si>
  <si>
    <t>serjeant4272</t>
  </si>
  <si>
    <t>Cc1cc(O)cc(C)c1Cl</t>
  </si>
  <si>
    <t>phenol, 4-chloro-3,5-dimethyl-</t>
  </si>
  <si>
    <t>serjeant4273</t>
  </si>
  <si>
    <t>Cc1cc(Br)cc(C)c1O</t>
  </si>
  <si>
    <t>phenol, 4-bromo-2,6-dimethyl-</t>
  </si>
  <si>
    <t>serjeant4274</t>
  </si>
  <si>
    <t>Cc1cc(F)cc(C)c1O</t>
  </si>
  <si>
    <t>C=0.0026</t>
  </si>
  <si>
    <t>phenol, 4-fluoro-2,6-dimethyl-</t>
  </si>
  <si>
    <t>serjeant4275</t>
  </si>
  <si>
    <t>CC(=O)Nc1cccc(O)c1</t>
  </si>
  <si>
    <t>B155</t>
  </si>
  <si>
    <t>acetamide, N-(3-hydroxyphenyl)-</t>
  </si>
  <si>
    <t>serjeant4276</t>
  </si>
  <si>
    <t>O=C(O)CNc1ccccc1</t>
  </si>
  <si>
    <t>acetic acid, anilino-</t>
  </si>
  <si>
    <t>Glycine, N-phenyl</t>
  </si>
  <si>
    <t>serjeant4277</t>
  </si>
  <si>
    <t>CC(=O)N(O)c1ccccc1</t>
  </si>
  <si>
    <t>C=0.001, I=0.1(NaClO4), concentration constant</t>
  </si>
  <si>
    <t>acetohydroxamic acid, N-phenyl-</t>
  </si>
  <si>
    <t>serjeant4278</t>
  </si>
  <si>
    <t>O=C(Cc1ccccc1)NO</t>
  </si>
  <si>
    <t>acetohydroxamic acid, 2-phenyl-</t>
  </si>
  <si>
    <t>serjeant4279</t>
  </si>
  <si>
    <t>Cc1ccccc1C(=O)NO</t>
  </si>
  <si>
    <t>benzohydroxamic acid, 2-methyl-</t>
  </si>
  <si>
    <t>serjeant4280</t>
  </si>
  <si>
    <t>serjeant4281</t>
  </si>
  <si>
    <t>Cc1cccc(C(=O)O)c1N</t>
  </si>
  <si>
    <t>benzoic acid, 2-amino-3-methyl-</t>
  </si>
  <si>
    <t>serjeant4282</t>
  </si>
  <si>
    <t>Cc1ccc(C(=O)O)c(N)c1</t>
  </si>
  <si>
    <t>C=0.00074, I=0.1(KCl), mixed constants</t>
  </si>
  <si>
    <t>benzoic acid, 2-amino-4-methyl-</t>
  </si>
  <si>
    <t>serjeant4283</t>
  </si>
  <si>
    <t>C=0.000041, I=0.1 (KCl), mixed constants</t>
  </si>
  <si>
    <t>benzoic acid, 2-amino-5-methyl-</t>
  </si>
  <si>
    <t>serjeant4284</t>
  </si>
  <si>
    <t>Cc1cccc(N)c1C(=O)O</t>
  </si>
  <si>
    <t>benzoic acid, 2-amino-6-methyl-</t>
  </si>
  <si>
    <t>serjeant4285</t>
  </si>
  <si>
    <t>Cc1c(N)cccc1C(=O)O</t>
  </si>
  <si>
    <t>benzoic acid, 3-amino-2-methyl-</t>
  </si>
  <si>
    <t>serjeant4286</t>
  </si>
  <si>
    <t>Cc1ccc(C(=O)O)cc1N</t>
  </si>
  <si>
    <t>benzoic acid, 3-amino-4-methyl-</t>
  </si>
  <si>
    <t>serjeant4287</t>
  </si>
  <si>
    <t>Cc1ccc(N)cc1C(=O)O</t>
  </si>
  <si>
    <t>benzoic acid, 3-amino-6-methyl-</t>
  </si>
  <si>
    <t>serjeant4288</t>
  </si>
  <si>
    <t>benzoic acid, 4-amino-2-methyl-</t>
  </si>
  <si>
    <t>serjeant4289</t>
  </si>
  <si>
    <t>Cc1cc(C(=O)O)ccc1N</t>
  </si>
  <si>
    <t>benzoic acid, 4-amino-3-methyl-</t>
  </si>
  <si>
    <t>serjeant4290</t>
  </si>
  <si>
    <t>Cc1cc(N=O)cc(C)c1O</t>
  </si>
  <si>
    <t>phenol, 2,6-dimethyl-4-nitroso-</t>
  </si>
  <si>
    <t>serjeant4291</t>
  </si>
  <si>
    <t>Cc1cc(O)cc(C)c1N=O</t>
  </si>
  <si>
    <t>C=0.04, mixed constant</t>
  </si>
  <si>
    <t>phenol, 3,5-dimethyl-4-nitroso-</t>
  </si>
  <si>
    <t>serjeant4292</t>
  </si>
  <si>
    <t>CCc1ccc(C(=O)O)nc1</t>
  </si>
  <si>
    <t>2-Pyridinecarboxylic acid, 5-ethyl-</t>
  </si>
  <si>
    <t>serjeant4293</t>
  </si>
  <si>
    <t>Cc1nc2c(=O)nc(N)[nH]c2n(C)c1=O</t>
  </si>
  <si>
    <t>pteridine-4,7(1H,8H)-dione, 2-amino-6,8-dimethyl-</t>
  </si>
  <si>
    <t>serjeant4294</t>
  </si>
  <si>
    <t>Cc1nc2c(=O)n(C)c(N)nc2[nH]c1=O</t>
  </si>
  <si>
    <t>pteridine-4,7(3H,8H)-dione, 2-amino-3,6-dimethyl-</t>
  </si>
  <si>
    <t>serjeant4295</t>
  </si>
  <si>
    <t>COc1ccccc1C(=O)NO</t>
  </si>
  <si>
    <t>benzohydroxamic acid, 2-methoxy-</t>
  </si>
  <si>
    <t>serjeant4296</t>
  </si>
  <si>
    <t>serjeant4297</t>
  </si>
  <si>
    <t>C=0.0025, I=1.0(KNO3), mixed constant</t>
  </si>
  <si>
    <t>C=0.00034, I=0.1(KCl), mixed constants</t>
  </si>
  <si>
    <t>benzoic acid, 2-amino-4-methoxy-</t>
  </si>
  <si>
    <t>Anthranilic acid, 4-methoxy</t>
  </si>
  <si>
    <t>serjeant4298</t>
  </si>
  <si>
    <t>D57</t>
  </si>
  <si>
    <t>60 (assumed)</t>
  </si>
  <si>
    <t>C=0.00035, I=0.1(KCl), mixed constants</t>
  </si>
  <si>
    <t>benzoic acid, 2-amino-5-methoxy-</t>
  </si>
  <si>
    <t>serjeant4299</t>
  </si>
  <si>
    <t>L56</t>
  </si>
  <si>
    <t>benzoic acid, 4-amino-2-methoxy-</t>
  </si>
  <si>
    <t>serjeant4300</t>
  </si>
  <si>
    <t>Cc1cc([N+](=O)[O-])cc(C)c1O</t>
  </si>
  <si>
    <t>phenol, 2,6-dimethyl-4-nitro-</t>
  </si>
  <si>
    <t>serjeant4301</t>
  </si>
  <si>
    <t>CCOc1ccnc(C(=O)O)c1</t>
  </si>
  <si>
    <t>C=0.04 or 0.001</t>
  </si>
  <si>
    <t>2-Pyridinecarboxylic acid, 4-ethoxy-</t>
  </si>
  <si>
    <t>serjeant4302</t>
  </si>
  <si>
    <t>Cn1c(N)nc2c([nH]c(=O)c(=O)n2C)c1=O</t>
  </si>
  <si>
    <t>pteridine-4,6,7(3H,5H,8H)-trione, 2-amino-3,8-dimethyl-</t>
  </si>
  <si>
    <t>serjeant4303</t>
  </si>
  <si>
    <t>CCOC(=O)c1nc(C=O)c(N)[nH]c1=O</t>
  </si>
  <si>
    <t>Ethyl 5-amino-6-formyl-3,4-dihydro-3-oxopyrazine-2-carboxylate</t>
  </si>
  <si>
    <t>serjeant4305</t>
  </si>
  <si>
    <t>S=C(S)NCc1ccccc1</t>
  </si>
  <si>
    <t>T66, T65</t>
  </si>
  <si>
    <t>methanedithioic acid, benzylamino-</t>
  </si>
  <si>
    <t>Dithiocarbamic acid, N-benzyl</t>
  </si>
  <si>
    <t>serjeant4307</t>
  </si>
  <si>
    <t>NNC(=O)Cc1ccccc1</t>
  </si>
  <si>
    <t>acetohydrazide, 2-phenyl-</t>
  </si>
  <si>
    <t>serjeant4309</t>
  </si>
  <si>
    <t>Cc1ccc(C(=O)NN)cc1</t>
  </si>
  <si>
    <t>T44, T43</t>
  </si>
  <si>
    <t>benzohydrazide, 4-methyl-</t>
  </si>
  <si>
    <t>serjeant4310</t>
  </si>
  <si>
    <t>O=c1nc[nH]c2c1CCCC2</t>
  </si>
  <si>
    <t>C&lt;0.001, I=0.01, mixed constants</t>
  </si>
  <si>
    <t>quinazolin-4(1H)-one, 5,6,7,8-tetrahydro-</t>
  </si>
  <si>
    <t>serjeant4311</t>
  </si>
  <si>
    <t>CCc1c(C)nc2nc[nH]n2c1=O</t>
  </si>
  <si>
    <t>1,2,4-Triazolo[1,5-a]pyrimidin-7(1H)-one, 6-ethyl-5-methyl-</t>
  </si>
  <si>
    <t>serjeant4312</t>
  </si>
  <si>
    <t>CCCc1cc(=O)n2[nH]cnc2n1</t>
  </si>
  <si>
    <t>1,2,4-Triazolo[1,5-a]pyrimidin-7(1H)-one, 5-propyl-</t>
  </si>
  <si>
    <t>serjeant4313</t>
  </si>
  <si>
    <t>NNC(=O)COc1ccccc1</t>
  </si>
  <si>
    <t>acetohydrazide, 2-phenoxy-</t>
  </si>
  <si>
    <t>serjeant4314</t>
  </si>
  <si>
    <t>O=C(O)CNCc1ccccn1</t>
  </si>
  <si>
    <t>3-Azabutanoic acid, 4-(2-pyridyl)-</t>
  </si>
  <si>
    <t>N-(2-Pyridylmethyl)glycine</t>
  </si>
  <si>
    <t>serjeant4315</t>
  </si>
  <si>
    <t>COc1ccc(C(=O)NN)cc1</t>
  </si>
  <si>
    <t>benzohydrazide, 4-methoxy-</t>
  </si>
  <si>
    <t>serjeant4316</t>
  </si>
  <si>
    <t>Cc1n[nH]c2c1c(=O)n(C)c(=O)n2C</t>
  </si>
  <si>
    <t>1H-Pyrazolo[3,4-d]pyrimidine-4,6(5H,7H)-dione, 3,5,7-trimethyl-</t>
  </si>
  <si>
    <t>serjeant4319</t>
  </si>
  <si>
    <t>O=S(O)CCc1ccccc1</t>
  </si>
  <si>
    <t>ethanesulfinic acid, 2-phenyl-</t>
  </si>
  <si>
    <t>serjeant4320</t>
  </si>
  <si>
    <t>Cc1cccc(S(C)=O)c1O</t>
  </si>
  <si>
    <t>phenol, 2-methyl-6-methylsulfinyl-</t>
  </si>
  <si>
    <t>serjeant4321</t>
  </si>
  <si>
    <t>CC(C)c1csc(C(=O)O)c1</t>
  </si>
  <si>
    <t>2-Thiophenecarboxylic acid, 4-isopropyl-</t>
  </si>
  <si>
    <t>serjeant4322</t>
  </si>
  <si>
    <t>Cn1c(=O)n(C)c2c1c(=O)[nH]c(=O)n2C</t>
  </si>
  <si>
    <t>purine-2,6,8(1H,3H,7H)-trione, 3,7,9-trimethyl-</t>
  </si>
  <si>
    <t>serjeant4324</t>
  </si>
  <si>
    <t>CCOC(=O)c1cc(=O)n(C)c(=O)[nH]1</t>
  </si>
  <si>
    <t>Titrant N(Me)2OH</t>
  </si>
  <si>
    <t>Ethyl 1,2,3,6-tetrahydro-1-methyl-2,6-dioxopyrimidine-4-carboxylate</t>
  </si>
  <si>
    <t>serjeant4325</t>
  </si>
  <si>
    <t>NC(Cn1ccc(=O)c(O)c1)C(=O)O</t>
  </si>
  <si>
    <t>S98</t>
  </si>
  <si>
    <t>propanoic acid, 2-amino-3-(1,4-dihydro-3-hydroxy-4-oxo-1-pyridyl)-</t>
  </si>
  <si>
    <t>['OPSIN_name1', 'cirpy_nickname1', 'chemaxon_name1']</t>
  </si>
  <si>
    <t>DL-Mimosine</t>
  </si>
  <si>
    <t>serjeant4326</t>
  </si>
  <si>
    <t>pK(-NH2+)</t>
  </si>
  <si>
    <t>S=c1nc[nH]c2c1CCCC2</t>
  </si>
  <si>
    <t>C=0.001, I=0.01, mixed constants</t>
  </si>
  <si>
    <t>quinazoline-4(1H)-thione, 5,6,7,8-tetrahydro-</t>
  </si>
  <si>
    <t>serjeant4328</t>
  </si>
  <si>
    <t>serjeant4329</t>
  </si>
  <si>
    <t>purine, 2,8-bis(methylthio)-6-methyl-</t>
  </si>
  <si>
    <t>serjeant4330</t>
  </si>
  <si>
    <t>phenol, 2-(2-aminoethyl)-</t>
  </si>
  <si>
    <t>serjeant4331</t>
  </si>
  <si>
    <t>phenol, 3-(2-aminoethyl)-</t>
  </si>
  <si>
    <t>serjeant4332</t>
  </si>
  <si>
    <t>phenol, 4-(2-aminoethyl)-</t>
  </si>
  <si>
    <t>serjeant4333</t>
  </si>
  <si>
    <t>CN(C)c1ccccc1O</t>
  </si>
  <si>
    <t>phenol, 2-dimethylamino-</t>
  </si>
  <si>
    <t>serjeant4334</t>
  </si>
  <si>
    <t>CN(C)c1cccc(O)c1</t>
  </si>
  <si>
    <t>phenol, 3-dimethylamino-</t>
  </si>
  <si>
    <t>serjeant4335</t>
  </si>
  <si>
    <t>CN(C)c1ccc(O)cc1</t>
  </si>
  <si>
    <t>phenol, 4-dimethylamino-</t>
  </si>
  <si>
    <t>serjeant4336</t>
  </si>
  <si>
    <t>CCN(O)N=Nc1ccccc1</t>
  </si>
  <si>
    <t>triazen-3-ol, 3-ethyl-1-phenyl-</t>
  </si>
  <si>
    <t>serjeant4337</t>
  </si>
  <si>
    <t>Cc1ccccc1N=NN(C)O</t>
  </si>
  <si>
    <t>triazen-3-ol, 3-methyl-1-(o-tolyl)-</t>
  </si>
  <si>
    <t>serjeant4338</t>
  </si>
  <si>
    <t>Cc1ccc(N=NN(C)O)cc1</t>
  </si>
  <si>
    <t>triazen-3-ol, 3-methyl-1-(p-tolyl)-</t>
  </si>
  <si>
    <t>serjeant4339</t>
  </si>
  <si>
    <t>C[S+](C)c1cccc(O)c1</t>
  </si>
  <si>
    <t>(as the p-bromobenzenesulfonate)</t>
  </si>
  <si>
    <t>phenol, 3-dimethylsulfonio-</t>
  </si>
  <si>
    <t>serjeant4340</t>
  </si>
  <si>
    <t>C[S+](C)c1ccc(O)cc1</t>
  </si>
  <si>
    <t>(as the p-toluenesulfonate)_x000D_
The same result obtained with the p-bromobenzenesulfonate</t>
  </si>
  <si>
    <t>phenol, 4-dimethylsulfonio-</t>
  </si>
  <si>
    <t>serjeant4341</t>
  </si>
  <si>
    <t>CP(C)c1cccc(O)c1</t>
  </si>
  <si>
    <t>T62</t>
  </si>
  <si>
    <t>phenol, 3-dimethylphosphino-</t>
  </si>
  <si>
    <t>serjeant4342</t>
  </si>
  <si>
    <t>CP(C)c1ccc(O)cc1</t>
  </si>
  <si>
    <t>phenol, 4-dimethylphosphino-</t>
  </si>
  <si>
    <t>serjeant4343</t>
  </si>
  <si>
    <t>NCCc1cccc(O)c1O</t>
  </si>
  <si>
    <t>1,2-Benzenediol, 3-(2-aminoethyl)-</t>
  </si>
  <si>
    <t>serjeant4345</t>
  </si>
  <si>
    <t>O=C(O)C#CCN1CCCC1</t>
  </si>
  <si>
    <t>2-Butynoic acid, 4-pyrrolidin-1-yl-</t>
  </si>
  <si>
    <t>serjeant4346</t>
  </si>
  <si>
    <t>N#CC1CCC(C(=O)O)CC1</t>
  </si>
  <si>
    <t>cyclohexanecarboxylic acid, 4-cyano-</t>
  </si>
  <si>
    <t>serjeant4347</t>
  </si>
  <si>
    <t>COc1ccc(N=NN(C)O)cc1</t>
  </si>
  <si>
    <t>triazen-3-ol, 1-(4-methoxyphenyl)-3-methyl-</t>
  </si>
  <si>
    <t>serjeant4348</t>
  </si>
  <si>
    <t>O=C(O)C12CCC(Br)(CC1)C2</t>
  </si>
  <si>
    <t>bicyclo[2.2.1]heptane-1-carboxylic acid, 4-bromo-</t>
  </si>
  <si>
    <t>serjeant4349</t>
  </si>
  <si>
    <t>CC(C)CC(=O)CC(=O)C(F)(F)F</t>
  </si>
  <si>
    <t>2,4-Heptanedione, 1,1,1-trifluoro-6-methyl-</t>
  </si>
  <si>
    <t>serjeant4350</t>
  </si>
  <si>
    <t>2-Butynoic acid, 4-morpholino-</t>
  </si>
  <si>
    <t>serjeant4351</t>
  </si>
  <si>
    <t>NC[C@H](O)c1ccc(O)c(O)c1</t>
  </si>
  <si>
    <t>I=0.06 (KCl), mixed constants</t>
  </si>
  <si>
    <t>ethanol, 2-amino-1-(3,4-dihydroxyphenyl)-</t>
  </si>
  <si>
    <t>Noradrenaline</t>
  </si>
  <si>
    <t>serjeant4352</t>
  </si>
  <si>
    <t>pK3((-) isomer)</t>
  </si>
  <si>
    <t>O=C1C2CCCCC2C(=O)N1O</t>
  </si>
  <si>
    <t>hexahydrophthalimide, N-hydroxy-</t>
  </si>
  <si>
    <t>serjeant4353</t>
  </si>
  <si>
    <t>Cc1cc(O)[nH]c(=O)c1CCO</t>
  </si>
  <si>
    <t>pyridin-2(1H)-one, 6-hydroxy-3-(2-hydroxyethyl)-4-methyl-</t>
  </si>
  <si>
    <t>serjeant4354</t>
  </si>
  <si>
    <t>O=P(O)(O)CCc1ccccc1</t>
  </si>
  <si>
    <t>E3 (?)</t>
  </si>
  <si>
    <t>ethylphosphonic acid, 2-phenyl-</t>
  </si>
  <si>
    <t>serjeant4355</t>
  </si>
  <si>
    <t>CCOC(=O)C1=C(O)CN(C)C1=O</t>
  </si>
  <si>
    <t>Ethyl 4-hydroxy-1-methyl-2-oxo-3-pyrroline-3-carboxylate</t>
  </si>
  <si>
    <t>serjeant4356</t>
  </si>
  <si>
    <t>CC(=O)ONc1cc(=O)n(C)c(=O)n1C</t>
  </si>
  <si>
    <t>pyrimidine-2,4(1H,3H)-dione, 6-acetoxyamino-1,3-dimethyl-</t>
  </si>
  <si>
    <t>serjeant4357</t>
  </si>
  <si>
    <t>O=c1cnn([C@@H]2O[C@H](CO)[C@@H](O)[C@H]2O)c(=O)[nH]1</t>
  </si>
  <si>
    <t>1,2,4-Triazine-3,5(2H,4H)-dione, 2-(B-D-ribofuranosyl)-</t>
  </si>
  <si>
    <t>['OPSIN_nickname1', 'cirpy_nickname1', 'pubchem_nickname1', 'chemaxon_name1', 'chemaxon_nickname1']</t>
  </si>
  <si>
    <t>6-Azauridine</t>
  </si>
  <si>
    <t>serjeant4358</t>
  </si>
  <si>
    <t>NC(CS)c1ccccc1</t>
  </si>
  <si>
    <t>ethanethiol, 2-amino-2-phenyl-</t>
  </si>
  <si>
    <t>serjeant4359</t>
  </si>
  <si>
    <t>2-Butynoic acid, 4-piperazino-</t>
  </si>
  <si>
    <t>serjeant4360</t>
  </si>
  <si>
    <t>CN(C)C(=O)N=CC=CC=CO</t>
  </si>
  <si>
    <t>2,4-Diazanona-4,6,8-trien-3-one, 9-hydroxy-2-methyl-</t>
  </si>
  <si>
    <t>serjeant4362</t>
  </si>
  <si>
    <t>CCC1(CC)C(=O)NC(=O)NC1=O</t>
  </si>
  <si>
    <t>pyrimidine-2,4,6(1H,3H,5H)-trione, 5,5-diethyl-</t>
  </si>
  <si>
    <t>Barbital</t>
  </si>
  <si>
    <t>serjeant4363</t>
  </si>
  <si>
    <t>C2, R1d</t>
  </si>
  <si>
    <t>S121</t>
  </si>
  <si>
    <t>O=C(NO)C1C2CCC(O2)C1C(=O)NO</t>
  </si>
  <si>
    <t>7-Oxabicyclo[2.2.1]heptane-2,3-dicarbohydroxamic acid</t>
  </si>
  <si>
    <t>serjeant4367</t>
  </si>
  <si>
    <t>S=C1NC(=S)C2(CCCCC2)N1</t>
  </si>
  <si>
    <t>1,3-Diazaspiro[4.5)decane-2,4-dithione</t>
  </si>
  <si>
    <t>serjeant4368</t>
  </si>
  <si>
    <t>CCNc1nc(=O)n(C)cc1C</t>
  </si>
  <si>
    <t>pyrimidin-2(1H)-one, 4-ethylamino-1,5-dimethyl-</t>
  </si>
  <si>
    <t>serjeant4369</t>
  </si>
  <si>
    <t>CC1(C)C(=O)NC(=O)C1(C)C</t>
  </si>
  <si>
    <t>2,5-Pyrrolidinedione, 3,3,4,4-tetramethyl-</t>
  </si>
  <si>
    <t>serjeant4370</t>
  </si>
  <si>
    <t>CCCCCc1n[nH]c(=O)[nH]c1=O</t>
  </si>
  <si>
    <t>1,2,4-Triazine-3,5(2H,4H)-dione, 6-pentyl-</t>
  </si>
  <si>
    <t>serjeant4371</t>
  </si>
  <si>
    <t>CC1C=C(C(=O)O)N(O)C1(C)C</t>
  </si>
  <si>
    <t>2-Pyrroline-2-carboxylic acid, 1-hydroxy-4,5,5-trimethyl-</t>
  </si>
  <si>
    <t>serjeant4372</t>
  </si>
  <si>
    <t>O=C(O)CCN(CCC(=O)O)CC(=O)O</t>
  </si>
  <si>
    <t>4-Azaheptanedioic acid, 4-carboxymethyl-</t>
  </si>
  <si>
    <t>3,3'-Iminodipropanoic acid, N-carboxymethyl</t>
  </si>
  <si>
    <t>serjeant4373</t>
  </si>
  <si>
    <t>CC(CCC(=O)O)(CCC(=O)O)[N+](=O)[O-]</t>
  </si>
  <si>
    <t>heptanedioic acid, 4-methyl-4-nitro-</t>
  </si>
  <si>
    <t>serjeant4375</t>
  </si>
  <si>
    <t>N[C@@H](CCOC(=O)CCC(=O)O)C(=O)O</t>
  </si>
  <si>
    <t>Conditions not stated _x000D_
On titration the compound is said to undergo base catalyzed 1,3 O-&gt;N acyl transfer to 2-(2-hydroxyethyl)-4-oxo-3-azaheptanedioic acid</t>
  </si>
  <si>
    <t>F23</t>
  </si>
  <si>
    <t>5-Oxanonanedioic acid, 2-amino-6-oxo-</t>
  </si>
  <si>
    <t>O-Succinylhomoserine</t>
  </si>
  <si>
    <t>serjeant4376</t>
  </si>
  <si>
    <t>CCOC(=O)CSC(C)(C)C(=O)O</t>
  </si>
  <si>
    <t>3-Thiapentanoic acid, 5-ethoxy-2,2-dimethyl-5-oxo-</t>
  </si>
  <si>
    <t>serjeant4378</t>
  </si>
  <si>
    <t>CCOC(=O)C(C)SC(C)C(=O)O</t>
  </si>
  <si>
    <t>3-Thiapentanoic acid, 5-ethoxy-2,4-dimethyl-5-oxo-</t>
  </si>
  <si>
    <t>serjeant4379</t>
  </si>
  <si>
    <t>O=[N+]([O-])C(CN(C1CCCCC1)[N+](=O)[O-])[N+](=O)[O-]</t>
  </si>
  <si>
    <t>ethylamine, N-cyclohexyl-N,2,2-trinitro-</t>
  </si>
  <si>
    <t>serjeant4383</t>
  </si>
  <si>
    <t>CCN1CCCCC1C(=O)O</t>
  </si>
  <si>
    <t>2-Piperidinecarboxylic acid, 1-ethyl-</t>
  </si>
  <si>
    <t>serjeant4384</t>
  </si>
  <si>
    <t>O=C(O)CCN(CCO)CCC(=O)O</t>
  </si>
  <si>
    <t>4-Azaheptanedioic acid, 4-(2-hydroxyethyl)-</t>
  </si>
  <si>
    <t>3,3'-Iminodipropanoic acid N-(2-hydroxyethyl)</t>
  </si>
  <si>
    <t>serjeant4385</t>
  </si>
  <si>
    <t>CC(C)(C)NC(=O)CCC([N+](=O)[O-])[N+](=O)[O-]</t>
  </si>
  <si>
    <t>butanamide, N-tert-butyl-4,4-dinitro-</t>
  </si>
  <si>
    <t>serjeant4386</t>
  </si>
  <si>
    <t>CCCCCCCOC(=S)S</t>
  </si>
  <si>
    <t>methanedithioic acid, heptyloxy-</t>
  </si>
  <si>
    <t>Xanthic acid, heptyl</t>
  </si>
  <si>
    <t>serjeant4387</t>
  </si>
  <si>
    <t>CCN(CC)CC(=NO)C(C)=O</t>
  </si>
  <si>
    <t>2-Butanone, 4-diethylamino-3-hydroxyimino-</t>
  </si>
  <si>
    <t>serjeant4388</t>
  </si>
  <si>
    <t>CC(NCCNC(C)C(=O)O)C(=O)O</t>
  </si>
  <si>
    <t>I18</t>
  </si>
  <si>
    <t>3,6-Diazaoctanedioic acid, 2,7-dimethyl-</t>
  </si>
  <si>
    <t>2,2'-(Ethylenediimino)dipropanoic acid)</t>
  </si>
  <si>
    <t>serjeant4390</t>
  </si>
  <si>
    <t>CN(CCN(C)CC(=O)O)CC(=O)O</t>
  </si>
  <si>
    <t>3,6-Diazaoctanedioic acid, 3,6-dimethyl-</t>
  </si>
  <si>
    <t>Ethylenedinitrilo-N,N'-diacetic acid, N,N'-dimethyl</t>
  </si>
  <si>
    <t>serjeant4391</t>
  </si>
  <si>
    <t>CCCCCCCC([N+](=O)[O-])[N+](=O)[O-]</t>
  </si>
  <si>
    <t>Extrapolated from values in ethanol/water</t>
  </si>
  <si>
    <t>octane, 1,1-dinitro-</t>
  </si>
  <si>
    <t>serjeant4392</t>
  </si>
  <si>
    <t>octanedioic acid, 2,7-diamino-</t>
  </si>
  <si>
    <t>serjeant4393</t>
  </si>
  <si>
    <t>NCC(S)C1CCCCC1</t>
  </si>
  <si>
    <t>ethanethiol, 2-amino-1-cyclohexyl-</t>
  </si>
  <si>
    <t>serjeant4395</t>
  </si>
  <si>
    <t>CCCCCCCNC(=S)S</t>
  </si>
  <si>
    <t>methanedithioic acid, heptylamino-</t>
  </si>
  <si>
    <t>Dithiocarbamic acid, N-heptyl</t>
  </si>
  <si>
    <t>serjeant4396</t>
  </si>
  <si>
    <t>CC(=NO)C(C)(C)NC(C)C</t>
  </si>
  <si>
    <t>2-Butanone oxime, 3-isopropylamino-3-methyl-</t>
  </si>
  <si>
    <t>serjeant4397</t>
  </si>
  <si>
    <t>CCCNC(C)(C)C(C)=NO</t>
  </si>
  <si>
    <t>2-Butanone oxime, 3-methyl-3-propylamino-</t>
  </si>
  <si>
    <t>serjeant4398</t>
  </si>
  <si>
    <t>CCCCCC(N)CNC(=S)S</t>
  </si>
  <si>
    <t>C=0.01-0.00001, - concentration constant</t>
  </si>
  <si>
    <t>methanedithioic acid, 2-aminoheptylamino-</t>
  </si>
  <si>
    <t>Dithiocarbamic acid N-2-aminoheptyl</t>
  </si>
  <si>
    <t>serjeant4399</t>
  </si>
  <si>
    <t>CCCCP(=O)(O)CCCC</t>
  </si>
  <si>
    <t>C=0.0004-0.05 concentration constant</t>
  </si>
  <si>
    <t>Dibutylphosphinic acid</t>
  </si>
  <si>
    <t>serjeant4400</t>
  </si>
  <si>
    <t>C=0.001 or 0.0001, I=0.1 or 1.0(NaClO4), concentration constant</t>
  </si>
  <si>
    <t>CCCCOP(=O)(O)OCCCC</t>
  </si>
  <si>
    <t>I=0.1 and 1.0(NaClO4), concentration constant</t>
  </si>
  <si>
    <t>D77</t>
  </si>
  <si>
    <t>Dibutyl hydrogen phosphate</t>
  </si>
  <si>
    <t>serjeant4402</t>
  </si>
  <si>
    <t>CCCCP(=S)(S)CCCC</t>
  </si>
  <si>
    <t>Dibutylphosphinodithioic acid</t>
  </si>
  <si>
    <t>serjeant4403</t>
  </si>
  <si>
    <t>O=C1NC(=S)SC1=Cc1ccco1</t>
  </si>
  <si>
    <t>thiazolidin-4-one, 5-furfurylidene-2-thioxo-</t>
  </si>
  <si>
    <t>serjeant4407</t>
  </si>
  <si>
    <t>O=C(CC(=O)C(F)(F)F)c1cccs1</t>
  </si>
  <si>
    <t>1,3-Butanedione, 4,4,4-trifluoro-1-(2-thienyl)-</t>
  </si>
  <si>
    <t>serjeant4408</t>
  </si>
  <si>
    <t>S=c1[nH]nc(-c2ccccc2)o1</t>
  </si>
  <si>
    <t>1,3,4-Oxadiazole-2(3H)-thione, 5-phenyl-</t>
  </si>
  <si>
    <t>serjeant4410</t>
  </si>
  <si>
    <t>OC(c1cccc(Br)c1)C(F)(F)F</t>
  </si>
  <si>
    <t>ethanol, 1-(3-bromophenyl)-2,2,2-trifluoro-</t>
  </si>
  <si>
    <t>serjeant4411</t>
  </si>
  <si>
    <t>O=c1[nH]cc(SSc2c[nH]c(=O)[nH]c2=O)c(=O)[nH]1</t>
  </si>
  <si>
    <t>pyrimidine-2,4(1H,3H)-dione, 5-(1,2,3,4-tetrahydro-2,4-dioxopyrimidin-5-yl)disulfanyl-</t>
  </si>
  <si>
    <t>Bis(1,2,3,4  tetrahydro-2,4-dioxopyrimidin-5-yl)disulfane</t>
  </si>
  <si>
    <t>serjeant4415</t>
  </si>
  <si>
    <t>Cc1nc2c(Cl)ncnc2n(C)c1=O</t>
  </si>
  <si>
    <t>C=0.00004, 0.1M buffer</t>
  </si>
  <si>
    <t>pteridin-7(8H)-one, 4-chloro-6,8-dimethyl-</t>
  </si>
  <si>
    <t>serjeant4416</t>
  </si>
  <si>
    <t>O=C(O)C[Se]c1ccccc1Cl</t>
  </si>
  <si>
    <t>acetic acid, 2-(2-chlorophenyl)seleno-</t>
  </si>
  <si>
    <t>serjeant4420</t>
  </si>
  <si>
    <t>O=C(O)C[Se]c1cccc(Cl)c1</t>
  </si>
  <si>
    <t>acetic acid, 2-(3-chlorophenyl)seleno-</t>
  </si>
  <si>
    <t>serjeant4421</t>
  </si>
  <si>
    <t>O=C(O)C[Se]c1ccc(Cl)cc1</t>
  </si>
  <si>
    <t>acetic acid, 2-(4-chlorophenyl)seleno-</t>
  </si>
  <si>
    <t>serjeant4422</t>
  </si>
  <si>
    <t>O=C(O)C[Se]c1ccccc1Br</t>
  </si>
  <si>
    <t>acetic acid, 2-(2-bromophenyl)seleno-</t>
  </si>
  <si>
    <t>serjeant4425</t>
  </si>
  <si>
    <t>O=C(O)C[Se]c1ccc(Br)cc1</t>
  </si>
  <si>
    <t>acetic acid, 2-(4-bromophenyl)seleno-</t>
  </si>
  <si>
    <t>serjeant4426</t>
  </si>
  <si>
    <t>O=C(O)CS(=O)c1cccc(Cl)c1</t>
  </si>
  <si>
    <t>acetic acid, 2-(3-chlorophenyl)sulfinyl-</t>
  </si>
  <si>
    <t>serjeant4429</t>
  </si>
  <si>
    <t>O=C(O)CS(=O)c1ccc(Cl)cc1</t>
  </si>
  <si>
    <t>acetic acid, 2-(4-chlorophenyl)sulfinyl-</t>
  </si>
  <si>
    <t>serjeant4430</t>
  </si>
  <si>
    <t>O=C(O)CS(=O)c1cccc(Br)c1</t>
  </si>
  <si>
    <t>acetic acid, 2-(3-bromophenyl)sulfinyl-</t>
  </si>
  <si>
    <t>serjeant4431</t>
  </si>
  <si>
    <t>O=C(O)CS(=O)c1ccc(Br)cc1</t>
  </si>
  <si>
    <t>acetic acid, 2-(4-bromophenyl)sulfinyl-</t>
  </si>
  <si>
    <t>serjeant4432</t>
  </si>
  <si>
    <t>O=C(O)CS(=O)c1cccc(F)c1</t>
  </si>
  <si>
    <t>acetic acid, 2-(3-fluorophenyl)sulfinyl-</t>
  </si>
  <si>
    <t>serjeant4433</t>
  </si>
  <si>
    <t>O=C(O)CS(=O)c1ccc(F)cc1</t>
  </si>
  <si>
    <t>acetic acid, 2-(4-fluorophenyl)sulfinyl-</t>
  </si>
  <si>
    <t>serjeant4434</t>
  </si>
  <si>
    <t>O=S(=O)(O)Oc1c[nH]c2ccccc12</t>
  </si>
  <si>
    <t>3-Indolyl hydrogen sulfate</t>
  </si>
  <si>
    <t>['cirpy_nickname1', 'pubchem_nickname1', 'chemaxon_name1']</t>
  </si>
  <si>
    <t>3-Indoxyl sulfate</t>
  </si>
  <si>
    <t>serjeant4438</t>
  </si>
  <si>
    <t>O=C(O)C[Se]c1ccccc1[N+](=O)[O-]</t>
  </si>
  <si>
    <t>acetic acid, 2-(2-nitrophenyl)seleno-</t>
  </si>
  <si>
    <t>serjeant4439</t>
  </si>
  <si>
    <t>O=C(O)C[Se]c1cccc([N+](=O)[O-])c1</t>
  </si>
  <si>
    <t>acetic acid, 2-(3-nitrophenyl)seleno-</t>
  </si>
  <si>
    <t>serjeant4440</t>
  </si>
  <si>
    <t>O=C(O)C[Se]c1ccc([N+](=O)[O-])cc1</t>
  </si>
  <si>
    <t>acetic acid, 2-(4-nitrophenyl)seleno-</t>
  </si>
  <si>
    <t>serjeant4441</t>
  </si>
  <si>
    <t>O=C(O)CS(=O)(=O)c1cccc(Cl)c1</t>
  </si>
  <si>
    <t>acetic acid, 2-(3-chlorophenyl)sulfonyl-</t>
  </si>
  <si>
    <t>serjeant4442</t>
  </si>
  <si>
    <t>O=C(O)CS(=O)(=O)c1ccc(Cl)cc1</t>
  </si>
  <si>
    <t>acetic acid, 2-(4-chlorophenyl)sulfonyl-</t>
  </si>
  <si>
    <t>serjeant4443</t>
  </si>
  <si>
    <t>O=C(O)CS(=O)(=O)c1cccc(Br)c1</t>
  </si>
  <si>
    <t>acetic acid, 2-(3-bromophenyl)sulfonyl-</t>
  </si>
  <si>
    <t>serjeant4444</t>
  </si>
  <si>
    <t>O=C(O)CS(=O)(=O)c1ccc(Br)cc1</t>
  </si>
  <si>
    <t>acetic acid, 2-(4-bromophenyl)sulfonyl-</t>
  </si>
  <si>
    <t>serjeant4445</t>
  </si>
  <si>
    <t>O=C(O)CS(=O)(=O)c1cccc(F)c1</t>
  </si>
  <si>
    <t>acetic acid, 2-(3-fluorophenyl)sulfonyl-</t>
  </si>
  <si>
    <t>serjeant4446</t>
  </si>
  <si>
    <t>O=C(O)CS(=O)(=O)c1ccc(F)cc1</t>
  </si>
  <si>
    <t>acetic acid, 2-(4-fluorophenyl)sulfonyl-</t>
  </si>
  <si>
    <t>serjeant4447</t>
  </si>
  <si>
    <t>O=C(O)CS(=O)(=O)c1cccc([N+](=O)[O-])c1</t>
  </si>
  <si>
    <t>acetic acid, 2-(3-nitrophenyl)sulfonyl-</t>
  </si>
  <si>
    <t>serjeant4450</t>
  </si>
  <si>
    <t>O=C(O)CS(=O)(=O)c1ccc([N+](=O)[O-])cc1</t>
  </si>
  <si>
    <t>acetic acid, 2-(4-nitrophenyl)sulfonyl-</t>
  </si>
  <si>
    <t>serjeant4451</t>
  </si>
  <si>
    <t>Cc1[nH+]ccc2sccc12.[Cl-]</t>
  </si>
  <si>
    <t>thieno[3,2-c]pyridinium chloride, 4-methyl-</t>
  </si>
  <si>
    <t>serjeant4452</t>
  </si>
  <si>
    <t>Cc1[nH+]ccc2ccsc12.[Cl-]</t>
  </si>
  <si>
    <t>thieno[2,3-c]pyridinium chloride, 7-methyl-</t>
  </si>
  <si>
    <t>serjeant4453</t>
  </si>
  <si>
    <t>O=c1[nH]c(Cl)cc2c1CCC2</t>
  </si>
  <si>
    <t>3-Azabicyclo[4.3.0]nona-1(6),4-dien-2-one, 4-chloro-</t>
  </si>
  <si>
    <t>5H-1-Pyrindin-1(2H)-one, 3-chloro-6,7-dihydro-; 3-chloro-6,7-dihydro-5H-1-Pyrindin-1(2H)-one</t>
  </si>
  <si>
    <t>serjeant4454</t>
  </si>
  <si>
    <t>Cc1nc2cnc(=S)[nH]c2n(C)c1=O</t>
  </si>
  <si>
    <t>pteridin-7(8H)-one, 1,2-dihydro-6,8-dimethyl-2-thioxo-</t>
  </si>
  <si>
    <t>serjeant4455</t>
  </si>
  <si>
    <t>CC(=O)Nc1ccc(O)c(Cl)c1</t>
  </si>
  <si>
    <t>C=0.0001-0.0002 I=0.1, mixed constant</t>
  </si>
  <si>
    <t>acetamide, N-(3-chloro-4-hydroxyphenyl)-</t>
  </si>
  <si>
    <t>serjeant4456</t>
  </si>
  <si>
    <t>O=C(COc1ccc(Cl)cc1)NO</t>
  </si>
  <si>
    <t>acetohydroxamic acid, 2-(4-chlorophenoxy)-</t>
  </si>
  <si>
    <t>serjeant4458</t>
  </si>
  <si>
    <t>NC(=S)N/N=C/c1ccc(Cl)cc1</t>
  </si>
  <si>
    <t>4-Chlorobenzaldehyde thiosemicarbazone</t>
  </si>
  <si>
    <t>serjeant4459</t>
  </si>
  <si>
    <t>NNC(=O)COc1ccc(Cl)cc1</t>
  </si>
  <si>
    <t>mixed constants (?)</t>
  </si>
  <si>
    <t>acetohydrazide, 2-(4-chlorophenoxy)-</t>
  </si>
  <si>
    <t>serjeant4462</t>
  </si>
  <si>
    <t>C[n+]1cccc(C(=O)C=NO)c1.[I-]</t>
  </si>
  <si>
    <t>1-Methylpyridinium iodide, 3-hydroxyiminoacetyl-</t>
  </si>
  <si>
    <t>serjeant4463</t>
  </si>
  <si>
    <t>C[n+]1ccc(C(=O)C=NO)cc1.[I-]</t>
  </si>
  <si>
    <t>1-Methylpyridinium iodide, 4-hydroxyiminoacetyl-</t>
  </si>
  <si>
    <t>serjeant4464</t>
  </si>
  <si>
    <t>O=c1[nH]c(=O)n(C2CCCO2)cc1Cl</t>
  </si>
  <si>
    <t>pyrimidine-2,4(1H,3H)-dione, 5-chloro-1-(2-oxolanyl)-</t>
  </si>
  <si>
    <t>serjeant4465</t>
  </si>
  <si>
    <t>O=c1[nH]c(=O)n(C2CCCO2)cc1Br</t>
  </si>
  <si>
    <t>pyrimidine-2,4(1H,3H)-dione, 5-bromo-1-(2-oxolanyl)-</t>
  </si>
  <si>
    <t>serjeant4466</t>
  </si>
  <si>
    <t>O=c1[nH]c(=O)n(C2CCCO2)cc1I</t>
  </si>
  <si>
    <t>pyrimidine-2,4(1H,3H)-dione, 5-iodo-1-(2-oxolanyl)-</t>
  </si>
  <si>
    <t>serjeant4467</t>
  </si>
  <si>
    <t>O=c1[nH]c(=O)n(C2CCCO2)cc1F</t>
  </si>
  <si>
    <t>pyrimidine-2,4(1H,3H)-dione, 5-fluoro-1-(2-oxolanyl)-</t>
  </si>
  <si>
    <t>serjeant4468</t>
  </si>
  <si>
    <t>CCN(O)N=Nc1ccccc1Cl</t>
  </si>
  <si>
    <t>triazen-3-ol, 1-(2-chlorophenyl)-3-ethyl-</t>
  </si>
  <si>
    <t>serjeant4469</t>
  </si>
  <si>
    <t>CCN(O)N=Nc1ccc(Cl)cc1</t>
  </si>
  <si>
    <t>triazen-3-ol, 1-(4-chlorophenyl)-3-ethyl-</t>
  </si>
  <si>
    <t>serjeant4470</t>
  </si>
  <si>
    <t>CSc1nc(C)c2[nH]c(=O)n(C)c2n1</t>
  </si>
  <si>
    <t>purin-8(7H)-one, 6,9-dimethyl-2-methylthio-</t>
  </si>
  <si>
    <t>serjeant4471</t>
  </si>
  <si>
    <t>CSc1nc2nc(SC)n(C)c(=O)c2[nH]1</t>
  </si>
  <si>
    <t>purin-6(1H)-one, 2,8-bis(methylthio)-1-methyl-</t>
  </si>
  <si>
    <t>serjeant4472</t>
  </si>
  <si>
    <t>CSc1nc2c(nc(SC)n2C)c(=O)[nH]1</t>
  </si>
  <si>
    <t>purin-6(1H)-one, 2,8-bis(methylthio)-9-methyl-</t>
  </si>
  <si>
    <t>serjeant4473</t>
  </si>
  <si>
    <t>CSc1nc2c([nH]1)c(=O)nc(SC)n2C</t>
  </si>
  <si>
    <t>purin-6(3H)-one, 2,8-bis(methylthio)-3-methyl-</t>
  </si>
  <si>
    <t>serjeant4474</t>
  </si>
  <si>
    <t>CC(=O)Nc1ccc(S(N)(=O)=O)cc1</t>
  </si>
  <si>
    <t>acetamide, N-(4-aminosulfonylphenyl)-</t>
  </si>
  <si>
    <t>serjeant4475</t>
  </si>
  <si>
    <t>Cc1ccc(C(=O)NP(=O)(O)O)cc1</t>
  </si>
  <si>
    <t>I=0.1(KCl), mixed constants_x000D_
Solutions of monocyclohexyl ammonium salt used</t>
  </si>
  <si>
    <t>phosphoramidic acid, N-(4-methylbenzoyl)-</t>
  </si>
  <si>
    <t>serjeant4476</t>
  </si>
  <si>
    <t>CCOP(=O)(O)c1ccc([N+](=O)[O-])cc1</t>
  </si>
  <si>
    <t>Ethyl hydrogen 4-nitrophenylphosphonate</t>
  </si>
  <si>
    <t>serjeant4477</t>
  </si>
  <si>
    <t>CC(=O)Nc1cc([As](=O)(O)O)ccc1O</t>
  </si>
  <si>
    <t>benzenearsonic acid, 3-acetylamino-4-hydroxy-</t>
  </si>
  <si>
    <t>serjeant4478</t>
  </si>
  <si>
    <t>O=P(O)(O)OCCOc1ccccc1Cl</t>
  </si>
  <si>
    <t>2-(2-Chlorophenoxy)ethyl dihydrogen phosphate</t>
  </si>
  <si>
    <t>serjeant4479</t>
  </si>
  <si>
    <t>O=P(O)(O)OCCOc1ccc(Cl)cc1</t>
  </si>
  <si>
    <t>2-(4-Chlorophenoxy)ethyl dihydrogen phosphate</t>
  </si>
  <si>
    <t>serjeant4480</t>
  </si>
  <si>
    <t>CC[n+]1ccccc1C=NO.[I-]</t>
  </si>
  <si>
    <t>V36</t>
  </si>
  <si>
    <t>1-Ethylpyridinium iodide, 2-hydroxyiminomethyl-</t>
  </si>
  <si>
    <t>serjeant4481</t>
  </si>
  <si>
    <t>Cc1ccc[n+](C)c1C=NO.[I-]</t>
  </si>
  <si>
    <t>1-Methylpyridinium iodide, 2-hydroxyiminomethyl-3-methyl-</t>
  </si>
  <si>
    <t>serjeant4483</t>
  </si>
  <si>
    <t>Cc1cccc(C=NO)[n+]1C.[I-]</t>
  </si>
  <si>
    <t>1-Methylpyridinium iodide, 2-hydroxyiminomethyl-6-methyl-</t>
  </si>
  <si>
    <t>serjeant4484</t>
  </si>
  <si>
    <t>Oc1cccc([SH2+])c1.[I-]</t>
  </si>
  <si>
    <t>phenylsulfonium iodide, 3-hydroxy-</t>
  </si>
  <si>
    <t>serjeant4485</t>
  </si>
  <si>
    <t>Oc1ccc([SH2+])cc1.[I-]</t>
  </si>
  <si>
    <t>phenylsulfonium iodide, 4-hydroxy-</t>
  </si>
  <si>
    <t>serjeant4486</t>
  </si>
  <si>
    <t>COc1ccc[n+](C)c1C=NO.[I-]</t>
  </si>
  <si>
    <t>1-Methylpyridinium iodide, 2-hydroxyiminomethyl-3-methoxy-</t>
  </si>
  <si>
    <t>serjeant4487</t>
  </si>
  <si>
    <t>O=C1NC(=S)NC12CCCCC2</t>
  </si>
  <si>
    <t>1,3-Diazaspiro[4.5]decan-4-one, 2-thioxo-</t>
  </si>
  <si>
    <t>serjeant4488</t>
  </si>
  <si>
    <t>CCOP(=O)(O)c1ccc(N)cc1</t>
  </si>
  <si>
    <t>Ethyl hydrogen 4-aminophenylphosphonate</t>
  </si>
  <si>
    <t>serjeant4489</t>
  </si>
  <si>
    <t>O=P(O)(O)OCCCc1ccccn1</t>
  </si>
  <si>
    <t>3-(2-Pyridyl)propyl dihydrogen phosphate</t>
  </si>
  <si>
    <t>serjeant4491</t>
  </si>
  <si>
    <t>O=C(O)CSCCN(CC(=O)O)CC(=O)O</t>
  </si>
  <si>
    <t>C=0.0005, I=0.1(KCl), mixed constants</t>
  </si>
  <si>
    <t>3-Thia-6-azaoctanedioic acid, 6-carboxymethyl-</t>
  </si>
  <si>
    <t>Iminodiacetic acid, N-[(2-carboxymethylthio)-ethyl]</t>
  </si>
  <si>
    <t>serjeant4493</t>
  </si>
  <si>
    <t>N[C@@H](COP(=O)(O)O)C(=O)N[C@@H](CCC(=O)O)C(=O)O</t>
  </si>
  <si>
    <t>I=0.15(KNO3), concentration constants</t>
  </si>
  <si>
    <t>O25</t>
  </si>
  <si>
    <t>5-Azaoctanoic acid, 7-amino-4-carboxy-6-oxo-8-phosphonooxy-</t>
  </si>
  <si>
    <t>O-phosphono-L-seryl-L-glutamic acid</t>
  </si>
  <si>
    <t>serjeant4494</t>
  </si>
  <si>
    <t>O=C(O)CN(CCN(CC(=O)O)CP(=O)(O)O)CP(=O)(O)O</t>
  </si>
  <si>
    <t>C=0.001, I=0.1(KCl), concentration constants, (pKa Uncert.)</t>
  </si>
  <si>
    <t>3,6-Diazaoctanedioic acid, 3,6-bis(phosphonomethyl)-</t>
  </si>
  <si>
    <t>Ethylenedinitrilo-N,N'-bis(methylphosphonic acid)-N,N'-diacetic acid; EDPA</t>
  </si>
  <si>
    <t>serjeant4498</t>
  </si>
  <si>
    <t>CC[N+](CC)(CC)CC(=O)NBr</t>
  </si>
  <si>
    <t>N,N,N-Triethyl, 2-hydroxyamino-2-oxo-ethylammonium bromide-</t>
  </si>
  <si>
    <t>Acetohydroxamic acid, 2-triethylammonio-, bromide</t>
  </si>
  <si>
    <t>serjeant4503</t>
  </si>
  <si>
    <t>CCCCOP(=S)(S)OCCCC</t>
  </si>
  <si>
    <t>O,O-Dibutyl hydrogen phosphorodithioate</t>
  </si>
  <si>
    <t>serjeant4505</t>
  </si>
  <si>
    <t>CC(C)COP(=S)(S)OCC(C)C</t>
  </si>
  <si>
    <t>C=0.005, 7% ethanol</t>
  </si>
  <si>
    <t>O,O-Di-isobutyl hydrogen phosphorodithioate</t>
  </si>
  <si>
    <t>serjeant4506</t>
  </si>
  <si>
    <t>O=[N+]([O-])c1ccc(P(=O)(O)OCC(F)(F)F)cc1</t>
  </si>
  <si>
    <t>2,2,2-Trifluoroethyl hydrogen 4-nitrophenylphosphonate</t>
  </si>
  <si>
    <t>serjeant4514</t>
  </si>
  <si>
    <t>O=C1CC(=O)c2ccccc21</t>
  </si>
  <si>
    <t>1% ethanol, mixed constant</t>
  </si>
  <si>
    <t>O5 or E3d</t>
  </si>
  <si>
    <t>1,3-Indandione</t>
  </si>
  <si>
    <t>serjeant4516</t>
  </si>
  <si>
    <t>O=C(O)C#Cc1ccccc1</t>
  </si>
  <si>
    <t>propynoic acid, 3-phenyl-</t>
  </si>
  <si>
    <t>serjeant4517</t>
  </si>
  <si>
    <t>O=c1ccoc2cccc(O)c12</t>
  </si>
  <si>
    <t>M124</t>
  </si>
  <si>
    <t>4H-Benzopyran-4-one, 5-hydroxy-</t>
  </si>
  <si>
    <t>serjeant4518</t>
  </si>
  <si>
    <t>O=C1c2ccccc2C(=O)C1(O)O</t>
  </si>
  <si>
    <t>3-Indandione, 2,2-dihydroxy-</t>
  </si>
  <si>
    <t>['cirpy_nickname1', 'pubchem_nickname1', 'chemaxon_nickname1']</t>
  </si>
  <si>
    <t>Ninhydrin</t>
  </si>
  <si>
    <t>serjeant4519</t>
  </si>
  <si>
    <t>O=C(O)c1cccc(C(=O)O)c1C(=O)O</t>
  </si>
  <si>
    <t>Y9</t>
  </si>
  <si>
    <t>1,2,3-Benzenetricarboxylic acid</t>
  </si>
  <si>
    <t>Hemimellitic acid</t>
  </si>
  <si>
    <t>serjeant4520</t>
  </si>
  <si>
    <t>O=C(O)c1ccc(C(=O)O)c(C(=O)O)c1</t>
  </si>
  <si>
    <t>1,2,4-Benzenetricarboxylic acid</t>
  </si>
  <si>
    <t>Trimellitic acid</t>
  </si>
  <si>
    <t>serjeant4521</t>
  </si>
  <si>
    <t>O=C(O)c1cccc(O)c(=O)c1C(=O)O</t>
  </si>
  <si>
    <t>1,3,5-Cycloheptatriene-1,2-dicarboxylic acid, 6-hydroxy-7-oxo-</t>
  </si>
  <si>
    <t>serjeant4522</t>
  </si>
  <si>
    <t>O=C(O)c1cc(C(=O)O)c(C(=O)O)cc1O</t>
  </si>
  <si>
    <t>C=0.002, I=0.1, concentration constants</t>
  </si>
  <si>
    <t>P85</t>
  </si>
  <si>
    <t>5-hydroxy- 1,2,4-Benzenetricarboxylic acid</t>
  </si>
  <si>
    <t>serjeant4523</t>
  </si>
  <si>
    <t>O=C(O)c1cc(C(=O)O)c(O)c(C(=O)O)c1</t>
  </si>
  <si>
    <t>1,3,5-Benzenetricarboxylic acid, 2-hydroxy-</t>
  </si>
  <si>
    <t>Hydroxytrimesic acid</t>
  </si>
  <si>
    <t>serjeant4524</t>
  </si>
  <si>
    <t>N#Cc1ccc2[nH]ccc2c1</t>
  </si>
  <si>
    <t>5-Indolecarbonitrile</t>
  </si>
  <si>
    <t>serjeant4525</t>
  </si>
  <si>
    <t>Cc1cc2c(O)cccc2o1</t>
  </si>
  <si>
    <t>benzo[b]furan-4-ol, 2-methyl-</t>
  </si>
  <si>
    <t>serjeant4526</t>
  </si>
  <si>
    <t>Cc1coc2cccc(O)c12</t>
  </si>
  <si>
    <t>benzo[b]furan-4-ol, 3-methyl-</t>
  </si>
  <si>
    <t>serjeant4527</t>
  </si>
  <si>
    <t>O=C1CCc2cc(O)ccc21</t>
  </si>
  <si>
    <t>1-Indanone, 5-hydroxy-</t>
  </si>
  <si>
    <t>serjeant4528</t>
  </si>
  <si>
    <t>O=C1CCc2cccc(O)c21</t>
  </si>
  <si>
    <t>1-Indanone, 7-hydroxy-</t>
  </si>
  <si>
    <t>serjeant4529</t>
  </si>
  <si>
    <t>O=C(O)/C=C/c1ccccc1</t>
  </si>
  <si>
    <t>propenoic acid, 3-phenyl-</t>
  </si>
  <si>
    <t>Cinnamic acid</t>
  </si>
  <si>
    <t>serjeant4530</t>
  </si>
  <si>
    <t>N34</t>
  </si>
  <si>
    <t>CC(=O)c1ccccc1C(=O)O</t>
  </si>
  <si>
    <t>C=0.00022-0.00214</t>
  </si>
  <si>
    <t>benzoic acid, 2-acetyl-</t>
  </si>
  <si>
    <t>serjeant4531</t>
  </si>
  <si>
    <t>CC(=O)c1cccc(C(=O)O)c1</t>
  </si>
  <si>
    <t>C=0.00023-0.00146</t>
  </si>
  <si>
    <t>benzoic acid, 3-acetyl-</t>
  </si>
  <si>
    <t>serjeant4532</t>
  </si>
  <si>
    <t>CC(=O)c1ccc(C(=O)O)cc1</t>
  </si>
  <si>
    <t>C=0.00017-0.00174</t>
  </si>
  <si>
    <t>benzoic acid, 4-acetyl-</t>
  </si>
  <si>
    <t>serjeant4533</t>
  </si>
  <si>
    <t>CC(=O)c1cccc(=O)c(O)c1</t>
  </si>
  <si>
    <t>2,4,6-Cycloheptatrien-1-one, 4-acetyl-2-hydroxy-</t>
  </si>
  <si>
    <t>serjeant4534</t>
  </si>
  <si>
    <t>O=C(O)/C=C/c1ccc(O)cc1</t>
  </si>
  <si>
    <t>propenoic acid, 3-(4-hydroxyphenyl)-</t>
  </si>
  <si>
    <t>p-Coumaric acid</t>
  </si>
  <si>
    <t>serjeant4536</t>
  </si>
  <si>
    <t>O=C(O)Cc1ccccc(O)c1=O</t>
  </si>
  <si>
    <t>acetic acid, (6-hydroxy-7-oxo-1,3,5-cycloheptatrien-1-yl)-</t>
  </si>
  <si>
    <t>serjeant4538</t>
  </si>
  <si>
    <t>Cc1ccc(C(=O)O)c(C(=O)O)c1</t>
  </si>
  <si>
    <t>1,2-Benzenedicarboxylic acid, 4-methyl-</t>
  </si>
  <si>
    <t>serjeant4539</t>
  </si>
  <si>
    <t>CC(=O)Oc1ccccc1C(=O)O</t>
  </si>
  <si>
    <t>benzoic acid, 2-acetoxy-</t>
  </si>
  <si>
    <t>['OPSIN_name1', 'cirpy_nickname1', 'pubchem_name1', 'pubchem_nickname1', 'chemaxon_name1', 'chemaxon_nickname1']</t>
  </si>
  <si>
    <t>Aspirin</t>
  </si>
  <si>
    <t>serjeant4540</t>
  </si>
  <si>
    <t>CC(=O)Oc1ccc(C(=O)O)cc1</t>
  </si>
  <si>
    <t>benzoic acid, 4-acetoxy-</t>
  </si>
  <si>
    <t>serjeant4541</t>
  </si>
  <si>
    <t>O=C(O)c1ccc2c(c1)OCCO2</t>
  </si>
  <si>
    <t>C=0.003, 5% ethanol</t>
  </si>
  <si>
    <t>benzoic acid, 3,4-ethylenedioxy-</t>
  </si>
  <si>
    <t>serjeant4542</t>
  </si>
  <si>
    <t>O=C(O)C1=C(C(=O)O)C2C=CC1C2</t>
  </si>
  <si>
    <t>Bicyclo[2.2.1]hepta-2,5-diene-2,3-dicarboxylic acid</t>
  </si>
  <si>
    <t>serjeant4543</t>
  </si>
  <si>
    <t>Cc1cccc(=O)c(O)c1C(=O)O</t>
  </si>
  <si>
    <t>G53, G54</t>
  </si>
  <si>
    <t>1,4,6-Cycloheptatriene-1-carboxylic acid, 2-hydroxy-7-methyl-3-oxo-</t>
  </si>
  <si>
    <t>serjeant4544</t>
  </si>
  <si>
    <t>Cc1cccc(O)c(=O)c1C(=O)O</t>
  </si>
  <si>
    <t>1,3,5-Cycloheptatriene-1-carboxylic acid, 6-hydroxy-2-methyl-7-oxo-</t>
  </si>
  <si>
    <t>serjeant4545</t>
  </si>
  <si>
    <t>O=C(O)C(C(=O)O)c1ccccc1</t>
  </si>
  <si>
    <t>propanedioic acid, phenyl-</t>
  </si>
  <si>
    <t>serjeant4546</t>
  </si>
  <si>
    <t>O=C(O)C=Cc1ccc(O)cc1O</t>
  </si>
  <si>
    <t>I=1.0(LiCl), mixed constant</t>
  </si>
  <si>
    <t>3-(2,4-dihydroxyphenyl) Propenoic acid</t>
  </si>
  <si>
    <t>serjeant4547</t>
  </si>
  <si>
    <t>O=C(O)C=Cc1cc(O)ccc1O</t>
  </si>
  <si>
    <t>3-(2,5-dihydroxyphenyl) Propenoic acid</t>
  </si>
  <si>
    <t>serjeant4548</t>
  </si>
  <si>
    <t>O=C(O)C=Cc1ccc(O)c(O)c1</t>
  </si>
  <si>
    <t>propenoic acid, 3-(3,4-dihydroxyphenyl)-</t>
  </si>
  <si>
    <t>serjeant4549</t>
  </si>
  <si>
    <t>O=C(O)COc1ccccc1C(=O)O</t>
  </si>
  <si>
    <t>acetic acid, 2-(2-carboxyphenoxy)-</t>
  </si>
  <si>
    <t>serjeant4550</t>
  </si>
  <si>
    <t>O=C(O)COC(=O)c1ccc(O)cc1</t>
  </si>
  <si>
    <t>C74</t>
  </si>
  <si>
    <t>acetic acid, 4-hydroxybenzoyloxy-</t>
  </si>
  <si>
    <t>serjeant4551</t>
  </si>
  <si>
    <t>CCOC(=O)c1cc(=O)cc(C(=O)O)o1</t>
  </si>
  <si>
    <t>4H-Pyran-2-carboxylic acid, 6-ethoxycarbonyl-4-oxo-</t>
  </si>
  <si>
    <t>serjeant4553</t>
  </si>
  <si>
    <t>Skatole</t>
  </si>
  <si>
    <t>serjeant4554</t>
  </si>
  <si>
    <t>C=CCc1ccccc1O</t>
  </si>
  <si>
    <t>phenol, 2-allyl-</t>
  </si>
  <si>
    <t>serjeant4555</t>
  </si>
  <si>
    <t>C=CCc1ccc(O)cc1</t>
  </si>
  <si>
    <t>phenol, 4-allyl-</t>
  </si>
  <si>
    <t>serjeant4556</t>
  </si>
  <si>
    <t>Cc1ccc(CC(=O)O)cc1</t>
  </si>
  <si>
    <t>C2, R1a/R1b</t>
  </si>
  <si>
    <t>acetic acid, 2-(p-tolyl)-</t>
  </si>
  <si>
    <t>serjeant4558</t>
  </si>
  <si>
    <t>Cc1cc(C=O)cc(C)c1O</t>
  </si>
  <si>
    <t>C=0.0017</t>
  </si>
  <si>
    <t>benzaldehyde, 4-hydroxy-3,5-dimethyl-</t>
  </si>
  <si>
    <t>serjeant4560</t>
  </si>
  <si>
    <t>Cc1cccc(C(=O)O)c1C</t>
  </si>
  <si>
    <t>I=0.004-0.007</t>
  </si>
  <si>
    <t>benzoic acid, 2,3-dimethyl-</t>
  </si>
  <si>
    <t>serjeant4561</t>
  </si>
  <si>
    <t>Cc1ccc(C(=O)O)c(C)c1</t>
  </si>
  <si>
    <t>benzoic acid, 2,4-dimethyl-</t>
  </si>
  <si>
    <t>serjeant4562</t>
  </si>
  <si>
    <t>Cc1ccc(C)c(C(=O)O)c1</t>
  </si>
  <si>
    <t>I=0.006</t>
  </si>
  <si>
    <t>benzoic acid, 2,5-dimethyl-</t>
  </si>
  <si>
    <t>serjeant4563</t>
  </si>
  <si>
    <t>Cc1cccc(C)c1C(=O)O</t>
  </si>
  <si>
    <t>benzoic acid, 2,6-dimethyl-</t>
  </si>
  <si>
    <t>serjeant4564</t>
  </si>
  <si>
    <t>Cc1ccc(C(=O)O)cc1C</t>
  </si>
  <si>
    <t>benzoic acid, 3,4-dimethyl-</t>
  </si>
  <si>
    <t>serjeant4565</t>
  </si>
  <si>
    <t>Cc1cc(C)cc(C(=O)O)c1</t>
  </si>
  <si>
    <t>benzoic acid, 3,5-dimethyl-</t>
  </si>
  <si>
    <t>serjeant4566</t>
  </si>
  <si>
    <t>CCCCC#CC#CC(=O)O</t>
  </si>
  <si>
    <t>2,4-Nonadiynoic acid</t>
  </si>
  <si>
    <t>serjeant4567</t>
  </si>
  <si>
    <t>CC(C(=O)O)c1ccccc1</t>
  </si>
  <si>
    <t>propanoic acid, 2-phenyl-</t>
  </si>
  <si>
    <t>serjeant4568</t>
  </si>
  <si>
    <t>O=C(O)CCc1ccccc1</t>
  </si>
  <si>
    <t>propanoic acid, 3-phenyl-</t>
  </si>
  <si>
    <t>serjeant4569</t>
  </si>
  <si>
    <t>T55</t>
  </si>
  <si>
    <t>COc1ccc(CC(=O)O)cc1</t>
  </si>
  <si>
    <t>acetic acid, 2-(4-methoxyphenyl)-</t>
  </si>
  <si>
    <t>serjeant4570</t>
  </si>
  <si>
    <t>COc1cc(C)cc(C=O)c1O</t>
  </si>
  <si>
    <t>benzaldehyde, 2-hydroxy-3-methoxy-5-methyl-</t>
  </si>
  <si>
    <t>serjeant4572</t>
  </si>
  <si>
    <t>Cc1ccc(C)c(C(=O)O)c1O</t>
  </si>
  <si>
    <t>benzoic acid, 2-hydroxy-3,6-dimethyl-</t>
  </si>
  <si>
    <t>serjeant4573</t>
  </si>
  <si>
    <t>COc1c(C)cccc1C(=O)O</t>
  </si>
  <si>
    <t>benzoic acid, 2-methoxy-3-methyl-</t>
  </si>
  <si>
    <t>serjeant4574</t>
  </si>
  <si>
    <t>COc1cc(C)ccc1C(=O)O</t>
  </si>
  <si>
    <t>benzoic acid, 2-methoxy-4-methyl-</t>
  </si>
  <si>
    <t>serjeant4575</t>
  </si>
  <si>
    <t>COc1ccc(C)cc1C(=O)O</t>
  </si>
  <si>
    <t>Calculated value</t>
  </si>
  <si>
    <t>benzoic acid, 2-methoxy-5-methyl-</t>
  </si>
  <si>
    <t>serjeant4576</t>
  </si>
  <si>
    <t>COc1cccc(C)c1C(=O)O</t>
  </si>
  <si>
    <t>benzoic acid, 2-methoxy-6-methyl-</t>
  </si>
  <si>
    <t>serjeant4577</t>
  </si>
  <si>
    <t>COc1cccc(C(=O)O)c1C</t>
  </si>
  <si>
    <t>benzoic acid, 3-methoxy-2-methyl-</t>
  </si>
  <si>
    <t>serjeant4578</t>
  </si>
  <si>
    <t>COc1cc(C(=O)O)ccc1C</t>
  </si>
  <si>
    <t>benzoic acid, 3-methoxy-4-methyl-</t>
  </si>
  <si>
    <t>serjeant4579</t>
  </si>
  <si>
    <t>COc1ccc(C)c(C(=O)O)c1</t>
  </si>
  <si>
    <t>benzoic acid, 5-methoxy-2-methyl-</t>
  </si>
  <si>
    <t>serjeant4580</t>
  </si>
  <si>
    <t>COc1ccc(C(=O)O)c(C)c1</t>
  </si>
  <si>
    <t>benzoic acid, 4-methoxy-2-methyl-</t>
  </si>
  <si>
    <t>serjeant4581</t>
  </si>
  <si>
    <t>COc1ccc(C(=O)O)cc1C</t>
  </si>
  <si>
    <t>benzoic acid, 4-methoxy-3-methyl-</t>
  </si>
  <si>
    <t>serjeant4582</t>
  </si>
  <si>
    <t>CCOC(=O)c1ccccc1O</t>
  </si>
  <si>
    <t>Ethyl 2-hydroxybenzoate</t>
  </si>
  <si>
    <t>serjeant4583</t>
  </si>
  <si>
    <t>CCOC(=O)c1cccc(O)c1</t>
  </si>
  <si>
    <t>Ethyl 3-hydroxybenzoate</t>
  </si>
  <si>
    <t>serjeant4584</t>
  </si>
  <si>
    <t>CCOC(=O)c1ccc(O)cc1</t>
  </si>
  <si>
    <t>Ethyl 4-hydroxybenzoate</t>
  </si>
  <si>
    <t>serjeant4585</t>
  </si>
  <si>
    <t>O=C(O)CCc1ccccc1O</t>
  </si>
  <si>
    <t>propanoic acid, 3-(2-hydroxyphenyl)-</t>
  </si>
  <si>
    <t>serjeant4586</t>
  </si>
  <si>
    <t>O=C(O)CCOc1ccccc1</t>
  </si>
  <si>
    <t>propanoic acid, 3-phenoxy-</t>
  </si>
  <si>
    <t>serjeant4587</t>
  </si>
  <si>
    <t>COc1ccccc1C(O)C(=O)O</t>
  </si>
  <si>
    <t>acetic acid, 2-hydroxy-2-(2-methoxyphenyl)-</t>
  </si>
  <si>
    <t>serjeant4588</t>
  </si>
  <si>
    <t>COc1ccc(C(O)C(=O)O)cc1</t>
  </si>
  <si>
    <t>acetic acid, 2-hydroxy-2-(4-methoxyphenyl)-</t>
  </si>
  <si>
    <t>serjeant4589</t>
  </si>
  <si>
    <t>COc1cc(CC(=O)O)ccc1O</t>
  </si>
  <si>
    <t>acetic acid, 2-(4-hydroxy-3-methoxyphenyl)-</t>
  </si>
  <si>
    <t>Homovanillic acid</t>
  </si>
  <si>
    <t>serjeant4590</t>
  </si>
  <si>
    <t>CCOc1ccc(C(=O)O)c(O)c1</t>
  </si>
  <si>
    <t>C=0.00016, I=0.01</t>
  </si>
  <si>
    <t>benzoic acid, 4-ethoxy-2-hydroxy-</t>
  </si>
  <si>
    <t>serjeant4591</t>
  </si>
  <si>
    <t>COc1cccc(C(=O)O)c1OC</t>
  </si>
  <si>
    <t>S103</t>
  </si>
  <si>
    <t>benzoic acid, 2,3-dimethoxy-</t>
  </si>
  <si>
    <t>serjeant4592</t>
  </si>
  <si>
    <t>COc1ccc(C(=O)O)c(OC)c1</t>
  </si>
  <si>
    <t>benzoic acid, 2,4-dimethoxy-</t>
  </si>
  <si>
    <t>serjeant4593</t>
  </si>
  <si>
    <t>COc1cccc(OC)c1C(=O)O</t>
  </si>
  <si>
    <t>benzoic acid, 2,6-dimethoxy-</t>
  </si>
  <si>
    <t>serjeant4594</t>
  </si>
  <si>
    <t>COc1ccc(C(=O)O)cc1OC</t>
  </si>
  <si>
    <t>S104</t>
  </si>
  <si>
    <t>benzoic acid, 3,4-dimethoxy-</t>
  </si>
  <si>
    <t>serjeant4595</t>
  </si>
  <si>
    <t>COc1cc(OC)cc(C(=O)O)c1</t>
  </si>
  <si>
    <t>benzoic acid, 3,5-dimethoxy-</t>
  </si>
  <si>
    <t>serjeant4596</t>
  </si>
  <si>
    <t>O=C(O)C1=C(C(=O)O)C2CCC1C2</t>
  </si>
  <si>
    <t>Bicyclo[2.2.1]hept-2-ene-2,3-dicarboxylic acid</t>
  </si>
  <si>
    <t>serjeant4597</t>
  </si>
  <si>
    <t>O=C(O)C1C2C=CC(C2)C1C(=O)O</t>
  </si>
  <si>
    <t>pK1(endo cis)</t>
  </si>
  <si>
    <t>Bicyclo[2.2.1]hept-5-ene-2,3-dicarboxylic acid</t>
  </si>
  <si>
    <t>serjeant4598</t>
  </si>
  <si>
    <t>pK2(endo cis)</t>
  </si>
  <si>
    <t>CCOC(=O)c1ccc(O)c(O)c1</t>
  </si>
  <si>
    <t>Ethyl 3,4-dihydroxybenzoate</t>
  </si>
  <si>
    <t>serjeant4599</t>
  </si>
  <si>
    <t>COC(=O)c1cccc(OC)c1O</t>
  </si>
  <si>
    <t>Methyl 2-hydroxy-3-methoxybenzoate</t>
  </si>
  <si>
    <t>serjeant4600</t>
  </si>
  <si>
    <t>COC(=O)c1ccc(OC)cc1O</t>
  </si>
  <si>
    <t>Methyl 2-hydroxy-4-methoxybenzoate</t>
  </si>
  <si>
    <t>serjeant4601</t>
  </si>
  <si>
    <t>COC(=O)c1ccc(OC)c(O)c1</t>
  </si>
  <si>
    <t>Methyl 3-hydroxy-4-methoxybenzoate</t>
  </si>
  <si>
    <t>serjeant4602</t>
  </si>
  <si>
    <t>COC(=O)c1ccc(O)c(OC)c1</t>
  </si>
  <si>
    <t>Methyl 4-hydroxy-3-methoxybenzoate</t>
  </si>
  <si>
    <t>serjeant4603</t>
  </si>
  <si>
    <t>O=C(O)CCc1ccc(O)c(O)c1</t>
  </si>
  <si>
    <t>propanoic acid, 3-(3,4-dihydroxyphenyl)-</t>
  </si>
  <si>
    <t>serjeant4604</t>
  </si>
  <si>
    <t>COc1cc(C(=O)O)cc(OC)c1O</t>
  </si>
  <si>
    <t>benzoic acid, 4-hydroxy-3,5-dimethoxy-</t>
  </si>
  <si>
    <t>Syringic acid</t>
  </si>
  <si>
    <t>serjeant4605</t>
  </si>
  <si>
    <t>CC(C)c1ccccc1O</t>
  </si>
  <si>
    <t>phenol, 2-isopropyl-</t>
  </si>
  <si>
    <t>serjeant4608</t>
  </si>
  <si>
    <t>CC(C)c1cccc(O)c1</t>
  </si>
  <si>
    <t>Extrapolated value</t>
  </si>
  <si>
    <t>phenol, 3-isopropyl-</t>
  </si>
  <si>
    <t>serjeant4609</t>
  </si>
  <si>
    <t>CC(C)c1ccc(O)cc1</t>
  </si>
  <si>
    <t>phenol, 4-isopropyl-</t>
  </si>
  <si>
    <t>serjeant4610</t>
  </si>
  <si>
    <t>CCCc1ccccc1O</t>
  </si>
  <si>
    <t>phenol, 2-propyl-</t>
  </si>
  <si>
    <t>serjeant4611</t>
  </si>
  <si>
    <t>CCCc1ccc(O)cc1</t>
  </si>
  <si>
    <t>phenol, 4-propyl-</t>
  </si>
  <si>
    <t>serjeant4612</t>
  </si>
  <si>
    <t>Cc1cc(C)c(C)c(O)c1</t>
  </si>
  <si>
    <t>phenol, 2,3,5-trimethyl-</t>
  </si>
  <si>
    <t>serjeant4613</t>
  </si>
  <si>
    <t>Cc1cc(C)c(O)cc1C</t>
  </si>
  <si>
    <t>phenol, 2,4,5-trimethyl-</t>
  </si>
  <si>
    <t>serjeant4614</t>
  </si>
  <si>
    <t>Cc1cc(C)c(O)c(C)c1</t>
  </si>
  <si>
    <t>C=0.0038</t>
  </si>
  <si>
    <t>phenol, 2,4,6-trimethyl-</t>
  </si>
  <si>
    <t>serjeant4615</t>
  </si>
  <si>
    <t>Cc1cc(O)cc(C)c1C</t>
  </si>
  <si>
    <t>phenol, 3,4,5-trimethyl-</t>
  </si>
  <si>
    <t>serjeant4616</t>
  </si>
  <si>
    <t>COc1cc(C)c(O)c(C)c1</t>
  </si>
  <si>
    <t>C=0.0043</t>
  </si>
  <si>
    <t>phenol, 4-methoxy-2,6-dimethyl-</t>
  </si>
  <si>
    <t>serjeant4617</t>
  </si>
  <si>
    <t>O=C(O)C12CCC(C(=O)O)(CC1)C2</t>
  </si>
  <si>
    <t>Bicyclo[2.2.1]heptane-1,4-dicarboxylic acid</t>
  </si>
  <si>
    <t>serjeant4620</t>
  </si>
  <si>
    <t>O=C(O)C1C2CCC(C2)C1C(=O)O</t>
  </si>
  <si>
    <t>Bicyclo[2.2.1]heptane-2,3-dicarboxylic acid</t>
  </si>
  <si>
    <t>serjeant4621</t>
  </si>
  <si>
    <t>OCc1cc(CO)c(O)c(CO)c1</t>
  </si>
  <si>
    <t>phenol, 2,4,6-tris(hydroxymethyl)-</t>
  </si>
  <si>
    <t>serjeant4623</t>
  </si>
  <si>
    <t>CC(C)c1ccccc1S</t>
  </si>
  <si>
    <t>benzenethiol, 2-isopropyl-</t>
  </si>
  <si>
    <t>serjeant4625</t>
  </si>
  <si>
    <t>O=C(O)C12CCC(CC1)CC2</t>
  </si>
  <si>
    <t>Bicyclo[2.2.2]octane-1-carboxylic acid</t>
  </si>
  <si>
    <t>serjeant4626</t>
  </si>
  <si>
    <t>O=C(O)CCCC1CCCC1=O</t>
  </si>
  <si>
    <t>butanoic acid, 4-(2-oxocyclopentyl)-</t>
  </si>
  <si>
    <t>serjeant4627</t>
  </si>
  <si>
    <t>CC(=O)C1CC(C(=O)O)C1(C)C</t>
  </si>
  <si>
    <t>cyclobutanecarboxylic acid, 3-acetyl-2,2-dimethyl-</t>
  </si>
  <si>
    <t>Pinononic acid</t>
  </si>
  <si>
    <t>serjeant4628</t>
  </si>
  <si>
    <t>CCOC(=O)C1CCCCC1=O</t>
  </si>
  <si>
    <t>I=0.2(KCl)</t>
  </si>
  <si>
    <t>Ethyl 2-oxo-cyclohexanecarboxylate</t>
  </si>
  <si>
    <t>serjeant4629</t>
  </si>
  <si>
    <t>CC1(C)C(CC(=O)O)CC1C(=O)O</t>
  </si>
  <si>
    <t>pK1(dl)</t>
  </si>
  <si>
    <t>acetic acid, 2-(3-carboxy-2,2-dimethylcyclobutyl)-</t>
  </si>
  <si>
    <t>Pinic acid</t>
  </si>
  <si>
    <t>serjeant4630</t>
  </si>
  <si>
    <t>pK2(dl)</t>
  </si>
  <si>
    <t>pK1(d[-])</t>
  </si>
  <si>
    <t>pK2(d[-])</t>
  </si>
  <si>
    <t>O=C(O)C1CCCCCC1C(=O)O</t>
  </si>
  <si>
    <t>1,2-Cycloheptanedicarboxylic acid</t>
  </si>
  <si>
    <t>serjeant4631</t>
  </si>
  <si>
    <t>COC(=O)C1CCC(C(=O)O)CC1</t>
  </si>
  <si>
    <t>cyclohexanecarboxylic acid, 4-methoxycarbonyl-</t>
  </si>
  <si>
    <t>serjeant4632</t>
  </si>
  <si>
    <t>CCC1(C(=O)O)CC1(CC)C(=O)O</t>
  </si>
  <si>
    <t>1,2-Cyclopropanedicarboxylic acid, 1,2-diethyl-</t>
  </si>
  <si>
    <t>serjeant4633</t>
  </si>
  <si>
    <t>CCOC(=O)C(=O)C(C)C(=O)OCC</t>
  </si>
  <si>
    <t>Diethyl 2-methyl-3-oxobutanedioate</t>
  </si>
  <si>
    <t>serjeant4634</t>
  </si>
  <si>
    <t>O=C(O)C(O)(C(=O)O)C1CCCCC1</t>
  </si>
  <si>
    <t>propanedioic acid, 2-cyclohexyl-2-hydroxy-</t>
  </si>
  <si>
    <t>serjeant4635</t>
  </si>
  <si>
    <t>CCC(C)(C)C(=O)CC(C)=O</t>
  </si>
  <si>
    <t>pK(mixed)</t>
  </si>
  <si>
    <t>C=0.00005, 0.5-1.0% ethanol_x000D_
Mixed pK for keto-enol mixture</t>
  </si>
  <si>
    <t>2,4-Heptanedione, 5,5-dimethyl-</t>
  </si>
  <si>
    <t>serjeant4636</t>
  </si>
  <si>
    <t>CC(C)C(=O)CC(=O)C(C)C</t>
  </si>
  <si>
    <t>C=0.00002, I=0.11(NaClO4)</t>
  </si>
  <si>
    <t>3,5-Heptanedione, 2,6-dimethyl-</t>
  </si>
  <si>
    <t>serjeant4637</t>
  </si>
  <si>
    <t>CCCCCC(=O)CC(C)=O</t>
  </si>
  <si>
    <t>2,4-Nonanedione</t>
  </si>
  <si>
    <t>serjeant4638</t>
  </si>
  <si>
    <t>CCOC(=O)C(CC)(CC)C(=O)O</t>
  </si>
  <si>
    <t>butanoic acid, 2-ethoxycarbonyl-2-ethyl-</t>
  </si>
  <si>
    <t>serjeant4639</t>
  </si>
  <si>
    <t>COC(=O)C(C)(C)C(C)(C)C(=O)O</t>
  </si>
  <si>
    <t>butanoic acid, 3-methoxycarbonyl-2,2,3-trimethyl-</t>
  </si>
  <si>
    <t>serjeant4640</t>
  </si>
  <si>
    <t>O=C(O)CCCCCCCC(=O)O</t>
  </si>
  <si>
    <t>Nonanedioic acid</t>
  </si>
  <si>
    <t>serjeant4641</t>
  </si>
  <si>
    <t>Values are also given in mixed solvents</t>
  </si>
  <si>
    <t>CCC(CC)(CC(=O)O)CC(=O)O</t>
  </si>
  <si>
    <t>pentanedioic acid, 3,3-diethyl-</t>
  </si>
  <si>
    <t>serjeant4642</t>
  </si>
  <si>
    <t>CC(C)C(C)(CC(=O)O)CC(=O)O</t>
  </si>
  <si>
    <t>pentanedioic acid, 3-isopropyl-3-methyl-</t>
  </si>
  <si>
    <t>serjeant4643</t>
  </si>
  <si>
    <t>CCCCC(CC)(C(=O)O)C(=O)O</t>
  </si>
  <si>
    <t>2-butyl-2-ethyl- Propanedioic acid</t>
  </si>
  <si>
    <t>serjeant4644</t>
  </si>
  <si>
    <t>CC(C)C(C(=O)O)(C(=O)O)C(C)C</t>
  </si>
  <si>
    <t>I=0.01_x000D_
(Hg;Hg2CI2 replaces AgCl;Ag of E1ch)</t>
  </si>
  <si>
    <t>propanedioic acid, diisopropyl-</t>
  </si>
  <si>
    <t>serjeant4645</t>
  </si>
  <si>
    <t>CCCC(CCC)(C(=O)O)C(=O)O</t>
  </si>
  <si>
    <t>propanedioic acid, dipropyl-</t>
  </si>
  <si>
    <t>serjeant4646</t>
  </si>
  <si>
    <t>I=0.1(KNO3)_x000D_
pk2 is extrapolated value at C=0</t>
  </si>
  <si>
    <t>C=0.001, I=0.1(NaClO4), mixed constants</t>
  </si>
  <si>
    <t>O23</t>
  </si>
  <si>
    <t>CCCCCCC(O)(C(=O)O)C(=O)O</t>
  </si>
  <si>
    <t>propanedioic acid, 2-hexyl-2-hydroxy-</t>
  </si>
  <si>
    <t>serjeant4647</t>
  </si>
  <si>
    <t>O=C1c2ccccc2C(=O)C1[N+](=O)[O-]</t>
  </si>
  <si>
    <t>1,3-Indandione, 2-nitro-</t>
  </si>
  <si>
    <t>serjeant4648</t>
  </si>
  <si>
    <t>E &amp; O</t>
  </si>
  <si>
    <t>A83</t>
  </si>
  <si>
    <t>8-Quinolinol, 5-nitroso-</t>
  </si>
  <si>
    <t>serjeant4649</t>
  </si>
  <si>
    <t>O=C(O)c1cnc2ccccc2n1</t>
  </si>
  <si>
    <t>2-Quinoxalinecarboxylic acid</t>
  </si>
  <si>
    <t>serjeant4650</t>
  </si>
  <si>
    <t>C=0.01, I=0.1(NaClO4), mixed constant</t>
  </si>
  <si>
    <t>O=C(O)c1ccc2nccnc2c1</t>
  </si>
  <si>
    <t>6-Quinoxalinecarboxylic acid</t>
  </si>
  <si>
    <t>serjeant4652</t>
  </si>
  <si>
    <t>O=C(O)c1cc2cc([N+](=O)[O-])ccc2[nH]1</t>
  </si>
  <si>
    <t>2-Indolecarboxylic acid, 5-nitro-</t>
  </si>
  <si>
    <t>serjeant4654</t>
  </si>
  <si>
    <t>O=C1CCc2c([N+](=O)[O-])cc([N+](=O)[O-])c(O)c21</t>
  </si>
  <si>
    <t>1-Indanone, 7-hydroxy-4,6-dinitro-</t>
  </si>
  <si>
    <t>serjeant4655</t>
  </si>
  <si>
    <t>O=Cc1c[nH]c2ccccc12</t>
  </si>
  <si>
    <t>3-Indolecarbaldehyde</t>
  </si>
  <si>
    <t>serjeant4656</t>
  </si>
  <si>
    <t>In aq. KOH, H_ scale_x000D_
(Base value for scale)</t>
  </si>
  <si>
    <t>C=0.002, I=0.5</t>
  </si>
  <si>
    <t>T57</t>
  </si>
  <si>
    <t>8-Quinolinol</t>
  </si>
  <si>
    <t>Oxine</t>
  </si>
  <si>
    <t>serjeant4657</t>
  </si>
  <si>
    <t>F4</t>
  </si>
  <si>
    <t>Cc1c(C#N)cccc1C(=O)O</t>
  </si>
  <si>
    <t>benzoic acid, 3-cyano-2-methyl-</t>
  </si>
  <si>
    <t>serjeant4659</t>
  </si>
  <si>
    <t>Cc1ccc(C#N)cc1C(=O)O</t>
  </si>
  <si>
    <t>benzoic acid, 3-cyano-6-methyl-</t>
  </si>
  <si>
    <t>serjeant4660</t>
  </si>
  <si>
    <t>Cc1cc(C#N)ccc1C(=O)O</t>
  </si>
  <si>
    <t>benzoic acid, 4-cyano-2-methyl-</t>
  </si>
  <si>
    <t>serjeant4661</t>
  </si>
  <si>
    <t>O=C(O)c1cc2ccccc2[nH]1</t>
  </si>
  <si>
    <t>In aq. KOH, scale</t>
  </si>
  <si>
    <t>2-Indolecarboxylic acid</t>
  </si>
  <si>
    <t>serjeant4662</t>
  </si>
  <si>
    <t>O=C(O)c1c[nH]c2ccccc12</t>
  </si>
  <si>
    <t>C=0.005, I=0.04-2.0</t>
  </si>
  <si>
    <t>L74</t>
  </si>
  <si>
    <t>3-Indolecarboxylic acid</t>
  </si>
  <si>
    <t>serjeant4663</t>
  </si>
  <si>
    <t>O=C(O)c1ccc2[nH]ccc2c1</t>
  </si>
  <si>
    <t>5-Indolecarboxylic acid</t>
  </si>
  <si>
    <t>serjeant4664</t>
  </si>
  <si>
    <t>O=c1cc(-c2ccccc2)[nH]o1</t>
  </si>
  <si>
    <t>isoxazol-5(2H)-one, 3-phenyl-</t>
  </si>
  <si>
    <t>serjeant4665</t>
  </si>
  <si>
    <t>O=C(O)c1cn(-c2ccccc2)nn1</t>
  </si>
  <si>
    <t>1,2,3-Triazole-4-carboxylic acid, 1-phenyl-</t>
  </si>
  <si>
    <t>serjeant4667</t>
  </si>
  <si>
    <t>O=C(O)C=C(Cl)c1ccccc1</t>
  </si>
  <si>
    <t>propenoic acid, 3-chloro-3-phenyl-</t>
  </si>
  <si>
    <t>serjeant4668</t>
  </si>
  <si>
    <t>O=C(O)C=Cc1ccccc1Br</t>
  </si>
  <si>
    <t>propenoic acid, 3-(2-bromophenyl)-</t>
  </si>
  <si>
    <t>serjeant4669</t>
  </si>
  <si>
    <t>O=C(O)C=Cc1ccccc1F</t>
  </si>
  <si>
    <t>propenoic acid, 3-(2-fluorophenyl)-</t>
  </si>
  <si>
    <t>serjeant4670</t>
  </si>
  <si>
    <t>N#Cc1ccc(OCC(=O)O)cc1</t>
  </si>
  <si>
    <t>acetic acid, 2-(4-cyanophenoxy)-</t>
  </si>
  <si>
    <t>serjeant4672</t>
  </si>
  <si>
    <t>O=C(O)C=Cc1cc(Br)ccc1O</t>
  </si>
  <si>
    <t>propenoic acid, 3-(5-bromo-2-hydroxyphenyl)-</t>
  </si>
  <si>
    <t>serjeant4673</t>
  </si>
  <si>
    <t>O=C(O)c1cccc(C=C[N+](=O)[O-])c1</t>
  </si>
  <si>
    <t>C=0.0006-0.0020, mixed constant</t>
  </si>
  <si>
    <t>benzoic acid, 3-(2-nitrovinyl)-</t>
  </si>
  <si>
    <t>serjeant4674</t>
  </si>
  <si>
    <t>O=C(O)c1ccc(C=C[N+](=O)[O-])cc1</t>
  </si>
  <si>
    <t>benzoic acid, 4-(2-nitrovinyl)-</t>
  </si>
  <si>
    <t>serjeant4675</t>
  </si>
  <si>
    <t>O=C1CCc2c([N+](=O)[O-])ccc(O)c21</t>
  </si>
  <si>
    <t>1-Indanone, 7-hydroxy-4-nitro-</t>
  </si>
  <si>
    <t>serjeant4676</t>
  </si>
  <si>
    <t>O=C1CCc2ccc([N+](=O)[O-])c(O)c21</t>
  </si>
  <si>
    <t>1-Indanone, 7-hydroxy-6-nitro-</t>
  </si>
  <si>
    <t>serjeant4677</t>
  </si>
  <si>
    <t>N#Cc1cccc(CC([N+](=O)[O-])[N+](=O)[O-])c1</t>
  </si>
  <si>
    <t>benzenecarbonitrile, 3-(2,2-dinitroethyl)-</t>
  </si>
  <si>
    <t>serjeant4678</t>
  </si>
  <si>
    <t>O=C(O)COC(=O)c1ccc(Cl)cc1</t>
  </si>
  <si>
    <t>acetic acid, 2-(4-chlorobenzoyloxy)-</t>
  </si>
  <si>
    <t>serjeant4679</t>
  </si>
  <si>
    <t>O=C(O)C=Cc1cc([N+](=O)[O-])ccc1O</t>
  </si>
  <si>
    <t>propenoic acid, 3-(2-hydroxy-5-nitrophenyl)-</t>
  </si>
  <si>
    <t>serjeant4680</t>
  </si>
  <si>
    <t>O=C(O)COC(=O)c1ccc([N+](=O)[O-])cc1</t>
  </si>
  <si>
    <t>acetic acid, 2-(4-nitrobenzoyloxy)-</t>
  </si>
  <si>
    <t>serjeant4681</t>
  </si>
  <si>
    <t>O=C1C=NN(c2ccccc2)C1</t>
  </si>
  <si>
    <t>Extrapolated from values in ethanol water</t>
  </si>
  <si>
    <t>2-Pyrazolin-4-one, 1-phenyl-</t>
  </si>
  <si>
    <t>serjeant4683</t>
  </si>
  <si>
    <t>O=C1CC=NN1c1ccccc1</t>
  </si>
  <si>
    <t>2-Pyrazolin-5-one, 1-phenyl-</t>
  </si>
  <si>
    <t>serjeant4684</t>
  </si>
  <si>
    <t>Cc1csc2ccc(O)cc12</t>
  </si>
  <si>
    <t>benzo[b]thiophene-5-ol, 3-methyl-</t>
  </si>
  <si>
    <t>serjeant4685</t>
  </si>
  <si>
    <t>Cc1csc2cc(O)ccc12</t>
  </si>
  <si>
    <t>benzo[b]thiophene-6-ol, 3-methyl-</t>
  </si>
  <si>
    <t>serjeant4686</t>
  </si>
  <si>
    <t>Cc1csc2c(O)cccc12</t>
  </si>
  <si>
    <t>benzo[b]thiophene-7-ol, 3-methyl-</t>
  </si>
  <si>
    <t>serjeant4687</t>
  </si>
  <si>
    <t>Cn1c(=O)[nH]c(=O)c2ccccc21</t>
  </si>
  <si>
    <t>quinazoline-2,4(1H,3H)-dione, 1-methyl-</t>
  </si>
  <si>
    <t>serjeant4688</t>
  </si>
  <si>
    <t>Cn1c(=O)[nH]c2ccccc2c1=O</t>
  </si>
  <si>
    <t>quinazoline-2,4(1H,3H)-dione, 3-methyl-</t>
  </si>
  <si>
    <t>serjeant4689</t>
  </si>
  <si>
    <t>CCOC(=O)c1nc2cnc[nH]c-2nc1=O</t>
  </si>
  <si>
    <t>Ethyl 1,7-dihydro-7-oxo-6-pteridinecarboxylate</t>
  </si>
  <si>
    <t>6-Pteridinecarboxylic acid ethyl ester, 1,7-dihydro-7-oxo</t>
  </si>
  <si>
    <t>serjeant4690</t>
  </si>
  <si>
    <t>CC(Oc1ccc(Cl)cc1Cl)C(=O)O</t>
  </si>
  <si>
    <t>propanoic acid, 2-(2,4-dichlorophenoxy)-</t>
  </si>
  <si>
    <t>serjeant4691</t>
  </si>
  <si>
    <t>O=C(O)CCOc1ccc(Cl)cc1Cl</t>
  </si>
  <si>
    <t>propanoic acid, 3-(2,4-dichlorophenoxy)-</t>
  </si>
  <si>
    <t>serjeant4692</t>
  </si>
  <si>
    <t>Cn1c(=O)c2nc(C(=O)O)c(=O)[nH]c2n(C)c1=O</t>
  </si>
  <si>
    <t>6-Pteridinecarboxylic acid, 1,2,3,4,7,8-hexahydro-1,3-dimethyl-2,4,7-trioxo-</t>
  </si>
  <si>
    <t>serjeant4696</t>
  </si>
  <si>
    <t>Cc1c(C([N+](=O)[O-])[N+](=O)[O-])cc([N+](=O)[O-])c(C)c1[N+](=O)[O-]</t>
  </si>
  <si>
    <t>methane, (2,4-dimethyl-3,5-dinitrophenyl)dinitro-</t>
  </si>
  <si>
    <t>serjeant4697</t>
  </si>
  <si>
    <t>4697a</t>
  </si>
  <si>
    <t>Cc1cc(C#N)cc(C)c1O</t>
  </si>
  <si>
    <t>benzenecarbonitrile, 4-hydroxy-3,5-dimethyl-</t>
  </si>
  <si>
    <t>serjeant4697a</t>
  </si>
  <si>
    <t>4697b</t>
  </si>
  <si>
    <t>OCc1c[nH]c2ccccc12</t>
  </si>
  <si>
    <t>methanol, indol-3-yl-</t>
  </si>
  <si>
    <t>serjeant4697b</t>
  </si>
  <si>
    <t>Cc1ccc(C(O)C(F)(F)F)cc1</t>
  </si>
  <si>
    <t>ethanol, 2,2,2-trifluoro-1-(p-tolyl)-</t>
  </si>
  <si>
    <t>serjeant4698</t>
  </si>
  <si>
    <t>CC(=NO)C(=O)c1ccccc1</t>
  </si>
  <si>
    <t>1-Propanone, 2-hydroxyimino-1-phenyl-</t>
  </si>
  <si>
    <t>serjeant4699</t>
  </si>
  <si>
    <t>acetamide, N-(4-methoxy-2-pteridinyl)-</t>
  </si>
  <si>
    <t>serjeant4700</t>
  </si>
  <si>
    <t>O=C(O)CCc1ccc(Cl)cc1</t>
  </si>
  <si>
    <t>propanoic acid, 3-(4-chlorophenyl)-</t>
  </si>
  <si>
    <t>serjeant4701</t>
  </si>
  <si>
    <t>O=C(O)CCc1ccccc1Br</t>
  </si>
  <si>
    <t>propanoic acid, 3-(2-bromophenyl)-</t>
  </si>
  <si>
    <t>serjeant4702</t>
  </si>
  <si>
    <t>O=C(O)CCc1ccccc1F</t>
  </si>
  <si>
    <t>propanoic acid, 3-(2-fluorophenyl)-</t>
  </si>
  <si>
    <t>serjeant4703</t>
  </si>
  <si>
    <t>O=C(O)CNC(=O)c1ccccc1</t>
  </si>
  <si>
    <t>I=0.3 (KCl)</t>
  </si>
  <si>
    <t>S84</t>
  </si>
  <si>
    <t>acetic acid, 2-(benzoylamino)-</t>
  </si>
  <si>
    <t>Glycine, N-benzoyl</t>
  </si>
  <si>
    <t>serjeant4705</t>
  </si>
  <si>
    <t>CC(=O)Nc1ccccc1C(=O)O</t>
  </si>
  <si>
    <t>P25, P24</t>
  </si>
  <si>
    <t>benzoic acid, 2-acetylamino-</t>
  </si>
  <si>
    <t>serjeant4707</t>
  </si>
  <si>
    <t>CC(=O)Nc1cccc(C(=O)O)c1</t>
  </si>
  <si>
    <t>benzoic acid, 3-acetylamino-</t>
  </si>
  <si>
    <t>serjeant4708</t>
  </si>
  <si>
    <t>Nc1ccc(O)c(C=CC(=O)O)c1</t>
  </si>
  <si>
    <t>Estimated value of mixed constant</t>
  </si>
  <si>
    <t>propenoic acid, 3-(3-amino-6-hydroxyphenyl)-</t>
  </si>
  <si>
    <t>serjeant4709</t>
  </si>
  <si>
    <t>CCNc1ncc2nc(C(=O)O)c(=O)nc-2[nH]1</t>
  </si>
  <si>
    <t>6-Pteridinecarboxylic acid, 2-ethylamino-1,7-dihydro-7-oxo-</t>
  </si>
  <si>
    <t>serjeant4710</t>
  </si>
  <si>
    <t>Cc1cc(Cl)ccc1OCC(=O)O</t>
  </si>
  <si>
    <t>C=0.0005-0.0026</t>
  </si>
  <si>
    <t>acetic acid, 2-(4-chloro-2-methylphenoxy)-</t>
  </si>
  <si>
    <t>serjeant4711</t>
  </si>
  <si>
    <t>O=C1CCc2ccccc2I(O)O1</t>
  </si>
  <si>
    <t>1,2-Benziodoxepin-3(1H)-one, 4,5-dihydro-1-hydroxy-</t>
  </si>
  <si>
    <t>serjeant4712</t>
  </si>
  <si>
    <t>O=C(O)CNC(=O)c1ccccc1O</t>
  </si>
  <si>
    <t>acetic acid, 2-(2-hydroxybenzoylamino)-</t>
  </si>
  <si>
    <t>serjeant4713</t>
  </si>
  <si>
    <t>CC(=O)Nc1ccc(C(=O)O)c(O)c1</t>
  </si>
  <si>
    <t>benzoic acid, 4-acetylamino-2-hydroxy-</t>
  </si>
  <si>
    <t>serjeant4714</t>
  </si>
  <si>
    <t>COc1cc(C=C[N+](=O)[O-])ccc1O</t>
  </si>
  <si>
    <t>phenol, 2-methoxy-4-(2-nitrovinyl)-</t>
  </si>
  <si>
    <t>serjeant4715</t>
  </si>
  <si>
    <t>O=C(O)CCc1cccc([N+](=O)[O-])c1</t>
  </si>
  <si>
    <t>propanoic acid, 3-(3-nitrophenyl)-</t>
  </si>
  <si>
    <t>serjeant4716</t>
  </si>
  <si>
    <t>O=C(O)CCc1ccc([N+](=O)[O-])cc1</t>
  </si>
  <si>
    <t>propanoic acid, 3-(4-nitrophenyl)-</t>
  </si>
  <si>
    <t>serjeant4717</t>
  </si>
  <si>
    <t>Cc1cc([N+](=O)[O-])c(C)c(C(=O)O)c1O</t>
  </si>
  <si>
    <t>benzoic acid, 2-hydroxy-3,6-dimethyl-5-nitro-</t>
  </si>
  <si>
    <t>serjeant4719</t>
  </si>
  <si>
    <t>CCOC(=O)c1ccc([N+](=O)[O-])c(O)c1</t>
  </si>
  <si>
    <t>Ethyl 3-hydroxy-4-nitrobenzoate</t>
  </si>
  <si>
    <t>serjeant4720</t>
  </si>
  <si>
    <t>CCOC(=O)c1ccc(O)c([N+](=O)[O-])c1</t>
  </si>
  <si>
    <t>Ethyl 4-hydroxy-3-nitrobenzoate</t>
  </si>
  <si>
    <t>serjeant4721</t>
  </si>
  <si>
    <t>Cc1cc(C)c([N+](=O)[O-])cc1C([N+](=O)[O-])[N+](=O)[O-]</t>
  </si>
  <si>
    <t>methane, (2,4-dimethyl-5-nitrophenyl)dinitro-</t>
  </si>
  <si>
    <t>serjeant4722</t>
  </si>
  <si>
    <t>CCc1c([N+](=O)[O-])c(C)c([N+](=O)[O-])c(O)c1[N+](=O)[O-]</t>
  </si>
  <si>
    <t>M100</t>
  </si>
  <si>
    <t>phenol, 3-ethyl-5-methyl-2,4,6-trinitro-</t>
  </si>
  <si>
    <t>serjeant4723</t>
  </si>
  <si>
    <t>CC(C)c1c([N+](=O)[O-])cc([N+](=O)[O-])c(O)c1[N+](=O)[O-]</t>
  </si>
  <si>
    <t>phenol, 3-isopropyl-2,4,6-trinitro-</t>
  </si>
  <si>
    <t>serjeant4724</t>
  </si>
  <si>
    <t>Cn1c(-c2ccccc2)n[nH]c1=S</t>
  </si>
  <si>
    <t>1,2,4-Triazole-3(2H)-thione, 4-methyl-5-phenyl-</t>
  </si>
  <si>
    <t>serjeant4725</t>
  </si>
  <si>
    <t>Cc1nc2cnc(=O)n(C)c2nc1C</t>
  </si>
  <si>
    <t>pteridin-2(1H)-one, 1,6,7-trimethyl-</t>
  </si>
  <si>
    <t>serjeant4726</t>
  </si>
  <si>
    <t>Cc1nc2[nH]c(=O)nc(C)c2nc1C</t>
  </si>
  <si>
    <t>pteridin-2(1H)-one, 4,6,7-trimethyl-</t>
  </si>
  <si>
    <t>serjeant4727</t>
  </si>
  <si>
    <t>N#CC1C(=O)NC(=O)C12CCCC2</t>
  </si>
  <si>
    <t>C=0.0001-0.001, 4% ethanol, mixed constant</t>
  </si>
  <si>
    <t>2-Azaspiro[4,4]nonane-4-carbonitrile, 1,3-dioxo-</t>
  </si>
  <si>
    <t>serjeant4728</t>
  </si>
  <si>
    <t>CC(=O)CC(=O)Nc1ccccn1</t>
  </si>
  <si>
    <t>butanamide, 3-oxo-N-(2-pyridyl)-</t>
  </si>
  <si>
    <t>serjeant4729</t>
  </si>
  <si>
    <t>Cc1nc2c(=O)[nH]c(=O)n(C)c2nc1C</t>
  </si>
  <si>
    <t>C=0.0033</t>
  </si>
  <si>
    <t>pteridine-2,4(1H,3H)-dione, 1,6,7-trimethyl-</t>
  </si>
  <si>
    <t>serjeant4730</t>
  </si>
  <si>
    <t>Cc1nc2c(=O)[nH]c(=O)nc-2n(C)c1C</t>
  </si>
  <si>
    <t>pteridine-2,4(3H,8H)-dione, 6,7,8-trimethyl-</t>
  </si>
  <si>
    <t>serjeant4731</t>
  </si>
  <si>
    <t>CC(=O)CC1NC(=O)Nc2nccnc21</t>
  </si>
  <si>
    <t>C=0.0002 in 0.01M buffer</t>
  </si>
  <si>
    <t>pteridin-2(1H)-one, 4-acetonyl-3,4-dihydro-</t>
  </si>
  <si>
    <t>serjeant4732</t>
  </si>
  <si>
    <t>COc1ncc2nc(C)c(=O)n(C)c2n1</t>
  </si>
  <si>
    <t>pteridin-7(8H)-one, 2-methoxy-6,8-dimethyl-</t>
  </si>
  <si>
    <t>serjeant4733</t>
  </si>
  <si>
    <t>Cc1ccccc1[Se]CC(=O)O</t>
  </si>
  <si>
    <t>acetic acid, 2-(2-methylphenyl)seleno-</t>
  </si>
  <si>
    <t>serjeant4741</t>
  </si>
  <si>
    <t>Cc1cccc([Se]CC(=O)O)c1</t>
  </si>
  <si>
    <t>acetic acid, 2-(3-methylphenyl)seleno-</t>
  </si>
  <si>
    <t>serjeant4742</t>
  </si>
  <si>
    <t>Cc1ccc([Se]CC(=O)O)cc1</t>
  </si>
  <si>
    <t>acetic acid, 2-(4-methylphenyl)seleno-</t>
  </si>
  <si>
    <t>serjeant4743</t>
  </si>
  <si>
    <t>CN1CC(O)C2=CC(=NO)C(=O)C=C21</t>
  </si>
  <si>
    <t>pK(NOH)</t>
  </si>
  <si>
    <t>6-Indolinone, 5,6-dihydro-3-hydroxy-5-hydroxyimino-1-methyl-</t>
  </si>
  <si>
    <t>serjeant4746</t>
  </si>
  <si>
    <t>Cc1c(C#N)c(O)nc(O)c1CCO</t>
  </si>
  <si>
    <t>3-Pyridinecarbonitrile, 2,6-dihydroxy-5-(2-hydroxyethyl)-4-methyl-</t>
  </si>
  <si>
    <t>serjeant4747</t>
  </si>
  <si>
    <t>Cc1nc2c([nH]c1=O)c(=O)n(C)c(=O)n2C</t>
  </si>
  <si>
    <t>pteridine-2,4,6(1H,3H,5H)-trione, 1,3,7-trimethyl-</t>
  </si>
  <si>
    <t>serjeant4749</t>
  </si>
  <si>
    <t>CCn1c(=O)c(C)nc2c(=O)[nH]c(=O)[nH]c21</t>
  </si>
  <si>
    <t>pteridine-2,4,7(1H,3H,8H)-trione, 8-ethyl-6-methyl-</t>
  </si>
  <si>
    <t>serjeant4750</t>
  </si>
  <si>
    <t>Cc1nc2c(=O)n(C)c(=O)n(C)c2[nH]c1=O</t>
  </si>
  <si>
    <t>pteridine-2,4,7(1H,3H,8H)-trione, 1,3,6-trimethyl-</t>
  </si>
  <si>
    <t>serjeant4751</t>
  </si>
  <si>
    <t>Cc1nc2c(=O)n(C)c(=O)[nH]c2n(C)c1=O</t>
  </si>
  <si>
    <t>pteridine-2,4,7(1H,3H,8H)-trione, 3,6,8-trimethyl-</t>
  </si>
  <si>
    <t>serjeant4752</t>
  </si>
  <si>
    <t>Cc1cccc(S(=O)CC(=O)O)c1</t>
  </si>
  <si>
    <t>acetic acid, 2-(m-tolyl)sulfinyl-</t>
  </si>
  <si>
    <t>serjeant4756</t>
  </si>
  <si>
    <t>Cc1ccc(S(=O)CC(=O)O)cc1</t>
  </si>
  <si>
    <t>acetic acid, 2-(p-tolyl)sulfinyl-</t>
  </si>
  <si>
    <t>serjeant4757</t>
  </si>
  <si>
    <t>COc1ccccc1[Se]CC(=O)O</t>
  </si>
  <si>
    <t>acetic acid, 2-(2-methoxyphenyl)seleno-</t>
  </si>
  <si>
    <t>serjeant4758</t>
  </si>
  <si>
    <t>COc1cccc([Se]CC(=O)O)c1</t>
  </si>
  <si>
    <t>acetic acid, 2-(3-methoxyphenyl)seleno-</t>
  </si>
  <si>
    <t>serjeant4759</t>
  </si>
  <si>
    <t>COc1ccc([Se]CC(=O)O)cc1</t>
  </si>
  <si>
    <t>acetic acid, 2-(4-methoxyphenyl)seleno-</t>
  </si>
  <si>
    <t>serjeant4760</t>
  </si>
  <si>
    <t>CCOc1nc2c(c(C(=O)O)n1)NC(=O)CN2</t>
  </si>
  <si>
    <t>C=0.004, mixed constants;</t>
  </si>
  <si>
    <t>4-Pteridinecarboxylic acid, 2-ethoxy-5,6,7,8-tetrahydro-6-oxo-</t>
  </si>
  <si>
    <t>serjeant4761</t>
  </si>
  <si>
    <t>pteridine-2,4,7(1H,3H,8H)-trione, 8-(2-hydroxyethyl)-6-methyl-</t>
  </si>
  <si>
    <t>serjeant4763</t>
  </si>
  <si>
    <t>COc1ccc(S(=O)CC(=O)O)cc1</t>
  </si>
  <si>
    <t>acetic acid, 2-(4-methoxyphenyl)sulfinyl-</t>
  </si>
  <si>
    <t>serjeant4764</t>
  </si>
  <si>
    <t>Cc1cccc(S(=O)(=O)CC(=O)O)c1</t>
  </si>
  <si>
    <t>acetic acid, 2-(m-tolyl)sulfonyl-</t>
  </si>
  <si>
    <t>serjeant4765</t>
  </si>
  <si>
    <t>Cc1ccc(S(=O)(=O)CC(=O)O)cc1</t>
  </si>
  <si>
    <t>acetic acid, 2-(p-tolyl)sulfonyl-</t>
  </si>
  <si>
    <t>serjeant4766</t>
  </si>
  <si>
    <t>O=[N+]([O-])C(COCc1ccccc1)[N+](=O)[O-]</t>
  </si>
  <si>
    <t>ethane, 1-benzyloxy-2,2-dinitro-</t>
  </si>
  <si>
    <t>serjeant4767</t>
  </si>
  <si>
    <t>CC(C)c1cc([N+](=O)[O-])cc([N+](=O)[O-])c1O</t>
  </si>
  <si>
    <t>phenol, 2-isopropyl-4,6-dinitro-</t>
  </si>
  <si>
    <t>serjeant4768</t>
  </si>
  <si>
    <t>N[C@@H](Cc1ccc(O)c([N+](=O)[O-])c1)C(=O)O</t>
  </si>
  <si>
    <t>C=0.00025, I=0.9</t>
  </si>
  <si>
    <t>propanoic acid, 2-amino-3-(4-hydroxy-3-nitrophenyl)-</t>
  </si>
  <si>
    <t>3-Nitrotyrosine</t>
  </si>
  <si>
    <t>serjeant4769</t>
  </si>
  <si>
    <t>M42</t>
  </si>
  <si>
    <t>value in 8M urea</t>
  </si>
  <si>
    <t>CS(=O)(=O)c1ccc(OCC(=O)O)cc1</t>
  </si>
  <si>
    <t>acetic acid, 2-(4-mesylphenoxy)-</t>
  </si>
  <si>
    <t>serjeant4770</t>
  </si>
  <si>
    <t>COc1cccc(S(=O)(=O)CC(=O)O)c1</t>
  </si>
  <si>
    <t>acetic acid, 2-(3-methoxyphenyl)sulfonyl-</t>
  </si>
  <si>
    <t>serjeant4771</t>
  </si>
  <si>
    <t>COc1ccc(S(=O)(=O)CC(=O)O)cc1</t>
  </si>
  <si>
    <t>acetic acid, 2-(4-methoxyphenyl)sulfonyl-</t>
  </si>
  <si>
    <t>serjeant4772</t>
  </si>
  <si>
    <t>Cc1nc2cnc(=S)nc-2n(C)c1C</t>
  </si>
  <si>
    <t>pteridine-2(8H)-thione, 6,7,8-trimethyl-</t>
  </si>
  <si>
    <t>serjeant4773</t>
  </si>
  <si>
    <t>CCN=Cc1ccccc1O</t>
  </si>
  <si>
    <t>phenol, 2-ethyliminomethyl-</t>
  </si>
  <si>
    <t>serjeant4774</t>
  </si>
  <si>
    <t>CC(=O)N(C)c1ccccc1O</t>
  </si>
  <si>
    <t>acetamide, N-(2-hydroxyphenyl)-N-methyl-</t>
  </si>
  <si>
    <t>serjeant4775</t>
  </si>
  <si>
    <t>NCc1cccc(CC(=O)O)c1</t>
  </si>
  <si>
    <t>acetic acid, 2-(3-aminomethylphenyl)-</t>
  </si>
  <si>
    <t>serjeant4776</t>
  </si>
  <si>
    <t>NCc1ccc(CC(=O)O)cc1</t>
  </si>
  <si>
    <t>acetic acid, 2-(4-aminomethylphenyl)-</t>
  </si>
  <si>
    <t>serjeant4777</t>
  </si>
  <si>
    <t>CN(C)c1ccccc1C(=O)O</t>
  </si>
  <si>
    <t>I=0.105, mixed constant</t>
  </si>
  <si>
    <t>benzoic acid, 2-dimethylamino-</t>
  </si>
  <si>
    <t>serjeant4778</t>
  </si>
  <si>
    <t>N#CC12CCC(C(=O)O)(CC1)C2</t>
  </si>
  <si>
    <t>bicyclo[2.2.1]heptane-1-carboxylic acid, 4-cyano-</t>
  </si>
  <si>
    <t>serjeant4779</t>
  </si>
  <si>
    <t>propanoic acid, 2-amino-3-phenyl-</t>
  </si>
  <si>
    <t>serjeant4780</t>
  </si>
  <si>
    <t>Nc1nc2c(c(C(=O)O)n1)CCCC2</t>
  </si>
  <si>
    <t>C=0.000035, I=0.01</t>
  </si>
  <si>
    <t>4-Quinazolinecarboxylic acid, 2-amino-5,6,7,8-tetrahydro-</t>
  </si>
  <si>
    <t>serjeant4781</t>
  </si>
  <si>
    <t>C[S+](C)c1cccc(C(=O)O)c1</t>
  </si>
  <si>
    <t>(cation) Anion=p-toluene sulfonate</t>
  </si>
  <si>
    <t>benzoic acid, 3-dimethylsulfonio-</t>
  </si>
  <si>
    <t>serjeant4782</t>
  </si>
  <si>
    <t>C[S+](C)c1ccc(C(=O)O)cc1</t>
  </si>
  <si>
    <t>benzoic acid, 4-dimethylsulfonio-</t>
  </si>
  <si>
    <t>serjeant4783</t>
  </si>
  <si>
    <t>CCOc1cc(N)ccc1C(=O)O</t>
  </si>
  <si>
    <t>benzoic acid, 4-amino-2-ethoxy-</t>
  </si>
  <si>
    <t>serjeant4784</t>
  </si>
  <si>
    <t>propanoic acid, 2-amino-3-(p-hydroxyphenyl)-</t>
  </si>
  <si>
    <t>serjeant4786</t>
  </si>
  <si>
    <t>C=CCn1c(=O)[nH]c(=O)n(CC=C)c1=O</t>
  </si>
  <si>
    <t>1,3,5-Triazine-2,4,6(1H,3H,5H)-trione, 1,5-diallyl-</t>
  </si>
  <si>
    <t>serjeant4787</t>
  </si>
  <si>
    <t>CN(C)c1nc2c(c(C(=O)O)n1)NC(=O)CN2</t>
  </si>
  <si>
    <t>C=0.002, mixed constants;</t>
  </si>
  <si>
    <t>4-Pteridinecarboxylic acid, 2-dimethylamino-5,6,7,8-tetrahydro-6-oxo-</t>
  </si>
  <si>
    <t>serjeant4788</t>
  </si>
  <si>
    <t>CCNc1ncc2c(n1)NC(=O)C(C(=O)O)N2</t>
  </si>
  <si>
    <t>6-Pteridinecarboxylic acid, 2-ethylamino-5,6,7,8-tetrahydro-7-oxo-</t>
  </si>
  <si>
    <t>serjeant4789</t>
  </si>
  <si>
    <t>CC1(C)C(=O)NC(=O)C12CCC(=O)O2</t>
  </si>
  <si>
    <t>1-Oxa-7-azaspiro[4.4]nonane-2,6,8-trione, 9,9-dimethyl-</t>
  </si>
  <si>
    <t>serjeant4790</t>
  </si>
  <si>
    <t>O=C(O)CN(CC(=O)O)Cc1ccco1</t>
  </si>
  <si>
    <t>I111</t>
  </si>
  <si>
    <t>3-Azapentanedioic acid, 3-furfuryl-</t>
  </si>
  <si>
    <t>Iminodiacetic acid, N-furfuryl</t>
  </si>
  <si>
    <t>serjeant4791</t>
  </si>
  <si>
    <t>COP(=O)(OC)c1cccc(C(=O)O)c1</t>
  </si>
  <si>
    <t>T61</t>
  </si>
  <si>
    <t>benzoic acid, 3-dimethoxyphosphinyl-</t>
  </si>
  <si>
    <t>serjeant4792</t>
  </si>
  <si>
    <t>COP(=O)(OC)c1ccc(C(=O)O)cc1</t>
  </si>
  <si>
    <t>benzoic acid, 4-dimethoxyphosphinyl-</t>
  </si>
  <si>
    <t>serjeant4793</t>
  </si>
  <si>
    <t>CN1C(=O)NC(=O)C(N(CC(=O)O)CC(=O)O)C1=O</t>
  </si>
  <si>
    <t>I=0.1((CH3)4N.NO3) titration with (CH3)4NOH</t>
  </si>
  <si>
    <t>F38</t>
  </si>
  <si>
    <t>3-Azapentanedioic acid, 3-(1-methyl-2,4,6-trioxohexahydropyrimidin-5-yl)-</t>
  </si>
  <si>
    <t>Iminodiacetic acid, N-(1-methyl-2,4,6- trioxohexahydropyrimidin-5-yl)</t>
  </si>
  <si>
    <t>serjeant4794</t>
  </si>
  <si>
    <t>I=0.11(CH3)4N.NO3)</t>
  </si>
  <si>
    <t>Microscopic constants also given</t>
  </si>
  <si>
    <t>S123</t>
  </si>
  <si>
    <t>8-Quinolinethiol, 1,2,3,4-tetrahydro-</t>
  </si>
  <si>
    <t>serjeant4795</t>
  </si>
  <si>
    <t>CC(O)(C(=N)N)c1ccccc1</t>
  </si>
  <si>
    <t>Decomposition I=0.1 (KCl) occurs; results obtained from extrapolation, to zero time</t>
  </si>
  <si>
    <t>propanamidine, 2-hydroxy-2-phenyl-</t>
  </si>
  <si>
    <t>Atrolactamidine</t>
  </si>
  <si>
    <t>serjeant4797</t>
  </si>
  <si>
    <t>CN(C)c1ccccc1C(=O)NO</t>
  </si>
  <si>
    <t>benzohydroxamic acid, 2-dimethylamino-</t>
  </si>
  <si>
    <t>serjeant4799</t>
  </si>
  <si>
    <t>O=c1[nH]cc(C2CCCC2O)c(=O)[nH]1</t>
  </si>
  <si>
    <t>pyrimidine-2,4(1H,3H)-dione, 5-(2-hydroxycyclopentanyl)-</t>
  </si>
  <si>
    <t>serjeant4801</t>
  </si>
  <si>
    <t>4803a</t>
  </si>
  <si>
    <t>Cc1cc(O)cc(C)c1S(C)(=O)=O</t>
  </si>
  <si>
    <t>phenol, 4-mesyl-3,5-dimethyl-</t>
  </si>
  <si>
    <t>serjeant4803a</t>
  </si>
  <si>
    <t>COC(=O)C1=CN(C)C(=O)NC1CC(=O)O</t>
  </si>
  <si>
    <t>acetic acid, 2-(1,2,3,4-tetrahydro-5-methoxycarbonyl-1-methyl-2-oxopyrimidin-4-yl)-</t>
  </si>
  <si>
    <t>serjeant4804</t>
  </si>
  <si>
    <t>acetic acid, 2-(5-amino-4-carboxy-2-ethoxypyrimidin-6-yl)amino-</t>
  </si>
  <si>
    <t>serjeant4805</t>
  </si>
  <si>
    <t>O=c1[nH]cc([C@H]2OC[C@@H](O)[C@@H](O)[C@H]2O)c(=O)[nH]1</t>
  </si>
  <si>
    <t>C73</t>
  </si>
  <si>
    <t>Pseudouridine AF</t>
  </si>
  <si>
    <t>Pyrimidine-2,4(1H,3H)-dione, 5-(Œ±-D-ribopyranosyl)-</t>
  </si>
  <si>
    <t>serjeant4806</t>
  </si>
  <si>
    <t>O=c1[nH]cc([C@@H]2O[C@H](CO)[C@@H](O)[C@H]2O)c(=O)[nH]1</t>
  </si>
  <si>
    <t>D53</t>
  </si>
  <si>
    <t>Pseudouridine C</t>
  </si>
  <si>
    <t>['cirpy_name1', 'chemaxon_name1']</t>
  </si>
  <si>
    <t>Pyrimidine-2,4(1H,3H)-dione, 5-(Œ≤-D-ribofuranosyl)-)</t>
  </si>
  <si>
    <t>serjeant4809</t>
  </si>
  <si>
    <t>I=1.0(NaNO3)</t>
  </si>
  <si>
    <t>['OPSIN_name1', 'OPSIN_nickname1', 'cirpy_name1', 'pubchem_name1', 'chemaxon_name1', 'chemaxon_nickname1']</t>
  </si>
  <si>
    <t>Pyrimidine-2,4(1H,3H)-dione, 1-(Œ≤-D-ribofuranosyl)-</t>
  </si>
  <si>
    <t>serjeant4810</t>
  </si>
  <si>
    <t>Cc1nc(=S)c2c([nH]1)CCCC2</t>
  </si>
  <si>
    <t>quinazoline-4(1H)-thione, 5,6,7,8-tetrahydro-2-methyl-</t>
  </si>
  <si>
    <t>serjeant4811</t>
  </si>
  <si>
    <t>NCCCc1ccccc1O</t>
  </si>
  <si>
    <t>pK1(OH)</t>
  </si>
  <si>
    <t>phenol, 2-(3-aminopropyl)-</t>
  </si>
  <si>
    <t>serjeant4812</t>
  </si>
  <si>
    <t>CN(C)Cc1ccccc1O</t>
  </si>
  <si>
    <t>phenol, 2-(dimethylaminomethyl)-</t>
  </si>
  <si>
    <t>serjeant4813</t>
  </si>
  <si>
    <t>CN(C)Cc1cccc(O)c1</t>
  </si>
  <si>
    <t>phenol, 3-(dimethylaminomethyl)-</t>
  </si>
  <si>
    <t>serjeant4814</t>
  </si>
  <si>
    <t>CN(C)Cc1ccc(O)cc1</t>
  </si>
  <si>
    <t>phenol, 4-(dimethylaminomethyl)-</t>
  </si>
  <si>
    <t>serjeant4815</t>
  </si>
  <si>
    <t>CN(C)c1ccc(C(=O)NN)cc1</t>
  </si>
  <si>
    <t>benzohydrazide, 4-dimethylamino-</t>
  </si>
  <si>
    <t>serjeant4816</t>
  </si>
  <si>
    <t>CCN(O)N=Nc1ccc(C)cc1</t>
  </si>
  <si>
    <t>triazen-3-ol, 3-ethyl-1-(p-tolyl)-</t>
  </si>
  <si>
    <t>serjeant4817</t>
  </si>
  <si>
    <t>CCCN(O)N=Nc1ccccc1</t>
  </si>
  <si>
    <t>triazen-3-ol, 1-phenyl-3-propyl-</t>
  </si>
  <si>
    <t>serjeant4818</t>
  </si>
  <si>
    <t>CN(C)Cc1cccc(O)c1O</t>
  </si>
  <si>
    <t>1,2-Benzenediol, 3-(N,N-dimethylaminomethyl)-</t>
  </si>
  <si>
    <t>serjeant4819</t>
  </si>
  <si>
    <t>2-Butynoic acid, 4-piperidino-</t>
  </si>
  <si>
    <t>serjeant4820</t>
  </si>
  <si>
    <t>CCN(O)N=Nc1ccc(OC)cc1</t>
  </si>
  <si>
    <t>triazen-3-ol, 3-ethyl-1-(4-methoxyphenyl)-</t>
  </si>
  <si>
    <t>serjeant4821</t>
  </si>
  <si>
    <t>Nc1nc(=O)[nH]cc1C1CCCC1O</t>
  </si>
  <si>
    <t>pyrimidin-2(1H)-one, 4-amino-5-(2'-hydroxycyclopentyl)-</t>
  </si>
  <si>
    <t>serjeant4822</t>
  </si>
  <si>
    <t>NC1=NC2=C(CCCC2)C(C(=O)O)N1</t>
  </si>
  <si>
    <t>4-Quinazolinecarboxylic acid, 2-amino-3,4,5,6,7,8-hexahydro-</t>
  </si>
  <si>
    <t>serjeant4823</t>
  </si>
  <si>
    <t>O=C(O)C12CCC(Br)(CC1)CC2</t>
  </si>
  <si>
    <t>E3bg, D4</t>
  </si>
  <si>
    <t>bicyclo[2.2.2]octane-1-carboxylic acid, 4-bromo-</t>
  </si>
  <si>
    <t>serjeant4824</t>
  </si>
  <si>
    <t>CN(C)Cc1cc(O)c(O)c(O)c1</t>
  </si>
  <si>
    <t>1,2,3-Benzenetriol, 5-(N,N-dimethylaminomethyl)-</t>
  </si>
  <si>
    <t>serjeant4825</t>
  </si>
  <si>
    <t>CNC[C@H](O)c1ccc(O)c(O)c1</t>
  </si>
  <si>
    <t>pK1([-]isomer)</t>
  </si>
  <si>
    <t>I=0.06(KCl), mixed constants</t>
  </si>
  <si>
    <t>ethanol, 1-(3,4-dihydroxyphenyl)-2-(methylamino)-</t>
  </si>
  <si>
    <t>Adrenaline</t>
  </si>
  <si>
    <t>serjeant4826</t>
  </si>
  <si>
    <t>pK2([-]isomer)</t>
  </si>
  <si>
    <t>pK3([-]isomer)</t>
  </si>
  <si>
    <t>pK2([+]isomer)</t>
  </si>
  <si>
    <t>pK3([+]isomer)</t>
  </si>
  <si>
    <t>C=0.005, mixed constant;</t>
  </si>
  <si>
    <t>acetic acid, 2-(5-amino-4-carboxy-2-dimethylaminopyrimidin-6-yl)amino-</t>
  </si>
  <si>
    <t>serjeant4827</t>
  </si>
  <si>
    <t>I=0.1-1.0</t>
  </si>
  <si>
    <t>W48</t>
  </si>
  <si>
    <t>Pyrimidin-2(1H)-one, 4-amino-1-(Œ≤-D-ribofuranosyl)-</t>
  </si>
  <si>
    <t>serjeant4828</t>
  </si>
  <si>
    <t>I=1.0(NaNO3), mixed constant</t>
  </si>
  <si>
    <t>O=C(O)CN1C(C(=O)O)CCCC1C(=O)O</t>
  </si>
  <si>
    <t>2,6-Piperidinedicarboxylic acid, 1-carboxymethyl-</t>
  </si>
  <si>
    <t>serjeant4829</t>
  </si>
  <si>
    <t>C=0.001-0.002, I=0.1(KNO3), concentration constants</t>
  </si>
  <si>
    <t>Nc1c(C(=O)O)ncn1[C@@H]1O[C@H](CO)[C@@H](O)[C@H]1O</t>
  </si>
  <si>
    <t>C=0.0001, I=0.10(NaCl)</t>
  </si>
  <si>
    <t>4-Imidazolecarboxylic acid, 5-amino-1-(Œ≤-D-ribofuranosyl)-</t>
  </si>
  <si>
    <t>serjeant4830</t>
  </si>
  <si>
    <t>O=C(O)CCC(C(=O)O)N(CC(=O)O)CC(=O)O</t>
  </si>
  <si>
    <t>3-Azaheptanedioic acid, 4-carboxy-3-carboxymethyl-</t>
  </si>
  <si>
    <t>serjeant4831</t>
  </si>
  <si>
    <t>NC(CS)Cc1ccccc1</t>
  </si>
  <si>
    <t>1-Propanethiol, 2-amino-3-phenyl-</t>
  </si>
  <si>
    <t>serjeant4832</t>
  </si>
  <si>
    <t>NCC(S)Cc1ccccc1</t>
  </si>
  <si>
    <t>2-Propanethiol, 1-amino-3-phenyl-</t>
  </si>
  <si>
    <t>serjeant4833</t>
  </si>
  <si>
    <t>4833a</t>
  </si>
  <si>
    <t>C[N+](C)(C)c1ccccc1O</t>
  </si>
  <si>
    <t>(cation) I=0.1 (KCl), mixed constant_x000D_
(anion=iodide)</t>
  </si>
  <si>
    <t>phenol, 2-trimethylammonio-</t>
  </si>
  <si>
    <t>serjeant4833a</t>
  </si>
  <si>
    <t>C[N+](C)(C)c1cccc(O)c1</t>
  </si>
  <si>
    <t>(cation) (Anion=chloride)</t>
  </si>
  <si>
    <t>phenol, 3-trimethylammonio-</t>
  </si>
  <si>
    <t>serjeant4834</t>
  </si>
  <si>
    <t>(cation), I=0.1 (KCl), mixed constant (anion=iodide)</t>
  </si>
  <si>
    <t>(cation), I=0.01, (anion=iodide)</t>
  </si>
  <si>
    <t>(cation), (Anion=p-toluenesulfonate)</t>
  </si>
  <si>
    <t>C[N+](C)(C)c1ccc(O)cc1</t>
  </si>
  <si>
    <t>phenol, 4-trimethylammonio-</t>
  </si>
  <si>
    <t>serjeant4835</t>
  </si>
  <si>
    <t>(cation)</t>
  </si>
  <si>
    <t>(cation) I=0.1 (KCl), mixed constant (anion=iodide)</t>
  </si>
  <si>
    <t>(cation) I=0.01, (anion=iodide)</t>
  </si>
  <si>
    <t>(cation) (Anion=p-toluenesulfonate)</t>
  </si>
  <si>
    <t>Cn1cc(C(C)(C)C)c(=O)[nH]c1=O</t>
  </si>
  <si>
    <t>pyrimidine-2,4(1H,3H)-dione, 5-tert-butyl-1-methyl-</t>
  </si>
  <si>
    <t>serjeant4836</t>
  </si>
  <si>
    <t>Cn1c(=O)[nH]cc(C(C)(C)C)c1=O</t>
  </si>
  <si>
    <t>pyrimidine-2,4(1H,3H)-dione, 5-tert-butyl-3-methyl-</t>
  </si>
  <si>
    <t>serjeant4837</t>
  </si>
  <si>
    <t>CCC1(CC)C(=O)NC(=O)N(C)C1=O</t>
  </si>
  <si>
    <t>pyrimidine-2,4,6(1H,3H,5H)-trione, 5,5-diethyl-1-methyl-</t>
  </si>
  <si>
    <t>Metharbital</t>
  </si>
  <si>
    <t>serjeant4838</t>
  </si>
  <si>
    <t>CCC1(C(C)C)C(=O)NC(=O)NC1=O</t>
  </si>
  <si>
    <t>pyrimidine-2,4,6(1H,3H,5H)-trione, 5-ethyl-5-isopropyl-</t>
  </si>
  <si>
    <t>serjeant4839</t>
  </si>
  <si>
    <t>CCOC(OCC)c1cnc(=O)[nH]c1</t>
  </si>
  <si>
    <t>pyrimidin-2(1H)-one, 5-diethoxymethyl-</t>
  </si>
  <si>
    <t>serjeant4840</t>
  </si>
  <si>
    <t>CC(C)C(C#N)(C(=O)O)C(C)C</t>
  </si>
  <si>
    <t>I25</t>
  </si>
  <si>
    <t>butanoic acid, 2-cyano-2-isopropyl-3-methyl-</t>
  </si>
  <si>
    <t>serjeant4841</t>
  </si>
  <si>
    <t>O=C(O)CCN(CCC(=O)O)CCC(=O)O</t>
  </si>
  <si>
    <t>3,3',3"-Nitrilotripropanoic acid</t>
  </si>
  <si>
    <t>serjeant4842</t>
  </si>
  <si>
    <t>O=C(O)CCP(CCC(=O)O)CCC(=O)O</t>
  </si>
  <si>
    <t>E3bg, R3</t>
  </si>
  <si>
    <t>3,3',3"-Phosphinidynetripropanoic acid</t>
  </si>
  <si>
    <t>serjeant4843</t>
  </si>
  <si>
    <t>CC(=NO)C(=O)CN1CCCCC1</t>
  </si>
  <si>
    <t>C=0.0025-0.005, I=0.1(KNO3) (probably mixed constants)</t>
  </si>
  <si>
    <t>2-Butanone, 3-hydroxyimino-1-piperidino-</t>
  </si>
  <si>
    <t>serjeant4844</t>
  </si>
  <si>
    <t>CC(=O)C(CN1CCCCC1)=NO</t>
  </si>
  <si>
    <t>2-Butanone, 3-hydroxyimino-4-piperidino-</t>
  </si>
  <si>
    <t>serjeant4845</t>
  </si>
  <si>
    <t>CCOC(=O)NCCN(CC(=O)O)CC(=O)O</t>
  </si>
  <si>
    <t>3,6-Diazaheptanoic acid, 3-carboxymethyl-7-ethoxy-7-oxo-</t>
  </si>
  <si>
    <t>serjeant4847</t>
  </si>
  <si>
    <t>O=C(O)CN(CO)CCN(CC(=O)O)CC(=O)O</t>
  </si>
  <si>
    <t>C=0.01, I=0.1(KNO3), concentration constants</t>
  </si>
  <si>
    <t>M94</t>
  </si>
  <si>
    <t>3,6-Diazaoctanedioic acid, 3-carboxymethyl-6-hydroxymethyl-</t>
  </si>
  <si>
    <t>Ethylenedinitrilo-N-hydroxymethyl-N,N',N'-triacetic acid</t>
  </si>
  <si>
    <t>serjeant4848</t>
  </si>
  <si>
    <t>CCCCCCCCOC(=S)S</t>
  </si>
  <si>
    <t>methanedithioic acid, octyloxy-</t>
  </si>
  <si>
    <t>Xanthic acid, octyl</t>
  </si>
  <si>
    <t>serjeant4851</t>
  </si>
  <si>
    <t>CCCCCCCCC([N+](=O)[O-])[N+](=O)[O-]</t>
  </si>
  <si>
    <t>nonane, 1,1-dinitro-</t>
  </si>
  <si>
    <t>serjeant4852</t>
  </si>
  <si>
    <t>NC(CCCCNCC(N)C(=O)O)C(=O)O</t>
  </si>
  <si>
    <t>4-Azadecanedioic acid, 2,9-diamino-</t>
  </si>
  <si>
    <t>serjeant4853</t>
  </si>
  <si>
    <t>CCCCN(CCCC)C(=S)S</t>
  </si>
  <si>
    <t>methanedithioic acid, dibutylamino-</t>
  </si>
  <si>
    <t>Dithiocarbamic acid, N,N-dibutyl</t>
  </si>
  <si>
    <t>serjeant4854</t>
  </si>
  <si>
    <t>CCCCC(CC)CNC(=S)S</t>
  </si>
  <si>
    <t>methanedithioic acid, 2-ethylhexylamino-</t>
  </si>
  <si>
    <t>Dithiocarbamic acid, N-2-ethylhexyl</t>
  </si>
  <si>
    <t>serjeant4855</t>
  </si>
  <si>
    <t>CCCCNC(C)(C)C(C)=NO</t>
  </si>
  <si>
    <t>2-Butanone oxime, 3-butylamino-3-methyl-</t>
  </si>
  <si>
    <t>serjeant4856</t>
  </si>
  <si>
    <t>8-Quinolinol, 5,7-dichloro-</t>
  </si>
  <si>
    <t>serjeant4858</t>
  </si>
  <si>
    <t>pK for first excited singlet state_x000D_
In aq. H2SO4, Ho scale</t>
  </si>
  <si>
    <t>FLU</t>
  </si>
  <si>
    <t>8-Quinolinol, 5,7-dibromo-</t>
  </si>
  <si>
    <t>serjeant4859</t>
  </si>
  <si>
    <t>O=C(O)c1nc2ccccc2nc1Cl</t>
  </si>
  <si>
    <t>2-Quinoxalinecarboxylic acid, 3-chloro-</t>
  </si>
  <si>
    <t>serjeant4860</t>
  </si>
  <si>
    <t>8-Quinolinol, 5-chloro-</t>
  </si>
  <si>
    <t>serjeant4861</t>
  </si>
  <si>
    <t>pK for first excited singlet state In aq. H2SO4, Ho scale</t>
  </si>
  <si>
    <t>8-Quinolinol, 5-bromo-</t>
  </si>
  <si>
    <t>serjeant4862</t>
  </si>
  <si>
    <t>8-Quinolinol, 5-iodo-</t>
  </si>
  <si>
    <t>serjeant4863</t>
  </si>
  <si>
    <t>Oc1ccc(F)c2cccnc12</t>
  </si>
  <si>
    <t>8-Quinolinol, 5-fluoro-</t>
  </si>
  <si>
    <t>serjeant4864</t>
  </si>
  <si>
    <t>O=C(O)c1cc2cc(Br)ccc2[nH]1</t>
  </si>
  <si>
    <t>In aq. KOH, H_scale</t>
  </si>
  <si>
    <t>2-Indolecarboxylic acid, 5-bromo-</t>
  </si>
  <si>
    <t>serjeant4865</t>
  </si>
  <si>
    <t>O=c1o[nH]c(-c2ccccc2)c1Br</t>
  </si>
  <si>
    <t>isoxazol-5(2H)-one, 4-bromo-3-phenyl-</t>
  </si>
  <si>
    <t>serjeant4866</t>
  </si>
  <si>
    <t>pK(NH+)</t>
  </si>
  <si>
    <t>O&amp;E</t>
  </si>
  <si>
    <t>8-Quinolinethiol, 5-fluoro-</t>
  </si>
  <si>
    <t>serjeant4867</t>
  </si>
  <si>
    <t>Concentration constants</t>
  </si>
  <si>
    <t>5-Quinolinesulfonic acid, 8-mercapto-</t>
  </si>
  <si>
    <t>serjeant4871</t>
  </si>
  <si>
    <t>pK(SO3H)</t>
  </si>
  <si>
    <t>5-Quinolinesulfonic acid, 8-hydroxy-</t>
  </si>
  <si>
    <t>serjeant4872</t>
  </si>
  <si>
    <t>extrapolated to C=0, concentration constants</t>
  </si>
  <si>
    <t>I=2.0(NaCl)</t>
  </si>
  <si>
    <t>O=S(=O)(O)c1ccc2cccnc2c1O</t>
  </si>
  <si>
    <t>7-Quinolinesulfonic acid, 8-hydroxy-</t>
  </si>
  <si>
    <t>serjeant4873</t>
  </si>
  <si>
    <t>Nc1ccc(S(=O)(=O)Nc2nccs2)cc1</t>
  </si>
  <si>
    <t>pK(-SO2NH-)</t>
  </si>
  <si>
    <t>N-(2-Thiazolyl)benzenesulfonamide, 4-amino-</t>
  </si>
  <si>
    <t>serjeant4876</t>
  </si>
  <si>
    <t>O=c1[nH]c(Cl)cc2c1CCCC2</t>
  </si>
  <si>
    <t>isoquinolin-1(2H)-one, 3-chloro-5,6,7,8-tetrahydro-</t>
  </si>
  <si>
    <t>serjeant4877</t>
  </si>
  <si>
    <t>CSc1ccccc1[Se]CC(=O)O</t>
  </si>
  <si>
    <t>acetic acid, 2-(2-methylthiophenyl)seleno-</t>
  </si>
  <si>
    <t>serjeant4879</t>
  </si>
  <si>
    <t>CSc1ccc([Se]CC(=O)O)cc1</t>
  </si>
  <si>
    <t>acetic acid, 2-(4-methylthiophenyl)seleno-</t>
  </si>
  <si>
    <t>serjeant4880</t>
  </si>
  <si>
    <t>NC(Cc1ccc(O)c(F)c1)C(=O)O</t>
  </si>
  <si>
    <t>propanoic acid, 2-amino-3-(3-fluoro-4-hydroxyphenyl)-</t>
  </si>
  <si>
    <t>serjeant4881</t>
  </si>
  <si>
    <t>CCOP(=O)(O)COc1cc(Cl)c(Cl)cc1Cl</t>
  </si>
  <si>
    <t>Ethyl hydrogen (2,4,5-trichlorophenoxymethyl)phosphonate</t>
  </si>
  <si>
    <t>serjeant4882</t>
  </si>
  <si>
    <t>Cc1cc2c(C)[nH+]ccc2s1.[Cl-]</t>
  </si>
  <si>
    <t>thieno[3,2-c]pyridinium chloride, 2,4-dimethyl-</t>
  </si>
  <si>
    <t>serjeant4883</t>
  </si>
  <si>
    <t>Cc1cc2sccc2c(C)[nH+]1.[Cl-]</t>
  </si>
  <si>
    <t>thieno[3,2-c]pyridinium chloride, 4,6-dimethyl-</t>
  </si>
  <si>
    <t>serjeant4884</t>
  </si>
  <si>
    <t>CC(=O)N(C)c1ccccc1S</t>
  </si>
  <si>
    <t>acetamide, N-(2-mercaptophenyl)-N-methyl-</t>
  </si>
  <si>
    <t>serjeant4885</t>
  </si>
  <si>
    <t>CCOP(=O)(O)COc1ccc(Cl)cc1Cl</t>
  </si>
  <si>
    <t>Ethyl hydrogen (2,4-dichlorophenoxymethyl)phosphonate</t>
  </si>
  <si>
    <t>serjeant4886</t>
  </si>
  <si>
    <t>O=c1[nH]c(=O)n([C@H]2C[C@H](O)[C@@H](CO)O2)cc1Br</t>
  </si>
  <si>
    <t>I=0.05-0.1</t>
  </si>
  <si>
    <t>uridine, 5-bromo-2'-deoxy-</t>
  </si>
  <si>
    <t>serjeant4888</t>
  </si>
  <si>
    <t>L8</t>
  </si>
  <si>
    <t>O=c1[nH]c(=O)n([C@H]2C[C@H](O)[C@@H](CO)O2)cc1I</t>
  </si>
  <si>
    <t>uridine, 2'-deoxy-5-iodo-</t>
  </si>
  <si>
    <t>serjeant4889</t>
  </si>
  <si>
    <t>O=c1[nH]c(=O)n([C@H]2C[C@H](O)[C@@H](CO)O2)cc1F</t>
  </si>
  <si>
    <t>uridine, 2'-deoxy-5-fluoro-</t>
  </si>
  <si>
    <t>serjeant4890</t>
  </si>
  <si>
    <t>O=c1[nH]c(=O)n([C@@H]2O[C@H](CO)[C@@H](O)[C@H]2O)cc1Cl</t>
  </si>
  <si>
    <t>uridine, 5-chloro-</t>
  </si>
  <si>
    <t>serjeant4891</t>
  </si>
  <si>
    <t>O=c1[nH]c(=O)n([C@@H]2O[C@H](CO)[C@@H](O)[C@H]2O)cc1Br</t>
  </si>
  <si>
    <t>uridine, 5-bromo-</t>
  </si>
  <si>
    <t>serjeant4892</t>
  </si>
  <si>
    <t>O=c1[nH]c(=O)n([C@@H]2O[C@H](CO)[C@@H](O)[C@H]2O)cc1I</t>
  </si>
  <si>
    <t>uridine, 5-iodo-</t>
  </si>
  <si>
    <t>serjeant4893</t>
  </si>
  <si>
    <t>O=c1[nH]c(=O)n([C@@H]2O[C@H](CO)[C@@H](O)[C@H]2O)cc1F</t>
  </si>
  <si>
    <t>uridine, 5-fluoro-</t>
  </si>
  <si>
    <t>serjeant4894</t>
  </si>
  <si>
    <t>CN(C)Cc1cc(Cl)ccc1O</t>
  </si>
  <si>
    <t>phenol, 4-chloro-2-(N,N-dimethylaminomethyl)-</t>
  </si>
  <si>
    <t>serjeant4895</t>
  </si>
  <si>
    <t>CCCN(O)N=Nc1ccc(Cl)cc1</t>
  </si>
  <si>
    <t>triazen-3-ol, 1-(4-chlorophenyl)-3-propyl-</t>
  </si>
  <si>
    <t>serjeant4896</t>
  </si>
  <si>
    <t>CCCCn1c(=S)[nH]c2c[nH]c(=O)nc21</t>
  </si>
  <si>
    <t>purin-2(1H)-one, 9-butyl-7,8-dihydro-8-thioxo-</t>
  </si>
  <si>
    <t>serjeant4897</t>
  </si>
  <si>
    <t>CCOP(=O)(O)COc1ccccc1Cl</t>
  </si>
  <si>
    <t>Ethyl hydrogen (2-chlorophenoxymethyl)phosphonate</t>
  </si>
  <si>
    <t>serjeant4899</t>
  </si>
  <si>
    <t>CCOP(=O)(O)COc1ccc(Cl)cc1</t>
  </si>
  <si>
    <t>Ethyl hydrogen (4-chlorophenoxymethyl)phosphonate</t>
  </si>
  <si>
    <t>serjeant4900</t>
  </si>
  <si>
    <t>O=c1[nH]c(=S)ccn1[C@@H]1O[C@H](CO)[C@@H](O)[C@H]1O</t>
  </si>
  <si>
    <t>Conditions_not_stated</t>
  </si>
  <si>
    <t>L55</t>
  </si>
  <si>
    <t>pyrimidin-2(1H)-one, 3,4-dihydro-1-(Œ≤-D-ribofuranosyl)-4-thioxo-</t>
  </si>
  <si>
    <t>4-Thiouridine</t>
  </si>
  <si>
    <t>serjeant4901</t>
  </si>
  <si>
    <t>O=c1ccn([C@@H]2O[C@H](CO)[C@@H](O)[C@H]2O)c(=S)[nH]1</t>
  </si>
  <si>
    <t>I=0.1 (tetraethylammonium chloride)</t>
  </si>
  <si>
    <t>pyrimidin-4(1H)-one, 2,3-dihydro-1-(Œ≤-D-ribofuranosyl)-2-thioxo-</t>
  </si>
  <si>
    <t>2-Thiouridine</t>
  </si>
  <si>
    <t>serjeant4902</t>
  </si>
  <si>
    <t>C[N+](C)(C)c1ccc(O)c(Cl)c1</t>
  </si>
  <si>
    <t>phenol, 2-chloro-4-trimethylammonio-</t>
  </si>
  <si>
    <t>serjeant4904</t>
  </si>
  <si>
    <t>CCc1ccc(C=NO)[n+](C)c1.[I-]</t>
  </si>
  <si>
    <t>1-Methylpyridinium iodide, 5-ethyl-2-hydroxyiminomethyl-</t>
  </si>
  <si>
    <t>serjeant4905</t>
  </si>
  <si>
    <t>CN1C(=S)NC(=O)C12CCCCC2</t>
  </si>
  <si>
    <t>1,3-Diazaspiro[4.5]decan-4-one, 1-methyl-2-thioxo-</t>
  </si>
  <si>
    <t>serjeant4921</t>
  </si>
  <si>
    <t>CN1C(=O)C2(CCCCC2)NC1=S</t>
  </si>
  <si>
    <t>1,3-Diazaspiro[4.5]decan-4-one, 3-methyl-2-thioxo-</t>
  </si>
  <si>
    <t>serjeant4922</t>
  </si>
  <si>
    <t>CCCC(C)c1c(O)[nH]c(=S)[nH]c1=O</t>
  </si>
  <si>
    <t>2% ethanol_x000D_
Assignation of pK values is uncertain</t>
  </si>
  <si>
    <t>pyrimidin-4(1H)-one, 2,3-dihydro-6-hydroxy-5-(1-methylbutyl)-2-thioxo-</t>
  </si>
  <si>
    <t>serjeant4923</t>
  </si>
  <si>
    <t>propylphosphonic acid, 3-anilino-</t>
  </si>
  <si>
    <t>serjeant4924</t>
  </si>
  <si>
    <t>CC[N+](C)(CC)CC(=NO)C(C)=O.[I-]</t>
  </si>
  <si>
    <t>2-Butanone, 4-(N,N,N-diethylmethylammonio )-3-hydroxyimino-, iodide-</t>
  </si>
  <si>
    <t>N,N-Diethyl-N-methyl 2-hydroxyimino-3-oxobutylammonium iodide</t>
  </si>
  <si>
    <t>serjeant4935</t>
  </si>
  <si>
    <t>NCCCC[C@H](NC(=O)[C@@H](N)COP(=O)(O)O)C(=O)O</t>
  </si>
  <si>
    <t>3-Azahexanoic acid, 5-amino-2(4-aminobutyl)-4-oxo-6-phosphonooxy-</t>
  </si>
  <si>
    <t>O-Phosphono-L-seryl-L-lysine</t>
  </si>
  <si>
    <t>serjeant4937</t>
  </si>
  <si>
    <t>Oc1cc(I)c(Cl)c2cccnc12</t>
  </si>
  <si>
    <t>8-Quinolinol, 5-chloro-6-iodo-</t>
  </si>
  <si>
    <t>serjeant4939</t>
  </si>
  <si>
    <t>Oc1ccc(N=Nc2ncc(Br)s2)c(O)c1</t>
  </si>
  <si>
    <t>B185</t>
  </si>
  <si>
    <t>1,3-Benzenediol, 4-(5-bromo-2-thiazolylazo)-</t>
  </si>
  <si>
    <t>serjeant4940</t>
  </si>
  <si>
    <t>5-Quinolinesulfonic acid, 7-chloro-8-hydroxy-</t>
  </si>
  <si>
    <t>serjeant4941</t>
  </si>
  <si>
    <t>O=S(=O)(O)c1cc(Cl)c2cccnc2c1O</t>
  </si>
  <si>
    <t>7-Quinolinesulfonic acid, 5-chloro-8-hydroxy-</t>
  </si>
  <si>
    <t>serjeant4942</t>
  </si>
  <si>
    <t>5-Quinolinesulfonic acid, 7-bromo-8-hydroxy-</t>
  </si>
  <si>
    <t>serjeant4943</t>
  </si>
  <si>
    <t>O=S(=O)(O)c1cc(Br)c2cccnc2c1O</t>
  </si>
  <si>
    <t>7-Quinolinesulfonic acid, 5-bromo-8-hydroxy-</t>
  </si>
  <si>
    <t>serjeant4944</t>
  </si>
  <si>
    <t>O=S(=O)(O)c1cc(I)c2cccnc2c1O</t>
  </si>
  <si>
    <t>7-Quinolinesulfonic acid, 8-hydroxy-5-iodo-</t>
  </si>
  <si>
    <t>serjeant4946</t>
  </si>
  <si>
    <t>N#CC(C#N)=C(C#N)NC(C#N)=C(C#N)C#N</t>
  </si>
  <si>
    <t>3-Azapenta-1,4-diene-1,1,2,4,5,5-hexacarbonitrile</t>
  </si>
  <si>
    <t>Bis(tricyanovinyl)amine</t>
  </si>
  <si>
    <t>serjeant4950</t>
  </si>
  <si>
    <t>N#CC(C#N)=C(C(C#N)C#N)C(C#N)C#N</t>
  </si>
  <si>
    <t>&lt;-8.5</t>
  </si>
  <si>
    <t>1,1,3,3-Propenetetracarbonitrile, 2-dicyanomethyl-</t>
  </si>
  <si>
    <t>serjeant4951</t>
  </si>
  <si>
    <t>O=C(O)c1cc(C(=O)O)c(C(=O)O)cc1C(=O)O</t>
  </si>
  <si>
    <t>1,2,4,5-Benzenetetracarboxylic acid</t>
  </si>
  <si>
    <t>Pyromellitic acid</t>
  </si>
  <si>
    <t>serjeant4955</t>
  </si>
  <si>
    <t>Oc1cccc2ccccc12</t>
  </si>
  <si>
    <t>1-Naphthol</t>
  </si>
  <si>
    <t>serjeant4956</t>
  </si>
  <si>
    <t>C79</t>
  </si>
  <si>
    <t>Oc1ccc2ccccc2c1</t>
  </si>
  <si>
    <t>2-Naphthol</t>
  </si>
  <si>
    <t>serjeant4957</t>
  </si>
  <si>
    <t>pK(excited singlet)</t>
  </si>
  <si>
    <t>First excited singlet state</t>
  </si>
  <si>
    <t>pK(excited triplet)</t>
  </si>
  <si>
    <t>Lowest triplet state</t>
  </si>
  <si>
    <t>Flash Photolysis</t>
  </si>
  <si>
    <t>Phosphorescence</t>
  </si>
  <si>
    <t>O=C(O)CC#Cc1ccccc1</t>
  </si>
  <si>
    <t>3-Butynoic acid, 4-phenyl-</t>
  </si>
  <si>
    <t>serjeant4959</t>
  </si>
  <si>
    <t>O=C1CC(c2ccccc2)=C1O</t>
  </si>
  <si>
    <t>S73</t>
  </si>
  <si>
    <t>2-Cyclobutenone, 2-hydroxy-3-phenyl-</t>
  </si>
  <si>
    <t>serjeant4960</t>
  </si>
  <si>
    <t>CC1C(=O)c2ccccc2C1=O</t>
  </si>
  <si>
    <t>1,3-Indandione, 2-methyl-</t>
  </si>
  <si>
    <t>serjeant4961</t>
  </si>
  <si>
    <t>Oc1cc(O)c2ccccc2c1</t>
  </si>
  <si>
    <t>1,3-Naphthalenediol</t>
  </si>
  <si>
    <t>serjeant4962</t>
  </si>
  <si>
    <t>Oc1ccc(O)c2ccccc12</t>
  </si>
  <si>
    <t>1,4-Naphthalenediol</t>
  </si>
  <si>
    <t>serjeant4963</t>
  </si>
  <si>
    <t>Oc1cccc2cccc(O)c12</t>
  </si>
  <si>
    <t>C=0.0001, mixed constants</t>
  </si>
  <si>
    <t>1,8-Naphthalenediol</t>
  </si>
  <si>
    <t>serjeant4964</t>
  </si>
  <si>
    <t>Oc1cc2ccccc2cc1O</t>
  </si>
  <si>
    <t>2,3-Naphthalenediol</t>
  </si>
  <si>
    <t>serjeant4965</t>
  </si>
  <si>
    <t>Cc1cc(=O)oc2cccc(O)c12</t>
  </si>
  <si>
    <t>C=0.000087</t>
  </si>
  <si>
    <t>M64</t>
  </si>
  <si>
    <t>2H-Chromen-2-one, 5-hydroxy-4-methyl-</t>
  </si>
  <si>
    <t>serjeant4966</t>
  </si>
  <si>
    <t>Cc1cc(=O)oc2ccc(O)cc12</t>
  </si>
  <si>
    <t>C=0.000084</t>
  </si>
  <si>
    <t>2H-Chromen-2-one, 6-hydroxy-4-methyl-</t>
  </si>
  <si>
    <t>serjeant4967</t>
  </si>
  <si>
    <t>Cc1cc(=O)oc2cc(O)ccc12</t>
  </si>
  <si>
    <t>C=0.000088</t>
  </si>
  <si>
    <t>2H-Chromen-2-one, 7-hydroxy-4-methyl-</t>
  </si>
  <si>
    <t>serjeant4968</t>
  </si>
  <si>
    <t>O=C(O)Cc1cccc(O)c(=O)c1C(=O)O</t>
  </si>
  <si>
    <t>acetic acid, 2-(2-carboxy-4-hydroxy-3-oxo-1,4,6-cycloheptatrienyl)-</t>
  </si>
  <si>
    <t>serjeant4969</t>
  </si>
  <si>
    <t>Cc1oc2cccc(O)c2c1C</t>
  </si>
  <si>
    <t>benzo[b]furan-4-ol, 2,3-dimethyl-</t>
  </si>
  <si>
    <t>serjeant4970</t>
  </si>
  <si>
    <t>Cc1cc2c(O)ccc(C)c2o1</t>
  </si>
  <si>
    <t>benzo[b]furan-4-ol, 2,7-dimethyl-</t>
  </si>
  <si>
    <t>serjeant4971</t>
  </si>
  <si>
    <t>Cc1oc2ccc(O)cc2c1C</t>
  </si>
  <si>
    <t>benzo[b]furan-5-ol, 2,3-dimethyl-</t>
  </si>
  <si>
    <t>serjeant4972</t>
  </si>
  <si>
    <t>Cc1oc2cc(O)ccc2c1C</t>
  </si>
  <si>
    <t>benzo[b]furan-6-ol, 2,3-dimethyl-</t>
  </si>
  <si>
    <t>serjeant4973</t>
  </si>
  <si>
    <t>Cc1oc2c(O)cccc2c1C</t>
  </si>
  <si>
    <t>benzo[b]furan-7-ol, 2,3-dimethyl-</t>
  </si>
  <si>
    <t>serjeant4974</t>
  </si>
  <si>
    <t>C=CCc1cccc(C(=O)O)c1</t>
  </si>
  <si>
    <t>Decomposition observed</t>
  </si>
  <si>
    <t>benzoic acid, 3-allyl-</t>
  </si>
  <si>
    <t>serjeant4975</t>
  </si>
  <si>
    <t>C=CCc1ccc(C(=O)O)cc1</t>
  </si>
  <si>
    <t>benzoic acid, 4-allyl-</t>
  </si>
  <si>
    <t>serjeant4976</t>
  </si>
  <si>
    <t>O=C(O)c1ccccc1C1CC1</t>
  </si>
  <si>
    <t>benzoic acid, 2-cyclopropyl-</t>
  </si>
  <si>
    <t>serjeant4977</t>
  </si>
  <si>
    <t>O=C(O)c1ccc(C2CC2)cc1</t>
  </si>
  <si>
    <t>C=0.0005, mixed constant</t>
  </si>
  <si>
    <t>benzoic acid, 4-cyclopropyl-</t>
  </si>
  <si>
    <t>serjeant4978</t>
  </si>
  <si>
    <t>C=C(C)c1ccc(C(=O)O)cc1</t>
  </si>
  <si>
    <t>benzoic acid, 4-isopropenyl-</t>
  </si>
  <si>
    <t>serjeant4979</t>
  </si>
  <si>
    <t>CC=Cc1cccc(C(=O)O)c1</t>
  </si>
  <si>
    <t>Extrapolated from values obtained in 12.2, 25.2, 44.1 and 64.8% w/w ethanol</t>
  </si>
  <si>
    <t>benzoic acid, 3-(1-propenyl)-</t>
  </si>
  <si>
    <t>serjeant4980</t>
  </si>
  <si>
    <t>CC=Cc1ccc(C(=O)O)cc1</t>
  </si>
  <si>
    <t>benzoic acid, 4-(1-propenyl)-</t>
  </si>
  <si>
    <t>serjeant4981</t>
  </si>
  <si>
    <t>CC(=O)CC(=O)c1ccccc1</t>
  </si>
  <si>
    <t>1,3-Butanedione, 1-phenyl-</t>
  </si>
  <si>
    <t>serjeant4982</t>
  </si>
  <si>
    <t>Z15</t>
  </si>
  <si>
    <t>O=C(O)C1CC1c1ccccc1</t>
  </si>
  <si>
    <t>cyclopropanecarboxylic acid, 2-phenyl-</t>
  </si>
  <si>
    <t>serjeant4983</t>
  </si>
  <si>
    <t>O=C1CCCc2cc(O)ccc21</t>
  </si>
  <si>
    <t>C=0.0002, I=0.1, mixed constant</t>
  </si>
  <si>
    <t>1,2,3,4-Tetrahydronaphthalen-1-one, 6-hydroxy-</t>
  </si>
  <si>
    <t>serjeant4984</t>
  </si>
  <si>
    <t>O=C1CCCc2cccc(O)c21</t>
  </si>
  <si>
    <t>1,2,3,4-Tetrahydronaphthalen-1-one, 8-hydroxy-</t>
  </si>
  <si>
    <t>serjeant4985</t>
  </si>
  <si>
    <t>Cc1ccc(O)c(C=CC(=O)O)c1</t>
  </si>
  <si>
    <t>propenoic acid, 3-(2-hydroxy-5-methylphenyl)-</t>
  </si>
  <si>
    <t>serjeant4986</t>
  </si>
  <si>
    <t>CC(=O)c1ccc(OCC(=O)O)cc1</t>
  </si>
  <si>
    <t>acetic acid, 2-(4-acetylphenoxy)-</t>
  </si>
  <si>
    <t>serjeant4987</t>
  </si>
  <si>
    <t>COC(=O)C1=C(C(=O)O)C2C=CC1C2</t>
  </si>
  <si>
    <t>bicyclo[2.2.1]hepta-2,5-diene-2-carboxylic acid, 3-methoxycarbonyl-</t>
  </si>
  <si>
    <t>serjeant4989</t>
  </si>
  <si>
    <t>O=C(O)C(Cc1ccccc1)C(=O)O</t>
  </si>
  <si>
    <t>propanedioic acid, benzyl-</t>
  </si>
  <si>
    <t>serjeant4990</t>
  </si>
  <si>
    <t>COc1cc(/C=C/C(=O)O)ccc1O</t>
  </si>
  <si>
    <t>propenoic acid, 3-(4-hydroxy-3-methoxyphenyl)-</t>
  </si>
  <si>
    <t>Ferulic acid</t>
  </si>
  <si>
    <t>serjeant4991</t>
  </si>
  <si>
    <t>COc1ccc(C(=O)OCC(=O)O)cc1</t>
  </si>
  <si>
    <t>acetic acid, 2-(p-methoxybenzoyl)oxy-</t>
  </si>
  <si>
    <t>serjeant4992</t>
  </si>
  <si>
    <t>CCOc1ccc(C(=O)O)c(C(=O)O)c1</t>
  </si>
  <si>
    <t>1,2-Benzenedicarboxylic acid, 4-ethoxy-</t>
  </si>
  <si>
    <t>serjeant4993</t>
  </si>
  <si>
    <t>COc1ccc(C=O)c(C(=O)O)c1OC</t>
  </si>
  <si>
    <t>C=0.0001 (equilibrium value)</t>
  </si>
  <si>
    <t>K48</t>
  </si>
  <si>
    <t>benzoic acid, 2-formyl-5,6-dimethoxy-</t>
  </si>
  <si>
    <t>Opianic acid</t>
  </si>
  <si>
    <t>serjeant4994</t>
  </si>
  <si>
    <t>C=0.005 (equilibrium value)_x000D_
Equilibrium between lactol &amp; open-chain forms, "True" pK of open-chain form ca. 2.55</t>
  </si>
  <si>
    <t>O=C(O)COC(C(=O)O)c1ccccc1</t>
  </si>
  <si>
    <t>S92, S93</t>
  </si>
  <si>
    <t>3-Oxapentanedioic acid, 2-phenyl-</t>
  </si>
  <si>
    <t>serjeant4995</t>
  </si>
  <si>
    <t>CC(C)c1ccc(C(=O)O)cc1</t>
  </si>
  <si>
    <t>benzoic acid, 4-isopropyl-</t>
  </si>
  <si>
    <t>serjeant4998</t>
  </si>
  <si>
    <t>Cc1ccc(C(=O)O)c(C)c1C</t>
  </si>
  <si>
    <t>I=0.003-0.006</t>
  </si>
  <si>
    <t>benzoic acid, 2,3,4-trimethyl-</t>
  </si>
  <si>
    <t>serjeant4999</t>
  </si>
  <si>
    <t>Cc1cc(C)c(C)c(C(=O)O)c1</t>
  </si>
  <si>
    <t>I=0.002-0.005</t>
  </si>
  <si>
    <t>benzoic acid, 2,3,5-trimethyl-</t>
  </si>
  <si>
    <t>serjeant5000</t>
  </si>
  <si>
    <t>Cc1ccc(C)c(C(=O)O)c1C</t>
  </si>
  <si>
    <t>benzoic acid, 2,3,6-trimethyl-</t>
  </si>
  <si>
    <t>serjeant5001</t>
  </si>
  <si>
    <t>Cc1cc(C)c(C(=O)O)cc1C</t>
  </si>
  <si>
    <t>benzoic acid, 2,4,5-trimethyl-</t>
  </si>
  <si>
    <t>serjeant5002</t>
  </si>
  <si>
    <t>serjeant5003</t>
  </si>
  <si>
    <t>Cc1cc(C(=O)O)cc(C)c1C</t>
  </si>
  <si>
    <t>I=0.003-0.005</t>
  </si>
  <si>
    <t>benzoic acid, 3,4,5-trimethyl-</t>
  </si>
  <si>
    <t>serjeant5004</t>
  </si>
  <si>
    <t>CC(CC(=O)O)c1ccccc1</t>
  </si>
  <si>
    <t>butanoic acid, 3-phenyl-</t>
  </si>
  <si>
    <t>serjeant5005</t>
  </si>
  <si>
    <t>CC(C)c1ccc(O)c(=O)cc1</t>
  </si>
  <si>
    <t>2,4,6-Cycloheptatrien-1-one, 2-hydroxy-5-isopropyl-</t>
  </si>
  <si>
    <t>serjeant5007</t>
  </si>
  <si>
    <t>C=CCc1cccc(OC)c1O</t>
  </si>
  <si>
    <t>phenol, 2-allyl-6-methoxy-</t>
  </si>
  <si>
    <t>serjeant5008</t>
  </si>
  <si>
    <t>C=CCc1cccc(O)c1OC</t>
  </si>
  <si>
    <t>phenol, 3-allyl-2-methoxy-</t>
  </si>
  <si>
    <t>serjeant5009</t>
  </si>
  <si>
    <t>C=CCc1ccc(OC)c(O)c1</t>
  </si>
  <si>
    <t>phenol, 3-allyl-6-methoxy-</t>
  </si>
  <si>
    <t>Chavibetol</t>
  </si>
  <si>
    <t>serjeant5010</t>
  </si>
  <si>
    <t>C=CCc1ccc(O)c(OC)c1</t>
  </si>
  <si>
    <t>phenol, 4-allyl-2-methoxy-</t>
  </si>
  <si>
    <t>Eugenol</t>
  </si>
  <si>
    <t>serjeant5011</t>
  </si>
  <si>
    <t>C/C=C/c1ccc(O)c(OC)c1</t>
  </si>
  <si>
    <t>phenol, 2-methoxy-4-(1-propenyl)-</t>
  </si>
  <si>
    <t>Isoeugenol</t>
  </si>
  <si>
    <t>serjeant5012</t>
  </si>
  <si>
    <t>C/C=C/c1ccc(OC)c(O)c1</t>
  </si>
  <si>
    <t>phenol, 2-methoxy-5-(1-propenyl)-</t>
  </si>
  <si>
    <t>['OPSIN_name1', 'cirpy_name1', 'pubchem_name1', 'pubchem_nickname1', 'chemaxon_name1', 'chemaxon_nickname1']</t>
  </si>
  <si>
    <t>Isochavibetol</t>
  </si>
  <si>
    <t>serjeant5013</t>
  </si>
  <si>
    <t>C/C=C/c1cccc(OC)c1O</t>
  </si>
  <si>
    <t>phenol, 2-methoxy-6-(1-propenyl)-</t>
  </si>
  <si>
    <t>['OPSIN_name1', 'cirpy_name1', 'pubchem_name1', 'pubchem_nickname1', 'chemaxon_name1']</t>
  </si>
  <si>
    <t>o-Isoeugenol</t>
  </si>
  <si>
    <t>serjeant5014</t>
  </si>
  <si>
    <t>Cc1ccc(CCC(=O)O)cc1</t>
  </si>
  <si>
    <t>propanoic acid, 3-(p-tolyl)-</t>
  </si>
  <si>
    <t>serjeant5015</t>
  </si>
  <si>
    <t>Cc1ccc(OCC(=O)O)c(C)c1</t>
  </si>
  <si>
    <t>acetic acid, 2-(2,4-dimethylphenoxy)-</t>
  </si>
  <si>
    <t>serjeant5016</t>
  </si>
  <si>
    <t>Cc1cc(C)cc(OCC(=O)O)c1</t>
  </si>
  <si>
    <t>acetic acid, 2-(3,5-dimethylphenoxy)-</t>
  </si>
  <si>
    <t>serjeant5017</t>
  </si>
  <si>
    <t>Cc1ccc(C)c(C(O)C(=O)O)c1</t>
  </si>
  <si>
    <t>acetic acid, 2-(2,5-dimethylphenyl)-2-hydroxy-</t>
  </si>
  <si>
    <t>serjeant5018</t>
  </si>
  <si>
    <t>CCc1ccc(C(O)C(=O)O)cc1</t>
  </si>
  <si>
    <t>acetic acid, 2-(4-ethylphenyl)-2-hydroxy-</t>
  </si>
  <si>
    <t>serjeant5019</t>
  </si>
  <si>
    <t>CCOc1cccc(C)c1C(=O)O</t>
  </si>
  <si>
    <t>benzoic acid, 2-ethoxy-6-methyl-</t>
  </si>
  <si>
    <t>serjeant5020</t>
  </si>
  <si>
    <t>CCOc1cccc(C(=O)O)c1C</t>
  </si>
  <si>
    <t>benzoic acid, 3-ethoxy-2-methyl-</t>
  </si>
  <si>
    <t>serjeant5021</t>
  </si>
  <si>
    <t>CCOc1ccc(C)c(C(=O)O)c1</t>
  </si>
  <si>
    <t>benzoic acid, 5-ethoxy-2-methyl-</t>
  </si>
  <si>
    <t>serjeant5022</t>
  </si>
  <si>
    <t>CCOc1ccc(C(=O)O)c(C)c1</t>
  </si>
  <si>
    <t>benzoic acid, 4-ethoxy-2-methyl-</t>
  </si>
  <si>
    <t>serjeant5023</t>
  </si>
  <si>
    <t>CC(C)c1cccc(C(=O)O)c1O</t>
  </si>
  <si>
    <t>benzoic acid, 2-hydroxy-3-isopropyl-</t>
  </si>
  <si>
    <t>serjeant5024</t>
  </si>
  <si>
    <t>COc1ccc(CCC(=O)O)cc1</t>
  </si>
  <si>
    <t>propanoic acid, 3-(4-methoxyphenyl)-</t>
  </si>
  <si>
    <t>serjeant5025</t>
  </si>
  <si>
    <t>COc1cc(/C=C/CO)ccc1O</t>
  </si>
  <si>
    <t>2-Propen-1-ol, 3-(4-hydroxy-3-methoxyphenyl)-</t>
  </si>
  <si>
    <t>Coniferyl alcohol</t>
  </si>
  <si>
    <t>serjeant5026</t>
  </si>
  <si>
    <t>COC(=O)C1=C(C(=O)O)C2CCC1C2</t>
  </si>
  <si>
    <t>bicyclo[2.2.1]hept-2-ene-2-carboxylic acid, 3-methoxycarbonyl-</t>
  </si>
  <si>
    <t>serjeant5027</t>
  </si>
  <si>
    <t>O=C(O)C1CC2C=CC1(C(=O)O)CC2</t>
  </si>
  <si>
    <t>pK1(endo-cis)</t>
  </si>
  <si>
    <t>Bicyclo[2.2.2]oct-5-ene-1,2-dicarboxylic acid</t>
  </si>
  <si>
    <t>serjeant5028</t>
  </si>
  <si>
    <t>pK2(endo-cis)</t>
  </si>
  <si>
    <t>CCC(=O)c1c(O)oc(CC)cc1=O</t>
  </si>
  <si>
    <t>C=0.001-0.0025</t>
  </si>
  <si>
    <t>4H-Pyran-4-one, 2-ethyl-5-ethylcarbonyl-6-hydroxy-</t>
  </si>
  <si>
    <t>serjeant5029</t>
  </si>
  <si>
    <t>COc1cc(OC)c(C(=O)O)c(OC)c1</t>
  </si>
  <si>
    <t>Absorbances extrapolated to zero time</t>
  </si>
  <si>
    <t>S28</t>
  </si>
  <si>
    <t>benzoic acid, 2,4,6-trimethoxy-</t>
  </si>
  <si>
    <t>serjeant5030</t>
  </si>
  <si>
    <t>COc1cc(C(=O)O)cc(OC)c1OC</t>
  </si>
  <si>
    <t>benzoic acid, 3,4,5-trimethoxy-</t>
  </si>
  <si>
    <t>serjeant5031</t>
  </si>
  <si>
    <t>Tryptamine</t>
  </si>
  <si>
    <t>serjeant5032</t>
  </si>
  <si>
    <t>CC1(C)CCN=C2c3nc[nH]c3N=CN21</t>
  </si>
  <si>
    <t>pyrimidino[2,1-i]purine, 3,7,8,9-tetrahydro-7,7-dimethyl-</t>
  </si>
  <si>
    <t>serjeant5033</t>
  </si>
  <si>
    <t>CC1(C)CCN2C=Nc3[nH]cnc3C2=N1</t>
  </si>
  <si>
    <t>pyrimidino[2,1-i]purine, 3,7,8,9-tetrahydro-9,9-dimethyl-</t>
  </si>
  <si>
    <t>serjeant5034</t>
  </si>
  <si>
    <t>CCCCc1ccccc1O</t>
  </si>
  <si>
    <t>phenol, 2-butyl-</t>
  </si>
  <si>
    <t>serjeant5035</t>
  </si>
  <si>
    <t>CC(C)(C)c1ccccc1O</t>
  </si>
  <si>
    <t>m=0.00045</t>
  </si>
  <si>
    <t>phenol, 2-tert-butyl-</t>
  </si>
  <si>
    <t>serjeant5036</t>
  </si>
  <si>
    <t>R39</t>
  </si>
  <si>
    <t>CC(C)(C)c1cccc(O)c1</t>
  </si>
  <si>
    <t>phenol, 3-tert-butyl-</t>
  </si>
  <si>
    <t>serjeant5037</t>
  </si>
  <si>
    <t>CC(C)(C)c1ccc(O)cc1</t>
  </si>
  <si>
    <t>m=0.00032</t>
  </si>
  <si>
    <t>phenol, 4-tert-butyl-</t>
  </si>
  <si>
    <t>serjeant5038</t>
  </si>
  <si>
    <t>Cc1cccc(O)c1C(C)C</t>
  </si>
  <si>
    <t>phenol, 2-isopropyl-3-methyl-</t>
  </si>
  <si>
    <t>serjeant5039</t>
  </si>
  <si>
    <t>Cc1ccc(O)c(C(C)C)c1</t>
  </si>
  <si>
    <t>phenol, 2-isopropyl-4-methyl-</t>
  </si>
  <si>
    <t>serjeant5040</t>
  </si>
  <si>
    <t>Cc1ccc(C(C)C)c(O)c1</t>
  </si>
  <si>
    <t>phenol, 2-isopropyl-5-methyl-</t>
  </si>
  <si>
    <t>serjeant5041</t>
  </si>
  <si>
    <t>Cc1cccc(C(C)C)c1O</t>
  </si>
  <si>
    <t>phenol, 2-isopropyl-6-methyl-</t>
  </si>
  <si>
    <t>serjeant5042</t>
  </si>
  <si>
    <t>Cc1cc(C(C)C)ccc1O</t>
  </si>
  <si>
    <t>phenol, 4-isopropyl-2-methyl-</t>
  </si>
  <si>
    <t>serjeant5043</t>
  </si>
  <si>
    <t>Cc1cc(O)ccc1C(C)C</t>
  </si>
  <si>
    <t>phenol, 4-isopropyl-3-methyl-</t>
  </si>
  <si>
    <t>serjeant5044</t>
  </si>
  <si>
    <t>Cc1c(C)c(O)c(C)c(C)c1O</t>
  </si>
  <si>
    <t>1,4-Benzenediol, 2,3,5,6-tetramethyl-</t>
  </si>
  <si>
    <t>Durohydroquinone</t>
  </si>
  <si>
    <t>serjeant5045</t>
  </si>
  <si>
    <t>COC(=O)C12CCC(C(=O)O)(CC1)C2</t>
  </si>
  <si>
    <t>bicyclo[2.2.1]heptane-1-carboxylic acid, 4-methoxycarbonyl-</t>
  </si>
  <si>
    <t>serjeant5046</t>
  </si>
  <si>
    <t>O=C(O)C12CCC(C(=O)O)(CC1)CC2</t>
  </si>
  <si>
    <t>Bicyclo[2.2.2]octane-1,4-dicarboxylic acid</t>
  </si>
  <si>
    <t>serjeant5047</t>
  </si>
  <si>
    <t>O=C(O)C1C2CCC(CC2)C1C(=O)O</t>
  </si>
  <si>
    <t>Bicyclo[2.2.2]octane-2,3-dicarboxylic acid</t>
  </si>
  <si>
    <t>serjeant5048</t>
  </si>
  <si>
    <t>m=0.00034</t>
  </si>
  <si>
    <t>serjeant5049</t>
  </si>
  <si>
    <t>CC(=O)C1CC(CC(=O)O)C1(C)C</t>
  </si>
  <si>
    <t>acetic acid, 2-(3-acetyl-2,2-dimethylcyclobutyl)-</t>
  </si>
  <si>
    <t>Pinonic acid</t>
  </si>
  <si>
    <t>serjeant5050</t>
  </si>
  <si>
    <t>O=C(O)C1CCCCCCC1C(=O)O</t>
  </si>
  <si>
    <t>Cyclooctane-1,2-dicarboxylic acid</t>
  </si>
  <si>
    <t>serjeant5053</t>
  </si>
  <si>
    <t>CC1(C)[C@H](C(=O)O)CC[C@]1(C)C(=O)O</t>
  </si>
  <si>
    <t>1,3-Cyclopentanedicarboxylic acid, 1,2,2-trimethyl-</t>
  </si>
  <si>
    <t>cis-d-Camphoric acid</t>
  </si>
  <si>
    <t>serjeant5054</t>
  </si>
  <si>
    <t>CCOC(=O)C(=O)C(CC)C(=O)OCC</t>
  </si>
  <si>
    <t>Diethyl 2-ethyl-3-oxobutanedioate</t>
  </si>
  <si>
    <t>serjeant5056</t>
  </si>
  <si>
    <t>CCOC(=O)C(=O)C(OCC)C(=O)OCC</t>
  </si>
  <si>
    <t>Diethyl 2-ethoxy-3-oxobutanedioate</t>
  </si>
  <si>
    <t>serjeant5057</t>
  </si>
  <si>
    <t>CC(C)C(=O)CC(=O)C(C)(C)C</t>
  </si>
  <si>
    <t>C=0.00005, 0.5-1% ethanol _x000D_
Apparent pK for keto-enol mixture</t>
  </si>
  <si>
    <t>3,5-Heptanedione, 2,2,6-trimethyl-</t>
  </si>
  <si>
    <t>serjeant5058</t>
  </si>
  <si>
    <t>CCCC(=O)CC(=O)C(C)CC</t>
  </si>
  <si>
    <t>4,6-Nonanedione, 3-methyl-</t>
  </si>
  <si>
    <t>serjeant5059</t>
  </si>
  <si>
    <t>CCC(C)C(=O)CC(=O)C(C)C</t>
  </si>
  <si>
    <t>C=0.00005, 0.5-1% ethanol_x000D_
Apparent for keto-enol mixture</t>
  </si>
  <si>
    <t>3,5-Octanedione, 2,6-dimethyl-</t>
  </si>
  <si>
    <t>serjeant5060</t>
  </si>
  <si>
    <t>CC(O)C1CC(CC(=O)O)C1(C)C</t>
  </si>
  <si>
    <t>acetic acid, 2-(3-(1-hydroxyethyl)-2,2-dimethylcyclobutyl)-</t>
  </si>
  <si>
    <t>Pinolic acid</t>
  </si>
  <si>
    <t>serjeant5061</t>
  </si>
  <si>
    <t>CCCCC(C(C)=O)C(=O)OCC</t>
  </si>
  <si>
    <t>Ethyl 2-acetylhexanoate</t>
  </si>
  <si>
    <t>serjeant5062</t>
  </si>
  <si>
    <t>CCOC(=O)C(CC)(C(=O)O)C(C)C</t>
  </si>
  <si>
    <t>butanoic acid, 2-ethoxycarbonyl-2-isopropyl-</t>
  </si>
  <si>
    <t>serjeant5063</t>
  </si>
  <si>
    <t>O=C(O)CCCCCCCCC(=O)O</t>
  </si>
  <si>
    <t>Decanedioic acid</t>
  </si>
  <si>
    <t>Sebacic acid</t>
  </si>
  <si>
    <t>serjeant5064</t>
  </si>
  <si>
    <t>CC(C)(C)C(C)(CC(=O)O)CC(=O)O</t>
  </si>
  <si>
    <t>pentanedioic acid, 3-tert-butyl-3-methyl-</t>
  </si>
  <si>
    <t>serjeant5065</t>
  </si>
  <si>
    <t>CCC(CC)C(CC)(C(=O)O)C(=O)O</t>
  </si>
  <si>
    <t>propanedioic acid, 2-ethyl-2-(1-ethylpropyl)-</t>
  </si>
  <si>
    <t>serjeant5066</t>
  </si>
  <si>
    <t>CCC(C)(OC(C)(CC)C(=O)O)C(=O)O</t>
  </si>
  <si>
    <t>E3bg,R3c</t>
  </si>
  <si>
    <t>3-Oxapentanedioic acid, 2,4-diethyl-2,4-dimethyl-</t>
  </si>
  <si>
    <t>serjeant5067</t>
  </si>
  <si>
    <t>CCCCCCCC(O)(C(=O)O)C(=O)O</t>
  </si>
  <si>
    <t>propanedioic acid, 2-heptyl-2-hydroxy-</t>
  </si>
  <si>
    <t>serjeant5068</t>
  </si>
  <si>
    <t>O=Nc1c(O)c(N=O)c2ccccc2c1O</t>
  </si>
  <si>
    <t>M41</t>
  </si>
  <si>
    <t>1,3-Naphthalenediol, 2,4-dinitroso-</t>
  </si>
  <si>
    <t>serjeant5069</t>
  </si>
  <si>
    <t>O=C(O)c1nc2ccccc2nc1C(=O)O</t>
  </si>
  <si>
    <t>2,3-Quinoxalinedicarboxylic acid</t>
  </si>
  <si>
    <t>serjeant5070</t>
  </si>
  <si>
    <t>C=0.005, mixed constants</t>
  </si>
  <si>
    <t>Oc1cc(Cl)cc2ccccc12</t>
  </si>
  <si>
    <t>1-Naphthol, 3-chloro-</t>
  </si>
  <si>
    <t>serjeant5071</t>
  </si>
  <si>
    <t>Oc1ccc(Cl)c2ccccc12</t>
  </si>
  <si>
    <t>1-Naphthol, 4-chloro-</t>
  </si>
  <si>
    <t>serjeant5072</t>
  </si>
  <si>
    <t>Oc1cc(Cl)c2ccccc2c1</t>
  </si>
  <si>
    <t>2-Naphthol, 4-chloro-</t>
  </si>
  <si>
    <t>serjeant5073</t>
  </si>
  <si>
    <t>Oc1cc(Br)cc2ccccc12</t>
  </si>
  <si>
    <t>1-Naphthol, 3-bromo-</t>
  </si>
  <si>
    <t>serjeant5074</t>
  </si>
  <si>
    <t>Oc1ccc(Br)c2ccccc12</t>
  </si>
  <si>
    <t>1-Naphthol, 4-bromo-</t>
  </si>
  <si>
    <t>serjeant5075</t>
  </si>
  <si>
    <t>Oc1cc(Br)c2ccccc2c1</t>
  </si>
  <si>
    <t>2-Naphthol, 4-bromo-</t>
  </si>
  <si>
    <t>serjeant5076</t>
  </si>
  <si>
    <t>Oc1cc(I)cc2ccccc12</t>
  </si>
  <si>
    <t>1-Naphthol, 3-iodo-</t>
  </si>
  <si>
    <t>serjeant5077</t>
  </si>
  <si>
    <t>Oc1cc(I)c2ccccc2c1</t>
  </si>
  <si>
    <t>2-Naphthol, 4-iodo-</t>
  </si>
  <si>
    <t>serjeant5078</t>
  </si>
  <si>
    <t>O=C(O)c1nccc2ccccc12</t>
  </si>
  <si>
    <t>I=0.5(NaCl)., concentration constant</t>
  </si>
  <si>
    <t>1-Isoquinolinecarboxylic acid</t>
  </si>
  <si>
    <t>serjeant5079</t>
  </si>
  <si>
    <t>O=Nc1ccc2ccccc2c1O</t>
  </si>
  <si>
    <t>C=0.0001, I=0.1(NaClO4), mixed constant</t>
  </si>
  <si>
    <t>D79</t>
  </si>
  <si>
    <t>1-Naphthol, 2-nitroso-</t>
  </si>
  <si>
    <t>serjeant5080</t>
  </si>
  <si>
    <t>O=Nc1ccc(O)c2ccccc12</t>
  </si>
  <si>
    <t>1-Naphthol, 4-nitroso-</t>
  </si>
  <si>
    <t>serjeant5081</t>
  </si>
  <si>
    <t>O=Nc1c(O)ccc2ccccc12</t>
  </si>
  <si>
    <t>2-Naphthol, 1-nitroso-</t>
  </si>
  <si>
    <t>serjeant5082</t>
  </si>
  <si>
    <t>2-Quinolinecarboxylic acid</t>
  </si>
  <si>
    <t>Quinaldic acid</t>
  </si>
  <si>
    <t>serjeant5083</t>
  </si>
  <si>
    <t>L69</t>
  </si>
  <si>
    <t>S135</t>
  </si>
  <si>
    <t>8-Quinolinecarboxylic acid</t>
  </si>
  <si>
    <t>serjeant5084</t>
  </si>
  <si>
    <t>C=0.001, I=0.2, concentration constants</t>
  </si>
  <si>
    <t>L70</t>
  </si>
  <si>
    <t>O=C(CC(=O)C(F)(F)F)c1ccccc1</t>
  </si>
  <si>
    <t>1,3-Butanedione, 4,4,4-trifluoro-1-phenyl-</t>
  </si>
  <si>
    <t>serjeant5085</t>
  </si>
  <si>
    <t>O=[N+]([O-])c1ccc2ccccc2c1O</t>
  </si>
  <si>
    <t>1-Naphthol, 2-nitro-</t>
  </si>
  <si>
    <t>serjeant5086</t>
  </si>
  <si>
    <t>O=[N+]([O-])c1cc(O)c2ccccc2c1</t>
  </si>
  <si>
    <t>1-Naphthol, 3-nitro-</t>
  </si>
  <si>
    <t>serjeant5087</t>
  </si>
  <si>
    <t>O=[N+]([O-])c1ccc(O)c2ccccc12</t>
  </si>
  <si>
    <t>1-Naphthol, 4-nitro-</t>
  </si>
  <si>
    <t>serjeant5088</t>
  </si>
  <si>
    <t>O=[N+]([O-])c1c(O)ccc2ccccc12</t>
  </si>
  <si>
    <t>C=0.000125</t>
  </si>
  <si>
    <t>2-Naphthol, 1-nitro-</t>
  </si>
  <si>
    <t>serjeant5089</t>
  </si>
  <si>
    <t>O=[N+]([O-])c1cc(O)cc2ccccc12</t>
  </si>
  <si>
    <t>2-Naphthol, 4-nitro-</t>
  </si>
  <si>
    <t>serjeant5090</t>
  </si>
  <si>
    <t>N#Cc1ccc(O)c(C=CC(=O)O)c1</t>
  </si>
  <si>
    <t>propenoic acid, 3-(3-cyano-6-hydroxyphenyl)-</t>
  </si>
  <si>
    <t>serjeant5091</t>
  </si>
  <si>
    <t>Cc1cc(=O)oc2cc(O)c(Cl)cc12</t>
  </si>
  <si>
    <t>M63</t>
  </si>
  <si>
    <t>2H-Benzopyran-2-one, 6-chloro-7-hydroxy-4-methyl-</t>
  </si>
  <si>
    <t>serjeant5092</t>
  </si>
  <si>
    <t>O=C(O)c1nnn(-c2ccccc2)c1C(=O)O</t>
  </si>
  <si>
    <t>1,2,3-Triazole-4,5-dicarboxylic acid, 1-phenyl-</t>
  </si>
  <si>
    <t>serjeant5093</t>
  </si>
  <si>
    <t>O=C1c2ccccc2C(=O)N1CC([N+](=O)[O-])[N+](=O)[O-]</t>
  </si>
  <si>
    <t>phthalimide, N-(2,2-dinitroethyl)-</t>
  </si>
  <si>
    <t>serjeant5094</t>
  </si>
  <si>
    <t>O=C(O)c1ccn(-c2ccccc2)n1</t>
  </si>
  <si>
    <t>3-Pyrazolecarboxylic acid, 1-phenyl-</t>
  </si>
  <si>
    <t>serjeant5095</t>
  </si>
  <si>
    <t>O=C(O)c1cnn(-c2ccccc2)c1</t>
  </si>
  <si>
    <t>4.40-4.80</t>
  </si>
  <si>
    <t>Based on value in 50% ethanol</t>
  </si>
  <si>
    <t>4-Pyrazolecarboxylic acid, 1-phenyl-</t>
  </si>
  <si>
    <t>serjeant5096</t>
  </si>
  <si>
    <t>O=C(O)c1ccnn1-c1ccccc1</t>
  </si>
  <si>
    <t>5-Pyrazolecarboxylic acid, 1-phenyl-</t>
  </si>
  <si>
    <t>serjeant5097</t>
  </si>
  <si>
    <t>ON=Cc1ccc2cccc(O)c2n1</t>
  </si>
  <si>
    <t>I=0.2 (ref: H2O, CHCl3)</t>
  </si>
  <si>
    <t>R50</t>
  </si>
  <si>
    <t>2-Quinolinecarbaldehyde oxime, 8-hydroxy-</t>
  </si>
  <si>
    <t>serjeant5098</t>
  </si>
  <si>
    <t>8-Quinolinol, 2-methyl-5-nitroso-</t>
  </si>
  <si>
    <t>serjeant5099</t>
  </si>
  <si>
    <t>O=c1[nH]c(O)c(-c2ccccc2)c(=O)[nH]1</t>
  </si>
  <si>
    <t>pyrimidine-2,4(1H,3H)-dione, 6-hydroxy-5-phenyl-</t>
  </si>
  <si>
    <t>serjeant5100</t>
  </si>
  <si>
    <t>O=S(=O)(O)c1c(O)ccc2ccccc12</t>
  </si>
  <si>
    <t>I=0.15, mixed constant</t>
  </si>
  <si>
    <t>1-Naphthalenesulfonic acid, 2-hydroxy-</t>
  </si>
  <si>
    <t>serjeant5102</t>
  </si>
  <si>
    <t>O=S(=O)(O)c1ccc(O)c2ccccc12</t>
  </si>
  <si>
    <t>1-Naphthalenesulfonic acid, 4-hydroxy-</t>
  </si>
  <si>
    <t>serjeant5103</t>
  </si>
  <si>
    <t>C=0.00004 and 0.00005</t>
  </si>
  <si>
    <t>S106</t>
  </si>
  <si>
    <t>O=S(=O)(O)c1cccc2c(O)cccc12</t>
  </si>
  <si>
    <t>I=0.02, mixed constant</t>
  </si>
  <si>
    <t>1-Naphthalenesulfonic acid, 5-hydroxy-</t>
  </si>
  <si>
    <t>serjeant5104</t>
  </si>
  <si>
    <t>O=S(=O)(O)c1cccc2ccc(O)cc12</t>
  </si>
  <si>
    <t>1-Naphthalenesulfonic acid, 7-hydroxy-</t>
  </si>
  <si>
    <t>serjeant5105</t>
  </si>
  <si>
    <t>O=S(=O)(O)c1cccc2cccc(O)c12</t>
  </si>
  <si>
    <t>1-Naphthalenesulfonic acid, 8-hydroxy-</t>
  </si>
  <si>
    <t>serjeant5106</t>
  </si>
  <si>
    <t>O=S(=O)(O)c1ccc2ccccc2c1O</t>
  </si>
  <si>
    <t>2-Naphthalenesulfonic acid, 1-hydroxy-</t>
  </si>
  <si>
    <t>serjeant5107</t>
  </si>
  <si>
    <t>O=S(=O)(O)c1cc(O)c2ccccc2c1</t>
  </si>
  <si>
    <t>C=0.00004 &amp; 0.00005, mixed constant</t>
  </si>
  <si>
    <t>2-Naphthalenesulfonic acid, 4-hydroxy-</t>
  </si>
  <si>
    <t>serjeant5108</t>
  </si>
  <si>
    <t>O=S(=O)(O)c1ccc2cc(O)ccc2c1</t>
  </si>
  <si>
    <t>2-Naphthalenesulfonic acid, 6-hydroxy-</t>
  </si>
  <si>
    <t>serjeant5109</t>
  </si>
  <si>
    <t>C=0.00004 and 0.00005, mixed constant</t>
  </si>
  <si>
    <t>O=S(=O)(O)c1ccc2ccc(O)cc2c1</t>
  </si>
  <si>
    <t>2-Naphthalenesulfonic acid, 7-hydroxy-</t>
  </si>
  <si>
    <t>serjeant5110</t>
  </si>
  <si>
    <t>O=S(=O)(O)c1ccc2cc(O)c(O)cc2c1</t>
  </si>
  <si>
    <t>2-Naphthalenesulfonic acid, 6,7-dihydroxy-</t>
  </si>
  <si>
    <t>serjeant5111</t>
  </si>
  <si>
    <t>O=C1CCCc2c([N+](=O)[O-])cc([N+](=O)[O-])c(O)c21</t>
  </si>
  <si>
    <t>1,2,3,4-Tetrahydronaphthalen-1-one, 8-hydroxy-5,7-dinitro-</t>
  </si>
  <si>
    <t>serjeant5112</t>
  </si>
  <si>
    <t>O=S(=O)(O)c1cc(S(=O)(=O)O)c2cc(O)ccc2c1</t>
  </si>
  <si>
    <t>C=0.00004, I=0.25, mixed constant</t>
  </si>
  <si>
    <t>1,3-Naphthalenedisulfonic acid, 7-hydroxy-</t>
  </si>
  <si>
    <t>serjeant5113</t>
  </si>
  <si>
    <t>O=S(=O)(O)c1cc(O)cc2c(S(=O)(=O)O)cccc12</t>
  </si>
  <si>
    <t>1,5-Naphthalenedisulfonic acid, 3-hydroxy-</t>
  </si>
  <si>
    <t>serjeant5114</t>
  </si>
  <si>
    <t>O=S(=O)(O)c1ccc(O)c2c(S(=O)(=O)O)cccc12</t>
  </si>
  <si>
    <t>1,5-Naphthalenedisulfonic acid, 4-hydroxy-</t>
  </si>
  <si>
    <t>serjeant5115</t>
  </si>
  <si>
    <t>O=S(=O)(O)c1ccc2c(S(=O)(=O)O)ccc(O)c2c1</t>
  </si>
  <si>
    <t>1,6-Naphthalenedisulfonic acid, 4-hydroxy-</t>
  </si>
  <si>
    <t>serjeant5116</t>
  </si>
  <si>
    <t>O=S(=O)(O)c1ccc2cc(O)c(S(=O)(=O)O)cc2c1</t>
  </si>
  <si>
    <t>2,7-Naphthalenedisulfonic acid, 3-hydroxy-</t>
  </si>
  <si>
    <t>serjeant5117</t>
  </si>
  <si>
    <t>C=0.02, I=0.1(NaClO4), mixed constant</t>
  </si>
  <si>
    <t>O=S(=O)(O)c1ccc2c(O)cc(S(=O)(=O)O)cc2c1</t>
  </si>
  <si>
    <t>2,7-Naphthalenedisulfonic acid, 4-hydroxy-</t>
  </si>
  <si>
    <t>serjeant5118</t>
  </si>
  <si>
    <t>O=S(=O)(O)c1cc(O)c2c(O)cc(S(=O)(=O)O)cc2c1</t>
  </si>
  <si>
    <t>B160</t>
  </si>
  <si>
    <t>2,7-Naphthalenedisulfonic acid, 4,5-dihydroxy-</t>
  </si>
  <si>
    <t>Chromotropic acid</t>
  </si>
  <si>
    <t>serjeant5119</t>
  </si>
  <si>
    <t>20-25 (assumed)</t>
  </si>
  <si>
    <t>16-23</t>
  </si>
  <si>
    <t>C=0.00005, I=0.1(NaClO4), mixed constant</t>
  </si>
  <si>
    <t>CC(=O)c1c[nH]c2ccccc12</t>
  </si>
  <si>
    <t>ethanone, 1-(3-indolyl)-</t>
  </si>
  <si>
    <t>Indole, 3-acetyl</t>
  </si>
  <si>
    <t>serjeant5120</t>
  </si>
  <si>
    <t>Cc1[nH]c2ccccc2c1C=O</t>
  </si>
  <si>
    <t>3-Indolecarbaldehyde, 2-methyl-</t>
  </si>
  <si>
    <t>serjeant5121</t>
  </si>
  <si>
    <t>Nc1cc(O)c2ccccc2c1</t>
  </si>
  <si>
    <t>1-Naphthol, 3-amino-</t>
  </si>
  <si>
    <t>serjeant5122</t>
  </si>
  <si>
    <t>2-Naphthol, 4-amino-</t>
  </si>
  <si>
    <t>serjeant5123</t>
  </si>
  <si>
    <t>Cc1nc2ccccc2cc1O</t>
  </si>
  <si>
    <t>3-Quinolinol, 2-methyl-</t>
  </si>
  <si>
    <t>serjeant5124</t>
  </si>
  <si>
    <t>c1coc(CNc2ncnc3nc[nH]c23)c1</t>
  </si>
  <si>
    <t>M78</t>
  </si>
  <si>
    <t>6-Purinylamine, N-furfuryl-</t>
  </si>
  <si>
    <t>['OPSIN_name1', 'OPSIN_nickname2', 'cirpy_nickname1', 'cirpy_nickname2', 'pubchem_nickname1', 'pubchem_nickname2', 'chemaxon_name1', 'chemaxon_nickname1']</t>
  </si>
  <si>
    <t>Kinetin; N6-Furfuryladenine</t>
  </si>
  <si>
    <t>serjeant5125</t>
  </si>
  <si>
    <t>acetic acid, 2-(3-indolyl)-</t>
  </si>
  <si>
    <t>serjeant5126</t>
  </si>
  <si>
    <t>Cc1c(-c2ccccc2)[nH]oc1=O</t>
  </si>
  <si>
    <t>isoxazol-5(2H)-one, 4-methyl-3-phenyl-</t>
  </si>
  <si>
    <t>serjeant5127</t>
  </si>
  <si>
    <t>O=C1CC(c2ccccc2)C(=O)N1</t>
  </si>
  <si>
    <t>F27, F29</t>
  </si>
  <si>
    <t>2,5-Pyrrolidinedione, 3-phenyl-</t>
  </si>
  <si>
    <t>serjeant5128</t>
  </si>
  <si>
    <t>CC1=NOC(=O)C1=NNc1ccccc1</t>
  </si>
  <si>
    <t>C=0.000002</t>
  </si>
  <si>
    <t>isoxazol-5-one, 4,5-dihydro-3-methyl-4-phenylhydrazono-</t>
  </si>
  <si>
    <t>serjeant5129</t>
  </si>
  <si>
    <t>O=c1[nH]nc(Cc2ccccc2)c(=O)[nH]1</t>
  </si>
  <si>
    <t>1,2,4-Triazine-3,5(2H,4H)-dione, 6-benzyl-</t>
  </si>
  <si>
    <t>serjeant5130</t>
  </si>
  <si>
    <t>Cc1c(C(=O)O)nnn1-c1ccccc1</t>
  </si>
  <si>
    <t>1,2,3-Triazole-4-carboxylic acid, 5-methyl-1-phenyl-</t>
  </si>
  <si>
    <t>serjeant5131</t>
  </si>
  <si>
    <t>O=C(O)C1CC1c1cccc(Cl)c1</t>
  </si>
  <si>
    <t>cyclopropanecarboxylic acid, 2-(3-chlorophenyl)-</t>
  </si>
  <si>
    <t>serjeant5132</t>
  </si>
  <si>
    <t>O=C(O)C1CC1c1ccc(Cl)cc1</t>
  </si>
  <si>
    <t>cyclopropanecarboxylic acid, 2-(4-chlorophenyl)-</t>
  </si>
  <si>
    <t>serjeant5133</t>
  </si>
  <si>
    <t>COc1ccc2[nH]c(C(=O)O)cc2c1</t>
  </si>
  <si>
    <t>aq. KOH, H= scale</t>
  </si>
  <si>
    <t>2-Indolecarboxylic acid, 5-methoxy-</t>
  </si>
  <si>
    <t>serjeant5134</t>
  </si>
  <si>
    <t>O=C(O)C1CC1c1cccc([N+](=O)[O-])c1</t>
  </si>
  <si>
    <t>cyclopropanecarboxylic acid, 2-(3-nitrophenyl)-</t>
  </si>
  <si>
    <t>serjeant5135</t>
  </si>
  <si>
    <t>O=C(O)C1CC1c1ccc([N+](=O)[O-])cc1</t>
  </si>
  <si>
    <t>cyclopropanecarboxylic acid, 2-(4-nitrophenyl)-</t>
  </si>
  <si>
    <t>serjeant5136</t>
  </si>
  <si>
    <t>NC(=O)c1ccc(O)c(C=CC(=O)O)c1</t>
  </si>
  <si>
    <t>propenoic acid, 3-(3-carbamoyl-6-hydroxyphenyl)-</t>
  </si>
  <si>
    <t>serjeant5137</t>
  </si>
  <si>
    <t>O=C1CCCc2c([N+](=O)[O-])ccc(O)c21</t>
  </si>
  <si>
    <t>1,2,3,4-Tetrahydronaphthalen-1-one, 8-hydroxy-5-nitro-</t>
  </si>
  <si>
    <t>serjeant5138</t>
  </si>
  <si>
    <t>O=C1CCCc2ccc([N+](=O)[O-])c(O)c21</t>
  </si>
  <si>
    <t>1,2,3,4-Tetrahydronaphthalen-1-one, 8-hydroxy-7-nitro-</t>
  </si>
  <si>
    <t>serjeant5139</t>
  </si>
  <si>
    <t>O=P(O)(O)Oc1cccc2ccccc12</t>
  </si>
  <si>
    <t>C=0.1, I=0.1, pK1 was determined in 10% dioxane-wate Value was corrected to 100% water</t>
  </si>
  <si>
    <t>1-Naphthyl dihydrogen phosphate</t>
  </si>
  <si>
    <t>serjeant5140</t>
  </si>
  <si>
    <t>O=P(O)(O)Oc1ccc2ccccc2c1</t>
  </si>
  <si>
    <t>C=0.1, I=0.1, pK1 was determined in 10% dioxane-water Value was corrected to 100% water</t>
  </si>
  <si>
    <t>2-Naphthyl dihydrogen phosphate</t>
  </si>
  <si>
    <t>serjeant5141</t>
  </si>
  <si>
    <t>O=C(O)CC(C(=O)O)c1ccc([N+](=O)[O-])cc1</t>
  </si>
  <si>
    <t>butanedioic acid, 2-(p-nitrophenyl)-</t>
  </si>
  <si>
    <t>serjeant5142</t>
  </si>
  <si>
    <t>CC1=NN(c2ccccc2)C(=O)C1</t>
  </si>
  <si>
    <t>2-Pyrazolin-5-one, 3-methyl-1-phenyl-</t>
  </si>
  <si>
    <t>serjeant5143</t>
  </si>
  <si>
    <t>CC1=NNC(=O)C1=NNc1ccccc1</t>
  </si>
  <si>
    <t>2-Pyrazolin-5-one, 3-methyl-4-phenylhydrazono-</t>
  </si>
  <si>
    <t>serjeant5144</t>
  </si>
  <si>
    <t>CCc1cc2c(O)cccc2s1</t>
  </si>
  <si>
    <t>benzo[b]thiophene-4-ol, 2-ethyl-</t>
  </si>
  <si>
    <t>serjeant5145</t>
  </si>
  <si>
    <t>CCc1ccc(O)c2ccsc12</t>
  </si>
  <si>
    <t>benzo[b]thiophene-4-ol, 7-ethyl-</t>
  </si>
  <si>
    <t>serjeant5146</t>
  </si>
  <si>
    <t>Cc1sc2ccc(O)cc2c1C</t>
  </si>
  <si>
    <t>benzo[b]thiophene-5-ol, 2,3-dimethyl-</t>
  </si>
  <si>
    <t>serjeant5147</t>
  </si>
  <si>
    <t>Cc1csc2c(C)cc(O)cc12</t>
  </si>
  <si>
    <t>benzo[b]thiophene-5-ol, 3,7-dimethyl-</t>
  </si>
  <si>
    <t>serjeant5148</t>
  </si>
  <si>
    <t>Cc1sc2cc(O)ccc2c1C</t>
  </si>
  <si>
    <t>benzo[b]thiophene-6-ol, 2,3-dimethyl-</t>
  </si>
  <si>
    <t>serjeant5149</t>
  </si>
  <si>
    <t>Cc1sc2c(O)cccc2c1C</t>
  </si>
  <si>
    <t>benzo[b]thiophene-7-ol, 2,3-dimethyl-</t>
  </si>
  <si>
    <t>serjeant5150</t>
  </si>
  <si>
    <t>O=C(Cc1c[nH]c2ccccc12)NO</t>
  </si>
  <si>
    <t>acetohydroxamic acid, 2-(3-indolyl)-</t>
  </si>
  <si>
    <t>serjeant5151</t>
  </si>
  <si>
    <t>CCOC(=O)c1nc2c(C)nc[nH]c-2nc1=O</t>
  </si>
  <si>
    <t>Ethyl 1,7-dihydro-4-methyl-7-oxopteridine-6-carboxylate</t>
  </si>
  <si>
    <t>serjeant5153</t>
  </si>
  <si>
    <t>CCOC(=O)Cc1nc2c(=O)[nH]cnc2[nH]c1=O</t>
  </si>
  <si>
    <t>Ethyl 2-(3,4,7,8-tetrahydro-4,7-dioxo-6-pteridinyl)acetate</t>
  </si>
  <si>
    <t>serjeant5154</t>
  </si>
  <si>
    <t>O=C(O)CSC(C(=O)O)c1ccccc1</t>
  </si>
  <si>
    <t>3-Thiapentanedioic acid, 2-phenyl-</t>
  </si>
  <si>
    <t>serjeant5155</t>
  </si>
  <si>
    <t>O=C(CCC([N+](=O)[O-])[N+](=O)[O-])c1ccccc1</t>
  </si>
  <si>
    <t>1-Butanone, 4,4-dinitro-1-phenyl-</t>
  </si>
  <si>
    <t>serjeant5156</t>
  </si>
  <si>
    <t>Cn1c(=O)c2nc(C(=O)O)c(=O)n(C)c2n(C)c1=O</t>
  </si>
  <si>
    <t>6-Pteridinecarboxylic acid, 1,2,3,4,7,8-hexahydro-1,3,8-trimethyl-2,4,7-trioxo-</t>
  </si>
  <si>
    <t>serjeant5157</t>
  </si>
  <si>
    <t>COc1nc2c(nc1C(=O)O)c(=O)n(C)c(=O)n2C</t>
  </si>
  <si>
    <t>6-Pteridinecarboxylic acid, 1,2,3,4-tetrahydro-7-methoxy-1,3-dimethyl-2,4-dioxo-</t>
  </si>
  <si>
    <t>serjeant5158</t>
  </si>
  <si>
    <t>CC(=O)CC(=O)Nc1ccccc1</t>
  </si>
  <si>
    <t>butanamide, 3-oxo-N-phenyl-</t>
  </si>
  <si>
    <t>Acetoacetanilide</t>
  </si>
  <si>
    <t>serjeant5159</t>
  </si>
  <si>
    <t>5% ethanol, mixed constant</t>
  </si>
  <si>
    <t>O5/E3bg</t>
  </si>
  <si>
    <t>CC(=O)Nc1c(C)cccc1C(=O)O</t>
  </si>
  <si>
    <t>benzoic acid, 2-acetylamino-3-methyl-</t>
  </si>
  <si>
    <t>serjeant5160</t>
  </si>
  <si>
    <t>CC(=O)Nc1cc(C)ccc1C(=O)O</t>
  </si>
  <si>
    <t>benzoic acid, 2-acetylamino-4-methyl-</t>
  </si>
  <si>
    <t>serjeant5161</t>
  </si>
  <si>
    <t>CC(=O)Nc1ccc(C)cc1C(=O)O</t>
  </si>
  <si>
    <t>benzoic acid, 2-acetylamino-5-methyl-</t>
  </si>
  <si>
    <t>serjeant5162</t>
  </si>
  <si>
    <t>CC(=O)Nc1cccc(C)c1C(=O)O</t>
  </si>
  <si>
    <t>benzoic acid, 2-acetylamino-6-methyl-</t>
  </si>
  <si>
    <t>serjeant5163</t>
  </si>
  <si>
    <t>CC(=O)Nc1cccc(C(=O)O)c1C</t>
  </si>
  <si>
    <t>benzoic acid, 3-acetylamino-2-methyl-</t>
  </si>
  <si>
    <t>serjeant5164</t>
  </si>
  <si>
    <t>CC(=O)Nc1ccc(C)c(C(=O)O)c1</t>
  </si>
  <si>
    <t>benzoic acid, 3-acetylamino-6-methyl-</t>
  </si>
  <si>
    <t>serjeant5165</t>
  </si>
  <si>
    <t>CC(=O)Nc1ccc(C(=O)O)c(C)c1</t>
  </si>
  <si>
    <t>benzoic acid, 4-acetylamino-2-methyl-</t>
  </si>
  <si>
    <t>serjeant5166</t>
  </si>
  <si>
    <t>CNc1ccc(C(=O)OCC(=O)O)cc1</t>
  </si>
  <si>
    <t>pK(NMe+)</t>
  </si>
  <si>
    <t>acetic acid, 2-(4-(N-methylamino)benzoyloxy)-</t>
  </si>
  <si>
    <t>serjeant5167</t>
  </si>
  <si>
    <t>O=C(O)CN(CC(=O)O)c1ccccc1</t>
  </si>
  <si>
    <t>3-Azapentanedioic acid, 3-phenyl-</t>
  </si>
  <si>
    <t>Iminodiacetic acid, N-phenyl</t>
  </si>
  <si>
    <t>serjeant5168</t>
  </si>
  <si>
    <t>COc1cc(NC(C)=O)ccc1C(=O)O</t>
  </si>
  <si>
    <t>benzoic acid, 4-acetylamino-2-methoxy-</t>
  </si>
  <si>
    <t>serjeant5169</t>
  </si>
  <si>
    <t>NC(Cc1cccc(C(=O)O)c1)C(=O)O</t>
  </si>
  <si>
    <t>pK1(L-isomer)</t>
  </si>
  <si>
    <t>propanoic acid, 2-amino-3-(3-carboxyphenyl)-</t>
  </si>
  <si>
    <t>serjeant5171</t>
  </si>
  <si>
    <t>pK2(L-isomer)</t>
  </si>
  <si>
    <t>CC(Nc1ccccc1C(=O)O)C(=O)O</t>
  </si>
  <si>
    <t>propanoic acid, 2-(2-carboxyphenyl)amino-</t>
  </si>
  <si>
    <t>serjeant5172</t>
  </si>
  <si>
    <t>O=C(O)C[As](CC(=O)O)c1ccccc1</t>
  </si>
  <si>
    <t>3-Arsapentanedioic acid, 3-phenyl-</t>
  </si>
  <si>
    <t>Arsinodiacetic acid, As-phenyl</t>
  </si>
  <si>
    <t>serjeant5173</t>
  </si>
  <si>
    <t>O=C(O)CN(CC(=O)O)c1ccccc1O</t>
  </si>
  <si>
    <t>3-Azapentanedioic acid, 3-(2-hydroxyphenyl)-</t>
  </si>
  <si>
    <t>Iminodiacetic acid, N-(2-hydroxyphenyl)</t>
  </si>
  <si>
    <t>serjeant5174</t>
  </si>
  <si>
    <t>NC(Cc1ccc(O)c(C(=O)O)c1)C(=O)O</t>
  </si>
  <si>
    <t>propanoic acid, 2-amino-3-(3-carboxy-4-hydroxyphenyl)-</t>
  </si>
  <si>
    <t>serjeant5175</t>
  </si>
  <si>
    <t>CC(C)(C)c1c([N+](=O)[O-])cc([N+](=O)[O-])c(O)c1[N+](=O)[O-]</t>
  </si>
  <si>
    <t>phenol, 3-tert-butyl-2,4,6-trinitro-</t>
  </si>
  <si>
    <t>serjeant5176</t>
  </si>
  <si>
    <t>indol-5-ol, 3-(2-aminoethyl)-</t>
  </si>
  <si>
    <t>Serotonine</t>
  </si>
  <si>
    <t>serjeant5178</t>
  </si>
  <si>
    <t>N#CC1C(=O)NC(=O)C12CCCCC2</t>
  </si>
  <si>
    <t>2-Azaspiro[4.5]decane-4-carbonitrile, 1,3-dioxo-</t>
  </si>
  <si>
    <t>serjeant5179</t>
  </si>
  <si>
    <t>C=CCC1(CC=C)C(=O)NC(=O)NC1=O</t>
  </si>
  <si>
    <t>pyrimidine-2,4,6(1H,3H,5H)-trione, 5,5-diallyl-</t>
  </si>
  <si>
    <t>serjeant5184</t>
  </si>
  <si>
    <t>CCOc1ccccc1[Se]CC(=O)O</t>
  </si>
  <si>
    <t>acetic acid, 2-(2-ethoxyphenyl)seleno-</t>
  </si>
  <si>
    <t>serjeant5186</t>
  </si>
  <si>
    <t>CCOc1ccc([Se]CC(=O)O)cc1</t>
  </si>
  <si>
    <t>acetic acid, 2-(4-ethoxyphenyl)seleno-</t>
  </si>
  <si>
    <t>serjeant5187</t>
  </si>
  <si>
    <t>O=C(O)CN(CC(=O)O)Cc1ccccn1</t>
  </si>
  <si>
    <t>3-Azapentanedioic acid, 3-(2-pyridylmethyl)-</t>
  </si>
  <si>
    <t>Iminodiacetic acid, N-(2-pyridylmethyl)</t>
  </si>
  <si>
    <t>serjeant5188</t>
  </si>
  <si>
    <t>I=0.1((CH3)4NNO3), concentration constants</t>
  </si>
  <si>
    <t>Cc1c([N+](=O)[O-])cc(C(C)C)c(O)c1[N+](=O)[O-]</t>
  </si>
  <si>
    <t>phenol, 2-isopropyl-5-methyl-4,6-dinitro-</t>
  </si>
  <si>
    <t>serjeant5190</t>
  </si>
  <si>
    <t>Purine-2,6(1H,3H)-dione, 9-(Œ≤-D-ribofuranosyl)-</t>
  </si>
  <si>
    <t>serjeant5194</t>
  </si>
  <si>
    <t>CC(C)(C)c1ccc(O)c(Cl)c1</t>
  </si>
  <si>
    <t>phenol, 4-tert-butyl-2-chloro-</t>
  </si>
  <si>
    <t>serjeant5195</t>
  </si>
  <si>
    <t>Cc1cc(O)c(C(C)C)cc1Cl</t>
  </si>
  <si>
    <t>phenol, 4-chloro-5-methyl-2-isopropyl-</t>
  </si>
  <si>
    <t>serjeant5196</t>
  </si>
  <si>
    <t>N#CC12CCC(C(=O)O)(CC1)CC2</t>
  </si>
  <si>
    <t>bicyclo[2.2.2]octane-1-carboxylic acid, 4-cyano-</t>
  </si>
  <si>
    <t>serjeant5197</t>
  </si>
  <si>
    <t>NCCC(C(=O)O)c1ccccc1</t>
  </si>
  <si>
    <t>butanoic acid, 4-amino-2-phenyl-</t>
  </si>
  <si>
    <t>serjeant5199</t>
  </si>
  <si>
    <t>NCC(CC(=O)O)c1ccccc1</t>
  </si>
  <si>
    <t>butanoic acid, 4-amino-3-phenyl-</t>
  </si>
  <si>
    <t>serjeant5200</t>
  </si>
  <si>
    <t>NC(CCC(=O)O)c1ccccc1</t>
  </si>
  <si>
    <t>butanoic acid, 4-amino-4-phenyl-</t>
  </si>
  <si>
    <t>serjeant5201</t>
  </si>
  <si>
    <t>CCc1cc(O)cc(CC)c1N=O</t>
  </si>
  <si>
    <t>phenol, 3,5-diethyl-4-nitroso-</t>
  </si>
  <si>
    <t>serjeant5202</t>
  </si>
  <si>
    <t>NCc1ccccc1CCC(=O)O</t>
  </si>
  <si>
    <t>propanoic acid, 3-(2-aminomethylphenyl)-</t>
  </si>
  <si>
    <t>serjeant5203</t>
  </si>
  <si>
    <t>NCc1ccc(CCC(=O)O)cc1</t>
  </si>
  <si>
    <t>propanoic acid, 3-(4-aminomethylphenyl)-</t>
  </si>
  <si>
    <t>serjeant5204</t>
  </si>
  <si>
    <t>CCc1cc([N+](=O)[O-])cc(CC)c1O</t>
  </si>
  <si>
    <t>phenol, 2,6-diethyl-4-nitro-</t>
  </si>
  <si>
    <t>serjeant5205</t>
  </si>
  <si>
    <t>serjeant5206</t>
  </si>
  <si>
    <t>I33, I34</t>
  </si>
  <si>
    <t>CN1C(=O)CC(O)(N(CC(=O)O)CC(=O)O)N(C)C1=O</t>
  </si>
  <si>
    <t>I=0.1((CH3)4NNO3)</t>
  </si>
  <si>
    <t>iminodiacetic acid, N-(1,2,3,4-tetrahydro-6-hydroxy-1,3-dimethyl-2,4-dioxopyrimidin-6-yl)-</t>
  </si>
  <si>
    <t>serjeant5209</t>
  </si>
  <si>
    <t>I=0.1, titration with (CH3)4NOH</t>
  </si>
  <si>
    <t>CCC(O)(C(=N)N)c1ccccc1</t>
  </si>
  <si>
    <t>I=0.1(KCl)_x000D_
Decomposition occurs; results obtained from extrapolation to zero time</t>
  </si>
  <si>
    <t>butanamidine, 2-hydroxy-2-phenyl-</t>
  </si>
  <si>
    <t>serjeant5212</t>
  </si>
  <si>
    <t>O=S(O)CCCCc1ccccc1</t>
  </si>
  <si>
    <t>butanesulfinic acid, 4-phenyl-</t>
  </si>
  <si>
    <t>serjeant5213</t>
  </si>
  <si>
    <t>C[Si](C)(C)c1cccc(C(=O)O)c1</t>
  </si>
  <si>
    <t>benzoic acid, 3-trimethylsilyl-</t>
  </si>
  <si>
    <t>serjeant5214</t>
  </si>
  <si>
    <t>C[Si](C)(C)c1ccc(C(=O)O)cc1</t>
  </si>
  <si>
    <t>benzoic acid, 4-trimethylsilyl-</t>
  </si>
  <si>
    <t>serjeant5215</t>
  </si>
  <si>
    <t>C=CCC1(C(C)C)C(=O)NC(=O)NC1=O</t>
  </si>
  <si>
    <t>pyrimidine-2,4,6(1H,3H,5H)-trione, 5-allyl-5-isopropyl-</t>
  </si>
  <si>
    <t>serjeant5216</t>
  </si>
  <si>
    <t>Cc1cn([C@H]2C[C@H](O)[C@@H](CO)O2)c(=O)[nH]c1=O</t>
  </si>
  <si>
    <t>uridine, 2'-deoxy-5-methyl-</t>
  </si>
  <si>
    <t>Thymidine</t>
  </si>
  <si>
    <t>serjeant5218</t>
  </si>
  <si>
    <t>Cc1cn([C@@H]2O[C@H](CO)[C@@H](O)[C@H]2O)c(=O)[nH]c1=O</t>
  </si>
  <si>
    <t>uridine, 5-methyl-</t>
  </si>
  <si>
    <t>1-Œ≤-D-Ribofuranosylthymine</t>
  </si>
  <si>
    <t>serjeant5219</t>
  </si>
  <si>
    <t>Cc1cn([C@@H]2O[C@H](CO)[C@H](O)[C@H]2O)c(=O)[nH]c1=O</t>
  </si>
  <si>
    <t>1-Œ≤-D-Xylofuranosylthymine</t>
  </si>
  <si>
    <t>serjeant5220</t>
  </si>
  <si>
    <t>Cc1ccc(O)c(CN(C)C)c1</t>
  </si>
  <si>
    <t>phenol, 2-(dimethylamino)methyl-4-methyl-</t>
  </si>
  <si>
    <t>serjeant5225</t>
  </si>
  <si>
    <t>Cc1cccc(CN(C)C)c1O</t>
  </si>
  <si>
    <t>phenol, 2-(dimethylamino)methyl-6-methyl-</t>
  </si>
  <si>
    <t>serjeant5226</t>
  </si>
  <si>
    <t>CCCN(O)N=Nc1ccc(C)cc1</t>
  </si>
  <si>
    <t>triazen-3-ol, 3-propyl-1-(p-tolyl)-</t>
  </si>
  <si>
    <t>serjeant5227</t>
  </si>
  <si>
    <t>CC(C)(O)CCNc1ncnc2nc[nH]c12</t>
  </si>
  <si>
    <t>2-Butanol, 4-(6-purinyl)amino-2-methyl-</t>
  </si>
  <si>
    <t>serjeant5228</t>
  </si>
  <si>
    <t>COc1ccc(O)c(CN(C)C)c1</t>
  </si>
  <si>
    <t>phenol, 2-(dimethylamino)methyl-4-methoxy-</t>
  </si>
  <si>
    <t>serjeant5229</t>
  </si>
  <si>
    <t>COc1cccc(CN(C)C)c1O</t>
  </si>
  <si>
    <t>phenol, 2-(dimethylamino)methyl-6-methoxy-</t>
  </si>
  <si>
    <t>serjeant5230</t>
  </si>
  <si>
    <t>Nc1c(C(=O)O)ncn1C1CCCCC1</t>
  </si>
  <si>
    <t>4-Imidazolecarboxylic acid, 5-amino-1-cyclohexyl-</t>
  </si>
  <si>
    <t>serjeant5231</t>
  </si>
  <si>
    <t>Cytidine, N(4)-methyl-</t>
  </si>
  <si>
    <t>Pyrimidin-2(1H)-one, 4-methylamino-1-(Œ≤-D-ribofuranosyl)-</t>
  </si>
  <si>
    <t>serjeant5233</t>
  </si>
  <si>
    <t>O=C(O)CN(CC(=O)O)C1(C(=O)O)CCCC1</t>
  </si>
  <si>
    <t>3-Azapentanedioic acid, 3-(1-carboxycyclopentyl)-</t>
  </si>
  <si>
    <t>Iminodiacetic acid, N-(1-carboxycyclopentyl)</t>
  </si>
  <si>
    <t>serjeant5234</t>
  </si>
  <si>
    <t>CCC(N)(CS)c1ccccc1</t>
  </si>
  <si>
    <t>butanethiol, 2-amino-2-phenyl-</t>
  </si>
  <si>
    <t>serjeant5235</t>
  </si>
  <si>
    <t>CC(S)(CN)Cc1ccccc1</t>
  </si>
  <si>
    <t>2-Propanethiol, 1-amino-2-methyl-3-phenyl-</t>
  </si>
  <si>
    <t>serjeant5236</t>
  </si>
  <si>
    <t>CCCc1c(CC)c(=O)[nH]c(=O)n1C</t>
  </si>
  <si>
    <t>pyrimidine-2,4(1H,3H)-dione, 5-ethyl-1-methyl-6-propyl-</t>
  </si>
  <si>
    <t>serjeant5237</t>
  </si>
  <si>
    <t>CCCc1[nH]c(=O)n(C)c(=O)c1CC</t>
  </si>
  <si>
    <t>pyrimidine-2,4(1H,3H)-dione, 5-ethyl-3-methyl-6-propyl-</t>
  </si>
  <si>
    <t>serjeant5238</t>
  </si>
  <si>
    <t>CCCCC1(CC)C(=O)NC(=O)NC1=O</t>
  </si>
  <si>
    <t>pyrimidine-2,4,6(1H,3H,5H)-trione, 5-butyl-5-ethyl-</t>
  </si>
  <si>
    <t>serjeant5239</t>
  </si>
  <si>
    <t>O=C(O)CN(CCN(CC(=O)O)CC(=O)O)CC(=O)O</t>
  </si>
  <si>
    <t>C=0.001, I=2.0(HCl-NaCl), concentration constants</t>
  </si>
  <si>
    <t>O18</t>
  </si>
  <si>
    <t>3,6-Diazaoctanedioic acid, 3,6-bis(carboxylmethyl)-</t>
  </si>
  <si>
    <t>EDTA; Ethyleneedinitrilotetraacetic acid</t>
  </si>
  <si>
    <t>serjeant5240</t>
  </si>
  <si>
    <t>M93</t>
  </si>
  <si>
    <t>I=1.0((CH3)4NCl), concentration constants</t>
  </si>
  <si>
    <t>CN(C)C12CCC(C(=O)O)(CC1)C2</t>
  </si>
  <si>
    <t>bicyclo[2.2.1]heptane-1-carboxylic acid, 4-dimethylamino-</t>
  </si>
  <si>
    <t>serjeant5241</t>
  </si>
  <si>
    <t>CCCCCCCc1n[nH]c(=O)[nH]c1=O</t>
  </si>
  <si>
    <t>1,2,4-Triazine-3,5(2H,4H)-dione, 6-heptyl-</t>
  </si>
  <si>
    <t>serjeant5242</t>
  </si>
  <si>
    <t>O=C(O)CN(CC(=O)O)C1CCCCC1</t>
  </si>
  <si>
    <t>F49</t>
  </si>
  <si>
    <t>3-Azapentanedioic acid, 3-cyclohexyl-</t>
  </si>
  <si>
    <t>Iminodiacetic acid, N-cyclohexyl</t>
  </si>
  <si>
    <t>serjeant5243</t>
  </si>
  <si>
    <t>CCOC(=O)NCc1c(NC(=O)OCC)nnn1C</t>
  </si>
  <si>
    <t>Ethyl (5-(ethoxycarbonylaminomethyl)-1-methyl-1,2,3-triazol-4-yl)aminomethanoate</t>
  </si>
  <si>
    <t>serjeant5244</t>
  </si>
  <si>
    <t>O=C(O)CN(CC(=O)O)C1CCCCC1O</t>
  </si>
  <si>
    <t>3-Azapentanedioic acid, 3-(2-hydroxycyclohexyl)-</t>
  </si>
  <si>
    <t>Iminodiacetic acid, N-(2-hydroxycyclohexyl)</t>
  </si>
  <si>
    <t>serjeant5245</t>
  </si>
  <si>
    <t>O=C(O)CN(CC(=O)O)CC1CCCCO1</t>
  </si>
  <si>
    <t>3-Azapentanedioic acid, 3-(tetrahydropyran-2-yl)methyl-</t>
  </si>
  <si>
    <t>Iminodiacetic acid, N-(tetrahydropyran-2-yl)methyl</t>
  </si>
  <si>
    <t>serjeant5246</t>
  </si>
  <si>
    <t>Diethyl 2-amino-3-oxohexanedioate</t>
  </si>
  <si>
    <t>serjeant5247</t>
  </si>
  <si>
    <t>CC(C)(C)C1CCNC(C(=O)O)C1</t>
  </si>
  <si>
    <t>2-Piperidinecarboxylic acid, 4-tert-butyl-</t>
  </si>
  <si>
    <t>serjeant5249</t>
  </si>
  <si>
    <t>CCCCCCCCCC([N+](=O)[O-])[N+](=O)[O-]</t>
  </si>
  <si>
    <t>N38, N39</t>
  </si>
  <si>
    <t>decane, 1,1-dinitro-</t>
  </si>
  <si>
    <t>serjeant5252</t>
  </si>
  <si>
    <t>CCCCCCCCCC(=O)NO</t>
  </si>
  <si>
    <t>Decanohydroxamic acid</t>
  </si>
  <si>
    <t>serjeant5253</t>
  </si>
  <si>
    <t>CCCCOP(=O)(CC(=O)O)OCCCC</t>
  </si>
  <si>
    <t>acetic acid, 2-dibutoxyphosphinyl-</t>
  </si>
  <si>
    <t>serjeant5256</t>
  </si>
  <si>
    <t>OCCN(CCO)CCN(CCO)CCO</t>
  </si>
  <si>
    <t>R42</t>
  </si>
  <si>
    <t>3,6-Diazaoctane-1,8-diol, 3,6-bis(2-hydroxyethyl)-</t>
  </si>
  <si>
    <t>(2,2',2",2"'-Ethylenedinitrilo)tetraethanol</t>
  </si>
  <si>
    <t>serjeant5257</t>
  </si>
  <si>
    <t>O=P(O)(O)CCCCCCCCCCP(=O)(O)O</t>
  </si>
  <si>
    <t>Average of values at 25, 37, 50 deg</t>
  </si>
  <si>
    <t>Decane-1,10-diphosphonic acid</t>
  </si>
  <si>
    <t>serjeant5258</t>
  </si>
  <si>
    <t>Extrapolated from values at I=0.1-1.0(N(CH3)4Br)</t>
  </si>
  <si>
    <t>O=S(=O)(O)c1cc2cc(S(=O)(=O)O)c(Cl)c(O)c2c(O)c1Cl</t>
  </si>
  <si>
    <t>C=0.00005, mixed constant</t>
  </si>
  <si>
    <t>2,7-Naphthalenedisulfonic acid, 3,6-dichloro-4,5-dihydroxy-</t>
  </si>
  <si>
    <t>serjeant5259</t>
  </si>
  <si>
    <t>O=C1NC(=S)SC1=Cc1ccccc1</t>
  </si>
  <si>
    <t>thiazolidin-4-one, 5-benzylidene-2-thioxo-</t>
  </si>
  <si>
    <t>serjeant5260</t>
  </si>
  <si>
    <t>O=C1C(=NO)C=C(S(=O)(=O)O)c2ccccc21</t>
  </si>
  <si>
    <t>1-Naphthalenesulfonic acid, 3,4-dihydro-3-hydroxyimino-4-oxo-</t>
  </si>
  <si>
    <t>serjeant5261</t>
  </si>
  <si>
    <t>O=Nc1ccc2c(S(=O)(=O)O)cccc2c1O</t>
  </si>
  <si>
    <t>I=0.007-1.9</t>
  </si>
  <si>
    <t>1-Naphthalenesulfonic acid, 5-hydroxy-6-nitroso-</t>
  </si>
  <si>
    <t>serjeant5262</t>
  </si>
  <si>
    <t>O=Nc1ccc2cccc(S(=O)(=O)O)c2c1O</t>
  </si>
  <si>
    <t>1-Naphthalenesulfonic acid, 8-hydroxy-7-nitroso-</t>
  </si>
  <si>
    <t>serjeant5263</t>
  </si>
  <si>
    <t>O=Nc1ccc2cc(S(=O)(=O)O)ccc2c1O</t>
  </si>
  <si>
    <t>2-Naphthalenesulfonic acid, 5-hydroxy-6-nitroso-</t>
  </si>
  <si>
    <t>serjeant5264</t>
  </si>
  <si>
    <t>O=Nc1c(O)ccc2cc(S(=O)(=O)O)ccc12</t>
  </si>
  <si>
    <t>I=0.007-0.5</t>
  </si>
  <si>
    <t>2-Naphthalenesulfonic acid, 6-hydroxy-5-nitroso-</t>
  </si>
  <si>
    <t>serjeant5265</t>
  </si>
  <si>
    <t>O=Nc1c(O)ccc2ccc(S(=O)(=O)O)cc12</t>
  </si>
  <si>
    <t>2-Naphthalenesulfonic acid, 7-hydroxy-8-nitroso-</t>
  </si>
  <si>
    <t>serjeant5266</t>
  </si>
  <si>
    <t>O=Nc1ccc2ccc(S(=O)(=O)O)cc2c1O</t>
  </si>
  <si>
    <t>2-Naphthalenesulfonic acid, 8-hydroxy-7-nitroso-</t>
  </si>
  <si>
    <t>serjeant5267</t>
  </si>
  <si>
    <t>O=Nc1cc(S(=O)(=O)O)c2cccc(S(=O)(=O)O)c2c1O</t>
  </si>
  <si>
    <t>1,5-Naphthalenedisulfonic acid, 8-hydroxy-7-nitroso-</t>
  </si>
  <si>
    <t>serjeant5268</t>
  </si>
  <si>
    <t>O=C1C(S(=O)(=O)O)=Cc2cc(S(=O)(=O)O)ccc2C1=NO</t>
  </si>
  <si>
    <t>C=0.0045</t>
  </si>
  <si>
    <t>2,7-Naphthalenedisulfonic acid, 3,4-dihydro-4-hydroxyimino-3-oxo-</t>
  </si>
  <si>
    <t>serjeant5269</t>
  </si>
  <si>
    <t>O=c1[nH]c(=S)[nH]c(O)c1-c1ccccc1</t>
  </si>
  <si>
    <t>pyrimidin-4(1H)-one, 2,3-dihydro-6-hydroxy-5-phenyl-2-thioxo-</t>
  </si>
  <si>
    <t>serjeant5270</t>
  </si>
  <si>
    <t>CC1=NOC(=O)C1=NNc1ccccc1Cl</t>
  </si>
  <si>
    <t>isoxazol-5-one, 4-(2-chlorophenyl)hydrazono-4,5-dihydro-3-methyl-</t>
  </si>
  <si>
    <t>serjeant5272</t>
  </si>
  <si>
    <t>CC1=NOC(=O)C1=NNc1cccc(Cl)c1</t>
  </si>
  <si>
    <t>isoxazol-5-one, 4-(3-chlorophenyl)hydrazono-4,5-dihydro-3-methyl-</t>
  </si>
  <si>
    <t>serjeant5273</t>
  </si>
  <si>
    <t>CC1=NOC(=O)C1=NNc1ccc(Cl)cc1</t>
  </si>
  <si>
    <t>isoxazol-5-one, 4-(4-chlorophenyl)hydrazono-4,5-dihydro-3-methyl-</t>
  </si>
  <si>
    <t>serjeant5274</t>
  </si>
  <si>
    <t>Cc1ccc(O)c(N=Nc2nccs2)c1</t>
  </si>
  <si>
    <t>phenol, 4-methyl-2-(2-thiazolylazo)-</t>
  </si>
  <si>
    <t>serjeant5275</t>
  </si>
  <si>
    <t>O=S(=O)(Nc1ncccn1)c1ccccc1</t>
  </si>
  <si>
    <t>pK(-SO2NH)</t>
  </si>
  <si>
    <t>benzenesulfonamide, N-(2-pyrimidinyl)-</t>
  </si>
  <si>
    <t>serjeant5276</t>
  </si>
  <si>
    <t>COc1ccc(N=Nc2nccs2)c(O)c1</t>
  </si>
  <si>
    <t>C56</t>
  </si>
  <si>
    <t>phenol, 5-methoxy-2-(2-thiazolylazo)-</t>
  </si>
  <si>
    <t>TAMR</t>
  </si>
  <si>
    <t>serjeant5277</t>
  </si>
  <si>
    <t>S95</t>
  </si>
  <si>
    <t>COc1ccc(O)c(N=Nc2nccs2)c1</t>
  </si>
  <si>
    <t>phenol, 4-methoxy-2-(2-thiazolylazo)-</t>
  </si>
  <si>
    <t>serjeant5278</t>
  </si>
  <si>
    <t>5-Quinolinesulfonic acid, 8-hydroxy-2-methyl-</t>
  </si>
  <si>
    <t>serjeant5279</t>
  </si>
  <si>
    <t>Nc1cc2c(O)cc(S(=O)(=O)O)cc2cc1S(=O)(=O)O</t>
  </si>
  <si>
    <t>2,7-Naphthalenedisulfonic acid, 3-amino-5-hydroxy-</t>
  </si>
  <si>
    <t>serjeant5280</t>
  </si>
  <si>
    <t>CC(=O)C(Cl)C(=O)Nc1ccccc1</t>
  </si>
  <si>
    <t>5% v/v ethanol, mixed constant</t>
  </si>
  <si>
    <t>butanamide, 2-chloro-3-oxo-N-phenyl-</t>
  </si>
  <si>
    <t>serjeant5281</t>
  </si>
  <si>
    <t>Nc1ccc(S(=O)(=O)Nc2ncccn2)cc1</t>
  </si>
  <si>
    <t>benzenesulfonamide, 4-amino-N-(2-pyrimidinyl)-</t>
  </si>
  <si>
    <t>Sulfadiazin</t>
  </si>
  <si>
    <t>serjeant5282</t>
  </si>
  <si>
    <t>O=C(O)CN(CC(=O)O)c1ccccc1S</t>
  </si>
  <si>
    <t>3-Azapentanedioic acid, 3-(2-mercaptophenyl)-</t>
  </si>
  <si>
    <t>Iminodiacetic acid, N-(2-mercaptophenyl)</t>
  </si>
  <si>
    <t>serjeant5284</t>
  </si>
  <si>
    <t>O=C(O)CN(CC(=O)O)CC(=O)c1cccs1</t>
  </si>
  <si>
    <t>3-Azapentanedioic acid, 3-(2-thenoylmethyl)-</t>
  </si>
  <si>
    <t>Iminodiacetic acid, N-(2-thenoylmethyl)</t>
  </si>
  <si>
    <t>serjeant5285</t>
  </si>
  <si>
    <t>Cn1c(Cl)cc2c(c1=O)CCCC2</t>
  </si>
  <si>
    <t>isoquinolin-1(2H)-one, 3-chloro-5,6,7,8-tetrahydro-2-methyl-</t>
  </si>
  <si>
    <t>serjeant5286</t>
  </si>
  <si>
    <t>O=c1[nH]c(=S)[nH]c(O)c1C1=CCCCC1</t>
  </si>
  <si>
    <t>pyrimidin-4(1H)-one, 5-(1-cyclohexenyl)-2,3-dihydro-6-hydroxy-2-thioxo-</t>
  </si>
  <si>
    <t>serjeant5287</t>
  </si>
  <si>
    <t>O=c1[nH]c(=S)[nH]c(O)c1C1C=CCCC1</t>
  </si>
  <si>
    <t>pyrimidin-4(1H)-one, 5-(2-cyclohexenyl)-2,3-dihydro-6-hydroxy-2-thioxo-</t>
  </si>
  <si>
    <t>serjeant5288</t>
  </si>
  <si>
    <t>Cc1cc2sc(C)cc2c(C)[nH+]1.[Cl-]</t>
  </si>
  <si>
    <t>thieno[3,2-c]pyridinium chloride, 2,4,6-trimethyl-</t>
  </si>
  <si>
    <t>serjeant5289</t>
  </si>
  <si>
    <t>C=C(Br)CC1(C(C)C)C(=O)NC(=O)NC1=O</t>
  </si>
  <si>
    <t>pyrimidine-2,4,6(1H,3H,5H)-trione, 5-(2-bromoallyl)-5-isopropyl-</t>
  </si>
  <si>
    <t>serjeant5290</t>
  </si>
  <si>
    <t>Cc1cn([C@H]2C[C@H](O)[C@@H](CO)O2)c(=S)[nH]c1=S</t>
  </si>
  <si>
    <t>thymidine, 2,4-dithio-</t>
  </si>
  <si>
    <t>serjeant5293</t>
  </si>
  <si>
    <t>Cc1cn([C@@H]2O[C@H](CO)[C@@H](O)[C@H]2O)c(=S)[nH]c1=S</t>
  </si>
  <si>
    <t>uridine, 5-methyl-2,4-dithio-</t>
  </si>
  <si>
    <t>serjeant5295</t>
  </si>
  <si>
    <t>Nc1ncnc2c1ncn2[C@@H]1O[C@H](COP(=O)(O)OP(=O)(O)O)[C@@H](O)[C@H]1O</t>
  </si>
  <si>
    <t>I=0.1(KNO3), extrapolated to C=0</t>
  </si>
  <si>
    <t>Adenosine-5'-(trihydrogen diphosphate)</t>
  </si>
  <si>
    <t>ADP</t>
  </si>
  <si>
    <t>serjeant5304</t>
  </si>
  <si>
    <t>Metallic cations replaced by tetrapropylammonium ion</t>
  </si>
  <si>
    <t>P61, P62</t>
  </si>
  <si>
    <t>CCCCC1(CC)C(=O)NC(=S)NC1=O</t>
  </si>
  <si>
    <t>pyrimidine-4,6(1H,5H)-dione, 5-butyl-5-ethyl-2,3-dihydro-2-thioxo-</t>
  </si>
  <si>
    <t>serjeant5313</t>
  </si>
  <si>
    <t>I=0.1((C2H5)4NBr)</t>
  </si>
  <si>
    <t>O27</t>
  </si>
  <si>
    <t>Adenosine-5'-(tetrahydrogen triphosphate)</t>
  </si>
  <si>
    <t>ATP</t>
  </si>
  <si>
    <t>serjeant5314</t>
  </si>
  <si>
    <t>CC[N+](C)(CC)CCC(=NO)C(C)=O.[I-]</t>
  </si>
  <si>
    <t>N,N-Diethyl-N-methyl 3-hydroxyimino-4-oxopentylammonium iodide</t>
  </si>
  <si>
    <t>2-Pentanone, 5-N,N,N-diethylmethylammonio-3-hydroxyimino-, iodide</t>
  </si>
  <si>
    <t>serjeant5319</t>
  </si>
  <si>
    <t>decylphosphonic acid, 10-amino-</t>
  </si>
  <si>
    <t>serjeant5321</t>
  </si>
  <si>
    <t>CC(C)(NCCOCCNC(C)(C)P(=O)(O)O)P(=O)(O)O</t>
  </si>
  <si>
    <t>pK(POH)</t>
  </si>
  <si>
    <t>D70</t>
  </si>
  <si>
    <t>6-Oxa-3,9-diazaundecane-2,10-diphosphonic acid, 2,10-dimethyl-</t>
  </si>
  <si>
    <t>serjeant5322</t>
  </si>
  <si>
    <t>CC(C)(NCCNCCNC(C)(C)P(=O)(O)O)P(=O)(O)O</t>
  </si>
  <si>
    <t>3,6,9-Triazaundecane-2,10-diphosphonic acid, 2,10-dimethyl-</t>
  </si>
  <si>
    <t>serjeant5323</t>
  </si>
  <si>
    <t>CC(C)(NCCSCCNC(C)(C)P(=O)(O)O)P(=O)(O)O</t>
  </si>
  <si>
    <t>6-Thia-3,9-diazaundecane-2,10-diphosphonic acid, 2,10-dimethyl-</t>
  </si>
  <si>
    <t>serjeant5325</t>
  </si>
  <si>
    <t>C&lt;0.00017</t>
  </si>
  <si>
    <t>E3c &amp; O5</t>
  </si>
  <si>
    <t>1-Azulenecarboxylic acid</t>
  </si>
  <si>
    <t>serjeant5327</t>
  </si>
  <si>
    <t>serjeant5329</t>
  </si>
  <si>
    <t>Flash photolysis</t>
  </si>
  <si>
    <t>serjeant5330</t>
  </si>
  <si>
    <t>CC(=O)C1C(=O)c2ccccc2C1=O</t>
  </si>
  <si>
    <t>1,3-Indandione, 2-acetyl-</t>
  </si>
  <si>
    <t>serjeant5331</t>
  </si>
  <si>
    <t>O=C(O)c1cc(O)cc2ccccc12</t>
  </si>
  <si>
    <t>1-Naphthoic acid, 3-hydroxy-</t>
  </si>
  <si>
    <t>serjeant5332</t>
  </si>
  <si>
    <t>O=C(O)c1cc2ccccc2cc1O</t>
  </si>
  <si>
    <t>2-Naphthoic acid, 3-hydroxy-</t>
  </si>
  <si>
    <t>serjeant5333</t>
  </si>
  <si>
    <t>C=0.0001 to 0.0008</t>
  </si>
  <si>
    <t>L1, B123</t>
  </si>
  <si>
    <t>O=C(O)c1cc(O)c2ccccc2c1</t>
  </si>
  <si>
    <t>2-Naphthoic acid, 4-hydroxy-</t>
  </si>
  <si>
    <t>serjeant5334</t>
  </si>
  <si>
    <t>CC(=O)c1c(O)c2ccccc2oc1=O</t>
  </si>
  <si>
    <t>A1a</t>
  </si>
  <si>
    <t>2H-Benzopyran-2-one, 3-acetyl-4-hydroxy-</t>
  </si>
  <si>
    <t>serjeant5335</t>
  </si>
  <si>
    <t>Cc1ccc(O)c2ccccc12</t>
  </si>
  <si>
    <t>1-Naphthol, 4-methyl-</t>
  </si>
  <si>
    <t>serjeant5338</t>
  </si>
  <si>
    <t>C#CC#CC=C=CC(O)CCC(=O)O</t>
  </si>
  <si>
    <t>O5(?)</t>
  </si>
  <si>
    <t>B169a</t>
  </si>
  <si>
    <t>undeca-5,6-diene-8,10-diynoic acid, 4-hydroxy-</t>
  </si>
  <si>
    <t>Nemotinic acid</t>
  </si>
  <si>
    <t>serjeant5339</t>
  </si>
  <si>
    <t>C#CC#CC#CCC(O)CCC(=O)O</t>
  </si>
  <si>
    <t>(-) Conditions not stated</t>
  </si>
  <si>
    <t>B169b</t>
  </si>
  <si>
    <t>undeca-6,8,10-triynoic acid, 4-hydroxy-</t>
  </si>
  <si>
    <t>Isonemotinic acid</t>
  </si>
  <si>
    <t>serjeant5340</t>
  </si>
  <si>
    <t>O=C(O)C1CC1(C(=O)O)c1ccccc1</t>
  </si>
  <si>
    <t>1,2-Cyclopropanedicarboxylic acid, 1-phenyl-</t>
  </si>
  <si>
    <t>serjeant5341</t>
  </si>
  <si>
    <t>CCc1oc2cccc(O)c2c1C</t>
  </si>
  <si>
    <t>benzo[b]furan-4-ol, 2-ethyl-3-methyl-</t>
  </si>
  <si>
    <t>serjeant5342</t>
  </si>
  <si>
    <t>CCc1ccc(O)c2cc(C)oc12</t>
  </si>
  <si>
    <t>benzo[b]furan-4-ol, 7-ethyl-2-methyl-</t>
  </si>
  <si>
    <t>serjeant5343</t>
  </si>
  <si>
    <t>Cc1oc2c(O)ccc(C)c2c1C</t>
  </si>
  <si>
    <t>benzo[b]furan-7-ol, 2,3,4-trimethyl-</t>
  </si>
  <si>
    <t>serjeant5344</t>
  </si>
  <si>
    <t>Cc1cc(O)c2oc(C)c(C)c2c1</t>
  </si>
  <si>
    <t>benzo[b]furan-7-ol, 2,3,5-trimethyl-</t>
  </si>
  <si>
    <t>serjeant5345</t>
  </si>
  <si>
    <t>O=C(O)c1ccc(C2CCC2)cc1</t>
  </si>
  <si>
    <t>S62,S61</t>
  </si>
  <si>
    <t>benzoic acid, 4-cyclobutyl-</t>
  </si>
  <si>
    <t>serjeant5346</t>
  </si>
  <si>
    <t>CC(=O)C(C)C(=O)c1ccccc1</t>
  </si>
  <si>
    <t>1,3-Butanedione, 2-methyl-1-phenyl-</t>
  </si>
  <si>
    <t>serjeant5347</t>
  </si>
  <si>
    <t>Cc1ccc(C2CC2C(=O)O)cc1</t>
  </si>
  <si>
    <t>cyclopropanecarboxylic acid, 2-(p-tolyl)-</t>
  </si>
  <si>
    <t>serjeant5348</t>
  </si>
  <si>
    <t>CC(=O)C(C(C)=O)c1ccccc1</t>
  </si>
  <si>
    <t>2,4-Pentanedione, 3-phenyl-</t>
  </si>
  <si>
    <t>serjeant5349</t>
  </si>
  <si>
    <t>CCCC(=O)c1ccccc1C(=O)O</t>
  </si>
  <si>
    <t>I=0.5_x000D_
Intramolecular enolization occurs; said to be catalyzed by the carboxylate anion</t>
  </si>
  <si>
    <t>benzoic acid, 2-butyryl-</t>
  </si>
  <si>
    <t>serjeant5350</t>
  </si>
  <si>
    <t>COc1ccc(C2CC2C(=O)O)cc1</t>
  </si>
  <si>
    <t>cyclopropanecarboxylic acid, 2-(4-methoxyphenyl)-</t>
  </si>
  <si>
    <t>serjeant5351</t>
  </si>
  <si>
    <t>CCOC(=O)CC(=O)c1ccccc1</t>
  </si>
  <si>
    <t>E26</t>
  </si>
  <si>
    <t>Ethyl 3-oxo-3-phenylpropanoate</t>
  </si>
  <si>
    <t>serjeant5352</t>
  </si>
  <si>
    <t>Cc1ccc(C)c(C=CC(=O)O)c1O</t>
  </si>
  <si>
    <t>propenoic acid, 3-(2-hydroxy-3,6-dimethylphenyl)-</t>
  </si>
  <si>
    <t>serjeant5353</t>
  </si>
  <si>
    <t>Cc1cc(C)c(C=CC(=O)O)c(O)c1</t>
  </si>
  <si>
    <t>propenoic acid, 3-(2-hydroxy-4,6-dimethylphenyl)-</t>
  </si>
  <si>
    <t>serjeant5354</t>
  </si>
  <si>
    <t>CC(CC(=O)O)(C(=O)O)c1ccccc1</t>
  </si>
  <si>
    <t>butanedioic acid, 2-methyl-2-phenyl-</t>
  </si>
  <si>
    <t>serjeant5355</t>
  </si>
  <si>
    <t>O=C(O)CC(CC(=O)O)c1ccccc1</t>
  </si>
  <si>
    <t>pentanedioic acid, 3-phenyl-</t>
  </si>
  <si>
    <t>serjeant5356</t>
  </si>
  <si>
    <t>CCC(C(=O)O)(C(=O)O)c1ccccc1</t>
  </si>
  <si>
    <t>C=0.005, I=0.1</t>
  </si>
  <si>
    <t>F47</t>
  </si>
  <si>
    <t>propanedioic acid, 2-ethyl-2-phenyl-</t>
  </si>
  <si>
    <t>serjeant5357</t>
  </si>
  <si>
    <t>COc1cccc(C=CC(=O)O)c1OC</t>
  </si>
  <si>
    <t>C=0.00001-0.0001, extrapolated to zero concentration</t>
  </si>
  <si>
    <t>propenoic acid, 3-(2,3-dimethoxyphenyl)-</t>
  </si>
  <si>
    <t>serjeant5358</t>
  </si>
  <si>
    <t>COc1ccc(C=CC(=O)O)c(OC)c1</t>
  </si>
  <si>
    <t>propenoic acid, 3-(2,4-dimethoxyphenyl)-</t>
  </si>
  <si>
    <t>serjeant5359</t>
  </si>
  <si>
    <t>COc1ccc(C=CC(=O)O)cc1OC</t>
  </si>
  <si>
    <t>propenoic acid, 3-(3,4-dimethoxyphenyl)-</t>
  </si>
  <si>
    <t>serjeant5360</t>
  </si>
  <si>
    <t>COc1cc(C=CC(=O)O)cc(OC)c1</t>
  </si>
  <si>
    <t>C=0.00001-0.0001, extrapolated to zero concentration. Compound of low solubility</t>
  </si>
  <si>
    <t>propenoic acid, 3-(3,5-dimethoxyphenyl)-</t>
  </si>
  <si>
    <t>serjeant5361</t>
  </si>
  <si>
    <t>CCOC(=O)c1cc(=O)c(O)c(C(=O)OCC)o1</t>
  </si>
  <si>
    <t>Diethyl 3-hydroxy-4-oxo-4H-pyran-2,6-dicarboxylate</t>
  </si>
  <si>
    <t>serjeant5362</t>
  </si>
  <si>
    <t>CC(C)(C)c1cccc(C(=O)O)c1</t>
  </si>
  <si>
    <t>benzoic acid, 3-tert-butyl-</t>
  </si>
  <si>
    <t>serjeant5363</t>
  </si>
  <si>
    <t>benzoic acid, 4-tert-butyl-</t>
  </si>
  <si>
    <t>serjeant5364</t>
  </si>
  <si>
    <t>Cc1cc(C)c(C)c(C(=O)O)c1C</t>
  </si>
  <si>
    <t>benzoic acid, 2,3,5,6-tetramethyl-</t>
  </si>
  <si>
    <t>serjeant5365</t>
  </si>
  <si>
    <t>CC(CCC(=O)O)c1ccccc1</t>
  </si>
  <si>
    <t>pentanoic acid, 4-phenyl-</t>
  </si>
  <si>
    <t>serjeant5366</t>
  </si>
  <si>
    <t>O=C(O)CCCCc1ccccc1</t>
  </si>
  <si>
    <t>R55</t>
  </si>
  <si>
    <t>pentanoic acid, 5-phenyl-</t>
  </si>
  <si>
    <t>serjeant5367</t>
  </si>
  <si>
    <t>CC(C)c1ccc(C(O)C(=O)O)cc1</t>
  </si>
  <si>
    <t>acetic acid, 2-hydroxy-2-(4-isopropylphenyl)-</t>
  </si>
  <si>
    <t>serjeant5368</t>
  </si>
  <si>
    <t>CN(C)Cc1c[nH]c2ccccc12</t>
  </si>
  <si>
    <t>indole, 3-dimethylaminomethyl-</t>
  </si>
  <si>
    <t>Gramine</t>
  </si>
  <si>
    <t>serjeant5369</t>
  </si>
  <si>
    <t>CCCCc1ccc(O)c(C)c1</t>
  </si>
  <si>
    <t>phenol, 4-butyl-2-methyl-</t>
  </si>
  <si>
    <t>serjeant5370</t>
  </si>
  <si>
    <t>Cc1ccc(O)c(C(C)(C)C)c1</t>
  </si>
  <si>
    <t>phenol, 2-tert-butyl-4-methyl-</t>
  </si>
  <si>
    <t>serjeant5371</t>
  </si>
  <si>
    <t>Cc1cccc(C(C)(C)C)c1O</t>
  </si>
  <si>
    <t>phenol, 2-tert-butyl-6-methyl-</t>
  </si>
  <si>
    <t>serjeant5372</t>
  </si>
  <si>
    <t>Cc1cc(C(C)(C)C)ccc1O</t>
  </si>
  <si>
    <t>phenol, 4-tert-butyl-2-methyl-</t>
  </si>
  <si>
    <t>serjeant5373</t>
  </si>
  <si>
    <t>Cc1cc(C)c(C(C)C)cc1O</t>
  </si>
  <si>
    <t>phenol, 5-isopropyl-2,4-dimethyl-</t>
  </si>
  <si>
    <t>serjeant5374</t>
  </si>
  <si>
    <t>Cc1cc(C)c(O)c(C(C)C)c1</t>
  </si>
  <si>
    <t>phenol, 2-isopropyl-4,6-dimethyl-</t>
  </si>
  <si>
    <t>serjeant5375</t>
  </si>
  <si>
    <t>Cc1cc(C(C)C)cc(C)c1O</t>
  </si>
  <si>
    <t>phenol, 4-isopropyl-2,6-dimethyl-</t>
  </si>
  <si>
    <t>serjeant5376</t>
  </si>
  <si>
    <t>Cc1cc(O)c(C(C)C)cc1C</t>
  </si>
  <si>
    <t>phenol, 2-isopropyl-4,5-dimethyl-</t>
  </si>
  <si>
    <t>serjeant5377</t>
  </si>
  <si>
    <t>CC(C)(C)Cc1ccccc1O</t>
  </si>
  <si>
    <t>phenol, 2-neopentyl-</t>
  </si>
  <si>
    <t>serjeant5381</t>
  </si>
  <si>
    <t>CCC(C)C(=O)CC(=O)C(C)(C)C</t>
  </si>
  <si>
    <t>C=0.0001, I=0.01 (CH3)4NBr)</t>
  </si>
  <si>
    <t>G64</t>
  </si>
  <si>
    <t>3,5-Heptanedione, 1,2,6,6-tetramethyl-</t>
  </si>
  <si>
    <t>serjeant5383</t>
  </si>
  <si>
    <t>CCC(C)C(=O)CCC(C)CC=O</t>
  </si>
  <si>
    <t>1,6-Nonanedione, 3,7-dimethyl-</t>
  </si>
  <si>
    <t>serjeant5384</t>
  </si>
  <si>
    <t>CC(C)C(CC(=O)O)(CC(=O)O)C(C)C</t>
  </si>
  <si>
    <t>pentanedioic acid, 3,3-diisopropyl-</t>
  </si>
  <si>
    <t>serjeant5385</t>
  </si>
  <si>
    <t>CCCC(CCC)(CC(=O)O)CC(=O)O</t>
  </si>
  <si>
    <t>pentanedioic acid, 3,3-dipropyl-</t>
  </si>
  <si>
    <t>serjeant5386</t>
  </si>
  <si>
    <t>CCCCC(CCCC)(C(=O)O)C(=O)O</t>
  </si>
  <si>
    <t>propanedioic acid, dibutyl-</t>
  </si>
  <si>
    <t>serjeant5387</t>
  </si>
  <si>
    <t>I=0.1(KNO3), concentration constants is extrapolated value at C=0</t>
  </si>
  <si>
    <t>N#Cc1cc(O)cc2ccccc12</t>
  </si>
  <si>
    <t>1-Naphthalenecarbonitrile, 3-hydroxy-</t>
  </si>
  <si>
    <t>serjeant5388</t>
  </si>
  <si>
    <t>N#Cc1ccc(O)c2ccccc12</t>
  </si>
  <si>
    <t>1-Naphthalenecarbonitrile, 4-hydroxy-</t>
  </si>
  <si>
    <t>serjeant5389</t>
  </si>
  <si>
    <t>O=C(O)c1ccc(Cl)c2ccccc12</t>
  </si>
  <si>
    <t>1-Naphthoic acid, 4-chloro-</t>
  </si>
  <si>
    <t>serjeant5390</t>
  </si>
  <si>
    <t>O=C(O)c1ccc(Br)c2ccccc12</t>
  </si>
  <si>
    <t>1-Naphthoic acid, 4-bromo-</t>
  </si>
  <si>
    <t>serjeant5391</t>
  </si>
  <si>
    <t>O=C(O)c1ccc(F)c2ccccc12</t>
  </si>
  <si>
    <t>1-Naphthoic acid, 4-fluoro-</t>
  </si>
  <si>
    <t>serjeant5392</t>
  </si>
  <si>
    <t>O=C(O)c1cc([N+](=O)[O-])cc2ccccc12</t>
  </si>
  <si>
    <t>1-Naphthoic acid, 3-nitro-</t>
  </si>
  <si>
    <t>serjeant5393</t>
  </si>
  <si>
    <t>O=C(O)c1ccc([N+](=O)[O-])c2ccccc12</t>
  </si>
  <si>
    <t>1-Naphthoic acid, 4-nitro-</t>
  </si>
  <si>
    <t>serjeant5394</t>
  </si>
  <si>
    <t>O=c1[nH]c2cc3ccccc3cc2[nH]1</t>
  </si>
  <si>
    <t>C=0.0000125 in 0.01N buffer</t>
  </si>
  <si>
    <t>1H-Naphtho[2,3-d]imidazol-2(3H)-one</t>
  </si>
  <si>
    <t>serjeant5395</t>
  </si>
  <si>
    <t>Nc1nc2[nH]nc(-c3ccccc3)nc-2c(=O)n1</t>
  </si>
  <si>
    <t>I=0.01, mixed constant</t>
  </si>
  <si>
    <t>pyrimidino[5,4-e]1,2,4-triazin-5(1H)-one, 7-amino-3-phenyl-</t>
  </si>
  <si>
    <t>serjeant5396</t>
  </si>
  <si>
    <t>4,5-Imidazoledicarboxylic acid, 2-phenyl-</t>
  </si>
  <si>
    <t>serjeant5398</t>
  </si>
  <si>
    <t>S=c1[nH]c2cc3ccccc3cc2[nH]1</t>
  </si>
  <si>
    <t>C=0.0000125 in 0.01M buffer</t>
  </si>
  <si>
    <t>1H-Naphtho[2,3-d]imidazole-2(3H)-thione</t>
  </si>
  <si>
    <t>serjeant5399</t>
  </si>
  <si>
    <t>Oc1ccccc1N=Nc1ccccn1</t>
  </si>
  <si>
    <t>phenol, 2-(2-pyridylazo)-</t>
  </si>
  <si>
    <t>o-PAP</t>
  </si>
  <si>
    <t>serjeant5400</t>
  </si>
  <si>
    <t>20+2 (assumed)</t>
  </si>
  <si>
    <t>Oc1ccc(N=Nc2ccccn2)cc1</t>
  </si>
  <si>
    <t>phenol, 4-(2-pyridylazo)-</t>
  </si>
  <si>
    <t>p-PAP</t>
  </si>
  <si>
    <t>serjeant5401</t>
  </si>
  <si>
    <t>O=C(c1ccccc1O)n1cccc1</t>
  </si>
  <si>
    <t>Imidazole buffers</t>
  </si>
  <si>
    <t>M71</t>
  </si>
  <si>
    <t>2-Hydroxyphenyl 1-pyrrolyl ketone</t>
  </si>
  <si>
    <t>serjeant5402</t>
  </si>
  <si>
    <t>O=C(NO)c1cccc2ccccc12</t>
  </si>
  <si>
    <t>1-Naphthohydroxamic acid</t>
  </si>
  <si>
    <t>serjeant5403</t>
  </si>
  <si>
    <t>8-Quinolinol, 5-acetyl-</t>
  </si>
  <si>
    <t>serjeant5404</t>
  </si>
  <si>
    <t>Oc1ccc(N=Nc2cccnc2)c(O)c1</t>
  </si>
  <si>
    <t>pK3(ortho-OH)</t>
  </si>
  <si>
    <t>B182</t>
  </si>
  <si>
    <t>1,3-Benzenediol, 4-(3-pyridylazo)-</t>
  </si>
  <si>
    <t>3-PAR</t>
  </si>
  <si>
    <t>serjeant5406</t>
  </si>
  <si>
    <t>O=C(c1ccco1)N(O)c1ccccc1</t>
  </si>
  <si>
    <t>2-Furancarbohydroxamic acid, N-phenyl-</t>
  </si>
  <si>
    <t>serjeant5407</t>
  </si>
  <si>
    <t>C=0.01, I&gt;0.1(NaClO4), concentration constant</t>
  </si>
  <si>
    <t>C=0.001, I=0.1(KCl), mixed constants</t>
  </si>
  <si>
    <t>I=1.0(KCl)</t>
  </si>
  <si>
    <t>O=C(NO)c1cc2ccccc2cc1O</t>
  </si>
  <si>
    <t>2-Naphthohydroxamic acid, 3-hydroxy-</t>
  </si>
  <si>
    <t>serjeant5408</t>
  </si>
  <si>
    <t>O=C(O)C1C(=O)NC(=O)C1c1ccccc1</t>
  </si>
  <si>
    <t>C=0.0001-0.001, 4% ethanol, mixed constants</t>
  </si>
  <si>
    <t>F29, F28</t>
  </si>
  <si>
    <t>3-Pyrrolidinecarboxylic acid, 2,5-dioxo-4-phenyl-</t>
  </si>
  <si>
    <t>serjeant5409</t>
  </si>
  <si>
    <t>O=c1nc(Cc2ccccc2)[nH]c(O)c1[N+](=O)[O-]</t>
  </si>
  <si>
    <t>pyrimidin-4(1H)-one, 2-benzyl-6-hydroxy-5-nitro-</t>
  </si>
  <si>
    <t>serjeant5410</t>
  </si>
  <si>
    <t>O=C(O)c1c(OP(=O)(O)O)ccc2ccccc12</t>
  </si>
  <si>
    <t>1-Naphthoic acid, 2-phosphonooxy-</t>
  </si>
  <si>
    <t>serjeant5411</t>
  </si>
  <si>
    <t>O=C(O)c1ccc2ccccc2c1OP(=O)(O)O</t>
  </si>
  <si>
    <t>2-Naphthoic acid, 1-phosphonooxy-</t>
  </si>
  <si>
    <t>serjeant5413</t>
  </si>
  <si>
    <t>O=C(O)c1cc2ccccc2cc1OP(=O)(O)O</t>
  </si>
  <si>
    <t>2-Naphthoic acid, 3-phosphonooxy-</t>
  </si>
  <si>
    <t>serjeant5414</t>
  </si>
  <si>
    <t>O=C(O)CNc1cccc2cccnc12</t>
  </si>
  <si>
    <t>acetic acid, 2-(8-quinolinyl)amino-</t>
  </si>
  <si>
    <t>serjeant5415</t>
  </si>
  <si>
    <t>CC(=O)C(C#N)C(=O)Nc1ccccc1</t>
  </si>
  <si>
    <t>5% (v/v) ethanol, mixed constant</t>
  </si>
  <si>
    <t>butanamide, 2-cyano-3-oxo-N-phenyl-</t>
  </si>
  <si>
    <t>serjeant5416</t>
  </si>
  <si>
    <t>O=c1cc(O)[nH]c(Cc2ccccc2)n1</t>
  </si>
  <si>
    <t>pyrimidin-4(1H)-one, 2-benzyl-6-hydroxy-</t>
  </si>
  <si>
    <t>serjeant5417</t>
  </si>
  <si>
    <t>NC(=O)C1C(=O)NC(=O)C1c1ccccc1</t>
  </si>
  <si>
    <t>F29,F27</t>
  </si>
  <si>
    <t>3-Pyrrolidinecarboxamide, 2,5-dioxo-4-phenyl-</t>
  </si>
  <si>
    <t>serjeant5418</t>
  </si>
  <si>
    <t>CC1(c2ccc([N+](=O)[O-])cc2)CC(=O)NC1=O</t>
  </si>
  <si>
    <t>F27</t>
  </si>
  <si>
    <t>2,5-Pyrrolidinedione, 3-methyl-3-(p-nitrophenyl)-</t>
  </si>
  <si>
    <t>serjeant5419</t>
  </si>
  <si>
    <t>CC(=O)c1c(C)[nH]c2ccccc12</t>
  </si>
  <si>
    <t>ethanone, 1-(2-methyl-3-indolyl)-</t>
  </si>
  <si>
    <t>serjeant5420</t>
  </si>
  <si>
    <t>CC1(c2ccccc2)CC(=O)NC1=O</t>
  </si>
  <si>
    <t>C=0.0001-0.001 4% ethanol, mixed constant</t>
  </si>
  <si>
    <t>2,5-Pyrrolidinedione, 3-methyl-3-phenyl-</t>
  </si>
  <si>
    <t>serjeant5421</t>
  </si>
  <si>
    <t>CCOC(=O)CC(=O)c1ccc(Cl)cc1</t>
  </si>
  <si>
    <t>Ethyl 3-(4-chlorophenyl)-3-oxopropanoate</t>
  </si>
  <si>
    <t>serjeant5422</t>
  </si>
  <si>
    <t>CCOC(=O)CC(=O)c1ccc(Br)cc1</t>
  </si>
  <si>
    <t>Ethyl 3-(4-bromophenyl)-3-oxopropanoate</t>
  </si>
  <si>
    <t>serjeant5423</t>
  </si>
  <si>
    <t>O=C(O)C=CC(=O)NOCc1ccccc1</t>
  </si>
  <si>
    <t>2-Butenoic acid, 4-(benzyloxy)amino-4-oxo-</t>
  </si>
  <si>
    <t>serjeant5424</t>
  </si>
  <si>
    <t>CC(=O)Nc1ccc(O)c(C=CC(=O)O)c1</t>
  </si>
  <si>
    <t>propenoic acid, 3-(5-acetylamino-2-hydroxyphenyl)-</t>
  </si>
  <si>
    <t>serjeant5425</t>
  </si>
  <si>
    <t>CCC(C(=O)O)(C(=O)O)c1cccc(Cl)c1</t>
  </si>
  <si>
    <t>C=0.005, I=0.133</t>
  </si>
  <si>
    <t>propanedioic acid, 2-(3-chlorophenyl)-2-ethyl-</t>
  </si>
  <si>
    <t>serjeant5426</t>
  </si>
  <si>
    <t>CCC(C(=O)O)(C(=O)O)c1ccc(Cl)cc1</t>
  </si>
  <si>
    <t>propanedioic acid, 2-(4-chlorophenyl)-2-ethyl-</t>
  </si>
  <si>
    <t>serjeant5427</t>
  </si>
  <si>
    <t>CCOC(=O)CC(=O)c1ccc([N+](=O)[O-])cc1</t>
  </si>
  <si>
    <t>Ethyl 3-(4-nitrophenyl)-3-oxopropanoate</t>
  </si>
  <si>
    <t>serjeant5428</t>
  </si>
  <si>
    <t>O=C1CNC(=O)C(Cc2ccc(O)c([N+](=O)[O-])c2)N1</t>
  </si>
  <si>
    <t>2,5-Piperazinedione, 3-(4-hydroxy-3-nitrobenzyl)-</t>
  </si>
  <si>
    <t>serjeant5429</t>
  </si>
  <si>
    <t>8M urea</t>
  </si>
  <si>
    <t>O=C(O)CN(CC(=O)O)c1ccccc1C(=O)O</t>
  </si>
  <si>
    <t>U6</t>
  </si>
  <si>
    <t>3-Azapentanedioic acid, 3-(2-carboxyphenyl)-</t>
  </si>
  <si>
    <t>Iminodiacetic acid, N-(2-carboxyphenyl)</t>
  </si>
  <si>
    <t>serjeant5430</t>
  </si>
  <si>
    <t>CC(CC(=O)O)(C(=O)O)c1ccc([N+](=O)[O-])cc1</t>
  </si>
  <si>
    <t>butanedioic acid, 2-methyl-2-(p-nitrophenyl)-</t>
  </si>
  <si>
    <t>serjeant5431</t>
  </si>
  <si>
    <t>COC(=O)CC(C(=O)O)c1ccc([N+](=O)[O-])cc1</t>
  </si>
  <si>
    <t>butanoic acid, 4-methoxy-2-(p-nitrophenyl)-4-oxo-</t>
  </si>
  <si>
    <t>serjeant5432</t>
  </si>
  <si>
    <t>COC(=O)C(CC(=O)O)c1ccc([N+](=O)[O-])cc1</t>
  </si>
  <si>
    <t>butanoic acid, 4-methoxy-3-(p-nitrophenyl)-4-oxo-</t>
  </si>
  <si>
    <t>serjeant5433</t>
  </si>
  <si>
    <t>O=c1[nH]c2ccc3c(c2[nH]1)CCCC3</t>
  </si>
  <si>
    <t>1H-Naphtho[1,2-d]imidazol-2(3H)-one, 6,7,8,9-tetrahydro-</t>
  </si>
  <si>
    <t>serjeant5434</t>
  </si>
  <si>
    <t>O=c1[nH]c2cc3c(cc2[nH]1)CCCC3</t>
  </si>
  <si>
    <t>C=0.000025 in 0.01M buffer</t>
  </si>
  <si>
    <t>1H-Naphtho[2,3-d]imidazol-2(3H)-one, 5,6,7,8-tetrahydro-</t>
  </si>
  <si>
    <t>serjeant5435</t>
  </si>
  <si>
    <t>CCC1(c2ccccc2)NC(=O)NC1=O</t>
  </si>
  <si>
    <t>imidazolidine-2,4-dione, 5-ethyl-5-phenyl-</t>
  </si>
  <si>
    <t>Nirvanol</t>
  </si>
  <si>
    <t>serjeant5436</t>
  </si>
  <si>
    <t>propanoic acid, 2-amino-3-(3-indolyl)-</t>
  </si>
  <si>
    <t>L-Tryptophan</t>
  </si>
  <si>
    <t>serjeant5437</t>
  </si>
  <si>
    <t>CC1(CC(C(=O)O)c2ccccc2)N=N1</t>
  </si>
  <si>
    <t>propanoic acid, 3-(3-methyl-3H-diazirin-3-yl)-2-phenyl-</t>
  </si>
  <si>
    <t>Pentanoic acid, 4-(N,N')azo-2-phenyl</t>
  </si>
  <si>
    <t>serjeant5438</t>
  </si>
  <si>
    <t>NC(Cc1c[nH]c2ccc(O)cc12)C(=O)O</t>
  </si>
  <si>
    <t>In aq. KOH, H= scale</t>
  </si>
  <si>
    <t>propanoic acid, 2-amino-3-(5-hydroxyindol-3-yl)-</t>
  </si>
  <si>
    <t>serjeant5439</t>
  </si>
  <si>
    <t>CC(=O)C(C(C)=O)C1NC(=O)Nc2nccnc21</t>
  </si>
  <si>
    <t>2,4-Pentanedione, 3-(1,2,3,4-tetrahydro-2-oxopteridin-4-yl)-</t>
  </si>
  <si>
    <t>Pteridin-2(1H)-one, 4-diacetylmethyl-3,4-dihydro-</t>
  </si>
  <si>
    <t>serjeant5440</t>
  </si>
  <si>
    <t>CC(SC(C(=O)O)c1ccccc1)C(=O)O</t>
  </si>
  <si>
    <t>3-Thiapentanedioic acid, 2-methyl-4-phenyl-</t>
  </si>
  <si>
    <t>serjeant5441</t>
  </si>
  <si>
    <t>CCOC(=O)c1n[nH]c2c(c1=O)c(=O)n(C)c(=O)n2C</t>
  </si>
  <si>
    <t>Ethyl 1,4,5,6,7,8-hexahydro-6,8-dimethyl-4,5,7-trioxopyrimidino[4,5-c]pyridazine-3-carboxylate</t>
  </si>
  <si>
    <t>serjeant5443</t>
  </si>
  <si>
    <t>O=C(O)CN(CC(=O)O)Cc1ccccc1[N+](=O)[O-]</t>
  </si>
  <si>
    <t>C=0.0008, I=0.1(KNO3), concentration constants</t>
  </si>
  <si>
    <t>3-Azapentanedioic acid, 3-(2-nitrobenzyl)-</t>
  </si>
  <si>
    <t>Iminodiacetic acid, N-(2-nitrobenzyl)</t>
  </si>
  <si>
    <t>serjeant5444</t>
  </si>
  <si>
    <t>O=C(O)CN(CC(=O)O)Cc1ccc([N+](=O)[O-])cc1</t>
  </si>
  <si>
    <t>3-Azapentanedioic acid, 3-(4-nitrobenzyl)-</t>
  </si>
  <si>
    <t>Iminodiacetic acid, N-(4-nitrobenzyl)</t>
  </si>
  <si>
    <t>serjeant5445</t>
  </si>
  <si>
    <t>CC(=O)NC(Cc1ccc(O)c([N+](=O)[O-])c1)C(=O)O</t>
  </si>
  <si>
    <t>propanoic acid, 2-acetylamino-3-(4-hydroxy-3-nitrophenyl)-</t>
  </si>
  <si>
    <t>serjeant5446</t>
  </si>
  <si>
    <t>O=C(O)CN(CC(=O)O)Cc1cc([N+](=O)[O-])ccc1O</t>
  </si>
  <si>
    <t>3-Azapentanedioic acid, 3-(2-hydroxy-5-nitrobenzyl)-</t>
  </si>
  <si>
    <t>Iminodiacetic acid, N-(2-hydroxy-5-nitrobenzyl)</t>
  </si>
  <si>
    <t>serjeant5447</t>
  </si>
  <si>
    <t>S=c1[nH]c2cc3c(cc2[nH]1)CCCC3</t>
  </si>
  <si>
    <t>C=0.000006 in 0.01M buffer</t>
  </si>
  <si>
    <t>1H-Naphtho[2,3-d]imidazole-2(3H)-thione, 5,6,7,8-tetrahydro-</t>
  </si>
  <si>
    <t>serjeant5448</t>
  </si>
  <si>
    <t>CC(=O)C(C)C(=O)Nc1ccccc1</t>
  </si>
  <si>
    <t>butanamide, 2-methyl-3-oxo-N-phenyl-</t>
  </si>
  <si>
    <t>serjeant5449</t>
  </si>
  <si>
    <t>CCNc1ncc2nc(C(=O)OCC)c(=O)nc-2[nH]1</t>
  </si>
  <si>
    <t>Ethyl 2-ethylamino-1,7-dihydro-7-oxopteridine-6-carboxylate</t>
  </si>
  <si>
    <t>6-Pteridinecarboxylic acid ethyl ester, 2-ethylamino-1,7-dihydro-7-oxo</t>
  </si>
  <si>
    <t>serjeant5451</t>
  </si>
  <si>
    <t>CCn1c(=O)c(C(=O)O)nc2cnc(N(C)C)nc21</t>
  </si>
  <si>
    <t>6-Pteridinecarboxylic acid, 2-dimethylamino-8-ethyl-7,8-dihydro-7-oxo-</t>
  </si>
  <si>
    <t>serjeant5452</t>
  </si>
  <si>
    <t>CCNc1ncc2nc(C(=O)O)c(=O)n(CC)c2n1</t>
  </si>
  <si>
    <t>6-Pteridinecarboxylic acid, 8-ethyl-2-ethylamino-7,8-dihydro-7-oxo-</t>
  </si>
  <si>
    <t>serjeant5453</t>
  </si>
  <si>
    <t>C=0.005, I=0.1(KCl)</t>
  </si>
  <si>
    <t>3-Azapentanedioic acid, 3-benzyl-</t>
  </si>
  <si>
    <t>Iminodiacetic acid, N-benzyl</t>
  </si>
  <si>
    <t>serjeant5454</t>
  </si>
  <si>
    <t>C=0.002, I=0.1(KNO3), concentration constants</t>
  </si>
  <si>
    <t>Cc1ccccc1N(CC(=O)O)CC(=O)O</t>
  </si>
  <si>
    <t>3-Azapentanedioic acid, 3-(o-tolyl)-</t>
  </si>
  <si>
    <t>Iminodiacetic acid, N-(o-tolyl)</t>
  </si>
  <si>
    <t>serjeant5455</t>
  </si>
  <si>
    <t>CCOC(=O)CNc1cccc(C(=O)O)c1</t>
  </si>
  <si>
    <t>benzoic acid, 3-ethoxycarbonylmethylamino-</t>
  </si>
  <si>
    <t>serjeant5456</t>
  </si>
  <si>
    <t>CCOC(=O)CNc1ccc(C(=O)O)cc1</t>
  </si>
  <si>
    <t>benzoic acid, 4-ethoxycarbonylmethylamino-</t>
  </si>
  <si>
    <t>serjeant5457</t>
  </si>
  <si>
    <t>O=C(O)CC(NCc1ccccc1)C(=O)O</t>
  </si>
  <si>
    <t>butanedioic acid, benzylamino-</t>
  </si>
  <si>
    <t>serjeant5458</t>
  </si>
  <si>
    <t>CC(=O)N[C@@H](Cc1ccc(O)cc1)C(=O)O</t>
  </si>
  <si>
    <t>M69</t>
  </si>
  <si>
    <t>propanoic acid, 2-acetylamino-3-(4-hydroxyphenyl)-</t>
  </si>
  <si>
    <t>N-Acetyltyrosine</t>
  </si>
  <si>
    <t>serjeant5460</t>
  </si>
  <si>
    <t>O=C(O)CN(CC(=O)O)Cc1ccccc1O</t>
  </si>
  <si>
    <t>3-Azapentanedioic acid, 3-(2-hydroxybenzyl)-</t>
  </si>
  <si>
    <t>Iminodiacetic acid, N-(2-hydroxybenzyl)</t>
  </si>
  <si>
    <t>serjeant5461</t>
  </si>
  <si>
    <t>pK3(NH)</t>
  </si>
  <si>
    <t>O=C(O)CN(CCO)c1ccccc1C(=O)O</t>
  </si>
  <si>
    <t>3-Azapentanoic acid, 3-(2-carboxyphenyl)-5-hydroxy-</t>
  </si>
  <si>
    <t>serjeant5462</t>
  </si>
  <si>
    <t>COc1ccccc1N(CC(=O)O)CC(=O)O</t>
  </si>
  <si>
    <t>3-Azapentanedioic acid, 3-(2-methoxyphenyl)-</t>
  </si>
  <si>
    <t>Iminodiacetic acid, N-(2-methoxyphenyl)</t>
  </si>
  <si>
    <t>serjeant5463</t>
  </si>
  <si>
    <t>CC1(C2=CCCCC2)C(=O)NC(=O)NC1=O</t>
  </si>
  <si>
    <t>pyrimidine-2,4,6(1H,3H,5H)-trione, 5-(1-cyclohexen-1-yl)-5-methyl-</t>
  </si>
  <si>
    <t>Nor-hexobarbital</t>
  </si>
  <si>
    <t>serjeant5465</t>
  </si>
  <si>
    <t>Cc1cccc(CN(CC(=O)O)CC(=O)O)n1</t>
  </si>
  <si>
    <t>3-Azapentanedioic acid, 3-(6-methylpyridin-2-yl)methyl-</t>
  </si>
  <si>
    <t>Iminodiacetic acid, N-(6-methylpyridin-2-yl)methyl</t>
  </si>
  <si>
    <t>serjeant5466</t>
  </si>
  <si>
    <t>Cc1ncc(CO)c(C=NC(C)C(=O)O)c1O</t>
  </si>
  <si>
    <t>Solutions not buffered</t>
  </si>
  <si>
    <t>N1</t>
  </si>
  <si>
    <t>propanoic acid, 2-(3-hydroxy-5-hydroxymethyl-2-methylpyridin-4-yl)methyleneamino-</t>
  </si>
  <si>
    <t>Pyridoxylidene-DL-alanine</t>
  </si>
  <si>
    <t>serjeant5467</t>
  </si>
  <si>
    <t>O=C(O)Cc1cn([C@@H]2O[C@H](CO)[C@@H](O)[C@H]2O)c(=O)[nH]c1=O</t>
  </si>
  <si>
    <t>acetic acid, 2-(uridin-5-yl)-</t>
  </si>
  <si>
    <t>serjeant5468</t>
  </si>
  <si>
    <t>CCCCN=Cc1ccccc1O</t>
  </si>
  <si>
    <t>phenol, 2-butyliminomethyl-</t>
  </si>
  <si>
    <t>serjeant5469</t>
  </si>
  <si>
    <t>CC(C)(C)N=Cc1ccccc1O</t>
  </si>
  <si>
    <t>phenol, 2-(tert-butyliminomethyl)-</t>
  </si>
  <si>
    <t>serjeant5470</t>
  </si>
  <si>
    <t>Oc1cccc(CN2CCOCC2)c1O</t>
  </si>
  <si>
    <t>C=0.008, I=0.2, mixed constants</t>
  </si>
  <si>
    <t>1,2-Benzenediol, 3-(morpholino)methyl-</t>
  </si>
  <si>
    <t>serjeant5472</t>
  </si>
  <si>
    <t>31.5 (assumed)</t>
  </si>
  <si>
    <t>CCN1C(O)=C(C(=O)O)Nc2cnc(N(C)C)nc21</t>
  </si>
  <si>
    <t>6-Pteridinecarboxylic acid, 2-dimethylamino-8-ethyl-5,8-dihydro-7-hydroxy-</t>
  </si>
  <si>
    <t>serjeant5473</t>
  </si>
  <si>
    <t>CCNc1ncc2c(n1)N(CC)C(O)=C(C(=O)O)N2</t>
  </si>
  <si>
    <t>6-Pteridinecarboxylic acid, 8-ethyl-2-ethylamino-5,8-dihydro-7-hydroxy-</t>
  </si>
  <si>
    <t>serjeant5474</t>
  </si>
  <si>
    <t>CNc1ncnc2c1ncn2[C@@H]1O[C@H](CO)[C@@H](O)[C@H]1O</t>
  </si>
  <si>
    <t>N53</t>
  </si>
  <si>
    <t>adenosine, N(6)-methyl-</t>
  </si>
  <si>
    <t>serjeant5476</t>
  </si>
  <si>
    <t>COC(=O)c1cc(O)c(O)c(O)c1CN(C)C</t>
  </si>
  <si>
    <t>Methyl 2-dimethylaminomethyl-3,4,5-trihydroxybenzoate</t>
  </si>
  <si>
    <t>serjeant5477</t>
  </si>
  <si>
    <t>CCOP(=O)(OCC)c1cccc(C(=O)O)c1</t>
  </si>
  <si>
    <t>benzoic acid, 3-diethoxyphosphinyl-</t>
  </si>
  <si>
    <t>serjeant5480</t>
  </si>
  <si>
    <t>CCOP(=O)(OCC)c1ccc(C(=O)O)cc1</t>
  </si>
  <si>
    <t>benzoic acid, 4-diethoxyphosphinyl-</t>
  </si>
  <si>
    <t>serjeant5481</t>
  </si>
  <si>
    <t>CS(=O)c1cccc(C(C)(C)C)c1O</t>
  </si>
  <si>
    <t>phenol, 2-tert-butyl-6-methylsulfinyl-</t>
  </si>
  <si>
    <t>serjeant5482</t>
  </si>
  <si>
    <t>C=CCC1(CC(C)C)C(=O)NC(=O)NC1=O</t>
  </si>
  <si>
    <t>pyrimidine-2,4,6(1H,3H,5H)-trione, 5-allyl-5-isobutyl-</t>
  </si>
  <si>
    <t>serjeant5483</t>
  </si>
  <si>
    <t>CCC1(C2CCCC2)C(=O)NC(=O)NC1=O</t>
  </si>
  <si>
    <t>pyrimidine-2,4,6(1H,3H,5H)-trione, 5-cyclopentyl-5-ethyl-</t>
  </si>
  <si>
    <t>serjeant5484</t>
  </si>
  <si>
    <t>CC=CC(C)C1(CC)C(=O)NC(=O)NC1=O</t>
  </si>
  <si>
    <t>pyrimidine-2,4,6(1H,3H,5H)-trione, 5-ethyl-5-(1-methyl-2-butenyl)-</t>
  </si>
  <si>
    <t>serjeant5485</t>
  </si>
  <si>
    <t>C=C(C)CC1(CCC)C(=O)NC(=O)NC1=O</t>
  </si>
  <si>
    <t>pyrimidine-2,4,6(1H,3H,5H)-trione, 5-(2-methylallyl)-5-propyl-</t>
  </si>
  <si>
    <t>serjeant5486</t>
  </si>
  <si>
    <t>CCc1cn([C@@H]2O[C@H](CO)[C@@H](O)[C@H]2O)c(=O)[nH]c1=O</t>
  </si>
  <si>
    <t>uridine, 5-ethyl-</t>
  </si>
  <si>
    <t>serjeant5487</t>
  </si>
  <si>
    <t>CCc1cccc(CN(C)C)c1O</t>
  </si>
  <si>
    <t>phenol, 2-(dimethylaminomethyl)-6-ethyl-</t>
  </si>
  <si>
    <t>serjeant5488</t>
  </si>
  <si>
    <t>CCC1(N2CCCCC2)C(=O)NC(=O)NC1=O</t>
  </si>
  <si>
    <t>pyrimidine-2,4,6(1H,3H,5H)-trione, 5-ethyl-5-piperidyl-</t>
  </si>
  <si>
    <t>serjeant5489</t>
  </si>
  <si>
    <t>cytidine, N(4),N(4)-dimethyl-</t>
  </si>
  <si>
    <t>serjeant5490</t>
  </si>
  <si>
    <t>O=C(O)CN(CC(=O)O)C1(C(=O)O)CCCCC1</t>
  </si>
  <si>
    <t>3-Azapentanedioic acid, 3-(1-carboxycyclohexyl)-</t>
  </si>
  <si>
    <t>Iminodiacetic acid, N-(1-carboxycyclohexyl)</t>
  </si>
  <si>
    <t>serjeant5492</t>
  </si>
  <si>
    <t>CCC(CC)C1(CC)C(=O)NC(=O)NC1=O</t>
  </si>
  <si>
    <t>pyrimidine-2,4,6(1H,3H,5H)-trione, 5-ethyl-5-(1-ethylpropyl)-</t>
  </si>
  <si>
    <t>serjeant5493</t>
  </si>
  <si>
    <t>CCC1(CCC(C)C)C(=O)NC(=O)NC1=O</t>
  </si>
  <si>
    <t>pyrimidine-2,4,6(1H,3H,5H)-trione, 5-ethyl-5-isopentyl-</t>
  </si>
  <si>
    <t>Amylobarbitone</t>
  </si>
  <si>
    <t>serjeant5494</t>
  </si>
  <si>
    <t>CCCC(C)C1(CC)C(=O)NC(=O)NC1=O</t>
  </si>
  <si>
    <t>pyrimidine-2,4,6(1H,3H,5H)-trione, 5-ethyl-5-(1-methylbutyl)-</t>
  </si>
  <si>
    <t>serjeant5495</t>
  </si>
  <si>
    <t>CCCCCC1(CC)C(=O)NC(=O)NC1=O</t>
  </si>
  <si>
    <t>pyrimidine-2,4,6(1H,3H,5H)-trione, 5-ethyl-5-pentyl-</t>
  </si>
  <si>
    <t>serjeant5496</t>
  </si>
  <si>
    <t>O=C(O)CN(CCCN(CC(=O)O)CC(=O)O)CC(=O)O</t>
  </si>
  <si>
    <t>3,7-Diazanonanedioic acid, 3,7-bis(carboxymethyl)-</t>
  </si>
  <si>
    <t>Trimethylenedinitrilotetraacetic acid</t>
  </si>
  <si>
    <t>serjeant5498</t>
  </si>
  <si>
    <t>Values in other salt solutions are also given</t>
  </si>
  <si>
    <t>CC(CN(CC(=O)O)CC(=O)O)N(CC(=O)O)CC(=O)O</t>
  </si>
  <si>
    <t>3,6-Diazaoctanedioic acid, 3,6-bis(carboxymethyl)-4-methyl-</t>
  </si>
  <si>
    <t>Propylenedinitrilotetraacetic acid</t>
  </si>
  <si>
    <t>serjeant5499</t>
  </si>
  <si>
    <t>CN(C)C12CCC(C(=O)O)(CC1)CC2</t>
  </si>
  <si>
    <t>bicyclo[2.2.2]octane-1-carboxylic acid, 4-dimethylamino-</t>
  </si>
  <si>
    <t>serjeant5501</t>
  </si>
  <si>
    <t>CCCCn1c(=O)[nH]c(=O)n(CCCC)c1=O</t>
  </si>
  <si>
    <t>1,3,5-Triazine-2,4,6(1H,3H,5H)-trione, 1,3-dibutyl-</t>
  </si>
  <si>
    <t>serjeant5502</t>
  </si>
  <si>
    <t>S=C(S)N(C1CCCC1)C1CCCC1</t>
  </si>
  <si>
    <t>methanedithioic acid, N,N-dicyclopentylamino-</t>
  </si>
  <si>
    <t>Dithiocarbamic acid, N,N-dicyclopentyl</t>
  </si>
  <si>
    <t>serjeant5503</t>
  </si>
  <si>
    <t>N[C@@H](CCCCN[C@@H](CCC(=O)O)C(=O)O)C(=O)O</t>
  </si>
  <si>
    <t>4-Azanonane-1,3,9-tricarboxylic acid, 9-amino-</t>
  </si>
  <si>
    <t>L-Saccharopine</t>
  </si>
  <si>
    <t>serjeant5504</t>
  </si>
  <si>
    <t>O=C(O)CCCCCCCCCCS(=O)(=O)O</t>
  </si>
  <si>
    <t>C=0.015-0.02, I=0.06-0.07, mixed constant</t>
  </si>
  <si>
    <t>undecanoic acid, 11-sulfo-</t>
  </si>
  <si>
    <t>serjeant5505</t>
  </si>
  <si>
    <t>CCCCP(=O)(CCCC)C(C)(O)C(=O)O</t>
  </si>
  <si>
    <t>T53</t>
  </si>
  <si>
    <t>propanoic acid, 2-(dibutylphosphinyl)-2-hydroxy-</t>
  </si>
  <si>
    <t>serjeant5506</t>
  </si>
  <si>
    <t>O=C(O)CCCCCCCCCCP(=O)(O)O</t>
  </si>
  <si>
    <t>undecanoic acid, 11-phosphono-</t>
  </si>
  <si>
    <t>serjeant5507</t>
  </si>
  <si>
    <t>Oc1c(Br)cc(N=Nc2ncc(Br)cc2Br)c(O)c1Br</t>
  </si>
  <si>
    <t>1,3-Benzenediol, 2,4-dibromo-6-(3,5-dibromo-2-pyridylazo)-</t>
  </si>
  <si>
    <t>serjeant5508</t>
  </si>
  <si>
    <t>Oc1c(Br)cc(N=Nc2ccccn2)c(O)c1Br</t>
  </si>
  <si>
    <t>I=0.mixed constant</t>
  </si>
  <si>
    <t>1,3-Benzenediol, 2,4-dibromo-6-(2-pyridylazo)-</t>
  </si>
  <si>
    <t>serjeant5509</t>
  </si>
  <si>
    <t>Oc1ccc(N=Nc2ncc(Br)cc2Br)c(O)c1</t>
  </si>
  <si>
    <t>1,3-Benzenediol, 4-(3,5-dibromo-2-pyridylazo)-</t>
  </si>
  <si>
    <t>serjeant5510</t>
  </si>
  <si>
    <t>O=c1cc(-c2ccccc2)cc(Cl)[nH]1</t>
  </si>
  <si>
    <t>pyridin-2(1H)-one, 6-chloro-4-phenyl-</t>
  </si>
  <si>
    <t>serjeant5511</t>
  </si>
  <si>
    <t>Oc1ccc(N=Nc2ccc(Br)cn2)c(O)c1</t>
  </si>
  <si>
    <t>1,3-Benzenediol, 4-(5-bromo-2-pyridylazo)-</t>
  </si>
  <si>
    <t>serjeant5512</t>
  </si>
  <si>
    <t>O=C(c1cccs1)N(O)c1ccccc1</t>
  </si>
  <si>
    <t>C=0.001, I=0.1 (KCl)</t>
  </si>
  <si>
    <t>2-Thiophenecarbohydroxamic acid, N-phenyl-</t>
  </si>
  <si>
    <t>serjeant5513</t>
  </si>
  <si>
    <t>COc1ccc(C=C2SC(=S)NC2=O)cc1</t>
  </si>
  <si>
    <t>thiazolidin-4-one, 5-(4-methoxybenzylidene)-2-thioxo-</t>
  </si>
  <si>
    <t>serjeant5514</t>
  </si>
  <si>
    <t>O=[N+]([O-])c1ccc(Nc2ccc(S(=O)(=O)O)cc2)nc1</t>
  </si>
  <si>
    <t>C=0.001. In aq. NaOH, Ho scale</t>
  </si>
  <si>
    <t>benzenesulfonic acid, 4-(5-nitro-2-pyridyl)amino-</t>
  </si>
  <si>
    <t>serjeant5515</t>
  </si>
  <si>
    <t>O=S(=O)(Nc1ccccn1)c1ccccc1</t>
  </si>
  <si>
    <t>benzenesulfonamide, N-(2-pyridyl)-</t>
  </si>
  <si>
    <t>serjeant5516</t>
  </si>
  <si>
    <t>C[n+]1ccc(C=NO)c2ccccc21.[I-]</t>
  </si>
  <si>
    <t>1-Methylquinolinium iodide, 4-hydroxyiminomethyl-</t>
  </si>
  <si>
    <t>serjeant5517</t>
  </si>
  <si>
    <t>CC(=O)NC(Cc1cc(I)c(O)c(I)c1)C(=O)O</t>
  </si>
  <si>
    <t>propanoic acid, 2-acetylamino-3-(4-hydroxy-3,5-diiodophenyl)-</t>
  </si>
  <si>
    <t>serjeant5519</t>
  </si>
  <si>
    <t>CC(=O)NC(Cc1ccc(O)c(I)c1)C(=O)O</t>
  </si>
  <si>
    <t>propanoic acid, 2-acetylamino-3-(4-hydroxy-3-iodophenyl)-</t>
  </si>
  <si>
    <t>serjeant5521</t>
  </si>
  <si>
    <t>C=C(Br)CC1(C(C)CC)C(=O)NC(=O)NC1=O</t>
  </si>
  <si>
    <t>pyrimidine-2,4,6(1H,3H,5H)-trione, 5-(2-bromoallyl)-5-(1-methylpropyl)-</t>
  </si>
  <si>
    <t>serjeant5522</t>
  </si>
  <si>
    <t>C=CCC1(CCCC)C(=O)NC(=S)NC1=O</t>
  </si>
  <si>
    <t>pyrimidine-4,6(1H,5H)-dione, 5-allyl-5-butyl-2,3-dihydro-2-thioxo-</t>
  </si>
  <si>
    <t>serjeant5526</t>
  </si>
  <si>
    <t>C[N+](C)(C)CCc1ccccc1O.[I-]</t>
  </si>
  <si>
    <t>N,N,N-Trimethyl 2-(2-hydroxyphenyl)ethylammonium iodide</t>
  </si>
  <si>
    <t>Phenol, 2-(2-N,N,N-trimethylammonioethyl)-, iodide</t>
  </si>
  <si>
    <t>serjeant5532</t>
  </si>
  <si>
    <t>C[N+](C)(C)CCc1cccc(O)c1.[I-]</t>
  </si>
  <si>
    <t>N,N,N-Trimethyl 2-(3-hydroxyphenyl)ethylammonium iodide</t>
  </si>
  <si>
    <t>Phenol, 2-(3-N,N,N-trimethylammonioethyl)-, iodide</t>
  </si>
  <si>
    <t>serjeant5533</t>
  </si>
  <si>
    <t>C[N+](C)(C)CCc1ccc(O)cc1.[I-]</t>
  </si>
  <si>
    <t>N,N,N-Trimethyl 2-(4-hydroxyphenyl)ethylammonium iodide</t>
  </si>
  <si>
    <t>Phenol, 2-(4-N,N,N-trimethylammonioethyl)-, iodide</t>
  </si>
  <si>
    <t>serjeant5534</t>
  </si>
  <si>
    <t>CCCC(C)C1(CC)C(=O)NC(=S)NC1=O</t>
  </si>
  <si>
    <t>pyrimidine-4,6(1H,5H)-dione, 5-ethyl-2,3-dihydro-5-(1-methylbutyl)-2-thioxo-</t>
  </si>
  <si>
    <t>serjeant5535</t>
  </si>
  <si>
    <t>CCC(CC)C1(CC)C(=O)NC(=S)NC1=O</t>
  </si>
  <si>
    <t>pyrimidine-4,6(1H,5H)-dione, 5-ethyl-5-(1-ethylpropyl)-2,3-dihydro-2-thioxo-</t>
  </si>
  <si>
    <t>serjeant5536</t>
  </si>
  <si>
    <t>CC(=O)Nc1cc([As]2SCC(CO)S2)ccc1O</t>
  </si>
  <si>
    <t>acetamide, N-[2-hydroxy-5-(4-hydroxymethyl-1,3,2-dithiaarsacyclopent-2-yl)]phenyl-</t>
  </si>
  <si>
    <t>Arsthinol; Phenol, 2-acetylamino-4-(4-hydroxymethyl-1,3,2-dithiaarsacyclopent-2-yl)</t>
  </si>
  <si>
    <t>serjeant5542</t>
  </si>
  <si>
    <t>O=C(O)c1c(C(=O)O)c(C(=O)O)c(C(=O)O)c(C(=O)O)c1C(=O)O</t>
  </si>
  <si>
    <t>~0.8</t>
  </si>
  <si>
    <t>I=0.06-0.35</t>
  </si>
  <si>
    <t>E3bg, R3d, R4</t>
  </si>
  <si>
    <t>W10</t>
  </si>
  <si>
    <t>Benzenehexacarboxylic acid</t>
  </si>
  <si>
    <t>Mellitic acid</t>
  </si>
  <si>
    <t>serjeant5543</t>
  </si>
  <si>
    <t>O=C(O)c1cc(=O)cc(-c2ccccc2)o1</t>
  </si>
  <si>
    <t>4H-Pyran-2-carboxylic acid, 4-oxo-6-phenyl-</t>
  </si>
  <si>
    <t>serjeant5544</t>
  </si>
  <si>
    <t>O=C(O)C1=CC(C(=O)O)=CC(C(=O)O)=C(C(=O)O)C=C1</t>
  </si>
  <si>
    <t>Cyclooctatetraene-1,2,4,6-tetracarboxylic acid</t>
  </si>
  <si>
    <t>serjeant5545</t>
  </si>
  <si>
    <t>O=C(O)C1=CC(C(=O)O)=CC(C(=O)O)=CC(C(=O)O)=C1</t>
  </si>
  <si>
    <t>Cyclooctatetraene-1,3,5,7-tetracarboxylic acid</t>
  </si>
  <si>
    <t>serjeant5546</t>
  </si>
  <si>
    <t>Oc1ccccc1-c1ccccc1</t>
  </si>
  <si>
    <t>Biphenyl-2-ol</t>
  </si>
  <si>
    <t>serjeant5547</t>
  </si>
  <si>
    <t>D49</t>
  </si>
  <si>
    <t>O=C(O)Cc1cccc2ccccc12</t>
  </si>
  <si>
    <t>B154</t>
  </si>
  <si>
    <t>acetic acid, 2-(1-naphthyl)-</t>
  </si>
  <si>
    <t>serjeant5548</t>
  </si>
  <si>
    <t>O=C(O)Cc1ccc2ccccc2c1</t>
  </si>
  <si>
    <t>acetic acid, 2-(2-naphthyl)-</t>
  </si>
  <si>
    <t>serjeant5549</t>
  </si>
  <si>
    <t>Oc1ccccc1-c1ccccc1O</t>
  </si>
  <si>
    <t>Biphenyl-2,2'-diol</t>
  </si>
  <si>
    <t>serjeant5550</t>
  </si>
  <si>
    <t>Cc1ccc2ccccc2c1C(=O)O</t>
  </si>
  <si>
    <t>1-Naphthoic acid, 2-methyl-</t>
  </si>
  <si>
    <t>serjeant5551</t>
  </si>
  <si>
    <t>Cc1cc(C(=O)O)c2ccccc2c1</t>
  </si>
  <si>
    <t>1-Naphthoic acid, 3-methyl-</t>
  </si>
  <si>
    <t>serjeant5552</t>
  </si>
  <si>
    <t>COc1ccc(C(=O)O)c2ccccc12</t>
  </si>
  <si>
    <t>1-Naphthoic acid, 4-methoxy-</t>
  </si>
  <si>
    <t>serjeant5555</t>
  </si>
  <si>
    <t>COc1cc2ccccc2cc1C(=O)O</t>
  </si>
  <si>
    <t>C=0.00004 to 0.00007</t>
  </si>
  <si>
    <t>2-Naphthoic acid, 3-methoxy-</t>
  </si>
  <si>
    <t>serjeant5556</t>
  </si>
  <si>
    <t>Oc1ccc(-c2ccc(O)cc2O)c(O)c1</t>
  </si>
  <si>
    <t>2,2',4,4'-Biphenyltetrol</t>
  </si>
  <si>
    <t>serjeant5557</t>
  </si>
  <si>
    <t>CC(=O)c1c(O)ccc2c(C)cc(=O)oc12</t>
  </si>
  <si>
    <t>2H-Chromen-2-one, 8-acetyl-7-hydroxy-4-methyl-</t>
  </si>
  <si>
    <t>serjeant5558</t>
  </si>
  <si>
    <t>Cc1cc(=O)oc2cc(O)c(CC(=O)O)cc12</t>
  </si>
  <si>
    <t>acetic acid, 2-(7-hydroxy-4-methyl-2-oxo-2H-chromen-6-yl)-</t>
  </si>
  <si>
    <t>serjeant5559</t>
  </si>
  <si>
    <t>CCc1cc2c(C)cc(=O)oc2cc1O</t>
  </si>
  <si>
    <t>2H-Chromen-2-one, 6-ethyl-7-hydroxy-4-methyl-</t>
  </si>
  <si>
    <t>serjeant5560</t>
  </si>
  <si>
    <t>CC#CC#CC=C=CC(O)CCC(=O)O</t>
  </si>
  <si>
    <t>B169c</t>
  </si>
  <si>
    <t>dodeca-5,6-diene-8,10-diynoic acid, 4-hydroxy-</t>
  </si>
  <si>
    <t>Odyssic acid</t>
  </si>
  <si>
    <t>serjeant5561</t>
  </si>
  <si>
    <t>CC1(C(=O)O)CC1(C(=O)O)c1ccccc1</t>
  </si>
  <si>
    <t>1,2-Cyclopropanedicarboxylic acid, 1-methyl-2-phenyl-</t>
  </si>
  <si>
    <t>serjeant5562</t>
  </si>
  <si>
    <t>O=C(O)c1ccc(C2CCCC2)cc1</t>
  </si>
  <si>
    <t>benzoic acid, 4-cyclopentyl-</t>
  </si>
  <si>
    <t>serjeant5563</t>
  </si>
  <si>
    <t>CC(=CC(=O)O)c1cc(C)cc(C)c1O</t>
  </si>
  <si>
    <t>2-Butenoic acid, 3-(2-hydroxy-3,5-dimethylphenyl)-</t>
  </si>
  <si>
    <t>serjeant5564</t>
  </si>
  <si>
    <t>CCOC(=O)C(C(C)=O)c1ccccc1</t>
  </si>
  <si>
    <t>Ethyl 3-oxo-2-phenylbutanoate</t>
  </si>
  <si>
    <t>serjeant5565</t>
  </si>
  <si>
    <t>CCOC(=O)CC(=O)c1ccc(C)cc1</t>
  </si>
  <si>
    <t>Ethyl 3-oxo-3-(p-tolyl)propanoate</t>
  </si>
  <si>
    <t>serjeant5566</t>
  </si>
  <si>
    <t>CC(CC(=O)O)(Cc1ccccc1)C(=O)O</t>
  </si>
  <si>
    <t>butanedioic acid, 2-benzyl-2-methyl-</t>
  </si>
  <si>
    <t>serjeant5567</t>
  </si>
  <si>
    <t>CCC(CC(=O)O)(C(=O)O)c1ccccc1</t>
  </si>
  <si>
    <t>butanedioic acid, 2-ethyl-2-phenyl-</t>
  </si>
  <si>
    <t>serjeant5568</t>
  </si>
  <si>
    <t>COC(=O)C(C)(CC(=O)O)c1ccccc1</t>
  </si>
  <si>
    <t>butanoic acid, 3-methoxycarbonyl-3-phenyl-</t>
  </si>
  <si>
    <t>serjeant5569</t>
  </si>
  <si>
    <t>COC(=O)CC(C)(C(=O)O)c1ccccc1</t>
  </si>
  <si>
    <t>butanoic acid, 4-methoxy-2-methyl-4-oxo-2-phenyl-</t>
  </si>
  <si>
    <t>serjeant5570</t>
  </si>
  <si>
    <t>CCOC(=O)CC(=O)c1ccc(OC)cc1</t>
  </si>
  <si>
    <t>Ethyl 3-(p-methoxyphenyl)-3-oxopropanoate</t>
  </si>
  <si>
    <t>serjeant5571</t>
  </si>
  <si>
    <t>CC(CC(=O)O)(CC(=O)O)c1ccccc1</t>
  </si>
  <si>
    <t>pentanedioic acid, 3-methyl-3-phenyl-</t>
  </si>
  <si>
    <t>serjeant5572</t>
  </si>
  <si>
    <t>CCC(C(=O)O)(C(=O)O)c1cccc(C)c1</t>
  </si>
  <si>
    <t>propanedioic acid, 2-ethyl-2-(3-methylphenyl)-</t>
  </si>
  <si>
    <t>serjeant5573</t>
  </si>
  <si>
    <t>CCC(C(=O)O)(C(=O)O)c1ccc(C)cc1</t>
  </si>
  <si>
    <t>propanedioic acid, 2-ethyl-2-(4-methylphenyl)-</t>
  </si>
  <si>
    <t>serjeant5574</t>
  </si>
  <si>
    <t>CCC(C(=O)O)(C(=O)O)c1ccc(OC)cc1</t>
  </si>
  <si>
    <t>propanedioic acid, 2-ethyl-2-(4-methoxyphenyl)-</t>
  </si>
  <si>
    <t>serjeant5575</t>
  </si>
  <si>
    <t>O=C(O)C1C=CC(C(=O)O)C(C(=O)O)CC(C(=O)O)C1</t>
  </si>
  <si>
    <t>3-Cyclooctene-1,2,5,7-tetracarboxylic acid</t>
  </si>
  <si>
    <t>serjeant5576</t>
  </si>
  <si>
    <t>CC(CCCC(=O)O)c1ccccc1</t>
  </si>
  <si>
    <t>hexanoic acid, 5-phenyl-</t>
  </si>
  <si>
    <t>serjeant5577</t>
  </si>
  <si>
    <t>CCCCc1ccc(C(O)C(=O)O)cc1</t>
  </si>
  <si>
    <t>acetic acid, 2-(4-butylphenyl)-2-hydroxy-</t>
  </si>
  <si>
    <t>serjeant5578</t>
  </si>
  <si>
    <t>CCCC(=O)c1c(O)oc(CCC)cc1=O</t>
  </si>
  <si>
    <t>4H-Pyran-4-one, 3-butyryl-2-hydroxy-6-propyl-</t>
  </si>
  <si>
    <t>serjeant5579</t>
  </si>
  <si>
    <t>O=C(O)C1CCC(C(=O)O)C(C(=O)O)CC(C(=O)O)C1</t>
  </si>
  <si>
    <t>Cyclooctane-1,2,4,6-tetracarboxylic acid</t>
  </si>
  <si>
    <t>serjeant5580</t>
  </si>
  <si>
    <t>CCCCc1cc(C)c(O)cc1C</t>
  </si>
  <si>
    <t>phenol, 4-butyl-2,5-dimethyl-</t>
  </si>
  <si>
    <t>serjeant5581</t>
  </si>
  <si>
    <t>Cc1cc(C)c(O)c(C(C)(C)C)c1</t>
  </si>
  <si>
    <t>phenol, 2-tert-butyl-4,6-dimethyl-</t>
  </si>
  <si>
    <t>serjeant5582</t>
  </si>
  <si>
    <t>CC(C)c1cccc(C(C)C)c1O</t>
  </si>
  <si>
    <t>phenol, 2,6-diisopropyl-</t>
  </si>
  <si>
    <t>serjeant5583</t>
  </si>
  <si>
    <t>CCCc1ccc(O)c(CCC)c1</t>
  </si>
  <si>
    <t>phenol, 2,4-dipropyl-</t>
  </si>
  <si>
    <t>serjeant5584</t>
  </si>
  <si>
    <t>CCCc1cccc(CCC)c1O</t>
  </si>
  <si>
    <t>phenol, 2,6-dipropyl-</t>
  </si>
  <si>
    <t>serjeant5585</t>
  </si>
  <si>
    <t>CCc1c(O)ccc(C(C)C)c1C</t>
  </si>
  <si>
    <t>phenol, 2-ethyl-4-isopropyl-3-methyl-</t>
  </si>
  <si>
    <t>serjeant5586</t>
  </si>
  <si>
    <t>CCc1cc(C(C)C)c(O)cc1C</t>
  </si>
  <si>
    <t>phenol, 4-ethyl-2-isopropyl-5-methyl-</t>
  </si>
  <si>
    <t>serjeant5587</t>
  </si>
  <si>
    <t>CCCCCCc1ccccc1O</t>
  </si>
  <si>
    <t>phenol, 2-hexyl-</t>
  </si>
  <si>
    <t>serjeant5588</t>
  </si>
  <si>
    <t>O=C(O)C1(OC2(C(=O)O)CCCC2)CCCC1</t>
  </si>
  <si>
    <t>Oxybis(1-cyclopentanecarboxylic acid)</t>
  </si>
  <si>
    <t>serjeant5589</t>
  </si>
  <si>
    <t>CC(C)(C)C1CCC(C(=O)O)C(C(=O)O)C1</t>
  </si>
  <si>
    <t>1,2-Cyclohexanedicarboxylic acid, 4-tert-butyl-</t>
  </si>
  <si>
    <t>serjeant5590</t>
  </si>
  <si>
    <t>CC(C)(C)C(C(=O)O)C(C(=O)O)C(C)(C)C</t>
  </si>
  <si>
    <t>racemic</t>
  </si>
  <si>
    <t>butanedioic acid, 2,3-di-tert-butyl-</t>
  </si>
  <si>
    <t>serjeant5591</t>
  </si>
  <si>
    <t>CCC(CC)(C(=O)O)C(CC)(CC)C(=O)O</t>
  </si>
  <si>
    <t>butanedioic acid, tetraethyl-</t>
  </si>
  <si>
    <t>serjeant5592</t>
  </si>
  <si>
    <t>CCCCCCCCCCCC(=O)O</t>
  </si>
  <si>
    <t>Titration of Na-salt-below c.m.c</t>
  </si>
  <si>
    <t>N42</t>
  </si>
  <si>
    <t>Dodecanoic acid</t>
  </si>
  <si>
    <t>Lauric acid</t>
  </si>
  <si>
    <t>serjeant5593</t>
  </si>
  <si>
    <t>CC1(C)CCC(C2CCC(C)(C)N2)N1</t>
  </si>
  <si>
    <t>2,2'-Bipyrrolidine, 5,5,5',5'-tetramethyl-</t>
  </si>
  <si>
    <t>serjeant5594</t>
  </si>
  <si>
    <t>CC1(C)CC(C2CCC(C)(C)N2)CN1</t>
  </si>
  <si>
    <t>2,3'-Bipyrrolidine, 5,5,5',5'-tetramethyl-</t>
  </si>
  <si>
    <t>serjeant5595</t>
  </si>
  <si>
    <t>O=c1cnc2c(=O)[nH]c(=O)n(-c3ccccc3)c2[nH]1</t>
  </si>
  <si>
    <t>pteridine-2,4,7(1H,3H,8H)-trione, 1-phenyl-</t>
  </si>
  <si>
    <t>serjeant5596</t>
  </si>
  <si>
    <t>O=C(O)c1cc(=O)cc(-c2ccccc2)s1</t>
  </si>
  <si>
    <t>4H-1-Thiapyran-2-carboxylic acid, 4-oxo-6-phenyl-</t>
  </si>
  <si>
    <t>serjeant5597</t>
  </si>
  <si>
    <t>O=C(O)C(=O)C=S1SCC=C1c1ccccc1</t>
  </si>
  <si>
    <t>propanoic acid, 2-oxo-3-(5-phenyl-1,2-dithiacyclopent-4-en-1-ylidene)-</t>
  </si>
  <si>
    <t>serjeant5598</t>
  </si>
  <si>
    <t>O=[N+]([O-])c1cc(-c2ccccc2)c(O)c([N+](=O)[O-])c1</t>
  </si>
  <si>
    <t>biphenyl-2-ol, 3,5-dinitro-</t>
  </si>
  <si>
    <t>serjeant5599</t>
  </si>
  <si>
    <t>Oc1cc(-c2ccccc2)ccc1Cl</t>
  </si>
  <si>
    <t>C=0.0001-0.0002, I=0.1, 0.5% ethanol, mixed constant</t>
  </si>
  <si>
    <t>biphenyl-3-ol, 4-chloro-</t>
  </si>
  <si>
    <t>serjeant5600</t>
  </si>
  <si>
    <t>Oc1ccccc1-c1ccc(Br)cc1</t>
  </si>
  <si>
    <t>biphenyl-2-ol, 4'-bromo-</t>
  </si>
  <si>
    <t>serjeant5601</t>
  </si>
  <si>
    <t>Oc1ccccc1-c1ccc(I)cc1</t>
  </si>
  <si>
    <t>biphenyl-2-ol, 4'-iodo-</t>
  </si>
  <si>
    <t>serjeant5602</t>
  </si>
  <si>
    <t>C=0.00004, 2% dioxane, mixed constant</t>
  </si>
  <si>
    <t>2,5-Cyclohexadien-1-one, 4-(4-hydroxyphenyl)imino-</t>
  </si>
  <si>
    <t>serjeant5603</t>
  </si>
  <si>
    <t>O=[N+]([O-])c1ccc(-c2ccccc2O)cc1</t>
  </si>
  <si>
    <t>biphenyl-2-ol, 4'-nitro-</t>
  </si>
  <si>
    <t>serjeant5604</t>
  </si>
  <si>
    <t>O=[N+]([O-])c1ccc(-c2ccccc2)cc1O</t>
  </si>
  <si>
    <t>C=0.00001-0.0001 I=0.1, mixed constant</t>
  </si>
  <si>
    <t>biphenyl-3-ol, 4-nitro-</t>
  </si>
  <si>
    <t>serjeant5605</t>
  </si>
  <si>
    <t>O=[N+]([O-])c1cc(-c2ccccc2)ccc1O</t>
  </si>
  <si>
    <t>biphenyl-4-ol, 3-nitro-</t>
  </si>
  <si>
    <t>serjeant5606</t>
  </si>
  <si>
    <t>O=C(O)c1ccccc1Nc1ccc([N+](=O)[O-])cn1</t>
  </si>
  <si>
    <t>pK1(-NH)</t>
  </si>
  <si>
    <t>C=0.001 In aq. NaOH, H_ scale</t>
  </si>
  <si>
    <t>benzoic acid, 2-(5-nitro-2-pyridyl)amino-</t>
  </si>
  <si>
    <t>serjeant5607</t>
  </si>
  <si>
    <t>O=C(O)c1cccc(Nc2ccc([N+](=O)[O-])cn2)c1</t>
  </si>
  <si>
    <t>benzoic acid, 3-(5-nitro-2-pyridyl)amino-</t>
  </si>
  <si>
    <t>serjeant5608</t>
  </si>
  <si>
    <t>O=C(O)c1ccc(Nc2ccc([N+](=O)[O-])cn2)cc1</t>
  </si>
  <si>
    <t>benzoic acid, 4-(5-nitro-2-pyridyl)amino-</t>
  </si>
  <si>
    <t>serjeant5609</t>
  </si>
  <si>
    <t>Oc1ccc(/N=N/c2ccccc2)cc1O</t>
  </si>
  <si>
    <t>C=0.00004, I=0.1, (May contain 20% ethanol)</t>
  </si>
  <si>
    <t>1,2-Benzenediol, 4-phenylazo-</t>
  </si>
  <si>
    <t>['OPSIN_name1', 'pubchem_nickname1', 'chemaxon_name1', 'chemaxon_nickname1']</t>
  </si>
  <si>
    <t>Azobenzene-3,4-diol</t>
  </si>
  <si>
    <t>serjeant5611</t>
  </si>
  <si>
    <t>Oc1ccccc1/N=N/c1ccccc1O</t>
  </si>
  <si>
    <t>phenol, 2-(2-hydroxyphenylazo)-</t>
  </si>
  <si>
    <t>Azobenzene-2,2'-diol</t>
  </si>
  <si>
    <t>serjeant5612</t>
  </si>
  <si>
    <t>CC1(c2ccccc2)C(=O)NC(=O)C1C#N</t>
  </si>
  <si>
    <t>F9, F27</t>
  </si>
  <si>
    <t>2,5-Pyrrolidinedione, 3-cyano-4-methyl-4-phenyl-</t>
  </si>
  <si>
    <t>serjeant5614</t>
  </si>
  <si>
    <t>O=c1[nH]c(=O)c2ncn(Cc3ccccc3)c2[nH]1</t>
  </si>
  <si>
    <t>purine-2,6(1H,3H)-dione, 9-benzyl-</t>
  </si>
  <si>
    <t>serjeant5615</t>
  </si>
  <si>
    <t>Oc1ccc(N=Nc2ccccc2O)c(O)c1</t>
  </si>
  <si>
    <t>1,3-Benzenediol, 4-(2-hydroxyphenylazo)-</t>
  </si>
  <si>
    <t>serjeant5616</t>
  </si>
  <si>
    <t>Nc1ccc(-c2ccccc2O)cc1</t>
  </si>
  <si>
    <t>biphenyl-2-ol, 4'-amino-</t>
  </si>
  <si>
    <t>serjeant5617</t>
  </si>
  <si>
    <t>ON(N=Nc1ccccc1)c1ccccc1</t>
  </si>
  <si>
    <t>P91, P89</t>
  </si>
  <si>
    <t>triazen-3-ol, 1,3-diphenyl-</t>
  </si>
  <si>
    <t>serjeant5618</t>
  </si>
  <si>
    <t>C=0.001 (Solutions unstable)</t>
  </si>
  <si>
    <t>CC(=O)Nc1cc(O)cc2ccccc12</t>
  </si>
  <si>
    <t>acetamide, N-(3-hydroxy-1-naphthyl)-</t>
  </si>
  <si>
    <t>serjeant5619</t>
  </si>
  <si>
    <t>CC(=O)Nc1cc(O)c2ccccc2c1</t>
  </si>
  <si>
    <t>acetamide, N-(4-hydroxy-2-naphthyl)-</t>
  </si>
  <si>
    <t>serjeant5620</t>
  </si>
  <si>
    <t>Cc1ccnc(N=Nc2ccc(O)cc2O)c1</t>
  </si>
  <si>
    <t>Mixed constant for ortho-OH</t>
  </si>
  <si>
    <t>1,3-Benzenediol, 4-(4-methyl-2-pyridylazo)-</t>
  </si>
  <si>
    <t>serjeant5621</t>
  </si>
  <si>
    <t>Cc1ccc(N=Nc2ccc(O)cc2O)nc1</t>
  </si>
  <si>
    <t>1,3-Benzenediol, 4-(5-methyl-2-pyridylazo)-</t>
  </si>
  <si>
    <t>serjeant5622</t>
  </si>
  <si>
    <t>O=P(O)(c1ccccc1)c1ccccc1</t>
  </si>
  <si>
    <t>C=0.001 or 0.0001, I=0.1 or 1(NaClO4), concentration constant</t>
  </si>
  <si>
    <t>Diphenylphosphinic acid</t>
  </si>
  <si>
    <t>serjeant5623</t>
  </si>
  <si>
    <t>O=P(O)(Oc1ccccc1)c1ccccc1</t>
  </si>
  <si>
    <t>Phenyl hydrogen phenylphosphonate</t>
  </si>
  <si>
    <t>serjeant5625</t>
  </si>
  <si>
    <t>CCOC(=O)c1c(-c2ccccc2)[nH]oc1=O</t>
  </si>
  <si>
    <t>I=1(NaClO4), mixed constant</t>
  </si>
  <si>
    <t>Ethyl 2,5-dihydro-5-oxo-3-phenylisoxazole-4-carboxylate</t>
  </si>
  <si>
    <t>serjeant5626</t>
  </si>
  <si>
    <t>O=C(O)C1CCNC1</t>
  </si>
  <si>
    <t>F29, F27</t>
  </si>
  <si>
    <t>3-Pyrrolidinecarboxylic acid</t>
  </si>
  <si>
    <t>serjeant5627</t>
  </si>
  <si>
    <t>Cc1[nH]c(=O)n(Cc2ccccc2)c(=O)c1[N+](=O)[O-]</t>
  </si>
  <si>
    <t>pyrimidine-2,4(1H,3H)-dione, 3-benzyl-6-methyl-5-nitro-</t>
  </si>
  <si>
    <t>serjeant5628</t>
  </si>
  <si>
    <t>O=P(O)(Oc1ccccc1)Oc1ccccc1</t>
  </si>
  <si>
    <t>Diphenyl hydrogen phosphate</t>
  </si>
  <si>
    <t>serjeant5629</t>
  </si>
  <si>
    <t>O=C(O)CN(CC(=O)O)c1cc(C(=O)O)c(O)cc1C(=O)O</t>
  </si>
  <si>
    <t>3-Azapentanedioic acid, 3-(2,5-dicarboxy-4-hydroxyphenyl)-</t>
  </si>
  <si>
    <t>Iminodiacetic acid, N-(2,5-dicarboxy-4-hydroxyphenyl)</t>
  </si>
  <si>
    <t>serjeant5630</t>
  </si>
  <si>
    <t>S=P(S)(c1ccccc1)c1ccccc1</t>
  </si>
  <si>
    <t>Bis(phenyl)phosphinodithioic acid</t>
  </si>
  <si>
    <t>serjeant5631</t>
  </si>
  <si>
    <t>CCC1(c2ccccc2)C(=O)NC(=O)NC1=O</t>
  </si>
  <si>
    <t>pyrimidine-2,4,6(1H,3H,5H)-trione, 5-ethyl-5-phenyl-</t>
  </si>
  <si>
    <t>Phenobarbitone</t>
  </si>
  <si>
    <t>serjeant5632</t>
  </si>
  <si>
    <t>CC1(c2ccccc2)C(=O)NC(=O)C1C(N)=O</t>
  </si>
  <si>
    <t>3-Pyrrolidinecarboxamide, 4-methyl-2,5-dioxo-4-phenyl-</t>
  </si>
  <si>
    <t>serjeant5633</t>
  </si>
  <si>
    <t>CCC1(c2ccc([N+](=O)[O-])cc2)CC(=O)NC1=O</t>
  </si>
  <si>
    <t>2,5-Pyrrolidinedione, 3-ethyl-3-(p-nitrophenyl)-</t>
  </si>
  <si>
    <t>serjeant5634</t>
  </si>
  <si>
    <t>O=C(O)CNc1cc(C(=O)O)c(NCC(=O)O)cc1C(=O)O</t>
  </si>
  <si>
    <t>C=0.003, I=0.1 (KCl), mixed constants</t>
  </si>
  <si>
    <t>1,4-Benzenedicarboxylic acid, 2,5-bis(carboxymethylamino)-</t>
  </si>
  <si>
    <t>serjeant5635</t>
  </si>
  <si>
    <t>CC1(Cc2ccccc2)CC(=O)NC1=O</t>
  </si>
  <si>
    <t>2,5-Pyrrolidinedione, 3-benzyl-3-methyl-</t>
  </si>
  <si>
    <t>serjeant5636</t>
  </si>
  <si>
    <t>CCC1(c2ccccc2)CC(=O)NC1=O</t>
  </si>
  <si>
    <t>2,5-Pyrrolidinedione, 3-ethyl-3-phenyl-</t>
  </si>
  <si>
    <t>serjeant5637</t>
  </si>
  <si>
    <t>CC(=O)C(C(C)=O)C(=O)Nc1ccccc1</t>
  </si>
  <si>
    <t>butanamide, 2-acetyl-3-oxo-N-phenyl-</t>
  </si>
  <si>
    <t>serjeant5638</t>
  </si>
  <si>
    <t>CC(=O)Nc1ccc(C2CC2C(=O)O)cc1</t>
  </si>
  <si>
    <t>cyclopropanecarboxylic acid, 2-(4-acetylaminophenyl)-</t>
  </si>
  <si>
    <t>serjeant5639</t>
  </si>
  <si>
    <t>O=C(O)CN(CC(=O)O)CC(=O)c1ccccc1</t>
  </si>
  <si>
    <t>3-Azapentanedioic acid, 3-benzoylmethyl-</t>
  </si>
  <si>
    <t>Iminodiacetic acid, N-benzoylmethyl</t>
  </si>
  <si>
    <t>serjeant5640</t>
  </si>
  <si>
    <t>C=0.005, I=0.1 (KCl)</t>
  </si>
  <si>
    <t>O=C(O)CCC(NC(=O)c1ccccc1)C(=O)O</t>
  </si>
  <si>
    <t>pentanedioic acid, 2-benzoylamino-</t>
  </si>
  <si>
    <t>serjeant5641</t>
  </si>
  <si>
    <t>COc1ccccc1C1CN(O)C(=O)C1C(=O)O</t>
  </si>
  <si>
    <t>3-Pyrrolidinecarboxylic acid, 1-hydroxy-4-(2-methoxyphenyl)-2-oxo-</t>
  </si>
  <si>
    <t>serjeant5642</t>
  </si>
  <si>
    <t>O=C(O)CN(CC(=O)O)C(C(=O)O)c1ccccc1</t>
  </si>
  <si>
    <t>3-Azapentanedioic acid, 3-carboxymethyl-2-phenyl-</t>
  </si>
  <si>
    <t>serjeant5643</t>
  </si>
  <si>
    <t>CCC(CC(=O)O)(C(=O)O)c1ccc([N+](=O)[O-])cc1</t>
  </si>
  <si>
    <t>butanedioic acid, 2-ethyl-2-(4-nitrophenyl)-</t>
  </si>
  <si>
    <t>serjeant5644</t>
  </si>
  <si>
    <t>COC(=O)C(C)(CC(=O)O)c1ccc([N+](=O)[O-])cc1</t>
  </si>
  <si>
    <t>butanoic acid, 3-methoxycarbonyl-3-(4-nitrophenyl)-</t>
  </si>
  <si>
    <t>serjeant5645</t>
  </si>
  <si>
    <t>COC(=O)CC(C)(C(=O)O)c1ccc([N+](=O)[O-])cc1</t>
  </si>
  <si>
    <t>butanoic acid, 4-methoxy-2-methyl-2-(4-nitrophenyl)-4-oxo-</t>
  </si>
  <si>
    <t>serjeant5646</t>
  </si>
  <si>
    <t>CC(CC(=O)O)(Cc1ccc([N+](=O)[O-])cc1)C(=O)O</t>
  </si>
  <si>
    <t>butanedioic acid, 2-methyl-2-(4-nitrobenzyl)-</t>
  </si>
  <si>
    <t>serjeant5647</t>
  </si>
  <si>
    <t>CCc1cc2c(O)ccc(CC)c2s1</t>
  </si>
  <si>
    <t>benzo[b]thiophene-4-ol, 2,7-diethyl-</t>
  </si>
  <si>
    <t>serjeant5648</t>
  </si>
  <si>
    <t>CCc1ccc(O)c2sc(C)c(C)c12</t>
  </si>
  <si>
    <t>benzo[b]thiophene-7-ol, 4-ethyl-2,3-dimethyl-</t>
  </si>
  <si>
    <t>serjeant5649</t>
  </si>
  <si>
    <t>COc1ccc2c(CC(N)C(=O)O)c[nH]c2c1</t>
  </si>
  <si>
    <t>propanoic acid, 2-amino-3-(6-methoxyindol-3-yl)-</t>
  </si>
  <si>
    <t>serjeant5651</t>
  </si>
  <si>
    <t>Cn1c(=S)[nH]c2cc3c(cc21)CCCC3</t>
  </si>
  <si>
    <t>1H-Naphtho[2,3-d]imidazole-2(3H)-thione, 5,6,7,8-tetrahydro-3-methyl-</t>
  </si>
  <si>
    <t>serjeant5652</t>
  </si>
  <si>
    <t>Oc1ccc(C2CCCCC2)cc1Cl</t>
  </si>
  <si>
    <t>C=0.0001-0.0002, I=0.1, mixed_x000D_
constant</t>
  </si>
  <si>
    <t>phenol, 2-chloro-4-cyclohexyl-</t>
  </si>
  <si>
    <t>serjeant5653</t>
  </si>
  <si>
    <t>CCC(C(C)=O)C(=O)Nc1ccccc1</t>
  </si>
  <si>
    <t>butanamide, 2-ethyl-3-oxo-N-phenyl-</t>
  </si>
  <si>
    <t>serjeant5654</t>
  </si>
  <si>
    <t>CCNc1nc(C)c2nc(C(=O)O)c(=O)n(CC)c2n1</t>
  </si>
  <si>
    <t>6-Pteridinecarboxylic acid, 8-ethyl-2-ethylamino-7,8-dihydro-4-methyl-7-oxo-</t>
  </si>
  <si>
    <t>serjeant5655</t>
  </si>
  <si>
    <t>O=C(O)CCCC(=O)NOCc1ccccc1</t>
  </si>
  <si>
    <t>pentanoic acid, 5-benzyloxyamino-5-oxo-</t>
  </si>
  <si>
    <t>serjeant5657</t>
  </si>
  <si>
    <t>Cc1ccc(O)c(CN(CC(=O)O)CC(=O)O)c1</t>
  </si>
  <si>
    <t>3-Azapentanedioic acid, 3-(2-hydroxy-5-methylbenzyl)-</t>
  </si>
  <si>
    <t>Iminodiacetic acid, N-(2-hydroxy-5-methylbenzyl)</t>
  </si>
  <si>
    <t>serjeant5658</t>
  </si>
  <si>
    <t>O=C(O)CN(CCOc1ccccc1)CC(=O)O</t>
  </si>
  <si>
    <t>3-Azapentanedioic acid, 3-(2-phenoxyethyl)-</t>
  </si>
  <si>
    <t>Iminodiacetic acid, N-(2-phenoxyethyl)</t>
  </si>
  <si>
    <t>serjeant5659</t>
  </si>
  <si>
    <t>COC(=O)[C@H](Cc1ccc(O)c([N+](=O)[O-])c1)NC(=O)CN</t>
  </si>
  <si>
    <t>pK1(-OH)</t>
  </si>
  <si>
    <t>Methyl 5-amino-2-(4-hydroxy-3-nitrobenzyl)-4-oxo-3-azapentanoate</t>
  </si>
  <si>
    <t>Glycyltyrosine methyl ester, 3-nitro</t>
  </si>
  <si>
    <t>serjeant5660</t>
  </si>
  <si>
    <t>CN1C(=O)NC(=O)C(C)(C2=CCCCC2)C1=O</t>
  </si>
  <si>
    <t>pyrimidine-2,4,6(1H,3H,5H)-trione, 5-(1-cyclohexen-1-yl)-1,5-dimethyl-</t>
  </si>
  <si>
    <t>Hexobarbital</t>
  </si>
  <si>
    <t>serjeant5662</t>
  </si>
  <si>
    <t>CCC1(C2=CCCCC2)C(=O)NC(=O)NC1=O</t>
  </si>
  <si>
    <t>pyrimidine-2,4,6(1H,3H,5H)-trione, 5-(1-cyclohexen-1-yl)-5-ethyl-</t>
  </si>
  <si>
    <t>serjeant5663</t>
  </si>
  <si>
    <t>CC(C)(C)c1ccc(S(=O)CC(=O)O)cc1</t>
  </si>
  <si>
    <t>acetic acid, 2-(4-tert-butylphenyl)sulfinyl-</t>
  </si>
  <si>
    <t>serjeant5665</t>
  </si>
  <si>
    <t>CC(C)(C)c1ccc(S(=O)(=O)CC(=O)O)cc1</t>
  </si>
  <si>
    <t>acetic acid, 2-(4-tert-butylphenyl)sulfonyl-</t>
  </si>
  <si>
    <t>serjeant5666</t>
  </si>
  <si>
    <t>Cc1ncc(CO)c(C=N[C@H](C(=O)O)[C@@H](C)O)c1O</t>
  </si>
  <si>
    <t>C=0.0001, I=1.0(KCl)</t>
  </si>
  <si>
    <t>M111</t>
  </si>
  <si>
    <t>butanoic acid, 3-hydroxy-2-(3-hydroxy-5-hydroxymethyl-2-methylpyridin-4-yl)methyleneamino-</t>
  </si>
  <si>
    <t>Pyridoxylidene-threonine</t>
  </si>
  <si>
    <t>serjeant5667</t>
  </si>
  <si>
    <t>O=C(O)c1cc(NCCO)c(C(=O)O)cc1NCCO</t>
  </si>
  <si>
    <t>C=0.003, I=0.1(KCl), mixed constants</t>
  </si>
  <si>
    <t>1,4-Benzenedicarboxylic acid, 2,5-bis(2-hydroxyethylamino)-</t>
  </si>
  <si>
    <t>serjeant5668</t>
  </si>
  <si>
    <t>U5</t>
  </si>
  <si>
    <t>CCNc1nc(C)c2c(n1)N(CC)C(O)=C(C(=O)O)N2</t>
  </si>
  <si>
    <t>6-Pteridinecarboxylic acid, 8-ethyl-2-ethylamino-5,8-dihydro-7-hydroxy-4-methyl-</t>
  </si>
  <si>
    <t>serjeant5671</t>
  </si>
  <si>
    <t>CN(C)c1ncnc2c1ncn2[C@@H]1O[C@H](CO)[C@@H](O)[C@H]1O</t>
  </si>
  <si>
    <t>adenosine, N(6),N(6)-dimethyl-</t>
  </si>
  <si>
    <t>serjeant5672</t>
  </si>
  <si>
    <t>C=CCC1(C(C)CCC)C(=O)NC(=O)NC1=O</t>
  </si>
  <si>
    <t>pyrimidine-2,4,6(1H,3H,5H)-trione, 5-allyl-5-(1-methylbutyl)-</t>
  </si>
  <si>
    <t>serjeant5675</t>
  </si>
  <si>
    <t>C=C(C)CC1(CC(C)C)C(=O)NC(=O)NC1=O</t>
  </si>
  <si>
    <t>pyrimidine-2,4,6(1H,3H,5H)-trione, 5-isobutyl-5-(2-methylallyl)-</t>
  </si>
  <si>
    <t>serjeant5676</t>
  </si>
  <si>
    <t>C[N+](C)(C)CCC(=O)NO.[I-]</t>
  </si>
  <si>
    <t>Cyclobutane-1,2-bis(N-iminodiacetic acid)</t>
  </si>
  <si>
    <t>(2-(Hydroxycarbamoyl)ethyl)trimethylammonium iodide</t>
  </si>
  <si>
    <t>serjeant5678</t>
  </si>
  <si>
    <t>pK3(trans)</t>
  </si>
  <si>
    <t>CCNc1nc(=O)n([C@H]2C[C@H](O)[C@@H](CO)O2)cc1C</t>
  </si>
  <si>
    <t>cytidine, 2'-deoxy-N(4)-ethyl-5-methyl-</t>
  </si>
  <si>
    <t>serjeant5679</t>
  </si>
  <si>
    <t>Cc1cn([C@H]2C[C@H](O)[C@@H](CO)O2)c(=O)nc1N(C)C</t>
  </si>
  <si>
    <t>cytidine, 2'-deoxy-N(4),N(4),5-trimethyl-</t>
  </si>
  <si>
    <t>serjeant5680</t>
  </si>
  <si>
    <t>O=C(O)CN(CC(=O)O)C1(C(=O)O)CCCCCC1</t>
  </si>
  <si>
    <t>3-Azapentanedioic acid, 3-(1-carboxycycloheptyl)-</t>
  </si>
  <si>
    <t>Iminodiacetic acid, N-(1-carboxycycloheptyl)</t>
  </si>
  <si>
    <t>serjeant5681</t>
  </si>
  <si>
    <t>CN(C)Cc1ccc(CN(C)C)c(O)c1O</t>
  </si>
  <si>
    <t>I=0.2(KCl), mixed constants</t>
  </si>
  <si>
    <t>1,2-Benzenediol, 3,6-bis(N,N-dimethylaminomethyl)-</t>
  </si>
  <si>
    <t>serjeant5683</t>
  </si>
  <si>
    <t>CCC(C)c1cnc(CC(C)C)c(=O)n1O</t>
  </si>
  <si>
    <t>D59</t>
  </si>
  <si>
    <t>pyrazin-2(1H)-one, 6-sec-butyl-1-hydroxy-3-isobutyl-</t>
  </si>
  <si>
    <t>Aspergillic acid</t>
  </si>
  <si>
    <t>serjeant5684</t>
  </si>
  <si>
    <t>CCC(C)(O)c1cnc(CC(C)C)c(=O)n1O</t>
  </si>
  <si>
    <t>pyrazin-2(1H)-one, 1-hydroxy-6-(1-hydroxy-1-methylpropyl)-3-isobutyl-</t>
  </si>
  <si>
    <t>Aspergillic acid, hydroxy</t>
  </si>
  <si>
    <t>serjeant5685</t>
  </si>
  <si>
    <t>CCC1(C(C)CC(C)C)C(=O)NC(=O)NC1=O</t>
  </si>
  <si>
    <t>pyrimidine-2,4,6(1H,3H,5H)trione, 5-(1,3-dimethylbutyl)-5-ethyl-</t>
  </si>
  <si>
    <t>serjeant5686</t>
  </si>
  <si>
    <t>CCCCCCC1(CC)C(=O)NC(=O)NC1=O</t>
  </si>
  <si>
    <t>pyrimidine-2,4,6(1H,3H,5H)-trione, 5-ethyl-5-hexyl-</t>
  </si>
  <si>
    <t>serjeant5687</t>
  </si>
  <si>
    <t>CC(C(=O)O)N(CCN(CC(=O)O)C(C)C(=O)O)CC(=O)O</t>
  </si>
  <si>
    <t>3,6-Diazaoctanedioic acid, 3,6-bis(carboxymethyl)-2,7-dimethyl-</t>
  </si>
  <si>
    <t>Ethylenedinitrilo-N,N'-diacetic-N,N'-di-(2-propanoic acid)</t>
  </si>
  <si>
    <t>serjeant5688</t>
  </si>
  <si>
    <t>CC(C(C)N(CC(=O)O)CC(=O)O)N(CC(=O)O)CC(=O)O</t>
  </si>
  <si>
    <t>3,6-Diazaoctanedioic acid, 3,6-bis(carboxymethyl)-4,5-dimethyl-</t>
  </si>
  <si>
    <t>serjeant5689</t>
  </si>
  <si>
    <t>pK3(meso)</t>
  </si>
  <si>
    <t>pK4(meso)</t>
  </si>
  <si>
    <t>pK1(racemic)</t>
  </si>
  <si>
    <t>pK2(racemic)</t>
  </si>
  <si>
    <t>pK3(racemic)</t>
  </si>
  <si>
    <t>pK4(racemic)</t>
  </si>
  <si>
    <t>O=C(O)CN(CCCCN(CC(=O)O)CC(=O)O)CC(=O)O</t>
  </si>
  <si>
    <t>3,8-Diazadecanedioic acid, 3,8-bis(carboxymethyl)-</t>
  </si>
  <si>
    <t>Tetramethylenedinitrilotetraacetic acid</t>
  </si>
  <si>
    <t>serjeant5690</t>
  </si>
  <si>
    <t>O=C(O)CN(CC(=O)O)CC(O)C(O)CN(CC(=O)O)CC(=O)O</t>
  </si>
  <si>
    <t>ca. 20</t>
  </si>
  <si>
    <t>D74</t>
  </si>
  <si>
    <t>3,8-Diazadecanedioic acid, 3,8-bis(carboxymethyl)-5,6-dihydroxy-</t>
  </si>
  <si>
    <t>2,3-Dihydroxytetramethylenedinitrilotetraacetic acid</t>
  </si>
  <si>
    <t>serjeant5692</t>
  </si>
  <si>
    <t>CCCCN(CCN(CC(=O)O)CC(=O)O)CC(=O)O</t>
  </si>
  <si>
    <t>3,6-Diazaoctanedioic acid, 3-butyl-6-carboxymethyl-</t>
  </si>
  <si>
    <t>N-Butyl(ethylenedinitrilo)triacetic acid)</t>
  </si>
  <si>
    <t>serjeant5693</t>
  </si>
  <si>
    <t>24.2 (assumed)</t>
  </si>
  <si>
    <t>O=C1C(Br)=CC(=Nc2cc(Br)c(O)c(Br)c2)C=C1Br</t>
  </si>
  <si>
    <t>2,5-Cyclohexadien-1-one, 2,6-dibromo-4-(3,5-dibromo-4-hydroxyphenyl)imino-</t>
  </si>
  <si>
    <t>serjeant5694</t>
  </si>
  <si>
    <t>O=C1C(Cl)=CC(=Nc2ccc(O)c(Cl)c2)C=C1Cl</t>
  </si>
  <si>
    <t>2,5-Cyclohexadien-1-one, 2,6-dichloro-4-(3-chloro-4-hydroxyphenyl)imino-</t>
  </si>
  <si>
    <t>serjeant5695</t>
  </si>
  <si>
    <t>O=C1C(Br)=CC(=Nc2ccc(O)c(Br)c2)C=C1Br</t>
  </si>
  <si>
    <t>2,5-Cyclohexadien-1-one, 2,6-dibromo-4-(3-bromo-4-hydroxyphenyl)imino-</t>
  </si>
  <si>
    <t>serjeant5696</t>
  </si>
  <si>
    <t>O=C1C=CC(=Nc2c(Cl)cc(O)cc2Cl)C=C1</t>
  </si>
  <si>
    <t>2,5-Cyclohexadien-1-one, 4-(2,6-dichloro-4-hydroxyphenyl)imino-</t>
  </si>
  <si>
    <t>serjeant5697</t>
  </si>
  <si>
    <t>O=C1C=CC(=Nc2cc(Cl)c(O)c(Cl)c2)C=C1</t>
  </si>
  <si>
    <t>2,5-Cyclohexadien-1-one, 4-(3,5-dichloro-4-hydroxyphenyl)imino-</t>
  </si>
  <si>
    <t>serjeant5698</t>
  </si>
  <si>
    <t>O=C1C=CC(=Nc2cc(Br)c(O)c(Br)c2)C=C1</t>
  </si>
  <si>
    <t>2,5-Cyclohexadien-1-one, 4-(3,5-dibromo-4-hydroxyphenyl)imino-</t>
  </si>
  <si>
    <t>serjeant5699</t>
  </si>
  <si>
    <t>O=[N+]([O-])c1cc([N+](=O)[O-])c(Nc2ccccc2S(=O)(=O)O)c([N+](=O)[O-])c1</t>
  </si>
  <si>
    <t>C=0.001. In aq. NaOH, H_ scale</t>
  </si>
  <si>
    <t>benzenesulfonic acid, 2-(2,4,6-trinitroanilino)-</t>
  </si>
  <si>
    <t>serjeant5701</t>
  </si>
  <si>
    <t>O=[N+]([O-])c1cc([N+](=O)[O-])c(Nc2cccc(S(=O)(=O)O)c2)c([N+](=O)[O-])c1</t>
  </si>
  <si>
    <t>benzenesulfonic acid, 3-(2,4,6-trinitroanilino)-</t>
  </si>
  <si>
    <t>serjeant5702</t>
  </si>
  <si>
    <t>O=C1NC(=S)SC1=C/C=C/c1ccccc1</t>
  </si>
  <si>
    <t>thiazolidin-4-one, 5-cinnamylidene-2-thioxo-</t>
  </si>
  <si>
    <t>serjeant5703</t>
  </si>
  <si>
    <t>O=P(O)(c1ccc(Cl)cc1)c1ccc(Cl)cc1</t>
  </si>
  <si>
    <t>C=0.005, I=0.025, mixed constant_x000D_
7% ethanol</t>
  </si>
  <si>
    <t>Bis(4-chlorophenyl)phosphinic acid</t>
  </si>
  <si>
    <t>serjeant5705</t>
  </si>
  <si>
    <t>O=P(O)(Oc1ccc(Cl)cc1)Oc1ccc(Cl)cc1</t>
  </si>
  <si>
    <t>C=0.001 or 0.0001, I=0.1 or 1(NaClO4)_x000D_
concentration constant</t>
  </si>
  <si>
    <t>Bis(4-chlorophenyl) hydrogen phosphate</t>
  </si>
  <si>
    <t>serjeant5706</t>
  </si>
  <si>
    <t>O=[N+]([O-])c1ccc(Nc2cccc(S(=O)(=O)O)c2)c([N+](=O)[O-])c1</t>
  </si>
  <si>
    <t>C=0.001. In aq. H_ scale</t>
  </si>
  <si>
    <t>benzenesulfonic acid, 3-(2,4-dinitroanilino)-</t>
  </si>
  <si>
    <t>serjeant5707</t>
  </si>
  <si>
    <t>O=[N+]([O-])c1ccc(Nc2ccc(S(=O)(=O)O)cc2)c([N+](=O)[O-])c1</t>
  </si>
  <si>
    <t>benzenesulfonic acid, 4-(2,4-dinitroanilino)-</t>
  </si>
  <si>
    <t>serjeant5708</t>
  </si>
  <si>
    <t>S=P(S)(c1ccc(Cl)cc1)c1ccc(Cl)cc1</t>
  </si>
  <si>
    <t>Bis(4-chlorophenyl)phosphinodithioic acid</t>
  </si>
  <si>
    <t>serjeant5709</t>
  </si>
  <si>
    <t>ON(N=Nc1ccccc1Cl)c1ccccc1</t>
  </si>
  <si>
    <t>P89, P91</t>
  </si>
  <si>
    <t>triazen-3-ol, 1-(2-chlorophenyl)-3-phenyl-</t>
  </si>
  <si>
    <t>serjeant5710</t>
  </si>
  <si>
    <t>ON(N=Nc1ccc(Cl)cc1)c1ccccc1</t>
  </si>
  <si>
    <t>triazen-3-ol, 1-(4-chlorophenyl)-3-phenyl-</t>
  </si>
  <si>
    <t>serjeant5711</t>
  </si>
  <si>
    <t>ON(N=Nc1ccc(Br)cc1)c1ccccc1</t>
  </si>
  <si>
    <t>triazen-3-ol, 1-(4-bromophenyl)-3-phenyl-</t>
  </si>
  <si>
    <t>serjeant5713</t>
  </si>
  <si>
    <t>O=[N+]([O-])c1cccc(S(=O)(=O)Nc2ccccc2)c1</t>
  </si>
  <si>
    <t>C=0.0001, I=0.1(KCl), mixed constant</t>
  </si>
  <si>
    <t>benzenesulfonamide, 3-nitro-N-phenyl-</t>
  </si>
  <si>
    <t>serjeant5714</t>
  </si>
  <si>
    <t>O=[N+]([O-])c1ccc(S(=O)(=O)Nc2ccccc2)cc1</t>
  </si>
  <si>
    <t>benzenesulfonamide, 4-nitro-N-phenyl-</t>
  </si>
  <si>
    <t>serjeant5715</t>
  </si>
  <si>
    <t>O=[N+]([O-])c1cccc(NS(=O)(=O)c2ccccc2)c1</t>
  </si>
  <si>
    <t>benzenesulfonamide, N-(3-nitrophenyl)-</t>
  </si>
  <si>
    <t>serjeant5716</t>
  </si>
  <si>
    <t>O=[N+]([O-])c1ccc(NS(=O)(=O)c2ccccc2)cc1</t>
  </si>
  <si>
    <t>benzenesulfonamide, N-(4-nitrophenyl)-</t>
  </si>
  <si>
    <t>serjeant5717</t>
  </si>
  <si>
    <t>O=S(=O)(O)c1ccc(O)c(N=Nc2ccccc2)c1</t>
  </si>
  <si>
    <t>benzenesulfonic acid, 4-hydroxy-3-phenylazo-</t>
  </si>
  <si>
    <t>serjeant5718</t>
  </si>
  <si>
    <t>O=[N+]([O-])c1ccc(P(=O)(O)Oc2ccccc2)cc1</t>
  </si>
  <si>
    <t>Phenyl hydrogen p-nitrophenylphosphonate</t>
  </si>
  <si>
    <t>serjeant5719</t>
  </si>
  <si>
    <t>O=[N+]([O-])c1ccc(Nc2ccccc2)c(S(=O)(=O)O)c1</t>
  </si>
  <si>
    <t>benzenesulfonic acid, 2-anilino-5-nitro-</t>
  </si>
  <si>
    <t>serjeant5720</t>
  </si>
  <si>
    <t>O=S(=O)(O)c1ccc(N=Nc2ccc(O)c(O)c2)cc1</t>
  </si>
  <si>
    <t>C=0.00002, I=0.1</t>
  </si>
  <si>
    <t>benzenesulfonic acid, 4-(3,4-dihydroxyphenylazo)-</t>
  </si>
  <si>
    <t>serjeant5721</t>
  </si>
  <si>
    <t>O=[N+]([O-])c1ccc(Nc2ccccc2S(=O)(=O)O)cc1</t>
  </si>
  <si>
    <t>benzenesulfonic acid, 2-(4-nitroanilino)-</t>
  </si>
  <si>
    <t>serjeant5722</t>
  </si>
  <si>
    <t>O=[N+]([O-])c1ccc(Nc2ccc(S(=O)(=O)O)cc2)cc1</t>
  </si>
  <si>
    <t>benzenesulfonic acid, 4-(4-nitroanilino)-</t>
  </si>
  <si>
    <t>serjeant5723</t>
  </si>
  <si>
    <t>O=S(=O)(O)c1ccc(O)c(N=Nc2ccc(O)cc2O)c1</t>
  </si>
  <si>
    <t>C=0.00001, I=1(KCl), mixed constant</t>
  </si>
  <si>
    <t>benzenesulfonic acid, 4-hydroxy-3-(2,4-dihydroxyphenylazo)-</t>
  </si>
  <si>
    <t>serjeant5724</t>
  </si>
  <si>
    <t>C=0.00001, mixed constants</t>
  </si>
  <si>
    <t>Nc1ccc(S(=O)(=O)Nc2cc([N+](=O)[O-])cc([N+](=O)[O-])c2)cc1</t>
  </si>
  <si>
    <t>I=0.2(NaCl), mixed constant</t>
  </si>
  <si>
    <t>Y14</t>
  </si>
  <si>
    <t>benzenesulfonamide, 4-amino-N-(3,5-dinitrophenyl)-</t>
  </si>
  <si>
    <t>serjeant5725</t>
  </si>
  <si>
    <t>O=C(CS)Nc1ccc2ccccc2c1</t>
  </si>
  <si>
    <t>U13</t>
  </si>
  <si>
    <t>acetamide, 2-mercapto-N-(2-naphthyl)-</t>
  </si>
  <si>
    <t>Thionalide</t>
  </si>
  <si>
    <t>serjeant5726</t>
  </si>
  <si>
    <t>P64</t>
  </si>
  <si>
    <t>O=S(=O)(Nc1ccccc1)c1ccccc1</t>
  </si>
  <si>
    <t>benzenesulfonamide, N-phenyl-</t>
  </si>
  <si>
    <t>serjeant5728</t>
  </si>
  <si>
    <t>S=P(S)(Oc1ccccc1)Oc1ccccc1</t>
  </si>
  <si>
    <t>O,O-Diphenyl hydrogen phosphorodithioate</t>
  </si>
  <si>
    <t>serjeant5729</t>
  </si>
  <si>
    <t>O=P(S)(Oc1ccccc1)Oc1ccccc1</t>
  </si>
  <si>
    <t>C=0.005, 7% ethanol_x000D_
80% thiol tautomer</t>
  </si>
  <si>
    <t>O,O-Diphenyl S-hydrogen phosphorothioate</t>
  </si>
  <si>
    <t>serjeant5730</t>
  </si>
  <si>
    <t>O=P(O)(O)c1ccc(N=Nc2ccc(O)cc2)cc1</t>
  </si>
  <si>
    <t>phenylphosphonic acid, 4-(4-hydroxyphenylazo)-</t>
  </si>
  <si>
    <t>serjeant5731</t>
  </si>
  <si>
    <t>O=[As](O)(O)c1ccc(N=Nc2ccc(O)cc2)cc1</t>
  </si>
  <si>
    <t>benzenearsonic acid, 4-(4-hydroxyphenylazo)-</t>
  </si>
  <si>
    <t>serjeant5732</t>
  </si>
  <si>
    <t>Nc1ccc(S(=O)(=O)Nc2ccc([N+](=O)[O-])cc2)cc1</t>
  </si>
  <si>
    <t>benzenesulfonamide, 4-amino-N-(4-nitrophenyl)-</t>
  </si>
  <si>
    <t>serjeant5734</t>
  </si>
  <si>
    <t>O=S(=O)(O)c1ccc(N=NN(O)c2ccccc2)cc1</t>
  </si>
  <si>
    <t>triazen-3-ol, 3-phenyl-1-(4-sulfophenyl)-</t>
  </si>
  <si>
    <t>serjeant5735</t>
  </si>
  <si>
    <t>CN(C)c1ccc(C=C2SC(=S)NC2=O)cc1</t>
  </si>
  <si>
    <t>thiazolidin-4-one, 5-(4-dimethylaminobenzylidene)-2-thioxo-</t>
  </si>
  <si>
    <t>serjeant5736</t>
  </si>
  <si>
    <t>Nc1ccc(S(=O)(=O)Nc2ccccc2)cc1</t>
  </si>
  <si>
    <t>benzenesulfonamide, 4-amino-N-phenyl-</t>
  </si>
  <si>
    <t>serjeant5737</t>
  </si>
  <si>
    <t>Nc1ccc(NS(=O)(=O)c2ccccc2)cc1</t>
  </si>
  <si>
    <t>benzenesulfonamide, N-(4-aminophenyl)-</t>
  </si>
  <si>
    <t>serjeant5738</t>
  </si>
  <si>
    <t>CCC1(c2ccccc2)C(=O)NC(=S)NC1=O</t>
  </si>
  <si>
    <t>pyrimidin-4,6(1H,5H)-dione, 5-ethyl-2,3-dihydro-5-phenyl-2-thioxo-</t>
  </si>
  <si>
    <t>serjeant5739</t>
  </si>
  <si>
    <t>Nc1ccc(P(=O)(O)Oc2ccccc2)cc1</t>
  </si>
  <si>
    <t>Phenyl hydrogen 4-aminophenylphosphonate</t>
  </si>
  <si>
    <t>serjeant5741</t>
  </si>
  <si>
    <t>O=C(O)CN(CC(=O)O)C(C(=O)O)c1ccc(Cl)cc1</t>
  </si>
  <si>
    <t>3-Azapentanedioic acid, 3-carboxymethyl-2-(4-chlorophenyl)-</t>
  </si>
  <si>
    <t>serjeant5742</t>
  </si>
  <si>
    <t>O=C(O)CN(CC(=O)O)CC(=O)Nc1ccc(Br)cc1</t>
  </si>
  <si>
    <t>3-Azapentanedioic acid, 3-(4-bromophenylcarbamoyl)methyl-</t>
  </si>
  <si>
    <t>serjeant5745</t>
  </si>
  <si>
    <t>CCC1(C2=CCCCC2)C(=O)NC(=S)NC1=O</t>
  </si>
  <si>
    <t>pyrimidine-4,6(1H,5H)-dione, 5-cyclohex-1-enyl-5-ethyl-2,3-dihydro-2-thioxo-</t>
  </si>
  <si>
    <t>serjeant5750</t>
  </si>
  <si>
    <t>O=[N+]([O-])c1ccc(P(=O)(O)OC2CCCCC2)cc1</t>
  </si>
  <si>
    <t>Cyclohexyl hydrogen 4-nitrophenylphosphonate</t>
  </si>
  <si>
    <t>serjeant5751</t>
  </si>
  <si>
    <t>C[N+](C)(C)c1ccc(O)c(C=CC(=O)O)c1.[O-][Cl+3]([O-])([O-])[O-]</t>
  </si>
  <si>
    <t>N,N,N-Trimethyl-3-(2-carboxyvinyl)-4-hydroxyanilinium perchlorate</t>
  </si>
  <si>
    <t>Propenoic acid, 3-(2-hydroxy-5-trimethylammonio)phenyl-, perchlorate</t>
  </si>
  <si>
    <t>serjeant5752</t>
  </si>
  <si>
    <t>C=C(Br)CC1(C(CC)CC)C(=O)NC(=O)NC1=O</t>
  </si>
  <si>
    <t>pyrimidine-2,4,6(1H,3H,5H)-trione, 5-(2-bromoallyl)-5-(1-ethylpropyl)-</t>
  </si>
  <si>
    <t>serjeant5753</t>
  </si>
  <si>
    <t>Cc1ncc(CO)c(C=NC(C(=O)O)C(C)OP(=O)(O)O)c1O</t>
  </si>
  <si>
    <t>C=0.0001, I=1.0(KCl), pK of aldimine</t>
  </si>
  <si>
    <t>butanoic acid, 2-(3-hydroxy-5-hydroxymethyl-2-methylpyridin-4-yl)methyleneamino-3-phosphonooxy-</t>
  </si>
  <si>
    <t>Pyridoxylidene-O-phosphotreonine</t>
  </si>
  <si>
    <t>serjeant5754</t>
  </si>
  <si>
    <t>CN1CC[NH+](C(=O)c2ccc(N)cc2)CC1.[Cl-]</t>
  </si>
  <si>
    <t>1-Piperazinium chloride, 1-(p-aminobenzoyl)-4-methyl-</t>
  </si>
  <si>
    <t>serjeant5755</t>
  </si>
  <si>
    <t>C=CCC1(C(C)CCC)C(=O)NC(=S)NC1=O</t>
  </si>
  <si>
    <t>pyrimidine-4,6(1H,5H)-dione, 5-allyl-2,3-dihydro-5-(1-methylbutyl)-2-thioxo-</t>
  </si>
  <si>
    <t>serjeant5758</t>
  </si>
  <si>
    <t>Nc1ccc(P(=O)(O)OC2CCCCC2)cc1</t>
  </si>
  <si>
    <t>Cyclohexyl hydrogen 4-aminophenylphosphonate</t>
  </si>
  <si>
    <t>serjeant5759</t>
  </si>
  <si>
    <t>CN(C)Cc1cc(Cl)cc(CN(C)C)c1O</t>
  </si>
  <si>
    <t>phenol, 2,6-bis(dimethylaminomethyl)-4-chloro-</t>
  </si>
  <si>
    <t>serjeant5760</t>
  </si>
  <si>
    <t>CN(C)Cc1cc(F)cc(CN(C)C)c1O</t>
  </si>
  <si>
    <t>phenol, 2,6-bis(dimethylaminomethyl)-4-fluoro-</t>
  </si>
  <si>
    <t>serjeant5761</t>
  </si>
  <si>
    <t>O=C(O)CN(CCSSCCN(CC(=O)O)CC(=O)O)CC(=O)O</t>
  </si>
  <si>
    <t>6,7-Dithia-3,10-diazadodecanedioic acid, 3,10-bis(carboxymethyl)-</t>
  </si>
  <si>
    <t>Dithiodiethylenedinitrilotetraacetic acid</t>
  </si>
  <si>
    <t>serjeant5767</t>
  </si>
  <si>
    <t>OP(=S)(c1ccc(Cl)cc1)c1ccc(Cl)cc1</t>
  </si>
  <si>
    <t>C=0.005, 7% ethanol 54% thiol tautomer</t>
  </si>
  <si>
    <t>Bis(4-chlorophenyl)phosphinothioic acid</t>
  </si>
  <si>
    <t>serjeant5771</t>
  </si>
  <si>
    <t>O=[N+]([O-])c1ccc(Nc2ccc(Cl)cc2)c(S(=O)(=O)O)c1</t>
  </si>
  <si>
    <t>C=0.001_x000D_
In aq. NaOH, H_ scale</t>
  </si>
  <si>
    <t>benzenesulfonic acid, 2-(4-chloroanilino)-5-nitro-</t>
  </si>
  <si>
    <t>serjeant5772</t>
  </si>
  <si>
    <t>O=S(=O)(O)c1ccc(N=Nc2cc(O)c(O)cc2Br)cc1</t>
  </si>
  <si>
    <t>benzenesulfonic acid, 4-(2-bromo-4,5-dihydroxyphenylazo)-</t>
  </si>
  <si>
    <t>serjeant5773</t>
  </si>
  <si>
    <t>O=S(=O)(Nc1ccccc1)c1ccc(Cl)cc1</t>
  </si>
  <si>
    <t>C=0.0001, I=0.1 (KCl)., mixed constant</t>
  </si>
  <si>
    <t>V33</t>
  </si>
  <si>
    <t>benzenesulfonamide, 4-chloro-N-phenyl-</t>
  </si>
  <si>
    <t>serjeant5774</t>
  </si>
  <si>
    <t>O=S(=O)(Nc1ccc(Cl)cc1)c1ccccc1</t>
  </si>
  <si>
    <t>benzenesulfonamide, N-(4-chlorophenyl)-</t>
  </si>
  <si>
    <t>serjeant5775</t>
  </si>
  <si>
    <t>N#CC(=CC=CC(C#N)=C(C#N)C#N)C(C#N)C#N</t>
  </si>
  <si>
    <t>1,3,5-Heptatriene-1,1,2,6,7,7-hexacarbonitrile</t>
  </si>
  <si>
    <t>serjeant5781</t>
  </si>
  <si>
    <t>O=C1C=C(O)c2cccc3cccc1c23</t>
  </si>
  <si>
    <t>1-Phenalenone, 3-hydroxy-</t>
  </si>
  <si>
    <t>serjeant5782</t>
  </si>
  <si>
    <t>O=C(c1ccccc1)c1ccc(O)cc1</t>
  </si>
  <si>
    <t>benzophenone, 4-hydroxy-</t>
  </si>
  <si>
    <t>serjeant5783</t>
  </si>
  <si>
    <t>O=C(c1cccc(O)c1)c1ccc(O)cc1O</t>
  </si>
  <si>
    <t>I=0.083</t>
  </si>
  <si>
    <t>benzophenone, 2,3',4-trihydroxy-</t>
  </si>
  <si>
    <t>serjeant5784</t>
  </si>
  <si>
    <t>C=0.000098</t>
  </si>
  <si>
    <t>serjeant5785</t>
  </si>
  <si>
    <t>Cc1cc2ccccc2c(C(=O)O)c1C</t>
  </si>
  <si>
    <t>1-Naphthoic acid, 2,3-dimethyl-</t>
  </si>
  <si>
    <t>serjeant5786</t>
  </si>
  <si>
    <t>COc1ccccc1-c1ccccc1O</t>
  </si>
  <si>
    <t>biphenyl-2-ol, 2'-methoxy-</t>
  </si>
  <si>
    <t>serjeant5787</t>
  </si>
  <si>
    <t>COc1ccc(-c2ccccc2O)cc1</t>
  </si>
  <si>
    <t>biphenyl-2-ol, 4'-methoxy-</t>
  </si>
  <si>
    <t>serjeant5788</t>
  </si>
  <si>
    <t>Oc1ccccc1Cc1ccccc1O</t>
  </si>
  <si>
    <t>F36</t>
  </si>
  <si>
    <t>phenol, 2-(2-hydroxybenzyl)-</t>
  </si>
  <si>
    <t>serjeant5789</t>
  </si>
  <si>
    <t>Oc1ccc(Cc2ccccc2O)cc1</t>
  </si>
  <si>
    <t>phenol, 2-(4-hydroxybenzyl)-</t>
  </si>
  <si>
    <t>serjeant5790</t>
  </si>
  <si>
    <t>Oc1ccc(Cc2ccc(O)cc2)cc1</t>
  </si>
  <si>
    <t>phenol, 4-(4-hydroxybenzyl)-</t>
  </si>
  <si>
    <t>serjeant5791</t>
  </si>
  <si>
    <t>CCOC(=O)c1cc(O)cc2ccccc12</t>
  </si>
  <si>
    <t>Ethyl 3-hydroxy-1-naphthalenecarboxylate</t>
  </si>
  <si>
    <t>serjeant5792</t>
  </si>
  <si>
    <t>CC(C)C(=O)C1C(=O)c2ccccc2C1=O</t>
  </si>
  <si>
    <t>1,3-Indandione, 2-isobutyryl-</t>
  </si>
  <si>
    <t>serjeant5793</t>
  </si>
  <si>
    <t>O=C(O)c1ccc(C23CCCC2C3)cc1</t>
  </si>
  <si>
    <t>benzoic acid, 4-(bicyclo[3.1.0]hex-1-yl)-</t>
  </si>
  <si>
    <t>serjeant5794</t>
  </si>
  <si>
    <t>CCc1ccc(O)c2c(CC)c(C)oc12</t>
  </si>
  <si>
    <t>benzo[b]furan-4-ol, 3,7-diethyl-2-methyl-</t>
  </si>
  <si>
    <t>serjeant5795</t>
  </si>
  <si>
    <t>O=C(O)c1ccc(C2CCCCC2)cc1</t>
  </si>
  <si>
    <t>benzoic acid, 4-cyclohexyl-</t>
  </si>
  <si>
    <t>serjeant5796</t>
  </si>
  <si>
    <t>COC(=O)CC(C)(Cc1ccccc1)C(=O)O</t>
  </si>
  <si>
    <t>butanoic acid, 2-benzyl-4-methoxy-2-methyl-4-oxo-</t>
  </si>
  <si>
    <t>serjeant5797</t>
  </si>
  <si>
    <t>CCC(CC(=O)OC)(C(=O)O)c1ccccc1</t>
  </si>
  <si>
    <t>butanoic acid, 2-methoxycarbonylmethyl-2-phenyl-</t>
  </si>
  <si>
    <t>serjeant5798</t>
  </si>
  <si>
    <t>CCC(CC(=O)O)(CC(=O)O)c1ccccc1</t>
  </si>
  <si>
    <t>pentanedioic acid, 3-ethyl-3-phenyl-</t>
  </si>
  <si>
    <t>serjeant5799</t>
  </si>
  <si>
    <t>CCC(CC(=O)O)(C(=O)OC)c1ccccc1</t>
  </si>
  <si>
    <t>pentanoic acid, 3-methoxycarbonyl-3-phenyl-</t>
  </si>
  <si>
    <t>serjeant5800</t>
  </si>
  <si>
    <t>O=C(O)CCCCCCc1ccccc1</t>
  </si>
  <si>
    <t>C=0.001. Value obtained by extrapolation from data in ethanol and dioxane solutions</t>
  </si>
  <si>
    <t>heptanoic acid, 7-phenyl-</t>
  </si>
  <si>
    <t>serjeant5801</t>
  </si>
  <si>
    <t>COC(=O)C(C(C(=O)O)C(C)(C)C)C(C)(C)C</t>
  </si>
  <si>
    <t>pentanoic acid, 2-tert-butyl-3-methoxycarbonyl-4,4-dimethyl-</t>
  </si>
  <si>
    <t>serjeant5802</t>
  </si>
  <si>
    <t>CCC(CC)(C(=O)O)C(CC)(CC)C(=O)OC</t>
  </si>
  <si>
    <t>pentanoic acid, 2,2,3-triethyl-3-methoxycarbonyl-</t>
  </si>
  <si>
    <t>serjeant5803</t>
  </si>
  <si>
    <t>O=C(O)c1c(F)c(F)c(-c2c(F)c(F)c(F)c(F)c2F)c(F)c1F</t>
  </si>
  <si>
    <t>Low solubility. Estimated from stretching frequencies</t>
  </si>
  <si>
    <t>4-Biphenylcarboxylic acid, perfluoro-</t>
  </si>
  <si>
    <t>serjeant5804</t>
  </si>
  <si>
    <t>O=C(O)c1cc([N+](=O)[O-])cc([N+](=O)[O-])c1Nc1ccc([N+](=O)[O-])cc1</t>
  </si>
  <si>
    <t>benzoic acid, 3,5-dinitro-2-(4-nitroanilino)-</t>
  </si>
  <si>
    <t>serjeant5806</t>
  </si>
  <si>
    <t>O=C(O)c1ccccc1Nc1c([N+](=O)[O-])cc([N+](=O)[O-])cc1[N+](=O)[O-]</t>
  </si>
  <si>
    <t>benzoic acid, 2-(2,4,6-trinitroanilino)-</t>
  </si>
  <si>
    <t>serjeant5807</t>
  </si>
  <si>
    <t>O=C(O)c1cccc(Nc2c([N+](=O)[O-])cc([N+](=O)[O-])cc2[N+](=O)[O-])c1</t>
  </si>
  <si>
    <t>C=0.001 In aq. NaCH, H_ scale</t>
  </si>
  <si>
    <t>benzoic acid, 3-(2,4,6-trinitroanilino)-</t>
  </si>
  <si>
    <t>serjeant5808</t>
  </si>
  <si>
    <t>I21</t>
  </si>
  <si>
    <t>4-Acridinol</t>
  </si>
  <si>
    <t>serjeant5809</t>
  </si>
  <si>
    <t>O=C(O)c1cc(N=Nc2ccccc2[N+](=O)[O-])ccc1O</t>
  </si>
  <si>
    <t>M108</t>
  </si>
  <si>
    <t>benzoic acid, 2-hydroxy-5-(2-nitrophenylazo)-</t>
  </si>
  <si>
    <t>serjeant5810</t>
  </si>
  <si>
    <t>O=C(O)c1cc(N=Nc2cccc([N+](=O)[O-])c2)ccc1O</t>
  </si>
  <si>
    <t>benzoic acid, 2-hydroxy-5-(3-nitrophenylazo)-</t>
  </si>
  <si>
    <t>serjeant5811</t>
  </si>
  <si>
    <t>O=C(O)c1cc(N=Nc2ccc([N+](=O)[O-])cc2)ccc1O</t>
  </si>
  <si>
    <t>benzoic acid, 2-hydroxy-5-(4-nitrophenylazo)-</t>
  </si>
  <si>
    <t>serjeant5812</t>
  </si>
  <si>
    <t>O=C(O)c1cccc(Nc2ccc([N+](=O)[O-])cc2[N+](=O)[O-])c1</t>
  </si>
  <si>
    <t>C=0.001 In aq. HaOH, H_ scale</t>
  </si>
  <si>
    <t>benzoic acid, 3-(2,4-dinitroanilino)-</t>
  </si>
  <si>
    <t>serjeant5813</t>
  </si>
  <si>
    <t>O=C(O)c1ccc(Nc2ccc([N+](=O)[O-])cc2[N+](=O)[O-])cc1</t>
  </si>
  <si>
    <t>benzoic acid, 4-(2,4-dinitroanilino)-</t>
  </si>
  <si>
    <t>serjeant5814</t>
  </si>
  <si>
    <t>O=C(O)c1cc(N=Nc2ccccc2)ccc1O</t>
  </si>
  <si>
    <t>benzoic acid, 2-hydroxy-5-phenylazo-</t>
  </si>
  <si>
    <t>serjeant5817</t>
  </si>
  <si>
    <t>Cn1c(=O)c2ncc(=O)[nH]c2n(-c2ccccc2)c1=O</t>
  </si>
  <si>
    <t>pteridine-2,4,7(1H,3H,8H)-trione, 3-methyl-1-phenyl-</t>
  </si>
  <si>
    <t>serjeant5818</t>
  </si>
  <si>
    <t>O=C(c1cccc([N+](=O)[O-])c1)N(O)c1ccccc1</t>
  </si>
  <si>
    <t>benzohydroxamic acid, 3-nitro-N-phenyl-</t>
  </si>
  <si>
    <t>serjeant5820</t>
  </si>
  <si>
    <t>O=C(O)c1ccccc1N=Nc1ccc(O)c(O)c1</t>
  </si>
  <si>
    <t>18-20</t>
  </si>
  <si>
    <t>benzoic acid, 2-(3,4-dihydroxyphenylazo)-</t>
  </si>
  <si>
    <t>serjeant5821</t>
  </si>
  <si>
    <t>O=C(O)c1ccccc1Nc1ccc([N+](=O)[O-])cc1</t>
  </si>
  <si>
    <t>benzoic acid, 2-(4-nitroanilino)-</t>
  </si>
  <si>
    <t>serjeant5822</t>
  </si>
  <si>
    <t>O=C(O)c1ccc(Nc2ccc([N+](=O)[O-])cc2)cc1</t>
  </si>
  <si>
    <t>benzoic acid, 4-(4-nitroanilino)-</t>
  </si>
  <si>
    <t>serjeant5823</t>
  </si>
  <si>
    <t>O=C(Nc1ccc([N+](=O)[O-])cc1)Oc1ccccc1</t>
  </si>
  <si>
    <t>Phenyl 4-nitroanilinomethanoate</t>
  </si>
  <si>
    <t>serjeant5824</t>
  </si>
  <si>
    <t>ON=C(c1ccccc1)c1ccccc1</t>
  </si>
  <si>
    <t>Benzophenone oxime</t>
  </si>
  <si>
    <t>serjeant5825</t>
  </si>
  <si>
    <t>Cc1ccc(O)c(-n2nc3ccccc3n2)c1</t>
  </si>
  <si>
    <t>phenol, 2-(benzotriazol-2-yl)-4-methyl-</t>
  </si>
  <si>
    <t>serjeant5826</t>
  </si>
  <si>
    <t>O=C(Nc1ccccc1O)c1ccccc1</t>
  </si>
  <si>
    <t>benzenecarboxamide, N-(2-hydroxyphenyl)-</t>
  </si>
  <si>
    <t>serjeant5827</t>
  </si>
  <si>
    <t>O=C(Nc1ccc(O)cc1)c1ccccc1</t>
  </si>
  <si>
    <t>1.6% CH3CN</t>
  </si>
  <si>
    <t>D46</t>
  </si>
  <si>
    <t>benzenecarboxamide, N-(4-hydroxyphenyl)-</t>
  </si>
  <si>
    <t>serjeant5828</t>
  </si>
  <si>
    <t>O=C(c1ccccc1)N(O)c1ccccc1</t>
  </si>
  <si>
    <t>benzohydroxamic acid, N-phenyl-</t>
  </si>
  <si>
    <t>serjeant5829</t>
  </si>
  <si>
    <t>D76</t>
  </si>
  <si>
    <t>O=C(O)c1ccccc1Nc1ccccc1</t>
  </si>
  <si>
    <t>Estimated from solubility in 6-18M H2SO4</t>
  </si>
  <si>
    <t>F46</t>
  </si>
  <si>
    <t>benzoic acid, 2-anilino-</t>
  </si>
  <si>
    <t>Anthranilic acid, N-phenyl</t>
  </si>
  <si>
    <t>serjeant5830</t>
  </si>
  <si>
    <t>Estimated from solubility in various buffers</t>
  </si>
  <si>
    <t>O=C(Nc1ccccc1)c1ccc(O)cc1O</t>
  </si>
  <si>
    <t>benzenecarboxamide, 2,4-dihydroxy-N-phenyl-</t>
  </si>
  <si>
    <t>serjeant5832</t>
  </si>
  <si>
    <t>O=C(Nc1ccccc1)c1c(O)cccc1O</t>
  </si>
  <si>
    <t>benzenecarboxamide, 2,6-dihydroxy-N-phenyl-</t>
  </si>
  <si>
    <t>serjeant5833</t>
  </si>
  <si>
    <t>benzoic acid, 2-amino-5-phenoxy-</t>
  </si>
  <si>
    <t>serjeant5837</t>
  </si>
  <si>
    <t>Nc1ccc(NC(=O)c2ccc([N+](=O)[O-])cc2)cc1</t>
  </si>
  <si>
    <t>benzenecarboxamide, N-(4-aminophenyl)-4-nitro-</t>
  </si>
  <si>
    <t>serjeant5838</t>
  </si>
  <si>
    <t>O=C(O)c1ccc(N=NN(O)c2ccccc2)cc1</t>
  </si>
  <si>
    <t>C=0.00004, I=0.1 (KCl), mixed constant</t>
  </si>
  <si>
    <t>benzoic acid, 4-(3-hydroxy-3-phenyltriazen-1-yl)-</t>
  </si>
  <si>
    <t>serjeant5839</t>
  </si>
  <si>
    <t>S=C(Nc1ccccc1)c1ccccc1</t>
  </si>
  <si>
    <t>benzenecarbothioamide, N-phenyl-</t>
  </si>
  <si>
    <t>serjeant5840</t>
  </si>
  <si>
    <t>Nc1ccc(NC(=O)c2ccccc2)cc1</t>
  </si>
  <si>
    <t>benzenecarboxamide, N-(4-aminophenyl)-</t>
  </si>
  <si>
    <t>serjeant5841</t>
  </si>
  <si>
    <t>CC1(Cc2ccccc2)C(=O)NC(=O)C1C#N</t>
  </si>
  <si>
    <t>3-Pyrrolidinecarbonitrile, 4-benzyl-4-methyl-2,5-dioxo-</t>
  </si>
  <si>
    <t>serjeant5843</t>
  </si>
  <si>
    <t>CCC1(c2ccccc2)C(=O)NC(=O)C1C#N</t>
  </si>
  <si>
    <t>3-Pyrrolidinecarbonitrile, 4-ethyl-2,5-dioxo-4-phenyl-</t>
  </si>
  <si>
    <t>serjeant5844</t>
  </si>
  <si>
    <t>CSCCCO</t>
  </si>
  <si>
    <t>C=0.00003, mixed constant</t>
  </si>
  <si>
    <t>O,O-Diphenyl, methanedisulIfonate-</t>
  </si>
  <si>
    <t>Methionol</t>
  </si>
  <si>
    <t>serjeant5845</t>
  </si>
  <si>
    <t>Cc1ccc(N(O)N=Nc2ccccc2)cc1</t>
  </si>
  <si>
    <t>C=0.00004, I=0.1 (Kcl), mixed constant</t>
  </si>
  <si>
    <t>triazen-3-ol, 1-phenyl-3-(p-tolyl)-</t>
  </si>
  <si>
    <t>serjeant5846</t>
  </si>
  <si>
    <t>Cc1ccccc1N=NN(O)c1ccccc1</t>
  </si>
  <si>
    <t>triazen-3-ol, 3-phenyl-1-(o-tolyl)-</t>
  </si>
  <si>
    <t>serjeant5847</t>
  </si>
  <si>
    <t>Cc1ccc(N=NN(O)c2ccccc2)cc1</t>
  </si>
  <si>
    <t>triazen-3-ol, 3-phenyl-1-(p-tolyl)-</t>
  </si>
  <si>
    <t>serjeant5848</t>
  </si>
  <si>
    <t>COc1ccc(N=NN(O)c2ccccc2)cc1</t>
  </si>
  <si>
    <t>triazen-3-ol, 1-(4-methoxyphenyl)-3-phenyl-</t>
  </si>
  <si>
    <t>serjeant5850</t>
  </si>
  <si>
    <t>O=[As](O)(Cc1ccccc1)c1ccccc1</t>
  </si>
  <si>
    <t>Benzylphenylarsinic acid</t>
  </si>
  <si>
    <t>serjeant5851</t>
  </si>
  <si>
    <t>O=P(O)(O)C(c1ccccc1)c1ccccc1</t>
  </si>
  <si>
    <t>benzylphosphonic acid, Œ±-phenyl-</t>
  </si>
  <si>
    <t>serjeant5852</t>
  </si>
  <si>
    <t>CC1(Cc2ccccc2)C(=O)NC(=O)C1C(=O)O</t>
  </si>
  <si>
    <t>3-Pyrrolidinecarboxylic acid, 4-benzyl-4-methyl-2,5-dioxo-</t>
  </si>
  <si>
    <t>serjeant5853</t>
  </si>
  <si>
    <t>CCC1(c2ccccc2)C(=O)NC(=O)C1C(=O)O</t>
  </si>
  <si>
    <t>3-Pyrrolidinecarboxylic acid, 4-ethyl-2,5-dioxo-4-phenyl-</t>
  </si>
  <si>
    <t>serjeant5854</t>
  </si>
  <si>
    <t>CC1(Cc2ccccc2)C(=O)NC(=O)C1C(N)=O</t>
  </si>
  <si>
    <t>3-Pyrrolidinecarboxamide, 4-benzyl-4-methyl-2,5-dioxo-</t>
  </si>
  <si>
    <t>serjeant5856</t>
  </si>
  <si>
    <t>CCC1(c2ccccc2)C(=O)NC(=O)C1C(N)=O</t>
  </si>
  <si>
    <t>3-Pyrrolidinecarboxamide, 4-ethyl-2,5-dioxo-4-phenyl-</t>
  </si>
  <si>
    <t>serjeant5857</t>
  </si>
  <si>
    <t>NC(C(=O)CCC(=O)O)C(=O)OCc1ccccc1</t>
  </si>
  <si>
    <t>hexanoic acid, 5-amino-6-benzyloxy-4,6-dioxo-</t>
  </si>
  <si>
    <t>serjeant5858</t>
  </si>
  <si>
    <t>CC(C(=O)O)(c1ccccc1)N(CC(=O)O)CC(=O)O</t>
  </si>
  <si>
    <t>3-Azapentanedioic acid, 3-carboxymethyl-2-methyl-2-phenyl-</t>
  </si>
  <si>
    <t>Iminodiacetic acid, N-(1-carboxy-1-phenyl)ethyl</t>
  </si>
  <si>
    <t>serjeant5859</t>
  </si>
  <si>
    <t>CCN(CC(=O)O)C(C(=O)O)c1ccc(C)cc1</t>
  </si>
  <si>
    <t>3-Azapentanoic acid, 3-carboxymethyl-2-(p-tolyl)-</t>
  </si>
  <si>
    <t>serjeant5860</t>
  </si>
  <si>
    <t>CCC(CC(=O)OC)(Cc1ccc([N+](=O)[O-])cc1)C(=O)O</t>
  </si>
  <si>
    <t>butanoic acid, 2-ethyl-4-methoxy-2-(4-nitrobenzyl)-4-oxo-</t>
  </si>
  <si>
    <t>serjeant5861</t>
  </si>
  <si>
    <t>COC(=O)CC(C)(Cc1ccc([N+](=O)[O-])cc1)C(=O)O</t>
  </si>
  <si>
    <t>butanoic acid, 4-methoxy-2-methyl-2-(4-nitrobenzyl)-4-oxo-</t>
  </si>
  <si>
    <t>serjeant5862</t>
  </si>
  <si>
    <t>COC(=O)C(C)(CC(=O)O)Cc1ccc([N+](=O)[O-])cc1</t>
  </si>
  <si>
    <t>butanoic acid, 3-methoxycarbonyl- 3-(4-nitrobenzyl)-</t>
  </si>
  <si>
    <t>serjeant5863</t>
  </si>
  <si>
    <t>CCC(CC(=O)O)(C(=O)OC)c1ccc([N+](=O)[O-])cc1</t>
  </si>
  <si>
    <t>pentanoic acid, 3-methoxycarbonyl-3-(4-nitrophenyl)-</t>
  </si>
  <si>
    <t>serjeant5864</t>
  </si>
  <si>
    <t>O=C(O)CCSC(SCCC(=O)O)c1ccccc1</t>
  </si>
  <si>
    <t>4,6-Dithianonanedioic acid, 5-phenyl-</t>
  </si>
  <si>
    <t>serjeant5866</t>
  </si>
  <si>
    <t>NC(=O)NCCCC(NC(=O)c1ccccc1)C(=O)O</t>
  </si>
  <si>
    <t>6-Azaheptanoic acid, 7-amino-2-benzoylamino-7-oxo-</t>
  </si>
  <si>
    <t>Pentanoic acid, 2-benzoylamino-5-ureido</t>
  </si>
  <si>
    <t>serjeant5868</t>
  </si>
  <si>
    <t>N=C(N)NCCC[C@H](NC(=O)c1ccccc1)C(=O)O</t>
  </si>
  <si>
    <t>6-Azaheptanoic acid, 7-amino-2-benzoylamino-7-imino-</t>
  </si>
  <si>
    <t>Œ±-N-benzoyl-L-arginine</t>
  </si>
  <si>
    <t>serjeant5869</t>
  </si>
  <si>
    <t>C=C(C)CC1(CC(C)CC)C(=O)NC(=O)NC1=O</t>
  </si>
  <si>
    <t>pyrimidine-2,4,6(1H,3H,5H)-trione, 5-(2-methylallyl)-5-(2-methylbutyl)-</t>
  </si>
  <si>
    <t>serjeant5871</t>
  </si>
  <si>
    <t>CN(C)Cc1c(O)c(O)c(O)c(CN(C)C)c1C(=O)O</t>
  </si>
  <si>
    <t>benzoic acid, 2,6-bis(dimethylaminomethyl)-3,4,5-trihydroxy-</t>
  </si>
  <si>
    <t>serjeant5872</t>
  </si>
  <si>
    <t>CN(C)Cc1cc(C(C)(C)C)ccc1O</t>
  </si>
  <si>
    <t>phenol, 4-tert-butyl-2-(dimethylaminomethyl)-</t>
  </si>
  <si>
    <t>serjeant5874</t>
  </si>
  <si>
    <t>Cc1cc(CN(C)C)c(O)c(CN(C)C)c1</t>
  </si>
  <si>
    <t>phenol, 2,6-bis(dimethylaminomethyl)-4-methyl-</t>
  </si>
  <si>
    <t>serjeant5875</t>
  </si>
  <si>
    <t>COc1cc(CN(C)C)c(O)c(CN(C)C)c1</t>
  </si>
  <si>
    <t>phenol, 2,6-bis(dimethylaminomethyl)-4-methoxy-</t>
  </si>
  <si>
    <t>serjeant5876</t>
  </si>
  <si>
    <t>O=C(O)CN(CCCCCN(CC(=O)O)CC(=O)O)CC(=O)O</t>
  </si>
  <si>
    <t>3,9-Diazaundecanedioic acid, 3,9-bis(carboxymethyl)-</t>
  </si>
  <si>
    <t>Pentamethylenedinitrilotetraacetic acid</t>
  </si>
  <si>
    <t>serjeant5877</t>
  </si>
  <si>
    <t>I=1.0((Me)4NCl)</t>
  </si>
  <si>
    <t>CN(CCN(CC(=O)O)CC(=O)O)CCN(CC(=O)O)CC(=O)O</t>
  </si>
  <si>
    <t>3,6,9-Triazaundecanedioic acid, 3,9-bis(carboxymethyl)-6-methyl-</t>
  </si>
  <si>
    <t>serjeant5878</t>
  </si>
  <si>
    <t>CC1=CC(=Nc2cc(Cl)c(O)c(Cl)c2)C=C(Cl)C1=O</t>
  </si>
  <si>
    <t>2,5-Cyclohexadien-1-one, 2-chloro-4-(3,5-dichloro-4-hydroxyphenyl)imino-6-methyl-</t>
  </si>
  <si>
    <t>serjeant5879</t>
  </si>
  <si>
    <t>O=C(O)c1cc([N+](=O)[O-])c(Nc2ccc(Cl)cc2)c([N+](=O)[O-])c1</t>
  </si>
  <si>
    <t>pK(-NH)</t>
  </si>
  <si>
    <t>benzoic acid, 4-(4-chloroanilino)-3,5-dinitro-</t>
  </si>
  <si>
    <t>serjeant5880</t>
  </si>
  <si>
    <t>Oc1c(N=Nc2nccs2)ccc2ccccc12</t>
  </si>
  <si>
    <t>I=0.05(NaClO4)</t>
  </si>
  <si>
    <t>N16</t>
  </si>
  <si>
    <t>1-Naphthol, 2-(1,3-thiazol-2-ylazo)-</t>
  </si>
  <si>
    <t>serjeant5881</t>
  </si>
  <si>
    <t>Oc1ccc2ccccc2c1N=Nc1nccs1</t>
  </si>
  <si>
    <t>B183</t>
  </si>
  <si>
    <t>2-Naphthol, 1-(1,3-thiazol-2-ylazo)-</t>
  </si>
  <si>
    <t>serjeant5882</t>
  </si>
  <si>
    <t>Cc1cc(O)ccc1N=C1C=C(Cl)C(=O)C(Cl)=C1</t>
  </si>
  <si>
    <t>2,5-Cyclohexadien-1-one, 2,6-dichloro-4-(4-hydroxy-2-methylphenyl)imino-</t>
  </si>
  <si>
    <t>serjeant5883</t>
  </si>
  <si>
    <t>CC1=CC(=Nc2cc(Cl)c(O)c(Cl)c2)C=CC1=O</t>
  </si>
  <si>
    <t>2,5-Cyclohexadien-1-one, 4-(3,5-dichloro-4-hydroxyphenyl)imino-2-methyl-</t>
  </si>
  <si>
    <t>serjeant5884</t>
  </si>
  <si>
    <t>CC1=CC(=Nc2cc(Br)c(O)c(Br)c2)C=CC1=O</t>
  </si>
  <si>
    <t>2,5-Cyclohexadien-1-one, 4-(3,5-dibromo-4-hydroxyphenyl)imino-2-methyl-</t>
  </si>
  <si>
    <t>serjeant5885</t>
  </si>
  <si>
    <t>CC1=CC(=O)C=CC1=Nc1cc(Br)c(O)c(Br)c1</t>
  </si>
  <si>
    <t>2,5-Cyclohexadien-1-one, 4-(3,5-dibromo-4-hydroxyphenyl)imino-3-methyl-</t>
  </si>
  <si>
    <t>serjeant5886</t>
  </si>
  <si>
    <t>Oc1ccc(N=Nc2nc3ccccc3s2)c(O)c1</t>
  </si>
  <si>
    <t>pK1(NH+)</t>
  </si>
  <si>
    <t>B186</t>
  </si>
  <si>
    <t>1,3-Benzenediol, 4-(2-benzothiazolylazo)-</t>
  </si>
  <si>
    <t>serjeant5887</t>
  </si>
  <si>
    <t>COc1cc(O)ccc1N=C1C=C(Cl)C(=O)C(Cl)=C1</t>
  </si>
  <si>
    <t>2,5-Cyclohexadien-1-one, 2,6-dichloro-4-(4-hydroxy-2-methoxyphenyl)imino-</t>
  </si>
  <si>
    <t>serjeant5888</t>
  </si>
  <si>
    <t>COC1=CC(=Nc2cc(Cl)c(O)c(Cl)c2)C=CC1=O</t>
  </si>
  <si>
    <t>2,5-Cyclohexadien-1-one, 4-(3,5-dichloro-4-hydroxyphenyl)imino-2-methoxy-</t>
  </si>
  <si>
    <t>serjeant5889</t>
  </si>
  <si>
    <t>COC1=CC(=Nc2cc(Br)c(O)c(Br)c2)C=CC1=O</t>
  </si>
  <si>
    <t>2,5-Cyclohexadien-1-one, 4-(3,5-dibromo-4-hydroxyphenyl)imino-2-methoxy-</t>
  </si>
  <si>
    <t>serjeant5890</t>
  </si>
  <si>
    <t>O=C(O)c1cc(N=Nc2ccc(Cl)cc2)ccc1O</t>
  </si>
  <si>
    <t>benzoic acid, 5-(4-chlorophenylazo)-2-hydroxy-</t>
  </si>
  <si>
    <t>serjeant5891</t>
  </si>
  <si>
    <t>O=C(O)c1cc(N=Nc2ccc(Br)cc2)ccc1O</t>
  </si>
  <si>
    <t>benzoic acid, 5-(4-bromophenylazo)-2-hydroxy-</t>
  </si>
  <si>
    <t>serjeant5892</t>
  </si>
  <si>
    <t>O=C(O)c1cc(N=Nc2ccc(I)cc2)ccc1O</t>
  </si>
  <si>
    <t>benzoic acid, 2-hydroxy-5-(4-iodophenylazo)-</t>
  </si>
  <si>
    <t>serjeant5893</t>
  </si>
  <si>
    <t>O=S(=O)(O)c1ccc2c(N=Nc3nccs3)c(O)ccc2c1</t>
  </si>
  <si>
    <t>2-Naphthalenesulphonic acid, 6-hydroxy-5-(1,3-thiazol-2-ylazo)-</t>
  </si>
  <si>
    <t>serjeant5896</t>
  </si>
  <si>
    <t>O=S(=O)(O)c1ccc2c(N=Nc3nccs3)c(O)c(S(=O)(=O)O)cc2c1</t>
  </si>
  <si>
    <t>B184</t>
  </si>
  <si>
    <t>2,7-Naphthalenedisulfonic acid, 3-hydroxy-4-(1,3-thiazol-2-ylazo)-</t>
  </si>
  <si>
    <t>serjeant5897</t>
  </si>
  <si>
    <t>O=C(Nc1ccc(O)cc1)c1ccc(Cl)cc1</t>
  </si>
  <si>
    <t>benzenecarboxamide, 4-chloro-N-(4-hydroxyphenyl)-</t>
  </si>
  <si>
    <t>serjeant5898</t>
  </si>
  <si>
    <t>O=C(c1ccccc1Cl)N(O)c1ccccc1</t>
  </si>
  <si>
    <t>benzohydroxamic acid, 2-chloro-N-phenyl-</t>
  </si>
  <si>
    <t>serjeant5899</t>
  </si>
  <si>
    <t>O=C(O)c1cc(N=Nc2ccc(S(=O)(=O)O)cc2)ccc1O</t>
  </si>
  <si>
    <t>N119</t>
  </si>
  <si>
    <t>benzoic acid, 2-hydroxy-5-(4-sulfophenylazo)-</t>
  </si>
  <si>
    <t>serjeant5900</t>
  </si>
  <si>
    <t>Nc1ccc(NC(=O)c2ccc(Cl)cc2)cc1</t>
  </si>
  <si>
    <t>benzenecarboxamide, N-(4-aminophenyl)-4-chloro-</t>
  </si>
  <si>
    <t>serjeant5901</t>
  </si>
  <si>
    <t>O=C(O)c1ccc(NS(=O)(=O)c2ccccc2)cc1</t>
  </si>
  <si>
    <t>benzoic acid, 4-phenylsulfonylamino-</t>
  </si>
  <si>
    <t>serjeant5902</t>
  </si>
  <si>
    <t>O=C(O)c1ccc(NS(=O)(=O)c2ccccc2)cc1O</t>
  </si>
  <si>
    <t>benzoic acid, 2-hydroxy-4-phenylsulfonylamino-</t>
  </si>
  <si>
    <t>serjeant5903</t>
  </si>
  <si>
    <t>O=C(NP(=O)(O)Oc1ccccc1)c1ccccc1</t>
  </si>
  <si>
    <t>I=0.1 (KCl), 10% acetone, mixed constants</t>
  </si>
  <si>
    <t>Phenyl hydrogen N-benzoylphosphoramidate</t>
  </si>
  <si>
    <t>serjeant5905</t>
  </si>
  <si>
    <t>Cc1ccc(N=Nc2cc(S(=O)(=O)O)ccc2O)cc1</t>
  </si>
  <si>
    <t>benzenesulfonic acid, 4-hydroxy-3-(p-tolylazo)-</t>
  </si>
  <si>
    <t>serjeant5906</t>
  </si>
  <si>
    <t>Cc1ccc(O)c(N=Nc2ccc(S(=O)(=O)O)cc2)c1</t>
  </si>
  <si>
    <t>benzenesulfonic acid, 4-(2-hydroxy-5-methylphenylazo)-</t>
  </si>
  <si>
    <t>serjeant5907</t>
  </si>
  <si>
    <t>C[n+]1ccccc1C(=NO)c1ccccc1.[I-]</t>
  </si>
  <si>
    <t>1-Methylpyridinium iodide, 2-(Œ±-hydroxyiminobenzyl)-</t>
  </si>
  <si>
    <t>serjeant5908</t>
  </si>
  <si>
    <t>Cc1ccc(S(=O)(=O)Nc2ccccc2)cc1</t>
  </si>
  <si>
    <t>benzenesulfonamide, 4-methyl-N-phenyl-</t>
  </si>
  <si>
    <t>serjeant5909</t>
  </si>
  <si>
    <t>Cc1ccc(NS(=O)(=O)c2ccccc2)cc1</t>
  </si>
  <si>
    <t>C=0.0001, I=0.1 (KCl), mixed constant</t>
  </si>
  <si>
    <t>benzenesulfonamide, N-(p-tolyl)-</t>
  </si>
  <si>
    <t>serjeant5910</t>
  </si>
  <si>
    <t>Oc1ccc(N=Nc2nc3c(s2)CCCC3)cc1O</t>
  </si>
  <si>
    <t>benzothiazole, 2-(3,4-dihydroxyphenylazo)-4,5,6,7-tetrahydro-</t>
  </si>
  <si>
    <t>serjeant5911</t>
  </si>
  <si>
    <t>COc1ccc(S(=O)(=O)Nc2ccccc2)cc1</t>
  </si>
  <si>
    <t>benzenesulfonamide, 4-methoxy-N-phenyl-</t>
  </si>
  <si>
    <t>serjeant5912</t>
  </si>
  <si>
    <t>COc1ccc(NS(=O)(=O)c2ccccc2)cc1</t>
  </si>
  <si>
    <t>benzenesulfonamide, N-(4-methoxyphenyl)-</t>
  </si>
  <si>
    <t>serjeant5913</t>
  </si>
  <si>
    <t>O=C(NCC(=O)N1CSCC1C(=O)O)c1ccccc1</t>
  </si>
  <si>
    <t>pK(-COOH)</t>
  </si>
  <si>
    <t>thiazolidine-4-carboxylic acid, 3-benzoylaminoacetyl-</t>
  </si>
  <si>
    <t>serjeant5919</t>
  </si>
  <si>
    <t>C=CCC1(C2=CCCCC2)C(=O)NC(=S)NC1=O</t>
  </si>
  <si>
    <t>pyrimidine-4,6(1H,5H)-dione, 5-allyl-5-cyclohexen-1-yl-2,3-dihydro-2-thioxo-</t>
  </si>
  <si>
    <t>serjeant5920</t>
  </si>
  <si>
    <t>pyrimidine-4,6(1H,5H)-dione, 5-allyl-5-cyclohexen-2-yl-2,3-dihydro-2-thioxo-</t>
  </si>
  <si>
    <t>serjeant5921</t>
  </si>
  <si>
    <t>Oc1ccc(N=Nc2nc3ccc(Br)cc3s2)c(O)c1</t>
  </si>
  <si>
    <t>1,3-Benzenediol, 4-(6-bromobenzothiazol-2-ylazo)-</t>
  </si>
  <si>
    <t>serjeant5922</t>
  </si>
  <si>
    <t>O=S(=O)(O)c1ccc2c(N=Nc3ncc(Br)s3)c(O)c(S(=O)(=O)O)cc2c1</t>
  </si>
  <si>
    <t>2,7-Naphthalenedisulfonic acid, 4-(5-bromo-1,3-thiazol-2-ylazo)-3-hydroxy-</t>
  </si>
  <si>
    <t>serjeant5923</t>
  </si>
  <si>
    <t>N#CC(C#N)=C(C#N)c1ccc(C(C#N)C#N)cc1</t>
  </si>
  <si>
    <t>1,1,2-Ethenetricarbonitrile, 2-(4-dicyanomethylphenyl)-</t>
  </si>
  <si>
    <t>Williams Blue</t>
  </si>
  <si>
    <t>serjeant5924</t>
  </si>
  <si>
    <t>O=C1c2ccccc2C(=O)c2c1ccc(O)c2O</t>
  </si>
  <si>
    <t>C=0.00001, I=0.15</t>
  </si>
  <si>
    <t>9,10-Anthraquinone, 1,2-dihydroxy-</t>
  </si>
  <si>
    <t>serjeant5925</t>
  </si>
  <si>
    <t>O=C1c2ccccc2C(=O)c2c(O)ccc(O)c21</t>
  </si>
  <si>
    <t>C=0.00001, I=0.065</t>
  </si>
  <si>
    <t>9,10-Anthraquinone, 1,4-dihydroxy-</t>
  </si>
  <si>
    <t>serjeant5926</t>
  </si>
  <si>
    <t>O=C1c2ccc(O)cc2C(=O)c2ccc(O)cc21</t>
  </si>
  <si>
    <t>C=0.00001, I=0.2</t>
  </si>
  <si>
    <t>9,10-Anthraquinone, 2,6-dihydroxy-</t>
  </si>
  <si>
    <t>serjeant5929</t>
  </si>
  <si>
    <t>O=C(O)c1ccccc1C(=O)c1ccccc1</t>
  </si>
  <si>
    <t>benzoic acid, 2-benzoyl-</t>
  </si>
  <si>
    <t>serjeant5930</t>
  </si>
  <si>
    <t>O=C1c2ccccc2C(=O)C1Cc1ccco1</t>
  </si>
  <si>
    <t>C=0.0001, 1% methanol</t>
  </si>
  <si>
    <t>S118</t>
  </si>
  <si>
    <t>1,3-Indandione, 2-furfuryl-</t>
  </si>
  <si>
    <t>serjeant5931</t>
  </si>
  <si>
    <t>CC(=O)c1cccc(-c2ccccc2O)c1</t>
  </si>
  <si>
    <t>biphenyl-2-ol, 3'-acetyl-</t>
  </si>
  <si>
    <t>serjeant5934</t>
  </si>
  <si>
    <t>CC(=O)c1ccc(-c2ccccc2O)cc1</t>
  </si>
  <si>
    <t>biphenyl-2-ol, 4'-acetyl-</t>
  </si>
  <si>
    <t>serjeant5935</t>
  </si>
  <si>
    <t>CC1=C(c2c(C)cc(O)cc2O)C(=O)C=C(O)C1=O</t>
  </si>
  <si>
    <t>N128</t>
  </si>
  <si>
    <t>2,5-Cyclohexadiene-1,4-dione, 2-hydroxy-5-(2,4-dihydroxy-6-methylphenyl)-6-methyl-</t>
  </si>
  <si>
    <t>serjeant5936</t>
  </si>
  <si>
    <t>CCOc1ccc(-c2ccccc2O)cc1</t>
  </si>
  <si>
    <t>biphenyl-2-ol, 4'-ethoxy-</t>
  </si>
  <si>
    <t>serjeant5937</t>
  </si>
  <si>
    <t>CC(C)CC(=O)C1C(=O)c2ccccc2C1=O</t>
  </si>
  <si>
    <t>1,3-Indandione, 2-isovaleryl-</t>
  </si>
  <si>
    <t>serjeant5938</t>
  </si>
  <si>
    <t>CC(C)(C)C(=O)C1C(=O)c2ccccc2C1=O</t>
  </si>
  <si>
    <t>T68</t>
  </si>
  <si>
    <t>1,3-Indandione, 2-pivaloyl-</t>
  </si>
  <si>
    <t>serjeant5939</t>
  </si>
  <si>
    <t>CCc1cc2c(C)cc(=O)oc2c(C(C)=O)c1O</t>
  </si>
  <si>
    <t>2H-Benzopyran-2-one, 8-acetyl-6-ethyl-7-hydroxy-4-methyl-</t>
  </si>
  <si>
    <t>serjeant5940</t>
  </si>
  <si>
    <t>O=C(O)c1ccc(C23CCCCC2C3)cc1</t>
  </si>
  <si>
    <t>benzoic acid, 4-(bicyclo[4.1.0]hept-1-yl)-</t>
  </si>
  <si>
    <t>serjeant5943</t>
  </si>
  <si>
    <t>CCCC(CC(=O)O)(CC(=O)O)c1ccccc1</t>
  </si>
  <si>
    <t>pentanedioic acid, 3-phenyl-3-propyl-</t>
  </si>
  <si>
    <t>serjeant5944</t>
  </si>
  <si>
    <t>CC(C)(C)c1ccc(O)c(C(C)(C)C)c1</t>
  </si>
  <si>
    <t>phenol, 2,4-di-tert-butyl-</t>
  </si>
  <si>
    <t>serjeant5945</t>
  </si>
  <si>
    <t>CC(C)(C)c1cccc(C(C)(C)C)c1O</t>
  </si>
  <si>
    <t>phenol, 2,6-di-tert-butyl-</t>
  </si>
  <si>
    <t>serjeant5946</t>
  </si>
  <si>
    <t>CC(C)(C)c1cc(O)cc(C(C)(C)C)c1</t>
  </si>
  <si>
    <t>m=0.00042</t>
  </si>
  <si>
    <t>phenol, 3,5-di-tert-butyl-</t>
  </si>
  <si>
    <t>serjeant5947</t>
  </si>
  <si>
    <t>CC1N=C(C=C2CC(C)(C)CN2)CC1(C)C</t>
  </si>
  <si>
    <t>pyrrolidine, 4,4-dimethyl-2-(4,4,5-trimethyl-1-pyrrolin-2-yl)methylene-</t>
  </si>
  <si>
    <t>serjeant5948</t>
  </si>
  <si>
    <t>CCCCCCCCCCCCCC(=O)O</t>
  </si>
  <si>
    <t>Titration of Na-salt below c.m.c</t>
  </si>
  <si>
    <t>Tetradecanoic acid</t>
  </si>
  <si>
    <t>Myristic acid</t>
  </si>
  <si>
    <t>serjeant5949</t>
  </si>
  <si>
    <t>O=C1c2ccccc2C(=O)c2c(O)c(S(=O)(=O)O)cc(O)c21</t>
  </si>
  <si>
    <t>I23</t>
  </si>
  <si>
    <t>2-Anthracenesulfonic acid, 9,10-dihydro-1,4-dihydroxy-9,10-dioxo-</t>
  </si>
  <si>
    <t>serjeant5950</t>
  </si>
  <si>
    <t>O29</t>
  </si>
  <si>
    <t>~12</t>
  </si>
  <si>
    <t>O=C1c2ccccc2C(=O)c2c1cc(S(=O)(=O)O)c(O)c2O</t>
  </si>
  <si>
    <t>(Na-salt=Alizarin S) I=0.1(KNO3), mixed constants</t>
  </si>
  <si>
    <t>B31, B27</t>
  </si>
  <si>
    <t>2-Anthracenesulfonic acid, 9,10-dihydro-3,4-dihydroxy-9,10-dioxo-</t>
  </si>
  <si>
    <t>serjeant5951</t>
  </si>
  <si>
    <t>(Na-salt=Alizarin S) I=0.1-1.00</t>
  </si>
  <si>
    <t>O,R4</t>
  </si>
  <si>
    <t>(Na-salt=Alizarin S) C=0.00002, I=0.5, mixed constants</t>
  </si>
  <si>
    <t>Oc1c(N=Nc2ccccn2)ccc2cccnc12</t>
  </si>
  <si>
    <t>8-Quinolinol, 7-(2-pyridylazo)-</t>
  </si>
  <si>
    <t>serjeant5952</t>
  </si>
  <si>
    <t>O=C1c2ccccc2C(=O)C1Cc1cccs1</t>
  </si>
  <si>
    <t>1,3-Indandione, 2-(2-thenyl)-</t>
  </si>
  <si>
    <t>serjeant5953</t>
  </si>
  <si>
    <t>O=C(O)c1ccccc1NC(=O)c1c(O)cccc1O</t>
  </si>
  <si>
    <t>benzoic acid, 2-(2,6-dihydroxybenzoyl)amino-</t>
  </si>
  <si>
    <t>serjeant5954</t>
  </si>
  <si>
    <t>O=C(O)c1ccc(NC(=O)c2c(O)cccc2O)cc1</t>
  </si>
  <si>
    <t>benzoic acid, 4-(2,6-dihydroxybenzoyl)amino-</t>
  </si>
  <si>
    <t>serjeant5955</t>
  </si>
  <si>
    <t>O=C(O)c1ccc(NC(=O)c2cc(O)c(O)c(O)c2)cc1</t>
  </si>
  <si>
    <t>benzoic acid, 4-(3,4,5-trihydroxybenzoyl)amino-</t>
  </si>
  <si>
    <t>serjeant5956</t>
  </si>
  <si>
    <t>N#CC1C(=O)NC(=O)C12CCCc1ccccc12</t>
  </si>
  <si>
    <t>spiro[naphthalene-1(2H),3'-pyrrolidine]-4'-carbonitrile, 3,4-dihydro-2',5'-dioxo-</t>
  </si>
  <si>
    <t>serjeant5958</t>
  </si>
  <si>
    <t>Cc1ccccc1N=Nc1ccc(O)c(C(=O)O)c1</t>
  </si>
  <si>
    <t>benzoic acid, 2-hydroxy-5-(2-methylphenylazo)-</t>
  </si>
  <si>
    <t>serjeant5959</t>
  </si>
  <si>
    <t>Cc1cccc(N=Nc2ccc(O)c(C(=O)O)c2)c1</t>
  </si>
  <si>
    <t>benzoic acid, 2-hydroxy-5-(3-methylphenylazo)-</t>
  </si>
  <si>
    <t>serjeant5960</t>
  </si>
  <si>
    <t>Cc1ccc(N=Nc2ccc(O)c(C(=O)O)c2)cc1</t>
  </si>
  <si>
    <t>benzoic acid, 2-hydroxy-5-(4-methylphenylazo)-</t>
  </si>
  <si>
    <t>serjeant5961</t>
  </si>
  <si>
    <t>Cc1ccc(O)c(N=Nc2ccccc2C(=O)O)c1</t>
  </si>
  <si>
    <t>benzoic acid, 2-(2-hydroxy-5-methylphenylazo)-</t>
  </si>
  <si>
    <t>serjeant5962</t>
  </si>
  <si>
    <t>Cc1nc2c(=O)[nH]c(=O)[nH]c2n(Cc2ccccc2)c1=O</t>
  </si>
  <si>
    <t>pteridine-2,4,7(1H,3H,8H)-trione, 8-benzyl-6-methyl-</t>
  </si>
  <si>
    <t>serjeant5963</t>
  </si>
  <si>
    <t>COc1ccc(N=Nc2ccc(O)c(C(=O)O)c2)cc1</t>
  </si>
  <si>
    <t>benzoic acid, 2-hydroxy-5-(4-methoxyphenylazo)-</t>
  </si>
  <si>
    <t>serjeant5964</t>
  </si>
  <si>
    <t>O=[N+]([O-])C(C(c1ccccc1)c1ccccc1)[N+](=O)[O-]</t>
  </si>
  <si>
    <t>ethane, 1,1-dinitro-2,2-diphenyl-</t>
  </si>
  <si>
    <t>serjeant5965</t>
  </si>
  <si>
    <t>O=C(Cc1ccccc1)N(O)c1ccccc1</t>
  </si>
  <si>
    <t>acetohydroxamic acid, 2,N-diphenyl-</t>
  </si>
  <si>
    <t>serjeant5966</t>
  </si>
  <si>
    <t>Solubility and partition measurements</t>
  </si>
  <si>
    <t>Cc1ccc(C(=O)Nc2ccc(O)cc2)cc1</t>
  </si>
  <si>
    <t>benzenecarboxamide, N-(4-hydroxyphenyl)-4-methyl-</t>
  </si>
  <si>
    <t>serjeant5967</t>
  </si>
  <si>
    <t>Cc1ccccc1C(=O)N(O)c1ccccc1</t>
  </si>
  <si>
    <t>benzohydroxamic acid, 2-methyl-N-phenyl-</t>
  </si>
  <si>
    <t>serjeant5968</t>
  </si>
  <si>
    <t>Extrapolated from results in dioxane-water</t>
  </si>
  <si>
    <t>Cc1cccc(C(=O)N(O)c2ccccc2)c1</t>
  </si>
  <si>
    <t>benzohydroxamic acid, 3-methyl-N-phenyl-</t>
  </si>
  <si>
    <t>serjeant5969</t>
  </si>
  <si>
    <t>Cc1ccc(C(=O)N(O)c2ccccc2)cc1</t>
  </si>
  <si>
    <t>benzohydroxamic acid, 4-methyl-N-phenyl-</t>
  </si>
  <si>
    <t>serjeant5970</t>
  </si>
  <si>
    <t>Cc1ccccc1N(O)C(=O)c1ccccc1</t>
  </si>
  <si>
    <t>benzohydroxamic acid, N-(o-tolyl)-</t>
  </si>
  <si>
    <t>serjeant5971</t>
  </si>
  <si>
    <t>Cc1cccc(N(O)C(=O)c2ccccc2)c1</t>
  </si>
  <si>
    <t>benzohydroxamic acid, N-(m-tolyl)-</t>
  </si>
  <si>
    <t>serjeant5972</t>
  </si>
  <si>
    <t>Cc1ccc(N(O)C(=O)c2ccccc2)cc1</t>
  </si>
  <si>
    <t>benzohydroxamic acid, N-(p-tolyl)-</t>
  </si>
  <si>
    <t>serjeant5973</t>
  </si>
  <si>
    <t>Cc1cc(N=C2C=CC(=O)C=C2)cc(C)c1O</t>
  </si>
  <si>
    <t>2,5-Cyclohexadien-1-one, 4-(4-hydroxy-3,5-dimethylphenyl)imino-</t>
  </si>
  <si>
    <t>serjeant5974</t>
  </si>
  <si>
    <t>COc1ccc(C(=O)Nc2ccc(O)cc2)cc1</t>
  </si>
  <si>
    <t>benzenecarboxamide, N-(4-hydroxyphenyl)-4-methoxy-</t>
  </si>
  <si>
    <t>serjeant5976</t>
  </si>
  <si>
    <t>COc1ccc(C(=O)N(O)c2ccccc2)cc1</t>
  </si>
  <si>
    <t>I=0.1 (11aClO4)</t>
  </si>
  <si>
    <t>benzohydroxamic acid, 4-methoxy-N-phenyl-</t>
  </si>
  <si>
    <t>serjeant5977</t>
  </si>
  <si>
    <t>O=C(O)CP(=O)(c1ccccc1)c1ccccc1</t>
  </si>
  <si>
    <t>acetic acid, 2-diphenylphosphinyl-</t>
  </si>
  <si>
    <t>serjeant5978</t>
  </si>
  <si>
    <t>COc1cc(N=C2C=CC(=O)C=C2)cc(OC)c1O</t>
  </si>
  <si>
    <t>2,5-Cyclohexadien-1-one, 4-(4-hydroxy-3,5-dimethoxyphenyl)imino-</t>
  </si>
  <si>
    <t>serjeant5979</t>
  </si>
  <si>
    <t>NNC(=O)C(c1ccccc1)c1ccccc1</t>
  </si>
  <si>
    <t>acetohydrazide, 2,2-diphenyl-</t>
  </si>
  <si>
    <t>serjeant5982</t>
  </si>
  <si>
    <t>Cc1ccc(C(=O)Nc2ccc(N)cc2)cc1</t>
  </si>
  <si>
    <t>benzenecarboxamide, N-(4-aminophenyl)-4-methyl-</t>
  </si>
  <si>
    <t>serjeant5983</t>
  </si>
  <si>
    <t>COc1ccc(C(=O)Nc2ccc(N)cc2)cc1</t>
  </si>
  <si>
    <t>benzenecarboxamide, N-(4-aminophenyl)-4-methoxy-</t>
  </si>
  <si>
    <t>serjeant5984</t>
  </si>
  <si>
    <t>C=CCC1(Cc2ccccc2)C(=O)NC(=O)NC1=O</t>
  </si>
  <si>
    <t>pyrimidine-2,4,6(1H,3H,5H)-trione, 5-allyl-5-benzyl-</t>
  </si>
  <si>
    <t>serjeant5986</t>
  </si>
  <si>
    <t>Cc1ccc(N=NN(O)c2ccc(C)cc2)cc1</t>
  </si>
  <si>
    <t>triazen-3-ol, 1,3-bis(p-tolyl)-</t>
  </si>
  <si>
    <t>serjeant5988</t>
  </si>
  <si>
    <t>Cc1ccc(P(=O)(O)c2ccc(C)cc2)cc1</t>
  </si>
  <si>
    <t>C=0.005, I&lt;= 0.025, mixed constant_x000D_
7% ethanol</t>
  </si>
  <si>
    <t>Bis(p-tolyl)phosphinic acid</t>
  </si>
  <si>
    <t>serjeant5989</t>
  </si>
  <si>
    <t>Cc1ccc(OP(=O)(O)c2ccc(C)cc2)cc1</t>
  </si>
  <si>
    <t>C=0.001 or 0.0001, I=0.1 or 1(NaClO4)</t>
  </si>
  <si>
    <t>p-Tolyl hydrogen p-tolylphosphonate</t>
  </si>
  <si>
    <t>serjeant5990</t>
  </si>
  <si>
    <t>O=P(O)(OCc1ccccc1)OCc1ccccc1</t>
  </si>
  <si>
    <t>C=0.006-0.014</t>
  </si>
  <si>
    <t>Dibenzyl hydrogen phosphate</t>
  </si>
  <si>
    <t>serjeant5991</t>
  </si>
  <si>
    <t>Cc1ccc(OP(=O)(O)Oc2ccc(C)cc2)cc1</t>
  </si>
  <si>
    <t>Bis(p-tolyl) hydrogen phosphate</t>
  </si>
  <si>
    <t>serjeant5992</t>
  </si>
  <si>
    <t>Cc1ccc(P(=S)(S)c2ccc(C)cc2)cc1</t>
  </si>
  <si>
    <t>Bis(p-tolyl)phosphinodithioic acid</t>
  </si>
  <si>
    <t>serjeant5993</t>
  </si>
  <si>
    <t>CC1(C)CC(=O)C(C2NC=Nc3nccnc32)C(=O)C1</t>
  </si>
  <si>
    <t>C=0.00006-0.0007</t>
  </si>
  <si>
    <t>1,3-Cyclohexanedione, 2-(3,4-dihydropteridin-4-yl)-5,5-dimethyl-</t>
  </si>
  <si>
    <t>serjeant5994</t>
  </si>
  <si>
    <t>CC(C)C1(Cc2ccccc2)C(=O)NC(=O)NC1=O</t>
  </si>
  <si>
    <t>pyrimidine-2,4,6(1H,3H,5H)-trione, 5-benzyl-5-isopropyl-</t>
  </si>
  <si>
    <t>serjeant5995</t>
  </si>
  <si>
    <t>CCC1(CCc2ccccc2)C(=O)NC(=O)NC1=O</t>
  </si>
  <si>
    <t>pyrimidine-2,4,6(1H,3H,5H)-trione, 5-ethyl-5-(2-phenylethyl)-</t>
  </si>
  <si>
    <t>serjeant5996</t>
  </si>
  <si>
    <t>O=C(O)CN(CC(=O)O)c1ccccc1N(CC(=O)O)CC(=O)O</t>
  </si>
  <si>
    <t>1,2-Phenylenedinitrilotetraacetic acid</t>
  </si>
  <si>
    <t>serjeant5997</t>
  </si>
  <si>
    <t>O=C(O)CN(CC(=O)O)c1cccc(N(CC(=O)O)CC(=O)O)c1</t>
  </si>
  <si>
    <t>U7</t>
  </si>
  <si>
    <t>1,3-Phenylenedinitrilotetraacetic acid</t>
  </si>
  <si>
    <t>serjeant5998</t>
  </si>
  <si>
    <t>CCCCC(C(C)=O)C(=O)Nc1ccccc1</t>
  </si>
  <si>
    <t>hexanamide, 2-acetyl-N-phenyl-</t>
  </si>
  <si>
    <t>serjeant6001</t>
  </si>
  <si>
    <t>CC(=O)NCC(=O)NCC(=O)NCC(=O)NC(Cc1c[nH]cn1)C(=O)O</t>
  </si>
  <si>
    <t>B153</t>
  </si>
  <si>
    <t>3,6,9,12-Tetraazatetradecanoic acid, 2-(imidazol-4-yl)methyl-4,7,10,13-tetraoxo-</t>
  </si>
  <si>
    <t>N-Acetylglycylglycylglycly-L-histidine</t>
  </si>
  <si>
    <t>serjeant6003</t>
  </si>
  <si>
    <t>O=C(O)c1cc(N(CCO)CCO)c(C(=O)O)cc1NCCO</t>
  </si>
  <si>
    <t>1,4-Benzenedicarboxylic acid, 2-(bis(2-hydroxyethyl))amino-5-(2-hydroxyethyl)amino-</t>
  </si>
  <si>
    <t>serjeant6004</t>
  </si>
  <si>
    <t>CC(C)(C)c1cc(Br)cc(C(C)(C)C)c1O</t>
  </si>
  <si>
    <t>phenol, 4-bromo-2,6-di-tert-butyl-</t>
  </si>
  <si>
    <t>serjeant6005</t>
  </si>
  <si>
    <t>CC(C)(C)c1cc(N=O)cc(C(C)(C)C)c1O</t>
  </si>
  <si>
    <t>phenol, 2,6-di-tert-butyl-4-nitroso-</t>
  </si>
  <si>
    <t>serjeant6006</t>
  </si>
  <si>
    <t>CC(C)(C)c1cc([N+](=O)[O-])cc(C(C)(C)C)c1O</t>
  </si>
  <si>
    <t>phenol, 2,6-di-tert-butyl-4-nitro-</t>
  </si>
  <si>
    <t>serjeant6007</t>
  </si>
  <si>
    <t>CC(C)(C)c1cc(S(=O)(=O)O)cc(C(C)(C)C)c1O</t>
  </si>
  <si>
    <t>3,5-di-tert-butyl-4-hydroxy- Benzenesulfonic acid</t>
  </si>
  <si>
    <t>serjeant6008</t>
  </si>
  <si>
    <t>CCCSC(SCCC(=O)O)C(SCCC(=O)O)SCCC(=O)O</t>
  </si>
  <si>
    <t>I=1.10</t>
  </si>
  <si>
    <t>4,7-Dithiadecanoic acid, 5,6-bis(2-carboxyethylthio)-</t>
  </si>
  <si>
    <t>Ethanediylidenetetrakis(3-thiopropanoic acid)</t>
  </si>
  <si>
    <t>serjeant6012</t>
  </si>
  <si>
    <t>O=C(O)CN(CC(=O)O)CC(=O)NCCNC(=O)CN(CC(=O)O)CC(=O)O</t>
  </si>
  <si>
    <t>M104</t>
  </si>
  <si>
    <t>3,6,9,12-Tetraazatetradecanedioic acid, 3,12-bis(carboxymethyl)-5,10-dioxo-</t>
  </si>
  <si>
    <t>serjeant6013</t>
  </si>
  <si>
    <t>O=C(O)CNC(=O)CN(CCN(CC(=O)O)CC(=O)NCC(=O)O)CC(=O)O</t>
  </si>
  <si>
    <t>6,9-bis(carboxymethyl)-4,11-dioxo- 3,6,9,12-Tetraazatetradecanedioic acid</t>
  </si>
  <si>
    <t>serjeant6014</t>
  </si>
  <si>
    <t>O=C(O)CN(CCN(CC(=O)O)CC(=O)O)CCN(CC(=O)O)CC(=O)O</t>
  </si>
  <si>
    <t>N97</t>
  </si>
  <si>
    <t>3,6,9-Triazaundecanedioic acid, 3,6,9-tris(carboxymethyl)- ([(N-Carboxymethyl-2,2'-iminodiethylene)dinitrilo]tetraacetic acid)-</t>
  </si>
  <si>
    <t>DTPA</t>
  </si>
  <si>
    <t>serjeant6015</t>
  </si>
  <si>
    <t>C=0.0006, I=0.1(KCl), concentration constants</t>
  </si>
  <si>
    <t>D58</t>
  </si>
  <si>
    <t>CCCCC(CC)CC1(CC)C(=O)NC(=O)NC1=O</t>
  </si>
  <si>
    <t>pyrimidine-2,4,6(1H,3H,5H)-trione, 5-ethyl-5-(2-ethylhexyl)-</t>
  </si>
  <si>
    <t>serjeant6016</t>
  </si>
  <si>
    <t>O=C(O)CN(CCN(CC(=O)O)C1CCCCC1)CC(=O)O</t>
  </si>
  <si>
    <t>3,6-Diazaoctanedioic acid, 3-carboxymethyl-6-cyclohexyl-</t>
  </si>
  <si>
    <t>Ethylenedinitrilo-N-cyclohexyl-N,N,N'-triacetic acid</t>
  </si>
  <si>
    <t>serjeant6017</t>
  </si>
  <si>
    <t>O=C(O)CN(CCCCCCN(CC(=O)O)CC(=O)O)CC(=O)O</t>
  </si>
  <si>
    <t>3,10-Diazadodecanedioic acid, 3,10-bis(carboxymethyl)-</t>
  </si>
  <si>
    <t>['OPSIN_name1', 'OPSIN_nickname1', 'cirpy_nickname1', 'chemaxon_name1']</t>
  </si>
  <si>
    <t>Hexamethylenedinitrilotetraacetic acid</t>
  </si>
  <si>
    <t>serjeant6019</t>
  </si>
  <si>
    <t>C=0.005, I=0.1(KNO3)</t>
  </si>
  <si>
    <t>G32</t>
  </si>
  <si>
    <t>O=C(O)CN(CCCOCCCN(CC(=O)O)CC(=O)O)CC(=O)O</t>
  </si>
  <si>
    <t>7-Oxa-3,11-diazatridecanedioic acid, 3,11-bis(carboxymethyl)-</t>
  </si>
  <si>
    <t>Oxydi(trimethylene)dinitrilotetraacetic acid</t>
  </si>
  <si>
    <t>serjeant6020</t>
  </si>
  <si>
    <t>I19</t>
  </si>
  <si>
    <t>O=C(O)CN(CCOCCOCCN(CC(=O)O)CC(=O)O)CC(=O)O</t>
  </si>
  <si>
    <t>6,9-Dioxa-3,12-diazatetradecanedioic acid, 3,12-bis(carboxymethyl)-</t>
  </si>
  <si>
    <t>['OPSIN_name1', 'OPSIN_nickname1', 'cirpy_name1', 'cirpy_nickname2', 'pubchem_name1', 'pubchem_nickname2', 'chemaxon_name1']</t>
  </si>
  <si>
    <t>(Ethylenedioxy)diethylenedinitrilotetraacetic acid; EGTA</t>
  </si>
  <si>
    <t>serjeant6021</t>
  </si>
  <si>
    <t>I=0.5, mixed constants</t>
  </si>
  <si>
    <t>N40</t>
  </si>
  <si>
    <t>O=C(O)CN(CCN(CCO)CCN(CC(=O)O)CC(=O)O)CC(=O)O</t>
  </si>
  <si>
    <t>C=0.001, I=0.1 (CaCl2), mixed constants</t>
  </si>
  <si>
    <t>3,6,9-Triazaundecanedioic acid, 3,9-bis(carboxymethyl)-6-(2-hydroxyethyl)-</t>
  </si>
  <si>
    <t>N-(2-hydroxyethyl)iminobis(ethylenenitrilo)tetraacetic acid</t>
  </si>
  <si>
    <t>serjeant6022</t>
  </si>
  <si>
    <t>CC(O)CN(CCN(CC(C)O)CC(C)O)CC(C)O</t>
  </si>
  <si>
    <t>4,7-Diazadecane-2,9-diol, 4,7-bis(2-hydroxypropyl)-</t>
  </si>
  <si>
    <t>serjeant6023</t>
  </si>
  <si>
    <t>O=C(c1cc([N+](=O)[O-])cc(C(F)(F)F)c1)N(O)c1ccccc1</t>
  </si>
  <si>
    <t>I=0.01; phosphate buffer/benzene</t>
  </si>
  <si>
    <t>benzohydroxamic acid, 5-nitro-N-phenyl-3-trifluoromethyl-</t>
  </si>
  <si>
    <t>serjeant6024</t>
  </si>
  <si>
    <t>O=C(c1ccccc1C(F)(F)F)N(O)c1ccccc1</t>
  </si>
  <si>
    <t>benzohydroxamic acid, N-phenyl-2-trifluoromethyl-</t>
  </si>
  <si>
    <t>serjeant6026</t>
  </si>
  <si>
    <t>O=C(c1cccc(C(F)(F)F)c1)N(O)c1ccccc1</t>
  </si>
  <si>
    <t>benzohydroxamic acid, N-phenyl-3-trifluoromethyl-</t>
  </si>
  <si>
    <t>serjeant6027</t>
  </si>
  <si>
    <t>O=C(c1ccc(C(F)(F)F)cc1)N(O)c1ccccc1</t>
  </si>
  <si>
    <t>I=0.01; phosphate buffer/chloroform</t>
  </si>
  <si>
    <t>benzohydroxamic acid, N-phenyl-4-trifluoromethyl-</t>
  </si>
  <si>
    <t>serjeant6028</t>
  </si>
  <si>
    <t>CC1=CC(=Nc2cc(Cl)c(O)c(Cl)c2)C(C)=CC1=O</t>
  </si>
  <si>
    <t>2,5-Cyclohexadien-1-one, 4-(3,5-dichloro-4-hydroxyphenyl)imino-2,5-dimethyl-</t>
  </si>
  <si>
    <t>serjeant6029</t>
  </si>
  <si>
    <t>CC1=CC(=Nc2cc(Cl)c(O)c(Cl)c2)C=C(C)C1=O</t>
  </si>
  <si>
    <t>2,5-Cyclohexadien-1-one, 4-(3,5-dichloro-4-hydroxyphenyl)imino-2,6-dimethyl-</t>
  </si>
  <si>
    <t>serjeant6030</t>
  </si>
  <si>
    <t>CCc1cc(O)ccc1N=C1C=C(Br)C(=O)C(Br)=C1</t>
  </si>
  <si>
    <t>2,5-Cyclohexadien-1-one, 2,6-dibromo-4-(2-ethyl-4-hydroxyphenyl)imino-</t>
  </si>
  <si>
    <t>serjeant6031</t>
  </si>
  <si>
    <t>CC1=CC(=Nc2cc(Br)c(O)c(Br)c2)C=C(C)C1=O</t>
  </si>
  <si>
    <t>2,5-Cyclohexadien-1-one, 4-(3,5-dibromo-4-hydroxyphenyl)imino-2,6-dimethyl-</t>
  </si>
  <si>
    <t>serjeant6032</t>
  </si>
  <si>
    <t>CCC1=CC(=Nc2cc(Br)c(O)c(Br)c2)C=CC1=O</t>
  </si>
  <si>
    <t>2,5-Cyclohexadien-1-one, 4-(3,5-dibromo-4-hydroxyphenyl)imino-2-ethyl-</t>
  </si>
  <si>
    <t>serjeant6033</t>
  </si>
  <si>
    <t>COc1ccc(NC(=S)c2ccccc2)cc1</t>
  </si>
  <si>
    <t>benzenecarbothioamide, N-(4-methoxyphenyl)-</t>
  </si>
  <si>
    <t>serjeant6035</t>
  </si>
  <si>
    <t>CC(=O)c1ccc(NS(=O)(=O)c2ccccc2)cc1</t>
  </si>
  <si>
    <t>benzenesulfonamide, N-(p-acetylphenyl)-</t>
  </si>
  <si>
    <t>serjeant6036</t>
  </si>
  <si>
    <t>O=C(O)CN(CC(=O)O)c1ccc(S(=O)(=O)O)c2ccccc12</t>
  </si>
  <si>
    <t>iminodiacetic acid, N-(4-sulfonaphth-1-yl)-</t>
  </si>
  <si>
    <t>serjeant6037</t>
  </si>
  <si>
    <t>O=C(O)CN(CC(=O)O)c1c(O)cc(S(=O)(=O)O)c2ccccc12</t>
  </si>
  <si>
    <t>iminodiacetic acid, N-(2-hydroxy-4-sulfonaphth-1-yl)-</t>
  </si>
  <si>
    <t>serjeant6038</t>
  </si>
  <si>
    <t>O=C(O)CN(CC(=O)O)c1cc(S(=O)(=O)O)cc2cc(S(=O)(=O)O)cc(O)c12</t>
  </si>
  <si>
    <t>iminodiacetic acid, N-(8-hydroxy-3,6-disulfonaphth-1-yl)-</t>
  </si>
  <si>
    <t>serjeant6039</t>
  </si>
  <si>
    <t>CC(=O)N(c1cc(C)ccc1C)[NH+]1CC[NH2+]CC1.[Cl-].[Cl-]</t>
  </si>
  <si>
    <t>piperazinediium dichloride, 1-(N-acetyl-2,5-dimethylanilino)-</t>
  </si>
  <si>
    <t>serjeant6046</t>
  </si>
  <si>
    <t>CC(=O)N(c1c(C)cccc1C)[NH+]1CC[NH2+]CC1.[Cl-].[Cl-]</t>
  </si>
  <si>
    <t>piperazinediium dichloride, 1-(N-acetyl-2,6-dimethylanilino)-</t>
  </si>
  <si>
    <t>serjeant6047</t>
  </si>
  <si>
    <t>O=C(O)CN(CCSCCSCCN(CC(=O)O)CC(=O)O)CC(=O)O</t>
  </si>
  <si>
    <t>6,9-Dithia-3,12-diazatetradecanedioic acid, 3,12-bis(carboxymethyl)-</t>
  </si>
  <si>
    <t>Ethylenedithio-bis(ethylenenitrilo)tetraacetic acid</t>
  </si>
  <si>
    <t>serjeant6049</t>
  </si>
  <si>
    <t>O=C1c2ccccc2C(=O)C1c1ccccc1</t>
  </si>
  <si>
    <t>1,3-Indandione, 2-phenyl-</t>
  </si>
  <si>
    <t>serjeant6054</t>
  </si>
  <si>
    <t>O5, E3d</t>
  </si>
  <si>
    <t>L46</t>
  </si>
  <si>
    <t>S142</t>
  </si>
  <si>
    <t>O=C(CC(=O)c1ccccc1)c1ccccc1</t>
  </si>
  <si>
    <t>By extrapolation from values in dioxane/water and methanol/water</t>
  </si>
  <si>
    <t>1,3-Propanedione, 1,3-diphenyl-</t>
  </si>
  <si>
    <t>serjeant6055</t>
  </si>
  <si>
    <t>Cc1ccc(C(=O)c2ccccc2C(=O)O)cc1</t>
  </si>
  <si>
    <t>benzoic acid, 2-(p-toluoyl)-</t>
  </si>
  <si>
    <t>serjeant6056</t>
  </si>
  <si>
    <t>O=C1C2=C(CCCC2)C(=O)C1c1ccccc1</t>
  </si>
  <si>
    <t>1,3-Indandione, 4,5,6,7-tetrahydro-2-phenyl-</t>
  </si>
  <si>
    <t>serjeant6059</t>
  </si>
  <si>
    <t>O=C1C2=CCCCC2C(=O)C1c1ccccc1</t>
  </si>
  <si>
    <t>1,3-Indandione, 5,6,7,7a-tetrahydro-2-phenyl-</t>
  </si>
  <si>
    <t>serjeant6060</t>
  </si>
  <si>
    <t>O=C1C(c2ccccc2)C(=O)C2CCCCC12</t>
  </si>
  <si>
    <t>1,3-Indandione, hexahydro-2-phenyl-</t>
  </si>
  <si>
    <t>serjeant6061</t>
  </si>
  <si>
    <t>CC(C)(C)c1cc(C=O)cc(C(C)(C)C)c1O</t>
  </si>
  <si>
    <t>benzaldehyde, 3,5-di-tert-butyl-4-hydroxy-</t>
  </si>
  <si>
    <t>serjeant6062</t>
  </si>
  <si>
    <t>CC(C)(C)c1cc(C(=O)O)cc(C(C)(C)C)c1O</t>
  </si>
  <si>
    <t>benzoic acid, 3,5-di-tert-butyl-4-hydroxy-</t>
  </si>
  <si>
    <t>serjeant6063</t>
  </si>
  <si>
    <t>Cc1cc(C(C)(C)C)c(O)c(C(C)(C)C)c1</t>
  </si>
  <si>
    <t>phenol, 2,6-di-tert-butyl-4-methyl-</t>
  </si>
  <si>
    <t>serjeant6064</t>
  </si>
  <si>
    <t>CCCc1cc(CCC)c(O)c(CCC)c1</t>
  </si>
  <si>
    <t>phenol, 2,4,6-tripropyl-</t>
  </si>
  <si>
    <t>serjeant6065</t>
  </si>
  <si>
    <t>COc1cc(C(C)(C)C)c(O)c(C(C)(C)C)c1</t>
  </si>
  <si>
    <t>phenol, 2,6-di-tert-butyl-4-methoxy-</t>
  </si>
  <si>
    <t>serjeant6066</t>
  </si>
  <si>
    <t>O=C1c2ccccc2C(=O)C1c1ccccc1Cl</t>
  </si>
  <si>
    <t>1,3-Indandione, 2-(2-chlorophenyl)-</t>
  </si>
  <si>
    <t>serjeant6067</t>
  </si>
  <si>
    <t>O=C1c2ccccc2C(=O)C1c1cccc(Cl)c1</t>
  </si>
  <si>
    <t>1,3-Indandione, 2-(3-chlorophenyl)-</t>
  </si>
  <si>
    <t>serjeant6068</t>
  </si>
  <si>
    <t>O=C1c2ccccc2C(=O)C1c1ccc(Cl)cc1</t>
  </si>
  <si>
    <t>1,3-Indandione, 2-(4-chlorophenyl)-</t>
  </si>
  <si>
    <t>serjeant6069</t>
  </si>
  <si>
    <t>O=C1c2ccccc2C(=O)C1c1ccc(Br)cc1</t>
  </si>
  <si>
    <t>1,3-Indandione, 2-(4-bromophenyl)-</t>
  </si>
  <si>
    <t>serjeant6070</t>
  </si>
  <si>
    <t>O=C1c2ccccc2C(=O)C1c1ccc([N+](=O)[O-])cc1</t>
  </si>
  <si>
    <t>1,3-Indandione, 2-(4-nitrophenyl)-</t>
  </si>
  <si>
    <t>serjeant6071</t>
  </si>
  <si>
    <t>O=C1c2ccccc2C(=O)C1c1ccc(S(=O)(=O)O)cc1</t>
  </si>
  <si>
    <t>benzenesulfonic acid, 4-(1,3-dioxo-2-indanyl)-</t>
  </si>
  <si>
    <t>serjeant6073</t>
  </si>
  <si>
    <t>O=C1c2cccc(S(=O)(=O)O)c2C(=O)C1c1ccccc1</t>
  </si>
  <si>
    <t>4-Indansulfonic acid, 1,3-dioxo-2-phenyl-</t>
  </si>
  <si>
    <t>serjeant6074</t>
  </si>
  <si>
    <t>Oc1ccc(N=Nc2ccccn2)c2ccccc12</t>
  </si>
  <si>
    <t>30-36</t>
  </si>
  <si>
    <t>1-Naphthol, 4-(2-pyridylazo)-</t>
  </si>
  <si>
    <t>p-PAN</t>
  </si>
  <si>
    <t>serjeant6075</t>
  </si>
  <si>
    <t>30-36 (assumed)</t>
  </si>
  <si>
    <t>O=c1[nH]c(=O)n(-c2ccccc2)c(=O)n1-c1ccccc1</t>
  </si>
  <si>
    <t>1,3,5-Triazine-2,4,6(1H,3H,5H)-trione, 1,3-diphenyl-</t>
  </si>
  <si>
    <t>serjeant6077</t>
  </si>
  <si>
    <t>O=C1NC(=O)C(c2ccccc2)(c2ccccc2)N1</t>
  </si>
  <si>
    <t>C=0.0001, 1% ethanol</t>
  </si>
  <si>
    <t>imidazolidine-2,4-dione, 5,5-diphenyl-</t>
  </si>
  <si>
    <t>serjeant6078</t>
  </si>
  <si>
    <t>O=C(CC(=O)c1ccccc1)Nc1ccccc1</t>
  </si>
  <si>
    <t>propanamide, 3-oxo-3,N-diphenyl-</t>
  </si>
  <si>
    <t>serjeant6083</t>
  </si>
  <si>
    <t>CC1(c2ccc3ccccc3c2)CC(=O)NC1=O</t>
  </si>
  <si>
    <t>2,5-Pyrrolidinedione, 3-methyl-3-(2-naphthyl)-</t>
  </si>
  <si>
    <t>serjeant6085</t>
  </si>
  <si>
    <t>O=C1C2=C(CCCC2)C(=O)C1c1ccc([N+](=O)[O-])cc1</t>
  </si>
  <si>
    <t>1,3-Indandione, 4,5,6,7-tetrahydro-2-(p-nitrophenyl)-</t>
  </si>
  <si>
    <t>serjeant6086</t>
  </si>
  <si>
    <t>Cc1ccccc1N(O)C(=O)Cc1ccccc1</t>
  </si>
  <si>
    <t>acetohydroxamic acid, 2-phenyl-N-(o-tolyl)-</t>
  </si>
  <si>
    <t>serjeant6087</t>
  </si>
  <si>
    <t>COc1ccc(C(=O)N(O)c2ccccc2C)cc1</t>
  </si>
  <si>
    <t>benzohydroxamic acid, 4-methoxy-N-(o-tolyl)-</t>
  </si>
  <si>
    <t>serjeant6088</t>
  </si>
  <si>
    <t>CC(=O)NC(C(=O)CCC(=O)O)C(=O)OCc1ccccc1</t>
  </si>
  <si>
    <t>hexanoic acid, 5-acetylamino-6-benzyloxy-4,6-dioxo-</t>
  </si>
  <si>
    <t>serjeant6090</t>
  </si>
  <si>
    <t>CC1=Nc2nccnc2C(C2C(=O)CC(C)(C)CC2=O)N1</t>
  </si>
  <si>
    <t>C=0.000054</t>
  </si>
  <si>
    <t>1,3-Cyclohexanedione, 2-(3,4-dihydro-2-methylpteridin-4-yl)-5,5-dimethyl-</t>
  </si>
  <si>
    <t>serjeant6091</t>
  </si>
  <si>
    <t>CCCCC1(Cc2ccccc2)C(=O)NC(=O)NC1=O</t>
  </si>
  <si>
    <t>pyrimidine-2,4,6(1H,3H,5H)-trione, 5-benzyl-5-butyl-</t>
  </si>
  <si>
    <t>serjeant6092</t>
  </si>
  <si>
    <t>O=C(O)CN(CCN(CC(=O)O)Cc1ccccc1)CC(=O)O</t>
  </si>
  <si>
    <t>3,6-Diazaoctanedioic acid, 3-benzyl-6-carboxymethyl-</t>
  </si>
  <si>
    <t>Ethylenedinitrilo-N-benzyl-N,N',N'-triacetic acid</t>
  </si>
  <si>
    <t>serjeant6094</t>
  </si>
  <si>
    <t>CC(C)(C)c1cc(C#N)cc(C(C)(C)C)c1O</t>
  </si>
  <si>
    <t>benzenecarbonitrile, 3,5-di-tert-butyl-4-hydroxy-</t>
  </si>
  <si>
    <t>serjeant6095</t>
  </si>
  <si>
    <t>CC(C)=CCNc1ncnc2c1ncn2[C@@H]1O[C@H](CO)[C@@H](O)[C@H]1O</t>
  </si>
  <si>
    <t>adenosine, N(6)-(3-methyl-2-butenyl)-</t>
  </si>
  <si>
    <t>serjeant6096</t>
  </si>
  <si>
    <t>CCC=CC(C(=O)O)=C(C)C1CNC(C(=O)O)C1CC(=O)O</t>
  </si>
  <si>
    <t>hepta-2,4-diene-3-carboxylic acid, 2-(5-carboxy-4-carboxymethyl-3-pyrrolidinyl)-</t>
  </si>
  <si>
    <t>serjeant6097</t>
  </si>
  <si>
    <t>CC(C)(C)c1cc(C(N)=O)cc(C(C)(C)C)c1O</t>
  </si>
  <si>
    <t>benzenecarboxamide, 3,5-di-tert-butyl-4-hydroxy-</t>
  </si>
  <si>
    <t>serjeant6098</t>
  </si>
  <si>
    <t>C[C@H]1C[C@H](C)C(=O)[C@H]([C@H](O)CC2CC(=O)NC(=O)C2)C1</t>
  </si>
  <si>
    <t>2,6-Piperidinedione, 4-[2-(3,5-dimethyl-2-oxocyclohex-1-yl)-2-hydroxy]ethyl-</t>
  </si>
  <si>
    <t>Actidione</t>
  </si>
  <si>
    <t>serjeant6099</t>
  </si>
  <si>
    <t>O=C(O)CN(CC(=O)O)CC(CN(CC(=O)O)CC(=O)O)N(CC(=O)O)CC(=O)O</t>
  </si>
  <si>
    <t>M92</t>
  </si>
  <si>
    <t>3,7-Diazanonanedioic acid, 5-[bis(carboxymethyl)]amino-3,7-bis(carboxymethyl)-</t>
  </si>
  <si>
    <t>1,2,3-Propanetriyltrinitrilohexaacetic acid</t>
  </si>
  <si>
    <t>serjeant6100</t>
  </si>
  <si>
    <t>CCCCCCc1cn([C@@H]2O[C@H](CO)[C@@H](O)[C@H]2O)c(=O)[nH]c1=O</t>
  </si>
  <si>
    <t>uridine, 5-hexyl-</t>
  </si>
  <si>
    <t>serjeant6101</t>
  </si>
  <si>
    <t>O=C(O)CCN(CCN(CC(=O)O)CC(=O)O)CCN(CC(=O)O)CC(=O)O</t>
  </si>
  <si>
    <t>C=0.001, I=0.1 (KCl), mixed constants</t>
  </si>
  <si>
    <t>3,6,9-Triazaundecanedioic acid, 3,9-bis(carboxymethyl)-6-(2-carboxyethyl)-</t>
  </si>
  <si>
    <t>(N-2-Carboxyethyliminodiethylene)dinitrilo)tetraacetic acid</t>
  </si>
  <si>
    <t>serjeant6102</t>
  </si>
  <si>
    <t>CN(C)Cc1cc(CN(C)C)c(CN(C)C)c(O)c1O</t>
  </si>
  <si>
    <t>1,2-Benzenediol, 3,4,6-tris(dimethylaminomethyl)-</t>
  </si>
  <si>
    <t>serjeant6103</t>
  </si>
  <si>
    <t>O=C1C(Cl)=CC(=Nc2ccc(O)c3ncccc23)C=C1Cl</t>
  </si>
  <si>
    <t>2,5-Cyclohexadien-1-one, 2,6-dichloro-4-(8-hydroxyquinolin-5-yl)imino-</t>
  </si>
  <si>
    <t>serjeant6104</t>
  </si>
  <si>
    <t>O=C1C(Br)=CC(=Nc2ccc(O)c3ncccc23)C=C1Br</t>
  </si>
  <si>
    <t>C=0.00004, 2% dioxane, mixed constant _x000D_
Determination made on hydrolysed acetate</t>
  </si>
  <si>
    <t>2,5-Cyclohexadien-1-one, 2,6-dibromo-4-(8-hydroxyquinolin-5-yl)imino-</t>
  </si>
  <si>
    <t>serjeant6105</t>
  </si>
  <si>
    <t>Oc1ccc(N=Nc2nc(-c3ccccc3)cs2)c(O)c1</t>
  </si>
  <si>
    <t>M83</t>
  </si>
  <si>
    <t>1,3-Benzenediol, 4-(4-phenyl-1,3-thiazol-2-ylazo)-</t>
  </si>
  <si>
    <t>serjeant6108</t>
  </si>
  <si>
    <t>NS(=O)(=O)c1ccc(N=Nc2ccc(O)c3ncccc23)cc1</t>
  </si>
  <si>
    <t>K60a</t>
  </si>
  <si>
    <t>benzenesulfonamide, 4-(8-hydroxyquinolin-5-ylazo)-</t>
  </si>
  <si>
    <t>serjeant6109</t>
  </si>
  <si>
    <t>C(=Cc1[nH+]ccc2ccsc12)c1ccccc1.[Cl-]</t>
  </si>
  <si>
    <t>thieno[2,3-c]pyridinium chloride, 7-styryl-</t>
  </si>
  <si>
    <t>serjeant6110</t>
  </si>
  <si>
    <t>CC(=O)N(c1c(C)cccc1C)[NH+]1CC[NH+](C)CC1.[Cl-].[Cl-]</t>
  </si>
  <si>
    <t>piperazinediium dichloride, 1-(N-acetyl-2,6-dimethylanilino)-4-methyl-</t>
  </si>
  <si>
    <t>serjeant6113</t>
  </si>
  <si>
    <t>CCCCCCCCCC[N+](C)(C)C(C)C(=O)O.[Br-]</t>
  </si>
  <si>
    <t>C=0.002, I=0.1(NaCl-HCl)_x000D_
c.m.c.=0.01</t>
  </si>
  <si>
    <t>N-Decyl-N,N-dimethyl-N-(1-carboxyethyl)ammonium bromide</t>
  </si>
  <si>
    <t>Propanoic acid, 2-(N-decyl-N,N-dimethyl)ammonio-, bromide</t>
  </si>
  <si>
    <t>serjeant6115</t>
  </si>
  <si>
    <t>O=C(c1ccccc1)C1C(=O)c2ccccc2C1=O</t>
  </si>
  <si>
    <t>1,3-Indandione, 2-benzoyl-</t>
  </si>
  <si>
    <t>serjeant6116</t>
  </si>
  <si>
    <t>O=C1c2ccccc2C(=O)C1Cc1ccccc1</t>
  </si>
  <si>
    <t>1,3-Indandione, 2-benzyl-</t>
  </si>
  <si>
    <t>serjeant6117</t>
  </si>
  <si>
    <t>Oc1ccccc1-c1cc2ccccc2cc1O</t>
  </si>
  <si>
    <t>2-Naphthol, 3-(2-hydroxyphenyl)-</t>
  </si>
  <si>
    <t>serjeant6118</t>
  </si>
  <si>
    <t>COc1ccccc1C1C(=O)c2ccccc2C1=O</t>
  </si>
  <si>
    <t>1,3-Indandione, 2-(2-methoxyphenyl)-</t>
  </si>
  <si>
    <t>serjeant6119</t>
  </si>
  <si>
    <t>COc1cccc(C2C(=O)c3ccccc3C2=O)c1</t>
  </si>
  <si>
    <t>1,3-Indandione, 2-(3-methoxyphenyl)-</t>
  </si>
  <si>
    <t>serjeant6120</t>
  </si>
  <si>
    <t>COc1ccc(C2C(=O)c3ccccc3C2=O)cc1</t>
  </si>
  <si>
    <t>1,3-Indandione, 2-(4-methoxyphenyl)-</t>
  </si>
  <si>
    <t>serjeant6121</t>
  </si>
  <si>
    <t>O=C(O)C(O)C(C(=O)O)(c1ccccc1)c1ccccc1</t>
  </si>
  <si>
    <t>butanedioic acid, 2-hydroxy-3,3-diphenyl-</t>
  </si>
  <si>
    <t>serjeant6122</t>
  </si>
  <si>
    <t>CCCc1c2cc(O)c(=O)cc-2oc2cc(O)c(O)cc12</t>
  </si>
  <si>
    <t>10% ethanol _x000D_
pk1 (protonated species)</t>
  </si>
  <si>
    <t>3H-Xanthen-3-one, 2,6,7-trihydroxy-9-propyl-</t>
  </si>
  <si>
    <t>serjeant6123</t>
  </si>
  <si>
    <t>CC(C)CCCC(=O)C1C(=O)c2ccccc2C1=O</t>
  </si>
  <si>
    <t>1,3-Indandione, 2-isoheptanoyl-</t>
  </si>
  <si>
    <t>serjeant6124</t>
  </si>
  <si>
    <t>C#CC#CC=C=CC(CCC(=O)O)[C@@H]1OC[C@@H](O)[C@H](O)[C@H]1O</t>
  </si>
  <si>
    <t>B169d</t>
  </si>
  <si>
    <t>undeca-5,6-dien-8,10-diynoic acid, 4-(Œ≤-D-xylopyranosyl)-</t>
  </si>
  <si>
    <t>serjeant6125</t>
  </si>
  <si>
    <t>O=C(/C=C/c1ccc(O)c(O)c1)O[C@@H]1C[C@](O)(C(=O)O)C[C@@H](O)[C@H]1O</t>
  </si>
  <si>
    <t>cyclohexanecarboxylic acid, 3-(3',4'-dihydroxycinnamoyl)oxy-1,4,5-trihydroxy-</t>
  </si>
  <si>
    <t>Chlorogenic acid</t>
  </si>
  <si>
    <t>serjeant6126</t>
  </si>
  <si>
    <t>O=C1C=CC(=Nc2ccc(O)c3ccccc23)C=C1</t>
  </si>
  <si>
    <t>2,5-Cyclohexadien-1-one, 4-(4-hydroxynaphth-1-yl)imino-</t>
  </si>
  <si>
    <t>serjeant6129</t>
  </si>
  <si>
    <t>O=C1CC2(C(=O)N1)c1ccccc1-c1ccccc12</t>
  </si>
  <si>
    <t>Spiro[fluorene-9,3'-pyrrolidine]-2',5'-dione</t>
  </si>
  <si>
    <t>serjeant6130</t>
  </si>
  <si>
    <t>O=C1c2ccccc2C(=O)C1Cc1ccc(Cl)cc1</t>
  </si>
  <si>
    <t>1,3-Indandione, 2-(4-chlorobenzyl)-</t>
  </si>
  <si>
    <t>serjeant6131</t>
  </si>
  <si>
    <t>O=C1c2ccccc2C(=O)C1Cc1ccc(Br)cc1</t>
  </si>
  <si>
    <t>1,3-Indandione, 2-(4-bromobenzyl)-</t>
  </si>
  <si>
    <t>serjeant6132</t>
  </si>
  <si>
    <t>O=C1c2ccccc2C(=O)C1Cc1ccc(I)cc1</t>
  </si>
  <si>
    <t>1,3-Indandione, 2-(4-iodobenzyl)-</t>
  </si>
  <si>
    <t>serjeant6133</t>
  </si>
  <si>
    <t>O=C1NC(=O)C(c2ccccc2)(c2ccccc2)C1=O</t>
  </si>
  <si>
    <t>2,3,5-Pyrrolidinetrione, 4,4-diphenyl-</t>
  </si>
  <si>
    <t>serjeant6134</t>
  </si>
  <si>
    <t>O=C1c2ccccc2C(=O)C1Cc1ccc([N+](=O)[O-])cc1</t>
  </si>
  <si>
    <t>1,3-Indandione, 2-(4-nitrobenzyl)-</t>
  </si>
  <si>
    <t>serjeant6135</t>
  </si>
  <si>
    <t>Oc1ccccc1N=Nc1c(O)ccc2ccccc12</t>
  </si>
  <si>
    <t>2-Naphthol, 1-(2-hydroxyphenylazo)-</t>
  </si>
  <si>
    <t>serjeant6136</t>
  </si>
  <si>
    <t>CC1(c2cccc3ccccc23)C(=O)NC(=O)C1C#N</t>
  </si>
  <si>
    <t>C=0.0001-0.001, 4% ethanol</t>
  </si>
  <si>
    <t>3-Pyrrolidinecarbonitrile, 4-methyl-4-(1-naphthyl)-2,5-dioxo-</t>
  </si>
  <si>
    <t>serjeant6137</t>
  </si>
  <si>
    <t>CC1(c2ccc3ccccc3c2)C(=O)NC(=O)C1C#N</t>
  </si>
  <si>
    <t>3-Pyrrolidinecarbonitrile, 4-methyl-4-(2-naphthyl)-2,5-dioxo-</t>
  </si>
  <si>
    <t>serjeant6138</t>
  </si>
  <si>
    <t>O=C1CC(c2ccccc2)(c2ccccc2)C(=O)N1</t>
  </si>
  <si>
    <t>2,5-Pyrrolidinedione, 3,3-diphenyl-</t>
  </si>
  <si>
    <t>serjeant6139</t>
  </si>
  <si>
    <t>O=C1NC(=O)C(c2ccccc2)(c2ccccc2)C1O</t>
  </si>
  <si>
    <t>2,5-Pyrrolidinedione, 3-hydroxy-4,4-diphenyl-</t>
  </si>
  <si>
    <t>Malic acid imide, Œ±,Œ±-diphenyl</t>
  </si>
  <si>
    <t>serjeant6140</t>
  </si>
  <si>
    <t>CC1(c2cccc3ccccc23)C(=O)NC(=O)C1C(=O)O</t>
  </si>
  <si>
    <t>3-Pyrrolidinecarboxylic acid, 4-methyl-4-(1-naphthyl)-2,5-dioxo-</t>
  </si>
  <si>
    <t>serjeant6141</t>
  </si>
  <si>
    <t>CC1=NN(c2ccccc2)C(=O)C1=NNc1ccccc1</t>
  </si>
  <si>
    <t>2-Pyrazolin-5-one, 3-methyl-1-phenyl-4-phenylhydrazono-</t>
  </si>
  <si>
    <t>serjeant6142</t>
  </si>
  <si>
    <t>CC1(c2cccc3ccccc23)C(=O)NC(=O)C1C(N)=O</t>
  </si>
  <si>
    <t>3-Pyrrolidinecarboxamide, 4-methyl-4-(1-naphthyl)-2,5-dioxo-</t>
  </si>
  <si>
    <t>serjeant6143</t>
  </si>
  <si>
    <t>CC1(c2ccc3ccccc3c2)C(=O)NC(=O)C1C(N)=O</t>
  </si>
  <si>
    <t>3-Pyrrolidinecarboxamide, 4-methyl-4-(2-naphthyl)-2,5-dioxo-</t>
  </si>
  <si>
    <t>serjeant6144</t>
  </si>
  <si>
    <t>O=C(O)C(SC(C(=O)O)c1ccccc1)c1ccccc1</t>
  </si>
  <si>
    <t>3-Thiapentanedioic acid, 2,4-diphenyl-</t>
  </si>
  <si>
    <t>serjeant6145</t>
  </si>
  <si>
    <t>CCOC(=O)c1ccc(N=Nc2ccc(O)c(C(=O)O)c2)cc1</t>
  </si>
  <si>
    <t>benzoic acid, 5-(4-ethoxycarbonylphenylazo)-2-hydroxy-</t>
  </si>
  <si>
    <t>serjeant6146</t>
  </si>
  <si>
    <t>CC(=O)C(C(=O)Nc1ccccc1)c1ccccc1</t>
  </si>
  <si>
    <t>5% v/v ethanol; mixed constant</t>
  </si>
  <si>
    <t>butanamide, 3-oxo-2,N-diphenyl-</t>
  </si>
  <si>
    <t>serjeant6147</t>
  </si>
  <si>
    <t>O=C(O)CN(CC(=O)O)c1c(O)c(C(=O)O)cc2ccccc12</t>
  </si>
  <si>
    <t>B168</t>
  </si>
  <si>
    <t>iminodiacetic acid, N-(3-carboxy-2-hydroxynaphth-1-yl)-</t>
  </si>
  <si>
    <t>serjeant6149</t>
  </si>
  <si>
    <t>Cc1ccccc1C(c1ccccc1C)C([N+](=O)[O-])[N+](=O)[O-]</t>
  </si>
  <si>
    <t>ethane, 1,1-bis(o-tolyl)-2,2-dinitro-</t>
  </si>
  <si>
    <t>serjeant6151</t>
  </si>
  <si>
    <t>Cc1nc2c(nc1C)C(C1C(=O)CC(C)(C)CC1=O)NC=N2</t>
  </si>
  <si>
    <t>C=0.00003-0.000067</t>
  </si>
  <si>
    <t>1,3-Cyclohexanedione, 2-(3,4-dihydro-6,7-dimethylpteridin-4-yl)-5,5-dimethyl-</t>
  </si>
  <si>
    <t>serjeant6154</t>
  </si>
  <si>
    <t>O=C(O)CN(CC(=O)O)CC(c1ccccc1)N(CC(=O)O)CC(=O)O</t>
  </si>
  <si>
    <t>C=0.001, I=0.1(KCl/KNO3), concentration constants</t>
  </si>
  <si>
    <t>O17</t>
  </si>
  <si>
    <t>3,6-Diazaoctanedioic acid, 3,6-bis(carboxymethyl)-4-phenyl-</t>
  </si>
  <si>
    <t>PEDTA; Ethylenedinitrilotetraacetic acid, 1-phenyl</t>
  </si>
  <si>
    <t>serjeant6155</t>
  </si>
  <si>
    <t>O=C(O)CN(CCO)c1cc(C(=O)O)c(N(CCO)CC(=O)O)cc1C(=O)O</t>
  </si>
  <si>
    <t>1,4-Benzenedicarboxylic acid, 2,5-bis[N-(carboxymethyl)-N-(2-hydroxyethyl)amino]-</t>
  </si>
  <si>
    <t>serjeant6156</t>
  </si>
  <si>
    <t>CN(C)Cc1c(O)c(O)c(CN(C)C)c2ccccc12</t>
  </si>
  <si>
    <t>2,3-Naphthalenediol, 1,4-bis(dimethylaminomethyl)-</t>
  </si>
  <si>
    <t>serjeant6157</t>
  </si>
  <si>
    <t>Oc1c(CN2CCOCC2)ccc(CN2CCOCC2)c1O</t>
  </si>
  <si>
    <t>C=0.008, I=0.2</t>
  </si>
  <si>
    <t>1,2-Benzenediol, 3,6-bis(morpholinomethyl)-</t>
  </si>
  <si>
    <t>serjeant6158</t>
  </si>
  <si>
    <t>Oc1c(CN2CCOCC2)cc(CN2CCOCC2)c(O)c1O</t>
  </si>
  <si>
    <t>1,2,3-Benzenetriol, 4,6-bis(morpholinomethyl)-</t>
  </si>
  <si>
    <t>serjeant6159</t>
  </si>
  <si>
    <t>O=C(O)c1cc(N(CCO)CCO)c(C(=O)O)cc1N(CCO)CCO</t>
  </si>
  <si>
    <t>1,4-Benzenedicarboxylic acid, 2,5-bis[bis(2-hydroxyethyl)amino]-</t>
  </si>
  <si>
    <t>serjeant6160</t>
  </si>
  <si>
    <t>CN(C)Cc1cc(C(C)(C)C)cc(CN(C)C)c1O</t>
  </si>
  <si>
    <t>phenol, 2,6-bis(dimethylaminomethyl)-4-tert-butyl-</t>
  </si>
  <si>
    <t>serjeant6161</t>
  </si>
  <si>
    <t>O=C(O)CN(CCCCCCCCN(CC(=O)O)CC(=O)O)CC(=O)O</t>
  </si>
  <si>
    <t>3,12-Diazatetradecanedioic acid, 3,12-bis(carboxymethyl)-</t>
  </si>
  <si>
    <t>(Octamethylenedinitrilo)tetraacetic acid</t>
  </si>
  <si>
    <t>serjeant6162</t>
  </si>
  <si>
    <t>O=C(O)CN(CCCCOCCCCN(CC(=O)O)CC(=O)O)CC(=O)O</t>
  </si>
  <si>
    <t>8-Oxa-3,13-diazapentadecanedioic acid, 3,13-bis(carboxymethyl)-</t>
  </si>
  <si>
    <t>Oxy-bis(tetramethylenenitrilo)tetraacetic acid</t>
  </si>
  <si>
    <t>serjeant6163</t>
  </si>
  <si>
    <t>CCCCCCCCN(CCN(CC(=O)O)CC(=O)O)CC(=O)O</t>
  </si>
  <si>
    <t>3,6-Diazaoctanedioic acid, 3-(carboxymethyl)-6-octyl-</t>
  </si>
  <si>
    <t>N-Octyl(ethylenedinitrilo)triacetic acid</t>
  </si>
  <si>
    <t>serjeant6164</t>
  </si>
  <si>
    <t>CN(CCN(C)CCN(CC(=O)O)CC(=O)O)CCN(CC(=O)O)CC(=O)O</t>
  </si>
  <si>
    <t>3,6,9,12-Tetraazatetradecanedioic acid, 3,12-bis(carboxymethyl)-6,9-dimethyl-</t>
  </si>
  <si>
    <t>serjeant6165</t>
  </si>
  <si>
    <t>CCCCCCCCCCCCCCC(C(=O)O)S(=O)(=O)O</t>
  </si>
  <si>
    <t>I22</t>
  </si>
  <si>
    <t>hexadecanoic acid, 2-sulfo-</t>
  </si>
  <si>
    <t>Palmitic acid, Œ±-sulfo</t>
  </si>
  <si>
    <t>serjeant6166</t>
  </si>
  <si>
    <t>CCCCC(CC)COP(=O)(O)OCC(CC)CCCC</t>
  </si>
  <si>
    <t>S140</t>
  </si>
  <si>
    <t>Bis(2-ethylhexyl) hydrogen phosphate</t>
  </si>
  <si>
    <t>serjeant6167</t>
  </si>
  <si>
    <t>O=C1C(Cl)=CC(=Nc2ccc(O)c3ccccc23)C=C1Cl</t>
  </si>
  <si>
    <t>2,5-Cyclohexadien-1-one, 2,6-dichloro-4-(4-hydroxynaphth-1-yl)imino-</t>
  </si>
  <si>
    <t>serjeant6168</t>
  </si>
  <si>
    <t>O=C1C(Br)=CC(=Nc2ccc(O)c3ccccc23)C=C1Br</t>
  </si>
  <si>
    <t>2,5-Cyclohexadien-1-one, 2,6-dibromo-4-(4-hydroxynaphth-1-yl)imino-</t>
  </si>
  <si>
    <t>serjeant6169</t>
  </si>
  <si>
    <t>Cc1ccc2c(N=C3C=C(Cl)C(=O)C(Cl)=C3)ccc(O)c2n1</t>
  </si>
  <si>
    <t>2,5-Cyclohexadien-1-one, 2,6-dichloro-4-(8-hydroxy-2-methylquinolin-5-yl)imino-</t>
  </si>
  <si>
    <t>serjeant6170</t>
  </si>
  <si>
    <t>Cc1ccc2c(N=C3C=C(Br)C(=O)C(Br)=C3)ccc(O)c2n1</t>
  </si>
  <si>
    <t>2,5-Cyclohexadien-1-one, 2,6-dibromo-4-(8-hydroxy-2-methylquinolin-5-yl)imino-</t>
  </si>
  <si>
    <t>serjeant6171</t>
  </si>
  <si>
    <t>O=[N+]([O-])c1cc(N=Nc2c(O)c(S(=O)(=O)O)cc3cc(S(=O)(=O)O)ccc23)c(O)c([N+](=O)[O-])c1</t>
  </si>
  <si>
    <t>pK(OH-benzene)</t>
  </si>
  <si>
    <t>I~0.2, mixed constants</t>
  </si>
  <si>
    <t>2,7-Naphthalenedisulfonic acid, 3-hydroxy-4-(2-hydroxy-3,5-dinitrophenylazo)-</t>
  </si>
  <si>
    <t>serjeant6172</t>
  </si>
  <si>
    <t>pK(OH-naphthalene)</t>
  </si>
  <si>
    <t>Oc1ccc2ccccc2c1N=Nc1ccc(Cl)cc1</t>
  </si>
  <si>
    <t>C=0.00004, mixed constant</t>
  </si>
  <si>
    <t>2-Naphthol, 1-(4-chlorophenylazo)-</t>
  </si>
  <si>
    <t>serjeant6173</t>
  </si>
  <si>
    <t>O=[N+]([O-])c1cccc(N=Nc2ccc(O)c3ccc(S(=O)(=O)O)cc23)c1</t>
  </si>
  <si>
    <t>C=0.000004, I=0.25, mixed constant</t>
  </si>
  <si>
    <t>R43</t>
  </si>
  <si>
    <t>2-Naphthalenesulfonic acid, 5-hydroxy-8-(3-nitrophenylazo)-</t>
  </si>
  <si>
    <t>serjeant6174</t>
  </si>
  <si>
    <t>O=[N+]([O-])c1ccc(N=Nc2ccc(O)c3ccc(S(=O)(=O)O)cc23)cc1</t>
  </si>
  <si>
    <t>2-Naphthalenesulfonic acid, 5-hydroxy-8-(4-nitrophenylazo)-</t>
  </si>
  <si>
    <t>serjeant6175</t>
  </si>
  <si>
    <t>O=[N+]([O-])c1cc(S(=O)(=O)O)cc(N=Nc2cc(O)cc3ccccc23)c1O</t>
  </si>
  <si>
    <t>pK1(SO3H)</t>
  </si>
  <si>
    <t>C=0.0002, mixed constants</t>
  </si>
  <si>
    <t>benzenesulfonic acid, 4-hydroxy-3-(3-hydroxynaphth-1-ylazo)-5-nitro-</t>
  </si>
  <si>
    <t>Solochrome Fast Grey R.A.</t>
  </si>
  <si>
    <t>serjeant6176</t>
  </si>
  <si>
    <t>pK2(4-OH)</t>
  </si>
  <si>
    <t>pK3(3‚Äô-OH)</t>
  </si>
  <si>
    <t>O=[N+]([O-])c1ccccc1N=Nc1c(S(=O)(=O)O)cc2cc(S(=O)(=O)O)cc(O)c2c1O</t>
  </si>
  <si>
    <t>C=0.000025, I=0.1(NaClO4), mixed constant</t>
  </si>
  <si>
    <t>T46</t>
  </si>
  <si>
    <t>2,7-Naphthalenedisulfonic acid, 4,5-dihydroxy-3-(2-nitrophenylazo)-</t>
  </si>
  <si>
    <t>serjeant6177</t>
  </si>
  <si>
    <t>O=[N+]([O-])c1cccc(N=Nc2c(S(=O)(=O)O)cc3cc(S(=O)(=O)O)cc(O)c3c2O)c1</t>
  </si>
  <si>
    <t>2,7-Naphthalenedisulfonic acid, 4,5-dihydroxy-3-(3-nitrophenylazo)-</t>
  </si>
  <si>
    <t>serjeant6178</t>
  </si>
  <si>
    <t>O=[N+]([O-])c1ccc(N=Nc2c(S(=O)(=O)O)cc3cc(S(=O)(=O)O)cc(O)c3c2O)cc1</t>
  </si>
  <si>
    <t>[Disodium salt=(Chromotrope 2B)] C=0.0002, mixed constants</t>
  </si>
  <si>
    <t>2,7-Naphthalenedisulfonic acid, 4,5-dihydroxy-3-(4-nitrophenylazo)-</t>
  </si>
  <si>
    <t>serjeant6179</t>
  </si>
  <si>
    <t>pK2(SO3H)</t>
  </si>
  <si>
    <t>pK4(OH)</t>
  </si>
  <si>
    <t>O=[N+]([O-])c1ccc(N=Nc2c(O)c(S(=O)(=O)O)cc3cc(S(=O)(=O)O)ccc23)c(O)c1</t>
  </si>
  <si>
    <t>2,7-Naphthalenedisulfonic acid, 3-hydroxy-4-(2-hydroxy-4-nitrophenylazo)-</t>
  </si>
  <si>
    <t>serjeant6180</t>
  </si>
  <si>
    <t>O=[N+]([O-])c1cc(S(=O)(=O)O)cc(N=Nc2c(O)c(S(=O)(=O)O)cc3cc(S(=O)(=O)O)ccc23)c1O</t>
  </si>
  <si>
    <t>2,7-Naphthalenedisulfonic acid, 3-hydroxy-4-(2-hydroxy-3-nitro-5-sulfophenylazo)-</t>
  </si>
  <si>
    <t>serjeant6181</t>
  </si>
  <si>
    <t>O=[N+]([O-])c1cc(N=Nc2c(O)c(S(=O)(=O)O)cc3cc(S(=O)(=O)O)ccc23)c(O)c(S(=O)(=O)O)c1</t>
  </si>
  <si>
    <t>2,7-Naphthalenedisulfonic acid, 3-hydroxy-4-(2-hydroxy-5-nitro-3-sulfophenylazo)-</t>
  </si>
  <si>
    <t>serjeant6182</t>
  </si>
  <si>
    <t>O=S(=O)(O)c1ccc(N=Nc2c(O)ccc3ccccc23)cc1</t>
  </si>
  <si>
    <t>benzenesulfonic acid, 4-(2-hydroxynaphth-1-ylazo)-</t>
  </si>
  <si>
    <t>serjeant6183</t>
  </si>
  <si>
    <t>O=S(=O)(O)c1ccc(N=Nc2ccc(O)c3ccccc23)cc1</t>
  </si>
  <si>
    <t>benzenesulfonic acid, 4-(4-hydroxynaphth-1-ylazo)-</t>
  </si>
  <si>
    <t>serjeant6184</t>
  </si>
  <si>
    <t>O=S(=O)(O)c1ccc2c(O)ccc(N=Nc3ccccc3)c2c1</t>
  </si>
  <si>
    <t>C=0.000004, I=0.25 (mixed constant)</t>
  </si>
  <si>
    <t>2-Naphthalenesulfonic acid, 5-hydroxy-8-phenylazo-</t>
  </si>
  <si>
    <t>serjeant6185</t>
  </si>
  <si>
    <t>O=S(=O)(O)c1ccc(O)c(N=Nc2cc(O)cc3ccccc23)c1</t>
  </si>
  <si>
    <t>benzenesulfonic acid, 4-hydroxy-3-(3-hydroxynaphth-1-ylazo)-</t>
  </si>
  <si>
    <t>Sodium salt is Solochrome Violet R.S.</t>
  </si>
  <si>
    <t>serjeant6187</t>
  </si>
  <si>
    <t>pK3(3-OH)</t>
  </si>
  <si>
    <t>O=S(=O)(O)c1ccc(O)c(N=Nc2ccc(O)c3ccccc23)c1</t>
  </si>
  <si>
    <t>pK2(naphthaleneOH)</t>
  </si>
  <si>
    <t>benzenesulfonic acid, 4-hydroxy-3-(4-hydroxynaphth-1-ylazo)-</t>
  </si>
  <si>
    <t>Solochrome Black P.V.</t>
  </si>
  <si>
    <t>serjeant6188</t>
  </si>
  <si>
    <t>pK3(benzeneOH)</t>
  </si>
  <si>
    <t>O=S(=O)(O)c1cc(N=Nc2ccc(O)cc2O)c(O)c2ccccc12</t>
  </si>
  <si>
    <t>1-Naphthalenesulfonic acid, 3-(2,4-dihydroxyphenylazo)-4-hydroxy-</t>
  </si>
  <si>
    <t>serjeant6189</t>
  </si>
  <si>
    <t>O=S(=O)(O)c1cc(O)c2c(O)c(N=Nc3ccccc3)c(S(=O)(=O)O)cc2c1</t>
  </si>
  <si>
    <t>C=0.002, I=0.1(KNO3), concentration constant</t>
  </si>
  <si>
    <t>2,7-Naphthalenedisulfonic acid, 4,5-dihydroxy-3-phenylazo-</t>
  </si>
  <si>
    <t>serjeant6190</t>
  </si>
  <si>
    <t>pK3(-OH)</t>
  </si>
  <si>
    <t>M87</t>
  </si>
  <si>
    <t>O=S(=O)(O)c1ccc2c(N=Nc3ccccc3O)c(O)c(S(=O)(=O)O)cc2c1</t>
  </si>
  <si>
    <t>2,7-Naphthalenedisulfonic acid, 3-hydroxy-4-(2-hydroxyphenylazo)-</t>
  </si>
  <si>
    <t>serjeant6191</t>
  </si>
  <si>
    <t>O=S(=O)(O)c1cc(O)c2c(O)c(N=Nc3ccccc3O)c(S(=O)(=O)O)cc2c1</t>
  </si>
  <si>
    <t>T48</t>
  </si>
  <si>
    <t>2,7-Naphthalenedisulfonic acid, 4,5-dihydroxy-3-(2-hydroxyphenylazo)-</t>
  </si>
  <si>
    <t>serjeant6192</t>
  </si>
  <si>
    <t>M9, M10</t>
  </si>
  <si>
    <t>T51</t>
  </si>
  <si>
    <t>O=S(=O)(O)c1ccc(N=Nc2c(O)cc(S(=O)(=O)O)c3cccc(S(=O)(=O)O)c23)cc1</t>
  </si>
  <si>
    <t>1,5-Naphthalenedisulfonic acid, 3-hydroxy-4-(4-sulfophenylazo)-</t>
  </si>
  <si>
    <t>serjeant6193</t>
  </si>
  <si>
    <t>O=S(=O)(O)c1ccc(N=Nc2cc(S(=O)(=O)O)c3ccc(S(=O)(=O)O)cc3c2O)cc1</t>
  </si>
  <si>
    <t>1,6-Naphthalenedisulfonic acid, 4-hydroxy-3-(4-sulfophenylazo)-</t>
  </si>
  <si>
    <t>serjeant6194</t>
  </si>
  <si>
    <t>O=S(=O)(O)c1ccc(N=Nc2c(S(=O)(=O)O)cc3cccc(S(=O)(=O)O)c3c2O)cc1</t>
  </si>
  <si>
    <t>2,5-Naphthalenedisulfonic acid, 4-hydroxy-3-(4-sulfophenylazo)-</t>
  </si>
  <si>
    <t>serjeant6195</t>
  </si>
  <si>
    <t>O=S(=O)(O)c1ccc(N=Nc2c(O)c(S(=O)(=O)O)cc3cc(S(=O)(=O)O)ccc23)cc1</t>
  </si>
  <si>
    <t>2,7-Naphthalenedisulfonic acid, 3-hydroxy-4-(4-sulfophenylazo)-</t>
  </si>
  <si>
    <t>serjeant6196</t>
  </si>
  <si>
    <t>O=S(=O)(O)c1ccc(N=Nc2c(S(=O)(=O)O)cc3cc(S(=O)(=O)O)ccc3c2O)cc1</t>
  </si>
  <si>
    <t>2,7-Naphthalenedisulfonic acid, 4-hydroxy-3-(4-sulfophenylazo)-</t>
  </si>
  <si>
    <t>serjeant6197</t>
  </si>
  <si>
    <t>O=S(=O)(O)c1cc(O)c2c(O)c(N=Nc3ccccc3S(=O)(=O)O)c(S(=O)(=O)O)cc2c1</t>
  </si>
  <si>
    <t>2,7-Naphthalenedisulfonic acid, 4,5-dihydroxy-3-(2-sulfophenylazo)-</t>
  </si>
  <si>
    <t>serjeant6198</t>
  </si>
  <si>
    <t>C=0.00003, I=0.1(NaClO4), mixed constant</t>
  </si>
  <si>
    <t>M88</t>
  </si>
  <si>
    <t>O=S(=O)(O)c1cccc(N=Nc2c(S(=O)(=O)O)cc3cc(S(=O)(=O)O)cc(O)c3c2O)c1</t>
  </si>
  <si>
    <t>2,7-Naphthalenedisulfonic acid, 4,5-dihydroxy-3-(3-sulfophenylazo)-</t>
  </si>
  <si>
    <t>serjeant6199</t>
  </si>
  <si>
    <t>O=S(=O)(O)c1ccc(N=Nc2c(S(=O)(=O)O)cc3cc(S(=O)(=O)O)cc(O)c3c2O)cc1</t>
  </si>
  <si>
    <t>2,7-Naphthalenedisulfonic acid, 4,5-dihydroxy-3-(4-sulfophenylazo)-</t>
  </si>
  <si>
    <t>serjeant6200</t>
  </si>
  <si>
    <t>O=S(=O)(O)c1ccc(N=Nc2c(S(=O)(=O)O)cc3cc(S(=O)(=O)O)cc(O)c3c2O)c(O)c1</t>
  </si>
  <si>
    <t>B71</t>
  </si>
  <si>
    <t>2,7-Naphthalenedisulfonic acid, 4,5-dihydroxy-3-(2-hydroxy-4-sulfophenylazo)-</t>
  </si>
  <si>
    <t>serjeant6201</t>
  </si>
  <si>
    <t>Nc1cc(S(=O)(=O)O)cc2cc(S(=O)(=O)O)c(N=Nc3ccccc3)c(O)c12</t>
  </si>
  <si>
    <t>2,7-Naphthalenedisulfonic acid, 5-amino-4-hydroxy-3-phenylazo-</t>
  </si>
  <si>
    <t>serjeant6202</t>
  </si>
  <si>
    <t>Nc1c(S(=O)(=O)O)cc(S(=O)(=O)O)c2ccc(N=Nc3ccccc3O)c(O)c12</t>
  </si>
  <si>
    <t>1,3-Naphthalenedisulfonic acid, 4-amino-5-hydroxy-6-(2-hydroxyphenylazo)-</t>
  </si>
  <si>
    <t>serjeant6203</t>
  </si>
  <si>
    <t>Nc1cc(S(=O)(=O)O)cc2cc(S(=O)(=O)O)c(N=Nc3ccccc3O)c(O)c12</t>
  </si>
  <si>
    <t>2,7-Naphthalenedisulfonic acid, 4-amino-5-hydroxy-6-(2-hydroxyphenylazo)-</t>
  </si>
  <si>
    <t>serjeant6204</t>
  </si>
  <si>
    <t>Nc1ccc(N=Nc2c(O)c(S(=O)(=O)O)cc3cc(S(=O)(=O)O)ccc23)c(O)c1</t>
  </si>
  <si>
    <t>2,7-Naphthalenedisulfonic acid, 4-(4-amino-2-hydroxyphenylazo)-3-hydroxy-</t>
  </si>
  <si>
    <t>serjeant6205</t>
  </si>
  <si>
    <t>N=C(N)NS(=O)(=O)c1ccc(N=Nc2ccc(O)c3ncccc23)cc1</t>
  </si>
  <si>
    <t>benzenesulfonamide, N-amidino-4-(8-hydroxyquinolin-5-ylazo)-</t>
  </si>
  <si>
    <t>serjeant6206</t>
  </si>
  <si>
    <t>Nc1ccc(N=Nc2c(S(=O)(=O)O)cc3cc(S(=O)(=O)O)cc(N)c3c2O)cc1</t>
  </si>
  <si>
    <t>2,7-Naphthalenedisulfonic acid, 4-amino-6-(4-aminophenylazo)-5-hydroxy-</t>
  </si>
  <si>
    <t>serjeant6207</t>
  </si>
  <si>
    <t>CC1(C)S[C@@H]2[C@H](NC(=O)Cc3ccccc3)C(=O)N2[C@H]1C(=O)O</t>
  </si>
  <si>
    <t>4,1-Thiaazabicyclo[3.2.0]heptane-2-carboxylic acid, 6-benzylcarbonylamino-3,3-dimethyl-7-oxo-</t>
  </si>
  <si>
    <t>['cirpy_nickname1', 'cirpy_nickname2', 'pubchem_nickname1', 'pubchem_nickname2', 'chemaxon_nickname1']</t>
  </si>
  <si>
    <t>Penicillin G; Benzylpenicillinic acid</t>
  </si>
  <si>
    <t>serjeant6211</t>
  </si>
  <si>
    <t>O=P(O)(O)C(NCCNC(c1ccccc1O)P(=O)(O)O)c1ccccc1O</t>
  </si>
  <si>
    <t>C=0.008, I=0.5(NaClO4), concentration constants</t>
  </si>
  <si>
    <t>F26</t>
  </si>
  <si>
    <t>2,5-Diazahexane-1,6-diphosphonic acid, 1,6-bis(2-hydroxyphenyl)-</t>
  </si>
  <si>
    <t>serjeant6214</t>
  </si>
  <si>
    <t>pK3(NH+)</t>
  </si>
  <si>
    <t>pK4(NH+)</t>
  </si>
  <si>
    <t>O=[N+]([O-])c1cc(Cl)c(O)c(N=Nc2c(O)c(S(=O)(=O)O)cc3cc(S(=O)(=O)O)ccc23)c1</t>
  </si>
  <si>
    <t>2,7-Naphthalenedisulfonic acid, 4-(3-chloro-2-hydroxy-5-nitrophenylazo)-3-hydroxy-</t>
  </si>
  <si>
    <t>serjeant6215</t>
  </si>
  <si>
    <t>O=S(=O)(O)c1cc(N=Nc2ccc(Cl)cc2)c(O)c2ccccc12</t>
  </si>
  <si>
    <t>1-Naphthalenesulfonic acid, 3-(4-chlorophenylazo)-4-hydroxy-</t>
  </si>
  <si>
    <t>serjeant6216</t>
  </si>
  <si>
    <t>O=S(=O)(O)c1cccc2ccc(O)c(N=Nc3ccc(Cl)cc3)c12</t>
  </si>
  <si>
    <t>1-Naphthalenesulfonic acid, 8-(4-chlorophenylazo)-7-hydroxy-</t>
  </si>
  <si>
    <t>serjeant6217</t>
  </si>
  <si>
    <t>O=S(=O)(O)c1cc2ccccc2c(O)c1N=Nc1ccc(Cl)cc1</t>
  </si>
  <si>
    <t>2-Naphthalenesulfonic acid, 3-(4-chlorophenylazo)-4-hydroxy-</t>
  </si>
  <si>
    <t>serjeant6218</t>
  </si>
  <si>
    <t>O=S(=O)(O)c1ccc2c(N=Nc3ccc(Cl)cc3)c(O)ccc2c1</t>
  </si>
  <si>
    <t>2-Naphthalenesulfonic acid, 5-(4-chlorophenylazo)-6-hydroxy-</t>
  </si>
  <si>
    <t>serjeant6219</t>
  </si>
  <si>
    <t>O=S(=O)(O)c1ccc2c(O)ccc(N=Nc3cccc(Cl)c3)c2c1</t>
  </si>
  <si>
    <t>2-Naphthalenesulfonic acid, 8-(3-chlorophenylazo)-5-hydroxy-</t>
  </si>
  <si>
    <t>serjeant6220</t>
  </si>
  <si>
    <t>O=S(=O)(O)c1ccc2c(O)ccc(N=Nc3ccc(Cl)cc3)c2c1</t>
  </si>
  <si>
    <t>2-Naphthalenesulfonic acid, 8-(4-chlorophenylazo)-5-hydroxy-</t>
  </si>
  <si>
    <t>serjeant6221</t>
  </si>
  <si>
    <t>O=S(=O)(O)c1ccc2c(N=Nc3c(O)cccc3Cl)c(O)c(S(=O)(=O)O)cc2c1</t>
  </si>
  <si>
    <t>2,7-Naphthalenedisulfonic acid, 4-(2-chloro-6-hydroxyphenylazo)-3-hydroxy-</t>
  </si>
  <si>
    <t>serjeant6223</t>
  </si>
  <si>
    <t>O=S(=O)(O)c1cc(O)c2c(O)c(N=Nc3cc(Cl)ccc3O)c(S(=O)(=O)O)cc2c1</t>
  </si>
  <si>
    <t>((Erio SE) is the di-sodium salt) ((Plasmocorinth) is the di-sodium salt) Mixed constants</t>
  </si>
  <si>
    <t>2,7-Naphthalenedisulfonic acid, 3-(3-chloro-6-hydroxyphenylazo)-4,5-dihydroxy-</t>
  </si>
  <si>
    <t>serjeant6224</t>
  </si>
  <si>
    <t>((Erio SE) is the di-sodium salt) ((Plasmocorinth) is the di-sodium salt) I=0.1(KNO3), mixed constants</t>
  </si>
  <si>
    <t>((Erio SE) is the di-sodium salt) ((Plasmocorinth) is the di-sodium salt) C=0.00003, I=0.1(NaClO4), mixed constants</t>
  </si>
  <si>
    <t>M89</t>
  </si>
  <si>
    <t>O=S(=O)(O)c1ccc2c(N=Nc3cc(Cl)cc(S(=O)(=O)O)c3O)c(O)c(S(=O)(=O)O)cc2c1</t>
  </si>
  <si>
    <t>2,7-Naphthalenedisulfonic acid, 4-(3-chloro-6-hydroxy-5-sulfophenylazo)-3-hydroxy-</t>
  </si>
  <si>
    <t>serjeant6225</t>
  </si>
  <si>
    <t>Nc1c(N=Nc2ccccc2[As](=O)(O)O)cc(S(=O)(=O)O)c2ccccc12</t>
  </si>
  <si>
    <t>B159</t>
  </si>
  <si>
    <t>1-Naphthalenesulfonic acid, 4-amino-3-(2-arsonophenylazo)-</t>
  </si>
  <si>
    <t>serjeant6228</t>
  </si>
  <si>
    <t>O=P(O)(O)c1cc(Cl)ccc1N=Nc1c(S(=O)(=O)O)cc2cc(S(=O)(=O)O)cc(O)c2c1O</t>
  </si>
  <si>
    <t>2,7-Naphthalenedisulfonic acid, 3-(4-chloro-2-phosphonophenylazo)-4,5-dihydroxy-</t>
  </si>
  <si>
    <t>serjeant6229</t>
  </si>
  <si>
    <t>O=C(c1ccc(C(=O)O)c(C(=O)O)c1)c1ccc(C(=O)O)c(C(=O)O)c1</t>
  </si>
  <si>
    <t>C=0.01-0.02, I=1.0(NaClO4), concentration constants</t>
  </si>
  <si>
    <t>4,4'-Carbonylbis(1,2-benzenedicarboxylic acid)</t>
  </si>
  <si>
    <t>serjeant6230</t>
  </si>
  <si>
    <t>O=C(c1ccccc1)c1ccc(O)c2ccccc12</t>
  </si>
  <si>
    <t>1-Naphthol, 4-benzoyl-</t>
  </si>
  <si>
    <t>serjeant6231</t>
  </si>
  <si>
    <t>Cc1cc(=O)oc2c(C(=O)c3ccccc3)c(O)ccc12</t>
  </si>
  <si>
    <t>2H-Benzopyran-2-one, 8-benzoyl-7-hydroxy-4-methyl-</t>
  </si>
  <si>
    <t>serjeant6232</t>
  </si>
  <si>
    <t>O=C1c2ccccc2C(=O)C1Cc1ccc2c(c1)OCO2</t>
  </si>
  <si>
    <t>1,3-Indandione, 2-(1,3-benzodioxol-5-yl)methyl-</t>
  </si>
  <si>
    <t>serjeant6233</t>
  </si>
  <si>
    <t>O=C(O)C1C(C(=O)O)C12c1ccccc1-c1ccccc12</t>
  </si>
  <si>
    <t>I=0.097</t>
  </si>
  <si>
    <t>Spiro(cyclopropane-1,9'-fluorene)-2,3-dicarboxylic acid</t>
  </si>
  <si>
    <t>serjeant6234</t>
  </si>
  <si>
    <t>I=0.095</t>
  </si>
  <si>
    <t>COc1ccc(CC2C(=O)c3ccccc3C2=O)cc1</t>
  </si>
  <si>
    <t>C=0.0001 in 1% methanol</t>
  </si>
  <si>
    <t>1,3-Indandione, 2-(4-methoxybenzyl)-</t>
  </si>
  <si>
    <t>serjeant6235</t>
  </si>
  <si>
    <t>O=C(O)C1C(C(=O)O)C1(c1ccccc1)c1ccccc1</t>
  </si>
  <si>
    <t>I=0.115, mixed constants</t>
  </si>
  <si>
    <t>1,2-Cyclopropanedicarboxylic acid, 3,3-diphenyl-</t>
  </si>
  <si>
    <t>serjeant6236</t>
  </si>
  <si>
    <t>O=C(O)CC(CC(=O)O)(c1ccccc1)c1ccccc1</t>
  </si>
  <si>
    <t>pentanedioic acid, 3,3-diphenyl-</t>
  </si>
  <si>
    <t>serjeant6237</t>
  </si>
  <si>
    <t>CCOC(=O)c1cc(C(C)(C)C)c(O)c(C(C)(C)C)c1</t>
  </si>
  <si>
    <t>phenol, 2,6-di-tert-butyl-4-ethoxycarbonyl-</t>
  </si>
  <si>
    <t>serjeant6239</t>
  </si>
  <si>
    <t>CCCCCCCC(CCCCCCC)(C(=O)O)C(=O)O</t>
  </si>
  <si>
    <t>propanedioic acid, diheptyl-</t>
  </si>
  <si>
    <t>serjeant6240</t>
  </si>
  <si>
    <t>N#CC1C(=O)NC(=O)C12c1ccccc1-c1ccccc12</t>
  </si>
  <si>
    <t>spiro(fluorene-9,3'-pyrrolidine)-4'-carbonitrile, 2',5'-dioxo-</t>
  </si>
  <si>
    <t>serjeant6241</t>
  </si>
  <si>
    <t>O=C(O)c1cc(N=Nc2ccccc2[N+](=O)[O-])c2ccccc2c1O</t>
  </si>
  <si>
    <t>2-Naphthoic acid, 1-hydroxy-4-(2-nitrophenylazo)-</t>
  </si>
  <si>
    <t>serjeant6242</t>
  </si>
  <si>
    <t>O=C(O)c1cc(N=Nc2cccc([N+](=O)[O-])c2)c2ccccc2c1O</t>
  </si>
  <si>
    <t>2-Naphthoic acid, 1-hydroxy-4-(3-nitrophenylazo)-</t>
  </si>
  <si>
    <t>serjeant6243</t>
  </si>
  <si>
    <t>N#CC1C(=O)NC(=O)C1(c1ccccc1)c1ccccc1</t>
  </si>
  <si>
    <t>3-Pyrrolidinecarbonitrile, 2,5-dioxo-4,4-diphenyl-</t>
  </si>
  <si>
    <t>serjeant6244</t>
  </si>
  <si>
    <t>O=C(O)c1ccccc1N=Nc1c(O)ccc2ccccc12</t>
  </si>
  <si>
    <t>benzoic acid, 2(2-hydroxy-1-naphthylazo)-</t>
  </si>
  <si>
    <t>serjeant6245</t>
  </si>
  <si>
    <t>O=C(O)c1cc(N=Nc2ccccc2)c2ccccc2c1O</t>
  </si>
  <si>
    <t>2-Naphthoic acid, 1-hydroxy-4-phenylazo-</t>
  </si>
  <si>
    <t>serjeant6246</t>
  </si>
  <si>
    <t>CC(=O)Nc1ccc(C2C(=O)c3ccccc3C2=O)cc1</t>
  </si>
  <si>
    <t>acetamide, N-(4-(1,3-dioxo-indan-2-yl)phenyl)-</t>
  </si>
  <si>
    <t>serjeant6247</t>
  </si>
  <si>
    <t>O=C(O)C1C(=O)NC(=O)C1(c1ccccc1)c1ccccc1</t>
  </si>
  <si>
    <t>3-Pyrrolidinecarboxylic acid, 2,5-dioxo-4,4-diphenyl-</t>
  </si>
  <si>
    <t>serjeant6248</t>
  </si>
  <si>
    <t>CC1=NN(c2ccccc2)C(=O)C1C(=O)c1ccccc1</t>
  </si>
  <si>
    <t>Z13</t>
  </si>
  <si>
    <t>2-Pyrazolin-5-one, 4-benzoyl-3-methyl-1-phenyl-</t>
  </si>
  <si>
    <t>serjeant6249</t>
  </si>
  <si>
    <t>Z12</t>
  </si>
  <si>
    <t>C=0.000005-0.00005, I=0.01, mixed constant</t>
  </si>
  <si>
    <t>O=C1CC(Cc2ccccc2)(c2ccccc2)C(=O)N1</t>
  </si>
  <si>
    <t>2,5-Pyrrolidinedione, 3-benzyl-3-phenyl-</t>
  </si>
  <si>
    <t>serjeant6251</t>
  </si>
  <si>
    <t>CC(=O)C(Cc1ccccc1)C(=O)Nc1ccccc1</t>
  </si>
  <si>
    <t>5% V/V ethanol; mixed constant</t>
  </si>
  <si>
    <t>butanamide, 2-benzyl-3-oxo-N-phenyl-</t>
  </si>
  <si>
    <t>serjeant6252</t>
  </si>
  <si>
    <t>CC(C)(C)c1cc([N+](C)(C)C)cc(C(C)(C)C)c1O</t>
  </si>
  <si>
    <t>phenol, 2,6-di-tert-butyl-4-trimethylammonio-</t>
  </si>
  <si>
    <t>serjeant6256</t>
  </si>
  <si>
    <t>O=C(O)c1cc(N=Nc2ccc(Cl)cc2)c2ccccc2c1O</t>
  </si>
  <si>
    <t>2-Naphthoic acid, 4-(4-chlorophenylazo)-1-hydroxy-</t>
  </si>
  <si>
    <t>serjeant6257</t>
  </si>
  <si>
    <t>O=C(O)c1cc(N=Nc2ccc(I)cc2)c2ccccc2c1O</t>
  </si>
  <si>
    <t>2-Naphthoic acid, 1-hydroxy-4-(4-iodophenylazo)-</t>
  </si>
  <si>
    <t>serjeant6258</t>
  </si>
  <si>
    <t>N#Cc1ccc(N=Nc2ccc(O)c3ccc(S(=O)(=O)O)cc23)cc1</t>
  </si>
  <si>
    <t>2-Naphthalenesulfonic acid, 8-(4-cyanophenylazo)-5-hydroxy-</t>
  </si>
  <si>
    <t>serjeant6259</t>
  </si>
  <si>
    <t>O=S(=O)(O)c1ccc2c(N=Nc3nc4ccccc4s3)c(O)ccc2c1</t>
  </si>
  <si>
    <t>2-Naphthalenesulfonic acid, 5-(2-benzothiazolylazo)-6-hydroxy-</t>
  </si>
  <si>
    <t>serjeant6260</t>
  </si>
  <si>
    <t>O=C(O)c1ccccc1N=Nc1c(S(=O)(=O)O)cc2cc(S(=O)(=O)O)cc(O)c2c1O</t>
  </si>
  <si>
    <t>pK3(COOH)</t>
  </si>
  <si>
    <t>I=0.1(KNO3), C=0.002, concentration constants</t>
  </si>
  <si>
    <t>benzoic acid, 2-(1,8-dihydroxy-3,6-disulfonaphth-2-ylazo)-</t>
  </si>
  <si>
    <t>serjeant6261</t>
  </si>
  <si>
    <t>T45</t>
  </si>
  <si>
    <t>Nc1c(N=Nc2ccccc2C(=O)O)cc(S(=O)(=O)O)c2ccccc12</t>
  </si>
  <si>
    <t>benzoic acid, 2-(1-amino-4-sulfonaphth-2-ylazo)-</t>
  </si>
  <si>
    <t>serjeant6262</t>
  </si>
  <si>
    <t>Cc1ccc(N=Nc2ccc(O)c3ccc(S(=O)(=O)O)cc23)cc1</t>
  </si>
  <si>
    <t>2-Naphthalenesulfonic acid, 5-hydroxy-8-(4-methylphenylazo)-</t>
  </si>
  <si>
    <t>serjeant6263</t>
  </si>
  <si>
    <t>CC(=O)NS(=O)(=O)c1ccc(N=Nc2ccc(O)c3ncccc23)cc1</t>
  </si>
  <si>
    <t>benzenesulfonamide, N-acetyl-4-(8-hydroxyquinolin-5-ylazo)-</t>
  </si>
  <si>
    <t>serjeant6264</t>
  </si>
  <si>
    <t>Cc1ccc(O)c(N=Nc2c(O)cc(S(=O)(=O)O)c3ccccc23)c1</t>
  </si>
  <si>
    <t>L51</t>
  </si>
  <si>
    <t>1-Naphthalenesulfonic acid, 3-hydroxy-4-(2-hydroxy-5-methylphenylazo)-</t>
  </si>
  <si>
    <t>serjeant6265</t>
  </si>
  <si>
    <t>COc1cccc(N=Nc2ccc(O)c3ccc(S(=O)(=O)O)cc23)c1</t>
  </si>
  <si>
    <t>2-Naphthalenesulfonic acid, 5-hydroxy-8-(3-methoxyphenylazo)-</t>
  </si>
  <si>
    <t>serjeant6266</t>
  </si>
  <si>
    <t>COc1ccc(N=Nc2ccc(O)c3ccc(S(=O)(=O)O)cc23)cc1</t>
  </si>
  <si>
    <t>2-Naphthalenesulfonic acid, 5-hydroxy-8-(4-methoxyphenylazo)-</t>
  </si>
  <si>
    <t>serjeant6267</t>
  </si>
  <si>
    <t>COc1ccccc1N=Nc1c(S(=O)(=O)O)cc2cc(S(=O)(=O)O)cc(O)c2c1O</t>
  </si>
  <si>
    <t>I=0.10(KNO3), mixed constant</t>
  </si>
  <si>
    <t>2,7-Naphthalenedisulfonic acid, 4,5-dihydroxy-3-(2-methoxyphenylazo)-</t>
  </si>
  <si>
    <t>serjeant6268</t>
  </si>
  <si>
    <t>C[n+]1ccccc1C=Cc1ccc2cccc(O)c2n1.[Cl-]</t>
  </si>
  <si>
    <t>1-Methylpyridinium chloride, 2-[2-(8-hydroxy-2-quinolyl)vinyl]-</t>
  </si>
  <si>
    <t>serjeant6269</t>
  </si>
  <si>
    <t>C[n+]1cccc(C=Cc2ccc3cccc(O)c3n2)c1.[Cl-]</t>
  </si>
  <si>
    <t>1-Methylpyridinium chloride, 3-[2-(8-hydroxy-2-quinolyl)vinyl]-</t>
  </si>
  <si>
    <t>serjeant6270</t>
  </si>
  <si>
    <t>C[n+]1ccc(C=Cc2ccc3cccc(O)c3n2)cc1.[Cl-]</t>
  </si>
  <si>
    <t>1-Methylpyridinium chloride, 4-[2-(8-hydroxy-2-quinolyl)vinyl]-</t>
  </si>
  <si>
    <t>serjeant6271</t>
  </si>
  <si>
    <t>Cc1ccc(N=Nc2c(S(=O)(=O)O)cc3cc(S(=O)(=O)O)cc(N)c3c2O)cc1</t>
  </si>
  <si>
    <t>2,7-Naphthalenedisulfonic acid, 4-amino-5-hydroxy-6-(4-methylphenylazo)-</t>
  </si>
  <si>
    <t>serjeant6272</t>
  </si>
  <si>
    <t>CCN(CC)C(=O)C1CCC[NH+](Cc2cccc([N+](=O)[O-])c2)C1.[Br-]</t>
  </si>
  <si>
    <t>Q2</t>
  </si>
  <si>
    <t>piperidinium bromide, 3-diethylcarbamoyl-1-(m-nitrobenzyl)-</t>
  </si>
  <si>
    <t>serjeant6273</t>
  </si>
  <si>
    <t>CCN(CC)C(=O)C1CCC[NH+](Cc2ccc([N+](=O)[O-])cc2)C1.[Br-]</t>
  </si>
  <si>
    <t>piperidinium bromide, 3-diethylcarbamoyl-1-(p-nitrobenzyl)-</t>
  </si>
  <si>
    <t>serjeant6274</t>
  </si>
  <si>
    <t>CCN(CC)C(=O)C1CCC[NH+](Cc2ccccc2)C1.[Br-]</t>
  </si>
  <si>
    <t>piperidinium bromide, 1-benzyl-3-diethylcarbamoyl-</t>
  </si>
  <si>
    <t>serjeant6275</t>
  </si>
  <si>
    <t>CCN(CC)C(=O)C1CCC[NH+](Cc2ccc(Cl)cc2)C1.[Br-]</t>
  </si>
  <si>
    <t>piperidinium bromide, 1-(p-chlorobenzyl)-3-diethylcarbamoyl-</t>
  </si>
  <si>
    <t>serjeant6278</t>
  </si>
  <si>
    <t>O=C1C=CC(=O)C1C1c2ccccc2Oc2ccccc21</t>
  </si>
  <si>
    <t>4-Cyclopentene-1,3-dione, 2-(9-xanthenyl)-</t>
  </si>
  <si>
    <t>serjeant6279</t>
  </si>
  <si>
    <t>O=C1C(O)=C(Oc2ccccc2)C(=O)C(O)=C1Oc1ccccc1</t>
  </si>
  <si>
    <t>1,4-Benzoquinone, 2,5-dihydroxy-3,6-diphenoxy-</t>
  </si>
  <si>
    <t>serjeant6280</t>
  </si>
  <si>
    <t>Cc1ccc(C(=O)C2C(=O)c3ccccc3C2=O)c(C)c1</t>
  </si>
  <si>
    <t>1,3-Indandione, 2-(2,4-dimethylbenzoyl)-</t>
  </si>
  <si>
    <t>serjeant6281</t>
  </si>
  <si>
    <t>COC(=O)C1C(C(=O)O)C1(c1ccccc1)c1ccccc1</t>
  </si>
  <si>
    <t>pK(H2O cis)</t>
  </si>
  <si>
    <t>cyclopropanecarboxylic acid, 2-methoxycarbonyl-3,3-diphenyl-</t>
  </si>
  <si>
    <t>serjeant6283</t>
  </si>
  <si>
    <t>COc1ccc(CC2C(=O)c3ccccc3C2=O)cc1OC</t>
  </si>
  <si>
    <t>1,3-Indandione, 2-(3,4-dimethoxybenzyl)-</t>
  </si>
  <si>
    <t>serjeant6284</t>
  </si>
  <si>
    <t>C[C@]12CC[C@@H]3c4ccc(O)cc4C=C[C@H]3[C@@H]1CC[C@@H]2O</t>
  </si>
  <si>
    <t>C=0.00004, I=0.03</t>
  </si>
  <si>
    <t>Estra-1,3,5(10),6-tetrene-3,17Œ≤-diol</t>
  </si>
  <si>
    <t>6-Dehydroestradiol</t>
  </si>
  <si>
    <t>serjeant6285</t>
  </si>
  <si>
    <t>C[C@]12CC[C@@H]3c4ccc(O)cc4CC[C@H]3[C@@H]1CCC2=O</t>
  </si>
  <si>
    <t>C=0.00001, I=0.03</t>
  </si>
  <si>
    <t>estra-1,3,5(10)-trien-17-one, 3-hydroxy-</t>
  </si>
  <si>
    <t>Estrone</t>
  </si>
  <si>
    <t>serjeant6286</t>
  </si>
  <si>
    <t>C[C@]12CC[C@@H]3c4ccc(O)cc4CC[C@H]3[C@@H]1CC[C@H]2O</t>
  </si>
  <si>
    <t>C=0.0001, I=0.03</t>
  </si>
  <si>
    <t>Estra-1,3,5(10)-triene-3,17Œ±-diol</t>
  </si>
  <si>
    <t>Estradiol-17Œ±</t>
  </si>
  <si>
    <t>serjeant6288</t>
  </si>
  <si>
    <t>C[C@]12CC[C@@H]3c4ccc(O)cc4CC[C@H]3[C@@H]1CC[C@@H]2O</t>
  </si>
  <si>
    <t>C=0.00005, I=0.03</t>
  </si>
  <si>
    <t>Estra-1,3,5(10)-triene-3,17Œ≤-diol-</t>
  </si>
  <si>
    <t>Estradiol-17Œ≤</t>
  </si>
  <si>
    <t>serjeant6289</t>
  </si>
  <si>
    <t>CC(C)(C)c1cc(C(C)(C)C)c(O)c(C(C)(C)C)c1</t>
  </si>
  <si>
    <t>phenol, 2,4,6-tri-tert-butyl-</t>
  </si>
  <si>
    <t>serjeant6291</t>
  </si>
  <si>
    <t>O=C(O)CCCCCCC[C@@H](O)[C@H](O)CCCCCCCC(=O)O</t>
  </si>
  <si>
    <t>Titration of di-K salt. pK1 not determinable due to precipitation of the mono-K salt</t>
  </si>
  <si>
    <t>octadecanedioic acid, 9,10-dihydroxy-</t>
  </si>
  <si>
    <t>Phloionic acid</t>
  </si>
  <si>
    <t>serjeant6293</t>
  </si>
  <si>
    <t>O=C(O)CCCCCCCC(O)C(O)CCCCCCCCO</t>
  </si>
  <si>
    <t>octadecanoic acid, 9,10,18-trihydroxy-</t>
  </si>
  <si>
    <t>Phloionolic acid</t>
  </si>
  <si>
    <t>serjeant6294</t>
  </si>
  <si>
    <t>N#CC1C(=O)NC(=O)C1(Cc1ccccc1)c1ccccc1</t>
  </si>
  <si>
    <t>2,5-Pyrrolidinedione, 3-benzyl-4-cyano-3-phenyl-</t>
  </si>
  <si>
    <t>serjeant6295</t>
  </si>
  <si>
    <t>Cc1ccccc1N=Nc1cc(C(=O)O)c(O)c2ccccc12</t>
  </si>
  <si>
    <t>2-Naphthoic acid, 1-hydroxy-4-(2-methylphenylazo)-</t>
  </si>
  <si>
    <t>serjeant6297</t>
  </si>
  <si>
    <t>Cc1cccc(N=Nc2cc(C(=O)O)c(O)c3ccccc23)c1</t>
  </si>
  <si>
    <t>2-Naphthoic acid, 1-hydroxy-4-(3-methylphenylazo)-</t>
  </si>
  <si>
    <t>serjeant6298</t>
  </si>
  <si>
    <t>Cc1ccc(N=Nc2cc(C(=O)O)c(O)c3ccccc23)cc1</t>
  </si>
  <si>
    <t>2-Naphthoic acid, 1-hydroxy-4-(4-methylphenylazo)-</t>
  </si>
  <si>
    <t>serjeant6299</t>
  </si>
  <si>
    <t>COc1ccc(N=Nc2cc(C(=O)O)c(O)c3ccccc23)cc1</t>
  </si>
  <si>
    <t>2-Naphthoic acid, 1-hydroxy-4-(4-methoxyphenylazo)-</t>
  </si>
  <si>
    <t>serjeant6300</t>
  </si>
  <si>
    <t>O=C(O)C1C(=O)NC(=O)C1(Cc1ccccc1)c1ccccc1</t>
  </si>
  <si>
    <t>3-Pyrrolidinecarboxylic acid, 4-benzyl-2,5-dioxo-4-phenyl-</t>
  </si>
  <si>
    <t>serjeant6301</t>
  </si>
  <si>
    <t>NC(=O)C1C(=O)NC(=O)C1(Cc1ccccc1)c1ccccc1</t>
  </si>
  <si>
    <t>3-Pyrrolidinecarboxamide, 4-benzyl-2,5-dioxo-4-phenyl-</t>
  </si>
  <si>
    <t>serjeant6302</t>
  </si>
  <si>
    <t>CN(C)c1ccc(CC2C(=O)c3ccccc3C2=O)cc1</t>
  </si>
  <si>
    <t>~5.5</t>
  </si>
  <si>
    <t>1,3-Indandione, 2-(p-dimethylaminobenzyl)-</t>
  </si>
  <si>
    <t>serjeant6303</t>
  </si>
  <si>
    <t>O=C1CC(Cc2ccccc2)(Cc2ccccc2)C(=O)N1</t>
  </si>
  <si>
    <t>2,5-Pyrrolidinedione, 3,3-dibenzyl-</t>
  </si>
  <si>
    <t>serjeant6304</t>
  </si>
  <si>
    <t>C[N+](C)(C)c1ccc(C2C(=O)c3ccccc3C2=O)cc1</t>
  </si>
  <si>
    <t>(cation) 1% methanol</t>
  </si>
  <si>
    <t>1,3-Indandione, 2-(p-trimethylammoniophenyl)-</t>
  </si>
  <si>
    <t>serjeant6305</t>
  </si>
  <si>
    <t>CC(C)C1C(=O)N(c2ccccc2)N(c2ccccc2)C1=O</t>
  </si>
  <si>
    <t>B181</t>
  </si>
  <si>
    <t>3,5-Pyrazolidinedione, 4-isopropyl-1,2-diphenyl-</t>
  </si>
  <si>
    <t>serjeant6306</t>
  </si>
  <si>
    <t>CN(C)c1ccc(C=C(NC(=O)c2ccccc2)C(=O)O)cc1</t>
  </si>
  <si>
    <t>K59</t>
  </si>
  <si>
    <t>propenoic acid, 2-benzoylamino-3-(4-dimethylaminophenyl)-</t>
  </si>
  <si>
    <t>serjeant6307</t>
  </si>
  <si>
    <t>CC(=O)C(CCc1ccccc1)C(=O)Nc1ccccc1</t>
  </si>
  <si>
    <t>butanamide, 2-acetyl-4,N-diphenyl-</t>
  </si>
  <si>
    <t>serjeant6308</t>
  </si>
  <si>
    <t>CN(C)Cc1cc(-c2ccccc2)cc(CN(C)C)c1O</t>
  </si>
  <si>
    <t>phenol, 2,6-bis(dimethylaminomethyl)-4-phenyl-</t>
  </si>
  <si>
    <t>serjeant6314</t>
  </si>
  <si>
    <t>Oc1c(CN2CCCCC2)ccc(CN2CCCCC2)c1O</t>
  </si>
  <si>
    <t>1,2-Benzenediol, 3,6-bis(piperidinomethyl)-</t>
  </si>
  <si>
    <t>serjeant6316</t>
  </si>
  <si>
    <t>O=C(O)CN(CCN(CCN(CC(=O)O)CC(=O)O)CC(=O)O)CCN(CC(=O)O)CC(=O)O</t>
  </si>
  <si>
    <t>C=0.002, I=0.1(KN05), concentration constants</t>
  </si>
  <si>
    <t>B88, B89</t>
  </si>
  <si>
    <t>3,6,9,12-Tetraazatetradecandedioic acid, 3,6,9,12-tetrakis(carboxymethyl)-</t>
  </si>
  <si>
    <t>['cirpy_nickname2', 'pubchem_nickname2']</t>
  </si>
  <si>
    <t>Ethylenedinitrilo-N,N'-diacetic-N,N'-bis(ethylenenitrilodiacetic acid); TTHA</t>
  </si>
  <si>
    <t>serjeant6318</t>
  </si>
  <si>
    <t>F44</t>
  </si>
  <si>
    <t>O=C1C=CC(=Nc2cc(Cl)c(O)c(Cl)c2)C=C1c1ccccc1</t>
  </si>
  <si>
    <t>2,5-Cyclohexadien-1-one, 4-(3,5-dichloro-4-hydroxyphenyl)imino-2-phenyl-</t>
  </si>
  <si>
    <t>serjeant6319</t>
  </si>
  <si>
    <t>O=C1C(Br)=CC(=Nc2ccc(O)c(-c3ccccc3)c2)C=C1Br</t>
  </si>
  <si>
    <t>C=0.00002, 2% dioxane, mixed constant</t>
  </si>
  <si>
    <t>2,5-Cyclohexadien-1-one, 2,6-dibromo-4-(6-hydroxybiphenyl-3-yl)imino-</t>
  </si>
  <si>
    <t>serjeant6320</t>
  </si>
  <si>
    <t>O=S(=O)(Nc1nccs1)c1ccc(N=Nc2ccc(O)c3ncccc23)cc1</t>
  </si>
  <si>
    <t>benzenesulfonamide, 4-(8-hydroxyquinolin-5-ylazo)-N-(1,3-thiazol-2-yl)-</t>
  </si>
  <si>
    <t>serjeant6321</t>
  </si>
  <si>
    <t>CC(=O)c1cccc(N=Nc2ccc(O)c3ccc(S(=O)(=O)O)cc23)c1</t>
  </si>
  <si>
    <t>2-Naphthalenesulfonic acid, 8-(3-acetylphenylazo)-5-hydroxy-</t>
  </si>
  <si>
    <t>serjeant6322</t>
  </si>
  <si>
    <t>CC(=O)c1ccc(N=Nc2ccc(O)c3ccc(S(=O)(=O)O)cc23)cc1</t>
  </si>
  <si>
    <t>2-Naphthalenesulfonic acid, 8-(4-acetylphenylazo)-5-hydroxy-</t>
  </si>
  <si>
    <t>serjeant6323</t>
  </si>
  <si>
    <t>O=C(O)COc1ccccc1N=Nc1c(S(=O)(=O)O)cc2cc(S(=O)(=O)O)cc(O)c2c1O</t>
  </si>
  <si>
    <t>M90, T49</t>
  </si>
  <si>
    <t>acetic acid, 2-[2-(1,8-dihydroxy-3,6-disulfonaphth-2-ylazo)phenoxy]-</t>
  </si>
  <si>
    <t>serjeant6324</t>
  </si>
  <si>
    <t>O=C(O)COc1cccc(N=Nc2c(S(=O)(=O)O)cc3cc(S(=O)(=O)O)cc(O)c3c2O)c1</t>
  </si>
  <si>
    <t>T50</t>
  </si>
  <si>
    <t>2-[3-(1,8-dihydroxy-3,6-disulfonaphth-2-ylazo)phenoxy]- Acetic acid</t>
  </si>
  <si>
    <t>serjeant6325</t>
  </si>
  <si>
    <t>O=C(O)COc1ccc(N=Nc2c(S(=O)(=O)O)cc3cc(S(=O)(=O)O)cc(O)c3c2O)cc1</t>
  </si>
  <si>
    <t>C=0.00005, I=0.1(NaClO4), mixed constants</t>
  </si>
  <si>
    <t>2-[4-(1,8-dihydroxy-3,6-disulfonaphth-2-ylazo)phenoxy]- Acetic acid</t>
  </si>
  <si>
    <t>serjeant6326</t>
  </si>
  <si>
    <t>O=C(O)C(O)c1ccccc1N=Nc1c(S(=O)(=O)O)cc2cc(S(=O)(=O)O)cc(O)c2c1O</t>
  </si>
  <si>
    <t>T47</t>
  </si>
  <si>
    <t>2-[2-(1,8-dihydroxy-3,6-disulfonaphth-2-ylazo)phenyl]-2-hydroxy- Acetic acid</t>
  </si>
  <si>
    <t>serjeant6327</t>
  </si>
  <si>
    <t>O=C(O)C(O)c1cccc(N=Nc2c(S(=O)(=O)O)cc3cc(S(=O)(=O)O)cc(O)c3c2O)c1</t>
  </si>
  <si>
    <t>acetic acid, 2-[3-(1,8-dihydroxy-3,6-disulfonaphth-2-ylazo)phenyl]-2-hydroxy-</t>
  </si>
  <si>
    <t>serjeant6328</t>
  </si>
  <si>
    <t>O=C(O)C(O)c1ccc(N=Nc2c(S(=O)(=O)O)cc3cc(S(=O)(=O)O)cc(O)c3c2O)cc1</t>
  </si>
  <si>
    <t>acetic acid, 2-[4-(1,8-dihydroxy-3,6-disulfonaphth-2-ylazo)phenyl]-2-hydroxy-</t>
  </si>
  <si>
    <t>serjeant6329</t>
  </si>
  <si>
    <t>O=S(=O)(O)c1cccc(P(c2ccccc2)c2ccccc2)c1</t>
  </si>
  <si>
    <t>C=0.000123, I-&gt;0(HClO4)</t>
  </si>
  <si>
    <t>W47</t>
  </si>
  <si>
    <t>- Protonation on phosphorus atom; compound undergoes self-association when C&gt; 0.01. pK varies linearly with concentration of HClO4; pK‚Äô = 0.13+0.5c_(HClO4)</t>
  </si>
  <si>
    <t>benzenesulfonic acid, 3-diphenylphosphino-</t>
  </si>
  <si>
    <t>serjeant6330</t>
  </si>
  <si>
    <t>CC(=O)Nc1c(N=Nc2ccccc2)c(S(=O)(=O)O)cc2cc(S(=O)(=O)O)cc(O)c12</t>
  </si>
  <si>
    <t>2,7-Naphthalenedisulfonic acid, 4-acetylamino-5-hydroxy-3-phenylazo-</t>
  </si>
  <si>
    <t>serjeant6331</t>
  </si>
  <si>
    <t>CC(=O)Nc1ccc(N=Nc2c(S(=O)(=O)O)cc3cc(S(=O)(=O)O)cc(N)c3c2O)cc1</t>
  </si>
  <si>
    <t>2,7-Naphthalenedisulfonic acid, 6-(4-acetylaminophenylazo)-4-amino-5-hydroxy-</t>
  </si>
  <si>
    <t>serjeant6332</t>
  </si>
  <si>
    <t>CCN(CC)C(=O)C1CCC[NH+](Cc2cccc(C)c2)C1.[Br-]</t>
  </si>
  <si>
    <t>piperidinium bromide, 3-diethylcarbamoyl-1-(m-methylbenzyl)-</t>
  </si>
  <si>
    <t>serjeant6335</t>
  </si>
  <si>
    <t>CCN(CC)C(=O)C1CCC[NH+](Cc2ccc(C)cc2)C1.[Br-]</t>
  </si>
  <si>
    <t>piperidinium bromide, 3-diethylcarbamoyl-1-(p-methylbenzyl)-</t>
  </si>
  <si>
    <t>serjeant6336</t>
  </si>
  <si>
    <t>CCN(CC)C(=O)C1CCC[NH+](Cc2cccc(OC)c2)C1.[Br-]</t>
  </si>
  <si>
    <t>piperidinium bromide, 3-diethylcarbamoyl-1-(m-methoxybenzyl)-</t>
  </si>
  <si>
    <t>serjeant6337</t>
  </si>
  <si>
    <t>CCN(CC)C(=O)C1CCC[NH+](Cc2ccc(OC)cc2)C1.[Br-]</t>
  </si>
  <si>
    <t>piperidinium bromide, 3-diethylcarbamoyl-1-(p-methoxybenzyl)-</t>
  </si>
  <si>
    <t>serjeant6338</t>
  </si>
  <si>
    <t>O=C1c2ccccc2C(=O)C1c1cccc2ccccc12</t>
  </si>
  <si>
    <t>1,3-Indandione, 2-(1-naphthyl)-</t>
  </si>
  <si>
    <t>serjeant6341</t>
  </si>
  <si>
    <t>O=C1c2ccccc2C(=O)C1c1ccc2ccccc2c1</t>
  </si>
  <si>
    <t>1,3-Indandione, 2-(2-naphthyl)-</t>
  </si>
  <si>
    <t>serjeant6342</t>
  </si>
  <si>
    <t>O=c1cc2oc3cc(O)c(O)cc3c(-c3ccccc3)c-2cc1O</t>
  </si>
  <si>
    <t>pK1(cation)</t>
  </si>
  <si>
    <t>10% ethanol</t>
  </si>
  <si>
    <t>3H-Xanthen-3-one, 2,6,7-trihydroxy-9-phenyl-</t>
  </si>
  <si>
    <t>serjeant6343</t>
  </si>
  <si>
    <t>O=c1cc2oc3cc(O)c(O)cc3c(-c3ccccc3O)c-2cc1O</t>
  </si>
  <si>
    <t>C=0.00002, extrapolated to I=0 from values in LiCl solutions</t>
  </si>
  <si>
    <t>3H-Xanthen-3-one, 2,6,7-trihydroxy-9-(2-hydroxyphenyl)-</t>
  </si>
  <si>
    <t>serjeant6344</t>
  </si>
  <si>
    <t>O=C1C=CC(=C(c2ccc(O)cc2)c2ccc(O)cc2)C=C1</t>
  </si>
  <si>
    <t>2,5-Cyclohexadien-1-one, 4-[bis(p-hydroxyphenyl)]methylene-</t>
  </si>
  <si>
    <t>['OPSIN_name1', 'cirpy_nickname1', 'cirpy_nickname2', 'pubchem_nickname1', 'pubchem_nickname2', 'chemaxon_name1', 'chemaxon_nickname1']</t>
  </si>
  <si>
    <t>Aurin; Rosolic acid</t>
  </si>
  <si>
    <t>serjeant6345</t>
  </si>
  <si>
    <t>O=c1cc2oc3cc(O)c(O)cc3c(-c3ccc([N+](=O)[O-])cc3)c-2cc1O</t>
  </si>
  <si>
    <t>pK1(protonated)</t>
  </si>
  <si>
    <t>10% ethanol, pk1 (protonated species)</t>
  </si>
  <si>
    <t>3H-Xanthen-3-one, 2,6,7-trihydroxy-9-(4-nitrophenyl)-</t>
  </si>
  <si>
    <t>serjeant6356</t>
  </si>
  <si>
    <t>O=S1(=O)OC(c2ccc(O)cc2)(c2ccc(O)cc2)c2ccccc21</t>
  </si>
  <si>
    <t>P72</t>
  </si>
  <si>
    <t>4,4'-(3H-2,1-Benzoxathiol-3-ylidene)diphenol, S,S-dioxide-</t>
  </si>
  <si>
    <t>Phenol red</t>
  </si>
  <si>
    <t>serjeant6358</t>
  </si>
  <si>
    <t>I=0.15(NaCl), mixed constant</t>
  </si>
  <si>
    <t>O=C(O)CN(CC(=O)O)Cc1cc2c(c(O)c1O)C(=O)c1ccccc1C2=O</t>
  </si>
  <si>
    <t>L1a</t>
  </si>
  <si>
    <t>iminodiacetic acid, N-(9,10-dilydro-3,4-dihydroxy-9,10-dioxoanthracen-2-yl)methyl-</t>
  </si>
  <si>
    <t>Alizarin fluorine blue</t>
  </si>
  <si>
    <t>serjeant6360</t>
  </si>
  <si>
    <t>N#CC1C(=O)NC(=O)C1(Cc1ccccc1)Cc1ccccc1</t>
  </si>
  <si>
    <t>F29, F30</t>
  </si>
  <si>
    <t>3-Pyrrolidinecarbonitrile, 4,4-dibenzyl-2,5-dioxo-</t>
  </si>
  <si>
    <t>serjeant6361</t>
  </si>
  <si>
    <t>O=C(O)C1C(=O)NC(=O)C1(Cc1ccccc1)Cc1ccccc1</t>
  </si>
  <si>
    <t>3-Pyrrolidinecarboxylic acid, 4,4-dibenzyl-2,5-dioxo-</t>
  </si>
  <si>
    <t>serjeant6362</t>
  </si>
  <si>
    <t>NC(=O)C1C(=O)NC(=O)C1(Cc1ccccc1)Cc1ccccc1</t>
  </si>
  <si>
    <t>F29,F30</t>
  </si>
  <si>
    <t>3-Pyrrolidinecarboxamide, 4,4-dibenzyl-2,5-dioxo-</t>
  </si>
  <si>
    <t>serjeant6363</t>
  </si>
  <si>
    <t>CCCCC1C(=O)N(c2ccccc2)N(c2ccc([N+](=O)[O-])cc2)C1=O</t>
  </si>
  <si>
    <t>3,5-Pyrazolidinedione, 4-butyl-1-(4-nitrophenyl)-2-phenyl-</t>
  </si>
  <si>
    <t>serjeant6364</t>
  </si>
  <si>
    <t>CCCCC1C(=O)N(c2ccccc2)N(c2ccccc2)C1=O</t>
  </si>
  <si>
    <t>3,5-Pyrazolidinedione, 4-butyl-1,2-diphenyl-</t>
  </si>
  <si>
    <t>Phenylbutazone</t>
  </si>
  <si>
    <t>serjeant6366</t>
  </si>
  <si>
    <t>CCCCC1C(=O)N(c2ccccc2)N(c2ccc(O)cc2)C1=O</t>
  </si>
  <si>
    <t>3,5-Pyrazolidinedione, 4-butyl-1-(4-hydroxyphenyl)-2-phenyl-</t>
  </si>
  <si>
    <t>serjeant6367</t>
  </si>
  <si>
    <t>CC(O)CCC1C(=O)N(c2ccccc2)N(c2ccccc2)C1=O</t>
  </si>
  <si>
    <t>3,5-Pyrazolidinedione, 4-(3-hydroxybutyl)-1,2-diphenyl-</t>
  </si>
  <si>
    <t>serjeant6368</t>
  </si>
  <si>
    <t>CC(=O)NCC(=O)NC(Cc1cn(Cc2ccccc2)cn1)C(=O)NCC(=O)O</t>
  </si>
  <si>
    <t>3,6,9-Triazaundecanoic acid, 5-(1-benzylimidazol-4-yl)methyl-4,7,10-trioxo-</t>
  </si>
  <si>
    <t>serjeant6369</t>
  </si>
  <si>
    <t>O=S1(=O)OC(c2cc(Br)c(O)c(Br)c2)(c2cc(Br)c(O)c(Br)c2)c2ccccc21</t>
  </si>
  <si>
    <t>4,4'-(3H-2,1-Benzoxathiol-3-ylidene)bis(2,6-dibromophenol), S,S-dioxide-</t>
  </si>
  <si>
    <t>Bromophenol blue</t>
  </si>
  <si>
    <t>serjeant6370</t>
  </si>
  <si>
    <t>O=S1(=O)OC(c2ccc(O)c(Br)c2)(c2ccc(O)c(Br)c2)c2ccccc21</t>
  </si>
  <si>
    <t>4,4'-(3H-2,1-Benzoxathiol-3-ylidene)bis(2-bromophenol), S,S-dioxide-</t>
  </si>
  <si>
    <t>Bromophenol red</t>
  </si>
  <si>
    <t>serjeant6372</t>
  </si>
  <si>
    <t>O=S(=O)(O)c1ccc2c(N=Nc3cccc4cccnc34)c(O)c(S(=O)(=O)O)cc2c1</t>
  </si>
  <si>
    <t>C=0.0001, I=0.1, mixed constants</t>
  </si>
  <si>
    <t>2,7-Naphthalenedisulfonic acid, 3-hydroxy-4-(quinolin-8-ylazo)-</t>
  </si>
  <si>
    <t>serjeant6373</t>
  </si>
  <si>
    <t>CCc1nc(NS(=O)(=O)c2ccc(N=Nc3ccc(O)c4ncccc34)cc2)ns1</t>
  </si>
  <si>
    <t>benzenesulfonamide, N-(5-ethyl-1,2,4-thiadiazol-3-yl)-4-(8-hydroxyquinolin-5-ylazo)-</t>
  </si>
  <si>
    <t>serjeant6374</t>
  </si>
  <si>
    <t>CC(=O)Nc1cc(S(=O)(=O)O)cc2cc(S(=O)(=O)O)c(N=Nc3ccc(C)cc3)c(O)c12</t>
  </si>
  <si>
    <t>2,7-Naphthalenedisulfonic acid, 4-acetylamino-5-hydroxy-6-(4-methylphenylazo)-</t>
  </si>
  <si>
    <t>serjeant6376</t>
  </si>
  <si>
    <t>CCc1ccc(C=Cc2ccc(O)c3ncccc23)[n+](C)c1.[I-]</t>
  </si>
  <si>
    <t>1-Methylpyridinium iodide, 3-ethyl-6-(2-(8-hydroxy-5-quinolyl)vinyl)-</t>
  </si>
  <si>
    <t>serjeant6377</t>
  </si>
  <si>
    <t>O=C1c2ccccc2C(=O)C1Cc1cccc2ccccc12</t>
  </si>
  <si>
    <t>1,3-Indandione, 2-(1-naphthyl)methyl-</t>
  </si>
  <si>
    <t>serjeant6380</t>
  </si>
  <si>
    <t>CC(C)c1ccc2c(c1)CC[C@@H]1[C@]2(C)CCC[C@@]1(C)C(=O)O</t>
  </si>
  <si>
    <t>N43</t>
  </si>
  <si>
    <t>Dehydroabietic acid</t>
  </si>
  <si>
    <t>['cirpy_name1', 'pubchem_name1', 'chemaxon_name1']</t>
  </si>
  <si>
    <t>serjeant6381</t>
  </si>
  <si>
    <t>CC(C)C1=CC2=CC[C@H]3[C@](C)(C(=O)O)CCC[C@]3(C)[C@H]2CC1</t>
  </si>
  <si>
    <t>Abietic acid</t>
  </si>
  <si>
    <t>serjeant6382</t>
  </si>
  <si>
    <t>S119</t>
  </si>
  <si>
    <t>O=C1c2ccccc2C(=O)c2c(O)c(S(=O)(=O)O)c(Oc3ccc(S(=O)(=O)O)cc3)c(O)c21</t>
  </si>
  <si>
    <t>2-Anthracenesulfonic acid, 9,10-dihydro-1,4-dihydroxy-9,10-dioxo-3-(4-sulfophenoxy)-</t>
  </si>
  <si>
    <t>serjeant6383</t>
  </si>
  <si>
    <t>~12.4</t>
  </si>
  <si>
    <t>23 (assumed)</t>
  </si>
  <si>
    <t>O=P(O)(Oc1ccc2ccccc2c1)Oc1ccc2ccccc2c1</t>
  </si>
  <si>
    <t>Di-(2-naphthyl) hydrogen phosphate</t>
  </si>
  <si>
    <t>serjeant6384</t>
  </si>
  <si>
    <t>CCOC(=O)c1ccc(N=Nc2cc(C(=O)O)c(O)c3ccccc23)cc1</t>
  </si>
  <si>
    <t>2-Naphthoic acid, 4-(4-ethoxycarbonylphenylazo)-1-hydroxy-</t>
  </si>
  <si>
    <t>serjeant6386</t>
  </si>
  <si>
    <t>CCN(CC)c1ccc(CC2C(=O)c3ccccc3C2=O)cc1</t>
  </si>
  <si>
    <t>1,3-Indandione, 2-(4-diethylaminobenzyl)-</t>
  </si>
  <si>
    <t>serjeant6388</t>
  </si>
  <si>
    <t>O=[N+]([O-])c1cccc2c(N=Nc3c(O)ccc4ccccc34)c(O)cc(S(=O)(=O)O)c12</t>
  </si>
  <si>
    <t>1-Naphthalenesulfonic acid, 3-hydroxy-4-(2-hydroxy-1-naphthylazo)-8-nitro-</t>
  </si>
  <si>
    <t>Erichrome Black A</t>
  </si>
  <si>
    <t>serjeant6394</t>
  </si>
  <si>
    <t>C=0.000002, by extrapolation from values in dioxan/water mixtures</t>
  </si>
  <si>
    <t>C68</t>
  </si>
  <si>
    <t>C=0.0000025 in (CH3)4NOH</t>
  </si>
  <si>
    <t>O=S(=O)(O)c1cc(O)c(N=Nc2ccc3ccccc3c2O)c2ccccc12</t>
  </si>
  <si>
    <t>1-Naphthalenesulfonic acid, 3-hydroxy-4-(1-hydroxy-2-naphthylazo)-</t>
  </si>
  <si>
    <t>CI Mordant Black 3; Erichrome Black B</t>
  </si>
  <si>
    <t>serjeant6395</t>
  </si>
  <si>
    <t>C=0.00004, by extrapolation from values in dioxan/water mixtures</t>
  </si>
  <si>
    <t>O=S(=O)(O)c1cc(O)c2c(N=Nc3c(S(=O)(=O)O)cc4cc(S(=O)(=O)O)c(O)cc4c3O)cc(S(=O)(=O)O)cc2c1</t>
  </si>
  <si>
    <t>2,7-Naphthalenedisulfonic acid, 4,6-dihydroxy-3-(8-hydroxy-3,6-disulfonaphth-1-ylazo)-</t>
  </si>
  <si>
    <t>serjeant6397</t>
  </si>
  <si>
    <t>CC(=O)Nc1ccc(N=Nc2c(S(=O)(=O)O)cc3cc(S(=O)(=O)O)cc(NC(C)=O)c3c2O)cc1</t>
  </si>
  <si>
    <t>2,7-Naphthalenedisulfonic acid, 4-acetylamino-6-(4-acetylaminophenylazo)-5-hydroxy-</t>
  </si>
  <si>
    <t>serjeant6399</t>
  </si>
  <si>
    <t>4,4'-(3H-2,1-Benzoxathiol-3-ylidene)bis(2-methylphenol), S,S,dioxide-</t>
  </si>
  <si>
    <t>Cresol red</t>
  </si>
  <si>
    <t>serjeant6403</t>
  </si>
  <si>
    <t>Oc1c(CN2CCOCC2)cc(CN2CCOCC2)c(CN2CCOCC2)c1O</t>
  </si>
  <si>
    <t>1,2-Benzenediol, 3,4,6-tris(morpholinomethyl)-</t>
  </si>
  <si>
    <t>serjeant6406</t>
  </si>
  <si>
    <t>Cc1c(C2(c3cc(Br)c(O)c(Br)c3C)OS(=O)(=O)c3ccccc32)cc(Br)c(O)c1Br</t>
  </si>
  <si>
    <t>4,4'-(3H-2,1-Benzoxathiol-3-ylidene)bis(2,6-dibromo-3-methylphenol), S,S-dioxide-</t>
  </si>
  <si>
    <t>Bromocresol green</t>
  </si>
  <si>
    <t>serjeant6407</t>
  </si>
  <si>
    <t>Cc1cc(C2(c3cc(C)c(O)c(Br)c3)OS(=O)(=O)c3ccccc32)cc(Br)c1O</t>
  </si>
  <si>
    <t>In aq. Hcl, Ho scale</t>
  </si>
  <si>
    <t>4,4'-(3H-2,1-Benzoxathiol-3-ylidene)bis(2-bromo-6-methylphenol) S,S-dioxide</t>
  </si>
  <si>
    <t>['cirpy_nickname1', 'pubchem_nickname1', 'chemaxon_name1', 'chemaxon_nickname1']</t>
  </si>
  <si>
    <t>Bromocresol purple</t>
  </si>
  <si>
    <t>serjeant6408</t>
  </si>
  <si>
    <t>Cc1cc(C)nc(NS(=O)(=O)c2ccc(N=Nc3ccc(O)c4ncccc34)cc2)n1</t>
  </si>
  <si>
    <t>benzenesulfonamide, N-(4,6-dimethylpyrimidin-2-yl)-4-(8-hydroxyquinolin-5-ylazo)-</t>
  </si>
  <si>
    <t>serjeant6409</t>
  </si>
  <si>
    <t>CCCCC1C(=O)N(c2ccc(S(C)(=O)=O)cc2)N(c2ccc(S(C)(=O)=O)cc2)C1=O</t>
  </si>
  <si>
    <t>3,5-Pyrazolidinedione, 1,2-bis-(4-mesylphenyl)-4-butyl-</t>
  </si>
  <si>
    <t>serjeant6412</t>
  </si>
  <si>
    <t>Oc1ccc(-c2ccccc2)cc1N=Nc1c(O)ccc2ccccc12</t>
  </si>
  <si>
    <t>2-Naphthol, 1-(4-hydroxy-3-biphenylylazo)-</t>
  </si>
  <si>
    <t>serjeant6415</t>
  </si>
  <si>
    <t>CC(=O)N(c1c(C)cccc1C)N1CCN(C(=O)OCc2ccccc2)CC1</t>
  </si>
  <si>
    <t>Benzyl 4-(N-acetyl-2,6-dimethylanilino)piperazine-1-carboxylate</t>
  </si>
  <si>
    <t>serjeant6418</t>
  </si>
  <si>
    <t>O=C(O)CN(CCN(CCN(CC(=O)O)CC(=O)O)CC(=O)O)CCN(CCN(CC(=O)O)CC(=O)O)CC(=O)O</t>
  </si>
  <si>
    <t>3,6,9,12,15-Pentaazaheptadecanedioic acid, 3,6,9,12,15-pentakis(carboxymethyl)-</t>
  </si>
  <si>
    <t>TPHA</t>
  </si>
  <si>
    <t>serjeant6419</t>
  </si>
  <si>
    <t>O=[N+]([O-])c1cc(N=Nc2c(S(=O)(=O)O)cc3cc(S(=O)(=O)O)c(N=Nc4cc([N+](=O)[O-])cc([N+](=O)[O-])c4O)c(O)c3c2O)c(O)c([N+](=O)[O-])c1</t>
  </si>
  <si>
    <t>Mixed constant values for naphthalene hydroxyl groups</t>
  </si>
  <si>
    <t>M106</t>
  </si>
  <si>
    <t>2,7-Naphthalenedisulfonic acid, 3,6-bis(2-hydroxy-3,5-dinitrophenylazo)-4,5-dihydroxy-</t>
  </si>
  <si>
    <t>Picramine S</t>
  </si>
  <si>
    <t>serjeant6420</t>
  </si>
  <si>
    <t>O=[N+]([O-])c1cccc(N=Nc2c(S(=O)(=O)O)cc3cc(S(=O)(=O)O)c(N=Nc4cccc([N+](=O)[O-])c4)c(O)c3c2O)c1</t>
  </si>
  <si>
    <t>2,7-Naphthalenedisulfonic acid, 3,6-bis(3-nitrophenylazo)-4,5-dihydroxy-</t>
  </si>
  <si>
    <t>serjeant6421</t>
  </si>
  <si>
    <t>O=[N+]([O-])c1ccc(N=Nc2c(S(=O)(=O)O)cc3cc(S(=O)(=O)O)c(N=Nc4ccc([N+](=O)[O-])cc4)c(O)c3c2O)cc1</t>
  </si>
  <si>
    <t>C=0.00002, mixed constant</t>
  </si>
  <si>
    <t>2,7-Naphthalenedisulfonic acid, 3,6-bis(4-nitrophenylazo)-4,5-dihydroxy-</t>
  </si>
  <si>
    <t>serjeant6422</t>
  </si>
  <si>
    <t>O=[N+]([O-])c1cc(N=Nc2c(S(=O)(=O)O)cc3cc(S(=O)(=O)O)c(N=Nc4cccc(S(=O)(=O)O)c4)c(O)c3c2O)c(O)c([N+](=O)[O-])c1</t>
  </si>
  <si>
    <t>2,7-Naphthalenedisulfonic acid, 4,5-dihydroxy-3-(2-hydroxy-3,5-dinitrophenylazo)-6-(3-sulfophenylazo)-</t>
  </si>
  <si>
    <t>Picramine M</t>
  </si>
  <si>
    <t>serjeant6423</t>
  </si>
  <si>
    <t>O=[N+]([O-])c1ccc(N=Nc2c(S(=O)(=O)O)cc3cc(S(=O)(=O)O)c(N=Nc4ccccc4)c(O)c3c2O)cc1</t>
  </si>
  <si>
    <t>2,7-Naphthalenedisulfonic acid, 4,5-dihydroxy-3-(4-nitrophenylazo)-6-phenylazo-</t>
  </si>
  <si>
    <t>serjeant6424</t>
  </si>
  <si>
    <t>O=[N+]([O-])c1ccc(N=Nc2c(S(=O)(=O)O)cc3cc(S(=O)(=O)O)c(N=Nc4ccc(S(=O)(=O)O)cc4)c(O)c3c2O)cc1</t>
  </si>
  <si>
    <t>2,7-Naphthalenedisulfonic acid, 4,5-dihydroxy-3-(4-nitrophenylazo)-6-(4-sulfophenylazo)-</t>
  </si>
  <si>
    <t>serjeant6425</t>
  </si>
  <si>
    <t>O=S(=O)(O)c1cc2cc(S(=O)(=O)O)c(N=Nc3ccccc3)c(O)c2c(O)c1N=Nc1ccccc1</t>
  </si>
  <si>
    <t>2,7-Naphthalenedisulfonic acid, 3,6-bis(phenylazo)-4,5-dihydroxy-</t>
  </si>
  <si>
    <t>serjeant6426</t>
  </si>
  <si>
    <t>I=, concentration constant</t>
  </si>
  <si>
    <t>concentration constant</t>
  </si>
  <si>
    <t>O=S(=O)(O)c1cc2cc(S(=O)(=O)O)c(N=Nc3ccc(O)cc3)c(O)c2c(O)c1N=Nc1ccccc1</t>
  </si>
  <si>
    <t>2,7-Naphthalenedisulfonic acid, 4,5-dihydroxy-3-(4-hydroxyphenylazo)-6-phenylazo-</t>
  </si>
  <si>
    <t>serjeant6427</t>
  </si>
  <si>
    <t>O=S(=O)(O)c1ccc(N=Nc2c(S(=O)(=O)O)cc3cc(S(=O)(=O)O)c(N=Nc4ccccc4)c(O)c3c2O)cc1</t>
  </si>
  <si>
    <t>2,7-Naphthalenedisulfonic acid, 4,5-dihydroxy-3-phenylazo-6-(4-sulfophenylazo)-</t>
  </si>
  <si>
    <t>serjeant6430</t>
  </si>
  <si>
    <t>O=S(=O)(O)c1ccccc1N=Nc1c(S(=O)(=O)O)cc2cc(S(=O)(=O)O)c(N=Nc3ccccc3S(=O)(=O)O)c(O)c2c1O</t>
  </si>
  <si>
    <t>B167</t>
  </si>
  <si>
    <t>2,7-Naphthalenedisulfonic acid, 3,6-bis(2-sulfophenylazo)-4,5-dihydroxy-</t>
  </si>
  <si>
    <t>Sulfonaza III</t>
  </si>
  <si>
    <t>serjeant6432</t>
  </si>
  <si>
    <t>O=S(=O)(O)c1ccc(N=Nc2c(S(=O)(=O)O)cc3cc(S(=O)(=O)O)c(N=Nc4ccc(S(=O)(=O)O)cc4)c(O)c3c2O)cc1</t>
  </si>
  <si>
    <t>2,7-Naphthalenedisulfonic acid, 3,6-bis(4-sulfophenylazo)-4,5-dihydroxy-</t>
  </si>
  <si>
    <t>serjeant6433</t>
  </si>
  <si>
    <t>O=S(=O)(O)c1cc(Cl)cc(N=Nc2c(S(=O)(=O)O)cc3cc(S(=O)(=O)O)c(N=Nc4cc(Cl)cc(S(=O)(=O)O)c4O)c(O)c3c2O)c1O</t>
  </si>
  <si>
    <t>B166</t>
  </si>
  <si>
    <t>2,7-Naphthalenedisulfonic acid, 3,6-bis(3-chloro-6-hydroxy-5-sulfophenylazo)-4,5-dihydroxy-</t>
  </si>
  <si>
    <t>Chlorosulphopheno S</t>
  </si>
  <si>
    <t>serjeant6435</t>
  </si>
  <si>
    <t>pK9</t>
  </si>
  <si>
    <t>pK10</t>
  </si>
  <si>
    <t>O=[N+]([O-])c1cc(N=Nc2c(S(=O)(=O)O)cc3cc(S(=O)(=O)O)c(N=Nc4ccccc4[As](=O)(O)O)c(O)c3c2O)c(O)c([N+](=O)[O-])c1</t>
  </si>
  <si>
    <t>2,7-Naphthalenedisulfonic acid, 3-(2-arsonophenylazo)-4,5-dihydroxy-6-(2-hydroxy-3,5-dinitrophenylazo)-</t>
  </si>
  <si>
    <t>Picramine arsenazo</t>
  </si>
  <si>
    <t>serjeant6436</t>
  </si>
  <si>
    <t>O=S(=O)(O)c1cc2cc(S(=O)(=O)O)c(N=Nc3ccccc3[As](=O)(O)O)c(O)c2c(O)c1N=Nc1ccccc1</t>
  </si>
  <si>
    <t>B158</t>
  </si>
  <si>
    <t>2,7-Naphthalenedisulfonic acid, 3-(2-arsonophenylazo)-4,5-dihydroxy-6-phenylazo-</t>
  </si>
  <si>
    <t>Monoarsenazo III</t>
  </si>
  <si>
    <t>serjeant6437</t>
  </si>
  <si>
    <t>O=P(O)(O)c1ccccc1N=Nc1c(S(=O)(=O)O)cc2cc(S(=O)(=O)O)c(N=Nc3ccccc3P(=O)(O)O)c(O)c2c1O</t>
  </si>
  <si>
    <t>B165</t>
  </si>
  <si>
    <t>2,7-Naphthalenedisulfonic acid, 3,6-bis(2-phosphonophenylazo)-4,5-dihydroxy-</t>
  </si>
  <si>
    <t>Phosphonazo III</t>
  </si>
  <si>
    <t>serjeant6438</t>
  </si>
  <si>
    <t>O=S(=O)(O)c1cc2cc(S(=O)(=O)O)c(N=Nc3ccccc3[As](=O)(O)O)c(O)c2c(O)c1N=Nc1ccccc1[As](=O)(O)O</t>
  </si>
  <si>
    <t>- Concentration constants. _x000D_
Other values in B156 and S101</t>
  </si>
  <si>
    <t>2,7-Naphthalenedisulfonic acid, 3,6-bis(2-arsonophenylazo)-4,5-dihydroxy-</t>
  </si>
  <si>
    <t>Arsenoazo III</t>
  </si>
  <si>
    <t>serjeant6439</t>
  </si>
  <si>
    <t>O=P(O)(O)c1cc(Cl)ccc1N=Nc1c(S(=O)(=O)O)cc2cc(S(=O)(=O)O)c(N=Nc3ccc(Cl)cc3P(=O)(O)O)c(O)c2c1O</t>
  </si>
  <si>
    <t>- Concentration constants_x000D_
Other values in B165</t>
  </si>
  <si>
    <t>2,7-Naphthalenedisulfonic acid, 3,6-bis(4-chloro-2-phosphonophenylazo)-4,5-dihydroxy-</t>
  </si>
  <si>
    <t>serjeant6440</t>
  </si>
  <si>
    <t>O=P(O)(O)c1ccccc1N=Nc1c(S(=O)(=O)O)cc2cc(S(=O)(=O)O)c(N=Nc3ccc(Cl)cc3P(=O)(O)O)c(O)c2c1O</t>
  </si>
  <si>
    <t>2,7-Naphthalenedisulfonic acid, 3-(4-chloro-2-phosphonophenylazo)-4,5-dihydroxy-6-(2-phosphonophenylazo)-</t>
  </si>
  <si>
    <t>serjeant6441</t>
  </si>
  <si>
    <t>CC1=CC(=C(c2cc(C)c(O)c(C(=O)O)c2)c2c(Cl)ccc(Cl)c2Cl)C=C(C(=O)O)C1=O</t>
  </si>
  <si>
    <t>M129</t>
  </si>
  <si>
    <t>1,4-Cyclohexadiene-1-carboxylic acid, 3-[(3-carboxy-4-hydroxy-5-methylphenyl)(2,3,6-trichlorophenyl)methylene]-5-methyl-6-oxo-</t>
  </si>
  <si>
    <t>Radiochrome blue B</t>
  </si>
  <si>
    <t>serjeant6445</t>
  </si>
  <si>
    <t>Cc1cc(C(=CC2C=CC(=O)C(C(=O)O)=C2)c2c(Cl)cccc2Cl)cc(C(=O)O)c1O</t>
  </si>
  <si>
    <t>1,4-Cyclohexadiene-1-carboxylic acid, 3-[(3-carboxy-4-hydroxy-5-methylphenyl)(2,6-dichlorophenyl)methylene]methyl-6-oxo-</t>
  </si>
  <si>
    <t>Chromoxane pure pale blue B</t>
  </si>
  <si>
    <t>serjeant6446</t>
  </si>
  <si>
    <t>O=C(Cc1ccccc1)C1C(=O)N(c2ccccc2)N(c2ccc(O)cc2)C1=O</t>
  </si>
  <si>
    <t>3,5-Pyrazolidinedione, 1-(4-hydroxyphenyl)-2-phenyl-4-phenylacetyl-</t>
  </si>
  <si>
    <t>serjeant6447</t>
  </si>
  <si>
    <t>O=C(O)c1ccccc1N=Nc1c(S(=O)(=O)O)cc2cc(S(=O)(=O)O)c(N=Nc3cc([N+](=O)[O-])cc([N+](=O)[O-])c3O)c(O)c2c1O</t>
  </si>
  <si>
    <t>benzoic acid, 2-[1,8-dihydroxy-7-(2-hydroxy-3,5-dinitrophenylazo)-3,6-disulfonaphth-2-ylazo]-</t>
  </si>
  <si>
    <t>Picramine K</t>
  </si>
  <si>
    <t>serjeant6452</t>
  </si>
  <si>
    <t>O=C(O)c1ccccc1N=Nc1c(S(=O)(=O)O)cc2cc(S(=O)(=O)O)c(N=Nc3ccccc3[N+](=O)[O-])c(O)c2c1O</t>
  </si>
  <si>
    <t>benzoic acid, 2-[1,8-dihydroxy-7-(2-nitrophenylazo)-3,6-disulfonaphth-2-ylazo]-</t>
  </si>
  <si>
    <t>serjeant6453</t>
  </si>
  <si>
    <t>serjeant6454</t>
  </si>
  <si>
    <t>O=C(O)c1ccccc1N=Nc1c(S(=O)(=O)O)cc2cc(S(=O)(=O)O)c(N=Nc3ccc([N+](=O)[O-])cc3)c(O)c2c1O</t>
  </si>
  <si>
    <t>benzoic acid, 2-[1,8-dihydroxy-7-(4-nitrophenylazo)-3,6-disulfonaphth-2-ylazo]-</t>
  </si>
  <si>
    <t>serjeant6455</t>
  </si>
  <si>
    <t>O=C(O)c1ccccc1N=Nc1c(S(=O)(=O)O)cc2cc(S(=O)(=O)O)c(N=Nc3ccccc3)c(O)c2c1O</t>
  </si>
  <si>
    <t>2-(1,8-dihydroxy-7-phenylazo-3,6-disulfonaphth-2-ylazo)- Benzoic acid</t>
  </si>
  <si>
    <t>serjeant6457</t>
  </si>
  <si>
    <t>O=C(O)c1ccccc1N=Nc1c(S(=O)(=O)O)cc2cc(S(=O)(=O)O)c(N=Nc3cccc(S(=O)(=O)O)c3)c(O)c2c1O</t>
  </si>
  <si>
    <t>benzoic acid, 2-[1,8-dihydroxy-7-(3-sulfophenylazo)-3,6-disulfonaphth-2-ylazo]-</t>
  </si>
  <si>
    <t>serjeant6458</t>
  </si>
  <si>
    <t>O=C(O)c1ccccc1N=Nc1c(S(=O)(=O)O)cc2cc(S(=O)(=O)O)c(N=Nc3ccc(S(=O)(=O)O)cc3)c(O)c2c1O</t>
  </si>
  <si>
    <t>2-[1,8-dihydroxy-7-(4-sulfophenylazo)-3,6-disulfonaphth-2-ylazo]- Benzoic acid</t>
  </si>
  <si>
    <t>serjeant6459</t>
  </si>
  <si>
    <t>O=C1C(CCSc2ccccc2)C(=O)N(c2ccccc2)N1c1ccccc1</t>
  </si>
  <si>
    <t>3,5-Pyrazolidinedione, 1,2-diphenyl-4-[2-(phenylthio)ethyl]-</t>
  </si>
  <si>
    <t>serjeant6460</t>
  </si>
  <si>
    <t>O=C1C(CCS(=O)c2ccccc2)C(=O)N(c2ccccc2)N1c1ccccc1</t>
  </si>
  <si>
    <t>3,5-Pyrazolidinedione, 1,2-diphenyl-4-[2-(phenylsulfinyl)ethyl]-</t>
  </si>
  <si>
    <t>serjeant6461</t>
  </si>
  <si>
    <t>C[C@H](CCC(=O)O)[C@H]1CC[C@H]2[C@@H]3CC[C@@H]4C[C@H](O)CC[C@]4(C)[C@H]3C[C@H](O)[C@@]21C</t>
  </si>
  <si>
    <t>C=0.001 to 0.005 (Micelle formation above C=0.005)</t>
  </si>
  <si>
    <t>Desoxycholic acid</t>
  </si>
  <si>
    <t>serjeant6466</t>
  </si>
  <si>
    <t>C[C@H](CCC(=O)O)[C@H]1CC[C@H]2[C@H]3[C@H](C[C@H](O)[C@@]21C)[C@@]1(C)CC[C@@H](O)C[C@H]1C[C@H]3O</t>
  </si>
  <si>
    <t>C=0.003 to 0.014 (Micelle formation above C=0.014)</t>
  </si>
  <si>
    <t>Cholic acid</t>
  </si>
  <si>
    <t>serjeant6467</t>
  </si>
  <si>
    <t>Cc1ccccc1N=Nc1c(S(=O)(=O)O)cc2cc(S(=O)(=O)O)c(N=Nc3ccccc3C(=O)O)c(O)c2c1O</t>
  </si>
  <si>
    <t>benzoic acid, 2-[1,8-dihydroxy-7-(2-methylphenylazo)-3,6-disulfonaphth-2-ylazo]-</t>
  </si>
  <si>
    <t>serjeant6475</t>
  </si>
  <si>
    <t>Cc1cccc(N=Nc2c(S(=O)(=O)O)cc3cc(S(=O)(=O)O)c(N=Nc4ccccc4C(=O)O)c(O)c3c2O)c1</t>
  </si>
  <si>
    <t>benzoic acid, 2-[1,8-dihydroxy-7-(3-methylphenylazo)-3,6-disulfonaphth-2-ylazo]-</t>
  </si>
  <si>
    <t>serjeant6476</t>
  </si>
  <si>
    <t>Cc1ccc(N=Nc2c(S(=O)(=O)O)cc3cc(S(=O)(=O)O)c(N=Nc4ccccc4C(=O)O)c(O)c3c2O)cc1</t>
  </si>
  <si>
    <t>benzoic acid, 2-[1,8-dihydroxy-7-(4-methylphenylazo)-3,6-disulfonaphth-2-ylazo]-</t>
  </si>
  <si>
    <t>serjeant6477</t>
  </si>
  <si>
    <t>COc1ccc(N=Nc2c(S(=O)(=O)O)cc3cc(S(=O)(=O)O)c(N=Nc4ccccc4C(=O)O)c(O)c3c2O)cc1</t>
  </si>
  <si>
    <t>benzoic acid, 2-[1,8-dihydroxy-7-(4-methoxyphenylazo)-3,6-disulfonaphth-2-ylazo]-</t>
  </si>
  <si>
    <t>serjeant6478</t>
  </si>
  <si>
    <t>Cc1ccc(N=Nc2c(S(=O)(=O)O)cc3cc(S(=O)(=O)O)c(N=Nc4ccc(C)cc4)c(O)c3c2O)cc1</t>
  </si>
  <si>
    <t>2,7-Naphthalenedisulfonic acid, 3,6-bis(p-tolylazo)-4,5-dihydroxy-</t>
  </si>
  <si>
    <t>serjeant6479</t>
  </si>
  <si>
    <t>COc1ccc(N=Nc2c(S(=O)(=O)O)cc3cc(S(=O)(=O)O)c(N=Nc4ccc(OC)cc4)c(O)c3c2O)cc1</t>
  </si>
  <si>
    <t>2,7-Naphthalenedisulfonic acid, 3,6-bis(4-methoxyphenylazo)-4,5-dihydroxy-</t>
  </si>
  <si>
    <t>serjeant6480</t>
  </si>
  <si>
    <t>Cc1ccc(N=Nc2c(S(=O)(=O)O)cc3cc(S(=O)(=O)O)c(N=Nc4ccc(C)cc4S(=O)(=O)O)c(O)c3c2O)c(S(=O)(=O)O)c1</t>
  </si>
  <si>
    <t>2,7-Naphthalenedisulfonic acid, 3,6-bis(4-methyl-2-sulfophenylazo)-4,5-dihydroxy-</t>
  </si>
  <si>
    <t>serjeant6481</t>
  </si>
  <si>
    <t>Cc1cc(N=Nc2c(S(=O)(=O)O)cc3cc(S(=O)(=O)O)c(N=Nc4cc(C)c(Cl)c(P(=O)(O)O)c4)c(O)c3c2O)cc(P(=O)(O)O)c1Cl</t>
  </si>
  <si>
    <t>O5, O6, O7</t>
  </si>
  <si>
    <t>2,7-Naphthalenedisulfonic acid, 3,6-bis(4-chloro-3-methyl-5-phosphonophenylazo)-4,5-dihydroxy-</t>
  </si>
  <si>
    <t>Methylchlorophosphonoazo III</t>
  </si>
  <si>
    <t>serjeant6483</t>
  </si>
  <si>
    <t>CC1=CC(=C(c2cc(C)c(O)c(C(=O)O)c2)c2cc(C)cc(C(=O)O)c2O)C=C(C(=O)O)C1=O</t>
  </si>
  <si>
    <t>1,4-Cyclohexadiene-1-carboxylic acid, 3-[(3-carboxy-2-hydroxy-5-methylphenyl)(3-carboxy-4-hydroxy-5-methylphenyl)methylene]-5-methyl-6-oxo-</t>
  </si>
  <si>
    <t>Chromoxane violet B</t>
  </si>
  <si>
    <t>serjeant6484</t>
  </si>
  <si>
    <t>CC(=O)N(O)CCCCCNC(=O)CCC(=O)N(O)CCCCCNC(=O)CCC(=O)N(O)CCCCCN</t>
  </si>
  <si>
    <t>I=0.1 (NaNO3)</t>
  </si>
  <si>
    <t>3,9,14,20,25-Pentaazatriacontane-2,10,13,21,24-pentone, 30-amino-3,14,25-trihydroxy-</t>
  </si>
  <si>
    <t>Deferoxamine</t>
  </si>
  <si>
    <t>serjeant6486</t>
  </si>
  <si>
    <t>CC1=CC(=C(c2cc(C)c(O)c(C(=O)O)c2)c2c(C)cc(O)c(C(=O)O)c2C)C=C(C(=O)O)C1=O</t>
  </si>
  <si>
    <t>1,4-Cyclohexadiene-1-carboxylic acid, 3-[(3-carboxy-4-hydroxy-5-methylphenyl)(3-carboxy-4-hydroxy-2,6-dimethylphenyl)methylene]-5-methyl-6-oxo-</t>
  </si>
  <si>
    <t>Chromoxane violet 5</t>
  </si>
  <si>
    <t>serjeant6488</t>
  </si>
  <si>
    <t>O=S(=O)(O)c1cc(N=Nc2c(O)ccc3ccccc23)c(O)c(N=Nc2c(O)ccc3cc(S(=O)(=O)O)ccc23)c1</t>
  </si>
  <si>
    <t>R44</t>
  </si>
  <si>
    <t>2-Naphthalenesulfonic acid, 6-hydroxy-5-[2-hydroxy-3-(2-hydroxynaphth-1-ylazo)-5-sulfophenylazo]-</t>
  </si>
  <si>
    <t>Alizarin acid black</t>
  </si>
  <si>
    <t>serjeant6489</t>
  </si>
  <si>
    <t>6489a</t>
  </si>
  <si>
    <t>O=S(=O)(O)c1cc(N=Nc2ccc(O)c(O)c2)ccc1C=Cc1ccc(N=Nc2ccc(O)c(O)c2)cc1S(=O)(=O)O</t>
  </si>
  <si>
    <t>(Stilbazo) is diammonium salt_x000D_
C=0.001</t>
  </si>
  <si>
    <t>2,2'-Stilbenedisulfonic acid, 4,4'-bis-(3,4-dihydroxyphenylazo)-</t>
  </si>
  <si>
    <t>serjeant6489a</t>
  </si>
  <si>
    <t>CC1=CC(=C(c2cc(C)c(O)c(C(=O)O)c2)c2c(O)c(S(=O)(=O)O)cc3cc(S(=O)(=O)O)ccc23)C=C(C(=O)O)C1=O</t>
  </si>
  <si>
    <t>1,4-Cyclohexadiene-1-carboxylic acid, 3-[(3-carboxy-4-hydroxy-5-methylphenyl)(2-hydroxy-3,6-disulfonaphth-1-yl)methylene]-5-methyl-6-oxo-</t>
  </si>
  <si>
    <t>Chromoxane blue R</t>
  </si>
  <si>
    <t>serjeant6490</t>
  </si>
  <si>
    <t>O=C1CCC(=O)N(O)CCCCCNC(=O)CCC(=O)N(O)CCCCCNC(=O)CCC(=O)N(O)CCCCCN1</t>
  </si>
  <si>
    <t>Desferri-ferrioxamin</t>
  </si>
  <si>
    <t>Nocardamin</t>
  </si>
  <si>
    <t>serjeant6492</t>
  </si>
  <si>
    <t>Cc1c(C2(c3cc(C(C)C)c(O)c(Br)c3C)OS(=O)(=O)c3ccccc32)cc(C(C)C)c(O)c1Br</t>
  </si>
  <si>
    <t>4,4'-(3H-2,1-Benzoxathiol-3-ylidene)bis(2-chromo-6-isopropyl-3-methylphenol), S,S-dioxide-</t>
  </si>
  <si>
    <t>Bromothymol blue</t>
  </si>
  <si>
    <t>serjeant6494</t>
  </si>
  <si>
    <t>O=C1c2ccccc2C(=O)C1c1ccc(C2C(=O)c3ccccc3C2=O)c2ccccc12</t>
  </si>
  <si>
    <t>2,2'-(1,4-Naphthalenediyl)bis(1,3-indandione)</t>
  </si>
  <si>
    <t>serjeant6497</t>
  </si>
  <si>
    <t>O=C1c2ccccc2C(=O)C1c1ccc(-c2ccc(C3C(=O)c4ccccc4C3=O)cc2)cc1</t>
  </si>
  <si>
    <t>2,2'-(4,4'-Biphenyldiyl)bis(1,3-indandione)</t>
  </si>
  <si>
    <t>serjeant6499</t>
  </si>
  <si>
    <t>Cc1cc(C2(c3cc(C)c(O)c(CN(CC(=O)O)CC(=O)O)c3)OS(=O)(=O)c3ccccc32)cc(CN(CC(=O)O)CC(=O)O)c1O</t>
  </si>
  <si>
    <t>(H2SO4-KNO3)</t>
  </si>
  <si>
    <t>3H-2,1-Benzoxathiol-3-ylidenebis[(6-hydroxy-5-methyl-m-phenylene)methylenenitrilo]tetraacetic acid, S,S-dioxide-</t>
  </si>
  <si>
    <t>Xylenol Orange</t>
  </si>
  <si>
    <t>serjeant6501</t>
  </si>
  <si>
    <t>3H-2,1-Benzoxathiol-3-ylidenebis[(6-hydroxy-5-isopropyl-2-methyl-m-phenylene)methylenenitrilo]tetraacetic acid, S,S-dioxide-</t>
  </si>
  <si>
    <t>['cirpy_nickname1', 'chemaxon_nickname1']</t>
  </si>
  <si>
    <t>Methylthymol blue</t>
  </si>
  <si>
    <t>serjeant6505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</si>
</sst>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1148"/>
  <sheetViews>
    <sheetView tabSelected="1" topLeftCell="A407" workbookViewId="0">
      <selection activeCell="S1" sqref="S1"/>
    </sheetView>
  </sheetViews>
  <sheetFormatPr baseColWidth="10" defaultRowHeight="16" x14ac:dyDescent="0.2"/>
  <cols>
    <col min="2" max="2" width="21.33203125" customWidth="1"/>
    <col min="11" max="11" width="20.5" style="4" customWidth="1"/>
    <col min="12" max="12" width="44.3320312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4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">
      <c r="A2">
        <v>1</v>
      </c>
      <c r="B2" t="s">
        <v>19</v>
      </c>
      <c r="C2" t="s">
        <v>20</v>
      </c>
      <c r="D2">
        <v>12.4</v>
      </c>
      <c r="E2">
        <v>25</v>
      </c>
      <c r="F2" t="s">
        <v>21</v>
      </c>
      <c r="G2" t="s">
        <v>22</v>
      </c>
      <c r="H2" t="s">
        <v>23</v>
      </c>
      <c r="I2" t="s">
        <v>24</v>
      </c>
      <c r="K2"/>
      <c r="L2" t="s">
        <v>25</v>
      </c>
      <c r="M2" t="s">
        <v>26</v>
      </c>
      <c r="N2">
        <v>2</v>
      </c>
      <c r="P2" t="s">
        <v>27</v>
      </c>
      <c r="Q2" t="s">
        <v>28</v>
      </c>
      <c r="S2" t="s">
        <v>29</v>
      </c>
    </row>
    <row r="3" spans="1:19" hidden="1" x14ac:dyDescent="0.2">
      <c r="A3">
        <v>1</v>
      </c>
      <c r="B3" t="s">
        <v>19</v>
      </c>
      <c r="C3" t="s">
        <v>20</v>
      </c>
      <c r="D3">
        <v>12.1</v>
      </c>
      <c r="E3" t="s">
        <v>30</v>
      </c>
      <c r="F3" t="s">
        <v>21</v>
      </c>
      <c r="G3" t="s">
        <v>31</v>
      </c>
      <c r="H3" t="s">
        <v>23</v>
      </c>
      <c r="I3" t="s">
        <v>32</v>
      </c>
      <c r="K3"/>
      <c r="L3" t="s">
        <v>25</v>
      </c>
      <c r="M3" t="s">
        <v>26</v>
      </c>
      <c r="N3">
        <v>2</v>
      </c>
      <c r="P3" t="s">
        <v>27</v>
      </c>
      <c r="Q3" t="s">
        <v>28</v>
      </c>
      <c r="S3" t="s">
        <v>29</v>
      </c>
    </row>
    <row r="4" spans="1:19" x14ac:dyDescent="0.2">
      <c r="A4">
        <v>2</v>
      </c>
      <c r="B4" t="s">
        <v>33</v>
      </c>
      <c r="C4" t="s">
        <v>20</v>
      </c>
      <c r="D4">
        <v>10.657</v>
      </c>
      <c r="E4">
        <v>25</v>
      </c>
      <c r="F4" t="s">
        <v>34</v>
      </c>
      <c r="G4" t="s">
        <v>35</v>
      </c>
      <c r="H4" t="s">
        <v>36</v>
      </c>
      <c r="I4" t="s">
        <v>37</v>
      </c>
      <c r="K4" s="4" t="e">
        <f>- Other measurements: refs. B72, C20, H16, M56, N28, P10</f>
        <v>#NAME?</v>
      </c>
      <c r="L4" t="s">
        <v>38</v>
      </c>
      <c r="M4" t="s">
        <v>26</v>
      </c>
      <c r="N4">
        <v>2</v>
      </c>
      <c r="P4" t="s">
        <v>27</v>
      </c>
      <c r="Q4" t="s">
        <v>39</v>
      </c>
      <c r="S4" t="s">
        <v>29</v>
      </c>
    </row>
    <row r="5" spans="1:19" x14ac:dyDescent="0.2">
      <c r="A5">
        <v>2</v>
      </c>
      <c r="B5" t="s">
        <v>33</v>
      </c>
      <c r="C5" t="s">
        <v>20</v>
      </c>
      <c r="D5">
        <v>11.496</v>
      </c>
      <c r="E5">
        <v>0</v>
      </c>
      <c r="F5" t="s">
        <v>40</v>
      </c>
      <c r="G5" t="s">
        <v>41</v>
      </c>
      <c r="H5" t="s">
        <v>36</v>
      </c>
      <c r="I5" t="s">
        <v>42</v>
      </c>
      <c r="J5" t="s">
        <v>43</v>
      </c>
      <c r="K5" s="4" t="e">
        <f>- Other measurements: refs. B72, C20, H16, M56, N28, P10</f>
        <v>#NAME?</v>
      </c>
      <c r="L5" t="s">
        <v>38</v>
      </c>
      <c r="M5" t="s">
        <v>26</v>
      </c>
      <c r="N5">
        <v>2</v>
      </c>
      <c r="P5" t="s">
        <v>27</v>
      </c>
      <c r="Q5" t="s">
        <v>39</v>
      </c>
      <c r="S5" t="s">
        <v>29</v>
      </c>
    </row>
    <row r="6" spans="1:19" x14ac:dyDescent="0.2">
      <c r="A6">
        <v>2</v>
      </c>
      <c r="B6" t="s">
        <v>33</v>
      </c>
      <c r="C6" t="s">
        <v>20</v>
      </c>
      <c r="D6">
        <v>11.13</v>
      </c>
      <c r="E6">
        <v>10</v>
      </c>
      <c r="F6" t="s">
        <v>40</v>
      </c>
      <c r="G6" t="s">
        <v>41</v>
      </c>
      <c r="H6" t="s">
        <v>36</v>
      </c>
      <c r="I6" t="s">
        <v>42</v>
      </c>
      <c r="J6" t="s">
        <v>43</v>
      </c>
      <c r="K6" s="4" t="e">
        <f>- Other measurements: refs. B72, C20, H16, M56, N28, P10</f>
        <v>#NAME?</v>
      </c>
      <c r="L6" t="s">
        <v>38</v>
      </c>
      <c r="M6" t="s">
        <v>26</v>
      </c>
      <c r="N6">
        <v>2</v>
      </c>
      <c r="P6" t="s">
        <v>27</v>
      </c>
      <c r="Q6" t="s">
        <v>39</v>
      </c>
      <c r="S6" t="s">
        <v>29</v>
      </c>
    </row>
    <row r="7" spans="1:19" x14ac:dyDescent="0.2">
      <c r="A7">
        <v>2</v>
      </c>
      <c r="B7" t="s">
        <v>33</v>
      </c>
      <c r="C7" t="s">
        <v>20</v>
      </c>
      <c r="D7">
        <v>10.787000000000001</v>
      </c>
      <c r="E7">
        <v>20</v>
      </c>
      <c r="F7" t="s">
        <v>40</v>
      </c>
      <c r="G7" t="s">
        <v>41</v>
      </c>
      <c r="H7" t="s">
        <v>36</v>
      </c>
      <c r="I7" t="s">
        <v>42</v>
      </c>
      <c r="J7" t="s">
        <v>43</v>
      </c>
      <c r="K7" s="4" t="e">
        <f>- Other measurements: refs. B72, C20, H16, M56, N28, P10</f>
        <v>#NAME?</v>
      </c>
      <c r="L7" t="s">
        <v>38</v>
      </c>
      <c r="M7" t="s">
        <v>26</v>
      </c>
      <c r="N7">
        <v>2</v>
      </c>
      <c r="P7" t="s">
        <v>27</v>
      </c>
      <c r="Q7" t="s">
        <v>39</v>
      </c>
      <c r="S7" t="s">
        <v>29</v>
      </c>
    </row>
    <row r="8" spans="1:19" x14ac:dyDescent="0.2">
      <c r="A8">
        <v>2</v>
      </c>
      <c r="B8" t="s">
        <v>33</v>
      </c>
      <c r="C8" t="s">
        <v>20</v>
      </c>
      <c r="D8">
        <v>10.465999999999999</v>
      </c>
      <c r="E8">
        <v>30</v>
      </c>
      <c r="F8" t="s">
        <v>40</v>
      </c>
      <c r="G8" t="s">
        <v>41</v>
      </c>
      <c r="H8" t="s">
        <v>36</v>
      </c>
      <c r="I8" t="s">
        <v>42</v>
      </c>
      <c r="J8" t="s">
        <v>43</v>
      </c>
      <c r="K8" s="4" t="e">
        <f>- Other measurements: refs. B72, C20, H16, M56, N28, P10</f>
        <v>#NAME?</v>
      </c>
      <c r="L8" t="s">
        <v>38</v>
      </c>
      <c r="M8" t="s">
        <v>26</v>
      </c>
      <c r="N8">
        <v>2</v>
      </c>
      <c r="P8" t="s">
        <v>27</v>
      </c>
      <c r="Q8" t="s">
        <v>39</v>
      </c>
      <c r="S8" t="s">
        <v>29</v>
      </c>
    </row>
    <row r="9" spans="1:19" x14ac:dyDescent="0.2">
      <c r="A9">
        <v>2</v>
      </c>
      <c r="B9" t="s">
        <v>33</v>
      </c>
      <c r="C9" t="s">
        <v>20</v>
      </c>
      <c r="D9">
        <v>10.161</v>
      </c>
      <c r="E9">
        <v>40</v>
      </c>
      <c r="F9" t="s">
        <v>40</v>
      </c>
      <c r="G9" t="s">
        <v>41</v>
      </c>
      <c r="H9" t="s">
        <v>36</v>
      </c>
      <c r="I9" t="s">
        <v>42</v>
      </c>
      <c r="J9" t="s">
        <v>43</v>
      </c>
      <c r="K9" s="4" t="e">
        <f>- Other measurements: refs. B72, C20, H16, M56, N28, P10</f>
        <v>#NAME?</v>
      </c>
      <c r="L9" t="s">
        <v>38</v>
      </c>
      <c r="M9" t="s">
        <v>26</v>
      </c>
      <c r="N9">
        <v>2</v>
      </c>
      <c r="P9" t="s">
        <v>27</v>
      </c>
      <c r="Q9" t="s">
        <v>39</v>
      </c>
      <c r="S9" t="s">
        <v>29</v>
      </c>
    </row>
    <row r="10" spans="1:19" x14ac:dyDescent="0.2">
      <c r="A10">
        <v>2</v>
      </c>
      <c r="B10" t="s">
        <v>33</v>
      </c>
      <c r="C10" t="s">
        <v>20</v>
      </c>
      <c r="D10">
        <v>9.8759999999999994</v>
      </c>
      <c r="E10">
        <v>50</v>
      </c>
      <c r="F10" t="s">
        <v>40</v>
      </c>
      <c r="G10" t="s">
        <v>41</v>
      </c>
      <c r="H10" t="s">
        <v>36</v>
      </c>
      <c r="I10" t="s">
        <v>42</v>
      </c>
      <c r="J10" t="s">
        <v>43</v>
      </c>
      <c r="K10" s="4" t="e">
        <f>- Other measurements: refs. B72, C20, H16, M56, N28, P10</f>
        <v>#NAME?</v>
      </c>
      <c r="L10" t="s">
        <v>38</v>
      </c>
      <c r="M10" t="s">
        <v>26</v>
      </c>
      <c r="N10">
        <v>2</v>
      </c>
      <c r="P10" t="s">
        <v>27</v>
      </c>
      <c r="Q10" t="s">
        <v>39</v>
      </c>
      <c r="S10" t="s">
        <v>29</v>
      </c>
    </row>
    <row r="11" spans="1:19" hidden="1" x14ac:dyDescent="0.2">
      <c r="A11">
        <v>2</v>
      </c>
      <c r="B11" t="s">
        <v>33</v>
      </c>
      <c r="C11" t="s">
        <v>20</v>
      </c>
      <c r="D11">
        <v>10.62</v>
      </c>
      <c r="E11">
        <v>25</v>
      </c>
      <c r="F11" t="s">
        <v>44</v>
      </c>
      <c r="G11" t="s">
        <v>45</v>
      </c>
      <c r="H11" t="s">
        <v>46</v>
      </c>
      <c r="I11" t="s">
        <v>47</v>
      </c>
      <c r="J11" t="s">
        <v>43</v>
      </c>
      <c r="K11" t="e">
        <f>- Other measurements: refs. B72, C20, H16, M56, N28, P10</f>
        <v>#NAME?</v>
      </c>
      <c r="L11" t="s">
        <v>38</v>
      </c>
      <c r="M11" t="s">
        <v>26</v>
      </c>
      <c r="N11">
        <v>2</v>
      </c>
      <c r="P11" t="s">
        <v>27</v>
      </c>
      <c r="Q11" t="s">
        <v>39</v>
      </c>
      <c r="S11" t="s">
        <v>29</v>
      </c>
    </row>
    <row r="12" spans="1:19" hidden="1" x14ac:dyDescent="0.2">
      <c r="A12">
        <v>2</v>
      </c>
      <c r="B12" t="s">
        <v>33</v>
      </c>
      <c r="C12" t="s">
        <v>48</v>
      </c>
      <c r="D12">
        <v>2.92</v>
      </c>
      <c r="E12">
        <v>25</v>
      </c>
      <c r="F12" t="s">
        <v>49</v>
      </c>
      <c r="G12" t="s">
        <v>45</v>
      </c>
      <c r="H12" t="s">
        <v>46</v>
      </c>
      <c r="I12" t="s">
        <v>47</v>
      </c>
      <c r="J12" t="s">
        <v>43</v>
      </c>
      <c r="K12" t="e">
        <f>- Other measurements: refs. B72, C20, H16, M56, N28, P10</f>
        <v>#NAME?</v>
      </c>
      <c r="L12" t="s">
        <v>38</v>
      </c>
      <c r="M12" t="s">
        <v>26</v>
      </c>
      <c r="N12">
        <v>2</v>
      </c>
      <c r="P12" t="s">
        <v>27</v>
      </c>
      <c r="Q12" t="s">
        <v>39</v>
      </c>
      <c r="S12" t="s">
        <v>50</v>
      </c>
    </row>
    <row r="13" spans="1:19" hidden="1" x14ac:dyDescent="0.2">
      <c r="A13">
        <v>2</v>
      </c>
      <c r="B13" t="s">
        <v>33</v>
      </c>
      <c r="C13" t="s">
        <v>48</v>
      </c>
      <c r="D13">
        <v>2.59</v>
      </c>
      <c r="E13">
        <v>25</v>
      </c>
      <c r="F13" t="s">
        <v>51</v>
      </c>
      <c r="G13" t="s">
        <v>45</v>
      </c>
      <c r="H13" t="s">
        <v>46</v>
      </c>
      <c r="I13" t="s">
        <v>47</v>
      </c>
      <c r="J13" t="s">
        <v>43</v>
      </c>
      <c r="K13" t="e">
        <f>- Other measurements: refs. B72, C20, H16, M56, N28, P10</f>
        <v>#NAME?</v>
      </c>
      <c r="L13" t="s">
        <v>38</v>
      </c>
      <c r="M13" t="s">
        <v>26</v>
      </c>
      <c r="N13">
        <v>2</v>
      </c>
      <c r="P13" t="s">
        <v>27</v>
      </c>
      <c r="Q13" t="s">
        <v>39</v>
      </c>
      <c r="S13" t="s">
        <v>50</v>
      </c>
    </row>
    <row r="14" spans="1:19" hidden="1" x14ac:dyDescent="0.2">
      <c r="A14">
        <v>2</v>
      </c>
      <c r="B14" t="s">
        <v>33</v>
      </c>
      <c r="C14" t="s">
        <v>48</v>
      </c>
      <c r="D14">
        <v>2.33</v>
      </c>
      <c r="E14">
        <v>25</v>
      </c>
      <c r="F14" t="s">
        <v>52</v>
      </c>
      <c r="G14" t="s">
        <v>45</v>
      </c>
      <c r="H14" t="s">
        <v>46</v>
      </c>
      <c r="I14" t="s">
        <v>47</v>
      </c>
      <c r="J14" t="s">
        <v>43</v>
      </c>
      <c r="K14" t="e">
        <f>- Other measurements: refs. B72, C20, H16, M56, N28, P10</f>
        <v>#NAME?</v>
      </c>
      <c r="L14" t="s">
        <v>38</v>
      </c>
      <c r="M14" t="s">
        <v>26</v>
      </c>
      <c r="N14">
        <v>2</v>
      </c>
      <c r="P14" t="s">
        <v>27</v>
      </c>
      <c r="Q14" t="s">
        <v>39</v>
      </c>
      <c r="S14" t="s">
        <v>50</v>
      </c>
    </row>
    <row r="15" spans="1:19" hidden="1" x14ac:dyDescent="0.2">
      <c r="A15">
        <v>2</v>
      </c>
      <c r="B15" t="s">
        <v>33</v>
      </c>
      <c r="C15" t="s">
        <v>20</v>
      </c>
      <c r="D15">
        <v>9.9700000000000006</v>
      </c>
      <c r="E15">
        <v>45</v>
      </c>
      <c r="F15" t="s">
        <v>53</v>
      </c>
      <c r="G15" t="s">
        <v>45</v>
      </c>
      <c r="H15" t="s">
        <v>46</v>
      </c>
      <c r="I15" t="s">
        <v>47</v>
      </c>
      <c r="J15" t="s">
        <v>43</v>
      </c>
      <c r="K15" t="e">
        <f>- Other measurements: refs. B72, C20, H16, M56, N28, P10</f>
        <v>#NAME?</v>
      </c>
      <c r="L15" t="s">
        <v>38</v>
      </c>
      <c r="M15" t="s">
        <v>26</v>
      </c>
      <c r="N15">
        <v>2</v>
      </c>
      <c r="P15" t="s">
        <v>27</v>
      </c>
      <c r="Q15" t="s">
        <v>39</v>
      </c>
      <c r="S15" t="s">
        <v>29</v>
      </c>
    </row>
    <row r="16" spans="1:19" hidden="1" x14ac:dyDescent="0.2">
      <c r="A16">
        <v>2</v>
      </c>
      <c r="B16" t="s">
        <v>33</v>
      </c>
      <c r="C16" t="s">
        <v>48</v>
      </c>
      <c r="D16">
        <v>3.04</v>
      </c>
      <c r="E16">
        <v>45</v>
      </c>
      <c r="F16" t="s">
        <v>49</v>
      </c>
      <c r="G16" t="s">
        <v>45</v>
      </c>
      <c r="H16" t="s">
        <v>46</v>
      </c>
      <c r="I16" t="s">
        <v>47</v>
      </c>
      <c r="J16" t="s">
        <v>43</v>
      </c>
      <c r="K16" t="e">
        <f>- Other measurements: refs. B72, C20, H16, M56, N28, P10</f>
        <v>#NAME?</v>
      </c>
      <c r="L16" t="s">
        <v>38</v>
      </c>
      <c r="M16" t="s">
        <v>26</v>
      </c>
      <c r="N16">
        <v>2</v>
      </c>
      <c r="P16" t="s">
        <v>27</v>
      </c>
      <c r="Q16" t="s">
        <v>39</v>
      </c>
      <c r="S16" t="s">
        <v>50</v>
      </c>
    </row>
    <row r="17" spans="1:19" hidden="1" x14ac:dyDescent="0.2">
      <c r="A17">
        <v>2</v>
      </c>
      <c r="B17" t="s">
        <v>33</v>
      </c>
      <c r="C17" t="s">
        <v>48</v>
      </c>
      <c r="D17">
        <v>2.7</v>
      </c>
      <c r="E17">
        <v>45</v>
      </c>
      <c r="F17" t="s">
        <v>51</v>
      </c>
      <c r="G17" t="s">
        <v>45</v>
      </c>
      <c r="H17" t="s">
        <v>46</v>
      </c>
      <c r="I17" t="s">
        <v>47</v>
      </c>
      <c r="J17" t="s">
        <v>43</v>
      </c>
      <c r="K17" t="e">
        <f>- Other measurements: refs. B72, C20, H16, M56, N28, P10</f>
        <v>#NAME?</v>
      </c>
      <c r="L17" t="s">
        <v>38</v>
      </c>
      <c r="M17" t="s">
        <v>26</v>
      </c>
      <c r="N17">
        <v>2</v>
      </c>
      <c r="P17" t="s">
        <v>27</v>
      </c>
      <c r="Q17" t="s">
        <v>39</v>
      </c>
      <c r="S17" t="s">
        <v>50</v>
      </c>
    </row>
    <row r="18" spans="1:19" hidden="1" x14ac:dyDescent="0.2">
      <c r="A18">
        <v>2</v>
      </c>
      <c r="B18" t="s">
        <v>33</v>
      </c>
      <c r="C18" t="s">
        <v>48</v>
      </c>
      <c r="D18">
        <v>2.4300000000000002</v>
      </c>
      <c r="E18">
        <v>45</v>
      </c>
      <c r="F18" t="s">
        <v>52</v>
      </c>
      <c r="G18" t="s">
        <v>45</v>
      </c>
      <c r="H18" t="s">
        <v>46</v>
      </c>
      <c r="I18" t="s">
        <v>47</v>
      </c>
      <c r="J18" t="s">
        <v>43</v>
      </c>
      <c r="K18" t="e">
        <f>- Other measurements: refs. B72, C20, H16, M56, N28, P10</f>
        <v>#NAME?</v>
      </c>
      <c r="L18" t="s">
        <v>38</v>
      </c>
      <c r="M18" t="s">
        <v>26</v>
      </c>
      <c r="N18">
        <v>2</v>
      </c>
      <c r="P18" t="s">
        <v>27</v>
      </c>
      <c r="Q18" t="s">
        <v>39</v>
      </c>
      <c r="S18" t="s">
        <v>50</v>
      </c>
    </row>
    <row r="19" spans="1:19" hidden="1" x14ac:dyDescent="0.2">
      <c r="A19">
        <v>2</v>
      </c>
      <c r="B19" t="s">
        <v>33</v>
      </c>
      <c r="C19" t="s">
        <v>20</v>
      </c>
      <c r="D19">
        <v>10.75</v>
      </c>
      <c r="E19">
        <v>18</v>
      </c>
      <c r="F19" t="s">
        <v>54</v>
      </c>
      <c r="G19" t="s">
        <v>55</v>
      </c>
      <c r="H19" t="s">
        <v>46</v>
      </c>
      <c r="I19" t="s">
        <v>56</v>
      </c>
      <c r="K19" t="e">
        <f>- Other measurements: refs. B72, C20, H16, M56, N28, P10</f>
        <v>#NAME?</v>
      </c>
      <c r="L19" t="s">
        <v>38</v>
      </c>
      <c r="M19" t="s">
        <v>26</v>
      </c>
      <c r="N19">
        <v>2</v>
      </c>
      <c r="P19" t="s">
        <v>27</v>
      </c>
      <c r="Q19" t="s">
        <v>39</v>
      </c>
      <c r="S19" t="s">
        <v>29</v>
      </c>
    </row>
    <row r="20" spans="1:19" hidden="1" x14ac:dyDescent="0.2">
      <c r="A20">
        <v>2</v>
      </c>
      <c r="B20" t="s">
        <v>33</v>
      </c>
      <c r="C20" t="s">
        <v>20</v>
      </c>
      <c r="D20">
        <v>11.56</v>
      </c>
      <c r="E20">
        <v>0</v>
      </c>
      <c r="F20" t="s">
        <v>57</v>
      </c>
      <c r="G20" t="s">
        <v>58</v>
      </c>
      <c r="H20" t="s">
        <v>46</v>
      </c>
      <c r="I20" t="s">
        <v>59</v>
      </c>
      <c r="K20" t="e">
        <f>- Other measurements: refs. B72, C20, H16, M56, N28, P10</f>
        <v>#NAME?</v>
      </c>
      <c r="L20" t="s">
        <v>38</v>
      </c>
      <c r="M20" t="s">
        <v>26</v>
      </c>
      <c r="N20">
        <v>2</v>
      </c>
      <c r="P20" t="s">
        <v>27</v>
      </c>
      <c r="Q20" t="s">
        <v>39</v>
      </c>
      <c r="S20" t="s">
        <v>29</v>
      </c>
    </row>
    <row r="21" spans="1:19" hidden="1" x14ac:dyDescent="0.2">
      <c r="A21">
        <v>2</v>
      </c>
      <c r="B21" t="s">
        <v>33</v>
      </c>
      <c r="C21" t="s">
        <v>20</v>
      </c>
      <c r="D21">
        <v>10.68</v>
      </c>
      <c r="E21">
        <v>25</v>
      </c>
      <c r="F21" t="s">
        <v>57</v>
      </c>
      <c r="G21" t="s">
        <v>58</v>
      </c>
      <c r="H21" t="s">
        <v>46</v>
      </c>
      <c r="I21" t="s">
        <v>59</v>
      </c>
      <c r="K21" t="e">
        <f>- Other measurements: refs. B72, C20, H16, M56, N28, P10</f>
        <v>#NAME?</v>
      </c>
      <c r="L21" t="s">
        <v>38</v>
      </c>
      <c r="M21" t="s">
        <v>26</v>
      </c>
      <c r="N21">
        <v>2</v>
      </c>
      <c r="P21" t="s">
        <v>27</v>
      </c>
      <c r="Q21" t="s">
        <v>39</v>
      </c>
      <c r="S21" t="s">
        <v>29</v>
      </c>
    </row>
    <row r="22" spans="1:19" hidden="1" x14ac:dyDescent="0.2">
      <c r="A22">
        <v>2</v>
      </c>
      <c r="B22" t="s">
        <v>33</v>
      </c>
      <c r="C22" t="s">
        <v>20</v>
      </c>
      <c r="D22">
        <v>10.67</v>
      </c>
      <c r="E22">
        <v>25</v>
      </c>
      <c r="F22" t="s">
        <v>57</v>
      </c>
      <c r="G22" t="s">
        <v>60</v>
      </c>
      <c r="H22" t="s">
        <v>46</v>
      </c>
      <c r="I22" t="s">
        <v>61</v>
      </c>
      <c r="K22" t="e">
        <f>- Other measurements: refs. B72, C20, H16, M56, N28, P10</f>
        <v>#NAME?</v>
      </c>
      <c r="L22" t="s">
        <v>38</v>
      </c>
      <c r="M22" t="s">
        <v>26</v>
      </c>
      <c r="N22">
        <v>2</v>
      </c>
      <c r="P22" t="s">
        <v>27</v>
      </c>
      <c r="Q22" t="s">
        <v>39</v>
      </c>
      <c r="S22" t="s">
        <v>29</v>
      </c>
    </row>
    <row r="23" spans="1:19" hidden="1" x14ac:dyDescent="0.2">
      <c r="A23">
        <v>2</v>
      </c>
      <c r="B23" t="s">
        <v>33</v>
      </c>
      <c r="C23" t="s">
        <v>20</v>
      </c>
      <c r="D23">
        <v>10.58</v>
      </c>
      <c r="E23">
        <v>25</v>
      </c>
      <c r="F23" t="s">
        <v>62</v>
      </c>
      <c r="G23" t="s">
        <v>63</v>
      </c>
      <c r="H23" t="s">
        <v>46</v>
      </c>
      <c r="I23" t="s">
        <v>64</v>
      </c>
      <c r="K23" t="e">
        <f>- Other measurements: refs. B72, C20, H16, M56, N28, P10</f>
        <v>#NAME?</v>
      </c>
      <c r="L23" t="s">
        <v>38</v>
      </c>
      <c r="M23" t="s">
        <v>26</v>
      </c>
      <c r="N23">
        <v>2</v>
      </c>
      <c r="P23" t="s">
        <v>27</v>
      </c>
      <c r="Q23" t="s">
        <v>39</v>
      </c>
      <c r="S23" t="s">
        <v>29</v>
      </c>
    </row>
    <row r="24" spans="1:19" hidden="1" x14ac:dyDescent="0.2">
      <c r="A24">
        <v>3</v>
      </c>
      <c r="B24" t="s">
        <v>65</v>
      </c>
      <c r="C24" t="s">
        <v>20</v>
      </c>
      <c r="D24">
        <v>7.95</v>
      </c>
      <c r="E24">
        <v>25</v>
      </c>
      <c r="F24" t="s">
        <v>66</v>
      </c>
      <c r="G24" t="s">
        <v>55</v>
      </c>
      <c r="H24" t="s">
        <v>46</v>
      </c>
      <c r="I24" t="s">
        <v>67</v>
      </c>
      <c r="K24" t="e">
        <f>- Other measurements: C19, L34</f>
        <v>#NAME?</v>
      </c>
      <c r="L24" t="s">
        <v>68</v>
      </c>
      <c r="M24" t="s">
        <v>26</v>
      </c>
      <c r="N24">
        <v>2</v>
      </c>
      <c r="P24" t="s">
        <v>27</v>
      </c>
      <c r="Q24" t="s">
        <v>69</v>
      </c>
      <c r="S24" t="s">
        <v>29</v>
      </c>
    </row>
    <row r="25" spans="1:19" hidden="1" x14ac:dyDescent="0.2">
      <c r="A25">
        <v>3</v>
      </c>
      <c r="B25" t="s">
        <v>65</v>
      </c>
      <c r="C25" t="s">
        <v>20</v>
      </c>
      <c r="D25">
        <v>7.93</v>
      </c>
      <c r="E25">
        <v>24.3</v>
      </c>
      <c r="F25" t="s">
        <v>70</v>
      </c>
      <c r="G25" t="s">
        <v>71</v>
      </c>
      <c r="H25" t="s">
        <v>46</v>
      </c>
      <c r="I25" t="s">
        <v>72</v>
      </c>
      <c r="K25" t="e">
        <f>- Other measurements: C19, L34</f>
        <v>#NAME?</v>
      </c>
      <c r="L25" t="s">
        <v>68</v>
      </c>
      <c r="M25" t="s">
        <v>26</v>
      </c>
      <c r="N25">
        <v>2</v>
      </c>
      <c r="P25" t="s">
        <v>27</v>
      </c>
      <c r="Q25" t="s">
        <v>69</v>
      </c>
      <c r="S25" t="s">
        <v>29</v>
      </c>
    </row>
    <row r="26" spans="1:19" hidden="1" x14ac:dyDescent="0.2">
      <c r="A26">
        <v>3</v>
      </c>
      <c r="B26" t="s">
        <v>65</v>
      </c>
      <c r="C26" t="s">
        <v>73</v>
      </c>
      <c r="D26">
        <v>-1.78</v>
      </c>
      <c r="E26" t="s">
        <v>74</v>
      </c>
      <c r="F26" t="s">
        <v>70</v>
      </c>
      <c r="G26" t="s">
        <v>75</v>
      </c>
      <c r="H26" t="s">
        <v>23</v>
      </c>
      <c r="I26" t="s">
        <v>76</v>
      </c>
      <c r="K26" t="e">
        <f>- Other measurements: C19, L34</f>
        <v>#NAME?</v>
      </c>
      <c r="L26" t="s">
        <v>68</v>
      </c>
      <c r="M26" t="s">
        <v>26</v>
      </c>
      <c r="N26">
        <v>2</v>
      </c>
      <c r="P26" t="s">
        <v>27</v>
      </c>
      <c r="Q26" t="s">
        <v>69</v>
      </c>
      <c r="S26" t="s">
        <v>29</v>
      </c>
    </row>
    <row r="27" spans="1:19" hidden="1" x14ac:dyDescent="0.2">
      <c r="A27">
        <v>3</v>
      </c>
      <c r="B27" t="s">
        <v>65</v>
      </c>
      <c r="C27" t="s">
        <v>77</v>
      </c>
      <c r="D27">
        <v>-6.1</v>
      </c>
      <c r="E27" t="s">
        <v>74</v>
      </c>
      <c r="F27" t="s">
        <v>70</v>
      </c>
      <c r="G27" t="s">
        <v>75</v>
      </c>
      <c r="H27" t="s">
        <v>23</v>
      </c>
      <c r="I27" t="s">
        <v>76</v>
      </c>
      <c r="K27" t="e">
        <f>- Other measurements: C19, L34</f>
        <v>#NAME?</v>
      </c>
      <c r="L27" t="s">
        <v>68</v>
      </c>
      <c r="M27" t="s">
        <v>26</v>
      </c>
      <c r="N27">
        <v>2</v>
      </c>
      <c r="P27" t="s">
        <v>27</v>
      </c>
      <c r="Q27" t="s">
        <v>69</v>
      </c>
      <c r="S27" t="s">
        <v>29</v>
      </c>
    </row>
    <row r="28" spans="1:19" hidden="1" x14ac:dyDescent="0.2">
      <c r="A28">
        <v>5</v>
      </c>
      <c r="B28" t="s">
        <v>78</v>
      </c>
      <c r="C28" t="s">
        <v>20</v>
      </c>
      <c r="D28">
        <v>5.34</v>
      </c>
      <c r="E28">
        <v>25</v>
      </c>
      <c r="F28" t="s">
        <v>79</v>
      </c>
      <c r="G28" t="s">
        <v>55</v>
      </c>
      <c r="H28" t="s">
        <v>46</v>
      </c>
      <c r="I28" t="s">
        <v>80</v>
      </c>
      <c r="K28"/>
      <c r="L28" t="s">
        <v>81</v>
      </c>
      <c r="M28" t="s">
        <v>26</v>
      </c>
      <c r="N28">
        <v>2</v>
      </c>
      <c r="P28" t="s">
        <v>27</v>
      </c>
      <c r="Q28" t="s">
        <v>82</v>
      </c>
      <c r="S28" t="s">
        <v>29</v>
      </c>
    </row>
    <row r="29" spans="1:19" hidden="1" x14ac:dyDescent="0.2">
      <c r="A29">
        <v>5</v>
      </c>
      <c r="B29" t="s">
        <v>78</v>
      </c>
      <c r="C29" t="s">
        <v>20</v>
      </c>
      <c r="D29">
        <v>5.3</v>
      </c>
      <c r="E29">
        <v>29</v>
      </c>
      <c r="F29" t="s">
        <v>83</v>
      </c>
      <c r="G29" t="s">
        <v>55</v>
      </c>
      <c r="H29" t="s">
        <v>23</v>
      </c>
      <c r="I29" t="s">
        <v>84</v>
      </c>
      <c r="K29"/>
      <c r="L29" t="s">
        <v>81</v>
      </c>
      <c r="M29" t="s">
        <v>26</v>
      </c>
      <c r="N29">
        <v>2</v>
      </c>
      <c r="P29" t="s">
        <v>27</v>
      </c>
      <c r="Q29" t="s">
        <v>82</v>
      </c>
      <c r="S29" t="s">
        <v>29</v>
      </c>
    </row>
    <row r="30" spans="1:19" hidden="1" x14ac:dyDescent="0.2">
      <c r="A30">
        <v>6</v>
      </c>
      <c r="B30" t="s">
        <v>85</v>
      </c>
      <c r="C30" t="s">
        <v>48</v>
      </c>
      <c r="D30">
        <v>4.8</v>
      </c>
      <c r="E30" t="s">
        <v>86</v>
      </c>
      <c r="G30" t="s">
        <v>55</v>
      </c>
      <c r="H30" t="s">
        <v>23</v>
      </c>
      <c r="I30" t="s">
        <v>87</v>
      </c>
      <c r="K30"/>
      <c r="L30" t="s">
        <v>88</v>
      </c>
      <c r="M30" t="s">
        <v>26</v>
      </c>
      <c r="N30">
        <v>2</v>
      </c>
      <c r="P30" t="s">
        <v>27</v>
      </c>
      <c r="Q30" t="s">
        <v>89</v>
      </c>
      <c r="S30" t="s">
        <v>50</v>
      </c>
    </row>
    <row r="31" spans="1:19" hidden="1" x14ac:dyDescent="0.2">
      <c r="A31">
        <v>7</v>
      </c>
      <c r="B31" t="s">
        <v>90</v>
      </c>
      <c r="C31" t="s">
        <v>48</v>
      </c>
      <c r="D31">
        <v>3.82</v>
      </c>
      <c r="E31" t="s">
        <v>86</v>
      </c>
      <c r="G31" t="s">
        <v>55</v>
      </c>
      <c r="H31" t="s">
        <v>23</v>
      </c>
      <c r="I31" t="s">
        <v>87</v>
      </c>
      <c r="K31"/>
      <c r="L31" t="s">
        <v>91</v>
      </c>
      <c r="M31" t="s">
        <v>26</v>
      </c>
      <c r="N31">
        <v>2</v>
      </c>
      <c r="P31" t="s">
        <v>27</v>
      </c>
      <c r="Q31" t="s">
        <v>92</v>
      </c>
      <c r="S31" t="s">
        <v>50</v>
      </c>
    </row>
    <row r="32" spans="1:19" hidden="1" x14ac:dyDescent="0.2">
      <c r="A32">
        <v>9</v>
      </c>
      <c r="B32" t="s">
        <v>93</v>
      </c>
      <c r="C32" t="s">
        <v>48</v>
      </c>
      <c r="D32">
        <v>5.57</v>
      </c>
      <c r="E32" t="s">
        <v>86</v>
      </c>
      <c r="G32" t="s">
        <v>55</v>
      </c>
      <c r="H32" t="s">
        <v>23</v>
      </c>
      <c r="I32" t="s">
        <v>87</v>
      </c>
      <c r="K32"/>
      <c r="L32" t="s">
        <v>94</v>
      </c>
      <c r="M32" t="s">
        <v>26</v>
      </c>
      <c r="N32">
        <v>2</v>
      </c>
      <c r="P32" t="s">
        <v>27</v>
      </c>
      <c r="Q32" t="s">
        <v>95</v>
      </c>
      <c r="S32" t="s">
        <v>50</v>
      </c>
    </row>
    <row r="33" spans="1:19" hidden="1" x14ac:dyDescent="0.2">
      <c r="A33">
        <v>11</v>
      </c>
      <c r="B33" t="s">
        <v>96</v>
      </c>
      <c r="C33" t="s">
        <v>20</v>
      </c>
      <c r="D33">
        <v>-0.63</v>
      </c>
      <c r="E33">
        <v>25</v>
      </c>
      <c r="F33" t="s">
        <v>97</v>
      </c>
      <c r="G33" t="s">
        <v>98</v>
      </c>
      <c r="H33" t="s">
        <v>46</v>
      </c>
      <c r="I33" t="s">
        <v>99</v>
      </c>
      <c r="K33" s="1" t="s">
        <v>100</v>
      </c>
      <c r="L33" t="s">
        <v>101</v>
      </c>
      <c r="M33" t="s">
        <v>26</v>
      </c>
      <c r="N33">
        <v>2</v>
      </c>
      <c r="P33" t="s">
        <v>27</v>
      </c>
      <c r="Q33" t="s">
        <v>102</v>
      </c>
      <c r="S33" t="s">
        <v>29</v>
      </c>
    </row>
    <row r="34" spans="1:19" hidden="1" x14ac:dyDescent="0.2">
      <c r="A34">
        <v>11</v>
      </c>
      <c r="B34" t="s">
        <v>96</v>
      </c>
      <c r="C34" t="s">
        <v>20</v>
      </c>
      <c r="D34">
        <v>-0.56999999999999995</v>
      </c>
      <c r="E34" t="s">
        <v>103</v>
      </c>
      <c r="F34" t="s">
        <v>97</v>
      </c>
      <c r="G34" t="s">
        <v>75</v>
      </c>
      <c r="H34" t="s">
        <v>46</v>
      </c>
      <c r="I34" t="s">
        <v>99</v>
      </c>
      <c r="K34" s="1" t="s">
        <v>100</v>
      </c>
      <c r="L34" t="s">
        <v>101</v>
      </c>
      <c r="M34" t="s">
        <v>26</v>
      </c>
      <c r="N34">
        <v>2</v>
      </c>
      <c r="P34" t="s">
        <v>27</v>
      </c>
      <c r="Q34" t="s">
        <v>102</v>
      </c>
      <c r="S34" t="s">
        <v>29</v>
      </c>
    </row>
    <row r="35" spans="1:19" hidden="1" x14ac:dyDescent="0.2">
      <c r="A35">
        <v>11</v>
      </c>
      <c r="B35" t="s">
        <v>96</v>
      </c>
      <c r="C35" t="s">
        <v>20</v>
      </c>
      <c r="D35">
        <v>-0.45</v>
      </c>
      <c r="E35">
        <v>19</v>
      </c>
      <c r="F35" t="s">
        <v>97</v>
      </c>
      <c r="G35" t="s">
        <v>98</v>
      </c>
      <c r="H35" t="s">
        <v>23</v>
      </c>
      <c r="I35" t="s">
        <v>104</v>
      </c>
      <c r="K35" s="1" t="s">
        <v>100</v>
      </c>
      <c r="L35" t="s">
        <v>101</v>
      </c>
      <c r="M35" t="s">
        <v>26</v>
      </c>
      <c r="N35">
        <v>2</v>
      </c>
      <c r="P35" t="s">
        <v>27</v>
      </c>
      <c r="Q35" t="s">
        <v>102</v>
      </c>
      <c r="S35" t="s">
        <v>29</v>
      </c>
    </row>
    <row r="36" spans="1:19" hidden="1" x14ac:dyDescent="0.2">
      <c r="A36">
        <v>11</v>
      </c>
      <c r="B36" t="s">
        <v>96</v>
      </c>
      <c r="C36" t="s">
        <v>20</v>
      </c>
      <c r="D36">
        <v>-0.45</v>
      </c>
      <c r="E36">
        <v>50</v>
      </c>
      <c r="F36" t="s">
        <v>97</v>
      </c>
      <c r="G36" t="s">
        <v>98</v>
      </c>
      <c r="H36" t="s">
        <v>23</v>
      </c>
      <c r="I36" t="s">
        <v>104</v>
      </c>
      <c r="K36" s="1" t="s">
        <v>100</v>
      </c>
      <c r="L36" t="s">
        <v>101</v>
      </c>
      <c r="M36" t="s">
        <v>26</v>
      </c>
      <c r="N36">
        <v>2</v>
      </c>
      <c r="P36" t="s">
        <v>27</v>
      </c>
      <c r="Q36" t="s">
        <v>102</v>
      </c>
      <c r="S36" t="s">
        <v>29</v>
      </c>
    </row>
    <row r="37" spans="1:19" hidden="1" x14ac:dyDescent="0.2">
      <c r="A37">
        <v>11</v>
      </c>
      <c r="B37" t="s">
        <v>96</v>
      </c>
      <c r="C37" t="s">
        <v>20</v>
      </c>
      <c r="D37">
        <v>0.37</v>
      </c>
      <c r="E37">
        <v>25</v>
      </c>
      <c r="F37" t="s">
        <v>97</v>
      </c>
      <c r="G37" t="s">
        <v>75</v>
      </c>
      <c r="H37" t="s">
        <v>23</v>
      </c>
      <c r="I37" t="s">
        <v>76</v>
      </c>
      <c r="K37" s="1" t="s">
        <v>100</v>
      </c>
      <c r="L37" t="s">
        <v>101</v>
      </c>
      <c r="M37" t="s">
        <v>26</v>
      </c>
      <c r="N37">
        <v>2</v>
      </c>
      <c r="P37" t="s">
        <v>27</v>
      </c>
      <c r="Q37" t="s">
        <v>102</v>
      </c>
      <c r="S37" t="s">
        <v>29</v>
      </c>
    </row>
    <row r="38" spans="1:19" hidden="1" x14ac:dyDescent="0.2">
      <c r="A38">
        <v>11</v>
      </c>
      <c r="B38" t="s">
        <v>96</v>
      </c>
      <c r="C38" t="s">
        <v>73</v>
      </c>
      <c r="D38">
        <v>-1.4</v>
      </c>
      <c r="E38">
        <v>25</v>
      </c>
      <c r="F38" t="s">
        <v>97</v>
      </c>
      <c r="G38" t="s">
        <v>75</v>
      </c>
      <c r="H38" t="s">
        <v>23</v>
      </c>
      <c r="I38" t="s">
        <v>76</v>
      </c>
      <c r="K38" s="1" t="s">
        <v>100</v>
      </c>
      <c r="L38" t="s">
        <v>101</v>
      </c>
      <c r="M38" t="s">
        <v>26</v>
      </c>
      <c r="N38">
        <v>2</v>
      </c>
      <c r="P38" t="s">
        <v>27</v>
      </c>
      <c r="Q38" t="s">
        <v>102</v>
      </c>
      <c r="S38" t="s">
        <v>29</v>
      </c>
    </row>
    <row r="39" spans="1:19" hidden="1" x14ac:dyDescent="0.2">
      <c r="A39">
        <v>11</v>
      </c>
      <c r="B39" t="s">
        <v>96</v>
      </c>
      <c r="C39" t="s">
        <v>105</v>
      </c>
      <c r="D39">
        <v>15.1</v>
      </c>
      <c r="E39">
        <v>25</v>
      </c>
      <c r="F39" t="s">
        <v>97</v>
      </c>
      <c r="I39" t="s">
        <v>106</v>
      </c>
      <c r="K39" s="1" t="s">
        <v>100</v>
      </c>
      <c r="L39" t="s">
        <v>101</v>
      </c>
      <c r="M39" t="s">
        <v>26</v>
      </c>
      <c r="N39">
        <v>2</v>
      </c>
      <c r="P39" t="s">
        <v>27</v>
      </c>
      <c r="Q39" t="s">
        <v>102</v>
      </c>
      <c r="S39" t="s">
        <v>50</v>
      </c>
    </row>
    <row r="40" spans="1:19" hidden="1" x14ac:dyDescent="0.2">
      <c r="A40">
        <v>12</v>
      </c>
      <c r="B40" t="s">
        <v>107</v>
      </c>
      <c r="C40" t="s">
        <v>20</v>
      </c>
      <c r="D40">
        <v>8.31</v>
      </c>
      <c r="E40">
        <v>25</v>
      </c>
      <c r="F40" t="s">
        <v>79</v>
      </c>
      <c r="G40" t="s">
        <v>55</v>
      </c>
      <c r="H40" t="s">
        <v>46</v>
      </c>
      <c r="I40" t="s">
        <v>108</v>
      </c>
      <c r="K40"/>
      <c r="L40" t="s">
        <v>109</v>
      </c>
      <c r="M40" t="s">
        <v>26</v>
      </c>
      <c r="N40">
        <v>2</v>
      </c>
      <c r="P40" t="s">
        <v>27</v>
      </c>
      <c r="Q40" t="s">
        <v>110</v>
      </c>
      <c r="S40" t="s">
        <v>29</v>
      </c>
    </row>
    <row r="41" spans="1:19" hidden="1" x14ac:dyDescent="0.2">
      <c r="A41">
        <v>13</v>
      </c>
      <c r="B41" t="s">
        <v>111</v>
      </c>
      <c r="C41" t="s">
        <v>20</v>
      </c>
      <c r="D41">
        <v>0.46</v>
      </c>
      <c r="E41">
        <v>25</v>
      </c>
      <c r="F41" t="s">
        <v>112</v>
      </c>
      <c r="G41" t="s">
        <v>31</v>
      </c>
      <c r="H41" t="s">
        <v>46</v>
      </c>
      <c r="I41" t="s">
        <v>113</v>
      </c>
      <c r="K41"/>
      <c r="L41" t="s">
        <v>114</v>
      </c>
      <c r="M41" t="s">
        <v>26</v>
      </c>
      <c r="N41">
        <v>2</v>
      </c>
      <c r="P41" t="s">
        <v>27</v>
      </c>
      <c r="Q41" t="s">
        <v>115</v>
      </c>
      <c r="S41" t="s">
        <v>29</v>
      </c>
    </row>
    <row r="42" spans="1:19" hidden="1" x14ac:dyDescent="0.2">
      <c r="A42">
        <v>14</v>
      </c>
      <c r="B42" t="s">
        <v>116</v>
      </c>
      <c r="C42" t="s">
        <v>20</v>
      </c>
      <c r="D42">
        <v>-4.3</v>
      </c>
      <c r="F42" t="s">
        <v>117</v>
      </c>
      <c r="G42" t="s">
        <v>75</v>
      </c>
      <c r="H42" t="s">
        <v>23</v>
      </c>
      <c r="I42" t="s">
        <v>118</v>
      </c>
      <c r="K42"/>
      <c r="L42" t="s">
        <v>119</v>
      </c>
      <c r="M42" t="s">
        <v>120</v>
      </c>
      <c r="N42">
        <v>5</v>
      </c>
      <c r="P42" t="s">
        <v>27</v>
      </c>
      <c r="Q42" t="s">
        <v>121</v>
      </c>
      <c r="S42" t="s">
        <v>29</v>
      </c>
    </row>
    <row r="43" spans="1:19" hidden="1" x14ac:dyDescent="0.2">
      <c r="A43">
        <v>17</v>
      </c>
      <c r="B43" t="s">
        <v>122</v>
      </c>
      <c r="C43" t="s">
        <v>20</v>
      </c>
      <c r="D43">
        <v>4.2</v>
      </c>
      <c r="E43">
        <v>29</v>
      </c>
      <c r="F43" t="s">
        <v>123</v>
      </c>
      <c r="G43" t="s">
        <v>55</v>
      </c>
      <c r="H43" t="s">
        <v>23</v>
      </c>
      <c r="I43" t="s">
        <v>84</v>
      </c>
      <c r="K43"/>
      <c r="L43" t="s">
        <v>124</v>
      </c>
      <c r="M43" t="s">
        <v>26</v>
      </c>
      <c r="N43">
        <v>2</v>
      </c>
      <c r="P43" t="s">
        <v>27</v>
      </c>
      <c r="Q43" t="s">
        <v>125</v>
      </c>
      <c r="S43" t="s">
        <v>29</v>
      </c>
    </row>
    <row r="44" spans="1:19" hidden="1" x14ac:dyDescent="0.2">
      <c r="A44">
        <v>17</v>
      </c>
      <c r="B44" t="s">
        <v>122</v>
      </c>
      <c r="C44" t="s">
        <v>20</v>
      </c>
      <c r="D44">
        <v>4.0999999999999996</v>
      </c>
      <c r="F44" t="s">
        <v>123</v>
      </c>
      <c r="H44" t="s">
        <v>23</v>
      </c>
      <c r="I44" t="s">
        <v>126</v>
      </c>
      <c r="K44"/>
      <c r="L44" t="s">
        <v>124</v>
      </c>
      <c r="M44" t="s">
        <v>26</v>
      </c>
      <c r="N44">
        <v>2</v>
      </c>
      <c r="P44" t="s">
        <v>27</v>
      </c>
      <c r="Q44" t="s">
        <v>125</v>
      </c>
      <c r="S44" t="s">
        <v>29</v>
      </c>
    </row>
    <row r="45" spans="1:19" x14ac:dyDescent="0.2">
      <c r="A45">
        <v>18</v>
      </c>
      <c r="B45" t="s">
        <v>127</v>
      </c>
      <c r="C45" t="s">
        <v>20</v>
      </c>
      <c r="D45">
        <v>10.355</v>
      </c>
      <c r="E45">
        <v>0</v>
      </c>
      <c r="F45" t="s">
        <v>128</v>
      </c>
      <c r="G45" t="s">
        <v>41</v>
      </c>
      <c r="H45" t="s">
        <v>36</v>
      </c>
      <c r="I45" t="s">
        <v>42</v>
      </c>
      <c r="J45" t="s">
        <v>43</v>
      </c>
      <c r="K45" s="4" t="e">
        <f>- Other measurements: H16, H23, M56</f>
        <v>#NAME?</v>
      </c>
      <c r="L45" t="s">
        <v>129</v>
      </c>
      <c r="M45" t="s">
        <v>26</v>
      </c>
      <c r="N45">
        <v>2</v>
      </c>
      <c r="P45" t="s">
        <v>27</v>
      </c>
      <c r="Q45" t="s">
        <v>130</v>
      </c>
      <c r="S45" t="s">
        <v>29</v>
      </c>
    </row>
    <row r="46" spans="1:19" x14ac:dyDescent="0.2">
      <c r="A46">
        <v>18</v>
      </c>
      <c r="B46" t="s">
        <v>127</v>
      </c>
      <c r="C46" t="s">
        <v>20</v>
      </c>
      <c r="D46">
        <v>10.128</v>
      </c>
      <c r="E46">
        <v>10</v>
      </c>
      <c r="F46" t="s">
        <v>128</v>
      </c>
      <c r="G46" t="s">
        <v>41</v>
      </c>
      <c r="H46" t="s">
        <v>36</v>
      </c>
      <c r="I46" t="s">
        <v>42</v>
      </c>
      <c r="J46" t="s">
        <v>43</v>
      </c>
      <c r="K46" s="4" t="e">
        <f>- Other measurements: H16, H23, M56</f>
        <v>#NAME?</v>
      </c>
      <c r="L46" t="s">
        <v>129</v>
      </c>
      <c r="M46" t="s">
        <v>26</v>
      </c>
      <c r="N46">
        <v>2</v>
      </c>
      <c r="P46" t="s">
        <v>27</v>
      </c>
      <c r="Q46" t="s">
        <v>130</v>
      </c>
      <c r="S46" t="s">
        <v>29</v>
      </c>
    </row>
    <row r="47" spans="1:19" x14ac:dyDescent="0.2">
      <c r="A47">
        <v>18</v>
      </c>
      <c r="B47" t="s">
        <v>127</v>
      </c>
      <c r="C47" t="s">
        <v>20</v>
      </c>
      <c r="D47">
        <v>9.907</v>
      </c>
      <c r="E47">
        <v>20</v>
      </c>
      <c r="F47" t="s">
        <v>128</v>
      </c>
      <c r="G47" t="s">
        <v>41</v>
      </c>
      <c r="H47" t="s">
        <v>36</v>
      </c>
      <c r="I47" t="s">
        <v>42</v>
      </c>
      <c r="J47" t="s">
        <v>43</v>
      </c>
      <c r="K47" s="4" t="e">
        <f>- Other measurements: H16, H23, M56</f>
        <v>#NAME?</v>
      </c>
      <c r="L47" t="s">
        <v>129</v>
      </c>
      <c r="M47" t="s">
        <v>26</v>
      </c>
      <c r="N47">
        <v>2</v>
      </c>
      <c r="P47" t="s">
        <v>27</v>
      </c>
      <c r="Q47" t="s">
        <v>130</v>
      </c>
      <c r="S47" t="s">
        <v>29</v>
      </c>
    </row>
    <row r="48" spans="1:19" x14ac:dyDescent="0.2">
      <c r="A48">
        <v>18</v>
      </c>
      <c r="B48" t="s">
        <v>127</v>
      </c>
      <c r="C48" t="s">
        <v>20</v>
      </c>
      <c r="D48">
        <v>9.6920000000000002</v>
      </c>
      <c r="E48">
        <v>30</v>
      </c>
      <c r="F48" t="s">
        <v>128</v>
      </c>
      <c r="G48" t="s">
        <v>41</v>
      </c>
      <c r="H48" t="s">
        <v>36</v>
      </c>
      <c r="I48" t="s">
        <v>42</v>
      </c>
      <c r="J48" t="s">
        <v>43</v>
      </c>
      <c r="K48" s="4" t="e">
        <f>- Other measurements: H16, H23, M56</f>
        <v>#NAME?</v>
      </c>
      <c r="L48" t="s">
        <v>129</v>
      </c>
      <c r="M48" t="s">
        <v>26</v>
      </c>
      <c r="N48">
        <v>2</v>
      </c>
      <c r="P48" t="s">
        <v>27</v>
      </c>
      <c r="Q48" t="s">
        <v>130</v>
      </c>
      <c r="S48" t="s">
        <v>29</v>
      </c>
    </row>
    <row r="49" spans="1:19" x14ac:dyDescent="0.2">
      <c r="A49">
        <v>18</v>
      </c>
      <c r="B49" t="s">
        <v>127</v>
      </c>
      <c r="C49" t="s">
        <v>20</v>
      </c>
      <c r="D49">
        <v>9.4770000000000003</v>
      </c>
      <c r="E49">
        <v>40</v>
      </c>
      <c r="F49" t="s">
        <v>128</v>
      </c>
      <c r="G49" t="s">
        <v>41</v>
      </c>
      <c r="H49" t="s">
        <v>36</v>
      </c>
      <c r="I49" t="s">
        <v>42</v>
      </c>
      <c r="J49" t="s">
        <v>43</v>
      </c>
      <c r="K49" s="4" t="e">
        <f>- Other measurements: H16, H23, M56</f>
        <v>#NAME?</v>
      </c>
      <c r="L49" t="s">
        <v>129</v>
      </c>
      <c r="M49" t="s">
        <v>26</v>
      </c>
      <c r="N49">
        <v>2</v>
      </c>
      <c r="P49" t="s">
        <v>27</v>
      </c>
      <c r="Q49" t="s">
        <v>130</v>
      </c>
      <c r="S49" t="s">
        <v>29</v>
      </c>
    </row>
    <row r="50" spans="1:19" x14ac:dyDescent="0.2">
      <c r="A50">
        <v>18</v>
      </c>
      <c r="B50" t="s">
        <v>127</v>
      </c>
      <c r="C50" t="s">
        <v>20</v>
      </c>
      <c r="D50">
        <v>9.27</v>
      </c>
      <c r="E50">
        <v>50</v>
      </c>
      <c r="F50" t="s">
        <v>128</v>
      </c>
      <c r="G50" t="s">
        <v>41</v>
      </c>
      <c r="H50" t="s">
        <v>36</v>
      </c>
      <c r="I50" t="s">
        <v>42</v>
      </c>
      <c r="J50" t="s">
        <v>43</v>
      </c>
      <c r="K50" s="4" t="e">
        <f>- Other measurements: H16, H23, M56</f>
        <v>#NAME?</v>
      </c>
      <c r="L50" t="s">
        <v>129</v>
      </c>
      <c r="M50" t="s">
        <v>26</v>
      </c>
      <c r="N50">
        <v>2</v>
      </c>
      <c r="P50" t="s">
        <v>27</v>
      </c>
      <c r="Q50" t="s">
        <v>130</v>
      </c>
      <c r="S50" t="s">
        <v>29</v>
      </c>
    </row>
    <row r="51" spans="1:19" x14ac:dyDescent="0.2">
      <c r="A51">
        <v>18</v>
      </c>
      <c r="B51" t="s">
        <v>127</v>
      </c>
      <c r="C51" t="s">
        <v>20</v>
      </c>
      <c r="D51">
        <v>9.7520000000000007</v>
      </c>
      <c r="E51">
        <v>25</v>
      </c>
      <c r="F51" t="s">
        <v>131</v>
      </c>
      <c r="G51" t="s">
        <v>35</v>
      </c>
      <c r="H51" t="s">
        <v>36</v>
      </c>
      <c r="I51" t="s">
        <v>37</v>
      </c>
      <c r="K51" s="4" t="e">
        <f>- Other measurements: H16, H23, M56</f>
        <v>#NAME?</v>
      </c>
      <c r="L51" t="s">
        <v>129</v>
      </c>
      <c r="M51" t="s">
        <v>26</v>
      </c>
      <c r="N51">
        <v>2</v>
      </c>
      <c r="P51" t="s">
        <v>27</v>
      </c>
      <c r="Q51" t="s">
        <v>130</v>
      </c>
      <c r="S51" t="s">
        <v>29</v>
      </c>
    </row>
    <row r="52" spans="1:19" x14ac:dyDescent="0.2">
      <c r="A52">
        <v>18</v>
      </c>
      <c r="B52" t="s">
        <v>127</v>
      </c>
      <c r="C52" t="s">
        <v>20</v>
      </c>
      <c r="D52">
        <v>9.81</v>
      </c>
      <c r="E52">
        <v>25</v>
      </c>
      <c r="F52" t="s">
        <v>132</v>
      </c>
      <c r="G52" t="s">
        <v>133</v>
      </c>
      <c r="H52" t="s">
        <v>36</v>
      </c>
      <c r="I52" t="s">
        <v>134</v>
      </c>
      <c r="K52" s="4" t="e">
        <f>- Other measurements: H16, H23, M56</f>
        <v>#NAME?</v>
      </c>
      <c r="L52" t="s">
        <v>129</v>
      </c>
      <c r="M52" t="s">
        <v>26</v>
      </c>
      <c r="N52">
        <v>2</v>
      </c>
      <c r="P52" t="s">
        <v>27</v>
      </c>
      <c r="Q52" t="s">
        <v>130</v>
      </c>
      <c r="S52" t="s">
        <v>29</v>
      </c>
    </row>
    <row r="53" spans="1:19" hidden="1" x14ac:dyDescent="0.2">
      <c r="A53">
        <v>18</v>
      </c>
      <c r="B53" t="s">
        <v>127</v>
      </c>
      <c r="C53" t="s">
        <v>20</v>
      </c>
      <c r="D53">
        <v>9.98</v>
      </c>
      <c r="E53">
        <v>18</v>
      </c>
      <c r="F53" t="s">
        <v>54</v>
      </c>
      <c r="G53" t="s">
        <v>55</v>
      </c>
      <c r="H53" t="s">
        <v>46</v>
      </c>
      <c r="I53" t="s">
        <v>56</v>
      </c>
      <c r="K53" t="e">
        <f>- Other measurements: H16, H23, M56</f>
        <v>#NAME?</v>
      </c>
      <c r="L53" t="s">
        <v>129</v>
      </c>
      <c r="M53" t="s">
        <v>26</v>
      </c>
      <c r="N53">
        <v>2</v>
      </c>
      <c r="P53" t="s">
        <v>27</v>
      </c>
      <c r="Q53" t="s">
        <v>130</v>
      </c>
      <c r="S53" t="s">
        <v>29</v>
      </c>
    </row>
    <row r="54" spans="1:19" hidden="1" x14ac:dyDescent="0.2">
      <c r="A54">
        <v>18</v>
      </c>
      <c r="B54" t="s">
        <v>127</v>
      </c>
      <c r="C54" t="s">
        <v>20</v>
      </c>
      <c r="D54">
        <v>10.36</v>
      </c>
      <c r="E54">
        <v>0</v>
      </c>
      <c r="F54" t="s">
        <v>135</v>
      </c>
      <c r="G54" t="s">
        <v>58</v>
      </c>
      <c r="H54" t="s">
        <v>46</v>
      </c>
      <c r="I54" t="s">
        <v>59</v>
      </c>
      <c r="K54" t="e">
        <f>- Other measurements: H16, H23, M56</f>
        <v>#NAME?</v>
      </c>
      <c r="L54" t="s">
        <v>129</v>
      </c>
      <c r="M54" t="s">
        <v>26</v>
      </c>
      <c r="N54">
        <v>2</v>
      </c>
      <c r="P54" t="s">
        <v>27</v>
      </c>
      <c r="Q54" t="s">
        <v>130</v>
      </c>
      <c r="S54" t="s">
        <v>29</v>
      </c>
    </row>
    <row r="55" spans="1:19" hidden="1" x14ac:dyDescent="0.2">
      <c r="A55">
        <v>18</v>
      </c>
      <c r="B55" t="s">
        <v>127</v>
      </c>
      <c r="C55" t="s">
        <v>20</v>
      </c>
      <c r="D55">
        <v>9.81</v>
      </c>
      <c r="E55">
        <v>25</v>
      </c>
      <c r="F55" t="s">
        <v>136</v>
      </c>
      <c r="G55" t="s">
        <v>58</v>
      </c>
      <c r="H55" t="s">
        <v>46</v>
      </c>
      <c r="I55" t="s">
        <v>59</v>
      </c>
      <c r="K55" t="e">
        <f>- Other measurements: H16, H23, M56</f>
        <v>#NAME?</v>
      </c>
      <c r="L55" t="s">
        <v>129</v>
      </c>
      <c r="M55" t="s">
        <v>26</v>
      </c>
      <c r="N55">
        <v>2</v>
      </c>
      <c r="P55" t="s">
        <v>27</v>
      </c>
      <c r="Q55" t="s">
        <v>130</v>
      </c>
      <c r="S55" t="s">
        <v>29</v>
      </c>
    </row>
    <row r="56" spans="1:19" hidden="1" x14ac:dyDescent="0.2">
      <c r="A56">
        <v>18</v>
      </c>
      <c r="B56" t="s">
        <v>127</v>
      </c>
      <c r="C56" t="s">
        <v>48</v>
      </c>
      <c r="D56">
        <v>4.2</v>
      </c>
      <c r="E56">
        <v>25</v>
      </c>
      <c r="F56" t="s">
        <v>53</v>
      </c>
      <c r="G56" t="s">
        <v>45</v>
      </c>
      <c r="H56" t="s">
        <v>46</v>
      </c>
      <c r="I56" t="s">
        <v>137</v>
      </c>
      <c r="K56" t="e">
        <f>- Other measurements: H16, H23, M56</f>
        <v>#NAME?</v>
      </c>
      <c r="L56" t="s">
        <v>129</v>
      </c>
      <c r="M56" t="s">
        <v>26</v>
      </c>
      <c r="N56">
        <v>2</v>
      </c>
      <c r="P56" t="s">
        <v>27</v>
      </c>
      <c r="Q56" t="s">
        <v>130</v>
      </c>
      <c r="S56" t="s">
        <v>50</v>
      </c>
    </row>
    <row r="57" spans="1:19" hidden="1" x14ac:dyDescent="0.2">
      <c r="A57">
        <v>18</v>
      </c>
      <c r="B57" t="s">
        <v>127</v>
      </c>
      <c r="C57" t="s">
        <v>48</v>
      </c>
      <c r="D57">
        <v>3.74</v>
      </c>
      <c r="E57">
        <v>25</v>
      </c>
      <c r="F57" t="s">
        <v>138</v>
      </c>
      <c r="G57" t="s">
        <v>45</v>
      </c>
      <c r="H57" t="s">
        <v>23</v>
      </c>
      <c r="I57" t="s">
        <v>137</v>
      </c>
      <c r="K57" t="e">
        <f>- Other measurements: H16, H23, M56</f>
        <v>#NAME?</v>
      </c>
      <c r="L57" t="s">
        <v>129</v>
      </c>
      <c r="M57" t="s">
        <v>26</v>
      </c>
      <c r="N57">
        <v>2</v>
      </c>
      <c r="P57" t="s">
        <v>27</v>
      </c>
      <c r="Q57" t="s">
        <v>130</v>
      </c>
      <c r="S57" t="s">
        <v>50</v>
      </c>
    </row>
    <row r="58" spans="1:19" hidden="1" x14ac:dyDescent="0.2">
      <c r="A58">
        <v>18</v>
      </c>
      <c r="B58" t="s">
        <v>127</v>
      </c>
      <c r="C58" t="s">
        <v>48</v>
      </c>
      <c r="D58">
        <v>3.36</v>
      </c>
      <c r="E58">
        <v>25</v>
      </c>
      <c r="F58" t="s">
        <v>139</v>
      </c>
      <c r="G58" t="s">
        <v>45</v>
      </c>
      <c r="H58" t="s">
        <v>23</v>
      </c>
      <c r="I58" t="s">
        <v>137</v>
      </c>
      <c r="K58" t="e">
        <f>- Other measurements: H16, H23, M56</f>
        <v>#NAME?</v>
      </c>
      <c r="L58" t="s">
        <v>129</v>
      </c>
      <c r="M58" t="s">
        <v>26</v>
      </c>
      <c r="N58">
        <v>2</v>
      </c>
      <c r="P58" t="s">
        <v>27</v>
      </c>
      <c r="Q58" t="s">
        <v>130</v>
      </c>
      <c r="S58" t="s">
        <v>50</v>
      </c>
    </row>
    <row r="59" spans="1:19" hidden="1" x14ac:dyDescent="0.2">
      <c r="A59">
        <v>18</v>
      </c>
      <c r="B59" t="s">
        <v>127</v>
      </c>
      <c r="C59" t="s">
        <v>48</v>
      </c>
      <c r="D59">
        <v>3.04</v>
      </c>
      <c r="E59">
        <v>25</v>
      </c>
      <c r="F59" t="s">
        <v>140</v>
      </c>
      <c r="G59" t="s">
        <v>45</v>
      </c>
      <c r="H59" t="s">
        <v>23</v>
      </c>
      <c r="I59" t="s">
        <v>137</v>
      </c>
      <c r="K59" t="e">
        <f>- Other measurements: H16, H23, M56</f>
        <v>#NAME?</v>
      </c>
      <c r="L59" t="s">
        <v>129</v>
      </c>
      <c r="M59" t="s">
        <v>26</v>
      </c>
      <c r="N59">
        <v>2</v>
      </c>
      <c r="P59" t="s">
        <v>27</v>
      </c>
      <c r="Q59" t="s">
        <v>130</v>
      </c>
      <c r="S59" t="s">
        <v>50</v>
      </c>
    </row>
    <row r="60" spans="1:19" hidden="1" x14ac:dyDescent="0.2">
      <c r="A60">
        <v>18</v>
      </c>
      <c r="B60" t="s">
        <v>127</v>
      </c>
      <c r="C60" t="s">
        <v>20</v>
      </c>
      <c r="D60">
        <v>9.7840000000000007</v>
      </c>
      <c r="E60">
        <v>20</v>
      </c>
      <c r="F60" t="s">
        <v>141</v>
      </c>
      <c r="G60" t="s">
        <v>63</v>
      </c>
      <c r="H60" t="s">
        <v>46</v>
      </c>
      <c r="I60" t="s">
        <v>142</v>
      </c>
      <c r="K60" t="e">
        <f>- Other measurements: H16, H23, M56</f>
        <v>#NAME?</v>
      </c>
      <c r="L60" t="s">
        <v>129</v>
      </c>
      <c r="M60" t="s">
        <v>26</v>
      </c>
      <c r="N60">
        <v>2</v>
      </c>
      <c r="P60" t="s">
        <v>27</v>
      </c>
      <c r="Q60" t="s">
        <v>130</v>
      </c>
      <c r="S60" t="s">
        <v>29</v>
      </c>
    </row>
    <row r="61" spans="1:19" hidden="1" x14ac:dyDescent="0.2">
      <c r="A61">
        <v>18</v>
      </c>
      <c r="B61" t="s">
        <v>127</v>
      </c>
      <c r="C61" t="s">
        <v>20</v>
      </c>
      <c r="D61">
        <v>10.388999999999999</v>
      </c>
      <c r="E61">
        <v>20</v>
      </c>
      <c r="F61" t="s">
        <v>143</v>
      </c>
      <c r="G61" t="s">
        <v>144</v>
      </c>
      <c r="H61" t="s">
        <v>46</v>
      </c>
      <c r="I61" t="s">
        <v>142</v>
      </c>
      <c r="K61" t="e">
        <f>- Other measurements: H16, H23, M56</f>
        <v>#NAME?</v>
      </c>
      <c r="L61" t="s">
        <v>129</v>
      </c>
      <c r="M61" t="s">
        <v>26</v>
      </c>
      <c r="N61">
        <v>2</v>
      </c>
      <c r="P61" t="s">
        <v>27</v>
      </c>
      <c r="Q61" t="s">
        <v>130</v>
      </c>
      <c r="S61" t="s">
        <v>29</v>
      </c>
    </row>
    <row r="62" spans="1:19" hidden="1" x14ac:dyDescent="0.2">
      <c r="A62">
        <v>18</v>
      </c>
      <c r="B62" t="s">
        <v>127</v>
      </c>
      <c r="C62" t="s">
        <v>20</v>
      </c>
      <c r="D62">
        <v>10.41</v>
      </c>
      <c r="E62">
        <v>0</v>
      </c>
      <c r="F62" t="s">
        <v>145</v>
      </c>
      <c r="G62" t="s">
        <v>63</v>
      </c>
      <c r="H62" t="s">
        <v>23</v>
      </c>
      <c r="I62" t="s">
        <v>146</v>
      </c>
      <c r="K62" t="e">
        <f>- Other measurements: H16, H23, M56</f>
        <v>#NAME?</v>
      </c>
      <c r="L62" t="s">
        <v>129</v>
      </c>
      <c r="M62" t="s">
        <v>26</v>
      </c>
      <c r="N62">
        <v>2</v>
      </c>
      <c r="P62" t="s">
        <v>27</v>
      </c>
      <c r="Q62" t="s">
        <v>130</v>
      </c>
      <c r="S62" t="s">
        <v>29</v>
      </c>
    </row>
    <row r="63" spans="1:19" hidden="1" x14ac:dyDescent="0.2">
      <c r="A63">
        <v>19</v>
      </c>
      <c r="B63" t="s">
        <v>147</v>
      </c>
      <c r="C63" t="s">
        <v>20</v>
      </c>
      <c r="D63">
        <v>-0.19</v>
      </c>
      <c r="E63" t="s">
        <v>74</v>
      </c>
      <c r="G63" t="s">
        <v>75</v>
      </c>
      <c r="H63" t="s">
        <v>23</v>
      </c>
      <c r="I63" t="s">
        <v>76</v>
      </c>
      <c r="K63"/>
      <c r="L63" t="s">
        <v>148</v>
      </c>
      <c r="M63" t="s">
        <v>26</v>
      </c>
      <c r="N63">
        <v>2</v>
      </c>
      <c r="P63" t="s">
        <v>27</v>
      </c>
      <c r="Q63" t="s">
        <v>149</v>
      </c>
      <c r="S63" t="s">
        <v>29</v>
      </c>
    </row>
    <row r="64" spans="1:19" hidden="1" x14ac:dyDescent="0.2">
      <c r="A64">
        <v>20</v>
      </c>
      <c r="B64" t="s">
        <v>150</v>
      </c>
      <c r="C64" t="s">
        <v>20</v>
      </c>
      <c r="D64">
        <v>8.82</v>
      </c>
      <c r="E64">
        <v>25</v>
      </c>
      <c r="F64" t="s">
        <v>79</v>
      </c>
      <c r="G64" t="s">
        <v>55</v>
      </c>
      <c r="H64" t="s">
        <v>46</v>
      </c>
      <c r="I64" t="s">
        <v>108</v>
      </c>
      <c r="K64"/>
      <c r="L64" t="s">
        <v>151</v>
      </c>
      <c r="M64" t="s">
        <v>26</v>
      </c>
      <c r="N64">
        <v>2</v>
      </c>
      <c r="P64" t="s">
        <v>27</v>
      </c>
      <c r="Q64" t="s">
        <v>152</v>
      </c>
      <c r="S64" t="s">
        <v>29</v>
      </c>
    </row>
    <row r="65" spans="1:19" hidden="1" x14ac:dyDescent="0.2">
      <c r="A65">
        <v>21</v>
      </c>
      <c r="B65" t="s">
        <v>153</v>
      </c>
      <c r="C65" t="s">
        <v>20</v>
      </c>
      <c r="D65">
        <v>3.24</v>
      </c>
      <c r="E65">
        <v>24</v>
      </c>
      <c r="F65" t="s">
        <v>154</v>
      </c>
      <c r="G65" t="s">
        <v>55</v>
      </c>
      <c r="H65" t="s">
        <v>46</v>
      </c>
      <c r="I65" t="s">
        <v>155</v>
      </c>
      <c r="K65"/>
      <c r="L65" t="s">
        <v>156</v>
      </c>
      <c r="M65" t="s">
        <v>26</v>
      </c>
      <c r="N65">
        <v>2</v>
      </c>
      <c r="P65" t="s">
        <v>27</v>
      </c>
      <c r="Q65" t="s">
        <v>157</v>
      </c>
      <c r="S65" t="s">
        <v>29</v>
      </c>
    </row>
    <row r="66" spans="1:19" hidden="1" x14ac:dyDescent="0.2">
      <c r="A66">
        <v>22</v>
      </c>
      <c r="B66" t="s">
        <v>158</v>
      </c>
      <c r="C66" t="s">
        <v>20</v>
      </c>
      <c r="D66">
        <v>5.96</v>
      </c>
      <c r="E66">
        <v>25</v>
      </c>
      <c r="F66" t="s">
        <v>159</v>
      </c>
      <c r="G66" t="s">
        <v>160</v>
      </c>
      <c r="H66" t="s">
        <v>46</v>
      </c>
      <c r="I66" t="s">
        <v>161</v>
      </c>
      <c r="K66"/>
      <c r="L66" t="s">
        <v>162</v>
      </c>
      <c r="M66" t="s">
        <v>26</v>
      </c>
      <c r="N66">
        <v>2</v>
      </c>
      <c r="P66" t="s">
        <v>27</v>
      </c>
      <c r="Q66" t="s">
        <v>163</v>
      </c>
      <c r="S66" t="s">
        <v>29</v>
      </c>
    </row>
    <row r="67" spans="1:19" hidden="1" x14ac:dyDescent="0.2">
      <c r="A67">
        <v>23</v>
      </c>
      <c r="B67" t="s">
        <v>164</v>
      </c>
      <c r="C67" t="s">
        <v>20</v>
      </c>
      <c r="D67">
        <v>5.2</v>
      </c>
      <c r="E67">
        <v>25</v>
      </c>
      <c r="F67" t="s">
        <v>165</v>
      </c>
      <c r="G67" t="s">
        <v>160</v>
      </c>
      <c r="H67" t="s">
        <v>46</v>
      </c>
      <c r="I67" t="s">
        <v>161</v>
      </c>
      <c r="K67"/>
      <c r="L67" t="s">
        <v>166</v>
      </c>
      <c r="M67" t="s">
        <v>26</v>
      </c>
      <c r="N67">
        <v>2</v>
      </c>
      <c r="P67" t="s">
        <v>27</v>
      </c>
      <c r="Q67" t="s">
        <v>167</v>
      </c>
      <c r="S67" t="s">
        <v>29</v>
      </c>
    </row>
    <row r="68" spans="1:19" hidden="1" x14ac:dyDescent="0.2">
      <c r="A68">
        <v>24</v>
      </c>
      <c r="B68" t="s">
        <v>168</v>
      </c>
      <c r="C68" t="s">
        <v>20</v>
      </c>
      <c r="D68">
        <v>4.75</v>
      </c>
      <c r="E68">
        <v>25</v>
      </c>
      <c r="F68" t="s">
        <v>165</v>
      </c>
      <c r="G68" t="s">
        <v>160</v>
      </c>
      <c r="H68" t="s">
        <v>46</v>
      </c>
      <c r="I68" t="s">
        <v>161</v>
      </c>
      <c r="K68"/>
      <c r="L68" t="s">
        <v>169</v>
      </c>
      <c r="M68" t="s">
        <v>26</v>
      </c>
      <c r="N68">
        <v>2</v>
      </c>
      <c r="P68" t="s">
        <v>27</v>
      </c>
      <c r="Q68" t="s">
        <v>170</v>
      </c>
      <c r="S68" t="s">
        <v>29</v>
      </c>
    </row>
    <row r="69" spans="1:19" x14ac:dyDescent="0.2">
      <c r="A69">
        <v>26</v>
      </c>
      <c r="B69" t="s">
        <v>171</v>
      </c>
      <c r="C69" t="s">
        <v>20</v>
      </c>
      <c r="D69">
        <v>11.553000000000001</v>
      </c>
      <c r="E69">
        <v>0</v>
      </c>
      <c r="F69" t="s">
        <v>128</v>
      </c>
      <c r="G69" t="s">
        <v>41</v>
      </c>
      <c r="H69" t="s">
        <v>36</v>
      </c>
      <c r="I69" t="s">
        <v>42</v>
      </c>
      <c r="J69" t="s">
        <v>43</v>
      </c>
      <c r="K69" s="4" t="e">
        <f>- Other measurements: H16, M52, M56</f>
        <v>#NAME?</v>
      </c>
      <c r="L69" t="s">
        <v>172</v>
      </c>
      <c r="M69" t="s">
        <v>26</v>
      </c>
      <c r="N69">
        <v>2</v>
      </c>
      <c r="P69" t="s">
        <v>27</v>
      </c>
      <c r="Q69" t="s">
        <v>173</v>
      </c>
      <c r="S69" t="s">
        <v>29</v>
      </c>
    </row>
    <row r="70" spans="1:19" x14ac:dyDescent="0.2">
      <c r="A70">
        <v>26</v>
      </c>
      <c r="B70" t="s">
        <v>171</v>
      </c>
      <c r="C70" t="s">
        <v>20</v>
      </c>
      <c r="D70">
        <v>11.228999999999999</v>
      </c>
      <c r="E70">
        <v>10</v>
      </c>
      <c r="F70" t="s">
        <v>128</v>
      </c>
      <c r="G70" t="s">
        <v>41</v>
      </c>
      <c r="H70" t="s">
        <v>36</v>
      </c>
      <c r="I70" t="s">
        <v>42</v>
      </c>
      <c r="J70" t="s">
        <v>43</v>
      </c>
      <c r="K70" s="4" t="e">
        <f>- Other measurements: H16, M52, M56</f>
        <v>#NAME?</v>
      </c>
      <c r="L70" t="s">
        <v>172</v>
      </c>
      <c r="M70" t="s">
        <v>26</v>
      </c>
      <c r="N70">
        <v>2</v>
      </c>
      <c r="P70" t="s">
        <v>27</v>
      </c>
      <c r="Q70" t="s">
        <v>173</v>
      </c>
      <c r="S70" t="s">
        <v>29</v>
      </c>
    </row>
    <row r="71" spans="1:19" x14ac:dyDescent="0.2">
      <c r="A71">
        <v>26</v>
      </c>
      <c r="B71" t="s">
        <v>171</v>
      </c>
      <c r="C71" t="s">
        <v>20</v>
      </c>
      <c r="D71">
        <v>10.922000000000001</v>
      </c>
      <c r="E71">
        <v>20</v>
      </c>
      <c r="F71" t="s">
        <v>128</v>
      </c>
      <c r="G71" t="s">
        <v>41</v>
      </c>
      <c r="H71" t="s">
        <v>36</v>
      </c>
      <c r="I71" t="s">
        <v>42</v>
      </c>
      <c r="J71" t="s">
        <v>43</v>
      </c>
      <c r="K71" s="4" t="e">
        <f>- Other measurements: H16, M52, M56</f>
        <v>#NAME?</v>
      </c>
      <c r="L71" t="s">
        <v>172</v>
      </c>
      <c r="M71" t="s">
        <v>26</v>
      </c>
      <c r="N71">
        <v>2</v>
      </c>
      <c r="P71" t="s">
        <v>27</v>
      </c>
      <c r="Q71" t="s">
        <v>173</v>
      </c>
      <c r="S71" t="s">
        <v>29</v>
      </c>
    </row>
    <row r="72" spans="1:19" x14ac:dyDescent="0.2">
      <c r="A72">
        <v>26</v>
      </c>
      <c r="B72" t="s">
        <v>171</v>
      </c>
      <c r="C72" t="s">
        <v>20</v>
      </c>
      <c r="D72">
        <v>10.63</v>
      </c>
      <c r="E72">
        <v>30</v>
      </c>
      <c r="F72" t="s">
        <v>128</v>
      </c>
      <c r="G72" t="s">
        <v>41</v>
      </c>
      <c r="H72" t="s">
        <v>36</v>
      </c>
      <c r="I72" t="s">
        <v>42</v>
      </c>
      <c r="J72" t="s">
        <v>43</v>
      </c>
      <c r="K72" s="4" t="e">
        <f>- Other measurements: H16, M52, M56</f>
        <v>#NAME?</v>
      </c>
      <c r="L72" t="s">
        <v>172</v>
      </c>
      <c r="M72" t="s">
        <v>26</v>
      </c>
      <c r="N72">
        <v>2</v>
      </c>
      <c r="P72" t="s">
        <v>27</v>
      </c>
      <c r="Q72" t="s">
        <v>173</v>
      </c>
      <c r="S72" t="s">
        <v>29</v>
      </c>
    </row>
    <row r="73" spans="1:19" x14ac:dyDescent="0.2">
      <c r="A73">
        <v>26</v>
      </c>
      <c r="B73" t="s">
        <v>171</v>
      </c>
      <c r="C73" t="s">
        <v>20</v>
      </c>
      <c r="D73">
        <v>10.352</v>
      </c>
      <c r="E73">
        <v>40</v>
      </c>
      <c r="F73" t="s">
        <v>128</v>
      </c>
      <c r="G73" t="s">
        <v>41</v>
      </c>
      <c r="H73" t="s">
        <v>36</v>
      </c>
      <c r="I73" t="s">
        <v>42</v>
      </c>
      <c r="J73" t="s">
        <v>43</v>
      </c>
      <c r="K73" s="4" t="e">
        <f>- Other measurements: H16, M52, M56</f>
        <v>#NAME?</v>
      </c>
      <c r="L73" t="s">
        <v>172</v>
      </c>
      <c r="M73" t="s">
        <v>26</v>
      </c>
      <c r="N73">
        <v>2</v>
      </c>
      <c r="P73" t="s">
        <v>27</v>
      </c>
      <c r="Q73" t="s">
        <v>173</v>
      </c>
      <c r="S73" t="s">
        <v>29</v>
      </c>
    </row>
    <row r="74" spans="1:19" x14ac:dyDescent="0.2">
      <c r="A74">
        <v>26</v>
      </c>
      <c r="B74" t="s">
        <v>171</v>
      </c>
      <c r="C74" t="s">
        <v>20</v>
      </c>
      <c r="D74">
        <v>10.087999999999999</v>
      </c>
      <c r="E74">
        <v>50</v>
      </c>
      <c r="F74" t="s">
        <v>128</v>
      </c>
      <c r="G74" t="s">
        <v>41</v>
      </c>
      <c r="H74" t="s">
        <v>36</v>
      </c>
      <c r="I74" t="s">
        <v>42</v>
      </c>
      <c r="J74" t="s">
        <v>43</v>
      </c>
      <c r="K74" s="4" t="e">
        <f>- Other measurements: H16, M52, M56</f>
        <v>#NAME?</v>
      </c>
      <c r="L74" t="s">
        <v>172</v>
      </c>
      <c r="M74" t="s">
        <v>26</v>
      </c>
      <c r="N74">
        <v>2</v>
      </c>
      <c r="P74" t="s">
        <v>27</v>
      </c>
      <c r="Q74" t="s">
        <v>173</v>
      </c>
      <c r="S74" t="s">
        <v>29</v>
      </c>
    </row>
    <row r="75" spans="1:19" x14ac:dyDescent="0.2">
      <c r="A75">
        <v>26</v>
      </c>
      <c r="B75" t="s">
        <v>171</v>
      </c>
      <c r="C75" t="s">
        <v>20</v>
      </c>
      <c r="D75">
        <v>10.731999999999999</v>
      </c>
      <c r="E75">
        <v>25</v>
      </c>
      <c r="F75" t="s">
        <v>174</v>
      </c>
      <c r="G75" t="s">
        <v>35</v>
      </c>
      <c r="H75" t="s">
        <v>36</v>
      </c>
      <c r="I75" t="s">
        <v>37</v>
      </c>
      <c r="K75" s="4" t="e">
        <f>- Other measurements: H16, M52, M56</f>
        <v>#NAME?</v>
      </c>
      <c r="L75" t="s">
        <v>172</v>
      </c>
      <c r="M75" t="s">
        <v>26</v>
      </c>
      <c r="N75">
        <v>2</v>
      </c>
      <c r="P75" t="s">
        <v>27</v>
      </c>
      <c r="Q75" t="s">
        <v>173</v>
      </c>
      <c r="S75" t="s">
        <v>29</v>
      </c>
    </row>
    <row r="76" spans="1:19" hidden="1" x14ac:dyDescent="0.2">
      <c r="A76">
        <v>26</v>
      </c>
      <c r="B76" t="s">
        <v>171</v>
      </c>
      <c r="C76" t="s">
        <v>20</v>
      </c>
      <c r="D76">
        <v>11.14</v>
      </c>
      <c r="E76">
        <v>18</v>
      </c>
      <c r="F76" t="s">
        <v>54</v>
      </c>
      <c r="G76" t="s">
        <v>55</v>
      </c>
      <c r="H76" t="s">
        <v>46</v>
      </c>
      <c r="I76" t="s">
        <v>56</v>
      </c>
      <c r="K76" t="e">
        <f>- Other measurements: H16, M52, M56</f>
        <v>#NAME?</v>
      </c>
      <c r="L76" t="s">
        <v>172</v>
      </c>
      <c r="M76" t="s">
        <v>26</v>
      </c>
      <c r="N76">
        <v>2</v>
      </c>
      <c r="P76" t="s">
        <v>27</v>
      </c>
      <c r="Q76" t="s">
        <v>173</v>
      </c>
      <c r="S76" t="s">
        <v>29</v>
      </c>
    </row>
    <row r="77" spans="1:19" hidden="1" x14ac:dyDescent="0.2">
      <c r="A77">
        <v>26</v>
      </c>
      <c r="B77" t="s">
        <v>171</v>
      </c>
      <c r="C77" t="s">
        <v>20</v>
      </c>
      <c r="D77">
        <v>11.6</v>
      </c>
      <c r="E77">
        <v>0</v>
      </c>
      <c r="F77" t="s">
        <v>175</v>
      </c>
      <c r="G77" t="s">
        <v>58</v>
      </c>
      <c r="H77" t="s">
        <v>46</v>
      </c>
      <c r="I77" t="s">
        <v>59</v>
      </c>
      <c r="K77" t="e">
        <f>- Other measurements: H16, M52, M56</f>
        <v>#NAME?</v>
      </c>
      <c r="L77" t="s">
        <v>172</v>
      </c>
      <c r="M77" t="s">
        <v>26</v>
      </c>
      <c r="N77">
        <v>2</v>
      </c>
      <c r="P77" t="s">
        <v>27</v>
      </c>
      <c r="Q77" t="s">
        <v>173</v>
      </c>
      <c r="S77" t="s">
        <v>29</v>
      </c>
    </row>
    <row r="78" spans="1:19" hidden="1" x14ac:dyDescent="0.2">
      <c r="A78">
        <v>26</v>
      </c>
      <c r="B78" t="s">
        <v>171</v>
      </c>
      <c r="C78" t="s">
        <v>20</v>
      </c>
      <c r="D78">
        <v>10.81</v>
      </c>
      <c r="E78">
        <v>25</v>
      </c>
      <c r="F78" t="s">
        <v>175</v>
      </c>
      <c r="G78" t="s">
        <v>58</v>
      </c>
      <c r="H78" t="s">
        <v>46</v>
      </c>
      <c r="I78" t="s">
        <v>59</v>
      </c>
      <c r="K78" t="e">
        <f>- Other measurements: H16, M52, M56</f>
        <v>#NAME?</v>
      </c>
      <c r="L78" t="s">
        <v>172</v>
      </c>
      <c r="M78" t="s">
        <v>26</v>
      </c>
      <c r="N78">
        <v>2</v>
      </c>
      <c r="P78" t="s">
        <v>27</v>
      </c>
      <c r="Q78" t="s">
        <v>173</v>
      </c>
      <c r="S78" t="s">
        <v>29</v>
      </c>
    </row>
    <row r="79" spans="1:19" hidden="1" x14ac:dyDescent="0.2">
      <c r="A79">
        <v>26</v>
      </c>
      <c r="B79" t="s">
        <v>171</v>
      </c>
      <c r="C79" t="s">
        <v>48</v>
      </c>
      <c r="D79">
        <v>3.23</v>
      </c>
      <c r="E79">
        <v>25</v>
      </c>
      <c r="F79" t="s">
        <v>53</v>
      </c>
      <c r="G79" t="s">
        <v>45</v>
      </c>
      <c r="H79" t="s">
        <v>46</v>
      </c>
      <c r="I79" t="s">
        <v>137</v>
      </c>
      <c r="K79" t="e">
        <f>- Other measurements: H16, M52, M56</f>
        <v>#NAME?</v>
      </c>
      <c r="L79" t="s">
        <v>172</v>
      </c>
      <c r="M79" t="s">
        <v>26</v>
      </c>
      <c r="N79">
        <v>2</v>
      </c>
      <c r="P79" t="s">
        <v>27</v>
      </c>
      <c r="Q79" t="s">
        <v>173</v>
      </c>
      <c r="S79" t="s">
        <v>50</v>
      </c>
    </row>
    <row r="80" spans="1:19" hidden="1" x14ac:dyDescent="0.2">
      <c r="A80">
        <v>26</v>
      </c>
      <c r="B80" t="s">
        <v>171</v>
      </c>
      <c r="C80" t="s">
        <v>48</v>
      </c>
      <c r="D80">
        <v>2.79</v>
      </c>
      <c r="E80">
        <v>25</v>
      </c>
      <c r="F80" t="s">
        <v>138</v>
      </c>
      <c r="G80" t="s">
        <v>45</v>
      </c>
      <c r="H80" t="s">
        <v>23</v>
      </c>
      <c r="I80" t="s">
        <v>137</v>
      </c>
      <c r="K80" t="e">
        <f>- Other measurements: H16, M52, M56</f>
        <v>#NAME?</v>
      </c>
      <c r="L80" t="s">
        <v>172</v>
      </c>
      <c r="M80" t="s">
        <v>26</v>
      </c>
      <c r="N80">
        <v>2</v>
      </c>
      <c r="P80" t="s">
        <v>27</v>
      </c>
      <c r="Q80" t="s">
        <v>173</v>
      </c>
      <c r="S80" t="s">
        <v>50</v>
      </c>
    </row>
    <row r="81" spans="1:19" hidden="1" x14ac:dyDescent="0.2">
      <c r="A81">
        <v>26</v>
      </c>
      <c r="B81" t="s">
        <v>171</v>
      </c>
      <c r="C81" t="s">
        <v>48</v>
      </c>
      <c r="D81">
        <v>2.44</v>
      </c>
      <c r="E81">
        <v>25</v>
      </c>
      <c r="F81" t="s">
        <v>139</v>
      </c>
      <c r="G81" t="s">
        <v>45</v>
      </c>
      <c r="H81" t="s">
        <v>23</v>
      </c>
      <c r="I81" t="s">
        <v>137</v>
      </c>
      <c r="K81" t="e">
        <f>- Other measurements: H16, M52, M56</f>
        <v>#NAME?</v>
      </c>
      <c r="L81" t="s">
        <v>172</v>
      </c>
      <c r="M81" t="s">
        <v>26</v>
      </c>
      <c r="N81">
        <v>2</v>
      </c>
      <c r="P81" t="s">
        <v>27</v>
      </c>
      <c r="Q81" t="s">
        <v>173</v>
      </c>
      <c r="S81" t="s">
        <v>50</v>
      </c>
    </row>
    <row r="82" spans="1:19" hidden="1" x14ac:dyDescent="0.2">
      <c r="A82">
        <v>26</v>
      </c>
      <c r="B82" t="s">
        <v>171</v>
      </c>
      <c r="C82" t="s">
        <v>48</v>
      </c>
      <c r="D82">
        <v>2.12</v>
      </c>
      <c r="E82">
        <v>25</v>
      </c>
      <c r="F82" t="s">
        <v>140</v>
      </c>
      <c r="G82" t="s">
        <v>45</v>
      </c>
      <c r="H82" t="s">
        <v>23</v>
      </c>
      <c r="I82" t="s">
        <v>137</v>
      </c>
      <c r="K82" t="e">
        <f>- Other measurements: H16, M52, M56</f>
        <v>#NAME?</v>
      </c>
      <c r="L82" t="s">
        <v>172</v>
      </c>
      <c r="M82" t="s">
        <v>26</v>
      </c>
      <c r="N82">
        <v>2</v>
      </c>
      <c r="P82" t="s">
        <v>27</v>
      </c>
      <c r="Q82" t="s">
        <v>173</v>
      </c>
      <c r="S82" t="s">
        <v>50</v>
      </c>
    </row>
    <row r="83" spans="1:19" hidden="1" x14ac:dyDescent="0.2">
      <c r="A83">
        <v>26</v>
      </c>
      <c r="B83" t="s">
        <v>171</v>
      </c>
      <c r="C83" t="s">
        <v>20</v>
      </c>
      <c r="D83">
        <v>11.55</v>
      </c>
      <c r="E83">
        <v>0</v>
      </c>
      <c r="F83" t="s">
        <v>145</v>
      </c>
      <c r="G83" t="s">
        <v>63</v>
      </c>
      <c r="H83" t="s">
        <v>23</v>
      </c>
      <c r="I83" t="s">
        <v>146</v>
      </c>
      <c r="K83" t="e">
        <f>- Other measurements: H16, M52, M56</f>
        <v>#NAME?</v>
      </c>
      <c r="L83" t="s">
        <v>172</v>
      </c>
      <c r="M83" t="s">
        <v>26</v>
      </c>
      <c r="N83">
        <v>2</v>
      </c>
      <c r="P83" t="s">
        <v>27</v>
      </c>
      <c r="Q83" t="s">
        <v>173</v>
      </c>
      <c r="S83" t="s">
        <v>29</v>
      </c>
    </row>
    <row r="84" spans="1:19" hidden="1" x14ac:dyDescent="0.2">
      <c r="A84">
        <v>28</v>
      </c>
      <c r="B84" t="s">
        <v>176</v>
      </c>
      <c r="C84" t="s">
        <v>73</v>
      </c>
      <c r="D84">
        <v>-3.7</v>
      </c>
      <c r="E84" t="s">
        <v>74</v>
      </c>
      <c r="G84" t="s">
        <v>75</v>
      </c>
      <c r="H84" t="s">
        <v>23</v>
      </c>
      <c r="I84" t="s">
        <v>76</v>
      </c>
      <c r="K84"/>
      <c r="L84" t="s">
        <v>177</v>
      </c>
      <c r="M84" t="s">
        <v>26</v>
      </c>
      <c r="N84">
        <v>2</v>
      </c>
      <c r="P84" t="s">
        <v>27</v>
      </c>
      <c r="Q84" t="s">
        <v>178</v>
      </c>
      <c r="S84" t="s">
        <v>29</v>
      </c>
    </row>
    <row r="85" spans="1:19" hidden="1" x14ac:dyDescent="0.2">
      <c r="A85">
        <v>28</v>
      </c>
      <c r="B85" t="s">
        <v>176</v>
      </c>
      <c r="C85" t="s">
        <v>20</v>
      </c>
      <c r="D85">
        <v>-0.46</v>
      </c>
      <c r="E85" t="s">
        <v>74</v>
      </c>
      <c r="G85" t="s">
        <v>75</v>
      </c>
      <c r="H85" t="s">
        <v>23</v>
      </c>
      <c r="I85" t="s">
        <v>76</v>
      </c>
      <c r="K85"/>
      <c r="L85" t="s">
        <v>177</v>
      </c>
      <c r="M85" t="s">
        <v>26</v>
      </c>
      <c r="N85">
        <v>2</v>
      </c>
      <c r="P85" t="s">
        <v>27</v>
      </c>
      <c r="Q85" t="s">
        <v>178</v>
      </c>
      <c r="S85" t="s">
        <v>29</v>
      </c>
    </row>
    <row r="86" spans="1:19" hidden="1" x14ac:dyDescent="0.2">
      <c r="A86">
        <v>29</v>
      </c>
      <c r="B86" t="s">
        <v>179</v>
      </c>
      <c r="C86" t="s">
        <v>20</v>
      </c>
      <c r="D86">
        <v>-1.76</v>
      </c>
      <c r="E86" t="s">
        <v>86</v>
      </c>
      <c r="G86" t="s">
        <v>75</v>
      </c>
      <c r="H86" t="s">
        <v>23</v>
      </c>
      <c r="I86" t="s">
        <v>180</v>
      </c>
      <c r="K86"/>
      <c r="L86" t="s">
        <v>181</v>
      </c>
      <c r="M86" t="s">
        <v>26</v>
      </c>
      <c r="N86">
        <v>2</v>
      </c>
      <c r="P86" t="s">
        <v>27</v>
      </c>
      <c r="Q86" t="s">
        <v>182</v>
      </c>
      <c r="S86" t="s">
        <v>29</v>
      </c>
    </row>
    <row r="87" spans="1:19" hidden="1" x14ac:dyDescent="0.2">
      <c r="A87">
        <v>32</v>
      </c>
      <c r="B87" t="s">
        <v>183</v>
      </c>
      <c r="C87" t="s">
        <v>20</v>
      </c>
      <c r="D87">
        <v>4.5999999999999996</v>
      </c>
      <c r="E87">
        <v>20</v>
      </c>
      <c r="F87" t="s">
        <v>184</v>
      </c>
      <c r="G87" t="s">
        <v>185</v>
      </c>
      <c r="H87" t="s">
        <v>23</v>
      </c>
      <c r="I87" t="s">
        <v>186</v>
      </c>
      <c r="K87"/>
      <c r="L87" t="s">
        <v>187</v>
      </c>
      <c r="M87" t="s">
        <v>120</v>
      </c>
      <c r="N87">
        <v>5</v>
      </c>
      <c r="P87" t="s">
        <v>27</v>
      </c>
      <c r="Q87" t="s">
        <v>188</v>
      </c>
      <c r="S87" t="s">
        <v>29</v>
      </c>
    </row>
    <row r="88" spans="1:19" hidden="1" x14ac:dyDescent="0.2">
      <c r="A88">
        <v>32</v>
      </c>
      <c r="B88" t="s">
        <v>183</v>
      </c>
      <c r="C88" t="s">
        <v>20</v>
      </c>
      <c r="D88">
        <v>4.6500000000000004</v>
      </c>
      <c r="E88">
        <v>20</v>
      </c>
      <c r="F88" t="s">
        <v>184</v>
      </c>
      <c r="G88" t="s">
        <v>189</v>
      </c>
      <c r="I88" t="s">
        <v>190</v>
      </c>
      <c r="K88"/>
      <c r="L88" t="s">
        <v>187</v>
      </c>
      <c r="M88" t="s">
        <v>120</v>
      </c>
      <c r="N88">
        <v>5</v>
      </c>
      <c r="P88" t="s">
        <v>27</v>
      </c>
      <c r="Q88" t="s">
        <v>188</v>
      </c>
      <c r="S88" t="s">
        <v>29</v>
      </c>
    </row>
    <row r="89" spans="1:19" hidden="1" x14ac:dyDescent="0.2">
      <c r="A89">
        <v>33</v>
      </c>
      <c r="B89" t="s">
        <v>191</v>
      </c>
      <c r="C89" t="s">
        <v>20</v>
      </c>
      <c r="D89">
        <v>9.0500000000000007</v>
      </c>
      <c r="E89">
        <v>25</v>
      </c>
      <c r="F89" t="s">
        <v>192</v>
      </c>
      <c r="G89" t="s">
        <v>63</v>
      </c>
      <c r="H89" t="s">
        <v>46</v>
      </c>
      <c r="I89" t="s">
        <v>193</v>
      </c>
      <c r="K89"/>
      <c r="L89" t="s">
        <v>194</v>
      </c>
      <c r="M89" t="s">
        <v>26</v>
      </c>
      <c r="N89">
        <v>2</v>
      </c>
      <c r="P89" t="s">
        <v>27</v>
      </c>
      <c r="Q89" t="s">
        <v>195</v>
      </c>
      <c r="S89" t="s">
        <v>29</v>
      </c>
    </row>
    <row r="90" spans="1:19" hidden="1" x14ac:dyDescent="0.2">
      <c r="A90">
        <v>33</v>
      </c>
      <c r="B90" t="s">
        <v>191</v>
      </c>
      <c r="C90" t="s">
        <v>20</v>
      </c>
      <c r="D90">
        <v>9.25</v>
      </c>
      <c r="E90">
        <v>25</v>
      </c>
      <c r="F90" t="s">
        <v>79</v>
      </c>
      <c r="G90" t="s">
        <v>63</v>
      </c>
      <c r="H90" t="s">
        <v>46</v>
      </c>
      <c r="I90" t="s">
        <v>196</v>
      </c>
      <c r="K90"/>
      <c r="L90" t="s">
        <v>194</v>
      </c>
      <c r="M90" t="s">
        <v>26</v>
      </c>
      <c r="N90">
        <v>2</v>
      </c>
      <c r="P90" t="s">
        <v>27</v>
      </c>
      <c r="Q90" t="s">
        <v>195</v>
      </c>
      <c r="S90" t="s">
        <v>29</v>
      </c>
    </row>
    <row r="91" spans="1:19" hidden="1" x14ac:dyDescent="0.2">
      <c r="A91">
        <v>34</v>
      </c>
      <c r="B91" t="s">
        <v>197</v>
      </c>
      <c r="C91" t="s">
        <v>20</v>
      </c>
      <c r="D91">
        <v>9.0399999999999991</v>
      </c>
      <c r="E91">
        <v>20</v>
      </c>
      <c r="F91" t="s">
        <v>198</v>
      </c>
      <c r="G91" t="s">
        <v>55</v>
      </c>
      <c r="H91" t="s">
        <v>23</v>
      </c>
      <c r="I91" t="s">
        <v>199</v>
      </c>
      <c r="K91"/>
      <c r="L91" t="s">
        <v>200</v>
      </c>
      <c r="M91" t="s">
        <v>26</v>
      </c>
      <c r="N91">
        <v>2</v>
      </c>
      <c r="P91" t="s">
        <v>27</v>
      </c>
      <c r="Q91" t="s">
        <v>201</v>
      </c>
      <c r="S91" t="s">
        <v>29</v>
      </c>
    </row>
    <row r="92" spans="1:19" hidden="1" x14ac:dyDescent="0.2">
      <c r="A92">
        <v>35</v>
      </c>
      <c r="B92" t="s">
        <v>202</v>
      </c>
      <c r="C92" t="s">
        <v>20</v>
      </c>
      <c r="D92">
        <v>8.3699999999999992</v>
      </c>
      <c r="E92">
        <v>20</v>
      </c>
      <c r="F92" t="s">
        <v>198</v>
      </c>
      <c r="G92" t="s">
        <v>55</v>
      </c>
      <c r="H92" t="s">
        <v>23</v>
      </c>
      <c r="I92" t="s">
        <v>199</v>
      </c>
      <c r="K92"/>
      <c r="L92" t="s">
        <v>203</v>
      </c>
      <c r="M92" t="s">
        <v>26</v>
      </c>
      <c r="N92">
        <v>2</v>
      </c>
      <c r="P92" t="s">
        <v>27</v>
      </c>
      <c r="Q92" t="s">
        <v>204</v>
      </c>
      <c r="S92" t="s">
        <v>29</v>
      </c>
    </row>
    <row r="93" spans="1:19" x14ac:dyDescent="0.2">
      <c r="A93">
        <v>36</v>
      </c>
      <c r="B93" t="s">
        <v>205</v>
      </c>
      <c r="C93" t="s">
        <v>20</v>
      </c>
      <c r="D93">
        <v>10.807</v>
      </c>
      <c r="E93">
        <v>20</v>
      </c>
      <c r="F93" t="s">
        <v>40</v>
      </c>
      <c r="G93" t="s">
        <v>41</v>
      </c>
      <c r="H93" t="s">
        <v>36</v>
      </c>
      <c r="I93" t="s">
        <v>206</v>
      </c>
      <c r="J93" t="s">
        <v>43</v>
      </c>
      <c r="K93" s="4" t="e">
        <f>- Other measurements: A11, B135, C8, H16, M45, M52, R38</f>
        <v>#NAME?</v>
      </c>
      <c r="L93" t="s">
        <v>207</v>
      </c>
      <c r="M93" t="s">
        <v>26</v>
      </c>
      <c r="N93">
        <v>2</v>
      </c>
      <c r="P93" t="s">
        <v>27</v>
      </c>
      <c r="Q93" t="s">
        <v>208</v>
      </c>
      <c r="S93" t="s">
        <v>29</v>
      </c>
    </row>
    <row r="94" spans="1:19" x14ac:dyDescent="0.2">
      <c r="A94">
        <v>36</v>
      </c>
      <c r="B94" t="s">
        <v>205</v>
      </c>
      <c r="C94" t="s">
        <v>20</v>
      </c>
      <c r="D94">
        <v>10.157999999999999</v>
      </c>
      <c r="E94">
        <v>40</v>
      </c>
      <c r="F94" t="s">
        <v>40</v>
      </c>
      <c r="G94" t="s">
        <v>41</v>
      </c>
      <c r="H94" t="s">
        <v>36</v>
      </c>
      <c r="I94" t="s">
        <v>206</v>
      </c>
      <c r="J94" t="s">
        <v>43</v>
      </c>
      <c r="K94" s="4" t="e">
        <f>- Other measurements: A11, B135, C8, H16, M45, M52, R38</f>
        <v>#NAME?</v>
      </c>
      <c r="L94" t="s">
        <v>207</v>
      </c>
      <c r="M94" t="s">
        <v>26</v>
      </c>
      <c r="N94">
        <v>2</v>
      </c>
      <c r="P94" t="s">
        <v>27</v>
      </c>
      <c r="Q94" t="s">
        <v>208</v>
      </c>
      <c r="S94" t="s">
        <v>29</v>
      </c>
    </row>
    <row r="95" spans="1:19" hidden="1" x14ac:dyDescent="0.2">
      <c r="A95">
        <v>36</v>
      </c>
      <c r="B95" t="s">
        <v>205</v>
      </c>
      <c r="C95" t="s">
        <v>20</v>
      </c>
      <c r="D95">
        <v>10.78</v>
      </c>
      <c r="E95">
        <v>18</v>
      </c>
      <c r="F95" t="s">
        <v>209</v>
      </c>
      <c r="G95" t="s">
        <v>55</v>
      </c>
      <c r="H95" t="s">
        <v>46</v>
      </c>
      <c r="I95" t="s">
        <v>56</v>
      </c>
      <c r="K95" t="e">
        <f>- Other measurements: A11, B135, C8, H16, M45, M52, R38</f>
        <v>#NAME?</v>
      </c>
      <c r="L95" t="s">
        <v>207</v>
      </c>
      <c r="M95" t="s">
        <v>26</v>
      </c>
      <c r="N95">
        <v>2</v>
      </c>
      <c r="P95" t="s">
        <v>27</v>
      </c>
      <c r="Q95" t="s">
        <v>208</v>
      </c>
      <c r="S95" t="s">
        <v>29</v>
      </c>
    </row>
    <row r="96" spans="1:19" hidden="1" x14ac:dyDescent="0.2">
      <c r="A96">
        <v>36</v>
      </c>
      <c r="B96" t="s">
        <v>205</v>
      </c>
      <c r="C96" t="s">
        <v>20</v>
      </c>
      <c r="D96">
        <v>11.61</v>
      </c>
      <c r="E96">
        <v>0</v>
      </c>
      <c r="F96" t="s">
        <v>210</v>
      </c>
      <c r="G96" t="s">
        <v>58</v>
      </c>
      <c r="H96" t="s">
        <v>46</v>
      </c>
      <c r="I96" t="s">
        <v>59</v>
      </c>
      <c r="K96" t="e">
        <f>- Other measurements: A11, B135, C8, H16, M45, M52, R38</f>
        <v>#NAME?</v>
      </c>
      <c r="L96" t="s">
        <v>207</v>
      </c>
      <c r="M96" t="s">
        <v>26</v>
      </c>
      <c r="N96">
        <v>2</v>
      </c>
      <c r="P96" t="s">
        <v>27</v>
      </c>
      <c r="Q96" t="s">
        <v>208</v>
      </c>
      <c r="S96" t="s">
        <v>29</v>
      </c>
    </row>
    <row r="97" spans="1:19" hidden="1" x14ac:dyDescent="0.2">
      <c r="A97">
        <v>36</v>
      </c>
      <c r="B97" t="s">
        <v>205</v>
      </c>
      <c r="C97" t="s">
        <v>20</v>
      </c>
      <c r="D97">
        <v>10.7</v>
      </c>
      <c r="E97">
        <v>25</v>
      </c>
      <c r="F97" t="s">
        <v>210</v>
      </c>
      <c r="G97" t="s">
        <v>58</v>
      </c>
      <c r="H97" t="s">
        <v>46</v>
      </c>
      <c r="I97" t="s">
        <v>59</v>
      </c>
      <c r="K97" t="e">
        <f>- Other measurements: A11, B135, C8, H16, M45, M52, R38</f>
        <v>#NAME?</v>
      </c>
      <c r="L97" t="s">
        <v>207</v>
      </c>
      <c r="M97" t="s">
        <v>26</v>
      </c>
      <c r="N97">
        <v>2</v>
      </c>
      <c r="P97" t="s">
        <v>27</v>
      </c>
      <c r="Q97" t="s">
        <v>208</v>
      </c>
      <c r="S97" t="s">
        <v>29</v>
      </c>
    </row>
    <row r="98" spans="1:19" hidden="1" x14ac:dyDescent="0.2">
      <c r="A98">
        <v>36</v>
      </c>
      <c r="B98" t="s">
        <v>205</v>
      </c>
      <c r="C98" t="s">
        <v>20</v>
      </c>
      <c r="D98">
        <v>10.79</v>
      </c>
      <c r="E98">
        <v>20</v>
      </c>
      <c r="F98" t="s">
        <v>211</v>
      </c>
      <c r="G98" t="s">
        <v>212</v>
      </c>
      <c r="H98" t="s">
        <v>46</v>
      </c>
      <c r="I98" t="s">
        <v>213</v>
      </c>
      <c r="J98" t="s">
        <v>43</v>
      </c>
      <c r="K98" t="e">
        <f>- Other measurements: A11, B135, C8, H16, M45, M52, R38</f>
        <v>#NAME?</v>
      </c>
      <c r="L98" t="s">
        <v>207</v>
      </c>
      <c r="M98" t="s">
        <v>26</v>
      </c>
      <c r="N98">
        <v>2</v>
      </c>
      <c r="P98" t="s">
        <v>27</v>
      </c>
      <c r="Q98" t="s">
        <v>208</v>
      </c>
      <c r="S98" t="s">
        <v>29</v>
      </c>
    </row>
    <row r="99" spans="1:19" hidden="1" x14ac:dyDescent="0.2">
      <c r="A99">
        <v>36</v>
      </c>
      <c r="B99" t="s">
        <v>205</v>
      </c>
      <c r="C99" t="s">
        <v>20</v>
      </c>
      <c r="D99">
        <v>10.67</v>
      </c>
      <c r="E99">
        <v>25</v>
      </c>
      <c r="F99" t="s">
        <v>211</v>
      </c>
      <c r="G99" t="s">
        <v>212</v>
      </c>
      <c r="H99" t="s">
        <v>46</v>
      </c>
      <c r="I99" t="s">
        <v>213</v>
      </c>
      <c r="J99" t="s">
        <v>43</v>
      </c>
      <c r="K99" t="e">
        <f>- Other measurements: A11, B135, C8, H16, M45, M52, R38</f>
        <v>#NAME?</v>
      </c>
      <c r="L99" t="s">
        <v>207</v>
      </c>
      <c r="M99" t="s">
        <v>26</v>
      </c>
      <c r="N99">
        <v>2</v>
      </c>
      <c r="P99" t="s">
        <v>27</v>
      </c>
      <c r="Q99" t="s">
        <v>208</v>
      </c>
      <c r="S99" t="s">
        <v>29</v>
      </c>
    </row>
    <row r="100" spans="1:19" hidden="1" x14ac:dyDescent="0.2">
      <c r="A100">
        <v>36</v>
      </c>
      <c r="B100" t="s">
        <v>205</v>
      </c>
      <c r="C100" t="s">
        <v>20</v>
      </c>
      <c r="D100">
        <v>10.4</v>
      </c>
      <c r="E100">
        <v>35</v>
      </c>
      <c r="F100" t="s">
        <v>211</v>
      </c>
      <c r="G100" t="s">
        <v>212</v>
      </c>
      <c r="H100" t="s">
        <v>46</v>
      </c>
      <c r="I100" t="s">
        <v>213</v>
      </c>
      <c r="J100" t="s">
        <v>43</v>
      </c>
      <c r="K100" t="e">
        <f>- Other measurements: A11, B135, C8, H16, M45, M52, R38</f>
        <v>#NAME?</v>
      </c>
      <c r="L100" t="s">
        <v>207</v>
      </c>
      <c r="M100" t="s">
        <v>26</v>
      </c>
      <c r="N100">
        <v>2</v>
      </c>
      <c r="P100" t="s">
        <v>27</v>
      </c>
      <c r="Q100" t="s">
        <v>208</v>
      </c>
      <c r="S100" t="s">
        <v>29</v>
      </c>
    </row>
    <row r="101" spans="1:19" hidden="1" x14ac:dyDescent="0.2">
      <c r="A101">
        <v>36</v>
      </c>
      <c r="B101" t="s">
        <v>205</v>
      </c>
      <c r="C101" t="s">
        <v>20</v>
      </c>
      <c r="D101">
        <v>10.14</v>
      </c>
      <c r="E101">
        <v>45</v>
      </c>
      <c r="F101" t="s">
        <v>211</v>
      </c>
      <c r="G101" t="s">
        <v>212</v>
      </c>
      <c r="H101" t="s">
        <v>46</v>
      </c>
      <c r="I101" t="s">
        <v>213</v>
      </c>
      <c r="J101" t="s">
        <v>43</v>
      </c>
      <c r="K101" t="e">
        <f>- Other measurements: A11, B135, C8, H16, M45, M52, R38</f>
        <v>#NAME?</v>
      </c>
      <c r="L101" t="s">
        <v>207</v>
      </c>
      <c r="M101" t="s">
        <v>26</v>
      </c>
      <c r="N101">
        <v>2</v>
      </c>
      <c r="P101" t="s">
        <v>27</v>
      </c>
      <c r="Q101" t="s">
        <v>208</v>
      </c>
      <c r="S101" t="s">
        <v>29</v>
      </c>
    </row>
    <row r="102" spans="1:19" hidden="1" x14ac:dyDescent="0.2">
      <c r="A102">
        <v>36</v>
      </c>
      <c r="B102" t="s">
        <v>205</v>
      </c>
      <c r="C102" t="s">
        <v>20</v>
      </c>
      <c r="D102">
        <v>10.75</v>
      </c>
      <c r="E102">
        <v>25</v>
      </c>
      <c r="F102" t="s">
        <v>79</v>
      </c>
      <c r="G102" t="s">
        <v>63</v>
      </c>
      <c r="H102" t="s">
        <v>46</v>
      </c>
      <c r="I102" t="s">
        <v>214</v>
      </c>
      <c r="K102" t="e">
        <f>- Other measurements: A11, B135, C8, H16, M45, M52, R38</f>
        <v>#NAME?</v>
      </c>
      <c r="L102" t="s">
        <v>207</v>
      </c>
      <c r="M102" t="s">
        <v>26</v>
      </c>
      <c r="N102">
        <v>2</v>
      </c>
      <c r="P102" t="s">
        <v>27</v>
      </c>
      <c r="Q102" t="s">
        <v>208</v>
      </c>
      <c r="S102" t="s">
        <v>29</v>
      </c>
    </row>
    <row r="103" spans="1:19" hidden="1" x14ac:dyDescent="0.2">
      <c r="A103">
        <v>36</v>
      </c>
      <c r="B103" t="s">
        <v>205</v>
      </c>
      <c r="C103" t="s">
        <v>20</v>
      </c>
      <c r="D103">
        <v>10.6</v>
      </c>
      <c r="E103">
        <v>25</v>
      </c>
      <c r="F103" t="s">
        <v>215</v>
      </c>
      <c r="G103" t="s">
        <v>63</v>
      </c>
      <c r="H103" t="s">
        <v>46</v>
      </c>
      <c r="I103" t="s">
        <v>64</v>
      </c>
      <c r="K103" t="e">
        <f>- Other measurements: A11, B135, C8, H16, M45, M52, R38</f>
        <v>#NAME?</v>
      </c>
      <c r="L103" t="s">
        <v>207</v>
      </c>
      <c r="M103" t="s">
        <v>26</v>
      </c>
      <c r="N103">
        <v>2</v>
      </c>
      <c r="P103" t="s">
        <v>27</v>
      </c>
      <c r="Q103" t="s">
        <v>208</v>
      </c>
      <c r="S103" t="s">
        <v>29</v>
      </c>
    </row>
    <row r="104" spans="1:19" hidden="1" x14ac:dyDescent="0.2">
      <c r="A104">
        <v>36</v>
      </c>
      <c r="B104" t="s">
        <v>205</v>
      </c>
      <c r="C104" t="s">
        <v>20</v>
      </c>
      <c r="D104">
        <v>11.63</v>
      </c>
      <c r="E104">
        <v>0</v>
      </c>
      <c r="F104" t="s">
        <v>216</v>
      </c>
      <c r="G104" t="s">
        <v>63</v>
      </c>
      <c r="H104" t="s">
        <v>23</v>
      </c>
      <c r="I104" t="s">
        <v>146</v>
      </c>
      <c r="K104" t="e">
        <f>- Other measurements: A11, B135, C8, H16, M45, M52, R38</f>
        <v>#NAME?</v>
      </c>
      <c r="L104" t="s">
        <v>207</v>
      </c>
      <c r="M104" t="s">
        <v>26</v>
      </c>
      <c r="N104">
        <v>2</v>
      </c>
      <c r="P104" t="s">
        <v>27</v>
      </c>
      <c r="Q104" t="s">
        <v>208</v>
      </c>
      <c r="S104" t="s">
        <v>29</v>
      </c>
    </row>
    <row r="105" spans="1:19" hidden="1" x14ac:dyDescent="0.2">
      <c r="A105">
        <v>38</v>
      </c>
      <c r="B105" t="s">
        <v>217</v>
      </c>
      <c r="C105" t="s">
        <v>77</v>
      </c>
      <c r="D105">
        <v>4.01</v>
      </c>
      <c r="E105">
        <v>10</v>
      </c>
      <c r="F105" t="s">
        <v>218</v>
      </c>
      <c r="G105" t="s">
        <v>55</v>
      </c>
      <c r="H105" t="s">
        <v>23</v>
      </c>
      <c r="I105" t="s">
        <v>219</v>
      </c>
      <c r="J105" t="s">
        <v>43</v>
      </c>
      <c r="K105" t="e">
        <f>- Other measurement: J15</f>
        <v>#NAME?</v>
      </c>
      <c r="L105" t="s">
        <v>220</v>
      </c>
      <c r="M105" t="s">
        <v>26</v>
      </c>
      <c r="N105">
        <v>2</v>
      </c>
      <c r="P105" t="s">
        <v>27</v>
      </c>
      <c r="Q105" t="s">
        <v>221</v>
      </c>
      <c r="S105" t="s">
        <v>29</v>
      </c>
    </row>
    <row r="106" spans="1:19" hidden="1" x14ac:dyDescent="0.2">
      <c r="A106">
        <v>38</v>
      </c>
      <c r="B106" t="s">
        <v>217</v>
      </c>
      <c r="C106" t="s">
        <v>20</v>
      </c>
      <c r="D106">
        <v>10.220000000000001</v>
      </c>
      <c r="E106">
        <v>10</v>
      </c>
      <c r="F106" t="s">
        <v>218</v>
      </c>
      <c r="G106" t="s">
        <v>55</v>
      </c>
      <c r="H106" t="s">
        <v>46</v>
      </c>
      <c r="I106" t="s">
        <v>219</v>
      </c>
      <c r="J106" t="s">
        <v>43</v>
      </c>
      <c r="K106" t="e">
        <f>- Other measurement: J15</f>
        <v>#NAME?</v>
      </c>
      <c r="L106" t="s">
        <v>220</v>
      </c>
      <c r="M106" t="s">
        <v>26</v>
      </c>
      <c r="N106">
        <v>2</v>
      </c>
      <c r="P106" t="s">
        <v>27</v>
      </c>
      <c r="Q106" t="s">
        <v>221</v>
      </c>
      <c r="S106" t="s">
        <v>29</v>
      </c>
    </row>
    <row r="107" spans="1:19" hidden="1" x14ac:dyDescent="0.2">
      <c r="A107">
        <v>38</v>
      </c>
      <c r="B107" t="s">
        <v>217</v>
      </c>
      <c r="C107" t="s">
        <v>73</v>
      </c>
      <c r="D107">
        <v>9.1999999999999993</v>
      </c>
      <c r="E107">
        <v>10</v>
      </c>
      <c r="F107" t="s">
        <v>218</v>
      </c>
      <c r="G107" t="s">
        <v>55</v>
      </c>
      <c r="H107" t="s">
        <v>46</v>
      </c>
      <c r="I107" t="s">
        <v>219</v>
      </c>
      <c r="J107" t="s">
        <v>43</v>
      </c>
      <c r="K107" t="e">
        <f>- Other measurement: J15</f>
        <v>#NAME?</v>
      </c>
      <c r="L107" t="s">
        <v>220</v>
      </c>
      <c r="M107" t="s">
        <v>26</v>
      </c>
      <c r="N107">
        <v>2</v>
      </c>
      <c r="P107" t="s">
        <v>27</v>
      </c>
      <c r="Q107" t="s">
        <v>221</v>
      </c>
      <c r="S107" t="s">
        <v>29</v>
      </c>
    </row>
    <row r="108" spans="1:19" hidden="1" x14ac:dyDescent="0.2">
      <c r="A108">
        <v>38</v>
      </c>
      <c r="B108" t="s">
        <v>217</v>
      </c>
      <c r="C108" t="s">
        <v>77</v>
      </c>
      <c r="D108">
        <v>3.7</v>
      </c>
      <c r="E108">
        <v>20</v>
      </c>
      <c r="F108" t="s">
        <v>218</v>
      </c>
      <c r="G108" t="s">
        <v>55</v>
      </c>
      <c r="H108" t="s">
        <v>23</v>
      </c>
      <c r="I108" t="s">
        <v>219</v>
      </c>
      <c r="J108" t="s">
        <v>43</v>
      </c>
      <c r="K108" t="e">
        <f>- Other measurement: J15</f>
        <v>#NAME?</v>
      </c>
      <c r="L108" t="s">
        <v>220</v>
      </c>
      <c r="M108" t="s">
        <v>26</v>
      </c>
      <c r="N108">
        <v>2</v>
      </c>
      <c r="P108" t="s">
        <v>27</v>
      </c>
      <c r="Q108" t="s">
        <v>221</v>
      </c>
      <c r="S108" t="s">
        <v>29</v>
      </c>
    </row>
    <row r="109" spans="1:19" hidden="1" x14ac:dyDescent="0.2">
      <c r="A109">
        <v>38</v>
      </c>
      <c r="B109" t="s">
        <v>217</v>
      </c>
      <c r="C109" t="s">
        <v>20</v>
      </c>
      <c r="D109">
        <v>9.94</v>
      </c>
      <c r="E109">
        <v>20</v>
      </c>
      <c r="F109" t="s">
        <v>218</v>
      </c>
      <c r="G109" t="s">
        <v>55</v>
      </c>
      <c r="H109" t="s">
        <v>46</v>
      </c>
      <c r="I109" t="s">
        <v>219</v>
      </c>
      <c r="J109" t="s">
        <v>43</v>
      </c>
      <c r="K109" t="e">
        <f>- Other measurement: J15</f>
        <v>#NAME?</v>
      </c>
      <c r="L109" t="s">
        <v>220</v>
      </c>
      <c r="M109" t="s">
        <v>26</v>
      </c>
      <c r="N109">
        <v>2</v>
      </c>
      <c r="P109" t="s">
        <v>27</v>
      </c>
      <c r="Q109" t="s">
        <v>221</v>
      </c>
      <c r="S109" t="s">
        <v>29</v>
      </c>
    </row>
    <row r="110" spans="1:19" hidden="1" x14ac:dyDescent="0.2">
      <c r="A110">
        <v>38</v>
      </c>
      <c r="B110" t="s">
        <v>217</v>
      </c>
      <c r="C110" t="s">
        <v>73</v>
      </c>
      <c r="D110">
        <v>8.8800000000000008</v>
      </c>
      <c r="E110">
        <v>20</v>
      </c>
      <c r="F110" t="s">
        <v>218</v>
      </c>
      <c r="G110" t="s">
        <v>55</v>
      </c>
      <c r="H110" t="s">
        <v>46</v>
      </c>
      <c r="I110" t="s">
        <v>219</v>
      </c>
      <c r="J110" t="s">
        <v>43</v>
      </c>
      <c r="K110" t="e">
        <f>- Other measurement: J15</f>
        <v>#NAME?</v>
      </c>
      <c r="L110" t="s">
        <v>220</v>
      </c>
      <c r="M110" t="s">
        <v>26</v>
      </c>
      <c r="N110">
        <v>2</v>
      </c>
      <c r="P110" t="s">
        <v>27</v>
      </c>
      <c r="Q110" t="s">
        <v>221</v>
      </c>
      <c r="S110" t="s">
        <v>29</v>
      </c>
    </row>
    <row r="111" spans="1:19" hidden="1" x14ac:dyDescent="0.2">
      <c r="A111">
        <v>38</v>
      </c>
      <c r="B111" t="s">
        <v>217</v>
      </c>
      <c r="C111" t="s">
        <v>20</v>
      </c>
      <c r="D111">
        <v>9.66</v>
      </c>
      <c r="E111">
        <v>30</v>
      </c>
      <c r="F111" t="s">
        <v>218</v>
      </c>
      <c r="G111" t="s">
        <v>55</v>
      </c>
      <c r="H111" t="s">
        <v>46</v>
      </c>
      <c r="I111" t="s">
        <v>219</v>
      </c>
      <c r="J111" t="s">
        <v>43</v>
      </c>
      <c r="K111" t="e">
        <f>- Other measurement: J15</f>
        <v>#NAME?</v>
      </c>
      <c r="L111" t="s">
        <v>220</v>
      </c>
      <c r="M111" t="s">
        <v>26</v>
      </c>
      <c r="N111">
        <v>2</v>
      </c>
      <c r="P111" t="s">
        <v>27</v>
      </c>
      <c r="Q111" t="s">
        <v>221</v>
      </c>
      <c r="S111" t="s">
        <v>29</v>
      </c>
    </row>
    <row r="112" spans="1:19" hidden="1" x14ac:dyDescent="0.2">
      <c r="A112">
        <v>38</v>
      </c>
      <c r="B112" t="s">
        <v>217</v>
      </c>
      <c r="C112" t="s">
        <v>73</v>
      </c>
      <c r="D112">
        <v>8.59</v>
      </c>
      <c r="E112">
        <v>30</v>
      </c>
      <c r="F112" t="s">
        <v>218</v>
      </c>
      <c r="G112" t="s">
        <v>55</v>
      </c>
      <c r="H112" t="s">
        <v>46</v>
      </c>
      <c r="I112" t="s">
        <v>219</v>
      </c>
      <c r="J112" t="s">
        <v>43</v>
      </c>
      <c r="K112" t="e">
        <f>- Other measurement: J15</f>
        <v>#NAME?</v>
      </c>
      <c r="L112" t="s">
        <v>220</v>
      </c>
      <c r="M112" t="s">
        <v>26</v>
      </c>
      <c r="N112">
        <v>2</v>
      </c>
      <c r="P112" t="s">
        <v>27</v>
      </c>
      <c r="Q112" t="s">
        <v>221</v>
      </c>
      <c r="S112" t="s">
        <v>29</v>
      </c>
    </row>
    <row r="113" spans="1:19" hidden="1" x14ac:dyDescent="0.2">
      <c r="A113">
        <v>38</v>
      </c>
      <c r="B113" t="s">
        <v>217</v>
      </c>
      <c r="C113" t="s">
        <v>77</v>
      </c>
      <c r="D113">
        <v>3.58</v>
      </c>
      <c r="E113" t="s">
        <v>222</v>
      </c>
      <c r="F113" t="s">
        <v>218</v>
      </c>
      <c r="G113" t="s">
        <v>55</v>
      </c>
      <c r="H113" t="s">
        <v>46</v>
      </c>
      <c r="I113" t="s">
        <v>219</v>
      </c>
      <c r="J113" t="s">
        <v>43</v>
      </c>
      <c r="K113" t="e">
        <f>- Other measurement: J15</f>
        <v>#NAME?</v>
      </c>
      <c r="L113" t="s">
        <v>220</v>
      </c>
      <c r="M113" t="s">
        <v>26</v>
      </c>
      <c r="N113">
        <v>2</v>
      </c>
      <c r="P113" t="s">
        <v>27</v>
      </c>
      <c r="Q113" t="s">
        <v>221</v>
      </c>
      <c r="S113" t="s">
        <v>29</v>
      </c>
    </row>
    <row r="114" spans="1:19" hidden="1" x14ac:dyDescent="0.2">
      <c r="A114">
        <v>38</v>
      </c>
      <c r="B114" t="s">
        <v>217</v>
      </c>
      <c r="C114" t="s">
        <v>20</v>
      </c>
      <c r="D114">
        <v>9.4</v>
      </c>
      <c r="E114">
        <v>40</v>
      </c>
      <c r="F114" t="s">
        <v>218</v>
      </c>
      <c r="G114" t="s">
        <v>55</v>
      </c>
      <c r="H114" t="s">
        <v>46</v>
      </c>
      <c r="I114" t="s">
        <v>219</v>
      </c>
      <c r="J114" t="s">
        <v>43</v>
      </c>
      <c r="K114" t="e">
        <f>- Other measurement: J15</f>
        <v>#NAME?</v>
      </c>
      <c r="L114" t="s">
        <v>220</v>
      </c>
      <c r="M114" t="s">
        <v>26</v>
      </c>
      <c r="N114">
        <v>2</v>
      </c>
      <c r="P114" t="s">
        <v>27</v>
      </c>
      <c r="Q114" t="s">
        <v>221</v>
      </c>
      <c r="S114" t="s">
        <v>29</v>
      </c>
    </row>
    <row r="115" spans="1:19" hidden="1" x14ac:dyDescent="0.2">
      <c r="A115">
        <v>38</v>
      </c>
      <c r="B115" t="s">
        <v>217</v>
      </c>
      <c r="C115" t="s">
        <v>73</v>
      </c>
      <c r="D115">
        <v>8.2899999999999991</v>
      </c>
      <c r="E115">
        <v>40</v>
      </c>
      <c r="F115" t="s">
        <v>218</v>
      </c>
      <c r="G115" t="s">
        <v>55</v>
      </c>
      <c r="H115" t="s">
        <v>46</v>
      </c>
      <c r="I115" t="s">
        <v>219</v>
      </c>
      <c r="J115" t="s">
        <v>43</v>
      </c>
      <c r="K115" t="e">
        <f>- Other measurement: J15</f>
        <v>#NAME?</v>
      </c>
      <c r="L115" t="s">
        <v>220</v>
      </c>
      <c r="M115" t="s">
        <v>26</v>
      </c>
      <c r="N115">
        <v>2</v>
      </c>
      <c r="P115" t="s">
        <v>27</v>
      </c>
      <c r="Q115" t="s">
        <v>221</v>
      </c>
      <c r="S115" t="s">
        <v>29</v>
      </c>
    </row>
    <row r="116" spans="1:19" hidden="1" x14ac:dyDescent="0.2">
      <c r="A116">
        <v>38</v>
      </c>
      <c r="B116" t="s">
        <v>217</v>
      </c>
      <c r="C116" t="s">
        <v>77</v>
      </c>
      <c r="D116">
        <v>3.46</v>
      </c>
      <c r="E116">
        <v>40</v>
      </c>
      <c r="F116" t="s">
        <v>218</v>
      </c>
      <c r="G116" t="s">
        <v>55</v>
      </c>
      <c r="H116" t="s">
        <v>46</v>
      </c>
      <c r="I116" t="s">
        <v>219</v>
      </c>
      <c r="J116" t="s">
        <v>43</v>
      </c>
      <c r="K116" t="e">
        <f>- Other measurement: J15</f>
        <v>#NAME?</v>
      </c>
      <c r="L116" t="s">
        <v>220</v>
      </c>
      <c r="M116" t="s">
        <v>26</v>
      </c>
      <c r="N116">
        <v>2</v>
      </c>
      <c r="P116" t="s">
        <v>27</v>
      </c>
      <c r="Q116" t="s">
        <v>221</v>
      </c>
      <c r="S116" t="s">
        <v>29</v>
      </c>
    </row>
    <row r="117" spans="1:19" hidden="1" x14ac:dyDescent="0.2">
      <c r="A117">
        <v>38</v>
      </c>
      <c r="B117" t="s">
        <v>217</v>
      </c>
      <c r="C117" t="s">
        <v>20</v>
      </c>
      <c r="D117">
        <v>9.94</v>
      </c>
      <c r="E117">
        <v>20</v>
      </c>
      <c r="F117" t="s">
        <v>223</v>
      </c>
      <c r="G117" t="s">
        <v>224</v>
      </c>
      <c r="H117" t="s">
        <v>46</v>
      </c>
      <c r="I117" t="s">
        <v>225</v>
      </c>
      <c r="K117" t="e">
        <f>- Other measurement: J15</f>
        <v>#NAME?</v>
      </c>
      <c r="L117" t="s">
        <v>220</v>
      </c>
      <c r="M117" t="s">
        <v>26</v>
      </c>
      <c r="N117">
        <v>2</v>
      </c>
      <c r="P117" t="s">
        <v>27</v>
      </c>
      <c r="Q117" t="s">
        <v>221</v>
      </c>
      <c r="S117" t="s">
        <v>29</v>
      </c>
    </row>
    <row r="118" spans="1:19" hidden="1" x14ac:dyDescent="0.2">
      <c r="A118">
        <v>38</v>
      </c>
      <c r="B118" t="s">
        <v>217</v>
      </c>
      <c r="C118" t="s">
        <v>73</v>
      </c>
      <c r="D118">
        <v>9.1300000000000008</v>
      </c>
      <c r="E118">
        <v>20</v>
      </c>
      <c r="F118" t="s">
        <v>223</v>
      </c>
      <c r="G118" t="s">
        <v>224</v>
      </c>
      <c r="H118" t="s">
        <v>46</v>
      </c>
      <c r="I118" t="s">
        <v>225</v>
      </c>
      <c r="K118" t="e">
        <f>- Other measurement: J15</f>
        <v>#NAME?</v>
      </c>
      <c r="L118" t="s">
        <v>220</v>
      </c>
      <c r="M118" t="s">
        <v>26</v>
      </c>
      <c r="N118">
        <v>2</v>
      </c>
      <c r="P118" t="s">
        <v>27</v>
      </c>
      <c r="Q118" t="s">
        <v>221</v>
      </c>
      <c r="S118" t="s">
        <v>29</v>
      </c>
    </row>
    <row r="119" spans="1:19" hidden="1" x14ac:dyDescent="0.2">
      <c r="A119">
        <v>38</v>
      </c>
      <c r="B119" t="s">
        <v>217</v>
      </c>
      <c r="C119" t="s">
        <v>77</v>
      </c>
      <c r="D119">
        <v>4.34</v>
      </c>
      <c r="E119">
        <v>20</v>
      </c>
      <c r="F119" t="s">
        <v>223</v>
      </c>
      <c r="G119" t="s">
        <v>224</v>
      </c>
      <c r="H119" t="s">
        <v>46</v>
      </c>
      <c r="I119" t="s">
        <v>225</v>
      </c>
      <c r="K119" t="e">
        <f>- Other measurement: J15</f>
        <v>#NAME?</v>
      </c>
      <c r="L119" t="s">
        <v>220</v>
      </c>
      <c r="M119" t="s">
        <v>26</v>
      </c>
      <c r="N119">
        <v>2</v>
      </c>
      <c r="P119" t="s">
        <v>27</v>
      </c>
      <c r="Q119" t="s">
        <v>221</v>
      </c>
      <c r="S119" t="s">
        <v>29</v>
      </c>
    </row>
    <row r="120" spans="1:19" hidden="1" x14ac:dyDescent="0.2">
      <c r="A120">
        <v>39</v>
      </c>
      <c r="B120" t="s">
        <v>226</v>
      </c>
      <c r="C120" t="s">
        <v>20</v>
      </c>
      <c r="D120">
        <v>9.1300000000000008</v>
      </c>
      <c r="E120">
        <v>25</v>
      </c>
      <c r="F120" t="s">
        <v>79</v>
      </c>
      <c r="G120" t="s">
        <v>63</v>
      </c>
      <c r="H120" t="s">
        <v>46</v>
      </c>
      <c r="I120" t="s">
        <v>196</v>
      </c>
      <c r="K120"/>
      <c r="L120" t="s">
        <v>227</v>
      </c>
      <c r="M120" t="s">
        <v>26</v>
      </c>
      <c r="N120">
        <v>2</v>
      </c>
      <c r="P120" t="s">
        <v>27</v>
      </c>
      <c r="Q120" t="s">
        <v>228</v>
      </c>
      <c r="S120" t="s">
        <v>29</v>
      </c>
    </row>
    <row r="121" spans="1:19" hidden="1" x14ac:dyDescent="0.2">
      <c r="A121">
        <v>40</v>
      </c>
      <c r="B121" t="s">
        <v>229</v>
      </c>
      <c r="C121" t="s">
        <v>20</v>
      </c>
      <c r="D121">
        <v>9.41</v>
      </c>
      <c r="E121">
        <v>25</v>
      </c>
      <c r="F121" t="s">
        <v>230</v>
      </c>
      <c r="G121" t="s">
        <v>55</v>
      </c>
      <c r="H121" t="s">
        <v>46</v>
      </c>
      <c r="I121" t="s">
        <v>231</v>
      </c>
      <c r="K121"/>
      <c r="L121" t="s">
        <v>232</v>
      </c>
      <c r="M121" t="s">
        <v>26</v>
      </c>
      <c r="N121">
        <v>2</v>
      </c>
      <c r="P121" t="s">
        <v>27</v>
      </c>
      <c r="Q121" t="s">
        <v>233</v>
      </c>
      <c r="S121" t="s">
        <v>29</v>
      </c>
    </row>
    <row r="122" spans="1:19" hidden="1" x14ac:dyDescent="0.2">
      <c r="A122">
        <v>40</v>
      </c>
      <c r="B122" t="s">
        <v>229</v>
      </c>
      <c r="C122" t="s">
        <v>73</v>
      </c>
      <c r="D122">
        <v>6.48</v>
      </c>
      <c r="E122">
        <v>25</v>
      </c>
      <c r="F122" t="s">
        <v>230</v>
      </c>
      <c r="G122" t="s">
        <v>55</v>
      </c>
      <c r="H122" t="s">
        <v>46</v>
      </c>
      <c r="I122" t="s">
        <v>231</v>
      </c>
      <c r="K122"/>
      <c r="L122" t="s">
        <v>232</v>
      </c>
      <c r="M122" t="s">
        <v>26</v>
      </c>
      <c r="N122">
        <v>2</v>
      </c>
      <c r="P122" t="s">
        <v>27</v>
      </c>
      <c r="Q122" t="s">
        <v>233</v>
      </c>
      <c r="S122" t="s">
        <v>29</v>
      </c>
    </row>
    <row r="123" spans="1:19" hidden="1" x14ac:dyDescent="0.2">
      <c r="A123">
        <v>40</v>
      </c>
      <c r="B123" t="s">
        <v>229</v>
      </c>
      <c r="C123" t="s">
        <v>20</v>
      </c>
      <c r="D123">
        <v>9.8000000000000007</v>
      </c>
      <c r="E123">
        <v>20</v>
      </c>
      <c r="F123" t="s">
        <v>234</v>
      </c>
      <c r="G123" t="s">
        <v>55</v>
      </c>
      <c r="H123" t="s">
        <v>46</v>
      </c>
      <c r="I123" t="s">
        <v>235</v>
      </c>
      <c r="K123"/>
      <c r="L123" t="s">
        <v>232</v>
      </c>
      <c r="M123" t="s">
        <v>26</v>
      </c>
      <c r="N123">
        <v>2</v>
      </c>
      <c r="P123" t="s">
        <v>27</v>
      </c>
      <c r="Q123" t="s">
        <v>233</v>
      </c>
      <c r="S123" t="s">
        <v>29</v>
      </c>
    </row>
    <row r="124" spans="1:19" hidden="1" x14ac:dyDescent="0.2">
      <c r="A124">
        <v>40</v>
      </c>
      <c r="B124" t="s">
        <v>229</v>
      </c>
      <c r="C124" t="s">
        <v>73</v>
      </c>
      <c r="D124">
        <v>6.7</v>
      </c>
      <c r="E124">
        <v>20</v>
      </c>
      <c r="F124" t="s">
        <v>234</v>
      </c>
      <c r="G124" t="s">
        <v>55</v>
      </c>
      <c r="H124" t="s">
        <v>46</v>
      </c>
      <c r="I124" t="s">
        <v>235</v>
      </c>
      <c r="K124"/>
      <c r="L124" t="s">
        <v>232</v>
      </c>
      <c r="M124" t="s">
        <v>26</v>
      </c>
      <c r="N124">
        <v>2</v>
      </c>
      <c r="P124" t="s">
        <v>27</v>
      </c>
      <c r="Q124" t="s">
        <v>233</v>
      </c>
      <c r="S124" t="s">
        <v>29</v>
      </c>
    </row>
    <row r="125" spans="1:19" hidden="1" x14ac:dyDescent="0.2">
      <c r="A125">
        <v>41</v>
      </c>
      <c r="B125" t="s">
        <v>236</v>
      </c>
      <c r="C125" t="s">
        <v>20</v>
      </c>
      <c r="D125">
        <v>10.45</v>
      </c>
      <c r="E125">
        <v>10</v>
      </c>
      <c r="F125" t="s">
        <v>218</v>
      </c>
      <c r="G125" t="s">
        <v>55</v>
      </c>
      <c r="H125" t="s">
        <v>46</v>
      </c>
      <c r="I125" t="s">
        <v>237</v>
      </c>
      <c r="J125" t="s">
        <v>43</v>
      </c>
      <c r="K125"/>
      <c r="L125" t="s">
        <v>238</v>
      </c>
      <c r="M125" t="s">
        <v>26</v>
      </c>
      <c r="N125">
        <v>2</v>
      </c>
      <c r="P125" t="s">
        <v>27</v>
      </c>
      <c r="Q125" t="s">
        <v>239</v>
      </c>
      <c r="S125" t="s">
        <v>29</v>
      </c>
    </row>
    <row r="126" spans="1:19" hidden="1" x14ac:dyDescent="0.2">
      <c r="A126">
        <v>41</v>
      </c>
      <c r="B126" t="s">
        <v>236</v>
      </c>
      <c r="C126" t="s">
        <v>73</v>
      </c>
      <c r="D126">
        <v>9.5500000000000007</v>
      </c>
      <c r="E126">
        <v>10</v>
      </c>
      <c r="F126" t="s">
        <v>218</v>
      </c>
      <c r="G126" t="s">
        <v>55</v>
      </c>
      <c r="H126" t="s">
        <v>46</v>
      </c>
      <c r="I126" t="s">
        <v>237</v>
      </c>
      <c r="J126" t="s">
        <v>43</v>
      </c>
      <c r="K126"/>
      <c r="L126" t="s">
        <v>238</v>
      </c>
      <c r="M126" t="s">
        <v>26</v>
      </c>
      <c r="N126">
        <v>2</v>
      </c>
      <c r="P126" t="s">
        <v>27</v>
      </c>
      <c r="Q126" t="s">
        <v>239</v>
      </c>
      <c r="S126" t="s">
        <v>29</v>
      </c>
    </row>
    <row r="127" spans="1:19" hidden="1" x14ac:dyDescent="0.2">
      <c r="A127">
        <v>41</v>
      </c>
      <c r="B127" t="s">
        <v>236</v>
      </c>
      <c r="C127" t="s">
        <v>77</v>
      </c>
      <c r="D127">
        <v>8.2799999999999994</v>
      </c>
      <c r="E127">
        <v>10</v>
      </c>
      <c r="F127" t="s">
        <v>218</v>
      </c>
      <c r="G127" t="s">
        <v>55</v>
      </c>
      <c r="H127" t="s">
        <v>46</v>
      </c>
      <c r="I127" t="s">
        <v>237</v>
      </c>
      <c r="J127" t="s">
        <v>43</v>
      </c>
      <c r="K127"/>
      <c r="L127" t="s">
        <v>238</v>
      </c>
      <c r="M127" t="s">
        <v>26</v>
      </c>
      <c r="N127">
        <v>2</v>
      </c>
      <c r="P127" t="s">
        <v>27</v>
      </c>
      <c r="Q127" t="s">
        <v>239</v>
      </c>
      <c r="S127" t="s">
        <v>29</v>
      </c>
    </row>
    <row r="128" spans="1:19" hidden="1" x14ac:dyDescent="0.2">
      <c r="A128">
        <v>41</v>
      </c>
      <c r="B128" t="s">
        <v>236</v>
      </c>
      <c r="C128" t="s">
        <v>20</v>
      </c>
      <c r="D128">
        <v>9.91</v>
      </c>
      <c r="E128">
        <v>30</v>
      </c>
      <c r="F128" t="s">
        <v>218</v>
      </c>
      <c r="G128" t="s">
        <v>55</v>
      </c>
      <c r="H128" t="s">
        <v>46</v>
      </c>
      <c r="I128" t="s">
        <v>237</v>
      </c>
      <c r="J128" t="s">
        <v>43</v>
      </c>
      <c r="K128"/>
      <c r="L128" t="s">
        <v>238</v>
      </c>
      <c r="M128" t="s">
        <v>26</v>
      </c>
      <c r="N128">
        <v>2</v>
      </c>
      <c r="P128" t="s">
        <v>27</v>
      </c>
      <c r="Q128" t="s">
        <v>239</v>
      </c>
      <c r="S128" t="s">
        <v>29</v>
      </c>
    </row>
    <row r="129" spans="1:19" hidden="1" x14ac:dyDescent="0.2">
      <c r="A129">
        <v>41</v>
      </c>
      <c r="B129" t="s">
        <v>236</v>
      </c>
      <c r="C129" t="s">
        <v>73</v>
      </c>
      <c r="D129">
        <v>9</v>
      </c>
      <c r="E129">
        <v>30</v>
      </c>
      <c r="F129" t="s">
        <v>218</v>
      </c>
      <c r="G129" t="s">
        <v>55</v>
      </c>
      <c r="H129" t="s">
        <v>46</v>
      </c>
      <c r="I129" t="s">
        <v>237</v>
      </c>
      <c r="J129" t="s">
        <v>43</v>
      </c>
      <c r="K129"/>
      <c r="L129" t="s">
        <v>238</v>
      </c>
      <c r="M129" t="s">
        <v>26</v>
      </c>
      <c r="N129">
        <v>2</v>
      </c>
      <c r="P129" t="s">
        <v>27</v>
      </c>
      <c r="Q129" t="s">
        <v>239</v>
      </c>
      <c r="S129" t="s">
        <v>29</v>
      </c>
    </row>
    <row r="130" spans="1:19" hidden="1" x14ac:dyDescent="0.2">
      <c r="A130">
        <v>41</v>
      </c>
      <c r="B130" t="s">
        <v>236</v>
      </c>
      <c r="C130" t="s">
        <v>77</v>
      </c>
      <c r="D130">
        <v>7.71</v>
      </c>
      <c r="E130">
        <v>30</v>
      </c>
      <c r="F130" t="s">
        <v>218</v>
      </c>
      <c r="G130" t="s">
        <v>55</v>
      </c>
      <c r="H130" t="s">
        <v>46</v>
      </c>
      <c r="I130" t="s">
        <v>237</v>
      </c>
      <c r="J130" t="s">
        <v>43</v>
      </c>
      <c r="K130"/>
      <c r="L130" t="s">
        <v>238</v>
      </c>
      <c r="M130" t="s">
        <v>26</v>
      </c>
      <c r="N130">
        <v>2</v>
      </c>
      <c r="P130" t="s">
        <v>27</v>
      </c>
      <c r="Q130" t="s">
        <v>239</v>
      </c>
      <c r="S130" t="s">
        <v>29</v>
      </c>
    </row>
    <row r="131" spans="1:19" hidden="1" x14ac:dyDescent="0.2">
      <c r="A131">
        <v>41</v>
      </c>
      <c r="B131" t="s">
        <v>236</v>
      </c>
      <c r="C131" t="s">
        <v>20</v>
      </c>
      <c r="D131">
        <v>10.29</v>
      </c>
      <c r="E131">
        <v>20</v>
      </c>
      <c r="F131" t="s">
        <v>192</v>
      </c>
      <c r="G131" t="s">
        <v>240</v>
      </c>
      <c r="H131" t="s">
        <v>46</v>
      </c>
      <c r="I131" t="s">
        <v>241</v>
      </c>
      <c r="K131"/>
      <c r="L131" t="s">
        <v>238</v>
      </c>
      <c r="M131" t="s">
        <v>26</v>
      </c>
      <c r="N131">
        <v>2</v>
      </c>
      <c r="P131" t="s">
        <v>27</v>
      </c>
      <c r="Q131" t="s">
        <v>239</v>
      </c>
      <c r="S131" t="s">
        <v>29</v>
      </c>
    </row>
    <row r="132" spans="1:19" hidden="1" x14ac:dyDescent="0.2">
      <c r="A132">
        <v>41</v>
      </c>
      <c r="B132" t="s">
        <v>236</v>
      </c>
      <c r="C132" t="s">
        <v>73</v>
      </c>
      <c r="D132">
        <v>9.59</v>
      </c>
      <c r="E132">
        <v>20</v>
      </c>
      <c r="F132" t="s">
        <v>192</v>
      </c>
      <c r="G132" t="s">
        <v>240</v>
      </c>
      <c r="H132" t="s">
        <v>46</v>
      </c>
      <c r="I132" t="s">
        <v>241</v>
      </c>
      <c r="K132"/>
      <c r="L132" t="s">
        <v>238</v>
      </c>
      <c r="M132" t="s">
        <v>26</v>
      </c>
      <c r="N132">
        <v>2</v>
      </c>
      <c r="P132" t="s">
        <v>27</v>
      </c>
      <c r="Q132" t="s">
        <v>239</v>
      </c>
      <c r="S132" t="s">
        <v>29</v>
      </c>
    </row>
    <row r="133" spans="1:19" hidden="1" x14ac:dyDescent="0.2">
      <c r="A133">
        <v>41</v>
      </c>
      <c r="B133" t="s">
        <v>236</v>
      </c>
      <c r="C133" t="s">
        <v>77</v>
      </c>
      <c r="D133">
        <v>8.56</v>
      </c>
      <c r="E133">
        <v>20</v>
      </c>
      <c r="F133" t="s">
        <v>192</v>
      </c>
      <c r="G133" t="s">
        <v>240</v>
      </c>
      <c r="H133" t="s">
        <v>46</v>
      </c>
      <c r="I133" t="s">
        <v>241</v>
      </c>
      <c r="K133"/>
      <c r="L133" t="s">
        <v>238</v>
      </c>
      <c r="M133" t="s">
        <v>26</v>
      </c>
      <c r="N133">
        <v>2</v>
      </c>
      <c r="P133" t="s">
        <v>27</v>
      </c>
      <c r="Q133" t="s">
        <v>239</v>
      </c>
      <c r="S133" t="s">
        <v>29</v>
      </c>
    </row>
    <row r="134" spans="1:19" hidden="1" x14ac:dyDescent="0.2">
      <c r="A134">
        <v>41</v>
      </c>
      <c r="B134" t="s">
        <v>236</v>
      </c>
      <c r="C134" t="s">
        <v>20</v>
      </c>
      <c r="D134">
        <v>10.44</v>
      </c>
      <c r="E134">
        <v>15</v>
      </c>
      <c r="F134" t="s">
        <v>242</v>
      </c>
      <c r="G134" t="s">
        <v>55</v>
      </c>
      <c r="H134" t="s">
        <v>46</v>
      </c>
      <c r="I134" t="s">
        <v>243</v>
      </c>
      <c r="K134"/>
      <c r="L134" t="s">
        <v>238</v>
      </c>
      <c r="M134" t="s">
        <v>26</v>
      </c>
      <c r="N134">
        <v>2</v>
      </c>
      <c r="P134" t="s">
        <v>27</v>
      </c>
      <c r="Q134" t="s">
        <v>239</v>
      </c>
      <c r="S134" t="s">
        <v>29</v>
      </c>
    </row>
    <row r="135" spans="1:19" hidden="1" x14ac:dyDescent="0.2">
      <c r="A135">
        <v>41</v>
      </c>
      <c r="B135" t="s">
        <v>236</v>
      </c>
      <c r="C135" t="s">
        <v>73</v>
      </c>
      <c r="D135">
        <v>9.77</v>
      </c>
      <c r="E135">
        <v>15</v>
      </c>
      <c r="F135" t="s">
        <v>242</v>
      </c>
      <c r="G135" t="s">
        <v>55</v>
      </c>
      <c r="H135" t="s">
        <v>46</v>
      </c>
      <c r="I135" t="s">
        <v>243</v>
      </c>
      <c r="K135"/>
      <c r="L135" t="s">
        <v>238</v>
      </c>
      <c r="M135" t="s">
        <v>26</v>
      </c>
      <c r="N135">
        <v>2</v>
      </c>
      <c r="P135" t="s">
        <v>27</v>
      </c>
      <c r="Q135" t="s">
        <v>239</v>
      </c>
      <c r="S135" t="s">
        <v>29</v>
      </c>
    </row>
    <row r="136" spans="1:19" hidden="1" x14ac:dyDescent="0.2">
      <c r="A136">
        <v>41</v>
      </c>
      <c r="B136" t="s">
        <v>236</v>
      </c>
      <c r="C136" t="s">
        <v>77</v>
      </c>
      <c r="D136">
        <v>8.74</v>
      </c>
      <c r="E136">
        <v>15</v>
      </c>
      <c r="F136" t="s">
        <v>242</v>
      </c>
      <c r="G136" t="s">
        <v>55</v>
      </c>
      <c r="H136" t="s">
        <v>46</v>
      </c>
      <c r="I136" t="s">
        <v>243</v>
      </c>
      <c r="K136"/>
      <c r="L136" t="s">
        <v>238</v>
      </c>
      <c r="M136" t="s">
        <v>26</v>
      </c>
      <c r="N136">
        <v>2</v>
      </c>
      <c r="P136" t="s">
        <v>27</v>
      </c>
      <c r="Q136" t="s">
        <v>239</v>
      </c>
      <c r="S136" t="s">
        <v>29</v>
      </c>
    </row>
    <row r="137" spans="1:19" hidden="1" x14ac:dyDescent="0.2">
      <c r="A137">
        <v>41</v>
      </c>
      <c r="B137" t="s">
        <v>236</v>
      </c>
      <c r="C137" t="s">
        <v>20</v>
      </c>
      <c r="D137">
        <v>10.130000000000001</v>
      </c>
      <c r="E137">
        <v>25</v>
      </c>
      <c r="F137" t="s">
        <v>242</v>
      </c>
      <c r="G137" t="s">
        <v>55</v>
      </c>
      <c r="H137" t="s">
        <v>46</v>
      </c>
      <c r="I137" t="s">
        <v>243</v>
      </c>
      <c r="K137"/>
      <c r="L137" t="s">
        <v>238</v>
      </c>
      <c r="M137" t="s">
        <v>26</v>
      </c>
      <c r="N137">
        <v>2</v>
      </c>
      <c r="P137" t="s">
        <v>27</v>
      </c>
      <c r="Q137" t="s">
        <v>239</v>
      </c>
      <c r="S137" t="s">
        <v>29</v>
      </c>
    </row>
    <row r="138" spans="1:19" hidden="1" x14ac:dyDescent="0.2">
      <c r="A138">
        <v>41</v>
      </c>
      <c r="B138" t="s">
        <v>236</v>
      </c>
      <c r="C138" t="s">
        <v>73</v>
      </c>
      <c r="D138">
        <v>9.44</v>
      </c>
      <c r="E138">
        <v>25</v>
      </c>
      <c r="F138" t="s">
        <v>242</v>
      </c>
      <c r="G138" t="s">
        <v>55</v>
      </c>
      <c r="H138" t="s">
        <v>46</v>
      </c>
      <c r="I138" t="s">
        <v>243</v>
      </c>
      <c r="K138"/>
      <c r="L138" t="s">
        <v>238</v>
      </c>
      <c r="M138" t="s">
        <v>26</v>
      </c>
      <c r="N138">
        <v>2</v>
      </c>
      <c r="P138" t="s">
        <v>27</v>
      </c>
      <c r="Q138" t="s">
        <v>239</v>
      </c>
      <c r="S138" t="s">
        <v>29</v>
      </c>
    </row>
    <row r="139" spans="1:19" hidden="1" x14ac:dyDescent="0.2">
      <c r="A139">
        <v>41</v>
      </c>
      <c r="B139" t="s">
        <v>236</v>
      </c>
      <c r="C139" t="s">
        <v>77</v>
      </c>
      <c r="D139">
        <v>8.42</v>
      </c>
      <c r="E139">
        <v>25</v>
      </c>
      <c r="F139" t="s">
        <v>242</v>
      </c>
      <c r="G139" t="s">
        <v>55</v>
      </c>
      <c r="H139" t="s">
        <v>46</v>
      </c>
      <c r="I139" t="s">
        <v>243</v>
      </c>
      <c r="K139"/>
      <c r="L139" t="s">
        <v>238</v>
      </c>
      <c r="M139" t="s">
        <v>26</v>
      </c>
      <c r="N139">
        <v>2</v>
      </c>
      <c r="P139" t="s">
        <v>27</v>
      </c>
      <c r="Q139" t="s">
        <v>239</v>
      </c>
      <c r="S139" t="s">
        <v>29</v>
      </c>
    </row>
    <row r="140" spans="1:19" hidden="1" x14ac:dyDescent="0.2">
      <c r="A140">
        <v>41</v>
      </c>
      <c r="B140" t="s">
        <v>236</v>
      </c>
      <c r="C140" t="s">
        <v>20</v>
      </c>
      <c r="D140">
        <v>9.85</v>
      </c>
      <c r="E140">
        <v>35</v>
      </c>
      <c r="F140" t="s">
        <v>242</v>
      </c>
      <c r="G140" t="s">
        <v>55</v>
      </c>
      <c r="H140" t="s">
        <v>46</v>
      </c>
      <c r="I140" t="s">
        <v>243</v>
      </c>
      <c r="K140"/>
      <c r="L140" t="s">
        <v>238</v>
      </c>
      <c r="M140" t="s">
        <v>26</v>
      </c>
      <c r="N140">
        <v>2</v>
      </c>
      <c r="P140" t="s">
        <v>27</v>
      </c>
      <c r="Q140" t="s">
        <v>239</v>
      </c>
      <c r="S140" t="s">
        <v>29</v>
      </c>
    </row>
    <row r="141" spans="1:19" hidden="1" x14ac:dyDescent="0.2">
      <c r="A141">
        <v>41</v>
      </c>
      <c r="B141" t="s">
        <v>236</v>
      </c>
      <c r="C141" t="s">
        <v>73</v>
      </c>
      <c r="D141">
        <v>9.1199999999999992</v>
      </c>
      <c r="E141">
        <v>35</v>
      </c>
      <c r="F141" t="s">
        <v>242</v>
      </c>
      <c r="G141" t="s">
        <v>55</v>
      </c>
      <c r="H141" t="s">
        <v>46</v>
      </c>
      <c r="I141" t="s">
        <v>243</v>
      </c>
      <c r="K141"/>
      <c r="L141" t="s">
        <v>238</v>
      </c>
      <c r="M141" t="s">
        <v>26</v>
      </c>
      <c r="N141">
        <v>2</v>
      </c>
      <c r="P141" t="s">
        <v>27</v>
      </c>
      <c r="Q141" t="s">
        <v>239</v>
      </c>
      <c r="S141" t="s">
        <v>29</v>
      </c>
    </row>
    <row r="142" spans="1:19" hidden="1" x14ac:dyDescent="0.2">
      <c r="A142">
        <v>41</v>
      </c>
      <c r="B142" t="s">
        <v>236</v>
      </c>
      <c r="C142" t="s">
        <v>77</v>
      </c>
      <c r="D142">
        <v>8.11</v>
      </c>
      <c r="E142">
        <v>35</v>
      </c>
      <c r="F142" t="s">
        <v>242</v>
      </c>
      <c r="G142" t="s">
        <v>55</v>
      </c>
      <c r="H142" t="s">
        <v>46</v>
      </c>
      <c r="I142" t="s">
        <v>243</v>
      </c>
      <c r="K142"/>
      <c r="L142" t="s">
        <v>238</v>
      </c>
      <c r="M142" t="s">
        <v>26</v>
      </c>
      <c r="N142">
        <v>2</v>
      </c>
      <c r="P142" t="s">
        <v>27</v>
      </c>
      <c r="Q142" t="s">
        <v>239</v>
      </c>
      <c r="S142" t="s">
        <v>29</v>
      </c>
    </row>
    <row r="143" spans="1:19" hidden="1" x14ac:dyDescent="0.2">
      <c r="A143">
        <v>42</v>
      </c>
      <c r="B143" t="s">
        <v>244</v>
      </c>
      <c r="C143" t="s">
        <v>20</v>
      </c>
      <c r="D143">
        <v>8.49</v>
      </c>
      <c r="E143">
        <v>24</v>
      </c>
      <c r="F143" t="s">
        <v>245</v>
      </c>
      <c r="G143" t="s">
        <v>246</v>
      </c>
      <c r="H143" t="s">
        <v>23</v>
      </c>
      <c r="I143" t="s">
        <v>247</v>
      </c>
      <c r="K143" t="e">
        <f>- Other measurements: F34, F35</f>
        <v>#NAME?</v>
      </c>
      <c r="L143" t="s">
        <v>248</v>
      </c>
      <c r="M143" t="s">
        <v>26</v>
      </c>
      <c r="N143">
        <v>2</v>
      </c>
      <c r="P143" t="s">
        <v>27</v>
      </c>
      <c r="Q143" t="s">
        <v>249</v>
      </c>
      <c r="S143" t="s">
        <v>29</v>
      </c>
    </row>
    <row r="144" spans="1:19" hidden="1" x14ac:dyDescent="0.2">
      <c r="A144">
        <v>43</v>
      </c>
      <c r="B144" t="s">
        <v>250</v>
      </c>
      <c r="C144" t="s">
        <v>20</v>
      </c>
      <c r="D144">
        <v>10.93</v>
      </c>
      <c r="E144">
        <v>0</v>
      </c>
      <c r="F144" t="s">
        <v>251</v>
      </c>
      <c r="G144" t="s">
        <v>55</v>
      </c>
      <c r="H144" t="s">
        <v>46</v>
      </c>
      <c r="I144" t="s">
        <v>252</v>
      </c>
      <c r="K144"/>
      <c r="L144" t="s">
        <v>253</v>
      </c>
      <c r="M144" t="s">
        <v>26</v>
      </c>
      <c r="N144">
        <v>2</v>
      </c>
      <c r="P144" t="s">
        <v>27</v>
      </c>
      <c r="Q144" t="s">
        <v>254</v>
      </c>
      <c r="S144" t="s">
        <v>29</v>
      </c>
    </row>
    <row r="145" spans="1:19" hidden="1" x14ac:dyDescent="0.2">
      <c r="A145">
        <v>43</v>
      </c>
      <c r="B145" t="s">
        <v>250</v>
      </c>
      <c r="C145" t="s">
        <v>73</v>
      </c>
      <c r="D145">
        <v>8.11</v>
      </c>
      <c r="E145">
        <v>0</v>
      </c>
      <c r="F145" t="s">
        <v>251</v>
      </c>
      <c r="G145" t="s">
        <v>55</v>
      </c>
      <c r="H145" t="s">
        <v>46</v>
      </c>
      <c r="I145" t="s">
        <v>252</v>
      </c>
      <c r="K145"/>
      <c r="L145" t="s">
        <v>253</v>
      </c>
      <c r="M145" t="s">
        <v>26</v>
      </c>
      <c r="N145">
        <v>2</v>
      </c>
      <c r="P145" t="s">
        <v>27</v>
      </c>
      <c r="Q145" t="s">
        <v>254</v>
      </c>
      <c r="S145" t="s">
        <v>29</v>
      </c>
    </row>
    <row r="146" spans="1:19" hidden="1" x14ac:dyDescent="0.2">
      <c r="A146">
        <v>43</v>
      </c>
      <c r="B146" t="s">
        <v>250</v>
      </c>
      <c r="C146" t="s">
        <v>20</v>
      </c>
      <c r="D146">
        <v>10.3</v>
      </c>
      <c r="E146">
        <v>25</v>
      </c>
      <c r="F146" t="s">
        <v>251</v>
      </c>
      <c r="G146" t="s">
        <v>55</v>
      </c>
      <c r="H146" t="s">
        <v>46</v>
      </c>
      <c r="I146" t="s">
        <v>252</v>
      </c>
      <c r="K146"/>
      <c r="L146" t="s">
        <v>253</v>
      </c>
      <c r="M146" t="s">
        <v>26</v>
      </c>
      <c r="N146">
        <v>2</v>
      </c>
      <c r="P146" t="s">
        <v>27</v>
      </c>
      <c r="Q146" t="s">
        <v>254</v>
      </c>
      <c r="S146" t="s">
        <v>29</v>
      </c>
    </row>
    <row r="147" spans="1:19" hidden="1" x14ac:dyDescent="0.2">
      <c r="A147">
        <v>43</v>
      </c>
      <c r="B147" t="s">
        <v>250</v>
      </c>
      <c r="C147" t="s">
        <v>73</v>
      </c>
      <c r="D147">
        <v>7.53</v>
      </c>
      <c r="E147">
        <v>25</v>
      </c>
      <c r="F147" t="s">
        <v>251</v>
      </c>
      <c r="G147" t="s">
        <v>55</v>
      </c>
      <c r="H147" t="s">
        <v>46</v>
      </c>
      <c r="I147" t="s">
        <v>252</v>
      </c>
      <c r="K147"/>
      <c r="L147" t="s">
        <v>253</v>
      </c>
      <c r="M147" t="s">
        <v>26</v>
      </c>
      <c r="N147">
        <v>2</v>
      </c>
      <c r="P147" t="s">
        <v>27</v>
      </c>
      <c r="Q147" t="s">
        <v>254</v>
      </c>
      <c r="S147" t="s">
        <v>29</v>
      </c>
    </row>
    <row r="148" spans="1:19" hidden="1" x14ac:dyDescent="0.2">
      <c r="A148">
        <v>44</v>
      </c>
      <c r="B148" t="s">
        <v>255</v>
      </c>
      <c r="C148" t="s">
        <v>20</v>
      </c>
      <c r="D148">
        <v>8.02</v>
      </c>
      <c r="F148" t="s">
        <v>256</v>
      </c>
      <c r="G148" t="s">
        <v>55</v>
      </c>
      <c r="H148" t="s">
        <v>23</v>
      </c>
      <c r="I148" t="s">
        <v>257</v>
      </c>
      <c r="K148"/>
      <c r="L148" t="s">
        <v>258</v>
      </c>
      <c r="M148" t="s">
        <v>26</v>
      </c>
      <c r="N148">
        <v>2</v>
      </c>
      <c r="P148" t="s">
        <v>27</v>
      </c>
      <c r="Q148" t="s">
        <v>259</v>
      </c>
      <c r="S148" t="s">
        <v>29</v>
      </c>
    </row>
    <row r="149" spans="1:19" hidden="1" x14ac:dyDescent="0.2">
      <c r="A149">
        <v>45</v>
      </c>
      <c r="B149" t="s">
        <v>260</v>
      </c>
      <c r="C149" t="s">
        <v>20</v>
      </c>
      <c r="D149">
        <v>7.7</v>
      </c>
      <c r="E149">
        <v>29</v>
      </c>
      <c r="F149" t="s">
        <v>261</v>
      </c>
      <c r="G149" t="s">
        <v>55</v>
      </c>
      <c r="H149" t="s">
        <v>23</v>
      </c>
      <c r="I149" t="s">
        <v>84</v>
      </c>
      <c r="K149"/>
      <c r="L149" t="s">
        <v>262</v>
      </c>
      <c r="M149" t="s">
        <v>26</v>
      </c>
      <c r="N149">
        <v>2</v>
      </c>
      <c r="P149" t="s">
        <v>27</v>
      </c>
      <c r="Q149" t="s">
        <v>263</v>
      </c>
      <c r="S149" t="s">
        <v>29</v>
      </c>
    </row>
    <row r="150" spans="1:19" hidden="1" x14ac:dyDescent="0.2">
      <c r="A150">
        <v>46</v>
      </c>
      <c r="B150" t="s">
        <v>264</v>
      </c>
      <c r="C150" t="s">
        <v>20</v>
      </c>
      <c r="D150">
        <v>10.02</v>
      </c>
      <c r="E150">
        <v>25</v>
      </c>
      <c r="F150" t="s">
        <v>265</v>
      </c>
      <c r="G150" t="s">
        <v>55</v>
      </c>
      <c r="H150" t="s">
        <v>46</v>
      </c>
      <c r="I150" t="s">
        <v>266</v>
      </c>
      <c r="K150"/>
      <c r="L150" t="s">
        <v>267</v>
      </c>
      <c r="M150" t="s">
        <v>26</v>
      </c>
      <c r="N150">
        <v>2</v>
      </c>
      <c r="P150" t="s">
        <v>27</v>
      </c>
      <c r="Q150" t="s">
        <v>268</v>
      </c>
      <c r="S150" t="s">
        <v>29</v>
      </c>
    </row>
    <row r="151" spans="1:19" hidden="1" x14ac:dyDescent="0.2">
      <c r="A151">
        <v>46</v>
      </c>
      <c r="B151" t="s">
        <v>264</v>
      </c>
      <c r="C151" t="s">
        <v>73</v>
      </c>
      <c r="D151">
        <v>7.07</v>
      </c>
      <c r="E151">
        <v>25</v>
      </c>
      <c r="F151" t="s">
        <v>265</v>
      </c>
      <c r="G151" t="s">
        <v>55</v>
      </c>
      <c r="H151" t="s">
        <v>46</v>
      </c>
      <c r="I151" t="s">
        <v>266</v>
      </c>
      <c r="K151"/>
      <c r="L151" t="s">
        <v>267</v>
      </c>
      <c r="M151" t="s">
        <v>26</v>
      </c>
      <c r="N151">
        <v>2</v>
      </c>
      <c r="P151" t="s">
        <v>27</v>
      </c>
      <c r="Q151" t="s">
        <v>268</v>
      </c>
      <c r="S151" t="s">
        <v>29</v>
      </c>
    </row>
    <row r="152" spans="1:19" hidden="1" x14ac:dyDescent="0.2">
      <c r="A152">
        <v>47</v>
      </c>
      <c r="B152" t="s">
        <v>269</v>
      </c>
      <c r="C152" t="s">
        <v>20</v>
      </c>
      <c r="D152">
        <v>9.5299999999999994</v>
      </c>
      <c r="E152">
        <v>25</v>
      </c>
      <c r="F152" t="s">
        <v>270</v>
      </c>
      <c r="G152" t="s">
        <v>55</v>
      </c>
      <c r="H152" t="s">
        <v>46</v>
      </c>
      <c r="I152" t="s">
        <v>266</v>
      </c>
      <c r="K152"/>
      <c r="L152" t="s">
        <v>271</v>
      </c>
      <c r="M152" t="s">
        <v>26</v>
      </c>
      <c r="N152">
        <v>2</v>
      </c>
      <c r="P152" t="s">
        <v>27</v>
      </c>
      <c r="Q152" t="s">
        <v>272</v>
      </c>
      <c r="S152" t="s">
        <v>29</v>
      </c>
    </row>
    <row r="153" spans="1:19" hidden="1" x14ac:dyDescent="0.2">
      <c r="A153">
        <v>47</v>
      </c>
      <c r="B153" t="s">
        <v>269</v>
      </c>
      <c r="C153" t="s">
        <v>73</v>
      </c>
      <c r="D153">
        <v>6.63</v>
      </c>
      <c r="E153">
        <v>25</v>
      </c>
      <c r="F153" t="s">
        <v>270</v>
      </c>
      <c r="G153" t="s">
        <v>55</v>
      </c>
      <c r="H153" t="s">
        <v>46</v>
      </c>
      <c r="I153" t="s">
        <v>266</v>
      </c>
      <c r="K153"/>
      <c r="L153" t="s">
        <v>271</v>
      </c>
      <c r="M153" t="s">
        <v>26</v>
      </c>
      <c r="N153">
        <v>2</v>
      </c>
      <c r="P153" t="s">
        <v>27</v>
      </c>
      <c r="Q153" t="s">
        <v>272</v>
      </c>
      <c r="S153" t="s">
        <v>29</v>
      </c>
    </row>
    <row r="154" spans="1:19" hidden="1" x14ac:dyDescent="0.2">
      <c r="A154">
        <v>50</v>
      </c>
      <c r="B154" t="s">
        <v>273</v>
      </c>
      <c r="C154" t="s">
        <v>20</v>
      </c>
      <c r="D154">
        <v>11.11</v>
      </c>
      <c r="E154">
        <v>0</v>
      </c>
      <c r="F154" t="s">
        <v>251</v>
      </c>
      <c r="G154" t="s">
        <v>55</v>
      </c>
      <c r="H154" t="s">
        <v>46</v>
      </c>
      <c r="I154" t="s">
        <v>252</v>
      </c>
      <c r="K154"/>
      <c r="L154" t="s">
        <v>274</v>
      </c>
      <c r="M154" t="s">
        <v>26</v>
      </c>
      <c r="N154">
        <v>2</v>
      </c>
      <c r="P154" t="s">
        <v>27</v>
      </c>
      <c r="Q154" t="s">
        <v>275</v>
      </c>
      <c r="S154" t="s">
        <v>29</v>
      </c>
    </row>
    <row r="155" spans="1:19" hidden="1" x14ac:dyDescent="0.2">
      <c r="A155">
        <v>50</v>
      </c>
      <c r="B155" t="s">
        <v>273</v>
      </c>
      <c r="C155" t="s">
        <v>73</v>
      </c>
      <c r="D155">
        <v>8.16</v>
      </c>
      <c r="E155">
        <v>0</v>
      </c>
      <c r="F155" t="s">
        <v>251</v>
      </c>
      <c r="G155" t="s">
        <v>55</v>
      </c>
      <c r="H155" t="s">
        <v>46</v>
      </c>
      <c r="I155" t="s">
        <v>252</v>
      </c>
      <c r="K155"/>
      <c r="L155" t="s">
        <v>274</v>
      </c>
      <c r="M155" t="s">
        <v>26</v>
      </c>
      <c r="N155">
        <v>2</v>
      </c>
      <c r="P155" t="s">
        <v>27</v>
      </c>
      <c r="Q155" t="s">
        <v>275</v>
      </c>
      <c r="S155" t="s">
        <v>29</v>
      </c>
    </row>
    <row r="156" spans="1:19" hidden="1" x14ac:dyDescent="0.2">
      <c r="A156">
        <v>50</v>
      </c>
      <c r="B156" t="s">
        <v>273</v>
      </c>
      <c r="C156" t="s">
        <v>20</v>
      </c>
      <c r="D156">
        <v>10.56</v>
      </c>
      <c r="E156">
        <v>25</v>
      </c>
      <c r="F156" t="s">
        <v>251</v>
      </c>
      <c r="G156" t="s">
        <v>55</v>
      </c>
      <c r="H156" t="s">
        <v>46</v>
      </c>
      <c r="I156" t="s">
        <v>252</v>
      </c>
      <c r="K156"/>
      <c r="L156" t="s">
        <v>274</v>
      </c>
      <c r="M156" t="s">
        <v>26</v>
      </c>
      <c r="N156">
        <v>2</v>
      </c>
      <c r="P156" t="s">
        <v>27</v>
      </c>
      <c r="Q156" t="s">
        <v>275</v>
      </c>
      <c r="S156" t="s">
        <v>29</v>
      </c>
    </row>
    <row r="157" spans="1:19" hidden="1" x14ac:dyDescent="0.2">
      <c r="A157">
        <v>50</v>
      </c>
      <c r="B157" t="s">
        <v>273</v>
      </c>
      <c r="C157" t="s">
        <v>73</v>
      </c>
      <c r="D157">
        <v>7.63</v>
      </c>
      <c r="E157">
        <v>25</v>
      </c>
      <c r="F157" t="s">
        <v>251</v>
      </c>
      <c r="G157" t="s">
        <v>55</v>
      </c>
      <c r="H157" t="s">
        <v>46</v>
      </c>
      <c r="I157" t="s">
        <v>252</v>
      </c>
      <c r="K157"/>
      <c r="L157" t="s">
        <v>274</v>
      </c>
      <c r="M157" t="s">
        <v>26</v>
      </c>
      <c r="N157">
        <v>2</v>
      </c>
      <c r="P157" t="s">
        <v>27</v>
      </c>
      <c r="Q157" t="s">
        <v>275</v>
      </c>
      <c r="S157" t="s">
        <v>29</v>
      </c>
    </row>
    <row r="158" spans="1:19" hidden="1" x14ac:dyDescent="0.2">
      <c r="A158">
        <v>50</v>
      </c>
      <c r="B158" t="s">
        <v>273</v>
      </c>
      <c r="C158" t="s">
        <v>20</v>
      </c>
      <c r="D158">
        <v>10.36</v>
      </c>
      <c r="E158">
        <v>25</v>
      </c>
      <c r="F158" t="s">
        <v>276</v>
      </c>
      <c r="G158" t="s">
        <v>22</v>
      </c>
      <c r="H158" t="s">
        <v>46</v>
      </c>
      <c r="I158" t="s">
        <v>277</v>
      </c>
      <c r="K158"/>
      <c r="L158" t="s">
        <v>274</v>
      </c>
      <c r="M158" t="s">
        <v>26</v>
      </c>
      <c r="N158">
        <v>2</v>
      </c>
      <c r="P158" t="s">
        <v>27</v>
      </c>
      <c r="Q158" t="s">
        <v>275</v>
      </c>
      <c r="S158" t="s">
        <v>29</v>
      </c>
    </row>
    <row r="159" spans="1:19" hidden="1" x14ac:dyDescent="0.2">
      <c r="A159">
        <v>50</v>
      </c>
      <c r="B159" t="s">
        <v>273</v>
      </c>
      <c r="C159" t="s">
        <v>73</v>
      </c>
      <c r="D159">
        <v>7.42</v>
      </c>
      <c r="E159">
        <v>25</v>
      </c>
      <c r="F159" t="s">
        <v>276</v>
      </c>
      <c r="G159" t="s">
        <v>22</v>
      </c>
      <c r="H159" t="s">
        <v>46</v>
      </c>
      <c r="I159" t="s">
        <v>277</v>
      </c>
      <c r="K159"/>
      <c r="L159" t="s">
        <v>274</v>
      </c>
      <c r="M159" t="s">
        <v>26</v>
      </c>
      <c r="N159">
        <v>2</v>
      </c>
      <c r="P159" t="s">
        <v>27</v>
      </c>
      <c r="Q159" t="s">
        <v>275</v>
      </c>
      <c r="S159" t="s">
        <v>29</v>
      </c>
    </row>
    <row r="160" spans="1:19" hidden="1" x14ac:dyDescent="0.2">
      <c r="A160">
        <v>51</v>
      </c>
      <c r="B160" t="s">
        <v>278</v>
      </c>
      <c r="C160" t="s">
        <v>20</v>
      </c>
      <c r="D160">
        <v>9.92</v>
      </c>
      <c r="E160">
        <v>25</v>
      </c>
      <c r="G160" t="s">
        <v>279</v>
      </c>
      <c r="H160" t="s">
        <v>46</v>
      </c>
      <c r="I160" t="s">
        <v>280</v>
      </c>
      <c r="K160"/>
      <c r="L160" t="s">
        <v>281</v>
      </c>
      <c r="M160" t="s">
        <v>26</v>
      </c>
      <c r="N160">
        <v>2</v>
      </c>
      <c r="P160" t="s">
        <v>27</v>
      </c>
      <c r="Q160" t="s">
        <v>282</v>
      </c>
      <c r="S160" t="s">
        <v>29</v>
      </c>
    </row>
    <row r="161" spans="1:19" hidden="1" x14ac:dyDescent="0.2">
      <c r="A161">
        <v>51</v>
      </c>
      <c r="B161" t="s">
        <v>278</v>
      </c>
      <c r="C161" t="s">
        <v>73</v>
      </c>
      <c r="D161">
        <v>9.08</v>
      </c>
      <c r="E161">
        <v>25</v>
      </c>
      <c r="G161" t="s">
        <v>279</v>
      </c>
      <c r="H161" t="s">
        <v>46</v>
      </c>
      <c r="I161" t="s">
        <v>280</v>
      </c>
      <c r="K161"/>
      <c r="L161" t="s">
        <v>281</v>
      </c>
      <c r="M161" t="s">
        <v>26</v>
      </c>
      <c r="N161">
        <v>2</v>
      </c>
      <c r="P161" t="s">
        <v>27</v>
      </c>
      <c r="Q161" t="s">
        <v>282</v>
      </c>
      <c r="S161" t="s">
        <v>29</v>
      </c>
    </row>
    <row r="162" spans="1:19" hidden="1" x14ac:dyDescent="0.2">
      <c r="A162">
        <v>51</v>
      </c>
      <c r="B162" t="s">
        <v>278</v>
      </c>
      <c r="C162" t="s">
        <v>77</v>
      </c>
      <c r="D162">
        <v>7.87</v>
      </c>
      <c r="E162">
        <v>25</v>
      </c>
      <c r="G162" t="s">
        <v>279</v>
      </c>
      <c r="H162" t="s">
        <v>46</v>
      </c>
      <c r="I162" t="s">
        <v>280</v>
      </c>
      <c r="K162"/>
      <c r="L162" t="s">
        <v>281</v>
      </c>
      <c r="M162" t="s">
        <v>26</v>
      </c>
      <c r="N162">
        <v>2</v>
      </c>
      <c r="P162" t="s">
        <v>27</v>
      </c>
      <c r="Q162" t="s">
        <v>282</v>
      </c>
      <c r="S162" t="s">
        <v>29</v>
      </c>
    </row>
    <row r="163" spans="1:19" hidden="1" x14ac:dyDescent="0.2">
      <c r="A163">
        <v>51</v>
      </c>
      <c r="B163" t="s">
        <v>278</v>
      </c>
      <c r="C163" t="s">
        <v>283</v>
      </c>
      <c r="D163">
        <v>4.25</v>
      </c>
      <c r="E163">
        <v>25</v>
      </c>
      <c r="G163" t="s">
        <v>279</v>
      </c>
      <c r="H163" t="s">
        <v>46</v>
      </c>
      <c r="I163" t="s">
        <v>280</v>
      </c>
      <c r="K163"/>
      <c r="L163" t="s">
        <v>281</v>
      </c>
      <c r="M163" t="s">
        <v>26</v>
      </c>
      <c r="N163">
        <v>2</v>
      </c>
      <c r="P163" t="s">
        <v>27</v>
      </c>
      <c r="Q163" t="s">
        <v>282</v>
      </c>
      <c r="S163" t="s">
        <v>29</v>
      </c>
    </row>
    <row r="164" spans="1:19" hidden="1" x14ac:dyDescent="0.2">
      <c r="A164">
        <v>51</v>
      </c>
      <c r="B164" t="s">
        <v>278</v>
      </c>
      <c r="C164" t="s">
        <v>284</v>
      </c>
      <c r="D164">
        <v>2.65</v>
      </c>
      <c r="E164">
        <v>25</v>
      </c>
      <c r="G164" t="s">
        <v>279</v>
      </c>
      <c r="H164" t="s">
        <v>46</v>
      </c>
      <c r="I164" t="s">
        <v>280</v>
      </c>
      <c r="K164"/>
      <c r="L164" t="s">
        <v>281</v>
      </c>
      <c r="M164" t="s">
        <v>26</v>
      </c>
      <c r="N164">
        <v>2</v>
      </c>
      <c r="P164" t="s">
        <v>27</v>
      </c>
      <c r="Q164" t="s">
        <v>282</v>
      </c>
      <c r="S164" t="s">
        <v>29</v>
      </c>
    </row>
    <row r="165" spans="1:19" hidden="1" x14ac:dyDescent="0.2">
      <c r="A165">
        <v>51</v>
      </c>
      <c r="B165" t="s">
        <v>278</v>
      </c>
      <c r="C165" t="s">
        <v>20</v>
      </c>
      <c r="D165">
        <v>9.9</v>
      </c>
      <c r="E165">
        <v>15</v>
      </c>
      <c r="F165" t="s">
        <v>285</v>
      </c>
      <c r="G165" t="s">
        <v>286</v>
      </c>
      <c r="H165" t="s">
        <v>46</v>
      </c>
      <c r="I165" t="s">
        <v>287</v>
      </c>
      <c r="K165"/>
      <c r="L165" t="s">
        <v>281</v>
      </c>
      <c r="M165" t="s">
        <v>26</v>
      </c>
      <c r="N165">
        <v>2</v>
      </c>
      <c r="P165" t="s">
        <v>27</v>
      </c>
      <c r="Q165" t="s">
        <v>282</v>
      </c>
      <c r="S165" t="s">
        <v>29</v>
      </c>
    </row>
    <row r="166" spans="1:19" hidden="1" x14ac:dyDescent="0.2">
      <c r="A166">
        <v>51</v>
      </c>
      <c r="B166" t="s">
        <v>278</v>
      </c>
      <c r="C166" t="s">
        <v>73</v>
      </c>
      <c r="D166">
        <v>9.51</v>
      </c>
      <c r="E166">
        <v>15</v>
      </c>
      <c r="F166" t="s">
        <v>285</v>
      </c>
      <c r="G166" t="s">
        <v>286</v>
      </c>
      <c r="H166" t="s">
        <v>46</v>
      </c>
      <c r="I166" t="s">
        <v>287</v>
      </c>
      <c r="K166"/>
      <c r="L166" t="s">
        <v>281</v>
      </c>
      <c r="M166" t="s">
        <v>26</v>
      </c>
      <c r="N166">
        <v>2</v>
      </c>
      <c r="P166" t="s">
        <v>27</v>
      </c>
      <c r="Q166" t="s">
        <v>282</v>
      </c>
      <c r="S166" t="s">
        <v>29</v>
      </c>
    </row>
    <row r="167" spans="1:19" hidden="1" x14ac:dyDescent="0.2">
      <c r="A167">
        <v>51</v>
      </c>
      <c r="B167" t="s">
        <v>278</v>
      </c>
      <c r="C167" t="s">
        <v>77</v>
      </c>
      <c r="D167">
        <v>8.2200000000000006</v>
      </c>
      <c r="E167">
        <v>15</v>
      </c>
      <c r="F167" t="s">
        <v>285</v>
      </c>
      <c r="G167" t="s">
        <v>286</v>
      </c>
      <c r="H167" t="s">
        <v>46</v>
      </c>
      <c r="I167" t="s">
        <v>287</v>
      </c>
      <c r="K167"/>
      <c r="L167" t="s">
        <v>281</v>
      </c>
      <c r="M167" t="s">
        <v>26</v>
      </c>
      <c r="N167">
        <v>2</v>
      </c>
      <c r="P167" t="s">
        <v>27</v>
      </c>
      <c r="Q167" t="s">
        <v>282</v>
      </c>
      <c r="S167" t="s">
        <v>29</v>
      </c>
    </row>
    <row r="168" spans="1:19" hidden="1" x14ac:dyDescent="0.2">
      <c r="A168">
        <v>51</v>
      </c>
      <c r="B168" t="s">
        <v>278</v>
      </c>
      <c r="C168" t="s">
        <v>283</v>
      </c>
      <c r="D168">
        <v>4.9400000000000004</v>
      </c>
      <c r="E168">
        <v>15</v>
      </c>
      <c r="F168" t="s">
        <v>285</v>
      </c>
      <c r="G168" t="s">
        <v>286</v>
      </c>
      <c r="H168" t="s">
        <v>46</v>
      </c>
      <c r="I168" t="s">
        <v>287</v>
      </c>
      <c r="K168"/>
      <c r="L168" t="s">
        <v>281</v>
      </c>
      <c r="M168" t="s">
        <v>26</v>
      </c>
      <c r="N168">
        <v>2</v>
      </c>
      <c r="P168" t="s">
        <v>27</v>
      </c>
      <c r="Q168" t="s">
        <v>282</v>
      </c>
      <c r="S168" t="s">
        <v>29</v>
      </c>
    </row>
    <row r="169" spans="1:19" hidden="1" x14ac:dyDescent="0.2">
      <c r="A169">
        <v>51</v>
      </c>
      <c r="B169" t="s">
        <v>278</v>
      </c>
      <c r="C169" t="s">
        <v>284</v>
      </c>
      <c r="D169">
        <v>3.17</v>
      </c>
      <c r="E169">
        <v>15</v>
      </c>
      <c r="F169" t="s">
        <v>285</v>
      </c>
      <c r="G169" t="s">
        <v>286</v>
      </c>
      <c r="H169" t="s">
        <v>46</v>
      </c>
      <c r="I169" t="s">
        <v>287</v>
      </c>
      <c r="K169"/>
      <c r="L169" t="s">
        <v>281</v>
      </c>
      <c r="M169" t="s">
        <v>26</v>
      </c>
      <c r="N169">
        <v>2</v>
      </c>
      <c r="P169" t="s">
        <v>27</v>
      </c>
      <c r="Q169" t="s">
        <v>282</v>
      </c>
      <c r="S169" t="s">
        <v>29</v>
      </c>
    </row>
    <row r="170" spans="1:19" hidden="1" x14ac:dyDescent="0.2">
      <c r="A170">
        <v>52</v>
      </c>
      <c r="B170" t="s">
        <v>288</v>
      </c>
      <c r="C170" t="s">
        <v>20</v>
      </c>
      <c r="D170">
        <v>9.7200000000000006</v>
      </c>
      <c r="E170">
        <v>20</v>
      </c>
      <c r="F170" t="s">
        <v>289</v>
      </c>
      <c r="G170" t="s">
        <v>55</v>
      </c>
      <c r="H170" t="s">
        <v>46</v>
      </c>
      <c r="I170" t="s">
        <v>290</v>
      </c>
      <c r="K170"/>
      <c r="L170" t="s">
        <v>291</v>
      </c>
      <c r="M170" t="s">
        <v>26</v>
      </c>
      <c r="N170">
        <v>2</v>
      </c>
      <c r="P170" t="s">
        <v>27</v>
      </c>
      <c r="Q170" t="s">
        <v>292</v>
      </c>
      <c r="S170" t="s">
        <v>29</v>
      </c>
    </row>
    <row r="171" spans="1:19" hidden="1" x14ac:dyDescent="0.2">
      <c r="A171">
        <v>52</v>
      </c>
      <c r="B171" t="s">
        <v>288</v>
      </c>
      <c r="C171" t="s">
        <v>73</v>
      </c>
      <c r="D171">
        <v>6.2</v>
      </c>
      <c r="E171">
        <v>20</v>
      </c>
      <c r="F171" t="s">
        <v>289</v>
      </c>
      <c r="G171" t="s">
        <v>55</v>
      </c>
      <c r="H171" t="s">
        <v>46</v>
      </c>
      <c r="I171" t="s">
        <v>290</v>
      </c>
      <c r="K171"/>
      <c r="L171" t="s">
        <v>291</v>
      </c>
      <c r="M171" t="s">
        <v>26</v>
      </c>
      <c r="N171">
        <v>2</v>
      </c>
      <c r="P171" t="s">
        <v>27</v>
      </c>
      <c r="Q171" t="s">
        <v>292</v>
      </c>
      <c r="S171" t="s">
        <v>29</v>
      </c>
    </row>
    <row r="172" spans="1:19" hidden="1" x14ac:dyDescent="0.2">
      <c r="A172">
        <v>52</v>
      </c>
      <c r="B172" t="s">
        <v>288</v>
      </c>
      <c r="C172" t="s">
        <v>20</v>
      </c>
      <c r="D172">
        <v>9.8699999999999992</v>
      </c>
      <c r="E172">
        <v>20</v>
      </c>
      <c r="F172" t="s">
        <v>293</v>
      </c>
      <c r="G172" t="s">
        <v>55</v>
      </c>
      <c r="H172" t="s">
        <v>46</v>
      </c>
      <c r="I172" t="s">
        <v>290</v>
      </c>
      <c r="K172"/>
      <c r="L172" t="s">
        <v>291</v>
      </c>
      <c r="M172" t="s">
        <v>26</v>
      </c>
      <c r="N172">
        <v>2</v>
      </c>
      <c r="P172" t="s">
        <v>27</v>
      </c>
      <c r="Q172" t="s">
        <v>292</v>
      </c>
      <c r="S172" t="s">
        <v>29</v>
      </c>
    </row>
    <row r="173" spans="1:19" hidden="1" x14ac:dyDescent="0.2">
      <c r="A173">
        <v>52</v>
      </c>
      <c r="B173" t="s">
        <v>288</v>
      </c>
      <c r="C173" t="s">
        <v>73</v>
      </c>
      <c r="D173">
        <v>6.54</v>
      </c>
      <c r="E173">
        <v>20</v>
      </c>
      <c r="F173" t="s">
        <v>293</v>
      </c>
      <c r="G173" t="s">
        <v>55</v>
      </c>
      <c r="H173" t="s">
        <v>46</v>
      </c>
      <c r="I173" t="s">
        <v>290</v>
      </c>
      <c r="K173"/>
      <c r="L173" t="s">
        <v>291</v>
      </c>
      <c r="M173" t="s">
        <v>26</v>
      </c>
      <c r="N173">
        <v>2</v>
      </c>
      <c r="P173" t="s">
        <v>27</v>
      </c>
      <c r="Q173" t="s">
        <v>292</v>
      </c>
      <c r="S173" t="s">
        <v>29</v>
      </c>
    </row>
    <row r="174" spans="1:19" hidden="1" x14ac:dyDescent="0.2">
      <c r="A174">
        <v>53</v>
      </c>
      <c r="B174" t="s">
        <v>294</v>
      </c>
      <c r="C174" t="s">
        <v>20</v>
      </c>
      <c r="D174">
        <v>9.51</v>
      </c>
      <c r="E174">
        <v>25</v>
      </c>
      <c r="F174" t="s">
        <v>295</v>
      </c>
      <c r="G174" t="s">
        <v>55</v>
      </c>
      <c r="H174" t="s">
        <v>46</v>
      </c>
      <c r="I174" t="s">
        <v>296</v>
      </c>
      <c r="K174" t="e">
        <f>- Other measurements: B135, H5, S48, G23</f>
        <v>#NAME?</v>
      </c>
      <c r="L174" t="s">
        <v>297</v>
      </c>
      <c r="M174" t="s">
        <v>26</v>
      </c>
      <c r="N174">
        <v>2</v>
      </c>
      <c r="P174" t="s">
        <v>27</v>
      </c>
      <c r="Q174" t="s">
        <v>298</v>
      </c>
      <c r="S174" t="s">
        <v>29</v>
      </c>
    </row>
    <row r="175" spans="1:19" x14ac:dyDescent="0.2">
      <c r="A175">
        <v>53</v>
      </c>
      <c r="B175" t="s">
        <v>294</v>
      </c>
      <c r="C175" t="s">
        <v>20</v>
      </c>
      <c r="D175">
        <v>10.3064</v>
      </c>
      <c r="E175">
        <v>0</v>
      </c>
      <c r="F175" t="s">
        <v>299</v>
      </c>
      <c r="G175" t="s">
        <v>300</v>
      </c>
      <c r="H175" t="s">
        <v>36</v>
      </c>
      <c r="I175" t="s">
        <v>301</v>
      </c>
      <c r="J175" t="s">
        <v>43</v>
      </c>
      <c r="K175" s="4" t="e">
        <f>- Other measurements: B135, H5, S48, G23</f>
        <v>#NAME?</v>
      </c>
      <c r="L175" t="s">
        <v>297</v>
      </c>
      <c r="M175" t="s">
        <v>26</v>
      </c>
      <c r="N175">
        <v>2</v>
      </c>
      <c r="P175" t="s">
        <v>27</v>
      </c>
      <c r="Q175" t="s">
        <v>298</v>
      </c>
      <c r="S175" t="s">
        <v>29</v>
      </c>
    </row>
    <row r="176" spans="1:19" x14ac:dyDescent="0.2">
      <c r="A176">
        <v>53</v>
      </c>
      <c r="B176" t="s">
        <v>294</v>
      </c>
      <c r="C176" t="s">
        <v>20</v>
      </c>
      <c r="D176">
        <v>10.1341</v>
      </c>
      <c r="E176">
        <v>5</v>
      </c>
      <c r="F176" t="s">
        <v>299</v>
      </c>
      <c r="G176" t="s">
        <v>300</v>
      </c>
      <c r="H176" t="s">
        <v>36</v>
      </c>
      <c r="I176" t="s">
        <v>301</v>
      </c>
      <c r="J176" t="s">
        <v>43</v>
      </c>
      <c r="K176" s="4" t="e">
        <f>- Other measurements: B135, H5, S48, G23</f>
        <v>#NAME?</v>
      </c>
      <c r="L176" t="s">
        <v>297</v>
      </c>
      <c r="M176" t="s">
        <v>26</v>
      </c>
      <c r="N176">
        <v>2</v>
      </c>
      <c r="P176" t="s">
        <v>27</v>
      </c>
      <c r="Q176" t="s">
        <v>298</v>
      </c>
      <c r="S176" t="s">
        <v>29</v>
      </c>
    </row>
    <row r="177" spans="1:19" x14ac:dyDescent="0.2">
      <c r="A177">
        <v>53</v>
      </c>
      <c r="B177" t="s">
        <v>294</v>
      </c>
      <c r="C177" t="s">
        <v>20</v>
      </c>
      <c r="D177">
        <v>9.9654000000000007</v>
      </c>
      <c r="E177">
        <v>10</v>
      </c>
      <c r="F177" t="s">
        <v>299</v>
      </c>
      <c r="G177" t="s">
        <v>300</v>
      </c>
      <c r="H177" t="s">
        <v>36</v>
      </c>
      <c r="I177" t="s">
        <v>301</v>
      </c>
      <c r="J177" t="s">
        <v>43</v>
      </c>
      <c r="K177" s="4" t="e">
        <f>- Other measurements: B135, H5, S48, G23</f>
        <v>#NAME?</v>
      </c>
      <c r="L177" t="s">
        <v>297</v>
      </c>
      <c r="M177" t="s">
        <v>26</v>
      </c>
      <c r="N177">
        <v>2</v>
      </c>
      <c r="P177" t="s">
        <v>27</v>
      </c>
      <c r="Q177" t="s">
        <v>298</v>
      </c>
      <c r="S177" t="s">
        <v>29</v>
      </c>
    </row>
    <row r="178" spans="1:19" x14ac:dyDescent="0.2">
      <c r="A178">
        <v>53</v>
      </c>
      <c r="B178" t="s">
        <v>294</v>
      </c>
      <c r="C178" t="s">
        <v>20</v>
      </c>
      <c r="D178">
        <v>9.8036999999999992</v>
      </c>
      <c r="E178">
        <v>15</v>
      </c>
      <c r="F178" t="s">
        <v>299</v>
      </c>
      <c r="G178" t="s">
        <v>300</v>
      </c>
      <c r="H178" t="s">
        <v>36</v>
      </c>
      <c r="I178" t="s">
        <v>301</v>
      </c>
      <c r="J178" t="s">
        <v>43</v>
      </c>
      <c r="K178" s="4" t="e">
        <f>- Other measurements: B135, H5, S48, G23</f>
        <v>#NAME?</v>
      </c>
      <c r="L178" t="s">
        <v>297</v>
      </c>
      <c r="M178" t="s">
        <v>26</v>
      </c>
      <c r="N178">
        <v>2</v>
      </c>
      <c r="P178" t="s">
        <v>27</v>
      </c>
      <c r="Q178" t="s">
        <v>298</v>
      </c>
      <c r="S178" t="s">
        <v>29</v>
      </c>
    </row>
    <row r="179" spans="1:19" x14ac:dyDescent="0.2">
      <c r="A179">
        <v>53</v>
      </c>
      <c r="B179" t="s">
        <v>294</v>
      </c>
      <c r="C179" t="s">
        <v>20</v>
      </c>
      <c r="D179">
        <v>9.6466999999999992</v>
      </c>
      <c r="E179">
        <v>20</v>
      </c>
      <c r="F179" t="s">
        <v>299</v>
      </c>
      <c r="G179" t="s">
        <v>300</v>
      </c>
      <c r="H179" t="s">
        <v>36</v>
      </c>
      <c r="I179" t="s">
        <v>301</v>
      </c>
      <c r="J179" t="s">
        <v>43</v>
      </c>
      <c r="K179" s="4" t="e">
        <f>- Other measurements: B135, H5, S48, G23</f>
        <v>#NAME?</v>
      </c>
      <c r="L179" t="s">
        <v>297</v>
      </c>
      <c r="M179" t="s">
        <v>26</v>
      </c>
      <c r="N179">
        <v>2</v>
      </c>
      <c r="P179" t="s">
        <v>27</v>
      </c>
      <c r="Q179" t="s">
        <v>298</v>
      </c>
      <c r="S179" t="s">
        <v>29</v>
      </c>
    </row>
    <row r="180" spans="1:19" x14ac:dyDescent="0.2">
      <c r="A180">
        <v>53</v>
      </c>
      <c r="B180" t="s">
        <v>294</v>
      </c>
      <c r="C180" t="s">
        <v>20</v>
      </c>
      <c r="D180">
        <v>9.4979999999999993</v>
      </c>
      <c r="E180">
        <v>25</v>
      </c>
      <c r="F180" t="s">
        <v>299</v>
      </c>
      <c r="G180" t="s">
        <v>300</v>
      </c>
      <c r="H180" t="s">
        <v>36</v>
      </c>
      <c r="I180" t="s">
        <v>301</v>
      </c>
      <c r="J180" t="s">
        <v>43</v>
      </c>
      <c r="K180" s="4" t="e">
        <f>- Other measurements: B135, H5, S48, G23</f>
        <v>#NAME?</v>
      </c>
      <c r="L180" t="s">
        <v>297</v>
      </c>
      <c r="M180" t="s">
        <v>26</v>
      </c>
      <c r="N180">
        <v>2</v>
      </c>
      <c r="P180" t="s">
        <v>27</v>
      </c>
      <c r="Q180" t="s">
        <v>298</v>
      </c>
      <c r="S180" t="s">
        <v>29</v>
      </c>
    </row>
    <row r="181" spans="1:19" x14ac:dyDescent="0.2">
      <c r="A181">
        <v>53</v>
      </c>
      <c r="B181" t="s">
        <v>294</v>
      </c>
      <c r="C181" t="s">
        <v>20</v>
      </c>
      <c r="D181">
        <v>9.3484999999999996</v>
      </c>
      <c r="E181">
        <v>30</v>
      </c>
      <c r="F181" t="s">
        <v>299</v>
      </c>
      <c r="G181" t="s">
        <v>300</v>
      </c>
      <c r="H181" t="s">
        <v>36</v>
      </c>
      <c r="I181" t="s">
        <v>301</v>
      </c>
      <c r="J181" t="s">
        <v>43</v>
      </c>
      <c r="K181" s="4" t="e">
        <f>- Other measurements: B135, H5, S48, G23</f>
        <v>#NAME?</v>
      </c>
      <c r="L181" t="s">
        <v>297</v>
      </c>
      <c r="M181" t="s">
        <v>26</v>
      </c>
      <c r="N181">
        <v>2</v>
      </c>
      <c r="P181" t="s">
        <v>27</v>
      </c>
      <c r="Q181" t="s">
        <v>298</v>
      </c>
      <c r="S181" t="s">
        <v>29</v>
      </c>
    </row>
    <row r="182" spans="1:19" x14ac:dyDescent="0.2">
      <c r="A182">
        <v>53</v>
      </c>
      <c r="B182" t="s">
        <v>294</v>
      </c>
      <c r="C182" t="s">
        <v>20</v>
      </c>
      <c r="D182">
        <v>9.2081999999999997</v>
      </c>
      <c r="E182">
        <v>35</v>
      </c>
      <c r="F182" t="s">
        <v>299</v>
      </c>
      <c r="G182" t="s">
        <v>300</v>
      </c>
      <c r="H182" t="s">
        <v>36</v>
      </c>
      <c r="I182" t="s">
        <v>301</v>
      </c>
      <c r="J182" t="s">
        <v>43</v>
      </c>
      <c r="K182" s="4" t="e">
        <f>- Other measurements: B135, H5, S48, G23</f>
        <v>#NAME?</v>
      </c>
      <c r="L182" t="s">
        <v>297</v>
      </c>
      <c r="M182" t="s">
        <v>26</v>
      </c>
      <c r="N182">
        <v>2</v>
      </c>
      <c r="P182" t="s">
        <v>27</v>
      </c>
      <c r="Q182" t="s">
        <v>298</v>
      </c>
      <c r="S182" t="s">
        <v>29</v>
      </c>
    </row>
    <row r="183" spans="1:19" x14ac:dyDescent="0.2">
      <c r="A183">
        <v>53</v>
      </c>
      <c r="B183" t="s">
        <v>294</v>
      </c>
      <c r="C183" t="s">
        <v>20</v>
      </c>
      <c r="D183">
        <v>9.0701999999999998</v>
      </c>
      <c r="E183">
        <v>40</v>
      </c>
      <c r="F183" t="s">
        <v>299</v>
      </c>
      <c r="G183" t="s">
        <v>300</v>
      </c>
      <c r="H183" t="s">
        <v>36</v>
      </c>
      <c r="I183" t="s">
        <v>301</v>
      </c>
      <c r="J183" t="s">
        <v>43</v>
      </c>
      <c r="K183" s="4" t="e">
        <f>- Other measurements: B135, H5, S48, G23</f>
        <v>#NAME?</v>
      </c>
      <c r="L183" t="s">
        <v>297</v>
      </c>
      <c r="M183" t="s">
        <v>26</v>
      </c>
      <c r="N183">
        <v>2</v>
      </c>
      <c r="P183" t="s">
        <v>27</v>
      </c>
      <c r="Q183" t="s">
        <v>298</v>
      </c>
      <c r="S183" t="s">
        <v>29</v>
      </c>
    </row>
    <row r="184" spans="1:19" x14ac:dyDescent="0.2">
      <c r="A184">
        <v>53</v>
      </c>
      <c r="B184" t="s">
        <v>294</v>
      </c>
      <c r="C184" t="s">
        <v>20</v>
      </c>
      <c r="D184">
        <v>8.9400999999999993</v>
      </c>
      <c r="E184">
        <v>45</v>
      </c>
      <c r="F184" t="s">
        <v>299</v>
      </c>
      <c r="G184" t="s">
        <v>300</v>
      </c>
      <c r="H184" t="s">
        <v>36</v>
      </c>
      <c r="I184" t="s">
        <v>301</v>
      </c>
      <c r="J184" t="s">
        <v>43</v>
      </c>
      <c r="K184" s="4" t="e">
        <f>- Other measurements: B135, H5, S48, G23</f>
        <v>#NAME?</v>
      </c>
      <c r="L184" t="s">
        <v>297</v>
      </c>
      <c r="M184" t="s">
        <v>26</v>
      </c>
      <c r="N184">
        <v>2</v>
      </c>
      <c r="P184" t="s">
        <v>27</v>
      </c>
      <c r="Q184" t="s">
        <v>298</v>
      </c>
      <c r="S184" t="s">
        <v>29</v>
      </c>
    </row>
    <row r="185" spans="1:19" x14ac:dyDescent="0.2">
      <c r="A185">
        <v>53</v>
      </c>
      <c r="B185" t="s">
        <v>294</v>
      </c>
      <c r="C185" t="s">
        <v>20</v>
      </c>
      <c r="D185">
        <v>8.8130000000000006</v>
      </c>
      <c r="E185">
        <v>50</v>
      </c>
      <c r="F185" t="s">
        <v>299</v>
      </c>
      <c r="G185" t="s">
        <v>300</v>
      </c>
      <c r="H185" t="s">
        <v>36</v>
      </c>
      <c r="I185" t="s">
        <v>301</v>
      </c>
      <c r="J185" t="s">
        <v>43</v>
      </c>
      <c r="K185" s="4" t="e">
        <f>- Other measurements: B135, H5, S48, G23</f>
        <v>#NAME?</v>
      </c>
      <c r="L185" t="s">
        <v>297</v>
      </c>
      <c r="M185" t="s">
        <v>26</v>
      </c>
      <c r="N185">
        <v>2</v>
      </c>
      <c r="P185" t="s">
        <v>27</v>
      </c>
      <c r="Q185" t="s">
        <v>298</v>
      </c>
      <c r="S185" t="s">
        <v>29</v>
      </c>
    </row>
    <row r="186" spans="1:19" x14ac:dyDescent="0.2">
      <c r="A186">
        <v>53</v>
      </c>
      <c r="B186" t="s">
        <v>294</v>
      </c>
      <c r="C186" t="s">
        <v>20</v>
      </c>
      <c r="D186">
        <v>9.5</v>
      </c>
      <c r="E186">
        <v>25</v>
      </c>
      <c r="F186" t="s">
        <v>302</v>
      </c>
      <c r="G186" t="s">
        <v>303</v>
      </c>
      <c r="H186" t="s">
        <v>36</v>
      </c>
      <c r="I186" t="s">
        <v>304</v>
      </c>
      <c r="K186" s="4" t="e">
        <f>- Other measurements: B135, H5, S48, G23</f>
        <v>#NAME?</v>
      </c>
      <c r="L186" t="s">
        <v>297</v>
      </c>
      <c r="M186" t="s">
        <v>26</v>
      </c>
      <c r="N186">
        <v>2</v>
      </c>
      <c r="P186" t="s">
        <v>27</v>
      </c>
      <c r="Q186" t="s">
        <v>298</v>
      </c>
      <c r="S186" t="s">
        <v>29</v>
      </c>
    </row>
    <row r="187" spans="1:19" hidden="1" x14ac:dyDescent="0.2">
      <c r="A187">
        <v>53</v>
      </c>
      <c r="B187" t="s">
        <v>294</v>
      </c>
      <c r="C187" t="s">
        <v>20</v>
      </c>
      <c r="D187">
        <v>9.5</v>
      </c>
      <c r="E187">
        <v>22</v>
      </c>
      <c r="F187" t="s">
        <v>66</v>
      </c>
      <c r="G187" t="s">
        <v>71</v>
      </c>
      <c r="H187" t="s">
        <v>46</v>
      </c>
      <c r="I187" t="s">
        <v>305</v>
      </c>
      <c r="K187" t="e">
        <f>- Other measurements: B135, H5, S48, G23</f>
        <v>#NAME?</v>
      </c>
      <c r="L187" t="s">
        <v>297</v>
      </c>
      <c r="M187" t="s">
        <v>26</v>
      </c>
      <c r="N187">
        <v>2</v>
      </c>
      <c r="P187" t="s">
        <v>27</v>
      </c>
      <c r="Q187" t="s">
        <v>298</v>
      </c>
      <c r="S187" t="s">
        <v>29</v>
      </c>
    </row>
    <row r="188" spans="1:19" hidden="1" x14ac:dyDescent="0.2">
      <c r="A188">
        <v>53</v>
      </c>
      <c r="B188" t="s">
        <v>294</v>
      </c>
      <c r="C188" t="s">
        <v>20</v>
      </c>
      <c r="D188">
        <v>9.4</v>
      </c>
      <c r="E188">
        <v>27</v>
      </c>
      <c r="F188" t="s">
        <v>66</v>
      </c>
      <c r="G188" t="s">
        <v>71</v>
      </c>
      <c r="H188" t="s">
        <v>46</v>
      </c>
      <c r="I188" t="s">
        <v>305</v>
      </c>
      <c r="K188" t="e">
        <f>- Other measurements: B135, H5, S48, G23</f>
        <v>#NAME?</v>
      </c>
      <c r="L188" t="s">
        <v>297</v>
      </c>
      <c r="M188" t="s">
        <v>26</v>
      </c>
      <c r="N188">
        <v>2</v>
      </c>
      <c r="P188" t="s">
        <v>27</v>
      </c>
      <c r="Q188" t="s">
        <v>298</v>
      </c>
      <c r="S188" t="s">
        <v>29</v>
      </c>
    </row>
    <row r="189" spans="1:19" hidden="1" x14ac:dyDescent="0.2">
      <c r="A189">
        <v>53</v>
      </c>
      <c r="B189" t="s">
        <v>294</v>
      </c>
      <c r="C189" t="s">
        <v>20</v>
      </c>
      <c r="D189">
        <v>9.9700000000000006</v>
      </c>
      <c r="E189">
        <v>10</v>
      </c>
      <c r="F189" t="s">
        <v>218</v>
      </c>
      <c r="G189" t="s">
        <v>55</v>
      </c>
      <c r="H189" t="s">
        <v>46</v>
      </c>
      <c r="I189" t="s">
        <v>306</v>
      </c>
      <c r="J189" t="s">
        <v>43</v>
      </c>
      <c r="K189" t="e">
        <f>- Other measurements: B135, H5, S48, G23</f>
        <v>#NAME?</v>
      </c>
      <c r="L189" t="s">
        <v>297</v>
      </c>
      <c r="M189" t="s">
        <v>26</v>
      </c>
      <c r="N189">
        <v>2</v>
      </c>
      <c r="P189" t="s">
        <v>27</v>
      </c>
      <c r="Q189" t="s">
        <v>298</v>
      </c>
      <c r="S189" t="s">
        <v>29</v>
      </c>
    </row>
    <row r="190" spans="1:19" hidden="1" x14ac:dyDescent="0.2">
      <c r="A190">
        <v>53</v>
      </c>
      <c r="B190" t="s">
        <v>294</v>
      </c>
      <c r="C190" t="s">
        <v>20</v>
      </c>
      <c r="D190">
        <v>9.66</v>
      </c>
      <c r="E190">
        <v>20</v>
      </c>
      <c r="F190" t="s">
        <v>218</v>
      </c>
      <c r="G190" t="s">
        <v>55</v>
      </c>
      <c r="H190" t="s">
        <v>46</v>
      </c>
      <c r="I190" t="s">
        <v>306</v>
      </c>
      <c r="J190" t="s">
        <v>43</v>
      </c>
      <c r="K190" t="e">
        <f>- Other measurements: B135, H5, S48, G23</f>
        <v>#NAME?</v>
      </c>
      <c r="L190" t="s">
        <v>297</v>
      </c>
      <c r="M190" t="s">
        <v>26</v>
      </c>
      <c r="N190">
        <v>2</v>
      </c>
      <c r="P190" t="s">
        <v>27</v>
      </c>
      <c r="Q190" t="s">
        <v>298</v>
      </c>
      <c r="S190" t="s">
        <v>29</v>
      </c>
    </row>
    <row r="191" spans="1:19" hidden="1" x14ac:dyDescent="0.2">
      <c r="A191">
        <v>53</v>
      </c>
      <c r="B191" t="s">
        <v>294</v>
      </c>
      <c r="C191" t="s">
        <v>20</v>
      </c>
      <c r="D191">
        <v>9.36</v>
      </c>
      <c r="E191">
        <v>30</v>
      </c>
      <c r="F191" t="s">
        <v>218</v>
      </c>
      <c r="G191" t="s">
        <v>55</v>
      </c>
      <c r="H191" t="s">
        <v>46</v>
      </c>
      <c r="I191" t="s">
        <v>306</v>
      </c>
      <c r="J191" t="s">
        <v>43</v>
      </c>
      <c r="K191" t="e">
        <f>- Other measurements: B135, H5, S48, G23</f>
        <v>#NAME?</v>
      </c>
      <c r="L191" t="s">
        <v>297</v>
      </c>
      <c r="M191" t="s">
        <v>26</v>
      </c>
      <c r="N191">
        <v>2</v>
      </c>
      <c r="P191" t="s">
        <v>27</v>
      </c>
      <c r="Q191" t="s">
        <v>298</v>
      </c>
      <c r="S191" t="s">
        <v>29</v>
      </c>
    </row>
    <row r="192" spans="1:19" hidden="1" x14ac:dyDescent="0.2">
      <c r="A192">
        <v>53</v>
      </c>
      <c r="B192" t="s">
        <v>294</v>
      </c>
      <c r="C192" t="s">
        <v>20</v>
      </c>
      <c r="D192">
        <v>9.11</v>
      </c>
      <c r="E192">
        <v>40</v>
      </c>
      <c r="F192" t="s">
        <v>218</v>
      </c>
      <c r="G192" t="s">
        <v>55</v>
      </c>
      <c r="H192" t="s">
        <v>46</v>
      </c>
      <c r="I192" t="s">
        <v>306</v>
      </c>
      <c r="J192" t="s">
        <v>43</v>
      </c>
      <c r="K192" t="e">
        <f>- Other measurements: B135, H5, S48, G23</f>
        <v>#NAME?</v>
      </c>
      <c r="L192" t="s">
        <v>297</v>
      </c>
      <c r="M192" t="s">
        <v>26</v>
      </c>
      <c r="N192">
        <v>2</v>
      </c>
      <c r="P192" t="s">
        <v>27</v>
      </c>
      <c r="Q192" t="s">
        <v>298</v>
      </c>
      <c r="S192" t="s">
        <v>29</v>
      </c>
    </row>
    <row r="193" spans="1:19" hidden="1" x14ac:dyDescent="0.2">
      <c r="A193">
        <v>53</v>
      </c>
      <c r="B193" t="s">
        <v>294</v>
      </c>
      <c r="C193" t="s">
        <v>20</v>
      </c>
      <c r="D193">
        <v>9.49</v>
      </c>
      <c r="E193">
        <v>23</v>
      </c>
      <c r="F193" t="s">
        <v>307</v>
      </c>
      <c r="G193" t="s">
        <v>55</v>
      </c>
      <c r="H193" t="s">
        <v>46</v>
      </c>
      <c r="I193" t="s">
        <v>308</v>
      </c>
      <c r="K193" t="e">
        <f>- Other measurements: B135, H5, S48, G23</f>
        <v>#NAME?</v>
      </c>
      <c r="L193" t="s">
        <v>297</v>
      </c>
      <c r="M193" t="s">
        <v>26</v>
      </c>
      <c r="N193">
        <v>2</v>
      </c>
      <c r="P193" t="s">
        <v>27</v>
      </c>
      <c r="Q193" t="s">
        <v>298</v>
      </c>
      <c r="S193" t="s">
        <v>29</v>
      </c>
    </row>
    <row r="194" spans="1:19" hidden="1" x14ac:dyDescent="0.2">
      <c r="A194">
        <v>53</v>
      </c>
      <c r="B194" t="s">
        <v>294</v>
      </c>
      <c r="C194" t="s">
        <v>20</v>
      </c>
      <c r="D194">
        <v>9.58</v>
      </c>
      <c r="E194">
        <v>20</v>
      </c>
      <c r="F194" t="s">
        <v>309</v>
      </c>
      <c r="G194" t="s">
        <v>22</v>
      </c>
      <c r="H194" t="s">
        <v>46</v>
      </c>
      <c r="I194" t="s">
        <v>310</v>
      </c>
      <c r="K194" t="e">
        <f>- Other measurements: B135, H5, S48, G23</f>
        <v>#NAME?</v>
      </c>
      <c r="L194" t="s">
        <v>297</v>
      </c>
      <c r="M194" t="s">
        <v>26</v>
      </c>
      <c r="N194">
        <v>2</v>
      </c>
      <c r="P194" t="s">
        <v>27</v>
      </c>
      <c r="Q194" t="s">
        <v>298</v>
      </c>
      <c r="S194" t="s">
        <v>29</v>
      </c>
    </row>
    <row r="195" spans="1:19" hidden="1" x14ac:dyDescent="0.2">
      <c r="A195">
        <v>53</v>
      </c>
      <c r="B195" t="s">
        <v>294</v>
      </c>
      <c r="C195" t="s">
        <v>20</v>
      </c>
      <c r="D195">
        <v>9.4499999999999993</v>
      </c>
      <c r="E195">
        <v>25</v>
      </c>
      <c r="F195" t="s">
        <v>309</v>
      </c>
      <c r="G195" t="s">
        <v>55</v>
      </c>
      <c r="H195" t="s">
        <v>46</v>
      </c>
      <c r="I195" t="s">
        <v>311</v>
      </c>
      <c r="K195" t="e">
        <f>- Other measurements: B135, H5, S48, G23</f>
        <v>#NAME?</v>
      </c>
      <c r="L195" t="s">
        <v>297</v>
      </c>
      <c r="M195" t="s">
        <v>26</v>
      </c>
      <c r="N195">
        <v>2</v>
      </c>
      <c r="P195" t="s">
        <v>27</v>
      </c>
      <c r="Q195" t="s">
        <v>298</v>
      </c>
      <c r="S195" t="s">
        <v>29</v>
      </c>
    </row>
    <row r="196" spans="1:19" hidden="1" x14ac:dyDescent="0.2">
      <c r="A196">
        <v>54</v>
      </c>
      <c r="B196" t="s">
        <v>312</v>
      </c>
      <c r="C196" t="s">
        <v>20</v>
      </c>
      <c r="D196">
        <v>9.82</v>
      </c>
      <c r="E196">
        <v>25</v>
      </c>
      <c r="F196" t="s">
        <v>313</v>
      </c>
      <c r="G196" t="s">
        <v>314</v>
      </c>
      <c r="H196" t="s">
        <v>46</v>
      </c>
      <c r="I196" t="s">
        <v>277</v>
      </c>
      <c r="K196"/>
      <c r="L196" t="s">
        <v>315</v>
      </c>
      <c r="M196" t="s">
        <v>26</v>
      </c>
      <c r="N196">
        <v>2</v>
      </c>
      <c r="P196" t="s">
        <v>27</v>
      </c>
      <c r="Q196" t="s">
        <v>316</v>
      </c>
      <c r="S196" t="s">
        <v>29</v>
      </c>
    </row>
    <row r="197" spans="1:19" hidden="1" x14ac:dyDescent="0.2">
      <c r="A197">
        <v>54</v>
      </c>
      <c r="B197" t="s">
        <v>312</v>
      </c>
      <c r="C197" t="s">
        <v>73</v>
      </c>
      <c r="D197">
        <v>6.83</v>
      </c>
      <c r="E197">
        <v>25</v>
      </c>
      <c r="F197" t="s">
        <v>313</v>
      </c>
      <c r="G197" t="s">
        <v>314</v>
      </c>
      <c r="H197" t="s">
        <v>46</v>
      </c>
      <c r="I197" t="s">
        <v>277</v>
      </c>
      <c r="K197"/>
      <c r="L197" t="s">
        <v>315</v>
      </c>
      <c r="M197" t="s">
        <v>26</v>
      </c>
      <c r="N197">
        <v>2</v>
      </c>
      <c r="P197" t="s">
        <v>27</v>
      </c>
      <c r="Q197" t="s">
        <v>316</v>
      </c>
      <c r="S197" t="s">
        <v>29</v>
      </c>
    </row>
    <row r="198" spans="1:19" hidden="1" x14ac:dyDescent="0.2">
      <c r="A198">
        <v>55</v>
      </c>
      <c r="B198" t="s">
        <v>317</v>
      </c>
      <c r="C198" t="s">
        <v>20</v>
      </c>
      <c r="D198">
        <v>9.86</v>
      </c>
      <c r="E198">
        <v>25</v>
      </c>
      <c r="F198" t="s">
        <v>313</v>
      </c>
      <c r="G198" t="s">
        <v>314</v>
      </c>
      <c r="H198" t="s">
        <v>46</v>
      </c>
      <c r="I198" t="s">
        <v>277</v>
      </c>
      <c r="K198"/>
      <c r="L198" t="s">
        <v>318</v>
      </c>
      <c r="M198" t="s">
        <v>26</v>
      </c>
      <c r="N198">
        <v>2</v>
      </c>
      <c r="P198" t="s">
        <v>27</v>
      </c>
      <c r="Q198" t="s">
        <v>319</v>
      </c>
      <c r="S198" t="s">
        <v>29</v>
      </c>
    </row>
    <row r="199" spans="1:19" hidden="1" x14ac:dyDescent="0.2">
      <c r="A199">
        <v>55</v>
      </c>
      <c r="B199" t="s">
        <v>317</v>
      </c>
      <c r="C199" t="s">
        <v>73</v>
      </c>
      <c r="D199">
        <v>6.94</v>
      </c>
      <c r="E199">
        <v>25</v>
      </c>
      <c r="F199" t="s">
        <v>313</v>
      </c>
      <c r="G199" t="s">
        <v>314</v>
      </c>
      <c r="H199" t="s">
        <v>46</v>
      </c>
      <c r="I199" t="s">
        <v>277</v>
      </c>
      <c r="K199"/>
      <c r="L199" t="s">
        <v>318</v>
      </c>
      <c r="M199" t="s">
        <v>26</v>
      </c>
      <c r="N199">
        <v>2</v>
      </c>
      <c r="P199" t="s">
        <v>27</v>
      </c>
      <c r="Q199" t="s">
        <v>319</v>
      </c>
      <c r="S199" t="s">
        <v>29</v>
      </c>
    </row>
    <row r="200" spans="1:19" hidden="1" x14ac:dyDescent="0.2">
      <c r="A200">
        <v>56</v>
      </c>
      <c r="B200" t="s">
        <v>320</v>
      </c>
      <c r="C200" t="s">
        <v>20</v>
      </c>
      <c r="D200">
        <v>9.67</v>
      </c>
      <c r="E200">
        <v>25</v>
      </c>
      <c r="F200" t="s">
        <v>313</v>
      </c>
      <c r="G200" t="s">
        <v>314</v>
      </c>
      <c r="H200" t="s">
        <v>46</v>
      </c>
      <c r="I200" t="s">
        <v>277</v>
      </c>
      <c r="K200"/>
      <c r="L200" t="s">
        <v>321</v>
      </c>
      <c r="M200" t="s">
        <v>26</v>
      </c>
      <c r="N200">
        <v>2</v>
      </c>
      <c r="P200" t="s">
        <v>27</v>
      </c>
      <c r="Q200" t="s">
        <v>322</v>
      </c>
      <c r="S200" t="s">
        <v>29</v>
      </c>
    </row>
    <row r="201" spans="1:19" hidden="1" x14ac:dyDescent="0.2">
      <c r="A201">
        <v>56</v>
      </c>
      <c r="B201" t="s">
        <v>320</v>
      </c>
      <c r="C201" t="s">
        <v>73</v>
      </c>
      <c r="D201">
        <v>6.78</v>
      </c>
      <c r="E201">
        <v>25</v>
      </c>
      <c r="F201" t="s">
        <v>313</v>
      </c>
      <c r="G201" t="s">
        <v>314</v>
      </c>
      <c r="H201" t="s">
        <v>46</v>
      </c>
      <c r="I201" t="s">
        <v>277</v>
      </c>
      <c r="K201"/>
      <c r="L201" t="s">
        <v>321</v>
      </c>
      <c r="M201" t="s">
        <v>26</v>
      </c>
      <c r="N201">
        <v>2</v>
      </c>
      <c r="P201" t="s">
        <v>27</v>
      </c>
      <c r="Q201" t="s">
        <v>322</v>
      </c>
      <c r="S201" t="s">
        <v>29</v>
      </c>
    </row>
    <row r="202" spans="1:19" hidden="1" x14ac:dyDescent="0.2">
      <c r="A202">
        <v>57</v>
      </c>
      <c r="B202" t="s">
        <v>323</v>
      </c>
      <c r="C202" t="s">
        <v>20</v>
      </c>
      <c r="D202">
        <v>11.15</v>
      </c>
      <c r="E202">
        <v>0</v>
      </c>
      <c r="F202" t="s">
        <v>324</v>
      </c>
      <c r="G202" t="s">
        <v>55</v>
      </c>
      <c r="H202" t="s">
        <v>46</v>
      </c>
      <c r="I202" t="s">
        <v>252</v>
      </c>
      <c r="K202"/>
      <c r="L202" t="s">
        <v>325</v>
      </c>
      <c r="M202" t="s">
        <v>26</v>
      </c>
      <c r="N202">
        <v>2</v>
      </c>
      <c r="P202" t="s">
        <v>27</v>
      </c>
      <c r="Q202" t="s">
        <v>326</v>
      </c>
      <c r="S202" t="s">
        <v>29</v>
      </c>
    </row>
    <row r="203" spans="1:19" hidden="1" x14ac:dyDescent="0.2">
      <c r="A203">
        <v>57</v>
      </c>
      <c r="B203" t="s">
        <v>323</v>
      </c>
      <c r="C203" t="s">
        <v>73</v>
      </c>
      <c r="D203">
        <v>8.3000000000000007</v>
      </c>
      <c r="E203">
        <v>0</v>
      </c>
      <c r="F203" t="s">
        <v>324</v>
      </c>
      <c r="G203" t="s">
        <v>55</v>
      </c>
      <c r="H203" t="s">
        <v>46</v>
      </c>
      <c r="I203" t="s">
        <v>252</v>
      </c>
      <c r="K203"/>
      <c r="L203" t="s">
        <v>325</v>
      </c>
      <c r="M203" t="s">
        <v>26</v>
      </c>
      <c r="N203">
        <v>2</v>
      </c>
      <c r="P203" t="s">
        <v>27</v>
      </c>
      <c r="Q203" t="s">
        <v>326</v>
      </c>
      <c r="S203" t="s">
        <v>29</v>
      </c>
    </row>
    <row r="204" spans="1:19" hidden="1" x14ac:dyDescent="0.2">
      <c r="A204">
        <v>57</v>
      </c>
      <c r="B204" t="s">
        <v>323</v>
      </c>
      <c r="C204" t="s">
        <v>20</v>
      </c>
      <c r="D204">
        <v>10.62</v>
      </c>
      <c r="E204">
        <v>25</v>
      </c>
      <c r="F204" t="s">
        <v>324</v>
      </c>
      <c r="G204" t="s">
        <v>55</v>
      </c>
      <c r="H204" t="s">
        <v>46</v>
      </c>
      <c r="I204" t="s">
        <v>252</v>
      </c>
      <c r="K204"/>
      <c r="L204" t="s">
        <v>325</v>
      </c>
      <c r="M204" t="s">
        <v>26</v>
      </c>
      <c r="N204">
        <v>2</v>
      </c>
      <c r="P204" t="s">
        <v>27</v>
      </c>
      <c r="Q204" t="s">
        <v>326</v>
      </c>
      <c r="S204" t="s">
        <v>29</v>
      </c>
    </row>
    <row r="205" spans="1:19" hidden="1" x14ac:dyDescent="0.2">
      <c r="A205">
        <v>57</v>
      </c>
      <c r="B205" t="s">
        <v>323</v>
      </c>
      <c r="C205" t="s">
        <v>73</v>
      </c>
      <c r="D205">
        <v>7.7</v>
      </c>
      <c r="E205">
        <v>25</v>
      </c>
      <c r="F205" t="s">
        <v>324</v>
      </c>
      <c r="G205" t="s">
        <v>55</v>
      </c>
      <c r="H205" t="s">
        <v>46</v>
      </c>
      <c r="I205" t="s">
        <v>252</v>
      </c>
      <c r="K205"/>
      <c r="L205" t="s">
        <v>325</v>
      </c>
      <c r="M205" t="s">
        <v>26</v>
      </c>
      <c r="N205">
        <v>2</v>
      </c>
      <c r="P205" t="s">
        <v>27</v>
      </c>
      <c r="Q205" t="s">
        <v>326</v>
      </c>
      <c r="S205" t="s">
        <v>29</v>
      </c>
    </row>
    <row r="206" spans="1:19" hidden="1" x14ac:dyDescent="0.2">
      <c r="A206">
        <v>58</v>
      </c>
      <c r="B206" t="s">
        <v>327</v>
      </c>
      <c r="C206" t="s">
        <v>20</v>
      </c>
      <c r="D206">
        <v>8.35</v>
      </c>
      <c r="E206">
        <v>25</v>
      </c>
      <c r="F206" t="s">
        <v>328</v>
      </c>
      <c r="G206" t="s">
        <v>55</v>
      </c>
      <c r="H206" t="s">
        <v>46</v>
      </c>
      <c r="I206" t="s">
        <v>329</v>
      </c>
      <c r="K206"/>
      <c r="L206" t="s">
        <v>330</v>
      </c>
      <c r="M206" t="s">
        <v>26</v>
      </c>
      <c r="N206">
        <v>2</v>
      </c>
      <c r="P206" t="s">
        <v>27</v>
      </c>
      <c r="Q206" t="s">
        <v>331</v>
      </c>
      <c r="S206" t="s">
        <v>29</v>
      </c>
    </row>
    <row r="207" spans="1:19" hidden="1" x14ac:dyDescent="0.2">
      <c r="A207">
        <v>58</v>
      </c>
      <c r="B207" t="s">
        <v>327</v>
      </c>
      <c r="C207" t="s">
        <v>73</v>
      </c>
      <c r="D207">
        <v>10.81</v>
      </c>
      <c r="E207">
        <v>25</v>
      </c>
      <c r="F207" t="s">
        <v>328</v>
      </c>
      <c r="G207" t="s">
        <v>55</v>
      </c>
      <c r="H207" t="s">
        <v>46</v>
      </c>
      <c r="I207" t="s">
        <v>329</v>
      </c>
      <c r="K207"/>
      <c r="L207" t="s">
        <v>330</v>
      </c>
      <c r="M207" t="s">
        <v>26</v>
      </c>
      <c r="N207">
        <v>2</v>
      </c>
      <c r="P207" t="s">
        <v>27</v>
      </c>
      <c r="Q207" t="s">
        <v>331</v>
      </c>
      <c r="S207" t="s">
        <v>29</v>
      </c>
    </row>
    <row r="208" spans="1:19" hidden="1" x14ac:dyDescent="0.2">
      <c r="A208">
        <v>58</v>
      </c>
      <c r="B208" t="s">
        <v>327</v>
      </c>
      <c r="C208" t="s">
        <v>20</v>
      </c>
      <c r="D208">
        <v>8.35</v>
      </c>
      <c r="E208">
        <v>23</v>
      </c>
      <c r="F208" t="s">
        <v>332</v>
      </c>
      <c r="G208" t="s">
        <v>31</v>
      </c>
      <c r="H208" t="s">
        <v>46</v>
      </c>
      <c r="I208" t="s">
        <v>333</v>
      </c>
      <c r="K208"/>
      <c r="L208" t="s">
        <v>330</v>
      </c>
      <c r="M208" t="s">
        <v>26</v>
      </c>
      <c r="N208">
        <v>2</v>
      </c>
      <c r="P208" t="s">
        <v>27</v>
      </c>
      <c r="Q208" t="s">
        <v>331</v>
      </c>
      <c r="S208" t="s">
        <v>29</v>
      </c>
    </row>
    <row r="209" spans="1:19" hidden="1" x14ac:dyDescent="0.2">
      <c r="A209">
        <v>58</v>
      </c>
      <c r="B209" t="s">
        <v>327</v>
      </c>
      <c r="C209" t="s">
        <v>20</v>
      </c>
      <c r="D209">
        <v>8.27</v>
      </c>
      <c r="E209">
        <v>25</v>
      </c>
      <c r="F209" t="s">
        <v>334</v>
      </c>
      <c r="G209" t="s">
        <v>55</v>
      </c>
      <c r="H209" t="s">
        <v>46</v>
      </c>
      <c r="I209" t="s">
        <v>335</v>
      </c>
      <c r="K209"/>
      <c r="L209" t="s">
        <v>330</v>
      </c>
      <c r="M209" t="s">
        <v>26</v>
      </c>
      <c r="N209">
        <v>2</v>
      </c>
      <c r="P209" t="s">
        <v>27</v>
      </c>
      <c r="Q209" t="s">
        <v>331</v>
      </c>
      <c r="S209" t="s">
        <v>29</v>
      </c>
    </row>
    <row r="210" spans="1:19" hidden="1" x14ac:dyDescent="0.2">
      <c r="A210">
        <v>58</v>
      </c>
      <c r="B210" t="s">
        <v>327</v>
      </c>
      <c r="C210" t="s">
        <v>73</v>
      </c>
      <c r="D210">
        <v>10.53</v>
      </c>
      <c r="E210">
        <v>25</v>
      </c>
      <c r="F210" t="s">
        <v>334</v>
      </c>
      <c r="G210" t="s">
        <v>55</v>
      </c>
      <c r="H210" t="s">
        <v>46</v>
      </c>
      <c r="I210" t="s">
        <v>335</v>
      </c>
      <c r="K210"/>
      <c r="L210" t="s">
        <v>330</v>
      </c>
      <c r="M210" t="s">
        <v>26</v>
      </c>
      <c r="N210">
        <v>2</v>
      </c>
      <c r="P210" t="s">
        <v>27</v>
      </c>
      <c r="Q210" t="s">
        <v>331</v>
      </c>
      <c r="S210" t="s">
        <v>29</v>
      </c>
    </row>
    <row r="211" spans="1:19" hidden="1" x14ac:dyDescent="0.2">
      <c r="A211">
        <v>58</v>
      </c>
      <c r="B211" t="s">
        <v>327</v>
      </c>
      <c r="C211" t="s">
        <v>20</v>
      </c>
      <c r="D211">
        <v>8.0500000000000007</v>
      </c>
      <c r="E211">
        <v>20</v>
      </c>
      <c r="F211" t="s">
        <v>66</v>
      </c>
      <c r="G211" t="s">
        <v>63</v>
      </c>
      <c r="H211" t="s">
        <v>23</v>
      </c>
      <c r="I211" t="s">
        <v>336</v>
      </c>
      <c r="K211"/>
      <c r="L211" t="s">
        <v>330</v>
      </c>
      <c r="M211" t="s">
        <v>26</v>
      </c>
      <c r="N211">
        <v>2</v>
      </c>
      <c r="P211" t="s">
        <v>27</v>
      </c>
      <c r="Q211" t="s">
        <v>331</v>
      </c>
      <c r="S211" t="s">
        <v>29</v>
      </c>
    </row>
    <row r="212" spans="1:19" hidden="1" x14ac:dyDescent="0.2">
      <c r="A212">
        <v>58</v>
      </c>
      <c r="B212" t="s">
        <v>327</v>
      </c>
      <c r="C212" t="s">
        <v>20</v>
      </c>
      <c r="D212">
        <v>8.35</v>
      </c>
      <c r="E212">
        <v>20</v>
      </c>
      <c r="F212" t="s">
        <v>192</v>
      </c>
      <c r="G212" t="s">
        <v>31</v>
      </c>
      <c r="H212" t="s">
        <v>23</v>
      </c>
      <c r="I212" t="s">
        <v>336</v>
      </c>
      <c r="K212"/>
      <c r="L212" t="s">
        <v>330</v>
      </c>
      <c r="M212" t="s">
        <v>26</v>
      </c>
      <c r="N212">
        <v>2</v>
      </c>
      <c r="P212" t="s">
        <v>27</v>
      </c>
      <c r="Q212" t="s">
        <v>331</v>
      </c>
      <c r="S212" t="s">
        <v>29</v>
      </c>
    </row>
    <row r="213" spans="1:19" hidden="1" x14ac:dyDescent="0.2">
      <c r="A213">
        <v>58</v>
      </c>
      <c r="B213" t="s">
        <v>327</v>
      </c>
      <c r="C213" t="s">
        <v>20</v>
      </c>
      <c r="D213">
        <v>8.1999999999999993</v>
      </c>
      <c r="E213">
        <v>30</v>
      </c>
      <c r="F213" t="s">
        <v>192</v>
      </c>
      <c r="G213" t="s">
        <v>31</v>
      </c>
      <c r="H213" t="s">
        <v>23</v>
      </c>
      <c r="I213" t="s">
        <v>336</v>
      </c>
      <c r="K213"/>
      <c r="L213" t="s">
        <v>330</v>
      </c>
      <c r="M213" t="s">
        <v>26</v>
      </c>
      <c r="N213">
        <v>2</v>
      </c>
      <c r="P213" t="s">
        <v>27</v>
      </c>
      <c r="Q213" t="s">
        <v>331</v>
      </c>
      <c r="S213" t="s">
        <v>29</v>
      </c>
    </row>
    <row r="214" spans="1:19" hidden="1" x14ac:dyDescent="0.2">
      <c r="A214">
        <v>58</v>
      </c>
      <c r="B214" t="s">
        <v>327</v>
      </c>
      <c r="C214" t="s">
        <v>20</v>
      </c>
      <c r="D214">
        <v>8.0500000000000007</v>
      </c>
      <c r="E214">
        <v>40</v>
      </c>
      <c r="F214" t="s">
        <v>192</v>
      </c>
      <c r="G214" t="s">
        <v>31</v>
      </c>
      <c r="H214" t="s">
        <v>23</v>
      </c>
      <c r="I214" t="s">
        <v>336</v>
      </c>
      <c r="K214"/>
      <c r="L214" t="s">
        <v>330</v>
      </c>
      <c r="M214" t="s">
        <v>26</v>
      </c>
      <c r="N214">
        <v>2</v>
      </c>
      <c r="P214" t="s">
        <v>27</v>
      </c>
      <c r="Q214" t="s">
        <v>331</v>
      </c>
      <c r="S214" t="s">
        <v>29</v>
      </c>
    </row>
    <row r="215" spans="1:19" hidden="1" x14ac:dyDescent="0.2">
      <c r="A215">
        <v>59</v>
      </c>
      <c r="B215" t="s">
        <v>337</v>
      </c>
      <c r="C215" t="s">
        <v>20</v>
      </c>
      <c r="D215">
        <v>9.89</v>
      </c>
      <c r="E215">
        <v>10</v>
      </c>
      <c r="F215" t="s">
        <v>218</v>
      </c>
      <c r="G215" t="s">
        <v>55</v>
      </c>
      <c r="H215" t="s">
        <v>46</v>
      </c>
      <c r="I215" t="s">
        <v>306</v>
      </c>
      <c r="J215" t="s">
        <v>43</v>
      </c>
      <c r="K215" t="s">
        <v>338</v>
      </c>
      <c r="L215" t="s">
        <v>339</v>
      </c>
      <c r="M215" t="s">
        <v>26</v>
      </c>
      <c r="N215">
        <v>2</v>
      </c>
      <c r="P215" t="s">
        <v>27</v>
      </c>
      <c r="Q215" t="s">
        <v>340</v>
      </c>
      <c r="S215" t="s">
        <v>29</v>
      </c>
    </row>
    <row r="216" spans="1:19" hidden="1" x14ac:dyDescent="0.2">
      <c r="A216">
        <v>59</v>
      </c>
      <c r="B216" t="s">
        <v>337</v>
      </c>
      <c r="C216" t="s">
        <v>20</v>
      </c>
      <c r="D216">
        <v>9.61</v>
      </c>
      <c r="E216">
        <v>20</v>
      </c>
      <c r="F216" t="s">
        <v>218</v>
      </c>
      <c r="G216" t="s">
        <v>55</v>
      </c>
      <c r="H216" t="s">
        <v>46</v>
      </c>
      <c r="I216" t="s">
        <v>306</v>
      </c>
      <c r="J216" t="s">
        <v>43</v>
      </c>
      <c r="K216" t="s">
        <v>338</v>
      </c>
      <c r="L216" t="s">
        <v>339</v>
      </c>
      <c r="M216" t="s">
        <v>26</v>
      </c>
      <c r="N216">
        <v>2</v>
      </c>
      <c r="P216" t="s">
        <v>27</v>
      </c>
      <c r="Q216" t="s">
        <v>340</v>
      </c>
      <c r="S216" t="s">
        <v>29</v>
      </c>
    </row>
    <row r="217" spans="1:19" hidden="1" x14ac:dyDescent="0.2">
      <c r="A217">
        <v>59</v>
      </c>
      <c r="B217" t="s">
        <v>337</v>
      </c>
      <c r="C217" t="s">
        <v>20</v>
      </c>
      <c r="D217">
        <v>9.2799999999999994</v>
      </c>
      <c r="E217">
        <v>30</v>
      </c>
      <c r="F217" t="s">
        <v>218</v>
      </c>
      <c r="G217" t="s">
        <v>55</v>
      </c>
      <c r="H217" t="s">
        <v>46</v>
      </c>
      <c r="I217" t="s">
        <v>306</v>
      </c>
      <c r="J217" t="s">
        <v>43</v>
      </c>
      <c r="K217" t="s">
        <v>338</v>
      </c>
      <c r="L217" t="s">
        <v>339</v>
      </c>
      <c r="M217" t="s">
        <v>26</v>
      </c>
      <c r="N217">
        <v>2</v>
      </c>
      <c r="P217" t="s">
        <v>27</v>
      </c>
      <c r="Q217" t="s">
        <v>340</v>
      </c>
      <c r="S217" t="s">
        <v>29</v>
      </c>
    </row>
    <row r="218" spans="1:19" hidden="1" x14ac:dyDescent="0.2">
      <c r="A218">
        <v>59</v>
      </c>
      <c r="B218" t="s">
        <v>337</v>
      </c>
      <c r="C218" t="s">
        <v>20</v>
      </c>
      <c r="D218">
        <v>9.0299999999999994</v>
      </c>
      <c r="E218">
        <v>40</v>
      </c>
      <c r="F218" t="s">
        <v>218</v>
      </c>
      <c r="G218" t="s">
        <v>55</v>
      </c>
      <c r="H218" t="s">
        <v>46</v>
      </c>
      <c r="I218" t="s">
        <v>306</v>
      </c>
      <c r="J218" t="s">
        <v>43</v>
      </c>
      <c r="K218" t="s">
        <v>338</v>
      </c>
      <c r="L218" t="s">
        <v>339</v>
      </c>
      <c r="M218" t="s">
        <v>26</v>
      </c>
      <c r="N218">
        <v>2</v>
      </c>
      <c r="P218" t="s">
        <v>27</v>
      </c>
      <c r="Q218" t="s">
        <v>340</v>
      </c>
      <c r="S218" t="s">
        <v>29</v>
      </c>
    </row>
    <row r="219" spans="1:19" hidden="1" x14ac:dyDescent="0.2">
      <c r="A219">
        <v>60</v>
      </c>
      <c r="B219" t="s">
        <v>341</v>
      </c>
      <c r="C219" t="s">
        <v>20</v>
      </c>
      <c r="D219">
        <v>10.44</v>
      </c>
      <c r="E219">
        <v>10</v>
      </c>
      <c r="F219" t="s">
        <v>218</v>
      </c>
      <c r="G219" t="s">
        <v>55</v>
      </c>
      <c r="H219" t="s">
        <v>46</v>
      </c>
      <c r="I219" t="s">
        <v>219</v>
      </c>
      <c r="J219" t="s">
        <v>43</v>
      </c>
      <c r="K219" t="e">
        <f>- Other measurement: K9</f>
        <v>#NAME?</v>
      </c>
      <c r="L219" t="s">
        <v>342</v>
      </c>
      <c r="M219" t="s">
        <v>26</v>
      </c>
      <c r="N219">
        <v>2</v>
      </c>
      <c r="P219" t="s">
        <v>27</v>
      </c>
      <c r="Q219" t="s">
        <v>343</v>
      </c>
      <c r="S219" t="s">
        <v>29</v>
      </c>
    </row>
    <row r="220" spans="1:19" hidden="1" x14ac:dyDescent="0.2">
      <c r="A220">
        <v>60</v>
      </c>
      <c r="B220" t="s">
        <v>341</v>
      </c>
      <c r="C220" t="s">
        <v>73</v>
      </c>
      <c r="D220">
        <v>7.13</v>
      </c>
      <c r="E220">
        <v>10</v>
      </c>
      <c r="F220" t="s">
        <v>218</v>
      </c>
      <c r="G220" t="s">
        <v>55</v>
      </c>
      <c r="H220" t="s">
        <v>46</v>
      </c>
      <c r="I220" t="s">
        <v>219</v>
      </c>
      <c r="J220" t="s">
        <v>43</v>
      </c>
      <c r="K220" t="e">
        <f>- Other measurement: K9</f>
        <v>#NAME?</v>
      </c>
      <c r="L220" t="s">
        <v>342</v>
      </c>
      <c r="M220" t="s">
        <v>26</v>
      </c>
      <c r="N220">
        <v>2</v>
      </c>
      <c r="P220" t="s">
        <v>27</v>
      </c>
      <c r="Q220" t="s">
        <v>343</v>
      </c>
      <c r="S220" t="s">
        <v>29</v>
      </c>
    </row>
    <row r="221" spans="1:19" hidden="1" x14ac:dyDescent="0.2">
      <c r="A221">
        <v>60</v>
      </c>
      <c r="B221" t="s">
        <v>341</v>
      </c>
      <c r="C221" t="s">
        <v>20</v>
      </c>
      <c r="D221">
        <v>10.15</v>
      </c>
      <c r="E221">
        <v>20</v>
      </c>
      <c r="F221" t="s">
        <v>218</v>
      </c>
      <c r="G221" t="s">
        <v>55</v>
      </c>
      <c r="H221" t="s">
        <v>46</v>
      </c>
      <c r="I221" t="s">
        <v>219</v>
      </c>
      <c r="J221" t="s">
        <v>43</v>
      </c>
      <c r="K221" t="e">
        <f>- Other measurement: K9</f>
        <v>#NAME?</v>
      </c>
      <c r="L221" t="s">
        <v>342</v>
      </c>
      <c r="M221" t="s">
        <v>26</v>
      </c>
      <c r="N221">
        <v>2</v>
      </c>
      <c r="P221" t="s">
        <v>27</v>
      </c>
      <c r="Q221" t="s">
        <v>343</v>
      </c>
      <c r="S221" t="s">
        <v>29</v>
      </c>
    </row>
    <row r="222" spans="1:19" hidden="1" x14ac:dyDescent="0.2">
      <c r="A222">
        <v>60</v>
      </c>
      <c r="B222" t="s">
        <v>341</v>
      </c>
      <c r="C222" t="s">
        <v>73</v>
      </c>
      <c r="D222">
        <v>6.86</v>
      </c>
      <c r="E222">
        <v>20</v>
      </c>
      <c r="F222" t="s">
        <v>218</v>
      </c>
      <c r="G222" t="s">
        <v>55</v>
      </c>
      <c r="H222" t="s">
        <v>46</v>
      </c>
      <c r="I222" t="s">
        <v>219</v>
      </c>
      <c r="J222" t="s">
        <v>43</v>
      </c>
      <c r="K222" t="e">
        <f>- Other measurement: K9</f>
        <v>#NAME?</v>
      </c>
      <c r="L222" t="s">
        <v>342</v>
      </c>
      <c r="M222" t="s">
        <v>26</v>
      </c>
      <c r="N222">
        <v>2</v>
      </c>
      <c r="P222" t="s">
        <v>27</v>
      </c>
      <c r="Q222" t="s">
        <v>343</v>
      </c>
      <c r="S222" t="s">
        <v>29</v>
      </c>
    </row>
    <row r="223" spans="1:19" hidden="1" x14ac:dyDescent="0.2">
      <c r="A223">
        <v>60</v>
      </c>
      <c r="B223" t="s">
        <v>341</v>
      </c>
      <c r="C223" t="s">
        <v>20</v>
      </c>
      <c r="D223">
        <v>9.9</v>
      </c>
      <c r="E223">
        <v>30</v>
      </c>
      <c r="F223" t="s">
        <v>218</v>
      </c>
      <c r="G223" t="s">
        <v>55</v>
      </c>
      <c r="H223" t="s">
        <v>46</v>
      </c>
      <c r="I223" t="s">
        <v>219</v>
      </c>
      <c r="J223" t="s">
        <v>43</v>
      </c>
      <c r="K223" t="e">
        <f>- Other measurement: K9</f>
        <v>#NAME?</v>
      </c>
      <c r="L223" t="s">
        <v>342</v>
      </c>
      <c r="M223" t="s">
        <v>26</v>
      </c>
      <c r="N223">
        <v>2</v>
      </c>
      <c r="P223" t="s">
        <v>27</v>
      </c>
      <c r="Q223" t="s">
        <v>343</v>
      </c>
      <c r="S223" t="s">
        <v>29</v>
      </c>
    </row>
    <row r="224" spans="1:19" hidden="1" x14ac:dyDescent="0.2">
      <c r="A224">
        <v>60</v>
      </c>
      <c r="B224" t="s">
        <v>341</v>
      </c>
      <c r="C224" t="s">
        <v>73</v>
      </c>
      <c r="D224">
        <v>6.63</v>
      </c>
      <c r="E224">
        <v>30</v>
      </c>
      <c r="F224" t="s">
        <v>218</v>
      </c>
      <c r="G224" t="s">
        <v>55</v>
      </c>
      <c r="H224" t="s">
        <v>46</v>
      </c>
      <c r="I224" t="s">
        <v>219</v>
      </c>
      <c r="J224" t="s">
        <v>43</v>
      </c>
      <c r="K224" t="e">
        <f>- Other measurement: K9</f>
        <v>#NAME?</v>
      </c>
      <c r="L224" t="s">
        <v>342</v>
      </c>
      <c r="M224" t="s">
        <v>26</v>
      </c>
      <c r="N224">
        <v>2</v>
      </c>
      <c r="P224" t="s">
        <v>27</v>
      </c>
      <c r="Q224" t="s">
        <v>343</v>
      </c>
      <c r="S224" t="s">
        <v>29</v>
      </c>
    </row>
    <row r="225" spans="1:19" hidden="1" x14ac:dyDescent="0.2">
      <c r="A225">
        <v>60</v>
      </c>
      <c r="B225" t="s">
        <v>341</v>
      </c>
      <c r="C225" t="s">
        <v>20</v>
      </c>
      <c r="D225">
        <v>9.61</v>
      </c>
      <c r="E225">
        <v>40</v>
      </c>
      <c r="F225" t="s">
        <v>218</v>
      </c>
      <c r="G225" t="s">
        <v>55</v>
      </c>
      <c r="H225" t="s">
        <v>46</v>
      </c>
      <c r="I225" t="s">
        <v>219</v>
      </c>
      <c r="J225" t="s">
        <v>43</v>
      </c>
      <c r="K225" t="e">
        <f>- Other measurement: K9</f>
        <v>#NAME?</v>
      </c>
      <c r="L225" t="s">
        <v>342</v>
      </c>
      <c r="M225" t="s">
        <v>26</v>
      </c>
      <c r="N225">
        <v>2</v>
      </c>
      <c r="P225" t="s">
        <v>27</v>
      </c>
      <c r="Q225" t="s">
        <v>343</v>
      </c>
      <c r="S225" t="s">
        <v>29</v>
      </c>
    </row>
    <row r="226" spans="1:19" hidden="1" x14ac:dyDescent="0.2">
      <c r="A226">
        <v>60</v>
      </c>
      <c r="B226" t="s">
        <v>341</v>
      </c>
      <c r="C226" t="s">
        <v>73</v>
      </c>
      <c r="D226">
        <v>6.38</v>
      </c>
      <c r="E226">
        <v>40</v>
      </c>
      <c r="F226" t="s">
        <v>218</v>
      </c>
      <c r="G226" t="s">
        <v>55</v>
      </c>
      <c r="H226" t="s">
        <v>46</v>
      </c>
      <c r="I226" t="s">
        <v>219</v>
      </c>
      <c r="J226" t="s">
        <v>43</v>
      </c>
      <c r="K226" t="e">
        <f>- Other measurement: K9</f>
        <v>#NAME?</v>
      </c>
      <c r="L226" t="s">
        <v>342</v>
      </c>
      <c r="M226" t="s">
        <v>26</v>
      </c>
      <c r="N226">
        <v>2</v>
      </c>
      <c r="P226" t="s">
        <v>27</v>
      </c>
      <c r="Q226" t="s">
        <v>343</v>
      </c>
      <c r="S226" t="s">
        <v>29</v>
      </c>
    </row>
    <row r="227" spans="1:19" hidden="1" x14ac:dyDescent="0.2">
      <c r="A227">
        <v>60</v>
      </c>
      <c r="B227" t="s">
        <v>341</v>
      </c>
      <c r="C227" t="s">
        <v>20</v>
      </c>
      <c r="D227">
        <v>10.83</v>
      </c>
      <c r="E227">
        <v>0</v>
      </c>
      <c r="F227" t="s">
        <v>344</v>
      </c>
      <c r="G227" t="s">
        <v>55</v>
      </c>
      <c r="H227" t="s">
        <v>46</v>
      </c>
      <c r="I227" t="s">
        <v>252</v>
      </c>
      <c r="K227" t="e">
        <f>- Other measurement: K9</f>
        <v>#NAME?</v>
      </c>
      <c r="L227" t="s">
        <v>342</v>
      </c>
      <c r="M227" t="s">
        <v>26</v>
      </c>
      <c r="N227">
        <v>2</v>
      </c>
      <c r="P227" t="s">
        <v>27</v>
      </c>
      <c r="Q227" t="s">
        <v>343</v>
      </c>
      <c r="S227" t="s">
        <v>29</v>
      </c>
    </row>
    <row r="228" spans="1:19" hidden="1" x14ac:dyDescent="0.2">
      <c r="A228">
        <v>60</v>
      </c>
      <c r="B228" t="s">
        <v>341</v>
      </c>
      <c r="C228" t="s">
        <v>73</v>
      </c>
      <c r="D228">
        <v>8</v>
      </c>
      <c r="E228">
        <v>0</v>
      </c>
      <c r="F228" t="s">
        <v>344</v>
      </c>
      <c r="G228" t="s">
        <v>55</v>
      </c>
      <c r="H228" t="s">
        <v>46</v>
      </c>
      <c r="I228" t="s">
        <v>252</v>
      </c>
      <c r="K228" t="e">
        <f>- Other measurement: K9</f>
        <v>#NAME?</v>
      </c>
      <c r="L228" t="s">
        <v>342</v>
      </c>
      <c r="M228" t="s">
        <v>26</v>
      </c>
      <c r="N228">
        <v>2</v>
      </c>
      <c r="P228" t="s">
        <v>27</v>
      </c>
      <c r="Q228" t="s">
        <v>343</v>
      </c>
      <c r="S228" t="s">
        <v>29</v>
      </c>
    </row>
    <row r="229" spans="1:19" hidden="1" x14ac:dyDescent="0.2">
      <c r="A229">
        <v>60</v>
      </c>
      <c r="B229" t="s">
        <v>341</v>
      </c>
      <c r="C229" t="s">
        <v>20</v>
      </c>
      <c r="D229">
        <v>10.4</v>
      </c>
      <c r="E229">
        <v>25</v>
      </c>
      <c r="F229" t="s">
        <v>344</v>
      </c>
      <c r="G229" t="s">
        <v>55</v>
      </c>
      <c r="H229" t="s">
        <v>46</v>
      </c>
      <c r="I229" t="s">
        <v>252</v>
      </c>
      <c r="K229" t="e">
        <f>- Other measurement: K9</f>
        <v>#NAME?</v>
      </c>
      <c r="L229" t="s">
        <v>342</v>
      </c>
      <c r="M229" t="s">
        <v>26</v>
      </c>
      <c r="N229">
        <v>2</v>
      </c>
      <c r="P229" t="s">
        <v>27</v>
      </c>
      <c r="Q229" t="s">
        <v>343</v>
      </c>
      <c r="S229" t="s">
        <v>29</v>
      </c>
    </row>
    <row r="230" spans="1:19" hidden="1" x14ac:dyDescent="0.2">
      <c r="A230">
        <v>60</v>
      </c>
      <c r="B230" t="s">
        <v>341</v>
      </c>
      <c r="C230" t="s">
        <v>73</v>
      </c>
      <c r="D230">
        <v>7.56</v>
      </c>
      <c r="E230">
        <v>25</v>
      </c>
      <c r="F230" t="s">
        <v>344</v>
      </c>
      <c r="G230" t="s">
        <v>55</v>
      </c>
      <c r="H230" t="s">
        <v>46</v>
      </c>
      <c r="I230" t="s">
        <v>252</v>
      </c>
      <c r="K230" t="e">
        <f>- Other measurement: K9</f>
        <v>#NAME?</v>
      </c>
      <c r="L230" t="s">
        <v>342</v>
      </c>
      <c r="M230" t="s">
        <v>26</v>
      </c>
      <c r="N230">
        <v>2</v>
      </c>
      <c r="P230" t="s">
        <v>27</v>
      </c>
      <c r="Q230" t="s">
        <v>343</v>
      </c>
      <c r="S230" t="s">
        <v>29</v>
      </c>
    </row>
    <row r="231" spans="1:19" hidden="1" x14ac:dyDescent="0.2">
      <c r="A231">
        <v>62</v>
      </c>
      <c r="B231" t="s">
        <v>345</v>
      </c>
      <c r="C231" t="s">
        <v>20</v>
      </c>
      <c r="D231">
        <v>9.8000000000000007</v>
      </c>
      <c r="E231">
        <v>10</v>
      </c>
      <c r="F231" t="s">
        <v>218</v>
      </c>
      <c r="G231" t="s">
        <v>55</v>
      </c>
      <c r="H231" t="s">
        <v>46</v>
      </c>
      <c r="I231" t="s">
        <v>219</v>
      </c>
      <c r="K231" t="e">
        <f>- Other measurement: G34</f>
        <v>#NAME?</v>
      </c>
      <c r="L231" t="s">
        <v>346</v>
      </c>
      <c r="M231" t="s">
        <v>26</v>
      </c>
      <c r="N231">
        <v>2</v>
      </c>
      <c r="P231" t="s">
        <v>27</v>
      </c>
      <c r="Q231" t="s">
        <v>347</v>
      </c>
      <c r="S231" t="s">
        <v>29</v>
      </c>
    </row>
    <row r="232" spans="1:19" hidden="1" x14ac:dyDescent="0.2">
      <c r="A232">
        <v>62</v>
      </c>
      <c r="B232" t="s">
        <v>345</v>
      </c>
      <c r="C232" t="s">
        <v>20</v>
      </c>
      <c r="D232">
        <v>9.49</v>
      </c>
      <c r="E232">
        <v>20</v>
      </c>
      <c r="F232" t="s">
        <v>218</v>
      </c>
      <c r="G232" t="s">
        <v>55</v>
      </c>
      <c r="H232" t="s">
        <v>46</v>
      </c>
      <c r="I232" t="s">
        <v>219</v>
      </c>
      <c r="K232" t="e">
        <f>- Other measurement: G34</f>
        <v>#NAME?</v>
      </c>
      <c r="L232" t="s">
        <v>346</v>
      </c>
      <c r="M232" t="s">
        <v>26</v>
      </c>
      <c r="N232">
        <v>2</v>
      </c>
      <c r="P232" t="s">
        <v>27</v>
      </c>
      <c r="Q232" t="s">
        <v>347</v>
      </c>
      <c r="S232" t="s">
        <v>29</v>
      </c>
    </row>
    <row r="233" spans="1:19" hidden="1" x14ac:dyDescent="0.2">
      <c r="A233">
        <v>62</v>
      </c>
      <c r="B233" t="s">
        <v>345</v>
      </c>
      <c r="C233" t="s">
        <v>20</v>
      </c>
      <c r="D233">
        <v>9.18</v>
      </c>
      <c r="E233">
        <v>30</v>
      </c>
      <c r="F233" t="s">
        <v>218</v>
      </c>
      <c r="G233" t="s">
        <v>55</v>
      </c>
      <c r="H233" t="s">
        <v>46</v>
      </c>
      <c r="I233" t="s">
        <v>219</v>
      </c>
      <c r="K233" t="e">
        <f>- Other measurement: G34</f>
        <v>#NAME?</v>
      </c>
      <c r="L233" t="s">
        <v>346</v>
      </c>
      <c r="M233" t="s">
        <v>26</v>
      </c>
      <c r="N233">
        <v>2</v>
      </c>
      <c r="P233" t="s">
        <v>27</v>
      </c>
      <c r="Q233" t="s">
        <v>347</v>
      </c>
      <c r="S233" t="s">
        <v>29</v>
      </c>
    </row>
    <row r="234" spans="1:19" hidden="1" x14ac:dyDescent="0.2">
      <c r="A234">
        <v>62</v>
      </c>
      <c r="B234" t="s">
        <v>345</v>
      </c>
      <c r="C234" t="s">
        <v>20</v>
      </c>
      <c r="D234">
        <v>8.89</v>
      </c>
      <c r="E234">
        <v>40</v>
      </c>
      <c r="F234" t="s">
        <v>218</v>
      </c>
      <c r="G234" t="s">
        <v>55</v>
      </c>
      <c r="H234" t="s">
        <v>46</v>
      </c>
      <c r="I234" t="s">
        <v>348</v>
      </c>
      <c r="J234" t="s">
        <v>43</v>
      </c>
      <c r="K234" t="e">
        <f>- Other measurement: G34</f>
        <v>#NAME?</v>
      </c>
      <c r="L234" t="s">
        <v>346</v>
      </c>
      <c r="M234" t="s">
        <v>26</v>
      </c>
      <c r="N234">
        <v>2</v>
      </c>
      <c r="P234" t="s">
        <v>27</v>
      </c>
      <c r="Q234" t="s">
        <v>347</v>
      </c>
      <c r="S234" t="s">
        <v>29</v>
      </c>
    </row>
    <row r="235" spans="1:19" hidden="1" x14ac:dyDescent="0.2">
      <c r="A235">
        <v>62</v>
      </c>
      <c r="B235" t="s">
        <v>345</v>
      </c>
      <c r="C235" t="s">
        <v>20</v>
      </c>
      <c r="D235">
        <v>9.56</v>
      </c>
      <c r="E235">
        <v>20</v>
      </c>
      <c r="F235" t="s">
        <v>349</v>
      </c>
      <c r="G235" t="s">
        <v>55</v>
      </c>
      <c r="H235" t="s">
        <v>46</v>
      </c>
      <c r="I235" t="s">
        <v>348</v>
      </c>
      <c r="J235" t="s">
        <v>43</v>
      </c>
      <c r="K235" t="e">
        <f>- Other measurement: G34</f>
        <v>#NAME?</v>
      </c>
      <c r="L235" t="s">
        <v>346</v>
      </c>
      <c r="M235" t="s">
        <v>26</v>
      </c>
      <c r="N235">
        <v>2</v>
      </c>
      <c r="P235" t="s">
        <v>27</v>
      </c>
      <c r="Q235" t="s">
        <v>347</v>
      </c>
      <c r="S235" t="s">
        <v>29</v>
      </c>
    </row>
    <row r="236" spans="1:19" hidden="1" x14ac:dyDescent="0.2">
      <c r="A236">
        <v>63</v>
      </c>
      <c r="B236" t="s">
        <v>350</v>
      </c>
      <c r="C236" t="s">
        <v>20</v>
      </c>
      <c r="D236">
        <v>9.44</v>
      </c>
      <c r="E236">
        <v>25</v>
      </c>
      <c r="F236" t="s">
        <v>351</v>
      </c>
      <c r="G236" t="s">
        <v>55</v>
      </c>
      <c r="H236" t="s">
        <v>46</v>
      </c>
      <c r="I236" t="s">
        <v>231</v>
      </c>
      <c r="K236"/>
      <c r="L236" t="s">
        <v>352</v>
      </c>
      <c r="M236" t="s">
        <v>26</v>
      </c>
      <c r="N236">
        <v>2</v>
      </c>
      <c r="P236" t="s">
        <v>27</v>
      </c>
      <c r="Q236" t="s">
        <v>353</v>
      </c>
      <c r="S236" t="s">
        <v>29</v>
      </c>
    </row>
    <row r="237" spans="1:19" hidden="1" x14ac:dyDescent="0.2">
      <c r="A237">
        <v>63</v>
      </c>
      <c r="B237" t="s">
        <v>350</v>
      </c>
      <c r="C237" t="s">
        <v>73</v>
      </c>
      <c r="D237">
        <v>6.59</v>
      </c>
      <c r="E237">
        <v>25</v>
      </c>
      <c r="F237" t="s">
        <v>351</v>
      </c>
      <c r="G237" t="s">
        <v>55</v>
      </c>
      <c r="H237" t="s">
        <v>46</v>
      </c>
      <c r="I237" t="s">
        <v>231</v>
      </c>
      <c r="K237"/>
      <c r="L237" t="s">
        <v>352</v>
      </c>
      <c r="M237" t="s">
        <v>26</v>
      </c>
      <c r="N237">
        <v>2</v>
      </c>
      <c r="P237" t="s">
        <v>27</v>
      </c>
      <c r="Q237" t="s">
        <v>353</v>
      </c>
      <c r="S237" t="s">
        <v>29</v>
      </c>
    </row>
    <row r="238" spans="1:19" hidden="1" x14ac:dyDescent="0.2">
      <c r="A238">
        <v>64</v>
      </c>
      <c r="B238" t="s">
        <v>354</v>
      </c>
      <c r="C238" t="s">
        <v>20</v>
      </c>
      <c r="D238">
        <v>11.04</v>
      </c>
      <c r="E238">
        <v>0</v>
      </c>
      <c r="F238" t="s">
        <v>355</v>
      </c>
      <c r="G238" t="s">
        <v>55</v>
      </c>
      <c r="H238" t="s">
        <v>46</v>
      </c>
      <c r="I238" t="s">
        <v>252</v>
      </c>
      <c r="K238"/>
      <c r="L238" t="s">
        <v>356</v>
      </c>
      <c r="M238" t="s">
        <v>26</v>
      </c>
      <c r="N238">
        <v>2</v>
      </c>
      <c r="P238" t="s">
        <v>27</v>
      </c>
      <c r="Q238" t="s">
        <v>357</v>
      </c>
      <c r="S238" t="s">
        <v>29</v>
      </c>
    </row>
    <row r="239" spans="1:19" hidden="1" x14ac:dyDescent="0.2">
      <c r="A239">
        <v>64</v>
      </c>
      <c r="B239" t="s">
        <v>354</v>
      </c>
      <c r="C239" t="s">
        <v>73</v>
      </c>
      <c r="D239">
        <v>8.24</v>
      </c>
      <c r="E239">
        <v>0</v>
      </c>
      <c r="F239" t="s">
        <v>355</v>
      </c>
      <c r="G239" t="s">
        <v>55</v>
      </c>
      <c r="H239" t="s">
        <v>46</v>
      </c>
      <c r="I239" t="s">
        <v>252</v>
      </c>
      <c r="K239"/>
      <c r="L239" t="s">
        <v>356</v>
      </c>
      <c r="M239" t="s">
        <v>26</v>
      </c>
      <c r="N239">
        <v>2</v>
      </c>
      <c r="P239" t="s">
        <v>27</v>
      </c>
      <c r="Q239" t="s">
        <v>357</v>
      </c>
      <c r="S239" t="s">
        <v>29</v>
      </c>
    </row>
    <row r="240" spans="1:19" hidden="1" x14ac:dyDescent="0.2">
      <c r="A240">
        <v>64</v>
      </c>
      <c r="B240" t="s">
        <v>354</v>
      </c>
      <c r="C240" t="s">
        <v>20</v>
      </c>
      <c r="D240">
        <v>10.34</v>
      </c>
      <c r="E240">
        <v>25</v>
      </c>
      <c r="F240" t="s">
        <v>355</v>
      </c>
      <c r="G240" t="s">
        <v>55</v>
      </c>
      <c r="H240" t="s">
        <v>46</v>
      </c>
      <c r="I240" t="s">
        <v>252</v>
      </c>
      <c r="K240"/>
      <c r="L240" t="s">
        <v>356</v>
      </c>
      <c r="M240" t="s">
        <v>26</v>
      </c>
      <c r="N240">
        <v>2</v>
      </c>
      <c r="P240" t="s">
        <v>27</v>
      </c>
      <c r="Q240" t="s">
        <v>357</v>
      </c>
      <c r="S240" t="s">
        <v>29</v>
      </c>
    </row>
    <row r="241" spans="1:19" hidden="1" x14ac:dyDescent="0.2">
      <c r="A241">
        <v>64</v>
      </c>
      <c r="B241" t="s">
        <v>354</v>
      </c>
      <c r="C241" t="s">
        <v>73</v>
      </c>
      <c r="D241">
        <v>7.54</v>
      </c>
      <c r="E241">
        <v>25</v>
      </c>
      <c r="F241" t="s">
        <v>355</v>
      </c>
      <c r="G241" t="s">
        <v>55</v>
      </c>
      <c r="H241" t="s">
        <v>46</v>
      </c>
      <c r="I241" t="s">
        <v>252</v>
      </c>
      <c r="K241"/>
      <c r="L241" t="s">
        <v>356</v>
      </c>
      <c r="M241" t="s">
        <v>26</v>
      </c>
      <c r="N241">
        <v>2</v>
      </c>
      <c r="P241" t="s">
        <v>27</v>
      </c>
      <c r="Q241" t="s">
        <v>357</v>
      </c>
      <c r="S241" t="s">
        <v>29</v>
      </c>
    </row>
    <row r="242" spans="1:19" hidden="1" x14ac:dyDescent="0.2">
      <c r="A242">
        <v>65</v>
      </c>
      <c r="B242" t="s">
        <v>358</v>
      </c>
      <c r="C242" t="s">
        <v>20</v>
      </c>
      <c r="D242">
        <v>5.47</v>
      </c>
      <c r="E242">
        <v>20</v>
      </c>
      <c r="I242" t="s">
        <v>359</v>
      </c>
      <c r="K242"/>
      <c r="L242" t="s">
        <v>360</v>
      </c>
      <c r="M242" t="s">
        <v>26</v>
      </c>
      <c r="N242">
        <v>2</v>
      </c>
      <c r="P242" t="s">
        <v>27</v>
      </c>
      <c r="Q242" t="s">
        <v>361</v>
      </c>
      <c r="S242" t="s">
        <v>29</v>
      </c>
    </row>
    <row r="243" spans="1:19" hidden="1" x14ac:dyDescent="0.2">
      <c r="A243">
        <v>66</v>
      </c>
      <c r="B243" t="s">
        <v>362</v>
      </c>
      <c r="C243" t="s">
        <v>48</v>
      </c>
      <c r="D243">
        <v>8.3000000000000007</v>
      </c>
      <c r="E243" t="s">
        <v>363</v>
      </c>
      <c r="F243" t="s">
        <v>364</v>
      </c>
      <c r="G243" t="s">
        <v>55</v>
      </c>
      <c r="H243" t="s">
        <v>23</v>
      </c>
      <c r="I243" t="s">
        <v>365</v>
      </c>
      <c r="K243"/>
      <c r="L243" t="s">
        <v>366</v>
      </c>
      <c r="M243" t="s">
        <v>26</v>
      </c>
      <c r="N243">
        <v>2</v>
      </c>
      <c r="P243" t="s">
        <v>27</v>
      </c>
      <c r="Q243" t="s">
        <v>367</v>
      </c>
      <c r="S243" t="s">
        <v>50</v>
      </c>
    </row>
    <row r="244" spans="1:19" hidden="1" x14ac:dyDescent="0.2">
      <c r="A244">
        <v>67</v>
      </c>
      <c r="B244" t="s">
        <v>368</v>
      </c>
      <c r="C244" t="s">
        <v>20</v>
      </c>
      <c r="D244">
        <v>10.97</v>
      </c>
      <c r="E244">
        <v>25</v>
      </c>
      <c r="F244" t="s">
        <v>369</v>
      </c>
      <c r="G244" t="s">
        <v>246</v>
      </c>
      <c r="H244" t="s">
        <v>46</v>
      </c>
      <c r="I244" t="s">
        <v>370</v>
      </c>
      <c r="K244"/>
      <c r="L244" t="s">
        <v>371</v>
      </c>
      <c r="M244" t="s">
        <v>26</v>
      </c>
      <c r="N244">
        <v>2</v>
      </c>
      <c r="P244" t="s">
        <v>27</v>
      </c>
      <c r="Q244" t="s">
        <v>372</v>
      </c>
      <c r="S244" t="s">
        <v>29</v>
      </c>
    </row>
    <row r="245" spans="1:19" hidden="1" x14ac:dyDescent="0.2">
      <c r="A245">
        <v>68</v>
      </c>
      <c r="B245" t="s">
        <v>373</v>
      </c>
      <c r="C245" t="s">
        <v>20</v>
      </c>
      <c r="D245">
        <v>9.4</v>
      </c>
      <c r="E245">
        <v>20</v>
      </c>
      <c r="F245" t="s">
        <v>198</v>
      </c>
      <c r="G245" t="s">
        <v>55</v>
      </c>
      <c r="H245" t="s">
        <v>23</v>
      </c>
      <c r="I245" t="s">
        <v>199</v>
      </c>
      <c r="K245"/>
      <c r="L245" t="s">
        <v>374</v>
      </c>
      <c r="M245" t="s">
        <v>26</v>
      </c>
      <c r="N245">
        <v>2</v>
      </c>
      <c r="P245" t="s">
        <v>27</v>
      </c>
      <c r="Q245" t="s">
        <v>375</v>
      </c>
      <c r="S245" t="s">
        <v>29</v>
      </c>
    </row>
    <row r="246" spans="1:19" hidden="1" x14ac:dyDescent="0.2">
      <c r="A246">
        <v>69</v>
      </c>
      <c r="B246" t="s">
        <v>376</v>
      </c>
      <c r="C246" t="s">
        <v>20</v>
      </c>
      <c r="D246">
        <v>8.3000000000000007</v>
      </c>
      <c r="E246">
        <v>20</v>
      </c>
      <c r="F246" t="s">
        <v>198</v>
      </c>
      <c r="G246" t="s">
        <v>55</v>
      </c>
      <c r="H246" t="s">
        <v>23</v>
      </c>
      <c r="I246" t="s">
        <v>199</v>
      </c>
      <c r="K246"/>
      <c r="L246" t="s">
        <v>377</v>
      </c>
      <c r="M246" t="s">
        <v>26</v>
      </c>
      <c r="N246">
        <v>2</v>
      </c>
      <c r="P246" t="s">
        <v>27</v>
      </c>
      <c r="Q246" t="s">
        <v>378</v>
      </c>
      <c r="S246" t="s">
        <v>29</v>
      </c>
    </row>
    <row r="247" spans="1:19" hidden="1" x14ac:dyDescent="0.2">
      <c r="A247">
        <v>71</v>
      </c>
      <c r="B247" t="s">
        <v>379</v>
      </c>
      <c r="C247" t="s">
        <v>20</v>
      </c>
      <c r="D247">
        <v>9.92</v>
      </c>
      <c r="E247">
        <v>20</v>
      </c>
      <c r="F247" t="s">
        <v>334</v>
      </c>
      <c r="G247" t="s">
        <v>286</v>
      </c>
      <c r="H247" t="s">
        <v>46</v>
      </c>
      <c r="I247" t="s">
        <v>380</v>
      </c>
      <c r="K247"/>
      <c r="L247" t="s">
        <v>381</v>
      </c>
      <c r="M247" t="s">
        <v>26</v>
      </c>
      <c r="N247">
        <v>2</v>
      </c>
      <c r="P247" t="s">
        <v>27</v>
      </c>
      <c r="Q247" t="s">
        <v>382</v>
      </c>
      <c r="S247" t="s">
        <v>29</v>
      </c>
    </row>
    <row r="248" spans="1:19" hidden="1" x14ac:dyDescent="0.2">
      <c r="A248">
        <v>71</v>
      </c>
      <c r="B248" t="s">
        <v>379</v>
      </c>
      <c r="C248" t="s">
        <v>73</v>
      </c>
      <c r="D248">
        <v>9.1999999999999993</v>
      </c>
      <c r="E248">
        <v>20</v>
      </c>
      <c r="F248" t="s">
        <v>334</v>
      </c>
      <c r="G248" t="s">
        <v>286</v>
      </c>
      <c r="H248" t="s">
        <v>46</v>
      </c>
      <c r="I248" t="s">
        <v>380</v>
      </c>
      <c r="K248"/>
      <c r="L248" t="s">
        <v>381</v>
      </c>
      <c r="M248" t="s">
        <v>26</v>
      </c>
      <c r="N248">
        <v>2</v>
      </c>
      <c r="P248" t="s">
        <v>27</v>
      </c>
      <c r="Q248" t="s">
        <v>382</v>
      </c>
      <c r="S248" t="s">
        <v>29</v>
      </c>
    </row>
    <row r="249" spans="1:19" hidden="1" x14ac:dyDescent="0.2">
      <c r="A249">
        <v>71</v>
      </c>
      <c r="B249" t="s">
        <v>379</v>
      </c>
      <c r="C249" t="s">
        <v>77</v>
      </c>
      <c r="D249">
        <v>6.67</v>
      </c>
      <c r="E249" t="s">
        <v>383</v>
      </c>
      <c r="F249" t="s">
        <v>334</v>
      </c>
      <c r="G249" t="s">
        <v>286</v>
      </c>
      <c r="H249" t="s">
        <v>46</v>
      </c>
      <c r="I249" t="s">
        <v>380</v>
      </c>
      <c r="K249"/>
      <c r="L249" t="s">
        <v>381</v>
      </c>
      <c r="M249" t="s">
        <v>26</v>
      </c>
      <c r="N249">
        <v>2</v>
      </c>
      <c r="P249" t="s">
        <v>27</v>
      </c>
      <c r="Q249" t="s">
        <v>382</v>
      </c>
      <c r="S249" t="s">
        <v>29</v>
      </c>
    </row>
    <row r="250" spans="1:19" hidden="1" x14ac:dyDescent="0.2">
      <c r="A250">
        <v>71</v>
      </c>
      <c r="B250" t="s">
        <v>379</v>
      </c>
      <c r="C250" t="s">
        <v>283</v>
      </c>
      <c r="D250">
        <v>3.32</v>
      </c>
      <c r="E250" t="s">
        <v>383</v>
      </c>
      <c r="F250" t="s">
        <v>334</v>
      </c>
      <c r="G250" t="s">
        <v>286</v>
      </c>
      <c r="H250" t="s">
        <v>46</v>
      </c>
      <c r="I250" t="s">
        <v>380</v>
      </c>
      <c r="K250"/>
      <c r="L250" t="s">
        <v>381</v>
      </c>
      <c r="M250" t="s">
        <v>26</v>
      </c>
      <c r="N250">
        <v>2</v>
      </c>
      <c r="P250" t="s">
        <v>27</v>
      </c>
      <c r="Q250" t="s">
        <v>382</v>
      </c>
      <c r="S250" t="s">
        <v>29</v>
      </c>
    </row>
    <row r="251" spans="1:19" hidden="1" x14ac:dyDescent="0.2">
      <c r="A251">
        <v>71</v>
      </c>
      <c r="B251" t="s">
        <v>379</v>
      </c>
      <c r="C251" t="s">
        <v>20</v>
      </c>
      <c r="D251">
        <v>9.92</v>
      </c>
      <c r="E251">
        <v>20</v>
      </c>
      <c r="F251" t="s">
        <v>384</v>
      </c>
      <c r="G251" t="s">
        <v>286</v>
      </c>
      <c r="H251" t="s">
        <v>46</v>
      </c>
      <c r="I251" t="s">
        <v>380</v>
      </c>
      <c r="K251"/>
      <c r="L251" t="s">
        <v>381</v>
      </c>
      <c r="M251" t="s">
        <v>26</v>
      </c>
      <c r="N251">
        <v>2</v>
      </c>
      <c r="P251" t="s">
        <v>27</v>
      </c>
      <c r="Q251" t="s">
        <v>382</v>
      </c>
      <c r="S251" t="s">
        <v>29</v>
      </c>
    </row>
    <row r="252" spans="1:19" hidden="1" x14ac:dyDescent="0.2">
      <c r="A252">
        <v>71</v>
      </c>
      <c r="B252" t="s">
        <v>379</v>
      </c>
      <c r="C252" t="s">
        <v>73</v>
      </c>
      <c r="D252">
        <v>9.25</v>
      </c>
      <c r="E252">
        <v>20</v>
      </c>
      <c r="F252" t="s">
        <v>384</v>
      </c>
      <c r="G252" t="s">
        <v>286</v>
      </c>
      <c r="H252" t="s">
        <v>46</v>
      </c>
      <c r="I252" t="s">
        <v>380</v>
      </c>
      <c r="K252"/>
      <c r="L252" t="s">
        <v>381</v>
      </c>
      <c r="M252" t="s">
        <v>26</v>
      </c>
      <c r="N252">
        <v>2</v>
      </c>
      <c r="P252" t="s">
        <v>27</v>
      </c>
      <c r="Q252" t="s">
        <v>382</v>
      </c>
      <c r="S252" t="s">
        <v>29</v>
      </c>
    </row>
    <row r="253" spans="1:19" hidden="1" x14ac:dyDescent="0.2">
      <c r="A253">
        <v>71</v>
      </c>
      <c r="B253" t="s">
        <v>379</v>
      </c>
      <c r="C253" t="s">
        <v>77</v>
      </c>
      <c r="D253">
        <v>7</v>
      </c>
      <c r="E253" t="s">
        <v>383</v>
      </c>
      <c r="F253" t="s">
        <v>384</v>
      </c>
      <c r="G253" t="s">
        <v>286</v>
      </c>
      <c r="H253" t="s">
        <v>46</v>
      </c>
      <c r="I253" t="s">
        <v>380</v>
      </c>
      <c r="K253"/>
      <c r="L253" t="s">
        <v>381</v>
      </c>
      <c r="M253" t="s">
        <v>26</v>
      </c>
      <c r="N253">
        <v>2</v>
      </c>
      <c r="P253" t="s">
        <v>27</v>
      </c>
      <c r="Q253" t="s">
        <v>382</v>
      </c>
      <c r="S253" t="s">
        <v>29</v>
      </c>
    </row>
    <row r="254" spans="1:19" hidden="1" x14ac:dyDescent="0.2">
      <c r="A254">
        <v>71</v>
      </c>
      <c r="B254" t="s">
        <v>379</v>
      </c>
      <c r="C254" t="s">
        <v>283</v>
      </c>
      <c r="D254">
        <v>3.85</v>
      </c>
      <c r="E254" t="s">
        <v>383</v>
      </c>
      <c r="F254" t="s">
        <v>384</v>
      </c>
      <c r="G254" t="s">
        <v>286</v>
      </c>
      <c r="H254" t="s">
        <v>46</v>
      </c>
      <c r="I254" t="s">
        <v>380</v>
      </c>
      <c r="K254"/>
      <c r="L254" t="s">
        <v>381</v>
      </c>
      <c r="M254" t="s">
        <v>26</v>
      </c>
      <c r="N254">
        <v>2</v>
      </c>
      <c r="P254" t="s">
        <v>27</v>
      </c>
      <c r="Q254" t="s">
        <v>382</v>
      </c>
      <c r="S254" t="s">
        <v>29</v>
      </c>
    </row>
    <row r="255" spans="1:19" hidden="1" x14ac:dyDescent="0.2">
      <c r="A255">
        <v>71</v>
      </c>
      <c r="B255" t="s">
        <v>379</v>
      </c>
      <c r="C255" t="s">
        <v>20</v>
      </c>
      <c r="D255">
        <v>9.99</v>
      </c>
      <c r="E255">
        <v>30</v>
      </c>
      <c r="F255" t="s">
        <v>385</v>
      </c>
      <c r="G255" t="s">
        <v>286</v>
      </c>
      <c r="H255" t="s">
        <v>46</v>
      </c>
      <c r="I255" t="s">
        <v>386</v>
      </c>
      <c r="K255"/>
      <c r="L255" t="s">
        <v>381</v>
      </c>
      <c r="M255" t="s">
        <v>26</v>
      </c>
      <c r="N255">
        <v>2</v>
      </c>
      <c r="P255" t="s">
        <v>27</v>
      </c>
      <c r="Q255" t="s">
        <v>382</v>
      </c>
      <c r="S255" t="s">
        <v>29</v>
      </c>
    </row>
    <row r="256" spans="1:19" hidden="1" x14ac:dyDescent="0.2">
      <c r="A256">
        <v>71</v>
      </c>
      <c r="B256" t="s">
        <v>379</v>
      </c>
      <c r="C256" t="s">
        <v>73</v>
      </c>
      <c r="D256">
        <v>9.36</v>
      </c>
      <c r="E256">
        <v>30</v>
      </c>
      <c r="F256" t="s">
        <v>385</v>
      </c>
      <c r="G256" t="s">
        <v>286</v>
      </c>
      <c r="H256" t="s">
        <v>46</v>
      </c>
      <c r="I256" t="s">
        <v>386</v>
      </c>
      <c r="K256"/>
      <c r="L256" t="s">
        <v>381</v>
      </c>
      <c r="M256" t="s">
        <v>26</v>
      </c>
      <c r="N256">
        <v>2</v>
      </c>
      <c r="P256" t="s">
        <v>27</v>
      </c>
      <c r="Q256" t="s">
        <v>382</v>
      </c>
      <c r="S256" t="s">
        <v>29</v>
      </c>
    </row>
    <row r="257" spans="1:19" hidden="1" x14ac:dyDescent="0.2">
      <c r="A257">
        <v>71</v>
      </c>
      <c r="B257" t="s">
        <v>379</v>
      </c>
      <c r="C257" t="s">
        <v>77</v>
      </c>
      <c r="D257">
        <v>7.01</v>
      </c>
      <c r="E257" t="s">
        <v>222</v>
      </c>
      <c r="F257" t="s">
        <v>385</v>
      </c>
      <c r="G257" t="s">
        <v>286</v>
      </c>
      <c r="H257" t="s">
        <v>46</v>
      </c>
      <c r="I257" t="s">
        <v>386</v>
      </c>
      <c r="K257"/>
      <c r="L257" t="s">
        <v>381</v>
      </c>
      <c r="M257" t="s">
        <v>26</v>
      </c>
      <c r="N257">
        <v>2</v>
      </c>
      <c r="P257" t="s">
        <v>27</v>
      </c>
      <c r="Q257" t="s">
        <v>382</v>
      </c>
      <c r="S257" t="s">
        <v>29</v>
      </c>
    </row>
    <row r="258" spans="1:19" hidden="1" x14ac:dyDescent="0.2">
      <c r="A258">
        <v>71</v>
      </c>
      <c r="B258" t="s">
        <v>379</v>
      </c>
      <c r="C258" t="s">
        <v>283</v>
      </c>
      <c r="D258">
        <v>3.89</v>
      </c>
      <c r="E258" t="s">
        <v>222</v>
      </c>
      <c r="F258" t="s">
        <v>385</v>
      </c>
      <c r="G258" t="s">
        <v>286</v>
      </c>
      <c r="H258" t="s">
        <v>46</v>
      </c>
      <c r="I258" t="s">
        <v>386</v>
      </c>
      <c r="K258"/>
      <c r="L258" t="s">
        <v>381</v>
      </c>
      <c r="M258" t="s">
        <v>26</v>
      </c>
      <c r="N258">
        <v>2</v>
      </c>
      <c r="P258" t="s">
        <v>27</v>
      </c>
      <c r="Q258" t="s">
        <v>382</v>
      </c>
      <c r="S258" t="s">
        <v>29</v>
      </c>
    </row>
    <row r="259" spans="1:19" hidden="1" x14ac:dyDescent="0.2">
      <c r="A259">
        <v>71</v>
      </c>
      <c r="B259" t="s">
        <v>379</v>
      </c>
      <c r="C259" t="s">
        <v>20</v>
      </c>
      <c r="D259">
        <v>9.76</v>
      </c>
      <c r="E259">
        <v>30</v>
      </c>
      <c r="F259" t="s">
        <v>384</v>
      </c>
      <c r="G259" t="s">
        <v>286</v>
      </c>
      <c r="H259" t="s">
        <v>46</v>
      </c>
      <c r="I259" t="s">
        <v>386</v>
      </c>
      <c r="K259"/>
      <c r="L259" t="s">
        <v>381</v>
      </c>
      <c r="M259" t="s">
        <v>26</v>
      </c>
      <c r="N259">
        <v>2</v>
      </c>
      <c r="P259" t="s">
        <v>27</v>
      </c>
      <c r="Q259" t="s">
        <v>382</v>
      </c>
      <c r="S259" t="s">
        <v>29</v>
      </c>
    </row>
    <row r="260" spans="1:19" hidden="1" x14ac:dyDescent="0.2">
      <c r="A260">
        <v>71</v>
      </c>
      <c r="B260" t="s">
        <v>379</v>
      </c>
      <c r="C260" t="s">
        <v>73</v>
      </c>
      <c r="D260">
        <v>9.14</v>
      </c>
      <c r="E260">
        <v>30</v>
      </c>
      <c r="F260" t="s">
        <v>384</v>
      </c>
      <c r="G260" t="s">
        <v>286</v>
      </c>
      <c r="H260" t="s">
        <v>46</v>
      </c>
      <c r="I260" t="s">
        <v>386</v>
      </c>
      <c r="K260"/>
      <c r="L260" t="s">
        <v>381</v>
      </c>
      <c r="M260" t="s">
        <v>26</v>
      </c>
      <c r="N260">
        <v>2</v>
      </c>
      <c r="P260" t="s">
        <v>27</v>
      </c>
      <c r="Q260" t="s">
        <v>382</v>
      </c>
      <c r="S260" t="s">
        <v>29</v>
      </c>
    </row>
    <row r="261" spans="1:19" hidden="1" x14ac:dyDescent="0.2">
      <c r="A261">
        <v>71</v>
      </c>
      <c r="B261" t="s">
        <v>379</v>
      </c>
      <c r="C261" t="s">
        <v>77</v>
      </c>
      <c r="D261">
        <v>6.79</v>
      </c>
      <c r="E261" t="s">
        <v>222</v>
      </c>
      <c r="F261" t="s">
        <v>384</v>
      </c>
      <c r="G261" t="s">
        <v>286</v>
      </c>
      <c r="H261" t="s">
        <v>46</v>
      </c>
      <c r="I261" t="s">
        <v>386</v>
      </c>
      <c r="K261"/>
      <c r="L261" t="s">
        <v>381</v>
      </c>
      <c r="M261" t="s">
        <v>26</v>
      </c>
      <c r="N261">
        <v>2</v>
      </c>
      <c r="P261" t="s">
        <v>27</v>
      </c>
      <c r="Q261" t="s">
        <v>382</v>
      </c>
      <c r="S261" t="s">
        <v>29</v>
      </c>
    </row>
    <row r="262" spans="1:19" hidden="1" x14ac:dyDescent="0.2">
      <c r="A262">
        <v>71</v>
      </c>
      <c r="B262" t="s">
        <v>379</v>
      </c>
      <c r="C262" t="s">
        <v>283</v>
      </c>
      <c r="D262">
        <v>3.76</v>
      </c>
      <c r="E262" t="s">
        <v>222</v>
      </c>
      <c r="F262" t="s">
        <v>384</v>
      </c>
      <c r="G262" t="s">
        <v>286</v>
      </c>
      <c r="H262" t="s">
        <v>46</v>
      </c>
      <c r="I262" t="s">
        <v>386</v>
      </c>
      <c r="K262"/>
      <c r="L262" t="s">
        <v>381</v>
      </c>
      <c r="M262" t="s">
        <v>26</v>
      </c>
      <c r="N262">
        <v>2</v>
      </c>
      <c r="P262" t="s">
        <v>27</v>
      </c>
      <c r="Q262" t="s">
        <v>382</v>
      </c>
      <c r="S262" t="s">
        <v>29</v>
      </c>
    </row>
    <row r="263" spans="1:19" hidden="1" x14ac:dyDescent="0.2">
      <c r="A263">
        <v>72</v>
      </c>
      <c r="B263" t="s">
        <v>387</v>
      </c>
      <c r="C263" t="s">
        <v>20</v>
      </c>
      <c r="D263">
        <v>9.93</v>
      </c>
      <c r="E263">
        <v>10</v>
      </c>
      <c r="F263" t="s">
        <v>218</v>
      </c>
      <c r="G263" t="s">
        <v>55</v>
      </c>
      <c r="H263" t="s">
        <v>46</v>
      </c>
      <c r="I263" t="s">
        <v>219</v>
      </c>
      <c r="J263" t="s">
        <v>43</v>
      </c>
      <c r="K263" t="e">
        <f>- Other measurement: G34</f>
        <v>#NAME?</v>
      </c>
      <c r="L263" t="s">
        <v>388</v>
      </c>
      <c r="M263" t="s">
        <v>26</v>
      </c>
      <c r="N263">
        <v>2</v>
      </c>
      <c r="P263" t="s">
        <v>27</v>
      </c>
      <c r="Q263" t="s">
        <v>389</v>
      </c>
      <c r="S263" t="s">
        <v>29</v>
      </c>
    </row>
    <row r="264" spans="1:19" hidden="1" x14ac:dyDescent="0.2">
      <c r="A264">
        <v>72</v>
      </c>
      <c r="B264" t="s">
        <v>387</v>
      </c>
      <c r="C264" t="s">
        <v>73</v>
      </c>
      <c r="D264">
        <v>9</v>
      </c>
      <c r="E264">
        <v>10</v>
      </c>
      <c r="F264" t="s">
        <v>218</v>
      </c>
      <c r="G264" t="s">
        <v>55</v>
      </c>
      <c r="H264" t="s">
        <v>46</v>
      </c>
      <c r="I264" t="s">
        <v>219</v>
      </c>
      <c r="J264" t="s">
        <v>43</v>
      </c>
      <c r="K264" t="e">
        <f>- Other measurement: G34</f>
        <v>#NAME?</v>
      </c>
      <c r="L264" t="s">
        <v>388</v>
      </c>
      <c r="M264" t="s">
        <v>26</v>
      </c>
      <c r="N264">
        <v>2</v>
      </c>
      <c r="P264" t="s">
        <v>27</v>
      </c>
      <c r="Q264" t="s">
        <v>389</v>
      </c>
      <c r="S264" t="s">
        <v>29</v>
      </c>
    </row>
    <row r="265" spans="1:19" hidden="1" x14ac:dyDescent="0.2">
      <c r="A265">
        <v>72</v>
      </c>
      <c r="B265" t="s">
        <v>387</v>
      </c>
      <c r="C265" t="s">
        <v>20</v>
      </c>
      <c r="D265">
        <v>9.6199999999999992</v>
      </c>
      <c r="E265">
        <v>20</v>
      </c>
      <c r="F265" t="s">
        <v>218</v>
      </c>
      <c r="G265" t="s">
        <v>55</v>
      </c>
      <c r="H265" t="s">
        <v>46</v>
      </c>
      <c r="I265" t="s">
        <v>219</v>
      </c>
      <c r="J265" t="s">
        <v>43</v>
      </c>
      <c r="K265" t="e">
        <f>- Other measurement: G34</f>
        <v>#NAME?</v>
      </c>
      <c r="L265" t="s">
        <v>388</v>
      </c>
      <c r="M265" t="s">
        <v>26</v>
      </c>
      <c r="N265">
        <v>2</v>
      </c>
      <c r="P265" t="s">
        <v>27</v>
      </c>
      <c r="Q265" t="s">
        <v>389</v>
      </c>
      <c r="S265" t="s">
        <v>29</v>
      </c>
    </row>
    <row r="266" spans="1:19" hidden="1" x14ac:dyDescent="0.2">
      <c r="A266">
        <v>72</v>
      </c>
      <c r="B266" t="s">
        <v>387</v>
      </c>
      <c r="C266" t="s">
        <v>73</v>
      </c>
      <c r="D266">
        <v>8.69</v>
      </c>
      <c r="E266">
        <v>20</v>
      </c>
      <c r="F266" t="s">
        <v>218</v>
      </c>
      <c r="G266" t="s">
        <v>55</v>
      </c>
      <c r="H266" t="s">
        <v>46</v>
      </c>
      <c r="I266" t="s">
        <v>219</v>
      </c>
      <c r="J266" t="s">
        <v>43</v>
      </c>
      <c r="K266" t="e">
        <f>- Other measurement: G34</f>
        <v>#NAME?</v>
      </c>
      <c r="L266" t="s">
        <v>388</v>
      </c>
      <c r="M266" t="s">
        <v>26</v>
      </c>
      <c r="N266">
        <v>2</v>
      </c>
      <c r="P266" t="s">
        <v>27</v>
      </c>
      <c r="Q266" t="s">
        <v>389</v>
      </c>
      <c r="S266" t="s">
        <v>29</v>
      </c>
    </row>
    <row r="267" spans="1:19" hidden="1" x14ac:dyDescent="0.2">
      <c r="A267">
        <v>72</v>
      </c>
      <c r="B267" t="s">
        <v>387</v>
      </c>
      <c r="C267" t="s">
        <v>20</v>
      </c>
      <c r="D267">
        <v>9.31</v>
      </c>
      <c r="E267">
        <v>30</v>
      </c>
      <c r="F267" t="s">
        <v>218</v>
      </c>
      <c r="G267" t="s">
        <v>55</v>
      </c>
      <c r="H267" t="s">
        <v>46</v>
      </c>
      <c r="I267" t="s">
        <v>219</v>
      </c>
      <c r="J267" t="s">
        <v>43</v>
      </c>
      <c r="K267" t="e">
        <f>- Other measurement: G34</f>
        <v>#NAME?</v>
      </c>
      <c r="L267" t="s">
        <v>388</v>
      </c>
      <c r="M267" t="s">
        <v>26</v>
      </c>
      <c r="N267">
        <v>2</v>
      </c>
      <c r="P267" t="s">
        <v>27</v>
      </c>
      <c r="Q267" t="s">
        <v>389</v>
      </c>
      <c r="S267" t="s">
        <v>29</v>
      </c>
    </row>
    <row r="268" spans="1:19" hidden="1" x14ac:dyDescent="0.2">
      <c r="A268">
        <v>72</v>
      </c>
      <c r="B268" t="s">
        <v>387</v>
      </c>
      <c r="C268" t="s">
        <v>73</v>
      </c>
      <c r="D268">
        <v>8.43</v>
      </c>
      <c r="E268">
        <v>30</v>
      </c>
      <c r="F268" t="s">
        <v>218</v>
      </c>
      <c r="G268" t="s">
        <v>55</v>
      </c>
      <c r="H268" t="s">
        <v>46</v>
      </c>
      <c r="I268" t="s">
        <v>219</v>
      </c>
      <c r="J268" t="s">
        <v>43</v>
      </c>
      <c r="K268" t="e">
        <f>- Other measurement: G34</f>
        <v>#NAME?</v>
      </c>
      <c r="L268" t="s">
        <v>388</v>
      </c>
      <c r="M268" t="s">
        <v>26</v>
      </c>
      <c r="N268">
        <v>2</v>
      </c>
      <c r="P268" t="s">
        <v>27</v>
      </c>
      <c r="Q268" t="s">
        <v>389</v>
      </c>
      <c r="S268" t="s">
        <v>29</v>
      </c>
    </row>
    <row r="269" spans="1:19" hidden="1" x14ac:dyDescent="0.2">
      <c r="A269">
        <v>72</v>
      </c>
      <c r="B269" t="s">
        <v>387</v>
      </c>
      <c r="C269" t="s">
        <v>20</v>
      </c>
      <c r="D269">
        <v>9.0299999999999994</v>
      </c>
      <c r="E269">
        <v>40</v>
      </c>
      <c r="G269" t="s">
        <v>55</v>
      </c>
      <c r="H269" t="s">
        <v>46</v>
      </c>
      <c r="I269" t="s">
        <v>219</v>
      </c>
      <c r="J269" t="s">
        <v>43</v>
      </c>
      <c r="K269" t="e">
        <f>- Other measurement: G34</f>
        <v>#NAME?</v>
      </c>
      <c r="L269" t="s">
        <v>388</v>
      </c>
      <c r="M269" t="s">
        <v>26</v>
      </c>
      <c r="N269">
        <v>2</v>
      </c>
      <c r="P269" t="s">
        <v>27</v>
      </c>
      <c r="Q269" t="s">
        <v>389</v>
      </c>
      <c r="S269" t="s">
        <v>29</v>
      </c>
    </row>
    <row r="270" spans="1:19" hidden="1" x14ac:dyDescent="0.2">
      <c r="A270">
        <v>72</v>
      </c>
      <c r="B270" t="s">
        <v>387</v>
      </c>
      <c r="C270" t="s">
        <v>73</v>
      </c>
      <c r="D270">
        <v>8.08</v>
      </c>
      <c r="E270">
        <v>40</v>
      </c>
      <c r="G270" t="s">
        <v>55</v>
      </c>
      <c r="H270" t="s">
        <v>46</v>
      </c>
      <c r="I270" t="s">
        <v>219</v>
      </c>
      <c r="J270" t="s">
        <v>43</v>
      </c>
      <c r="K270" t="e">
        <f>- Other measurement: G34</f>
        <v>#NAME?</v>
      </c>
      <c r="L270" t="s">
        <v>388</v>
      </c>
      <c r="M270" t="s">
        <v>26</v>
      </c>
      <c r="N270">
        <v>2</v>
      </c>
      <c r="P270" t="s">
        <v>27</v>
      </c>
      <c r="Q270" t="s">
        <v>389</v>
      </c>
      <c r="S270" t="s">
        <v>29</v>
      </c>
    </row>
    <row r="271" spans="1:19" hidden="1" x14ac:dyDescent="0.2">
      <c r="A271">
        <v>73</v>
      </c>
      <c r="B271" t="s">
        <v>390</v>
      </c>
      <c r="C271" t="s">
        <v>20</v>
      </c>
      <c r="D271">
        <v>6.78</v>
      </c>
      <c r="E271">
        <v>0</v>
      </c>
      <c r="F271" t="s">
        <v>391</v>
      </c>
      <c r="G271" t="s">
        <v>55</v>
      </c>
      <c r="H271" t="s">
        <v>46</v>
      </c>
      <c r="I271" t="s">
        <v>392</v>
      </c>
      <c r="K271"/>
      <c r="L271" t="s">
        <v>393</v>
      </c>
      <c r="M271" t="s">
        <v>26</v>
      </c>
      <c r="N271">
        <v>2</v>
      </c>
      <c r="P271" t="s">
        <v>27</v>
      </c>
      <c r="Q271" t="s">
        <v>394</v>
      </c>
      <c r="S271" t="s">
        <v>29</v>
      </c>
    </row>
    <row r="272" spans="1:19" hidden="1" x14ac:dyDescent="0.2">
      <c r="A272">
        <v>73</v>
      </c>
      <c r="B272" t="s">
        <v>390</v>
      </c>
      <c r="C272" t="s">
        <v>20</v>
      </c>
      <c r="D272">
        <v>6.55</v>
      </c>
      <c r="E272">
        <v>25</v>
      </c>
      <c r="F272" t="s">
        <v>391</v>
      </c>
      <c r="G272" t="s">
        <v>55</v>
      </c>
      <c r="H272" t="s">
        <v>46</v>
      </c>
      <c r="I272" t="s">
        <v>392</v>
      </c>
      <c r="K272"/>
      <c r="L272" t="s">
        <v>393</v>
      </c>
      <c r="M272" t="s">
        <v>26</v>
      </c>
      <c r="N272">
        <v>2</v>
      </c>
      <c r="P272" t="s">
        <v>27</v>
      </c>
      <c r="Q272" t="s">
        <v>394</v>
      </c>
      <c r="S272" t="s">
        <v>29</v>
      </c>
    </row>
    <row r="273" spans="1:19" hidden="1" x14ac:dyDescent="0.2">
      <c r="A273">
        <v>74</v>
      </c>
      <c r="B273" t="s">
        <v>395</v>
      </c>
      <c r="C273" t="s">
        <v>20</v>
      </c>
      <c r="D273">
        <v>5.71</v>
      </c>
      <c r="E273">
        <v>0</v>
      </c>
      <c r="F273" t="s">
        <v>396</v>
      </c>
      <c r="G273" t="s">
        <v>55</v>
      </c>
      <c r="H273" t="s">
        <v>46</v>
      </c>
      <c r="I273" t="s">
        <v>392</v>
      </c>
      <c r="K273"/>
      <c r="L273" t="s">
        <v>397</v>
      </c>
      <c r="M273" t="s">
        <v>26</v>
      </c>
      <c r="N273">
        <v>2</v>
      </c>
      <c r="P273" t="s">
        <v>27</v>
      </c>
      <c r="Q273" t="s">
        <v>398</v>
      </c>
      <c r="S273" t="s">
        <v>29</v>
      </c>
    </row>
    <row r="274" spans="1:19" hidden="1" x14ac:dyDescent="0.2">
      <c r="A274">
        <v>74</v>
      </c>
      <c r="B274" t="s">
        <v>395</v>
      </c>
      <c r="C274" t="s">
        <v>20</v>
      </c>
      <c r="D274">
        <v>5.45</v>
      </c>
      <c r="E274">
        <v>25</v>
      </c>
      <c r="F274" t="s">
        <v>396</v>
      </c>
      <c r="G274" t="s">
        <v>55</v>
      </c>
      <c r="H274" t="s">
        <v>46</v>
      </c>
      <c r="I274" t="s">
        <v>392</v>
      </c>
      <c r="K274"/>
      <c r="L274" t="s">
        <v>397</v>
      </c>
      <c r="M274" t="s">
        <v>26</v>
      </c>
      <c r="N274">
        <v>2</v>
      </c>
      <c r="P274" t="s">
        <v>27</v>
      </c>
      <c r="Q274" t="s">
        <v>398</v>
      </c>
      <c r="S274" t="s">
        <v>29</v>
      </c>
    </row>
    <row r="275" spans="1:19" hidden="1" x14ac:dyDescent="0.2">
      <c r="A275">
        <v>76</v>
      </c>
      <c r="B275" t="s">
        <v>399</v>
      </c>
      <c r="C275" t="s">
        <v>20</v>
      </c>
      <c r="D275">
        <v>10.93</v>
      </c>
      <c r="E275">
        <v>0</v>
      </c>
      <c r="F275" t="s">
        <v>251</v>
      </c>
      <c r="G275" t="s">
        <v>55</v>
      </c>
      <c r="H275" t="s">
        <v>46</v>
      </c>
      <c r="I275" t="s">
        <v>400</v>
      </c>
      <c r="K275"/>
      <c r="L275" t="s">
        <v>401</v>
      </c>
      <c r="M275" t="s">
        <v>26</v>
      </c>
      <c r="N275">
        <v>2</v>
      </c>
      <c r="P275" t="s">
        <v>27</v>
      </c>
      <c r="Q275" t="s">
        <v>402</v>
      </c>
      <c r="S275" t="s">
        <v>29</v>
      </c>
    </row>
    <row r="276" spans="1:19" hidden="1" x14ac:dyDescent="0.2">
      <c r="A276">
        <v>76</v>
      </c>
      <c r="B276" t="s">
        <v>399</v>
      </c>
      <c r="C276" t="s">
        <v>73</v>
      </c>
      <c r="D276">
        <v>8.18</v>
      </c>
      <c r="E276">
        <v>0</v>
      </c>
      <c r="F276" t="s">
        <v>251</v>
      </c>
      <c r="G276" t="s">
        <v>55</v>
      </c>
      <c r="H276" t="s">
        <v>46</v>
      </c>
      <c r="I276" t="s">
        <v>400</v>
      </c>
      <c r="K276"/>
      <c r="L276" t="s">
        <v>401</v>
      </c>
      <c r="M276" t="s">
        <v>26</v>
      </c>
      <c r="N276">
        <v>2</v>
      </c>
      <c r="P276" t="s">
        <v>27</v>
      </c>
      <c r="Q276" t="s">
        <v>402</v>
      </c>
      <c r="S276" t="s">
        <v>29</v>
      </c>
    </row>
    <row r="277" spans="1:19" hidden="1" x14ac:dyDescent="0.2">
      <c r="A277">
        <v>76</v>
      </c>
      <c r="B277" t="s">
        <v>399</v>
      </c>
      <c r="C277" t="s">
        <v>20</v>
      </c>
      <c r="D277">
        <v>10.19</v>
      </c>
      <c r="E277">
        <v>25</v>
      </c>
      <c r="F277" t="s">
        <v>251</v>
      </c>
      <c r="G277" t="s">
        <v>55</v>
      </c>
      <c r="H277" t="s">
        <v>46</v>
      </c>
      <c r="I277" t="s">
        <v>400</v>
      </c>
      <c r="K277"/>
      <c r="L277" t="s">
        <v>401</v>
      </c>
      <c r="M277" t="s">
        <v>26</v>
      </c>
      <c r="N277">
        <v>2</v>
      </c>
      <c r="P277" t="s">
        <v>27</v>
      </c>
      <c r="Q277" t="s">
        <v>402</v>
      </c>
      <c r="S277" t="s">
        <v>29</v>
      </c>
    </row>
    <row r="278" spans="1:19" hidden="1" x14ac:dyDescent="0.2">
      <c r="A278">
        <v>76</v>
      </c>
      <c r="B278" t="s">
        <v>399</v>
      </c>
      <c r="C278" t="s">
        <v>73</v>
      </c>
      <c r="D278">
        <v>7.46</v>
      </c>
      <c r="E278">
        <v>25</v>
      </c>
      <c r="F278" t="s">
        <v>251</v>
      </c>
      <c r="G278" t="s">
        <v>55</v>
      </c>
      <c r="H278" t="s">
        <v>46</v>
      </c>
      <c r="I278" t="s">
        <v>400</v>
      </c>
      <c r="K278"/>
      <c r="L278" t="s">
        <v>401</v>
      </c>
      <c r="M278" t="s">
        <v>26</v>
      </c>
      <c r="N278">
        <v>2</v>
      </c>
      <c r="P278" t="s">
        <v>27</v>
      </c>
      <c r="Q278" t="s">
        <v>402</v>
      </c>
      <c r="S278" t="s">
        <v>29</v>
      </c>
    </row>
    <row r="279" spans="1:19" hidden="1" x14ac:dyDescent="0.2">
      <c r="A279">
        <v>77</v>
      </c>
      <c r="B279" t="s">
        <v>403</v>
      </c>
      <c r="C279" t="s">
        <v>20</v>
      </c>
      <c r="D279">
        <v>4.55</v>
      </c>
      <c r="E279">
        <v>25</v>
      </c>
      <c r="F279" t="s">
        <v>79</v>
      </c>
      <c r="G279" t="s">
        <v>55</v>
      </c>
      <c r="H279" t="s">
        <v>46</v>
      </c>
      <c r="I279" t="s">
        <v>80</v>
      </c>
      <c r="K279"/>
      <c r="L279" t="s">
        <v>404</v>
      </c>
      <c r="M279" t="s">
        <v>26</v>
      </c>
      <c r="N279">
        <v>2</v>
      </c>
      <c r="P279" t="s">
        <v>27</v>
      </c>
      <c r="Q279" t="s">
        <v>405</v>
      </c>
      <c r="S279" t="s">
        <v>29</v>
      </c>
    </row>
    <row r="280" spans="1:19" hidden="1" x14ac:dyDescent="0.2">
      <c r="A280">
        <v>78</v>
      </c>
      <c r="B280" t="s">
        <v>406</v>
      </c>
      <c r="C280" t="s">
        <v>20</v>
      </c>
      <c r="D280">
        <v>-0.6</v>
      </c>
      <c r="E280">
        <v>25</v>
      </c>
      <c r="G280" t="s">
        <v>75</v>
      </c>
      <c r="H280" t="s">
        <v>23</v>
      </c>
      <c r="I280" t="s">
        <v>80</v>
      </c>
      <c r="K280"/>
      <c r="L280" t="s">
        <v>407</v>
      </c>
      <c r="M280" t="s">
        <v>26</v>
      </c>
      <c r="N280">
        <v>2</v>
      </c>
      <c r="P280" t="s">
        <v>27</v>
      </c>
      <c r="Q280" t="s">
        <v>408</v>
      </c>
      <c r="S280" t="s">
        <v>29</v>
      </c>
    </row>
    <row r="281" spans="1:19" hidden="1" x14ac:dyDescent="0.2">
      <c r="A281">
        <v>79</v>
      </c>
      <c r="B281" t="s">
        <v>409</v>
      </c>
      <c r="C281" t="s">
        <v>20</v>
      </c>
      <c r="D281">
        <v>9.5500000000000007</v>
      </c>
      <c r="E281">
        <v>25</v>
      </c>
      <c r="F281" t="s">
        <v>410</v>
      </c>
      <c r="G281" t="s">
        <v>55</v>
      </c>
      <c r="H281" t="s">
        <v>46</v>
      </c>
      <c r="I281" t="s">
        <v>411</v>
      </c>
      <c r="K281"/>
      <c r="L281" t="s">
        <v>412</v>
      </c>
      <c r="M281" t="s">
        <v>26</v>
      </c>
      <c r="N281">
        <v>2</v>
      </c>
      <c r="P281" t="s">
        <v>27</v>
      </c>
      <c r="Q281" t="s">
        <v>413</v>
      </c>
      <c r="S281" t="s">
        <v>29</v>
      </c>
    </row>
    <row r="282" spans="1:19" hidden="1" x14ac:dyDescent="0.2">
      <c r="A282">
        <v>79</v>
      </c>
      <c r="B282" t="s">
        <v>409</v>
      </c>
      <c r="C282" t="s">
        <v>73</v>
      </c>
      <c r="D282">
        <v>6.18</v>
      </c>
      <c r="E282" t="s">
        <v>414</v>
      </c>
      <c r="F282" t="s">
        <v>410</v>
      </c>
      <c r="G282" t="s">
        <v>55</v>
      </c>
      <c r="H282" t="s">
        <v>23</v>
      </c>
      <c r="I282" t="s">
        <v>411</v>
      </c>
      <c r="K282"/>
      <c r="L282" t="s">
        <v>412</v>
      </c>
      <c r="M282" t="s">
        <v>26</v>
      </c>
      <c r="N282">
        <v>2</v>
      </c>
      <c r="P282" t="s">
        <v>27</v>
      </c>
      <c r="Q282" t="s">
        <v>413</v>
      </c>
      <c r="S282" t="s">
        <v>29</v>
      </c>
    </row>
    <row r="283" spans="1:19" hidden="1" x14ac:dyDescent="0.2">
      <c r="A283">
        <v>79</v>
      </c>
      <c r="B283" t="s">
        <v>409</v>
      </c>
      <c r="C283" t="s">
        <v>20</v>
      </c>
      <c r="D283">
        <v>9.52</v>
      </c>
      <c r="E283">
        <v>25</v>
      </c>
      <c r="F283" t="s">
        <v>79</v>
      </c>
      <c r="G283" t="s">
        <v>55</v>
      </c>
      <c r="H283" t="s">
        <v>46</v>
      </c>
      <c r="I283" t="s">
        <v>415</v>
      </c>
      <c r="K283"/>
      <c r="L283" t="s">
        <v>412</v>
      </c>
      <c r="M283" t="s">
        <v>26</v>
      </c>
      <c r="N283">
        <v>2</v>
      </c>
      <c r="P283" t="s">
        <v>27</v>
      </c>
      <c r="Q283" t="s">
        <v>413</v>
      </c>
      <c r="S283" t="s">
        <v>29</v>
      </c>
    </row>
    <row r="284" spans="1:19" hidden="1" x14ac:dyDescent="0.2">
      <c r="A284">
        <v>79</v>
      </c>
      <c r="B284" t="s">
        <v>409</v>
      </c>
      <c r="C284" t="s">
        <v>73</v>
      </c>
      <c r="D284">
        <v>6.76</v>
      </c>
      <c r="E284" t="s">
        <v>414</v>
      </c>
      <c r="F284" t="s">
        <v>79</v>
      </c>
      <c r="G284" t="s">
        <v>55</v>
      </c>
      <c r="H284" t="s">
        <v>23</v>
      </c>
      <c r="I284" t="s">
        <v>415</v>
      </c>
      <c r="K284"/>
      <c r="L284" t="s">
        <v>412</v>
      </c>
      <c r="M284" t="s">
        <v>26</v>
      </c>
      <c r="N284">
        <v>2</v>
      </c>
      <c r="P284" t="s">
        <v>27</v>
      </c>
      <c r="Q284" t="s">
        <v>413</v>
      </c>
      <c r="S284" t="s">
        <v>29</v>
      </c>
    </row>
    <row r="285" spans="1:19" hidden="1" x14ac:dyDescent="0.2">
      <c r="A285">
        <v>79</v>
      </c>
      <c r="B285" t="s">
        <v>409</v>
      </c>
      <c r="C285" t="s">
        <v>20</v>
      </c>
      <c r="D285">
        <v>9.3000000000000007</v>
      </c>
      <c r="E285">
        <v>25</v>
      </c>
      <c r="F285" t="s">
        <v>416</v>
      </c>
      <c r="G285" t="s">
        <v>55</v>
      </c>
      <c r="H285" t="s">
        <v>23</v>
      </c>
      <c r="I285" t="s">
        <v>417</v>
      </c>
      <c r="K285"/>
      <c r="L285" t="s">
        <v>412</v>
      </c>
      <c r="M285" t="s">
        <v>26</v>
      </c>
      <c r="N285">
        <v>2</v>
      </c>
      <c r="P285" t="s">
        <v>27</v>
      </c>
      <c r="Q285" t="s">
        <v>413</v>
      </c>
      <c r="S285" t="s">
        <v>29</v>
      </c>
    </row>
    <row r="286" spans="1:19" hidden="1" x14ac:dyDescent="0.2">
      <c r="A286">
        <v>79</v>
      </c>
      <c r="B286" t="s">
        <v>409</v>
      </c>
      <c r="C286" t="s">
        <v>73</v>
      </c>
      <c r="D286">
        <v>6.65</v>
      </c>
      <c r="E286">
        <v>25</v>
      </c>
      <c r="F286" t="s">
        <v>416</v>
      </c>
      <c r="G286" t="s">
        <v>55</v>
      </c>
      <c r="H286" t="s">
        <v>23</v>
      </c>
      <c r="I286" t="s">
        <v>417</v>
      </c>
      <c r="K286"/>
      <c r="L286" t="s">
        <v>412</v>
      </c>
      <c r="M286" t="s">
        <v>26</v>
      </c>
      <c r="N286">
        <v>2</v>
      </c>
      <c r="P286" t="s">
        <v>27</v>
      </c>
      <c r="Q286" t="s">
        <v>413</v>
      </c>
      <c r="S286" t="s">
        <v>29</v>
      </c>
    </row>
    <row r="287" spans="1:19" hidden="1" x14ac:dyDescent="0.2">
      <c r="A287">
        <v>81</v>
      </c>
      <c r="B287" t="s">
        <v>418</v>
      </c>
      <c r="C287" t="s">
        <v>20</v>
      </c>
      <c r="D287">
        <v>8.6</v>
      </c>
      <c r="E287" t="s">
        <v>86</v>
      </c>
      <c r="F287" t="s">
        <v>192</v>
      </c>
      <c r="G287" t="s">
        <v>246</v>
      </c>
      <c r="H287" t="s">
        <v>23</v>
      </c>
      <c r="I287" t="s">
        <v>419</v>
      </c>
      <c r="K287"/>
      <c r="L287" t="s">
        <v>420</v>
      </c>
      <c r="M287" t="s">
        <v>26</v>
      </c>
      <c r="N287">
        <v>2</v>
      </c>
      <c r="P287" t="s">
        <v>27</v>
      </c>
      <c r="Q287" t="s">
        <v>421</v>
      </c>
      <c r="S287" t="s">
        <v>29</v>
      </c>
    </row>
    <row r="288" spans="1:19" hidden="1" x14ac:dyDescent="0.2">
      <c r="A288">
        <v>81</v>
      </c>
      <c r="B288" t="s">
        <v>418</v>
      </c>
      <c r="C288" t="s">
        <v>20</v>
      </c>
      <c r="D288">
        <v>9.1</v>
      </c>
      <c r="E288">
        <v>25</v>
      </c>
      <c r="F288" t="s">
        <v>192</v>
      </c>
      <c r="G288" t="s">
        <v>246</v>
      </c>
      <c r="H288" t="s">
        <v>23</v>
      </c>
      <c r="I288" t="s">
        <v>422</v>
      </c>
      <c r="K288"/>
      <c r="L288" t="s">
        <v>420</v>
      </c>
      <c r="M288" t="s">
        <v>26</v>
      </c>
      <c r="N288">
        <v>2</v>
      </c>
      <c r="P288" t="s">
        <v>27</v>
      </c>
      <c r="Q288" t="s">
        <v>421</v>
      </c>
      <c r="S288" t="s">
        <v>29</v>
      </c>
    </row>
    <row r="289" spans="1:19" hidden="1" x14ac:dyDescent="0.2">
      <c r="A289">
        <v>82</v>
      </c>
      <c r="B289" t="s">
        <v>423</v>
      </c>
      <c r="C289" t="s">
        <v>20</v>
      </c>
      <c r="D289">
        <v>9.1</v>
      </c>
      <c r="E289">
        <v>22</v>
      </c>
      <c r="F289" t="s">
        <v>424</v>
      </c>
      <c r="G289" t="s">
        <v>55</v>
      </c>
      <c r="H289" t="s">
        <v>23</v>
      </c>
      <c r="I289" t="s">
        <v>425</v>
      </c>
      <c r="K289"/>
      <c r="L289" t="s">
        <v>426</v>
      </c>
      <c r="M289" t="s">
        <v>26</v>
      </c>
      <c r="N289">
        <v>2</v>
      </c>
      <c r="P289" t="s">
        <v>27</v>
      </c>
      <c r="Q289" t="s">
        <v>427</v>
      </c>
      <c r="S289" t="s">
        <v>29</v>
      </c>
    </row>
    <row r="290" spans="1:19" hidden="1" x14ac:dyDescent="0.2">
      <c r="A290">
        <v>82</v>
      </c>
      <c r="B290" t="s">
        <v>423</v>
      </c>
      <c r="C290" t="s">
        <v>73</v>
      </c>
      <c r="D290">
        <v>5.7</v>
      </c>
      <c r="E290">
        <v>22</v>
      </c>
      <c r="F290" t="s">
        <v>424</v>
      </c>
      <c r="G290" t="s">
        <v>55</v>
      </c>
      <c r="H290" t="s">
        <v>23</v>
      </c>
      <c r="I290" t="s">
        <v>425</v>
      </c>
      <c r="K290"/>
      <c r="L290" t="s">
        <v>426</v>
      </c>
      <c r="M290" t="s">
        <v>26</v>
      </c>
      <c r="N290">
        <v>2</v>
      </c>
      <c r="P290" t="s">
        <v>27</v>
      </c>
      <c r="Q290" t="s">
        <v>427</v>
      </c>
      <c r="S290" t="s">
        <v>29</v>
      </c>
    </row>
    <row r="291" spans="1:19" hidden="1" x14ac:dyDescent="0.2">
      <c r="A291">
        <v>82</v>
      </c>
      <c r="B291" t="s">
        <v>423</v>
      </c>
      <c r="C291" t="s">
        <v>20</v>
      </c>
      <c r="D291">
        <v>8.9700000000000006</v>
      </c>
      <c r="E291">
        <v>30</v>
      </c>
      <c r="F291" t="s">
        <v>428</v>
      </c>
      <c r="G291" t="s">
        <v>55</v>
      </c>
      <c r="H291" t="s">
        <v>46</v>
      </c>
      <c r="I291" t="s">
        <v>429</v>
      </c>
      <c r="K291"/>
      <c r="L291" t="s">
        <v>426</v>
      </c>
      <c r="M291" t="s">
        <v>26</v>
      </c>
      <c r="N291">
        <v>2</v>
      </c>
      <c r="P291" t="s">
        <v>27</v>
      </c>
      <c r="Q291" t="s">
        <v>427</v>
      </c>
      <c r="S291" t="s">
        <v>29</v>
      </c>
    </row>
    <row r="292" spans="1:19" hidden="1" x14ac:dyDescent="0.2">
      <c r="A292">
        <v>82</v>
      </c>
      <c r="B292" t="s">
        <v>423</v>
      </c>
      <c r="C292" t="s">
        <v>73</v>
      </c>
      <c r="D292">
        <v>5.85</v>
      </c>
      <c r="E292">
        <v>30</v>
      </c>
      <c r="F292" t="s">
        <v>428</v>
      </c>
      <c r="G292" t="s">
        <v>55</v>
      </c>
      <c r="H292" t="s">
        <v>46</v>
      </c>
      <c r="I292" t="s">
        <v>429</v>
      </c>
      <c r="K292"/>
      <c r="L292" t="s">
        <v>426</v>
      </c>
      <c r="M292" t="s">
        <v>26</v>
      </c>
      <c r="N292">
        <v>2</v>
      </c>
      <c r="P292" t="s">
        <v>27</v>
      </c>
      <c r="Q292" t="s">
        <v>427</v>
      </c>
      <c r="S292" t="s">
        <v>29</v>
      </c>
    </row>
    <row r="293" spans="1:19" hidden="1" x14ac:dyDescent="0.2">
      <c r="A293">
        <v>84</v>
      </c>
      <c r="B293" t="s">
        <v>430</v>
      </c>
      <c r="C293" t="s">
        <v>20</v>
      </c>
      <c r="D293">
        <v>11.06</v>
      </c>
      <c r="E293">
        <v>0</v>
      </c>
      <c r="F293" t="s">
        <v>251</v>
      </c>
      <c r="G293" t="s">
        <v>55</v>
      </c>
      <c r="H293" t="s">
        <v>46</v>
      </c>
      <c r="I293" t="s">
        <v>400</v>
      </c>
      <c r="K293"/>
      <c r="L293" t="s">
        <v>431</v>
      </c>
      <c r="M293" t="s">
        <v>26</v>
      </c>
      <c r="N293">
        <v>2</v>
      </c>
      <c r="P293" t="s">
        <v>27</v>
      </c>
      <c r="Q293" t="s">
        <v>432</v>
      </c>
      <c r="S293" t="s">
        <v>29</v>
      </c>
    </row>
    <row r="294" spans="1:19" hidden="1" x14ac:dyDescent="0.2">
      <c r="A294">
        <v>84</v>
      </c>
      <c r="B294" t="s">
        <v>430</v>
      </c>
      <c r="C294" t="s">
        <v>73</v>
      </c>
      <c r="D294">
        <v>8.5299999999999994</v>
      </c>
      <c r="E294">
        <v>0</v>
      </c>
      <c r="F294" t="s">
        <v>251</v>
      </c>
      <c r="G294" t="s">
        <v>55</v>
      </c>
      <c r="H294" t="s">
        <v>46</v>
      </c>
      <c r="I294" t="s">
        <v>400</v>
      </c>
      <c r="K294"/>
      <c r="L294" t="s">
        <v>431</v>
      </c>
      <c r="M294" t="s">
        <v>26</v>
      </c>
      <c r="N294">
        <v>2</v>
      </c>
      <c r="P294" t="s">
        <v>27</v>
      </c>
      <c r="Q294" t="s">
        <v>432</v>
      </c>
      <c r="S294" t="s">
        <v>29</v>
      </c>
    </row>
    <row r="295" spans="1:19" hidden="1" x14ac:dyDescent="0.2">
      <c r="A295">
        <v>84</v>
      </c>
      <c r="B295" t="s">
        <v>430</v>
      </c>
      <c r="C295" t="s">
        <v>20</v>
      </c>
      <c r="D295">
        <v>10.46</v>
      </c>
      <c r="E295">
        <v>25</v>
      </c>
      <c r="F295" t="s">
        <v>251</v>
      </c>
      <c r="G295" t="s">
        <v>55</v>
      </c>
      <c r="H295" t="s">
        <v>46</v>
      </c>
      <c r="I295" t="s">
        <v>400</v>
      </c>
      <c r="K295"/>
      <c r="L295" t="s">
        <v>431</v>
      </c>
      <c r="M295" t="s">
        <v>26</v>
      </c>
      <c r="N295">
        <v>2</v>
      </c>
      <c r="P295" t="s">
        <v>27</v>
      </c>
      <c r="Q295" t="s">
        <v>432</v>
      </c>
      <c r="S295" t="s">
        <v>29</v>
      </c>
    </row>
    <row r="296" spans="1:19" hidden="1" x14ac:dyDescent="0.2">
      <c r="A296">
        <v>84</v>
      </c>
      <c r="B296" t="s">
        <v>430</v>
      </c>
      <c r="C296" t="s">
        <v>73</v>
      </c>
      <c r="D296">
        <v>7.7</v>
      </c>
      <c r="E296">
        <v>25</v>
      </c>
      <c r="F296" t="s">
        <v>251</v>
      </c>
      <c r="G296" t="s">
        <v>55</v>
      </c>
      <c r="H296" t="s">
        <v>46</v>
      </c>
      <c r="I296" t="s">
        <v>400</v>
      </c>
      <c r="K296"/>
      <c r="L296" t="s">
        <v>431</v>
      </c>
      <c r="M296" t="s">
        <v>26</v>
      </c>
      <c r="N296">
        <v>2</v>
      </c>
      <c r="P296" t="s">
        <v>27</v>
      </c>
      <c r="Q296" t="s">
        <v>432</v>
      </c>
      <c r="S296" t="s">
        <v>29</v>
      </c>
    </row>
    <row r="297" spans="1:19" hidden="1" x14ac:dyDescent="0.2">
      <c r="A297">
        <v>85</v>
      </c>
      <c r="B297" t="s">
        <v>433</v>
      </c>
      <c r="C297" t="s">
        <v>20</v>
      </c>
      <c r="D297">
        <v>8.61</v>
      </c>
      <c r="E297">
        <v>20</v>
      </c>
      <c r="F297" t="s">
        <v>434</v>
      </c>
      <c r="G297" t="s">
        <v>246</v>
      </c>
      <c r="H297" t="s">
        <v>46</v>
      </c>
      <c r="I297" t="s">
        <v>290</v>
      </c>
      <c r="K297"/>
      <c r="L297" t="s">
        <v>435</v>
      </c>
      <c r="M297" t="s">
        <v>26</v>
      </c>
      <c r="N297">
        <v>2</v>
      </c>
      <c r="P297" t="s">
        <v>27</v>
      </c>
      <c r="Q297" t="s">
        <v>436</v>
      </c>
      <c r="S297" t="s">
        <v>29</v>
      </c>
    </row>
    <row r="298" spans="1:19" hidden="1" x14ac:dyDescent="0.2">
      <c r="A298">
        <v>85</v>
      </c>
      <c r="B298" t="s">
        <v>433</v>
      </c>
      <c r="C298" t="s">
        <v>73</v>
      </c>
      <c r="D298">
        <v>5.74</v>
      </c>
      <c r="E298">
        <v>20</v>
      </c>
      <c r="F298" t="s">
        <v>434</v>
      </c>
      <c r="G298" t="s">
        <v>246</v>
      </c>
      <c r="H298" t="s">
        <v>46</v>
      </c>
      <c r="I298" t="s">
        <v>290</v>
      </c>
      <c r="K298"/>
      <c r="L298" t="s">
        <v>435</v>
      </c>
      <c r="M298" t="s">
        <v>26</v>
      </c>
      <c r="N298">
        <v>2</v>
      </c>
      <c r="P298" t="s">
        <v>27</v>
      </c>
      <c r="Q298" t="s">
        <v>436</v>
      </c>
      <c r="S298" t="s">
        <v>29</v>
      </c>
    </row>
    <row r="299" spans="1:19" hidden="1" x14ac:dyDescent="0.2">
      <c r="A299">
        <v>87</v>
      </c>
      <c r="B299" t="s">
        <v>437</v>
      </c>
      <c r="C299" t="s">
        <v>20</v>
      </c>
      <c r="D299">
        <v>11.12</v>
      </c>
      <c r="E299">
        <v>0</v>
      </c>
      <c r="F299" t="s">
        <v>324</v>
      </c>
      <c r="G299" t="s">
        <v>55</v>
      </c>
      <c r="H299" t="s">
        <v>46</v>
      </c>
      <c r="I299" t="s">
        <v>400</v>
      </c>
      <c r="K299"/>
      <c r="L299" t="s">
        <v>438</v>
      </c>
      <c r="M299" t="s">
        <v>26</v>
      </c>
      <c r="N299">
        <v>2</v>
      </c>
      <c r="P299" t="s">
        <v>27</v>
      </c>
      <c r="Q299" t="s">
        <v>439</v>
      </c>
      <c r="S299" t="s">
        <v>29</v>
      </c>
    </row>
    <row r="300" spans="1:19" hidden="1" x14ac:dyDescent="0.2">
      <c r="A300">
        <v>87</v>
      </c>
      <c r="B300" t="s">
        <v>437</v>
      </c>
      <c r="C300" t="s">
        <v>73</v>
      </c>
      <c r="D300">
        <v>8.26</v>
      </c>
      <c r="E300">
        <v>0</v>
      </c>
      <c r="F300" t="s">
        <v>324</v>
      </c>
      <c r="G300" t="s">
        <v>55</v>
      </c>
      <c r="H300" t="s">
        <v>46</v>
      </c>
      <c r="I300" t="s">
        <v>400</v>
      </c>
      <c r="K300"/>
      <c r="L300" t="s">
        <v>438</v>
      </c>
      <c r="M300" t="s">
        <v>26</v>
      </c>
      <c r="N300">
        <v>2</v>
      </c>
      <c r="P300" t="s">
        <v>27</v>
      </c>
      <c r="Q300" t="s">
        <v>439</v>
      </c>
      <c r="S300" t="s">
        <v>29</v>
      </c>
    </row>
    <row r="301" spans="1:19" hidden="1" x14ac:dyDescent="0.2">
      <c r="A301">
        <v>87</v>
      </c>
      <c r="B301" t="s">
        <v>437</v>
      </c>
      <c r="C301" t="s">
        <v>20</v>
      </c>
      <c r="D301">
        <v>10.4</v>
      </c>
      <c r="E301">
        <v>25</v>
      </c>
      <c r="F301" t="s">
        <v>324</v>
      </c>
      <c r="G301" t="s">
        <v>55</v>
      </c>
      <c r="H301" t="s">
        <v>46</v>
      </c>
      <c r="I301" t="s">
        <v>400</v>
      </c>
      <c r="K301"/>
      <c r="L301" t="s">
        <v>438</v>
      </c>
      <c r="M301" t="s">
        <v>26</v>
      </c>
      <c r="N301">
        <v>2</v>
      </c>
      <c r="P301" t="s">
        <v>27</v>
      </c>
      <c r="Q301" t="s">
        <v>439</v>
      </c>
      <c r="S301" t="s">
        <v>29</v>
      </c>
    </row>
    <row r="302" spans="1:19" hidden="1" x14ac:dyDescent="0.2">
      <c r="A302">
        <v>87</v>
      </c>
      <c r="B302" t="s">
        <v>437</v>
      </c>
      <c r="C302" t="s">
        <v>73</v>
      </c>
      <c r="D302">
        <v>7.59</v>
      </c>
      <c r="E302">
        <v>25</v>
      </c>
      <c r="F302" t="s">
        <v>324</v>
      </c>
      <c r="G302" t="s">
        <v>55</v>
      </c>
      <c r="H302" t="s">
        <v>46</v>
      </c>
      <c r="I302" t="s">
        <v>400</v>
      </c>
      <c r="K302"/>
      <c r="L302" t="s">
        <v>438</v>
      </c>
      <c r="M302" t="s">
        <v>26</v>
      </c>
      <c r="N302">
        <v>2</v>
      </c>
      <c r="P302" t="s">
        <v>27</v>
      </c>
      <c r="Q302" t="s">
        <v>439</v>
      </c>
      <c r="S302" t="s">
        <v>29</v>
      </c>
    </row>
    <row r="303" spans="1:19" hidden="1" x14ac:dyDescent="0.2">
      <c r="A303">
        <v>88</v>
      </c>
      <c r="B303" t="s">
        <v>440</v>
      </c>
      <c r="C303" t="s">
        <v>20</v>
      </c>
      <c r="D303">
        <v>10.16</v>
      </c>
      <c r="E303">
        <v>25</v>
      </c>
      <c r="F303" t="s">
        <v>441</v>
      </c>
      <c r="G303" t="s">
        <v>55</v>
      </c>
      <c r="H303" t="s">
        <v>46</v>
      </c>
      <c r="I303" t="s">
        <v>266</v>
      </c>
      <c r="K303"/>
      <c r="L303" t="s">
        <v>442</v>
      </c>
      <c r="M303" t="s">
        <v>26</v>
      </c>
      <c r="N303">
        <v>2</v>
      </c>
      <c r="P303" t="s">
        <v>27</v>
      </c>
      <c r="Q303" t="s">
        <v>443</v>
      </c>
      <c r="S303" t="s">
        <v>29</v>
      </c>
    </row>
    <row r="304" spans="1:19" hidden="1" x14ac:dyDescent="0.2">
      <c r="A304">
        <v>88</v>
      </c>
      <c r="B304" t="s">
        <v>440</v>
      </c>
      <c r="C304" t="s">
        <v>73</v>
      </c>
      <c r="D304">
        <v>7.4</v>
      </c>
      <c r="E304">
        <v>25</v>
      </c>
      <c r="F304" t="s">
        <v>441</v>
      </c>
      <c r="G304" t="s">
        <v>55</v>
      </c>
      <c r="H304" t="s">
        <v>46</v>
      </c>
      <c r="I304" t="s">
        <v>266</v>
      </c>
      <c r="K304"/>
      <c r="L304" t="s">
        <v>442</v>
      </c>
      <c r="M304" t="s">
        <v>26</v>
      </c>
      <c r="N304">
        <v>2</v>
      </c>
      <c r="P304" t="s">
        <v>27</v>
      </c>
      <c r="Q304" t="s">
        <v>443</v>
      </c>
      <c r="S304" t="s">
        <v>29</v>
      </c>
    </row>
    <row r="305" spans="1:19" hidden="1" x14ac:dyDescent="0.2">
      <c r="A305">
        <v>88</v>
      </c>
      <c r="B305" t="s">
        <v>440</v>
      </c>
      <c r="C305" t="s">
        <v>20</v>
      </c>
      <c r="D305">
        <v>10.89</v>
      </c>
      <c r="E305">
        <v>0</v>
      </c>
      <c r="F305" t="s">
        <v>324</v>
      </c>
      <c r="G305" t="s">
        <v>55</v>
      </c>
      <c r="H305" t="s">
        <v>46</v>
      </c>
      <c r="I305" t="s">
        <v>400</v>
      </c>
      <c r="K305"/>
      <c r="L305" t="s">
        <v>442</v>
      </c>
      <c r="M305" t="s">
        <v>26</v>
      </c>
      <c r="N305">
        <v>2</v>
      </c>
      <c r="P305" t="s">
        <v>27</v>
      </c>
      <c r="Q305" t="s">
        <v>443</v>
      </c>
      <c r="S305" t="s">
        <v>29</v>
      </c>
    </row>
    <row r="306" spans="1:19" hidden="1" x14ac:dyDescent="0.2">
      <c r="A306">
        <v>88</v>
      </c>
      <c r="B306" t="s">
        <v>440</v>
      </c>
      <c r="C306" t="s">
        <v>73</v>
      </c>
      <c r="D306">
        <v>8.3000000000000007</v>
      </c>
      <c r="E306">
        <v>0</v>
      </c>
      <c r="F306" t="s">
        <v>324</v>
      </c>
      <c r="G306" t="s">
        <v>55</v>
      </c>
      <c r="H306" t="s">
        <v>46</v>
      </c>
      <c r="I306" t="s">
        <v>400</v>
      </c>
      <c r="K306"/>
      <c r="L306" t="s">
        <v>442</v>
      </c>
      <c r="M306" t="s">
        <v>26</v>
      </c>
      <c r="N306">
        <v>2</v>
      </c>
      <c r="P306" t="s">
        <v>27</v>
      </c>
      <c r="Q306" t="s">
        <v>443</v>
      </c>
      <c r="S306" t="s">
        <v>29</v>
      </c>
    </row>
    <row r="307" spans="1:19" hidden="1" x14ac:dyDescent="0.2">
      <c r="A307">
        <v>88</v>
      </c>
      <c r="B307" t="s">
        <v>440</v>
      </c>
      <c r="C307" t="s">
        <v>20</v>
      </c>
      <c r="D307">
        <v>10.29</v>
      </c>
      <c r="E307">
        <v>25</v>
      </c>
      <c r="F307" t="s">
        <v>324</v>
      </c>
      <c r="G307" t="s">
        <v>55</v>
      </c>
      <c r="H307" t="s">
        <v>46</v>
      </c>
      <c r="I307" t="s">
        <v>400</v>
      </c>
      <c r="K307"/>
      <c r="L307" t="s">
        <v>442</v>
      </c>
      <c r="M307" t="s">
        <v>26</v>
      </c>
      <c r="N307">
        <v>2</v>
      </c>
      <c r="P307" t="s">
        <v>27</v>
      </c>
      <c r="Q307" t="s">
        <v>443</v>
      </c>
      <c r="S307" t="s">
        <v>29</v>
      </c>
    </row>
    <row r="308" spans="1:19" hidden="1" x14ac:dyDescent="0.2">
      <c r="A308">
        <v>88</v>
      </c>
      <c r="B308" t="s">
        <v>440</v>
      </c>
      <c r="C308" t="s">
        <v>73</v>
      </c>
      <c r="D308">
        <v>7.47</v>
      </c>
      <c r="E308">
        <v>25</v>
      </c>
      <c r="F308" t="s">
        <v>324</v>
      </c>
      <c r="G308" t="s">
        <v>55</v>
      </c>
      <c r="H308" t="s">
        <v>46</v>
      </c>
      <c r="I308" t="s">
        <v>400</v>
      </c>
      <c r="K308"/>
      <c r="L308" t="s">
        <v>442</v>
      </c>
      <c r="M308" t="s">
        <v>26</v>
      </c>
      <c r="N308">
        <v>2</v>
      </c>
      <c r="P308" t="s">
        <v>27</v>
      </c>
      <c r="Q308" t="s">
        <v>443</v>
      </c>
      <c r="S308" t="s">
        <v>29</v>
      </c>
    </row>
    <row r="309" spans="1:19" hidden="1" x14ac:dyDescent="0.2">
      <c r="A309">
        <v>89</v>
      </c>
      <c r="B309" t="s">
        <v>444</v>
      </c>
      <c r="C309" t="s">
        <v>20</v>
      </c>
      <c r="D309">
        <v>10.97</v>
      </c>
      <c r="E309">
        <v>0</v>
      </c>
      <c r="F309" t="s">
        <v>324</v>
      </c>
      <c r="G309" t="s">
        <v>55</v>
      </c>
      <c r="H309" t="s">
        <v>46</v>
      </c>
      <c r="I309" t="s">
        <v>400</v>
      </c>
      <c r="K309"/>
      <c r="L309" t="s">
        <v>445</v>
      </c>
      <c r="M309" t="s">
        <v>26</v>
      </c>
      <c r="N309">
        <v>2</v>
      </c>
      <c r="P309" t="s">
        <v>27</v>
      </c>
      <c r="Q309" t="s">
        <v>446</v>
      </c>
      <c r="S309" t="s">
        <v>29</v>
      </c>
    </row>
    <row r="310" spans="1:19" hidden="1" x14ac:dyDescent="0.2">
      <c r="A310">
        <v>89</v>
      </c>
      <c r="B310" t="s">
        <v>444</v>
      </c>
      <c r="C310" t="s">
        <v>73</v>
      </c>
      <c r="D310">
        <v>8.14</v>
      </c>
      <c r="E310">
        <v>0</v>
      </c>
      <c r="F310" t="s">
        <v>324</v>
      </c>
      <c r="G310" t="s">
        <v>55</v>
      </c>
      <c r="H310" t="s">
        <v>46</v>
      </c>
      <c r="I310" t="s">
        <v>400</v>
      </c>
      <c r="K310"/>
      <c r="L310" t="s">
        <v>445</v>
      </c>
      <c r="M310" t="s">
        <v>26</v>
      </c>
      <c r="N310">
        <v>2</v>
      </c>
      <c r="P310" t="s">
        <v>27</v>
      </c>
      <c r="Q310" t="s">
        <v>446</v>
      </c>
      <c r="S310" t="s">
        <v>29</v>
      </c>
    </row>
    <row r="311" spans="1:19" hidden="1" x14ac:dyDescent="0.2">
      <c r="A311">
        <v>89</v>
      </c>
      <c r="B311" t="s">
        <v>444</v>
      </c>
      <c r="C311" t="s">
        <v>20</v>
      </c>
      <c r="D311">
        <v>10.27</v>
      </c>
      <c r="E311">
        <v>25</v>
      </c>
      <c r="F311" t="s">
        <v>324</v>
      </c>
      <c r="G311" t="s">
        <v>55</v>
      </c>
      <c r="H311" t="s">
        <v>46</v>
      </c>
      <c r="I311" t="s">
        <v>400</v>
      </c>
      <c r="K311"/>
      <c r="L311" t="s">
        <v>445</v>
      </c>
      <c r="M311" t="s">
        <v>26</v>
      </c>
      <c r="N311">
        <v>2</v>
      </c>
      <c r="P311" t="s">
        <v>27</v>
      </c>
      <c r="Q311" t="s">
        <v>446</v>
      </c>
      <c r="S311" t="s">
        <v>29</v>
      </c>
    </row>
    <row r="312" spans="1:19" hidden="1" x14ac:dyDescent="0.2">
      <c r="A312">
        <v>89</v>
      </c>
      <c r="B312" t="s">
        <v>444</v>
      </c>
      <c r="C312" t="s">
        <v>73</v>
      </c>
      <c r="D312">
        <v>7.53</v>
      </c>
      <c r="E312">
        <v>25</v>
      </c>
      <c r="F312" t="s">
        <v>324</v>
      </c>
      <c r="G312" t="s">
        <v>55</v>
      </c>
      <c r="H312" t="s">
        <v>46</v>
      </c>
      <c r="I312" t="s">
        <v>400</v>
      </c>
      <c r="K312"/>
      <c r="L312" t="s">
        <v>445</v>
      </c>
      <c r="M312" t="s">
        <v>26</v>
      </c>
      <c r="N312">
        <v>2</v>
      </c>
      <c r="P312" t="s">
        <v>27</v>
      </c>
      <c r="Q312" t="s">
        <v>446</v>
      </c>
      <c r="S312" t="s">
        <v>29</v>
      </c>
    </row>
    <row r="313" spans="1:19" hidden="1" x14ac:dyDescent="0.2">
      <c r="A313">
        <v>90</v>
      </c>
      <c r="B313" t="s">
        <v>447</v>
      </c>
      <c r="C313" t="s">
        <v>20</v>
      </c>
      <c r="D313">
        <v>8.64</v>
      </c>
      <c r="E313">
        <v>25</v>
      </c>
      <c r="F313" t="s">
        <v>448</v>
      </c>
      <c r="G313" t="s">
        <v>55</v>
      </c>
      <c r="H313" t="s">
        <v>23</v>
      </c>
      <c r="I313" t="s">
        <v>449</v>
      </c>
      <c r="K313"/>
      <c r="L313" t="s">
        <v>450</v>
      </c>
      <c r="M313" t="s">
        <v>26</v>
      </c>
      <c r="N313">
        <v>2</v>
      </c>
      <c r="P313" t="s">
        <v>27</v>
      </c>
      <c r="Q313" t="s">
        <v>451</v>
      </c>
      <c r="S313" t="s">
        <v>29</v>
      </c>
    </row>
    <row r="314" spans="1:19" hidden="1" x14ac:dyDescent="0.2">
      <c r="A314">
        <v>91</v>
      </c>
      <c r="B314" t="s">
        <v>452</v>
      </c>
      <c r="C314" t="s">
        <v>20</v>
      </c>
      <c r="D314">
        <v>-0.49</v>
      </c>
      <c r="E314" t="s">
        <v>103</v>
      </c>
      <c r="G314" t="s">
        <v>75</v>
      </c>
      <c r="H314" t="s">
        <v>46</v>
      </c>
      <c r="I314" t="s">
        <v>99</v>
      </c>
      <c r="K314"/>
      <c r="L314" t="s">
        <v>453</v>
      </c>
      <c r="M314" t="s">
        <v>26</v>
      </c>
      <c r="N314">
        <v>2</v>
      </c>
      <c r="P314" t="s">
        <v>27</v>
      </c>
      <c r="Q314" t="s">
        <v>454</v>
      </c>
      <c r="S314" t="s">
        <v>29</v>
      </c>
    </row>
    <row r="315" spans="1:19" hidden="1" x14ac:dyDescent="0.2">
      <c r="A315">
        <v>94</v>
      </c>
      <c r="B315" t="s">
        <v>455</v>
      </c>
      <c r="C315" t="s">
        <v>20</v>
      </c>
      <c r="D315">
        <v>9.16</v>
      </c>
      <c r="E315">
        <v>0</v>
      </c>
      <c r="F315" t="s">
        <v>391</v>
      </c>
      <c r="G315" t="s">
        <v>55</v>
      </c>
      <c r="H315" t="s">
        <v>46</v>
      </c>
      <c r="I315" t="s">
        <v>392</v>
      </c>
      <c r="K315"/>
      <c r="L315" t="s">
        <v>456</v>
      </c>
      <c r="M315" t="s">
        <v>26</v>
      </c>
      <c r="N315">
        <v>2</v>
      </c>
      <c r="P315" t="s">
        <v>27</v>
      </c>
      <c r="Q315" t="s">
        <v>457</v>
      </c>
      <c r="S315" t="s">
        <v>29</v>
      </c>
    </row>
    <row r="316" spans="1:19" hidden="1" x14ac:dyDescent="0.2">
      <c r="A316">
        <v>94</v>
      </c>
      <c r="B316" t="s">
        <v>455</v>
      </c>
      <c r="C316" t="s">
        <v>20</v>
      </c>
      <c r="D316">
        <v>8.8000000000000007</v>
      </c>
      <c r="E316">
        <v>25</v>
      </c>
      <c r="F316" t="s">
        <v>391</v>
      </c>
      <c r="G316" t="s">
        <v>55</v>
      </c>
      <c r="H316" t="s">
        <v>46</v>
      </c>
      <c r="I316" t="s">
        <v>392</v>
      </c>
      <c r="K316"/>
      <c r="L316" t="s">
        <v>456</v>
      </c>
      <c r="M316" t="s">
        <v>26</v>
      </c>
      <c r="N316">
        <v>2</v>
      </c>
      <c r="P316" t="s">
        <v>27</v>
      </c>
      <c r="Q316" t="s">
        <v>457</v>
      </c>
      <c r="S316" t="s">
        <v>29</v>
      </c>
    </row>
    <row r="317" spans="1:19" hidden="1" x14ac:dyDescent="0.2">
      <c r="A317">
        <v>95</v>
      </c>
      <c r="B317" t="s">
        <v>458</v>
      </c>
      <c r="C317" t="s">
        <v>20</v>
      </c>
      <c r="D317">
        <v>1.02</v>
      </c>
      <c r="E317">
        <v>25</v>
      </c>
      <c r="F317" t="s">
        <v>459</v>
      </c>
      <c r="G317" t="s">
        <v>31</v>
      </c>
      <c r="H317" t="s">
        <v>46</v>
      </c>
      <c r="I317" t="s">
        <v>113</v>
      </c>
      <c r="K317"/>
      <c r="L317" t="s">
        <v>460</v>
      </c>
      <c r="M317" t="s">
        <v>26</v>
      </c>
      <c r="N317">
        <v>2</v>
      </c>
      <c r="P317" t="s">
        <v>27</v>
      </c>
      <c r="Q317" t="s">
        <v>461</v>
      </c>
      <c r="S317" t="s">
        <v>29</v>
      </c>
    </row>
    <row r="318" spans="1:19" hidden="1" x14ac:dyDescent="0.2">
      <c r="A318">
        <v>96</v>
      </c>
      <c r="B318" t="s">
        <v>462</v>
      </c>
      <c r="C318" t="s">
        <v>20</v>
      </c>
      <c r="D318">
        <v>7.81</v>
      </c>
      <c r="E318">
        <v>0</v>
      </c>
      <c r="F318" t="s">
        <v>391</v>
      </c>
      <c r="G318" t="s">
        <v>55</v>
      </c>
      <c r="H318" t="s">
        <v>46</v>
      </c>
      <c r="I318" t="s">
        <v>392</v>
      </c>
      <c r="K318"/>
      <c r="L318" t="s">
        <v>463</v>
      </c>
      <c r="M318" t="s">
        <v>26</v>
      </c>
      <c r="N318">
        <v>2</v>
      </c>
      <c r="P318" t="s">
        <v>27</v>
      </c>
      <c r="Q318" t="s">
        <v>464</v>
      </c>
      <c r="S318" t="s">
        <v>29</v>
      </c>
    </row>
    <row r="319" spans="1:19" hidden="1" x14ac:dyDescent="0.2">
      <c r="A319">
        <v>96</v>
      </c>
      <c r="B319" t="s">
        <v>462</v>
      </c>
      <c r="C319" t="s">
        <v>20</v>
      </c>
      <c r="D319">
        <v>7.48</v>
      </c>
      <c r="E319">
        <v>25</v>
      </c>
      <c r="F319" t="s">
        <v>391</v>
      </c>
      <c r="G319" t="s">
        <v>55</v>
      </c>
      <c r="H319" t="s">
        <v>46</v>
      </c>
      <c r="I319" t="s">
        <v>392</v>
      </c>
      <c r="K319"/>
      <c r="L319" t="s">
        <v>463</v>
      </c>
      <c r="M319" t="s">
        <v>26</v>
      </c>
      <c r="N319">
        <v>2</v>
      </c>
      <c r="P319" t="s">
        <v>27</v>
      </c>
      <c r="Q319" t="s">
        <v>464</v>
      </c>
      <c r="S319" t="s">
        <v>29</v>
      </c>
    </row>
    <row r="320" spans="1:19" hidden="1" x14ac:dyDescent="0.2">
      <c r="A320">
        <v>98</v>
      </c>
      <c r="B320" t="s">
        <v>465</v>
      </c>
      <c r="C320" t="s">
        <v>20</v>
      </c>
      <c r="D320">
        <v>5.26</v>
      </c>
      <c r="E320">
        <v>25</v>
      </c>
      <c r="F320" t="s">
        <v>79</v>
      </c>
      <c r="G320" t="s">
        <v>55</v>
      </c>
      <c r="H320" t="s">
        <v>46</v>
      </c>
      <c r="I320" t="s">
        <v>80</v>
      </c>
      <c r="K320"/>
      <c r="L320" t="s">
        <v>466</v>
      </c>
      <c r="M320" t="s">
        <v>26</v>
      </c>
      <c r="N320">
        <v>2</v>
      </c>
      <c r="P320" t="s">
        <v>27</v>
      </c>
      <c r="Q320" t="s">
        <v>467</v>
      </c>
      <c r="S320" t="s">
        <v>29</v>
      </c>
    </row>
    <row r="321" spans="1:19" hidden="1" x14ac:dyDescent="0.2">
      <c r="A321">
        <v>98</v>
      </c>
      <c r="B321" t="s">
        <v>465</v>
      </c>
      <c r="C321" t="s">
        <v>20</v>
      </c>
      <c r="D321">
        <v>5.2</v>
      </c>
      <c r="E321">
        <v>29</v>
      </c>
      <c r="F321" t="s">
        <v>123</v>
      </c>
      <c r="G321" t="s">
        <v>55</v>
      </c>
      <c r="H321" t="s">
        <v>23</v>
      </c>
      <c r="I321" t="s">
        <v>84</v>
      </c>
      <c r="K321"/>
      <c r="L321" t="s">
        <v>466</v>
      </c>
      <c r="M321" t="s">
        <v>26</v>
      </c>
      <c r="N321">
        <v>2</v>
      </c>
      <c r="P321" t="s">
        <v>27</v>
      </c>
      <c r="Q321" t="s">
        <v>467</v>
      </c>
      <c r="S321" t="s">
        <v>29</v>
      </c>
    </row>
    <row r="322" spans="1:19" hidden="1" x14ac:dyDescent="0.2">
      <c r="A322">
        <v>99</v>
      </c>
      <c r="B322" t="s">
        <v>468</v>
      </c>
      <c r="C322" t="s">
        <v>20</v>
      </c>
      <c r="D322">
        <v>7.6</v>
      </c>
      <c r="E322">
        <v>29</v>
      </c>
      <c r="F322" t="s">
        <v>261</v>
      </c>
      <c r="G322" t="s">
        <v>55</v>
      </c>
      <c r="H322" t="s">
        <v>23</v>
      </c>
      <c r="I322" t="s">
        <v>84</v>
      </c>
      <c r="K322"/>
      <c r="L322" t="s">
        <v>469</v>
      </c>
      <c r="M322" t="s">
        <v>26</v>
      </c>
      <c r="N322">
        <v>2</v>
      </c>
      <c r="P322" t="s">
        <v>27</v>
      </c>
      <c r="Q322" t="s">
        <v>470</v>
      </c>
      <c r="S322" t="s">
        <v>29</v>
      </c>
    </row>
    <row r="323" spans="1:19" hidden="1" x14ac:dyDescent="0.2">
      <c r="A323">
        <v>99</v>
      </c>
      <c r="B323" t="s">
        <v>468</v>
      </c>
      <c r="C323" t="s">
        <v>20</v>
      </c>
      <c r="D323">
        <v>7.65</v>
      </c>
      <c r="E323">
        <v>25</v>
      </c>
      <c r="F323" t="s">
        <v>66</v>
      </c>
      <c r="G323" t="s">
        <v>55</v>
      </c>
      <c r="H323" t="s">
        <v>46</v>
      </c>
      <c r="I323" t="s">
        <v>80</v>
      </c>
      <c r="K323"/>
      <c r="L323" t="s">
        <v>469</v>
      </c>
      <c r="M323" t="s">
        <v>26</v>
      </c>
      <c r="N323">
        <v>2</v>
      </c>
      <c r="P323" t="s">
        <v>27</v>
      </c>
      <c r="Q323" t="s">
        <v>470</v>
      </c>
      <c r="S323" t="s">
        <v>29</v>
      </c>
    </row>
    <row r="324" spans="1:19" hidden="1" x14ac:dyDescent="0.2">
      <c r="A324">
        <v>100</v>
      </c>
      <c r="B324" t="s">
        <v>471</v>
      </c>
      <c r="C324" t="s">
        <v>20</v>
      </c>
      <c r="D324">
        <v>7</v>
      </c>
      <c r="E324">
        <v>29</v>
      </c>
      <c r="F324" t="s">
        <v>261</v>
      </c>
      <c r="G324" t="s">
        <v>55</v>
      </c>
      <c r="H324" t="s">
        <v>23</v>
      </c>
      <c r="I324" t="s">
        <v>84</v>
      </c>
      <c r="K324"/>
      <c r="L324" t="s">
        <v>472</v>
      </c>
      <c r="M324" t="s">
        <v>26</v>
      </c>
      <c r="N324">
        <v>2</v>
      </c>
      <c r="P324" t="s">
        <v>27</v>
      </c>
      <c r="Q324" t="s">
        <v>473</v>
      </c>
      <c r="S324" t="s">
        <v>29</v>
      </c>
    </row>
    <row r="325" spans="1:19" hidden="1" x14ac:dyDescent="0.2">
      <c r="A325">
        <v>101</v>
      </c>
      <c r="B325" t="s">
        <v>474</v>
      </c>
      <c r="C325" t="s">
        <v>20</v>
      </c>
      <c r="D325">
        <v>-2</v>
      </c>
      <c r="E325">
        <v>25</v>
      </c>
      <c r="G325" t="s">
        <v>75</v>
      </c>
      <c r="H325" t="s">
        <v>23</v>
      </c>
      <c r="I325" t="s">
        <v>80</v>
      </c>
      <c r="K325"/>
      <c r="L325" t="s">
        <v>475</v>
      </c>
      <c r="M325" t="s">
        <v>26</v>
      </c>
      <c r="N325">
        <v>2</v>
      </c>
      <c r="P325" t="s">
        <v>27</v>
      </c>
      <c r="Q325" t="s">
        <v>476</v>
      </c>
      <c r="S325" t="s">
        <v>29</v>
      </c>
    </row>
    <row r="326" spans="1:19" hidden="1" x14ac:dyDescent="0.2">
      <c r="A326">
        <v>102</v>
      </c>
      <c r="B326" t="s">
        <v>477</v>
      </c>
      <c r="C326" t="s">
        <v>20</v>
      </c>
      <c r="D326">
        <v>8</v>
      </c>
      <c r="E326">
        <v>29</v>
      </c>
      <c r="F326" t="s">
        <v>261</v>
      </c>
      <c r="G326" t="s">
        <v>55</v>
      </c>
      <c r="H326" t="s">
        <v>23</v>
      </c>
      <c r="I326" t="s">
        <v>84</v>
      </c>
      <c r="K326"/>
      <c r="L326" t="s">
        <v>478</v>
      </c>
      <c r="M326" t="s">
        <v>26</v>
      </c>
      <c r="N326">
        <v>2</v>
      </c>
      <c r="P326" t="s">
        <v>27</v>
      </c>
      <c r="Q326" t="s">
        <v>479</v>
      </c>
      <c r="S326" t="s">
        <v>29</v>
      </c>
    </row>
    <row r="327" spans="1:19" hidden="1" x14ac:dyDescent="0.2">
      <c r="A327">
        <v>103</v>
      </c>
      <c r="B327" t="s">
        <v>480</v>
      </c>
      <c r="C327" t="s">
        <v>20</v>
      </c>
      <c r="D327">
        <v>4.55</v>
      </c>
      <c r="E327">
        <v>25</v>
      </c>
      <c r="F327" t="s">
        <v>79</v>
      </c>
      <c r="G327" t="s">
        <v>55</v>
      </c>
      <c r="H327" t="s">
        <v>46</v>
      </c>
      <c r="I327" t="s">
        <v>80</v>
      </c>
      <c r="K327"/>
      <c r="L327" t="s">
        <v>481</v>
      </c>
      <c r="M327" t="s">
        <v>26</v>
      </c>
      <c r="N327">
        <v>2</v>
      </c>
      <c r="P327" t="s">
        <v>27</v>
      </c>
      <c r="Q327" t="s">
        <v>482</v>
      </c>
      <c r="S327" t="s">
        <v>29</v>
      </c>
    </row>
    <row r="328" spans="1:19" hidden="1" x14ac:dyDescent="0.2">
      <c r="A328">
        <v>103</v>
      </c>
      <c r="B328" t="s">
        <v>480</v>
      </c>
      <c r="C328" t="s">
        <v>20</v>
      </c>
      <c r="D328">
        <v>4.5</v>
      </c>
      <c r="E328">
        <v>29</v>
      </c>
      <c r="F328" t="s">
        <v>261</v>
      </c>
      <c r="G328" t="s">
        <v>55</v>
      </c>
      <c r="H328" t="s">
        <v>23</v>
      </c>
      <c r="I328" t="s">
        <v>84</v>
      </c>
      <c r="K328"/>
      <c r="L328" t="s">
        <v>481</v>
      </c>
      <c r="M328" t="s">
        <v>26</v>
      </c>
      <c r="N328">
        <v>2</v>
      </c>
      <c r="P328" t="s">
        <v>27</v>
      </c>
      <c r="Q328" t="s">
        <v>482</v>
      </c>
      <c r="S328" t="s">
        <v>29</v>
      </c>
    </row>
    <row r="329" spans="1:19" x14ac:dyDescent="0.2">
      <c r="A329">
        <v>104</v>
      </c>
      <c r="B329" t="s">
        <v>483</v>
      </c>
      <c r="C329" t="s">
        <v>20</v>
      </c>
      <c r="D329">
        <v>10.712</v>
      </c>
      <c r="E329">
        <v>0</v>
      </c>
      <c r="F329" t="s">
        <v>484</v>
      </c>
      <c r="G329" t="s">
        <v>41</v>
      </c>
      <c r="H329" t="s">
        <v>36</v>
      </c>
      <c r="I329" t="s">
        <v>485</v>
      </c>
      <c r="J329" t="s">
        <v>43</v>
      </c>
      <c r="K329" s="4" t="e">
        <f>- Other measurements: K9, R33, C8, N32, W9, W10, B71, S31, J10, B73, C49</f>
        <v>#NAME?</v>
      </c>
      <c r="L329" t="s">
        <v>486</v>
      </c>
      <c r="M329" t="s">
        <v>26</v>
      </c>
      <c r="N329">
        <v>2</v>
      </c>
      <c r="P329" t="s">
        <v>27</v>
      </c>
      <c r="Q329" t="s">
        <v>487</v>
      </c>
      <c r="S329" t="s">
        <v>29</v>
      </c>
    </row>
    <row r="330" spans="1:19" x14ac:dyDescent="0.2">
      <c r="A330">
        <v>104</v>
      </c>
      <c r="B330" t="s">
        <v>483</v>
      </c>
      <c r="C330" t="s">
        <v>73</v>
      </c>
      <c r="D330">
        <v>7.5640000000000001</v>
      </c>
      <c r="E330">
        <v>0</v>
      </c>
      <c r="F330" t="s">
        <v>484</v>
      </c>
      <c r="G330" t="s">
        <v>41</v>
      </c>
      <c r="H330" t="s">
        <v>36</v>
      </c>
      <c r="I330" t="s">
        <v>485</v>
      </c>
      <c r="J330" t="s">
        <v>43</v>
      </c>
      <c r="K330" s="4" t="e">
        <f>- Other measurements: K9, R33, C8, N32, W9, W10, B71, S31, J10, B73, C49</f>
        <v>#NAME?</v>
      </c>
      <c r="L330" t="s">
        <v>486</v>
      </c>
      <c r="M330" t="s">
        <v>26</v>
      </c>
      <c r="N330">
        <v>2</v>
      </c>
      <c r="P330" t="s">
        <v>27</v>
      </c>
      <c r="Q330" t="s">
        <v>487</v>
      </c>
      <c r="S330" t="s">
        <v>29</v>
      </c>
    </row>
    <row r="331" spans="1:19" x14ac:dyDescent="0.2">
      <c r="A331">
        <v>104</v>
      </c>
      <c r="B331" t="s">
        <v>483</v>
      </c>
      <c r="C331" t="s">
        <v>20</v>
      </c>
      <c r="D331">
        <v>10.382999999999999</v>
      </c>
      <c r="E331">
        <v>10</v>
      </c>
      <c r="F331" t="s">
        <v>484</v>
      </c>
      <c r="G331" t="s">
        <v>41</v>
      </c>
      <c r="H331" t="s">
        <v>36</v>
      </c>
      <c r="I331" t="s">
        <v>485</v>
      </c>
      <c r="J331" t="s">
        <v>43</v>
      </c>
      <c r="K331" s="4" t="e">
        <f>- Other measurements: K9, R33, C8, N32, W9, W10, B71, S31, J10, B73, C49</f>
        <v>#NAME?</v>
      </c>
      <c r="L331" t="s">
        <v>486</v>
      </c>
      <c r="M331" t="s">
        <v>26</v>
      </c>
      <c r="N331">
        <v>2</v>
      </c>
      <c r="P331" t="s">
        <v>27</v>
      </c>
      <c r="Q331" t="s">
        <v>487</v>
      </c>
      <c r="S331" t="s">
        <v>29</v>
      </c>
    </row>
    <row r="332" spans="1:19" x14ac:dyDescent="0.2">
      <c r="A332">
        <v>104</v>
      </c>
      <c r="B332" t="s">
        <v>483</v>
      </c>
      <c r="C332" t="s">
        <v>73</v>
      </c>
      <c r="D332">
        <v>7.266</v>
      </c>
      <c r="E332">
        <v>10</v>
      </c>
      <c r="F332" t="s">
        <v>484</v>
      </c>
      <c r="G332" t="s">
        <v>41</v>
      </c>
      <c r="H332" t="s">
        <v>36</v>
      </c>
      <c r="I332" t="s">
        <v>485</v>
      </c>
      <c r="J332" t="s">
        <v>43</v>
      </c>
      <c r="K332" s="4" t="e">
        <f>- Other measurements: K9, R33, C8, N32, W9, W10, B71, S31, J10, B73, C49</f>
        <v>#NAME?</v>
      </c>
      <c r="L332" t="s">
        <v>486</v>
      </c>
      <c r="M332" t="s">
        <v>26</v>
      </c>
      <c r="N332">
        <v>2</v>
      </c>
      <c r="P332" t="s">
        <v>27</v>
      </c>
      <c r="Q332" t="s">
        <v>487</v>
      </c>
      <c r="S332" t="s">
        <v>29</v>
      </c>
    </row>
    <row r="333" spans="1:19" x14ac:dyDescent="0.2">
      <c r="A333">
        <v>104</v>
      </c>
      <c r="B333" t="s">
        <v>483</v>
      </c>
      <c r="C333" t="s">
        <v>20</v>
      </c>
      <c r="D333">
        <v>10.074999999999999</v>
      </c>
      <c r="E333">
        <v>20</v>
      </c>
      <c r="F333" t="s">
        <v>484</v>
      </c>
      <c r="G333" t="s">
        <v>41</v>
      </c>
      <c r="H333" t="s">
        <v>36</v>
      </c>
      <c r="I333" t="s">
        <v>485</v>
      </c>
      <c r="J333" t="s">
        <v>43</v>
      </c>
      <c r="K333" s="4" t="e">
        <f>- Other measurements: K9, R33, C8, N32, W9, W10, B71, S31, J10, B73, C49</f>
        <v>#NAME?</v>
      </c>
      <c r="L333" t="s">
        <v>486</v>
      </c>
      <c r="M333" t="s">
        <v>26</v>
      </c>
      <c r="N333">
        <v>2</v>
      </c>
      <c r="P333" t="s">
        <v>27</v>
      </c>
      <c r="Q333" t="s">
        <v>487</v>
      </c>
      <c r="S333" t="s">
        <v>29</v>
      </c>
    </row>
    <row r="334" spans="1:19" x14ac:dyDescent="0.2">
      <c r="A334">
        <v>104</v>
      </c>
      <c r="B334" t="s">
        <v>483</v>
      </c>
      <c r="C334" t="s">
        <v>73</v>
      </c>
      <c r="D334">
        <v>6.9850000000000003</v>
      </c>
      <c r="E334">
        <v>20</v>
      </c>
      <c r="F334" t="s">
        <v>484</v>
      </c>
      <c r="G334" t="s">
        <v>41</v>
      </c>
      <c r="H334" t="s">
        <v>36</v>
      </c>
      <c r="I334" t="s">
        <v>485</v>
      </c>
      <c r="J334" t="s">
        <v>43</v>
      </c>
      <c r="K334" s="4" t="e">
        <f>- Other measurements: K9, R33, C8, N32, W9, W10, B71, S31, J10, B73, C49</f>
        <v>#NAME?</v>
      </c>
      <c r="L334" t="s">
        <v>486</v>
      </c>
      <c r="M334" t="s">
        <v>26</v>
      </c>
      <c r="N334">
        <v>2</v>
      </c>
      <c r="P334" t="s">
        <v>27</v>
      </c>
      <c r="Q334" t="s">
        <v>487</v>
      </c>
      <c r="S334" t="s">
        <v>29</v>
      </c>
    </row>
    <row r="335" spans="1:19" x14ac:dyDescent="0.2">
      <c r="A335">
        <v>104</v>
      </c>
      <c r="B335" t="s">
        <v>483</v>
      </c>
      <c r="C335" t="s">
        <v>20</v>
      </c>
      <c r="D335">
        <v>9.9280000000000008</v>
      </c>
      <c r="E335">
        <v>25</v>
      </c>
      <c r="F335" t="s">
        <v>488</v>
      </c>
      <c r="G335" t="s">
        <v>41</v>
      </c>
      <c r="H335" t="s">
        <v>36</v>
      </c>
      <c r="I335" t="s">
        <v>485</v>
      </c>
      <c r="J335" t="s">
        <v>43</v>
      </c>
      <c r="K335" s="4" t="e">
        <f>- Other measurements: K9, R33, C8, N32, W9, W10, B71, S31, J10, B73, C49</f>
        <v>#NAME?</v>
      </c>
      <c r="L335" t="s">
        <v>486</v>
      </c>
      <c r="M335" t="s">
        <v>26</v>
      </c>
      <c r="N335">
        <v>2</v>
      </c>
      <c r="P335" t="s">
        <v>27</v>
      </c>
      <c r="Q335" t="s">
        <v>487</v>
      </c>
      <c r="S335" t="s">
        <v>29</v>
      </c>
    </row>
    <row r="336" spans="1:19" x14ac:dyDescent="0.2">
      <c r="A336">
        <v>104</v>
      </c>
      <c r="B336" t="s">
        <v>483</v>
      </c>
      <c r="C336" t="s">
        <v>73</v>
      </c>
      <c r="D336">
        <v>6.8479999999999999</v>
      </c>
      <c r="E336">
        <v>25</v>
      </c>
      <c r="F336" t="s">
        <v>488</v>
      </c>
      <c r="G336" t="s">
        <v>41</v>
      </c>
      <c r="H336" t="s">
        <v>36</v>
      </c>
      <c r="I336" t="s">
        <v>485</v>
      </c>
      <c r="J336" t="s">
        <v>43</v>
      </c>
      <c r="K336" s="4" t="e">
        <f>- Other measurements: K9, R33, C8, N32, W9, W10, B71, S31, J10, B73, C49</f>
        <v>#NAME?</v>
      </c>
      <c r="L336" t="s">
        <v>486</v>
      </c>
      <c r="M336" t="s">
        <v>26</v>
      </c>
      <c r="N336">
        <v>2</v>
      </c>
      <c r="P336" t="s">
        <v>27</v>
      </c>
      <c r="Q336" t="s">
        <v>487</v>
      </c>
      <c r="S336" t="s">
        <v>29</v>
      </c>
    </row>
    <row r="337" spans="1:19" x14ac:dyDescent="0.2">
      <c r="A337">
        <v>104</v>
      </c>
      <c r="B337" t="s">
        <v>483</v>
      </c>
      <c r="C337" t="s">
        <v>20</v>
      </c>
      <c r="D337">
        <v>9.7840000000000007</v>
      </c>
      <c r="E337">
        <v>30</v>
      </c>
      <c r="F337" t="s">
        <v>489</v>
      </c>
      <c r="G337" t="s">
        <v>41</v>
      </c>
      <c r="H337" t="s">
        <v>36</v>
      </c>
      <c r="I337" t="s">
        <v>485</v>
      </c>
      <c r="J337" t="s">
        <v>43</v>
      </c>
      <c r="K337" s="4" t="e">
        <f>- Other measurements: K9, R33, C8, N32, W9, W10, B71, S31, J10, B73, C49</f>
        <v>#NAME?</v>
      </c>
      <c r="L337" t="s">
        <v>486</v>
      </c>
      <c r="M337" t="s">
        <v>26</v>
      </c>
      <c r="N337">
        <v>2</v>
      </c>
      <c r="P337" t="s">
        <v>27</v>
      </c>
      <c r="Q337" t="s">
        <v>487</v>
      </c>
      <c r="S337" t="s">
        <v>29</v>
      </c>
    </row>
    <row r="338" spans="1:19" x14ac:dyDescent="0.2">
      <c r="A338">
        <v>104</v>
      </c>
      <c r="B338" t="s">
        <v>483</v>
      </c>
      <c r="C338" t="s">
        <v>73</v>
      </c>
      <c r="D338">
        <v>6.718</v>
      </c>
      <c r="E338">
        <v>30</v>
      </c>
      <c r="F338" t="s">
        <v>489</v>
      </c>
      <c r="G338" t="s">
        <v>41</v>
      </c>
      <c r="H338" t="s">
        <v>36</v>
      </c>
      <c r="I338" t="s">
        <v>485</v>
      </c>
      <c r="J338" t="s">
        <v>43</v>
      </c>
      <c r="K338" s="4" t="e">
        <f>- Other measurements: K9, R33, C8, N32, W9, W10, B71, S31, J10, B73, C49</f>
        <v>#NAME?</v>
      </c>
      <c r="L338" t="s">
        <v>486</v>
      </c>
      <c r="M338" t="s">
        <v>26</v>
      </c>
      <c r="N338">
        <v>2</v>
      </c>
      <c r="P338" t="s">
        <v>27</v>
      </c>
      <c r="Q338" t="s">
        <v>487</v>
      </c>
      <c r="S338" t="s">
        <v>29</v>
      </c>
    </row>
    <row r="339" spans="1:19" x14ac:dyDescent="0.2">
      <c r="A339">
        <v>104</v>
      </c>
      <c r="B339" t="s">
        <v>483</v>
      </c>
      <c r="C339" t="s">
        <v>20</v>
      </c>
      <c r="D339">
        <v>9.51</v>
      </c>
      <c r="E339">
        <v>40</v>
      </c>
      <c r="F339" t="s">
        <v>489</v>
      </c>
      <c r="G339" t="s">
        <v>41</v>
      </c>
      <c r="H339" t="s">
        <v>36</v>
      </c>
      <c r="I339" t="s">
        <v>485</v>
      </c>
      <c r="J339" t="s">
        <v>43</v>
      </c>
      <c r="K339" s="4" t="e">
        <f>- Other measurements: K9, R33, C8, N32, W9, W10, B71, S31, J10, B73, C49</f>
        <v>#NAME?</v>
      </c>
      <c r="L339" t="s">
        <v>486</v>
      </c>
      <c r="M339" t="s">
        <v>26</v>
      </c>
      <c r="N339">
        <v>2</v>
      </c>
      <c r="P339" t="s">
        <v>27</v>
      </c>
      <c r="Q339" t="s">
        <v>487</v>
      </c>
      <c r="S339" t="s">
        <v>29</v>
      </c>
    </row>
    <row r="340" spans="1:19" x14ac:dyDescent="0.2">
      <c r="A340">
        <v>104</v>
      </c>
      <c r="B340" t="s">
        <v>483</v>
      </c>
      <c r="C340" t="s">
        <v>73</v>
      </c>
      <c r="D340">
        <v>6.4630000000000001</v>
      </c>
      <c r="E340">
        <v>40</v>
      </c>
      <c r="F340" t="s">
        <v>489</v>
      </c>
      <c r="G340" t="s">
        <v>41</v>
      </c>
      <c r="H340" t="s">
        <v>36</v>
      </c>
      <c r="I340" t="s">
        <v>485</v>
      </c>
      <c r="J340" t="s">
        <v>43</v>
      </c>
      <c r="K340" s="4" t="e">
        <f>- Other measurements: K9, R33, C8, N32, W9, W10, B71, S31, J10, B73, C49</f>
        <v>#NAME?</v>
      </c>
      <c r="L340" t="s">
        <v>486</v>
      </c>
      <c r="M340" t="s">
        <v>26</v>
      </c>
      <c r="N340">
        <v>2</v>
      </c>
      <c r="P340" t="s">
        <v>27</v>
      </c>
      <c r="Q340" t="s">
        <v>487</v>
      </c>
      <c r="S340" t="s">
        <v>29</v>
      </c>
    </row>
    <row r="341" spans="1:19" x14ac:dyDescent="0.2">
      <c r="A341">
        <v>104</v>
      </c>
      <c r="B341" t="s">
        <v>483</v>
      </c>
      <c r="C341" t="s">
        <v>20</v>
      </c>
      <c r="D341">
        <v>9.2520000000000007</v>
      </c>
      <c r="E341">
        <v>50</v>
      </c>
      <c r="F341" t="s">
        <v>489</v>
      </c>
      <c r="G341" t="s">
        <v>41</v>
      </c>
      <c r="H341" t="s">
        <v>36</v>
      </c>
      <c r="I341" t="s">
        <v>485</v>
      </c>
      <c r="J341" t="s">
        <v>43</v>
      </c>
      <c r="K341" s="4" t="e">
        <f>- Other measurements: K9, R33, C8, N32, W9, W10, B71, S31, J10, B73, C49</f>
        <v>#NAME?</v>
      </c>
      <c r="L341" t="s">
        <v>486</v>
      </c>
      <c r="M341" t="s">
        <v>26</v>
      </c>
      <c r="N341">
        <v>2</v>
      </c>
      <c r="P341" t="s">
        <v>27</v>
      </c>
      <c r="Q341" t="s">
        <v>487</v>
      </c>
      <c r="S341" t="s">
        <v>29</v>
      </c>
    </row>
    <row r="342" spans="1:19" x14ac:dyDescent="0.2">
      <c r="A342">
        <v>104</v>
      </c>
      <c r="B342" t="s">
        <v>483</v>
      </c>
      <c r="C342" t="s">
        <v>73</v>
      </c>
      <c r="D342">
        <v>6.2210000000000001</v>
      </c>
      <c r="E342">
        <v>50</v>
      </c>
      <c r="F342" t="s">
        <v>489</v>
      </c>
      <c r="G342" t="s">
        <v>41</v>
      </c>
      <c r="H342" t="s">
        <v>36</v>
      </c>
      <c r="I342" t="s">
        <v>485</v>
      </c>
      <c r="J342" t="s">
        <v>43</v>
      </c>
      <c r="K342" s="4" t="e">
        <f>- Other measurements: K9, R33, C8, N32, W9, W10, B71, S31, J10, B73, C49</f>
        <v>#NAME?</v>
      </c>
      <c r="L342" t="s">
        <v>486</v>
      </c>
      <c r="M342" t="s">
        <v>26</v>
      </c>
      <c r="N342">
        <v>2</v>
      </c>
      <c r="P342" t="s">
        <v>27</v>
      </c>
      <c r="Q342" t="s">
        <v>487</v>
      </c>
      <c r="S342" t="s">
        <v>29</v>
      </c>
    </row>
    <row r="343" spans="1:19" x14ac:dyDescent="0.2">
      <c r="A343">
        <v>104</v>
      </c>
      <c r="B343" t="s">
        <v>483</v>
      </c>
      <c r="C343" t="s">
        <v>20</v>
      </c>
      <c r="D343">
        <v>9.0050000000000008</v>
      </c>
      <c r="E343">
        <v>60</v>
      </c>
      <c r="F343" t="s">
        <v>489</v>
      </c>
      <c r="G343" t="s">
        <v>41</v>
      </c>
      <c r="H343" t="s">
        <v>36</v>
      </c>
      <c r="I343" t="s">
        <v>485</v>
      </c>
      <c r="J343" t="s">
        <v>43</v>
      </c>
      <c r="K343" s="4" t="e">
        <f>- Other measurements: K9, R33, C8, N32, W9, W10, B71, S31, J10, B73, C49</f>
        <v>#NAME?</v>
      </c>
      <c r="L343" t="s">
        <v>486</v>
      </c>
      <c r="M343" t="s">
        <v>26</v>
      </c>
      <c r="N343">
        <v>2</v>
      </c>
      <c r="P343" t="s">
        <v>27</v>
      </c>
      <c r="Q343" t="s">
        <v>487</v>
      </c>
      <c r="S343" t="s">
        <v>29</v>
      </c>
    </row>
    <row r="344" spans="1:19" x14ac:dyDescent="0.2">
      <c r="A344">
        <v>104</v>
      </c>
      <c r="B344" t="s">
        <v>483</v>
      </c>
      <c r="C344" t="s">
        <v>73</v>
      </c>
      <c r="D344">
        <v>5.99</v>
      </c>
      <c r="E344">
        <v>60</v>
      </c>
      <c r="F344" t="s">
        <v>489</v>
      </c>
      <c r="G344" t="s">
        <v>41</v>
      </c>
      <c r="H344" t="s">
        <v>36</v>
      </c>
      <c r="I344" t="s">
        <v>485</v>
      </c>
      <c r="J344" t="s">
        <v>43</v>
      </c>
      <c r="K344" s="4" t="e">
        <f>- Other measurements: K9, R33, C8, N32, W9, W10, B71, S31, J10, B73, C49</f>
        <v>#NAME?</v>
      </c>
      <c r="L344" t="s">
        <v>486</v>
      </c>
      <c r="M344" t="s">
        <v>26</v>
      </c>
      <c r="N344">
        <v>2</v>
      </c>
      <c r="P344" t="s">
        <v>27</v>
      </c>
      <c r="Q344" t="s">
        <v>487</v>
      </c>
      <c r="S344" t="s">
        <v>29</v>
      </c>
    </row>
    <row r="345" spans="1:19" hidden="1" x14ac:dyDescent="0.2">
      <c r="A345">
        <v>104</v>
      </c>
      <c r="B345" t="s">
        <v>483</v>
      </c>
      <c r="C345" t="s">
        <v>20</v>
      </c>
      <c r="D345">
        <v>10.24</v>
      </c>
      <c r="E345">
        <v>18</v>
      </c>
      <c r="F345" t="s">
        <v>490</v>
      </c>
      <c r="G345" t="s">
        <v>55</v>
      </c>
      <c r="H345" t="s">
        <v>46</v>
      </c>
      <c r="I345" t="s">
        <v>56</v>
      </c>
      <c r="K345" t="e">
        <f>- Other measurements: K9, R33, C8, N32, W9, W10, B71, S31, J10, B73, C49</f>
        <v>#NAME?</v>
      </c>
      <c r="L345" t="s">
        <v>486</v>
      </c>
      <c r="M345" t="s">
        <v>26</v>
      </c>
      <c r="N345">
        <v>2</v>
      </c>
      <c r="P345" t="s">
        <v>27</v>
      </c>
      <c r="Q345" t="s">
        <v>487</v>
      </c>
      <c r="S345" t="s">
        <v>29</v>
      </c>
    </row>
    <row r="346" spans="1:19" hidden="1" x14ac:dyDescent="0.2">
      <c r="A346">
        <v>104</v>
      </c>
      <c r="B346" t="s">
        <v>483</v>
      </c>
      <c r="C346" t="s">
        <v>73</v>
      </c>
      <c r="D346">
        <v>7.03</v>
      </c>
      <c r="E346">
        <v>18</v>
      </c>
      <c r="F346" t="s">
        <v>490</v>
      </c>
      <c r="G346" t="s">
        <v>55</v>
      </c>
      <c r="H346" t="s">
        <v>46</v>
      </c>
      <c r="I346" t="s">
        <v>56</v>
      </c>
      <c r="K346" t="e">
        <f>- Other measurements: K9, R33, C8, N32, W9, W10, B71, S31, J10, B73, C49</f>
        <v>#NAME?</v>
      </c>
      <c r="L346" t="s">
        <v>486</v>
      </c>
      <c r="M346" t="s">
        <v>26</v>
      </c>
      <c r="N346">
        <v>2</v>
      </c>
      <c r="P346" t="s">
        <v>27</v>
      </c>
      <c r="Q346" t="s">
        <v>487</v>
      </c>
      <c r="S346" t="s">
        <v>29</v>
      </c>
    </row>
    <row r="347" spans="1:19" hidden="1" x14ac:dyDescent="0.2">
      <c r="A347">
        <v>104</v>
      </c>
      <c r="B347" t="s">
        <v>483</v>
      </c>
      <c r="C347" t="s">
        <v>20</v>
      </c>
      <c r="D347">
        <v>10.39</v>
      </c>
      <c r="E347">
        <v>10</v>
      </c>
      <c r="F347" t="s">
        <v>218</v>
      </c>
      <c r="G347" t="s">
        <v>55</v>
      </c>
      <c r="H347" t="s">
        <v>46</v>
      </c>
      <c r="I347" t="s">
        <v>237</v>
      </c>
      <c r="J347" t="s">
        <v>43</v>
      </c>
      <c r="K347" t="e">
        <f>- Other measurements: K9, R33, C8, N32, W9, W10, B71, S31, J10, B73, C49</f>
        <v>#NAME?</v>
      </c>
      <c r="L347" t="s">
        <v>486</v>
      </c>
      <c r="M347" t="s">
        <v>26</v>
      </c>
      <c r="N347">
        <v>2</v>
      </c>
      <c r="P347" t="s">
        <v>27</v>
      </c>
      <c r="Q347" t="s">
        <v>487</v>
      </c>
      <c r="S347" t="s">
        <v>29</v>
      </c>
    </row>
    <row r="348" spans="1:19" hidden="1" x14ac:dyDescent="0.2">
      <c r="A348">
        <v>104</v>
      </c>
      <c r="B348" t="s">
        <v>483</v>
      </c>
      <c r="C348" t="s">
        <v>73</v>
      </c>
      <c r="D348">
        <v>7.28</v>
      </c>
      <c r="E348">
        <v>10</v>
      </c>
      <c r="F348" t="s">
        <v>218</v>
      </c>
      <c r="G348" t="s">
        <v>55</v>
      </c>
      <c r="H348" t="s">
        <v>46</v>
      </c>
      <c r="I348" t="s">
        <v>237</v>
      </c>
      <c r="J348" t="s">
        <v>43</v>
      </c>
      <c r="K348" t="e">
        <f>- Other measurements: K9, R33, C8, N32, W9, W10, B71, S31, J10, B73, C49</f>
        <v>#NAME?</v>
      </c>
      <c r="L348" t="s">
        <v>486</v>
      </c>
      <c r="M348" t="s">
        <v>26</v>
      </c>
      <c r="N348">
        <v>2</v>
      </c>
      <c r="P348" t="s">
        <v>27</v>
      </c>
      <c r="Q348" t="s">
        <v>487</v>
      </c>
      <c r="S348" t="s">
        <v>29</v>
      </c>
    </row>
    <row r="349" spans="1:19" hidden="1" x14ac:dyDescent="0.2">
      <c r="A349">
        <v>104</v>
      </c>
      <c r="B349" t="s">
        <v>483</v>
      </c>
      <c r="C349" t="s">
        <v>20</v>
      </c>
      <c r="D349">
        <v>10.09</v>
      </c>
      <c r="E349">
        <v>20</v>
      </c>
      <c r="F349" t="s">
        <v>218</v>
      </c>
      <c r="G349" t="s">
        <v>55</v>
      </c>
      <c r="H349" t="s">
        <v>46</v>
      </c>
      <c r="I349" t="s">
        <v>237</v>
      </c>
      <c r="J349" t="s">
        <v>43</v>
      </c>
      <c r="K349" t="e">
        <f>- Other measurements: K9, R33, C8, N32, W9, W10, B71, S31, J10, B73, C49</f>
        <v>#NAME?</v>
      </c>
      <c r="L349" t="s">
        <v>486</v>
      </c>
      <c r="M349" t="s">
        <v>26</v>
      </c>
      <c r="N349">
        <v>2</v>
      </c>
      <c r="P349" t="s">
        <v>27</v>
      </c>
      <c r="Q349" t="s">
        <v>487</v>
      </c>
      <c r="S349" t="s">
        <v>29</v>
      </c>
    </row>
    <row r="350" spans="1:19" hidden="1" x14ac:dyDescent="0.2">
      <c r="A350">
        <v>104</v>
      </c>
      <c r="B350" t="s">
        <v>483</v>
      </c>
      <c r="C350" t="s">
        <v>73</v>
      </c>
      <c r="D350">
        <v>7</v>
      </c>
      <c r="E350">
        <v>20</v>
      </c>
      <c r="F350" t="s">
        <v>218</v>
      </c>
      <c r="G350" t="s">
        <v>55</v>
      </c>
      <c r="H350" t="s">
        <v>46</v>
      </c>
      <c r="I350" t="s">
        <v>237</v>
      </c>
      <c r="J350" t="s">
        <v>43</v>
      </c>
      <c r="K350" t="e">
        <f>- Other measurements: K9, R33, C8, N32, W9, W10, B71, S31, J10, B73, C49</f>
        <v>#NAME?</v>
      </c>
      <c r="L350" t="s">
        <v>486</v>
      </c>
      <c r="M350" t="s">
        <v>26</v>
      </c>
      <c r="N350">
        <v>2</v>
      </c>
      <c r="P350" t="s">
        <v>27</v>
      </c>
      <c r="Q350" t="s">
        <v>487</v>
      </c>
      <c r="S350" t="s">
        <v>29</v>
      </c>
    </row>
    <row r="351" spans="1:19" hidden="1" x14ac:dyDescent="0.2">
      <c r="A351">
        <v>104</v>
      </c>
      <c r="B351" t="s">
        <v>483</v>
      </c>
      <c r="C351" t="s">
        <v>20</v>
      </c>
      <c r="D351">
        <v>9.81</v>
      </c>
      <c r="E351">
        <v>30</v>
      </c>
      <c r="F351" t="s">
        <v>218</v>
      </c>
      <c r="G351" t="s">
        <v>55</v>
      </c>
      <c r="H351" t="s">
        <v>46</v>
      </c>
      <c r="I351" t="s">
        <v>237</v>
      </c>
      <c r="J351" t="s">
        <v>43</v>
      </c>
      <c r="K351" t="e">
        <f>- Other measurements: K9, R33, C8, N32, W9, W10, B71, S31, J10, B73, C49</f>
        <v>#NAME?</v>
      </c>
      <c r="L351" t="s">
        <v>486</v>
      </c>
      <c r="M351" t="s">
        <v>26</v>
      </c>
      <c r="N351">
        <v>2</v>
      </c>
      <c r="P351" t="s">
        <v>27</v>
      </c>
      <c r="Q351" t="s">
        <v>487</v>
      </c>
      <c r="S351" t="s">
        <v>29</v>
      </c>
    </row>
    <row r="352" spans="1:19" hidden="1" x14ac:dyDescent="0.2">
      <c r="A352">
        <v>104</v>
      </c>
      <c r="B352" t="s">
        <v>483</v>
      </c>
      <c r="C352" t="s">
        <v>73</v>
      </c>
      <c r="D352">
        <v>6.79</v>
      </c>
      <c r="E352">
        <v>30</v>
      </c>
      <c r="F352" t="s">
        <v>218</v>
      </c>
      <c r="G352" t="s">
        <v>55</v>
      </c>
      <c r="H352" t="s">
        <v>46</v>
      </c>
      <c r="I352" t="s">
        <v>237</v>
      </c>
      <c r="J352" t="s">
        <v>43</v>
      </c>
      <c r="K352" t="e">
        <f>- Other measurements: K9, R33, C8, N32, W9, W10, B71, S31, J10, B73, C49</f>
        <v>#NAME?</v>
      </c>
      <c r="L352" t="s">
        <v>486</v>
      </c>
      <c r="M352" t="s">
        <v>26</v>
      </c>
      <c r="N352">
        <v>2</v>
      </c>
      <c r="P352" t="s">
        <v>27</v>
      </c>
      <c r="Q352" t="s">
        <v>487</v>
      </c>
      <c r="S352" t="s">
        <v>29</v>
      </c>
    </row>
    <row r="353" spans="1:19" hidden="1" x14ac:dyDescent="0.2">
      <c r="A353">
        <v>104</v>
      </c>
      <c r="B353" t="s">
        <v>483</v>
      </c>
      <c r="C353" t="s">
        <v>20</v>
      </c>
      <c r="D353">
        <v>9.5299999999999994</v>
      </c>
      <c r="E353">
        <v>40</v>
      </c>
      <c r="F353" t="s">
        <v>218</v>
      </c>
      <c r="G353" t="s">
        <v>55</v>
      </c>
      <c r="H353" t="s">
        <v>46</v>
      </c>
      <c r="I353" t="s">
        <v>237</v>
      </c>
      <c r="J353" t="s">
        <v>43</v>
      </c>
      <c r="K353" t="e">
        <f>- Other measurements: K9, R33, C8, N32, W9, W10, B71, S31, J10, B73, C49</f>
        <v>#NAME?</v>
      </c>
      <c r="L353" t="s">
        <v>486</v>
      </c>
      <c r="M353" t="s">
        <v>26</v>
      </c>
      <c r="N353">
        <v>2</v>
      </c>
      <c r="P353" t="s">
        <v>27</v>
      </c>
      <c r="Q353" t="s">
        <v>487</v>
      </c>
      <c r="S353" t="s">
        <v>29</v>
      </c>
    </row>
    <row r="354" spans="1:19" hidden="1" x14ac:dyDescent="0.2">
      <c r="A354">
        <v>104</v>
      </c>
      <c r="B354" t="s">
        <v>483</v>
      </c>
      <c r="C354" t="s">
        <v>73</v>
      </c>
      <c r="D354">
        <v>6.5</v>
      </c>
      <c r="E354">
        <v>40</v>
      </c>
      <c r="F354" t="s">
        <v>218</v>
      </c>
      <c r="G354" t="s">
        <v>55</v>
      </c>
      <c r="H354" t="s">
        <v>46</v>
      </c>
      <c r="I354" t="s">
        <v>237</v>
      </c>
      <c r="J354" t="s">
        <v>43</v>
      </c>
      <c r="K354" t="e">
        <f>- Other measurements: K9, R33, C8, N32, W9, W10, B71, S31, J10, B73, C49</f>
        <v>#NAME?</v>
      </c>
      <c r="L354" t="s">
        <v>486</v>
      </c>
      <c r="M354" t="s">
        <v>26</v>
      </c>
      <c r="N354">
        <v>2</v>
      </c>
      <c r="P354" t="s">
        <v>27</v>
      </c>
      <c r="Q354" t="s">
        <v>487</v>
      </c>
      <c r="S354" t="s">
        <v>29</v>
      </c>
    </row>
    <row r="355" spans="1:19" hidden="1" x14ac:dyDescent="0.2">
      <c r="A355">
        <v>104</v>
      </c>
      <c r="B355" t="s">
        <v>483</v>
      </c>
      <c r="C355" t="s">
        <v>20</v>
      </c>
      <c r="D355">
        <v>9.8699999999999992</v>
      </c>
      <c r="E355">
        <v>25</v>
      </c>
      <c r="F355" t="s">
        <v>410</v>
      </c>
      <c r="G355" t="s">
        <v>55</v>
      </c>
      <c r="H355" t="s">
        <v>46</v>
      </c>
      <c r="I355" t="s">
        <v>237</v>
      </c>
      <c r="J355" t="s">
        <v>43</v>
      </c>
      <c r="K355" t="e">
        <f>- Other measurements: K9, R33, C8, N32, W9, W10, B71, S31, J10, B73, C49</f>
        <v>#NAME?</v>
      </c>
      <c r="L355" t="s">
        <v>486</v>
      </c>
      <c r="M355" t="s">
        <v>26</v>
      </c>
      <c r="N355">
        <v>2</v>
      </c>
      <c r="P355" t="s">
        <v>27</v>
      </c>
      <c r="Q355" t="s">
        <v>487</v>
      </c>
      <c r="S355" t="s">
        <v>29</v>
      </c>
    </row>
    <row r="356" spans="1:19" hidden="1" x14ac:dyDescent="0.2">
      <c r="A356">
        <v>104</v>
      </c>
      <c r="B356" t="s">
        <v>483</v>
      </c>
      <c r="C356" t="s">
        <v>73</v>
      </c>
      <c r="D356">
        <v>6.8</v>
      </c>
      <c r="E356">
        <v>25</v>
      </c>
      <c r="F356" t="s">
        <v>410</v>
      </c>
      <c r="G356" t="s">
        <v>55</v>
      </c>
      <c r="H356" t="s">
        <v>46</v>
      </c>
      <c r="I356" t="s">
        <v>237</v>
      </c>
      <c r="J356" t="s">
        <v>43</v>
      </c>
      <c r="K356" t="e">
        <f>- Other measurements: K9, R33, C8, N32, W9, W10, B71, S31, J10, B73, C49</f>
        <v>#NAME?</v>
      </c>
      <c r="L356" t="s">
        <v>486</v>
      </c>
      <c r="M356" t="s">
        <v>26</v>
      </c>
      <c r="N356">
        <v>2</v>
      </c>
      <c r="P356" t="s">
        <v>27</v>
      </c>
      <c r="Q356" t="s">
        <v>487</v>
      </c>
      <c r="S356" t="s">
        <v>29</v>
      </c>
    </row>
    <row r="357" spans="1:19" hidden="1" x14ac:dyDescent="0.2">
      <c r="A357">
        <v>104</v>
      </c>
      <c r="B357" t="s">
        <v>483</v>
      </c>
      <c r="C357" t="s">
        <v>20</v>
      </c>
      <c r="D357">
        <v>10.73</v>
      </c>
      <c r="E357">
        <v>0</v>
      </c>
      <c r="F357" t="s">
        <v>324</v>
      </c>
      <c r="G357" t="s">
        <v>55</v>
      </c>
      <c r="H357" t="s">
        <v>46</v>
      </c>
      <c r="I357" t="s">
        <v>237</v>
      </c>
      <c r="J357" t="s">
        <v>43</v>
      </c>
      <c r="K357" t="e">
        <f>- Other measurements: K9, R33, C8, N32, W9, W10, B71, S31, J10, B73, C49</f>
        <v>#NAME?</v>
      </c>
      <c r="L357" t="s">
        <v>486</v>
      </c>
      <c r="M357" t="s">
        <v>26</v>
      </c>
      <c r="N357">
        <v>2</v>
      </c>
      <c r="P357" t="s">
        <v>27</v>
      </c>
      <c r="Q357" t="s">
        <v>487</v>
      </c>
      <c r="S357" t="s">
        <v>29</v>
      </c>
    </row>
    <row r="358" spans="1:19" hidden="1" x14ac:dyDescent="0.2">
      <c r="A358">
        <v>104</v>
      </c>
      <c r="B358" t="s">
        <v>483</v>
      </c>
      <c r="C358" t="s">
        <v>73</v>
      </c>
      <c r="D358">
        <v>7.98</v>
      </c>
      <c r="E358">
        <v>0</v>
      </c>
      <c r="F358" t="s">
        <v>324</v>
      </c>
      <c r="G358" t="s">
        <v>55</v>
      </c>
      <c r="H358" t="s">
        <v>46</v>
      </c>
      <c r="I358" t="s">
        <v>237</v>
      </c>
      <c r="J358" t="s">
        <v>43</v>
      </c>
      <c r="K358" t="e">
        <f>- Other measurements: K9, R33, C8, N32, W9, W10, B71, S31, J10, B73, C49</f>
        <v>#NAME?</v>
      </c>
      <c r="L358" t="s">
        <v>486</v>
      </c>
      <c r="M358" t="s">
        <v>26</v>
      </c>
      <c r="N358">
        <v>2</v>
      </c>
      <c r="P358" t="s">
        <v>27</v>
      </c>
      <c r="Q358" t="s">
        <v>487</v>
      </c>
      <c r="S358" t="s">
        <v>29</v>
      </c>
    </row>
    <row r="359" spans="1:19" hidden="1" x14ac:dyDescent="0.2">
      <c r="A359">
        <v>104</v>
      </c>
      <c r="B359" t="s">
        <v>483</v>
      </c>
      <c r="C359" t="s">
        <v>20</v>
      </c>
      <c r="D359">
        <v>10.18</v>
      </c>
      <c r="E359">
        <v>25</v>
      </c>
      <c r="F359" t="s">
        <v>324</v>
      </c>
      <c r="G359" t="s">
        <v>55</v>
      </c>
      <c r="H359" t="s">
        <v>46</v>
      </c>
      <c r="I359" t="s">
        <v>237</v>
      </c>
      <c r="J359" t="s">
        <v>43</v>
      </c>
      <c r="K359" t="e">
        <f>- Other measurements: K9, R33, C8, N32, W9, W10, B71, S31, J10, B73, C49</f>
        <v>#NAME?</v>
      </c>
      <c r="L359" t="s">
        <v>486</v>
      </c>
      <c r="M359" t="s">
        <v>26</v>
      </c>
      <c r="N359">
        <v>2</v>
      </c>
      <c r="P359" t="s">
        <v>27</v>
      </c>
      <c r="Q359" t="s">
        <v>487</v>
      </c>
      <c r="S359" t="s">
        <v>29</v>
      </c>
    </row>
    <row r="360" spans="1:19" hidden="1" x14ac:dyDescent="0.2">
      <c r="A360">
        <v>104</v>
      </c>
      <c r="B360" t="s">
        <v>483</v>
      </c>
      <c r="C360" t="s">
        <v>73</v>
      </c>
      <c r="D360">
        <v>7.47</v>
      </c>
      <c r="E360">
        <v>25</v>
      </c>
      <c r="F360" t="s">
        <v>324</v>
      </c>
      <c r="G360" t="s">
        <v>55</v>
      </c>
      <c r="H360" t="s">
        <v>46</v>
      </c>
      <c r="I360" t="s">
        <v>237</v>
      </c>
      <c r="J360" t="s">
        <v>43</v>
      </c>
      <c r="K360" t="e">
        <f>- Other measurements: K9, R33, C8, N32, W9, W10, B71, S31, J10, B73, C49</f>
        <v>#NAME?</v>
      </c>
      <c r="L360" t="s">
        <v>486</v>
      </c>
      <c r="M360" t="s">
        <v>26</v>
      </c>
      <c r="N360">
        <v>2</v>
      </c>
      <c r="P360" t="s">
        <v>27</v>
      </c>
      <c r="Q360" t="s">
        <v>487</v>
      </c>
      <c r="S360" t="s">
        <v>29</v>
      </c>
    </row>
    <row r="361" spans="1:19" hidden="1" x14ac:dyDescent="0.2">
      <c r="A361">
        <v>105</v>
      </c>
      <c r="B361" t="s">
        <v>491</v>
      </c>
      <c r="C361" t="s">
        <v>20</v>
      </c>
      <c r="D361">
        <v>2.98</v>
      </c>
      <c r="E361">
        <v>25</v>
      </c>
      <c r="F361" t="s">
        <v>492</v>
      </c>
      <c r="G361" t="s">
        <v>55</v>
      </c>
      <c r="H361" t="s">
        <v>46</v>
      </c>
      <c r="I361" t="s">
        <v>493</v>
      </c>
      <c r="K361"/>
      <c r="L361" t="s">
        <v>494</v>
      </c>
      <c r="M361" t="s">
        <v>26</v>
      </c>
      <c r="N361">
        <v>2</v>
      </c>
      <c r="P361" t="s">
        <v>27</v>
      </c>
      <c r="Q361" t="s">
        <v>495</v>
      </c>
      <c r="S361" t="s">
        <v>29</v>
      </c>
    </row>
    <row r="362" spans="1:19" hidden="1" x14ac:dyDescent="0.2">
      <c r="A362">
        <v>105</v>
      </c>
      <c r="B362" t="s">
        <v>491</v>
      </c>
      <c r="C362" t="s">
        <v>20</v>
      </c>
      <c r="D362">
        <v>2.95</v>
      </c>
      <c r="E362">
        <v>20</v>
      </c>
      <c r="F362" t="s">
        <v>424</v>
      </c>
      <c r="G362" t="s">
        <v>55</v>
      </c>
      <c r="H362" t="s">
        <v>46</v>
      </c>
      <c r="I362" t="s">
        <v>496</v>
      </c>
      <c r="K362"/>
      <c r="L362" t="s">
        <v>494</v>
      </c>
      <c r="M362" t="s">
        <v>26</v>
      </c>
      <c r="N362">
        <v>2</v>
      </c>
      <c r="P362" t="s">
        <v>27</v>
      </c>
      <c r="Q362" t="s">
        <v>495</v>
      </c>
      <c r="S362" t="s">
        <v>29</v>
      </c>
    </row>
    <row r="363" spans="1:19" hidden="1" x14ac:dyDescent="0.2">
      <c r="A363">
        <v>105</v>
      </c>
      <c r="B363" t="s">
        <v>491</v>
      </c>
      <c r="C363" t="s">
        <v>73</v>
      </c>
      <c r="D363">
        <v>11.37</v>
      </c>
      <c r="E363" t="s">
        <v>383</v>
      </c>
      <c r="F363" t="s">
        <v>424</v>
      </c>
      <c r="G363" t="s">
        <v>55</v>
      </c>
      <c r="H363" t="s">
        <v>23</v>
      </c>
      <c r="I363" t="s">
        <v>496</v>
      </c>
      <c r="K363"/>
      <c r="L363" t="s">
        <v>494</v>
      </c>
      <c r="M363" t="s">
        <v>26</v>
      </c>
      <c r="N363">
        <v>2</v>
      </c>
      <c r="P363" t="s">
        <v>27</v>
      </c>
      <c r="Q363" t="s">
        <v>495</v>
      </c>
      <c r="S363" t="s">
        <v>29</v>
      </c>
    </row>
    <row r="364" spans="1:19" hidden="1" x14ac:dyDescent="0.2">
      <c r="A364">
        <v>105</v>
      </c>
      <c r="B364" t="s">
        <v>491</v>
      </c>
      <c r="C364" t="s">
        <v>20</v>
      </c>
      <c r="D364">
        <v>2.96</v>
      </c>
      <c r="E364">
        <v>20</v>
      </c>
      <c r="F364" t="s">
        <v>497</v>
      </c>
      <c r="G364" t="s">
        <v>498</v>
      </c>
      <c r="H364" t="s">
        <v>46</v>
      </c>
      <c r="I364" t="s">
        <v>496</v>
      </c>
      <c r="K364"/>
      <c r="L364" t="s">
        <v>494</v>
      </c>
      <c r="M364" t="s">
        <v>26</v>
      </c>
      <c r="N364">
        <v>2</v>
      </c>
      <c r="P364" t="s">
        <v>27</v>
      </c>
      <c r="Q364" t="s">
        <v>495</v>
      </c>
      <c r="S364" t="s">
        <v>29</v>
      </c>
    </row>
    <row r="365" spans="1:19" hidden="1" x14ac:dyDescent="0.2">
      <c r="A365">
        <v>105</v>
      </c>
      <c r="B365" t="s">
        <v>491</v>
      </c>
      <c r="C365" t="s">
        <v>73</v>
      </c>
      <c r="D365">
        <v>11.31</v>
      </c>
      <c r="E365" t="s">
        <v>383</v>
      </c>
      <c r="F365" t="s">
        <v>497</v>
      </c>
      <c r="G365" t="s">
        <v>498</v>
      </c>
      <c r="H365" t="s">
        <v>23</v>
      </c>
      <c r="I365" t="s">
        <v>496</v>
      </c>
      <c r="K365"/>
      <c r="L365" t="s">
        <v>494</v>
      </c>
      <c r="M365" t="s">
        <v>26</v>
      </c>
      <c r="N365">
        <v>2</v>
      </c>
      <c r="P365" t="s">
        <v>27</v>
      </c>
      <c r="Q365" t="s">
        <v>495</v>
      </c>
      <c r="S365" t="s">
        <v>29</v>
      </c>
    </row>
    <row r="366" spans="1:19" hidden="1" x14ac:dyDescent="0.2">
      <c r="A366">
        <v>106</v>
      </c>
      <c r="B366" t="s">
        <v>499</v>
      </c>
      <c r="C366" t="s">
        <v>20</v>
      </c>
      <c r="D366">
        <v>11.48</v>
      </c>
      <c r="E366">
        <v>0</v>
      </c>
      <c r="F366" t="s">
        <v>145</v>
      </c>
      <c r="G366" t="s">
        <v>63</v>
      </c>
      <c r="H366" t="s">
        <v>23</v>
      </c>
      <c r="I366" t="s">
        <v>146</v>
      </c>
      <c r="K366" t="e">
        <f>- Other measurements: A2, H16, A11, H23, R38</f>
        <v>#NAME?</v>
      </c>
      <c r="L366" t="s">
        <v>500</v>
      </c>
      <c r="M366" t="s">
        <v>26</v>
      </c>
      <c r="N366">
        <v>2</v>
      </c>
      <c r="P366" t="s">
        <v>27</v>
      </c>
      <c r="Q366" t="s">
        <v>501</v>
      </c>
      <c r="S366" t="s">
        <v>29</v>
      </c>
    </row>
    <row r="367" spans="1:19" hidden="1" x14ac:dyDescent="0.2">
      <c r="A367">
        <v>106</v>
      </c>
      <c r="B367" t="s">
        <v>499</v>
      </c>
      <c r="C367" t="s">
        <v>20</v>
      </c>
      <c r="D367">
        <v>11.01</v>
      </c>
      <c r="E367">
        <v>18</v>
      </c>
      <c r="F367" t="s">
        <v>502</v>
      </c>
      <c r="G367" t="s">
        <v>55</v>
      </c>
      <c r="H367" t="s">
        <v>46</v>
      </c>
      <c r="I367" t="s">
        <v>56</v>
      </c>
      <c r="K367" t="e">
        <f>- Other measurements: A2, H16, A11, H23, R38</f>
        <v>#NAME?</v>
      </c>
      <c r="L367" t="s">
        <v>500</v>
      </c>
      <c r="M367" t="s">
        <v>26</v>
      </c>
      <c r="N367">
        <v>2</v>
      </c>
      <c r="P367" t="s">
        <v>27</v>
      </c>
      <c r="Q367" t="s">
        <v>501</v>
      </c>
      <c r="S367" t="s">
        <v>29</v>
      </c>
    </row>
    <row r="368" spans="1:19" hidden="1" x14ac:dyDescent="0.2">
      <c r="A368">
        <v>106</v>
      </c>
      <c r="B368" t="s">
        <v>499</v>
      </c>
      <c r="C368" t="s">
        <v>20</v>
      </c>
      <c r="D368">
        <v>11.43</v>
      </c>
      <c r="E368">
        <v>0</v>
      </c>
      <c r="F368" t="s">
        <v>503</v>
      </c>
      <c r="G368" t="s">
        <v>58</v>
      </c>
      <c r="H368" t="s">
        <v>46</v>
      </c>
      <c r="I368" t="s">
        <v>59</v>
      </c>
      <c r="K368" t="e">
        <f>- Other measurements: A2, H16, A11, H23, R38</f>
        <v>#NAME?</v>
      </c>
      <c r="L368" t="s">
        <v>500</v>
      </c>
      <c r="M368" t="s">
        <v>26</v>
      </c>
      <c r="N368">
        <v>2</v>
      </c>
      <c r="P368" t="s">
        <v>27</v>
      </c>
      <c r="Q368" t="s">
        <v>501</v>
      </c>
      <c r="S368" t="s">
        <v>29</v>
      </c>
    </row>
    <row r="369" spans="1:19" hidden="1" x14ac:dyDescent="0.2">
      <c r="A369">
        <v>106</v>
      </c>
      <c r="B369" t="s">
        <v>499</v>
      </c>
      <c r="C369" t="s">
        <v>20</v>
      </c>
      <c r="D369">
        <v>10.75</v>
      </c>
      <c r="E369">
        <v>25</v>
      </c>
      <c r="F369" t="s">
        <v>504</v>
      </c>
      <c r="G369" t="s">
        <v>58</v>
      </c>
      <c r="H369" t="s">
        <v>46</v>
      </c>
      <c r="I369" t="s">
        <v>59</v>
      </c>
      <c r="K369" t="e">
        <f>- Other measurements: A2, H16, A11, H23, R38</f>
        <v>#NAME?</v>
      </c>
      <c r="L369" t="s">
        <v>500</v>
      </c>
      <c r="M369" t="s">
        <v>26</v>
      </c>
      <c r="N369">
        <v>2</v>
      </c>
      <c r="P369" t="s">
        <v>27</v>
      </c>
      <c r="Q369" t="s">
        <v>501</v>
      </c>
      <c r="S369" t="s">
        <v>29</v>
      </c>
    </row>
    <row r="370" spans="1:19" hidden="1" x14ac:dyDescent="0.2">
      <c r="A370">
        <v>106</v>
      </c>
      <c r="B370" t="s">
        <v>499</v>
      </c>
      <c r="C370" t="s">
        <v>20</v>
      </c>
      <c r="D370">
        <v>10.78</v>
      </c>
      <c r="E370">
        <v>20</v>
      </c>
      <c r="F370" t="s">
        <v>505</v>
      </c>
      <c r="G370" t="s">
        <v>71</v>
      </c>
      <c r="H370" t="s">
        <v>46</v>
      </c>
      <c r="I370" t="s">
        <v>213</v>
      </c>
      <c r="J370" t="s">
        <v>43</v>
      </c>
      <c r="K370" t="e">
        <f>- Other measurements: A2, H16, A11, H23, R38</f>
        <v>#NAME?</v>
      </c>
      <c r="L370" t="s">
        <v>500</v>
      </c>
      <c r="M370" t="s">
        <v>26</v>
      </c>
      <c r="N370">
        <v>2</v>
      </c>
      <c r="P370" t="s">
        <v>27</v>
      </c>
      <c r="Q370" t="s">
        <v>501</v>
      </c>
      <c r="S370" t="s">
        <v>29</v>
      </c>
    </row>
    <row r="371" spans="1:19" hidden="1" x14ac:dyDescent="0.2">
      <c r="A371">
        <v>106</v>
      </c>
      <c r="B371" t="s">
        <v>499</v>
      </c>
      <c r="C371" t="s">
        <v>20</v>
      </c>
      <c r="D371">
        <v>10.67</v>
      </c>
      <c r="E371">
        <v>25</v>
      </c>
      <c r="F371" t="s">
        <v>505</v>
      </c>
      <c r="G371" t="s">
        <v>71</v>
      </c>
      <c r="H371" t="s">
        <v>46</v>
      </c>
      <c r="I371" t="s">
        <v>213</v>
      </c>
      <c r="J371" t="s">
        <v>43</v>
      </c>
      <c r="K371" t="e">
        <f>- Other measurements: A2, H16, A11, H23, R38</f>
        <v>#NAME?</v>
      </c>
      <c r="L371" t="s">
        <v>500</v>
      </c>
      <c r="M371" t="s">
        <v>26</v>
      </c>
      <c r="N371">
        <v>2</v>
      </c>
      <c r="P371" t="s">
        <v>27</v>
      </c>
      <c r="Q371" t="s">
        <v>501</v>
      </c>
      <c r="S371" t="s">
        <v>29</v>
      </c>
    </row>
    <row r="372" spans="1:19" hidden="1" x14ac:dyDescent="0.2">
      <c r="A372">
        <v>106</v>
      </c>
      <c r="B372" t="s">
        <v>499</v>
      </c>
      <c r="C372" t="s">
        <v>20</v>
      </c>
      <c r="D372">
        <v>10.45</v>
      </c>
      <c r="E372">
        <v>35</v>
      </c>
      <c r="F372" t="s">
        <v>505</v>
      </c>
      <c r="G372" t="s">
        <v>71</v>
      </c>
      <c r="H372" t="s">
        <v>46</v>
      </c>
      <c r="I372" t="s">
        <v>213</v>
      </c>
      <c r="J372" t="s">
        <v>43</v>
      </c>
      <c r="K372" t="e">
        <f>- Other measurements: A2, H16, A11, H23, R38</f>
        <v>#NAME?</v>
      </c>
      <c r="L372" t="s">
        <v>500</v>
      </c>
      <c r="M372" t="s">
        <v>26</v>
      </c>
      <c r="N372">
        <v>2</v>
      </c>
      <c r="P372" t="s">
        <v>27</v>
      </c>
      <c r="Q372" t="s">
        <v>501</v>
      </c>
      <c r="S372" t="s">
        <v>29</v>
      </c>
    </row>
    <row r="373" spans="1:19" hidden="1" x14ac:dyDescent="0.2">
      <c r="A373">
        <v>106</v>
      </c>
      <c r="B373" t="s">
        <v>499</v>
      </c>
      <c r="C373" t="s">
        <v>20</v>
      </c>
      <c r="D373">
        <v>10.210000000000001</v>
      </c>
      <c r="E373">
        <v>45</v>
      </c>
      <c r="F373" t="s">
        <v>505</v>
      </c>
      <c r="G373" t="s">
        <v>71</v>
      </c>
      <c r="H373" t="s">
        <v>46</v>
      </c>
      <c r="I373" t="s">
        <v>213</v>
      </c>
      <c r="J373" t="s">
        <v>43</v>
      </c>
      <c r="K373" t="e">
        <f>- Other measurements: A2, H16, A11, H23, R38</f>
        <v>#NAME?</v>
      </c>
      <c r="L373" t="s">
        <v>500</v>
      </c>
      <c r="M373" t="s">
        <v>26</v>
      </c>
      <c r="N373">
        <v>2</v>
      </c>
      <c r="P373" t="s">
        <v>27</v>
      </c>
      <c r="Q373" t="s">
        <v>501</v>
      </c>
      <c r="S373" t="s">
        <v>29</v>
      </c>
    </row>
    <row r="374" spans="1:19" hidden="1" x14ac:dyDescent="0.2">
      <c r="A374">
        <v>106</v>
      </c>
      <c r="B374" t="s">
        <v>499</v>
      </c>
      <c r="C374" t="s">
        <v>20</v>
      </c>
      <c r="D374">
        <v>10.8</v>
      </c>
      <c r="E374">
        <v>25</v>
      </c>
      <c r="F374" t="s">
        <v>506</v>
      </c>
      <c r="G374" t="s">
        <v>240</v>
      </c>
      <c r="H374" t="s">
        <v>23</v>
      </c>
      <c r="I374" t="s">
        <v>415</v>
      </c>
      <c r="K374" t="e">
        <f>- Other measurements: A2, H16, A11, H23, R38</f>
        <v>#NAME?</v>
      </c>
      <c r="L374" t="s">
        <v>500</v>
      </c>
      <c r="M374" t="s">
        <v>26</v>
      </c>
      <c r="N374">
        <v>2</v>
      </c>
      <c r="P374" t="s">
        <v>27</v>
      </c>
      <c r="Q374" t="s">
        <v>501</v>
      </c>
      <c r="S374" t="s">
        <v>29</v>
      </c>
    </row>
    <row r="375" spans="1:19" hidden="1" x14ac:dyDescent="0.2">
      <c r="A375">
        <v>107</v>
      </c>
      <c r="B375" t="s">
        <v>507</v>
      </c>
      <c r="C375" t="s">
        <v>20</v>
      </c>
      <c r="D375">
        <v>10.11</v>
      </c>
      <c r="E375">
        <v>20</v>
      </c>
      <c r="F375" t="s">
        <v>198</v>
      </c>
      <c r="G375" t="s">
        <v>55</v>
      </c>
      <c r="H375" t="s">
        <v>46</v>
      </c>
      <c r="I375" t="s">
        <v>508</v>
      </c>
      <c r="K375"/>
      <c r="L375" t="s">
        <v>509</v>
      </c>
      <c r="M375" t="s">
        <v>26</v>
      </c>
      <c r="N375">
        <v>2</v>
      </c>
      <c r="P375" t="s">
        <v>27</v>
      </c>
      <c r="Q375" t="s">
        <v>510</v>
      </c>
      <c r="S375" t="s">
        <v>29</v>
      </c>
    </row>
    <row r="376" spans="1:19" hidden="1" x14ac:dyDescent="0.2">
      <c r="A376">
        <v>107</v>
      </c>
      <c r="B376" t="s">
        <v>507</v>
      </c>
      <c r="C376" t="s">
        <v>73</v>
      </c>
      <c r="D376">
        <v>8.61</v>
      </c>
      <c r="E376">
        <v>20</v>
      </c>
      <c r="F376" t="s">
        <v>198</v>
      </c>
      <c r="G376" t="s">
        <v>55</v>
      </c>
      <c r="H376" t="s">
        <v>46</v>
      </c>
      <c r="I376" t="s">
        <v>508</v>
      </c>
      <c r="K376"/>
      <c r="L376" t="s">
        <v>509</v>
      </c>
      <c r="M376" t="s">
        <v>26</v>
      </c>
      <c r="N376">
        <v>2</v>
      </c>
      <c r="P376" t="s">
        <v>27</v>
      </c>
      <c r="Q376" t="s">
        <v>510</v>
      </c>
      <c r="S376" t="s">
        <v>29</v>
      </c>
    </row>
    <row r="377" spans="1:19" hidden="1" x14ac:dyDescent="0.2">
      <c r="A377">
        <v>108</v>
      </c>
      <c r="B377" t="s">
        <v>511</v>
      </c>
      <c r="C377" t="s">
        <v>20</v>
      </c>
      <c r="D377">
        <v>10.17</v>
      </c>
      <c r="E377">
        <v>20</v>
      </c>
      <c r="F377" t="s">
        <v>198</v>
      </c>
      <c r="G377" t="s">
        <v>55</v>
      </c>
      <c r="H377" t="s">
        <v>46</v>
      </c>
      <c r="I377" t="s">
        <v>508</v>
      </c>
      <c r="K377"/>
      <c r="L377" t="s">
        <v>512</v>
      </c>
      <c r="M377" t="s">
        <v>26</v>
      </c>
      <c r="N377">
        <v>2</v>
      </c>
      <c r="P377" t="s">
        <v>27</v>
      </c>
      <c r="Q377" t="s">
        <v>513</v>
      </c>
      <c r="S377" t="s">
        <v>29</v>
      </c>
    </row>
    <row r="378" spans="1:19" hidden="1" x14ac:dyDescent="0.2">
      <c r="A378">
        <v>108</v>
      </c>
      <c r="B378" t="s">
        <v>511</v>
      </c>
      <c r="C378" t="s">
        <v>73</v>
      </c>
      <c r="D378">
        <v>8.3800000000000008</v>
      </c>
      <c r="E378">
        <v>20</v>
      </c>
      <c r="F378" t="s">
        <v>198</v>
      </c>
      <c r="G378" t="s">
        <v>55</v>
      </c>
      <c r="H378" t="s">
        <v>46</v>
      </c>
      <c r="I378" t="s">
        <v>508</v>
      </c>
      <c r="K378"/>
      <c r="L378" t="s">
        <v>512</v>
      </c>
      <c r="M378" t="s">
        <v>26</v>
      </c>
      <c r="N378">
        <v>2</v>
      </c>
      <c r="P378" t="s">
        <v>27</v>
      </c>
      <c r="Q378" t="s">
        <v>513</v>
      </c>
      <c r="S378" t="s">
        <v>29</v>
      </c>
    </row>
    <row r="379" spans="1:19" hidden="1" x14ac:dyDescent="0.2">
      <c r="A379">
        <v>109</v>
      </c>
      <c r="B379" t="s">
        <v>511</v>
      </c>
      <c r="C379" t="s">
        <v>20</v>
      </c>
      <c r="D379">
        <v>9.5500000000000007</v>
      </c>
      <c r="E379">
        <v>20</v>
      </c>
      <c r="F379" t="s">
        <v>198</v>
      </c>
      <c r="G379" t="s">
        <v>55</v>
      </c>
      <c r="H379" t="s">
        <v>23</v>
      </c>
      <c r="I379" t="s">
        <v>199</v>
      </c>
      <c r="K379"/>
      <c r="L379" t="s">
        <v>512</v>
      </c>
      <c r="M379" t="s">
        <v>26</v>
      </c>
      <c r="N379">
        <v>2</v>
      </c>
      <c r="P379" t="s">
        <v>27</v>
      </c>
      <c r="Q379" t="s">
        <v>514</v>
      </c>
      <c r="S379" t="s">
        <v>29</v>
      </c>
    </row>
    <row r="380" spans="1:19" hidden="1" x14ac:dyDescent="0.2">
      <c r="A380">
        <v>111</v>
      </c>
      <c r="B380" t="s">
        <v>515</v>
      </c>
      <c r="C380" t="s">
        <v>20</v>
      </c>
      <c r="D380">
        <v>9.8699999999999992</v>
      </c>
      <c r="E380">
        <v>20</v>
      </c>
      <c r="F380" t="s">
        <v>209</v>
      </c>
      <c r="G380" t="s">
        <v>22</v>
      </c>
      <c r="H380" t="s">
        <v>46</v>
      </c>
      <c r="I380" t="s">
        <v>516</v>
      </c>
      <c r="K380"/>
      <c r="L380" t="s">
        <v>517</v>
      </c>
      <c r="M380" t="s">
        <v>26</v>
      </c>
      <c r="N380">
        <v>2</v>
      </c>
      <c r="P380" t="s">
        <v>27</v>
      </c>
      <c r="Q380" t="s">
        <v>518</v>
      </c>
      <c r="S380" t="s">
        <v>29</v>
      </c>
    </row>
    <row r="381" spans="1:19" hidden="1" x14ac:dyDescent="0.2">
      <c r="A381">
        <v>112</v>
      </c>
      <c r="B381" t="s">
        <v>519</v>
      </c>
      <c r="C381" t="s">
        <v>20</v>
      </c>
      <c r="D381">
        <v>10.16</v>
      </c>
      <c r="E381">
        <v>20</v>
      </c>
      <c r="G381" t="s">
        <v>520</v>
      </c>
      <c r="I381" t="s">
        <v>521</v>
      </c>
      <c r="K381"/>
      <c r="L381" t="s">
        <v>522</v>
      </c>
      <c r="M381" t="s">
        <v>26</v>
      </c>
      <c r="N381">
        <v>2</v>
      </c>
      <c r="P381" t="s">
        <v>27</v>
      </c>
      <c r="Q381" t="s">
        <v>523</v>
      </c>
      <c r="S381" t="s">
        <v>29</v>
      </c>
    </row>
    <row r="382" spans="1:19" hidden="1" x14ac:dyDescent="0.2">
      <c r="A382">
        <v>113</v>
      </c>
      <c r="B382" t="s">
        <v>524</v>
      </c>
      <c r="C382" t="s">
        <v>20</v>
      </c>
      <c r="D382">
        <v>9.77</v>
      </c>
      <c r="E382">
        <v>20</v>
      </c>
      <c r="F382" t="s">
        <v>198</v>
      </c>
      <c r="G382" t="s">
        <v>55</v>
      </c>
      <c r="H382" t="s">
        <v>46</v>
      </c>
      <c r="I382" t="s">
        <v>508</v>
      </c>
      <c r="K382"/>
      <c r="L382" t="s">
        <v>525</v>
      </c>
      <c r="M382" t="s">
        <v>26</v>
      </c>
      <c r="N382">
        <v>2</v>
      </c>
      <c r="P382" t="s">
        <v>27</v>
      </c>
      <c r="Q382" t="s">
        <v>526</v>
      </c>
      <c r="S382" t="s">
        <v>29</v>
      </c>
    </row>
    <row r="383" spans="1:19" hidden="1" x14ac:dyDescent="0.2">
      <c r="A383">
        <v>113</v>
      </c>
      <c r="B383" t="s">
        <v>524</v>
      </c>
      <c r="C383" t="s">
        <v>73</v>
      </c>
      <c r="D383">
        <v>8.19</v>
      </c>
      <c r="E383">
        <v>20</v>
      </c>
      <c r="F383" t="s">
        <v>198</v>
      </c>
      <c r="G383" t="s">
        <v>55</v>
      </c>
      <c r="H383" t="s">
        <v>46</v>
      </c>
      <c r="I383" t="s">
        <v>508</v>
      </c>
      <c r="K383"/>
      <c r="L383" t="s">
        <v>525</v>
      </c>
      <c r="M383" t="s">
        <v>26</v>
      </c>
      <c r="N383">
        <v>2</v>
      </c>
      <c r="P383" t="s">
        <v>27</v>
      </c>
      <c r="Q383" t="s">
        <v>526</v>
      </c>
      <c r="S383" t="s">
        <v>29</v>
      </c>
    </row>
    <row r="384" spans="1:19" hidden="1" x14ac:dyDescent="0.2">
      <c r="A384">
        <v>115</v>
      </c>
      <c r="B384" t="s">
        <v>527</v>
      </c>
      <c r="C384" t="s">
        <v>20</v>
      </c>
      <c r="D384">
        <v>8.7100000000000009</v>
      </c>
      <c r="E384">
        <v>20</v>
      </c>
      <c r="F384" t="s">
        <v>198</v>
      </c>
      <c r="G384" t="s">
        <v>55</v>
      </c>
      <c r="H384" t="s">
        <v>23</v>
      </c>
      <c r="I384" t="s">
        <v>199</v>
      </c>
      <c r="K384"/>
      <c r="L384" t="s">
        <v>528</v>
      </c>
      <c r="M384" t="s">
        <v>26</v>
      </c>
      <c r="N384">
        <v>2</v>
      </c>
      <c r="P384" t="s">
        <v>27</v>
      </c>
      <c r="Q384" t="s">
        <v>529</v>
      </c>
      <c r="S384" t="s">
        <v>29</v>
      </c>
    </row>
    <row r="385" spans="1:19" hidden="1" x14ac:dyDescent="0.2">
      <c r="A385">
        <v>117</v>
      </c>
      <c r="B385" t="s">
        <v>530</v>
      </c>
      <c r="C385" t="s">
        <v>20</v>
      </c>
      <c r="D385">
        <v>9.31</v>
      </c>
      <c r="E385">
        <v>20</v>
      </c>
      <c r="F385" t="s">
        <v>209</v>
      </c>
      <c r="G385" t="s">
        <v>22</v>
      </c>
      <c r="H385" t="s">
        <v>46</v>
      </c>
      <c r="I385" t="s">
        <v>516</v>
      </c>
      <c r="K385"/>
      <c r="L385" t="s">
        <v>531</v>
      </c>
      <c r="M385" t="s">
        <v>26</v>
      </c>
      <c r="N385">
        <v>2</v>
      </c>
      <c r="P385" t="s">
        <v>27</v>
      </c>
      <c r="Q385" t="s">
        <v>532</v>
      </c>
      <c r="S385" t="s">
        <v>29</v>
      </c>
    </row>
    <row r="386" spans="1:19" hidden="1" x14ac:dyDescent="0.2">
      <c r="A386">
        <v>118</v>
      </c>
      <c r="B386" t="s">
        <v>533</v>
      </c>
      <c r="C386" t="s">
        <v>20</v>
      </c>
      <c r="D386">
        <v>9.67</v>
      </c>
      <c r="E386">
        <v>0</v>
      </c>
      <c r="F386" t="s">
        <v>534</v>
      </c>
      <c r="G386" t="s">
        <v>55</v>
      </c>
      <c r="H386" t="s">
        <v>46</v>
      </c>
      <c r="I386" t="s">
        <v>535</v>
      </c>
      <c r="K386"/>
      <c r="L386" t="s">
        <v>536</v>
      </c>
      <c r="M386" t="s">
        <v>26</v>
      </c>
      <c r="N386">
        <v>2</v>
      </c>
      <c r="P386" t="s">
        <v>27</v>
      </c>
      <c r="Q386" t="s">
        <v>537</v>
      </c>
      <c r="S386" t="s">
        <v>29</v>
      </c>
    </row>
    <row r="387" spans="1:19" hidden="1" x14ac:dyDescent="0.2">
      <c r="A387">
        <v>118</v>
      </c>
      <c r="B387" t="s">
        <v>533</v>
      </c>
      <c r="C387" t="s">
        <v>20</v>
      </c>
      <c r="D387">
        <v>9.1199999999999992</v>
      </c>
      <c r="E387">
        <v>25</v>
      </c>
      <c r="F387" t="s">
        <v>534</v>
      </c>
      <c r="G387" t="s">
        <v>55</v>
      </c>
      <c r="H387" t="s">
        <v>46</v>
      </c>
      <c r="I387" t="s">
        <v>535</v>
      </c>
      <c r="K387"/>
      <c r="L387" t="s">
        <v>536</v>
      </c>
      <c r="M387" t="s">
        <v>26</v>
      </c>
      <c r="N387">
        <v>2</v>
      </c>
      <c r="P387" t="s">
        <v>27</v>
      </c>
      <c r="Q387" t="s">
        <v>537</v>
      </c>
      <c r="S387" t="s">
        <v>29</v>
      </c>
    </row>
    <row r="388" spans="1:19" hidden="1" x14ac:dyDescent="0.2">
      <c r="A388">
        <v>118</v>
      </c>
      <c r="B388" t="s">
        <v>533</v>
      </c>
      <c r="C388" t="s">
        <v>20</v>
      </c>
      <c r="D388">
        <v>9</v>
      </c>
      <c r="E388">
        <v>25</v>
      </c>
      <c r="F388" t="s">
        <v>448</v>
      </c>
      <c r="G388" t="s">
        <v>55</v>
      </c>
      <c r="H388" t="s">
        <v>23</v>
      </c>
      <c r="I388" t="s">
        <v>449</v>
      </c>
      <c r="K388"/>
      <c r="L388" t="s">
        <v>536</v>
      </c>
      <c r="M388" t="s">
        <v>26</v>
      </c>
      <c r="N388">
        <v>2</v>
      </c>
      <c r="P388" t="s">
        <v>27</v>
      </c>
      <c r="Q388" t="s">
        <v>537</v>
      </c>
      <c r="S388" t="s">
        <v>29</v>
      </c>
    </row>
    <row r="389" spans="1:19" hidden="1" x14ac:dyDescent="0.2">
      <c r="A389">
        <v>118</v>
      </c>
      <c r="B389" t="s">
        <v>533</v>
      </c>
      <c r="C389" t="s">
        <v>20</v>
      </c>
      <c r="D389">
        <v>8.98</v>
      </c>
      <c r="E389">
        <v>20</v>
      </c>
      <c r="F389" t="s">
        <v>198</v>
      </c>
      <c r="G389" t="s">
        <v>55</v>
      </c>
      <c r="H389" t="s">
        <v>23</v>
      </c>
      <c r="I389" t="s">
        <v>199</v>
      </c>
      <c r="K389"/>
      <c r="L389" t="s">
        <v>536</v>
      </c>
      <c r="M389" t="s">
        <v>26</v>
      </c>
      <c r="N389">
        <v>2</v>
      </c>
      <c r="P389" t="s">
        <v>27</v>
      </c>
      <c r="Q389" t="s">
        <v>537</v>
      </c>
      <c r="S389" t="s">
        <v>29</v>
      </c>
    </row>
    <row r="390" spans="1:19" x14ac:dyDescent="0.2">
      <c r="A390">
        <v>119</v>
      </c>
      <c r="B390" t="s">
        <v>538</v>
      </c>
      <c r="C390" t="s">
        <v>20</v>
      </c>
      <c r="D390">
        <v>11.09</v>
      </c>
      <c r="E390">
        <v>20</v>
      </c>
      <c r="F390" t="s">
        <v>539</v>
      </c>
      <c r="G390" t="s">
        <v>41</v>
      </c>
      <c r="H390" t="s">
        <v>36</v>
      </c>
      <c r="I390" t="s">
        <v>206</v>
      </c>
      <c r="J390" t="s">
        <v>43</v>
      </c>
      <c r="K390" s="4" t="e">
        <f>- Other measurements: C8, A11, H16, R38</f>
        <v>#NAME?</v>
      </c>
      <c r="L390" t="s">
        <v>540</v>
      </c>
      <c r="M390" t="s">
        <v>26</v>
      </c>
      <c r="N390">
        <v>2</v>
      </c>
      <c r="P390" t="s">
        <v>27</v>
      </c>
      <c r="Q390" t="s">
        <v>541</v>
      </c>
      <c r="S390" t="s">
        <v>29</v>
      </c>
    </row>
    <row r="391" spans="1:19" x14ac:dyDescent="0.2">
      <c r="A391">
        <v>119</v>
      </c>
      <c r="B391" t="s">
        <v>538</v>
      </c>
      <c r="C391" t="s">
        <v>20</v>
      </c>
      <c r="D391">
        <v>10.489000000000001</v>
      </c>
      <c r="E391">
        <v>40</v>
      </c>
      <c r="F391" t="s">
        <v>539</v>
      </c>
      <c r="G391" t="s">
        <v>41</v>
      </c>
      <c r="H391" t="s">
        <v>36</v>
      </c>
      <c r="I391" t="s">
        <v>206</v>
      </c>
      <c r="J391" t="s">
        <v>43</v>
      </c>
      <c r="K391" s="4" t="e">
        <f>- Other measurements: C8, A11, H16, R38</f>
        <v>#NAME?</v>
      </c>
      <c r="L391" t="s">
        <v>540</v>
      </c>
      <c r="M391" t="s">
        <v>26</v>
      </c>
      <c r="N391">
        <v>2</v>
      </c>
      <c r="P391" t="s">
        <v>27</v>
      </c>
      <c r="Q391" t="s">
        <v>541</v>
      </c>
      <c r="S391" t="s">
        <v>29</v>
      </c>
    </row>
    <row r="392" spans="1:19" hidden="1" x14ac:dyDescent="0.2">
      <c r="A392">
        <v>119</v>
      </c>
      <c r="B392" t="s">
        <v>538</v>
      </c>
      <c r="C392" t="s">
        <v>20</v>
      </c>
      <c r="D392">
        <v>11.35</v>
      </c>
      <c r="E392">
        <v>18</v>
      </c>
      <c r="F392" t="s">
        <v>54</v>
      </c>
      <c r="G392" t="s">
        <v>55</v>
      </c>
      <c r="H392" t="s">
        <v>46</v>
      </c>
      <c r="I392" t="s">
        <v>56</v>
      </c>
      <c r="K392" t="e">
        <f>- Other measurements: C8, A11, H16, R38</f>
        <v>#NAME?</v>
      </c>
      <c r="L392" t="s">
        <v>540</v>
      </c>
      <c r="M392" t="s">
        <v>26</v>
      </c>
      <c r="N392">
        <v>2</v>
      </c>
      <c r="P392" t="s">
        <v>27</v>
      </c>
      <c r="Q392" t="s">
        <v>541</v>
      </c>
      <c r="S392" t="s">
        <v>29</v>
      </c>
    </row>
    <row r="393" spans="1:19" hidden="1" x14ac:dyDescent="0.2">
      <c r="A393">
        <v>119</v>
      </c>
      <c r="B393" t="s">
        <v>538</v>
      </c>
      <c r="C393" t="s">
        <v>20</v>
      </c>
      <c r="D393">
        <v>11.88</v>
      </c>
      <c r="E393">
        <v>0</v>
      </c>
      <c r="F393" t="s">
        <v>542</v>
      </c>
      <c r="G393" t="s">
        <v>58</v>
      </c>
      <c r="H393" t="s">
        <v>46</v>
      </c>
      <c r="I393" t="s">
        <v>59</v>
      </c>
      <c r="K393" t="e">
        <f>- Other measurements: C8, A11, H16, R38</f>
        <v>#NAME?</v>
      </c>
      <c r="L393" t="s">
        <v>540</v>
      </c>
      <c r="M393" t="s">
        <v>26</v>
      </c>
      <c r="N393">
        <v>2</v>
      </c>
      <c r="P393" t="s">
        <v>27</v>
      </c>
      <c r="Q393" t="s">
        <v>541</v>
      </c>
      <c r="S393" t="s">
        <v>29</v>
      </c>
    </row>
    <row r="394" spans="1:19" hidden="1" x14ac:dyDescent="0.2">
      <c r="A394">
        <v>119</v>
      </c>
      <c r="B394" t="s">
        <v>538</v>
      </c>
      <c r="C394" t="s">
        <v>20</v>
      </c>
      <c r="D394">
        <v>11.04</v>
      </c>
      <c r="E394">
        <v>25</v>
      </c>
      <c r="F394" t="s">
        <v>542</v>
      </c>
      <c r="G394" t="s">
        <v>58</v>
      </c>
      <c r="H394" t="s">
        <v>46</v>
      </c>
      <c r="I394" t="s">
        <v>59</v>
      </c>
      <c r="K394" t="e">
        <f>- Other measurements: C8, A11, H16, R38</f>
        <v>#NAME?</v>
      </c>
      <c r="L394" t="s">
        <v>540</v>
      </c>
      <c r="M394" t="s">
        <v>26</v>
      </c>
      <c r="N394">
        <v>2</v>
      </c>
      <c r="P394" t="s">
        <v>27</v>
      </c>
      <c r="Q394" t="s">
        <v>541</v>
      </c>
      <c r="S394" t="s">
        <v>29</v>
      </c>
    </row>
    <row r="395" spans="1:19" hidden="1" x14ac:dyDescent="0.2">
      <c r="A395">
        <v>119</v>
      </c>
      <c r="B395" t="s">
        <v>538</v>
      </c>
      <c r="C395" t="s">
        <v>20</v>
      </c>
      <c r="D395">
        <v>10.98</v>
      </c>
      <c r="E395">
        <v>25</v>
      </c>
      <c r="F395" t="s">
        <v>66</v>
      </c>
      <c r="G395" t="s">
        <v>22</v>
      </c>
      <c r="H395" t="s">
        <v>46</v>
      </c>
      <c r="I395" t="s">
        <v>305</v>
      </c>
      <c r="K395" t="e">
        <f>- Other measurements: C8, A11, H16, R38</f>
        <v>#NAME?</v>
      </c>
      <c r="L395" t="s">
        <v>540</v>
      </c>
      <c r="M395" t="s">
        <v>26</v>
      </c>
      <c r="N395">
        <v>2</v>
      </c>
      <c r="P395" t="s">
        <v>27</v>
      </c>
      <c r="Q395" t="s">
        <v>541</v>
      </c>
      <c r="S395" t="s">
        <v>29</v>
      </c>
    </row>
    <row r="396" spans="1:19" hidden="1" x14ac:dyDescent="0.2">
      <c r="A396">
        <v>119</v>
      </c>
      <c r="B396" t="s">
        <v>538</v>
      </c>
      <c r="C396" t="s">
        <v>20</v>
      </c>
      <c r="D396">
        <v>11.11</v>
      </c>
      <c r="E396">
        <v>20</v>
      </c>
      <c r="F396" t="s">
        <v>54</v>
      </c>
      <c r="G396" t="s">
        <v>71</v>
      </c>
      <c r="H396" t="s">
        <v>46</v>
      </c>
      <c r="I396" t="s">
        <v>213</v>
      </c>
      <c r="J396" t="s">
        <v>43</v>
      </c>
      <c r="K396" t="e">
        <f>- Other measurements: C8, A11, H16, R38</f>
        <v>#NAME?</v>
      </c>
      <c r="L396" t="s">
        <v>540</v>
      </c>
      <c r="M396" t="s">
        <v>26</v>
      </c>
      <c r="N396">
        <v>2</v>
      </c>
      <c r="P396" t="s">
        <v>27</v>
      </c>
      <c r="Q396" t="s">
        <v>541</v>
      </c>
      <c r="S396" t="s">
        <v>29</v>
      </c>
    </row>
    <row r="397" spans="1:19" hidden="1" x14ac:dyDescent="0.2">
      <c r="A397">
        <v>119</v>
      </c>
      <c r="B397" t="s">
        <v>538</v>
      </c>
      <c r="C397" t="s">
        <v>20</v>
      </c>
      <c r="D397">
        <v>10.98</v>
      </c>
      <c r="E397">
        <v>25</v>
      </c>
      <c r="F397" t="s">
        <v>54</v>
      </c>
      <c r="G397" t="s">
        <v>71</v>
      </c>
      <c r="H397" t="s">
        <v>46</v>
      </c>
      <c r="I397" t="s">
        <v>213</v>
      </c>
      <c r="J397" t="s">
        <v>43</v>
      </c>
      <c r="K397" t="e">
        <f>- Other measurements: C8, A11, H16, R38</f>
        <v>#NAME?</v>
      </c>
      <c r="L397" t="s">
        <v>540</v>
      </c>
      <c r="M397" t="s">
        <v>26</v>
      </c>
      <c r="N397">
        <v>2</v>
      </c>
      <c r="P397" t="s">
        <v>27</v>
      </c>
      <c r="Q397" t="s">
        <v>541</v>
      </c>
      <c r="S397" t="s">
        <v>29</v>
      </c>
    </row>
    <row r="398" spans="1:19" hidden="1" x14ac:dyDescent="0.2">
      <c r="A398">
        <v>119</v>
      </c>
      <c r="B398" t="s">
        <v>538</v>
      </c>
      <c r="C398" t="s">
        <v>20</v>
      </c>
      <c r="D398">
        <v>10.76</v>
      </c>
      <c r="E398">
        <v>35</v>
      </c>
      <c r="F398" t="s">
        <v>54</v>
      </c>
      <c r="G398" t="s">
        <v>71</v>
      </c>
      <c r="H398" t="s">
        <v>46</v>
      </c>
      <c r="I398" t="s">
        <v>213</v>
      </c>
      <c r="J398" t="s">
        <v>43</v>
      </c>
      <c r="K398" t="e">
        <f>- Other measurements: C8, A11, H16, R38</f>
        <v>#NAME?</v>
      </c>
      <c r="L398" t="s">
        <v>540</v>
      </c>
      <c r="M398" t="s">
        <v>26</v>
      </c>
      <c r="N398">
        <v>2</v>
      </c>
      <c r="P398" t="s">
        <v>27</v>
      </c>
      <c r="Q398" t="s">
        <v>541</v>
      </c>
      <c r="S398" t="s">
        <v>29</v>
      </c>
    </row>
    <row r="399" spans="1:19" hidden="1" x14ac:dyDescent="0.2">
      <c r="A399">
        <v>119</v>
      </c>
      <c r="B399" t="s">
        <v>538</v>
      </c>
      <c r="C399" t="s">
        <v>20</v>
      </c>
      <c r="D399">
        <v>10.5</v>
      </c>
      <c r="E399">
        <v>45</v>
      </c>
      <c r="F399" t="s">
        <v>54</v>
      </c>
      <c r="G399" t="s">
        <v>71</v>
      </c>
      <c r="H399" t="s">
        <v>46</v>
      </c>
      <c r="I399" t="s">
        <v>213</v>
      </c>
      <c r="J399" t="s">
        <v>43</v>
      </c>
      <c r="K399" t="e">
        <f>- Other measurements: C8, A11, H16, R38</f>
        <v>#NAME?</v>
      </c>
      <c r="L399" t="s">
        <v>540</v>
      </c>
      <c r="M399" t="s">
        <v>26</v>
      </c>
      <c r="N399">
        <v>2</v>
      </c>
      <c r="P399" t="s">
        <v>27</v>
      </c>
      <c r="Q399" t="s">
        <v>541</v>
      </c>
      <c r="S399" t="s">
        <v>29</v>
      </c>
    </row>
    <row r="400" spans="1:19" hidden="1" x14ac:dyDescent="0.2">
      <c r="A400">
        <v>119</v>
      </c>
      <c r="B400" t="s">
        <v>538</v>
      </c>
      <c r="C400" t="s">
        <v>20</v>
      </c>
      <c r="D400">
        <v>11.88</v>
      </c>
      <c r="E400">
        <v>0</v>
      </c>
      <c r="F400" t="s">
        <v>54</v>
      </c>
      <c r="G400" t="s">
        <v>63</v>
      </c>
      <c r="H400" t="s">
        <v>23</v>
      </c>
      <c r="I400" t="s">
        <v>146</v>
      </c>
      <c r="K400" t="e">
        <f>- Other measurements: C8, A11, H16, R38</f>
        <v>#NAME?</v>
      </c>
      <c r="L400" t="s">
        <v>540</v>
      </c>
      <c r="M400" t="s">
        <v>26</v>
      </c>
      <c r="N400">
        <v>2</v>
      </c>
      <c r="P400" t="s">
        <v>27</v>
      </c>
      <c r="Q400" t="s">
        <v>541</v>
      </c>
      <c r="S400" t="s">
        <v>29</v>
      </c>
    </row>
    <row r="401" spans="1:19" hidden="1" x14ac:dyDescent="0.2">
      <c r="A401">
        <v>119</v>
      </c>
      <c r="B401" t="s">
        <v>538</v>
      </c>
      <c r="C401" t="s">
        <v>20</v>
      </c>
      <c r="D401">
        <v>11.16</v>
      </c>
      <c r="E401">
        <v>25</v>
      </c>
      <c r="F401" t="s">
        <v>79</v>
      </c>
      <c r="G401" t="s">
        <v>63</v>
      </c>
      <c r="I401" t="s">
        <v>214</v>
      </c>
      <c r="K401" t="e">
        <f>- Other measurements: C8, A11, H16, R38</f>
        <v>#NAME?</v>
      </c>
      <c r="L401" t="s">
        <v>540</v>
      </c>
      <c r="M401" t="s">
        <v>26</v>
      </c>
      <c r="N401">
        <v>2</v>
      </c>
      <c r="P401" t="s">
        <v>27</v>
      </c>
      <c r="Q401" t="s">
        <v>541</v>
      </c>
      <c r="S401" t="s">
        <v>29</v>
      </c>
    </row>
    <row r="402" spans="1:19" hidden="1" x14ac:dyDescent="0.2">
      <c r="A402">
        <v>120</v>
      </c>
      <c r="B402" t="s">
        <v>543</v>
      </c>
      <c r="C402" t="s">
        <v>20</v>
      </c>
      <c r="D402">
        <v>10.46</v>
      </c>
      <c r="E402">
        <v>20</v>
      </c>
      <c r="G402" t="s">
        <v>520</v>
      </c>
      <c r="I402" t="s">
        <v>521</v>
      </c>
      <c r="K402"/>
      <c r="L402" t="s">
        <v>544</v>
      </c>
      <c r="M402" t="s">
        <v>26</v>
      </c>
      <c r="N402">
        <v>2</v>
      </c>
      <c r="P402" t="s">
        <v>27</v>
      </c>
      <c r="Q402" t="s">
        <v>545</v>
      </c>
      <c r="S402" t="s">
        <v>29</v>
      </c>
    </row>
    <row r="403" spans="1:19" x14ac:dyDescent="0.2">
      <c r="A403">
        <v>121</v>
      </c>
      <c r="B403" t="s">
        <v>546</v>
      </c>
      <c r="C403" t="s">
        <v>20</v>
      </c>
      <c r="D403">
        <v>8.2905999999999995</v>
      </c>
      <c r="E403">
        <v>0</v>
      </c>
      <c r="F403" s="1" t="s">
        <v>547</v>
      </c>
      <c r="G403" t="s">
        <v>60</v>
      </c>
      <c r="H403" t="s">
        <v>36</v>
      </c>
      <c r="I403" t="s">
        <v>548</v>
      </c>
      <c r="J403" t="s">
        <v>43</v>
      </c>
      <c r="K403" s="4" t="s">
        <v>549</v>
      </c>
      <c r="L403" t="s">
        <v>550</v>
      </c>
      <c r="M403" t="s">
        <v>26</v>
      </c>
      <c r="N403">
        <v>2</v>
      </c>
      <c r="P403" t="s">
        <v>27</v>
      </c>
      <c r="Q403" t="s">
        <v>551</v>
      </c>
      <c r="S403" t="s">
        <v>29</v>
      </c>
    </row>
    <row r="404" spans="1:19" x14ac:dyDescent="0.2">
      <c r="A404">
        <v>121</v>
      </c>
      <c r="B404" t="s">
        <v>546</v>
      </c>
      <c r="C404" t="s">
        <v>20</v>
      </c>
      <c r="D404">
        <v>8.1734000000000009</v>
      </c>
      <c r="E404">
        <v>5</v>
      </c>
      <c r="F404" s="1" t="s">
        <v>547</v>
      </c>
      <c r="G404" t="s">
        <v>60</v>
      </c>
      <c r="H404" t="s">
        <v>36</v>
      </c>
      <c r="I404" t="s">
        <v>548</v>
      </c>
      <c r="J404" t="s">
        <v>43</v>
      </c>
      <c r="K404" s="4" t="s">
        <v>549</v>
      </c>
      <c r="L404" t="s">
        <v>550</v>
      </c>
      <c r="M404" t="s">
        <v>26</v>
      </c>
      <c r="N404">
        <v>2</v>
      </c>
      <c r="P404" t="s">
        <v>27</v>
      </c>
      <c r="Q404" t="s">
        <v>551</v>
      </c>
      <c r="S404" t="s">
        <v>29</v>
      </c>
    </row>
    <row r="405" spans="1:19" x14ac:dyDescent="0.2">
      <c r="A405">
        <v>121</v>
      </c>
      <c r="B405" t="s">
        <v>546</v>
      </c>
      <c r="C405" t="s">
        <v>20</v>
      </c>
      <c r="D405">
        <v>8.0673999999999992</v>
      </c>
      <c r="E405">
        <v>10</v>
      </c>
      <c r="F405" s="1" t="s">
        <v>547</v>
      </c>
      <c r="G405" t="s">
        <v>60</v>
      </c>
      <c r="H405" t="s">
        <v>36</v>
      </c>
      <c r="I405" t="s">
        <v>548</v>
      </c>
      <c r="J405" t="s">
        <v>43</v>
      </c>
      <c r="K405" s="4" t="s">
        <v>549</v>
      </c>
      <c r="L405" t="s">
        <v>550</v>
      </c>
      <c r="M405" t="s">
        <v>26</v>
      </c>
      <c r="N405">
        <v>2</v>
      </c>
      <c r="P405" t="s">
        <v>27</v>
      </c>
      <c r="Q405" t="s">
        <v>551</v>
      </c>
      <c r="S405" t="s">
        <v>29</v>
      </c>
    </row>
    <row r="406" spans="1:19" x14ac:dyDescent="0.2">
      <c r="A406">
        <v>121</v>
      </c>
      <c r="B406" t="s">
        <v>546</v>
      </c>
      <c r="C406" t="s">
        <v>20</v>
      </c>
      <c r="D406">
        <v>7.9631999999999996</v>
      </c>
      <c r="E406">
        <v>15</v>
      </c>
      <c r="F406" s="1" t="s">
        <v>547</v>
      </c>
      <c r="G406" t="s">
        <v>60</v>
      </c>
      <c r="H406" t="s">
        <v>36</v>
      </c>
      <c r="I406" t="s">
        <v>548</v>
      </c>
      <c r="J406" t="s">
        <v>43</v>
      </c>
      <c r="K406" s="4" t="s">
        <v>549</v>
      </c>
      <c r="L406" t="s">
        <v>550</v>
      </c>
      <c r="M406" t="s">
        <v>26</v>
      </c>
      <c r="N406">
        <v>2</v>
      </c>
      <c r="P406" t="s">
        <v>27</v>
      </c>
      <c r="Q406" t="s">
        <v>551</v>
      </c>
      <c r="S406" t="s">
        <v>29</v>
      </c>
    </row>
    <row r="407" spans="1:19" x14ac:dyDescent="0.2">
      <c r="A407">
        <v>121</v>
      </c>
      <c r="B407" t="s">
        <v>546</v>
      </c>
      <c r="C407" t="s">
        <v>20</v>
      </c>
      <c r="D407">
        <v>7.8611000000000004</v>
      </c>
      <c r="E407">
        <v>20</v>
      </c>
      <c r="F407" s="1" t="s">
        <v>547</v>
      </c>
      <c r="G407" t="s">
        <v>60</v>
      </c>
      <c r="H407" t="s">
        <v>36</v>
      </c>
      <c r="I407" t="s">
        <v>548</v>
      </c>
      <c r="J407" t="s">
        <v>43</v>
      </c>
      <c r="K407" s="4" t="s">
        <v>549</v>
      </c>
      <c r="L407" t="s">
        <v>550</v>
      </c>
      <c r="M407" t="s">
        <v>26</v>
      </c>
      <c r="N407">
        <v>2</v>
      </c>
      <c r="P407" t="s">
        <v>27</v>
      </c>
      <c r="Q407" t="s">
        <v>551</v>
      </c>
      <c r="S407" t="s">
        <v>29</v>
      </c>
    </row>
    <row r="408" spans="1:19" x14ac:dyDescent="0.2">
      <c r="A408">
        <v>121</v>
      </c>
      <c r="B408" t="s">
        <v>546</v>
      </c>
      <c r="C408" t="s">
        <v>20</v>
      </c>
      <c r="D408">
        <v>7.7624000000000004</v>
      </c>
      <c r="E408">
        <v>25</v>
      </c>
      <c r="F408" s="1" t="s">
        <v>547</v>
      </c>
      <c r="G408" t="s">
        <v>60</v>
      </c>
      <c r="H408" t="s">
        <v>36</v>
      </c>
      <c r="I408" t="s">
        <v>548</v>
      </c>
      <c r="J408" t="s">
        <v>43</v>
      </c>
      <c r="K408" s="4" t="s">
        <v>549</v>
      </c>
      <c r="L408" t="s">
        <v>550</v>
      </c>
      <c r="M408" t="s">
        <v>26</v>
      </c>
      <c r="N408">
        <v>2</v>
      </c>
      <c r="P408" t="s">
        <v>27</v>
      </c>
      <c r="Q408" t="s">
        <v>551</v>
      </c>
      <c r="S408" t="s">
        <v>29</v>
      </c>
    </row>
    <row r="409" spans="1:19" x14ac:dyDescent="0.2">
      <c r="A409">
        <v>121</v>
      </c>
      <c r="B409" t="s">
        <v>546</v>
      </c>
      <c r="C409" t="s">
        <v>20</v>
      </c>
      <c r="D409">
        <v>7.6661000000000001</v>
      </c>
      <c r="E409">
        <v>30</v>
      </c>
      <c r="F409" s="1" t="s">
        <v>547</v>
      </c>
      <c r="G409" t="s">
        <v>60</v>
      </c>
      <c r="H409" t="s">
        <v>36</v>
      </c>
      <c r="I409" t="s">
        <v>548</v>
      </c>
      <c r="J409" t="s">
        <v>43</v>
      </c>
      <c r="K409" s="4" t="s">
        <v>549</v>
      </c>
      <c r="L409" t="s">
        <v>550</v>
      </c>
      <c r="M409" t="s">
        <v>26</v>
      </c>
      <c r="N409">
        <v>2</v>
      </c>
      <c r="P409" t="s">
        <v>27</v>
      </c>
      <c r="Q409" t="s">
        <v>551</v>
      </c>
      <c r="S409" t="s">
        <v>29</v>
      </c>
    </row>
    <row r="410" spans="1:19" x14ac:dyDescent="0.2">
      <c r="A410">
        <v>121</v>
      </c>
      <c r="B410" t="s">
        <v>546</v>
      </c>
      <c r="C410" t="s">
        <v>20</v>
      </c>
      <c r="D410">
        <v>7.5707000000000004</v>
      </c>
      <c r="E410">
        <v>35</v>
      </c>
      <c r="F410" s="1" t="s">
        <v>547</v>
      </c>
      <c r="G410" t="s">
        <v>60</v>
      </c>
      <c r="H410" t="s">
        <v>36</v>
      </c>
      <c r="I410" t="s">
        <v>548</v>
      </c>
      <c r="J410" t="s">
        <v>43</v>
      </c>
      <c r="K410" s="4" t="s">
        <v>549</v>
      </c>
      <c r="L410" t="s">
        <v>550</v>
      </c>
      <c r="M410" t="s">
        <v>26</v>
      </c>
      <c r="N410">
        <v>2</v>
      </c>
      <c r="P410" t="s">
        <v>27</v>
      </c>
      <c r="Q410" t="s">
        <v>551</v>
      </c>
      <c r="S410" t="s">
        <v>29</v>
      </c>
    </row>
    <row r="411" spans="1:19" x14ac:dyDescent="0.2">
      <c r="A411">
        <v>121</v>
      </c>
      <c r="B411" t="s">
        <v>546</v>
      </c>
      <c r="C411" t="s">
        <v>20</v>
      </c>
      <c r="D411">
        <v>7.4772999999999996</v>
      </c>
      <c r="E411">
        <v>40</v>
      </c>
      <c r="F411" s="1" t="s">
        <v>547</v>
      </c>
      <c r="G411" t="s">
        <v>60</v>
      </c>
      <c r="H411" t="s">
        <v>36</v>
      </c>
      <c r="I411" t="s">
        <v>548</v>
      </c>
      <c r="J411" t="s">
        <v>43</v>
      </c>
      <c r="K411" s="4" t="s">
        <v>549</v>
      </c>
      <c r="L411" t="s">
        <v>550</v>
      </c>
      <c r="M411" t="s">
        <v>26</v>
      </c>
      <c r="N411">
        <v>2</v>
      </c>
      <c r="P411" t="s">
        <v>27</v>
      </c>
      <c r="Q411" t="s">
        <v>551</v>
      </c>
      <c r="S411" t="s">
        <v>29</v>
      </c>
    </row>
    <row r="412" spans="1:19" x14ac:dyDescent="0.2">
      <c r="A412">
        <v>121</v>
      </c>
      <c r="B412" t="s">
        <v>546</v>
      </c>
      <c r="C412" t="s">
        <v>20</v>
      </c>
      <c r="D412">
        <v>7.3875000000000002</v>
      </c>
      <c r="E412">
        <v>45</v>
      </c>
      <c r="F412" s="1" t="s">
        <v>547</v>
      </c>
      <c r="G412" t="s">
        <v>60</v>
      </c>
      <c r="H412" t="s">
        <v>36</v>
      </c>
      <c r="I412" t="s">
        <v>548</v>
      </c>
      <c r="J412" t="s">
        <v>43</v>
      </c>
      <c r="K412" s="4" t="s">
        <v>549</v>
      </c>
      <c r="L412" t="s">
        <v>550</v>
      </c>
      <c r="M412" t="s">
        <v>26</v>
      </c>
      <c r="N412">
        <v>2</v>
      </c>
      <c r="P412" t="s">
        <v>27</v>
      </c>
      <c r="Q412" t="s">
        <v>551</v>
      </c>
      <c r="S412" t="s">
        <v>29</v>
      </c>
    </row>
    <row r="413" spans="1:19" x14ac:dyDescent="0.2">
      <c r="A413">
        <v>121</v>
      </c>
      <c r="B413" t="s">
        <v>546</v>
      </c>
      <c r="C413" t="s">
        <v>20</v>
      </c>
      <c r="D413">
        <v>7.2991999999999999</v>
      </c>
      <c r="E413">
        <v>50</v>
      </c>
      <c r="F413" s="1" t="s">
        <v>547</v>
      </c>
      <c r="G413" t="s">
        <v>60</v>
      </c>
      <c r="H413" t="s">
        <v>36</v>
      </c>
      <c r="I413" t="s">
        <v>548</v>
      </c>
      <c r="J413" t="s">
        <v>43</v>
      </c>
      <c r="K413" s="4" t="s">
        <v>549</v>
      </c>
      <c r="L413" t="s">
        <v>550</v>
      </c>
      <c r="M413" t="s">
        <v>26</v>
      </c>
      <c r="N413">
        <v>2</v>
      </c>
      <c r="P413" t="s">
        <v>27</v>
      </c>
      <c r="Q413" t="s">
        <v>551</v>
      </c>
      <c r="S413" t="s">
        <v>29</v>
      </c>
    </row>
    <row r="414" spans="1:19" hidden="1" x14ac:dyDescent="0.2">
      <c r="A414">
        <v>121</v>
      </c>
      <c r="B414" t="s">
        <v>546</v>
      </c>
      <c r="C414" t="s">
        <v>20</v>
      </c>
      <c r="D414">
        <v>7.87</v>
      </c>
      <c r="E414">
        <v>20</v>
      </c>
      <c r="F414" s="1" t="s">
        <v>552</v>
      </c>
      <c r="G414" t="s">
        <v>60</v>
      </c>
      <c r="I414" t="s">
        <v>553</v>
      </c>
      <c r="K414" t="s">
        <v>549</v>
      </c>
      <c r="L414" t="s">
        <v>550</v>
      </c>
      <c r="M414" t="s">
        <v>26</v>
      </c>
      <c r="N414">
        <v>2</v>
      </c>
      <c r="P414" t="s">
        <v>27</v>
      </c>
      <c r="Q414" t="s">
        <v>551</v>
      </c>
      <c r="S414" t="s">
        <v>29</v>
      </c>
    </row>
    <row r="415" spans="1:19" hidden="1" x14ac:dyDescent="0.2">
      <c r="A415">
        <v>121</v>
      </c>
      <c r="B415" t="s">
        <v>546</v>
      </c>
      <c r="C415" t="s">
        <v>20</v>
      </c>
      <c r="D415">
        <v>7.77</v>
      </c>
      <c r="E415">
        <v>25</v>
      </c>
      <c r="F415" s="1" t="s">
        <v>552</v>
      </c>
      <c r="G415" t="s">
        <v>60</v>
      </c>
      <c r="I415" t="s">
        <v>553</v>
      </c>
      <c r="K415" t="s">
        <v>549</v>
      </c>
      <c r="L415" t="s">
        <v>550</v>
      </c>
      <c r="M415" t="s">
        <v>26</v>
      </c>
      <c r="N415">
        <v>2</v>
      </c>
      <c r="P415" t="s">
        <v>27</v>
      </c>
      <c r="Q415" t="s">
        <v>551</v>
      </c>
      <c r="S415" t="s">
        <v>29</v>
      </c>
    </row>
    <row r="416" spans="1:19" hidden="1" x14ac:dyDescent="0.2">
      <c r="A416">
        <v>121</v>
      </c>
      <c r="B416" t="s">
        <v>546</v>
      </c>
      <c r="C416" t="s">
        <v>20</v>
      </c>
      <c r="D416">
        <v>7.68</v>
      </c>
      <c r="E416">
        <v>30</v>
      </c>
      <c r="F416" s="1" t="s">
        <v>552</v>
      </c>
      <c r="G416" t="s">
        <v>60</v>
      </c>
      <c r="I416" t="s">
        <v>553</v>
      </c>
      <c r="K416" t="s">
        <v>549</v>
      </c>
      <c r="L416" t="s">
        <v>550</v>
      </c>
      <c r="M416" t="s">
        <v>26</v>
      </c>
      <c r="N416">
        <v>2</v>
      </c>
      <c r="P416" t="s">
        <v>27</v>
      </c>
      <c r="Q416" t="s">
        <v>551</v>
      </c>
      <c r="S416" t="s">
        <v>29</v>
      </c>
    </row>
    <row r="417" spans="1:19" hidden="1" x14ac:dyDescent="0.2">
      <c r="A417">
        <v>121</v>
      </c>
      <c r="B417" t="s">
        <v>546</v>
      </c>
      <c r="C417" t="s">
        <v>20</v>
      </c>
      <c r="D417">
        <v>7.82</v>
      </c>
      <c r="E417">
        <v>22</v>
      </c>
      <c r="F417" t="s">
        <v>66</v>
      </c>
      <c r="G417" t="s">
        <v>71</v>
      </c>
      <c r="H417" t="s">
        <v>46</v>
      </c>
      <c r="I417" t="s">
        <v>305</v>
      </c>
      <c r="K417" t="s">
        <v>549</v>
      </c>
      <c r="L417" t="s">
        <v>550</v>
      </c>
      <c r="M417" t="s">
        <v>26</v>
      </c>
      <c r="N417">
        <v>2</v>
      </c>
      <c r="P417" t="s">
        <v>27</v>
      </c>
      <c r="Q417" t="s">
        <v>551</v>
      </c>
      <c r="S417" t="s">
        <v>29</v>
      </c>
    </row>
    <row r="418" spans="1:19" hidden="1" x14ac:dyDescent="0.2">
      <c r="A418">
        <v>121</v>
      </c>
      <c r="B418" t="s">
        <v>546</v>
      </c>
      <c r="C418" t="s">
        <v>20</v>
      </c>
      <c r="D418">
        <v>7.75</v>
      </c>
      <c r="E418">
        <v>26</v>
      </c>
      <c r="F418" t="s">
        <v>66</v>
      </c>
      <c r="G418" t="s">
        <v>71</v>
      </c>
      <c r="H418" t="s">
        <v>46</v>
      </c>
      <c r="I418" t="s">
        <v>305</v>
      </c>
      <c r="K418" t="s">
        <v>549</v>
      </c>
      <c r="L418" t="s">
        <v>550</v>
      </c>
      <c r="M418" t="s">
        <v>26</v>
      </c>
      <c r="N418">
        <v>2</v>
      </c>
      <c r="P418" t="s">
        <v>27</v>
      </c>
      <c r="Q418" t="s">
        <v>551</v>
      </c>
      <c r="S418" t="s">
        <v>29</v>
      </c>
    </row>
    <row r="419" spans="1:19" hidden="1" x14ac:dyDescent="0.2">
      <c r="A419">
        <v>121</v>
      </c>
      <c r="B419" t="s">
        <v>546</v>
      </c>
      <c r="C419" t="s">
        <v>20</v>
      </c>
      <c r="D419">
        <v>7.82</v>
      </c>
      <c r="E419">
        <v>20</v>
      </c>
      <c r="F419" t="s">
        <v>309</v>
      </c>
      <c r="G419" t="s">
        <v>22</v>
      </c>
      <c r="H419" t="s">
        <v>46</v>
      </c>
      <c r="I419" t="s">
        <v>310</v>
      </c>
      <c r="K419" t="s">
        <v>549</v>
      </c>
      <c r="L419" t="s">
        <v>550</v>
      </c>
      <c r="M419" t="s">
        <v>26</v>
      </c>
      <c r="N419">
        <v>2</v>
      </c>
      <c r="P419" t="s">
        <v>27</v>
      </c>
      <c r="Q419" t="s">
        <v>551</v>
      </c>
      <c r="S419" t="s">
        <v>29</v>
      </c>
    </row>
    <row r="420" spans="1:19" hidden="1" x14ac:dyDescent="0.2">
      <c r="A420">
        <v>122</v>
      </c>
      <c r="B420" t="s">
        <v>554</v>
      </c>
      <c r="C420" t="s">
        <v>20</v>
      </c>
      <c r="D420">
        <v>8.92</v>
      </c>
      <c r="E420">
        <v>23</v>
      </c>
      <c r="F420" t="s">
        <v>66</v>
      </c>
      <c r="G420" t="s">
        <v>555</v>
      </c>
      <c r="H420" t="s">
        <v>46</v>
      </c>
      <c r="I420" t="s">
        <v>305</v>
      </c>
      <c r="K420" t="s">
        <v>556</v>
      </c>
      <c r="L420" t="s">
        <v>557</v>
      </c>
      <c r="M420" t="s">
        <v>26</v>
      </c>
      <c r="N420">
        <v>2</v>
      </c>
      <c r="P420" t="s">
        <v>27</v>
      </c>
      <c r="Q420" t="s">
        <v>558</v>
      </c>
      <c r="S420" t="s">
        <v>29</v>
      </c>
    </row>
    <row r="421" spans="1:19" hidden="1" x14ac:dyDescent="0.2">
      <c r="A421">
        <v>122</v>
      </c>
      <c r="B421" t="s">
        <v>554</v>
      </c>
      <c r="C421" t="s">
        <v>20</v>
      </c>
      <c r="D421">
        <v>8.9700000000000006</v>
      </c>
      <c r="E421">
        <v>20</v>
      </c>
      <c r="F421" t="s">
        <v>309</v>
      </c>
      <c r="G421" t="s">
        <v>22</v>
      </c>
      <c r="H421" t="s">
        <v>46</v>
      </c>
      <c r="I421" t="s">
        <v>310</v>
      </c>
      <c r="K421" t="s">
        <v>556</v>
      </c>
      <c r="L421" t="s">
        <v>557</v>
      </c>
      <c r="M421" t="s">
        <v>26</v>
      </c>
      <c r="N421">
        <v>2</v>
      </c>
      <c r="P421" t="s">
        <v>27</v>
      </c>
      <c r="Q421" t="s">
        <v>558</v>
      </c>
      <c r="S421" t="s">
        <v>29</v>
      </c>
    </row>
    <row r="422" spans="1:19" x14ac:dyDescent="0.2">
      <c r="A422">
        <v>122</v>
      </c>
      <c r="B422" t="s">
        <v>554</v>
      </c>
      <c r="C422" t="s">
        <v>20</v>
      </c>
      <c r="D422">
        <v>9.5500000000000007</v>
      </c>
      <c r="E422">
        <v>0</v>
      </c>
      <c r="F422" t="s">
        <v>559</v>
      </c>
      <c r="G422" t="s">
        <v>300</v>
      </c>
      <c r="H422" t="s">
        <v>36</v>
      </c>
      <c r="I422" t="s">
        <v>560</v>
      </c>
      <c r="J422" t="s">
        <v>43</v>
      </c>
      <c r="K422" s="4" t="s">
        <v>556</v>
      </c>
      <c r="L422" t="s">
        <v>557</v>
      </c>
      <c r="M422" t="s">
        <v>26</v>
      </c>
      <c r="N422">
        <v>2</v>
      </c>
      <c r="P422" t="s">
        <v>27</v>
      </c>
      <c r="Q422" t="s">
        <v>558</v>
      </c>
      <c r="S422" t="s">
        <v>29</v>
      </c>
    </row>
    <row r="423" spans="1:19" x14ac:dyDescent="0.2">
      <c r="A423">
        <v>122</v>
      </c>
      <c r="B423" t="s">
        <v>554</v>
      </c>
      <c r="C423" t="s">
        <v>20</v>
      </c>
      <c r="D423">
        <v>9.4039999999999999</v>
      </c>
      <c r="E423">
        <v>5</v>
      </c>
      <c r="F423" t="s">
        <v>559</v>
      </c>
      <c r="G423" t="s">
        <v>300</v>
      </c>
      <c r="H423" t="s">
        <v>36</v>
      </c>
      <c r="I423" t="s">
        <v>560</v>
      </c>
      <c r="J423" t="s">
        <v>43</v>
      </c>
      <c r="K423" s="4" t="s">
        <v>556</v>
      </c>
      <c r="L423" t="s">
        <v>557</v>
      </c>
      <c r="M423" t="s">
        <v>26</v>
      </c>
      <c r="N423">
        <v>2</v>
      </c>
      <c r="P423" t="s">
        <v>27</v>
      </c>
      <c r="Q423" t="s">
        <v>558</v>
      </c>
      <c r="S423" t="s">
        <v>29</v>
      </c>
    </row>
    <row r="424" spans="1:19" x14ac:dyDescent="0.2">
      <c r="A424">
        <v>122</v>
      </c>
      <c r="B424" t="s">
        <v>554</v>
      </c>
      <c r="C424" t="s">
        <v>20</v>
      </c>
      <c r="D424">
        <v>9.2680000000000007</v>
      </c>
      <c r="E424">
        <v>10</v>
      </c>
      <c r="F424" t="s">
        <v>559</v>
      </c>
      <c r="G424" t="s">
        <v>300</v>
      </c>
      <c r="H424" t="s">
        <v>36</v>
      </c>
      <c r="I424" t="s">
        <v>560</v>
      </c>
      <c r="J424" t="s">
        <v>43</v>
      </c>
      <c r="K424" s="4" t="s">
        <v>556</v>
      </c>
      <c r="L424" t="s">
        <v>557</v>
      </c>
      <c r="M424" t="s">
        <v>26</v>
      </c>
      <c r="N424">
        <v>2</v>
      </c>
      <c r="P424" t="s">
        <v>27</v>
      </c>
      <c r="Q424" t="s">
        <v>558</v>
      </c>
      <c r="S424" t="s">
        <v>29</v>
      </c>
    </row>
    <row r="425" spans="1:19" x14ac:dyDescent="0.2">
      <c r="A425">
        <v>122</v>
      </c>
      <c r="B425" t="s">
        <v>554</v>
      </c>
      <c r="C425" t="s">
        <v>20</v>
      </c>
      <c r="D425">
        <v>9.1329999999999991</v>
      </c>
      <c r="E425">
        <v>15</v>
      </c>
      <c r="F425" t="s">
        <v>559</v>
      </c>
      <c r="G425" t="s">
        <v>300</v>
      </c>
      <c r="H425" t="s">
        <v>36</v>
      </c>
      <c r="I425" t="s">
        <v>560</v>
      </c>
      <c r="J425" t="s">
        <v>43</v>
      </c>
      <c r="K425" s="4" t="s">
        <v>556</v>
      </c>
      <c r="L425" t="s">
        <v>557</v>
      </c>
      <c r="M425" t="s">
        <v>26</v>
      </c>
      <c r="N425">
        <v>2</v>
      </c>
      <c r="P425" t="s">
        <v>27</v>
      </c>
      <c r="Q425" t="s">
        <v>558</v>
      </c>
      <c r="S425" t="s">
        <v>29</v>
      </c>
    </row>
    <row r="426" spans="1:19" x14ac:dyDescent="0.2">
      <c r="A426">
        <v>122</v>
      </c>
      <c r="B426" t="s">
        <v>554</v>
      </c>
      <c r="C426" t="s">
        <v>20</v>
      </c>
      <c r="D426">
        <v>9.0050000000000008</v>
      </c>
      <c r="E426">
        <v>20</v>
      </c>
      <c r="F426" t="s">
        <v>559</v>
      </c>
      <c r="G426" t="s">
        <v>300</v>
      </c>
      <c r="H426" t="s">
        <v>36</v>
      </c>
      <c r="I426" t="s">
        <v>560</v>
      </c>
      <c r="J426" t="s">
        <v>43</v>
      </c>
      <c r="K426" s="4" t="s">
        <v>556</v>
      </c>
      <c r="L426" t="s">
        <v>557</v>
      </c>
      <c r="M426" t="s">
        <v>26</v>
      </c>
      <c r="N426">
        <v>2</v>
      </c>
      <c r="P426" t="s">
        <v>27</v>
      </c>
      <c r="Q426" t="s">
        <v>558</v>
      </c>
      <c r="S426" t="s">
        <v>29</v>
      </c>
    </row>
    <row r="427" spans="1:19" x14ac:dyDescent="0.2">
      <c r="A427">
        <v>122</v>
      </c>
      <c r="B427" t="s">
        <v>554</v>
      </c>
      <c r="C427" t="s">
        <v>20</v>
      </c>
      <c r="D427">
        <v>8.8829999999999991</v>
      </c>
      <c r="E427">
        <v>25</v>
      </c>
      <c r="F427" t="s">
        <v>559</v>
      </c>
      <c r="G427" t="s">
        <v>300</v>
      </c>
      <c r="H427" t="s">
        <v>36</v>
      </c>
      <c r="I427" t="s">
        <v>560</v>
      </c>
      <c r="J427" t="s">
        <v>43</v>
      </c>
      <c r="K427" s="4" t="s">
        <v>556</v>
      </c>
      <c r="L427" t="s">
        <v>557</v>
      </c>
      <c r="M427" t="s">
        <v>26</v>
      </c>
      <c r="N427">
        <v>2</v>
      </c>
      <c r="P427" t="s">
        <v>27</v>
      </c>
      <c r="Q427" t="s">
        <v>558</v>
      </c>
      <c r="S427" t="s">
        <v>29</v>
      </c>
    </row>
    <row r="428" spans="1:19" x14ac:dyDescent="0.2">
      <c r="A428">
        <v>122</v>
      </c>
      <c r="B428" t="s">
        <v>554</v>
      </c>
      <c r="C428" t="s">
        <v>20</v>
      </c>
      <c r="D428">
        <v>8.7590000000000003</v>
      </c>
      <c r="E428">
        <v>30</v>
      </c>
      <c r="F428" t="s">
        <v>559</v>
      </c>
      <c r="G428" t="s">
        <v>300</v>
      </c>
      <c r="H428" t="s">
        <v>36</v>
      </c>
      <c r="I428" t="s">
        <v>560</v>
      </c>
      <c r="J428" t="s">
        <v>43</v>
      </c>
      <c r="K428" s="4" t="s">
        <v>556</v>
      </c>
      <c r="L428" t="s">
        <v>557</v>
      </c>
      <c r="M428" t="s">
        <v>26</v>
      </c>
      <c r="N428">
        <v>2</v>
      </c>
      <c r="P428" t="s">
        <v>27</v>
      </c>
      <c r="Q428" t="s">
        <v>558</v>
      </c>
      <c r="S428" t="s">
        <v>29</v>
      </c>
    </row>
    <row r="429" spans="1:19" x14ac:dyDescent="0.2">
      <c r="A429">
        <v>122</v>
      </c>
      <c r="B429" t="s">
        <v>554</v>
      </c>
      <c r="C429" t="s">
        <v>20</v>
      </c>
      <c r="D429">
        <v>8.6319999999999997</v>
      </c>
      <c r="E429">
        <v>35</v>
      </c>
      <c r="F429" t="s">
        <v>559</v>
      </c>
      <c r="G429" t="s">
        <v>300</v>
      </c>
      <c r="H429" t="s">
        <v>36</v>
      </c>
      <c r="I429" t="s">
        <v>560</v>
      </c>
      <c r="J429" t="s">
        <v>43</v>
      </c>
      <c r="K429" s="4" t="s">
        <v>556</v>
      </c>
      <c r="L429" t="s">
        <v>557</v>
      </c>
      <c r="M429" t="s">
        <v>26</v>
      </c>
      <c r="N429">
        <v>2</v>
      </c>
      <c r="P429" t="s">
        <v>27</v>
      </c>
      <c r="Q429" t="s">
        <v>558</v>
      </c>
      <c r="S429" t="s">
        <v>29</v>
      </c>
    </row>
    <row r="430" spans="1:19" x14ac:dyDescent="0.2">
      <c r="A430">
        <v>122</v>
      </c>
      <c r="B430" t="s">
        <v>554</v>
      </c>
      <c r="C430" t="s">
        <v>20</v>
      </c>
      <c r="D430">
        <v>8.5180000000000007</v>
      </c>
      <c r="E430">
        <v>40</v>
      </c>
      <c r="F430" t="s">
        <v>559</v>
      </c>
      <c r="G430" t="s">
        <v>300</v>
      </c>
      <c r="H430" t="s">
        <v>36</v>
      </c>
      <c r="I430" t="s">
        <v>560</v>
      </c>
      <c r="J430" t="s">
        <v>43</v>
      </c>
      <c r="K430" s="4" t="s">
        <v>556</v>
      </c>
      <c r="L430" t="s">
        <v>557</v>
      </c>
      <c r="M430" t="s">
        <v>26</v>
      </c>
      <c r="N430">
        <v>2</v>
      </c>
      <c r="P430" t="s">
        <v>27</v>
      </c>
      <c r="Q430" t="s">
        <v>558</v>
      </c>
      <c r="S430" t="s">
        <v>29</v>
      </c>
    </row>
    <row r="431" spans="1:19" x14ac:dyDescent="0.2">
      <c r="A431">
        <v>122</v>
      </c>
      <c r="B431" t="s">
        <v>554</v>
      </c>
      <c r="C431" t="s">
        <v>20</v>
      </c>
      <c r="D431">
        <v>8.4060000000000006</v>
      </c>
      <c r="E431">
        <v>45</v>
      </c>
      <c r="F431" t="s">
        <v>559</v>
      </c>
      <c r="G431" t="s">
        <v>300</v>
      </c>
      <c r="H431" t="s">
        <v>36</v>
      </c>
      <c r="I431" t="s">
        <v>560</v>
      </c>
      <c r="J431" t="s">
        <v>43</v>
      </c>
      <c r="K431" s="4" t="s">
        <v>556</v>
      </c>
      <c r="L431" t="s">
        <v>557</v>
      </c>
      <c r="M431" t="s">
        <v>26</v>
      </c>
      <c r="N431">
        <v>2</v>
      </c>
      <c r="P431" t="s">
        <v>27</v>
      </c>
      <c r="Q431" t="s">
        <v>558</v>
      </c>
      <c r="S431" t="s">
        <v>29</v>
      </c>
    </row>
    <row r="432" spans="1:19" x14ac:dyDescent="0.2">
      <c r="A432">
        <v>122</v>
      </c>
      <c r="B432" t="s">
        <v>554</v>
      </c>
      <c r="C432" t="s">
        <v>20</v>
      </c>
      <c r="D432">
        <v>8.2970000000000006</v>
      </c>
      <c r="E432">
        <v>50</v>
      </c>
      <c r="F432" t="s">
        <v>559</v>
      </c>
      <c r="G432" t="s">
        <v>300</v>
      </c>
      <c r="H432" t="s">
        <v>36</v>
      </c>
      <c r="I432" t="s">
        <v>560</v>
      </c>
      <c r="J432" t="s">
        <v>43</v>
      </c>
      <c r="K432" s="4" t="s">
        <v>556</v>
      </c>
      <c r="L432" t="s">
        <v>557</v>
      </c>
      <c r="M432" t="s">
        <v>26</v>
      </c>
      <c r="N432">
        <v>2</v>
      </c>
      <c r="P432" t="s">
        <v>27</v>
      </c>
      <c r="Q432" t="s">
        <v>558</v>
      </c>
      <c r="S432" t="s">
        <v>29</v>
      </c>
    </row>
    <row r="433" spans="1:19" hidden="1" x14ac:dyDescent="0.2">
      <c r="A433">
        <v>122</v>
      </c>
      <c r="B433" t="s">
        <v>554</v>
      </c>
      <c r="C433" t="s">
        <v>20</v>
      </c>
      <c r="D433">
        <v>8.9600000000000009</v>
      </c>
      <c r="E433">
        <v>25</v>
      </c>
      <c r="F433" t="s">
        <v>559</v>
      </c>
      <c r="I433" t="s">
        <v>561</v>
      </c>
      <c r="K433" t="s">
        <v>556</v>
      </c>
      <c r="L433" t="s">
        <v>557</v>
      </c>
      <c r="M433" t="s">
        <v>26</v>
      </c>
      <c r="N433">
        <v>2</v>
      </c>
      <c r="P433" t="s">
        <v>27</v>
      </c>
      <c r="Q433" t="s">
        <v>558</v>
      </c>
      <c r="S433" t="s">
        <v>29</v>
      </c>
    </row>
    <row r="434" spans="1:19" x14ac:dyDescent="0.2">
      <c r="A434">
        <v>123</v>
      </c>
      <c r="B434" t="s">
        <v>562</v>
      </c>
      <c r="C434" t="s">
        <v>20</v>
      </c>
      <c r="D434">
        <v>8.52</v>
      </c>
      <c r="E434">
        <v>25</v>
      </c>
      <c r="F434" t="s">
        <v>563</v>
      </c>
      <c r="G434" t="s">
        <v>300</v>
      </c>
      <c r="H434" t="s">
        <v>36</v>
      </c>
      <c r="I434" t="s">
        <v>564</v>
      </c>
      <c r="L434" t="s">
        <v>565</v>
      </c>
      <c r="M434" t="s">
        <v>26</v>
      </c>
      <c r="N434">
        <v>2</v>
      </c>
      <c r="P434" t="s">
        <v>27</v>
      </c>
      <c r="Q434" t="s">
        <v>566</v>
      </c>
      <c r="S434" t="s">
        <v>29</v>
      </c>
    </row>
    <row r="435" spans="1:19" x14ac:dyDescent="0.2">
      <c r="A435">
        <v>123</v>
      </c>
      <c r="B435" t="s">
        <v>562</v>
      </c>
      <c r="C435" t="s">
        <v>20</v>
      </c>
      <c r="D435">
        <v>8.31</v>
      </c>
      <c r="E435">
        <v>35</v>
      </c>
      <c r="F435" t="s">
        <v>563</v>
      </c>
      <c r="G435" t="s">
        <v>300</v>
      </c>
      <c r="H435" t="s">
        <v>36</v>
      </c>
      <c r="I435" t="s">
        <v>564</v>
      </c>
      <c r="L435" t="s">
        <v>565</v>
      </c>
      <c r="M435" t="s">
        <v>26</v>
      </c>
      <c r="N435">
        <v>2</v>
      </c>
      <c r="P435" t="s">
        <v>27</v>
      </c>
      <c r="Q435" t="s">
        <v>566</v>
      </c>
      <c r="S435" t="s">
        <v>29</v>
      </c>
    </row>
    <row r="436" spans="1:19" x14ac:dyDescent="0.2">
      <c r="A436">
        <v>123</v>
      </c>
      <c r="B436" t="s">
        <v>562</v>
      </c>
      <c r="C436" t="s">
        <v>20</v>
      </c>
      <c r="D436">
        <v>8.1300000000000008</v>
      </c>
      <c r="E436">
        <v>45</v>
      </c>
      <c r="F436" t="s">
        <v>563</v>
      </c>
      <c r="G436" t="s">
        <v>300</v>
      </c>
      <c r="H436" t="s">
        <v>36</v>
      </c>
      <c r="I436" t="s">
        <v>564</v>
      </c>
      <c r="L436" t="s">
        <v>565</v>
      </c>
      <c r="M436" t="s">
        <v>26</v>
      </c>
      <c r="N436">
        <v>2</v>
      </c>
      <c r="P436" t="s">
        <v>27</v>
      </c>
      <c r="Q436" t="s">
        <v>566</v>
      </c>
      <c r="S436" t="s">
        <v>29</v>
      </c>
    </row>
    <row r="437" spans="1:19" x14ac:dyDescent="0.2">
      <c r="A437">
        <v>123</v>
      </c>
      <c r="B437" t="s">
        <v>562</v>
      </c>
      <c r="C437" t="s">
        <v>20</v>
      </c>
      <c r="D437">
        <v>7.87</v>
      </c>
      <c r="E437">
        <v>60</v>
      </c>
      <c r="F437" t="s">
        <v>563</v>
      </c>
      <c r="G437" t="s">
        <v>300</v>
      </c>
      <c r="H437" t="s">
        <v>36</v>
      </c>
      <c r="I437" t="s">
        <v>564</v>
      </c>
      <c r="L437" t="s">
        <v>565</v>
      </c>
      <c r="M437" t="s">
        <v>26</v>
      </c>
      <c r="N437">
        <v>2</v>
      </c>
      <c r="P437" t="s">
        <v>27</v>
      </c>
      <c r="Q437" t="s">
        <v>566</v>
      </c>
      <c r="S437" t="s">
        <v>29</v>
      </c>
    </row>
    <row r="438" spans="1:19" hidden="1" x14ac:dyDescent="0.2">
      <c r="A438">
        <v>123</v>
      </c>
      <c r="B438" t="s">
        <v>562</v>
      </c>
      <c r="C438" t="s">
        <v>20</v>
      </c>
      <c r="D438">
        <v>8.3000000000000007</v>
      </c>
      <c r="F438" t="s">
        <v>563</v>
      </c>
      <c r="G438" t="s">
        <v>567</v>
      </c>
      <c r="H438" t="s">
        <v>23</v>
      </c>
      <c r="I438" t="s">
        <v>568</v>
      </c>
      <c r="J438" t="s">
        <v>43</v>
      </c>
      <c r="K438"/>
      <c r="L438" t="s">
        <v>565</v>
      </c>
      <c r="M438" t="s">
        <v>26</v>
      </c>
      <c r="N438">
        <v>2</v>
      </c>
      <c r="P438" t="s">
        <v>27</v>
      </c>
      <c r="Q438" t="s">
        <v>566</v>
      </c>
      <c r="S438" t="s">
        <v>29</v>
      </c>
    </row>
    <row r="439" spans="1:19" hidden="1" x14ac:dyDescent="0.2">
      <c r="A439">
        <v>124</v>
      </c>
      <c r="B439" t="s">
        <v>569</v>
      </c>
      <c r="C439" t="s">
        <v>20</v>
      </c>
      <c r="D439" t="s">
        <v>570</v>
      </c>
      <c r="E439">
        <v>20</v>
      </c>
      <c r="F439" t="s">
        <v>571</v>
      </c>
      <c r="G439" t="s">
        <v>55</v>
      </c>
      <c r="I439" t="s">
        <v>572</v>
      </c>
      <c r="J439" t="s">
        <v>43</v>
      </c>
      <c r="K439"/>
      <c r="L439" t="s">
        <v>573</v>
      </c>
      <c r="M439" t="s">
        <v>120</v>
      </c>
      <c r="N439">
        <v>5</v>
      </c>
      <c r="P439" t="s">
        <v>27</v>
      </c>
      <c r="Q439" t="s">
        <v>574</v>
      </c>
      <c r="S439" t="s">
        <v>29</v>
      </c>
    </row>
    <row r="440" spans="1:19" hidden="1" x14ac:dyDescent="0.2">
      <c r="A440">
        <v>124</v>
      </c>
      <c r="B440" t="s">
        <v>569</v>
      </c>
      <c r="C440" t="s">
        <v>77</v>
      </c>
      <c r="D440">
        <v>10.89</v>
      </c>
      <c r="E440">
        <v>20</v>
      </c>
      <c r="F440" t="s">
        <v>571</v>
      </c>
      <c r="G440" t="s">
        <v>55</v>
      </c>
      <c r="H440" t="s">
        <v>46</v>
      </c>
      <c r="I440" t="s">
        <v>572</v>
      </c>
      <c r="J440" t="s">
        <v>43</v>
      </c>
      <c r="K440"/>
      <c r="L440" t="s">
        <v>573</v>
      </c>
      <c r="M440" t="s">
        <v>120</v>
      </c>
      <c r="N440">
        <v>5</v>
      </c>
      <c r="P440" t="s">
        <v>27</v>
      </c>
      <c r="Q440" t="s">
        <v>574</v>
      </c>
      <c r="S440" t="s">
        <v>29</v>
      </c>
    </row>
    <row r="441" spans="1:19" x14ac:dyDescent="0.2">
      <c r="A441">
        <v>124</v>
      </c>
      <c r="B441" t="s">
        <v>569</v>
      </c>
      <c r="C441" t="s">
        <v>73</v>
      </c>
      <c r="D441">
        <v>5.8369999999999997</v>
      </c>
      <c r="E441">
        <v>5</v>
      </c>
      <c r="F441" t="s">
        <v>575</v>
      </c>
      <c r="G441" t="s">
        <v>300</v>
      </c>
      <c r="H441" t="s">
        <v>36</v>
      </c>
      <c r="I441" t="s">
        <v>572</v>
      </c>
      <c r="J441" t="s">
        <v>43</v>
      </c>
      <c r="L441" t="s">
        <v>573</v>
      </c>
      <c r="M441" t="s">
        <v>120</v>
      </c>
      <c r="N441">
        <v>5</v>
      </c>
      <c r="P441" t="s">
        <v>27</v>
      </c>
      <c r="Q441" t="s">
        <v>574</v>
      </c>
      <c r="S441" t="s">
        <v>29</v>
      </c>
    </row>
    <row r="442" spans="1:19" x14ac:dyDescent="0.2">
      <c r="A442">
        <v>124</v>
      </c>
      <c r="B442" t="s">
        <v>569</v>
      </c>
      <c r="C442" t="s">
        <v>73</v>
      </c>
      <c r="D442">
        <v>5.8319999999999999</v>
      </c>
      <c r="E442">
        <v>10</v>
      </c>
      <c r="F442" t="s">
        <v>575</v>
      </c>
      <c r="G442" t="s">
        <v>300</v>
      </c>
      <c r="H442" t="s">
        <v>36</v>
      </c>
      <c r="I442" t="s">
        <v>572</v>
      </c>
      <c r="J442" t="s">
        <v>43</v>
      </c>
      <c r="L442" t="s">
        <v>573</v>
      </c>
      <c r="M442" t="s">
        <v>120</v>
      </c>
      <c r="N442">
        <v>5</v>
      </c>
      <c r="P442" t="s">
        <v>27</v>
      </c>
      <c r="Q442" t="s">
        <v>574</v>
      </c>
      <c r="S442" t="s">
        <v>29</v>
      </c>
    </row>
    <row r="443" spans="1:19" x14ac:dyDescent="0.2">
      <c r="A443">
        <v>124</v>
      </c>
      <c r="B443" t="s">
        <v>569</v>
      </c>
      <c r="C443" t="s">
        <v>73</v>
      </c>
      <c r="D443">
        <v>5.8310000000000004</v>
      </c>
      <c r="E443">
        <v>15</v>
      </c>
      <c r="F443" t="s">
        <v>575</v>
      </c>
      <c r="G443" t="s">
        <v>300</v>
      </c>
      <c r="H443" t="s">
        <v>36</v>
      </c>
      <c r="I443" t="s">
        <v>572</v>
      </c>
      <c r="J443" t="s">
        <v>43</v>
      </c>
      <c r="L443" t="s">
        <v>573</v>
      </c>
      <c r="M443" t="s">
        <v>120</v>
      </c>
      <c r="N443">
        <v>5</v>
      </c>
      <c r="P443" t="s">
        <v>27</v>
      </c>
      <c r="Q443" t="s">
        <v>574</v>
      </c>
      <c r="S443" t="s">
        <v>29</v>
      </c>
    </row>
    <row r="444" spans="1:19" x14ac:dyDescent="0.2">
      <c r="A444">
        <v>124</v>
      </c>
      <c r="B444" t="s">
        <v>569</v>
      </c>
      <c r="C444" t="s">
        <v>73</v>
      </c>
      <c r="D444">
        <v>5.8330000000000002</v>
      </c>
      <c r="E444">
        <v>20</v>
      </c>
      <c r="F444" t="s">
        <v>575</v>
      </c>
      <c r="G444" t="s">
        <v>300</v>
      </c>
      <c r="H444" t="s">
        <v>36</v>
      </c>
      <c r="I444" t="s">
        <v>572</v>
      </c>
      <c r="J444" t="s">
        <v>43</v>
      </c>
      <c r="L444" t="s">
        <v>573</v>
      </c>
      <c r="M444" t="s">
        <v>120</v>
      </c>
      <c r="N444">
        <v>5</v>
      </c>
      <c r="P444" t="s">
        <v>27</v>
      </c>
      <c r="Q444" t="s">
        <v>574</v>
      </c>
      <c r="S444" t="s">
        <v>29</v>
      </c>
    </row>
    <row r="445" spans="1:19" x14ac:dyDescent="0.2">
      <c r="A445">
        <v>124</v>
      </c>
      <c r="B445" t="s">
        <v>569</v>
      </c>
      <c r="C445" t="s">
        <v>73</v>
      </c>
      <c r="D445">
        <v>5.8380000000000001</v>
      </c>
      <c r="E445">
        <v>25</v>
      </c>
      <c r="F445" t="s">
        <v>575</v>
      </c>
      <c r="G445" t="s">
        <v>300</v>
      </c>
      <c r="H445" t="s">
        <v>36</v>
      </c>
      <c r="I445" t="s">
        <v>572</v>
      </c>
      <c r="J445" t="s">
        <v>43</v>
      </c>
      <c r="L445" t="s">
        <v>573</v>
      </c>
      <c r="M445" t="s">
        <v>120</v>
      </c>
      <c r="N445">
        <v>5</v>
      </c>
      <c r="P445" t="s">
        <v>27</v>
      </c>
      <c r="Q445" t="s">
        <v>574</v>
      </c>
      <c r="S445" t="s">
        <v>29</v>
      </c>
    </row>
    <row r="446" spans="1:19" x14ac:dyDescent="0.2">
      <c r="A446">
        <v>124</v>
      </c>
      <c r="B446" t="s">
        <v>569</v>
      </c>
      <c r="C446" t="s">
        <v>73</v>
      </c>
      <c r="D446">
        <v>5.8449999999999998</v>
      </c>
      <c r="E446">
        <v>30</v>
      </c>
      <c r="F446" t="s">
        <v>575</v>
      </c>
      <c r="G446" t="s">
        <v>300</v>
      </c>
      <c r="H446" t="s">
        <v>36</v>
      </c>
      <c r="I446" t="s">
        <v>572</v>
      </c>
      <c r="J446" t="s">
        <v>43</v>
      </c>
      <c r="L446" t="s">
        <v>573</v>
      </c>
      <c r="M446" t="s">
        <v>120</v>
      </c>
      <c r="N446">
        <v>5</v>
      </c>
      <c r="P446" t="s">
        <v>27</v>
      </c>
      <c r="Q446" t="s">
        <v>574</v>
      </c>
      <c r="S446" t="s">
        <v>29</v>
      </c>
    </row>
    <row r="447" spans="1:19" x14ac:dyDescent="0.2">
      <c r="A447">
        <v>124</v>
      </c>
      <c r="B447" t="s">
        <v>569</v>
      </c>
      <c r="C447" t="s">
        <v>73</v>
      </c>
      <c r="D447">
        <v>5.8529999999999998</v>
      </c>
      <c r="E447">
        <v>35</v>
      </c>
      <c r="F447" t="s">
        <v>575</v>
      </c>
      <c r="G447" t="s">
        <v>300</v>
      </c>
      <c r="H447" t="s">
        <v>36</v>
      </c>
      <c r="I447" t="s">
        <v>572</v>
      </c>
      <c r="J447" t="s">
        <v>43</v>
      </c>
      <c r="L447" t="s">
        <v>573</v>
      </c>
      <c r="M447" t="s">
        <v>120</v>
      </c>
      <c r="N447">
        <v>5</v>
      </c>
      <c r="P447" t="s">
        <v>27</v>
      </c>
      <c r="Q447" t="s">
        <v>574</v>
      </c>
      <c r="S447" t="s">
        <v>29</v>
      </c>
    </row>
    <row r="448" spans="1:19" x14ac:dyDescent="0.2">
      <c r="A448">
        <v>124</v>
      </c>
      <c r="B448" t="s">
        <v>569</v>
      </c>
      <c r="C448" t="s">
        <v>73</v>
      </c>
      <c r="D448">
        <v>5.8650000000000002</v>
      </c>
      <c r="E448">
        <v>40</v>
      </c>
      <c r="F448" t="s">
        <v>575</v>
      </c>
      <c r="G448" t="s">
        <v>300</v>
      </c>
      <c r="H448" t="s">
        <v>36</v>
      </c>
      <c r="I448" t="s">
        <v>572</v>
      </c>
      <c r="J448" t="s">
        <v>43</v>
      </c>
      <c r="L448" t="s">
        <v>573</v>
      </c>
      <c r="M448" t="s">
        <v>120</v>
      </c>
      <c r="N448">
        <v>5</v>
      </c>
      <c r="P448" t="s">
        <v>27</v>
      </c>
      <c r="Q448" t="s">
        <v>574</v>
      </c>
      <c r="S448" t="s">
        <v>29</v>
      </c>
    </row>
    <row r="449" spans="1:19" x14ac:dyDescent="0.2">
      <c r="A449">
        <v>124</v>
      </c>
      <c r="B449" t="s">
        <v>569</v>
      </c>
      <c r="C449" t="s">
        <v>73</v>
      </c>
      <c r="D449">
        <v>5.8789999999999996</v>
      </c>
      <c r="E449">
        <v>45</v>
      </c>
      <c r="F449" t="s">
        <v>575</v>
      </c>
      <c r="G449" t="s">
        <v>300</v>
      </c>
      <c r="H449" t="s">
        <v>36</v>
      </c>
      <c r="I449" t="s">
        <v>572</v>
      </c>
      <c r="J449" t="s">
        <v>43</v>
      </c>
      <c r="L449" t="s">
        <v>573</v>
      </c>
      <c r="M449" t="s">
        <v>120</v>
      </c>
      <c r="N449">
        <v>5</v>
      </c>
      <c r="P449" t="s">
        <v>27</v>
      </c>
      <c r="Q449" t="s">
        <v>574</v>
      </c>
      <c r="S449" t="s">
        <v>29</v>
      </c>
    </row>
    <row r="450" spans="1:19" x14ac:dyDescent="0.2">
      <c r="A450">
        <v>124</v>
      </c>
      <c r="B450" t="s">
        <v>569</v>
      </c>
      <c r="C450" t="s">
        <v>73</v>
      </c>
      <c r="D450">
        <v>5.891</v>
      </c>
      <c r="E450">
        <v>50</v>
      </c>
      <c r="F450" t="s">
        <v>575</v>
      </c>
      <c r="G450" t="s">
        <v>300</v>
      </c>
      <c r="H450" t="s">
        <v>36</v>
      </c>
      <c r="I450" t="s">
        <v>572</v>
      </c>
      <c r="J450" t="s">
        <v>43</v>
      </c>
      <c r="L450" t="s">
        <v>573</v>
      </c>
      <c r="M450" t="s">
        <v>120</v>
      </c>
      <c r="N450">
        <v>5</v>
      </c>
      <c r="P450" t="s">
        <v>27</v>
      </c>
      <c r="Q450" t="s">
        <v>574</v>
      </c>
      <c r="S450" t="s">
        <v>29</v>
      </c>
    </row>
    <row r="451" spans="1:19" hidden="1" x14ac:dyDescent="0.2">
      <c r="A451">
        <v>124</v>
      </c>
      <c r="B451" t="s">
        <v>569</v>
      </c>
      <c r="C451" t="s">
        <v>77</v>
      </c>
      <c r="D451">
        <v>10.33</v>
      </c>
      <c r="E451">
        <v>25</v>
      </c>
      <c r="F451" t="s">
        <v>576</v>
      </c>
      <c r="G451" t="s">
        <v>55</v>
      </c>
      <c r="H451" t="s">
        <v>46</v>
      </c>
      <c r="I451" t="s">
        <v>296</v>
      </c>
      <c r="K451"/>
      <c r="L451" t="s">
        <v>573</v>
      </c>
      <c r="M451" t="s">
        <v>120</v>
      </c>
      <c r="N451">
        <v>5</v>
      </c>
      <c r="P451" t="s">
        <v>27</v>
      </c>
      <c r="Q451" t="s">
        <v>574</v>
      </c>
      <c r="S451" t="s">
        <v>29</v>
      </c>
    </row>
    <row r="452" spans="1:19" x14ac:dyDescent="0.2">
      <c r="A452">
        <v>125</v>
      </c>
      <c r="B452" t="s">
        <v>577</v>
      </c>
      <c r="C452" t="s">
        <v>20</v>
      </c>
      <c r="D452">
        <v>9.1349999999999998</v>
      </c>
      <c r="E452">
        <v>25</v>
      </c>
      <c r="F452" t="s">
        <v>578</v>
      </c>
      <c r="G452" t="s">
        <v>55</v>
      </c>
      <c r="H452" t="s">
        <v>36</v>
      </c>
      <c r="I452" t="s">
        <v>296</v>
      </c>
      <c r="L452" t="s">
        <v>579</v>
      </c>
      <c r="M452" t="s">
        <v>120</v>
      </c>
      <c r="N452">
        <v>5</v>
      </c>
      <c r="P452" t="s">
        <v>27</v>
      </c>
      <c r="Q452" t="s">
        <v>580</v>
      </c>
      <c r="S452" t="s">
        <v>29</v>
      </c>
    </row>
    <row r="453" spans="1:19" hidden="1" x14ac:dyDescent="0.2">
      <c r="A453">
        <v>127</v>
      </c>
      <c r="B453" t="s">
        <v>581</v>
      </c>
      <c r="C453" t="s">
        <v>20</v>
      </c>
      <c r="D453">
        <v>9.16</v>
      </c>
      <c r="E453">
        <v>20</v>
      </c>
      <c r="F453" t="s">
        <v>349</v>
      </c>
      <c r="G453" t="s">
        <v>55</v>
      </c>
      <c r="H453" t="s">
        <v>23</v>
      </c>
      <c r="I453" t="s">
        <v>582</v>
      </c>
      <c r="K453"/>
      <c r="L453" t="s">
        <v>583</v>
      </c>
      <c r="M453" t="s">
        <v>26</v>
      </c>
      <c r="N453">
        <v>2</v>
      </c>
      <c r="P453" t="s">
        <v>27</v>
      </c>
      <c r="Q453" t="s">
        <v>584</v>
      </c>
      <c r="S453" t="s">
        <v>29</v>
      </c>
    </row>
    <row r="454" spans="1:19" hidden="1" x14ac:dyDescent="0.2">
      <c r="A454">
        <v>127</v>
      </c>
      <c r="B454" t="s">
        <v>581</v>
      </c>
      <c r="C454" t="s">
        <v>73</v>
      </c>
      <c r="D454">
        <v>8.82</v>
      </c>
      <c r="E454">
        <v>20</v>
      </c>
      <c r="F454" t="s">
        <v>349</v>
      </c>
      <c r="G454" t="s">
        <v>55</v>
      </c>
      <c r="H454" t="s">
        <v>23</v>
      </c>
      <c r="I454" t="s">
        <v>582</v>
      </c>
      <c r="K454"/>
      <c r="L454" t="s">
        <v>583</v>
      </c>
      <c r="M454" t="s">
        <v>26</v>
      </c>
      <c r="N454">
        <v>2</v>
      </c>
      <c r="P454" t="s">
        <v>27</v>
      </c>
      <c r="Q454" t="s">
        <v>584</v>
      </c>
      <c r="S454" t="s">
        <v>29</v>
      </c>
    </row>
    <row r="455" spans="1:19" hidden="1" x14ac:dyDescent="0.2">
      <c r="A455">
        <v>128</v>
      </c>
      <c r="B455" t="s">
        <v>585</v>
      </c>
      <c r="C455" t="s">
        <v>20</v>
      </c>
      <c r="D455">
        <v>9.1</v>
      </c>
      <c r="E455">
        <v>22</v>
      </c>
      <c r="F455" t="s">
        <v>424</v>
      </c>
      <c r="G455" t="s">
        <v>586</v>
      </c>
      <c r="H455" t="s">
        <v>23</v>
      </c>
      <c r="I455" t="s">
        <v>425</v>
      </c>
      <c r="K455"/>
      <c r="L455" t="s">
        <v>587</v>
      </c>
      <c r="M455" t="s">
        <v>26</v>
      </c>
      <c r="N455">
        <v>2</v>
      </c>
      <c r="P455" t="s">
        <v>27</v>
      </c>
      <c r="Q455" t="s">
        <v>588</v>
      </c>
      <c r="S455" t="s">
        <v>29</v>
      </c>
    </row>
    <row r="456" spans="1:19" hidden="1" x14ac:dyDescent="0.2">
      <c r="A456">
        <v>128</v>
      </c>
      <c r="B456" t="s">
        <v>585</v>
      </c>
      <c r="C456" t="s">
        <v>73</v>
      </c>
      <c r="D456">
        <v>8</v>
      </c>
      <c r="E456">
        <v>22</v>
      </c>
      <c r="F456" t="s">
        <v>424</v>
      </c>
      <c r="G456" t="s">
        <v>586</v>
      </c>
      <c r="H456" t="s">
        <v>23</v>
      </c>
      <c r="I456" t="s">
        <v>425</v>
      </c>
      <c r="K456"/>
      <c r="L456" t="s">
        <v>587</v>
      </c>
      <c r="M456" t="s">
        <v>26</v>
      </c>
      <c r="N456">
        <v>2</v>
      </c>
      <c r="P456" t="s">
        <v>27</v>
      </c>
      <c r="Q456" t="s">
        <v>588</v>
      </c>
      <c r="S456" t="s">
        <v>29</v>
      </c>
    </row>
    <row r="457" spans="1:19" hidden="1" x14ac:dyDescent="0.2">
      <c r="A457">
        <v>131</v>
      </c>
      <c r="B457" t="s">
        <v>589</v>
      </c>
      <c r="C457" t="s">
        <v>20</v>
      </c>
      <c r="D457">
        <v>3.23</v>
      </c>
      <c r="E457">
        <v>37</v>
      </c>
      <c r="I457" t="s">
        <v>590</v>
      </c>
      <c r="K457"/>
      <c r="L457" t="s">
        <v>591</v>
      </c>
      <c r="M457" t="s">
        <v>26</v>
      </c>
      <c r="N457">
        <v>2</v>
      </c>
      <c r="P457" t="s">
        <v>27</v>
      </c>
      <c r="Q457" t="s">
        <v>592</v>
      </c>
      <c r="S457" t="s">
        <v>29</v>
      </c>
    </row>
    <row r="458" spans="1:19" hidden="1" x14ac:dyDescent="0.2">
      <c r="A458">
        <v>133</v>
      </c>
      <c r="B458" t="s">
        <v>593</v>
      </c>
      <c r="C458" t="s">
        <v>20</v>
      </c>
      <c r="D458">
        <v>5.13</v>
      </c>
      <c r="E458">
        <v>20</v>
      </c>
      <c r="G458" t="s">
        <v>189</v>
      </c>
      <c r="I458" t="s">
        <v>190</v>
      </c>
      <c r="K458"/>
      <c r="L458" t="s">
        <v>594</v>
      </c>
      <c r="M458" t="s">
        <v>120</v>
      </c>
      <c r="N458">
        <v>5</v>
      </c>
      <c r="P458" t="s">
        <v>27</v>
      </c>
      <c r="Q458" t="s">
        <v>595</v>
      </c>
      <c r="S458" t="s">
        <v>29</v>
      </c>
    </row>
    <row r="459" spans="1:19" hidden="1" x14ac:dyDescent="0.2">
      <c r="A459">
        <v>134</v>
      </c>
      <c r="B459" t="s">
        <v>596</v>
      </c>
      <c r="C459" t="s">
        <v>20</v>
      </c>
      <c r="D459">
        <v>0.01</v>
      </c>
      <c r="E459" t="s">
        <v>74</v>
      </c>
      <c r="G459" t="s">
        <v>75</v>
      </c>
      <c r="H459" t="s">
        <v>23</v>
      </c>
      <c r="I459" t="s">
        <v>76</v>
      </c>
      <c r="K459"/>
      <c r="L459" t="s">
        <v>597</v>
      </c>
      <c r="M459" t="s">
        <v>26</v>
      </c>
      <c r="N459">
        <v>2</v>
      </c>
      <c r="P459" t="s">
        <v>27</v>
      </c>
      <c r="Q459" t="s">
        <v>598</v>
      </c>
      <c r="S459" t="s">
        <v>29</v>
      </c>
    </row>
    <row r="460" spans="1:19" hidden="1" x14ac:dyDescent="0.2">
      <c r="A460">
        <v>134</v>
      </c>
      <c r="B460" t="s">
        <v>596</v>
      </c>
      <c r="C460" t="s">
        <v>73</v>
      </c>
      <c r="D460">
        <v>-1.98</v>
      </c>
      <c r="E460" t="s">
        <v>74</v>
      </c>
      <c r="G460" t="s">
        <v>75</v>
      </c>
      <c r="H460" t="s">
        <v>23</v>
      </c>
      <c r="I460" t="s">
        <v>76</v>
      </c>
      <c r="K460"/>
      <c r="L460" t="s">
        <v>597</v>
      </c>
      <c r="M460" t="s">
        <v>26</v>
      </c>
      <c r="N460">
        <v>2</v>
      </c>
      <c r="P460" t="s">
        <v>27</v>
      </c>
      <c r="Q460" t="s">
        <v>598</v>
      </c>
      <c r="S460" t="s">
        <v>29</v>
      </c>
    </row>
    <row r="461" spans="1:19" hidden="1" x14ac:dyDescent="0.2">
      <c r="A461">
        <v>135</v>
      </c>
      <c r="B461" t="s">
        <v>599</v>
      </c>
      <c r="C461" t="s">
        <v>20</v>
      </c>
      <c r="D461">
        <v>0.32</v>
      </c>
      <c r="E461" t="s">
        <v>74</v>
      </c>
      <c r="G461" t="s">
        <v>75</v>
      </c>
      <c r="H461" t="s">
        <v>23</v>
      </c>
      <c r="I461" t="s">
        <v>76</v>
      </c>
      <c r="K461"/>
      <c r="L461" t="s">
        <v>600</v>
      </c>
      <c r="M461" t="s">
        <v>26</v>
      </c>
      <c r="N461">
        <v>2</v>
      </c>
      <c r="P461" t="s">
        <v>27</v>
      </c>
      <c r="Q461" t="s">
        <v>601</v>
      </c>
      <c r="S461" t="s">
        <v>29</v>
      </c>
    </row>
    <row r="462" spans="1:19" hidden="1" x14ac:dyDescent="0.2">
      <c r="A462">
        <v>136</v>
      </c>
      <c r="B462" t="s">
        <v>602</v>
      </c>
      <c r="C462" t="s">
        <v>20</v>
      </c>
      <c r="D462">
        <v>9.07</v>
      </c>
      <c r="E462">
        <v>20</v>
      </c>
      <c r="F462" t="s">
        <v>198</v>
      </c>
      <c r="G462" t="s">
        <v>55</v>
      </c>
      <c r="H462" t="s">
        <v>23</v>
      </c>
      <c r="I462" t="s">
        <v>199</v>
      </c>
      <c r="K462"/>
      <c r="L462" t="s">
        <v>603</v>
      </c>
      <c r="M462" t="s">
        <v>26</v>
      </c>
      <c r="N462">
        <v>2</v>
      </c>
      <c r="P462" t="s">
        <v>27</v>
      </c>
      <c r="Q462" t="s">
        <v>604</v>
      </c>
      <c r="S462" t="s">
        <v>29</v>
      </c>
    </row>
    <row r="463" spans="1:19" hidden="1" x14ac:dyDescent="0.2">
      <c r="A463">
        <v>137</v>
      </c>
      <c r="B463" t="s">
        <v>605</v>
      </c>
      <c r="C463" t="s">
        <v>20</v>
      </c>
      <c r="D463">
        <v>9.5299999999999994</v>
      </c>
      <c r="E463">
        <v>20</v>
      </c>
      <c r="F463" t="s">
        <v>198</v>
      </c>
      <c r="G463" t="s">
        <v>55</v>
      </c>
      <c r="H463" t="s">
        <v>23</v>
      </c>
      <c r="I463" t="s">
        <v>199</v>
      </c>
      <c r="K463"/>
      <c r="L463" t="s">
        <v>606</v>
      </c>
      <c r="M463" t="s">
        <v>26</v>
      </c>
      <c r="N463">
        <v>2</v>
      </c>
      <c r="P463" t="s">
        <v>27</v>
      </c>
      <c r="Q463" t="s">
        <v>607</v>
      </c>
      <c r="S463" t="s">
        <v>29</v>
      </c>
    </row>
    <row r="464" spans="1:19" x14ac:dyDescent="0.2">
      <c r="A464">
        <v>138</v>
      </c>
      <c r="B464" t="s">
        <v>608</v>
      </c>
      <c r="C464" t="s">
        <v>20</v>
      </c>
      <c r="D464">
        <v>10.708</v>
      </c>
      <c r="E464">
        <v>20</v>
      </c>
      <c r="F464" t="s">
        <v>609</v>
      </c>
      <c r="G464" t="s">
        <v>41</v>
      </c>
      <c r="H464" t="s">
        <v>36</v>
      </c>
      <c r="I464" t="s">
        <v>206</v>
      </c>
      <c r="J464" t="s">
        <v>43</v>
      </c>
      <c r="K464" s="4" t="e">
        <f>- Other measurements: D24, H16, M11, R38</f>
        <v>#NAME?</v>
      </c>
      <c r="L464" t="s">
        <v>610</v>
      </c>
      <c r="M464" t="s">
        <v>26</v>
      </c>
      <c r="N464">
        <v>2</v>
      </c>
      <c r="P464" t="s">
        <v>27</v>
      </c>
      <c r="Q464" t="s">
        <v>611</v>
      </c>
      <c r="S464" t="s">
        <v>29</v>
      </c>
    </row>
    <row r="465" spans="1:19" x14ac:dyDescent="0.2">
      <c r="A465">
        <v>138</v>
      </c>
      <c r="B465" t="s">
        <v>608</v>
      </c>
      <c r="C465" t="s">
        <v>20</v>
      </c>
      <c r="D465">
        <v>10.047000000000001</v>
      </c>
      <c r="E465">
        <v>40</v>
      </c>
      <c r="F465" t="s">
        <v>609</v>
      </c>
      <c r="G465" t="s">
        <v>41</v>
      </c>
      <c r="H465" t="s">
        <v>36</v>
      </c>
      <c r="I465" t="s">
        <v>206</v>
      </c>
      <c r="J465" t="s">
        <v>43</v>
      </c>
      <c r="K465" s="4" t="e">
        <f>- Other measurements: D24, H16, M11, R38</f>
        <v>#NAME?</v>
      </c>
      <c r="L465" t="s">
        <v>610</v>
      </c>
      <c r="M465" t="s">
        <v>26</v>
      </c>
      <c r="N465">
        <v>2</v>
      </c>
      <c r="P465" t="s">
        <v>27</v>
      </c>
      <c r="Q465" t="s">
        <v>611</v>
      </c>
      <c r="S465" t="s">
        <v>29</v>
      </c>
    </row>
    <row r="466" spans="1:19" hidden="1" x14ac:dyDescent="0.2">
      <c r="A466">
        <v>138</v>
      </c>
      <c r="B466" t="s">
        <v>608</v>
      </c>
      <c r="C466" t="s">
        <v>20</v>
      </c>
      <c r="D466">
        <v>10.69</v>
      </c>
      <c r="E466">
        <v>25</v>
      </c>
      <c r="F466" t="s">
        <v>79</v>
      </c>
      <c r="G466" t="s">
        <v>246</v>
      </c>
      <c r="H466" t="s">
        <v>46</v>
      </c>
      <c r="I466" t="s">
        <v>370</v>
      </c>
      <c r="K466" t="e">
        <f>- Other measurements: D24, H16, M11, R38</f>
        <v>#NAME?</v>
      </c>
      <c r="L466" t="s">
        <v>610</v>
      </c>
      <c r="M466" t="s">
        <v>26</v>
      </c>
      <c r="N466">
        <v>2</v>
      </c>
      <c r="P466" t="s">
        <v>27</v>
      </c>
      <c r="Q466" t="s">
        <v>611</v>
      </c>
      <c r="S466" t="s">
        <v>29</v>
      </c>
    </row>
    <row r="467" spans="1:19" hidden="1" x14ac:dyDescent="0.2">
      <c r="A467">
        <v>138</v>
      </c>
      <c r="B467" t="s">
        <v>608</v>
      </c>
      <c r="C467" t="s">
        <v>20</v>
      </c>
      <c r="D467">
        <v>10.65</v>
      </c>
      <c r="E467">
        <v>23</v>
      </c>
      <c r="F467" t="s">
        <v>79</v>
      </c>
      <c r="G467" t="s">
        <v>55</v>
      </c>
      <c r="H467" t="s">
        <v>46</v>
      </c>
      <c r="I467" t="s">
        <v>308</v>
      </c>
      <c r="K467" t="e">
        <f>- Other measurements: D24, H16, M11, R38</f>
        <v>#NAME?</v>
      </c>
      <c r="L467" t="s">
        <v>610</v>
      </c>
      <c r="M467" t="s">
        <v>26</v>
      </c>
      <c r="N467">
        <v>2</v>
      </c>
      <c r="P467" t="s">
        <v>27</v>
      </c>
      <c r="Q467" t="s">
        <v>611</v>
      </c>
      <c r="S467" t="s">
        <v>29</v>
      </c>
    </row>
    <row r="468" spans="1:19" hidden="1" x14ac:dyDescent="0.2">
      <c r="A468">
        <v>138</v>
      </c>
      <c r="B468" t="s">
        <v>608</v>
      </c>
      <c r="C468" t="s">
        <v>20</v>
      </c>
      <c r="D468">
        <v>10.75</v>
      </c>
      <c r="E468">
        <v>25</v>
      </c>
      <c r="F468" t="s">
        <v>79</v>
      </c>
      <c r="G468" t="s">
        <v>63</v>
      </c>
      <c r="H468" t="s">
        <v>46</v>
      </c>
      <c r="I468" t="s">
        <v>214</v>
      </c>
      <c r="K468" t="e">
        <f>- Other measurements: D24, H16, M11, R38</f>
        <v>#NAME?</v>
      </c>
      <c r="L468" t="s">
        <v>610</v>
      </c>
      <c r="M468" t="s">
        <v>26</v>
      </c>
      <c r="N468">
        <v>2</v>
      </c>
      <c r="P468" t="s">
        <v>27</v>
      </c>
      <c r="Q468" t="s">
        <v>611</v>
      </c>
      <c r="S468" t="s">
        <v>29</v>
      </c>
    </row>
    <row r="469" spans="1:19" hidden="1" x14ac:dyDescent="0.2">
      <c r="A469">
        <v>138</v>
      </c>
      <c r="B469" t="s">
        <v>608</v>
      </c>
      <c r="C469" t="s">
        <v>20</v>
      </c>
      <c r="D469">
        <v>11.58</v>
      </c>
      <c r="E469">
        <v>0</v>
      </c>
      <c r="F469" t="s">
        <v>216</v>
      </c>
      <c r="G469" t="s">
        <v>63</v>
      </c>
      <c r="H469" t="s">
        <v>23</v>
      </c>
      <c r="I469" t="s">
        <v>146</v>
      </c>
      <c r="K469" t="e">
        <f>- Other measurements: D24, H16, M11, R38</f>
        <v>#NAME?</v>
      </c>
      <c r="L469" t="s">
        <v>610</v>
      </c>
      <c r="M469" t="s">
        <v>26</v>
      </c>
      <c r="N469">
        <v>2</v>
      </c>
      <c r="P469" t="s">
        <v>27</v>
      </c>
      <c r="Q469" t="s">
        <v>611</v>
      </c>
      <c r="S469" t="s">
        <v>29</v>
      </c>
    </row>
    <row r="470" spans="1:19" hidden="1" x14ac:dyDescent="0.2">
      <c r="A470">
        <v>139</v>
      </c>
      <c r="B470" t="s">
        <v>612</v>
      </c>
      <c r="C470" t="s">
        <v>20</v>
      </c>
      <c r="D470">
        <v>11.54</v>
      </c>
      <c r="E470">
        <v>0</v>
      </c>
      <c r="F470" t="s">
        <v>216</v>
      </c>
      <c r="G470" t="s">
        <v>63</v>
      </c>
      <c r="H470" t="s">
        <v>23</v>
      </c>
      <c r="I470" t="s">
        <v>146</v>
      </c>
      <c r="K470"/>
      <c r="L470" t="s">
        <v>613</v>
      </c>
      <c r="M470" t="s">
        <v>120</v>
      </c>
      <c r="N470">
        <v>5</v>
      </c>
      <c r="P470" t="s">
        <v>27</v>
      </c>
      <c r="Q470" t="s">
        <v>614</v>
      </c>
      <c r="S470" t="s">
        <v>29</v>
      </c>
    </row>
    <row r="471" spans="1:19" hidden="1" x14ac:dyDescent="0.2">
      <c r="A471">
        <v>139</v>
      </c>
      <c r="B471" t="s">
        <v>612</v>
      </c>
      <c r="C471" t="s">
        <v>48</v>
      </c>
      <c r="D471">
        <v>3.4</v>
      </c>
      <c r="E471" t="s">
        <v>86</v>
      </c>
      <c r="F471" t="s">
        <v>216</v>
      </c>
      <c r="G471" t="s">
        <v>63</v>
      </c>
      <c r="H471" t="s">
        <v>23</v>
      </c>
      <c r="I471" t="s">
        <v>87</v>
      </c>
      <c r="K471"/>
      <c r="L471" t="s">
        <v>613</v>
      </c>
      <c r="M471" t="s">
        <v>120</v>
      </c>
      <c r="N471">
        <v>5</v>
      </c>
      <c r="P471" t="s">
        <v>27</v>
      </c>
      <c r="Q471" t="s">
        <v>614</v>
      </c>
      <c r="S471" t="s">
        <v>50</v>
      </c>
    </row>
    <row r="472" spans="1:19" hidden="1" x14ac:dyDescent="0.2">
      <c r="A472">
        <v>139</v>
      </c>
      <c r="B472" t="s">
        <v>612</v>
      </c>
      <c r="C472" t="s">
        <v>20</v>
      </c>
      <c r="D472">
        <v>10.63</v>
      </c>
      <c r="F472" t="s">
        <v>615</v>
      </c>
      <c r="H472" t="s">
        <v>23</v>
      </c>
      <c r="I472" t="s">
        <v>305</v>
      </c>
      <c r="K472"/>
      <c r="L472" t="s">
        <v>613</v>
      </c>
      <c r="M472" t="s">
        <v>120</v>
      </c>
      <c r="N472">
        <v>5</v>
      </c>
      <c r="P472" t="s">
        <v>27</v>
      </c>
      <c r="Q472" t="s">
        <v>614</v>
      </c>
      <c r="S472" t="s">
        <v>29</v>
      </c>
    </row>
    <row r="473" spans="1:19" hidden="1" x14ac:dyDescent="0.2">
      <c r="A473">
        <v>140</v>
      </c>
      <c r="B473" t="s">
        <v>616</v>
      </c>
      <c r="C473" t="s">
        <v>20</v>
      </c>
      <c r="D473">
        <v>11.7</v>
      </c>
      <c r="E473">
        <v>0</v>
      </c>
      <c r="F473" t="s">
        <v>617</v>
      </c>
      <c r="G473" t="s">
        <v>279</v>
      </c>
      <c r="H473" t="s">
        <v>46</v>
      </c>
      <c r="I473" t="s">
        <v>618</v>
      </c>
      <c r="K473"/>
      <c r="L473" t="s">
        <v>619</v>
      </c>
      <c r="M473" t="s">
        <v>26</v>
      </c>
      <c r="N473">
        <v>2</v>
      </c>
      <c r="P473" t="s">
        <v>27</v>
      </c>
      <c r="Q473" t="s">
        <v>620</v>
      </c>
      <c r="S473" t="s">
        <v>29</v>
      </c>
    </row>
    <row r="474" spans="1:19" hidden="1" x14ac:dyDescent="0.2">
      <c r="A474">
        <v>140</v>
      </c>
      <c r="B474" t="s">
        <v>616</v>
      </c>
      <c r="C474" t="s">
        <v>73</v>
      </c>
      <c r="D474">
        <v>8.98</v>
      </c>
      <c r="E474">
        <v>0</v>
      </c>
      <c r="F474" t="s">
        <v>617</v>
      </c>
      <c r="G474" t="s">
        <v>279</v>
      </c>
      <c r="H474" t="s">
        <v>46</v>
      </c>
      <c r="I474" t="s">
        <v>618</v>
      </c>
      <c r="K474"/>
      <c r="L474" t="s">
        <v>619</v>
      </c>
      <c r="M474" t="s">
        <v>26</v>
      </c>
      <c r="N474">
        <v>2</v>
      </c>
      <c r="P474" t="s">
        <v>27</v>
      </c>
      <c r="Q474" t="s">
        <v>620</v>
      </c>
      <c r="S474" t="s">
        <v>29</v>
      </c>
    </row>
    <row r="475" spans="1:19" hidden="1" x14ac:dyDescent="0.2">
      <c r="A475">
        <v>140</v>
      </c>
      <c r="B475" t="s">
        <v>616</v>
      </c>
      <c r="C475" t="s">
        <v>77</v>
      </c>
      <c r="D475">
        <v>8.98</v>
      </c>
      <c r="E475">
        <v>0</v>
      </c>
      <c r="F475" t="s">
        <v>617</v>
      </c>
      <c r="G475" t="s">
        <v>279</v>
      </c>
      <c r="H475" t="s">
        <v>46</v>
      </c>
      <c r="I475" t="s">
        <v>618</v>
      </c>
      <c r="K475"/>
      <c r="L475" t="s">
        <v>619</v>
      </c>
      <c r="M475" t="s">
        <v>26</v>
      </c>
      <c r="N475">
        <v>2</v>
      </c>
      <c r="P475" t="s">
        <v>27</v>
      </c>
      <c r="Q475" t="s">
        <v>620</v>
      </c>
      <c r="S475" t="s">
        <v>29</v>
      </c>
    </row>
    <row r="476" spans="1:19" hidden="1" x14ac:dyDescent="0.2">
      <c r="A476">
        <v>140</v>
      </c>
      <c r="B476" t="s">
        <v>616</v>
      </c>
      <c r="C476" t="s">
        <v>20</v>
      </c>
      <c r="D476">
        <v>10.119999999999999</v>
      </c>
      <c r="E476">
        <v>50</v>
      </c>
      <c r="F476" t="s">
        <v>617</v>
      </c>
      <c r="G476" t="s">
        <v>279</v>
      </c>
      <c r="H476" t="s">
        <v>46</v>
      </c>
      <c r="I476" t="s">
        <v>618</v>
      </c>
      <c r="K476"/>
      <c r="L476" t="s">
        <v>619</v>
      </c>
      <c r="M476" t="s">
        <v>26</v>
      </c>
      <c r="N476">
        <v>2</v>
      </c>
      <c r="P476" t="s">
        <v>27</v>
      </c>
      <c r="Q476" t="s">
        <v>620</v>
      </c>
      <c r="S476" t="s">
        <v>29</v>
      </c>
    </row>
    <row r="477" spans="1:19" hidden="1" x14ac:dyDescent="0.2">
      <c r="A477">
        <v>140</v>
      </c>
      <c r="B477" t="s">
        <v>616</v>
      </c>
      <c r="C477" t="s">
        <v>73</v>
      </c>
      <c r="D477">
        <v>9.19</v>
      </c>
      <c r="E477">
        <v>50</v>
      </c>
      <c r="F477" t="s">
        <v>617</v>
      </c>
      <c r="G477" t="s">
        <v>279</v>
      </c>
      <c r="H477" t="s">
        <v>46</v>
      </c>
      <c r="I477" t="s">
        <v>618</v>
      </c>
      <c r="K477"/>
      <c r="L477" t="s">
        <v>619</v>
      </c>
      <c r="M477" t="s">
        <v>26</v>
      </c>
      <c r="N477">
        <v>2</v>
      </c>
      <c r="P477" t="s">
        <v>27</v>
      </c>
      <c r="Q477" t="s">
        <v>620</v>
      </c>
      <c r="S477" t="s">
        <v>29</v>
      </c>
    </row>
    <row r="478" spans="1:19" hidden="1" x14ac:dyDescent="0.2">
      <c r="A478">
        <v>140</v>
      </c>
      <c r="B478" t="s">
        <v>616</v>
      </c>
      <c r="C478" t="s">
        <v>77</v>
      </c>
      <c r="D478">
        <v>7.62</v>
      </c>
      <c r="E478">
        <v>50</v>
      </c>
      <c r="F478" t="s">
        <v>617</v>
      </c>
      <c r="G478" t="s">
        <v>279</v>
      </c>
      <c r="H478" t="s">
        <v>46</v>
      </c>
      <c r="I478" t="s">
        <v>618</v>
      </c>
      <c r="K478"/>
      <c r="L478" t="s">
        <v>619</v>
      </c>
      <c r="M478" t="s">
        <v>26</v>
      </c>
      <c r="N478">
        <v>2</v>
      </c>
      <c r="P478" t="s">
        <v>27</v>
      </c>
      <c r="Q478" t="s">
        <v>620</v>
      </c>
      <c r="S478" t="s">
        <v>29</v>
      </c>
    </row>
    <row r="479" spans="1:19" hidden="1" x14ac:dyDescent="0.2">
      <c r="A479">
        <v>141</v>
      </c>
      <c r="B479" t="s">
        <v>621</v>
      </c>
      <c r="C479" t="s">
        <v>20</v>
      </c>
      <c r="D479">
        <v>10.1</v>
      </c>
      <c r="E479">
        <v>22</v>
      </c>
      <c r="F479" t="s">
        <v>424</v>
      </c>
      <c r="G479" t="s">
        <v>55</v>
      </c>
      <c r="H479" t="s">
        <v>23</v>
      </c>
      <c r="I479" t="s">
        <v>425</v>
      </c>
      <c r="K479"/>
      <c r="L479" t="s">
        <v>622</v>
      </c>
      <c r="M479" t="s">
        <v>26</v>
      </c>
      <c r="N479">
        <v>2</v>
      </c>
      <c r="P479" t="s">
        <v>27</v>
      </c>
      <c r="Q479" t="s">
        <v>623</v>
      </c>
      <c r="S479" t="s">
        <v>29</v>
      </c>
    </row>
    <row r="480" spans="1:19" hidden="1" x14ac:dyDescent="0.2">
      <c r="A480">
        <v>141</v>
      </c>
      <c r="B480" t="s">
        <v>621</v>
      </c>
      <c r="C480" t="s">
        <v>73</v>
      </c>
      <c r="D480">
        <v>9.1</v>
      </c>
      <c r="E480">
        <v>22</v>
      </c>
      <c r="F480" t="s">
        <v>424</v>
      </c>
      <c r="G480" t="s">
        <v>55</v>
      </c>
      <c r="H480" t="s">
        <v>23</v>
      </c>
      <c r="I480" t="s">
        <v>425</v>
      </c>
      <c r="K480"/>
      <c r="L480" t="s">
        <v>622</v>
      </c>
      <c r="M480" t="s">
        <v>26</v>
      </c>
      <c r="N480">
        <v>2</v>
      </c>
      <c r="P480" t="s">
        <v>27</v>
      </c>
      <c r="Q480" t="s">
        <v>623</v>
      </c>
      <c r="S480" t="s">
        <v>29</v>
      </c>
    </row>
    <row r="481" spans="1:19" hidden="1" x14ac:dyDescent="0.2">
      <c r="A481">
        <v>141</v>
      </c>
      <c r="B481" t="s">
        <v>621</v>
      </c>
      <c r="C481" t="s">
        <v>77</v>
      </c>
      <c r="D481">
        <v>6.5</v>
      </c>
      <c r="E481">
        <v>22</v>
      </c>
      <c r="F481" t="s">
        <v>424</v>
      </c>
      <c r="G481" t="s">
        <v>55</v>
      </c>
      <c r="H481" t="s">
        <v>23</v>
      </c>
      <c r="I481" t="s">
        <v>425</v>
      </c>
      <c r="K481"/>
      <c r="L481" t="s">
        <v>622</v>
      </c>
      <c r="M481" t="s">
        <v>26</v>
      </c>
      <c r="N481">
        <v>2</v>
      </c>
      <c r="P481" t="s">
        <v>27</v>
      </c>
      <c r="Q481" t="s">
        <v>623</v>
      </c>
      <c r="S481" t="s">
        <v>29</v>
      </c>
    </row>
    <row r="482" spans="1:19" hidden="1" x14ac:dyDescent="0.2">
      <c r="A482">
        <v>142</v>
      </c>
      <c r="B482" t="s">
        <v>624</v>
      </c>
      <c r="C482" t="s">
        <v>20</v>
      </c>
      <c r="D482">
        <v>8.93</v>
      </c>
      <c r="E482">
        <v>21</v>
      </c>
      <c r="F482" t="s">
        <v>245</v>
      </c>
      <c r="G482" t="s">
        <v>625</v>
      </c>
      <c r="H482" t="s">
        <v>23</v>
      </c>
      <c r="I482" t="s">
        <v>247</v>
      </c>
      <c r="K482"/>
      <c r="L482" t="s">
        <v>626</v>
      </c>
      <c r="M482" t="s">
        <v>26</v>
      </c>
      <c r="N482">
        <v>2</v>
      </c>
      <c r="P482" t="s">
        <v>27</v>
      </c>
      <c r="Q482" t="s">
        <v>627</v>
      </c>
      <c r="S482" t="s">
        <v>29</v>
      </c>
    </row>
    <row r="483" spans="1:19" hidden="1" x14ac:dyDescent="0.2">
      <c r="A483">
        <v>143</v>
      </c>
      <c r="B483" t="s">
        <v>628</v>
      </c>
      <c r="C483" t="s">
        <v>20</v>
      </c>
      <c r="D483">
        <v>5.3</v>
      </c>
      <c r="E483">
        <v>29</v>
      </c>
      <c r="F483" t="s">
        <v>629</v>
      </c>
      <c r="G483" t="s">
        <v>55</v>
      </c>
      <c r="H483" t="s">
        <v>23</v>
      </c>
      <c r="I483" t="s">
        <v>84</v>
      </c>
      <c r="K483"/>
      <c r="L483" t="s">
        <v>630</v>
      </c>
      <c r="M483" t="s">
        <v>26</v>
      </c>
      <c r="N483">
        <v>2</v>
      </c>
      <c r="P483" t="s">
        <v>27</v>
      </c>
      <c r="Q483" t="s">
        <v>631</v>
      </c>
      <c r="S483" t="s">
        <v>29</v>
      </c>
    </row>
    <row r="484" spans="1:19" x14ac:dyDescent="0.2">
      <c r="A484">
        <v>144</v>
      </c>
      <c r="B484" t="s">
        <v>632</v>
      </c>
      <c r="C484" t="s">
        <v>20</v>
      </c>
      <c r="D484">
        <v>8.2210000000000001</v>
      </c>
      <c r="E484">
        <v>20</v>
      </c>
      <c r="F484" s="1" t="s">
        <v>633</v>
      </c>
      <c r="G484" t="s">
        <v>634</v>
      </c>
      <c r="H484" t="s">
        <v>36</v>
      </c>
      <c r="I484" t="s">
        <v>635</v>
      </c>
      <c r="L484" t="s">
        <v>636</v>
      </c>
      <c r="M484" t="s">
        <v>26</v>
      </c>
      <c r="N484">
        <v>2</v>
      </c>
      <c r="P484" t="s">
        <v>27</v>
      </c>
      <c r="Q484" t="s">
        <v>637</v>
      </c>
      <c r="S484" t="s">
        <v>29</v>
      </c>
    </row>
    <row r="485" spans="1:19" x14ac:dyDescent="0.2">
      <c r="A485">
        <v>144</v>
      </c>
      <c r="B485" t="s">
        <v>632</v>
      </c>
      <c r="C485" t="s">
        <v>20</v>
      </c>
      <c r="D485">
        <v>8.0760000000000005</v>
      </c>
      <c r="E485">
        <v>25</v>
      </c>
      <c r="F485" s="1" t="s">
        <v>633</v>
      </c>
      <c r="G485" t="s">
        <v>634</v>
      </c>
      <c r="H485" t="s">
        <v>36</v>
      </c>
      <c r="I485" t="s">
        <v>635</v>
      </c>
      <c r="L485" t="s">
        <v>636</v>
      </c>
      <c r="M485" t="s">
        <v>26</v>
      </c>
      <c r="N485">
        <v>2</v>
      </c>
      <c r="P485" t="s">
        <v>27</v>
      </c>
      <c r="Q485" t="s">
        <v>637</v>
      </c>
      <c r="S485" t="s">
        <v>29</v>
      </c>
    </row>
    <row r="486" spans="1:19" x14ac:dyDescent="0.2">
      <c r="A486">
        <v>144</v>
      </c>
      <c r="B486" t="s">
        <v>632</v>
      </c>
      <c r="C486" t="s">
        <v>20</v>
      </c>
      <c r="D486">
        <v>7.9370000000000003</v>
      </c>
      <c r="E486">
        <v>30</v>
      </c>
      <c r="F486" s="1" t="s">
        <v>633</v>
      </c>
      <c r="G486" t="s">
        <v>634</v>
      </c>
      <c r="H486" t="s">
        <v>36</v>
      </c>
      <c r="I486" t="s">
        <v>635</v>
      </c>
      <c r="L486" t="s">
        <v>636</v>
      </c>
      <c r="M486" t="s">
        <v>26</v>
      </c>
      <c r="N486">
        <v>2</v>
      </c>
      <c r="P486" t="s">
        <v>27</v>
      </c>
      <c r="Q486" t="s">
        <v>637</v>
      </c>
      <c r="S486" t="s">
        <v>29</v>
      </c>
    </row>
    <row r="487" spans="1:19" hidden="1" x14ac:dyDescent="0.2">
      <c r="A487">
        <v>144</v>
      </c>
      <c r="B487" t="s">
        <v>632</v>
      </c>
      <c r="C487" t="s">
        <v>20</v>
      </c>
      <c r="D487">
        <v>8.0299999999999994</v>
      </c>
      <c r="E487">
        <v>25</v>
      </c>
      <c r="F487" s="1" t="s">
        <v>633</v>
      </c>
      <c r="G487" t="s">
        <v>55</v>
      </c>
      <c r="H487" t="s">
        <v>46</v>
      </c>
      <c r="I487" t="s">
        <v>311</v>
      </c>
      <c r="K487"/>
      <c r="L487" t="s">
        <v>636</v>
      </c>
      <c r="M487" t="s">
        <v>26</v>
      </c>
      <c r="N487">
        <v>2</v>
      </c>
      <c r="P487" t="s">
        <v>27</v>
      </c>
      <c r="Q487" t="s">
        <v>637</v>
      </c>
      <c r="S487" t="s">
        <v>29</v>
      </c>
    </row>
    <row r="488" spans="1:19" hidden="1" x14ac:dyDescent="0.2">
      <c r="A488">
        <v>144</v>
      </c>
      <c r="B488" t="s">
        <v>632</v>
      </c>
      <c r="C488" t="s">
        <v>20</v>
      </c>
      <c r="D488">
        <v>8.1</v>
      </c>
      <c r="E488">
        <v>30</v>
      </c>
      <c r="F488" t="s">
        <v>638</v>
      </c>
      <c r="G488" t="s">
        <v>55</v>
      </c>
      <c r="H488" t="s">
        <v>46</v>
      </c>
      <c r="I488" t="s">
        <v>639</v>
      </c>
      <c r="K488"/>
      <c r="L488" t="s">
        <v>636</v>
      </c>
      <c r="M488" t="s">
        <v>26</v>
      </c>
      <c r="N488">
        <v>2</v>
      </c>
      <c r="P488" t="s">
        <v>27</v>
      </c>
      <c r="Q488" t="s">
        <v>637</v>
      </c>
      <c r="S488" t="s">
        <v>29</v>
      </c>
    </row>
    <row r="489" spans="1:19" x14ac:dyDescent="0.2">
      <c r="A489">
        <v>144</v>
      </c>
      <c r="B489" t="s">
        <v>632</v>
      </c>
      <c r="C489" t="s">
        <v>20</v>
      </c>
      <c r="D489">
        <v>8.85</v>
      </c>
      <c r="E489">
        <v>0</v>
      </c>
      <c r="F489" t="s">
        <v>640</v>
      </c>
      <c r="G489" t="s">
        <v>641</v>
      </c>
      <c r="H489" t="s">
        <v>36</v>
      </c>
      <c r="I489" t="s">
        <v>642</v>
      </c>
      <c r="J489" t="s">
        <v>43</v>
      </c>
      <c r="L489" t="s">
        <v>636</v>
      </c>
      <c r="M489" t="s">
        <v>26</v>
      </c>
      <c r="N489">
        <v>2</v>
      </c>
      <c r="P489" t="s">
        <v>27</v>
      </c>
      <c r="Q489" t="s">
        <v>637</v>
      </c>
      <c r="S489" t="s">
        <v>29</v>
      </c>
    </row>
    <row r="490" spans="1:19" x14ac:dyDescent="0.2">
      <c r="A490">
        <v>144</v>
      </c>
      <c r="B490" t="s">
        <v>632</v>
      </c>
      <c r="C490" t="s">
        <v>20</v>
      </c>
      <c r="D490">
        <v>8.6774000000000004</v>
      </c>
      <c r="E490">
        <v>5</v>
      </c>
      <c r="F490" t="s">
        <v>640</v>
      </c>
      <c r="G490" t="s">
        <v>641</v>
      </c>
      <c r="H490" t="s">
        <v>36</v>
      </c>
      <c r="I490" t="s">
        <v>642</v>
      </c>
      <c r="J490" t="s">
        <v>43</v>
      </c>
      <c r="L490" t="s">
        <v>636</v>
      </c>
      <c r="M490" t="s">
        <v>26</v>
      </c>
      <c r="N490">
        <v>2</v>
      </c>
      <c r="P490" t="s">
        <v>27</v>
      </c>
      <c r="Q490" t="s">
        <v>637</v>
      </c>
      <c r="S490" t="s">
        <v>29</v>
      </c>
    </row>
    <row r="491" spans="1:19" x14ac:dyDescent="0.2">
      <c r="A491">
        <v>144</v>
      </c>
      <c r="B491" t="s">
        <v>632</v>
      </c>
      <c r="C491" t="s">
        <v>20</v>
      </c>
      <c r="D491">
        <v>8.5164000000000009</v>
      </c>
      <c r="E491">
        <v>10</v>
      </c>
      <c r="F491" t="s">
        <v>640</v>
      </c>
      <c r="G491" t="s">
        <v>641</v>
      </c>
      <c r="H491" t="s">
        <v>36</v>
      </c>
      <c r="I491" t="s">
        <v>642</v>
      </c>
      <c r="J491" t="s">
        <v>43</v>
      </c>
      <c r="L491" t="s">
        <v>636</v>
      </c>
      <c r="M491" t="s">
        <v>26</v>
      </c>
      <c r="N491">
        <v>2</v>
      </c>
      <c r="P491" t="s">
        <v>27</v>
      </c>
      <c r="Q491" t="s">
        <v>637</v>
      </c>
      <c r="S491" t="s">
        <v>29</v>
      </c>
    </row>
    <row r="492" spans="1:19" x14ac:dyDescent="0.2">
      <c r="A492">
        <v>144</v>
      </c>
      <c r="B492" t="s">
        <v>632</v>
      </c>
      <c r="C492" t="s">
        <v>20</v>
      </c>
      <c r="D492">
        <v>8.3615999999999993</v>
      </c>
      <c r="E492">
        <v>15</v>
      </c>
      <c r="F492" t="s">
        <v>640</v>
      </c>
      <c r="G492" t="s">
        <v>641</v>
      </c>
      <c r="H492" t="s">
        <v>36</v>
      </c>
      <c r="I492" t="s">
        <v>642</v>
      </c>
      <c r="J492" t="s">
        <v>43</v>
      </c>
      <c r="L492" t="s">
        <v>636</v>
      </c>
      <c r="M492" t="s">
        <v>26</v>
      </c>
      <c r="N492">
        <v>2</v>
      </c>
      <c r="P492" t="s">
        <v>27</v>
      </c>
      <c r="Q492" t="s">
        <v>637</v>
      </c>
      <c r="S492" t="s">
        <v>29</v>
      </c>
    </row>
    <row r="493" spans="1:19" x14ac:dyDescent="0.2">
      <c r="A493">
        <v>144</v>
      </c>
      <c r="B493" t="s">
        <v>632</v>
      </c>
      <c r="C493" t="s">
        <v>20</v>
      </c>
      <c r="D493">
        <v>8.2138000000000009</v>
      </c>
      <c r="E493">
        <v>20</v>
      </c>
      <c r="F493" t="s">
        <v>640</v>
      </c>
      <c r="G493" t="s">
        <v>641</v>
      </c>
      <c r="H493" t="s">
        <v>36</v>
      </c>
      <c r="I493" t="s">
        <v>642</v>
      </c>
      <c r="J493" t="s">
        <v>43</v>
      </c>
      <c r="L493" t="s">
        <v>636</v>
      </c>
      <c r="M493" t="s">
        <v>26</v>
      </c>
      <c r="N493">
        <v>2</v>
      </c>
      <c r="P493" t="s">
        <v>27</v>
      </c>
      <c r="Q493" t="s">
        <v>637</v>
      </c>
      <c r="S493" t="s">
        <v>29</v>
      </c>
    </row>
    <row r="494" spans="1:19" x14ac:dyDescent="0.2">
      <c r="A494">
        <v>144</v>
      </c>
      <c r="B494" t="s">
        <v>632</v>
      </c>
      <c r="C494" t="s">
        <v>20</v>
      </c>
      <c r="D494">
        <v>8.0746000000000002</v>
      </c>
      <c r="E494">
        <v>25</v>
      </c>
      <c r="F494" t="s">
        <v>640</v>
      </c>
      <c r="G494" t="s">
        <v>641</v>
      </c>
      <c r="H494" t="s">
        <v>36</v>
      </c>
      <c r="I494" t="s">
        <v>642</v>
      </c>
      <c r="J494" t="s">
        <v>43</v>
      </c>
      <c r="L494" t="s">
        <v>636</v>
      </c>
      <c r="M494" t="s">
        <v>26</v>
      </c>
      <c r="N494">
        <v>2</v>
      </c>
      <c r="P494" t="s">
        <v>27</v>
      </c>
      <c r="Q494" t="s">
        <v>637</v>
      </c>
      <c r="S494" t="s">
        <v>29</v>
      </c>
    </row>
    <row r="495" spans="1:19" x14ac:dyDescent="0.2">
      <c r="A495">
        <v>144</v>
      </c>
      <c r="B495" t="s">
        <v>632</v>
      </c>
      <c r="C495" t="s">
        <v>20</v>
      </c>
      <c r="D495">
        <v>7.9344000000000001</v>
      </c>
      <c r="E495">
        <v>30</v>
      </c>
      <c r="F495" t="s">
        <v>640</v>
      </c>
      <c r="G495" t="s">
        <v>641</v>
      </c>
      <c r="H495" t="s">
        <v>36</v>
      </c>
      <c r="I495" t="s">
        <v>642</v>
      </c>
      <c r="J495" t="s">
        <v>43</v>
      </c>
      <c r="L495" t="s">
        <v>636</v>
      </c>
      <c r="M495" t="s">
        <v>26</v>
      </c>
      <c r="N495">
        <v>2</v>
      </c>
      <c r="P495" t="s">
        <v>27</v>
      </c>
      <c r="Q495" t="s">
        <v>637</v>
      </c>
      <c r="S495" t="s">
        <v>29</v>
      </c>
    </row>
    <row r="496" spans="1:19" x14ac:dyDescent="0.2">
      <c r="A496">
        <v>144</v>
      </c>
      <c r="B496" t="s">
        <v>632</v>
      </c>
      <c r="C496" t="s">
        <v>20</v>
      </c>
      <c r="D496">
        <v>7.8030999999999997</v>
      </c>
      <c r="E496">
        <v>35</v>
      </c>
      <c r="F496" t="s">
        <v>640</v>
      </c>
      <c r="G496" t="s">
        <v>641</v>
      </c>
      <c r="H496" t="s">
        <v>36</v>
      </c>
      <c r="I496" t="s">
        <v>642</v>
      </c>
      <c r="J496" t="s">
        <v>43</v>
      </c>
      <c r="L496" t="s">
        <v>636</v>
      </c>
      <c r="M496" t="s">
        <v>26</v>
      </c>
      <c r="N496">
        <v>2</v>
      </c>
      <c r="P496" t="s">
        <v>27</v>
      </c>
      <c r="Q496" t="s">
        <v>637</v>
      </c>
      <c r="S496" t="s">
        <v>29</v>
      </c>
    </row>
    <row r="497" spans="1:19" x14ac:dyDescent="0.2">
      <c r="A497">
        <v>144</v>
      </c>
      <c r="B497" t="s">
        <v>632</v>
      </c>
      <c r="C497" t="s">
        <v>20</v>
      </c>
      <c r="D497">
        <v>7.6772</v>
      </c>
      <c r="E497">
        <v>40</v>
      </c>
      <c r="F497" t="s">
        <v>640</v>
      </c>
      <c r="G497" t="s">
        <v>641</v>
      </c>
      <c r="H497" t="s">
        <v>36</v>
      </c>
      <c r="I497" t="s">
        <v>642</v>
      </c>
      <c r="J497" t="s">
        <v>43</v>
      </c>
      <c r="L497" t="s">
        <v>636</v>
      </c>
      <c r="M497" t="s">
        <v>26</v>
      </c>
      <c r="N497">
        <v>2</v>
      </c>
      <c r="P497" t="s">
        <v>27</v>
      </c>
      <c r="Q497" t="s">
        <v>637</v>
      </c>
      <c r="S497" t="s">
        <v>29</v>
      </c>
    </row>
    <row r="498" spans="1:19" x14ac:dyDescent="0.2">
      <c r="A498">
        <v>144</v>
      </c>
      <c r="B498" t="s">
        <v>632</v>
      </c>
      <c r="C498" t="s">
        <v>20</v>
      </c>
      <c r="D498">
        <v>7.5542999999999996</v>
      </c>
      <c r="E498">
        <v>45</v>
      </c>
      <c r="F498" t="s">
        <v>640</v>
      </c>
      <c r="G498" t="s">
        <v>641</v>
      </c>
      <c r="H498" t="s">
        <v>36</v>
      </c>
      <c r="I498" t="s">
        <v>642</v>
      </c>
      <c r="J498" t="s">
        <v>43</v>
      </c>
      <c r="L498" t="s">
        <v>636</v>
      </c>
      <c r="M498" t="s">
        <v>26</v>
      </c>
      <c r="N498">
        <v>2</v>
      </c>
      <c r="P498" t="s">
        <v>27</v>
      </c>
      <c r="Q498" t="s">
        <v>637</v>
      </c>
      <c r="S498" t="s">
        <v>29</v>
      </c>
    </row>
    <row r="499" spans="1:19" x14ac:dyDescent="0.2">
      <c r="A499">
        <v>144</v>
      </c>
      <c r="B499" t="s">
        <v>632</v>
      </c>
      <c r="C499" t="s">
        <v>20</v>
      </c>
      <c r="D499">
        <v>7.4364999999999997</v>
      </c>
      <c r="E499">
        <v>50</v>
      </c>
      <c r="F499" t="s">
        <v>640</v>
      </c>
      <c r="G499" t="s">
        <v>641</v>
      </c>
      <c r="H499" t="s">
        <v>36</v>
      </c>
      <c r="I499" t="s">
        <v>642</v>
      </c>
      <c r="J499" t="s">
        <v>43</v>
      </c>
      <c r="L499" t="s">
        <v>636</v>
      </c>
      <c r="M499" t="s">
        <v>26</v>
      </c>
      <c r="N499">
        <v>2</v>
      </c>
      <c r="P499" t="s">
        <v>27</v>
      </c>
      <c r="Q499" t="s">
        <v>637</v>
      </c>
      <c r="S499" t="s">
        <v>29</v>
      </c>
    </row>
    <row r="500" spans="1:19" hidden="1" x14ac:dyDescent="0.2">
      <c r="A500">
        <v>144</v>
      </c>
      <c r="B500" t="s">
        <v>632</v>
      </c>
      <c r="C500" t="s">
        <v>20</v>
      </c>
      <c r="D500">
        <v>8.6630000000000003</v>
      </c>
      <c r="E500">
        <v>5</v>
      </c>
      <c r="F500" t="s">
        <v>640</v>
      </c>
      <c r="I500" t="s">
        <v>643</v>
      </c>
      <c r="K500"/>
      <c r="L500" t="s">
        <v>636</v>
      </c>
      <c r="M500" t="s">
        <v>26</v>
      </c>
      <c r="N500">
        <v>2</v>
      </c>
      <c r="P500" t="s">
        <v>27</v>
      </c>
      <c r="Q500" t="s">
        <v>637</v>
      </c>
      <c r="S500" t="s">
        <v>29</v>
      </c>
    </row>
    <row r="501" spans="1:19" hidden="1" x14ac:dyDescent="0.2">
      <c r="A501">
        <v>144</v>
      </c>
      <c r="B501" t="s">
        <v>632</v>
      </c>
      <c r="C501" t="s">
        <v>20</v>
      </c>
      <c r="D501">
        <v>8.3689999999999998</v>
      </c>
      <c r="E501">
        <v>15</v>
      </c>
      <c r="F501" t="s">
        <v>640</v>
      </c>
      <c r="I501" t="s">
        <v>643</v>
      </c>
      <c r="K501"/>
      <c r="L501" t="s">
        <v>636</v>
      </c>
      <c r="M501" t="s">
        <v>26</v>
      </c>
      <c r="N501">
        <v>2</v>
      </c>
      <c r="P501" t="s">
        <v>27</v>
      </c>
      <c r="Q501" t="s">
        <v>637</v>
      </c>
      <c r="S501" t="s">
        <v>29</v>
      </c>
    </row>
    <row r="502" spans="1:19" hidden="1" x14ac:dyDescent="0.2">
      <c r="A502">
        <v>144</v>
      </c>
      <c r="B502" t="s">
        <v>632</v>
      </c>
      <c r="C502" t="s">
        <v>20</v>
      </c>
      <c r="D502">
        <v>8.0790000000000006</v>
      </c>
      <c r="E502">
        <v>25</v>
      </c>
      <c r="F502" t="s">
        <v>640</v>
      </c>
      <c r="I502" t="s">
        <v>643</v>
      </c>
      <c r="K502"/>
      <c r="L502" t="s">
        <v>636</v>
      </c>
      <c r="M502" t="s">
        <v>26</v>
      </c>
      <c r="N502">
        <v>2</v>
      </c>
      <c r="P502" t="s">
        <v>27</v>
      </c>
      <c r="Q502" t="s">
        <v>637</v>
      </c>
      <c r="S502" t="s">
        <v>29</v>
      </c>
    </row>
    <row r="503" spans="1:19" hidden="1" x14ac:dyDescent="0.2">
      <c r="A503">
        <v>144</v>
      </c>
      <c r="B503" t="s">
        <v>632</v>
      </c>
      <c r="C503" t="s">
        <v>20</v>
      </c>
      <c r="D503">
        <v>7.8049999999999997</v>
      </c>
      <c r="E503">
        <v>35</v>
      </c>
      <c r="F503" t="s">
        <v>640</v>
      </c>
      <c r="I503" t="s">
        <v>643</v>
      </c>
      <c r="K503"/>
      <c r="L503" t="s">
        <v>636</v>
      </c>
      <c r="M503" t="s">
        <v>26</v>
      </c>
      <c r="N503">
        <v>2</v>
      </c>
      <c r="P503" t="s">
        <v>27</v>
      </c>
      <c r="Q503" t="s">
        <v>637</v>
      </c>
      <c r="S503" t="s">
        <v>29</v>
      </c>
    </row>
    <row r="504" spans="1:19" hidden="1" x14ac:dyDescent="0.2">
      <c r="A504">
        <v>144</v>
      </c>
      <c r="B504" t="s">
        <v>632</v>
      </c>
      <c r="C504" t="s">
        <v>20</v>
      </c>
      <c r="D504">
        <v>7.5510000000000002</v>
      </c>
      <c r="E504">
        <v>45</v>
      </c>
      <c r="F504" t="s">
        <v>640</v>
      </c>
      <c r="I504" t="s">
        <v>643</v>
      </c>
      <c r="K504"/>
      <c r="L504" t="s">
        <v>636</v>
      </c>
      <c r="M504" t="s">
        <v>26</v>
      </c>
      <c r="N504">
        <v>2</v>
      </c>
      <c r="P504" t="s">
        <v>27</v>
      </c>
      <c r="Q504" t="s">
        <v>637</v>
      </c>
      <c r="S504" t="s">
        <v>29</v>
      </c>
    </row>
    <row r="505" spans="1:19" hidden="1" x14ac:dyDescent="0.2">
      <c r="A505">
        <v>144</v>
      </c>
      <c r="B505" t="s">
        <v>632</v>
      </c>
      <c r="C505" t="s">
        <v>20</v>
      </c>
      <c r="D505">
        <v>7.3250000000000002</v>
      </c>
      <c r="E505">
        <v>55</v>
      </c>
      <c r="F505" t="s">
        <v>640</v>
      </c>
      <c r="I505" t="s">
        <v>643</v>
      </c>
      <c r="K505"/>
      <c r="L505" t="s">
        <v>636</v>
      </c>
      <c r="M505" t="s">
        <v>26</v>
      </c>
      <c r="N505">
        <v>2</v>
      </c>
      <c r="P505" t="s">
        <v>27</v>
      </c>
      <c r="Q505" t="s">
        <v>637</v>
      </c>
      <c r="S505" t="s">
        <v>29</v>
      </c>
    </row>
    <row r="506" spans="1:19" x14ac:dyDescent="0.2">
      <c r="A506">
        <v>145</v>
      </c>
      <c r="B506" t="s">
        <v>644</v>
      </c>
      <c r="C506" t="s">
        <v>20</v>
      </c>
      <c r="D506">
        <v>9.6115999999999993</v>
      </c>
      <c r="E506">
        <v>0</v>
      </c>
      <c r="F506" t="s">
        <v>645</v>
      </c>
      <c r="G506" t="s">
        <v>300</v>
      </c>
      <c r="H506" t="s">
        <v>36</v>
      </c>
      <c r="I506" t="s">
        <v>646</v>
      </c>
      <c r="J506" t="s">
        <v>43</v>
      </c>
      <c r="L506" t="s">
        <v>647</v>
      </c>
      <c r="M506" t="s">
        <v>26</v>
      </c>
      <c r="N506">
        <v>2</v>
      </c>
      <c r="P506" t="s">
        <v>27</v>
      </c>
      <c r="Q506" t="s">
        <v>648</v>
      </c>
      <c r="S506" t="s">
        <v>29</v>
      </c>
    </row>
    <row r="507" spans="1:19" x14ac:dyDescent="0.2">
      <c r="A507">
        <v>145</v>
      </c>
      <c r="B507" t="s">
        <v>644</v>
      </c>
      <c r="C507" t="s">
        <v>20</v>
      </c>
      <c r="D507">
        <v>9.4328000000000003</v>
      </c>
      <c r="E507">
        <v>5</v>
      </c>
      <c r="F507" t="s">
        <v>645</v>
      </c>
      <c r="G507" t="s">
        <v>300</v>
      </c>
      <c r="H507" t="s">
        <v>36</v>
      </c>
      <c r="I507" t="s">
        <v>646</v>
      </c>
      <c r="J507" t="s">
        <v>43</v>
      </c>
      <c r="L507" t="s">
        <v>647</v>
      </c>
      <c r="M507" t="s">
        <v>26</v>
      </c>
      <c r="N507">
        <v>2</v>
      </c>
      <c r="P507" t="s">
        <v>27</v>
      </c>
      <c r="Q507" t="s">
        <v>648</v>
      </c>
      <c r="S507" t="s">
        <v>29</v>
      </c>
    </row>
    <row r="508" spans="1:19" x14ac:dyDescent="0.2">
      <c r="A508">
        <v>145</v>
      </c>
      <c r="B508" t="s">
        <v>644</v>
      </c>
      <c r="C508" t="s">
        <v>20</v>
      </c>
      <c r="D508">
        <v>9.2658000000000005</v>
      </c>
      <c r="E508">
        <v>10</v>
      </c>
      <c r="F508" t="s">
        <v>645</v>
      </c>
      <c r="G508" t="s">
        <v>300</v>
      </c>
      <c r="H508" t="s">
        <v>36</v>
      </c>
      <c r="I508" t="s">
        <v>646</v>
      </c>
      <c r="J508" t="s">
        <v>43</v>
      </c>
      <c r="L508" t="s">
        <v>647</v>
      </c>
      <c r="M508" t="s">
        <v>26</v>
      </c>
      <c r="N508">
        <v>2</v>
      </c>
      <c r="P508" t="s">
        <v>27</v>
      </c>
      <c r="Q508" t="s">
        <v>648</v>
      </c>
      <c r="S508" t="s">
        <v>29</v>
      </c>
    </row>
    <row r="509" spans="1:19" x14ac:dyDescent="0.2">
      <c r="A509">
        <v>145</v>
      </c>
      <c r="B509" t="s">
        <v>644</v>
      </c>
      <c r="C509" t="s">
        <v>20</v>
      </c>
      <c r="D509">
        <v>9.1049000000000007</v>
      </c>
      <c r="E509">
        <v>15</v>
      </c>
      <c r="F509" t="s">
        <v>645</v>
      </c>
      <c r="G509" t="s">
        <v>300</v>
      </c>
      <c r="H509" t="s">
        <v>36</v>
      </c>
      <c r="I509" t="s">
        <v>646</v>
      </c>
      <c r="J509" t="s">
        <v>43</v>
      </c>
      <c r="L509" t="s">
        <v>647</v>
      </c>
      <c r="M509" t="s">
        <v>26</v>
      </c>
      <c r="N509">
        <v>2</v>
      </c>
      <c r="P509" t="s">
        <v>27</v>
      </c>
      <c r="Q509" t="s">
        <v>648</v>
      </c>
      <c r="S509" t="s">
        <v>29</v>
      </c>
    </row>
    <row r="510" spans="1:19" x14ac:dyDescent="0.2">
      <c r="A510">
        <v>145</v>
      </c>
      <c r="B510" t="s">
        <v>644</v>
      </c>
      <c r="C510" t="s">
        <v>20</v>
      </c>
      <c r="D510">
        <v>8.9507999999999992</v>
      </c>
      <c r="E510">
        <v>20</v>
      </c>
      <c r="F510" t="s">
        <v>645</v>
      </c>
      <c r="G510" t="s">
        <v>300</v>
      </c>
      <c r="H510" t="s">
        <v>36</v>
      </c>
      <c r="I510" t="s">
        <v>646</v>
      </c>
      <c r="J510" t="s">
        <v>43</v>
      </c>
      <c r="L510" t="s">
        <v>647</v>
      </c>
      <c r="M510" t="s">
        <v>26</v>
      </c>
      <c r="N510">
        <v>2</v>
      </c>
      <c r="P510" t="s">
        <v>27</v>
      </c>
      <c r="Q510" t="s">
        <v>648</v>
      </c>
      <c r="S510" t="s">
        <v>29</v>
      </c>
    </row>
    <row r="511" spans="1:19" x14ac:dyDescent="0.2">
      <c r="A511">
        <v>145</v>
      </c>
      <c r="B511" t="s">
        <v>644</v>
      </c>
      <c r="C511" t="s">
        <v>20</v>
      </c>
      <c r="D511">
        <v>8.8012999999999995</v>
      </c>
      <c r="E511">
        <v>25</v>
      </c>
      <c r="F511" t="s">
        <v>645</v>
      </c>
      <c r="G511" t="s">
        <v>300</v>
      </c>
      <c r="H511" t="s">
        <v>36</v>
      </c>
      <c r="I511" t="s">
        <v>646</v>
      </c>
      <c r="J511" t="s">
        <v>43</v>
      </c>
      <c r="L511" t="s">
        <v>647</v>
      </c>
      <c r="M511" t="s">
        <v>26</v>
      </c>
      <c r="N511">
        <v>2</v>
      </c>
      <c r="P511" t="s">
        <v>27</v>
      </c>
      <c r="Q511" t="s">
        <v>648</v>
      </c>
      <c r="S511" t="s">
        <v>29</v>
      </c>
    </row>
    <row r="512" spans="1:19" x14ac:dyDescent="0.2">
      <c r="A512">
        <v>145</v>
      </c>
      <c r="B512" t="s">
        <v>644</v>
      </c>
      <c r="C512" t="s">
        <v>20</v>
      </c>
      <c r="D512">
        <v>8.6587999999999994</v>
      </c>
      <c r="E512">
        <v>30</v>
      </c>
      <c r="F512" t="s">
        <v>645</v>
      </c>
      <c r="G512" t="s">
        <v>300</v>
      </c>
      <c r="H512" t="s">
        <v>36</v>
      </c>
      <c r="I512" t="s">
        <v>646</v>
      </c>
      <c r="J512" t="s">
        <v>43</v>
      </c>
      <c r="L512" t="s">
        <v>647</v>
      </c>
      <c r="M512" t="s">
        <v>26</v>
      </c>
      <c r="N512">
        <v>2</v>
      </c>
      <c r="P512" t="s">
        <v>27</v>
      </c>
      <c r="Q512" t="s">
        <v>648</v>
      </c>
      <c r="S512" t="s">
        <v>29</v>
      </c>
    </row>
    <row r="513" spans="1:19" x14ac:dyDescent="0.2">
      <c r="A513">
        <v>145</v>
      </c>
      <c r="B513" t="s">
        <v>644</v>
      </c>
      <c r="C513" t="s">
        <v>20</v>
      </c>
      <c r="D513">
        <v>8.5192999999999994</v>
      </c>
      <c r="E513">
        <v>35</v>
      </c>
      <c r="F513" t="s">
        <v>645</v>
      </c>
      <c r="G513" t="s">
        <v>300</v>
      </c>
      <c r="H513" t="s">
        <v>36</v>
      </c>
      <c r="I513" t="s">
        <v>646</v>
      </c>
      <c r="J513" t="s">
        <v>43</v>
      </c>
      <c r="L513" t="s">
        <v>647</v>
      </c>
      <c r="M513" t="s">
        <v>26</v>
      </c>
      <c r="N513">
        <v>2</v>
      </c>
      <c r="P513" t="s">
        <v>27</v>
      </c>
      <c r="Q513" t="s">
        <v>648</v>
      </c>
      <c r="S513" t="s">
        <v>29</v>
      </c>
    </row>
    <row r="514" spans="1:19" x14ac:dyDescent="0.2">
      <c r="A514">
        <v>145</v>
      </c>
      <c r="B514" t="s">
        <v>644</v>
      </c>
      <c r="C514" t="s">
        <v>20</v>
      </c>
      <c r="D514">
        <v>8.3854000000000006</v>
      </c>
      <c r="E514">
        <v>40</v>
      </c>
      <c r="F514" t="s">
        <v>645</v>
      </c>
      <c r="G514" t="s">
        <v>300</v>
      </c>
      <c r="H514" t="s">
        <v>36</v>
      </c>
      <c r="I514" t="s">
        <v>646</v>
      </c>
      <c r="J514" t="s">
        <v>43</v>
      </c>
      <c r="L514" t="s">
        <v>647</v>
      </c>
      <c r="M514" t="s">
        <v>26</v>
      </c>
      <c r="N514">
        <v>2</v>
      </c>
      <c r="P514" t="s">
        <v>27</v>
      </c>
      <c r="Q514" t="s">
        <v>648</v>
      </c>
      <c r="S514" t="s">
        <v>29</v>
      </c>
    </row>
    <row r="515" spans="1:19" x14ac:dyDescent="0.2">
      <c r="A515">
        <v>145</v>
      </c>
      <c r="B515" t="s">
        <v>644</v>
      </c>
      <c r="C515" t="s">
        <v>20</v>
      </c>
      <c r="D515">
        <v>8.2568999999999999</v>
      </c>
      <c r="E515">
        <v>45</v>
      </c>
      <c r="F515" t="s">
        <v>645</v>
      </c>
      <c r="G515" t="s">
        <v>300</v>
      </c>
      <c r="H515" t="s">
        <v>36</v>
      </c>
      <c r="I515" t="s">
        <v>646</v>
      </c>
      <c r="J515" t="s">
        <v>43</v>
      </c>
      <c r="L515" t="s">
        <v>647</v>
      </c>
      <c r="M515" t="s">
        <v>26</v>
      </c>
      <c r="N515">
        <v>2</v>
      </c>
      <c r="P515" t="s">
        <v>27</v>
      </c>
      <c r="Q515" t="s">
        <v>648</v>
      </c>
      <c r="S515" t="s">
        <v>29</v>
      </c>
    </row>
    <row r="516" spans="1:19" x14ac:dyDescent="0.2">
      <c r="A516">
        <v>145</v>
      </c>
      <c r="B516" t="s">
        <v>644</v>
      </c>
      <c r="C516" t="s">
        <v>20</v>
      </c>
      <c r="D516">
        <v>8.1321999999999992</v>
      </c>
      <c r="E516">
        <v>50</v>
      </c>
      <c r="F516" t="s">
        <v>645</v>
      </c>
      <c r="G516" t="s">
        <v>300</v>
      </c>
      <c r="H516" t="s">
        <v>36</v>
      </c>
      <c r="I516" t="s">
        <v>646</v>
      </c>
      <c r="J516" t="s">
        <v>43</v>
      </c>
      <c r="L516" t="s">
        <v>647</v>
      </c>
      <c r="M516" t="s">
        <v>26</v>
      </c>
      <c r="N516">
        <v>2</v>
      </c>
      <c r="P516" t="s">
        <v>27</v>
      </c>
      <c r="Q516" t="s">
        <v>648</v>
      </c>
      <c r="S516" t="s">
        <v>29</v>
      </c>
    </row>
    <row r="517" spans="1:19" hidden="1" x14ac:dyDescent="0.2">
      <c r="A517">
        <v>145</v>
      </c>
      <c r="B517" t="s">
        <v>644</v>
      </c>
      <c r="C517" t="s">
        <v>20</v>
      </c>
      <c r="D517">
        <v>8.7899999999999991</v>
      </c>
      <c r="E517">
        <v>25</v>
      </c>
      <c r="F517" t="s">
        <v>645</v>
      </c>
      <c r="G517" t="s">
        <v>189</v>
      </c>
      <c r="I517" t="s">
        <v>649</v>
      </c>
      <c r="K517"/>
      <c r="L517" t="s">
        <v>647</v>
      </c>
      <c r="M517" t="s">
        <v>26</v>
      </c>
      <c r="N517">
        <v>2</v>
      </c>
      <c r="P517" t="s">
        <v>27</v>
      </c>
      <c r="Q517" t="s">
        <v>648</v>
      </c>
      <c r="S517" t="s">
        <v>29</v>
      </c>
    </row>
    <row r="518" spans="1:19" hidden="1" x14ac:dyDescent="0.2">
      <c r="A518">
        <v>145</v>
      </c>
      <c r="B518" t="s">
        <v>644</v>
      </c>
      <c r="C518" t="s">
        <v>20</v>
      </c>
      <c r="D518">
        <v>9.3770000000000007</v>
      </c>
      <c r="E518">
        <v>5</v>
      </c>
      <c r="F518" t="s">
        <v>645</v>
      </c>
      <c r="I518" t="s">
        <v>643</v>
      </c>
      <c r="K518"/>
      <c r="L518" t="s">
        <v>647</v>
      </c>
      <c r="M518" t="s">
        <v>26</v>
      </c>
      <c r="N518">
        <v>2</v>
      </c>
      <c r="P518" t="s">
        <v>27</v>
      </c>
      <c r="Q518" t="s">
        <v>648</v>
      </c>
      <c r="S518" t="s">
        <v>29</v>
      </c>
    </row>
    <row r="519" spans="1:19" hidden="1" x14ac:dyDescent="0.2">
      <c r="A519">
        <v>145</v>
      </c>
      <c r="B519" t="s">
        <v>644</v>
      </c>
      <c r="C519" t="s">
        <v>20</v>
      </c>
      <c r="D519">
        <v>9.0890000000000004</v>
      </c>
      <c r="E519">
        <v>15</v>
      </c>
      <c r="F519" t="s">
        <v>645</v>
      </c>
      <c r="I519" t="s">
        <v>643</v>
      </c>
      <c r="K519"/>
      <c r="L519" t="s">
        <v>647</v>
      </c>
      <c r="M519" t="s">
        <v>26</v>
      </c>
      <c r="N519">
        <v>2</v>
      </c>
      <c r="P519" t="s">
        <v>27</v>
      </c>
      <c r="Q519" t="s">
        <v>648</v>
      </c>
      <c r="S519" t="s">
        <v>29</v>
      </c>
    </row>
    <row r="520" spans="1:19" hidden="1" x14ac:dyDescent="0.2">
      <c r="A520">
        <v>145</v>
      </c>
      <c r="B520" t="s">
        <v>644</v>
      </c>
      <c r="C520" t="s">
        <v>20</v>
      </c>
      <c r="D520">
        <v>8.7880000000000003</v>
      </c>
      <c r="E520">
        <v>25</v>
      </c>
      <c r="F520" t="s">
        <v>645</v>
      </c>
      <c r="I520" t="s">
        <v>643</v>
      </c>
      <c r="K520"/>
      <c r="L520" t="s">
        <v>647</v>
      </c>
      <c r="M520" t="s">
        <v>26</v>
      </c>
      <c r="N520">
        <v>2</v>
      </c>
      <c r="P520" t="s">
        <v>27</v>
      </c>
      <c r="Q520" t="s">
        <v>648</v>
      </c>
      <c r="S520" t="s">
        <v>29</v>
      </c>
    </row>
    <row r="521" spans="1:19" hidden="1" x14ac:dyDescent="0.2">
      <c r="A521">
        <v>145</v>
      </c>
      <c r="B521" t="s">
        <v>644</v>
      </c>
      <c r="C521" t="s">
        <v>20</v>
      </c>
      <c r="D521">
        <v>8.5039999999999996</v>
      </c>
      <c r="E521">
        <v>35</v>
      </c>
      <c r="F521" t="s">
        <v>645</v>
      </c>
      <c r="I521" t="s">
        <v>643</v>
      </c>
      <c r="K521"/>
      <c r="L521" t="s">
        <v>647</v>
      </c>
      <c r="M521" t="s">
        <v>26</v>
      </c>
      <c r="N521">
        <v>2</v>
      </c>
      <c r="P521" t="s">
        <v>27</v>
      </c>
      <c r="Q521" t="s">
        <v>648</v>
      </c>
      <c r="S521" t="s">
        <v>29</v>
      </c>
    </row>
    <row r="522" spans="1:19" hidden="1" x14ac:dyDescent="0.2">
      <c r="A522">
        <v>145</v>
      </c>
      <c r="B522" t="s">
        <v>644</v>
      </c>
      <c r="C522" t="s">
        <v>20</v>
      </c>
      <c r="D522">
        <v>8.2370000000000001</v>
      </c>
      <c r="E522">
        <v>45</v>
      </c>
      <c r="F522" t="s">
        <v>645</v>
      </c>
      <c r="I522" t="s">
        <v>643</v>
      </c>
      <c r="K522"/>
      <c r="L522" t="s">
        <v>647</v>
      </c>
      <c r="M522" t="s">
        <v>26</v>
      </c>
      <c r="N522">
        <v>2</v>
      </c>
      <c r="P522" t="s">
        <v>27</v>
      </c>
      <c r="Q522" t="s">
        <v>648</v>
      </c>
      <c r="S522" t="s">
        <v>29</v>
      </c>
    </row>
    <row r="523" spans="1:19" hidden="1" x14ac:dyDescent="0.2">
      <c r="A523">
        <v>145</v>
      </c>
      <c r="B523" t="s">
        <v>644</v>
      </c>
      <c r="C523" t="s">
        <v>20</v>
      </c>
      <c r="D523">
        <v>7.99</v>
      </c>
      <c r="E523">
        <v>55</v>
      </c>
      <c r="F523" t="s">
        <v>645</v>
      </c>
      <c r="I523" t="s">
        <v>643</v>
      </c>
      <c r="K523"/>
      <c r="L523" t="s">
        <v>647</v>
      </c>
      <c r="M523" t="s">
        <v>26</v>
      </c>
      <c r="N523">
        <v>2</v>
      </c>
      <c r="P523" t="s">
        <v>27</v>
      </c>
      <c r="Q523" t="s">
        <v>648</v>
      </c>
      <c r="S523" t="s">
        <v>29</v>
      </c>
    </row>
    <row r="524" spans="1:19" hidden="1" x14ac:dyDescent="0.2">
      <c r="A524">
        <v>145</v>
      </c>
      <c r="B524" t="s">
        <v>644</v>
      </c>
      <c r="C524" t="s">
        <v>20</v>
      </c>
      <c r="D524">
        <v>8.8000000000000007</v>
      </c>
      <c r="E524">
        <v>25</v>
      </c>
      <c r="F524" t="s">
        <v>650</v>
      </c>
      <c r="G524" t="s">
        <v>55</v>
      </c>
      <c r="H524" t="s">
        <v>46</v>
      </c>
      <c r="I524" t="s">
        <v>296</v>
      </c>
      <c r="K524"/>
      <c r="L524" t="s">
        <v>647</v>
      </c>
      <c r="M524" t="s">
        <v>26</v>
      </c>
      <c r="N524">
        <v>2</v>
      </c>
      <c r="P524" t="s">
        <v>27</v>
      </c>
      <c r="Q524" t="s">
        <v>648</v>
      </c>
      <c r="S524" t="s">
        <v>29</v>
      </c>
    </row>
    <row r="525" spans="1:19" hidden="1" x14ac:dyDescent="0.2">
      <c r="A525">
        <v>145</v>
      </c>
      <c r="B525" t="s">
        <v>644</v>
      </c>
      <c r="C525" t="s">
        <v>20</v>
      </c>
      <c r="D525">
        <v>8.76</v>
      </c>
      <c r="E525">
        <v>25</v>
      </c>
      <c r="F525" t="s">
        <v>650</v>
      </c>
      <c r="G525" t="s">
        <v>55</v>
      </c>
      <c r="H525" t="s">
        <v>46</v>
      </c>
      <c r="I525" t="s">
        <v>311</v>
      </c>
      <c r="K525"/>
      <c r="L525" t="s">
        <v>647</v>
      </c>
      <c r="M525" t="s">
        <v>26</v>
      </c>
      <c r="N525">
        <v>2</v>
      </c>
      <c r="P525" t="s">
        <v>27</v>
      </c>
      <c r="Q525" t="s">
        <v>648</v>
      </c>
      <c r="S525" t="s">
        <v>29</v>
      </c>
    </row>
    <row r="526" spans="1:19" hidden="1" x14ac:dyDescent="0.2">
      <c r="A526">
        <v>146</v>
      </c>
      <c r="B526" t="s">
        <v>651</v>
      </c>
      <c r="C526" t="s">
        <v>20</v>
      </c>
      <c r="D526">
        <v>10.15</v>
      </c>
      <c r="E526">
        <v>25</v>
      </c>
      <c r="F526" t="s">
        <v>652</v>
      </c>
      <c r="G526" t="s">
        <v>246</v>
      </c>
      <c r="H526" t="s">
        <v>46</v>
      </c>
      <c r="I526" t="s">
        <v>370</v>
      </c>
      <c r="K526"/>
      <c r="L526" t="s">
        <v>653</v>
      </c>
      <c r="M526" t="s">
        <v>26</v>
      </c>
      <c r="N526">
        <v>2</v>
      </c>
      <c r="P526" t="s">
        <v>27</v>
      </c>
      <c r="Q526" t="s">
        <v>654</v>
      </c>
      <c r="S526" t="s">
        <v>29</v>
      </c>
    </row>
    <row r="527" spans="1:19" hidden="1" x14ac:dyDescent="0.2">
      <c r="A527">
        <v>146</v>
      </c>
      <c r="B527" t="s">
        <v>651</v>
      </c>
      <c r="C527" t="s">
        <v>20</v>
      </c>
      <c r="D527">
        <v>10.55</v>
      </c>
      <c r="E527">
        <v>16</v>
      </c>
      <c r="F527" t="s">
        <v>79</v>
      </c>
      <c r="G527" t="s">
        <v>55</v>
      </c>
      <c r="H527" t="s">
        <v>46</v>
      </c>
      <c r="I527" t="s">
        <v>655</v>
      </c>
      <c r="K527"/>
      <c r="L527" t="s">
        <v>653</v>
      </c>
      <c r="M527" t="s">
        <v>26</v>
      </c>
      <c r="N527">
        <v>2</v>
      </c>
      <c r="P527" t="s">
        <v>27</v>
      </c>
      <c r="Q527" t="s">
        <v>654</v>
      </c>
      <c r="S527" t="s">
        <v>29</v>
      </c>
    </row>
    <row r="528" spans="1:19" hidden="1" x14ac:dyDescent="0.2">
      <c r="A528">
        <v>146</v>
      </c>
      <c r="B528" t="s">
        <v>651</v>
      </c>
      <c r="C528" t="s">
        <v>20</v>
      </c>
      <c r="D528">
        <v>10.4</v>
      </c>
      <c r="E528">
        <v>17</v>
      </c>
      <c r="F528" t="s">
        <v>79</v>
      </c>
      <c r="G528" t="s">
        <v>63</v>
      </c>
      <c r="H528" t="s">
        <v>46</v>
      </c>
      <c r="I528" t="s">
        <v>214</v>
      </c>
      <c r="K528"/>
      <c r="L528" t="s">
        <v>653</v>
      </c>
      <c r="M528" t="s">
        <v>26</v>
      </c>
      <c r="N528">
        <v>2</v>
      </c>
      <c r="P528" t="s">
        <v>27</v>
      </c>
      <c r="Q528" t="s">
        <v>654</v>
      </c>
      <c r="S528" t="s">
        <v>29</v>
      </c>
    </row>
    <row r="529" spans="1:19" hidden="1" x14ac:dyDescent="0.2">
      <c r="A529">
        <v>146</v>
      </c>
      <c r="B529" t="s">
        <v>651</v>
      </c>
      <c r="C529" t="s">
        <v>20</v>
      </c>
      <c r="D529">
        <v>10.24</v>
      </c>
      <c r="E529">
        <v>25</v>
      </c>
      <c r="F529" t="s">
        <v>79</v>
      </c>
      <c r="G529" t="s">
        <v>63</v>
      </c>
      <c r="H529" t="s">
        <v>46</v>
      </c>
      <c r="I529" t="s">
        <v>214</v>
      </c>
      <c r="K529"/>
      <c r="L529" t="s">
        <v>653</v>
      </c>
      <c r="M529" t="s">
        <v>26</v>
      </c>
      <c r="N529">
        <v>2</v>
      </c>
      <c r="P529" t="s">
        <v>27</v>
      </c>
      <c r="Q529" t="s">
        <v>654</v>
      </c>
      <c r="S529" t="s">
        <v>29</v>
      </c>
    </row>
    <row r="530" spans="1:19" hidden="1" x14ac:dyDescent="0.2">
      <c r="A530">
        <v>146</v>
      </c>
      <c r="B530" t="s">
        <v>651</v>
      </c>
      <c r="C530" t="s">
        <v>20</v>
      </c>
      <c r="D530">
        <v>10.16</v>
      </c>
      <c r="E530">
        <v>20</v>
      </c>
      <c r="F530" t="s">
        <v>79</v>
      </c>
      <c r="G530" t="s">
        <v>144</v>
      </c>
      <c r="H530" t="s">
        <v>23</v>
      </c>
      <c r="I530" t="s">
        <v>656</v>
      </c>
      <c r="K530"/>
      <c r="L530" t="s">
        <v>653</v>
      </c>
      <c r="M530" t="s">
        <v>26</v>
      </c>
      <c r="N530">
        <v>2</v>
      </c>
      <c r="P530" t="s">
        <v>27</v>
      </c>
      <c r="Q530" t="s">
        <v>654</v>
      </c>
      <c r="S530" t="s">
        <v>29</v>
      </c>
    </row>
    <row r="531" spans="1:19" hidden="1" x14ac:dyDescent="0.2">
      <c r="A531">
        <v>147</v>
      </c>
      <c r="B531" t="s">
        <v>657</v>
      </c>
      <c r="C531" t="s">
        <v>48</v>
      </c>
      <c r="D531">
        <v>10.14</v>
      </c>
      <c r="F531" t="s">
        <v>615</v>
      </c>
      <c r="H531" t="s">
        <v>23</v>
      </c>
      <c r="I531" t="s">
        <v>658</v>
      </c>
      <c r="K531"/>
      <c r="L531" t="s">
        <v>659</v>
      </c>
      <c r="M531" t="s">
        <v>26</v>
      </c>
      <c r="N531">
        <v>2</v>
      </c>
      <c r="P531" t="s">
        <v>27</v>
      </c>
      <c r="Q531" t="s">
        <v>660</v>
      </c>
      <c r="S531" t="s">
        <v>50</v>
      </c>
    </row>
    <row r="532" spans="1:19" x14ac:dyDescent="0.2">
      <c r="A532">
        <v>148</v>
      </c>
      <c r="B532" t="s">
        <v>661</v>
      </c>
      <c r="C532" t="s">
        <v>20</v>
      </c>
      <c r="D532">
        <v>9.9600000000000009</v>
      </c>
      <c r="E532">
        <v>25</v>
      </c>
      <c r="F532" t="s">
        <v>563</v>
      </c>
      <c r="G532" t="s">
        <v>300</v>
      </c>
      <c r="H532" t="s">
        <v>36</v>
      </c>
      <c r="I532" t="s">
        <v>564</v>
      </c>
      <c r="L532" t="s">
        <v>662</v>
      </c>
      <c r="M532" t="s">
        <v>26</v>
      </c>
      <c r="N532">
        <v>2</v>
      </c>
      <c r="P532" t="s">
        <v>27</v>
      </c>
      <c r="Q532" t="s">
        <v>663</v>
      </c>
      <c r="S532" t="s">
        <v>29</v>
      </c>
    </row>
    <row r="533" spans="1:19" x14ac:dyDescent="0.2">
      <c r="A533">
        <v>148</v>
      </c>
      <c r="B533" t="s">
        <v>661</v>
      </c>
      <c r="C533" t="s">
        <v>20</v>
      </c>
      <c r="D533">
        <v>9.65</v>
      </c>
      <c r="E533">
        <v>35</v>
      </c>
      <c r="F533" t="s">
        <v>563</v>
      </c>
      <c r="G533" t="s">
        <v>300</v>
      </c>
      <c r="H533" t="s">
        <v>36</v>
      </c>
      <c r="I533" t="s">
        <v>564</v>
      </c>
      <c r="L533" t="s">
        <v>662</v>
      </c>
      <c r="M533" t="s">
        <v>26</v>
      </c>
      <c r="N533">
        <v>2</v>
      </c>
      <c r="P533" t="s">
        <v>27</v>
      </c>
      <c r="Q533" t="s">
        <v>663</v>
      </c>
      <c r="S533" t="s">
        <v>29</v>
      </c>
    </row>
    <row r="534" spans="1:19" x14ac:dyDescent="0.2">
      <c r="A534">
        <v>148</v>
      </c>
      <c r="B534" t="s">
        <v>661</v>
      </c>
      <c r="C534" t="s">
        <v>20</v>
      </c>
      <c r="D534">
        <v>9.3800000000000008</v>
      </c>
      <c r="E534">
        <v>45</v>
      </c>
      <c r="F534" t="s">
        <v>563</v>
      </c>
      <c r="G534" t="s">
        <v>300</v>
      </c>
      <c r="H534" t="s">
        <v>36</v>
      </c>
      <c r="I534" t="s">
        <v>564</v>
      </c>
      <c r="L534" t="s">
        <v>662</v>
      </c>
      <c r="M534" t="s">
        <v>26</v>
      </c>
      <c r="N534">
        <v>2</v>
      </c>
      <c r="P534" t="s">
        <v>27</v>
      </c>
      <c r="Q534" t="s">
        <v>663</v>
      </c>
      <c r="S534" t="s">
        <v>29</v>
      </c>
    </row>
    <row r="535" spans="1:19" x14ac:dyDescent="0.2">
      <c r="A535">
        <v>148</v>
      </c>
      <c r="B535" t="s">
        <v>661</v>
      </c>
      <c r="C535" t="s">
        <v>20</v>
      </c>
      <c r="D535">
        <v>8.9700000000000006</v>
      </c>
      <c r="E535">
        <v>60</v>
      </c>
      <c r="F535" t="s">
        <v>563</v>
      </c>
      <c r="G535" t="s">
        <v>300</v>
      </c>
      <c r="H535" t="s">
        <v>36</v>
      </c>
      <c r="I535" t="s">
        <v>564</v>
      </c>
      <c r="L535" t="s">
        <v>662</v>
      </c>
      <c r="M535" t="s">
        <v>26</v>
      </c>
      <c r="N535">
        <v>2</v>
      </c>
      <c r="P535" t="s">
        <v>27</v>
      </c>
      <c r="Q535" t="s">
        <v>663</v>
      </c>
      <c r="S535" t="s">
        <v>29</v>
      </c>
    </row>
    <row r="536" spans="1:19" hidden="1" x14ac:dyDescent="0.2">
      <c r="A536">
        <v>148</v>
      </c>
      <c r="B536" t="s">
        <v>661</v>
      </c>
      <c r="C536" t="s">
        <v>20</v>
      </c>
      <c r="D536">
        <v>10.17</v>
      </c>
      <c r="E536">
        <v>18</v>
      </c>
      <c r="F536" t="s">
        <v>79</v>
      </c>
      <c r="G536" t="s">
        <v>55</v>
      </c>
      <c r="H536" t="s">
        <v>46</v>
      </c>
      <c r="I536" t="s">
        <v>308</v>
      </c>
      <c r="K536"/>
      <c r="L536" t="s">
        <v>662</v>
      </c>
      <c r="M536" t="s">
        <v>26</v>
      </c>
      <c r="N536">
        <v>2</v>
      </c>
      <c r="P536" t="s">
        <v>27</v>
      </c>
      <c r="Q536" t="s">
        <v>663</v>
      </c>
      <c r="S536" t="s">
        <v>29</v>
      </c>
    </row>
    <row r="537" spans="1:19" hidden="1" x14ac:dyDescent="0.2">
      <c r="A537">
        <v>148</v>
      </c>
      <c r="B537" t="s">
        <v>661</v>
      </c>
      <c r="C537" t="s">
        <v>20</v>
      </c>
      <c r="D537">
        <v>9.85</v>
      </c>
      <c r="E537">
        <v>25</v>
      </c>
      <c r="F537" t="s">
        <v>664</v>
      </c>
      <c r="G537" t="s">
        <v>55</v>
      </c>
      <c r="H537" t="s">
        <v>46</v>
      </c>
      <c r="I537" t="s">
        <v>665</v>
      </c>
      <c r="K537"/>
      <c r="L537" t="s">
        <v>662</v>
      </c>
      <c r="M537" t="s">
        <v>26</v>
      </c>
      <c r="N537">
        <v>2</v>
      </c>
      <c r="P537" t="s">
        <v>27</v>
      </c>
      <c r="Q537" t="s">
        <v>663</v>
      </c>
      <c r="S537" t="s">
        <v>29</v>
      </c>
    </row>
    <row r="538" spans="1:19" hidden="1" x14ac:dyDescent="0.2">
      <c r="A538">
        <v>149</v>
      </c>
      <c r="B538" t="s">
        <v>666</v>
      </c>
      <c r="C538" t="s">
        <v>20</v>
      </c>
      <c r="D538">
        <v>9.43</v>
      </c>
      <c r="E538">
        <v>25</v>
      </c>
      <c r="G538" t="s">
        <v>55</v>
      </c>
      <c r="H538" t="s">
        <v>46</v>
      </c>
      <c r="I538" t="s">
        <v>311</v>
      </c>
      <c r="K538"/>
      <c r="L538" t="s">
        <v>667</v>
      </c>
      <c r="M538" t="s">
        <v>26</v>
      </c>
      <c r="N538">
        <v>2</v>
      </c>
      <c r="P538" t="s">
        <v>27</v>
      </c>
      <c r="Q538" t="s">
        <v>668</v>
      </c>
      <c r="S538" t="s">
        <v>29</v>
      </c>
    </row>
    <row r="539" spans="1:19" hidden="1" x14ac:dyDescent="0.2">
      <c r="A539">
        <v>150</v>
      </c>
      <c r="B539" t="s">
        <v>669</v>
      </c>
      <c r="C539" t="s">
        <v>20</v>
      </c>
      <c r="D539">
        <v>9.25</v>
      </c>
      <c r="E539">
        <v>25</v>
      </c>
      <c r="F539" t="s">
        <v>670</v>
      </c>
      <c r="G539" t="s">
        <v>55</v>
      </c>
      <c r="H539" t="s">
        <v>46</v>
      </c>
      <c r="I539" t="s">
        <v>671</v>
      </c>
      <c r="K539"/>
      <c r="L539" t="s">
        <v>672</v>
      </c>
      <c r="M539" t="s">
        <v>26</v>
      </c>
      <c r="N539">
        <v>2</v>
      </c>
      <c r="P539" t="s">
        <v>27</v>
      </c>
      <c r="Q539" t="s">
        <v>673</v>
      </c>
      <c r="S539" t="s">
        <v>29</v>
      </c>
    </row>
    <row r="540" spans="1:19" hidden="1" x14ac:dyDescent="0.2">
      <c r="A540">
        <v>151</v>
      </c>
      <c r="B540" t="s">
        <v>674</v>
      </c>
      <c r="C540" t="s">
        <v>20</v>
      </c>
      <c r="D540">
        <v>9.7200000000000006</v>
      </c>
      <c r="E540">
        <v>25</v>
      </c>
      <c r="F540" t="s">
        <v>192</v>
      </c>
      <c r="G540" t="s">
        <v>55</v>
      </c>
      <c r="H540" t="s">
        <v>46</v>
      </c>
      <c r="I540" t="s">
        <v>311</v>
      </c>
      <c r="K540"/>
      <c r="L540" t="s">
        <v>675</v>
      </c>
      <c r="M540" t="s">
        <v>26</v>
      </c>
      <c r="N540">
        <v>2</v>
      </c>
      <c r="P540" t="s">
        <v>27</v>
      </c>
      <c r="Q540" t="s">
        <v>676</v>
      </c>
      <c r="S540" t="s">
        <v>29</v>
      </c>
    </row>
    <row r="541" spans="1:19" hidden="1" x14ac:dyDescent="0.2">
      <c r="A541">
        <v>151</v>
      </c>
      <c r="B541" t="s">
        <v>674</v>
      </c>
      <c r="C541" t="s">
        <v>20</v>
      </c>
      <c r="D541">
        <v>9.65</v>
      </c>
      <c r="E541">
        <v>25</v>
      </c>
      <c r="F541" t="s">
        <v>677</v>
      </c>
      <c r="G541" t="s">
        <v>55</v>
      </c>
      <c r="H541" t="s">
        <v>46</v>
      </c>
      <c r="I541" t="s">
        <v>671</v>
      </c>
      <c r="K541"/>
      <c r="L541" t="s">
        <v>675</v>
      </c>
      <c r="M541" t="s">
        <v>26</v>
      </c>
      <c r="N541">
        <v>2</v>
      </c>
      <c r="P541" t="s">
        <v>27</v>
      </c>
      <c r="Q541" t="s">
        <v>676</v>
      </c>
      <c r="S541" t="s">
        <v>29</v>
      </c>
    </row>
    <row r="542" spans="1:19" hidden="1" x14ac:dyDescent="0.2">
      <c r="A542">
        <v>151</v>
      </c>
      <c r="B542" t="s">
        <v>674</v>
      </c>
      <c r="C542" t="s">
        <v>20</v>
      </c>
      <c r="D542">
        <v>9.7100000000000009</v>
      </c>
      <c r="E542">
        <v>25</v>
      </c>
      <c r="F542" t="s">
        <v>192</v>
      </c>
      <c r="G542" t="s">
        <v>55</v>
      </c>
      <c r="H542" t="s">
        <v>23</v>
      </c>
      <c r="I542" t="s">
        <v>31</v>
      </c>
      <c r="K542"/>
      <c r="L542" t="s">
        <v>675</v>
      </c>
      <c r="M542" t="s">
        <v>26</v>
      </c>
      <c r="N542">
        <v>2</v>
      </c>
      <c r="P542" t="s">
        <v>27</v>
      </c>
      <c r="Q542" t="s">
        <v>676</v>
      </c>
      <c r="S542" t="s">
        <v>29</v>
      </c>
    </row>
    <row r="543" spans="1:19" hidden="1" x14ac:dyDescent="0.2">
      <c r="A543">
        <v>152</v>
      </c>
      <c r="B543" t="s">
        <v>678</v>
      </c>
      <c r="C543" t="s">
        <v>20</v>
      </c>
      <c r="D543">
        <v>10.72</v>
      </c>
      <c r="E543">
        <v>25</v>
      </c>
      <c r="F543" t="s">
        <v>677</v>
      </c>
      <c r="G543" t="s">
        <v>246</v>
      </c>
      <c r="H543" t="s">
        <v>46</v>
      </c>
      <c r="I543" t="s">
        <v>679</v>
      </c>
      <c r="K543" t="e">
        <f>- Other measurements:  D24, H16, T13</f>
        <v>#NAME?</v>
      </c>
      <c r="L543" t="s">
        <v>680</v>
      </c>
      <c r="M543" t="s">
        <v>26</v>
      </c>
      <c r="N543">
        <v>2</v>
      </c>
      <c r="P543" t="s">
        <v>27</v>
      </c>
      <c r="Q543" t="s">
        <v>681</v>
      </c>
      <c r="S543" t="s">
        <v>29</v>
      </c>
    </row>
    <row r="544" spans="1:19" hidden="1" x14ac:dyDescent="0.2">
      <c r="A544">
        <v>152</v>
      </c>
      <c r="B544" t="s">
        <v>678</v>
      </c>
      <c r="C544" t="s">
        <v>20</v>
      </c>
      <c r="D544">
        <v>10.4</v>
      </c>
      <c r="E544">
        <v>35</v>
      </c>
      <c r="F544" t="s">
        <v>682</v>
      </c>
      <c r="G544" t="s">
        <v>246</v>
      </c>
      <c r="H544" t="s">
        <v>46</v>
      </c>
      <c r="I544" t="s">
        <v>679</v>
      </c>
      <c r="K544" t="e">
        <f>- Other measurements:  D24, H16, T13</f>
        <v>#NAME?</v>
      </c>
      <c r="L544" t="s">
        <v>680</v>
      </c>
      <c r="M544" t="s">
        <v>26</v>
      </c>
      <c r="N544">
        <v>2</v>
      </c>
      <c r="P544" t="s">
        <v>27</v>
      </c>
      <c r="Q544" t="s">
        <v>681</v>
      </c>
      <c r="S544" t="s">
        <v>29</v>
      </c>
    </row>
    <row r="545" spans="1:19" hidden="1" x14ac:dyDescent="0.2">
      <c r="A545">
        <v>152</v>
      </c>
      <c r="B545" t="s">
        <v>678</v>
      </c>
      <c r="C545" t="s">
        <v>20</v>
      </c>
      <c r="D545">
        <v>10.43</v>
      </c>
      <c r="E545">
        <v>25</v>
      </c>
      <c r="F545" t="s">
        <v>615</v>
      </c>
      <c r="G545" t="s">
        <v>58</v>
      </c>
      <c r="H545" t="s">
        <v>46</v>
      </c>
      <c r="I545" t="s">
        <v>683</v>
      </c>
      <c r="K545" t="e">
        <f>- Other measurements:  D24, H16, T13</f>
        <v>#NAME?</v>
      </c>
      <c r="L545" t="s">
        <v>680</v>
      </c>
      <c r="M545" t="s">
        <v>26</v>
      </c>
      <c r="N545">
        <v>2</v>
      </c>
      <c r="P545" t="s">
        <v>27</v>
      </c>
      <c r="Q545" t="s">
        <v>681</v>
      </c>
      <c r="S545" t="s">
        <v>29</v>
      </c>
    </row>
    <row r="546" spans="1:19" hidden="1" x14ac:dyDescent="0.2">
      <c r="A546">
        <v>152</v>
      </c>
      <c r="B546" t="s">
        <v>678</v>
      </c>
      <c r="C546" t="s">
        <v>20</v>
      </c>
      <c r="D546">
        <v>10.51</v>
      </c>
      <c r="E546">
        <v>20</v>
      </c>
      <c r="F546" t="s">
        <v>615</v>
      </c>
      <c r="I546" t="s">
        <v>656</v>
      </c>
      <c r="K546" t="e">
        <f>- Other measurements:  D24, H16, T13</f>
        <v>#NAME?</v>
      </c>
      <c r="L546" t="s">
        <v>680</v>
      </c>
      <c r="M546" t="s">
        <v>26</v>
      </c>
      <c r="N546">
        <v>2</v>
      </c>
      <c r="P546" t="s">
        <v>27</v>
      </c>
      <c r="Q546" t="s">
        <v>681</v>
      </c>
      <c r="S546" t="s">
        <v>29</v>
      </c>
    </row>
    <row r="547" spans="1:19" hidden="1" x14ac:dyDescent="0.2">
      <c r="A547">
        <v>153</v>
      </c>
      <c r="B547" t="s">
        <v>684</v>
      </c>
      <c r="C547" t="s">
        <v>20</v>
      </c>
      <c r="D547">
        <v>10.79</v>
      </c>
      <c r="E547">
        <v>16</v>
      </c>
      <c r="F547" t="s">
        <v>79</v>
      </c>
      <c r="G547" t="s">
        <v>55</v>
      </c>
      <c r="H547" t="s">
        <v>46</v>
      </c>
      <c r="I547" t="s">
        <v>655</v>
      </c>
      <c r="K547"/>
      <c r="L547" t="s">
        <v>685</v>
      </c>
      <c r="M547" t="s">
        <v>26</v>
      </c>
      <c r="N547">
        <v>2</v>
      </c>
      <c r="P547" t="s">
        <v>27</v>
      </c>
      <c r="Q547" t="s">
        <v>686</v>
      </c>
      <c r="S547" t="s">
        <v>29</v>
      </c>
    </row>
    <row r="548" spans="1:19" hidden="1" x14ac:dyDescent="0.2">
      <c r="A548">
        <v>153</v>
      </c>
      <c r="B548" t="s">
        <v>684</v>
      </c>
      <c r="C548" t="s">
        <v>20</v>
      </c>
      <c r="D548">
        <v>10.83</v>
      </c>
      <c r="E548">
        <v>18</v>
      </c>
      <c r="F548" t="s">
        <v>79</v>
      </c>
      <c r="G548" t="s">
        <v>63</v>
      </c>
      <c r="H548" t="s">
        <v>46</v>
      </c>
      <c r="I548" t="s">
        <v>214</v>
      </c>
      <c r="K548"/>
      <c r="L548" t="s">
        <v>685</v>
      </c>
      <c r="M548" t="s">
        <v>26</v>
      </c>
      <c r="N548">
        <v>2</v>
      </c>
      <c r="P548" t="s">
        <v>27</v>
      </c>
      <c r="Q548" t="s">
        <v>686</v>
      </c>
      <c r="S548" t="s">
        <v>29</v>
      </c>
    </row>
    <row r="549" spans="1:19" hidden="1" x14ac:dyDescent="0.2">
      <c r="A549">
        <v>153</v>
      </c>
      <c r="B549" t="s">
        <v>684</v>
      </c>
      <c r="C549" t="s">
        <v>20</v>
      </c>
      <c r="D549">
        <v>10.68</v>
      </c>
      <c r="E549">
        <v>25</v>
      </c>
      <c r="F549" t="s">
        <v>79</v>
      </c>
      <c r="G549" t="s">
        <v>63</v>
      </c>
      <c r="H549" t="s">
        <v>46</v>
      </c>
      <c r="I549" t="s">
        <v>214</v>
      </c>
      <c r="K549"/>
      <c r="L549" t="s">
        <v>685</v>
      </c>
      <c r="M549" t="s">
        <v>26</v>
      </c>
      <c r="N549">
        <v>2</v>
      </c>
      <c r="P549" t="s">
        <v>27</v>
      </c>
      <c r="Q549" t="s">
        <v>686</v>
      </c>
      <c r="S549" t="s">
        <v>29</v>
      </c>
    </row>
    <row r="550" spans="1:19" hidden="1" x14ac:dyDescent="0.2">
      <c r="A550">
        <v>153</v>
      </c>
      <c r="B550" t="s">
        <v>684</v>
      </c>
      <c r="C550" t="s">
        <v>20</v>
      </c>
      <c r="D550">
        <v>11.64</v>
      </c>
      <c r="E550">
        <v>0</v>
      </c>
      <c r="F550" t="s">
        <v>216</v>
      </c>
      <c r="G550" t="s">
        <v>63</v>
      </c>
      <c r="H550" t="s">
        <v>23</v>
      </c>
      <c r="I550" t="s">
        <v>146</v>
      </c>
      <c r="K550"/>
      <c r="L550" t="s">
        <v>685</v>
      </c>
      <c r="M550" t="s">
        <v>26</v>
      </c>
      <c r="N550">
        <v>2</v>
      </c>
      <c r="P550" t="s">
        <v>27</v>
      </c>
      <c r="Q550" t="s">
        <v>686</v>
      </c>
      <c r="S550" t="s">
        <v>29</v>
      </c>
    </row>
    <row r="551" spans="1:19" hidden="1" x14ac:dyDescent="0.2">
      <c r="A551">
        <v>153</v>
      </c>
      <c r="B551" t="s">
        <v>684</v>
      </c>
      <c r="C551" t="s">
        <v>20</v>
      </c>
      <c r="D551">
        <v>10.4</v>
      </c>
      <c r="E551">
        <v>20</v>
      </c>
      <c r="F551" t="s">
        <v>615</v>
      </c>
      <c r="H551" t="s">
        <v>23</v>
      </c>
      <c r="I551" t="s">
        <v>656</v>
      </c>
      <c r="K551"/>
      <c r="L551" t="s">
        <v>685</v>
      </c>
      <c r="M551" t="s">
        <v>26</v>
      </c>
      <c r="N551">
        <v>2</v>
      </c>
      <c r="P551" t="s">
        <v>27</v>
      </c>
      <c r="Q551" t="s">
        <v>686</v>
      </c>
      <c r="S551" t="s">
        <v>29</v>
      </c>
    </row>
    <row r="552" spans="1:19" hidden="1" x14ac:dyDescent="0.2">
      <c r="A552">
        <v>153</v>
      </c>
      <c r="B552" t="s">
        <v>684</v>
      </c>
      <c r="C552" t="s">
        <v>20</v>
      </c>
      <c r="D552">
        <v>10.45</v>
      </c>
      <c r="F552" t="s">
        <v>615</v>
      </c>
      <c r="H552" t="s">
        <v>23</v>
      </c>
      <c r="I552" t="s">
        <v>305</v>
      </c>
      <c r="K552"/>
      <c r="L552" t="s">
        <v>685</v>
      </c>
      <c r="M552" t="s">
        <v>26</v>
      </c>
      <c r="N552">
        <v>2</v>
      </c>
      <c r="P552" t="s">
        <v>27</v>
      </c>
      <c r="Q552" t="s">
        <v>686</v>
      </c>
      <c r="S552" t="s">
        <v>29</v>
      </c>
    </row>
    <row r="553" spans="1:19" hidden="1" x14ac:dyDescent="0.2">
      <c r="A553">
        <v>154</v>
      </c>
      <c r="B553" t="s">
        <v>687</v>
      </c>
      <c r="C553" t="s">
        <v>20</v>
      </c>
      <c r="D553">
        <v>9.65</v>
      </c>
      <c r="E553">
        <v>20</v>
      </c>
      <c r="I553" t="s">
        <v>359</v>
      </c>
      <c r="K553"/>
      <c r="L553" t="s">
        <v>688</v>
      </c>
      <c r="M553" t="s">
        <v>26</v>
      </c>
      <c r="N553">
        <v>2</v>
      </c>
      <c r="P553" t="s">
        <v>27</v>
      </c>
      <c r="Q553" t="s">
        <v>689</v>
      </c>
      <c r="S553" t="s">
        <v>29</v>
      </c>
    </row>
    <row r="554" spans="1:19" hidden="1" x14ac:dyDescent="0.2">
      <c r="A554">
        <v>155</v>
      </c>
      <c r="B554" t="s">
        <v>690</v>
      </c>
      <c r="C554" t="s">
        <v>20</v>
      </c>
      <c r="D554">
        <v>5.3</v>
      </c>
      <c r="F554" t="s">
        <v>364</v>
      </c>
      <c r="G554" t="s">
        <v>55</v>
      </c>
      <c r="H554" t="s">
        <v>23</v>
      </c>
      <c r="I554" t="s">
        <v>365</v>
      </c>
      <c r="K554"/>
      <c r="L554" t="s">
        <v>691</v>
      </c>
      <c r="M554" t="s">
        <v>26</v>
      </c>
      <c r="N554">
        <v>2</v>
      </c>
      <c r="P554" t="s">
        <v>27</v>
      </c>
      <c r="Q554" t="s">
        <v>692</v>
      </c>
      <c r="S554" t="s">
        <v>29</v>
      </c>
    </row>
    <row r="555" spans="1:19" hidden="1" x14ac:dyDescent="0.2">
      <c r="A555">
        <v>156</v>
      </c>
      <c r="B555" t="s">
        <v>693</v>
      </c>
      <c r="C555" t="s">
        <v>20</v>
      </c>
      <c r="D555">
        <v>10.73</v>
      </c>
      <c r="E555">
        <v>25</v>
      </c>
      <c r="F555" t="s">
        <v>694</v>
      </c>
      <c r="G555" t="s">
        <v>246</v>
      </c>
      <c r="H555" t="s">
        <v>46</v>
      </c>
      <c r="I555" t="s">
        <v>370</v>
      </c>
      <c r="K555"/>
      <c r="L555" t="s">
        <v>695</v>
      </c>
      <c r="M555" t="s">
        <v>26</v>
      </c>
      <c r="N555">
        <v>2</v>
      </c>
      <c r="P555" t="s">
        <v>27</v>
      </c>
      <c r="Q555" t="s">
        <v>696</v>
      </c>
      <c r="S555" t="s">
        <v>29</v>
      </c>
    </row>
    <row r="556" spans="1:19" hidden="1" x14ac:dyDescent="0.2">
      <c r="A556">
        <v>157</v>
      </c>
      <c r="B556" t="s">
        <v>697</v>
      </c>
      <c r="C556" t="s">
        <v>20</v>
      </c>
      <c r="D556">
        <v>9.4700000000000006</v>
      </c>
      <c r="E556">
        <v>20</v>
      </c>
      <c r="F556" t="s">
        <v>198</v>
      </c>
      <c r="G556" t="s">
        <v>55</v>
      </c>
      <c r="H556" t="s">
        <v>23</v>
      </c>
      <c r="I556" t="s">
        <v>199</v>
      </c>
      <c r="K556"/>
      <c r="L556" t="s">
        <v>698</v>
      </c>
      <c r="M556" t="s">
        <v>26</v>
      </c>
      <c r="N556">
        <v>2</v>
      </c>
      <c r="P556" t="s">
        <v>27</v>
      </c>
      <c r="Q556" t="s">
        <v>699</v>
      </c>
      <c r="S556" t="s">
        <v>29</v>
      </c>
    </row>
    <row r="557" spans="1:19" hidden="1" x14ac:dyDescent="0.2">
      <c r="A557">
        <v>158</v>
      </c>
      <c r="B557" t="s">
        <v>700</v>
      </c>
      <c r="C557" t="s">
        <v>20</v>
      </c>
      <c r="D557">
        <v>9.4600000000000009</v>
      </c>
      <c r="E557">
        <v>20</v>
      </c>
      <c r="F557" t="s">
        <v>198</v>
      </c>
      <c r="G557" t="s">
        <v>55</v>
      </c>
      <c r="H557" t="s">
        <v>23</v>
      </c>
      <c r="I557" t="s">
        <v>199</v>
      </c>
      <c r="K557"/>
      <c r="L557" t="s">
        <v>701</v>
      </c>
      <c r="M557" t="s">
        <v>26</v>
      </c>
      <c r="N557">
        <v>2</v>
      </c>
      <c r="P557" t="s">
        <v>27</v>
      </c>
      <c r="Q557" t="s">
        <v>702</v>
      </c>
      <c r="S557" t="s">
        <v>29</v>
      </c>
    </row>
    <row r="558" spans="1:19" hidden="1" x14ac:dyDescent="0.2">
      <c r="A558">
        <v>159</v>
      </c>
      <c r="B558" t="s">
        <v>703</v>
      </c>
      <c r="C558" t="s">
        <v>20</v>
      </c>
      <c r="D558">
        <v>8.99</v>
      </c>
      <c r="E558">
        <v>20</v>
      </c>
      <c r="F558" t="s">
        <v>198</v>
      </c>
      <c r="G558" t="s">
        <v>55</v>
      </c>
      <c r="H558" t="s">
        <v>23</v>
      </c>
      <c r="I558" t="s">
        <v>199</v>
      </c>
      <c r="K558"/>
      <c r="L558" t="s">
        <v>704</v>
      </c>
      <c r="M558" t="s">
        <v>26</v>
      </c>
      <c r="N558">
        <v>2</v>
      </c>
      <c r="P558" t="s">
        <v>27</v>
      </c>
      <c r="Q558" t="s">
        <v>705</v>
      </c>
      <c r="S558" t="s">
        <v>29</v>
      </c>
    </row>
    <row r="559" spans="1:19" hidden="1" x14ac:dyDescent="0.2">
      <c r="A559">
        <v>160</v>
      </c>
      <c r="B559" t="s">
        <v>706</v>
      </c>
      <c r="C559" t="s">
        <v>20</v>
      </c>
      <c r="D559">
        <v>7</v>
      </c>
      <c r="E559">
        <v>0</v>
      </c>
      <c r="F559" t="s">
        <v>391</v>
      </c>
      <c r="G559" t="s">
        <v>55</v>
      </c>
      <c r="H559" t="s">
        <v>46</v>
      </c>
      <c r="I559" t="s">
        <v>392</v>
      </c>
      <c r="K559"/>
      <c r="L559" t="s">
        <v>707</v>
      </c>
      <c r="M559" t="s">
        <v>26</v>
      </c>
      <c r="N559">
        <v>2</v>
      </c>
      <c r="P559" t="s">
        <v>27</v>
      </c>
      <c r="Q559" t="s">
        <v>708</v>
      </c>
      <c r="S559" t="s">
        <v>29</v>
      </c>
    </row>
    <row r="560" spans="1:19" hidden="1" x14ac:dyDescent="0.2">
      <c r="A560">
        <v>160</v>
      </c>
      <c r="B560" t="s">
        <v>706</v>
      </c>
      <c r="C560" t="s">
        <v>20</v>
      </c>
      <c r="D560">
        <v>6.68</v>
      </c>
      <c r="E560">
        <v>25</v>
      </c>
      <c r="F560" t="s">
        <v>391</v>
      </c>
      <c r="G560" t="s">
        <v>55</v>
      </c>
      <c r="H560" t="s">
        <v>46</v>
      </c>
      <c r="I560" t="s">
        <v>392</v>
      </c>
      <c r="K560"/>
      <c r="L560" t="s">
        <v>707</v>
      </c>
      <c r="M560" t="s">
        <v>26</v>
      </c>
      <c r="N560">
        <v>2</v>
      </c>
      <c r="P560" t="s">
        <v>27</v>
      </c>
      <c r="Q560" t="s">
        <v>708</v>
      </c>
      <c r="S560" t="s">
        <v>29</v>
      </c>
    </row>
    <row r="561" spans="1:19" hidden="1" x14ac:dyDescent="0.2">
      <c r="A561">
        <v>161</v>
      </c>
      <c r="B561" t="s">
        <v>709</v>
      </c>
      <c r="C561" t="s">
        <v>20</v>
      </c>
      <c r="D561">
        <v>7.28</v>
      </c>
      <c r="E561">
        <v>0</v>
      </c>
      <c r="F561" t="s">
        <v>391</v>
      </c>
      <c r="G561" t="s">
        <v>55</v>
      </c>
      <c r="H561" t="s">
        <v>46</v>
      </c>
      <c r="I561" t="s">
        <v>392</v>
      </c>
      <c r="K561"/>
      <c r="L561" t="s">
        <v>710</v>
      </c>
      <c r="M561" t="s">
        <v>26</v>
      </c>
      <c r="N561">
        <v>2</v>
      </c>
      <c r="P561" t="s">
        <v>27</v>
      </c>
      <c r="Q561" t="s">
        <v>711</v>
      </c>
      <c r="S561" t="s">
        <v>29</v>
      </c>
    </row>
    <row r="562" spans="1:19" hidden="1" x14ac:dyDescent="0.2">
      <c r="A562">
        <v>161</v>
      </c>
      <c r="B562" t="s">
        <v>709</v>
      </c>
      <c r="C562" t="s">
        <v>20</v>
      </c>
      <c r="D562">
        <v>6.98</v>
      </c>
      <c r="E562">
        <v>25</v>
      </c>
      <c r="F562" t="s">
        <v>391</v>
      </c>
      <c r="G562" t="s">
        <v>55</v>
      </c>
      <c r="H562" t="s">
        <v>46</v>
      </c>
      <c r="I562" t="s">
        <v>392</v>
      </c>
      <c r="K562"/>
      <c r="L562" t="s">
        <v>710</v>
      </c>
      <c r="M562" t="s">
        <v>26</v>
      </c>
      <c r="N562">
        <v>2</v>
      </c>
      <c r="P562" t="s">
        <v>27</v>
      </c>
      <c r="Q562" t="s">
        <v>711</v>
      </c>
      <c r="S562" t="s">
        <v>29</v>
      </c>
    </row>
    <row r="563" spans="1:19" hidden="1" x14ac:dyDescent="0.2">
      <c r="A563">
        <v>162</v>
      </c>
      <c r="B563" t="s">
        <v>712</v>
      </c>
      <c r="C563" t="s">
        <v>20</v>
      </c>
      <c r="D563">
        <v>10.18</v>
      </c>
      <c r="E563">
        <v>25</v>
      </c>
      <c r="F563" t="s">
        <v>410</v>
      </c>
      <c r="G563" t="s">
        <v>55</v>
      </c>
      <c r="H563" t="s">
        <v>46</v>
      </c>
      <c r="I563" t="s">
        <v>411</v>
      </c>
      <c r="K563"/>
      <c r="L563" t="s">
        <v>713</v>
      </c>
      <c r="M563" t="s">
        <v>26</v>
      </c>
      <c r="N563">
        <v>2</v>
      </c>
      <c r="P563" t="s">
        <v>27</v>
      </c>
      <c r="Q563" t="s">
        <v>714</v>
      </c>
      <c r="S563" t="s">
        <v>29</v>
      </c>
    </row>
    <row r="564" spans="1:19" hidden="1" x14ac:dyDescent="0.2">
      <c r="A564">
        <v>162</v>
      </c>
      <c r="B564" t="s">
        <v>712</v>
      </c>
      <c r="C564" t="s">
        <v>73</v>
      </c>
      <c r="D564">
        <v>8.1999999999999993</v>
      </c>
      <c r="E564">
        <v>25</v>
      </c>
      <c r="F564" t="s">
        <v>410</v>
      </c>
      <c r="G564" t="s">
        <v>55</v>
      </c>
      <c r="H564" t="s">
        <v>46</v>
      </c>
      <c r="I564" t="s">
        <v>411</v>
      </c>
      <c r="K564"/>
      <c r="L564" t="s">
        <v>713</v>
      </c>
      <c r="M564" t="s">
        <v>26</v>
      </c>
      <c r="N564">
        <v>2</v>
      </c>
      <c r="P564" t="s">
        <v>27</v>
      </c>
      <c r="Q564" t="s">
        <v>714</v>
      </c>
      <c r="S564" t="s">
        <v>29</v>
      </c>
    </row>
    <row r="565" spans="1:19" hidden="1" x14ac:dyDescent="0.2">
      <c r="A565">
        <v>162</v>
      </c>
      <c r="B565" t="s">
        <v>712</v>
      </c>
      <c r="C565" t="s">
        <v>20</v>
      </c>
      <c r="D565">
        <v>9.75</v>
      </c>
      <c r="E565">
        <v>25</v>
      </c>
      <c r="F565" t="s">
        <v>715</v>
      </c>
      <c r="G565" t="s">
        <v>240</v>
      </c>
      <c r="H565" t="s">
        <v>23</v>
      </c>
      <c r="I565" t="s">
        <v>415</v>
      </c>
      <c r="K565"/>
      <c r="L565" t="s">
        <v>713</v>
      </c>
      <c r="M565" t="s">
        <v>26</v>
      </c>
      <c r="N565">
        <v>2</v>
      </c>
      <c r="P565" t="s">
        <v>27</v>
      </c>
      <c r="Q565" t="s">
        <v>714</v>
      </c>
      <c r="S565" t="s">
        <v>29</v>
      </c>
    </row>
    <row r="566" spans="1:19" hidden="1" x14ac:dyDescent="0.2">
      <c r="A566">
        <v>162</v>
      </c>
      <c r="B566" t="s">
        <v>712</v>
      </c>
      <c r="C566" t="s">
        <v>73</v>
      </c>
      <c r="D566">
        <v>8.6</v>
      </c>
      <c r="E566">
        <v>25</v>
      </c>
      <c r="F566" t="s">
        <v>715</v>
      </c>
      <c r="G566" t="s">
        <v>240</v>
      </c>
      <c r="H566" t="s">
        <v>23</v>
      </c>
      <c r="I566" t="s">
        <v>415</v>
      </c>
      <c r="K566"/>
      <c r="L566" t="s">
        <v>713</v>
      </c>
      <c r="M566" t="s">
        <v>26</v>
      </c>
      <c r="N566">
        <v>2</v>
      </c>
      <c r="P566" t="s">
        <v>27</v>
      </c>
      <c r="Q566" t="s">
        <v>714</v>
      </c>
      <c r="S566" t="s">
        <v>29</v>
      </c>
    </row>
    <row r="567" spans="1:19" hidden="1" x14ac:dyDescent="0.2">
      <c r="A567">
        <v>163</v>
      </c>
      <c r="B567" t="s">
        <v>716</v>
      </c>
      <c r="C567" t="s">
        <v>20</v>
      </c>
      <c r="D567">
        <v>9.8000000000000007</v>
      </c>
      <c r="E567">
        <v>25</v>
      </c>
      <c r="F567" t="s">
        <v>410</v>
      </c>
      <c r="G567" t="s">
        <v>55</v>
      </c>
      <c r="H567" t="s">
        <v>46</v>
      </c>
      <c r="I567" t="s">
        <v>411</v>
      </c>
      <c r="K567"/>
      <c r="L567" t="s">
        <v>717</v>
      </c>
      <c r="M567" t="s">
        <v>26</v>
      </c>
      <c r="N567">
        <v>2</v>
      </c>
      <c r="P567" t="s">
        <v>27</v>
      </c>
      <c r="Q567" t="s">
        <v>718</v>
      </c>
      <c r="S567" t="s">
        <v>29</v>
      </c>
    </row>
    <row r="568" spans="1:19" hidden="1" x14ac:dyDescent="0.2">
      <c r="A568">
        <v>163</v>
      </c>
      <c r="B568" t="s">
        <v>716</v>
      </c>
      <c r="C568" t="s">
        <v>73</v>
      </c>
      <c r="D568">
        <v>7.74</v>
      </c>
      <c r="E568">
        <v>25</v>
      </c>
      <c r="F568" t="s">
        <v>410</v>
      </c>
      <c r="G568" t="s">
        <v>55</v>
      </c>
      <c r="H568" t="s">
        <v>46</v>
      </c>
      <c r="I568" t="s">
        <v>411</v>
      </c>
      <c r="K568"/>
      <c r="L568" t="s">
        <v>717</v>
      </c>
      <c r="M568" t="s">
        <v>26</v>
      </c>
      <c r="N568">
        <v>2</v>
      </c>
      <c r="P568" t="s">
        <v>27</v>
      </c>
      <c r="Q568" t="s">
        <v>718</v>
      </c>
      <c r="S568" t="s">
        <v>29</v>
      </c>
    </row>
    <row r="569" spans="1:19" hidden="1" x14ac:dyDescent="0.2">
      <c r="A569">
        <v>164</v>
      </c>
      <c r="B569" t="s">
        <v>719</v>
      </c>
      <c r="C569" t="s">
        <v>20</v>
      </c>
      <c r="D569">
        <v>9.49</v>
      </c>
      <c r="E569">
        <v>30</v>
      </c>
      <c r="F569" t="s">
        <v>428</v>
      </c>
      <c r="G569" t="s">
        <v>55</v>
      </c>
      <c r="H569" t="s">
        <v>46</v>
      </c>
      <c r="I569" t="s">
        <v>429</v>
      </c>
      <c r="K569"/>
      <c r="L569" t="s">
        <v>720</v>
      </c>
      <c r="M569" t="s">
        <v>26</v>
      </c>
      <c r="N569">
        <v>2</v>
      </c>
      <c r="P569" t="s">
        <v>27</v>
      </c>
      <c r="Q569" t="s">
        <v>721</v>
      </c>
      <c r="S569" t="s">
        <v>29</v>
      </c>
    </row>
    <row r="570" spans="1:19" hidden="1" x14ac:dyDescent="0.2">
      <c r="A570">
        <v>164</v>
      </c>
      <c r="B570" t="s">
        <v>719</v>
      </c>
      <c r="C570" t="s">
        <v>73</v>
      </c>
      <c r="D570">
        <v>5.4</v>
      </c>
      <c r="E570">
        <v>30</v>
      </c>
      <c r="F570" t="s">
        <v>428</v>
      </c>
      <c r="G570" t="s">
        <v>55</v>
      </c>
      <c r="H570" t="s">
        <v>46</v>
      </c>
      <c r="I570" t="s">
        <v>429</v>
      </c>
      <c r="K570"/>
      <c r="L570" t="s">
        <v>720</v>
      </c>
      <c r="M570" t="s">
        <v>26</v>
      </c>
      <c r="N570">
        <v>2</v>
      </c>
      <c r="P570" t="s">
        <v>27</v>
      </c>
      <c r="Q570" t="s">
        <v>721</v>
      </c>
      <c r="S570" t="s">
        <v>29</v>
      </c>
    </row>
    <row r="571" spans="1:19" hidden="1" x14ac:dyDescent="0.2">
      <c r="A571">
        <v>165</v>
      </c>
      <c r="B571" t="s">
        <v>722</v>
      </c>
      <c r="C571" t="s">
        <v>20</v>
      </c>
      <c r="D571">
        <v>9.8000000000000007</v>
      </c>
      <c r="E571">
        <v>22</v>
      </c>
      <c r="F571" t="s">
        <v>424</v>
      </c>
      <c r="G571" t="s">
        <v>55</v>
      </c>
      <c r="H571" t="s">
        <v>23</v>
      </c>
      <c r="I571" t="s">
        <v>425</v>
      </c>
      <c r="K571"/>
      <c r="L571" t="s">
        <v>723</v>
      </c>
      <c r="M571" t="s">
        <v>26</v>
      </c>
      <c r="N571">
        <v>2</v>
      </c>
      <c r="P571" t="s">
        <v>27</v>
      </c>
      <c r="Q571" t="s">
        <v>724</v>
      </c>
      <c r="S571" t="s">
        <v>29</v>
      </c>
    </row>
    <row r="572" spans="1:19" hidden="1" x14ac:dyDescent="0.2">
      <c r="A572">
        <v>165</v>
      </c>
      <c r="B572" t="s">
        <v>722</v>
      </c>
      <c r="C572" t="s">
        <v>73</v>
      </c>
      <c r="D572">
        <v>7.7</v>
      </c>
      <c r="E572">
        <v>22</v>
      </c>
      <c r="F572" t="s">
        <v>424</v>
      </c>
      <c r="G572" t="s">
        <v>55</v>
      </c>
      <c r="H572" t="s">
        <v>23</v>
      </c>
      <c r="I572" t="s">
        <v>425</v>
      </c>
      <c r="K572"/>
      <c r="L572" t="s">
        <v>723</v>
      </c>
      <c r="M572" t="s">
        <v>26</v>
      </c>
      <c r="N572">
        <v>2</v>
      </c>
      <c r="P572" t="s">
        <v>27</v>
      </c>
      <c r="Q572" t="s">
        <v>724</v>
      </c>
      <c r="S572" t="s">
        <v>29</v>
      </c>
    </row>
    <row r="573" spans="1:19" hidden="1" x14ac:dyDescent="0.2">
      <c r="A573">
        <v>170</v>
      </c>
      <c r="B573" t="s">
        <v>725</v>
      </c>
      <c r="C573" t="s">
        <v>20</v>
      </c>
      <c r="D573">
        <v>10.38</v>
      </c>
      <c r="E573">
        <v>20</v>
      </c>
      <c r="F573" t="s">
        <v>198</v>
      </c>
      <c r="G573" t="s">
        <v>55</v>
      </c>
      <c r="H573" t="s">
        <v>23</v>
      </c>
      <c r="I573" t="s">
        <v>199</v>
      </c>
      <c r="K573"/>
      <c r="L573" t="s">
        <v>726</v>
      </c>
      <c r="M573" t="s">
        <v>26</v>
      </c>
      <c r="N573">
        <v>2</v>
      </c>
      <c r="P573" t="s">
        <v>27</v>
      </c>
      <c r="Q573" t="s">
        <v>727</v>
      </c>
      <c r="S573" t="s">
        <v>29</v>
      </c>
    </row>
    <row r="574" spans="1:19" hidden="1" x14ac:dyDescent="0.2">
      <c r="A574">
        <v>171</v>
      </c>
      <c r="B574" t="s">
        <v>728</v>
      </c>
      <c r="C574" t="s">
        <v>20</v>
      </c>
      <c r="D574">
        <v>-0.43</v>
      </c>
      <c r="E574" t="s">
        <v>103</v>
      </c>
      <c r="G574" t="s">
        <v>75</v>
      </c>
      <c r="H574" t="s">
        <v>46</v>
      </c>
      <c r="I574" t="s">
        <v>99</v>
      </c>
      <c r="K574"/>
      <c r="L574" t="s">
        <v>729</v>
      </c>
      <c r="M574" t="s">
        <v>26</v>
      </c>
      <c r="N574">
        <v>2</v>
      </c>
      <c r="P574" t="s">
        <v>27</v>
      </c>
      <c r="Q574" t="s">
        <v>730</v>
      </c>
      <c r="S574" t="s">
        <v>29</v>
      </c>
    </row>
    <row r="575" spans="1:19" hidden="1" x14ac:dyDescent="0.2">
      <c r="A575">
        <v>172</v>
      </c>
      <c r="B575" t="s">
        <v>731</v>
      </c>
      <c r="C575" t="s">
        <v>20</v>
      </c>
      <c r="D575">
        <v>-0.32</v>
      </c>
      <c r="E575" t="s">
        <v>103</v>
      </c>
      <c r="G575" t="s">
        <v>75</v>
      </c>
      <c r="H575" t="s">
        <v>46</v>
      </c>
      <c r="I575" t="s">
        <v>99</v>
      </c>
      <c r="K575"/>
      <c r="L575" t="s">
        <v>732</v>
      </c>
      <c r="M575" t="s">
        <v>26</v>
      </c>
      <c r="N575">
        <v>2</v>
      </c>
      <c r="P575" t="s">
        <v>27</v>
      </c>
      <c r="Q575" t="s">
        <v>733</v>
      </c>
      <c r="S575" t="s">
        <v>29</v>
      </c>
    </row>
    <row r="576" spans="1:19" hidden="1" x14ac:dyDescent="0.2">
      <c r="A576">
        <v>173</v>
      </c>
      <c r="B576" t="s">
        <v>734</v>
      </c>
      <c r="C576" t="s">
        <v>20</v>
      </c>
      <c r="D576">
        <v>-0.42</v>
      </c>
      <c r="E576" t="s">
        <v>103</v>
      </c>
      <c r="G576" t="s">
        <v>75</v>
      </c>
      <c r="H576" t="s">
        <v>46</v>
      </c>
      <c r="I576" t="s">
        <v>99</v>
      </c>
      <c r="K576"/>
      <c r="L576" t="s">
        <v>735</v>
      </c>
      <c r="M576" t="s">
        <v>26</v>
      </c>
      <c r="N576">
        <v>2</v>
      </c>
      <c r="P576" t="s">
        <v>27</v>
      </c>
      <c r="Q576" t="s">
        <v>736</v>
      </c>
      <c r="S576" t="s">
        <v>29</v>
      </c>
    </row>
    <row r="577" spans="1:19" hidden="1" x14ac:dyDescent="0.2">
      <c r="A577">
        <v>174</v>
      </c>
      <c r="B577" t="s">
        <v>737</v>
      </c>
      <c r="C577" t="s">
        <v>20</v>
      </c>
      <c r="D577">
        <v>-0.28000000000000003</v>
      </c>
      <c r="E577" t="s">
        <v>103</v>
      </c>
      <c r="G577" t="s">
        <v>75</v>
      </c>
      <c r="H577" t="s">
        <v>46</v>
      </c>
      <c r="I577" t="s">
        <v>99</v>
      </c>
      <c r="K577"/>
      <c r="L577" t="s">
        <v>738</v>
      </c>
      <c r="M577" t="s">
        <v>26</v>
      </c>
      <c r="N577">
        <v>2</v>
      </c>
      <c r="P577" t="s">
        <v>27</v>
      </c>
      <c r="Q577" t="s">
        <v>739</v>
      </c>
      <c r="S577" t="s">
        <v>29</v>
      </c>
    </row>
    <row r="578" spans="1:19" hidden="1" x14ac:dyDescent="0.2">
      <c r="A578">
        <v>175</v>
      </c>
      <c r="B578" t="s">
        <v>740</v>
      </c>
      <c r="C578" t="s">
        <v>20</v>
      </c>
      <c r="D578">
        <v>10.59</v>
      </c>
      <c r="E578">
        <v>20</v>
      </c>
      <c r="F578" t="s">
        <v>198</v>
      </c>
      <c r="G578" t="s">
        <v>55</v>
      </c>
      <c r="H578" t="s">
        <v>23</v>
      </c>
      <c r="I578" t="s">
        <v>199</v>
      </c>
      <c r="K578"/>
      <c r="L578" t="s">
        <v>741</v>
      </c>
      <c r="M578" t="s">
        <v>26</v>
      </c>
      <c r="N578">
        <v>2</v>
      </c>
      <c r="P578" t="s">
        <v>27</v>
      </c>
      <c r="Q578" t="s">
        <v>742</v>
      </c>
      <c r="S578" t="s">
        <v>29</v>
      </c>
    </row>
    <row r="579" spans="1:19" hidden="1" x14ac:dyDescent="0.2">
      <c r="A579">
        <v>176</v>
      </c>
      <c r="B579" t="s">
        <v>743</v>
      </c>
      <c r="C579" t="s">
        <v>20</v>
      </c>
      <c r="D579">
        <v>10.88</v>
      </c>
      <c r="E579">
        <v>20</v>
      </c>
      <c r="F579" t="s">
        <v>198</v>
      </c>
      <c r="G579" t="s">
        <v>55</v>
      </c>
      <c r="H579" t="s">
        <v>23</v>
      </c>
      <c r="I579" t="s">
        <v>199</v>
      </c>
      <c r="K579"/>
      <c r="L579" t="s">
        <v>744</v>
      </c>
      <c r="M579" t="s">
        <v>26</v>
      </c>
      <c r="N579">
        <v>2</v>
      </c>
      <c r="P579" t="s">
        <v>27</v>
      </c>
      <c r="Q579" t="s">
        <v>745</v>
      </c>
      <c r="S579" t="s">
        <v>29</v>
      </c>
    </row>
    <row r="580" spans="1:19" hidden="1" x14ac:dyDescent="0.2">
      <c r="A580">
        <v>177</v>
      </c>
      <c r="B580" t="s">
        <v>746</v>
      </c>
      <c r="C580" t="s">
        <v>20</v>
      </c>
      <c r="D580">
        <v>9.2899999999999991</v>
      </c>
      <c r="E580">
        <v>25</v>
      </c>
      <c r="F580" t="s">
        <v>79</v>
      </c>
      <c r="G580" t="s">
        <v>55</v>
      </c>
      <c r="H580" t="s">
        <v>46</v>
      </c>
      <c r="I580" t="s">
        <v>80</v>
      </c>
      <c r="K580"/>
      <c r="L580" t="s">
        <v>747</v>
      </c>
      <c r="M580" t="s">
        <v>26</v>
      </c>
      <c r="N580">
        <v>2</v>
      </c>
      <c r="P580" t="s">
        <v>27</v>
      </c>
      <c r="Q580" t="s">
        <v>748</v>
      </c>
      <c r="S580" t="s">
        <v>29</v>
      </c>
    </row>
    <row r="581" spans="1:19" hidden="1" x14ac:dyDescent="0.2">
      <c r="A581">
        <v>178</v>
      </c>
      <c r="B581" t="s">
        <v>749</v>
      </c>
      <c r="C581" t="s">
        <v>20</v>
      </c>
      <c r="D581">
        <v>9.1300000000000008</v>
      </c>
      <c r="E581">
        <v>25</v>
      </c>
      <c r="F581" t="s">
        <v>79</v>
      </c>
      <c r="G581" t="s">
        <v>55</v>
      </c>
      <c r="H581" t="s">
        <v>46</v>
      </c>
      <c r="I581" t="s">
        <v>80</v>
      </c>
      <c r="K581"/>
      <c r="L581" t="s">
        <v>750</v>
      </c>
      <c r="M581" t="s">
        <v>26</v>
      </c>
      <c r="N581">
        <v>2</v>
      </c>
      <c r="P581" t="s">
        <v>27</v>
      </c>
      <c r="Q581" t="s">
        <v>751</v>
      </c>
      <c r="S581" t="s">
        <v>29</v>
      </c>
    </row>
    <row r="582" spans="1:19" hidden="1" x14ac:dyDescent="0.2">
      <c r="A582">
        <v>178</v>
      </c>
      <c r="B582" t="s">
        <v>749</v>
      </c>
      <c r="C582" t="s">
        <v>20</v>
      </c>
      <c r="D582">
        <v>7.7</v>
      </c>
      <c r="E582" t="s">
        <v>752</v>
      </c>
      <c r="F582" t="s">
        <v>753</v>
      </c>
      <c r="H582" t="s">
        <v>23</v>
      </c>
      <c r="I582" t="s">
        <v>754</v>
      </c>
      <c r="K582"/>
      <c r="L582" t="s">
        <v>750</v>
      </c>
      <c r="M582" t="s">
        <v>26</v>
      </c>
      <c r="N582">
        <v>2</v>
      </c>
      <c r="P582" t="s">
        <v>27</v>
      </c>
      <c r="Q582" t="s">
        <v>751</v>
      </c>
      <c r="S582" t="s">
        <v>29</v>
      </c>
    </row>
    <row r="583" spans="1:19" hidden="1" x14ac:dyDescent="0.2">
      <c r="A583">
        <v>179</v>
      </c>
      <c r="B583" t="s">
        <v>755</v>
      </c>
      <c r="C583" t="s">
        <v>20</v>
      </c>
      <c r="D583">
        <v>9.08</v>
      </c>
      <c r="E583">
        <v>20</v>
      </c>
      <c r="F583" t="s">
        <v>198</v>
      </c>
      <c r="G583" t="s">
        <v>55</v>
      </c>
      <c r="H583" t="s">
        <v>23</v>
      </c>
      <c r="I583" t="s">
        <v>199</v>
      </c>
      <c r="K583"/>
      <c r="L583" t="s">
        <v>756</v>
      </c>
      <c r="M583" t="s">
        <v>26</v>
      </c>
      <c r="N583">
        <v>2</v>
      </c>
      <c r="P583" t="s">
        <v>27</v>
      </c>
      <c r="Q583" t="s">
        <v>757</v>
      </c>
      <c r="S583" t="s">
        <v>29</v>
      </c>
    </row>
    <row r="584" spans="1:19" hidden="1" x14ac:dyDescent="0.2">
      <c r="A584">
        <v>180</v>
      </c>
      <c r="B584" t="s">
        <v>758</v>
      </c>
      <c r="C584" t="s">
        <v>20</v>
      </c>
      <c r="D584">
        <v>8.26</v>
      </c>
      <c r="E584">
        <v>25</v>
      </c>
      <c r="F584" t="s">
        <v>759</v>
      </c>
      <c r="G584" t="s">
        <v>55</v>
      </c>
      <c r="H584" t="s">
        <v>46</v>
      </c>
      <c r="I584" t="s">
        <v>760</v>
      </c>
      <c r="K584"/>
      <c r="L584" t="s">
        <v>761</v>
      </c>
      <c r="M584" t="s">
        <v>26</v>
      </c>
      <c r="N584">
        <v>2</v>
      </c>
      <c r="P584" t="s">
        <v>27</v>
      </c>
      <c r="Q584" t="s">
        <v>762</v>
      </c>
      <c r="S584" t="s">
        <v>29</v>
      </c>
    </row>
    <row r="585" spans="1:19" hidden="1" x14ac:dyDescent="0.2">
      <c r="A585">
        <v>181</v>
      </c>
      <c r="B585" t="s">
        <v>763</v>
      </c>
      <c r="C585" t="s">
        <v>20</v>
      </c>
      <c r="D585">
        <v>7.85</v>
      </c>
      <c r="E585">
        <v>25</v>
      </c>
      <c r="F585" t="s">
        <v>759</v>
      </c>
      <c r="G585" t="s">
        <v>55</v>
      </c>
      <c r="H585" t="s">
        <v>46</v>
      </c>
      <c r="I585" t="s">
        <v>760</v>
      </c>
      <c r="K585"/>
      <c r="L585" t="s">
        <v>764</v>
      </c>
      <c r="M585" t="s">
        <v>26</v>
      </c>
      <c r="N585">
        <v>2</v>
      </c>
      <c r="P585" t="s">
        <v>27</v>
      </c>
      <c r="Q585" t="s">
        <v>765</v>
      </c>
      <c r="S585" t="s">
        <v>29</v>
      </c>
    </row>
    <row r="586" spans="1:19" hidden="1" x14ac:dyDescent="0.2">
      <c r="A586">
        <v>181</v>
      </c>
      <c r="B586" t="s">
        <v>763</v>
      </c>
      <c r="C586" t="s">
        <v>20</v>
      </c>
      <c r="D586">
        <v>8.16</v>
      </c>
      <c r="E586">
        <v>20</v>
      </c>
      <c r="F586" t="s">
        <v>198</v>
      </c>
      <c r="G586" t="s">
        <v>55</v>
      </c>
      <c r="H586" t="s">
        <v>23</v>
      </c>
      <c r="I586" t="s">
        <v>199</v>
      </c>
      <c r="K586"/>
      <c r="L586" t="s">
        <v>764</v>
      </c>
      <c r="M586" t="s">
        <v>26</v>
      </c>
      <c r="N586">
        <v>2</v>
      </c>
      <c r="P586" t="s">
        <v>27</v>
      </c>
      <c r="Q586" t="s">
        <v>765</v>
      </c>
      <c r="S586" t="s">
        <v>29</v>
      </c>
    </row>
    <row r="587" spans="1:19" hidden="1" x14ac:dyDescent="0.2">
      <c r="A587">
        <v>182</v>
      </c>
      <c r="B587" t="s">
        <v>766</v>
      </c>
      <c r="C587" t="s">
        <v>20</v>
      </c>
      <c r="D587">
        <v>8.68</v>
      </c>
      <c r="E587">
        <v>20</v>
      </c>
      <c r="F587" t="s">
        <v>198</v>
      </c>
      <c r="G587" t="s">
        <v>55</v>
      </c>
      <c r="H587" t="s">
        <v>23</v>
      </c>
      <c r="I587" t="s">
        <v>199</v>
      </c>
      <c r="K587"/>
      <c r="L587" t="s">
        <v>767</v>
      </c>
      <c r="M587" t="s">
        <v>26</v>
      </c>
      <c r="N587">
        <v>2</v>
      </c>
      <c r="P587" t="s">
        <v>27</v>
      </c>
      <c r="Q587" t="s">
        <v>768</v>
      </c>
      <c r="S587" t="s">
        <v>29</v>
      </c>
    </row>
    <row r="588" spans="1:19" hidden="1" x14ac:dyDescent="0.2">
      <c r="A588">
        <v>183</v>
      </c>
      <c r="B588" t="s">
        <v>769</v>
      </c>
      <c r="C588" t="s">
        <v>20</v>
      </c>
      <c r="D588">
        <v>10.76</v>
      </c>
      <c r="E588">
        <v>0</v>
      </c>
      <c r="F588" t="s">
        <v>324</v>
      </c>
      <c r="G588" t="s">
        <v>55</v>
      </c>
      <c r="H588" t="s">
        <v>46</v>
      </c>
      <c r="I588" t="s">
        <v>400</v>
      </c>
      <c r="K588"/>
      <c r="L588" t="s">
        <v>770</v>
      </c>
      <c r="M588" t="s">
        <v>771</v>
      </c>
      <c r="N588">
        <v>4</v>
      </c>
      <c r="P588" t="s">
        <v>27</v>
      </c>
      <c r="Q588" t="s">
        <v>772</v>
      </c>
      <c r="S588" t="s">
        <v>29</v>
      </c>
    </row>
    <row r="589" spans="1:19" hidden="1" x14ac:dyDescent="0.2">
      <c r="A589">
        <v>183</v>
      </c>
      <c r="B589" t="s">
        <v>769</v>
      </c>
      <c r="C589" t="s">
        <v>73</v>
      </c>
      <c r="D589">
        <v>7.81</v>
      </c>
      <c r="E589">
        <v>0</v>
      </c>
      <c r="F589" t="s">
        <v>324</v>
      </c>
      <c r="G589" t="s">
        <v>55</v>
      </c>
      <c r="H589" t="s">
        <v>46</v>
      </c>
      <c r="I589" t="s">
        <v>400</v>
      </c>
      <c r="K589"/>
      <c r="L589" t="s">
        <v>770</v>
      </c>
      <c r="M589" t="s">
        <v>771</v>
      </c>
      <c r="N589">
        <v>4</v>
      </c>
      <c r="P589" t="s">
        <v>27</v>
      </c>
      <c r="Q589" t="s">
        <v>772</v>
      </c>
      <c r="S589" t="s">
        <v>29</v>
      </c>
    </row>
    <row r="590" spans="1:19" hidden="1" x14ac:dyDescent="0.2">
      <c r="A590">
        <v>183</v>
      </c>
      <c r="B590" t="s">
        <v>769</v>
      </c>
      <c r="C590" t="s">
        <v>20</v>
      </c>
      <c r="D590">
        <v>10</v>
      </c>
      <c r="E590">
        <v>25</v>
      </c>
      <c r="F590" t="s">
        <v>324</v>
      </c>
      <c r="G590" t="s">
        <v>55</v>
      </c>
      <c r="H590" t="s">
        <v>46</v>
      </c>
      <c r="I590" t="s">
        <v>400</v>
      </c>
      <c r="K590"/>
      <c r="L590" t="s">
        <v>770</v>
      </c>
      <c r="M590" t="s">
        <v>771</v>
      </c>
      <c r="N590">
        <v>4</v>
      </c>
      <c r="P590" t="s">
        <v>27</v>
      </c>
      <c r="Q590" t="s">
        <v>772</v>
      </c>
      <c r="S590" t="s">
        <v>29</v>
      </c>
    </row>
    <row r="591" spans="1:19" hidden="1" x14ac:dyDescent="0.2">
      <c r="A591">
        <v>183</v>
      </c>
      <c r="B591" t="s">
        <v>769</v>
      </c>
      <c r="C591" t="s">
        <v>73</v>
      </c>
      <c r="D591">
        <v>7.13</v>
      </c>
      <c r="E591">
        <v>25</v>
      </c>
      <c r="F591" t="s">
        <v>324</v>
      </c>
      <c r="G591" t="s">
        <v>55</v>
      </c>
      <c r="H591" t="s">
        <v>46</v>
      </c>
      <c r="I591" t="s">
        <v>400</v>
      </c>
      <c r="K591"/>
      <c r="L591" t="s">
        <v>770</v>
      </c>
      <c r="M591" t="s">
        <v>771</v>
      </c>
      <c r="N591">
        <v>4</v>
      </c>
      <c r="P591" t="s">
        <v>27</v>
      </c>
      <c r="Q591" t="s">
        <v>772</v>
      </c>
      <c r="S591" t="s">
        <v>29</v>
      </c>
    </row>
    <row r="592" spans="1:19" hidden="1" x14ac:dyDescent="0.2">
      <c r="A592">
        <v>183</v>
      </c>
      <c r="B592" t="s">
        <v>769</v>
      </c>
      <c r="C592" t="s">
        <v>20</v>
      </c>
      <c r="D592">
        <v>9.9700000000000006</v>
      </c>
      <c r="E592">
        <v>25</v>
      </c>
      <c r="F592" t="s">
        <v>313</v>
      </c>
      <c r="G592" t="s">
        <v>22</v>
      </c>
      <c r="H592" t="s">
        <v>46</v>
      </c>
      <c r="I592" t="s">
        <v>277</v>
      </c>
      <c r="K592"/>
      <c r="L592" t="s">
        <v>770</v>
      </c>
      <c r="M592" t="s">
        <v>771</v>
      </c>
      <c r="N592">
        <v>4</v>
      </c>
      <c r="P592" t="s">
        <v>27</v>
      </c>
      <c r="Q592" t="s">
        <v>772</v>
      </c>
      <c r="S592" t="s">
        <v>29</v>
      </c>
    </row>
    <row r="593" spans="1:19" hidden="1" x14ac:dyDescent="0.2">
      <c r="A593">
        <v>183</v>
      </c>
      <c r="B593" t="s">
        <v>769</v>
      </c>
      <c r="C593" t="s">
        <v>73</v>
      </c>
      <c r="D593">
        <v>7.1</v>
      </c>
      <c r="E593">
        <v>25</v>
      </c>
      <c r="F593" t="s">
        <v>313</v>
      </c>
      <c r="G593" t="s">
        <v>22</v>
      </c>
      <c r="H593" t="s">
        <v>46</v>
      </c>
      <c r="I593" t="s">
        <v>277</v>
      </c>
      <c r="K593"/>
      <c r="L593" t="s">
        <v>770</v>
      </c>
      <c r="M593" t="s">
        <v>771</v>
      </c>
      <c r="N593">
        <v>4</v>
      </c>
      <c r="P593" t="s">
        <v>27</v>
      </c>
      <c r="Q593" t="s">
        <v>772</v>
      </c>
      <c r="S593" t="s">
        <v>29</v>
      </c>
    </row>
    <row r="594" spans="1:19" hidden="1" x14ac:dyDescent="0.2">
      <c r="A594">
        <v>183</v>
      </c>
      <c r="B594" t="s">
        <v>769</v>
      </c>
      <c r="C594" t="s">
        <v>20</v>
      </c>
      <c r="D594">
        <v>9.83</v>
      </c>
      <c r="E594">
        <v>30</v>
      </c>
      <c r="F594" t="s">
        <v>324</v>
      </c>
      <c r="G594" t="s">
        <v>246</v>
      </c>
      <c r="H594" t="s">
        <v>46</v>
      </c>
      <c r="I594" t="s">
        <v>773</v>
      </c>
      <c r="K594"/>
      <c r="L594" t="s">
        <v>770</v>
      </c>
      <c r="M594" t="s">
        <v>771</v>
      </c>
      <c r="N594">
        <v>4</v>
      </c>
      <c r="P594" t="s">
        <v>27</v>
      </c>
      <c r="Q594" t="s">
        <v>772</v>
      </c>
      <c r="S594" t="s">
        <v>29</v>
      </c>
    </row>
    <row r="595" spans="1:19" hidden="1" x14ac:dyDescent="0.2">
      <c r="A595">
        <v>183</v>
      </c>
      <c r="B595" t="s">
        <v>769</v>
      </c>
      <c r="C595" t="s">
        <v>73</v>
      </c>
      <c r="D595">
        <v>7.07</v>
      </c>
      <c r="E595">
        <v>30</v>
      </c>
      <c r="F595" t="s">
        <v>324</v>
      </c>
      <c r="G595" t="s">
        <v>246</v>
      </c>
      <c r="H595" t="s">
        <v>46</v>
      </c>
      <c r="I595" t="s">
        <v>773</v>
      </c>
      <c r="K595"/>
      <c r="L595" t="s">
        <v>770</v>
      </c>
      <c r="M595" t="s">
        <v>771</v>
      </c>
      <c r="N595">
        <v>4</v>
      </c>
      <c r="P595" t="s">
        <v>27</v>
      </c>
      <c r="Q595" t="s">
        <v>772</v>
      </c>
      <c r="S595" t="s">
        <v>29</v>
      </c>
    </row>
    <row r="596" spans="1:19" hidden="1" x14ac:dyDescent="0.2">
      <c r="A596">
        <v>183</v>
      </c>
      <c r="B596" t="s">
        <v>769</v>
      </c>
      <c r="C596" t="s">
        <v>20</v>
      </c>
      <c r="D596">
        <v>10</v>
      </c>
      <c r="E596">
        <v>25</v>
      </c>
      <c r="F596" t="s">
        <v>774</v>
      </c>
      <c r="G596" t="s">
        <v>55</v>
      </c>
      <c r="H596" t="s">
        <v>46</v>
      </c>
      <c r="I596" t="s">
        <v>567</v>
      </c>
      <c r="K596"/>
      <c r="L596" t="s">
        <v>770</v>
      </c>
      <c r="M596" t="s">
        <v>771</v>
      </c>
      <c r="N596">
        <v>4</v>
      </c>
      <c r="P596" t="s">
        <v>27</v>
      </c>
      <c r="Q596" t="s">
        <v>772</v>
      </c>
      <c r="S596" t="s">
        <v>29</v>
      </c>
    </row>
    <row r="597" spans="1:19" hidden="1" x14ac:dyDescent="0.2">
      <c r="A597">
        <v>183</v>
      </c>
      <c r="B597" t="s">
        <v>769</v>
      </c>
      <c r="C597" t="s">
        <v>73</v>
      </c>
      <c r="D597">
        <v>7.05</v>
      </c>
      <c r="E597">
        <v>25</v>
      </c>
      <c r="F597" t="s">
        <v>774</v>
      </c>
      <c r="G597" t="s">
        <v>55</v>
      </c>
      <c r="H597" t="s">
        <v>46</v>
      </c>
      <c r="I597" t="s">
        <v>567</v>
      </c>
      <c r="K597"/>
      <c r="L597" t="s">
        <v>770</v>
      </c>
      <c r="M597" t="s">
        <v>771</v>
      </c>
      <c r="N597">
        <v>4</v>
      </c>
      <c r="P597" t="s">
        <v>27</v>
      </c>
      <c r="Q597" t="s">
        <v>772</v>
      </c>
      <c r="S597" t="s">
        <v>29</v>
      </c>
    </row>
    <row r="598" spans="1:19" hidden="1" x14ac:dyDescent="0.2">
      <c r="A598">
        <v>183</v>
      </c>
      <c r="B598" t="s">
        <v>769</v>
      </c>
      <c r="C598" t="s">
        <v>20</v>
      </c>
      <c r="D598">
        <v>9.82</v>
      </c>
      <c r="E598">
        <v>25</v>
      </c>
      <c r="F598" t="s">
        <v>774</v>
      </c>
      <c r="I598" t="s">
        <v>775</v>
      </c>
      <c r="K598"/>
      <c r="L598" t="s">
        <v>770</v>
      </c>
      <c r="M598" t="s">
        <v>771</v>
      </c>
      <c r="N598">
        <v>4</v>
      </c>
      <c r="P598" t="s">
        <v>27</v>
      </c>
      <c r="Q598" t="s">
        <v>772</v>
      </c>
      <c r="S598" t="s">
        <v>29</v>
      </c>
    </row>
    <row r="599" spans="1:19" hidden="1" x14ac:dyDescent="0.2">
      <c r="A599">
        <v>183</v>
      </c>
      <c r="B599" t="s">
        <v>769</v>
      </c>
      <c r="C599" t="s">
        <v>73</v>
      </c>
      <c r="D599">
        <v>6.61</v>
      </c>
      <c r="E599">
        <v>25</v>
      </c>
      <c r="F599" t="s">
        <v>774</v>
      </c>
      <c r="I599" t="s">
        <v>775</v>
      </c>
      <c r="K599"/>
      <c r="L599" t="s">
        <v>770</v>
      </c>
      <c r="M599" t="s">
        <v>771</v>
      </c>
      <c r="N599">
        <v>4</v>
      </c>
      <c r="P599" t="s">
        <v>27</v>
      </c>
      <c r="Q599" t="s">
        <v>772</v>
      </c>
      <c r="S599" t="s">
        <v>29</v>
      </c>
    </row>
    <row r="600" spans="1:19" hidden="1" x14ac:dyDescent="0.2">
      <c r="A600">
        <v>184</v>
      </c>
      <c r="B600" t="s">
        <v>776</v>
      </c>
      <c r="C600" t="s">
        <v>20</v>
      </c>
      <c r="D600">
        <v>10.94</v>
      </c>
      <c r="E600">
        <v>10</v>
      </c>
      <c r="F600" t="s">
        <v>218</v>
      </c>
      <c r="G600" t="s">
        <v>55</v>
      </c>
      <c r="H600" t="s">
        <v>46</v>
      </c>
      <c r="I600" t="s">
        <v>237</v>
      </c>
      <c r="J600" t="s">
        <v>43</v>
      </c>
      <c r="K600" t="e">
        <f>- Other measurements: H25, P44</f>
        <v>#NAME?</v>
      </c>
      <c r="L600" t="s">
        <v>777</v>
      </c>
      <c r="M600" t="s">
        <v>26</v>
      </c>
      <c r="N600">
        <v>2</v>
      </c>
      <c r="P600" t="s">
        <v>27</v>
      </c>
      <c r="Q600" t="s">
        <v>778</v>
      </c>
      <c r="S600" t="s">
        <v>29</v>
      </c>
    </row>
    <row r="601" spans="1:19" hidden="1" x14ac:dyDescent="0.2">
      <c r="A601">
        <v>184</v>
      </c>
      <c r="B601" t="s">
        <v>776</v>
      </c>
      <c r="C601" t="s">
        <v>73</v>
      </c>
      <c r="D601">
        <v>9.0299999999999994</v>
      </c>
      <c r="E601">
        <v>10</v>
      </c>
      <c r="F601" t="s">
        <v>218</v>
      </c>
      <c r="G601" t="s">
        <v>55</v>
      </c>
      <c r="H601" t="s">
        <v>46</v>
      </c>
      <c r="I601" t="s">
        <v>237</v>
      </c>
      <c r="J601" t="s">
        <v>43</v>
      </c>
      <c r="K601" t="e">
        <f>- Other measurements: H25, P44</f>
        <v>#NAME?</v>
      </c>
      <c r="L601" t="s">
        <v>777</v>
      </c>
      <c r="M601" t="s">
        <v>26</v>
      </c>
      <c r="N601">
        <v>2</v>
      </c>
      <c r="P601" t="s">
        <v>27</v>
      </c>
      <c r="Q601" t="s">
        <v>778</v>
      </c>
      <c r="S601" t="s">
        <v>29</v>
      </c>
    </row>
    <row r="602" spans="1:19" hidden="1" x14ac:dyDescent="0.2">
      <c r="A602">
        <v>184</v>
      </c>
      <c r="B602" t="s">
        <v>776</v>
      </c>
      <c r="C602" t="s">
        <v>20</v>
      </c>
      <c r="D602">
        <v>10.62</v>
      </c>
      <c r="E602">
        <v>20</v>
      </c>
      <c r="F602" t="s">
        <v>218</v>
      </c>
      <c r="G602" t="s">
        <v>55</v>
      </c>
      <c r="H602" t="s">
        <v>46</v>
      </c>
      <c r="I602" t="s">
        <v>237</v>
      </c>
      <c r="J602" t="s">
        <v>43</v>
      </c>
      <c r="K602" t="e">
        <f>- Other measurements: H25, P44</f>
        <v>#NAME?</v>
      </c>
      <c r="L602" t="s">
        <v>777</v>
      </c>
      <c r="M602" t="s">
        <v>26</v>
      </c>
      <c r="N602">
        <v>2</v>
      </c>
      <c r="P602" t="s">
        <v>27</v>
      </c>
      <c r="Q602" t="s">
        <v>778</v>
      </c>
      <c r="S602" t="s">
        <v>29</v>
      </c>
    </row>
    <row r="603" spans="1:19" hidden="1" x14ac:dyDescent="0.2">
      <c r="A603">
        <v>184</v>
      </c>
      <c r="B603" t="s">
        <v>776</v>
      </c>
      <c r="C603" t="s">
        <v>73</v>
      </c>
      <c r="D603">
        <v>8.64</v>
      </c>
      <c r="E603">
        <v>20</v>
      </c>
      <c r="F603" t="s">
        <v>218</v>
      </c>
      <c r="G603" t="s">
        <v>55</v>
      </c>
      <c r="H603" t="s">
        <v>46</v>
      </c>
      <c r="I603" t="s">
        <v>237</v>
      </c>
      <c r="J603" t="s">
        <v>43</v>
      </c>
      <c r="K603" t="e">
        <f>- Other measurements: H25, P44</f>
        <v>#NAME?</v>
      </c>
      <c r="L603" t="s">
        <v>777</v>
      </c>
      <c r="M603" t="s">
        <v>26</v>
      </c>
      <c r="N603">
        <v>2</v>
      </c>
      <c r="P603" t="s">
        <v>27</v>
      </c>
      <c r="Q603" t="s">
        <v>778</v>
      </c>
      <c r="S603" t="s">
        <v>29</v>
      </c>
    </row>
    <row r="604" spans="1:19" hidden="1" x14ac:dyDescent="0.2">
      <c r="A604">
        <v>184</v>
      </c>
      <c r="B604" t="s">
        <v>776</v>
      </c>
      <c r="C604" t="s">
        <v>20</v>
      </c>
      <c r="D604">
        <v>10.32</v>
      </c>
      <c r="E604">
        <v>30</v>
      </c>
      <c r="F604" t="s">
        <v>218</v>
      </c>
      <c r="G604" t="s">
        <v>55</v>
      </c>
      <c r="H604" t="s">
        <v>46</v>
      </c>
      <c r="I604" t="s">
        <v>237</v>
      </c>
      <c r="J604" t="s">
        <v>43</v>
      </c>
      <c r="K604" t="e">
        <f>- Other measurements: H25, P44</f>
        <v>#NAME?</v>
      </c>
      <c r="L604" t="s">
        <v>777</v>
      </c>
      <c r="M604" t="s">
        <v>26</v>
      </c>
      <c r="N604">
        <v>2</v>
      </c>
      <c r="P604" t="s">
        <v>27</v>
      </c>
      <c r="Q604" t="s">
        <v>778</v>
      </c>
      <c r="S604" t="s">
        <v>29</v>
      </c>
    </row>
    <row r="605" spans="1:19" hidden="1" x14ac:dyDescent="0.2">
      <c r="A605">
        <v>184</v>
      </c>
      <c r="B605" t="s">
        <v>776</v>
      </c>
      <c r="C605" t="s">
        <v>73</v>
      </c>
      <c r="D605">
        <v>8.33</v>
      </c>
      <c r="E605">
        <v>30</v>
      </c>
      <c r="F605" t="s">
        <v>218</v>
      </c>
      <c r="G605" t="s">
        <v>55</v>
      </c>
      <c r="H605" t="s">
        <v>46</v>
      </c>
      <c r="I605" t="s">
        <v>237</v>
      </c>
      <c r="J605" t="s">
        <v>43</v>
      </c>
      <c r="K605" t="e">
        <f>- Other measurements: H25, P44</f>
        <v>#NAME?</v>
      </c>
      <c r="L605" t="s">
        <v>777</v>
      </c>
      <c r="M605" t="s">
        <v>26</v>
      </c>
      <c r="N605">
        <v>2</v>
      </c>
      <c r="P605" t="s">
        <v>27</v>
      </c>
      <c r="Q605" t="s">
        <v>778</v>
      </c>
      <c r="S605" t="s">
        <v>29</v>
      </c>
    </row>
    <row r="606" spans="1:19" hidden="1" x14ac:dyDescent="0.2">
      <c r="A606">
        <v>184</v>
      </c>
      <c r="B606" t="s">
        <v>776</v>
      </c>
      <c r="C606" t="s">
        <v>20</v>
      </c>
      <c r="D606">
        <v>9.99</v>
      </c>
      <c r="E606">
        <v>40</v>
      </c>
      <c r="F606" t="s">
        <v>218</v>
      </c>
      <c r="G606" t="s">
        <v>55</v>
      </c>
      <c r="H606" t="s">
        <v>46</v>
      </c>
      <c r="I606" t="s">
        <v>237</v>
      </c>
      <c r="J606" t="s">
        <v>43</v>
      </c>
      <c r="K606" t="e">
        <f>- Other measurements: H25, P44</f>
        <v>#NAME?</v>
      </c>
      <c r="L606" t="s">
        <v>777</v>
      </c>
      <c r="M606" t="s">
        <v>26</v>
      </c>
      <c r="N606">
        <v>2</v>
      </c>
      <c r="P606" t="s">
        <v>27</v>
      </c>
      <c r="Q606" t="s">
        <v>778</v>
      </c>
      <c r="S606" t="s">
        <v>29</v>
      </c>
    </row>
    <row r="607" spans="1:19" hidden="1" x14ac:dyDescent="0.2">
      <c r="A607">
        <v>184</v>
      </c>
      <c r="B607" t="s">
        <v>776</v>
      </c>
      <c r="C607" t="s">
        <v>20</v>
      </c>
      <c r="D607">
        <v>8.02</v>
      </c>
      <c r="E607">
        <v>40</v>
      </c>
      <c r="F607" t="s">
        <v>218</v>
      </c>
      <c r="G607" t="s">
        <v>55</v>
      </c>
      <c r="H607" t="s">
        <v>46</v>
      </c>
      <c r="I607" t="s">
        <v>237</v>
      </c>
      <c r="J607" t="s">
        <v>43</v>
      </c>
      <c r="K607" t="e">
        <f>- Other measurements: H25, P44</f>
        <v>#NAME?</v>
      </c>
      <c r="L607" t="s">
        <v>777</v>
      </c>
      <c r="M607" t="s">
        <v>26</v>
      </c>
      <c r="N607">
        <v>2</v>
      </c>
      <c r="P607" t="s">
        <v>27</v>
      </c>
      <c r="Q607" t="s">
        <v>778</v>
      </c>
      <c r="S607" t="s">
        <v>29</v>
      </c>
    </row>
    <row r="608" spans="1:19" hidden="1" x14ac:dyDescent="0.2">
      <c r="A608">
        <v>184</v>
      </c>
      <c r="B608" t="s">
        <v>776</v>
      </c>
      <c r="C608" t="s">
        <v>20</v>
      </c>
      <c r="D608">
        <v>10.3</v>
      </c>
      <c r="E608">
        <v>25</v>
      </c>
      <c r="F608" t="s">
        <v>410</v>
      </c>
      <c r="G608" t="s">
        <v>55</v>
      </c>
      <c r="H608" t="s">
        <v>46</v>
      </c>
      <c r="I608" t="s">
        <v>411</v>
      </c>
      <c r="K608" t="e">
        <f>- Other measurements: H25, P44</f>
        <v>#NAME?</v>
      </c>
      <c r="L608" t="s">
        <v>777</v>
      </c>
      <c r="M608" t="s">
        <v>26</v>
      </c>
      <c r="N608">
        <v>2</v>
      </c>
      <c r="P608" t="s">
        <v>27</v>
      </c>
      <c r="Q608" t="s">
        <v>778</v>
      </c>
      <c r="S608" t="s">
        <v>29</v>
      </c>
    </row>
    <row r="609" spans="1:19" hidden="1" x14ac:dyDescent="0.2">
      <c r="A609">
        <v>184</v>
      </c>
      <c r="B609" t="s">
        <v>776</v>
      </c>
      <c r="C609" t="s">
        <v>73</v>
      </c>
      <c r="D609">
        <v>8.2899999999999991</v>
      </c>
      <c r="E609">
        <v>25</v>
      </c>
      <c r="F609" t="s">
        <v>410</v>
      </c>
      <c r="G609" t="s">
        <v>55</v>
      </c>
      <c r="H609" t="s">
        <v>46</v>
      </c>
      <c r="I609" t="s">
        <v>411</v>
      </c>
      <c r="K609" t="e">
        <f>- Other measurements: H25, P44</f>
        <v>#NAME?</v>
      </c>
      <c r="L609" t="s">
        <v>777</v>
      </c>
      <c r="M609" t="s">
        <v>26</v>
      </c>
      <c r="N609">
        <v>2</v>
      </c>
      <c r="P609" t="s">
        <v>27</v>
      </c>
      <c r="Q609" t="s">
        <v>778</v>
      </c>
      <c r="S609" t="s">
        <v>29</v>
      </c>
    </row>
    <row r="610" spans="1:19" hidden="1" x14ac:dyDescent="0.2">
      <c r="A610">
        <v>184</v>
      </c>
      <c r="B610" t="s">
        <v>776</v>
      </c>
      <c r="C610" t="s">
        <v>20</v>
      </c>
      <c r="D610">
        <v>10.64</v>
      </c>
      <c r="E610">
        <v>20</v>
      </c>
      <c r="F610" t="s">
        <v>334</v>
      </c>
      <c r="G610" t="s">
        <v>55</v>
      </c>
      <c r="H610" t="s">
        <v>46</v>
      </c>
      <c r="I610" t="s">
        <v>779</v>
      </c>
      <c r="K610" t="e">
        <f>- Other measurements: H25, P44</f>
        <v>#NAME?</v>
      </c>
      <c r="L610" t="s">
        <v>777</v>
      </c>
      <c r="M610" t="s">
        <v>26</v>
      </c>
      <c r="N610">
        <v>2</v>
      </c>
      <c r="P610" t="s">
        <v>27</v>
      </c>
      <c r="Q610" t="s">
        <v>778</v>
      </c>
      <c r="S610" t="s">
        <v>29</v>
      </c>
    </row>
    <row r="611" spans="1:19" hidden="1" x14ac:dyDescent="0.2">
      <c r="A611">
        <v>184</v>
      </c>
      <c r="B611" t="s">
        <v>776</v>
      </c>
      <c r="C611" t="s">
        <v>73</v>
      </c>
      <c r="D611">
        <v>8.8800000000000008</v>
      </c>
      <c r="E611">
        <v>20</v>
      </c>
      <c r="F611" t="s">
        <v>334</v>
      </c>
      <c r="G611" t="s">
        <v>55</v>
      </c>
      <c r="H611" t="s">
        <v>46</v>
      </c>
      <c r="I611" t="s">
        <v>779</v>
      </c>
      <c r="K611" t="e">
        <f>- Other measurements: H25, P44</f>
        <v>#NAME?</v>
      </c>
      <c r="L611" t="s">
        <v>777</v>
      </c>
      <c r="M611" t="s">
        <v>26</v>
      </c>
      <c r="N611">
        <v>2</v>
      </c>
      <c r="P611" t="s">
        <v>27</v>
      </c>
      <c r="Q611" t="s">
        <v>778</v>
      </c>
      <c r="S611" t="s">
        <v>29</v>
      </c>
    </row>
    <row r="612" spans="1:19" hidden="1" x14ac:dyDescent="0.2">
      <c r="A612">
        <v>184</v>
      </c>
      <c r="B612" t="s">
        <v>776</v>
      </c>
      <c r="C612" t="s">
        <v>20</v>
      </c>
      <c r="D612">
        <v>11.5</v>
      </c>
      <c r="E612">
        <v>0</v>
      </c>
      <c r="F612" t="s">
        <v>328</v>
      </c>
      <c r="G612" t="s">
        <v>55</v>
      </c>
      <c r="H612" t="s">
        <v>46</v>
      </c>
      <c r="I612" t="s">
        <v>780</v>
      </c>
      <c r="K612" t="e">
        <f>- Other measurements: H25, P44</f>
        <v>#NAME?</v>
      </c>
      <c r="L612" t="s">
        <v>777</v>
      </c>
      <c r="M612" t="s">
        <v>26</v>
      </c>
      <c r="N612">
        <v>2</v>
      </c>
      <c r="P612" t="s">
        <v>27</v>
      </c>
      <c r="Q612" t="s">
        <v>778</v>
      </c>
      <c r="S612" t="s">
        <v>29</v>
      </c>
    </row>
    <row r="613" spans="1:19" hidden="1" x14ac:dyDescent="0.2">
      <c r="A613">
        <v>184</v>
      </c>
      <c r="B613" t="s">
        <v>776</v>
      </c>
      <c r="C613" t="s">
        <v>73</v>
      </c>
      <c r="D613">
        <v>9.69</v>
      </c>
      <c r="E613">
        <v>0</v>
      </c>
      <c r="F613" t="s">
        <v>328</v>
      </c>
      <c r="G613" t="s">
        <v>55</v>
      </c>
      <c r="H613" t="s">
        <v>46</v>
      </c>
      <c r="I613" t="s">
        <v>780</v>
      </c>
      <c r="K613" t="e">
        <f>- Other measurements: H25, P44</f>
        <v>#NAME?</v>
      </c>
      <c r="L613" t="s">
        <v>777</v>
      </c>
      <c r="M613" t="s">
        <v>26</v>
      </c>
      <c r="N613">
        <v>2</v>
      </c>
      <c r="P613" t="s">
        <v>27</v>
      </c>
      <c r="Q613" t="s">
        <v>778</v>
      </c>
      <c r="S613" t="s">
        <v>29</v>
      </c>
    </row>
    <row r="614" spans="1:19" hidden="1" x14ac:dyDescent="0.2">
      <c r="A614">
        <v>184</v>
      </c>
      <c r="B614" t="s">
        <v>776</v>
      </c>
      <c r="C614" t="s">
        <v>20</v>
      </c>
      <c r="D614">
        <v>9.9499999999999993</v>
      </c>
      <c r="E614">
        <v>49</v>
      </c>
      <c r="F614" t="s">
        <v>328</v>
      </c>
      <c r="G614" t="s">
        <v>55</v>
      </c>
      <c r="H614" t="s">
        <v>46</v>
      </c>
      <c r="I614" t="s">
        <v>780</v>
      </c>
      <c r="K614" t="e">
        <f>- Other measurements: H25, P44</f>
        <v>#NAME?</v>
      </c>
      <c r="L614" t="s">
        <v>777</v>
      </c>
      <c r="M614" t="s">
        <v>26</v>
      </c>
      <c r="N614">
        <v>2</v>
      </c>
      <c r="P614" t="s">
        <v>27</v>
      </c>
      <c r="Q614" t="s">
        <v>778</v>
      </c>
      <c r="S614" t="s">
        <v>29</v>
      </c>
    </row>
    <row r="615" spans="1:19" hidden="1" x14ac:dyDescent="0.2">
      <c r="A615">
        <v>184</v>
      </c>
      <c r="B615" t="s">
        <v>776</v>
      </c>
      <c r="C615" t="s">
        <v>73</v>
      </c>
      <c r="D615">
        <v>8.2100000000000009</v>
      </c>
      <c r="E615">
        <v>49</v>
      </c>
      <c r="F615" t="s">
        <v>328</v>
      </c>
      <c r="G615" t="s">
        <v>55</v>
      </c>
      <c r="H615" t="s">
        <v>46</v>
      </c>
      <c r="I615" t="s">
        <v>780</v>
      </c>
      <c r="K615" t="e">
        <f>- Other measurements: H25, P44</f>
        <v>#NAME?</v>
      </c>
      <c r="L615" t="s">
        <v>777</v>
      </c>
      <c r="M615" t="s">
        <v>26</v>
      </c>
      <c r="N615">
        <v>2</v>
      </c>
      <c r="P615" t="s">
        <v>27</v>
      </c>
      <c r="Q615" t="s">
        <v>778</v>
      </c>
      <c r="S615" t="s">
        <v>29</v>
      </c>
    </row>
    <row r="616" spans="1:19" hidden="1" x14ac:dyDescent="0.2">
      <c r="A616">
        <v>184</v>
      </c>
      <c r="B616" t="s">
        <v>776</v>
      </c>
      <c r="C616" t="s">
        <v>20</v>
      </c>
      <c r="D616">
        <v>10.72</v>
      </c>
      <c r="E616">
        <v>25</v>
      </c>
      <c r="F616" t="s">
        <v>328</v>
      </c>
      <c r="G616" t="s">
        <v>55</v>
      </c>
      <c r="H616" t="s">
        <v>46</v>
      </c>
      <c r="I616" t="s">
        <v>781</v>
      </c>
      <c r="K616" t="e">
        <f>- Other measurements: H25, P44</f>
        <v>#NAME?</v>
      </c>
      <c r="L616" t="s">
        <v>777</v>
      </c>
      <c r="M616" t="s">
        <v>26</v>
      </c>
      <c r="N616">
        <v>2</v>
      </c>
      <c r="P616" t="s">
        <v>27</v>
      </c>
      <c r="Q616" t="s">
        <v>778</v>
      </c>
      <c r="S616" t="s">
        <v>29</v>
      </c>
    </row>
    <row r="617" spans="1:19" hidden="1" x14ac:dyDescent="0.2">
      <c r="A617">
        <v>184</v>
      </c>
      <c r="B617" t="s">
        <v>776</v>
      </c>
      <c r="C617" t="s">
        <v>73</v>
      </c>
      <c r="D617">
        <v>8.98</v>
      </c>
      <c r="E617">
        <v>25</v>
      </c>
      <c r="F617" t="s">
        <v>328</v>
      </c>
      <c r="G617" t="s">
        <v>55</v>
      </c>
      <c r="H617" t="s">
        <v>46</v>
      </c>
      <c r="I617" t="s">
        <v>781</v>
      </c>
      <c r="K617" t="e">
        <f>- Other measurements: H25, P44</f>
        <v>#NAME?</v>
      </c>
      <c r="L617" t="s">
        <v>777</v>
      </c>
      <c r="M617" t="s">
        <v>26</v>
      </c>
      <c r="N617">
        <v>2</v>
      </c>
      <c r="P617" t="s">
        <v>27</v>
      </c>
      <c r="Q617" t="s">
        <v>778</v>
      </c>
      <c r="S617" t="s">
        <v>29</v>
      </c>
    </row>
    <row r="618" spans="1:19" hidden="1" x14ac:dyDescent="0.2">
      <c r="A618">
        <v>184</v>
      </c>
      <c r="B618" t="s">
        <v>776</v>
      </c>
      <c r="C618" t="s">
        <v>20</v>
      </c>
      <c r="D618">
        <v>10.58</v>
      </c>
      <c r="E618">
        <v>20</v>
      </c>
      <c r="F618" t="s">
        <v>349</v>
      </c>
      <c r="G618" t="s">
        <v>55</v>
      </c>
      <c r="H618" t="s">
        <v>46</v>
      </c>
      <c r="I618" t="s">
        <v>582</v>
      </c>
      <c r="K618" t="e">
        <f>- Other measurements: H25, P44</f>
        <v>#NAME?</v>
      </c>
      <c r="L618" t="s">
        <v>777</v>
      </c>
      <c r="M618" t="s">
        <v>26</v>
      </c>
      <c r="N618">
        <v>2</v>
      </c>
      <c r="P618" t="s">
        <v>27</v>
      </c>
      <c r="Q618" t="s">
        <v>778</v>
      </c>
      <c r="S618" t="s">
        <v>29</v>
      </c>
    </row>
    <row r="619" spans="1:19" hidden="1" x14ac:dyDescent="0.2">
      <c r="A619">
        <v>184</v>
      </c>
      <c r="B619" t="s">
        <v>776</v>
      </c>
      <c r="C619" t="s">
        <v>73</v>
      </c>
      <c r="D619">
        <v>8.94</v>
      </c>
      <c r="E619">
        <v>20</v>
      </c>
      <c r="F619" t="s">
        <v>349</v>
      </c>
      <c r="G619" t="s">
        <v>55</v>
      </c>
      <c r="H619" t="s">
        <v>46</v>
      </c>
      <c r="I619" t="s">
        <v>582</v>
      </c>
      <c r="K619" t="e">
        <f>- Other measurements: H25, P44</f>
        <v>#NAME?</v>
      </c>
      <c r="L619" t="s">
        <v>777</v>
      </c>
      <c r="M619" t="s">
        <v>26</v>
      </c>
      <c r="N619">
        <v>2</v>
      </c>
      <c r="P619" t="s">
        <v>27</v>
      </c>
      <c r="Q619" t="s">
        <v>778</v>
      </c>
      <c r="S619" t="s">
        <v>29</v>
      </c>
    </row>
    <row r="620" spans="1:19" hidden="1" x14ac:dyDescent="0.2">
      <c r="A620">
        <v>184</v>
      </c>
      <c r="B620" t="s">
        <v>776</v>
      </c>
      <c r="C620" t="s">
        <v>20</v>
      </c>
      <c r="D620">
        <v>9.8000000000000007</v>
      </c>
      <c r="E620">
        <v>25</v>
      </c>
      <c r="F620" t="s">
        <v>782</v>
      </c>
      <c r="G620" t="s">
        <v>240</v>
      </c>
      <c r="H620" t="s">
        <v>23</v>
      </c>
      <c r="I620" t="s">
        <v>417</v>
      </c>
      <c r="K620" t="e">
        <f>- Other measurements: H25, P44</f>
        <v>#NAME?</v>
      </c>
      <c r="L620" t="s">
        <v>777</v>
      </c>
      <c r="M620" t="s">
        <v>26</v>
      </c>
      <c r="N620">
        <v>2</v>
      </c>
      <c r="P620" t="s">
        <v>27</v>
      </c>
      <c r="Q620" t="s">
        <v>778</v>
      </c>
      <c r="S620" t="s">
        <v>29</v>
      </c>
    </row>
    <row r="621" spans="1:19" hidden="1" x14ac:dyDescent="0.2">
      <c r="A621">
        <v>184</v>
      </c>
      <c r="B621" t="s">
        <v>776</v>
      </c>
      <c r="C621" t="s">
        <v>73</v>
      </c>
      <c r="D621">
        <v>8.8000000000000007</v>
      </c>
      <c r="E621">
        <v>25</v>
      </c>
      <c r="F621" t="s">
        <v>782</v>
      </c>
      <c r="G621" t="s">
        <v>240</v>
      </c>
      <c r="H621" t="s">
        <v>23</v>
      </c>
      <c r="I621" t="s">
        <v>417</v>
      </c>
      <c r="K621" t="e">
        <f>- Other measurements: H25, P44</f>
        <v>#NAME?</v>
      </c>
      <c r="L621" t="s">
        <v>777</v>
      </c>
      <c r="M621" t="s">
        <v>26</v>
      </c>
      <c r="N621">
        <v>2</v>
      </c>
      <c r="P621" t="s">
        <v>27</v>
      </c>
      <c r="Q621" t="s">
        <v>778</v>
      </c>
      <c r="S621" t="s">
        <v>29</v>
      </c>
    </row>
    <row r="622" spans="1:19" hidden="1" x14ac:dyDescent="0.2">
      <c r="A622">
        <v>185</v>
      </c>
      <c r="B622" t="s">
        <v>783</v>
      </c>
      <c r="C622" t="s">
        <v>20</v>
      </c>
      <c r="D622">
        <v>10.51</v>
      </c>
      <c r="E622" t="s">
        <v>784</v>
      </c>
      <c r="F622" t="s">
        <v>785</v>
      </c>
      <c r="G622" t="s">
        <v>55</v>
      </c>
      <c r="H622" t="s">
        <v>23</v>
      </c>
      <c r="I622" t="s">
        <v>786</v>
      </c>
      <c r="K622"/>
      <c r="L622" t="s">
        <v>787</v>
      </c>
      <c r="M622" t="s">
        <v>26</v>
      </c>
      <c r="N622">
        <v>2</v>
      </c>
      <c r="P622" t="s">
        <v>27</v>
      </c>
      <c r="Q622" t="s">
        <v>788</v>
      </c>
      <c r="S622" t="s">
        <v>29</v>
      </c>
    </row>
    <row r="623" spans="1:19" hidden="1" x14ac:dyDescent="0.2">
      <c r="A623">
        <v>185</v>
      </c>
      <c r="B623" t="s">
        <v>783</v>
      </c>
      <c r="C623" t="s">
        <v>73</v>
      </c>
      <c r="D623">
        <v>8.86</v>
      </c>
      <c r="E623" t="s">
        <v>784</v>
      </c>
      <c r="F623" t="s">
        <v>785</v>
      </c>
      <c r="G623" t="s">
        <v>55</v>
      </c>
      <c r="H623" t="s">
        <v>23</v>
      </c>
      <c r="I623" t="s">
        <v>786</v>
      </c>
      <c r="K623"/>
      <c r="L623" t="s">
        <v>787</v>
      </c>
      <c r="M623" t="s">
        <v>26</v>
      </c>
      <c r="N623">
        <v>2</v>
      </c>
      <c r="P623" t="s">
        <v>27</v>
      </c>
      <c r="Q623" t="s">
        <v>788</v>
      </c>
      <c r="S623" t="s">
        <v>29</v>
      </c>
    </row>
    <row r="624" spans="1:19" hidden="1" x14ac:dyDescent="0.2">
      <c r="A624">
        <v>185</v>
      </c>
      <c r="B624" t="s">
        <v>783</v>
      </c>
      <c r="C624" t="s">
        <v>77</v>
      </c>
      <c r="D624">
        <v>6.9</v>
      </c>
      <c r="E624" t="s">
        <v>784</v>
      </c>
      <c r="F624" t="s">
        <v>785</v>
      </c>
      <c r="G624" t="s">
        <v>55</v>
      </c>
      <c r="H624" t="s">
        <v>23</v>
      </c>
      <c r="I624" t="s">
        <v>786</v>
      </c>
      <c r="K624"/>
      <c r="L624" t="s">
        <v>787</v>
      </c>
      <c r="M624" t="s">
        <v>26</v>
      </c>
      <c r="N624">
        <v>2</v>
      </c>
      <c r="P624" t="s">
        <v>27</v>
      </c>
      <c r="Q624" t="s">
        <v>788</v>
      </c>
      <c r="S624" t="s">
        <v>29</v>
      </c>
    </row>
    <row r="625" spans="1:19" hidden="1" x14ac:dyDescent="0.2">
      <c r="A625">
        <v>186</v>
      </c>
      <c r="B625" t="s">
        <v>789</v>
      </c>
      <c r="C625" t="s">
        <v>20</v>
      </c>
      <c r="D625">
        <v>4.7300000000000004</v>
      </c>
      <c r="E625">
        <v>25</v>
      </c>
      <c r="F625" t="s">
        <v>790</v>
      </c>
      <c r="G625" t="s">
        <v>55</v>
      </c>
      <c r="H625" t="s">
        <v>23</v>
      </c>
      <c r="I625" t="s">
        <v>493</v>
      </c>
      <c r="K625"/>
      <c r="L625" t="s">
        <v>791</v>
      </c>
      <c r="M625" t="s">
        <v>26</v>
      </c>
      <c r="N625">
        <v>2</v>
      </c>
      <c r="P625" t="s">
        <v>27</v>
      </c>
      <c r="Q625" t="s">
        <v>792</v>
      </c>
      <c r="S625" t="s">
        <v>29</v>
      </c>
    </row>
    <row r="626" spans="1:19" hidden="1" x14ac:dyDescent="0.2">
      <c r="A626">
        <v>187</v>
      </c>
      <c r="B626" t="s">
        <v>793</v>
      </c>
      <c r="C626" t="s">
        <v>20</v>
      </c>
      <c r="D626">
        <v>11.22</v>
      </c>
      <c r="E626">
        <v>0</v>
      </c>
      <c r="F626" t="s">
        <v>794</v>
      </c>
      <c r="G626" t="s">
        <v>55</v>
      </c>
      <c r="H626" t="s">
        <v>46</v>
      </c>
      <c r="I626" t="s">
        <v>618</v>
      </c>
      <c r="K626"/>
      <c r="L626" t="s">
        <v>795</v>
      </c>
      <c r="M626" t="s">
        <v>26</v>
      </c>
      <c r="N626">
        <v>2</v>
      </c>
      <c r="P626" t="s">
        <v>27</v>
      </c>
      <c r="Q626" t="s">
        <v>796</v>
      </c>
      <c r="S626" t="s">
        <v>29</v>
      </c>
    </row>
    <row r="627" spans="1:19" hidden="1" x14ac:dyDescent="0.2">
      <c r="A627">
        <v>187</v>
      </c>
      <c r="B627" t="s">
        <v>793</v>
      </c>
      <c r="C627" t="s">
        <v>73</v>
      </c>
      <c r="D627">
        <v>9.07</v>
      </c>
      <c r="E627">
        <v>0</v>
      </c>
      <c r="F627" t="s">
        <v>794</v>
      </c>
      <c r="G627" t="s">
        <v>55</v>
      </c>
      <c r="H627" t="s">
        <v>46</v>
      </c>
      <c r="I627" t="s">
        <v>618</v>
      </c>
      <c r="K627"/>
      <c r="L627" t="s">
        <v>795</v>
      </c>
      <c r="M627" t="s">
        <v>26</v>
      </c>
      <c r="N627">
        <v>2</v>
      </c>
      <c r="P627" t="s">
        <v>27</v>
      </c>
      <c r="Q627" t="s">
        <v>796</v>
      </c>
      <c r="S627" t="s">
        <v>29</v>
      </c>
    </row>
    <row r="628" spans="1:19" hidden="1" x14ac:dyDescent="0.2">
      <c r="A628">
        <v>187</v>
      </c>
      <c r="B628" t="s">
        <v>793</v>
      </c>
      <c r="C628" t="s">
        <v>20</v>
      </c>
      <c r="D628">
        <v>10.220000000000001</v>
      </c>
      <c r="E628">
        <v>30</v>
      </c>
      <c r="F628" t="s">
        <v>794</v>
      </c>
      <c r="G628" t="s">
        <v>55</v>
      </c>
      <c r="H628" t="s">
        <v>46</v>
      </c>
      <c r="I628" t="s">
        <v>618</v>
      </c>
      <c r="K628"/>
      <c r="L628" t="s">
        <v>795</v>
      </c>
      <c r="M628" t="s">
        <v>26</v>
      </c>
      <c r="N628">
        <v>2</v>
      </c>
      <c r="P628" t="s">
        <v>27</v>
      </c>
      <c r="Q628" t="s">
        <v>796</v>
      </c>
      <c r="S628" t="s">
        <v>29</v>
      </c>
    </row>
    <row r="629" spans="1:19" hidden="1" x14ac:dyDescent="0.2">
      <c r="A629">
        <v>187</v>
      </c>
      <c r="B629" t="s">
        <v>793</v>
      </c>
      <c r="C629" t="s">
        <v>73</v>
      </c>
      <c r="D629">
        <v>8.18</v>
      </c>
      <c r="E629">
        <v>30</v>
      </c>
      <c r="F629" t="s">
        <v>794</v>
      </c>
      <c r="G629" t="s">
        <v>55</v>
      </c>
      <c r="H629" t="s">
        <v>46</v>
      </c>
      <c r="I629" t="s">
        <v>618</v>
      </c>
      <c r="K629"/>
      <c r="L629" t="s">
        <v>795</v>
      </c>
      <c r="M629" t="s">
        <v>26</v>
      </c>
      <c r="N629">
        <v>2</v>
      </c>
      <c r="P629" t="s">
        <v>27</v>
      </c>
      <c r="Q629" t="s">
        <v>796</v>
      </c>
      <c r="S629" t="s">
        <v>29</v>
      </c>
    </row>
    <row r="630" spans="1:19" hidden="1" x14ac:dyDescent="0.2">
      <c r="A630">
        <v>187</v>
      </c>
      <c r="B630" t="s">
        <v>793</v>
      </c>
      <c r="C630" t="s">
        <v>20</v>
      </c>
      <c r="D630">
        <v>9.65</v>
      </c>
      <c r="E630">
        <v>50</v>
      </c>
      <c r="F630" t="s">
        <v>794</v>
      </c>
      <c r="G630" t="s">
        <v>55</v>
      </c>
      <c r="H630" t="s">
        <v>46</v>
      </c>
      <c r="I630" t="s">
        <v>618</v>
      </c>
      <c r="K630"/>
      <c r="L630" t="s">
        <v>795</v>
      </c>
      <c r="M630" t="s">
        <v>26</v>
      </c>
      <c r="N630">
        <v>2</v>
      </c>
      <c r="P630" t="s">
        <v>27</v>
      </c>
      <c r="Q630" t="s">
        <v>796</v>
      </c>
      <c r="S630" t="s">
        <v>29</v>
      </c>
    </row>
    <row r="631" spans="1:19" hidden="1" x14ac:dyDescent="0.2">
      <c r="A631">
        <v>187</v>
      </c>
      <c r="B631" t="s">
        <v>793</v>
      </c>
      <c r="C631" t="s">
        <v>73</v>
      </c>
      <c r="D631">
        <v>7.55</v>
      </c>
      <c r="E631">
        <v>50</v>
      </c>
      <c r="F631" t="s">
        <v>794</v>
      </c>
      <c r="G631" t="s">
        <v>55</v>
      </c>
      <c r="H631" t="s">
        <v>46</v>
      </c>
      <c r="I631" t="s">
        <v>618</v>
      </c>
      <c r="K631"/>
      <c r="L631" t="s">
        <v>795</v>
      </c>
      <c r="M631" t="s">
        <v>26</v>
      </c>
      <c r="N631">
        <v>2</v>
      </c>
      <c r="P631" t="s">
        <v>27</v>
      </c>
      <c r="Q631" t="s">
        <v>796</v>
      </c>
      <c r="S631" t="s">
        <v>29</v>
      </c>
    </row>
    <row r="632" spans="1:19" hidden="1" x14ac:dyDescent="0.2">
      <c r="A632">
        <v>188</v>
      </c>
      <c r="B632" t="s">
        <v>797</v>
      </c>
      <c r="C632" t="s">
        <v>20</v>
      </c>
      <c r="D632">
        <v>9.9600000000000009</v>
      </c>
      <c r="E632">
        <v>10</v>
      </c>
      <c r="F632" t="s">
        <v>218</v>
      </c>
      <c r="G632" t="s">
        <v>55</v>
      </c>
      <c r="H632" t="s">
        <v>46</v>
      </c>
      <c r="I632" t="s">
        <v>237</v>
      </c>
      <c r="J632" t="s">
        <v>43</v>
      </c>
      <c r="K632"/>
      <c r="L632" t="s">
        <v>798</v>
      </c>
      <c r="M632" t="s">
        <v>26</v>
      </c>
      <c r="N632">
        <v>2</v>
      </c>
      <c r="P632" t="s">
        <v>27</v>
      </c>
      <c r="Q632" t="s">
        <v>799</v>
      </c>
      <c r="S632" t="s">
        <v>29</v>
      </c>
    </row>
    <row r="633" spans="1:19" hidden="1" x14ac:dyDescent="0.2">
      <c r="A633">
        <v>188</v>
      </c>
      <c r="B633" t="s">
        <v>797</v>
      </c>
      <c r="C633" t="s">
        <v>73</v>
      </c>
      <c r="D633">
        <v>8.1199999999999992</v>
      </c>
      <c r="E633">
        <v>10</v>
      </c>
      <c r="F633" t="s">
        <v>218</v>
      </c>
      <c r="G633" t="s">
        <v>55</v>
      </c>
      <c r="H633" t="s">
        <v>46</v>
      </c>
      <c r="I633" t="s">
        <v>237</v>
      </c>
      <c r="J633" t="s">
        <v>43</v>
      </c>
      <c r="K633"/>
      <c r="L633" t="s">
        <v>798</v>
      </c>
      <c r="M633" t="s">
        <v>26</v>
      </c>
      <c r="N633">
        <v>2</v>
      </c>
      <c r="P633" t="s">
        <v>27</v>
      </c>
      <c r="Q633" t="s">
        <v>799</v>
      </c>
      <c r="S633" t="s">
        <v>29</v>
      </c>
    </row>
    <row r="634" spans="1:19" hidden="1" x14ac:dyDescent="0.2">
      <c r="A634">
        <v>188</v>
      </c>
      <c r="B634" t="s">
        <v>797</v>
      </c>
      <c r="C634" t="s">
        <v>20</v>
      </c>
      <c r="D634">
        <v>9.69</v>
      </c>
      <c r="E634">
        <v>20</v>
      </c>
      <c r="F634" t="s">
        <v>218</v>
      </c>
      <c r="G634" t="s">
        <v>55</v>
      </c>
      <c r="H634" t="s">
        <v>46</v>
      </c>
      <c r="I634" t="s">
        <v>237</v>
      </c>
      <c r="J634" t="s">
        <v>43</v>
      </c>
      <c r="K634"/>
      <c r="L634" t="s">
        <v>798</v>
      </c>
      <c r="M634" t="s">
        <v>26</v>
      </c>
      <c r="N634">
        <v>2</v>
      </c>
      <c r="P634" t="s">
        <v>27</v>
      </c>
      <c r="Q634" t="s">
        <v>799</v>
      </c>
      <c r="S634" t="s">
        <v>29</v>
      </c>
    </row>
    <row r="635" spans="1:19" hidden="1" x14ac:dyDescent="0.2">
      <c r="A635">
        <v>188</v>
      </c>
      <c r="B635" t="s">
        <v>797</v>
      </c>
      <c r="C635" t="s">
        <v>73</v>
      </c>
      <c r="D635">
        <v>7.93</v>
      </c>
      <c r="E635">
        <v>20</v>
      </c>
      <c r="F635" t="s">
        <v>218</v>
      </c>
      <c r="G635" t="s">
        <v>55</v>
      </c>
      <c r="H635" t="s">
        <v>46</v>
      </c>
      <c r="I635" t="s">
        <v>237</v>
      </c>
      <c r="J635" t="s">
        <v>43</v>
      </c>
      <c r="K635"/>
      <c r="L635" t="s">
        <v>798</v>
      </c>
      <c r="M635" t="s">
        <v>26</v>
      </c>
      <c r="N635">
        <v>2</v>
      </c>
      <c r="P635" t="s">
        <v>27</v>
      </c>
      <c r="Q635" t="s">
        <v>799</v>
      </c>
      <c r="S635" t="s">
        <v>29</v>
      </c>
    </row>
    <row r="636" spans="1:19" hidden="1" x14ac:dyDescent="0.2">
      <c r="A636">
        <v>188</v>
      </c>
      <c r="B636" t="s">
        <v>797</v>
      </c>
      <c r="C636" t="s">
        <v>20</v>
      </c>
      <c r="D636">
        <v>9.42</v>
      </c>
      <c r="E636">
        <v>30</v>
      </c>
      <c r="F636" t="s">
        <v>218</v>
      </c>
      <c r="G636" t="s">
        <v>55</v>
      </c>
      <c r="H636" t="s">
        <v>46</v>
      </c>
      <c r="I636" t="s">
        <v>237</v>
      </c>
      <c r="J636" t="s">
        <v>43</v>
      </c>
      <c r="K636"/>
      <c r="L636" t="s">
        <v>798</v>
      </c>
      <c r="M636" t="s">
        <v>26</v>
      </c>
      <c r="N636">
        <v>2</v>
      </c>
      <c r="P636" t="s">
        <v>27</v>
      </c>
      <c r="Q636" t="s">
        <v>799</v>
      </c>
      <c r="S636" t="s">
        <v>29</v>
      </c>
    </row>
    <row r="637" spans="1:19" hidden="1" x14ac:dyDescent="0.2">
      <c r="A637">
        <v>188</v>
      </c>
      <c r="B637" t="s">
        <v>797</v>
      </c>
      <c r="C637" t="s">
        <v>73</v>
      </c>
      <c r="D637">
        <v>7.68</v>
      </c>
      <c r="E637">
        <v>30</v>
      </c>
      <c r="F637" t="s">
        <v>218</v>
      </c>
      <c r="G637" t="s">
        <v>55</v>
      </c>
      <c r="H637" t="s">
        <v>46</v>
      </c>
      <c r="I637" t="s">
        <v>237</v>
      </c>
      <c r="J637" t="s">
        <v>43</v>
      </c>
      <c r="K637"/>
      <c r="L637" t="s">
        <v>798</v>
      </c>
      <c r="M637" t="s">
        <v>26</v>
      </c>
      <c r="N637">
        <v>2</v>
      </c>
      <c r="P637" t="s">
        <v>27</v>
      </c>
      <c r="Q637" t="s">
        <v>799</v>
      </c>
      <c r="S637" t="s">
        <v>29</v>
      </c>
    </row>
    <row r="638" spans="1:19" hidden="1" x14ac:dyDescent="0.2">
      <c r="A638">
        <v>188</v>
      </c>
      <c r="B638" t="s">
        <v>797</v>
      </c>
      <c r="C638" t="s">
        <v>20</v>
      </c>
      <c r="D638">
        <v>9.14</v>
      </c>
      <c r="E638">
        <v>40</v>
      </c>
      <c r="F638" t="s">
        <v>218</v>
      </c>
      <c r="G638" t="s">
        <v>55</v>
      </c>
      <c r="H638" t="s">
        <v>46</v>
      </c>
      <c r="I638" t="s">
        <v>237</v>
      </c>
      <c r="J638" t="s">
        <v>43</v>
      </c>
      <c r="K638"/>
      <c r="L638" t="s">
        <v>798</v>
      </c>
      <c r="M638" t="s">
        <v>26</v>
      </c>
      <c r="N638">
        <v>2</v>
      </c>
      <c r="P638" t="s">
        <v>27</v>
      </c>
      <c r="Q638" t="s">
        <v>799</v>
      </c>
      <c r="S638" t="s">
        <v>29</v>
      </c>
    </row>
    <row r="639" spans="1:19" hidden="1" x14ac:dyDescent="0.2">
      <c r="A639">
        <v>188</v>
      </c>
      <c r="B639" t="s">
        <v>797</v>
      </c>
      <c r="C639" t="s">
        <v>73</v>
      </c>
      <c r="D639">
        <v>7.38</v>
      </c>
      <c r="E639">
        <v>40</v>
      </c>
      <c r="F639" t="s">
        <v>218</v>
      </c>
      <c r="G639" t="s">
        <v>55</v>
      </c>
      <c r="H639" t="s">
        <v>46</v>
      </c>
      <c r="I639" t="s">
        <v>237</v>
      </c>
      <c r="J639" t="s">
        <v>43</v>
      </c>
      <c r="K639"/>
      <c r="L639" t="s">
        <v>798</v>
      </c>
      <c r="M639" t="s">
        <v>26</v>
      </c>
      <c r="N639">
        <v>2</v>
      </c>
      <c r="P639" t="s">
        <v>27</v>
      </c>
      <c r="Q639" t="s">
        <v>799</v>
      </c>
      <c r="S639" t="s">
        <v>29</v>
      </c>
    </row>
    <row r="640" spans="1:19" hidden="1" x14ac:dyDescent="0.2">
      <c r="A640">
        <v>188</v>
      </c>
      <c r="B640" t="s">
        <v>797</v>
      </c>
      <c r="C640" t="s">
        <v>20</v>
      </c>
      <c r="D640">
        <v>10.65</v>
      </c>
      <c r="E640">
        <v>0</v>
      </c>
      <c r="F640" t="s">
        <v>800</v>
      </c>
      <c r="G640" t="s">
        <v>55</v>
      </c>
      <c r="H640" t="s">
        <v>46</v>
      </c>
      <c r="I640" t="s">
        <v>801</v>
      </c>
      <c r="K640"/>
      <c r="L640" t="s">
        <v>798</v>
      </c>
      <c r="M640" t="s">
        <v>26</v>
      </c>
      <c r="N640">
        <v>2</v>
      </c>
      <c r="P640" t="s">
        <v>27</v>
      </c>
      <c r="Q640" t="s">
        <v>799</v>
      </c>
      <c r="S640" t="s">
        <v>29</v>
      </c>
    </row>
    <row r="641" spans="1:19" hidden="1" x14ac:dyDescent="0.2">
      <c r="A641">
        <v>188</v>
      </c>
      <c r="B641" t="s">
        <v>797</v>
      </c>
      <c r="C641" t="s">
        <v>73</v>
      </c>
      <c r="D641">
        <v>9.14</v>
      </c>
      <c r="E641">
        <v>0</v>
      </c>
      <c r="F641" t="s">
        <v>800</v>
      </c>
      <c r="G641" t="s">
        <v>55</v>
      </c>
      <c r="H641" t="s">
        <v>46</v>
      </c>
      <c r="I641" t="s">
        <v>801</v>
      </c>
      <c r="K641"/>
      <c r="L641" t="s">
        <v>798</v>
      </c>
      <c r="M641" t="s">
        <v>26</v>
      </c>
      <c r="N641">
        <v>2</v>
      </c>
      <c r="P641" t="s">
        <v>27</v>
      </c>
      <c r="Q641" t="s">
        <v>799</v>
      </c>
      <c r="S641" t="s">
        <v>29</v>
      </c>
    </row>
    <row r="642" spans="1:19" hidden="1" x14ac:dyDescent="0.2">
      <c r="A642">
        <v>188</v>
      </c>
      <c r="B642" t="s">
        <v>797</v>
      </c>
      <c r="C642" t="s">
        <v>20</v>
      </c>
      <c r="D642">
        <v>9.68</v>
      </c>
      <c r="E642">
        <v>30</v>
      </c>
      <c r="F642" t="s">
        <v>800</v>
      </c>
      <c r="G642" t="s">
        <v>55</v>
      </c>
      <c r="H642" t="s">
        <v>46</v>
      </c>
      <c r="I642" t="s">
        <v>801</v>
      </c>
      <c r="K642"/>
      <c r="L642" t="s">
        <v>798</v>
      </c>
      <c r="M642" t="s">
        <v>26</v>
      </c>
      <c r="N642">
        <v>2</v>
      </c>
      <c r="P642" t="s">
        <v>27</v>
      </c>
      <c r="Q642" t="s">
        <v>799</v>
      </c>
      <c r="S642" t="s">
        <v>29</v>
      </c>
    </row>
    <row r="643" spans="1:19" hidden="1" x14ac:dyDescent="0.2">
      <c r="A643">
        <v>188</v>
      </c>
      <c r="B643" t="s">
        <v>797</v>
      </c>
      <c r="C643" t="s">
        <v>73</v>
      </c>
      <c r="D643">
        <v>8.23</v>
      </c>
      <c r="E643">
        <v>30</v>
      </c>
      <c r="F643" t="s">
        <v>800</v>
      </c>
      <c r="G643" t="s">
        <v>55</v>
      </c>
      <c r="H643" t="s">
        <v>46</v>
      </c>
      <c r="I643" t="s">
        <v>801</v>
      </c>
      <c r="K643"/>
      <c r="L643" t="s">
        <v>798</v>
      </c>
      <c r="M643" t="s">
        <v>26</v>
      </c>
      <c r="N643">
        <v>2</v>
      </c>
      <c r="P643" t="s">
        <v>27</v>
      </c>
      <c r="Q643" t="s">
        <v>799</v>
      </c>
      <c r="S643" t="s">
        <v>29</v>
      </c>
    </row>
    <row r="644" spans="1:19" hidden="1" x14ac:dyDescent="0.2">
      <c r="A644">
        <v>188</v>
      </c>
      <c r="B644" t="s">
        <v>797</v>
      </c>
      <c r="C644" t="s">
        <v>20</v>
      </c>
      <c r="D644">
        <v>9.11</v>
      </c>
      <c r="E644">
        <v>50</v>
      </c>
      <c r="F644" t="s">
        <v>800</v>
      </c>
      <c r="G644" t="s">
        <v>55</v>
      </c>
      <c r="H644" t="s">
        <v>46</v>
      </c>
      <c r="I644" t="s">
        <v>801</v>
      </c>
      <c r="K644"/>
      <c r="L644" t="s">
        <v>798</v>
      </c>
      <c r="M644" t="s">
        <v>26</v>
      </c>
      <c r="N644">
        <v>2</v>
      </c>
      <c r="P644" t="s">
        <v>27</v>
      </c>
      <c r="Q644" t="s">
        <v>799</v>
      </c>
      <c r="S644" t="s">
        <v>29</v>
      </c>
    </row>
    <row r="645" spans="1:19" hidden="1" x14ac:dyDescent="0.2">
      <c r="A645">
        <v>188</v>
      </c>
      <c r="B645" t="s">
        <v>797</v>
      </c>
      <c r="C645" t="s">
        <v>73</v>
      </c>
      <c r="D645">
        <v>7.69</v>
      </c>
      <c r="E645">
        <v>50</v>
      </c>
      <c r="F645" t="s">
        <v>800</v>
      </c>
      <c r="G645" t="s">
        <v>55</v>
      </c>
      <c r="H645" t="s">
        <v>46</v>
      </c>
      <c r="I645" t="s">
        <v>801</v>
      </c>
      <c r="K645"/>
      <c r="L645" t="s">
        <v>798</v>
      </c>
      <c r="M645" t="s">
        <v>26</v>
      </c>
      <c r="N645">
        <v>2</v>
      </c>
      <c r="P645" t="s">
        <v>27</v>
      </c>
      <c r="Q645" t="s">
        <v>799</v>
      </c>
      <c r="S645" t="s">
        <v>29</v>
      </c>
    </row>
    <row r="646" spans="1:19" hidden="1" x14ac:dyDescent="0.2">
      <c r="A646">
        <v>188</v>
      </c>
      <c r="B646" t="s">
        <v>797</v>
      </c>
      <c r="C646" t="s">
        <v>20</v>
      </c>
      <c r="D646">
        <v>9.57</v>
      </c>
      <c r="E646">
        <v>25</v>
      </c>
      <c r="F646" t="s">
        <v>313</v>
      </c>
      <c r="G646" t="s">
        <v>22</v>
      </c>
      <c r="H646" t="s">
        <v>46</v>
      </c>
      <c r="I646" t="s">
        <v>277</v>
      </c>
      <c r="K646"/>
      <c r="L646" t="s">
        <v>798</v>
      </c>
      <c r="M646" t="s">
        <v>26</v>
      </c>
      <c r="N646">
        <v>2</v>
      </c>
      <c r="P646" t="s">
        <v>27</v>
      </c>
      <c r="Q646" t="s">
        <v>799</v>
      </c>
      <c r="S646" t="s">
        <v>29</v>
      </c>
    </row>
    <row r="647" spans="1:19" hidden="1" x14ac:dyDescent="0.2">
      <c r="A647">
        <v>188</v>
      </c>
      <c r="B647" t="s">
        <v>797</v>
      </c>
      <c r="C647" t="s">
        <v>73</v>
      </c>
      <c r="D647">
        <v>7.94</v>
      </c>
      <c r="E647">
        <v>25</v>
      </c>
      <c r="F647" t="s">
        <v>313</v>
      </c>
      <c r="G647" t="s">
        <v>22</v>
      </c>
      <c r="H647" t="s">
        <v>46</v>
      </c>
      <c r="I647" t="s">
        <v>277</v>
      </c>
      <c r="K647"/>
      <c r="L647" t="s">
        <v>798</v>
      </c>
      <c r="M647" t="s">
        <v>26</v>
      </c>
      <c r="N647">
        <v>2</v>
      </c>
      <c r="P647" t="s">
        <v>27</v>
      </c>
      <c r="Q647" t="s">
        <v>799</v>
      </c>
      <c r="S647" t="s">
        <v>29</v>
      </c>
    </row>
    <row r="648" spans="1:19" hidden="1" x14ac:dyDescent="0.2">
      <c r="A648">
        <v>189</v>
      </c>
      <c r="B648" t="s">
        <v>802</v>
      </c>
      <c r="C648" t="s">
        <v>20</v>
      </c>
      <c r="D648">
        <v>10.74</v>
      </c>
      <c r="E648">
        <v>0</v>
      </c>
      <c r="F648" t="s">
        <v>324</v>
      </c>
      <c r="G648" t="s">
        <v>55</v>
      </c>
      <c r="H648" t="s">
        <v>46</v>
      </c>
      <c r="I648" t="s">
        <v>400</v>
      </c>
      <c r="K648"/>
      <c r="L648" t="s">
        <v>803</v>
      </c>
      <c r="M648" t="s">
        <v>26</v>
      </c>
      <c r="N648">
        <v>2</v>
      </c>
      <c r="P648" t="s">
        <v>27</v>
      </c>
      <c r="Q648" t="s">
        <v>804</v>
      </c>
      <c r="S648" t="s">
        <v>29</v>
      </c>
    </row>
    <row r="649" spans="1:19" hidden="1" x14ac:dyDescent="0.2">
      <c r="A649">
        <v>189</v>
      </c>
      <c r="B649" t="s">
        <v>802</v>
      </c>
      <c r="C649" t="s">
        <v>73</v>
      </c>
      <c r="D649">
        <v>7.41</v>
      </c>
      <c r="E649">
        <v>0</v>
      </c>
      <c r="F649" t="s">
        <v>324</v>
      </c>
      <c r="G649" t="s">
        <v>55</v>
      </c>
      <c r="H649" t="s">
        <v>46</v>
      </c>
      <c r="I649" t="s">
        <v>400</v>
      </c>
      <c r="K649"/>
      <c r="L649" t="s">
        <v>803</v>
      </c>
      <c r="M649" t="s">
        <v>26</v>
      </c>
      <c r="N649">
        <v>2</v>
      </c>
      <c r="P649" t="s">
        <v>27</v>
      </c>
      <c r="Q649" t="s">
        <v>804</v>
      </c>
      <c r="S649" t="s">
        <v>29</v>
      </c>
    </row>
    <row r="650" spans="1:19" hidden="1" x14ac:dyDescent="0.2">
      <c r="A650">
        <v>189</v>
      </c>
      <c r="B650" t="s">
        <v>802</v>
      </c>
      <c r="C650" t="s">
        <v>20</v>
      </c>
      <c r="D650">
        <v>10</v>
      </c>
      <c r="E650">
        <v>25</v>
      </c>
      <c r="F650" t="s">
        <v>324</v>
      </c>
      <c r="G650" t="s">
        <v>55</v>
      </c>
      <c r="H650" t="s">
        <v>46</v>
      </c>
      <c r="I650" t="s">
        <v>400</v>
      </c>
      <c r="K650"/>
      <c r="L650" t="s">
        <v>803</v>
      </c>
      <c r="M650" t="s">
        <v>26</v>
      </c>
      <c r="N650">
        <v>2</v>
      </c>
      <c r="P650" t="s">
        <v>27</v>
      </c>
      <c r="Q650" t="s">
        <v>804</v>
      </c>
      <c r="S650" t="s">
        <v>29</v>
      </c>
    </row>
    <row r="651" spans="1:19" hidden="1" x14ac:dyDescent="0.2">
      <c r="A651">
        <v>189</v>
      </c>
      <c r="B651" t="s">
        <v>802</v>
      </c>
      <c r="C651" t="s">
        <v>73</v>
      </c>
      <c r="D651">
        <v>6.79</v>
      </c>
      <c r="E651">
        <v>25</v>
      </c>
      <c r="F651" t="s">
        <v>324</v>
      </c>
      <c r="G651" t="s">
        <v>55</v>
      </c>
      <c r="H651" t="s">
        <v>46</v>
      </c>
      <c r="I651" t="s">
        <v>400</v>
      </c>
      <c r="K651"/>
      <c r="L651" t="s">
        <v>803</v>
      </c>
      <c r="M651" t="s">
        <v>26</v>
      </c>
      <c r="N651">
        <v>2</v>
      </c>
      <c r="P651" t="s">
        <v>27</v>
      </c>
      <c r="Q651" t="s">
        <v>804</v>
      </c>
      <c r="S651" t="s">
        <v>29</v>
      </c>
    </row>
    <row r="652" spans="1:19" hidden="1" x14ac:dyDescent="0.2">
      <c r="A652">
        <v>190</v>
      </c>
      <c r="B652" t="s">
        <v>805</v>
      </c>
      <c r="C652" t="s">
        <v>20</v>
      </c>
      <c r="D652">
        <v>11.59</v>
      </c>
      <c r="E652">
        <v>20</v>
      </c>
      <c r="F652" t="s">
        <v>198</v>
      </c>
      <c r="G652" t="s">
        <v>55</v>
      </c>
      <c r="H652" t="s">
        <v>23</v>
      </c>
      <c r="I652" t="s">
        <v>199</v>
      </c>
      <c r="K652"/>
      <c r="L652" t="s">
        <v>806</v>
      </c>
      <c r="M652" t="s">
        <v>26</v>
      </c>
      <c r="N652">
        <v>2</v>
      </c>
      <c r="P652" t="s">
        <v>27</v>
      </c>
      <c r="Q652" t="s">
        <v>807</v>
      </c>
      <c r="S652" t="s">
        <v>29</v>
      </c>
    </row>
    <row r="653" spans="1:19" x14ac:dyDescent="0.2">
      <c r="A653">
        <v>192</v>
      </c>
      <c r="B653" t="s">
        <v>808</v>
      </c>
      <c r="C653" t="s">
        <v>20</v>
      </c>
      <c r="D653">
        <v>7.86</v>
      </c>
      <c r="E653">
        <v>25</v>
      </c>
      <c r="F653" t="s">
        <v>563</v>
      </c>
      <c r="G653" t="s">
        <v>300</v>
      </c>
      <c r="H653" t="s">
        <v>36</v>
      </c>
      <c r="I653" t="s">
        <v>564</v>
      </c>
      <c r="J653" t="s">
        <v>43</v>
      </c>
      <c r="L653" t="s">
        <v>809</v>
      </c>
      <c r="M653" t="s">
        <v>26</v>
      </c>
      <c r="N653">
        <v>2</v>
      </c>
      <c r="P653" t="s">
        <v>27</v>
      </c>
      <c r="Q653" t="s">
        <v>810</v>
      </c>
      <c r="S653" t="s">
        <v>29</v>
      </c>
    </row>
    <row r="654" spans="1:19" x14ac:dyDescent="0.2">
      <c r="A654">
        <v>192</v>
      </c>
      <c r="B654" t="s">
        <v>808</v>
      </c>
      <c r="C654" t="s">
        <v>20</v>
      </c>
      <c r="D654">
        <v>7.65</v>
      </c>
      <c r="E654">
        <v>35</v>
      </c>
      <c r="F654" t="s">
        <v>563</v>
      </c>
      <c r="G654" t="s">
        <v>300</v>
      </c>
      <c r="H654" t="s">
        <v>36</v>
      </c>
      <c r="I654" t="s">
        <v>564</v>
      </c>
      <c r="J654" t="s">
        <v>43</v>
      </c>
      <c r="L654" t="s">
        <v>809</v>
      </c>
      <c r="M654" t="s">
        <v>26</v>
      </c>
      <c r="N654">
        <v>2</v>
      </c>
      <c r="P654" t="s">
        <v>27</v>
      </c>
      <c r="Q654" t="s">
        <v>810</v>
      </c>
      <c r="S654" t="s">
        <v>29</v>
      </c>
    </row>
    <row r="655" spans="1:19" x14ac:dyDescent="0.2">
      <c r="A655">
        <v>192</v>
      </c>
      <c r="B655" t="s">
        <v>808</v>
      </c>
      <c r="C655" t="s">
        <v>20</v>
      </c>
      <c r="D655">
        <v>7.34</v>
      </c>
      <c r="E655">
        <v>45</v>
      </c>
      <c r="F655" t="s">
        <v>563</v>
      </c>
      <c r="G655" t="s">
        <v>300</v>
      </c>
      <c r="H655" t="s">
        <v>36</v>
      </c>
      <c r="I655" t="s">
        <v>564</v>
      </c>
      <c r="J655" t="s">
        <v>43</v>
      </c>
      <c r="L655" t="s">
        <v>809</v>
      </c>
      <c r="M655" t="s">
        <v>26</v>
      </c>
      <c r="N655">
        <v>2</v>
      </c>
      <c r="P655" t="s">
        <v>27</v>
      </c>
      <c r="Q655" t="s">
        <v>810</v>
      </c>
      <c r="S655" t="s">
        <v>29</v>
      </c>
    </row>
    <row r="656" spans="1:19" x14ac:dyDescent="0.2">
      <c r="A656">
        <v>192</v>
      </c>
      <c r="B656" t="s">
        <v>808</v>
      </c>
      <c r="C656" t="s">
        <v>20</v>
      </c>
      <c r="D656">
        <v>7.18</v>
      </c>
      <c r="E656">
        <v>60</v>
      </c>
      <c r="F656" t="s">
        <v>563</v>
      </c>
      <c r="G656" t="s">
        <v>300</v>
      </c>
      <c r="H656" t="s">
        <v>36</v>
      </c>
      <c r="I656" t="s">
        <v>564</v>
      </c>
      <c r="J656" t="s">
        <v>43</v>
      </c>
      <c r="L656" t="s">
        <v>809</v>
      </c>
      <c r="M656" t="s">
        <v>26</v>
      </c>
      <c r="N656">
        <v>2</v>
      </c>
      <c r="P656" t="s">
        <v>27</v>
      </c>
      <c r="Q656" t="s">
        <v>810</v>
      </c>
      <c r="S656" t="s">
        <v>29</v>
      </c>
    </row>
    <row r="657" spans="1:19" hidden="1" x14ac:dyDescent="0.2">
      <c r="A657">
        <v>193</v>
      </c>
      <c r="B657" t="s">
        <v>811</v>
      </c>
      <c r="C657" t="s">
        <v>20</v>
      </c>
      <c r="D657">
        <v>10.32</v>
      </c>
      <c r="F657" t="s">
        <v>615</v>
      </c>
      <c r="H657" t="s">
        <v>23</v>
      </c>
      <c r="I657" t="s">
        <v>305</v>
      </c>
      <c r="K657"/>
      <c r="L657" t="s">
        <v>812</v>
      </c>
      <c r="M657" t="s">
        <v>26</v>
      </c>
      <c r="N657">
        <v>2</v>
      </c>
      <c r="P657" t="s">
        <v>27</v>
      </c>
      <c r="Q657" t="s">
        <v>813</v>
      </c>
      <c r="S657" t="s">
        <v>29</v>
      </c>
    </row>
    <row r="658" spans="1:19" hidden="1" x14ac:dyDescent="0.2">
      <c r="A658">
        <v>194</v>
      </c>
      <c r="B658" t="s">
        <v>814</v>
      </c>
      <c r="C658" t="s">
        <v>20</v>
      </c>
      <c r="D658">
        <v>10.16</v>
      </c>
      <c r="E658">
        <v>20</v>
      </c>
      <c r="F658" t="s">
        <v>54</v>
      </c>
      <c r="G658" t="s">
        <v>520</v>
      </c>
      <c r="I658" t="s">
        <v>521</v>
      </c>
      <c r="K658"/>
      <c r="L658" t="s">
        <v>815</v>
      </c>
      <c r="M658" t="s">
        <v>26</v>
      </c>
      <c r="N658">
        <v>2</v>
      </c>
      <c r="P658" t="s">
        <v>27</v>
      </c>
      <c r="Q658" t="s">
        <v>816</v>
      </c>
      <c r="S658" t="s">
        <v>29</v>
      </c>
    </row>
    <row r="659" spans="1:19" hidden="1" x14ac:dyDescent="0.2">
      <c r="A659">
        <v>194</v>
      </c>
      <c r="B659" t="s">
        <v>814</v>
      </c>
      <c r="C659" t="s">
        <v>20</v>
      </c>
      <c r="D659">
        <v>9.17</v>
      </c>
      <c r="F659" t="s">
        <v>54</v>
      </c>
      <c r="G659" t="s">
        <v>63</v>
      </c>
      <c r="H659" t="s">
        <v>23</v>
      </c>
      <c r="I659" t="s">
        <v>817</v>
      </c>
      <c r="K659"/>
      <c r="L659" t="s">
        <v>815</v>
      </c>
      <c r="M659" t="s">
        <v>26</v>
      </c>
      <c r="N659">
        <v>2</v>
      </c>
      <c r="P659" t="s">
        <v>27</v>
      </c>
      <c r="Q659" t="s">
        <v>816</v>
      </c>
      <c r="S659" t="s">
        <v>29</v>
      </c>
    </row>
    <row r="660" spans="1:19" hidden="1" x14ac:dyDescent="0.2">
      <c r="A660">
        <v>195</v>
      </c>
      <c r="B660" t="s">
        <v>818</v>
      </c>
      <c r="C660" t="s">
        <v>20</v>
      </c>
      <c r="D660">
        <v>10.47</v>
      </c>
      <c r="E660">
        <v>20</v>
      </c>
      <c r="G660" t="s">
        <v>520</v>
      </c>
      <c r="I660" t="s">
        <v>521</v>
      </c>
      <c r="K660"/>
      <c r="L660" t="s">
        <v>819</v>
      </c>
      <c r="M660" t="s">
        <v>26</v>
      </c>
      <c r="N660">
        <v>2</v>
      </c>
      <c r="P660" t="s">
        <v>27</v>
      </c>
      <c r="Q660" t="s">
        <v>820</v>
      </c>
      <c r="S660" t="s">
        <v>29</v>
      </c>
    </row>
    <row r="661" spans="1:19" hidden="1" x14ac:dyDescent="0.2">
      <c r="A661">
        <v>198</v>
      </c>
      <c r="B661" t="s">
        <v>821</v>
      </c>
      <c r="C661" t="s">
        <v>20</v>
      </c>
      <c r="D661">
        <v>9.35</v>
      </c>
      <c r="E661">
        <v>25</v>
      </c>
      <c r="F661" t="s">
        <v>759</v>
      </c>
      <c r="G661" t="s">
        <v>55</v>
      </c>
      <c r="H661" t="s">
        <v>46</v>
      </c>
      <c r="I661" t="s">
        <v>760</v>
      </c>
      <c r="K661"/>
      <c r="L661" t="s">
        <v>822</v>
      </c>
      <c r="M661" t="s">
        <v>26</v>
      </c>
      <c r="N661">
        <v>2</v>
      </c>
      <c r="P661" t="s">
        <v>27</v>
      </c>
      <c r="Q661" t="s">
        <v>823</v>
      </c>
      <c r="S661" t="s">
        <v>29</v>
      </c>
    </row>
    <row r="662" spans="1:19" hidden="1" x14ac:dyDescent="0.2">
      <c r="A662">
        <v>199</v>
      </c>
      <c r="B662" t="s">
        <v>824</v>
      </c>
      <c r="C662" t="s">
        <v>20</v>
      </c>
      <c r="D662">
        <v>9.8699999999999992</v>
      </c>
      <c r="E662">
        <v>20</v>
      </c>
      <c r="F662" t="s">
        <v>198</v>
      </c>
      <c r="G662" t="s">
        <v>55</v>
      </c>
      <c r="H662" t="s">
        <v>23</v>
      </c>
      <c r="I662" t="s">
        <v>199</v>
      </c>
      <c r="K662"/>
      <c r="L662" t="s">
        <v>825</v>
      </c>
      <c r="M662" t="s">
        <v>26</v>
      </c>
      <c r="N662">
        <v>2</v>
      </c>
      <c r="P662" t="s">
        <v>27</v>
      </c>
      <c r="Q662" t="s">
        <v>826</v>
      </c>
      <c r="S662" t="s">
        <v>29</v>
      </c>
    </row>
    <row r="663" spans="1:19" hidden="1" x14ac:dyDescent="0.2">
      <c r="A663">
        <v>200</v>
      </c>
      <c r="B663" t="s">
        <v>827</v>
      </c>
      <c r="C663" t="s">
        <v>20</v>
      </c>
      <c r="D663">
        <v>10.119999999999999</v>
      </c>
      <c r="E663">
        <v>20</v>
      </c>
      <c r="F663" t="s">
        <v>198</v>
      </c>
      <c r="G663" t="s">
        <v>55</v>
      </c>
      <c r="H663" t="s">
        <v>23</v>
      </c>
      <c r="I663" t="s">
        <v>199</v>
      </c>
      <c r="K663"/>
      <c r="L663" t="s">
        <v>828</v>
      </c>
      <c r="M663" t="s">
        <v>26</v>
      </c>
      <c r="N663">
        <v>2</v>
      </c>
      <c r="P663" t="s">
        <v>27</v>
      </c>
      <c r="Q663" t="s">
        <v>829</v>
      </c>
      <c r="S663" t="s">
        <v>29</v>
      </c>
    </row>
    <row r="664" spans="1:19" hidden="1" x14ac:dyDescent="0.2">
      <c r="A664">
        <v>201</v>
      </c>
      <c r="B664" t="s">
        <v>830</v>
      </c>
      <c r="C664" t="s">
        <v>20</v>
      </c>
      <c r="D664">
        <v>9.18</v>
      </c>
      <c r="E664">
        <v>25</v>
      </c>
      <c r="F664" t="s">
        <v>759</v>
      </c>
      <c r="G664" t="s">
        <v>55</v>
      </c>
      <c r="H664" t="s">
        <v>46</v>
      </c>
      <c r="I664" t="s">
        <v>760</v>
      </c>
      <c r="K664"/>
      <c r="L664" t="s">
        <v>831</v>
      </c>
      <c r="M664" t="s">
        <v>26</v>
      </c>
      <c r="N664">
        <v>2</v>
      </c>
      <c r="P664" t="s">
        <v>27</v>
      </c>
      <c r="Q664" t="s">
        <v>832</v>
      </c>
      <c r="S664" t="s">
        <v>29</v>
      </c>
    </row>
    <row r="665" spans="1:19" hidden="1" x14ac:dyDescent="0.2">
      <c r="A665">
        <v>201</v>
      </c>
      <c r="B665" t="s">
        <v>830</v>
      </c>
      <c r="C665" t="s">
        <v>20</v>
      </c>
      <c r="D665">
        <v>8.9600000000000009</v>
      </c>
      <c r="E665">
        <v>20</v>
      </c>
      <c r="F665" t="s">
        <v>198</v>
      </c>
      <c r="G665" t="s">
        <v>55</v>
      </c>
      <c r="H665" t="s">
        <v>23</v>
      </c>
      <c r="I665" t="s">
        <v>199</v>
      </c>
      <c r="K665"/>
      <c r="L665" t="s">
        <v>831</v>
      </c>
      <c r="M665" t="s">
        <v>26</v>
      </c>
      <c r="N665">
        <v>2</v>
      </c>
      <c r="P665" t="s">
        <v>27</v>
      </c>
      <c r="Q665" t="s">
        <v>832</v>
      </c>
      <c r="S665" t="s">
        <v>29</v>
      </c>
    </row>
    <row r="666" spans="1:19" hidden="1" x14ac:dyDescent="0.2">
      <c r="A666">
        <v>202</v>
      </c>
      <c r="B666" t="s">
        <v>833</v>
      </c>
      <c r="C666" t="s">
        <v>20</v>
      </c>
      <c r="D666">
        <v>10.08</v>
      </c>
      <c r="E666">
        <v>20</v>
      </c>
      <c r="G666" t="s">
        <v>520</v>
      </c>
      <c r="I666" t="s">
        <v>521</v>
      </c>
      <c r="K666"/>
      <c r="L666" t="s">
        <v>834</v>
      </c>
      <c r="M666" t="s">
        <v>26</v>
      </c>
      <c r="N666">
        <v>2</v>
      </c>
      <c r="P666" t="s">
        <v>27</v>
      </c>
      <c r="Q666" t="s">
        <v>835</v>
      </c>
      <c r="S666" t="s">
        <v>29</v>
      </c>
    </row>
    <row r="667" spans="1:19" hidden="1" x14ac:dyDescent="0.2">
      <c r="A667">
        <v>203</v>
      </c>
      <c r="B667" t="s">
        <v>836</v>
      </c>
      <c r="C667" t="s">
        <v>20</v>
      </c>
      <c r="D667">
        <v>10.69</v>
      </c>
      <c r="E667">
        <v>20</v>
      </c>
      <c r="G667" t="s">
        <v>520</v>
      </c>
      <c r="I667" t="s">
        <v>521</v>
      </c>
      <c r="K667"/>
      <c r="L667" t="s">
        <v>837</v>
      </c>
      <c r="M667" t="s">
        <v>26</v>
      </c>
      <c r="N667">
        <v>2</v>
      </c>
      <c r="P667" t="s">
        <v>27</v>
      </c>
      <c r="Q667" t="s">
        <v>838</v>
      </c>
      <c r="S667" t="s">
        <v>29</v>
      </c>
    </row>
    <row r="668" spans="1:19" hidden="1" x14ac:dyDescent="0.2">
      <c r="A668">
        <v>205</v>
      </c>
      <c r="B668" t="s">
        <v>839</v>
      </c>
      <c r="C668" t="s">
        <v>20</v>
      </c>
      <c r="D668">
        <v>10.65</v>
      </c>
      <c r="F668" t="s">
        <v>615</v>
      </c>
      <c r="H668" t="s">
        <v>23</v>
      </c>
      <c r="I668" t="s">
        <v>305</v>
      </c>
      <c r="K668"/>
      <c r="L668" t="s">
        <v>840</v>
      </c>
      <c r="M668" t="s">
        <v>26</v>
      </c>
      <c r="N668">
        <v>2</v>
      </c>
      <c r="P668" t="s">
        <v>27</v>
      </c>
      <c r="Q668" t="s">
        <v>841</v>
      </c>
      <c r="S668" t="s">
        <v>29</v>
      </c>
    </row>
    <row r="669" spans="1:19" hidden="1" x14ac:dyDescent="0.2">
      <c r="A669">
        <v>205</v>
      </c>
      <c r="B669" t="s">
        <v>839</v>
      </c>
      <c r="C669" t="s">
        <v>20</v>
      </c>
      <c r="D669">
        <v>10.26</v>
      </c>
      <c r="E669">
        <v>25</v>
      </c>
      <c r="F669" t="s">
        <v>842</v>
      </c>
      <c r="G669" t="s">
        <v>22</v>
      </c>
      <c r="H669" t="s">
        <v>23</v>
      </c>
      <c r="I669" t="s">
        <v>843</v>
      </c>
      <c r="K669"/>
      <c r="L669" t="s">
        <v>840</v>
      </c>
      <c r="M669" t="s">
        <v>26</v>
      </c>
      <c r="N669">
        <v>2</v>
      </c>
      <c r="P669" t="s">
        <v>27</v>
      </c>
      <c r="Q669" t="s">
        <v>841</v>
      </c>
      <c r="S669" t="s">
        <v>29</v>
      </c>
    </row>
    <row r="670" spans="1:19" hidden="1" x14ac:dyDescent="0.2">
      <c r="A670">
        <v>208</v>
      </c>
      <c r="B670" t="s">
        <v>844</v>
      </c>
      <c r="C670" t="s">
        <v>20</v>
      </c>
      <c r="D670">
        <v>8.6999999999999993</v>
      </c>
      <c r="F670" t="s">
        <v>615</v>
      </c>
      <c r="H670" t="s">
        <v>23</v>
      </c>
      <c r="I670" t="s">
        <v>845</v>
      </c>
      <c r="K670"/>
      <c r="L670" t="s">
        <v>846</v>
      </c>
      <c r="M670" t="s">
        <v>26</v>
      </c>
      <c r="N670">
        <v>2</v>
      </c>
      <c r="P670" t="s">
        <v>27</v>
      </c>
      <c r="Q670" t="s">
        <v>847</v>
      </c>
      <c r="S670" t="s">
        <v>29</v>
      </c>
    </row>
    <row r="671" spans="1:19" hidden="1" x14ac:dyDescent="0.2">
      <c r="A671">
        <v>209</v>
      </c>
      <c r="B671" t="s">
        <v>848</v>
      </c>
      <c r="C671" t="s">
        <v>20</v>
      </c>
      <c r="D671">
        <v>0.99</v>
      </c>
      <c r="E671">
        <v>40.200000000000003</v>
      </c>
      <c r="G671" t="s">
        <v>849</v>
      </c>
      <c r="H671" t="s">
        <v>23</v>
      </c>
      <c r="I671" t="s">
        <v>850</v>
      </c>
      <c r="K671"/>
      <c r="L671" t="s">
        <v>851</v>
      </c>
      <c r="M671" t="s">
        <v>26</v>
      </c>
      <c r="N671">
        <v>2</v>
      </c>
      <c r="P671" t="s">
        <v>27</v>
      </c>
      <c r="Q671" t="s">
        <v>852</v>
      </c>
      <c r="S671" t="s">
        <v>29</v>
      </c>
    </row>
    <row r="672" spans="1:19" hidden="1" x14ac:dyDescent="0.2">
      <c r="A672">
        <v>210</v>
      </c>
      <c r="B672" t="s">
        <v>853</v>
      </c>
      <c r="C672" t="s">
        <v>20</v>
      </c>
      <c r="D672">
        <v>10</v>
      </c>
      <c r="F672" t="s">
        <v>615</v>
      </c>
      <c r="H672" t="s">
        <v>23</v>
      </c>
      <c r="I672" t="s">
        <v>845</v>
      </c>
      <c r="K672"/>
      <c r="L672" t="s">
        <v>854</v>
      </c>
      <c r="M672" t="s">
        <v>26</v>
      </c>
      <c r="N672">
        <v>2</v>
      </c>
      <c r="P672" t="s">
        <v>27</v>
      </c>
      <c r="Q672" t="s">
        <v>855</v>
      </c>
      <c r="S672" t="s">
        <v>29</v>
      </c>
    </row>
    <row r="673" spans="1:19" hidden="1" x14ac:dyDescent="0.2">
      <c r="A673">
        <v>211</v>
      </c>
      <c r="B673" t="s">
        <v>856</v>
      </c>
      <c r="C673" t="s">
        <v>20</v>
      </c>
      <c r="D673">
        <v>10.91</v>
      </c>
      <c r="E673">
        <v>21</v>
      </c>
      <c r="F673" t="s">
        <v>66</v>
      </c>
      <c r="G673" t="s">
        <v>71</v>
      </c>
      <c r="H673" t="s">
        <v>46</v>
      </c>
      <c r="I673" t="s">
        <v>305</v>
      </c>
      <c r="K673"/>
      <c r="L673" t="s">
        <v>857</v>
      </c>
      <c r="M673" t="s">
        <v>26</v>
      </c>
      <c r="N673">
        <v>2</v>
      </c>
      <c r="P673" t="s">
        <v>27</v>
      </c>
      <c r="Q673" t="s">
        <v>858</v>
      </c>
      <c r="S673" t="s">
        <v>29</v>
      </c>
    </row>
    <row r="674" spans="1:19" hidden="1" x14ac:dyDescent="0.2">
      <c r="A674">
        <v>211</v>
      </c>
      <c r="B674" t="s">
        <v>856</v>
      </c>
      <c r="C674" t="s">
        <v>20</v>
      </c>
      <c r="D674">
        <v>10.5</v>
      </c>
      <c r="F674" t="s">
        <v>615</v>
      </c>
      <c r="H674" t="s">
        <v>23</v>
      </c>
      <c r="I674" t="s">
        <v>859</v>
      </c>
      <c r="K674"/>
      <c r="L674" t="s">
        <v>857</v>
      </c>
      <c r="M674" t="s">
        <v>26</v>
      </c>
      <c r="N674">
        <v>2</v>
      </c>
      <c r="P674" t="s">
        <v>27</v>
      </c>
      <c r="Q674" t="s">
        <v>858</v>
      </c>
      <c r="S674" t="s">
        <v>29</v>
      </c>
    </row>
    <row r="675" spans="1:19" hidden="1" x14ac:dyDescent="0.2">
      <c r="A675">
        <v>212</v>
      </c>
      <c r="B675" t="s">
        <v>860</v>
      </c>
      <c r="C675" t="s">
        <v>20</v>
      </c>
      <c r="D675">
        <v>11.13</v>
      </c>
      <c r="E675">
        <v>21</v>
      </c>
      <c r="F675" t="s">
        <v>66</v>
      </c>
      <c r="G675" t="s">
        <v>71</v>
      </c>
      <c r="H675" t="s">
        <v>46</v>
      </c>
      <c r="I675" t="s">
        <v>305</v>
      </c>
      <c r="K675"/>
      <c r="L675" t="s">
        <v>861</v>
      </c>
      <c r="M675" t="s">
        <v>26</v>
      </c>
      <c r="N675">
        <v>2</v>
      </c>
      <c r="P675" t="s">
        <v>27</v>
      </c>
      <c r="Q675" t="s">
        <v>862</v>
      </c>
      <c r="S675" t="s">
        <v>29</v>
      </c>
    </row>
    <row r="676" spans="1:19" hidden="1" x14ac:dyDescent="0.2">
      <c r="A676">
        <v>212</v>
      </c>
      <c r="B676" t="s">
        <v>860</v>
      </c>
      <c r="C676" t="s">
        <v>20</v>
      </c>
      <c r="D676">
        <v>10.96</v>
      </c>
      <c r="E676">
        <v>28.5</v>
      </c>
      <c r="F676" t="s">
        <v>66</v>
      </c>
      <c r="G676" t="s">
        <v>71</v>
      </c>
      <c r="H676" t="s">
        <v>46</v>
      </c>
      <c r="I676" t="s">
        <v>305</v>
      </c>
      <c r="K676"/>
      <c r="L676" t="s">
        <v>861</v>
      </c>
      <c r="M676" t="s">
        <v>26</v>
      </c>
      <c r="N676">
        <v>2</v>
      </c>
      <c r="P676" t="s">
        <v>27</v>
      </c>
      <c r="Q676" t="s">
        <v>862</v>
      </c>
      <c r="S676" t="s">
        <v>29</v>
      </c>
    </row>
    <row r="677" spans="1:19" hidden="1" x14ac:dyDescent="0.2">
      <c r="A677">
        <v>212</v>
      </c>
      <c r="B677" t="s">
        <v>860</v>
      </c>
      <c r="C677" t="s">
        <v>20</v>
      </c>
      <c r="D677">
        <v>11.98</v>
      </c>
      <c r="E677">
        <v>0</v>
      </c>
      <c r="F677" t="s">
        <v>66</v>
      </c>
      <c r="G677" t="s">
        <v>63</v>
      </c>
      <c r="H677" t="s">
        <v>23</v>
      </c>
      <c r="I677" t="s">
        <v>146</v>
      </c>
      <c r="K677"/>
      <c r="L677" t="s">
        <v>861</v>
      </c>
      <c r="M677" t="s">
        <v>26</v>
      </c>
      <c r="N677">
        <v>2</v>
      </c>
      <c r="P677" t="s">
        <v>27</v>
      </c>
      <c r="Q677" t="s">
        <v>862</v>
      </c>
      <c r="S677" t="s">
        <v>29</v>
      </c>
    </row>
    <row r="678" spans="1:19" hidden="1" x14ac:dyDescent="0.2">
      <c r="A678">
        <v>213</v>
      </c>
      <c r="B678" t="s">
        <v>863</v>
      </c>
      <c r="C678" t="s">
        <v>20</v>
      </c>
      <c r="D678">
        <v>11</v>
      </c>
      <c r="E678">
        <v>25</v>
      </c>
      <c r="F678" t="s">
        <v>79</v>
      </c>
      <c r="G678" t="s">
        <v>63</v>
      </c>
      <c r="H678" t="s">
        <v>46</v>
      </c>
      <c r="I678" t="s">
        <v>214</v>
      </c>
      <c r="K678"/>
      <c r="L678" t="s">
        <v>864</v>
      </c>
      <c r="M678" t="s">
        <v>26</v>
      </c>
      <c r="N678">
        <v>2</v>
      </c>
      <c r="P678" t="s">
        <v>27</v>
      </c>
      <c r="Q678" t="s">
        <v>865</v>
      </c>
      <c r="S678" t="s">
        <v>29</v>
      </c>
    </row>
    <row r="679" spans="1:19" hidden="1" x14ac:dyDescent="0.2">
      <c r="A679">
        <v>213</v>
      </c>
      <c r="B679" t="s">
        <v>863</v>
      </c>
      <c r="C679" t="s">
        <v>20</v>
      </c>
      <c r="D679">
        <v>10.91</v>
      </c>
      <c r="F679" t="s">
        <v>866</v>
      </c>
      <c r="H679" t="s">
        <v>23</v>
      </c>
      <c r="I679" t="s">
        <v>305</v>
      </c>
      <c r="K679"/>
      <c r="L679" t="s">
        <v>864</v>
      </c>
      <c r="M679" t="s">
        <v>26</v>
      </c>
      <c r="N679">
        <v>2</v>
      </c>
      <c r="P679" t="s">
        <v>27</v>
      </c>
      <c r="Q679" t="s">
        <v>865</v>
      </c>
      <c r="S679" t="s">
        <v>29</v>
      </c>
    </row>
    <row r="680" spans="1:19" hidden="1" x14ac:dyDescent="0.2">
      <c r="A680">
        <v>213</v>
      </c>
      <c r="B680" t="s">
        <v>863</v>
      </c>
      <c r="C680" t="s">
        <v>20</v>
      </c>
      <c r="D680">
        <v>10.88</v>
      </c>
      <c r="E680">
        <v>25</v>
      </c>
      <c r="F680" t="s">
        <v>842</v>
      </c>
      <c r="G680" t="s">
        <v>22</v>
      </c>
      <c r="H680" t="s">
        <v>23</v>
      </c>
      <c r="I680" t="s">
        <v>843</v>
      </c>
      <c r="K680"/>
      <c r="L680" t="s">
        <v>864</v>
      </c>
      <c r="M680" t="s">
        <v>26</v>
      </c>
      <c r="N680">
        <v>2</v>
      </c>
      <c r="P680" t="s">
        <v>27</v>
      </c>
      <c r="Q680" t="s">
        <v>865</v>
      </c>
      <c r="S680" t="s">
        <v>29</v>
      </c>
    </row>
    <row r="681" spans="1:19" hidden="1" x14ac:dyDescent="0.2">
      <c r="A681">
        <v>214</v>
      </c>
      <c r="B681" t="s">
        <v>867</v>
      </c>
      <c r="C681" t="s">
        <v>20</v>
      </c>
      <c r="D681">
        <v>9.59</v>
      </c>
      <c r="E681">
        <v>20</v>
      </c>
      <c r="F681" t="s">
        <v>868</v>
      </c>
      <c r="G681" t="s">
        <v>55</v>
      </c>
      <c r="H681" t="s">
        <v>46</v>
      </c>
      <c r="I681" t="s">
        <v>869</v>
      </c>
      <c r="K681"/>
      <c r="L681" t="s">
        <v>870</v>
      </c>
      <c r="M681" t="s">
        <v>26</v>
      </c>
      <c r="N681">
        <v>2</v>
      </c>
      <c r="P681" t="s">
        <v>27</v>
      </c>
      <c r="Q681" t="s">
        <v>871</v>
      </c>
      <c r="S681" t="s">
        <v>29</v>
      </c>
    </row>
    <row r="682" spans="1:19" hidden="1" x14ac:dyDescent="0.2">
      <c r="A682">
        <v>214</v>
      </c>
      <c r="B682" t="s">
        <v>867</v>
      </c>
      <c r="C682" t="s">
        <v>73</v>
      </c>
      <c r="D682">
        <v>7.95</v>
      </c>
      <c r="E682">
        <v>20</v>
      </c>
      <c r="F682" t="s">
        <v>868</v>
      </c>
      <c r="G682" t="s">
        <v>55</v>
      </c>
      <c r="H682" t="s">
        <v>46</v>
      </c>
      <c r="I682" t="s">
        <v>869</v>
      </c>
      <c r="K682"/>
      <c r="L682" t="s">
        <v>870</v>
      </c>
      <c r="M682" t="s">
        <v>26</v>
      </c>
      <c r="N682">
        <v>2</v>
      </c>
      <c r="P682" t="s">
        <v>27</v>
      </c>
      <c r="Q682" t="s">
        <v>871</v>
      </c>
      <c r="S682" t="s">
        <v>29</v>
      </c>
    </row>
    <row r="683" spans="1:19" hidden="1" x14ac:dyDescent="0.2">
      <c r="A683">
        <v>214</v>
      </c>
      <c r="B683" t="s">
        <v>867</v>
      </c>
      <c r="C683" t="s">
        <v>77</v>
      </c>
      <c r="D683">
        <v>3.72</v>
      </c>
      <c r="E683">
        <v>20</v>
      </c>
      <c r="F683" t="s">
        <v>868</v>
      </c>
      <c r="G683" t="s">
        <v>55</v>
      </c>
      <c r="H683" t="s">
        <v>46</v>
      </c>
      <c r="I683" t="s">
        <v>869</v>
      </c>
      <c r="K683"/>
      <c r="L683" t="s">
        <v>870</v>
      </c>
      <c r="M683" t="s">
        <v>26</v>
      </c>
      <c r="N683">
        <v>2</v>
      </c>
      <c r="P683" t="s">
        <v>27</v>
      </c>
      <c r="Q683" t="s">
        <v>871</v>
      </c>
      <c r="S683" t="s">
        <v>29</v>
      </c>
    </row>
    <row r="684" spans="1:19" hidden="1" x14ac:dyDescent="0.2">
      <c r="A684">
        <v>215</v>
      </c>
      <c r="B684" t="s">
        <v>872</v>
      </c>
      <c r="C684" t="s">
        <v>48</v>
      </c>
      <c r="D684">
        <v>3.2</v>
      </c>
      <c r="E684" t="s">
        <v>86</v>
      </c>
      <c r="G684" t="s">
        <v>55</v>
      </c>
      <c r="H684" t="s">
        <v>23</v>
      </c>
      <c r="I684" t="s">
        <v>87</v>
      </c>
      <c r="K684"/>
      <c r="L684" t="s">
        <v>873</v>
      </c>
      <c r="M684" t="s">
        <v>26</v>
      </c>
      <c r="N684">
        <v>2</v>
      </c>
      <c r="P684" t="s">
        <v>27</v>
      </c>
      <c r="Q684" t="s">
        <v>874</v>
      </c>
      <c r="S684" t="s">
        <v>50</v>
      </c>
    </row>
    <row r="685" spans="1:19" hidden="1" x14ac:dyDescent="0.2">
      <c r="A685">
        <v>216</v>
      </c>
      <c r="B685" t="s">
        <v>875</v>
      </c>
      <c r="C685" t="s">
        <v>20</v>
      </c>
      <c r="D685">
        <v>9.2899999999999991</v>
      </c>
      <c r="E685">
        <v>25</v>
      </c>
      <c r="F685" t="s">
        <v>79</v>
      </c>
      <c r="G685" t="s">
        <v>63</v>
      </c>
      <c r="H685" t="s">
        <v>46</v>
      </c>
      <c r="I685" t="s">
        <v>214</v>
      </c>
      <c r="K685"/>
      <c r="L685" t="s">
        <v>876</v>
      </c>
      <c r="M685" t="s">
        <v>26</v>
      </c>
      <c r="N685">
        <v>2</v>
      </c>
      <c r="P685" t="s">
        <v>27</v>
      </c>
      <c r="Q685" t="s">
        <v>877</v>
      </c>
      <c r="S685" t="s">
        <v>29</v>
      </c>
    </row>
    <row r="686" spans="1:19" hidden="1" x14ac:dyDescent="0.2">
      <c r="A686">
        <v>217</v>
      </c>
      <c r="B686" t="s">
        <v>878</v>
      </c>
      <c r="C686" t="s">
        <v>20</v>
      </c>
      <c r="D686">
        <v>9.49</v>
      </c>
      <c r="E686">
        <v>25</v>
      </c>
      <c r="F686" t="s">
        <v>79</v>
      </c>
      <c r="G686" t="s">
        <v>63</v>
      </c>
      <c r="H686" t="s">
        <v>46</v>
      </c>
      <c r="I686" t="s">
        <v>214</v>
      </c>
      <c r="K686"/>
      <c r="L686" t="s">
        <v>879</v>
      </c>
      <c r="M686" t="s">
        <v>26</v>
      </c>
      <c r="N686">
        <v>2</v>
      </c>
      <c r="P686" t="s">
        <v>27</v>
      </c>
      <c r="Q686" t="s">
        <v>880</v>
      </c>
      <c r="S686" t="s">
        <v>29</v>
      </c>
    </row>
    <row r="687" spans="1:19" hidden="1" x14ac:dyDescent="0.2">
      <c r="A687">
        <v>217</v>
      </c>
      <c r="B687" t="s">
        <v>878</v>
      </c>
      <c r="C687" t="s">
        <v>20</v>
      </c>
      <c r="D687">
        <v>9.5299999999999994</v>
      </c>
      <c r="F687" t="s">
        <v>79</v>
      </c>
      <c r="I687" t="s">
        <v>881</v>
      </c>
      <c r="K687"/>
      <c r="L687" t="s">
        <v>879</v>
      </c>
      <c r="M687" t="s">
        <v>26</v>
      </c>
      <c r="N687">
        <v>2</v>
      </c>
      <c r="P687" t="s">
        <v>27</v>
      </c>
      <c r="Q687" t="s">
        <v>880</v>
      </c>
      <c r="S687" t="s">
        <v>29</v>
      </c>
    </row>
    <row r="688" spans="1:19" hidden="1" x14ac:dyDescent="0.2">
      <c r="A688">
        <v>218</v>
      </c>
      <c r="B688" t="s">
        <v>882</v>
      </c>
      <c r="C688" t="s">
        <v>20</v>
      </c>
      <c r="D688">
        <v>9.4700000000000006</v>
      </c>
      <c r="E688">
        <v>20</v>
      </c>
      <c r="I688" t="s">
        <v>359</v>
      </c>
      <c r="K688"/>
      <c r="L688" t="s">
        <v>883</v>
      </c>
      <c r="M688" t="s">
        <v>26</v>
      </c>
      <c r="N688">
        <v>2</v>
      </c>
      <c r="P688" t="s">
        <v>27</v>
      </c>
      <c r="Q688" t="s">
        <v>884</v>
      </c>
      <c r="S688" t="s">
        <v>29</v>
      </c>
    </row>
    <row r="689" spans="1:19" hidden="1" x14ac:dyDescent="0.2">
      <c r="A689">
        <v>220</v>
      </c>
      <c r="B689" t="s">
        <v>885</v>
      </c>
      <c r="C689" t="s">
        <v>20</v>
      </c>
      <c r="D689">
        <v>8.31</v>
      </c>
      <c r="E689">
        <v>25</v>
      </c>
      <c r="F689" t="s">
        <v>79</v>
      </c>
      <c r="G689" t="s">
        <v>63</v>
      </c>
      <c r="H689" t="s">
        <v>46</v>
      </c>
      <c r="I689" t="s">
        <v>214</v>
      </c>
      <c r="K689"/>
      <c r="L689" t="s">
        <v>886</v>
      </c>
      <c r="M689" t="s">
        <v>26</v>
      </c>
      <c r="N689">
        <v>2</v>
      </c>
      <c r="P689" t="s">
        <v>27</v>
      </c>
      <c r="Q689" t="s">
        <v>887</v>
      </c>
      <c r="S689" t="s">
        <v>29</v>
      </c>
    </row>
    <row r="690" spans="1:19" hidden="1" x14ac:dyDescent="0.2">
      <c r="A690">
        <v>221</v>
      </c>
      <c r="B690" t="s">
        <v>888</v>
      </c>
      <c r="C690" t="s">
        <v>20</v>
      </c>
      <c r="D690">
        <v>8.64</v>
      </c>
      <c r="F690" t="s">
        <v>54</v>
      </c>
      <c r="G690" t="s">
        <v>63</v>
      </c>
      <c r="H690" t="s">
        <v>23</v>
      </c>
      <c r="I690" t="s">
        <v>817</v>
      </c>
      <c r="K690"/>
      <c r="L690" t="s">
        <v>889</v>
      </c>
      <c r="M690" t="s">
        <v>26</v>
      </c>
      <c r="N690">
        <v>2</v>
      </c>
      <c r="P690" t="s">
        <v>27</v>
      </c>
      <c r="Q690" t="s">
        <v>890</v>
      </c>
      <c r="S690" t="s">
        <v>29</v>
      </c>
    </row>
    <row r="691" spans="1:19" hidden="1" x14ac:dyDescent="0.2">
      <c r="A691">
        <v>223</v>
      </c>
      <c r="B691" t="s">
        <v>891</v>
      </c>
      <c r="C691" t="s">
        <v>20</v>
      </c>
      <c r="D691">
        <v>10.11</v>
      </c>
      <c r="F691" t="s">
        <v>615</v>
      </c>
      <c r="H691" t="s">
        <v>23</v>
      </c>
      <c r="I691" t="s">
        <v>859</v>
      </c>
      <c r="K691"/>
      <c r="L691" t="s">
        <v>892</v>
      </c>
      <c r="M691" t="s">
        <v>26</v>
      </c>
      <c r="N691">
        <v>2</v>
      </c>
      <c r="P691" t="s">
        <v>27</v>
      </c>
      <c r="Q691" t="s">
        <v>893</v>
      </c>
      <c r="S691" t="s">
        <v>29</v>
      </c>
    </row>
    <row r="692" spans="1:19" hidden="1" x14ac:dyDescent="0.2">
      <c r="A692">
        <v>225</v>
      </c>
      <c r="B692" t="s">
        <v>894</v>
      </c>
      <c r="C692" t="s">
        <v>20</v>
      </c>
      <c r="D692">
        <v>8.15</v>
      </c>
      <c r="I692" t="s">
        <v>895</v>
      </c>
      <c r="K692"/>
      <c r="L692" t="s">
        <v>896</v>
      </c>
      <c r="M692" t="s">
        <v>26</v>
      </c>
      <c r="N692">
        <v>2</v>
      </c>
      <c r="P692" t="s">
        <v>27</v>
      </c>
      <c r="Q692" t="s">
        <v>897</v>
      </c>
      <c r="S692" t="s">
        <v>29</v>
      </c>
    </row>
    <row r="693" spans="1:19" hidden="1" x14ac:dyDescent="0.2">
      <c r="A693">
        <v>225</v>
      </c>
      <c r="B693" t="s">
        <v>894</v>
      </c>
      <c r="C693" t="s">
        <v>20</v>
      </c>
      <c r="D693">
        <v>8.15</v>
      </c>
      <c r="I693" t="s">
        <v>881</v>
      </c>
      <c r="K693"/>
      <c r="L693" t="s">
        <v>896</v>
      </c>
      <c r="M693" t="s">
        <v>26</v>
      </c>
      <c r="N693">
        <v>2</v>
      </c>
      <c r="P693" t="s">
        <v>27</v>
      </c>
      <c r="Q693" t="s">
        <v>897</v>
      </c>
      <c r="S693" t="s">
        <v>29</v>
      </c>
    </row>
    <row r="694" spans="1:19" hidden="1" x14ac:dyDescent="0.2">
      <c r="A694">
        <v>226</v>
      </c>
      <c r="B694" t="s">
        <v>898</v>
      </c>
      <c r="C694" t="s">
        <v>20</v>
      </c>
      <c r="D694">
        <v>6.97</v>
      </c>
      <c r="F694" t="s">
        <v>54</v>
      </c>
      <c r="G694" t="s">
        <v>63</v>
      </c>
      <c r="H694" t="s">
        <v>23</v>
      </c>
      <c r="I694" t="s">
        <v>817</v>
      </c>
      <c r="K694"/>
      <c r="L694" t="s">
        <v>899</v>
      </c>
      <c r="M694" t="s">
        <v>26</v>
      </c>
      <c r="N694">
        <v>2</v>
      </c>
      <c r="P694" t="s">
        <v>27</v>
      </c>
      <c r="Q694" t="s">
        <v>900</v>
      </c>
      <c r="S694" t="s">
        <v>29</v>
      </c>
    </row>
    <row r="695" spans="1:19" hidden="1" x14ac:dyDescent="0.2">
      <c r="A695">
        <v>227</v>
      </c>
      <c r="B695" t="s">
        <v>901</v>
      </c>
      <c r="C695" t="s">
        <v>20</v>
      </c>
      <c r="D695">
        <v>3.09</v>
      </c>
      <c r="I695" t="s">
        <v>895</v>
      </c>
      <c r="K695"/>
      <c r="L695" t="s">
        <v>902</v>
      </c>
      <c r="M695" t="s">
        <v>26</v>
      </c>
      <c r="N695">
        <v>2</v>
      </c>
      <c r="P695" t="s">
        <v>27</v>
      </c>
      <c r="Q695" t="s">
        <v>903</v>
      </c>
      <c r="S695" t="s">
        <v>29</v>
      </c>
    </row>
    <row r="696" spans="1:19" hidden="1" x14ac:dyDescent="0.2">
      <c r="A696">
        <v>228</v>
      </c>
      <c r="B696" t="s">
        <v>904</v>
      </c>
      <c r="C696" t="s">
        <v>20</v>
      </c>
      <c r="D696">
        <v>6.1</v>
      </c>
      <c r="I696" t="s">
        <v>895</v>
      </c>
      <c r="K696"/>
      <c r="L696" t="s">
        <v>905</v>
      </c>
      <c r="M696" t="s">
        <v>26</v>
      </c>
      <c r="N696">
        <v>2</v>
      </c>
      <c r="P696" t="s">
        <v>27</v>
      </c>
      <c r="Q696" t="s">
        <v>906</v>
      </c>
      <c r="S696" t="s">
        <v>29</v>
      </c>
    </row>
    <row r="697" spans="1:19" hidden="1" x14ac:dyDescent="0.2">
      <c r="A697">
        <v>229</v>
      </c>
      <c r="B697" t="s">
        <v>907</v>
      </c>
      <c r="C697" t="s">
        <v>20</v>
      </c>
      <c r="D697">
        <v>0.15</v>
      </c>
      <c r="E697" t="s">
        <v>74</v>
      </c>
      <c r="G697" t="s">
        <v>75</v>
      </c>
      <c r="H697" t="s">
        <v>23</v>
      </c>
      <c r="I697" t="s">
        <v>76</v>
      </c>
      <c r="K697"/>
      <c r="L697" t="s">
        <v>908</v>
      </c>
      <c r="M697" t="s">
        <v>26</v>
      </c>
      <c r="N697">
        <v>2</v>
      </c>
      <c r="P697" t="s">
        <v>27</v>
      </c>
      <c r="Q697" t="s">
        <v>909</v>
      </c>
      <c r="S697" t="s">
        <v>29</v>
      </c>
    </row>
    <row r="698" spans="1:19" hidden="1" x14ac:dyDescent="0.2">
      <c r="A698">
        <v>229</v>
      </c>
      <c r="B698" t="s">
        <v>907</v>
      </c>
      <c r="C698" t="s">
        <v>73</v>
      </c>
      <c r="D698">
        <v>-2.27</v>
      </c>
      <c r="E698" t="s">
        <v>74</v>
      </c>
      <c r="G698" t="s">
        <v>75</v>
      </c>
      <c r="H698" t="s">
        <v>23</v>
      </c>
      <c r="I698" t="s">
        <v>76</v>
      </c>
      <c r="K698"/>
      <c r="L698" t="s">
        <v>908</v>
      </c>
      <c r="M698" t="s">
        <v>26</v>
      </c>
      <c r="N698">
        <v>2</v>
      </c>
      <c r="P698" t="s">
        <v>27</v>
      </c>
      <c r="Q698" t="s">
        <v>909</v>
      </c>
      <c r="S698" t="s">
        <v>29</v>
      </c>
    </row>
    <row r="699" spans="1:19" hidden="1" x14ac:dyDescent="0.2">
      <c r="A699">
        <v>230</v>
      </c>
      <c r="B699" t="s">
        <v>910</v>
      </c>
      <c r="C699" t="s">
        <v>20</v>
      </c>
      <c r="D699">
        <v>0.1</v>
      </c>
      <c r="E699" t="s">
        <v>74</v>
      </c>
      <c r="G699" t="s">
        <v>75</v>
      </c>
      <c r="H699" t="s">
        <v>23</v>
      </c>
      <c r="I699" t="s">
        <v>76</v>
      </c>
      <c r="K699"/>
      <c r="L699" t="s">
        <v>911</v>
      </c>
      <c r="M699" t="s">
        <v>26</v>
      </c>
      <c r="N699">
        <v>2</v>
      </c>
      <c r="P699" t="s">
        <v>27</v>
      </c>
      <c r="Q699" t="s">
        <v>912</v>
      </c>
      <c r="S699" t="s">
        <v>29</v>
      </c>
    </row>
    <row r="700" spans="1:19" hidden="1" x14ac:dyDescent="0.2">
      <c r="A700">
        <v>231</v>
      </c>
      <c r="B700" t="s">
        <v>913</v>
      </c>
      <c r="C700" t="s">
        <v>20</v>
      </c>
      <c r="D700">
        <v>9.6199999999999992</v>
      </c>
      <c r="E700">
        <v>24.5</v>
      </c>
      <c r="F700" t="s">
        <v>62</v>
      </c>
      <c r="G700" t="s">
        <v>55</v>
      </c>
      <c r="H700" t="s">
        <v>46</v>
      </c>
      <c r="I700" t="s">
        <v>914</v>
      </c>
      <c r="K700"/>
      <c r="L700" t="s">
        <v>915</v>
      </c>
      <c r="M700" t="s">
        <v>26</v>
      </c>
      <c r="N700">
        <v>2</v>
      </c>
      <c r="P700" t="s">
        <v>27</v>
      </c>
      <c r="Q700" t="s">
        <v>916</v>
      </c>
      <c r="S700" t="s">
        <v>29</v>
      </c>
    </row>
    <row r="701" spans="1:19" x14ac:dyDescent="0.2">
      <c r="A701">
        <v>232</v>
      </c>
      <c r="B701" t="s">
        <v>917</v>
      </c>
      <c r="C701" t="s">
        <v>20</v>
      </c>
      <c r="D701">
        <v>10.776999999999999</v>
      </c>
      <c r="E701">
        <v>20</v>
      </c>
      <c r="F701" t="s">
        <v>128</v>
      </c>
      <c r="G701" t="s">
        <v>41</v>
      </c>
      <c r="H701" t="s">
        <v>36</v>
      </c>
      <c r="I701" t="s">
        <v>206</v>
      </c>
      <c r="J701" t="s">
        <v>43</v>
      </c>
      <c r="K701" s="4" t="e">
        <f>- Other measurements: B72, D24, G60, R38</f>
        <v>#NAME?</v>
      </c>
      <c r="L701" t="s">
        <v>918</v>
      </c>
      <c r="M701" t="s">
        <v>26</v>
      </c>
      <c r="N701">
        <v>2</v>
      </c>
      <c r="P701" t="s">
        <v>27</v>
      </c>
      <c r="Q701" t="s">
        <v>919</v>
      </c>
      <c r="S701" t="s">
        <v>29</v>
      </c>
    </row>
    <row r="702" spans="1:19" x14ac:dyDescent="0.2">
      <c r="A702">
        <v>232</v>
      </c>
      <c r="B702" t="s">
        <v>917</v>
      </c>
      <c r="C702" t="s">
        <v>20</v>
      </c>
      <c r="D702">
        <v>10.106</v>
      </c>
      <c r="E702">
        <v>40</v>
      </c>
      <c r="F702" t="s">
        <v>128</v>
      </c>
      <c r="G702" t="s">
        <v>41</v>
      </c>
      <c r="H702" t="s">
        <v>36</v>
      </c>
      <c r="I702" t="s">
        <v>206</v>
      </c>
      <c r="J702" t="s">
        <v>43</v>
      </c>
      <c r="K702" s="4" t="e">
        <f>- Other measurements: B72, D24, G60, R38</f>
        <v>#NAME?</v>
      </c>
      <c r="L702" t="s">
        <v>918</v>
      </c>
      <c r="M702" t="s">
        <v>26</v>
      </c>
      <c r="N702">
        <v>2</v>
      </c>
      <c r="P702" t="s">
        <v>27</v>
      </c>
      <c r="Q702" t="s">
        <v>919</v>
      </c>
      <c r="S702" t="s">
        <v>29</v>
      </c>
    </row>
    <row r="703" spans="1:19" hidden="1" x14ac:dyDescent="0.2">
      <c r="A703">
        <v>232</v>
      </c>
      <c r="B703" t="s">
        <v>917</v>
      </c>
      <c r="C703" t="s">
        <v>20</v>
      </c>
      <c r="D703">
        <v>10.72</v>
      </c>
      <c r="E703">
        <v>20</v>
      </c>
      <c r="F703" t="s">
        <v>66</v>
      </c>
      <c r="G703" t="s">
        <v>920</v>
      </c>
      <c r="H703" t="s">
        <v>46</v>
      </c>
      <c r="I703" t="s">
        <v>305</v>
      </c>
      <c r="K703" t="e">
        <f>- Other measurements: B72, D24, G60, R38</f>
        <v>#NAME?</v>
      </c>
      <c r="L703" t="s">
        <v>918</v>
      </c>
      <c r="M703" t="s">
        <v>26</v>
      </c>
      <c r="N703">
        <v>2</v>
      </c>
      <c r="P703" t="s">
        <v>27</v>
      </c>
      <c r="Q703" t="s">
        <v>919</v>
      </c>
      <c r="S703" t="s">
        <v>29</v>
      </c>
    </row>
    <row r="704" spans="1:19" hidden="1" x14ac:dyDescent="0.2">
      <c r="A704">
        <v>232</v>
      </c>
      <c r="B704" t="s">
        <v>917</v>
      </c>
      <c r="C704" t="s">
        <v>20</v>
      </c>
      <c r="D704">
        <v>10.61</v>
      </c>
      <c r="E704">
        <v>25</v>
      </c>
      <c r="F704" t="s">
        <v>921</v>
      </c>
      <c r="G704" t="s">
        <v>58</v>
      </c>
      <c r="H704" t="s">
        <v>46</v>
      </c>
      <c r="I704" t="s">
        <v>683</v>
      </c>
      <c r="K704" t="e">
        <f>- Other measurements: B72, D24, G60, R38</f>
        <v>#NAME?</v>
      </c>
      <c r="L704" t="s">
        <v>918</v>
      </c>
      <c r="M704" t="s">
        <v>26</v>
      </c>
      <c r="N704">
        <v>2</v>
      </c>
      <c r="P704" t="s">
        <v>27</v>
      </c>
      <c r="Q704" t="s">
        <v>919</v>
      </c>
      <c r="S704" t="s">
        <v>29</v>
      </c>
    </row>
    <row r="705" spans="1:19" hidden="1" x14ac:dyDescent="0.2">
      <c r="A705">
        <v>232</v>
      </c>
      <c r="B705" t="s">
        <v>917</v>
      </c>
      <c r="C705" t="s">
        <v>20</v>
      </c>
      <c r="D705">
        <v>10.77</v>
      </c>
      <c r="E705">
        <v>16</v>
      </c>
      <c r="F705" t="s">
        <v>79</v>
      </c>
      <c r="G705" t="s">
        <v>55</v>
      </c>
      <c r="H705" t="s">
        <v>46</v>
      </c>
      <c r="I705" t="s">
        <v>655</v>
      </c>
      <c r="K705" t="e">
        <f>- Other measurements: B72, D24, G60, R38</f>
        <v>#NAME?</v>
      </c>
      <c r="L705" t="s">
        <v>918</v>
      </c>
      <c r="M705" t="s">
        <v>26</v>
      </c>
      <c r="N705">
        <v>2</v>
      </c>
      <c r="P705" t="s">
        <v>27</v>
      </c>
      <c r="Q705" t="s">
        <v>919</v>
      </c>
      <c r="S705" t="s">
        <v>29</v>
      </c>
    </row>
    <row r="706" spans="1:19" hidden="1" x14ac:dyDescent="0.2">
      <c r="A706">
        <v>232</v>
      </c>
      <c r="B706" t="s">
        <v>917</v>
      </c>
      <c r="C706" t="s">
        <v>20</v>
      </c>
      <c r="D706">
        <v>10.66</v>
      </c>
      <c r="E706">
        <v>25</v>
      </c>
      <c r="F706" t="s">
        <v>79</v>
      </c>
      <c r="G706" t="s">
        <v>63</v>
      </c>
      <c r="H706" t="s">
        <v>46</v>
      </c>
      <c r="I706" t="s">
        <v>214</v>
      </c>
      <c r="K706" t="e">
        <f>- Other measurements: B72, D24, G60, R38</f>
        <v>#NAME?</v>
      </c>
      <c r="L706" t="s">
        <v>918</v>
      </c>
      <c r="M706" t="s">
        <v>26</v>
      </c>
      <c r="N706">
        <v>2</v>
      </c>
      <c r="P706" t="s">
        <v>27</v>
      </c>
      <c r="Q706" t="s">
        <v>919</v>
      </c>
      <c r="S706" t="s">
        <v>29</v>
      </c>
    </row>
    <row r="707" spans="1:19" hidden="1" x14ac:dyDescent="0.2">
      <c r="A707">
        <v>232</v>
      </c>
      <c r="B707" t="s">
        <v>917</v>
      </c>
      <c r="C707" t="s">
        <v>20</v>
      </c>
      <c r="D707">
        <v>11.59</v>
      </c>
      <c r="E707">
        <v>0</v>
      </c>
      <c r="F707" t="s">
        <v>922</v>
      </c>
      <c r="G707" t="s">
        <v>63</v>
      </c>
      <c r="H707" t="s">
        <v>23</v>
      </c>
      <c r="I707" t="s">
        <v>146</v>
      </c>
      <c r="K707" t="e">
        <f>- Other measurements: B72, D24, G60, R38</f>
        <v>#NAME?</v>
      </c>
      <c r="L707" t="s">
        <v>918</v>
      </c>
      <c r="M707" t="s">
        <v>26</v>
      </c>
      <c r="N707">
        <v>2</v>
      </c>
      <c r="P707" t="s">
        <v>27</v>
      </c>
      <c r="Q707" t="s">
        <v>919</v>
      </c>
      <c r="S707" t="s">
        <v>29</v>
      </c>
    </row>
    <row r="708" spans="1:19" hidden="1" x14ac:dyDescent="0.2">
      <c r="A708">
        <v>233</v>
      </c>
      <c r="B708" t="s">
        <v>923</v>
      </c>
      <c r="C708" t="s">
        <v>20</v>
      </c>
      <c r="D708">
        <v>10.56</v>
      </c>
      <c r="F708" t="s">
        <v>615</v>
      </c>
      <c r="H708" t="s">
        <v>23</v>
      </c>
      <c r="I708" t="s">
        <v>305</v>
      </c>
      <c r="K708"/>
      <c r="L708" t="s">
        <v>924</v>
      </c>
      <c r="M708" t="s">
        <v>26</v>
      </c>
      <c r="N708">
        <v>2</v>
      </c>
      <c r="P708" t="s">
        <v>27</v>
      </c>
      <c r="Q708" t="s">
        <v>925</v>
      </c>
      <c r="S708" t="s">
        <v>29</v>
      </c>
    </row>
    <row r="709" spans="1:19" hidden="1" x14ac:dyDescent="0.2">
      <c r="A709">
        <v>234</v>
      </c>
      <c r="B709" t="s">
        <v>926</v>
      </c>
      <c r="C709" t="s">
        <v>20</v>
      </c>
      <c r="D709">
        <v>10.3</v>
      </c>
      <c r="E709">
        <v>25</v>
      </c>
      <c r="F709" t="s">
        <v>927</v>
      </c>
      <c r="G709" t="s">
        <v>55</v>
      </c>
      <c r="H709" t="s">
        <v>23</v>
      </c>
      <c r="I709" t="s">
        <v>417</v>
      </c>
      <c r="K709"/>
      <c r="L709" t="s">
        <v>928</v>
      </c>
      <c r="M709" t="s">
        <v>26</v>
      </c>
      <c r="N709">
        <v>2</v>
      </c>
      <c r="P709" t="s">
        <v>27</v>
      </c>
      <c r="Q709" t="s">
        <v>929</v>
      </c>
      <c r="S709" t="s">
        <v>29</v>
      </c>
    </row>
    <row r="710" spans="1:19" hidden="1" x14ac:dyDescent="0.2">
      <c r="A710">
        <v>234</v>
      </c>
      <c r="B710" t="s">
        <v>926</v>
      </c>
      <c r="C710" t="s">
        <v>73</v>
      </c>
      <c r="D710">
        <v>9.1999999999999993</v>
      </c>
      <c r="E710">
        <v>25</v>
      </c>
      <c r="F710" t="s">
        <v>927</v>
      </c>
      <c r="G710" t="s">
        <v>55</v>
      </c>
      <c r="H710" t="s">
        <v>23</v>
      </c>
      <c r="I710" t="s">
        <v>417</v>
      </c>
      <c r="K710"/>
      <c r="L710" t="s">
        <v>928</v>
      </c>
      <c r="M710" t="s">
        <v>26</v>
      </c>
      <c r="N710">
        <v>2</v>
      </c>
      <c r="P710" t="s">
        <v>27</v>
      </c>
      <c r="Q710" t="s">
        <v>929</v>
      </c>
      <c r="S710" t="s">
        <v>29</v>
      </c>
    </row>
    <row r="711" spans="1:19" hidden="1" x14ac:dyDescent="0.2">
      <c r="A711">
        <v>235</v>
      </c>
      <c r="B711" t="s">
        <v>930</v>
      </c>
      <c r="C711" t="s">
        <v>48</v>
      </c>
      <c r="D711">
        <v>10.17</v>
      </c>
      <c r="F711" t="s">
        <v>615</v>
      </c>
      <c r="H711" t="s">
        <v>23</v>
      </c>
      <c r="I711" t="s">
        <v>658</v>
      </c>
      <c r="K711"/>
      <c r="L711" t="s">
        <v>931</v>
      </c>
      <c r="M711" t="s">
        <v>26</v>
      </c>
      <c r="N711">
        <v>2</v>
      </c>
      <c r="P711" t="s">
        <v>27</v>
      </c>
      <c r="Q711" t="s">
        <v>932</v>
      </c>
      <c r="S711" t="s">
        <v>50</v>
      </c>
    </row>
    <row r="712" spans="1:19" hidden="1" x14ac:dyDescent="0.2">
      <c r="A712">
        <v>236</v>
      </c>
      <c r="B712" t="s">
        <v>933</v>
      </c>
      <c r="C712" t="s">
        <v>20</v>
      </c>
      <c r="D712">
        <v>10.35</v>
      </c>
      <c r="E712">
        <v>20</v>
      </c>
      <c r="F712" t="s">
        <v>79</v>
      </c>
      <c r="G712" t="s">
        <v>55</v>
      </c>
      <c r="H712" t="s">
        <v>46</v>
      </c>
      <c r="I712" t="s">
        <v>308</v>
      </c>
      <c r="K712"/>
      <c r="L712" t="s">
        <v>934</v>
      </c>
      <c r="M712" t="s">
        <v>26</v>
      </c>
      <c r="N712">
        <v>2</v>
      </c>
      <c r="P712" t="s">
        <v>27</v>
      </c>
      <c r="Q712" t="s">
        <v>935</v>
      </c>
      <c r="S712" t="s">
        <v>29</v>
      </c>
    </row>
    <row r="713" spans="1:19" hidden="1" x14ac:dyDescent="0.2">
      <c r="A713">
        <v>237</v>
      </c>
      <c r="B713" t="s">
        <v>936</v>
      </c>
      <c r="C713" t="s">
        <v>20</v>
      </c>
      <c r="D713">
        <v>9.52</v>
      </c>
      <c r="E713">
        <v>25</v>
      </c>
      <c r="F713" t="s">
        <v>192</v>
      </c>
      <c r="G713" t="s">
        <v>55</v>
      </c>
      <c r="H713" t="s">
        <v>46</v>
      </c>
      <c r="I713" t="s">
        <v>311</v>
      </c>
      <c r="K713"/>
      <c r="L713" t="s">
        <v>937</v>
      </c>
      <c r="M713" t="s">
        <v>26</v>
      </c>
      <c r="N713">
        <v>2</v>
      </c>
      <c r="P713" t="s">
        <v>27</v>
      </c>
      <c r="Q713" t="s">
        <v>938</v>
      </c>
      <c r="S713" t="s">
        <v>29</v>
      </c>
    </row>
    <row r="714" spans="1:19" hidden="1" x14ac:dyDescent="0.2">
      <c r="A714">
        <v>237</v>
      </c>
      <c r="B714" t="s">
        <v>936</v>
      </c>
      <c r="C714" t="s">
        <v>20</v>
      </c>
      <c r="D714">
        <v>9.5500000000000007</v>
      </c>
      <c r="E714">
        <v>25</v>
      </c>
      <c r="F714" t="s">
        <v>192</v>
      </c>
      <c r="G714" t="s">
        <v>246</v>
      </c>
      <c r="H714" t="s">
        <v>46</v>
      </c>
      <c r="I714" t="s">
        <v>31</v>
      </c>
      <c r="K714"/>
      <c r="L714" t="s">
        <v>937</v>
      </c>
      <c r="M714" t="s">
        <v>26</v>
      </c>
      <c r="N714">
        <v>2</v>
      </c>
      <c r="P714" t="s">
        <v>27</v>
      </c>
      <c r="Q714" t="s">
        <v>938</v>
      </c>
      <c r="S714" t="s">
        <v>29</v>
      </c>
    </row>
    <row r="715" spans="1:19" hidden="1" x14ac:dyDescent="0.2">
      <c r="A715">
        <v>238</v>
      </c>
      <c r="B715" t="s">
        <v>939</v>
      </c>
      <c r="C715" t="s">
        <v>20</v>
      </c>
      <c r="D715">
        <v>8.8000000000000007</v>
      </c>
      <c r="E715">
        <v>25</v>
      </c>
      <c r="G715" t="s">
        <v>55</v>
      </c>
      <c r="H715" t="s">
        <v>46</v>
      </c>
      <c r="I715" t="s">
        <v>311</v>
      </c>
      <c r="K715"/>
      <c r="L715" t="s">
        <v>940</v>
      </c>
      <c r="M715" t="s">
        <v>26</v>
      </c>
      <c r="N715">
        <v>2</v>
      </c>
      <c r="P715" t="s">
        <v>27</v>
      </c>
      <c r="Q715" t="s">
        <v>941</v>
      </c>
      <c r="S715" t="s">
        <v>29</v>
      </c>
    </row>
    <row r="716" spans="1:19" hidden="1" x14ac:dyDescent="0.2">
      <c r="A716">
        <v>239</v>
      </c>
      <c r="B716" t="s">
        <v>942</v>
      </c>
      <c r="C716" t="s">
        <v>20</v>
      </c>
      <c r="D716">
        <v>9.1199999999999992</v>
      </c>
      <c r="E716">
        <v>24.2</v>
      </c>
      <c r="F716" t="s">
        <v>943</v>
      </c>
      <c r="G716" t="s">
        <v>55</v>
      </c>
      <c r="H716" t="s">
        <v>46</v>
      </c>
      <c r="I716" t="s">
        <v>944</v>
      </c>
      <c r="K716"/>
      <c r="L716" t="s">
        <v>945</v>
      </c>
      <c r="M716" t="s">
        <v>26</v>
      </c>
      <c r="N716">
        <v>2</v>
      </c>
      <c r="P716" t="s">
        <v>27</v>
      </c>
      <c r="Q716" t="s">
        <v>946</v>
      </c>
      <c r="S716" t="s">
        <v>29</v>
      </c>
    </row>
    <row r="717" spans="1:19" hidden="1" x14ac:dyDescent="0.2">
      <c r="A717">
        <v>240</v>
      </c>
      <c r="B717" t="s">
        <v>947</v>
      </c>
      <c r="C717" t="s">
        <v>20</v>
      </c>
      <c r="D717">
        <v>10.64</v>
      </c>
      <c r="F717" t="s">
        <v>615</v>
      </c>
      <c r="H717" t="s">
        <v>23</v>
      </c>
      <c r="I717" t="s">
        <v>305</v>
      </c>
      <c r="K717"/>
      <c r="L717" t="s">
        <v>948</v>
      </c>
      <c r="M717" t="s">
        <v>26</v>
      </c>
      <c r="N717">
        <v>2</v>
      </c>
      <c r="P717" t="s">
        <v>27</v>
      </c>
      <c r="Q717" t="s">
        <v>949</v>
      </c>
      <c r="S717" t="s">
        <v>29</v>
      </c>
    </row>
    <row r="718" spans="1:19" hidden="1" x14ac:dyDescent="0.2">
      <c r="A718">
        <v>241</v>
      </c>
      <c r="B718" t="s">
        <v>950</v>
      </c>
      <c r="C718" t="s">
        <v>20</v>
      </c>
      <c r="D718">
        <v>10.71</v>
      </c>
      <c r="E718">
        <v>22</v>
      </c>
      <c r="F718" t="s">
        <v>66</v>
      </c>
      <c r="G718" t="s">
        <v>71</v>
      </c>
      <c r="H718" t="s">
        <v>46</v>
      </c>
      <c r="I718" t="s">
        <v>305</v>
      </c>
      <c r="K718" t="e">
        <f>- Other measurements: D24, T13</f>
        <v>#NAME?</v>
      </c>
      <c r="L718" t="s">
        <v>951</v>
      </c>
      <c r="M718" t="s">
        <v>26</v>
      </c>
      <c r="N718">
        <v>2</v>
      </c>
      <c r="P718" t="s">
        <v>27</v>
      </c>
      <c r="Q718" t="s">
        <v>952</v>
      </c>
      <c r="S718" t="s">
        <v>29</v>
      </c>
    </row>
    <row r="719" spans="1:19" hidden="1" x14ac:dyDescent="0.2">
      <c r="A719">
        <v>241</v>
      </c>
      <c r="B719" t="s">
        <v>950</v>
      </c>
      <c r="C719" t="s">
        <v>20</v>
      </c>
      <c r="D719">
        <v>10.6</v>
      </c>
      <c r="E719">
        <v>25</v>
      </c>
      <c r="F719" t="s">
        <v>953</v>
      </c>
      <c r="G719" t="s">
        <v>58</v>
      </c>
      <c r="H719" t="s">
        <v>46</v>
      </c>
      <c r="I719" t="s">
        <v>683</v>
      </c>
      <c r="K719" t="e">
        <f>- Other measurements: D24, T13</f>
        <v>#NAME?</v>
      </c>
      <c r="L719" t="s">
        <v>951</v>
      </c>
      <c r="M719" t="s">
        <v>26</v>
      </c>
      <c r="N719">
        <v>2</v>
      </c>
      <c r="P719" t="s">
        <v>27</v>
      </c>
      <c r="Q719" t="s">
        <v>952</v>
      </c>
      <c r="S719" t="s">
        <v>29</v>
      </c>
    </row>
    <row r="720" spans="1:19" hidden="1" x14ac:dyDescent="0.2">
      <c r="A720">
        <v>242</v>
      </c>
      <c r="B720" t="s">
        <v>954</v>
      </c>
      <c r="C720" t="s">
        <v>20</v>
      </c>
      <c r="D720">
        <v>10.92</v>
      </c>
      <c r="E720">
        <v>16</v>
      </c>
      <c r="F720" t="s">
        <v>79</v>
      </c>
      <c r="G720" t="s">
        <v>55</v>
      </c>
      <c r="H720" t="s">
        <v>46</v>
      </c>
      <c r="I720" t="s">
        <v>655</v>
      </c>
      <c r="K720"/>
      <c r="L720" t="s">
        <v>955</v>
      </c>
      <c r="M720" t="s">
        <v>26</v>
      </c>
      <c r="N720">
        <v>2</v>
      </c>
      <c r="P720" t="s">
        <v>27</v>
      </c>
      <c r="Q720" t="s">
        <v>956</v>
      </c>
      <c r="S720" t="s">
        <v>29</v>
      </c>
    </row>
    <row r="721" spans="1:19" hidden="1" x14ac:dyDescent="0.2">
      <c r="A721">
        <v>242</v>
      </c>
      <c r="B721" t="s">
        <v>954</v>
      </c>
      <c r="C721" t="s">
        <v>20</v>
      </c>
      <c r="D721">
        <v>10.85</v>
      </c>
      <c r="E721">
        <v>19</v>
      </c>
      <c r="F721" t="s">
        <v>79</v>
      </c>
      <c r="G721" t="s">
        <v>63</v>
      </c>
      <c r="H721" t="s">
        <v>46</v>
      </c>
      <c r="I721" t="s">
        <v>214</v>
      </c>
      <c r="K721"/>
      <c r="L721" t="s">
        <v>955</v>
      </c>
      <c r="M721" t="s">
        <v>26</v>
      </c>
      <c r="N721">
        <v>2</v>
      </c>
      <c r="P721" t="s">
        <v>27</v>
      </c>
      <c r="Q721" t="s">
        <v>956</v>
      </c>
      <c r="S721" t="s">
        <v>29</v>
      </c>
    </row>
    <row r="722" spans="1:19" hidden="1" x14ac:dyDescent="0.2">
      <c r="A722">
        <v>242</v>
      </c>
      <c r="B722" t="s">
        <v>954</v>
      </c>
      <c r="C722" t="s">
        <v>20</v>
      </c>
      <c r="D722">
        <v>10.199999999999999</v>
      </c>
      <c r="E722">
        <v>25</v>
      </c>
      <c r="F722" t="s">
        <v>79</v>
      </c>
      <c r="G722" t="s">
        <v>63</v>
      </c>
      <c r="H722" t="s">
        <v>46</v>
      </c>
      <c r="I722" t="s">
        <v>214</v>
      </c>
      <c r="K722"/>
      <c r="L722" t="s">
        <v>955</v>
      </c>
      <c r="M722" t="s">
        <v>26</v>
      </c>
      <c r="N722">
        <v>2</v>
      </c>
      <c r="P722" t="s">
        <v>27</v>
      </c>
      <c r="Q722" t="s">
        <v>956</v>
      </c>
      <c r="S722" t="s">
        <v>29</v>
      </c>
    </row>
    <row r="723" spans="1:19" hidden="1" x14ac:dyDescent="0.2">
      <c r="A723">
        <v>243</v>
      </c>
      <c r="B723" t="s">
        <v>957</v>
      </c>
      <c r="C723" t="s">
        <v>20</v>
      </c>
      <c r="D723">
        <v>9.93</v>
      </c>
      <c r="E723">
        <v>20</v>
      </c>
      <c r="I723" t="s">
        <v>359</v>
      </c>
      <c r="K723"/>
      <c r="L723" t="s">
        <v>958</v>
      </c>
      <c r="M723" t="s">
        <v>26</v>
      </c>
      <c r="N723">
        <v>2</v>
      </c>
      <c r="P723" t="s">
        <v>27</v>
      </c>
      <c r="Q723" t="s">
        <v>959</v>
      </c>
      <c r="S723" t="s">
        <v>29</v>
      </c>
    </row>
    <row r="724" spans="1:19" hidden="1" x14ac:dyDescent="0.2">
      <c r="A724">
        <v>244</v>
      </c>
      <c r="B724" t="s">
        <v>960</v>
      </c>
      <c r="C724" t="s">
        <v>20</v>
      </c>
      <c r="D724">
        <v>6.95</v>
      </c>
      <c r="E724">
        <v>0</v>
      </c>
      <c r="F724" t="s">
        <v>396</v>
      </c>
      <c r="G724" t="s">
        <v>55</v>
      </c>
      <c r="H724" t="s">
        <v>46</v>
      </c>
      <c r="I724" t="s">
        <v>392</v>
      </c>
      <c r="K724"/>
      <c r="L724" t="s">
        <v>961</v>
      </c>
      <c r="M724" t="s">
        <v>26</v>
      </c>
      <c r="N724">
        <v>2</v>
      </c>
      <c r="P724" t="s">
        <v>27</v>
      </c>
      <c r="Q724" t="s">
        <v>962</v>
      </c>
      <c r="S724" t="s">
        <v>29</v>
      </c>
    </row>
    <row r="725" spans="1:19" hidden="1" x14ac:dyDescent="0.2">
      <c r="A725">
        <v>244</v>
      </c>
      <c r="B725" t="s">
        <v>960</v>
      </c>
      <c r="C725" t="s">
        <v>20</v>
      </c>
      <c r="D725">
        <v>6.61</v>
      </c>
      <c r="E725">
        <v>25</v>
      </c>
      <c r="F725" t="s">
        <v>396</v>
      </c>
      <c r="G725" t="s">
        <v>55</v>
      </c>
      <c r="H725" t="s">
        <v>46</v>
      </c>
      <c r="I725" t="s">
        <v>392</v>
      </c>
      <c r="K725"/>
      <c r="L725" t="s">
        <v>961</v>
      </c>
      <c r="M725" t="s">
        <v>26</v>
      </c>
      <c r="N725">
        <v>2</v>
      </c>
      <c r="P725" t="s">
        <v>27</v>
      </c>
      <c r="Q725" t="s">
        <v>962</v>
      </c>
      <c r="S725" t="s">
        <v>29</v>
      </c>
    </row>
    <row r="726" spans="1:19" hidden="1" x14ac:dyDescent="0.2">
      <c r="A726">
        <v>246</v>
      </c>
      <c r="B726" t="s">
        <v>963</v>
      </c>
      <c r="C726" t="s">
        <v>20</v>
      </c>
      <c r="D726">
        <v>11.39</v>
      </c>
      <c r="E726">
        <v>21</v>
      </c>
      <c r="F726" t="s">
        <v>66</v>
      </c>
      <c r="G726" t="s">
        <v>71</v>
      </c>
      <c r="H726" t="s">
        <v>46</v>
      </c>
      <c r="I726" t="s">
        <v>305</v>
      </c>
      <c r="K726" t="e">
        <f>- Other measurements: R38</f>
        <v>#NAME?</v>
      </c>
      <c r="L726" t="s">
        <v>964</v>
      </c>
      <c r="M726" t="s">
        <v>26</v>
      </c>
      <c r="N726">
        <v>2</v>
      </c>
      <c r="P726" t="s">
        <v>27</v>
      </c>
      <c r="Q726" t="s">
        <v>965</v>
      </c>
      <c r="S726" t="s">
        <v>29</v>
      </c>
    </row>
    <row r="727" spans="1:19" hidden="1" x14ac:dyDescent="0.2">
      <c r="A727">
        <v>246</v>
      </c>
      <c r="B727" t="s">
        <v>963</v>
      </c>
      <c r="C727" t="s">
        <v>20</v>
      </c>
      <c r="D727">
        <v>11.25</v>
      </c>
      <c r="E727">
        <v>25</v>
      </c>
      <c r="F727" t="s">
        <v>79</v>
      </c>
      <c r="G727" t="s">
        <v>63</v>
      </c>
      <c r="H727" t="s">
        <v>46</v>
      </c>
      <c r="I727" t="s">
        <v>214</v>
      </c>
      <c r="K727" t="e">
        <f>- Other measurements: R38</f>
        <v>#NAME?</v>
      </c>
      <c r="L727" t="s">
        <v>964</v>
      </c>
      <c r="M727" t="s">
        <v>26</v>
      </c>
      <c r="N727">
        <v>2</v>
      </c>
      <c r="P727" t="s">
        <v>27</v>
      </c>
      <c r="Q727" t="s">
        <v>965</v>
      </c>
      <c r="S727" t="s">
        <v>29</v>
      </c>
    </row>
    <row r="728" spans="1:19" hidden="1" x14ac:dyDescent="0.2">
      <c r="A728">
        <v>248</v>
      </c>
      <c r="B728" t="s">
        <v>966</v>
      </c>
      <c r="C728" t="s">
        <v>20</v>
      </c>
      <c r="D728">
        <v>-0.44</v>
      </c>
      <c r="E728" t="s">
        <v>103</v>
      </c>
      <c r="G728" t="s">
        <v>75</v>
      </c>
      <c r="H728" t="s">
        <v>46</v>
      </c>
      <c r="I728" t="s">
        <v>99</v>
      </c>
      <c r="K728"/>
      <c r="L728" t="s">
        <v>967</v>
      </c>
      <c r="M728" t="s">
        <v>26</v>
      </c>
      <c r="N728">
        <v>2</v>
      </c>
      <c r="P728" t="s">
        <v>27</v>
      </c>
      <c r="Q728" t="s">
        <v>968</v>
      </c>
      <c r="S728" t="s">
        <v>29</v>
      </c>
    </row>
    <row r="729" spans="1:19" hidden="1" x14ac:dyDescent="0.2">
      <c r="A729">
        <v>249</v>
      </c>
      <c r="B729" t="s">
        <v>969</v>
      </c>
      <c r="C729" t="s">
        <v>20</v>
      </c>
      <c r="D729">
        <v>10.08</v>
      </c>
      <c r="E729">
        <v>25</v>
      </c>
      <c r="F729" t="s">
        <v>970</v>
      </c>
      <c r="G729" t="s">
        <v>55</v>
      </c>
      <c r="H729" t="s">
        <v>46</v>
      </c>
      <c r="I729" t="s">
        <v>80</v>
      </c>
      <c r="K729"/>
      <c r="L729" t="s">
        <v>971</v>
      </c>
      <c r="M729" t="s">
        <v>26</v>
      </c>
      <c r="N729">
        <v>2</v>
      </c>
      <c r="P729" t="s">
        <v>27</v>
      </c>
      <c r="Q729" t="s">
        <v>972</v>
      </c>
      <c r="S729" t="s">
        <v>29</v>
      </c>
    </row>
    <row r="730" spans="1:19" hidden="1" x14ac:dyDescent="0.2">
      <c r="A730">
        <v>250</v>
      </c>
      <c r="B730" t="s">
        <v>766</v>
      </c>
      <c r="C730" t="s">
        <v>20</v>
      </c>
      <c r="D730">
        <v>8.26</v>
      </c>
      <c r="E730">
        <v>25</v>
      </c>
      <c r="F730" t="s">
        <v>759</v>
      </c>
      <c r="G730" t="s">
        <v>55</v>
      </c>
      <c r="H730" t="s">
        <v>46</v>
      </c>
      <c r="I730" t="s">
        <v>760</v>
      </c>
      <c r="K730"/>
      <c r="L730" t="s">
        <v>973</v>
      </c>
      <c r="M730" t="s">
        <v>26</v>
      </c>
      <c r="N730">
        <v>2</v>
      </c>
      <c r="P730" t="s">
        <v>27</v>
      </c>
      <c r="Q730" t="s">
        <v>974</v>
      </c>
      <c r="S730" t="s">
        <v>29</v>
      </c>
    </row>
    <row r="731" spans="1:19" hidden="1" x14ac:dyDescent="0.2">
      <c r="A731">
        <v>251</v>
      </c>
      <c r="B731" t="s">
        <v>975</v>
      </c>
      <c r="C731" t="s">
        <v>20</v>
      </c>
      <c r="D731">
        <v>11.15</v>
      </c>
      <c r="E731">
        <v>10</v>
      </c>
      <c r="F731" t="s">
        <v>218</v>
      </c>
      <c r="G731" t="s">
        <v>55</v>
      </c>
      <c r="H731" t="s">
        <v>46</v>
      </c>
      <c r="I731" t="s">
        <v>237</v>
      </c>
      <c r="J731" t="s">
        <v>43</v>
      </c>
      <c r="K731"/>
      <c r="L731" t="s">
        <v>976</v>
      </c>
      <c r="M731" t="s">
        <v>26</v>
      </c>
      <c r="N731">
        <v>2</v>
      </c>
      <c r="P731" t="s">
        <v>27</v>
      </c>
      <c r="Q731" t="s">
        <v>977</v>
      </c>
      <c r="S731" t="s">
        <v>29</v>
      </c>
    </row>
    <row r="732" spans="1:19" hidden="1" x14ac:dyDescent="0.2">
      <c r="A732">
        <v>251</v>
      </c>
      <c r="B732" t="s">
        <v>975</v>
      </c>
      <c r="C732" t="s">
        <v>73</v>
      </c>
      <c r="D732">
        <v>9.7100000000000009</v>
      </c>
      <c r="E732">
        <v>10</v>
      </c>
      <c r="F732" t="s">
        <v>218</v>
      </c>
      <c r="G732" t="s">
        <v>55</v>
      </c>
      <c r="H732" t="s">
        <v>46</v>
      </c>
      <c r="I732" t="s">
        <v>237</v>
      </c>
      <c r="J732" t="s">
        <v>43</v>
      </c>
      <c r="K732"/>
      <c r="L732" t="s">
        <v>976</v>
      </c>
      <c r="M732" t="s">
        <v>26</v>
      </c>
      <c r="N732">
        <v>2</v>
      </c>
      <c r="P732" t="s">
        <v>27</v>
      </c>
      <c r="Q732" t="s">
        <v>977</v>
      </c>
      <c r="S732" t="s">
        <v>29</v>
      </c>
    </row>
    <row r="733" spans="1:19" hidden="1" x14ac:dyDescent="0.2">
      <c r="A733">
        <v>251</v>
      </c>
      <c r="B733" t="s">
        <v>975</v>
      </c>
      <c r="C733" t="s">
        <v>20</v>
      </c>
      <c r="D733">
        <v>10.8</v>
      </c>
      <c r="E733">
        <v>20</v>
      </c>
      <c r="F733" t="s">
        <v>218</v>
      </c>
      <c r="G733" t="s">
        <v>55</v>
      </c>
      <c r="H733" t="s">
        <v>46</v>
      </c>
      <c r="I733" t="s">
        <v>237</v>
      </c>
      <c r="J733" t="s">
        <v>43</v>
      </c>
      <c r="K733"/>
      <c r="L733" t="s">
        <v>976</v>
      </c>
      <c r="M733" t="s">
        <v>26</v>
      </c>
      <c r="N733">
        <v>2</v>
      </c>
      <c r="P733" t="s">
        <v>27</v>
      </c>
      <c r="Q733" t="s">
        <v>977</v>
      </c>
      <c r="S733" t="s">
        <v>29</v>
      </c>
    </row>
    <row r="734" spans="1:19" hidden="1" x14ac:dyDescent="0.2">
      <c r="A734">
        <v>251</v>
      </c>
      <c r="B734" t="s">
        <v>975</v>
      </c>
      <c r="C734" t="s">
        <v>73</v>
      </c>
      <c r="D734">
        <v>9.35</v>
      </c>
      <c r="E734">
        <v>20</v>
      </c>
      <c r="F734" t="s">
        <v>218</v>
      </c>
      <c r="G734" t="s">
        <v>55</v>
      </c>
      <c r="H734" t="s">
        <v>46</v>
      </c>
      <c r="I734" t="s">
        <v>237</v>
      </c>
      <c r="J734" t="s">
        <v>43</v>
      </c>
      <c r="K734"/>
      <c r="L734" t="s">
        <v>976</v>
      </c>
      <c r="M734" t="s">
        <v>26</v>
      </c>
      <c r="N734">
        <v>2</v>
      </c>
      <c r="P734" t="s">
        <v>27</v>
      </c>
      <c r="Q734" t="s">
        <v>977</v>
      </c>
      <c r="S734" t="s">
        <v>29</v>
      </c>
    </row>
    <row r="735" spans="1:19" hidden="1" x14ac:dyDescent="0.2">
      <c r="A735">
        <v>251</v>
      </c>
      <c r="B735" t="s">
        <v>975</v>
      </c>
      <c r="C735" t="s">
        <v>20</v>
      </c>
      <c r="D735">
        <v>10.5</v>
      </c>
      <c r="E735">
        <v>30</v>
      </c>
      <c r="F735" t="s">
        <v>218</v>
      </c>
      <c r="G735" t="s">
        <v>55</v>
      </c>
      <c r="H735" t="s">
        <v>46</v>
      </c>
      <c r="I735" t="s">
        <v>237</v>
      </c>
      <c r="J735" t="s">
        <v>43</v>
      </c>
      <c r="K735"/>
      <c r="L735" t="s">
        <v>976</v>
      </c>
      <c r="M735" t="s">
        <v>26</v>
      </c>
      <c r="N735">
        <v>2</v>
      </c>
      <c r="P735" t="s">
        <v>27</v>
      </c>
      <c r="Q735" t="s">
        <v>977</v>
      </c>
      <c r="S735" t="s">
        <v>29</v>
      </c>
    </row>
    <row r="736" spans="1:19" hidden="1" x14ac:dyDescent="0.2">
      <c r="A736">
        <v>251</v>
      </c>
      <c r="B736" t="s">
        <v>975</v>
      </c>
      <c r="C736" t="s">
        <v>73</v>
      </c>
      <c r="D736">
        <v>9.0399999999999991</v>
      </c>
      <c r="E736">
        <v>30</v>
      </c>
      <c r="F736" t="s">
        <v>218</v>
      </c>
      <c r="G736" t="s">
        <v>55</v>
      </c>
      <c r="H736" t="s">
        <v>46</v>
      </c>
      <c r="I736" t="s">
        <v>237</v>
      </c>
      <c r="J736" t="s">
        <v>43</v>
      </c>
      <c r="K736"/>
      <c r="L736" t="s">
        <v>976</v>
      </c>
      <c r="M736" t="s">
        <v>26</v>
      </c>
      <c r="N736">
        <v>2</v>
      </c>
      <c r="P736" t="s">
        <v>27</v>
      </c>
      <c r="Q736" t="s">
        <v>977</v>
      </c>
      <c r="S736" t="s">
        <v>29</v>
      </c>
    </row>
    <row r="737" spans="1:19" hidden="1" x14ac:dyDescent="0.2">
      <c r="A737">
        <v>251</v>
      </c>
      <c r="B737" t="s">
        <v>975</v>
      </c>
      <c r="C737" t="s">
        <v>20</v>
      </c>
      <c r="D737">
        <v>10.26</v>
      </c>
      <c r="E737">
        <v>40</v>
      </c>
      <c r="F737" t="s">
        <v>218</v>
      </c>
      <c r="G737" t="s">
        <v>55</v>
      </c>
      <c r="H737" t="s">
        <v>46</v>
      </c>
      <c r="I737" t="s">
        <v>237</v>
      </c>
      <c r="J737" t="s">
        <v>43</v>
      </c>
      <c r="K737"/>
      <c r="L737" t="s">
        <v>976</v>
      </c>
      <c r="M737" t="s">
        <v>26</v>
      </c>
      <c r="N737">
        <v>2</v>
      </c>
      <c r="P737" t="s">
        <v>27</v>
      </c>
      <c r="Q737" t="s">
        <v>977</v>
      </c>
      <c r="S737" t="s">
        <v>29</v>
      </c>
    </row>
    <row r="738" spans="1:19" hidden="1" x14ac:dyDescent="0.2">
      <c r="A738">
        <v>251</v>
      </c>
      <c r="B738" t="s">
        <v>975</v>
      </c>
      <c r="C738" t="s">
        <v>73</v>
      </c>
      <c r="D738">
        <v>8.83</v>
      </c>
      <c r="E738">
        <v>40</v>
      </c>
      <c r="F738" t="s">
        <v>218</v>
      </c>
      <c r="G738" t="s">
        <v>55</v>
      </c>
      <c r="H738" t="s">
        <v>46</v>
      </c>
      <c r="I738" t="s">
        <v>237</v>
      </c>
      <c r="J738" t="s">
        <v>43</v>
      </c>
      <c r="K738"/>
      <c r="L738" t="s">
        <v>976</v>
      </c>
      <c r="M738" t="s">
        <v>26</v>
      </c>
      <c r="N738">
        <v>2</v>
      </c>
      <c r="P738" t="s">
        <v>27</v>
      </c>
      <c r="Q738" t="s">
        <v>977</v>
      </c>
      <c r="S738" t="s">
        <v>29</v>
      </c>
    </row>
    <row r="739" spans="1:19" hidden="1" x14ac:dyDescent="0.2">
      <c r="A739">
        <v>251</v>
      </c>
      <c r="B739" t="s">
        <v>975</v>
      </c>
      <c r="C739" t="s">
        <v>20</v>
      </c>
      <c r="D739">
        <v>10.82</v>
      </c>
      <c r="E739">
        <v>20</v>
      </c>
      <c r="F739" t="s">
        <v>978</v>
      </c>
      <c r="G739" t="s">
        <v>286</v>
      </c>
      <c r="H739" t="s">
        <v>46</v>
      </c>
      <c r="I739" t="s">
        <v>779</v>
      </c>
      <c r="K739"/>
      <c r="L739" t="s">
        <v>976</v>
      </c>
      <c r="M739" t="s">
        <v>26</v>
      </c>
      <c r="N739">
        <v>2</v>
      </c>
      <c r="P739" t="s">
        <v>27</v>
      </c>
      <c r="Q739" t="s">
        <v>977</v>
      </c>
      <c r="S739" t="s">
        <v>29</v>
      </c>
    </row>
    <row r="740" spans="1:19" hidden="1" x14ac:dyDescent="0.2">
      <c r="A740">
        <v>251</v>
      </c>
      <c r="B740" t="s">
        <v>975</v>
      </c>
      <c r="C740" t="s">
        <v>73</v>
      </c>
      <c r="D740">
        <v>9.61</v>
      </c>
      <c r="E740">
        <v>20</v>
      </c>
      <c r="F740" t="s">
        <v>978</v>
      </c>
      <c r="G740" t="s">
        <v>286</v>
      </c>
      <c r="H740" t="s">
        <v>46</v>
      </c>
      <c r="I740" t="s">
        <v>779</v>
      </c>
      <c r="K740"/>
      <c r="L740" t="s">
        <v>976</v>
      </c>
      <c r="M740" t="s">
        <v>26</v>
      </c>
      <c r="N740">
        <v>2</v>
      </c>
      <c r="P740" t="s">
        <v>27</v>
      </c>
      <c r="Q740" t="s">
        <v>977</v>
      </c>
      <c r="S740" t="s">
        <v>29</v>
      </c>
    </row>
    <row r="741" spans="1:19" hidden="1" x14ac:dyDescent="0.2">
      <c r="A741">
        <v>251</v>
      </c>
      <c r="B741" t="s">
        <v>975</v>
      </c>
      <c r="C741" t="s">
        <v>20</v>
      </c>
      <c r="D741">
        <v>10.19</v>
      </c>
      <c r="E741">
        <v>25</v>
      </c>
      <c r="F741" t="s">
        <v>979</v>
      </c>
      <c r="G741" t="s">
        <v>55</v>
      </c>
      <c r="H741" t="s">
        <v>23</v>
      </c>
      <c r="I741" t="s">
        <v>411</v>
      </c>
      <c r="K741"/>
      <c r="L741" t="s">
        <v>976</v>
      </c>
      <c r="M741" t="s">
        <v>26</v>
      </c>
      <c r="N741">
        <v>2</v>
      </c>
      <c r="P741" t="s">
        <v>27</v>
      </c>
      <c r="Q741" t="s">
        <v>977</v>
      </c>
      <c r="S741" t="s">
        <v>29</v>
      </c>
    </row>
    <row r="742" spans="1:19" hidden="1" x14ac:dyDescent="0.2">
      <c r="A742">
        <v>251</v>
      </c>
      <c r="B742" t="s">
        <v>975</v>
      </c>
      <c r="C742" t="s">
        <v>73</v>
      </c>
      <c r="D742">
        <v>8.7799999999999994</v>
      </c>
      <c r="E742">
        <v>25</v>
      </c>
      <c r="F742" t="s">
        <v>979</v>
      </c>
      <c r="G742" t="s">
        <v>55</v>
      </c>
      <c r="H742" t="s">
        <v>23</v>
      </c>
      <c r="I742" t="s">
        <v>411</v>
      </c>
      <c r="K742"/>
      <c r="L742" t="s">
        <v>976</v>
      </c>
      <c r="M742" t="s">
        <v>26</v>
      </c>
      <c r="N742">
        <v>2</v>
      </c>
      <c r="P742" t="s">
        <v>27</v>
      </c>
      <c r="Q742" t="s">
        <v>977</v>
      </c>
      <c r="S742" t="s">
        <v>29</v>
      </c>
    </row>
    <row r="743" spans="1:19" hidden="1" x14ac:dyDescent="0.2">
      <c r="A743">
        <v>252</v>
      </c>
      <c r="B743" t="s">
        <v>980</v>
      </c>
      <c r="C743" t="s">
        <v>20</v>
      </c>
      <c r="D743">
        <v>10.69</v>
      </c>
      <c r="E743">
        <v>0</v>
      </c>
      <c r="F743" t="s">
        <v>981</v>
      </c>
      <c r="G743" t="s">
        <v>55</v>
      </c>
      <c r="H743" t="s">
        <v>46</v>
      </c>
      <c r="I743" t="s">
        <v>400</v>
      </c>
      <c r="K743"/>
      <c r="L743" t="s">
        <v>982</v>
      </c>
      <c r="M743" t="s">
        <v>26</v>
      </c>
      <c r="N743">
        <v>2</v>
      </c>
      <c r="P743" t="s">
        <v>27</v>
      </c>
      <c r="Q743" t="s">
        <v>983</v>
      </c>
      <c r="S743" t="s">
        <v>29</v>
      </c>
    </row>
    <row r="744" spans="1:19" hidden="1" x14ac:dyDescent="0.2">
      <c r="A744">
        <v>252</v>
      </c>
      <c r="B744" t="s">
        <v>980</v>
      </c>
      <c r="C744" t="s">
        <v>73</v>
      </c>
      <c r="D744">
        <v>7.6</v>
      </c>
      <c r="E744">
        <v>0</v>
      </c>
      <c r="F744" t="s">
        <v>981</v>
      </c>
      <c r="G744" t="s">
        <v>55</v>
      </c>
      <c r="H744" t="s">
        <v>46</v>
      </c>
      <c r="I744" t="s">
        <v>400</v>
      </c>
      <c r="K744"/>
      <c r="L744" t="s">
        <v>982</v>
      </c>
      <c r="M744" t="s">
        <v>26</v>
      </c>
      <c r="N744">
        <v>2</v>
      </c>
      <c r="P744" t="s">
        <v>27</v>
      </c>
      <c r="Q744" t="s">
        <v>983</v>
      </c>
      <c r="S744" t="s">
        <v>29</v>
      </c>
    </row>
    <row r="745" spans="1:19" hidden="1" x14ac:dyDescent="0.2">
      <c r="A745">
        <v>252</v>
      </c>
      <c r="B745" t="s">
        <v>980</v>
      </c>
      <c r="C745" t="s">
        <v>20</v>
      </c>
      <c r="D745">
        <v>10</v>
      </c>
      <c r="E745">
        <v>25</v>
      </c>
      <c r="F745" t="s">
        <v>981</v>
      </c>
      <c r="G745" t="s">
        <v>55</v>
      </c>
      <c r="H745" t="s">
        <v>46</v>
      </c>
      <c r="I745" t="s">
        <v>400</v>
      </c>
      <c r="K745"/>
      <c r="L745" t="s">
        <v>982</v>
      </c>
      <c r="M745" t="s">
        <v>26</v>
      </c>
      <c r="N745">
        <v>2</v>
      </c>
      <c r="P745" t="s">
        <v>27</v>
      </c>
      <c r="Q745" t="s">
        <v>983</v>
      </c>
      <c r="S745" t="s">
        <v>29</v>
      </c>
    </row>
    <row r="746" spans="1:19" hidden="1" x14ac:dyDescent="0.2">
      <c r="A746">
        <v>252</v>
      </c>
      <c r="B746" t="s">
        <v>980</v>
      </c>
      <c r="C746" t="s">
        <v>73</v>
      </c>
      <c r="D746">
        <v>6.91</v>
      </c>
      <c r="E746">
        <v>25</v>
      </c>
      <c r="F746" t="s">
        <v>981</v>
      </c>
      <c r="G746" t="s">
        <v>55</v>
      </c>
      <c r="H746" t="s">
        <v>46</v>
      </c>
      <c r="I746" t="s">
        <v>400</v>
      </c>
      <c r="K746"/>
      <c r="L746" t="s">
        <v>982</v>
      </c>
      <c r="M746" t="s">
        <v>26</v>
      </c>
      <c r="N746">
        <v>2</v>
      </c>
      <c r="P746" t="s">
        <v>27</v>
      </c>
      <c r="Q746" t="s">
        <v>983</v>
      </c>
      <c r="S746" t="s">
        <v>29</v>
      </c>
    </row>
    <row r="747" spans="1:19" hidden="1" x14ac:dyDescent="0.2">
      <c r="A747">
        <v>253</v>
      </c>
      <c r="B747" t="s">
        <v>980</v>
      </c>
      <c r="C747" t="s">
        <v>20</v>
      </c>
      <c r="D747">
        <v>10.63</v>
      </c>
      <c r="E747">
        <v>0</v>
      </c>
      <c r="F747" t="s">
        <v>984</v>
      </c>
      <c r="G747" t="s">
        <v>55</v>
      </c>
      <c r="H747" t="s">
        <v>46</v>
      </c>
      <c r="I747" t="s">
        <v>400</v>
      </c>
      <c r="K747"/>
      <c r="L747" t="s">
        <v>982</v>
      </c>
      <c r="M747" t="s">
        <v>26</v>
      </c>
      <c r="N747">
        <v>2</v>
      </c>
      <c r="P747" t="s">
        <v>27</v>
      </c>
      <c r="Q747" t="s">
        <v>985</v>
      </c>
      <c r="S747" t="s">
        <v>29</v>
      </c>
    </row>
    <row r="748" spans="1:19" hidden="1" x14ac:dyDescent="0.2">
      <c r="A748">
        <v>253</v>
      </c>
      <c r="B748" t="s">
        <v>980</v>
      </c>
      <c r="C748" t="s">
        <v>73</v>
      </c>
      <c r="D748">
        <v>7.55</v>
      </c>
      <c r="E748">
        <v>0</v>
      </c>
      <c r="F748" t="s">
        <v>984</v>
      </c>
      <c r="G748" t="s">
        <v>55</v>
      </c>
      <c r="H748" t="s">
        <v>46</v>
      </c>
      <c r="I748" t="s">
        <v>400</v>
      </c>
      <c r="K748"/>
      <c r="L748" t="s">
        <v>982</v>
      </c>
      <c r="M748" t="s">
        <v>26</v>
      </c>
      <c r="N748">
        <v>2</v>
      </c>
      <c r="P748" t="s">
        <v>27</v>
      </c>
      <c r="Q748" t="s">
        <v>985</v>
      </c>
      <c r="S748" t="s">
        <v>29</v>
      </c>
    </row>
    <row r="749" spans="1:19" hidden="1" x14ac:dyDescent="0.2">
      <c r="A749">
        <v>253</v>
      </c>
      <c r="B749" t="s">
        <v>980</v>
      </c>
      <c r="C749" t="s">
        <v>20</v>
      </c>
      <c r="D749">
        <v>9.9700000000000006</v>
      </c>
      <c r="E749">
        <v>25</v>
      </c>
      <c r="F749" t="s">
        <v>984</v>
      </c>
      <c r="G749" t="s">
        <v>55</v>
      </c>
      <c r="H749" t="s">
        <v>46</v>
      </c>
      <c r="I749" t="s">
        <v>400</v>
      </c>
      <c r="K749"/>
      <c r="L749" t="s">
        <v>982</v>
      </c>
      <c r="M749" t="s">
        <v>26</v>
      </c>
      <c r="N749">
        <v>2</v>
      </c>
      <c r="P749" t="s">
        <v>27</v>
      </c>
      <c r="Q749" t="s">
        <v>985</v>
      </c>
      <c r="S749" t="s">
        <v>29</v>
      </c>
    </row>
    <row r="750" spans="1:19" hidden="1" x14ac:dyDescent="0.2">
      <c r="A750">
        <v>253</v>
      </c>
      <c r="B750" t="s">
        <v>980</v>
      </c>
      <c r="C750" t="s">
        <v>73</v>
      </c>
      <c r="D750">
        <v>6.92</v>
      </c>
      <c r="E750">
        <v>25</v>
      </c>
      <c r="F750" t="s">
        <v>984</v>
      </c>
      <c r="G750" t="s">
        <v>55</v>
      </c>
      <c r="H750" t="s">
        <v>46</v>
      </c>
      <c r="I750" t="s">
        <v>400</v>
      </c>
      <c r="K750"/>
      <c r="L750" t="s">
        <v>982</v>
      </c>
      <c r="M750" t="s">
        <v>26</v>
      </c>
      <c r="N750">
        <v>2</v>
      </c>
      <c r="P750" t="s">
        <v>27</v>
      </c>
      <c r="Q750" t="s">
        <v>985</v>
      </c>
      <c r="S750" t="s">
        <v>29</v>
      </c>
    </row>
    <row r="751" spans="1:19" hidden="1" x14ac:dyDescent="0.2">
      <c r="A751">
        <v>254</v>
      </c>
      <c r="B751" t="s">
        <v>986</v>
      </c>
      <c r="C751" t="s">
        <v>20</v>
      </c>
      <c r="D751">
        <v>5.93</v>
      </c>
      <c r="E751">
        <v>25</v>
      </c>
      <c r="F751" t="s">
        <v>790</v>
      </c>
      <c r="G751" t="s">
        <v>55</v>
      </c>
      <c r="H751" t="s">
        <v>46</v>
      </c>
      <c r="I751" t="s">
        <v>493</v>
      </c>
      <c r="K751"/>
      <c r="L751" t="s">
        <v>987</v>
      </c>
      <c r="M751" t="s">
        <v>26</v>
      </c>
      <c r="N751">
        <v>2</v>
      </c>
      <c r="P751" t="s">
        <v>27</v>
      </c>
      <c r="Q751" t="s">
        <v>988</v>
      </c>
      <c r="S751" t="s">
        <v>29</v>
      </c>
    </row>
    <row r="752" spans="1:19" hidden="1" x14ac:dyDescent="0.2">
      <c r="A752">
        <v>254</v>
      </c>
      <c r="B752" t="s">
        <v>986</v>
      </c>
      <c r="C752" t="s">
        <v>73</v>
      </c>
      <c r="D752">
        <v>3.01</v>
      </c>
      <c r="E752" t="s">
        <v>414</v>
      </c>
      <c r="F752" t="s">
        <v>790</v>
      </c>
      <c r="G752" t="s">
        <v>55</v>
      </c>
      <c r="H752" t="s">
        <v>23</v>
      </c>
      <c r="I752" t="s">
        <v>493</v>
      </c>
      <c r="K752"/>
      <c r="L752" t="s">
        <v>987</v>
      </c>
      <c r="M752" t="s">
        <v>26</v>
      </c>
      <c r="N752">
        <v>2</v>
      </c>
      <c r="P752" t="s">
        <v>27</v>
      </c>
      <c r="Q752" t="s">
        <v>988</v>
      </c>
      <c r="S752" t="s">
        <v>29</v>
      </c>
    </row>
    <row r="753" spans="1:19" hidden="1" x14ac:dyDescent="0.2">
      <c r="A753">
        <v>255</v>
      </c>
      <c r="B753" t="s">
        <v>989</v>
      </c>
      <c r="C753" t="s">
        <v>20</v>
      </c>
      <c r="D753">
        <v>10.73</v>
      </c>
      <c r="E753">
        <v>0</v>
      </c>
      <c r="F753" t="s">
        <v>324</v>
      </c>
      <c r="G753" t="s">
        <v>55</v>
      </c>
      <c r="H753" t="s">
        <v>46</v>
      </c>
      <c r="I753" t="s">
        <v>400</v>
      </c>
      <c r="K753"/>
      <c r="L753" t="s">
        <v>990</v>
      </c>
      <c r="M753" t="s">
        <v>26</v>
      </c>
      <c r="N753">
        <v>2</v>
      </c>
      <c r="P753" t="s">
        <v>27</v>
      </c>
      <c r="Q753" t="s">
        <v>991</v>
      </c>
      <c r="S753" t="s">
        <v>29</v>
      </c>
    </row>
    <row r="754" spans="1:19" hidden="1" x14ac:dyDescent="0.2">
      <c r="A754">
        <v>255</v>
      </c>
      <c r="B754" t="s">
        <v>989</v>
      </c>
      <c r="C754" t="s">
        <v>73</v>
      </c>
      <c r="D754">
        <v>7.18</v>
      </c>
      <c r="E754">
        <v>0</v>
      </c>
      <c r="F754" t="s">
        <v>324</v>
      </c>
      <c r="G754" t="s">
        <v>55</v>
      </c>
      <c r="H754" t="s">
        <v>46</v>
      </c>
      <c r="I754" t="s">
        <v>400</v>
      </c>
      <c r="K754"/>
      <c r="L754" t="s">
        <v>990</v>
      </c>
      <c r="M754" t="s">
        <v>26</v>
      </c>
      <c r="N754">
        <v>2</v>
      </c>
      <c r="P754" t="s">
        <v>27</v>
      </c>
      <c r="Q754" t="s">
        <v>991</v>
      </c>
      <c r="S754" t="s">
        <v>29</v>
      </c>
    </row>
    <row r="755" spans="1:19" hidden="1" x14ac:dyDescent="0.2">
      <c r="A755">
        <v>255</v>
      </c>
      <c r="B755" t="s">
        <v>989</v>
      </c>
      <c r="C755" t="s">
        <v>20</v>
      </c>
      <c r="D755">
        <v>10.130000000000001</v>
      </c>
      <c r="E755">
        <v>25</v>
      </c>
      <c r="F755" t="s">
        <v>324</v>
      </c>
      <c r="G755" t="s">
        <v>55</v>
      </c>
      <c r="H755" t="s">
        <v>46</v>
      </c>
      <c r="I755" t="s">
        <v>400</v>
      </c>
      <c r="K755"/>
      <c r="L755" t="s">
        <v>990</v>
      </c>
      <c r="M755" t="s">
        <v>26</v>
      </c>
      <c r="N755">
        <v>2</v>
      </c>
      <c r="P755" t="s">
        <v>27</v>
      </c>
      <c r="Q755" t="s">
        <v>991</v>
      </c>
      <c r="S755" t="s">
        <v>29</v>
      </c>
    </row>
    <row r="756" spans="1:19" hidden="1" x14ac:dyDescent="0.2">
      <c r="A756">
        <v>255</v>
      </c>
      <c r="B756" t="s">
        <v>989</v>
      </c>
      <c r="C756" t="s">
        <v>73</v>
      </c>
      <c r="D756">
        <v>6.56</v>
      </c>
      <c r="E756">
        <v>25</v>
      </c>
      <c r="F756" t="s">
        <v>324</v>
      </c>
      <c r="G756" t="s">
        <v>55</v>
      </c>
      <c r="H756" t="s">
        <v>46</v>
      </c>
      <c r="I756" t="s">
        <v>400</v>
      </c>
      <c r="K756"/>
      <c r="L756" t="s">
        <v>990</v>
      </c>
      <c r="M756" t="s">
        <v>26</v>
      </c>
      <c r="N756">
        <v>2</v>
      </c>
      <c r="P756" t="s">
        <v>27</v>
      </c>
      <c r="Q756" t="s">
        <v>991</v>
      </c>
      <c r="S756" t="s">
        <v>29</v>
      </c>
    </row>
    <row r="757" spans="1:19" hidden="1" x14ac:dyDescent="0.2">
      <c r="A757">
        <v>256</v>
      </c>
      <c r="B757" t="s">
        <v>992</v>
      </c>
      <c r="C757" t="s">
        <v>20</v>
      </c>
      <c r="D757">
        <v>9.93</v>
      </c>
      <c r="E757">
        <v>25</v>
      </c>
      <c r="F757" t="s">
        <v>993</v>
      </c>
      <c r="G757" t="s">
        <v>71</v>
      </c>
      <c r="H757" t="s">
        <v>23</v>
      </c>
      <c r="I757" t="s">
        <v>305</v>
      </c>
      <c r="K757"/>
      <c r="L757" t="s">
        <v>994</v>
      </c>
      <c r="M757" t="s">
        <v>26</v>
      </c>
      <c r="N757">
        <v>2</v>
      </c>
      <c r="P757" t="s">
        <v>27</v>
      </c>
      <c r="Q757" t="s">
        <v>995</v>
      </c>
      <c r="S757" t="s">
        <v>29</v>
      </c>
    </row>
    <row r="758" spans="1:19" hidden="1" x14ac:dyDescent="0.2">
      <c r="A758">
        <v>256</v>
      </c>
      <c r="B758" t="s">
        <v>992</v>
      </c>
      <c r="C758" t="s">
        <v>20</v>
      </c>
      <c r="D758">
        <v>11.04</v>
      </c>
      <c r="F758" t="s">
        <v>996</v>
      </c>
      <c r="G758" t="s">
        <v>58</v>
      </c>
      <c r="H758" t="s">
        <v>23</v>
      </c>
      <c r="I758" t="s">
        <v>997</v>
      </c>
      <c r="K758"/>
      <c r="L758" t="s">
        <v>994</v>
      </c>
      <c r="M758" t="s">
        <v>26</v>
      </c>
      <c r="N758">
        <v>2</v>
      </c>
      <c r="P758" t="s">
        <v>27</v>
      </c>
      <c r="Q758" t="s">
        <v>995</v>
      </c>
      <c r="S758" t="s">
        <v>29</v>
      </c>
    </row>
    <row r="759" spans="1:19" hidden="1" x14ac:dyDescent="0.2">
      <c r="A759">
        <v>257</v>
      </c>
      <c r="B759" t="s">
        <v>998</v>
      </c>
      <c r="C759" t="s">
        <v>20</v>
      </c>
      <c r="D759">
        <v>10.19</v>
      </c>
      <c r="E759">
        <v>20</v>
      </c>
      <c r="G759" t="s">
        <v>520</v>
      </c>
      <c r="I759" t="s">
        <v>521</v>
      </c>
      <c r="K759"/>
      <c r="L759" t="s">
        <v>999</v>
      </c>
      <c r="M759" t="s">
        <v>26</v>
      </c>
      <c r="N759">
        <v>2</v>
      </c>
      <c r="P759" t="s">
        <v>27</v>
      </c>
      <c r="Q759" t="s">
        <v>1000</v>
      </c>
      <c r="S759" t="s">
        <v>29</v>
      </c>
    </row>
    <row r="760" spans="1:19" hidden="1" x14ac:dyDescent="0.2">
      <c r="A760">
        <v>258</v>
      </c>
      <c r="B760" t="s">
        <v>1001</v>
      </c>
      <c r="C760" t="s">
        <v>20</v>
      </c>
      <c r="D760">
        <v>10.57</v>
      </c>
      <c r="E760">
        <v>20</v>
      </c>
      <c r="G760" t="s">
        <v>520</v>
      </c>
      <c r="I760" t="s">
        <v>521</v>
      </c>
      <c r="K760"/>
      <c r="L760" t="s">
        <v>1002</v>
      </c>
      <c r="M760" t="s">
        <v>26</v>
      </c>
      <c r="N760">
        <v>2</v>
      </c>
      <c r="P760" t="s">
        <v>27</v>
      </c>
      <c r="Q760" t="s">
        <v>1003</v>
      </c>
      <c r="S760" t="s">
        <v>29</v>
      </c>
    </row>
    <row r="761" spans="1:19" hidden="1" x14ac:dyDescent="0.2">
      <c r="A761">
        <v>259</v>
      </c>
      <c r="B761" t="s">
        <v>1004</v>
      </c>
      <c r="C761" t="s">
        <v>20</v>
      </c>
      <c r="D761">
        <v>9.43</v>
      </c>
      <c r="E761">
        <v>25</v>
      </c>
      <c r="F761" t="s">
        <v>759</v>
      </c>
      <c r="G761" t="s">
        <v>55</v>
      </c>
      <c r="H761" t="s">
        <v>46</v>
      </c>
      <c r="I761" t="s">
        <v>760</v>
      </c>
      <c r="K761"/>
      <c r="L761" t="s">
        <v>1005</v>
      </c>
      <c r="M761" t="s">
        <v>26</v>
      </c>
      <c r="N761">
        <v>2</v>
      </c>
      <c r="P761" t="s">
        <v>27</v>
      </c>
      <c r="Q761" t="s">
        <v>1006</v>
      </c>
      <c r="S761" t="s">
        <v>29</v>
      </c>
    </row>
    <row r="762" spans="1:19" hidden="1" x14ac:dyDescent="0.2">
      <c r="A762">
        <v>260</v>
      </c>
      <c r="B762" t="s">
        <v>1007</v>
      </c>
      <c r="C762" t="s">
        <v>20</v>
      </c>
      <c r="D762">
        <v>8.94</v>
      </c>
      <c r="E762">
        <v>25</v>
      </c>
      <c r="F762" t="s">
        <v>759</v>
      </c>
      <c r="G762" t="s">
        <v>55</v>
      </c>
      <c r="H762" t="s">
        <v>46</v>
      </c>
      <c r="I762" t="s">
        <v>760</v>
      </c>
      <c r="K762"/>
      <c r="L762" t="s">
        <v>1008</v>
      </c>
      <c r="M762" t="s">
        <v>26</v>
      </c>
      <c r="N762">
        <v>2</v>
      </c>
      <c r="P762" t="s">
        <v>27</v>
      </c>
      <c r="Q762" t="s">
        <v>1009</v>
      </c>
      <c r="S762" t="s">
        <v>29</v>
      </c>
    </row>
    <row r="763" spans="1:19" hidden="1" x14ac:dyDescent="0.2">
      <c r="A763">
        <v>260</v>
      </c>
      <c r="B763" t="s">
        <v>1007</v>
      </c>
      <c r="C763" t="s">
        <v>20</v>
      </c>
      <c r="D763">
        <v>10.119999999999999</v>
      </c>
      <c r="E763">
        <v>20</v>
      </c>
      <c r="F763" t="s">
        <v>198</v>
      </c>
      <c r="G763" t="s">
        <v>55</v>
      </c>
      <c r="H763" t="s">
        <v>23</v>
      </c>
      <c r="I763" t="s">
        <v>199</v>
      </c>
      <c r="K763"/>
      <c r="L763" t="s">
        <v>1008</v>
      </c>
      <c r="M763" t="s">
        <v>26</v>
      </c>
      <c r="N763">
        <v>2</v>
      </c>
      <c r="P763" t="s">
        <v>27</v>
      </c>
      <c r="Q763" t="s">
        <v>1009</v>
      </c>
      <c r="S763" t="s">
        <v>29</v>
      </c>
    </row>
    <row r="764" spans="1:19" hidden="1" x14ac:dyDescent="0.2">
      <c r="A764">
        <v>261</v>
      </c>
      <c r="B764" t="s">
        <v>1010</v>
      </c>
      <c r="C764" t="s">
        <v>20</v>
      </c>
      <c r="D764">
        <v>9.23</v>
      </c>
      <c r="E764">
        <v>20</v>
      </c>
      <c r="F764" t="s">
        <v>79</v>
      </c>
      <c r="G764" t="s">
        <v>55</v>
      </c>
      <c r="H764" t="s">
        <v>46</v>
      </c>
      <c r="I764" t="s">
        <v>1011</v>
      </c>
      <c r="K764"/>
      <c r="L764" t="s">
        <v>1012</v>
      </c>
      <c r="M764" t="s">
        <v>26</v>
      </c>
      <c r="N764">
        <v>2</v>
      </c>
      <c r="P764" t="s">
        <v>27</v>
      </c>
      <c r="Q764" t="s">
        <v>1013</v>
      </c>
      <c r="S764" t="s">
        <v>29</v>
      </c>
    </row>
    <row r="765" spans="1:19" hidden="1" x14ac:dyDescent="0.2">
      <c r="A765">
        <v>261</v>
      </c>
      <c r="B765" t="s">
        <v>1010</v>
      </c>
      <c r="C765" t="s">
        <v>73</v>
      </c>
      <c r="D765">
        <v>5.9</v>
      </c>
      <c r="E765">
        <v>20</v>
      </c>
      <c r="F765" t="s">
        <v>79</v>
      </c>
      <c r="G765" t="s">
        <v>55</v>
      </c>
      <c r="H765" t="s">
        <v>46</v>
      </c>
      <c r="I765" t="s">
        <v>1011</v>
      </c>
      <c r="K765"/>
      <c r="L765" t="s">
        <v>1012</v>
      </c>
      <c r="M765" t="s">
        <v>26</v>
      </c>
      <c r="N765">
        <v>2</v>
      </c>
      <c r="P765" t="s">
        <v>27</v>
      </c>
      <c r="Q765" t="s">
        <v>1013</v>
      </c>
      <c r="S765" t="s">
        <v>29</v>
      </c>
    </row>
    <row r="766" spans="1:19" hidden="1" x14ac:dyDescent="0.2">
      <c r="A766">
        <v>262</v>
      </c>
      <c r="B766" t="s">
        <v>1014</v>
      </c>
      <c r="C766" t="s">
        <v>48</v>
      </c>
      <c r="D766">
        <v>10.76</v>
      </c>
      <c r="F766" t="s">
        <v>615</v>
      </c>
      <c r="H766" t="s">
        <v>23</v>
      </c>
      <c r="I766" t="s">
        <v>658</v>
      </c>
      <c r="K766"/>
      <c r="L766" t="s">
        <v>1015</v>
      </c>
      <c r="M766" t="s">
        <v>26</v>
      </c>
      <c r="N766">
        <v>2</v>
      </c>
      <c r="P766" t="s">
        <v>27</v>
      </c>
      <c r="Q766" t="s">
        <v>1016</v>
      </c>
      <c r="S766" t="s">
        <v>50</v>
      </c>
    </row>
    <row r="767" spans="1:19" hidden="1" x14ac:dyDescent="0.2">
      <c r="A767">
        <v>263</v>
      </c>
      <c r="B767" t="s">
        <v>1017</v>
      </c>
      <c r="C767" t="s">
        <v>20</v>
      </c>
      <c r="D767">
        <v>10.94</v>
      </c>
      <c r="E767">
        <v>27.8</v>
      </c>
      <c r="F767" t="s">
        <v>1018</v>
      </c>
      <c r="G767" t="s">
        <v>71</v>
      </c>
      <c r="H767" t="s">
        <v>23</v>
      </c>
      <c r="I767" t="s">
        <v>305</v>
      </c>
      <c r="K767"/>
      <c r="L767" t="s">
        <v>1019</v>
      </c>
      <c r="M767" t="s">
        <v>26</v>
      </c>
      <c r="N767">
        <v>2</v>
      </c>
      <c r="P767" t="s">
        <v>27</v>
      </c>
      <c r="Q767" t="s">
        <v>1020</v>
      </c>
      <c r="S767" t="s">
        <v>29</v>
      </c>
    </row>
    <row r="768" spans="1:19" hidden="1" x14ac:dyDescent="0.2">
      <c r="A768">
        <v>264</v>
      </c>
      <c r="B768" t="s">
        <v>1021</v>
      </c>
      <c r="C768" t="s">
        <v>20</v>
      </c>
      <c r="D768">
        <v>8.85</v>
      </c>
      <c r="E768">
        <v>25</v>
      </c>
      <c r="F768" t="s">
        <v>759</v>
      </c>
      <c r="G768" t="s">
        <v>55</v>
      </c>
      <c r="H768" t="s">
        <v>46</v>
      </c>
      <c r="I768" t="s">
        <v>1022</v>
      </c>
      <c r="K768"/>
      <c r="L768" t="s">
        <v>1023</v>
      </c>
      <c r="M768" t="s">
        <v>26</v>
      </c>
      <c r="N768">
        <v>2</v>
      </c>
      <c r="P768" t="s">
        <v>27</v>
      </c>
      <c r="Q768" t="s">
        <v>1024</v>
      </c>
      <c r="S768" t="s">
        <v>29</v>
      </c>
    </row>
    <row r="769" spans="1:19" hidden="1" x14ac:dyDescent="0.2">
      <c r="A769">
        <v>265</v>
      </c>
      <c r="B769" t="s">
        <v>1025</v>
      </c>
      <c r="C769" t="s">
        <v>20</v>
      </c>
      <c r="D769">
        <v>9.2100000000000009</v>
      </c>
      <c r="E769">
        <v>25</v>
      </c>
      <c r="F769" t="s">
        <v>759</v>
      </c>
      <c r="G769" t="s">
        <v>55</v>
      </c>
      <c r="H769" t="s">
        <v>46</v>
      </c>
      <c r="I769" t="s">
        <v>1022</v>
      </c>
      <c r="K769"/>
      <c r="L769" t="s">
        <v>1026</v>
      </c>
      <c r="M769" t="s">
        <v>26</v>
      </c>
      <c r="N769">
        <v>2</v>
      </c>
      <c r="P769" t="s">
        <v>27</v>
      </c>
      <c r="Q769" t="s">
        <v>1027</v>
      </c>
      <c r="S769" t="s">
        <v>29</v>
      </c>
    </row>
    <row r="770" spans="1:19" hidden="1" x14ac:dyDescent="0.2">
      <c r="A770">
        <v>266</v>
      </c>
      <c r="B770" t="s">
        <v>1028</v>
      </c>
      <c r="C770" t="s">
        <v>20</v>
      </c>
      <c r="D770">
        <v>8.9</v>
      </c>
      <c r="E770">
        <v>25</v>
      </c>
      <c r="F770" t="s">
        <v>759</v>
      </c>
      <c r="G770" t="s">
        <v>55</v>
      </c>
      <c r="H770" t="s">
        <v>46</v>
      </c>
      <c r="I770" t="s">
        <v>1022</v>
      </c>
      <c r="K770"/>
      <c r="L770" t="s">
        <v>1029</v>
      </c>
      <c r="M770" t="s">
        <v>26</v>
      </c>
      <c r="N770">
        <v>2</v>
      </c>
      <c r="P770" t="s">
        <v>27</v>
      </c>
      <c r="Q770" t="s">
        <v>1030</v>
      </c>
      <c r="S770" t="s">
        <v>29</v>
      </c>
    </row>
    <row r="771" spans="1:19" hidden="1" x14ac:dyDescent="0.2">
      <c r="A771">
        <v>267</v>
      </c>
      <c r="B771" t="s">
        <v>1031</v>
      </c>
      <c r="C771" t="s">
        <v>20</v>
      </c>
      <c r="D771">
        <v>10.119999999999999</v>
      </c>
      <c r="E771">
        <v>20</v>
      </c>
      <c r="I771" t="s">
        <v>359</v>
      </c>
      <c r="K771"/>
      <c r="L771" t="s">
        <v>1032</v>
      </c>
      <c r="M771" t="s">
        <v>26</v>
      </c>
      <c r="N771">
        <v>2</v>
      </c>
      <c r="P771" t="s">
        <v>27</v>
      </c>
      <c r="Q771" t="s">
        <v>1033</v>
      </c>
      <c r="S771" t="s">
        <v>29</v>
      </c>
    </row>
    <row r="772" spans="1:19" hidden="1" x14ac:dyDescent="0.2">
      <c r="A772">
        <v>268</v>
      </c>
      <c r="B772" t="s">
        <v>1034</v>
      </c>
      <c r="C772" t="s">
        <v>20</v>
      </c>
      <c r="D772">
        <v>8.25</v>
      </c>
      <c r="F772" t="s">
        <v>54</v>
      </c>
      <c r="G772" t="s">
        <v>63</v>
      </c>
      <c r="H772" t="s">
        <v>23</v>
      </c>
      <c r="I772" t="s">
        <v>817</v>
      </c>
      <c r="K772"/>
      <c r="L772" t="s">
        <v>1035</v>
      </c>
      <c r="M772" t="s">
        <v>26</v>
      </c>
      <c r="N772">
        <v>2</v>
      </c>
      <c r="P772" t="s">
        <v>27</v>
      </c>
      <c r="Q772" t="s">
        <v>1036</v>
      </c>
      <c r="S772" t="s">
        <v>29</v>
      </c>
    </row>
    <row r="773" spans="1:19" hidden="1" x14ac:dyDescent="0.2">
      <c r="A773">
        <v>270</v>
      </c>
      <c r="B773" t="s">
        <v>1037</v>
      </c>
      <c r="C773" t="s">
        <v>20</v>
      </c>
      <c r="D773">
        <v>11.9</v>
      </c>
      <c r="E773">
        <v>25</v>
      </c>
      <c r="G773" t="s">
        <v>498</v>
      </c>
      <c r="H773" t="s">
        <v>46</v>
      </c>
      <c r="I773" t="s">
        <v>24</v>
      </c>
      <c r="K773"/>
      <c r="L773" t="s">
        <v>1038</v>
      </c>
      <c r="M773" t="s">
        <v>26</v>
      </c>
      <c r="N773">
        <v>2</v>
      </c>
      <c r="P773" t="s">
        <v>27</v>
      </c>
      <c r="Q773" t="s">
        <v>1039</v>
      </c>
      <c r="S773" t="s">
        <v>29</v>
      </c>
    </row>
    <row r="774" spans="1:19" hidden="1" x14ac:dyDescent="0.2">
      <c r="A774">
        <v>272</v>
      </c>
      <c r="B774" t="s">
        <v>1040</v>
      </c>
      <c r="C774" t="s">
        <v>20</v>
      </c>
      <c r="D774">
        <v>10.71</v>
      </c>
      <c r="E774">
        <v>22</v>
      </c>
      <c r="F774" t="s">
        <v>66</v>
      </c>
      <c r="G774" t="s">
        <v>71</v>
      </c>
      <c r="H774" t="s">
        <v>46</v>
      </c>
      <c r="I774" t="s">
        <v>305</v>
      </c>
      <c r="K774" t="e">
        <f>- Other measurements: D24, M11</f>
        <v>#NAME?</v>
      </c>
      <c r="L774" t="s">
        <v>1041</v>
      </c>
      <c r="M774" t="s">
        <v>26</v>
      </c>
      <c r="N774">
        <v>2</v>
      </c>
      <c r="P774" t="s">
        <v>27</v>
      </c>
      <c r="Q774" t="s">
        <v>1042</v>
      </c>
      <c r="S774" t="s">
        <v>29</v>
      </c>
    </row>
    <row r="775" spans="1:19" hidden="1" x14ac:dyDescent="0.2">
      <c r="A775">
        <v>272</v>
      </c>
      <c r="B775" t="s">
        <v>1040</v>
      </c>
      <c r="C775" t="s">
        <v>20</v>
      </c>
      <c r="D775">
        <v>10.63</v>
      </c>
      <c r="E775">
        <v>25</v>
      </c>
      <c r="F775" t="s">
        <v>1043</v>
      </c>
      <c r="G775" t="s">
        <v>58</v>
      </c>
      <c r="H775" t="s">
        <v>46</v>
      </c>
      <c r="I775" t="s">
        <v>683</v>
      </c>
      <c r="K775" t="e">
        <f>- Other measurements: D24, M11</f>
        <v>#NAME?</v>
      </c>
      <c r="L775" t="s">
        <v>1041</v>
      </c>
      <c r="M775" t="s">
        <v>26</v>
      </c>
      <c r="N775">
        <v>2</v>
      </c>
      <c r="P775" t="s">
        <v>27</v>
      </c>
      <c r="Q775" t="s">
        <v>1042</v>
      </c>
      <c r="S775" t="s">
        <v>29</v>
      </c>
    </row>
    <row r="776" spans="1:19" hidden="1" x14ac:dyDescent="0.2">
      <c r="A776">
        <v>272</v>
      </c>
      <c r="B776" t="s">
        <v>1040</v>
      </c>
      <c r="C776" t="s">
        <v>20</v>
      </c>
      <c r="D776">
        <v>10.64</v>
      </c>
      <c r="E776">
        <v>25</v>
      </c>
      <c r="F776" t="s">
        <v>79</v>
      </c>
      <c r="G776" t="s">
        <v>63</v>
      </c>
      <c r="H776" t="s">
        <v>46</v>
      </c>
      <c r="I776" t="s">
        <v>214</v>
      </c>
      <c r="K776" t="e">
        <f>- Other measurements: D24, M11</f>
        <v>#NAME?</v>
      </c>
      <c r="L776" t="s">
        <v>1041</v>
      </c>
      <c r="M776" t="s">
        <v>26</v>
      </c>
      <c r="N776">
        <v>2</v>
      </c>
      <c r="P776" t="s">
        <v>27</v>
      </c>
      <c r="Q776" t="s">
        <v>1042</v>
      </c>
      <c r="S776" t="s">
        <v>29</v>
      </c>
    </row>
    <row r="777" spans="1:19" hidden="1" x14ac:dyDescent="0.2">
      <c r="A777">
        <v>272</v>
      </c>
      <c r="B777" t="s">
        <v>1040</v>
      </c>
      <c r="C777" t="s">
        <v>20</v>
      </c>
      <c r="D777">
        <v>10.57</v>
      </c>
      <c r="E777">
        <v>25</v>
      </c>
      <c r="F777" t="s">
        <v>842</v>
      </c>
      <c r="G777" t="s">
        <v>22</v>
      </c>
      <c r="H777" t="s">
        <v>23</v>
      </c>
      <c r="I777" t="s">
        <v>843</v>
      </c>
      <c r="K777" t="e">
        <f>- Other measurements: D24, M11</f>
        <v>#NAME?</v>
      </c>
      <c r="L777" t="s">
        <v>1041</v>
      </c>
      <c r="M777" t="s">
        <v>26</v>
      </c>
      <c r="N777">
        <v>2</v>
      </c>
      <c r="P777" t="s">
        <v>27</v>
      </c>
      <c r="Q777" t="s">
        <v>1042</v>
      </c>
      <c r="S777" t="s">
        <v>29</v>
      </c>
    </row>
    <row r="778" spans="1:19" hidden="1" x14ac:dyDescent="0.2">
      <c r="A778">
        <v>273</v>
      </c>
      <c r="B778" t="s">
        <v>1044</v>
      </c>
      <c r="C778" t="s">
        <v>20</v>
      </c>
      <c r="D778">
        <v>10.59</v>
      </c>
      <c r="E778">
        <v>17</v>
      </c>
      <c r="F778" t="s">
        <v>79</v>
      </c>
      <c r="G778" t="s">
        <v>63</v>
      </c>
      <c r="H778" t="s">
        <v>46</v>
      </c>
      <c r="I778" t="s">
        <v>214</v>
      </c>
      <c r="K778"/>
      <c r="L778" t="s">
        <v>1045</v>
      </c>
      <c r="M778" t="s">
        <v>26</v>
      </c>
      <c r="N778">
        <v>2</v>
      </c>
      <c r="P778" t="s">
        <v>27</v>
      </c>
      <c r="Q778" t="s">
        <v>1046</v>
      </c>
      <c r="S778" t="s">
        <v>29</v>
      </c>
    </row>
    <row r="779" spans="1:19" hidden="1" x14ac:dyDescent="0.2">
      <c r="A779">
        <v>273</v>
      </c>
      <c r="B779" t="s">
        <v>1044</v>
      </c>
      <c r="C779" t="s">
        <v>20</v>
      </c>
      <c r="D779">
        <v>10.42</v>
      </c>
      <c r="E779">
        <v>25</v>
      </c>
      <c r="F779" t="s">
        <v>79</v>
      </c>
      <c r="G779" t="s">
        <v>63</v>
      </c>
      <c r="H779" t="s">
        <v>46</v>
      </c>
      <c r="I779" t="s">
        <v>214</v>
      </c>
      <c r="K779"/>
      <c r="L779" t="s">
        <v>1045</v>
      </c>
      <c r="M779" t="s">
        <v>26</v>
      </c>
      <c r="N779">
        <v>2</v>
      </c>
      <c r="P779" t="s">
        <v>27</v>
      </c>
      <c r="Q779" t="s">
        <v>1046</v>
      </c>
      <c r="S779" t="s">
        <v>29</v>
      </c>
    </row>
    <row r="780" spans="1:19" hidden="1" x14ac:dyDescent="0.2">
      <c r="A780">
        <v>274</v>
      </c>
      <c r="B780" t="s">
        <v>1047</v>
      </c>
      <c r="C780" t="s">
        <v>20</v>
      </c>
      <c r="D780">
        <v>9.6199999999999992</v>
      </c>
      <c r="E780">
        <v>21</v>
      </c>
      <c r="F780" t="s">
        <v>245</v>
      </c>
      <c r="G780" t="s">
        <v>625</v>
      </c>
      <c r="H780" t="s">
        <v>23</v>
      </c>
      <c r="I780" t="s">
        <v>247</v>
      </c>
      <c r="K780"/>
      <c r="L780" t="s">
        <v>1048</v>
      </c>
      <c r="M780" t="s">
        <v>26</v>
      </c>
      <c r="N780">
        <v>2</v>
      </c>
      <c r="P780" t="s">
        <v>27</v>
      </c>
      <c r="Q780" t="s">
        <v>1049</v>
      </c>
      <c r="S780" t="s">
        <v>29</v>
      </c>
    </row>
    <row r="781" spans="1:19" hidden="1" x14ac:dyDescent="0.2">
      <c r="A781">
        <v>275</v>
      </c>
      <c r="B781" t="s">
        <v>1050</v>
      </c>
      <c r="C781" t="s">
        <v>20</v>
      </c>
      <c r="D781">
        <v>10.1</v>
      </c>
      <c r="E781">
        <v>25</v>
      </c>
      <c r="F781" t="s">
        <v>1051</v>
      </c>
      <c r="G781" t="s">
        <v>55</v>
      </c>
      <c r="H781" t="s">
        <v>23</v>
      </c>
      <c r="I781" t="s">
        <v>417</v>
      </c>
      <c r="K781"/>
      <c r="L781" t="s">
        <v>1052</v>
      </c>
      <c r="M781" t="s">
        <v>26</v>
      </c>
      <c r="N781">
        <v>2</v>
      </c>
      <c r="P781" t="s">
        <v>27</v>
      </c>
      <c r="Q781" t="s">
        <v>1053</v>
      </c>
      <c r="S781" t="s">
        <v>29</v>
      </c>
    </row>
    <row r="782" spans="1:19" hidden="1" x14ac:dyDescent="0.2">
      <c r="A782">
        <v>275</v>
      </c>
      <c r="B782" t="s">
        <v>1050</v>
      </c>
      <c r="C782" t="s">
        <v>73</v>
      </c>
      <c r="D782">
        <v>9.5500000000000007</v>
      </c>
      <c r="E782">
        <v>25</v>
      </c>
      <c r="F782" t="s">
        <v>1051</v>
      </c>
      <c r="G782" t="s">
        <v>55</v>
      </c>
      <c r="H782" t="s">
        <v>23</v>
      </c>
      <c r="I782" t="s">
        <v>417</v>
      </c>
      <c r="K782"/>
      <c r="L782" t="s">
        <v>1052</v>
      </c>
      <c r="M782" t="s">
        <v>26</v>
      </c>
      <c r="N782">
        <v>2</v>
      </c>
      <c r="P782" t="s">
        <v>27</v>
      </c>
      <c r="Q782" t="s">
        <v>1053</v>
      </c>
      <c r="S782" t="s">
        <v>29</v>
      </c>
    </row>
    <row r="783" spans="1:19" hidden="1" x14ac:dyDescent="0.2">
      <c r="A783">
        <v>276</v>
      </c>
      <c r="B783" t="s">
        <v>1054</v>
      </c>
      <c r="C783" t="s">
        <v>20</v>
      </c>
      <c r="D783">
        <v>10.4</v>
      </c>
      <c r="E783">
        <v>17</v>
      </c>
      <c r="F783" t="s">
        <v>79</v>
      </c>
      <c r="G783" t="s">
        <v>63</v>
      </c>
      <c r="H783" t="s">
        <v>46</v>
      </c>
      <c r="I783" t="s">
        <v>214</v>
      </c>
      <c r="K783"/>
      <c r="L783" t="s">
        <v>1055</v>
      </c>
      <c r="M783" t="s">
        <v>26</v>
      </c>
      <c r="N783">
        <v>2</v>
      </c>
      <c r="P783" t="s">
        <v>27</v>
      </c>
      <c r="Q783" t="s">
        <v>1056</v>
      </c>
      <c r="S783" t="s">
        <v>29</v>
      </c>
    </row>
    <row r="784" spans="1:19" hidden="1" x14ac:dyDescent="0.2">
      <c r="A784">
        <v>276</v>
      </c>
      <c r="B784" t="s">
        <v>1054</v>
      </c>
      <c r="C784" t="s">
        <v>20</v>
      </c>
      <c r="D784">
        <v>10.23</v>
      </c>
      <c r="E784">
        <v>25</v>
      </c>
      <c r="F784" t="s">
        <v>79</v>
      </c>
      <c r="G784" t="s">
        <v>63</v>
      </c>
      <c r="H784" t="s">
        <v>46</v>
      </c>
      <c r="I784" t="s">
        <v>214</v>
      </c>
      <c r="K784"/>
      <c r="L784" t="s">
        <v>1055</v>
      </c>
      <c r="M784" t="s">
        <v>26</v>
      </c>
      <c r="N784">
        <v>2</v>
      </c>
      <c r="P784" t="s">
        <v>27</v>
      </c>
      <c r="Q784" t="s">
        <v>1056</v>
      </c>
      <c r="S784" t="s">
        <v>29</v>
      </c>
    </row>
    <row r="785" spans="1:19" hidden="1" x14ac:dyDescent="0.2">
      <c r="A785">
        <v>277</v>
      </c>
      <c r="B785" t="s">
        <v>1057</v>
      </c>
      <c r="C785" t="s">
        <v>20</v>
      </c>
      <c r="D785">
        <v>10.74</v>
      </c>
      <c r="E785">
        <v>18</v>
      </c>
      <c r="F785" t="s">
        <v>79</v>
      </c>
      <c r="G785" t="s">
        <v>63</v>
      </c>
      <c r="H785" t="s">
        <v>46</v>
      </c>
      <c r="I785" t="s">
        <v>214</v>
      </c>
      <c r="K785"/>
      <c r="L785" t="s">
        <v>1058</v>
      </c>
      <c r="M785" t="s">
        <v>26</v>
      </c>
      <c r="N785">
        <v>2</v>
      </c>
      <c r="P785" t="s">
        <v>27</v>
      </c>
      <c r="Q785" t="s">
        <v>1059</v>
      </c>
      <c r="S785" t="s">
        <v>29</v>
      </c>
    </row>
    <row r="786" spans="1:19" hidden="1" x14ac:dyDescent="0.2">
      <c r="A786">
        <v>277</v>
      </c>
      <c r="B786" t="s">
        <v>1057</v>
      </c>
      <c r="C786" t="s">
        <v>20</v>
      </c>
      <c r="D786">
        <v>10.59</v>
      </c>
      <c r="E786">
        <v>25</v>
      </c>
      <c r="F786" t="s">
        <v>79</v>
      </c>
      <c r="G786" t="s">
        <v>63</v>
      </c>
      <c r="H786" t="s">
        <v>46</v>
      </c>
      <c r="I786" t="s">
        <v>214</v>
      </c>
      <c r="K786"/>
      <c r="L786" t="s">
        <v>1058</v>
      </c>
      <c r="M786" t="s">
        <v>26</v>
      </c>
      <c r="N786">
        <v>2</v>
      </c>
      <c r="P786" t="s">
        <v>27</v>
      </c>
      <c r="Q786" t="s">
        <v>1059</v>
      </c>
      <c r="S786" t="s">
        <v>29</v>
      </c>
    </row>
    <row r="787" spans="1:19" hidden="1" x14ac:dyDescent="0.2">
      <c r="A787">
        <v>277</v>
      </c>
      <c r="B787" t="s">
        <v>1057</v>
      </c>
      <c r="C787" t="s">
        <v>20</v>
      </c>
      <c r="D787">
        <v>10.97</v>
      </c>
      <c r="E787">
        <v>18</v>
      </c>
      <c r="F787" t="s">
        <v>79</v>
      </c>
      <c r="G787" t="s">
        <v>55</v>
      </c>
      <c r="H787" t="s">
        <v>46</v>
      </c>
      <c r="I787" t="s">
        <v>655</v>
      </c>
      <c r="K787"/>
      <c r="L787" t="s">
        <v>1058</v>
      </c>
      <c r="M787" t="s">
        <v>26</v>
      </c>
      <c r="N787">
        <v>2</v>
      </c>
      <c r="P787" t="s">
        <v>27</v>
      </c>
      <c r="Q787" t="s">
        <v>1059</v>
      </c>
      <c r="S787" t="s">
        <v>29</v>
      </c>
    </row>
    <row r="788" spans="1:19" hidden="1" x14ac:dyDescent="0.2">
      <c r="A788">
        <v>278</v>
      </c>
      <c r="B788" t="s">
        <v>1060</v>
      </c>
      <c r="C788" t="s">
        <v>20</v>
      </c>
      <c r="D788">
        <v>10.46</v>
      </c>
      <c r="E788">
        <v>23</v>
      </c>
      <c r="F788" t="s">
        <v>970</v>
      </c>
      <c r="G788" t="s">
        <v>55</v>
      </c>
      <c r="H788" t="s">
        <v>46</v>
      </c>
      <c r="I788" t="s">
        <v>308</v>
      </c>
      <c r="K788"/>
      <c r="L788" t="s">
        <v>1061</v>
      </c>
      <c r="M788" t="s">
        <v>26</v>
      </c>
      <c r="N788">
        <v>2</v>
      </c>
      <c r="P788" t="s">
        <v>27</v>
      </c>
      <c r="Q788" t="s">
        <v>1062</v>
      </c>
      <c r="S788" t="s">
        <v>29</v>
      </c>
    </row>
    <row r="789" spans="1:19" hidden="1" x14ac:dyDescent="0.2">
      <c r="A789">
        <v>279</v>
      </c>
      <c r="B789" t="s">
        <v>1063</v>
      </c>
      <c r="C789" t="s">
        <v>20</v>
      </c>
      <c r="D789">
        <v>11.01</v>
      </c>
      <c r="E789">
        <v>16</v>
      </c>
      <c r="F789" t="s">
        <v>79</v>
      </c>
      <c r="G789" t="s">
        <v>55</v>
      </c>
      <c r="H789" t="s">
        <v>46</v>
      </c>
      <c r="I789" t="s">
        <v>655</v>
      </c>
      <c r="K789"/>
      <c r="L789" t="s">
        <v>1064</v>
      </c>
      <c r="M789" t="s">
        <v>26</v>
      </c>
      <c r="N789">
        <v>2</v>
      </c>
      <c r="P789" t="s">
        <v>27</v>
      </c>
      <c r="Q789" t="s">
        <v>1065</v>
      </c>
      <c r="S789" t="s">
        <v>29</v>
      </c>
    </row>
    <row r="790" spans="1:19" hidden="1" x14ac:dyDescent="0.2">
      <c r="A790">
        <v>279</v>
      </c>
      <c r="B790" t="s">
        <v>1063</v>
      </c>
      <c r="C790" t="s">
        <v>20</v>
      </c>
      <c r="D790">
        <v>10.78</v>
      </c>
      <c r="E790">
        <v>18</v>
      </c>
      <c r="F790" t="s">
        <v>79</v>
      </c>
      <c r="G790" t="s">
        <v>63</v>
      </c>
      <c r="H790" t="s">
        <v>46</v>
      </c>
      <c r="I790" t="s">
        <v>214</v>
      </c>
      <c r="K790"/>
      <c r="L790" t="s">
        <v>1064</v>
      </c>
      <c r="M790" t="s">
        <v>26</v>
      </c>
      <c r="N790">
        <v>2</v>
      </c>
      <c r="P790" t="s">
        <v>27</v>
      </c>
      <c r="Q790" t="s">
        <v>1065</v>
      </c>
      <c r="S790" t="s">
        <v>29</v>
      </c>
    </row>
    <row r="791" spans="1:19" hidden="1" x14ac:dyDescent="0.2">
      <c r="A791">
        <v>279</v>
      </c>
      <c r="B791" t="s">
        <v>1063</v>
      </c>
      <c r="C791" t="s">
        <v>20</v>
      </c>
      <c r="D791">
        <v>10.63</v>
      </c>
      <c r="E791">
        <v>25</v>
      </c>
      <c r="F791" t="s">
        <v>79</v>
      </c>
      <c r="G791" t="s">
        <v>63</v>
      </c>
      <c r="H791" t="s">
        <v>46</v>
      </c>
      <c r="I791" t="s">
        <v>214</v>
      </c>
      <c r="K791"/>
      <c r="L791" t="s">
        <v>1064</v>
      </c>
      <c r="M791" t="s">
        <v>26</v>
      </c>
      <c r="N791">
        <v>2</v>
      </c>
      <c r="P791" t="s">
        <v>27</v>
      </c>
      <c r="Q791" t="s">
        <v>1065</v>
      </c>
      <c r="S791" t="s">
        <v>29</v>
      </c>
    </row>
    <row r="792" spans="1:19" hidden="1" x14ac:dyDescent="0.2">
      <c r="A792">
        <v>280</v>
      </c>
      <c r="B792" t="s">
        <v>1066</v>
      </c>
      <c r="C792" t="s">
        <v>20</v>
      </c>
      <c r="D792">
        <v>10.119999999999999</v>
      </c>
      <c r="E792">
        <v>20</v>
      </c>
      <c r="I792" t="s">
        <v>359</v>
      </c>
      <c r="K792"/>
      <c r="L792" t="s">
        <v>1067</v>
      </c>
      <c r="M792" t="s">
        <v>26</v>
      </c>
      <c r="N792">
        <v>2</v>
      </c>
      <c r="P792" t="s">
        <v>27</v>
      </c>
      <c r="Q792" t="s">
        <v>1068</v>
      </c>
      <c r="S792" t="s">
        <v>29</v>
      </c>
    </row>
    <row r="793" spans="1:19" hidden="1" x14ac:dyDescent="0.2">
      <c r="A793">
        <v>281</v>
      </c>
      <c r="B793" t="s">
        <v>1069</v>
      </c>
      <c r="C793" t="s">
        <v>20</v>
      </c>
      <c r="D793">
        <v>10.84</v>
      </c>
      <c r="E793">
        <v>20</v>
      </c>
      <c r="F793" t="s">
        <v>79</v>
      </c>
      <c r="G793" t="s">
        <v>63</v>
      </c>
      <c r="H793" t="s">
        <v>46</v>
      </c>
      <c r="I793" t="s">
        <v>214</v>
      </c>
      <c r="K793"/>
      <c r="L793" t="s">
        <v>1070</v>
      </c>
      <c r="M793" t="s">
        <v>26</v>
      </c>
      <c r="N793">
        <v>2</v>
      </c>
      <c r="P793" t="s">
        <v>27</v>
      </c>
      <c r="Q793" t="s">
        <v>1071</v>
      </c>
      <c r="S793" t="s">
        <v>29</v>
      </c>
    </row>
    <row r="794" spans="1:19" hidden="1" x14ac:dyDescent="0.2">
      <c r="A794">
        <v>281</v>
      </c>
      <c r="B794" t="s">
        <v>1069</v>
      </c>
      <c r="C794" t="s">
        <v>20</v>
      </c>
      <c r="D794">
        <v>10.73</v>
      </c>
      <c r="E794">
        <v>25</v>
      </c>
      <c r="F794" t="s">
        <v>79</v>
      </c>
      <c r="G794" t="s">
        <v>63</v>
      </c>
      <c r="H794" t="s">
        <v>46</v>
      </c>
      <c r="I794" t="s">
        <v>214</v>
      </c>
      <c r="K794"/>
      <c r="L794" t="s">
        <v>1070</v>
      </c>
      <c r="M794" t="s">
        <v>26</v>
      </c>
      <c r="N794">
        <v>2</v>
      </c>
      <c r="P794" t="s">
        <v>27</v>
      </c>
      <c r="Q794" t="s">
        <v>1071</v>
      </c>
      <c r="S794" t="s">
        <v>29</v>
      </c>
    </row>
    <row r="795" spans="1:19" hidden="1" x14ac:dyDescent="0.2">
      <c r="A795">
        <v>282</v>
      </c>
      <c r="B795" t="s">
        <v>1072</v>
      </c>
      <c r="C795" t="s">
        <v>20</v>
      </c>
      <c r="D795">
        <v>11.16</v>
      </c>
      <c r="E795">
        <v>26</v>
      </c>
      <c r="F795" t="s">
        <v>1073</v>
      </c>
      <c r="G795" t="s">
        <v>71</v>
      </c>
      <c r="H795" t="s">
        <v>23</v>
      </c>
      <c r="I795" t="s">
        <v>305</v>
      </c>
      <c r="K795"/>
      <c r="L795" t="s">
        <v>1074</v>
      </c>
      <c r="M795" t="s">
        <v>26</v>
      </c>
      <c r="N795">
        <v>2</v>
      </c>
      <c r="P795" t="s">
        <v>27</v>
      </c>
      <c r="Q795" t="s">
        <v>1075</v>
      </c>
      <c r="S795" t="s">
        <v>29</v>
      </c>
    </row>
    <row r="796" spans="1:19" hidden="1" x14ac:dyDescent="0.2">
      <c r="A796">
        <v>283</v>
      </c>
      <c r="B796" t="s">
        <v>1076</v>
      </c>
      <c r="C796" t="s">
        <v>1077</v>
      </c>
      <c r="D796">
        <v>6.93</v>
      </c>
      <c r="E796" t="s">
        <v>363</v>
      </c>
      <c r="F796" t="s">
        <v>1078</v>
      </c>
      <c r="G796" t="s">
        <v>55</v>
      </c>
      <c r="H796" t="s">
        <v>23</v>
      </c>
      <c r="I796" t="s">
        <v>1079</v>
      </c>
      <c r="K796"/>
      <c r="L796" t="s">
        <v>1080</v>
      </c>
      <c r="M796" t="s">
        <v>26</v>
      </c>
      <c r="N796">
        <v>2</v>
      </c>
      <c r="P796" t="s">
        <v>27</v>
      </c>
      <c r="Q796" t="s">
        <v>1081</v>
      </c>
      <c r="S796" t="s">
        <v>50</v>
      </c>
    </row>
    <row r="797" spans="1:19" hidden="1" x14ac:dyDescent="0.2">
      <c r="A797">
        <v>283</v>
      </c>
      <c r="B797" t="s">
        <v>1076</v>
      </c>
      <c r="C797" t="s">
        <v>1082</v>
      </c>
      <c r="D797">
        <v>8.31</v>
      </c>
      <c r="E797" t="s">
        <v>363</v>
      </c>
      <c r="F797" t="s">
        <v>1078</v>
      </c>
      <c r="G797" t="s">
        <v>55</v>
      </c>
      <c r="H797" t="s">
        <v>23</v>
      </c>
      <c r="I797" t="s">
        <v>1079</v>
      </c>
      <c r="K797"/>
      <c r="L797" t="s">
        <v>1080</v>
      </c>
      <c r="M797" t="s">
        <v>26</v>
      </c>
      <c r="N797">
        <v>2</v>
      </c>
      <c r="P797" t="s">
        <v>27</v>
      </c>
      <c r="Q797" t="s">
        <v>1081</v>
      </c>
      <c r="S797" t="s">
        <v>50</v>
      </c>
    </row>
    <row r="798" spans="1:19" hidden="1" x14ac:dyDescent="0.2">
      <c r="A798">
        <v>284</v>
      </c>
      <c r="B798" t="s">
        <v>1083</v>
      </c>
      <c r="C798" t="s">
        <v>1077</v>
      </c>
      <c r="D798">
        <v>7.11</v>
      </c>
      <c r="E798" t="s">
        <v>363</v>
      </c>
      <c r="F798" t="s">
        <v>1078</v>
      </c>
      <c r="G798" t="s">
        <v>55</v>
      </c>
      <c r="H798" t="s">
        <v>23</v>
      </c>
      <c r="I798" t="s">
        <v>1079</v>
      </c>
      <c r="K798"/>
      <c r="L798" t="s">
        <v>1084</v>
      </c>
      <c r="M798" t="s">
        <v>26</v>
      </c>
      <c r="N798">
        <v>2</v>
      </c>
      <c r="P798" t="s">
        <v>27</v>
      </c>
      <c r="Q798" t="s">
        <v>1085</v>
      </c>
      <c r="S798" t="s">
        <v>50</v>
      </c>
    </row>
    <row r="799" spans="1:19" hidden="1" x14ac:dyDescent="0.2">
      <c r="A799">
        <v>284</v>
      </c>
      <c r="B799" t="s">
        <v>1083</v>
      </c>
      <c r="C799" t="s">
        <v>1082</v>
      </c>
      <c r="D799">
        <v>8.08</v>
      </c>
      <c r="E799" t="s">
        <v>363</v>
      </c>
      <c r="F799" t="s">
        <v>1078</v>
      </c>
      <c r="G799" t="s">
        <v>55</v>
      </c>
      <c r="H799" t="s">
        <v>23</v>
      </c>
      <c r="I799" t="s">
        <v>1079</v>
      </c>
      <c r="K799"/>
      <c r="L799" t="s">
        <v>1084</v>
      </c>
      <c r="M799" t="s">
        <v>26</v>
      </c>
      <c r="N799">
        <v>2</v>
      </c>
      <c r="P799" t="s">
        <v>27</v>
      </c>
      <c r="Q799" t="s">
        <v>1085</v>
      </c>
      <c r="S799" t="s">
        <v>50</v>
      </c>
    </row>
    <row r="800" spans="1:19" hidden="1" x14ac:dyDescent="0.2">
      <c r="A800">
        <v>286</v>
      </c>
      <c r="B800" t="s">
        <v>1086</v>
      </c>
      <c r="C800" t="s">
        <v>20</v>
      </c>
      <c r="D800">
        <v>10.46</v>
      </c>
      <c r="E800">
        <v>25</v>
      </c>
      <c r="F800" t="s">
        <v>79</v>
      </c>
      <c r="G800" t="s">
        <v>55</v>
      </c>
      <c r="H800" t="s">
        <v>46</v>
      </c>
      <c r="I800" t="s">
        <v>80</v>
      </c>
      <c r="K800"/>
      <c r="L800" t="s">
        <v>1087</v>
      </c>
      <c r="M800" t="s">
        <v>26</v>
      </c>
      <c r="N800">
        <v>2</v>
      </c>
      <c r="P800" t="s">
        <v>27</v>
      </c>
      <c r="Q800" t="s">
        <v>1088</v>
      </c>
      <c r="S800" t="s">
        <v>29</v>
      </c>
    </row>
    <row r="801" spans="1:19" hidden="1" x14ac:dyDescent="0.2">
      <c r="A801">
        <v>287</v>
      </c>
      <c r="B801" t="s">
        <v>1089</v>
      </c>
      <c r="C801" t="s">
        <v>20</v>
      </c>
      <c r="D801">
        <v>10.25</v>
      </c>
      <c r="E801">
        <v>25</v>
      </c>
      <c r="F801" t="s">
        <v>1090</v>
      </c>
      <c r="G801" t="s">
        <v>55</v>
      </c>
      <c r="H801" t="s">
        <v>23</v>
      </c>
      <c r="I801" t="s">
        <v>411</v>
      </c>
      <c r="K801"/>
      <c r="L801" t="s">
        <v>1091</v>
      </c>
      <c r="M801" t="s">
        <v>26</v>
      </c>
      <c r="N801">
        <v>2</v>
      </c>
      <c r="P801" t="s">
        <v>27</v>
      </c>
      <c r="Q801" t="s">
        <v>1092</v>
      </c>
      <c r="S801" t="s">
        <v>29</v>
      </c>
    </row>
    <row r="802" spans="1:19" hidden="1" x14ac:dyDescent="0.2">
      <c r="A802">
        <v>287</v>
      </c>
      <c r="B802" t="s">
        <v>1089</v>
      </c>
      <c r="C802" t="s">
        <v>73</v>
      </c>
      <c r="D802">
        <v>9.1300000000000008</v>
      </c>
      <c r="E802">
        <v>25</v>
      </c>
      <c r="F802" t="s">
        <v>1090</v>
      </c>
      <c r="G802" t="s">
        <v>55</v>
      </c>
      <c r="H802" t="s">
        <v>23</v>
      </c>
      <c r="I802" t="s">
        <v>411</v>
      </c>
      <c r="K802"/>
      <c r="L802" t="s">
        <v>1091</v>
      </c>
      <c r="M802" t="s">
        <v>26</v>
      </c>
      <c r="N802">
        <v>2</v>
      </c>
      <c r="P802" t="s">
        <v>27</v>
      </c>
      <c r="Q802" t="s">
        <v>1092</v>
      </c>
      <c r="S802" t="s">
        <v>29</v>
      </c>
    </row>
    <row r="803" spans="1:19" hidden="1" x14ac:dyDescent="0.2">
      <c r="A803">
        <v>287</v>
      </c>
      <c r="B803" t="s">
        <v>1089</v>
      </c>
      <c r="C803" t="s">
        <v>20</v>
      </c>
      <c r="D803">
        <v>10.96</v>
      </c>
      <c r="E803">
        <v>20</v>
      </c>
      <c r="F803" t="s">
        <v>334</v>
      </c>
      <c r="G803" t="s">
        <v>286</v>
      </c>
      <c r="H803" t="s">
        <v>23</v>
      </c>
      <c r="I803" t="s">
        <v>779</v>
      </c>
      <c r="K803"/>
      <c r="L803" t="s">
        <v>1091</v>
      </c>
      <c r="M803" t="s">
        <v>26</v>
      </c>
      <c r="N803">
        <v>2</v>
      </c>
      <c r="P803" t="s">
        <v>27</v>
      </c>
      <c r="Q803" t="s">
        <v>1092</v>
      </c>
      <c r="S803" t="s">
        <v>29</v>
      </c>
    </row>
    <row r="804" spans="1:19" hidden="1" x14ac:dyDescent="0.2">
      <c r="A804">
        <v>287</v>
      </c>
      <c r="B804" t="s">
        <v>1089</v>
      </c>
      <c r="C804" t="s">
        <v>73</v>
      </c>
      <c r="D804">
        <v>10.02</v>
      </c>
      <c r="E804">
        <v>20</v>
      </c>
      <c r="F804" t="s">
        <v>334</v>
      </c>
      <c r="G804" t="s">
        <v>286</v>
      </c>
      <c r="H804" t="s">
        <v>23</v>
      </c>
      <c r="I804" t="s">
        <v>779</v>
      </c>
      <c r="K804"/>
      <c r="L804" t="s">
        <v>1091</v>
      </c>
      <c r="M804" t="s">
        <v>26</v>
      </c>
      <c r="N804">
        <v>2</v>
      </c>
      <c r="P804" t="s">
        <v>27</v>
      </c>
      <c r="Q804" t="s">
        <v>1092</v>
      </c>
      <c r="S804" t="s">
        <v>29</v>
      </c>
    </row>
    <row r="805" spans="1:19" hidden="1" x14ac:dyDescent="0.2">
      <c r="A805">
        <v>288</v>
      </c>
      <c r="B805" t="s">
        <v>1093</v>
      </c>
      <c r="C805" t="s">
        <v>20</v>
      </c>
      <c r="D805">
        <v>10.06</v>
      </c>
      <c r="E805">
        <v>20</v>
      </c>
      <c r="F805" t="s">
        <v>1094</v>
      </c>
      <c r="G805" t="s">
        <v>63</v>
      </c>
      <c r="H805" t="s">
        <v>46</v>
      </c>
      <c r="I805" t="s">
        <v>214</v>
      </c>
      <c r="K805"/>
      <c r="L805" t="s">
        <v>1095</v>
      </c>
      <c r="M805" t="s">
        <v>26</v>
      </c>
      <c r="N805">
        <v>2</v>
      </c>
      <c r="P805" t="s">
        <v>27</v>
      </c>
      <c r="Q805" t="s">
        <v>1096</v>
      </c>
      <c r="S805" t="s">
        <v>29</v>
      </c>
    </row>
    <row r="806" spans="1:19" hidden="1" x14ac:dyDescent="0.2">
      <c r="A806">
        <v>288</v>
      </c>
      <c r="B806" t="s">
        <v>1093</v>
      </c>
      <c r="C806" t="s">
        <v>20</v>
      </c>
      <c r="D806">
        <v>9.9600000000000009</v>
      </c>
      <c r="E806">
        <v>25</v>
      </c>
      <c r="F806" t="s">
        <v>1094</v>
      </c>
      <c r="G806" t="s">
        <v>63</v>
      </c>
      <c r="H806" t="s">
        <v>46</v>
      </c>
      <c r="I806" t="s">
        <v>214</v>
      </c>
      <c r="K806"/>
      <c r="L806" t="s">
        <v>1095</v>
      </c>
      <c r="M806" t="s">
        <v>26</v>
      </c>
      <c r="N806">
        <v>2</v>
      </c>
      <c r="P806" t="s">
        <v>27</v>
      </c>
      <c r="Q806" t="s">
        <v>1096</v>
      </c>
      <c r="S806" t="s">
        <v>29</v>
      </c>
    </row>
    <row r="807" spans="1:19" hidden="1" x14ac:dyDescent="0.2">
      <c r="A807">
        <v>289</v>
      </c>
      <c r="B807" t="s">
        <v>1097</v>
      </c>
      <c r="C807" t="s">
        <v>1077</v>
      </c>
      <c r="D807">
        <v>6.99</v>
      </c>
      <c r="E807" t="s">
        <v>363</v>
      </c>
      <c r="F807" t="s">
        <v>1078</v>
      </c>
      <c r="G807" t="s">
        <v>55</v>
      </c>
      <c r="H807" t="s">
        <v>23</v>
      </c>
      <c r="I807" t="s">
        <v>1079</v>
      </c>
      <c r="K807"/>
      <c r="L807" t="s">
        <v>1098</v>
      </c>
      <c r="M807" t="s">
        <v>26</v>
      </c>
      <c r="N807">
        <v>2</v>
      </c>
      <c r="P807" t="s">
        <v>27</v>
      </c>
      <c r="Q807" t="s">
        <v>1099</v>
      </c>
      <c r="S807" t="s">
        <v>50</v>
      </c>
    </row>
    <row r="808" spans="1:19" hidden="1" x14ac:dyDescent="0.2">
      <c r="A808">
        <v>289</v>
      </c>
      <c r="B808" t="s">
        <v>1097</v>
      </c>
      <c r="C808" t="s">
        <v>1082</v>
      </c>
      <c r="D808">
        <v>8.2799999999999994</v>
      </c>
      <c r="E808" t="s">
        <v>363</v>
      </c>
      <c r="F808" t="s">
        <v>1078</v>
      </c>
      <c r="G808" t="s">
        <v>55</v>
      </c>
      <c r="H808" t="s">
        <v>23</v>
      </c>
      <c r="I808" t="s">
        <v>1079</v>
      </c>
      <c r="K808"/>
      <c r="L808" t="s">
        <v>1098</v>
      </c>
      <c r="M808" t="s">
        <v>26</v>
      </c>
      <c r="N808">
        <v>2</v>
      </c>
      <c r="P808" t="s">
        <v>27</v>
      </c>
      <c r="Q808" t="s">
        <v>1099</v>
      </c>
      <c r="S808" t="s">
        <v>50</v>
      </c>
    </row>
    <row r="809" spans="1:19" hidden="1" x14ac:dyDescent="0.2">
      <c r="A809">
        <v>290</v>
      </c>
      <c r="B809" t="s">
        <v>1100</v>
      </c>
      <c r="C809" t="s">
        <v>1077</v>
      </c>
      <c r="D809">
        <v>7.18</v>
      </c>
      <c r="E809" t="s">
        <v>363</v>
      </c>
      <c r="F809" t="s">
        <v>1078</v>
      </c>
      <c r="G809" t="s">
        <v>55</v>
      </c>
      <c r="H809" t="s">
        <v>23</v>
      </c>
      <c r="I809" t="s">
        <v>1079</v>
      </c>
      <c r="K809"/>
      <c r="L809" t="s">
        <v>1101</v>
      </c>
      <c r="M809" t="s">
        <v>26</v>
      </c>
      <c r="N809">
        <v>2</v>
      </c>
      <c r="P809" t="s">
        <v>27</v>
      </c>
      <c r="Q809" t="s">
        <v>1102</v>
      </c>
      <c r="S809" t="s">
        <v>50</v>
      </c>
    </row>
    <row r="810" spans="1:19" hidden="1" x14ac:dyDescent="0.2">
      <c r="A810">
        <v>290</v>
      </c>
      <c r="B810" t="s">
        <v>1100</v>
      </c>
      <c r="C810" t="s">
        <v>1082</v>
      </c>
      <c r="D810">
        <v>8.3000000000000007</v>
      </c>
      <c r="E810" t="s">
        <v>363</v>
      </c>
      <c r="F810" t="s">
        <v>1078</v>
      </c>
      <c r="G810" t="s">
        <v>55</v>
      </c>
      <c r="H810" t="s">
        <v>23</v>
      </c>
      <c r="I810" t="s">
        <v>1079</v>
      </c>
      <c r="K810"/>
      <c r="L810" t="s">
        <v>1101</v>
      </c>
      <c r="M810" t="s">
        <v>26</v>
      </c>
      <c r="N810">
        <v>2</v>
      </c>
      <c r="P810" t="s">
        <v>27</v>
      </c>
      <c r="Q810" t="s">
        <v>1102</v>
      </c>
      <c r="S810" t="s">
        <v>50</v>
      </c>
    </row>
    <row r="811" spans="1:19" hidden="1" x14ac:dyDescent="0.2">
      <c r="A811">
        <v>291</v>
      </c>
      <c r="B811" t="s">
        <v>1103</v>
      </c>
      <c r="C811" t="s">
        <v>20</v>
      </c>
      <c r="D811">
        <v>7.2</v>
      </c>
      <c r="E811">
        <v>25</v>
      </c>
      <c r="F811" t="s">
        <v>1104</v>
      </c>
      <c r="G811" t="s">
        <v>1105</v>
      </c>
      <c r="H811" t="s">
        <v>23</v>
      </c>
      <c r="I811" t="s">
        <v>24</v>
      </c>
      <c r="K811"/>
      <c r="L811" t="s">
        <v>1106</v>
      </c>
      <c r="M811" t="s">
        <v>26</v>
      </c>
      <c r="N811">
        <v>2</v>
      </c>
      <c r="P811" t="s">
        <v>27</v>
      </c>
      <c r="Q811" t="s">
        <v>1107</v>
      </c>
      <c r="S811" t="s">
        <v>29</v>
      </c>
    </row>
    <row r="812" spans="1:19" hidden="1" x14ac:dyDescent="0.2">
      <c r="A812">
        <v>292</v>
      </c>
      <c r="B812" t="s">
        <v>1108</v>
      </c>
      <c r="C812" t="s">
        <v>20</v>
      </c>
      <c r="D812">
        <v>8.8000000000000007</v>
      </c>
      <c r="F812" t="s">
        <v>54</v>
      </c>
      <c r="G812" t="s">
        <v>63</v>
      </c>
      <c r="H812" t="s">
        <v>23</v>
      </c>
      <c r="I812" t="s">
        <v>817</v>
      </c>
      <c r="K812"/>
      <c r="L812" t="s">
        <v>1109</v>
      </c>
      <c r="M812" t="s">
        <v>26</v>
      </c>
      <c r="N812">
        <v>2</v>
      </c>
      <c r="P812" t="s">
        <v>27</v>
      </c>
      <c r="Q812" t="s">
        <v>1110</v>
      </c>
      <c r="S812" t="s">
        <v>29</v>
      </c>
    </row>
    <row r="813" spans="1:19" hidden="1" x14ac:dyDescent="0.2">
      <c r="A813">
        <v>293</v>
      </c>
      <c r="B813" t="s">
        <v>1111</v>
      </c>
      <c r="C813" t="s">
        <v>20</v>
      </c>
      <c r="D813">
        <v>10.64</v>
      </c>
      <c r="E813">
        <v>25</v>
      </c>
      <c r="F813" t="s">
        <v>1112</v>
      </c>
      <c r="G813" t="s">
        <v>58</v>
      </c>
      <c r="H813" t="s">
        <v>46</v>
      </c>
      <c r="I813" t="s">
        <v>683</v>
      </c>
      <c r="K813"/>
      <c r="L813" t="s">
        <v>1113</v>
      </c>
      <c r="M813" t="s">
        <v>26</v>
      </c>
      <c r="N813">
        <v>2</v>
      </c>
      <c r="P813" t="s">
        <v>27</v>
      </c>
      <c r="Q813" t="s">
        <v>1114</v>
      </c>
      <c r="S813" t="s">
        <v>29</v>
      </c>
    </row>
    <row r="814" spans="1:19" hidden="1" x14ac:dyDescent="0.2">
      <c r="A814">
        <v>293</v>
      </c>
      <c r="B814" t="s">
        <v>1111</v>
      </c>
      <c r="C814" t="s">
        <v>20</v>
      </c>
      <c r="D814">
        <v>10.56</v>
      </c>
      <c r="E814">
        <v>25</v>
      </c>
      <c r="F814" t="s">
        <v>62</v>
      </c>
      <c r="G814" t="s">
        <v>63</v>
      </c>
      <c r="H814" t="s">
        <v>46</v>
      </c>
      <c r="I814" t="s">
        <v>64</v>
      </c>
      <c r="K814"/>
      <c r="L814" t="s">
        <v>1113</v>
      </c>
      <c r="M814" t="s">
        <v>26</v>
      </c>
      <c r="N814">
        <v>2</v>
      </c>
      <c r="P814" t="s">
        <v>27</v>
      </c>
      <c r="Q814" t="s">
        <v>1114</v>
      </c>
      <c r="S814" t="s">
        <v>29</v>
      </c>
    </row>
    <row r="815" spans="1:19" hidden="1" x14ac:dyDescent="0.2">
      <c r="A815">
        <v>293</v>
      </c>
      <c r="B815" t="s">
        <v>1111</v>
      </c>
      <c r="C815" t="s">
        <v>20</v>
      </c>
      <c r="D815">
        <v>11.62</v>
      </c>
      <c r="E815">
        <v>0</v>
      </c>
      <c r="F815" t="s">
        <v>216</v>
      </c>
      <c r="G815" t="s">
        <v>246</v>
      </c>
      <c r="H815" t="s">
        <v>23</v>
      </c>
      <c r="I815" t="s">
        <v>146</v>
      </c>
      <c r="K815"/>
      <c r="L815" t="s">
        <v>1113</v>
      </c>
      <c r="M815" t="s">
        <v>26</v>
      </c>
      <c r="N815">
        <v>2</v>
      </c>
      <c r="P815" t="s">
        <v>27</v>
      </c>
      <c r="Q815" t="s">
        <v>1114</v>
      </c>
      <c r="S815" t="s">
        <v>29</v>
      </c>
    </row>
    <row r="816" spans="1:19" hidden="1" x14ac:dyDescent="0.2">
      <c r="A816">
        <v>294</v>
      </c>
      <c r="B816" t="s">
        <v>1115</v>
      </c>
      <c r="C816" t="s">
        <v>20</v>
      </c>
      <c r="D816">
        <v>10.6</v>
      </c>
      <c r="E816">
        <v>21</v>
      </c>
      <c r="F816" t="s">
        <v>245</v>
      </c>
      <c r="G816" t="s">
        <v>625</v>
      </c>
      <c r="H816" t="s">
        <v>23</v>
      </c>
      <c r="I816" t="s">
        <v>247</v>
      </c>
      <c r="K816"/>
      <c r="L816" t="s">
        <v>1116</v>
      </c>
      <c r="M816" t="s">
        <v>26</v>
      </c>
      <c r="N816">
        <v>2</v>
      </c>
      <c r="P816" t="s">
        <v>27</v>
      </c>
      <c r="Q816" t="s">
        <v>1117</v>
      </c>
      <c r="S816" t="s">
        <v>29</v>
      </c>
    </row>
    <row r="817" spans="1:19" hidden="1" x14ac:dyDescent="0.2">
      <c r="A817">
        <v>296</v>
      </c>
      <c r="B817" t="s">
        <v>1118</v>
      </c>
      <c r="C817" t="s">
        <v>20</v>
      </c>
      <c r="D817">
        <v>10.6</v>
      </c>
      <c r="E817">
        <v>21</v>
      </c>
      <c r="F817" t="s">
        <v>79</v>
      </c>
      <c r="G817" t="s">
        <v>55</v>
      </c>
      <c r="H817" t="s">
        <v>46</v>
      </c>
      <c r="I817" t="s">
        <v>308</v>
      </c>
      <c r="K817"/>
      <c r="L817" t="s">
        <v>1119</v>
      </c>
      <c r="M817" t="s">
        <v>26</v>
      </c>
      <c r="N817">
        <v>2</v>
      </c>
      <c r="P817" t="s">
        <v>27</v>
      </c>
      <c r="Q817" t="s">
        <v>1120</v>
      </c>
      <c r="S817" t="s">
        <v>29</v>
      </c>
    </row>
    <row r="818" spans="1:19" hidden="1" x14ac:dyDescent="0.2">
      <c r="A818">
        <v>297</v>
      </c>
      <c r="B818" t="s">
        <v>1121</v>
      </c>
      <c r="C818" t="s">
        <v>20</v>
      </c>
      <c r="D818">
        <v>9.14</v>
      </c>
      <c r="E818">
        <v>24.2</v>
      </c>
      <c r="F818" t="s">
        <v>1122</v>
      </c>
      <c r="G818" t="s">
        <v>55</v>
      </c>
      <c r="H818" t="s">
        <v>46</v>
      </c>
      <c r="I818" t="s">
        <v>944</v>
      </c>
      <c r="K818"/>
      <c r="L818" t="s">
        <v>1123</v>
      </c>
      <c r="M818" t="s">
        <v>26</v>
      </c>
      <c r="N818">
        <v>2</v>
      </c>
      <c r="P818" t="s">
        <v>27</v>
      </c>
      <c r="Q818" t="s">
        <v>1124</v>
      </c>
      <c r="S818" t="s">
        <v>29</v>
      </c>
    </row>
    <row r="819" spans="1:19" hidden="1" x14ac:dyDescent="0.2">
      <c r="A819">
        <v>298</v>
      </c>
      <c r="B819" t="s">
        <v>1125</v>
      </c>
      <c r="C819" t="s">
        <v>1077</v>
      </c>
      <c r="D819">
        <v>2.72</v>
      </c>
      <c r="E819" t="s">
        <v>363</v>
      </c>
      <c r="F819" t="s">
        <v>1078</v>
      </c>
      <c r="G819" t="s">
        <v>55</v>
      </c>
      <c r="H819" t="s">
        <v>23</v>
      </c>
      <c r="I819" t="s">
        <v>1079</v>
      </c>
      <c r="K819"/>
      <c r="L819" t="s">
        <v>1126</v>
      </c>
      <c r="M819" t="s">
        <v>26</v>
      </c>
      <c r="N819">
        <v>2</v>
      </c>
      <c r="P819" t="s">
        <v>27</v>
      </c>
      <c r="Q819" t="s">
        <v>1127</v>
      </c>
      <c r="S819" t="s">
        <v>50</v>
      </c>
    </row>
    <row r="820" spans="1:19" hidden="1" x14ac:dyDescent="0.2">
      <c r="A820">
        <v>298</v>
      </c>
      <c r="B820" t="s">
        <v>1125</v>
      </c>
      <c r="C820" t="s">
        <v>1082</v>
      </c>
      <c r="D820">
        <v>2.91</v>
      </c>
      <c r="E820" t="s">
        <v>363</v>
      </c>
      <c r="F820" t="s">
        <v>1078</v>
      </c>
      <c r="G820" t="s">
        <v>55</v>
      </c>
      <c r="H820" t="s">
        <v>23</v>
      </c>
      <c r="I820" t="s">
        <v>1079</v>
      </c>
      <c r="K820"/>
      <c r="L820" t="s">
        <v>1126</v>
      </c>
      <c r="M820" t="s">
        <v>26</v>
      </c>
      <c r="N820">
        <v>2</v>
      </c>
      <c r="P820" t="s">
        <v>27</v>
      </c>
      <c r="Q820" t="s">
        <v>1127</v>
      </c>
      <c r="S820" t="s">
        <v>50</v>
      </c>
    </row>
    <row r="821" spans="1:19" hidden="1" x14ac:dyDescent="0.2">
      <c r="A821">
        <v>299</v>
      </c>
      <c r="B821" t="s">
        <v>1128</v>
      </c>
      <c r="C821" t="s">
        <v>1077</v>
      </c>
      <c r="D821">
        <v>2.98</v>
      </c>
      <c r="E821" t="s">
        <v>363</v>
      </c>
      <c r="F821" t="s">
        <v>1078</v>
      </c>
      <c r="G821" t="s">
        <v>55</v>
      </c>
      <c r="H821" t="s">
        <v>23</v>
      </c>
      <c r="I821" t="s">
        <v>1079</v>
      </c>
      <c r="K821"/>
      <c r="L821" t="s">
        <v>1129</v>
      </c>
      <c r="M821" t="s">
        <v>26</v>
      </c>
      <c r="N821">
        <v>2</v>
      </c>
      <c r="P821" t="s">
        <v>27</v>
      </c>
      <c r="Q821" t="s">
        <v>1130</v>
      </c>
      <c r="S821" t="s">
        <v>50</v>
      </c>
    </row>
    <row r="822" spans="1:19" hidden="1" x14ac:dyDescent="0.2">
      <c r="A822">
        <v>299</v>
      </c>
      <c r="B822" t="s">
        <v>1128</v>
      </c>
      <c r="C822" t="s">
        <v>1082</v>
      </c>
      <c r="D822">
        <v>3</v>
      </c>
      <c r="E822" t="s">
        <v>363</v>
      </c>
      <c r="F822" t="s">
        <v>1078</v>
      </c>
      <c r="G822" t="s">
        <v>55</v>
      </c>
      <c r="H822" t="s">
        <v>23</v>
      </c>
      <c r="I822" t="s">
        <v>1079</v>
      </c>
      <c r="K822"/>
      <c r="L822" t="s">
        <v>1129</v>
      </c>
      <c r="M822" t="s">
        <v>26</v>
      </c>
      <c r="N822">
        <v>2</v>
      </c>
      <c r="P822" t="s">
        <v>27</v>
      </c>
      <c r="Q822" t="s">
        <v>1130</v>
      </c>
      <c r="S822" t="s">
        <v>50</v>
      </c>
    </row>
    <row r="823" spans="1:19" hidden="1" x14ac:dyDescent="0.2">
      <c r="A823">
        <v>301</v>
      </c>
      <c r="B823" t="s">
        <v>1131</v>
      </c>
      <c r="C823" t="s">
        <v>1077</v>
      </c>
      <c r="D823">
        <v>2.79</v>
      </c>
      <c r="E823" t="s">
        <v>363</v>
      </c>
      <c r="F823" t="s">
        <v>1078</v>
      </c>
      <c r="G823" t="s">
        <v>55</v>
      </c>
      <c r="H823" t="s">
        <v>23</v>
      </c>
      <c r="I823" t="s">
        <v>1079</v>
      </c>
      <c r="K823"/>
      <c r="L823" t="s">
        <v>1132</v>
      </c>
      <c r="M823" t="s">
        <v>26</v>
      </c>
      <c r="N823">
        <v>2</v>
      </c>
      <c r="P823" t="s">
        <v>27</v>
      </c>
      <c r="Q823" t="s">
        <v>1133</v>
      </c>
      <c r="S823" t="s">
        <v>50</v>
      </c>
    </row>
    <row r="824" spans="1:19" hidden="1" x14ac:dyDescent="0.2">
      <c r="A824">
        <v>301</v>
      </c>
      <c r="B824" t="s">
        <v>1131</v>
      </c>
      <c r="C824" t="s">
        <v>1082</v>
      </c>
      <c r="D824">
        <v>3.06</v>
      </c>
      <c r="E824" t="s">
        <v>363</v>
      </c>
      <c r="F824" t="s">
        <v>1078</v>
      </c>
      <c r="G824" t="s">
        <v>55</v>
      </c>
      <c r="H824" t="s">
        <v>23</v>
      </c>
      <c r="I824" t="s">
        <v>1079</v>
      </c>
      <c r="K824"/>
      <c r="L824" t="s">
        <v>1132</v>
      </c>
      <c r="M824" t="s">
        <v>26</v>
      </c>
      <c r="N824">
        <v>2</v>
      </c>
      <c r="P824" t="s">
        <v>27</v>
      </c>
      <c r="Q824" t="s">
        <v>1133</v>
      </c>
      <c r="S824" t="s">
        <v>50</v>
      </c>
    </row>
    <row r="825" spans="1:19" x14ac:dyDescent="0.2">
      <c r="A825">
        <v>302</v>
      </c>
      <c r="B825" t="s">
        <v>1134</v>
      </c>
      <c r="C825" t="s">
        <v>20</v>
      </c>
      <c r="D825">
        <v>11.856999999999999</v>
      </c>
      <c r="E825">
        <v>0</v>
      </c>
      <c r="F825" t="s">
        <v>1135</v>
      </c>
      <c r="G825" t="s">
        <v>41</v>
      </c>
      <c r="H825" t="s">
        <v>36</v>
      </c>
      <c r="I825" t="s">
        <v>485</v>
      </c>
      <c r="J825" t="s">
        <v>43</v>
      </c>
      <c r="L825" t="s">
        <v>1136</v>
      </c>
      <c r="M825" t="s">
        <v>120</v>
      </c>
      <c r="N825">
        <v>5</v>
      </c>
      <c r="P825" t="s">
        <v>27</v>
      </c>
      <c r="Q825" t="s">
        <v>1137</v>
      </c>
      <c r="S825" t="s">
        <v>29</v>
      </c>
    </row>
    <row r="826" spans="1:19" x14ac:dyDescent="0.2">
      <c r="A826">
        <v>302</v>
      </c>
      <c r="B826" t="s">
        <v>1134</v>
      </c>
      <c r="C826" t="s">
        <v>73</v>
      </c>
      <c r="D826">
        <v>10.762</v>
      </c>
      <c r="E826">
        <v>0</v>
      </c>
      <c r="F826" t="s">
        <v>1135</v>
      </c>
      <c r="G826" t="s">
        <v>41</v>
      </c>
      <c r="H826" t="s">
        <v>36</v>
      </c>
      <c r="I826" t="s">
        <v>485</v>
      </c>
      <c r="J826" t="s">
        <v>43</v>
      </c>
      <c r="L826" t="s">
        <v>1136</v>
      </c>
      <c r="M826" t="s">
        <v>120</v>
      </c>
      <c r="N826">
        <v>5</v>
      </c>
      <c r="P826" t="s">
        <v>27</v>
      </c>
      <c r="Q826" t="s">
        <v>1137</v>
      </c>
      <c r="S826" t="s">
        <v>29</v>
      </c>
    </row>
    <row r="827" spans="1:19" x14ac:dyDescent="0.2">
      <c r="A827">
        <v>302</v>
      </c>
      <c r="B827" t="s">
        <v>1134</v>
      </c>
      <c r="C827" t="s">
        <v>20</v>
      </c>
      <c r="D827">
        <v>11.468</v>
      </c>
      <c r="E827">
        <v>10</v>
      </c>
      <c r="F827" t="s">
        <v>1135</v>
      </c>
      <c r="G827" t="s">
        <v>41</v>
      </c>
      <c r="H827" t="s">
        <v>36</v>
      </c>
      <c r="I827" t="s">
        <v>485</v>
      </c>
      <c r="J827" t="s">
        <v>43</v>
      </c>
      <c r="L827" t="s">
        <v>1136</v>
      </c>
      <c r="M827" t="s">
        <v>120</v>
      </c>
      <c r="N827">
        <v>5</v>
      </c>
      <c r="P827" t="s">
        <v>27</v>
      </c>
      <c r="Q827" t="s">
        <v>1137</v>
      </c>
      <c r="S827" t="s">
        <v>29</v>
      </c>
    </row>
    <row r="828" spans="1:19" x14ac:dyDescent="0.2">
      <c r="A828">
        <v>302</v>
      </c>
      <c r="B828" t="s">
        <v>1134</v>
      </c>
      <c r="C828" t="s">
        <v>73</v>
      </c>
      <c r="D828">
        <v>10.375</v>
      </c>
      <c r="E828">
        <v>10</v>
      </c>
      <c r="F828" t="s">
        <v>1135</v>
      </c>
      <c r="G828" t="s">
        <v>41</v>
      </c>
      <c r="H828" t="s">
        <v>36</v>
      </c>
      <c r="I828" t="s">
        <v>485</v>
      </c>
      <c r="J828" t="s">
        <v>43</v>
      </c>
      <c r="L828" t="s">
        <v>1136</v>
      </c>
      <c r="M828" t="s">
        <v>120</v>
      </c>
      <c r="N828">
        <v>5</v>
      </c>
      <c r="P828" t="s">
        <v>27</v>
      </c>
      <c r="Q828" t="s">
        <v>1137</v>
      </c>
      <c r="S828" t="s">
        <v>29</v>
      </c>
    </row>
    <row r="829" spans="1:19" x14ac:dyDescent="0.2">
      <c r="A829">
        <v>302</v>
      </c>
      <c r="B829" t="s">
        <v>1134</v>
      </c>
      <c r="C829" t="s">
        <v>20</v>
      </c>
      <c r="D829">
        <v>11.105</v>
      </c>
      <c r="E829">
        <v>20</v>
      </c>
      <c r="F829" t="s">
        <v>1135</v>
      </c>
      <c r="G829" t="s">
        <v>41</v>
      </c>
      <c r="H829" t="s">
        <v>36</v>
      </c>
      <c r="I829" t="s">
        <v>485</v>
      </c>
      <c r="J829" t="s">
        <v>43</v>
      </c>
      <c r="L829" t="s">
        <v>1136</v>
      </c>
      <c r="M829" t="s">
        <v>120</v>
      </c>
      <c r="N829">
        <v>5</v>
      </c>
      <c r="P829" t="s">
        <v>27</v>
      </c>
      <c r="Q829" t="s">
        <v>1137</v>
      </c>
      <c r="S829" t="s">
        <v>29</v>
      </c>
    </row>
    <row r="830" spans="1:19" x14ac:dyDescent="0.2">
      <c r="A830">
        <v>302</v>
      </c>
      <c r="B830" t="s">
        <v>1134</v>
      </c>
      <c r="C830" t="s">
        <v>73</v>
      </c>
      <c r="D830">
        <v>10.013999999999999</v>
      </c>
      <c r="E830">
        <v>20</v>
      </c>
      <c r="F830" t="s">
        <v>1135</v>
      </c>
      <c r="G830" t="s">
        <v>41</v>
      </c>
      <c r="H830" t="s">
        <v>36</v>
      </c>
      <c r="I830" t="s">
        <v>485</v>
      </c>
      <c r="J830" t="s">
        <v>43</v>
      </c>
      <c r="L830" t="s">
        <v>1136</v>
      </c>
      <c r="M830" t="s">
        <v>120</v>
      </c>
      <c r="N830">
        <v>5</v>
      </c>
      <c r="P830" t="s">
        <v>27</v>
      </c>
      <c r="Q830" t="s">
        <v>1137</v>
      </c>
      <c r="S830" t="s">
        <v>29</v>
      </c>
    </row>
    <row r="831" spans="1:19" x14ac:dyDescent="0.2">
      <c r="A831">
        <v>302</v>
      </c>
      <c r="B831" t="s">
        <v>1134</v>
      </c>
      <c r="C831" t="s">
        <v>20</v>
      </c>
      <c r="D831">
        <v>10.93</v>
      </c>
      <c r="E831">
        <v>25</v>
      </c>
      <c r="F831" s="1" t="s">
        <v>1138</v>
      </c>
      <c r="G831" t="s">
        <v>41</v>
      </c>
      <c r="H831" t="s">
        <v>36</v>
      </c>
      <c r="I831" t="s">
        <v>485</v>
      </c>
      <c r="J831" t="s">
        <v>43</v>
      </c>
      <c r="L831" t="s">
        <v>1136</v>
      </c>
      <c r="M831" t="s">
        <v>120</v>
      </c>
      <c r="N831">
        <v>5</v>
      </c>
      <c r="P831" t="s">
        <v>27</v>
      </c>
      <c r="Q831" t="s">
        <v>1137</v>
      </c>
      <c r="S831" t="s">
        <v>29</v>
      </c>
    </row>
    <row r="832" spans="1:19" x14ac:dyDescent="0.2">
      <c r="A832">
        <v>302</v>
      </c>
      <c r="B832" t="s">
        <v>1134</v>
      </c>
      <c r="C832" t="s">
        <v>73</v>
      </c>
      <c r="D832">
        <v>9.83</v>
      </c>
      <c r="E832">
        <v>25</v>
      </c>
      <c r="F832" s="1" t="s">
        <v>1138</v>
      </c>
      <c r="G832" t="s">
        <v>41</v>
      </c>
      <c r="H832" t="s">
        <v>36</v>
      </c>
      <c r="I832" t="s">
        <v>485</v>
      </c>
      <c r="J832" t="s">
        <v>43</v>
      </c>
      <c r="L832" t="s">
        <v>1136</v>
      </c>
      <c r="M832" t="s">
        <v>120</v>
      </c>
      <c r="N832">
        <v>5</v>
      </c>
      <c r="P832" t="s">
        <v>27</v>
      </c>
      <c r="Q832" t="s">
        <v>1137</v>
      </c>
      <c r="S832" t="s">
        <v>29</v>
      </c>
    </row>
    <row r="833" spans="1:19" x14ac:dyDescent="0.2">
      <c r="A833">
        <v>302</v>
      </c>
      <c r="B833" t="s">
        <v>1134</v>
      </c>
      <c r="C833" t="s">
        <v>20</v>
      </c>
      <c r="D833">
        <v>10.763</v>
      </c>
      <c r="E833">
        <v>30</v>
      </c>
      <c r="F833" t="s">
        <v>1139</v>
      </c>
      <c r="G833" t="s">
        <v>41</v>
      </c>
      <c r="H833" t="s">
        <v>36</v>
      </c>
      <c r="I833" t="s">
        <v>485</v>
      </c>
      <c r="J833" t="s">
        <v>43</v>
      </c>
      <c r="L833" t="s">
        <v>1136</v>
      </c>
      <c r="M833" t="s">
        <v>120</v>
      </c>
      <c r="N833">
        <v>5</v>
      </c>
      <c r="P833" t="s">
        <v>27</v>
      </c>
      <c r="Q833" t="s">
        <v>1137</v>
      </c>
      <c r="S833" t="s">
        <v>29</v>
      </c>
    </row>
    <row r="834" spans="1:19" x14ac:dyDescent="0.2">
      <c r="A834">
        <v>302</v>
      </c>
      <c r="B834" t="s">
        <v>1134</v>
      </c>
      <c r="C834" t="s">
        <v>73</v>
      </c>
      <c r="D834">
        <v>9.6739999999999995</v>
      </c>
      <c r="E834">
        <v>30</v>
      </c>
      <c r="F834" t="s">
        <v>1139</v>
      </c>
      <c r="G834" t="s">
        <v>41</v>
      </c>
      <c r="H834" t="s">
        <v>36</v>
      </c>
      <c r="I834" t="s">
        <v>485</v>
      </c>
      <c r="J834" t="s">
        <v>43</v>
      </c>
      <c r="L834" t="s">
        <v>1136</v>
      </c>
      <c r="M834" t="s">
        <v>120</v>
      </c>
      <c r="N834">
        <v>5</v>
      </c>
      <c r="P834" t="s">
        <v>27</v>
      </c>
      <c r="Q834" t="s">
        <v>1137</v>
      </c>
      <c r="S834" t="s">
        <v>29</v>
      </c>
    </row>
    <row r="835" spans="1:19" x14ac:dyDescent="0.2">
      <c r="A835">
        <v>302</v>
      </c>
      <c r="B835" t="s">
        <v>1134</v>
      </c>
      <c r="C835" t="s">
        <v>20</v>
      </c>
      <c r="D835">
        <v>10.441000000000001</v>
      </c>
      <c r="E835">
        <v>40</v>
      </c>
      <c r="F835" t="s">
        <v>1139</v>
      </c>
      <c r="G835" t="s">
        <v>41</v>
      </c>
      <c r="H835" t="s">
        <v>36</v>
      </c>
      <c r="I835" t="s">
        <v>485</v>
      </c>
      <c r="J835" t="s">
        <v>43</v>
      </c>
      <c r="L835" t="s">
        <v>1136</v>
      </c>
      <c r="M835" t="s">
        <v>120</v>
      </c>
      <c r="N835">
        <v>5</v>
      </c>
      <c r="P835" t="s">
        <v>27</v>
      </c>
      <c r="Q835" t="s">
        <v>1137</v>
      </c>
      <c r="S835" t="s">
        <v>29</v>
      </c>
    </row>
    <row r="836" spans="1:19" x14ac:dyDescent="0.2">
      <c r="A836">
        <v>302</v>
      </c>
      <c r="B836" t="s">
        <v>1134</v>
      </c>
      <c r="C836" t="s">
        <v>73</v>
      </c>
      <c r="D836">
        <v>9.3539999999999992</v>
      </c>
      <c r="E836">
        <v>40</v>
      </c>
      <c r="F836" t="s">
        <v>1139</v>
      </c>
      <c r="G836" t="s">
        <v>41</v>
      </c>
      <c r="H836" t="s">
        <v>36</v>
      </c>
      <c r="I836" t="s">
        <v>485</v>
      </c>
      <c r="J836" t="s">
        <v>43</v>
      </c>
      <c r="L836" t="s">
        <v>1136</v>
      </c>
      <c r="M836" t="s">
        <v>120</v>
      </c>
      <c r="N836">
        <v>5</v>
      </c>
      <c r="P836" t="s">
        <v>27</v>
      </c>
      <c r="Q836" t="s">
        <v>1137</v>
      </c>
      <c r="S836" t="s">
        <v>29</v>
      </c>
    </row>
    <row r="837" spans="1:19" x14ac:dyDescent="0.2">
      <c r="A837">
        <v>302</v>
      </c>
      <c r="B837" t="s">
        <v>1134</v>
      </c>
      <c r="C837" t="s">
        <v>20</v>
      </c>
      <c r="D837">
        <v>10.137</v>
      </c>
      <c r="E837">
        <v>50</v>
      </c>
      <c r="F837" t="s">
        <v>1139</v>
      </c>
      <c r="G837" t="s">
        <v>41</v>
      </c>
      <c r="H837" t="s">
        <v>36</v>
      </c>
      <c r="I837" t="s">
        <v>485</v>
      </c>
      <c r="J837" t="s">
        <v>43</v>
      </c>
      <c r="L837" t="s">
        <v>1136</v>
      </c>
      <c r="M837" t="s">
        <v>120</v>
      </c>
      <c r="N837">
        <v>5</v>
      </c>
      <c r="P837" t="s">
        <v>27</v>
      </c>
      <c r="Q837" t="s">
        <v>1137</v>
      </c>
      <c r="S837" t="s">
        <v>29</v>
      </c>
    </row>
    <row r="838" spans="1:19" x14ac:dyDescent="0.2">
      <c r="A838">
        <v>302</v>
      </c>
      <c r="B838" t="s">
        <v>1134</v>
      </c>
      <c r="C838" t="s">
        <v>73</v>
      </c>
      <c r="D838">
        <v>9.0519999999999996</v>
      </c>
      <c r="E838">
        <v>50</v>
      </c>
      <c r="F838" t="s">
        <v>1139</v>
      </c>
      <c r="G838" t="s">
        <v>41</v>
      </c>
      <c r="H838" t="s">
        <v>36</v>
      </c>
      <c r="I838" t="s">
        <v>485</v>
      </c>
      <c r="J838" t="s">
        <v>43</v>
      </c>
      <c r="L838" t="s">
        <v>1136</v>
      </c>
      <c r="M838" t="s">
        <v>120</v>
      </c>
      <c r="N838">
        <v>5</v>
      </c>
      <c r="P838" t="s">
        <v>27</v>
      </c>
      <c r="Q838" t="s">
        <v>1137</v>
      </c>
      <c r="S838" t="s">
        <v>29</v>
      </c>
    </row>
    <row r="839" spans="1:19" x14ac:dyDescent="0.2">
      <c r="A839">
        <v>302</v>
      </c>
      <c r="B839" t="s">
        <v>1134</v>
      </c>
      <c r="C839" t="s">
        <v>20</v>
      </c>
      <c r="D839">
        <v>9.85</v>
      </c>
      <c r="E839">
        <v>60</v>
      </c>
      <c r="F839" t="s">
        <v>1139</v>
      </c>
      <c r="G839" t="s">
        <v>41</v>
      </c>
      <c r="H839" t="s">
        <v>36</v>
      </c>
      <c r="I839" t="s">
        <v>485</v>
      </c>
      <c r="J839" t="s">
        <v>43</v>
      </c>
      <c r="L839" t="s">
        <v>1136</v>
      </c>
      <c r="M839" t="s">
        <v>120</v>
      </c>
      <c r="N839">
        <v>5</v>
      </c>
      <c r="P839" t="s">
        <v>27</v>
      </c>
      <c r="Q839" t="s">
        <v>1137</v>
      </c>
      <c r="S839" t="s">
        <v>29</v>
      </c>
    </row>
    <row r="840" spans="1:19" x14ac:dyDescent="0.2">
      <c r="A840">
        <v>302</v>
      </c>
      <c r="B840" t="s">
        <v>1134</v>
      </c>
      <c r="C840" t="s">
        <v>73</v>
      </c>
      <c r="D840">
        <v>8.7669999999999995</v>
      </c>
      <c r="E840">
        <v>60</v>
      </c>
      <c r="F840" t="s">
        <v>1139</v>
      </c>
      <c r="G840" t="s">
        <v>41</v>
      </c>
      <c r="H840" t="s">
        <v>36</v>
      </c>
      <c r="I840" t="s">
        <v>485</v>
      </c>
      <c r="J840" t="s">
        <v>43</v>
      </c>
      <c r="L840" t="s">
        <v>1136</v>
      </c>
      <c r="M840" t="s">
        <v>120</v>
      </c>
      <c r="N840">
        <v>5</v>
      </c>
      <c r="P840" t="s">
        <v>27</v>
      </c>
      <c r="Q840" t="s">
        <v>1137</v>
      </c>
      <c r="S840" t="s">
        <v>29</v>
      </c>
    </row>
    <row r="841" spans="1:19" hidden="1" x14ac:dyDescent="0.2">
      <c r="A841">
        <v>303</v>
      </c>
      <c r="B841" t="s">
        <v>1140</v>
      </c>
      <c r="C841" t="s">
        <v>20</v>
      </c>
      <c r="D841">
        <v>11.01</v>
      </c>
      <c r="E841">
        <v>25</v>
      </c>
      <c r="F841" t="s">
        <v>1141</v>
      </c>
      <c r="G841" t="s">
        <v>58</v>
      </c>
      <c r="H841" t="s">
        <v>46</v>
      </c>
      <c r="I841" t="s">
        <v>683</v>
      </c>
      <c r="K841"/>
      <c r="L841" t="s">
        <v>1142</v>
      </c>
      <c r="M841" t="s">
        <v>26</v>
      </c>
      <c r="N841">
        <v>2</v>
      </c>
      <c r="P841" t="s">
        <v>27</v>
      </c>
      <c r="Q841" t="s">
        <v>1143</v>
      </c>
      <c r="S841" t="s">
        <v>29</v>
      </c>
    </row>
    <row r="842" spans="1:19" hidden="1" x14ac:dyDescent="0.2">
      <c r="A842">
        <v>304</v>
      </c>
      <c r="B842" t="s">
        <v>1144</v>
      </c>
      <c r="C842" t="s">
        <v>48</v>
      </c>
      <c r="D842">
        <v>10.83</v>
      </c>
      <c r="F842" t="s">
        <v>615</v>
      </c>
      <c r="H842" t="s">
        <v>23</v>
      </c>
      <c r="I842" t="s">
        <v>658</v>
      </c>
      <c r="K842"/>
      <c r="L842" t="s">
        <v>1145</v>
      </c>
      <c r="M842" t="s">
        <v>26</v>
      </c>
      <c r="N842">
        <v>2</v>
      </c>
      <c r="P842" t="s">
        <v>27</v>
      </c>
      <c r="Q842" t="s">
        <v>1146</v>
      </c>
      <c r="S842" t="s">
        <v>50</v>
      </c>
    </row>
    <row r="843" spans="1:19" hidden="1" x14ac:dyDescent="0.2">
      <c r="A843">
        <v>305</v>
      </c>
      <c r="B843" t="s">
        <v>1147</v>
      </c>
      <c r="C843" t="s">
        <v>20</v>
      </c>
      <c r="D843">
        <v>9.16</v>
      </c>
      <c r="F843" t="s">
        <v>54</v>
      </c>
      <c r="G843" t="s">
        <v>63</v>
      </c>
      <c r="H843" t="s">
        <v>23</v>
      </c>
      <c r="I843" t="s">
        <v>817</v>
      </c>
      <c r="K843"/>
      <c r="L843" t="s">
        <v>1148</v>
      </c>
      <c r="M843" t="s">
        <v>26</v>
      </c>
      <c r="N843">
        <v>2</v>
      </c>
      <c r="P843" t="s">
        <v>27</v>
      </c>
      <c r="Q843" t="s">
        <v>1149</v>
      </c>
      <c r="S843" t="s">
        <v>29</v>
      </c>
    </row>
    <row r="844" spans="1:19" hidden="1" x14ac:dyDescent="0.2">
      <c r="A844">
        <v>306</v>
      </c>
      <c r="B844" t="s">
        <v>1150</v>
      </c>
      <c r="C844" t="s">
        <v>20</v>
      </c>
      <c r="D844">
        <v>10.66</v>
      </c>
      <c r="E844">
        <v>25</v>
      </c>
      <c r="F844" t="s">
        <v>1151</v>
      </c>
      <c r="G844" t="s">
        <v>58</v>
      </c>
      <c r="H844" t="s">
        <v>46</v>
      </c>
      <c r="I844" t="s">
        <v>683</v>
      </c>
      <c r="K844"/>
      <c r="L844" t="s">
        <v>1152</v>
      </c>
      <c r="M844" t="s">
        <v>26</v>
      </c>
      <c r="N844">
        <v>2</v>
      </c>
      <c r="P844" t="s">
        <v>27</v>
      </c>
      <c r="Q844" t="s">
        <v>1153</v>
      </c>
      <c r="S844" t="s">
        <v>29</v>
      </c>
    </row>
    <row r="845" spans="1:19" hidden="1" x14ac:dyDescent="0.2">
      <c r="A845">
        <v>307</v>
      </c>
      <c r="B845" t="s">
        <v>1154</v>
      </c>
      <c r="C845" t="s">
        <v>20</v>
      </c>
      <c r="D845">
        <v>11.13</v>
      </c>
      <c r="E845">
        <v>19</v>
      </c>
      <c r="F845" t="s">
        <v>1155</v>
      </c>
      <c r="G845" t="s">
        <v>55</v>
      </c>
      <c r="H845" t="s">
        <v>46</v>
      </c>
      <c r="I845" t="s">
        <v>655</v>
      </c>
      <c r="K845"/>
      <c r="L845" t="s">
        <v>1156</v>
      </c>
      <c r="M845" t="s">
        <v>26</v>
      </c>
      <c r="N845">
        <v>2</v>
      </c>
      <c r="P845" t="s">
        <v>27</v>
      </c>
      <c r="Q845" t="s">
        <v>1157</v>
      </c>
      <c r="S845" t="s">
        <v>29</v>
      </c>
    </row>
    <row r="846" spans="1:19" hidden="1" x14ac:dyDescent="0.2">
      <c r="A846">
        <v>307</v>
      </c>
      <c r="B846" t="s">
        <v>1154</v>
      </c>
      <c r="C846" t="s">
        <v>20</v>
      </c>
      <c r="D846">
        <v>10.8</v>
      </c>
      <c r="E846">
        <v>19</v>
      </c>
      <c r="F846" t="s">
        <v>79</v>
      </c>
      <c r="G846" t="s">
        <v>63</v>
      </c>
      <c r="H846" t="s">
        <v>46</v>
      </c>
      <c r="I846" t="s">
        <v>214</v>
      </c>
      <c r="K846"/>
      <c r="L846" t="s">
        <v>1156</v>
      </c>
      <c r="M846" t="s">
        <v>26</v>
      </c>
      <c r="N846">
        <v>2</v>
      </c>
      <c r="P846" t="s">
        <v>27</v>
      </c>
      <c r="Q846" t="s">
        <v>1157</v>
      </c>
      <c r="S846" t="s">
        <v>29</v>
      </c>
    </row>
    <row r="847" spans="1:19" hidden="1" x14ac:dyDescent="0.2">
      <c r="A847">
        <v>307</v>
      </c>
      <c r="B847" t="s">
        <v>1154</v>
      </c>
      <c r="C847" t="s">
        <v>20</v>
      </c>
      <c r="D847">
        <v>10.67</v>
      </c>
      <c r="E847">
        <v>25</v>
      </c>
      <c r="F847" t="s">
        <v>79</v>
      </c>
      <c r="G847" t="s">
        <v>63</v>
      </c>
      <c r="H847" t="s">
        <v>46</v>
      </c>
      <c r="I847" t="s">
        <v>214</v>
      </c>
      <c r="K847"/>
      <c r="L847" t="s">
        <v>1156</v>
      </c>
      <c r="M847" t="s">
        <v>26</v>
      </c>
      <c r="N847">
        <v>2</v>
      </c>
      <c r="P847" t="s">
        <v>27</v>
      </c>
      <c r="Q847" t="s">
        <v>1157</v>
      </c>
      <c r="S847" t="s">
        <v>29</v>
      </c>
    </row>
    <row r="848" spans="1:19" hidden="1" x14ac:dyDescent="0.2">
      <c r="A848">
        <v>308</v>
      </c>
      <c r="B848" t="s">
        <v>1158</v>
      </c>
      <c r="C848" t="s">
        <v>20</v>
      </c>
      <c r="D848">
        <v>10.92</v>
      </c>
      <c r="E848">
        <v>16</v>
      </c>
      <c r="F848" t="s">
        <v>79</v>
      </c>
      <c r="G848" t="s">
        <v>55</v>
      </c>
      <c r="H848" t="s">
        <v>46</v>
      </c>
      <c r="I848" t="s">
        <v>655</v>
      </c>
      <c r="K848"/>
      <c r="L848" t="s">
        <v>1159</v>
      </c>
      <c r="M848" t="s">
        <v>26</v>
      </c>
      <c r="N848">
        <v>2</v>
      </c>
      <c r="P848" t="s">
        <v>27</v>
      </c>
      <c r="Q848" t="s">
        <v>1160</v>
      </c>
      <c r="S848" t="s">
        <v>29</v>
      </c>
    </row>
    <row r="849" spans="1:19" hidden="1" x14ac:dyDescent="0.2">
      <c r="A849">
        <v>308</v>
      </c>
      <c r="B849" t="s">
        <v>1158</v>
      </c>
      <c r="C849" t="s">
        <v>20</v>
      </c>
      <c r="D849">
        <v>10.71</v>
      </c>
      <c r="E849">
        <v>18</v>
      </c>
      <c r="F849" t="s">
        <v>79</v>
      </c>
      <c r="G849" t="s">
        <v>63</v>
      </c>
      <c r="H849" t="s">
        <v>46</v>
      </c>
      <c r="I849" t="s">
        <v>214</v>
      </c>
      <c r="K849"/>
      <c r="L849" t="s">
        <v>1159</v>
      </c>
      <c r="M849" t="s">
        <v>26</v>
      </c>
      <c r="N849">
        <v>2</v>
      </c>
      <c r="P849" t="s">
        <v>27</v>
      </c>
      <c r="Q849" t="s">
        <v>1160</v>
      </c>
      <c r="S849" t="s">
        <v>29</v>
      </c>
    </row>
    <row r="850" spans="1:19" hidden="1" x14ac:dyDescent="0.2">
      <c r="A850">
        <v>308</v>
      </c>
      <c r="B850" t="s">
        <v>1158</v>
      </c>
      <c r="C850" t="s">
        <v>20</v>
      </c>
      <c r="D850">
        <v>10.56</v>
      </c>
      <c r="E850">
        <v>25</v>
      </c>
      <c r="F850" t="s">
        <v>79</v>
      </c>
      <c r="G850" t="s">
        <v>63</v>
      </c>
      <c r="H850" t="s">
        <v>46</v>
      </c>
      <c r="I850" t="s">
        <v>214</v>
      </c>
      <c r="K850"/>
      <c r="L850" t="s">
        <v>1159</v>
      </c>
      <c r="M850" t="s">
        <v>26</v>
      </c>
      <c r="N850">
        <v>2</v>
      </c>
      <c r="P850" t="s">
        <v>27</v>
      </c>
      <c r="Q850" t="s">
        <v>1160</v>
      </c>
      <c r="S850" t="s">
        <v>29</v>
      </c>
    </row>
    <row r="851" spans="1:19" hidden="1" x14ac:dyDescent="0.2">
      <c r="A851">
        <v>309</v>
      </c>
      <c r="B851" t="s">
        <v>1161</v>
      </c>
      <c r="C851" t="s">
        <v>20</v>
      </c>
      <c r="D851">
        <v>10.28</v>
      </c>
      <c r="E851">
        <v>25</v>
      </c>
      <c r="F851" t="s">
        <v>1162</v>
      </c>
      <c r="G851" t="s">
        <v>144</v>
      </c>
      <c r="H851" t="s">
        <v>23</v>
      </c>
      <c r="I851" t="s">
        <v>1163</v>
      </c>
      <c r="K851"/>
      <c r="L851" t="s">
        <v>1164</v>
      </c>
      <c r="M851" t="s">
        <v>26</v>
      </c>
      <c r="N851">
        <v>2</v>
      </c>
      <c r="P851" t="s">
        <v>27</v>
      </c>
      <c r="Q851" t="s">
        <v>1165</v>
      </c>
      <c r="S851" t="s">
        <v>29</v>
      </c>
    </row>
    <row r="852" spans="1:19" hidden="1" x14ac:dyDescent="0.2">
      <c r="A852">
        <v>311</v>
      </c>
      <c r="B852" t="s">
        <v>1166</v>
      </c>
      <c r="C852" t="s">
        <v>20</v>
      </c>
      <c r="D852">
        <v>10.99</v>
      </c>
      <c r="E852">
        <v>17</v>
      </c>
      <c r="F852" t="s">
        <v>410</v>
      </c>
      <c r="G852" t="s">
        <v>63</v>
      </c>
      <c r="H852" t="s">
        <v>46</v>
      </c>
      <c r="I852" t="s">
        <v>214</v>
      </c>
      <c r="K852"/>
      <c r="L852" t="s">
        <v>1167</v>
      </c>
      <c r="M852" t="s">
        <v>26</v>
      </c>
      <c r="N852">
        <v>2</v>
      </c>
      <c r="P852" t="s">
        <v>27</v>
      </c>
      <c r="Q852" t="s">
        <v>1168</v>
      </c>
      <c r="S852" t="s">
        <v>29</v>
      </c>
    </row>
    <row r="853" spans="1:19" hidden="1" x14ac:dyDescent="0.2">
      <c r="A853">
        <v>311</v>
      </c>
      <c r="B853" t="s">
        <v>1166</v>
      </c>
      <c r="C853" t="s">
        <v>20</v>
      </c>
      <c r="D853">
        <v>10.82</v>
      </c>
      <c r="E853">
        <v>25</v>
      </c>
      <c r="F853" t="s">
        <v>410</v>
      </c>
      <c r="G853" t="s">
        <v>63</v>
      </c>
      <c r="H853" t="s">
        <v>46</v>
      </c>
      <c r="I853" t="s">
        <v>214</v>
      </c>
      <c r="K853"/>
      <c r="L853" t="s">
        <v>1167</v>
      </c>
      <c r="M853" t="s">
        <v>26</v>
      </c>
      <c r="N853">
        <v>2</v>
      </c>
      <c r="P853" t="s">
        <v>27</v>
      </c>
      <c r="Q853" t="s">
        <v>1168</v>
      </c>
      <c r="S853" t="s">
        <v>29</v>
      </c>
    </row>
    <row r="854" spans="1:19" hidden="1" x14ac:dyDescent="0.2">
      <c r="A854">
        <v>313</v>
      </c>
      <c r="B854" t="s">
        <v>1169</v>
      </c>
      <c r="C854" t="s">
        <v>20</v>
      </c>
      <c r="D854">
        <v>10.65</v>
      </c>
      <c r="E854">
        <v>25</v>
      </c>
      <c r="F854" t="s">
        <v>1151</v>
      </c>
      <c r="G854" t="s">
        <v>58</v>
      </c>
      <c r="H854" t="s">
        <v>46</v>
      </c>
      <c r="I854" t="s">
        <v>683</v>
      </c>
      <c r="K854"/>
      <c r="L854" t="s">
        <v>1170</v>
      </c>
      <c r="M854" t="s">
        <v>26</v>
      </c>
      <c r="N854">
        <v>2</v>
      </c>
      <c r="P854" t="s">
        <v>27</v>
      </c>
      <c r="Q854" t="s">
        <v>1171</v>
      </c>
      <c r="S854" t="s">
        <v>29</v>
      </c>
    </row>
    <row r="855" spans="1:19" hidden="1" x14ac:dyDescent="0.2">
      <c r="A855">
        <v>313</v>
      </c>
      <c r="B855" t="s">
        <v>1169</v>
      </c>
      <c r="C855" t="s">
        <v>20</v>
      </c>
      <c r="D855">
        <v>11.18</v>
      </c>
      <c r="E855">
        <v>18.5</v>
      </c>
      <c r="F855" t="s">
        <v>1155</v>
      </c>
      <c r="G855" t="s">
        <v>55</v>
      </c>
      <c r="H855" t="s">
        <v>46</v>
      </c>
      <c r="I855" t="s">
        <v>655</v>
      </c>
      <c r="K855"/>
      <c r="L855" t="s">
        <v>1170</v>
      </c>
      <c r="M855" t="s">
        <v>26</v>
      </c>
      <c r="N855">
        <v>2</v>
      </c>
      <c r="P855" t="s">
        <v>27</v>
      </c>
      <c r="Q855" t="s">
        <v>1171</v>
      </c>
      <c r="S855" t="s">
        <v>29</v>
      </c>
    </row>
    <row r="856" spans="1:19" hidden="1" x14ac:dyDescent="0.2">
      <c r="A856">
        <v>313</v>
      </c>
      <c r="B856" t="s">
        <v>1169</v>
      </c>
      <c r="C856" t="s">
        <v>20</v>
      </c>
      <c r="D856">
        <v>10.7</v>
      </c>
      <c r="E856">
        <v>19</v>
      </c>
      <c r="F856" t="s">
        <v>410</v>
      </c>
      <c r="G856" t="s">
        <v>63</v>
      </c>
      <c r="H856" t="s">
        <v>46</v>
      </c>
      <c r="I856" t="s">
        <v>214</v>
      </c>
      <c r="K856"/>
      <c r="L856" t="s">
        <v>1170</v>
      </c>
      <c r="M856" t="s">
        <v>26</v>
      </c>
      <c r="N856">
        <v>2</v>
      </c>
      <c r="P856" t="s">
        <v>27</v>
      </c>
      <c r="Q856" t="s">
        <v>1171</v>
      </c>
      <c r="S856" t="s">
        <v>29</v>
      </c>
    </row>
    <row r="857" spans="1:19" hidden="1" x14ac:dyDescent="0.2">
      <c r="A857">
        <v>313</v>
      </c>
      <c r="B857" t="s">
        <v>1169</v>
      </c>
      <c r="C857" t="s">
        <v>20</v>
      </c>
      <c r="D857">
        <v>10.57</v>
      </c>
      <c r="E857">
        <v>25</v>
      </c>
      <c r="F857" t="s">
        <v>410</v>
      </c>
      <c r="G857" t="s">
        <v>63</v>
      </c>
      <c r="H857" t="s">
        <v>46</v>
      </c>
      <c r="I857" t="s">
        <v>214</v>
      </c>
      <c r="K857"/>
      <c r="L857" t="s">
        <v>1170</v>
      </c>
      <c r="M857" t="s">
        <v>26</v>
      </c>
      <c r="N857">
        <v>2</v>
      </c>
      <c r="P857" t="s">
        <v>27</v>
      </c>
      <c r="Q857" t="s">
        <v>1171</v>
      </c>
      <c r="S857" t="s">
        <v>29</v>
      </c>
    </row>
    <row r="858" spans="1:19" hidden="1" x14ac:dyDescent="0.2">
      <c r="A858">
        <v>314</v>
      </c>
      <c r="B858" t="s">
        <v>1172</v>
      </c>
      <c r="C858" t="s">
        <v>20</v>
      </c>
      <c r="D858">
        <v>10.49</v>
      </c>
      <c r="E858">
        <v>25</v>
      </c>
      <c r="F858" t="s">
        <v>62</v>
      </c>
      <c r="G858" t="s">
        <v>63</v>
      </c>
      <c r="H858" t="s">
        <v>46</v>
      </c>
      <c r="I858" t="s">
        <v>64</v>
      </c>
      <c r="K858"/>
      <c r="L858" t="s">
        <v>1173</v>
      </c>
      <c r="M858" t="s">
        <v>26</v>
      </c>
      <c r="N858">
        <v>2</v>
      </c>
      <c r="P858" t="s">
        <v>27</v>
      </c>
      <c r="Q858" t="s">
        <v>1174</v>
      </c>
      <c r="S858" t="s">
        <v>29</v>
      </c>
    </row>
    <row r="859" spans="1:19" hidden="1" x14ac:dyDescent="0.2">
      <c r="A859">
        <v>315</v>
      </c>
      <c r="B859" t="s">
        <v>1175</v>
      </c>
      <c r="C859" t="s">
        <v>20</v>
      </c>
      <c r="D859">
        <v>9.1199999999999992</v>
      </c>
      <c r="E859">
        <v>24.2</v>
      </c>
      <c r="F859" t="s">
        <v>1122</v>
      </c>
      <c r="G859" t="s">
        <v>55</v>
      </c>
      <c r="H859" t="s">
        <v>46</v>
      </c>
      <c r="I859" t="s">
        <v>944</v>
      </c>
      <c r="K859"/>
      <c r="L859" t="s">
        <v>1176</v>
      </c>
      <c r="M859" t="s">
        <v>26</v>
      </c>
      <c r="N859">
        <v>2</v>
      </c>
      <c r="P859" t="s">
        <v>27</v>
      </c>
      <c r="Q859" t="s">
        <v>1177</v>
      </c>
      <c r="S859" t="s">
        <v>29</v>
      </c>
    </row>
    <row r="860" spans="1:19" hidden="1" x14ac:dyDescent="0.2">
      <c r="A860">
        <v>316</v>
      </c>
      <c r="B860" t="s">
        <v>1178</v>
      </c>
      <c r="C860" t="s">
        <v>20</v>
      </c>
      <c r="D860">
        <v>9.85</v>
      </c>
      <c r="E860">
        <v>25</v>
      </c>
      <c r="F860" t="s">
        <v>1162</v>
      </c>
      <c r="G860" t="s">
        <v>144</v>
      </c>
      <c r="H860" t="s">
        <v>23</v>
      </c>
      <c r="I860" t="s">
        <v>1163</v>
      </c>
      <c r="K860"/>
      <c r="L860" t="s">
        <v>1179</v>
      </c>
      <c r="M860" t="s">
        <v>26</v>
      </c>
      <c r="N860">
        <v>2</v>
      </c>
      <c r="P860" t="s">
        <v>27</v>
      </c>
      <c r="Q860" t="s">
        <v>1180</v>
      </c>
      <c r="S860" t="s">
        <v>29</v>
      </c>
    </row>
    <row r="861" spans="1:19" hidden="1" x14ac:dyDescent="0.2">
      <c r="A861">
        <v>318</v>
      </c>
      <c r="B861" t="s">
        <v>1181</v>
      </c>
      <c r="C861" t="s">
        <v>20</v>
      </c>
      <c r="D861">
        <v>11</v>
      </c>
      <c r="E861">
        <v>20</v>
      </c>
      <c r="F861" t="s">
        <v>1182</v>
      </c>
      <c r="H861" t="s">
        <v>23</v>
      </c>
      <c r="I861" t="s">
        <v>425</v>
      </c>
      <c r="K861"/>
      <c r="L861" t="s">
        <v>1183</v>
      </c>
      <c r="M861" t="s">
        <v>771</v>
      </c>
      <c r="N861">
        <v>4</v>
      </c>
      <c r="P861" t="s">
        <v>27</v>
      </c>
      <c r="Q861" t="s">
        <v>1184</v>
      </c>
      <c r="S861" t="s">
        <v>29</v>
      </c>
    </row>
    <row r="862" spans="1:19" hidden="1" x14ac:dyDescent="0.2">
      <c r="A862">
        <v>318</v>
      </c>
      <c r="B862" t="s">
        <v>1181</v>
      </c>
      <c r="C862" t="s">
        <v>73</v>
      </c>
      <c r="D862">
        <v>10.1</v>
      </c>
      <c r="E862">
        <v>20</v>
      </c>
      <c r="F862" t="s">
        <v>1182</v>
      </c>
      <c r="H862" t="s">
        <v>23</v>
      </c>
      <c r="I862" t="s">
        <v>425</v>
      </c>
      <c r="K862"/>
      <c r="L862" t="s">
        <v>1183</v>
      </c>
      <c r="M862" t="s">
        <v>771</v>
      </c>
      <c r="N862">
        <v>4</v>
      </c>
      <c r="P862" t="s">
        <v>27</v>
      </c>
      <c r="Q862" t="s">
        <v>1184</v>
      </c>
      <c r="S862" t="s">
        <v>29</v>
      </c>
    </row>
    <row r="863" spans="1:19" hidden="1" x14ac:dyDescent="0.2">
      <c r="A863">
        <v>319</v>
      </c>
      <c r="B863" t="s">
        <v>1185</v>
      </c>
      <c r="C863" t="s">
        <v>20</v>
      </c>
      <c r="D863">
        <v>8.34</v>
      </c>
      <c r="E863">
        <v>24.2</v>
      </c>
      <c r="F863" t="s">
        <v>1186</v>
      </c>
      <c r="G863" t="s">
        <v>55</v>
      </c>
      <c r="H863" t="s">
        <v>46</v>
      </c>
      <c r="I863" t="s">
        <v>944</v>
      </c>
      <c r="K863"/>
      <c r="L863" t="s">
        <v>1187</v>
      </c>
      <c r="M863" t="s">
        <v>26</v>
      </c>
      <c r="N863">
        <v>2</v>
      </c>
      <c r="P863" t="s">
        <v>27</v>
      </c>
      <c r="Q863" t="s">
        <v>1188</v>
      </c>
      <c r="S863" t="s">
        <v>29</v>
      </c>
    </row>
    <row r="864" spans="1:19" hidden="1" x14ac:dyDescent="0.2">
      <c r="A864">
        <v>319</v>
      </c>
      <c r="B864" t="s">
        <v>1185</v>
      </c>
      <c r="C864" t="s">
        <v>73</v>
      </c>
      <c r="D864">
        <v>5.58</v>
      </c>
      <c r="E864">
        <v>24.2</v>
      </c>
      <c r="F864" t="s">
        <v>1186</v>
      </c>
      <c r="G864" t="s">
        <v>55</v>
      </c>
      <c r="H864" t="s">
        <v>46</v>
      </c>
      <c r="I864" t="s">
        <v>944</v>
      </c>
      <c r="K864"/>
      <c r="L864" t="s">
        <v>1187</v>
      </c>
      <c r="M864" t="s">
        <v>26</v>
      </c>
      <c r="N864">
        <v>2</v>
      </c>
      <c r="P864" t="s">
        <v>27</v>
      </c>
      <c r="Q864" t="s">
        <v>1188</v>
      </c>
      <c r="S864" t="s">
        <v>29</v>
      </c>
    </row>
    <row r="865" spans="1:19" hidden="1" x14ac:dyDescent="0.2">
      <c r="A865">
        <v>320</v>
      </c>
      <c r="B865" t="s">
        <v>1189</v>
      </c>
      <c r="C865" t="s">
        <v>20</v>
      </c>
      <c r="D865">
        <v>11.01</v>
      </c>
      <c r="E865">
        <v>25</v>
      </c>
      <c r="F865" t="s">
        <v>1190</v>
      </c>
      <c r="G865" t="s">
        <v>58</v>
      </c>
      <c r="H865" t="s">
        <v>46</v>
      </c>
      <c r="I865" t="s">
        <v>683</v>
      </c>
      <c r="K865"/>
      <c r="L865" t="s">
        <v>1191</v>
      </c>
      <c r="M865" t="s">
        <v>26</v>
      </c>
      <c r="N865">
        <v>2</v>
      </c>
      <c r="P865" t="s">
        <v>27</v>
      </c>
      <c r="Q865" t="s">
        <v>1192</v>
      </c>
      <c r="S865" t="s">
        <v>29</v>
      </c>
    </row>
    <row r="866" spans="1:19" hidden="1" x14ac:dyDescent="0.2">
      <c r="A866">
        <v>321</v>
      </c>
      <c r="B866" t="s">
        <v>1193</v>
      </c>
      <c r="C866" t="s">
        <v>20</v>
      </c>
      <c r="D866">
        <v>10.64</v>
      </c>
      <c r="E866">
        <v>25</v>
      </c>
      <c r="F866" t="s">
        <v>1151</v>
      </c>
      <c r="G866" t="s">
        <v>58</v>
      </c>
      <c r="H866" t="s">
        <v>46</v>
      </c>
      <c r="I866" t="s">
        <v>683</v>
      </c>
      <c r="K866"/>
      <c r="L866" t="s">
        <v>1194</v>
      </c>
      <c r="M866" t="s">
        <v>26</v>
      </c>
      <c r="N866">
        <v>2</v>
      </c>
      <c r="P866" t="s">
        <v>27</v>
      </c>
      <c r="Q866" t="s">
        <v>1195</v>
      </c>
      <c r="S866" t="s">
        <v>29</v>
      </c>
    </row>
    <row r="867" spans="1:19" hidden="1" x14ac:dyDescent="0.2">
      <c r="A867">
        <v>322</v>
      </c>
      <c r="B867" t="s">
        <v>1196</v>
      </c>
      <c r="C867" t="s">
        <v>20</v>
      </c>
      <c r="D867">
        <v>10.64</v>
      </c>
      <c r="E867">
        <v>25</v>
      </c>
      <c r="F867" t="s">
        <v>1190</v>
      </c>
      <c r="G867" t="s">
        <v>58</v>
      </c>
      <c r="H867" t="s">
        <v>46</v>
      </c>
      <c r="I867" t="s">
        <v>683</v>
      </c>
      <c r="K867"/>
      <c r="L867" t="s">
        <v>1197</v>
      </c>
      <c r="M867" t="s">
        <v>26</v>
      </c>
      <c r="N867">
        <v>2</v>
      </c>
      <c r="P867" t="s">
        <v>27</v>
      </c>
      <c r="Q867" t="s">
        <v>1198</v>
      </c>
      <c r="S867" t="s">
        <v>29</v>
      </c>
    </row>
    <row r="868" spans="1:19" hidden="1" x14ac:dyDescent="0.2">
      <c r="A868">
        <v>324</v>
      </c>
      <c r="B868" t="s">
        <v>1199</v>
      </c>
      <c r="C868" t="s">
        <v>20</v>
      </c>
      <c r="D868">
        <v>10.63</v>
      </c>
      <c r="E868">
        <v>25</v>
      </c>
      <c r="F868" t="s">
        <v>1190</v>
      </c>
      <c r="G868" t="s">
        <v>58</v>
      </c>
      <c r="H868" t="s">
        <v>46</v>
      </c>
      <c r="I868" t="s">
        <v>683</v>
      </c>
      <c r="K868"/>
      <c r="L868" t="s">
        <v>1200</v>
      </c>
      <c r="M868" t="s">
        <v>26</v>
      </c>
      <c r="N868">
        <v>2</v>
      </c>
      <c r="P868" t="s">
        <v>27</v>
      </c>
      <c r="Q868" t="s">
        <v>1201</v>
      </c>
      <c r="S868" t="s">
        <v>29</v>
      </c>
    </row>
    <row r="869" spans="1:19" hidden="1" x14ac:dyDescent="0.2">
      <c r="A869">
        <v>325</v>
      </c>
      <c r="B869" t="s">
        <v>1202</v>
      </c>
      <c r="C869" t="s">
        <v>20</v>
      </c>
      <c r="D869">
        <v>10.63</v>
      </c>
      <c r="E869">
        <v>25</v>
      </c>
      <c r="F869" t="s">
        <v>1190</v>
      </c>
      <c r="G869" t="s">
        <v>58</v>
      </c>
      <c r="H869" t="s">
        <v>46</v>
      </c>
      <c r="I869" t="s">
        <v>683</v>
      </c>
      <c r="K869"/>
      <c r="L869" t="s">
        <v>1203</v>
      </c>
      <c r="M869" t="s">
        <v>26</v>
      </c>
      <c r="N869">
        <v>2</v>
      </c>
      <c r="P869" t="s">
        <v>27</v>
      </c>
      <c r="Q869" t="s">
        <v>1204</v>
      </c>
      <c r="S869" t="s">
        <v>29</v>
      </c>
    </row>
    <row r="870" spans="1:19" hidden="1" x14ac:dyDescent="0.2">
      <c r="A870">
        <v>327</v>
      </c>
      <c r="B870" t="s">
        <v>1205</v>
      </c>
      <c r="C870" t="s">
        <v>20</v>
      </c>
      <c r="D870">
        <v>11</v>
      </c>
      <c r="E870">
        <v>25</v>
      </c>
      <c r="F870" t="s">
        <v>1190</v>
      </c>
      <c r="G870" t="s">
        <v>58</v>
      </c>
      <c r="H870" t="s">
        <v>46</v>
      </c>
      <c r="I870" t="s">
        <v>683</v>
      </c>
      <c r="K870"/>
      <c r="L870" t="s">
        <v>1206</v>
      </c>
      <c r="M870" t="s">
        <v>26</v>
      </c>
      <c r="N870">
        <v>2</v>
      </c>
      <c r="P870" t="s">
        <v>27</v>
      </c>
      <c r="Q870" t="s">
        <v>1207</v>
      </c>
      <c r="S870" t="s">
        <v>29</v>
      </c>
    </row>
    <row r="871" spans="1:19" hidden="1" x14ac:dyDescent="0.2">
      <c r="A871">
        <v>328</v>
      </c>
      <c r="B871" t="s">
        <v>1208</v>
      </c>
      <c r="C871" t="s">
        <v>20</v>
      </c>
      <c r="D871">
        <v>10.63</v>
      </c>
      <c r="E871">
        <v>25</v>
      </c>
      <c r="F871" t="s">
        <v>1190</v>
      </c>
      <c r="G871" t="s">
        <v>58</v>
      </c>
      <c r="H871" t="s">
        <v>46</v>
      </c>
      <c r="I871" t="s">
        <v>683</v>
      </c>
      <c r="K871"/>
      <c r="L871" t="s">
        <v>1209</v>
      </c>
      <c r="M871" t="s">
        <v>26</v>
      </c>
      <c r="N871">
        <v>2</v>
      </c>
      <c r="P871" t="s">
        <v>27</v>
      </c>
      <c r="Q871" t="s">
        <v>1210</v>
      </c>
      <c r="S871" t="s">
        <v>29</v>
      </c>
    </row>
    <row r="872" spans="1:19" hidden="1" x14ac:dyDescent="0.2">
      <c r="A872">
        <v>329</v>
      </c>
      <c r="B872" t="s">
        <v>1211</v>
      </c>
      <c r="C872" t="s">
        <v>20</v>
      </c>
      <c r="D872">
        <v>11</v>
      </c>
      <c r="E872">
        <v>25</v>
      </c>
      <c r="F872" t="s">
        <v>1212</v>
      </c>
      <c r="G872" t="s">
        <v>58</v>
      </c>
      <c r="H872" t="s">
        <v>46</v>
      </c>
      <c r="I872" t="s">
        <v>683</v>
      </c>
      <c r="K872"/>
      <c r="L872" t="s">
        <v>1213</v>
      </c>
      <c r="M872" t="s">
        <v>26</v>
      </c>
      <c r="N872">
        <v>2</v>
      </c>
      <c r="P872" t="s">
        <v>27</v>
      </c>
      <c r="Q872" t="s">
        <v>1214</v>
      </c>
      <c r="S872" t="s">
        <v>29</v>
      </c>
    </row>
    <row r="873" spans="1:19" hidden="1" x14ac:dyDescent="0.2">
      <c r="A873">
        <v>330</v>
      </c>
      <c r="B873" t="s">
        <v>1215</v>
      </c>
      <c r="C873" t="s">
        <v>20</v>
      </c>
      <c r="D873">
        <v>10.62</v>
      </c>
      <c r="E873">
        <v>25</v>
      </c>
      <c r="F873" t="s">
        <v>1212</v>
      </c>
      <c r="G873" t="s">
        <v>58</v>
      </c>
      <c r="H873" t="s">
        <v>46</v>
      </c>
      <c r="I873" t="s">
        <v>683</v>
      </c>
      <c r="K873"/>
      <c r="L873" t="s">
        <v>1216</v>
      </c>
      <c r="M873" t="s">
        <v>26</v>
      </c>
      <c r="N873">
        <v>2</v>
      </c>
      <c r="P873" t="s">
        <v>27</v>
      </c>
      <c r="Q873" t="s">
        <v>1217</v>
      </c>
      <c r="S873" t="s">
        <v>29</v>
      </c>
    </row>
    <row r="874" spans="1:19" hidden="1" x14ac:dyDescent="0.2">
      <c r="A874">
        <v>332</v>
      </c>
      <c r="B874" t="s">
        <v>1218</v>
      </c>
      <c r="C874" t="s">
        <v>20</v>
      </c>
      <c r="D874">
        <v>10.61</v>
      </c>
      <c r="E874">
        <v>25</v>
      </c>
      <c r="F874" t="s">
        <v>1212</v>
      </c>
      <c r="G874" t="s">
        <v>58</v>
      </c>
      <c r="H874" t="s">
        <v>46</v>
      </c>
      <c r="I874" t="s">
        <v>683</v>
      </c>
      <c r="K874"/>
      <c r="L874" t="s">
        <v>1219</v>
      </c>
      <c r="M874" t="s">
        <v>120</v>
      </c>
      <c r="N874">
        <v>5</v>
      </c>
      <c r="P874" t="s">
        <v>27</v>
      </c>
      <c r="Q874" t="s">
        <v>1220</v>
      </c>
      <c r="S874" t="s">
        <v>29</v>
      </c>
    </row>
    <row r="875" spans="1:19" hidden="1" x14ac:dyDescent="0.2">
      <c r="A875">
        <v>333</v>
      </c>
      <c r="B875" t="s">
        <v>1221</v>
      </c>
      <c r="C875" t="s">
        <v>20</v>
      </c>
      <c r="D875">
        <v>11</v>
      </c>
      <c r="E875">
        <v>25</v>
      </c>
      <c r="F875" t="s">
        <v>1212</v>
      </c>
      <c r="G875" t="s">
        <v>58</v>
      </c>
      <c r="H875" t="s">
        <v>46</v>
      </c>
      <c r="I875" t="s">
        <v>683</v>
      </c>
      <c r="K875"/>
      <c r="L875" t="s">
        <v>1222</v>
      </c>
      <c r="M875" t="s">
        <v>26</v>
      </c>
      <c r="N875">
        <v>2</v>
      </c>
      <c r="P875" t="s">
        <v>27</v>
      </c>
      <c r="Q875" t="s">
        <v>1223</v>
      </c>
      <c r="S875" t="s">
        <v>29</v>
      </c>
    </row>
    <row r="876" spans="1:19" hidden="1" x14ac:dyDescent="0.2">
      <c r="A876">
        <v>334</v>
      </c>
      <c r="B876" t="s">
        <v>1224</v>
      </c>
      <c r="C876" t="s">
        <v>20</v>
      </c>
      <c r="D876">
        <v>10.61</v>
      </c>
      <c r="E876">
        <v>25</v>
      </c>
      <c r="F876" t="s">
        <v>1212</v>
      </c>
      <c r="G876" t="s">
        <v>58</v>
      </c>
      <c r="H876" t="s">
        <v>46</v>
      </c>
      <c r="I876" t="s">
        <v>683</v>
      </c>
      <c r="K876"/>
      <c r="L876" t="s">
        <v>1225</v>
      </c>
      <c r="M876" t="s">
        <v>26</v>
      </c>
      <c r="N876">
        <v>2</v>
      </c>
      <c r="P876" t="s">
        <v>27</v>
      </c>
      <c r="Q876" t="s">
        <v>1226</v>
      </c>
      <c r="S876" t="s">
        <v>29</v>
      </c>
    </row>
    <row r="877" spans="1:19" hidden="1" x14ac:dyDescent="0.2">
      <c r="A877">
        <v>336</v>
      </c>
      <c r="B877" t="s">
        <v>1227</v>
      </c>
      <c r="C877" t="s">
        <v>20</v>
      </c>
      <c r="D877">
        <v>10.6</v>
      </c>
      <c r="E877">
        <v>25</v>
      </c>
      <c r="F877" t="s">
        <v>1212</v>
      </c>
      <c r="G877" t="s">
        <v>58</v>
      </c>
      <c r="H877" t="s">
        <v>46</v>
      </c>
      <c r="I877" t="s">
        <v>683</v>
      </c>
      <c r="K877"/>
      <c r="L877" t="s">
        <v>1228</v>
      </c>
      <c r="M877" t="s">
        <v>26</v>
      </c>
      <c r="N877">
        <v>2</v>
      </c>
      <c r="P877" t="s">
        <v>27</v>
      </c>
      <c r="Q877" t="s">
        <v>1229</v>
      </c>
      <c r="S877" t="s">
        <v>29</v>
      </c>
    </row>
    <row r="878" spans="1:19" hidden="1" x14ac:dyDescent="0.2">
      <c r="A878">
        <v>337</v>
      </c>
      <c r="B878" t="s">
        <v>1230</v>
      </c>
      <c r="C878" t="s">
        <v>20</v>
      </c>
      <c r="D878">
        <v>10.6</v>
      </c>
      <c r="E878">
        <v>25</v>
      </c>
      <c r="F878" t="s">
        <v>1212</v>
      </c>
      <c r="G878" t="s">
        <v>58</v>
      </c>
      <c r="H878" t="s">
        <v>46</v>
      </c>
      <c r="I878" t="s">
        <v>683</v>
      </c>
      <c r="K878"/>
      <c r="L878" t="s">
        <v>1231</v>
      </c>
      <c r="M878" t="s">
        <v>26</v>
      </c>
      <c r="N878">
        <v>2</v>
      </c>
      <c r="P878" t="s">
        <v>27</v>
      </c>
      <c r="Q878" t="s">
        <v>1232</v>
      </c>
      <c r="S878" t="s">
        <v>29</v>
      </c>
    </row>
    <row r="879" spans="1:19" hidden="1" x14ac:dyDescent="0.2">
      <c r="A879">
        <v>339</v>
      </c>
      <c r="B879" t="s">
        <v>1233</v>
      </c>
      <c r="C879" t="s">
        <v>20</v>
      </c>
      <c r="D879">
        <v>11</v>
      </c>
      <c r="E879">
        <v>25</v>
      </c>
      <c r="F879" t="s">
        <v>1212</v>
      </c>
      <c r="G879" t="s">
        <v>58</v>
      </c>
      <c r="H879" t="s">
        <v>46</v>
      </c>
      <c r="I879" t="s">
        <v>683</v>
      </c>
      <c r="K879"/>
      <c r="L879" t="s">
        <v>1234</v>
      </c>
      <c r="M879" t="s">
        <v>26</v>
      </c>
      <c r="N879">
        <v>2</v>
      </c>
      <c r="P879" t="s">
        <v>27</v>
      </c>
      <c r="Q879" t="s">
        <v>1235</v>
      </c>
      <c r="S879" t="s">
        <v>29</v>
      </c>
    </row>
    <row r="880" spans="1:19" hidden="1" x14ac:dyDescent="0.2">
      <c r="A880">
        <v>340</v>
      </c>
      <c r="B880" t="s">
        <v>1236</v>
      </c>
      <c r="C880" t="s">
        <v>20</v>
      </c>
      <c r="D880">
        <v>10.6</v>
      </c>
      <c r="E880">
        <v>25</v>
      </c>
      <c r="F880" t="s">
        <v>1212</v>
      </c>
      <c r="G880" t="s">
        <v>58</v>
      </c>
      <c r="H880" t="s">
        <v>46</v>
      </c>
      <c r="I880" t="s">
        <v>683</v>
      </c>
      <c r="K880"/>
      <c r="L880" t="s">
        <v>1237</v>
      </c>
      <c r="M880" t="s">
        <v>26</v>
      </c>
      <c r="N880">
        <v>2</v>
      </c>
      <c r="P880" t="s">
        <v>27</v>
      </c>
      <c r="Q880" t="s">
        <v>1238</v>
      </c>
      <c r="S880" t="s">
        <v>29</v>
      </c>
    </row>
    <row r="881" spans="1:19" hidden="1" x14ac:dyDescent="0.2">
      <c r="A881">
        <v>343</v>
      </c>
      <c r="B881" t="s">
        <v>1239</v>
      </c>
      <c r="C881" t="s">
        <v>1240</v>
      </c>
      <c r="D881">
        <v>9.6999999999999993</v>
      </c>
      <c r="E881">
        <v>25</v>
      </c>
      <c r="F881" t="s">
        <v>1241</v>
      </c>
      <c r="G881" t="s">
        <v>144</v>
      </c>
      <c r="H881" t="s">
        <v>46</v>
      </c>
      <c r="I881" t="s">
        <v>1242</v>
      </c>
      <c r="K881"/>
      <c r="L881" t="s">
        <v>1243</v>
      </c>
      <c r="M881" t="s">
        <v>26</v>
      </c>
      <c r="N881">
        <v>2</v>
      </c>
      <c r="P881" t="s">
        <v>27</v>
      </c>
      <c r="Q881" t="s">
        <v>1244</v>
      </c>
      <c r="S881" t="s">
        <v>29</v>
      </c>
    </row>
    <row r="882" spans="1:19" hidden="1" x14ac:dyDescent="0.2">
      <c r="A882">
        <v>343</v>
      </c>
      <c r="B882" t="s">
        <v>1239</v>
      </c>
      <c r="C882" t="s">
        <v>1245</v>
      </c>
      <c r="D882">
        <v>9.2799999999999994</v>
      </c>
      <c r="E882">
        <v>25</v>
      </c>
      <c r="F882" t="s">
        <v>1241</v>
      </c>
      <c r="G882" t="s">
        <v>144</v>
      </c>
      <c r="H882" t="s">
        <v>46</v>
      </c>
      <c r="I882" t="s">
        <v>1242</v>
      </c>
      <c r="K882"/>
      <c r="L882" t="s">
        <v>1243</v>
      </c>
      <c r="M882" t="s">
        <v>26</v>
      </c>
      <c r="N882">
        <v>2</v>
      </c>
      <c r="P882" t="s">
        <v>27</v>
      </c>
      <c r="Q882" t="s">
        <v>1244</v>
      </c>
      <c r="S882" t="s">
        <v>29</v>
      </c>
    </row>
    <row r="883" spans="1:19" hidden="1" x14ac:dyDescent="0.2">
      <c r="A883">
        <v>343</v>
      </c>
      <c r="B883" t="s">
        <v>1239</v>
      </c>
      <c r="C883" t="s">
        <v>20</v>
      </c>
      <c r="D883">
        <v>9.1999999999999993</v>
      </c>
      <c r="E883">
        <v>25</v>
      </c>
      <c r="F883" t="s">
        <v>1241</v>
      </c>
      <c r="G883" t="s">
        <v>555</v>
      </c>
      <c r="H883" t="s">
        <v>46</v>
      </c>
      <c r="I883" t="s">
        <v>1246</v>
      </c>
      <c r="K883"/>
      <c r="L883" t="s">
        <v>1243</v>
      </c>
      <c r="M883" t="s">
        <v>26</v>
      </c>
      <c r="N883">
        <v>2</v>
      </c>
      <c r="P883" t="s">
        <v>27</v>
      </c>
      <c r="Q883" t="s">
        <v>1244</v>
      </c>
      <c r="S883" t="s">
        <v>29</v>
      </c>
    </row>
    <row r="884" spans="1:19" hidden="1" x14ac:dyDescent="0.2">
      <c r="A884">
        <v>344</v>
      </c>
      <c r="B884" t="s">
        <v>1247</v>
      </c>
      <c r="C884" t="s">
        <v>20</v>
      </c>
      <c r="D884">
        <v>10.06</v>
      </c>
      <c r="E884">
        <v>25</v>
      </c>
      <c r="F884" t="s">
        <v>1241</v>
      </c>
      <c r="G884" t="s">
        <v>555</v>
      </c>
      <c r="H884" t="s">
        <v>46</v>
      </c>
      <c r="I884" t="s">
        <v>1246</v>
      </c>
      <c r="K884"/>
      <c r="L884" t="s">
        <v>1248</v>
      </c>
      <c r="M884" t="s">
        <v>26</v>
      </c>
      <c r="N884">
        <v>2</v>
      </c>
      <c r="P884" t="s">
        <v>27</v>
      </c>
      <c r="Q884" t="s">
        <v>1249</v>
      </c>
      <c r="S884" t="s">
        <v>29</v>
      </c>
    </row>
    <row r="885" spans="1:19" hidden="1" x14ac:dyDescent="0.2">
      <c r="A885">
        <v>345</v>
      </c>
      <c r="B885" t="s">
        <v>1250</v>
      </c>
      <c r="C885" t="s">
        <v>20</v>
      </c>
      <c r="D885">
        <v>10.85</v>
      </c>
      <c r="E885">
        <v>25</v>
      </c>
      <c r="F885" t="s">
        <v>615</v>
      </c>
      <c r="H885" t="s">
        <v>23</v>
      </c>
      <c r="I885" t="s">
        <v>1251</v>
      </c>
      <c r="K885"/>
      <c r="L885" t="s">
        <v>1252</v>
      </c>
      <c r="M885" t="s">
        <v>26</v>
      </c>
      <c r="N885">
        <v>2</v>
      </c>
      <c r="P885" t="s">
        <v>27</v>
      </c>
      <c r="Q885" t="s">
        <v>1253</v>
      </c>
      <c r="S885" t="s">
        <v>29</v>
      </c>
    </row>
    <row r="886" spans="1:19" hidden="1" x14ac:dyDescent="0.2">
      <c r="A886">
        <v>346</v>
      </c>
      <c r="B886" t="s">
        <v>1254</v>
      </c>
      <c r="C886" t="s">
        <v>20</v>
      </c>
      <c r="D886">
        <v>8.9499999999999993</v>
      </c>
      <c r="G886" t="s">
        <v>1255</v>
      </c>
      <c r="I886" t="s">
        <v>1256</v>
      </c>
      <c r="K886"/>
      <c r="L886" t="s">
        <v>1257</v>
      </c>
      <c r="M886" t="s">
        <v>120</v>
      </c>
      <c r="N886">
        <v>5</v>
      </c>
      <c r="P886" t="s">
        <v>27</v>
      </c>
      <c r="Q886" t="s">
        <v>1258</v>
      </c>
      <c r="S886" t="s">
        <v>29</v>
      </c>
    </row>
    <row r="887" spans="1:19" hidden="1" x14ac:dyDescent="0.2">
      <c r="A887">
        <v>347</v>
      </c>
      <c r="B887" t="s">
        <v>1259</v>
      </c>
      <c r="C887" t="s">
        <v>20</v>
      </c>
      <c r="D887">
        <v>10.66</v>
      </c>
      <c r="E887">
        <v>24</v>
      </c>
      <c r="F887" t="s">
        <v>66</v>
      </c>
      <c r="G887" t="s">
        <v>71</v>
      </c>
      <c r="H887" t="s">
        <v>46</v>
      </c>
      <c r="I887" t="s">
        <v>305</v>
      </c>
      <c r="K887" t="e">
        <f>- Other measurement: W2</f>
        <v>#NAME?</v>
      </c>
      <c r="L887" t="s">
        <v>1260</v>
      </c>
      <c r="M887" t="s">
        <v>26</v>
      </c>
      <c r="N887">
        <v>2</v>
      </c>
      <c r="P887" t="s">
        <v>27</v>
      </c>
      <c r="Q887" t="s">
        <v>1261</v>
      </c>
      <c r="S887" t="s">
        <v>29</v>
      </c>
    </row>
    <row r="888" spans="1:19" hidden="1" x14ac:dyDescent="0.2">
      <c r="A888">
        <v>347</v>
      </c>
      <c r="B888" t="s">
        <v>1259</v>
      </c>
      <c r="C888" t="s">
        <v>20</v>
      </c>
      <c r="D888">
        <v>11.02</v>
      </c>
      <c r="E888">
        <v>16</v>
      </c>
      <c r="F888" t="s">
        <v>79</v>
      </c>
      <c r="G888" t="s">
        <v>55</v>
      </c>
      <c r="H888" t="s">
        <v>46</v>
      </c>
      <c r="I888" t="s">
        <v>655</v>
      </c>
      <c r="K888" t="e">
        <f>- Other measurement: W2</f>
        <v>#NAME?</v>
      </c>
      <c r="L888" t="s">
        <v>1260</v>
      </c>
      <c r="M888" t="s">
        <v>26</v>
      </c>
      <c r="N888">
        <v>2</v>
      </c>
      <c r="P888" t="s">
        <v>27</v>
      </c>
      <c r="Q888" t="s">
        <v>1261</v>
      </c>
      <c r="S888" t="s">
        <v>29</v>
      </c>
    </row>
    <row r="889" spans="1:19" hidden="1" x14ac:dyDescent="0.2">
      <c r="A889">
        <v>347</v>
      </c>
      <c r="B889" t="s">
        <v>1259</v>
      </c>
      <c r="C889" t="s">
        <v>20</v>
      </c>
      <c r="D889">
        <v>10.83</v>
      </c>
      <c r="E889">
        <v>18</v>
      </c>
      <c r="F889" t="s">
        <v>79</v>
      </c>
      <c r="G889" t="s">
        <v>63</v>
      </c>
      <c r="H889" t="s">
        <v>46</v>
      </c>
      <c r="I889" t="s">
        <v>214</v>
      </c>
      <c r="K889" t="e">
        <f>- Other measurement: W2</f>
        <v>#NAME?</v>
      </c>
      <c r="L889" t="s">
        <v>1260</v>
      </c>
      <c r="M889" t="s">
        <v>26</v>
      </c>
      <c r="N889">
        <v>2</v>
      </c>
      <c r="P889" t="s">
        <v>27</v>
      </c>
      <c r="Q889" t="s">
        <v>1261</v>
      </c>
      <c r="S889" t="s">
        <v>29</v>
      </c>
    </row>
    <row r="890" spans="1:19" hidden="1" x14ac:dyDescent="0.2">
      <c r="A890">
        <v>347</v>
      </c>
      <c r="B890" t="s">
        <v>1259</v>
      </c>
      <c r="C890" t="s">
        <v>20</v>
      </c>
      <c r="D890">
        <v>10.68</v>
      </c>
      <c r="E890">
        <v>25</v>
      </c>
      <c r="F890" t="s">
        <v>79</v>
      </c>
      <c r="G890" t="s">
        <v>63</v>
      </c>
      <c r="H890" t="s">
        <v>46</v>
      </c>
      <c r="I890" t="s">
        <v>214</v>
      </c>
      <c r="K890" t="e">
        <f>- Other measurement: W2</f>
        <v>#NAME?</v>
      </c>
      <c r="L890" t="s">
        <v>1260</v>
      </c>
      <c r="M890" t="s">
        <v>26</v>
      </c>
      <c r="N890">
        <v>2</v>
      </c>
      <c r="P890" t="s">
        <v>27</v>
      </c>
      <c r="Q890" t="s">
        <v>1261</v>
      </c>
      <c r="S890" t="s">
        <v>29</v>
      </c>
    </row>
    <row r="891" spans="1:19" hidden="1" x14ac:dyDescent="0.2">
      <c r="A891">
        <v>348</v>
      </c>
      <c r="B891" t="s">
        <v>1262</v>
      </c>
      <c r="C891" t="s">
        <v>20</v>
      </c>
      <c r="D891">
        <v>9.49</v>
      </c>
      <c r="E891" t="s">
        <v>363</v>
      </c>
      <c r="F891">
        <v>25</v>
      </c>
      <c r="H891" t="s">
        <v>23</v>
      </c>
      <c r="I891" t="s">
        <v>1251</v>
      </c>
      <c r="K891"/>
      <c r="L891" t="s">
        <v>1263</v>
      </c>
      <c r="M891" t="s">
        <v>26</v>
      </c>
      <c r="N891">
        <v>2</v>
      </c>
      <c r="P891" t="s">
        <v>27</v>
      </c>
      <c r="Q891" t="s">
        <v>1264</v>
      </c>
      <c r="S891" t="s">
        <v>29</v>
      </c>
    </row>
    <row r="892" spans="1:19" hidden="1" x14ac:dyDescent="0.2">
      <c r="A892">
        <v>349</v>
      </c>
      <c r="B892" t="s">
        <v>1265</v>
      </c>
      <c r="C892" t="s">
        <v>1240</v>
      </c>
      <c r="D892">
        <v>9.7200000000000006</v>
      </c>
      <c r="E892">
        <v>25</v>
      </c>
      <c r="F892" t="s">
        <v>1241</v>
      </c>
      <c r="G892" t="s">
        <v>144</v>
      </c>
      <c r="H892" t="s">
        <v>46</v>
      </c>
      <c r="I892" t="s">
        <v>1242</v>
      </c>
      <c r="K892"/>
      <c r="L892" t="s">
        <v>1266</v>
      </c>
      <c r="M892" t="s">
        <v>26</v>
      </c>
      <c r="N892">
        <v>2</v>
      </c>
      <c r="P892" t="s">
        <v>27</v>
      </c>
      <c r="Q892" t="s">
        <v>1267</v>
      </c>
      <c r="S892" t="s">
        <v>29</v>
      </c>
    </row>
    <row r="893" spans="1:19" hidden="1" x14ac:dyDescent="0.2">
      <c r="A893">
        <v>349</v>
      </c>
      <c r="B893" t="s">
        <v>1265</v>
      </c>
      <c r="C893" t="s">
        <v>1245</v>
      </c>
      <c r="D893">
        <v>9.6300000000000008</v>
      </c>
      <c r="E893">
        <v>25</v>
      </c>
      <c r="F893" t="s">
        <v>1241</v>
      </c>
      <c r="G893" t="s">
        <v>144</v>
      </c>
      <c r="H893" t="s">
        <v>46</v>
      </c>
      <c r="I893" t="s">
        <v>1242</v>
      </c>
      <c r="K893"/>
      <c r="L893" t="s">
        <v>1266</v>
      </c>
      <c r="M893" t="s">
        <v>26</v>
      </c>
      <c r="N893">
        <v>2</v>
      </c>
      <c r="P893" t="s">
        <v>27</v>
      </c>
      <c r="Q893" t="s">
        <v>1267</v>
      </c>
      <c r="S893" t="s">
        <v>29</v>
      </c>
    </row>
    <row r="894" spans="1:19" hidden="1" x14ac:dyDescent="0.2">
      <c r="A894">
        <v>349</v>
      </c>
      <c r="B894" t="s">
        <v>1265</v>
      </c>
      <c r="C894" t="s">
        <v>20</v>
      </c>
      <c r="D894">
        <v>9.5299999999999994</v>
      </c>
      <c r="E894">
        <v>25</v>
      </c>
      <c r="F894" t="s">
        <v>1241</v>
      </c>
      <c r="G894" t="s">
        <v>555</v>
      </c>
      <c r="H894" t="s">
        <v>46</v>
      </c>
      <c r="I894" t="s">
        <v>1246</v>
      </c>
      <c r="K894"/>
      <c r="L894" t="s">
        <v>1266</v>
      </c>
      <c r="M894" t="s">
        <v>26</v>
      </c>
      <c r="N894">
        <v>2</v>
      </c>
      <c r="P894" t="s">
        <v>27</v>
      </c>
      <c r="Q894" t="s">
        <v>1267</v>
      </c>
      <c r="S894" t="s">
        <v>29</v>
      </c>
    </row>
    <row r="895" spans="1:19" hidden="1" x14ac:dyDescent="0.2">
      <c r="A895">
        <v>350</v>
      </c>
      <c r="B895" t="s">
        <v>1268</v>
      </c>
      <c r="C895" t="s">
        <v>20</v>
      </c>
      <c r="D895">
        <v>9.3800000000000008</v>
      </c>
      <c r="E895">
        <v>25</v>
      </c>
      <c r="F895" t="s">
        <v>1269</v>
      </c>
      <c r="G895" t="s">
        <v>555</v>
      </c>
      <c r="H895" t="s">
        <v>46</v>
      </c>
      <c r="I895" t="s">
        <v>1246</v>
      </c>
      <c r="K895"/>
      <c r="L895" t="s">
        <v>1270</v>
      </c>
      <c r="M895" t="s">
        <v>26</v>
      </c>
      <c r="N895">
        <v>2</v>
      </c>
      <c r="P895" t="s">
        <v>27</v>
      </c>
      <c r="Q895" t="s">
        <v>1271</v>
      </c>
      <c r="S895" t="s">
        <v>29</v>
      </c>
    </row>
    <row r="896" spans="1:19" hidden="1" x14ac:dyDescent="0.2">
      <c r="A896">
        <v>350</v>
      </c>
      <c r="B896" t="s">
        <v>1268</v>
      </c>
      <c r="C896" t="s">
        <v>20</v>
      </c>
      <c r="D896">
        <v>9.44</v>
      </c>
      <c r="E896">
        <v>25</v>
      </c>
      <c r="F896" t="s">
        <v>1269</v>
      </c>
      <c r="G896" t="s">
        <v>555</v>
      </c>
      <c r="H896" t="s">
        <v>46</v>
      </c>
      <c r="I896" t="s">
        <v>1246</v>
      </c>
      <c r="K896"/>
      <c r="L896" t="s">
        <v>1270</v>
      </c>
      <c r="M896" t="s">
        <v>26</v>
      </c>
      <c r="N896">
        <v>2</v>
      </c>
      <c r="P896" t="s">
        <v>27</v>
      </c>
      <c r="Q896" t="s">
        <v>1271</v>
      </c>
      <c r="S896" t="s">
        <v>29</v>
      </c>
    </row>
    <row r="897" spans="1:19" hidden="1" x14ac:dyDescent="0.2">
      <c r="A897">
        <v>351</v>
      </c>
      <c r="B897" t="s">
        <v>1272</v>
      </c>
      <c r="C897" t="s">
        <v>20</v>
      </c>
      <c r="D897">
        <v>9.39</v>
      </c>
      <c r="E897">
        <v>25</v>
      </c>
      <c r="F897" t="s">
        <v>1241</v>
      </c>
      <c r="G897" t="s">
        <v>555</v>
      </c>
      <c r="H897" t="s">
        <v>46</v>
      </c>
      <c r="I897" t="s">
        <v>1246</v>
      </c>
      <c r="K897"/>
      <c r="L897" t="s">
        <v>1273</v>
      </c>
      <c r="M897" t="s">
        <v>26</v>
      </c>
      <c r="N897">
        <v>2</v>
      </c>
      <c r="P897" t="s">
        <v>27</v>
      </c>
      <c r="Q897" t="s">
        <v>1274</v>
      </c>
      <c r="S897" t="s">
        <v>29</v>
      </c>
    </row>
    <row r="898" spans="1:19" hidden="1" x14ac:dyDescent="0.2">
      <c r="A898">
        <v>354</v>
      </c>
      <c r="B898" t="s">
        <v>1275</v>
      </c>
      <c r="C898" t="s">
        <v>20</v>
      </c>
      <c r="D898">
        <v>10.59</v>
      </c>
      <c r="E898">
        <v>18</v>
      </c>
      <c r="F898" t="s">
        <v>79</v>
      </c>
      <c r="G898" t="s">
        <v>63</v>
      </c>
      <c r="H898" t="s">
        <v>46</v>
      </c>
      <c r="I898" t="s">
        <v>214</v>
      </c>
      <c r="K898"/>
      <c r="L898" t="s">
        <v>1276</v>
      </c>
      <c r="M898" t="s">
        <v>26</v>
      </c>
      <c r="N898">
        <v>2</v>
      </c>
      <c r="P898" t="s">
        <v>27</v>
      </c>
      <c r="Q898" t="s">
        <v>1277</v>
      </c>
      <c r="S898" t="s">
        <v>29</v>
      </c>
    </row>
    <row r="899" spans="1:19" hidden="1" x14ac:dyDescent="0.2">
      <c r="A899">
        <v>354</v>
      </c>
      <c r="B899" t="s">
        <v>1275</v>
      </c>
      <c r="C899" t="s">
        <v>20</v>
      </c>
      <c r="D899">
        <v>10.49</v>
      </c>
      <c r="E899">
        <v>25</v>
      </c>
      <c r="F899" t="s">
        <v>79</v>
      </c>
      <c r="G899" t="s">
        <v>63</v>
      </c>
      <c r="H899" t="s">
        <v>46</v>
      </c>
      <c r="I899" t="s">
        <v>214</v>
      </c>
      <c r="K899"/>
      <c r="L899" t="s">
        <v>1276</v>
      </c>
      <c r="M899" t="s">
        <v>26</v>
      </c>
      <c r="N899">
        <v>2</v>
      </c>
      <c r="P899" t="s">
        <v>27</v>
      </c>
      <c r="Q899" t="s">
        <v>1277</v>
      </c>
      <c r="S899" t="s">
        <v>29</v>
      </c>
    </row>
    <row r="900" spans="1:19" hidden="1" x14ac:dyDescent="0.2">
      <c r="A900">
        <v>355</v>
      </c>
      <c r="B900" t="s">
        <v>1278</v>
      </c>
      <c r="C900" t="s">
        <v>20</v>
      </c>
      <c r="D900">
        <v>10.36</v>
      </c>
      <c r="E900">
        <v>25</v>
      </c>
      <c r="F900" t="s">
        <v>615</v>
      </c>
      <c r="H900" t="s">
        <v>23</v>
      </c>
      <c r="I900" t="s">
        <v>1251</v>
      </c>
      <c r="K900"/>
      <c r="L900" t="s">
        <v>1279</v>
      </c>
      <c r="M900" t="s">
        <v>26</v>
      </c>
      <c r="N900">
        <v>2</v>
      </c>
      <c r="P900" t="s">
        <v>27</v>
      </c>
      <c r="Q900" t="s">
        <v>1280</v>
      </c>
      <c r="S900" t="s">
        <v>29</v>
      </c>
    </row>
    <row r="901" spans="1:19" hidden="1" x14ac:dyDescent="0.2">
      <c r="A901">
        <v>358</v>
      </c>
      <c r="B901" t="s">
        <v>1281</v>
      </c>
      <c r="C901" t="s">
        <v>1240</v>
      </c>
      <c r="D901">
        <v>10.56</v>
      </c>
      <c r="E901">
        <v>25</v>
      </c>
      <c r="F901" t="s">
        <v>615</v>
      </c>
      <c r="H901" t="s">
        <v>23</v>
      </c>
      <c r="I901" t="s">
        <v>1251</v>
      </c>
      <c r="K901"/>
      <c r="L901" t="s">
        <v>1282</v>
      </c>
      <c r="M901" t="s">
        <v>26</v>
      </c>
      <c r="N901">
        <v>2</v>
      </c>
      <c r="P901" t="s">
        <v>27</v>
      </c>
      <c r="Q901" t="s">
        <v>1283</v>
      </c>
      <c r="S901" t="s">
        <v>29</v>
      </c>
    </row>
    <row r="902" spans="1:19" hidden="1" x14ac:dyDescent="0.2">
      <c r="A902">
        <v>358</v>
      </c>
      <c r="B902" t="s">
        <v>1281</v>
      </c>
      <c r="C902" t="s">
        <v>1245</v>
      </c>
      <c r="D902">
        <v>10.61</v>
      </c>
      <c r="E902" t="s">
        <v>414</v>
      </c>
      <c r="F902" t="s">
        <v>615</v>
      </c>
      <c r="H902" t="s">
        <v>23</v>
      </c>
      <c r="I902" t="s">
        <v>1251</v>
      </c>
      <c r="K902"/>
      <c r="L902" t="s">
        <v>1282</v>
      </c>
      <c r="M902" t="s">
        <v>26</v>
      </c>
      <c r="N902">
        <v>2</v>
      </c>
      <c r="P902" t="s">
        <v>27</v>
      </c>
      <c r="Q902" t="s">
        <v>1283</v>
      </c>
      <c r="S902" t="s">
        <v>29</v>
      </c>
    </row>
    <row r="903" spans="1:19" hidden="1" x14ac:dyDescent="0.2">
      <c r="A903">
        <v>361</v>
      </c>
      <c r="B903" t="s">
        <v>1284</v>
      </c>
      <c r="C903" t="s">
        <v>20</v>
      </c>
      <c r="D903">
        <v>11.34</v>
      </c>
      <c r="E903">
        <v>20</v>
      </c>
      <c r="F903" t="s">
        <v>410</v>
      </c>
      <c r="G903" t="s">
        <v>63</v>
      </c>
      <c r="H903" t="s">
        <v>46</v>
      </c>
      <c r="I903" t="s">
        <v>214</v>
      </c>
      <c r="K903"/>
      <c r="L903" t="s">
        <v>1285</v>
      </c>
      <c r="M903" t="s">
        <v>26</v>
      </c>
      <c r="N903">
        <v>2</v>
      </c>
      <c r="P903" t="s">
        <v>27</v>
      </c>
      <c r="Q903" t="s">
        <v>1286</v>
      </c>
      <c r="S903" t="s">
        <v>29</v>
      </c>
    </row>
    <row r="904" spans="1:19" hidden="1" x14ac:dyDescent="0.2">
      <c r="A904">
        <v>361</v>
      </c>
      <c r="B904" t="s">
        <v>1284</v>
      </c>
      <c r="C904" t="s">
        <v>20</v>
      </c>
      <c r="D904">
        <v>11.23</v>
      </c>
      <c r="E904">
        <v>25</v>
      </c>
      <c r="F904" t="s">
        <v>410</v>
      </c>
      <c r="G904" t="s">
        <v>63</v>
      </c>
      <c r="H904" t="s">
        <v>46</v>
      </c>
      <c r="I904" t="s">
        <v>214</v>
      </c>
      <c r="K904"/>
      <c r="L904" t="s">
        <v>1285</v>
      </c>
      <c r="M904" t="s">
        <v>26</v>
      </c>
      <c r="N904">
        <v>2</v>
      </c>
      <c r="P904" t="s">
        <v>27</v>
      </c>
      <c r="Q904" t="s">
        <v>1286</v>
      </c>
      <c r="S904" t="s">
        <v>29</v>
      </c>
    </row>
    <row r="905" spans="1:19" hidden="1" x14ac:dyDescent="0.2">
      <c r="A905">
        <v>362</v>
      </c>
      <c r="B905" t="s">
        <v>1287</v>
      </c>
      <c r="C905" t="s">
        <v>20</v>
      </c>
      <c r="D905">
        <v>9.85</v>
      </c>
      <c r="E905">
        <v>25</v>
      </c>
      <c r="F905" t="s">
        <v>615</v>
      </c>
      <c r="H905" t="s">
        <v>23</v>
      </c>
      <c r="I905" t="s">
        <v>1251</v>
      </c>
      <c r="K905"/>
      <c r="L905" t="s">
        <v>1288</v>
      </c>
      <c r="M905" t="s">
        <v>26</v>
      </c>
      <c r="N905">
        <v>2</v>
      </c>
      <c r="P905" t="s">
        <v>27</v>
      </c>
      <c r="Q905" t="s">
        <v>1289</v>
      </c>
      <c r="S905" t="s">
        <v>29</v>
      </c>
    </row>
    <row r="906" spans="1:19" hidden="1" x14ac:dyDescent="0.2">
      <c r="A906">
        <v>365</v>
      </c>
      <c r="B906" t="s">
        <v>1290</v>
      </c>
      <c r="C906" t="s">
        <v>20</v>
      </c>
      <c r="D906">
        <v>6.95</v>
      </c>
      <c r="F906" t="s">
        <v>1291</v>
      </c>
      <c r="G906" t="s">
        <v>240</v>
      </c>
      <c r="H906" t="s">
        <v>23</v>
      </c>
      <c r="I906" t="s">
        <v>1292</v>
      </c>
      <c r="K906"/>
      <c r="L906" t="s">
        <v>1293</v>
      </c>
      <c r="M906" t="s">
        <v>26</v>
      </c>
      <c r="N906">
        <v>2</v>
      </c>
      <c r="P906" t="s">
        <v>27</v>
      </c>
      <c r="Q906" t="s">
        <v>1294</v>
      </c>
      <c r="S906" t="s">
        <v>29</v>
      </c>
    </row>
    <row r="907" spans="1:19" hidden="1" x14ac:dyDescent="0.2">
      <c r="A907">
        <v>366</v>
      </c>
      <c r="B907" t="s">
        <v>1295</v>
      </c>
      <c r="C907" t="s">
        <v>20</v>
      </c>
      <c r="D907">
        <v>10.72</v>
      </c>
      <c r="E907">
        <v>25</v>
      </c>
      <c r="F907" t="s">
        <v>615</v>
      </c>
      <c r="H907" t="s">
        <v>23</v>
      </c>
      <c r="I907" t="s">
        <v>1251</v>
      </c>
      <c r="K907"/>
      <c r="L907" t="s">
        <v>1296</v>
      </c>
      <c r="M907" t="s">
        <v>26</v>
      </c>
      <c r="N907">
        <v>2</v>
      </c>
      <c r="P907" t="s">
        <v>27</v>
      </c>
      <c r="Q907" t="s">
        <v>1297</v>
      </c>
      <c r="S907" t="s">
        <v>29</v>
      </c>
    </row>
    <row r="908" spans="1:19" hidden="1" x14ac:dyDescent="0.2">
      <c r="A908">
        <v>367</v>
      </c>
      <c r="B908" t="s">
        <v>1298</v>
      </c>
      <c r="C908" t="s">
        <v>20</v>
      </c>
      <c r="D908">
        <v>10.32</v>
      </c>
      <c r="E908">
        <v>25</v>
      </c>
      <c r="F908" t="s">
        <v>1241</v>
      </c>
      <c r="G908" t="s">
        <v>555</v>
      </c>
      <c r="H908" t="s">
        <v>46</v>
      </c>
      <c r="I908" t="s">
        <v>1246</v>
      </c>
      <c r="K908"/>
      <c r="L908" t="s">
        <v>1299</v>
      </c>
      <c r="M908" t="s">
        <v>26</v>
      </c>
      <c r="N908">
        <v>2</v>
      </c>
      <c r="P908" t="s">
        <v>27</v>
      </c>
      <c r="Q908" t="s">
        <v>1300</v>
      </c>
      <c r="S908" t="s">
        <v>29</v>
      </c>
    </row>
    <row r="909" spans="1:19" hidden="1" x14ac:dyDescent="0.2">
      <c r="A909">
        <v>369</v>
      </c>
      <c r="B909" t="s">
        <v>1301</v>
      </c>
      <c r="C909" t="s">
        <v>20</v>
      </c>
      <c r="D909">
        <v>11.04</v>
      </c>
      <c r="E909">
        <v>25</v>
      </c>
      <c r="F909" t="s">
        <v>615</v>
      </c>
      <c r="H909" t="s">
        <v>23</v>
      </c>
      <c r="I909" t="s">
        <v>1251</v>
      </c>
      <c r="K909"/>
      <c r="L909" t="s">
        <v>1302</v>
      </c>
      <c r="M909" t="s">
        <v>26</v>
      </c>
      <c r="N909">
        <v>2</v>
      </c>
      <c r="P909" t="s">
        <v>27</v>
      </c>
      <c r="Q909" t="s">
        <v>1303</v>
      </c>
      <c r="S909" t="s">
        <v>29</v>
      </c>
    </row>
    <row r="910" spans="1:19" hidden="1" x14ac:dyDescent="0.2">
      <c r="A910">
        <v>372</v>
      </c>
      <c r="B910" t="s">
        <v>1304</v>
      </c>
      <c r="C910" t="s">
        <v>48</v>
      </c>
      <c r="D910">
        <v>3.04</v>
      </c>
      <c r="E910" t="s">
        <v>86</v>
      </c>
      <c r="G910" t="s">
        <v>55</v>
      </c>
      <c r="H910" t="s">
        <v>23</v>
      </c>
      <c r="I910" t="s">
        <v>87</v>
      </c>
      <c r="K910"/>
      <c r="L910" t="s">
        <v>1305</v>
      </c>
      <c r="M910" t="s">
        <v>26</v>
      </c>
      <c r="N910">
        <v>2</v>
      </c>
      <c r="P910" t="s">
        <v>27</v>
      </c>
      <c r="Q910" t="s">
        <v>1306</v>
      </c>
      <c r="S910" t="s">
        <v>50</v>
      </c>
    </row>
    <row r="911" spans="1:19" hidden="1" x14ac:dyDescent="0.2">
      <c r="A911">
        <v>373</v>
      </c>
      <c r="B911" t="s">
        <v>1307</v>
      </c>
      <c r="C911" t="s">
        <v>20</v>
      </c>
      <c r="D911">
        <v>9.15</v>
      </c>
      <c r="G911" t="s">
        <v>1255</v>
      </c>
      <c r="I911" t="s">
        <v>1256</v>
      </c>
      <c r="K911"/>
      <c r="L911" t="s">
        <v>1308</v>
      </c>
      <c r="M911" t="s">
        <v>771</v>
      </c>
      <c r="N911">
        <v>4</v>
      </c>
      <c r="P911" t="s">
        <v>27</v>
      </c>
      <c r="Q911" t="s">
        <v>1309</v>
      </c>
      <c r="S911" t="s">
        <v>29</v>
      </c>
    </row>
    <row r="912" spans="1:19" hidden="1" x14ac:dyDescent="0.2">
      <c r="A912">
        <v>376</v>
      </c>
      <c r="B912" t="s">
        <v>1310</v>
      </c>
      <c r="C912" t="s">
        <v>20</v>
      </c>
      <c r="D912">
        <v>9.43</v>
      </c>
      <c r="G912" t="s">
        <v>1255</v>
      </c>
      <c r="I912" t="s">
        <v>1256</v>
      </c>
      <c r="K912"/>
      <c r="L912" t="s">
        <v>1311</v>
      </c>
      <c r="M912" t="s">
        <v>26</v>
      </c>
      <c r="N912">
        <v>2</v>
      </c>
      <c r="P912" t="s">
        <v>27</v>
      </c>
      <c r="Q912" t="s">
        <v>1312</v>
      </c>
      <c r="S912" t="s">
        <v>29</v>
      </c>
    </row>
    <row r="913" spans="1:19" hidden="1" x14ac:dyDescent="0.2">
      <c r="A913">
        <v>377</v>
      </c>
      <c r="B913" t="s">
        <v>1313</v>
      </c>
      <c r="C913" t="s">
        <v>20</v>
      </c>
      <c r="D913">
        <v>10.42</v>
      </c>
      <c r="E913">
        <v>25</v>
      </c>
      <c r="F913" t="s">
        <v>615</v>
      </c>
      <c r="H913" t="s">
        <v>23</v>
      </c>
      <c r="I913" t="s">
        <v>1251</v>
      </c>
      <c r="K913"/>
      <c r="L913" t="s">
        <v>1314</v>
      </c>
      <c r="M913" t="s">
        <v>26</v>
      </c>
      <c r="N913">
        <v>2</v>
      </c>
      <c r="P913" t="s">
        <v>27</v>
      </c>
      <c r="Q913" t="s">
        <v>1315</v>
      </c>
      <c r="S913" t="s">
        <v>29</v>
      </c>
    </row>
    <row r="914" spans="1:19" hidden="1" x14ac:dyDescent="0.2">
      <c r="A914">
        <v>378</v>
      </c>
      <c r="B914" t="s">
        <v>1316</v>
      </c>
      <c r="C914" t="s">
        <v>20</v>
      </c>
      <c r="D914">
        <v>10.37</v>
      </c>
      <c r="E914">
        <v>25</v>
      </c>
      <c r="F914" t="s">
        <v>615</v>
      </c>
      <c r="H914" t="s">
        <v>23</v>
      </c>
      <c r="I914" t="s">
        <v>1251</v>
      </c>
      <c r="K914"/>
      <c r="L914" t="s">
        <v>1317</v>
      </c>
      <c r="M914" t="s">
        <v>26</v>
      </c>
      <c r="N914">
        <v>2</v>
      </c>
      <c r="P914" t="s">
        <v>27</v>
      </c>
      <c r="Q914" t="s">
        <v>1318</v>
      </c>
      <c r="S914" t="s">
        <v>29</v>
      </c>
    </row>
    <row r="915" spans="1:19" hidden="1" x14ac:dyDescent="0.2">
      <c r="A915">
        <v>379</v>
      </c>
      <c r="B915" t="s">
        <v>1319</v>
      </c>
      <c r="C915" t="s">
        <v>20</v>
      </c>
      <c r="D915">
        <v>9.89</v>
      </c>
      <c r="E915">
        <v>25</v>
      </c>
      <c r="F915" t="s">
        <v>1320</v>
      </c>
      <c r="G915" t="s">
        <v>22</v>
      </c>
      <c r="H915" t="s">
        <v>23</v>
      </c>
      <c r="I915" t="s">
        <v>24</v>
      </c>
      <c r="K915"/>
      <c r="L915" t="s">
        <v>1321</v>
      </c>
      <c r="M915" t="s">
        <v>26</v>
      </c>
      <c r="N915">
        <v>2</v>
      </c>
      <c r="P915" t="s">
        <v>27</v>
      </c>
      <c r="Q915" t="s">
        <v>1322</v>
      </c>
      <c r="S915" t="s">
        <v>29</v>
      </c>
    </row>
    <row r="916" spans="1:19" hidden="1" x14ac:dyDescent="0.2">
      <c r="A916">
        <v>380</v>
      </c>
      <c r="B916" t="s">
        <v>1323</v>
      </c>
      <c r="C916" t="s">
        <v>20</v>
      </c>
      <c r="D916">
        <v>12.13</v>
      </c>
      <c r="E916">
        <v>25</v>
      </c>
      <c r="F916" t="s">
        <v>1324</v>
      </c>
      <c r="G916" t="s">
        <v>71</v>
      </c>
      <c r="H916" t="s">
        <v>23</v>
      </c>
      <c r="I916" t="s">
        <v>24</v>
      </c>
      <c r="K916"/>
      <c r="L916" t="s">
        <v>1325</v>
      </c>
      <c r="M916" t="s">
        <v>26</v>
      </c>
      <c r="N916">
        <v>2</v>
      </c>
      <c r="P916" t="s">
        <v>27</v>
      </c>
      <c r="Q916" t="s">
        <v>1326</v>
      </c>
      <c r="S916" t="s">
        <v>29</v>
      </c>
    </row>
    <row r="917" spans="1:19" hidden="1" x14ac:dyDescent="0.2">
      <c r="A917">
        <v>381</v>
      </c>
      <c r="B917" t="s">
        <v>1327</v>
      </c>
      <c r="C917" t="s">
        <v>20</v>
      </c>
      <c r="D917">
        <v>9.25</v>
      </c>
      <c r="E917">
        <v>25</v>
      </c>
      <c r="F917" t="s">
        <v>1241</v>
      </c>
      <c r="G917" t="s">
        <v>555</v>
      </c>
      <c r="H917" t="s">
        <v>46</v>
      </c>
      <c r="I917" t="s">
        <v>1246</v>
      </c>
      <c r="K917"/>
      <c r="L917" t="s">
        <v>1328</v>
      </c>
      <c r="M917" t="s">
        <v>26</v>
      </c>
      <c r="N917">
        <v>2</v>
      </c>
      <c r="P917" t="s">
        <v>27</v>
      </c>
      <c r="Q917" t="s">
        <v>1329</v>
      </c>
      <c r="S917" t="s">
        <v>29</v>
      </c>
    </row>
    <row r="918" spans="1:19" hidden="1" x14ac:dyDescent="0.2">
      <c r="A918">
        <v>382</v>
      </c>
      <c r="B918" t="s">
        <v>1330</v>
      </c>
      <c r="C918" t="s">
        <v>20</v>
      </c>
      <c r="D918">
        <v>10.48</v>
      </c>
      <c r="E918">
        <v>10</v>
      </c>
      <c r="F918" s="1" t="s">
        <v>1331</v>
      </c>
      <c r="G918" t="s">
        <v>55</v>
      </c>
      <c r="H918" t="s">
        <v>46</v>
      </c>
      <c r="I918" t="s">
        <v>237</v>
      </c>
      <c r="K918"/>
      <c r="L918" t="s">
        <v>1332</v>
      </c>
      <c r="M918" t="s">
        <v>26</v>
      </c>
      <c r="N918">
        <v>2</v>
      </c>
      <c r="P918" t="s">
        <v>27</v>
      </c>
      <c r="Q918" t="s">
        <v>1333</v>
      </c>
      <c r="S918" t="s">
        <v>29</v>
      </c>
    </row>
    <row r="919" spans="1:19" hidden="1" x14ac:dyDescent="0.2">
      <c r="A919">
        <v>382</v>
      </c>
      <c r="B919" t="s">
        <v>1330</v>
      </c>
      <c r="C919" t="s">
        <v>73</v>
      </c>
      <c r="D919">
        <v>6.67</v>
      </c>
      <c r="E919">
        <v>10</v>
      </c>
      <c r="F919" s="1" t="s">
        <v>1331</v>
      </c>
      <c r="G919" t="s">
        <v>55</v>
      </c>
      <c r="H919" t="s">
        <v>46</v>
      </c>
      <c r="I919" t="s">
        <v>237</v>
      </c>
      <c r="K919"/>
      <c r="L919" t="s">
        <v>1332</v>
      </c>
      <c r="M919" t="s">
        <v>26</v>
      </c>
      <c r="N919">
        <v>2</v>
      </c>
      <c r="P919" t="s">
        <v>27</v>
      </c>
      <c r="Q919" t="s">
        <v>1333</v>
      </c>
      <c r="S919" t="s">
        <v>29</v>
      </c>
    </row>
    <row r="920" spans="1:19" hidden="1" x14ac:dyDescent="0.2">
      <c r="A920">
        <v>383</v>
      </c>
      <c r="B920" t="s">
        <v>1334</v>
      </c>
      <c r="C920" t="s">
        <v>48</v>
      </c>
      <c r="D920">
        <v>3.8</v>
      </c>
      <c r="F920" t="s">
        <v>615</v>
      </c>
      <c r="H920" t="s">
        <v>23</v>
      </c>
      <c r="I920" t="s">
        <v>1335</v>
      </c>
      <c r="K920"/>
      <c r="L920" t="s">
        <v>1336</v>
      </c>
      <c r="M920" t="s">
        <v>26</v>
      </c>
      <c r="N920">
        <v>2</v>
      </c>
      <c r="P920" t="s">
        <v>27</v>
      </c>
      <c r="Q920" t="s">
        <v>1337</v>
      </c>
      <c r="S920" t="s">
        <v>50</v>
      </c>
    </row>
    <row r="921" spans="1:19" hidden="1" x14ac:dyDescent="0.2">
      <c r="A921">
        <v>385</v>
      </c>
      <c r="B921" t="s">
        <v>1338</v>
      </c>
      <c r="C921" t="s">
        <v>1245</v>
      </c>
      <c r="D921">
        <v>10.17</v>
      </c>
      <c r="E921">
        <v>25</v>
      </c>
      <c r="F921" t="s">
        <v>1339</v>
      </c>
      <c r="G921" t="s">
        <v>63</v>
      </c>
      <c r="H921" t="s">
        <v>46</v>
      </c>
      <c r="I921" t="s">
        <v>214</v>
      </c>
      <c r="K921"/>
      <c r="L921" t="s">
        <v>1340</v>
      </c>
      <c r="M921" t="s">
        <v>1341</v>
      </c>
      <c r="N921">
        <v>3</v>
      </c>
      <c r="P921" t="s">
        <v>27</v>
      </c>
      <c r="Q921" t="s">
        <v>1342</v>
      </c>
      <c r="S921" t="s">
        <v>29</v>
      </c>
    </row>
    <row r="922" spans="1:19" ht="102" x14ac:dyDescent="0.2">
      <c r="A922">
        <v>387</v>
      </c>
      <c r="B922" t="s">
        <v>1343</v>
      </c>
      <c r="C922" t="s">
        <v>20</v>
      </c>
      <c r="D922">
        <v>4.6029999999999998</v>
      </c>
      <c r="E922">
        <v>25</v>
      </c>
      <c r="F922" s="1" t="s">
        <v>1344</v>
      </c>
      <c r="G922" t="s">
        <v>31</v>
      </c>
      <c r="H922" t="s">
        <v>36</v>
      </c>
      <c r="I922" t="s">
        <v>1345</v>
      </c>
      <c r="K922" s="5" t="s">
        <v>1346</v>
      </c>
      <c r="L922" t="s">
        <v>1347</v>
      </c>
      <c r="M922" t="s">
        <v>120</v>
      </c>
      <c r="N922">
        <v>5</v>
      </c>
      <c r="P922" t="s">
        <v>27</v>
      </c>
      <c r="Q922" t="s">
        <v>1348</v>
      </c>
      <c r="S922" t="s">
        <v>29</v>
      </c>
    </row>
    <row r="923" spans="1:19" ht="85" x14ac:dyDescent="0.2">
      <c r="A923">
        <v>387</v>
      </c>
      <c r="B923" t="s">
        <v>1343</v>
      </c>
      <c r="C923" t="s">
        <v>20</v>
      </c>
      <c r="D923">
        <v>4.6859999999999999</v>
      </c>
      <c r="E923">
        <v>20</v>
      </c>
      <c r="F923" s="1" t="s">
        <v>1349</v>
      </c>
      <c r="G923" t="s">
        <v>31</v>
      </c>
      <c r="H923" t="s">
        <v>36</v>
      </c>
      <c r="I923" t="s">
        <v>1350</v>
      </c>
      <c r="K923" s="5" t="s">
        <v>1346</v>
      </c>
      <c r="L923" t="s">
        <v>1347</v>
      </c>
      <c r="M923" t="s">
        <v>120</v>
      </c>
      <c r="N923">
        <v>5</v>
      </c>
      <c r="P923" t="s">
        <v>27</v>
      </c>
      <c r="Q923" t="s">
        <v>1348</v>
      </c>
      <c r="S923" t="s">
        <v>29</v>
      </c>
    </row>
    <row r="924" spans="1:19" ht="85" x14ac:dyDescent="0.2">
      <c r="A924">
        <v>387</v>
      </c>
      <c r="B924" t="s">
        <v>1343</v>
      </c>
      <c r="C924" t="s">
        <v>20</v>
      </c>
      <c r="D924">
        <v>4.6059999999999999</v>
      </c>
      <c r="E924">
        <v>25</v>
      </c>
      <c r="F924" s="1" t="s">
        <v>1349</v>
      </c>
      <c r="G924" t="s">
        <v>31</v>
      </c>
      <c r="H924" t="s">
        <v>36</v>
      </c>
      <c r="I924" t="s">
        <v>1350</v>
      </c>
      <c r="K924" s="5" t="s">
        <v>1346</v>
      </c>
      <c r="L924" t="s">
        <v>1347</v>
      </c>
      <c r="M924" t="s">
        <v>120</v>
      </c>
      <c r="N924">
        <v>5</v>
      </c>
      <c r="P924" t="s">
        <v>27</v>
      </c>
      <c r="Q924" t="s">
        <v>1348</v>
      </c>
      <c r="S924" t="s">
        <v>29</v>
      </c>
    </row>
    <row r="925" spans="1:19" ht="85" x14ac:dyDescent="0.2">
      <c r="A925">
        <v>387</v>
      </c>
      <c r="B925" t="s">
        <v>1343</v>
      </c>
      <c r="C925" t="s">
        <v>20</v>
      </c>
      <c r="D925">
        <v>4.5270000000000001</v>
      </c>
      <c r="E925">
        <v>30</v>
      </c>
      <c r="F925" s="1" t="s">
        <v>1349</v>
      </c>
      <c r="G925" t="s">
        <v>31</v>
      </c>
      <c r="H925" t="s">
        <v>36</v>
      </c>
      <c r="I925" t="s">
        <v>1350</v>
      </c>
      <c r="K925" s="5" t="s">
        <v>1346</v>
      </c>
      <c r="L925" t="s">
        <v>1347</v>
      </c>
      <c r="M925" t="s">
        <v>120</v>
      </c>
      <c r="N925">
        <v>5</v>
      </c>
      <c r="P925" t="s">
        <v>27</v>
      </c>
      <c r="Q925" t="s">
        <v>1348</v>
      </c>
      <c r="S925" t="s">
        <v>29</v>
      </c>
    </row>
    <row r="926" spans="1:19" ht="85" x14ac:dyDescent="0.2">
      <c r="A926">
        <v>387</v>
      </c>
      <c r="B926" t="s">
        <v>1343</v>
      </c>
      <c r="C926" t="s">
        <v>20</v>
      </c>
      <c r="D926">
        <v>4.4450000000000003</v>
      </c>
      <c r="E926">
        <v>35</v>
      </c>
      <c r="F926" s="1" t="s">
        <v>1349</v>
      </c>
      <c r="G926" t="s">
        <v>31</v>
      </c>
      <c r="H926" t="s">
        <v>36</v>
      </c>
      <c r="I926" t="s">
        <v>1350</v>
      </c>
      <c r="K926" s="5" t="s">
        <v>1346</v>
      </c>
      <c r="L926" t="s">
        <v>1347</v>
      </c>
      <c r="M926" t="s">
        <v>120</v>
      </c>
      <c r="N926">
        <v>5</v>
      </c>
      <c r="P926" t="s">
        <v>27</v>
      </c>
      <c r="Q926" t="s">
        <v>1348</v>
      </c>
      <c r="S926" t="s">
        <v>29</v>
      </c>
    </row>
    <row r="927" spans="1:19" ht="85" x14ac:dyDescent="0.2">
      <c r="A927">
        <v>387</v>
      </c>
      <c r="B927" t="s">
        <v>1343</v>
      </c>
      <c r="C927" t="s">
        <v>20</v>
      </c>
      <c r="D927">
        <v>4.3659999999999997</v>
      </c>
      <c r="E927">
        <v>40</v>
      </c>
      <c r="F927" s="1" t="s">
        <v>1349</v>
      </c>
      <c r="G927" t="s">
        <v>31</v>
      </c>
      <c r="H927" t="s">
        <v>36</v>
      </c>
      <c r="I927" t="s">
        <v>1350</v>
      </c>
      <c r="K927" s="5" t="s">
        <v>1346</v>
      </c>
      <c r="L927" t="s">
        <v>1347</v>
      </c>
      <c r="M927" t="s">
        <v>120</v>
      </c>
      <c r="N927">
        <v>5</v>
      </c>
      <c r="P927" t="s">
        <v>27</v>
      </c>
      <c r="Q927" t="s">
        <v>1348</v>
      </c>
      <c r="S927" t="s">
        <v>29</v>
      </c>
    </row>
    <row r="928" spans="1:19" ht="85" x14ac:dyDescent="0.2">
      <c r="A928">
        <v>387</v>
      </c>
      <c r="B928" t="s">
        <v>1343</v>
      </c>
      <c r="C928" t="s">
        <v>20</v>
      </c>
      <c r="D928">
        <v>4.62</v>
      </c>
      <c r="E928">
        <v>25</v>
      </c>
      <c r="F928" t="s">
        <v>1351</v>
      </c>
      <c r="G928" t="s">
        <v>1352</v>
      </c>
      <c r="H928" t="s">
        <v>36</v>
      </c>
      <c r="I928" t="s">
        <v>1353</v>
      </c>
      <c r="K928" s="5" t="s">
        <v>1346</v>
      </c>
      <c r="L928" t="s">
        <v>1347</v>
      </c>
      <c r="M928" t="s">
        <v>120</v>
      </c>
      <c r="N928">
        <v>5</v>
      </c>
      <c r="P928" t="s">
        <v>27</v>
      </c>
      <c r="Q928" t="s">
        <v>1348</v>
      </c>
      <c r="S928" t="s">
        <v>29</v>
      </c>
    </row>
    <row r="929" spans="1:19" ht="119" x14ac:dyDescent="0.2">
      <c r="A929">
        <v>387</v>
      </c>
      <c r="B929" t="s">
        <v>1343</v>
      </c>
      <c r="C929" t="s">
        <v>20</v>
      </c>
      <c r="D929">
        <v>4.63</v>
      </c>
      <c r="E929">
        <v>25</v>
      </c>
      <c r="F929" s="1" t="s">
        <v>1354</v>
      </c>
      <c r="G929" t="s">
        <v>31</v>
      </c>
      <c r="H929" t="s">
        <v>36</v>
      </c>
      <c r="I929" t="s">
        <v>1355</v>
      </c>
      <c r="K929" s="5" t="s">
        <v>1346</v>
      </c>
      <c r="L929" t="s">
        <v>1347</v>
      </c>
      <c r="M929" t="s">
        <v>120</v>
      </c>
      <c r="N929">
        <v>5</v>
      </c>
      <c r="P929" t="s">
        <v>27</v>
      </c>
      <c r="Q929" t="s">
        <v>1348</v>
      </c>
      <c r="S929" t="s">
        <v>29</v>
      </c>
    </row>
    <row r="930" spans="1:19" hidden="1" x14ac:dyDescent="0.2">
      <c r="A930">
        <v>387</v>
      </c>
      <c r="B930" t="s">
        <v>1343</v>
      </c>
      <c r="C930" t="s">
        <v>20</v>
      </c>
      <c r="D930">
        <v>4.6399999999999997</v>
      </c>
      <c r="E930">
        <v>25</v>
      </c>
      <c r="F930" t="s">
        <v>1356</v>
      </c>
      <c r="G930" t="s">
        <v>1357</v>
      </c>
      <c r="H930" t="s">
        <v>46</v>
      </c>
      <c r="I930" t="s">
        <v>1358</v>
      </c>
      <c r="K930" s="1" t="s">
        <v>1346</v>
      </c>
      <c r="L930" t="s">
        <v>1347</v>
      </c>
      <c r="M930" t="s">
        <v>120</v>
      </c>
      <c r="N930">
        <v>5</v>
      </c>
      <c r="P930" t="s">
        <v>27</v>
      </c>
      <c r="Q930" t="s">
        <v>1348</v>
      </c>
      <c r="S930" t="s">
        <v>29</v>
      </c>
    </row>
    <row r="931" spans="1:19" hidden="1" x14ac:dyDescent="0.2">
      <c r="A931">
        <v>387</v>
      </c>
      <c r="B931" t="s">
        <v>1343</v>
      </c>
      <c r="C931" t="s">
        <v>20</v>
      </c>
      <c r="D931">
        <v>4.62</v>
      </c>
      <c r="E931">
        <v>18</v>
      </c>
      <c r="F931" t="s">
        <v>1359</v>
      </c>
      <c r="G931" t="s">
        <v>55</v>
      </c>
      <c r="H931" t="s">
        <v>46</v>
      </c>
      <c r="I931" t="s">
        <v>56</v>
      </c>
      <c r="K931" s="1" t="s">
        <v>1346</v>
      </c>
      <c r="L931" t="s">
        <v>1347</v>
      </c>
      <c r="M931" t="s">
        <v>120</v>
      </c>
      <c r="N931">
        <v>5</v>
      </c>
      <c r="P931" t="s">
        <v>27</v>
      </c>
      <c r="Q931" t="s">
        <v>1348</v>
      </c>
      <c r="S931" t="s">
        <v>29</v>
      </c>
    </row>
    <row r="932" spans="1:19" hidden="1" x14ac:dyDescent="0.2">
      <c r="A932">
        <v>387</v>
      </c>
      <c r="B932" t="s">
        <v>1343</v>
      </c>
      <c r="C932" t="s">
        <v>20</v>
      </c>
      <c r="D932">
        <v>4.6399999999999997</v>
      </c>
      <c r="E932">
        <v>21</v>
      </c>
      <c r="F932" t="s">
        <v>66</v>
      </c>
      <c r="G932" t="s">
        <v>71</v>
      </c>
      <c r="H932" t="s">
        <v>46</v>
      </c>
      <c r="I932" t="s">
        <v>305</v>
      </c>
      <c r="K932" s="1" t="s">
        <v>1346</v>
      </c>
      <c r="L932" t="s">
        <v>1347</v>
      </c>
      <c r="M932" t="s">
        <v>120</v>
      </c>
      <c r="N932">
        <v>5</v>
      </c>
      <c r="P932" t="s">
        <v>27</v>
      </c>
      <c r="Q932" t="s">
        <v>1348</v>
      </c>
      <c r="S932" t="s">
        <v>29</v>
      </c>
    </row>
    <row r="933" spans="1:19" hidden="1" x14ac:dyDescent="0.2">
      <c r="A933">
        <v>387</v>
      </c>
      <c r="B933" t="s">
        <v>1343</v>
      </c>
      <c r="C933" t="s">
        <v>20</v>
      </c>
      <c r="D933">
        <v>4.54</v>
      </c>
      <c r="E933">
        <v>28</v>
      </c>
      <c r="F933" t="s">
        <v>66</v>
      </c>
      <c r="G933" t="s">
        <v>71</v>
      </c>
      <c r="H933" t="s">
        <v>46</v>
      </c>
      <c r="I933" t="s">
        <v>305</v>
      </c>
      <c r="K933" s="1" t="s">
        <v>1346</v>
      </c>
      <c r="L933" t="s">
        <v>1347</v>
      </c>
      <c r="M933" t="s">
        <v>120</v>
      </c>
      <c r="N933">
        <v>5</v>
      </c>
      <c r="P933" t="s">
        <v>27</v>
      </c>
      <c r="Q933" t="s">
        <v>1348</v>
      </c>
      <c r="S933" t="s">
        <v>29</v>
      </c>
    </row>
    <row r="934" spans="1:19" hidden="1" x14ac:dyDescent="0.2">
      <c r="A934">
        <v>387</v>
      </c>
      <c r="B934" t="s">
        <v>1343</v>
      </c>
      <c r="C934" t="s">
        <v>20</v>
      </c>
      <c r="D934">
        <v>4.62</v>
      </c>
      <c r="E934">
        <v>25</v>
      </c>
      <c r="F934" t="s">
        <v>66</v>
      </c>
      <c r="G934" t="s">
        <v>55</v>
      </c>
      <c r="H934" t="s">
        <v>46</v>
      </c>
      <c r="I934" t="s">
        <v>1360</v>
      </c>
      <c r="K934" s="1" t="s">
        <v>1346</v>
      </c>
      <c r="L934" t="s">
        <v>1347</v>
      </c>
      <c r="M934" t="s">
        <v>120</v>
      </c>
      <c r="N934">
        <v>5</v>
      </c>
      <c r="P934" t="s">
        <v>27</v>
      </c>
      <c r="Q934" t="s">
        <v>1348</v>
      </c>
      <c r="S934" t="s">
        <v>29</v>
      </c>
    </row>
    <row r="935" spans="1:19" hidden="1" x14ac:dyDescent="0.2">
      <c r="A935">
        <v>387</v>
      </c>
      <c r="B935" t="s">
        <v>1343</v>
      </c>
      <c r="C935" t="s">
        <v>20</v>
      </c>
      <c r="D935">
        <v>4.5999999999999996</v>
      </c>
      <c r="E935">
        <v>25</v>
      </c>
      <c r="F935" t="s">
        <v>1361</v>
      </c>
      <c r="G935" t="s">
        <v>31</v>
      </c>
      <c r="H935" t="s">
        <v>46</v>
      </c>
      <c r="I935" t="s">
        <v>1362</v>
      </c>
      <c r="K935" s="1" t="s">
        <v>1346</v>
      </c>
      <c r="L935" t="s">
        <v>1347</v>
      </c>
      <c r="M935" t="s">
        <v>120</v>
      </c>
      <c r="N935">
        <v>5</v>
      </c>
      <c r="P935" t="s">
        <v>27</v>
      </c>
      <c r="Q935" t="s">
        <v>1348</v>
      </c>
      <c r="S935" t="s">
        <v>29</v>
      </c>
    </row>
    <row r="936" spans="1:19" hidden="1" x14ac:dyDescent="0.2">
      <c r="A936">
        <v>387</v>
      </c>
      <c r="B936" t="s">
        <v>1343</v>
      </c>
      <c r="C936" t="s">
        <v>20</v>
      </c>
      <c r="D936">
        <v>4.58</v>
      </c>
      <c r="E936">
        <v>25</v>
      </c>
      <c r="F936" t="s">
        <v>1363</v>
      </c>
      <c r="G936" t="s">
        <v>31</v>
      </c>
      <c r="H936" t="s">
        <v>46</v>
      </c>
      <c r="I936" t="s">
        <v>1364</v>
      </c>
      <c r="K936" s="1" t="s">
        <v>1346</v>
      </c>
      <c r="L936" t="s">
        <v>1347</v>
      </c>
      <c r="M936" t="s">
        <v>120</v>
      </c>
      <c r="N936">
        <v>5</v>
      </c>
      <c r="P936" t="s">
        <v>27</v>
      </c>
      <c r="Q936" t="s">
        <v>1348</v>
      </c>
      <c r="S936" t="s">
        <v>29</v>
      </c>
    </row>
    <row r="937" spans="1:19" hidden="1" x14ac:dyDescent="0.2">
      <c r="A937">
        <v>387</v>
      </c>
      <c r="B937" t="s">
        <v>1343</v>
      </c>
      <c r="C937" t="s">
        <v>20</v>
      </c>
      <c r="D937">
        <v>4.62</v>
      </c>
      <c r="E937">
        <v>25</v>
      </c>
      <c r="F937" t="s">
        <v>1365</v>
      </c>
      <c r="G937" t="s">
        <v>1366</v>
      </c>
      <c r="H937" t="s">
        <v>46</v>
      </c>
      <c r="I937" t="s">
        <v>1367</v>
      </c>
      <c r="K937" s="1" t="s">
        <v>1346</v>
      </c>
      <c r="L937" t="s">
        <v>1347</v>
      </c>
      <c r="M937" t="s">
        <v>120</v>
      </c>
      <c r="N937">
        <v>5</v>
      </c>
      <c r="P937" t="s">
        <v>27</v>
      </c>
      <c r="Q937" t="s">
        <v>1348</v>
      </c>
      <c r="S937" t="s">
        <v>29</v>
      </c>
    </row>
    <row r="938" spans="1:19" ht="85" x14ac:dyDescent="0.2">
      <c r="A938">
        <v>387</v>
      </c>
      <c r="B938" t="s">
        <v>1343</v>
      </c>
      <c r="C938" t="s">
        <v>20</v>
      </c>
      <c r="D938">
        <v>4.78</v>
      </c>
      <c r="E938">
        <v>14.8</v>
      </c>
      <c r="F938" t="s">
        <v>1368</v>
      </c>
      <c r="G938" t="s">
        <v>63</v>
      </c>
      <c r="H938" t="s">
        <v>36</v>
      </c>
      <c r="I938" t="s">
        <v>1369</v>
      </c>
      <c r="K938" s="5" t="s">
        <v>1346</v>
      </c>
      <c r="L938" t="s">
        <v>1347</v>
      </c>
      <c r="M938" t="s">
        <v>120</v>
      </c>
      <c r="N938">
        <v>5</v>
      </c>
      <c r="P938" t="s">
        <v>27</v>
      </c>
      <c r="Q938" t="s">
        <v>1348</v>
      </c>
      <c r="S938" t="s">
        <v>29</v>
      </c>
    </row>
    <row r="939" spans="1:19" ht="85" x14ac:dyDescent="0.2">
      <c r="A939">
        <v>387</v>
      </c>
      <c r="B939" t="s">
        <v>1343</v>
      </c>
      <c r="C939" t="s">
        <v>20</v>
      </c>
      <c r="D939">
        <v>4.5960000000000001</v>
      </c>
      <c r="E939">
        <v>25</v>
      </c>
      <c r="F939" t="s">
        <v>1368</v>
      </c>
      <c r="G939" t="s">
        <v>63</v>
      </c>
      <c r="H939" t="s">
        <v>36</v>
      </c>
      <c r="I939" t="s">
        <v>1369</v>
      </c>
      <c r="K939" s="5" t="s">
        <v>1346</v>
      </c>
      <c r="L939" t="s">
        <v>1347</v>
      </c>
      <c r="M939" t="s">
        <v>120</v>
      </c>
      <c r="N939">
        <v>5</v>
      </c>
      <c r="P939" t="s">
        <v>27</v>
      </c>
      <c r="Q939" t="s">
        <v>1348</v>
      </c>
      <c r="S939" t="s">
        <v>29</v>
      </c>
    </row>
    <row r="940" spans="1:19" ht="85" x14ac:dyDescent="0.2">
      <c r="A940">
        <v>387</v>
      </c>
      <c r="B940" t="s">
        <v>1343</v>
      </c>
      <c r="C940" t="s">
        <v>20</v>
      </c>
      <c r="D940">
        <v>4.4279999999999999</v>
      </c>
      <c r="E940">
        <v>34.9</v>
      </c>
      <c r="F940" t="s">
        <v>1368</v>
      </c>
      <c r="G940" t="s">
        <v>63</v>
      </c>
      <c r="H940" t="s">
        <v>36</v>
      </c>
      <c r="I940" t="s">
        <v>1369</v>
      </c>
      <c r="K940" s="5" t="s">
        <v>1346</v>
      </c>
      <c r="L940" t="s">
        <v>1347</v>
      </c>
      <c r="M940" t="s">
        <v>120</v>
      </c>
      <c r="N940">
        <v>5</v>
      </c>
      <c r="P940" t="s">
        <v>27</v>
      </c>
      <c r="Q940" t="s">
        <v>1348</v>
      </c>
      <c r="S940" t="s">
        <v>29</v>
      </c>
    </row>
    <row r="941" spans="1:19" hidden="1" x14ac:dyDescent="0.2">
      <c r="A941">
        <v>387</v>
      </c>
      <c r="B941" t="s">
        <v>1343</v>
      </c>
      <c r="C941" t="s">
        <v>1370</v>
      </c>
      <c r="D941">
        <v>5.093</v>
      </c>
      <c r="E941">
        <v>20</v>
      </c>
      <c r="F941" t="s">
        <v>1371</v>
      </c>
      <c r="G941" t="s">
        <v>144</v>
      </c>
      <c r="H941" t="s">
        <v>46</v>
      </c>
      <c r="I941" t="s">
        <v>142</v>
      </c>
      <c r="K941" s="1" t="s">
        <v>1346</v>
      </c>
      <c r="L941" t="s">
        <v>1347</v>
      </c>
      <c r="M941" t="s">
        <v>120</v>
      </c>
      <c r="N941">
        <v>5</v>
      </c>
      <c r="P941" t="s">
        <v>27</v>
      </c>
      <c r="Q941" t="s">
        <v>1348</v>
      </c>
      <c r="S941" t="s">
        <v>29</v>
      </c>
    </row>
    <row r="942" spans="1:19" hidden="1" x14ac:dyDescent="0.2">
      <c r="A942">
        <v>387</v>
      </c>
      <c r="B942" t="s">
        <v>1343</v>
      </c>
      <c r="C942" t="s">
        <v>20</v>
      </c>
      <c r="D942">
        <v>4.6079999999999997</v>
      </c>
      <c r="E942">
        <v>20</v>
      </c>
      <c r="F942" t="s">
        <v>1372</v>
      </c>
      <c r="G942" t="s">
        <v>63</v>
      </c>
      <c r="H942" t="s">
        <v>46</v>
      </c>
      <c r="I942" t="s">
        <v>142</v>
      </c>
      <c r="K942" s="1" t="s">
        <v>1346</v>
      </c>
      <c r="L942" t="s">
        <v>1347</v>
      </c>
      <c r="M942" t="s">
        <v>120</v>
      </c>
      <c r="N942">
        <v>5</v>
      </c>
      <c r="P942" t="s">
        <v>27</v>
      </c>
      <c r="Q942" t="s">
        <v>1348</v>
      </c>
      <c r="S942" t="s">
        <v>29</v>
      </c>
    </row>
    <row r="943" spans="1:19" hidden="1" x14ac:dyDescent="0.2">
      <c r="A943">
        <v>389</v>
      </c>
      <c r="B943" t="s">
        <v>1373</v>
      </c>
      <c r="C943" t="s">
        <v>20</v>
      </c>
      <c r="D943">
        <v>0.5</v>
      </c>
      <c r="E943">
        <v>25</v>
      </c>
      <c r="F943" t="s">
        <v>1374</v>
      </c>
      <c r="H943" t="s">
        <v>23</v>
      </c>
      <c r="I943" t="s">
        <v>1375</v>
      </c>
      <c r="K943" t="e">
        <f>- For pKs of methyl derivatives see ref. A73</f>
        <v>#NAME?</v>
      </c>
      <c r="L943" t="s">
        <v>1376</v>
      </c>
      <c r="M943" t="s">
        <v>120</v>
      </c>
      <c r="N943">
        <v>5</v>
      </c>
      <c r="P943" t="s">
        <v>27</v>
      </c>
      <c r="Q943" t="s">
        <v>1377</v>
      </c>
      <c r="S943" t="s">
        <v>29</v>
      </c>
    </row>
    <row r="944" spans="1:19" hidden="1" x14ac:dyDescent="0.2">
      <c r="A944">
        <v>389</v>
      </c>
      <c r="B944" t="s">
        <v>1373</v>
      </c>
      <c r="C944" t="s">
        <v>20</v>
      </c>
      <c r="D944">
        <v>-1</v>
      </c>
      <c r="F944" t="s">
        <v>1378</v>
      </c>
      <c r="G944" t="s">
        <v>75</v>
      </c>
      <c r="H944" t="s">
        <v>23</v>
      </c>
      <c r="I944" t="s">
        <v>118</v>
      </c>
      <c r="K944" t="e">
        <f>- For pKs of methyl derivatives see ref. A73</f>
        <v>#NAME?</v>
      </c>
      <c r="L944" t="s">
        <v>1376</v>
      </c>
      <c r="M944" t="s">
        <v>120</v>
      </c>
      <c r="N944">
        <v>5</v>
      </c>
      <c r="P944" t="s">
        <v>27</v>
      </c>
      <c r="Q944" t="s">
        <v>1377</v>
      </c>
      <c r="S944" t="s">
        <v>29</v>
      </c>
    </row>
    <row r="945" spans="1:19" hidden="1" x14ac:dyDescent="0.2">
      <c r="A945">
        <v>389</v>
      </c>
      <c r="B945" t="s">
        <v>1373</v>
      </c>
      <c r="C945" t="s">
        <v>20</v>
      </c>
      <c r="D945">
        <v>1.32</v>
      </c>
      <c r="E945">
        <v>55</v>
      </c>
      <c r="F945" t="s">
        <v>1374</v>
      </c>
      <c r="G945" t="s">
        <v>1379</v>
      </c>
      <c r="H945" t="s">
        <v>23</v>
      </c>
      <c r="I945" t="s">
        <v>1380</v>
      </c>
      <c r="K945" t="e">
        <f>- For pKs of methyl derivatives see ref. A73</f>
        <v>#NAME?</v>
      </c>
      <c r="L945" t="s">
        <v>1376</v>
      </c>
      <c r="M945" t="s">
        <v>120</v>
      </c>
      <c r="N945">
        <v>5</v>
      </c>
      <c r="P945" t="s">
        <v>27</v>
      </c>
      <c r="Q945" t="s">
        <v>1377</v>
      </c>
      <c r="S945" t="s">
        <v>29</v>
      </c>
    </row>
    <row r="946" spans="1:19" hidden="1" x14ac:dyDescent="0.2">
      <c r="A946">
        <v>390</v>
      </c>
      <c r="B946" t="s">
        <v>1381</v>
      </c>
      <c r="C946" t="s">
        <v>20</v>
      </c>
      <c r="D946">
        <v>2.2200000000000002</v>
      </c>
      <c r="E946">
        <v>25</v>
      </c>
      <c r="F946" t="s">
        <v>1382</v>
      </c>
      <c r="G946" t="s">
        <v>31</v>
      </c>
      <c r="H946" t="s">
        <v>23</v>
      </c>
      <c r="I946" t="s">
        <v>1383</v>
      </c>
      <c r="K946"/>
      <c r="L946" t="s">
        <v>1384</v>
      </c>
      <c r="M946" t="s">
        <v>26</v>
      </c>
      <c r="N946">
        <v>2</v>
      </c>
      <c r="P946" t="s">
        <v>27</v>
      </c>
      <c r="Q946" t="s">
        <v>1385</v>
      </c>
      <c r="S946" t="s">
        <v>29</v>
      </c>
    </row>
    <row r="947" spans="1:19" hidden="1" x14ac:dyDescent="0.2">
      <c r="A947">
        <v>390</v>
      </c>
      <c r="B947" t="s">
        <v>1381</v>
      </c>
      <c r="C947" t="s">
        <v>20</v>
      </c>
      <c r="D947">
        <v>2.4</v>
      </c>
      <c r="E947">
        <v>25</v>
      </c>
      <c r="F947" t="s">
        <v>1382</v>
      </c>
      <c r="G947" t="s">
        <v>55</v>
      </c>
      <c r="H947" t="s">
        <v>23</v>
      </c>
      <c r="I947" t="s">
        <v>1383</v>
      </c>
      <c r="K947"/>
      <c r="L947" t="s">
        <v>1384</v>
      </c>
      <c r="M947" t="s">
        <v>26</v>
      </c>
      <c r="N947">
        <v>2</v>
      </c>
      <c r="P947" t="s">
        <v>27</v>
      </c>
      <c r="Q947" t="s">
        <v>1385</v>
      </c>
      <c r="S947" t="s">
        <v>29</v>
      </c>
    </row>
    <row r="948" spans="1:19" hidden="1" x14ac:dyDescent="0.2">
      <c r="A948">
        <v>391</v>
      </c>
      <c r="B948" t="s">
        <v>1386</v>
      </c>
      <c r="C948" t="s">
        <v>20</v>
      </c>
      <c r="D948">
        <v>3.56</v>
      </c>
      <c r="E948">
        <v>25</v>
      </c>
      <c r="F948" t="s">
        <v>1361</v>
      </c>
      <c r="G948" t="s">
        <v>31</v>
      </c>
      <c r="H948" t="s">
        <v>46</v>
      </c>
      <c r="I948" t="s">
        <v>1362</v>
      </c>
      <c r="K948"/>
      <c r="L948" t="s">
        <v>1387</v>
      </c>
      <c r="M948" t="s">
        <v>26</v>
      </c>
      <c r="N948">
        <v>2</v>
      </c>
      <c r="P948" t="s">
        <v>27</v>
      </c>
      <c r="Q948" t="s">
        <v>1388</v>
      </c>
      <c r="S948" t="s">
        <v>29</v>
      </c>
    </row>
    <row r="949" spans="1:19" hidden="1" x14ac:dyDescent="0.2">
      <c r="A949">
        <v>391</v>
      </c>
      <c r="B949" t="s">
        <v>1386</v>
      </c>
      <c r="C949" t="s">
        <v>20</v>
      </c>
      <c r="D949">
        <v>3.59</v>
      </c>
      <c r="E949">
        <v>25</v>
      </c>
      <c r="F949" t="s">
        <v>1382</v>
      </c>
      <c r="G949" t="s">
        <v>31</v>
      </c>
      <c r="H949" t="s">
        <v>23</v>
      </c>
      <c r="I949" t="s">
        <v>1383</v>
      </c>
      <c r="K949"/>
      <c r="L949" t="s">
        <v>1387</v>
      </c>
      <c r="M949" t="s">
        <v>26</v>
      </c>
      <c r="N949">
        <v>2</v>
      </c>
      <c r="P949" t="s">
        <v>27</v>
      </c>
      <c r="Q949" t="s">
        <v>1388</v>
      </c>
      <c r="S949" t="s">
        <v>29</v>
      </c>
    </row>
    <row r="950" spans="1:19" hidden="1" x14ac:dyDescent="0.2">
      <c r="A950">
        <v>391</v>
      </c>
      <c r="B950" t="s">
        <v>1386</v>
      </c>
      <c r="C950" t="s">
        <v>20</v>
      </c>
      <c r="D950">
        <v>3.6</v>
      </c>
      <c r="E950">
        <v>25</v>
      </c>
      <c r="F950" t="s">
        <v>1382</v>
      </c>
      <c r="G950" t="s">
        <v>55</v>
      </c>
      <c r="H950" t="s">
        <v>23</v>
      </c>
      <c r="I950" t="s">
        <v>1383</v>
      </c>
      <c r="K950"/>
      <c r="L950" t="s">
        <v>1387</v>
      </c>
      <c r="M950" t="s">
        <v>26</v>
      </c>
      <c r="N950">
        <v>2</v>
      </c>
      <c r="P950" t="s">
        <v>27</v>
      </c>
      <c r="Q950" t="s">
        <v>1388</v>
      </c>
      <c r="S950" t="s">
        <v>29</v>
      </c>
    </row>
    <row r="951" spans="1:19" hidden="1" x14ac:dyDescent="0.2">
      <c r="A951">
        <v>392</v>
      </c>
      <c r="B951" t="s">
        <v>1389</v>
      </c>
      <c r="C951" t="s">
        <v>20</v>
      </c>
      <c r="D951">
        <v>2.75</v>
      </c>
      <c r="E951">
        <v>25</v>
      </c>
      <c r="F951" t="s">
        <v>1390</v>
      </c>
      <c r="H951" t="s">
        <v>23</v>
      </c>
      <c r="I951" t="s">
        <v>1391</v>
      </c>
      <c r="K951"/>
      <c r="L951" t="s">
        <v>1392</v>
      </c>
      <c r="M951" t="s">
        <v>26</v>
      </c>
      <c r="N951">
        <v>2</v>
      </c>
      <c r="P951" t="s">
        <v>27</v>
      </c>
      <c r="Q951" t="s">
        <v>1393</v>
      </c>
      <c r="S951" t="s">
        <v>29</v>
      </c>
    </row>
    <row r="952" spans="1:19" hidden="1" x14ac:dyDescent="0.2">
      <c r="A952">
        <v>392</v>
      </c>
      <c r="B952" t="s">
        <v>1389</v>
      </c>
      <c r="C952" t="s">
        <v>20</v>
      </c>
      <c r="D952">
        <v>2.29</v>
      </c>
      <c r="E952">
        <v>20</v>
      </c>
      <c r="F952" t="s">
        <v>1394</v>
      </c>
      <c r="G952" t="s">
        <v>1395</v>
      </c>
      <c r="H952" t="s">
        <v>46</v>
      </c>
      <c r="I952" t="s">
        <v>1396</v>
      </c>
      <c r="K952"/>
      <c r="L952" t="s">
        <v>1392</v>
      </c>
      <c r="M952" t="s">
        <v>26</v>
      </c>
      <c r="N952">
        <v>2</v>
      </c>
      <c r="P952" t="s">
        <v>27</v>
      </c>
      <c r="Q952" t="s">
        <v>1393</v>
      </c>
      <c r="S952" t="s">
        <v>29</v>
      </c>
    </row>
    <row r="953" spans="1:19" hidden="1" x14ac:dyDescent="0.2">
      <c r="A953">
        <v>392</v>
      </c>
      <c r="B953" t="s">
        <v>1389</v>
      </c>
      <c r="C953" t="s">
        <v>20</v>
      </c>
      <c r="D953">
        <v>2.19</v>
      </c>
      <c r="E953">
        <v>25</v>
      </c>
      <c r="F953" t="s">
        <v>1382</v>
      </c>
      <c r="G953" t="s">
        <v>31</v>
      </c>
      <c r="H953" t="s">
        <v>23</v>
      </c>
      <c r="I953" t="s">
        <v>1383</v>
      </c>
      <c r="K953"/>
      <c r="L953" t="s">
        <v>1392</v>
      </c>
      <c r="M953" t="s">
        <v>26</v>
      </c>
      <c r="N953">
        <v>2</v>
      </c>
      <c r="P953" t="s">
        <v>27</v>
      </c>
      <c r="Q953" t="s">
        <v>1393</v>
      </c>
      <c r="S953" t="s">
        <v>29</v>
      </c>
    </row>
    <row r="954" spans="1:19" hidden="1" x14ac:dyDescent="0.2">
      <c r="A954">
        <v>392</v>
      </c>
      <c r="B954" t="s">
        <v>1389</v>
      </c>
      <c r="C954" t="s">
        <v>20</v>
      </c>
      <c r="D954">
        <v>2.2000000000000002</v>
      </c>
      <c r="E954">
        <v>25</v>
      </c>
      <c r="F954" t="s">
        <v>1382</v>
      </c>
      <c r="G954" t="s">
        <v>55</v>
      </c>
      <c r="H954" t="s">
        <v>23</v>
      </c>
      <c r="I954" t="s">
        <v>1383</v>
      </c>
      <c r="K954"/>
      <c r="L954" t="s">
        <v>1392</v>
      </c>
      <c r="M954" t="s">
        <v>26</v>
      </c>
      <c r="N954">
        <v>2</v>
      </c>
      <c r="P954" t="s">
        <v>27</v>
      </c>
      <c r="Q954" t="s">
        <v>1393</v>
      </c>
      <c r="S954" t="s">
        <v>29</v>
      </c>
    </row>
    <row r="955" spans="1:19" hidden="1" x14ac:dyDescent="0.2">
      <c r="A955">
        <v>393</v>
      </c>
      <c r="B955" t="s">
        <v>1397</v>
      </c>
      <c r="C955" t="s">
        <v>20</v>
      </c>
      <c r="D955">
        <v>-0.5</v>
      </c>
      <c r="E955">
        <v>25</v>
      </c>
      <c r="F955" t="s">
        <v>1390</v>
      </c>
      <c r="H955" t="s">
        <v>23</v>
      </c>
      <c r="I955" t="s">
        <v>1391</v>
      </c>
      <c r="K955"/>
      <c r="L955" t="s">
        <v>1398</v>
      </c>
      <c r="M955" t="s">
        <v>26</v>
      </c>
      <c r="N955">
        <v>2</v>
      </c>
      <c r="P955" t="s">
        <v>27</v>
      </c>
      <c r="Q955" t="s">
        <v>1399</v>
      </c>
      <c r="S955" t="s">
        <v>29</v>
      </c>
    </row>
    <row r="956" spans="1:19" hidden="1" x14ac:dyDescent="0.2">
      <c r="A956">
        <v>394</v>
      </c>
      <c r="B956" t="s">
        <v>1400</v>
      </c>
      <c r="C956" t="s">
        <v>20</v>
      </c>
      <c r="D956">
        <v>-0.6</v>
      </c>
      <c r="E956">
        <v>25</v>
      </c>
      <c r="F956" t="s">
        <v>1390</v>
      </c>
      <c r="H956" t="s">
        <v>23</v>
      </c>
      <c r="I956" t="s">
        <v>859</v>
      </c>
      <c r="K956"/>
      <c r="L956" t="s">
        <v>1401</v>
      </c>
      <c r="M956" t="s">
        <v>26</v>
      </c>
      <c r="N956">
        <v>2</v>
      </c>
      <c r="P956" t="s">
        <v>27</v>
      </c>
      <c r="Q956" t="s">
        <v>1402</v>
      </c>
      <c r="S956" t="s">
        <v>29</v>
      </c>
    </row>
    <row r="957" spans="1:19" hidden="1" x14ac:dyDescent="0.2">
      <c r="A957">
        <v>396</v>
      </c>
      <c r="B957" t="s">
        <v>1403</v>
      </c>
      <c r="C957" t="s">
        <v>20</v>
      </c>
      <c r="D957">
        <v>4.17</v>
      </c>
      <c r="E957">
        <v>25</v>
      </c>
      <c r="G957" t="s">
        <v>63</v>
      </c>
      <c r="H957" t="s">
        <v>46</v>
      </c>
      <c r="I957" t="s">
        <v>1404</v>
      </c>
      <c r="K957"/>
      <c r="L957" t="s">
        <v>1405</v>
      </c>
      <c r="M957" t="s">
        <v>26</v>
      </c>
      <c r="N957">
        <v>2</v>
      </c>
      <c r="P957" t="s">
        <v>27</v>
      </c>
      <c r="Q957" t="s">
        <v>1406</v>
      </c>
      <c r="S957" t="s">
        <v>29</v>
      </c>
    </row>
    <row r="958" spans="1:19" hidden="1" x14ac:dyDescent="0.2">
      <c r="A958">
        <v>397</v>
      </c>
      <c r="B958" t="s">
        <v>1407</v>
      </c>
      <c r="C958" t="s">
        <v>20</v>
      </c>
      <c r="D958">
        <v>4.47</v>
      </c>
      <c r="E958">
        <v>20</v>
      </c>
      <c r="F958" s="1" t="s">
        <v>1408</v>
      </c>
      <c r="G958" t="s">
        <v>634</v>
      </c>
      <c r="H958" t="s">
        <v>23</v>
      </c>
      <c r="I958" t="s">
        <v>1409</v>
      </c>
      <c r="K958"/>
      <c r="L958" t="s">
        <v>1410</v>
      </c>
      <c r="M958" t="s">
        <v>26</v>
      </c>
      <c r="N958">
        <v>2</v>
      </c>
      <c r="P958" t="s">
        <v>27</v>
      </c>
      <c r="Q958" t="s">
        <v>1411</v>
      </c>
      <c r="S958" t="s">
        <v>29</v>
      </c>
    </row>
    <row r="959" spans="1:19" hidden="1" x14ac:dyDescent="0.2">
      <c r="A959">
        <v>397</v>
      </c>
      <c r="B959" t="s">
        <v>1407</v>
      </c>
      <c r="C959" t="s">
        <v>73</v>
      </c>
      <c r="D959">
        <v>1.3</v>
      </c>
      <c r="E959">
        <v>20</v>
      </c>
      <c r="F959" s="1" t="s">
        <v>1408</v>
      </c>
      <c r="G959" t="s">
        <v>634</v>
      </c>
      <c r="H959" t="s">
        <v>23</v>
      </c>
      <c r="I959" t="s">
        <v>1409</v>
      </c>
      <c r="K959"/>
      <c r="L959" t="s">
        <v>1410</v>
      </c>
      <c r="M959" t="s">
        <v>26</v>
      </c>
      <c r="N959">
        <v>2</v>
      </c>
      <c r="P959" t="s">
        <v>27</v>
      </c>
      <c r="Q959" t="s">
        <v>1411</v>
      </c>
      <c r="S959" t="s">
        <v>29</v>
      </c>
    </row>
    <row r="960" spans="1:19" hidden="1" x14ac:dyDescent="0.2">
      <c r="A960">
        <v>397</v>
      </c>
      <c r="B960" t="s">
        <v>1407</v>
      </c>
      <c r="C960" t="s">
        <v>20</v>
      </c>
      <c r="D960">
        <v>4.8499999999999996</v>
      </c>
      <c r="E960">
        <v>25</v>
      </c>
      <c r="F960" s="1" t="s">
        <v>1408</v>
      </c>
      <c r="I960" t="s">
        <v>1412</v>
      </c>
      <c r="K960"/>
      <c r="L960" t="s">
        <v>1410</v>
      </c>
      <c r="M960" t="s">
        <v>26</v>
      </c>
      <c r="N960">
        <v>2</v>
      </c>
      <c r="P960" t="s">
        <v>27</v>
      </c>
      <c r="Q960" t="s">
        <v>1411</v>
      </c>
      <c r="S960" t="s">
        <v>29</v>
      </c>
    </row>
    <row r="961" spans="1:19" hidden="1" x14ac:dyDescent="0.2">
      <c r="A961">
        <v>397</v>
      </c>
      <c r="B961" t="s">
        <v>1407</v>
      </c>
      <c r="C961" t="s">
        <v>1077</v>
      </c>
      <c r="D961">
        <v>9.51</v>
      </c>
      <c r="F961" t="s">
        <v>1413</v>
      </c>
      <c r="I961" t="s">
        <v>1414</v>
      </c>
      <c r="K961"/>
      <c r="L961" t="s">
        <v>1410</v>
      </c>
      <c r="M961" t="s">
        <v>26</v>
      </c>
      <c r="N961">
        <v>2</v>
      </c>
      <c r="P961" t="s">
        <v>27</v>
      </c>
      <c r="Q961" t="s">
        <v>1411</v>
      </c>
      <c r="S961" t="s">
        <v>50</v>
      </c>
    </row>
    <row r="962" spans="1:19" hidden="1" x14ac:dyDescent="0.2">
      <c r="A962">
        <v>397</v>
      </c>
      <c r="B962" t="s">
        <v>1407</v>
      </c>
      <c r="C962" t="s">
        <v>1082</v>
      </c>
      <c r="D962">
        <v>13.28</v>
      </c>
      <c r="F962" t="s">
        <v>1413</v>
      </c>
      <c r="I962" t="s">
        <v>1414</v>
      </c>
      <c r="K962"/>
      <c r="L962" t="s">
        <v>1410</v>
      </c>
      <c r="M962" t="s">
        <v>26</v>
      </c>
      <c r="N962">
        <v>2</v>
      </c>
      <c r="P962" t="s">
        <v>27</v>
      </c>
      <c r="Q962" t="s">
        <v>1411</v>
      </c>
      <c r="S962" t="s">
        <v>50</v>
      </c>
    </row>
    <row r="963" spans="1:19" hidden="1" x14ac:dyDescent="0.2">
      <c r="A963">
        <v>397</v>
      </c>
      <c r="B963" t="s">
        <v>1407</v>
      </c>
      <c r="C963" t="s">
        <v>20</v>
      </c>
      <c r="D963">
        <v>4.57</v>
      </c>
      <c r="E963">
        <v>20</v>
      </c>
      <c r="F963" t="s">
        <v>1413</v>
      </c>
      <c r="G963" t="s">
        <v>31</v>
      </c>
      <c r="H963" t="s">
        <v>46</v>
      </c>
      <c r="I963" t="s">
        <v>1415</v>
      </c>
      <c r="K963"/>
      <c r="L963" t="s">
        <v>1410</v>
      </c>
      <c r="M963" t="s">
        <v>26</v>
      </c>
      <c r="N963">
        <v>2</v>
      </c>
      <c r="P963" t="s">
        <v>27</v>
      </c>
      <c r="Q963" t="s">
        <v>1411</v>
      </c>
      <c r="S963" t="s">
        <v>29</v>
      </c>
    </row>
    <row r="964" spans="1:19" hidden="1" x14ac:dyDescent="0.2">
      <c r="A964">
        <v>397</v>
      </c>
      <c r="B964" t="s">
        <v>1407</v>
      </c>
      <c r="C964" t="s">
        <v>73</v>
      </c>
      <c r="D964">
        <v>0.8</v>
      </c>
      <c r="E964">
        <v>20</v>
      </c>
      <c r="F964" t="s">
        <v>1416</v>
      </c>
      <c r="G964" t="s">
        <v>75</v>
      </c>
      <c r="H964" t="s">
        <v>46</v>
      </c>
      <c r="I964" t="s">
        <v>1415</v>
      </c>
      <c r="K964"/>
      <c r="L964" t="s">
        <v>1410</v>
      </c>
      <c r="M964" t="s">
        <v>26</v>
      </c>
      <c r="N964">
        <v>2</v>
      </c>
      <c r="P964" t="s">
        <v>27</v>
      </c>
      <c r="Q964" t="s">
        <v>1411</v>
      </c>
      <c r="S964" t="s">
        <v>29</v>
      </c>
    </row>
    <row r="965" spans="1:19" hidden="1" x14ac:dyDescent="0.2">
      <c r="A965">
        <v>397</v>
      </c>
      <c r="B965" t="s">
        <v>1407</v>
      </c>
      <c r="C965" t="s">
        <v>20</v>
      </c>
      <c r="D965">
        <v>4.74</v>
      </c>
      <c r="E965">
        <v>25</v>
      </c>
      <c r="F965" t="s">
        <v>1382</v>
      </c>
      <c r="G965" t="s">
        <v>31</v>
      </c>
      <c r="H965" t="s">
        <v>23</v>
      </c>
      <c r="I965" t="s">
        <v>1383</v>
      </c>
      <c r="K965"/>
      <c r="L965" t="s">
        <v>1410</v>
      </c>
      <c r="M965" t="s">
        <v>26</v>
      </c>
      <c r="N965">
        <v>2</v>
      </c>
      <c r="P965" t="s">
        <v>27</v>
      </c>
      <c r="Q965" t="s">
        <v>1411</v>
      </c>
      <c r="S965" t="s">
        <v>29</v>
      </c>
    </row>
    <row r="966" spans="1:19" hidden="1" x14ac:dyDescent="0.2">
      <c r="A966">
        <v>397</v>
      </c>
      <c r="B966" t="s">
        <v>1407</v>
      </c>
      <c r="C966" t="s">
        <v>73</v>
      </c>
      <c r="D966">
        <v>0.6</v>
      </c>
      <c r="E966">
        <v>25</v>
      </c>
      <c r="F966" t="s">
        <v>1382</v>
      </c>
      <c r="G966" t="s">
        <v>31</v>
      </c>
      <c r="H966" t="s">
        <v>23</v>
      </c>
      <c r="I966" t="s">
        <v>1383</v>
      </c>
      <c r="K966"/>
      <c r="L966" t="s">
        <v>1410</v>
      </c>
      <c r="M966" t="s">
        <v>26</v>
      </c>
      <c r="N966">
        <v>2</v>
      </c>
      <c r="P966" t="s">
        <v>27</v>
      </c>
      <c r="Q966" t="s">
        <v>1411</v>
      </c>
      <c r="S966" t="s">
        <v>29</v>
      </c>
    </row>
    <row r="967" spans="1:19" hidden="1" x14ac:dyDescent="0.2">
      <c r="A967">
        <v>397</v>
      </c>
      <c r="B967" t="s">
        <v>1407</v>
      </c>
      <c r="C967" t="s">
        <v>20</v>
      </c>
      <c r="D967">
        <v>4.5999999999999996</v>
      </c>
      <c r="E967">
        <v>25</v>
      </c>
      <c r="F967" t="s">
        <v>1382</v>
      </c>
      <c r="G967" t="s">
        <v>55</v>
      </c>
      <c r="H967" t="s">
        <v>23</v>
      </c>
      <c r="I967" t="s">
        <v>1383</v>
      </c>
      <c r="K967"/>
      <c r="L967" t="s">
        <v>1410</v>
      </c>
      <c r="M967" t="s">
        <v>26</v>
      </c>
      <c r="N967">
        <v>2</v>
      </c>
      <c r="P967" t="s">
        <v>27</v>
      </c>
      <c r="Q967" t="s">
        <v>1411</v>
      </c>
      <c r="S967" t="s">
        <v>29</v>
      </c>
    </row>
    <row r="968" spans="1:19" hidden="1" x14ac:dyDescent="0.2">
      <c r="A968">
        <v>398</v>
      </c>
      <c r="B968" t="s">
        <v>1417</v>
      </c>
      <c r="C968" t="s">
        <v>20</v>
      </c>
      <c r="D968">
        <v>4.88</v>
      </c>
      <c r="E968">
        <v>20</v>
      </c>
      <c r="F968" s="1" t="s">
        <v>1408</v>
      </c>
      <c r="G968" t="s">
        <v>634</v>
      </c>
      <c r="H968" t="s">
        <v>23</v>
      </c>
      <c r="I968" t="s">
        <v>1409</v>
      </c>
      <c r="K968"/>
      <c r="L968" t="s">
        <v>1418</v>
      </c>
      <c r="M968" t="s">
        <v>26</v>
      </c>
      <c r="N968">
        <v>2</v>
      </c>
      <c r="P968" t="s">
        <v>27</v>
      </c>
      <c r="Q968" t="s">
        <v>1419</v>
      </c>
      <c r="S968" t="s">
        <v>29</v>
      </c>
    </row>
    <row r="969" spans="1:19" hidden="1" x14ac:dyDescent="0.2">
      <c r="A969">
        <v>398</v>
      </c>
      <c r="B969" t="s">
        <v>1417</v>
      </c>
      <c r="C969" t="s">
        <v>73</v>
      </c>
      <c r="D969">
        <v>2.65</v>
      </c>
      <c r="E969">
        <v>20</v>
      </c>
      <c r="F969" s="1" t="s">
        <v>1408</v>
      </c>
      <c r="G969" t="s">
        <v>634</v>
      </c>
      <c r="H969" t="s">
        <v>23</v>
      </c>
      <c r="I969" t="s">
        <v>1409</v>
      </c>
      <c r="K969"/>
      <c r="L969" t="s">
        <v>1418</v>
      </c>
      <c r="M969" t="s">
        <v>26</v>
      </c>
      <c r="N969">
        <v>2</v>
      </c>
      <c r="P969" t="s">
        <v>27</v>
      </c>
      <c r="Q969" t="s">
        <v>1419</v>
      </c>
      <c r="S969" t="s">
        <v>29</v>
      </c>
    </row>
    <row r="970" spans="1:19" hidden="1" x14ac:dyDescent="0.2">
      <c r="A970">
        <v>398</v>
      </c>
      <c r="B970" t="s">
        <v>1417</v>
      </c>
      <c r="C970" t="s">
        <v>20</v>
      </c>
      <c r="D970">
        <v>5.38</v>
      </c>
      <c r="E970">
        <v>25</v>
      </c>
      <c r="F970" s="1" t="s">
        <v>1408</v>
      </c>
      <c r="I970" t="s">
        <v>1412</v>
      </c>
      <c r="K970"/>
      <c r="L970" t="s">
        <v>1418</v>
      </c>
      <c r="M970" t="s">
        <v>26</v>
      </c>
      <c r="N970">
        <v>2</v>
      </c>
      <c r="P970" t="s">
        <v>27</v>
      </c>
      <c r="Q970" t="s">
        <v>1419</v>
      </c>
      <c r="S970" t="s">
        <v>29</v>
      </c>
    </row>
    <row r="971" spans="1:19" hidden="1" x14ac:dyDescent="0.2">
      <c r="A971">
        <v>398</v>
      </c>
      <c r="B971" t="s">
        <v>1417</v>
      </c>
      <c r="C971" t="s">
        <v>20</v>
      </c>
      <c r="D971">
        <v>4.9800000000000004</v>
      </c>
      <c r="E971">
        <v>25</v>
      </c>
      <c r="F971" t="s">
        <v>1420</v>
      </c>
      <c r="G971" t="s">
        <v>240</v>
      </c>
      <c r="H971" t="s">
        <v>46</v>
      </c>
      <c r="I971" t="s">
        <v>1421</v>
      </c>
      <c r="K971"/>
      <c r="L971" t="s">
        <v>1418</v>
      </c>
      <c r="M971" t="s">
        <v>26</v>
      </c>
      <c r="N971">
        <v>2</v>
      </c>
      <c r="P971" t="s">
        <v>27</v>
      </c>
      <c r="Q971" t="s">
        <v>1419</v>
      </c>
      <c r="S971" t="s">
        <v>29</v>
      </c>
    </row>
    <row r="972" spans="1:19" hidden="1" x14ac:dyDescent="0.2">
      <c r="A972">
        <v>398</v>
      </c>
      <c r="B972" t="s">
        <v>1417</v>
      </c>
      <c r="C972" t="s">
        <v>73</v>
      </c>
      <c r="D972">
        <v>2.41</v>
      </c>
      <c r="E972">
        <v>25</v>
      </c>
      <c r="F972" t="s">
        <v>1420</v>
      </c>
      <c r="G972" t="s">
        <v>240</v>
      </c>
      <c r="H972" t="s">
        <v>46</v>
      </c>
      <c r="I972" t="s">
        <v>1421</v>
      </c>
      <c r="K972"/>
      <c r="L972" t="s">
        <v>1418</v>
      </c>
      <c r="M972" t="s">
        <v>26</v>
      </c>
      <c r="N972">
        <v>2</v>
      </c>
      <c r="P972" t="s">
        <v>27</v>
      </c>
      <c r="Q972" t="s">
        <v>1419</v>
      </c>
      <c r="S972" t="s">
        <v>29</v>
      </c>
    </row>
    <row r="973" spans="1:19" x14ac:dyDescent="0.2">
      <c r="A973">
        <v>398</v>
      </c>
      <c r="B973" t="s">
        <v>1417</v>
      </c>
      <c r="C973" t="s">
        <v>73</v>
      </c>
      <c r="D973">
        <v>2.2389999999999999</v>
      </c>
      <c r="E973">
        <v>25</v>
      </c>
      <c r="F973" t="s">
        <v>1422</v>
      </c>
      <c r="G973" t="s">
        <v>1423</v>
      </c>
      <c r="H973" t="s">
        <v>36</v>
      </c>
      <c r="I973" t="s">
        <v>1421</v>
      </c>
      <c r="L973" t="s">
        <v>1418</v>
      </c>
      <c r="M973" t="s">
        <v>26</v>
      </c>
      <c r="N973">
        <v>2</v>
      </c>
      <c r="P973" t="s">
        <v>27</v>
      </c>
      <c r="Q973" t="s">
        <v>1419</v>
      </c>
      <c r="S973" t="s">
        <v>29</v>
      </c>
    </row>
    <row r="974" spans="1:19" hidden="1" x14ac:dyDescent="0.2">
      <c r="A974">
        <v>398</v>
      </c>
      <c r="B974" t="s">
        <v>1417</v>
      </c>
      <c r="C974" t="s">
        <v>20</v>
      </c>
      <c r="D974">
        <v>5.1100000000000003</v>
      </c>
      <c r="E974">
        <v>20</v>
      </c>
      <c r="F974" t="s">
        <v>1420</v>
      </c>
      <c r="G974" t="s">
        <v>1395</v>
      </c>
      <c r="H974" t="s">
        <v>46</v>
      </c>
      <c r="I974" t="s">
        <v>1396</v>
      </c>
      <c r="K974"/>
      <c r="L974" t="s">
        <v>1418</v>
      </c>
      <c r="M974" t="s">
        <v>26</v>
      </c>
      <c r="N974">
        <v>2</v>
      </c>
      <c r="P974" t="s">
        <v>27</v>
      </c>
      <c r="Q974" t="s">
        <v>1419</v>
      </c>
      <c r="S974" t="s">
        <v>29</v>
      </c>
    </row>
    <row r="975" spans="1:19" hidden="1" x14ac:dyDescent="0.2">
      <c r="A975">
        <v>398</v>
      </c>
      <c r="B975" t="s">
        <v>1417</v>
      </c>
      <c r="C975" t="s">
        <v>73</v>
      </c>
      <c r="D975">
        <v>2.5</v>
      </c>
      <c r="E975">
        <v>20</v>
      </c>
      <c r="F975" t="s">
        <v>1420</v>
      </c>
      <c r="G975" t="s">
        <v>1395</v>
      </c>
      <c r="H975" t="s">
        <v>46</v>
      </c>
      <c r="I975" t="s">
        <v>1396</v>
      </c>
      <c r="K975"/>
      <c r="L975" t="s">
        <v>1418</v>
      </c>
      <c r="M975" t="s">
        <v>26</v>
      </c>
      <c r="N975">
        <v>2</v>
      </c>
      <c r="P975" t="s">
        <v>27</v>
      </c>
      <c r="Q975" t="s">
        <v>1419</v>
      </c>
      <c r="S975" t="s">
        <v>29</v>
      </c>
    </row>
    <row r="976" spans="1:19" hidden="1" x14ac:dyDescent="0.2">
      <c r="A976">
        <v>398</v>
      </c>
      <c r="B976" t="s">
        <v>1417</v>
      </c>
      <c r="C976" t="s">
        <v>20</v>
      </c>
      <c r="D976">
        <v>5</v>
      </c>
      <c r="E976">
        <v>25</v>
      </c>
      <c r="F976" t="s">
        <v>1382</v>
      </c>
      <c r="G976" t="s">
        <v>31</v>
      </c>
      <c r="H976" t="s">
        <v>23</v>
      </c>
      <c r="I976" t="s">
        <v>1383</v>
      </c>
      <c r="K976"/>
      <c r="L976" t="s">
        <v>1418</v>
      </c>
      <c r="M976" t="s">
        <v>26</v>
      </c>
      <c r="N976">
        <v>2</v>
      </c>
      <c r="P976" t="s">
        <v>27</v>
      </c>
      <c r="Q976" t="s">
        <v>1419</v>
      </c>
      <c r="S976" t="s">
        <v>29</v>
      </c>
    </row>
    <row r="977" spans="1:19" hidden="1" x14ac:dyDescent="0.2">
      <c r="A977">
        <v>398</v>
      </c>
      <c r="B977" t="s">
        <v>1417</v>
      </c>
      <c r="C977" t="s">
        <v>73</v>
      </c>
      <c r="D977">
        <v>2.2999999999999998</v>
      </c>
      <c r="E977">
        <v>25</v>
      </c>
      <c r="F977" t="s">
        <v>1382</v>
      </c>
      <c r="G977" t="s">
        <v>31</v>
      </c>
      <c r="H977" t="s">
        <v>23</v>
      </c>
      <c r="I977" t="s">
        <v>1383</v>
      </c>
      <c r="K977"/>
      <c r="L977" t="s">
        <v>1418</v>
      </c>
      <c r="M977" t="s">
        <v>26</v>
      </c>
      <c r="N977">
        <v>2</v>
      </c>
      <c r="P977" t="s">
        <v>27</v>
      </c>
      <c r="Q977" t="s">
        <v>1419</v>
      </c>
      <c r="S977" t="s">
        <v>29</v>
      </c>
    </row>
    <row r="978" spans="1:19" hidden="1" x14ac:dyDescent="0.2">
      <c r="A978">
        <v>398</v>
      </c>
      <c r="B978" t="s">
        <v>1417</v>
      </c>
      <c r="C978" t="s">
        <v>20</v>
      </c>
      <c r="D978">
        <v>5</v>
      </c>
      <c r="E978">
        <v>25</v>
      </c>
      <c r="F978" t="s">
        <v>1382</v>
      </c>
      <c r="G978" t="s">
        <v>55</v>
      </c>
      <c r="H978" t="s">
        <v>23</v>
      </c>
      <c r="I978" t="s">
        <v>1383</v>
      </c>
      <c r="K978"/>
      <c r="L978" t="s">
        <v>1418</v>
      </c>
      <c r="M978" t="s">
        <v>26</v>
      </c>
      <c r="N978">
        <v>2</v>
      </c>
      <c r="P978" t="s">
        <v>27</v>
      </c>
      <c r="Q978" t="s">
        <v>1419</v>
      </c>
      <c r="S978" t="s">
        <v>29</v>
      </c>
    </row>
    <row r="979" spans="1:19" hidden="1" x14ac:dyDescent="0.2">
      <c r="A979">
        <v>398</v>
      </c>
      <c r="B979" t="s">
        <v>1417</v>
      </c>
      <c r="C979" t="s">
        <v>73</v>
      </c>
      <c r="D979">
        <v>2.4</v>
      </c>
      <c r="E979">
        <v>25</v>
      </c>
      <c r="F979" t="s">
        <v>1382</v>
      </c>
      <c r="G979" t="s">
        <v>55</v>
      </c>
      <c r="H979" t="s">
        <v>23</v>
      </c>
      <c r="I979" t="s">
        <v>1383</v>
      </c>
      <c r="K979"/>
      <c r="L979" t="s">
        <v>1418</v>
      </c>
      <c r="M979" t="s">
        <v>26</v>
      </c>
      <c r="N979">
        <v>2</v>
      </c>
      <c r="P979" t="s">
        <v>27</v>
      </c>
      <c r="Q979" t="s">
        <v>1419</v>
      </c>
      <c r="S979" t="s">
        <v>29</v>
      </c>
    </row>
    <row r="980" spans="1:19" hidden="1" x14ac:dyDescent="0.2">
      <c r="A980">
        <v>399</v>
      </c>
      <c r="B980" t="s">
        <v>1424</v>
      </c>
      <c r="C980" t="s">
        <v>20</v>
      </c>
      <c r="D980">
        <v>6.16</v>
      </c>
      <c r="E980">
        <v>25</v>
      </c>
      <c r="F980" t="s">
        <v>1420</v>
      </c>
      <c r="G980" t="s">
        <v>240</v>
      </c>
      <c r="H980" t="s">
        <v>46</v>
      </c>
      <c r="I980" t="s">
        <v>1421</v>
      </c>
      <c r="K980" t="e">
        <f>- Other measurements: P56</f>
        <v>#NAME?</v>
      </c>
      <c r="L980" t="s">
        <v>1425</v>
      </c>
      <c r="M980" t="s">
        <v>26</v>
      </c>
      <c r="N980">
        <v>2</v>
      </c>
      <c r="P980" t="s">
        <v>27</v>
      </c>
      <c r="Q980" t="s">
        <v>1426</v>
      </c>
      <c r="S980" t="s">
        <v>29</v>
      </c>
    </row>
    <row r="981" spans="1:19" hidden="1" x14ac:dyDescent="0.2">
      <c r="A981">
        <v>399</v>
      </c>
      <c r="B981" t="s">
        <v>1424</v>
      </c>
      <c r="C981" t="s">
        <v>73</v>
      </c>
      <c r="D981">
        <v>2.89</v>
      </c>
      <c r="E981">
        <v>25</v>
      </c>
      <c r="F981" t="s">
        <v>1420</v>
      </c>
      <c r="G981" t="s">
        <v>240</v>
      </c>
      <c r="H981" t="s">
        <v>46</v>
      </c>
      <c r="I981" t="s">
        <v>1421</v>
      </c>
      <c r="K981" t="e">
        <f>- Other measurements: P56</f>
        <v>#NAME?</v>
      </c>
      <c r="L981" t="s">
        <v>1425</v>
      </c>
      <c r="M981" t="s">
        <v>26</v>
      </c>
      <c r="N981">
        <v>2</v>
      </c>
      <c r="P981" t="s">
        <v>27</v>
      </c>
      <c r="Q981" t="s">
        <v>1426</v>
      </c>
      <c r="S981" t="s">
        <v>29</v>
      </c>
    </row>
    <row r="982" spans="1:19" x14ac:dyDescent="0.2">
      <c r="A982">
        <v>399</v>
      </c>
      <c r="B982" t="s">
        <v>1424</v>
      </c>
      <c r="C982" t="s">
        <v>73</v>
      </c>
      <c r="D982">
        <v>2.6680000000000001</v>
      </c>
      <c r="E982">
        <v>25</v>
      </c>
      <c r="F982" t="s">
        <v>1422</v>
      </c>
      <c r="G982" t="s">
        <v>1423</v>
      </c>
      <c r="H982" t="s">
        <v>36</v>
      </c>
      <c r="I982" t="s">
        <v>1421</v>
      </c>
      <c r="K982" s="4" t="e">
        <f>- Other measurements: P56</f>
        <v>#NAME?</v>
      </c>
      <c r="L982" t="s">
        <v>1425</v>
      </c>
      <c r="M982" t="s">
        <v>26</v>
      </c>
      <c r="N982">
        <v>2</v>
      </c>
      <c r="P982" t="s">
        <v>27</v>
      </c>
      <c r="Q982" t="s">
        <v>1426</v>
      </c>
      <c r="S982" t="s">
        <v>29</v>
      </c>
    </row>
    <row r="983" spans="1:19" hidden="1" x14ac:dyDescent="0.2">
      <c r="A983">
        <v>399</v>
      </c>
      <c r="B983" t="s">
        <v>1424</v>
      </c>
      <c r="C983" t="s">
        <v>20</v>
      </c>
      <c r="D983">
        <v>6.31</v>
      </c>
      <c r="E983">
        <v>20</v>
      </c>
      <c r="F983" t="s">
        <v>1420</v>
      </c>
      <c r="G983" t="s">
        <v>1395</v>
      </c>
      <c r="H983" t="s">
        <v>46</v>
      </c>
      <c r="I983" t="s">
        <v>1396</v>
      </c>
      <c r="K983" t="e">
        <f>- Other measurements: P56</f>
        <v>#NAME?</v>
      </c>
      <c r="L983" t="s">
        <v>1425</v>
      </c>
      <c r="M983" t="s">
        <v>26</v>
      </c>
      <c r="N983">
        <v>2</v>
      </c>
      <c r="P983" t="s">
        <v>27</v>
      </c>
      <c r="Q983" t="s">
        <v>1426</v>
      </c>
      <c r="S983" t="s">
        <v>29</v>
      </c>
    </row>
    <row r="984" spans="1:19" hidden="1" x14ac:dyDescent="0.2">
      <c r="A984">
        <v>399</v>
      </c>
      <c r="B984" t="s">
        <v>1424</v>
      </c>
      <c r="C984" t="s">
        <v>73</v>
      </c>
      <c r="D984">
        <v>2.97</v>
      </c>
      <c r="E984">
        <v>20</v>
      </c>
      <c r="F984" t="s">
        <v>1420</v>
      </c>
      <c r="G984" t="s">
        <v>1395</v>
      </c>
      <c r="H984" t="s">
        <v>46</v>
      </c>
      <c r="I984" t="s">
        <v>1396</v>
      </c>
      <c r="K984" t="e">
        <f>- Other measurements: P56</f>
        <v>#NAME?</v>
      </c>
      <c r="L984" t="s">
        <v>1425</v>
      </c>
      <c r="M984" t="s">
        <v>26</v>
      </c>
      <c r="N984">
        <v>2</v>
      </c>
      <c r="P984" t="s">
        <v>27</v>
      </c>
      <c r="Q984" t="s">
        <v>1426</v>
      </c>
      <c r="S984" t="s">
        <v>29</v>
      </c>
    </row>
    <row r="985" spans="1:19" hidden="1" x14ac:dyDescent="0.2">
      <c r="A985">
        <v>399</v>
      </c>
      <c r="B985" t="s">
        <v>1424</v>
      </c>
      <c r="C985" t="s">
        <v>20</v>
      </c>
      <c r="D985">
        <v>6.2</v>
      </c>
      <c r="E985">
        <v>25</v>
      </c>
      <c r="F985" t="s">
        <v>1382</v>
      </c>
      <c r="G985" t="s">
        <v>31</v>
      </c>
      <c r="H985" t="s">
        <v>23</v>
      </c>
      <c r="I985" t="s">
        <v>1383</v>
      </c>
      <c r="K985" t="e">
        <f>- Other measurements: P56</f>
        <v>#NAME?</v>
      </c>
      <c r="L985" t="s">
        <v>1425</v>
      </c>
      <c r="M985" t="s">
        <v>26</v>
      </c>
      <c r="N985">
        <v>2</v>
      </c>
      <c r="P985" t="s">
        <v>27</v>
      </c>
      <c r="Q985" t="s">
        <v>1426</v>
      </c>
      <c r="S985" t="s">
        <v>29</v>
      </c>
    </row>
    <row r="986" spans="1:19" hidden="1" x14ac:dyDescent="0.2">
      <c r="A986">
        <v>399</v>
      </c>
      <c r="B986" t="s">
        <v>1424</v>
      </c>
      <c r="C986" t="s">
        <v>73</v>
      </c>
      <c r="D986">
        <v>2.7</v>
      </c>
      <c r="E986">
        <v>25</v>
      </c>
      <c r="F986" t="s">
        <v>1382</v>
      </c>
      <c r="G986" t="s">
        <v>31</v>
      </c>
      <c r="H986" t="s">
        <v>23</v>
      </c>
      <c r="I986" t="s">
        <v>1383</v>
      </c>
      <c r="K986" t="e">
        <f>- Other measurements: P56</f>
        <v>#NAME?</v>
      </c>
      <c r="L986" t="s">
        <v>1425</v>
      </c>
      <c r="M986" t="s">
        <v>26</v>
      </c>
      <c r="N986">
        <v>2</v>
      </c>
      <c r="P986" t="s">
        <v>27</v>
      </c>
      <c r="Q986" t="s">
        <v>1426</v>
      </c>
      <c r="S986" t="s">
        <v>29</v>
      </c>
    </row>
    <row r="987" spans="1:19" hidden="1" x14ac:dyDescent="0.2">
      <c r="A987">
        <v>399</v>
      </c>
      <c r="B987" t="s">
        <v>1424</v>
      </c>
      <c r="C987" t="s">
        <v>20</v>
      </c>
      <c r="D987">
        <v>6.2</v>
      </c>
      <c r="E987">
        <v>25</v>
      </c>
      <c r="F987" t="s">
        <v>1382</v>
      </c>
      <c r="G987" t="s">
        <v>55</v>
      </c>
      <c r="H987" t="s">
        <v>23</v>
      </c>
      <c r="I987" t="s">
        <v>1383</v>
      </c>
      <c r="K987" t="e">
        <f>- Other measurements: P56</f>
        <v>#NAME?</v>
      </c>
      <c r="L987" t="s">
        <v>1425</v>
      </c>
      <c r="M987" t="s">
        <v>26</v>
      </c>
      <c r="N987">
        <v>2</v>
      </c>
      <c r="P987" t="s">
        <v>27</v>
      </c>
      <c r="Q987" t="s">
        <v>1426</v>
      </c>
      <c r="S987" t="s">
        <v>29</v>
      </c>
    </row>
    <row r="988" spans="1:19" hidden="1" x14ac:dyDescent="0.2">
      <c r="A988">
        <v>399</v>
      </c>
      <c r="B988" t="s">
        <v>1424</v>
      </c>
      <c r="C988" t="s">
        <v>73</v>
      </c>
      <c r="D988">
        <v>2.8</v>
      </c>
      <c r="E988">
        <v>25</v>
      </c>
      <c r="F988" t="s">
        <v>1382</v>
      </c>
      <c r="G988" t="s">
        <v>55</v>
      </c>
      <c r="H988" t="s">
        <v>23</v>
      </c>
      <c r="I988" t="s">
        <v>1383</v>
      </c>
      <c r="K988" t="e">
        <f>- Other measurements: P56</f>
        <v>#NAME?</v>
      </c>
      <c r="L988" t="s">
        <v>1425</v>
      </c>
      <c r="M988" t="s">
        <v>26</v>
      </c>
      <c r="N988">
        <v>2</v>
      </c>
      <c r="P988" t="s">
        <v>27</v>
      </c>
      <c r="Q988" t="s">
        <v>1426</v>
      </c>
      <c r="S988" t="s">
        <v>29</v>
      </c>
    </row>
    <row r="989" spans="1:19" hidden="1" x14ac:dyDescent="0.2">
      <c r="A989">
        <v>399</v>
      </c>
      <c r="B989" t="s">
        <v>1424</v>
      </c>
      <c r="C989" t="s">
        <v>20</v>
      </c>
      <c r="D989">
        <v>6.2469999999999999</v>
      </c>
      <c r="E989">
        <v>18</v>
      </c>
      <c r="F989" t="s">
        <v>563</v>
      </c>
      <c r="G989" t="s">
        <v>1427</v>
      </c>
      <c r="H989" t="s">
        <v>46</v>
      </c>
      <c r="I989" t="s">
        <v>1428</v>
      </c>
      <c r="K989" t="e">
        <f>- Other measurements: P56</f>
        <v>#NAME?</v>
      </c>
      <c r="L989" t="s">
        <v>1425</v>
      </c>
      <c r="M989" t="s">
        <v>26</v>
      </c>
      <c r="N989">
        <v>2</v>
      </c>
      <c r="P989" t="s">
        <v>27</v>
      </c>
      <c r="Q989" t="s">
        <v>1426</v>
      </c>
      <c r="S989" t="s">
        <v>29</v>
      </c>
    </row>
    <row r="990" spans="1:19" hidden="1" x14ac:dyDescent="0.2">
      <c r="A990">
        <v>399</v>
      </c>
      <c r="B990" t="s">
        <v>1424</v>
      </c>
      <c r="C990" t="s">
        <v>73</v>
      </c>
      <c r="D990">
        <v>2.74</v>
      </c>
      <c r="E990">
        <v>18</v>
      </c>
      <c r="F990" t="s">
        <v>563</v>
      </c>
      <c r="G990" t="s">
        <v>1427</v>
      </c>
      <c r="H990" t="s">
        <v>46</v>
      </c>
      <c r="I990" t="s">
        <v>1428</v>
      </c>
      <c r="K990" t="e">
        <f>- Other measurements: P56</f>
        <v>#NAME?</v>
      </c>
      <c r="L990" t="s">
        <v>1425</v>
      </c>
      <c r="M990" t="s">
        <v>26</v>
      </c>
      <c r="N990">
        <v>2</v>
      </c>
      <c r="P990" t="s">
        <v>27</v>
      </c>
      <c r="Q990" t="s">
        <v>1426</v>
      </c>
      <c r="S990" t="s">
        <v>29</v>
      </c>
    </row>
    <row r="991" spans="1:19" hidden="1" x14ac:dyDescent="0.2">
      <c r="A991">
        <v>399</v>
      </c>
      <c r="B991" t="s">
        <v>1424</v>
      </c>
      <c r="C991" t="s">
        <v>20</v>
      </c>
      <c r="D991">
        <v>6.08</v>
      </c>
      <c r="E991">
        <v>20</v>
      </c>
      <c r="F991" s="1" t="s">
        <v>1408</v>
      </c>
      <c r="G991" t="s">
        <v>634</v>
      </c>
      <c r="H991" t="s">
        <v>23</v>
      </c>
      <c r="I991" t="s">
        <v>1409</v>
      </c>
      <c r="K991" t="e">
        <f>- Other measurements: P56</f>
        <v>#NAME?</v>
      </c>
      <c r="L991" t="s">
        <v>1425</v>
      </c>
      <c r="M991" t="s">
        <v>26</v>
      </c>
      <c r="N991">
        <v>2</v>
      </c>
      <c r="P991" t="s">
        <v>27</v>
      </c>
      <c r="Q991" t="s">
        <v>1426</v>
      </c>
      <c r="S991" t="s">
        <v>29</v>
      </c>
    </row>
    <row r="992" spans="1:19" hidden="1" x14ac:dyDescent="0.2">
      <c r="A992">
        <v>399</v>
      </c>
      <c r="B992" t="s">
        <v>1424</v>
      </c>
      <c r="C992" t="s">
        <v>73</v>
      </c>
      <c r="D992">
        <v>3.29</v>
      </c>
      <c r="E992">
        <v>20</v>
      </c>
      <c r="F992" s="1" t="s">
        <v>1408</v>
      </c>
      <c r="G992" t="s">
        <v>634</v>
      </c>
      <c r="H992" t="s">
        <v>23</v>
      </c>
      <c r="I992" t="s">
        <v>1409</v>
      </c>
      <c r="K992" t="e">
        <f>- Other measurements: P56</f>
        <v>#NAME?</v>
      </c>
      <c r="L992" t="s">
        <v>1425</v>
      </c>
      <c r="M992" t="s">
        <v>26</v>
      </c>
      <c r="N992">
        <v>2</v>
      </c>
      <c r="P992" t="s">
        <v>27</v>
      </c>
      <c r="Q992" t="s">
        <v>1426</v>
      </c>
      <c r="S992" t="s">
        <v>29</v>
      </c>
    </row>
    <row r="993" spans="1:19" hidden="1" x14ac:dyDescent="0.2">
      <c r="A993">
        <v>399</v>
      </c>
      <c r="B993" t="s">
        <v>1424</v>
      </c>
      <c r="C993" t="s">
        <v>20</v>
      </c>
      <c r="D993">
        <v>6.3</v>
      </c>
      <c r="E993">
        <v>25</v>
      </c>
      <c r="F993" s="1" t="s">
        <v>1408</v>
      </c>
      <c r="I993" t="s">
        <v>1412</v>
      </c>
      <c r="K993" t="e">
        <f>- Other measurements: P56</f>
        <v>#NAME?</v>
      </c>
      <c r="L993" t="s">
        <v>1425</v>
      </c>
      <c r="M993" t="s">
        <v>26</v>
      </c>
      <c r="N993">
        <v>2</v>
      </c>
      <c r="P993" t="s">
        <v>27</v>
      </c>
      <c r="Q993" t="s">
        <v>1426</v>
      </c>
      <c r="S993" t="s">
        <v>29</v>
      </c>
    </row>
    <row r="994" spans="1:19" hidden="1" x14ac:dyDescent="0.2">
      <c r="A994">
        <v>399</v>
      </c>
      <c r="B994" t="s">
        <v>1424</v>
      </c>
      <c r="C994" t="s">
        <v>1077</v>
      </c>
      <c r="D994">
        <v>7.92</v>
      </c>
      <c r="F994" s="1" t="s">
        <v>1408</v>
      </c>
      <c r="I994" t="s">
        <v>1414</v>
      </c>
      <c r="K994" t="e">
        <f>- Other measurements: P56</f>
        <v>#NAME?</v>
      </c>
      <c r="L994" t="s">
        <v>1425</v>
      </c>
      <c r="M994" t="s">
        <v>26</v>
      </c>
      <c r="N994">
        <v>2</v>
      </c>
      <c r="P994" t="s">
        <v>27</v>
      </c>
      <c r="Q994" t="s">
        <v>1426</v>
      </c>
      <c r="S994" t="s">
        <v>50</v>
      </c>
    </row>
    <row r="995" spans="1:19" hidden="1" x14ac:dyDescent="0.2">
      <c r="A995">
        <v>399</v>
      </c>
      <c r="B995" t="s">
        <v>1424</v>
      </c>
      <c r="C995" t="s">
        <v>1082</v>
      </c>
      <c r="D995">
        <v>11.03</v>
      </c>
      <c r="F995" s="1" t="s">
        <v>1408</v>
      </c>
      <c r="I995" t="s">
        <v>1414</v>
      </c>
      <c r="K995" t="e">
        <f>- Other measurements: P56</f>
        <v>#NAME?</v>
      </c>
      <c r="L995" t="s">
        <v>1425</v>
      </c>
      <c r="M995" t="s">
        <v>26</v>
      </c>
      <c r="N995">
        <v>2</v>
      </c>
      <c r="P995" t="s">
        <v>27</v>
      </c>
      <c r="Q995" t="s">
        <v>1426</v>
      </c>
      <c r="S995" t="s">
        <v>50</v>
      </c>
    </row>
    <row r="996" spans="1:19" hidden="1" x14ac:dyDescent="0.2">
      <c r="A996">
        <v>399</v>
      </c>
      <c r="B996" t="s">
        <v>1424</v>
      </c>
      <c r="C996" t="s">
        <v>20</v>
      </c>
      <c r="D996">
        <v>6.34</v>
      </c>
      <c r="E996">
        <v>25</v>
      </c>
      <c r="F996" t="s">
        <v>1429</v>
      </c>
      <c r="G996" t="s">
        <v>1430</v>
      </c>
      <c r="H996" t="s">
        <v>23</v>
      </c>
      <c r="I996" t="s">
        <v>1431</v>
      </c>
      <c r="K996" t="e">
        <f>- Other measurements: P56</f>
        <v>#NAME?</v>
      </c>
      <c r="L996" t="s">
        <v>1425</v>
      </c>
      <c r="M996" t="s">
        <v>26</v>
      </c>
      <c r="N996">
        <v>2</v>
      </c>
      <c r="P996" t="s">
        <v>27</v>
      </c>
      <c r="Q996" t="s">
        <v>1426</v>
      </c>
      <c r="S996" t="s">
        <v>29</v>
      </c>
    </row>
    <row r="997" spans="1:19" hidden="1" x14ac:dyDescent="0.2">
      <c r="A997">
        <v>399</v>
      </c>
      <c r="B997" t="s">
        <v>1424</v>
      </c>
      <c r="C997" t="s">
        <v>73</v>
      </c>
      <c r="D997">
        <v>3.11</v>
      </c>
      <c r="E997">
        <v>25</v>
      </c>
      <c r="F997" t="s">
        <v>1429</v>
      </c>
      <c r="G997" t="s">
        <v>1430</v>
      </c>
      <c r="H997" t="s">
        <v>23</v>
      </c>
      <c r="I997" t="s">
        <v>1431</v>
      </c>
      <c r="K997" t="e">
        <f>- Other measurements: P56</f>
        <v>#NAME?</v>
      </c>
      <c r="L997" t="s">
        <v>1425</v>
      </c>
      <c r="M997" t="s">
        <v>26</v>
      </c>
      <c r="N997">
        <v>2</v>
      </c>
      <c r="P997" t="s">
        <v>27</v>
      </c>
      <c r="Q997" t="s">
        <v>1426</v>
      </c>
      <c r="S997" t="s">
        <v>29</v>
      </c>
    </row>
    <row r="998" spans="1:19" x14ac:dyDescent="0.2">
      <c r="A998">
        <v>400</v>
      </c>
      <c r="B998" t="s">
        <v>1432</v>
      </c>
      <c r="C998" t="s">
        <v>20</v>
      </c>
      <c r="D998">
        <v>2.9319999999999999</v>
      </c>
      <c r="E998">
        <v>25</v>
      </c>
      <c r="F998" t="s">
        <v>1433</v>
      </c>
      <c r="G998" t="s">
        <v>1434</v>
      </c>
      <c r="H998" t="s">
        <v>36</v>
      </c>
      <c r="I998" t="s">
        <v>1435</v>
      </c>
      <c r="L998" t="s">
        <v>1436</v>
      </c>
      <c r="M998" t="s">
        <v>26</v>
      </c>
      <c r="N998">
        <v>2</v>
      </c>
      <c r="P998" t="s">
        <v>27</v>
      </c>
      <c r="Q998" t="s">
        <v>1437</v>
      </c>
      <c r="S998" t="s">
        <v>29</v>
      </c>
    </row>
    <row r="999" spans="1:19" x14ac:dyDescent="0.2">
      <c r="A999">
        <v>400</v>
      </c>
      <c r="B999" t="s">
        <v>1432</v>
      </c>
      <c r="C999" t="s">
        <v>73</v>
      </c>
      <c r="D999">
        <v>1.367</v>
      </c>
      <c r="E999">
        <v>25</v>
      </c>
      <c r="F999" t="s">
        <v>1433</v>
      </c>
      <c r="G999" t="s">
        <v>1434</v>
      </c>
      <c r="H999" t="s">
        <v>36</v>
      </c>
      <c r="I999" t="s">
        <v>1435</v>
      </c>
      <c r="L999" t="s">
        <v>1436</v>
      </c>
      <c r="M999" t="s">
        <v>26</v>
      </c>
      <c r="N999">
        <v>2</v>
      </c>
      <c r="P999" t="s">
        <v>27</v>
      </c>
      <c r="Q999" t="s">
        <v>1437</v>
      </c>
      <c r="S999" t="s">
        <v>29</v>
      </c>
    </row>
    <row r="1000" spans="1:19" hidden="1" x14ac:dyDescent="0.2">
      <c r="A1000">
        <v>402</v>
      </c>
      <c r="B1000" t="s">
        <v>1438</v>
      </c>
      <c r="C1000" t="s">
        <v>20</v>
      </c>
      <c r="D1000">
        <v>2.9</v>
      </c>
      <c r="E1000" t="s">
        <v>1439</v>
      </c>
      <c r="G1000" t="s">
        <v>1440</v>
      </c>
      <c r="H1000" t="s">
        <v>23</v>
      </c>
      <c r="I1000" t="s">
        <v>1441</v>
      </c>
      <c r="K1000"/>
      <c r="L1000" t="s">
        <v>1442</v>
      </c>
      <c r="M1000" t="s">
        <v>26</v>
      </c>
      <c r="N1000">
        <v>2</v>
      </c>
      <c r="P1000" t="s">
        <v>27</v>
      </c>
      <c r="Q1000" t="s">
        <v>1443</v>
      </c>
      <c r="S1000" t="s">
        <v>29</v>
      </c>
    </row>
    <row r="1001" spans="1:19" hidden="1" x14ac:dyDescent="0.2">
      <c r="A1001">
        <v>402</v>
      </c>
      <c r="B1001" t="s">
        <v>1438</v>
      </c>
      <c r="C1001" t="s">
        <v>73</v>
      </c>
      <c r="D1001">
        <v>5.6</v>
      </c>
      <c r="E1001" t="s">
        <v>1439</v>
      </c>
      <c r="G1001" t="s">
        <v>1440</v>
      </c>
      <c r="H1001" t="s">
        <v>23</v>
      </c>
      <c r="I1001" t="s">
        <v>1441</v>
      </c>
      <c r="K1001"/>
      <c r="L1001" t="s">
        <v>1442</v>
      </c>
      <c r="M1001" t="s">
        <v>26</v>
      </c>
      <c r="N1001">
        <v>2</v>
      </c>
      <c r="P1001" t="s">
        <v>27</v>
      </c>
      <c r="Q1001" t="s">
        <v>1443</v>
      </c>
      <c r="S1001" t="s">
        <v>29</v>
      </c>
    </row>
    <row r="1002" spans="1:19" hidden="1" x14ac:dyDescent="0.2">
      <c r="A1002">
        <v>402</v>
      </c>
      <c r="B1002" t="s">
        <v>1438</v>
      </c>
      <c r="C1002" t="s">
        <v>77</v>
      </c>
      <c r="D1002">
        <v>9.3000000000000007</v>
      </c>
      <c r="E1002" t="s">
        <v>1439</v>
      </c>
      <c r="G1002" t="s">
        <v>1440</v>
      </c>
      <c r="H1002" t="s">
        <v>23</v>
      </c>
      <c r="I1002" t="s">
        <v>1441</v>
      </c>
      <c r="K1002"/>
      <c r="L1002" t="s">
        <v>1442</v>
      </c>
      <c r="M1002" t="s">
        <v>26</v>
      </c>
      <c r="N1002">
        <v>2</v>
      </c>
      <c r="P1002" t="s">
        <v>27</v>
      </c>
      <c r="Q1002" t="s">
        <v>1443</v>
      </c>
      <c r="S1002" t="s">
        <v>29</v>
      </c>
    </row>
    <row r="1003" spans="1:19" hidden="1" x14ac:dyDescent="0.2">
      <c r="A1003">
        <v>402</v>
      </c>
      <c r="B1003" t="s">
        <v>1438</v>
      </c>
      <c r="C1003" t="s">
        <v>283</v>
      </c>
      <c r="D1003">
        <v>11.5</v>
      </c>
      <c r="E1003" t="s">
        <v>1439</v>
      </c>
      <c r="G1003" t="s">
        <v>1440</v>
      </c>
      <c r="H1003" t="s">
        <v>23</v>
      </c>
      <c r="I1003" t="s">
        <v>1441</v>
      </c>
      <c r="K1003"/>
      <c r="L1003" t="s">
        <v>1442</v>
      </c>
      <c r="M1003" t="s">
        <v>26</v>
      </c>
      <c r="N1003">
        <v>2</v>
      </c>
      <c r="P1003" t="s">
        <v>27</v>
      </c>
      <c r="Q1003" t="s">
        <v>1443</v>
      </c>
      <c r="S1003" t="s">
        <v>29</v>
      </c>
    </row>
    <row r="1004" spans="1:19" hidden="1" x14ac:dyDescent="0.2">
      <c r="A1004">
        <v>403</v>
      </c>
      <c r="B1004" t="s">
        <v>1444</v>
      </c>
      <c r="C1004" t="s">
        <v>20</v>
      </c>
      <c r="D1004">
        <v>3.8</v>
      </c>
      <c r="E1004" t="s">
        <v>1439</v>
      </c>
      <c r="G1004" t="s">
        <v>1440</v>
      </c>
      <c r="H1004" t="s">
        <v>23</v>
      </c>
      <c r="I1004" t="s">
        <v>1441</v>
      </c>
      <c r="K1004"/>
      <c r="L1004" t="s">
        <v>1445</v>
      </c>
      <c r="M1004" t="s">
        <v>26</v>
      </c>
      <c r="N1004">
        <v>2</v>
      </c>
      <c r="P1004" t="s">
        <v>27</v>
      </c>
      <c r="Q1004" t="s">
        <v>1446</v>
      </c>
      <c r="S1004" t="s">
        <v>29</v>
      </c>
    </row>
    <row r="1005" spans="1:19" hidden="1" x14ac:dyDescent="0.2">
      <c r="A1005">
        <v>403</v>
      </c>
      <c r="B1005" t="s">
        <v>1444</v>
      </c>
      <c r="C1005" t="s">
        <v>73</v>
      </c>
      <c r="D1005">
        <v>6</v>
      </c>
      <c r="E1005" t="s">
        <v>1439</v>
      </c>
      <c r="G1005" t="s">
        <v>1440</v>
      </c>
      <c r="H1005" t="s">
        <v>23</v>
      </c>
      <c r="I1005" t="s">
        <v>1441</v>
      </c>
      <c r="K1005"/>
      <c r="L1005" t="s">
        <v>1445</v>
      </c>
      <c r="M1005" t="s">
        <v>26</v>
      </c>
      <c r="N1005">
        <v>2</v>
      </c>
      <c r="P1005" t="s">
        <v>27</v>
      </c>
      <c r="Q1005" t="s">
        <v>1446</v>
      </c>
      <c r="S1005" t="s">
        <v>29</v>
      </c>
    </row>
    <row r="1006" spans="1:19" hidden="1" x14ac:dyDescent="0.2">
      <c r="A1006">
        <v>403</v>
      </c>
      <c r="B1006" t="s">
        <v>1444</v>
      </c>
      <c r="C1006" t="s">
        <v>77</v>
      </c>
      <c r="D1006">
        <v>9.8000000000000007</v>
      </c>
      <c r="E1006" t="s">
        <v>1439</v>
      </c>
      <c r="G1006" t="s">
        <v>1440</v>
      </c>
      <c r="H1006" t="s">
        <v>23</v>
      </c>
      <c r="I1006" t="s">
        <v>1441</v>
      </c>
      <c r="K1006"/>
      <c r="L1006" t="s">
        <v>1445</v>
      </c>
      <c r="M1006" t="s">
        <v>26</v>
      </c>
      <c r="N1006">
        <v>2</v>
      </c>
      <c r="P1006" t="s">
        <v>27</v>
      </c>
      <c r="Q1006" t="s">
        <v>1446</v>
      </c>
      <c r="S1006" t="s">
        <v>29</v>
      </c>
    </row>
    <row r="1007" spans="1:19" hidden="1" x14ac:dyDescent="0.2">
      <c r="A1007">
        <v>403</v>
      </c>
      <c r="B1007" t="s">
        <v>1444</v>
      </c>
      <c r="C1007" t="s">
        <v>283</v>
      </c>
      <c r="D1007">
        <v>12</v>
      </c>
      <c r="E1007" t="s">
        <v>1439</v>
      </c>
      <c r="G1007" t="s">
        <v>1440</v>
      </c>
      <c r="H1007" t="s">
        <v>23</v>
      </c>
      <c r="I1007" t="s">
        <v>1441</v>
      </c>
      <c r="K1007"/>
      <c r="L1007" t="s">
        <v>1445</v>
      </c>
      <c r="M1007" t="s">
        <v>26</v>
      </c>
      <c r="N1007">
        <v>2</v>
      </c>
      <c r="P1007" t="s">
        <v>27</v>
      </c>
      <c r="Q1007" t="s">
        <v>1446</v>
      </c>
      <c r="S1007" t="s">
        <v>29</v>
      </c>
    </row>
    <row r="1008" spans="1:19" hidden="1" x14ac:dyDescent="0.2">
      <c r="A1008">
        <v>405</v>
      </c>
      <c r="B1008" t="s">
        <v>1447</v>
      </c>
      <c r="C1008" t="s">
        <v>20</v>
      </c>
      <c r="D1008">
        <v>2.7</v>
      </c>
      <c r="E1008" t="s">
        <v>1439</v>
      </c>
      <c r="G1008" t="s">
        <v>1440</v>
      </c>
      <c r="H1008" t="s">
        <v>23</v>
      </c>
      <c r="I1008" t="s">
        <v>1441</v>
      </c>
      <c r="K1008"/>
      <c r="L1008" t="s">
        <v>1448</v>
      </c>
      <c r="M1008" t="s">
        <v>26</v>
      </c>
      <c r="N1008">
        <v>2</v>
      </c>
      <c r="P1008" t="s">
        <v>27</v>
      </c>
      <c r="Q1008" t="s">
        <v>1449</v>
      </c>
      <c r="S1008" t="s">
        <v>29</v>
      </c>
    </row>
    <row r="1009" spans="1:19" hidden="1" x14ac:dyDescent="0.2">
      <c r="A1009">
        <v>405</v>
      </c>
      <c r="B1009" t="s">
        <v>1447</v>
      </c>
      <c r="C1009" t="s">
        <v>73</v>
      </c>
      <c r="D1009">
        <v>5.5</v>
      </c>
      <c r="E1009" t="s">
        <v>1439</v>
      </c>
      <c r="G1009" t="s">
        <v>1440</v>
      </c>
      <c r="H1009" t="s">
        <v>23</v>
      </c>
      <c r="I1009" t="s">
        <v>1441</v>
      </c>
      <c r="K1009"/>
      <c r="L1009" t="s">
        <v>1448</v>
      </c>
      <c r="M1009" t="s">
        <v>26</v>
      </c>
      <c r="N1009">
        <v>2</v>
      </c>
      <c r="P1009" t="s">
        <v>27</v>
      </c>
      <c r="Q1009" t="s">
        <v>1449</v>
      </c>
      <c r="S1009" t="s">
        <v>29</v>
      </c>
    </row>
    <row r="1010" spans="1:19" hidden="1" x14ac:dyDescent="0.2">
      <c r="A1010">
        <v>405</v>
      </c>
      <c r="B1010" t="s">
        <v>1447</v>
      </c>
      <c r="C1010" t="s">
        <v>77</v>
      </c>
      <c r="D1010">
        <v>10.5</v>
      </c>
      <c r="E1010" t="s">
        <v>1439</v>
      </c>
      <c r="G1010" t="s">
        <v>1440</v>
      </c>
      <c r="H1010" t="s">
        <v>23</v>
      </c>
      <c r="I1010" t="s">
        <v>1441</v>
      </c>
      <c r="K1010"/>
      <c r="L1010" t="s">
        <v>1448</v>
      </c>
      <c r="M1010" t="s">
        <v>26</v>
      </c>
      <c r="N1010">
        <v>2</v>
      </c>
      <c r="P1010" t="s">
        <v>27</v>
      </c>
      <c r="Q1010" t="s">
        <v>1449</v>
      </c>
      <c r="S1010" t="s">
        <v>29</v>
      </c>
    </row>
    <row r="1011" spans="1:19" hidden="1" x14ac:dyDescent="0.2">
      <c r="A1011">
        <v>406</v>
      </c>
      <c r="B1011" t="s">
        <v>1450</v>
      </c>
      <c r="C1011" t="s">
        <v>20</v>
      </c>
      <c r="D1011">
        <v>3.1</v>
      </c>
      <c r="E1011" t="s">
        <v>1439</v>
      </c>
      <c r="G1011" t="s">
        <v>1440</v>
      </c>
      <c r="H1011" t="s">
        <v>23</v>
      </c>
      <c r="I1011" t="s">
        <v>1441</v>
      </c>
      <c r="K1011"/>
      <c r="L1011" t="s">
        <v>1451</v>
      </c>
      <c r="M1011" t="s">
        <v>26</v>
      </c>
      <c r="N1011">
        <v>2</v>
      </c>
      <c r="P1011" t="s">
        <v>27</v>
      </c>
      <c r="Q1011" t="s">
        <v>1452</v>
      </c>
      <c r="S1011" t="s">
        <v>29</v>
      </c>
    </row>
    <row r="1012" spans="1:19" hidden="1" x14ac:dyDescent="0.2">
      <c r="A1012">
        <v>406</v>
      </c>
      <c r="B1012" t="s">
        <v>1450</v>
      </c>
      <c r="C1012" t="s">
        <v>73</v>
      </c>
      <c r="D1012">
        <v>5.7</v>
      </c>
      <c r="E1012" t="s">
        <v>1439</v>
      </c>
      <c r="G1012" t="s">
        <v>1440</v>
      </c>
      <c r="H1012" t="s">
        <v>23</v>
      </c>
      <c r="I1012" t="s">
        <v>1441</v>
      </c>
      <c r="K1012"/>
      <c r="L1012" t="s">
        <v>1451</v>
      </c>
      <c r="M1012" t="s">
        <v>26</v>
      </c>
      <c r="N1012">
        <v>2</v>
      </c>
      <c r="P1012" t="s">
        <v>27</v>
      </c>
      <c r="Q1012" t="s">
        <v>1452</v>
      </c>
      <c r="S1012" t="s">
        <v>29</v>
      </c>
    </row>
    <row r="1013" spans="1:19" hidden="1" x14ac:dyDescent="0.2">
      <c r="A1013">
        <v>406</v>
      </c>
      <c r="B1013" t="s">
        <v>1450</v>
      </c>
      <c r="C1013" t="s">
        <v>77</v>
      </c>
      <c r="D1013">
        <v>10.5</v>
      </c>
      <c r="E1013" t="s">
        <v>1439</v>
      </c>
      <c r="G1013" t="s">
        <v>1440</v>
      </c>
      <c r="H1013" t="s">
        <v>23</v>
      </c>
      <c r="I1013" t="s">
        <v>1441</v>
      </c>
      <c r="K1013"/>
      <c r="L1013" t="s">
        <v>1451</v>
      </c>
      <c r="M1013" t="s">
        <v>26</v>
      </c>
      <c r="N1013">
        <v>2</v>
      </c>
      <c r="P1013" t="s">
        <v>27</v>
      </c>
      <c r="Q1013" t="s">
        <v>1452</v>
      </c>
      <c r="S1013" t="s">
        <v>29</v>
      </c>
    </row>
    <row r="1014" spans="1:19" hidden="1" x14ac:dyDescent="0.2">
      <c r="A1014">
        <v>409</v>
      </c>
      <c r="B1014" t="s">
        <v>1453</v>
      </c>
      <c r="C1014" t="s">
        <v>20</v>
      </c>
      <c r="D1014">
        <v>5.42</v>
      </c>
      <c r="F1014" t="s">
        <v>1454</v>
      </c>
      <c r="G1014" t="s">
        <v>22</v>
      </c>
      <c r="H1014" t="s">
        <v>23</v>
      </c>
      <c r="I1014" t="s">
        <v>1455</v>
      </c>
      <c r="K1014" t="s">
        <v>1456</v>
      </c>
      <c r="L1014" t="s">
        <v>1457</v>
      </c>
      <c r="M1014" t="s">
        <v>26</v>
      </c>
      <c r="N1014">
        <v>2</v>
      </c>
      <c r="P1014" t="s">
        <v>27</v>
      </c>
      <c r="Q1014" t="s">
        <v>1458</v>
      </c>
      <c r="S1014" t="s">
        <v>29</v>
      </c>
    </row>
    <row r="1015" spans="1:19" hidden="1" x14ac:dyDescent="0.2">
      <c r="A1015">
        <v>409</v>
      </c>
      <c r="B1015" t="s">
        <v>1453</v>
      </c>
      <c r="C1015" t="s">
        <v>48</v>
      </c>
      <c r="D1015">
        <v>12.22</v>
      </c>
      <c r="F1015" t="s">
        <v>1454</v>
      </c>
      <c r="G1015" t="s">
        <v>240</v>
      </c>
      <c r="H1015" t="s">
        <v>23</v>
      </c>
      <c r="I1015" t="s">
        <v>1455</v>
      </c>
      <c r="K1015" t="s">
        <v>1456</v>
      </c>
      <c r="L1015" t="s">
        <v>1457</v>
      </c>
      <c r="M1015" t="s">
        <v>26</v>
      </c>
      <c r="N1015">
        <v>2</v>
      </c>
      <c r="P1015" t="s">
        <v>27</v>
      </c>
      <c r="Q1015" t="s">
        <v>1458</v>
      </c>
      <c r="S1015" t="s">
        <v>50</v>
      </c>
    </row>
    <row r="1016" spans="1:19" hidden="1" x14ac:dyDescent="0.2">
      <c r="A1016">
        <v>410</v>
      </c>
      <c r="B1016" t="s">
        <v>1459</v>
      </c>
      <c r="C1016" t="s">
        <v>20</v>
      </c>
      <c r="D1016">
        <v>1.26</v>
      </c>
      <c r="E1016">
        <v>55</v>
      </c>
      <c r="F1016" t="s">
        <v>1374</v>
      </c>
      <c r="G1016" t="s">
        <v>849</v>
      </c>
      <c r="H1016" t="s">
        <v>23</v>
      </c>
      <c r="I1016" t="s">
        <v>1380</v>
      </c>
      <c r="K1016" t="e">
        <f>- For pKs of methyl derivatives see ref. A73</f>
        <v>#NAME?</v>
      </c>
      <c r="L1016" t="s">
        <v>1460</v>
      </c>
      <c r="M1016" t="s">
        <v>26</v>
      </c>
      <c r="N1016">
        <v>2</v>
      </c>
      <c r="P1016" t="s">
        <v>27</v>
      </c>
      <c r="Q1016" t="s">
        <v>1461</v>
      </c>
      <c r="S1016" t="s">
        <v>29</v>
      </c>
    </row>
    <row r="1017" spans="1:19" x14ac:dyDescent="0.2">
      <c r="A1017">
        <v>411</v>
      </c>
      <c r="B1017" t="s">
        <v>1462</v>
      </c>
      <c r="C1017" t="s">
        <v>20</v>
      </c>
      <c r="D1017">
        <v>2.36</v>
      </c>
      <c r="E1017">
        <v>10</v>
      </c>
      <c r="F1017" t="s">
        <v>1463</v>
      </c>
      <c r="G1017" t="s">
        <v>1423</v>
      </c>
      <c r="H1017" t="s">
        <v>36</v>
      </c>
      <c r="I1017" t="s">
        <v>1464</v>
      </c>
      <c r="L1017" t="s">
        <v>1465</v>
      </c>
      <c r="M1017" t="s">
        <v>26</v>
      </c>
      <c r="N1017">
        <v>2</v>
      </c>
      <c r="P1017" t="s">
        <v>27</v>
      </c>
      <c r="Q1017" t="s">
        <v>1466</v>
      </c>
      <c r="S1017" t="s">
        <v>29</v>
      </c>
    </row>
    <row r="1018" spans="1:19" x14ac:dyDescent="0.2">
      <c r="A1018">
        <v>411</v>
      </c>
      <c r="B1018" t="s">
        <v>1462</v>
      </c>
      <c r="C1018" t="s">
        <v>20</v>
      </c>
      <c r="D1018">
        <v>2.2799999999999998</v>
      </c>
      <c r="E1018">
        <v>15</v>
      </c>
      <c r="F1018" t="s">
        <v>1463</v>
      </c>
      <c r="G1018" t="s">
        <v>1423</v>
      </c>
      <c r="H1018" t="s">
        <v>36</v>
      </c>
      <c r="I1018" t="s">
        <v>1464</v>
      </c>
      <c r="L1018" t="s">
        <v>1465</v>
      </c>
      <c r="M1018" t="s">
        <v>26</v>
      </c>
      <c r="N1018">
        <v>2</v>
      </c>
      <c r="P1018" t="s">
        <v>27</v>
      </c>
      <c r="Q1018" t="s">
        <v>1466</v>
      </c>
      <c r="S1018" t="s">
        <v>29</v>
      </c>
    </row>
    <row r="1019" spans="1:19" x14ac:dyDescent="0.2">
      <c r="A1019">
        <v>411</v>
      </c>
      <c r="B1019" t="s">
        <v>1462</v>
      </c>
      <c r="C1019" t="s">
        <v>20</v>
      </c>
      <c r="D1019">
        <v>2.2400000000000002</v>
      </c>
      <c r="E1019">
        <v>20</v>
      </c>
      <c r="F1019" t="s">
        <v>1463</v>
      </c>
      <c r="G1019" t="s">
        <v>1423</v>
      </c>
      <c r="H1019" t="s">
        <v>36</v>
      </c>
      <c r="I1019" t="s">
        <v>1464</v>
      </c>
      <c r="L1019" t="s">
        <v>1465</v>
      </c>
      <c r="M1019" t="s">
        <v>26</v>
      </c>
      <c r="N1019">
        <v>2</v>
      </c>
      <c r="P1019" t="s">
        <v>27</v>
      </c>
      <c r="Q1019" t="s">
        <v>1466</v>
      </c>
      <c r="S1019" t="s">
        <v>29</v>
      </c>
    </row>
    <row r="1020" spans="1:19" x14ac:dyDescent="0.2">
      <c r="A1020">
        <v>411</v>
      </c>
      <c r="B1020" t="s">
        <v>1462</v>
      </c>
      <c r="C1020" t="s">
        <v>20</v>
      </c>
      <c r="D1020">
        <v>2.17</v>
      </c>
      <c r="E1020">
        <v>25</v>
      </c>
      <c r="F1020" t="s">
        <v>1463</v>
      </c>
      <c r="G1020" t="s">
        <v>1423</v>
      </c>
      <c r="H1020" t="s">
        <v>36</v>
      </c>
      <c r="I1020" t="s">
        <v>1464</v>
      </c>
      <c r="L1020" t="s">
        <v>1465</v>
      </c>
      <c r="M1020" t="s">
        <v>26</v>
      </c>
      <c r="N1020">
        <v>2</v>
      </c>
      <c r="P1020" t="s">
        <v>27</v>
      </c>
      <c r="Q1020" t="s">
        <v>1466</v>
      </c>
      <c r="S1020" t="s">
        <v>29</v>
      </c>
    </row>
    <row r="1021" spans="1:19" x14ac:dyDescent="0.2">
      <c r="A1021">
        <v>411</v>
      </c>
      <c r="B1021" t="s">
        <v>1462</v>
      </c>
      <c r="C1021" t="s">
        <v>20</v>
      </c>
      <c r="D1021">
        <v>2.12</v>
      </c>
      <c r="E1021">
        <v>30</v>
      </c>
      <c r="F1021" t="s">
        <v>1463</v>
      </c>
      <c r="G1021" t="s">
        <v>1423</v>
      </c>
      <c r="H1021" t="s">
        <v>36</v>
      </c>
      <c r="I1021" t="s">
        <v>1464</v>
      </c>
      <c r="L1021" t="s">
        <v>1465</v>
      </c>
      <c r="M1021" t="s">
        <v>26</v>
      </c>
      <c r="N1021">
        <v>2</v>
      </c>
      <c r="P1021" t="s">
        <v>27</v>
      </c>
      <c r="Q1021" t="s">
        <v>1466</v>
      </c>
      <c r="S1021" t="s">
        <v>29</v>
      </c>
    </row>
    <row r="1022" spans="1:19" x14ac:dyDescent="0.2">
      <c r="A1022">
        <v>411</v>
      </c>
      <c r="B1022" t="s">
        <v>1462</v>
      </c>
      <c r="C1022" t="s">
        <v>20</v>
      </c>
      <c r="D1022">
        <v>2.06</v>
      </c>
      <c r="E1022">
        <v>35</v>
      </c>
      <c r="F1022" t="s">
        <v>1463</v>
      </c>
      <c r="G1022" t="s">
        <v>1423</v>
      </c>
      <c r="H1022" t="s">
        <v>36</v>
      </c>
      <c r="I1022" t="s">
        <v>1464</v>
      </c>
      <c r="L1022" t="s">
        <v>1465</v>
      </c>
      <c r="M1022" t="s">
        <v>26</v>
      </c>
      <c r="N1022">
        <v>2</v>
      </c>
      <c r="P1022" t="s">
        <v>27</v>
      </c>
      <c r="Q1022" t="s">
        <v>1466</v>
      </c>
      <c r="S1022" t="s">
        <v>29</v>
      </c>
    </row>
    <row r="1023" spans="1:19" x14ac:dyDescent="0.2">
      <c r="A1023">
        <v>411</v>
      </c>
      <c r="B1023" t="s">
        <v>1462</v>
      </c>
      <c r="C1023" t="s">
        <v>20</v>
      </c>
      <c r="D1023">
        <v>2.02</v>
      </c>
      <c r="E1023">
        <v>40</v>
      </c>
      <c r="F1023" t="s">
        <v>1463</v>
      </c>
      <c r="G1023" t="s">
        <v>1423</v>
      </c>
      <c r="H1023" t="s">
        <v>36</v>
      </c>
      <c r="I1023" t="s">
        <v>1464</v>
      </c>
      <c r="L1023" t="s">
        <v>1465</v>
      </c>
      <c r="M1023" t="s">
        <v>26</v>
      </c>
      <c r="N1023">
        <v>2</v>
      </c>
      <c r="P1023" t="s">
        <v>27</v>
      </c>
      <c r="Q1023" t="s">
        <v>1466</v>
      </c>
      <c r="S1023" t="s">
        <v>29</v>
      </c>
    </row>
    <row r="1024" spans="1:19" hidden="1" x14ac:dyDescent="0.2">
      <c r="A1024">
        <v>413</v>
      </c>
      <c r="B1024" t="s">
        <v>1467</v>
      </c>
      <c r="C1024" t="s">
        <v>20</v>
      </c>
      <c r="D1024">
        <v>5.0999999999999996</v>
      </c>
      <c r="E1024">
        <v>25</v>
      </c>
      <c r="F1024" t="s">
        <v>1468</v>
      </c>
      <c r="G1024" t="s">
        <v>1469</v>
      </c>
      <c r="H1024" t="s">
        <v>23</v>
      </c>
      <c r="I1024" t="s">
        <v>1470</v>
      </c>
      <c r="K1024" t="s">
        <v>1471</v>
      </c>
      <c r="L1024" t="s">
        <v>1472</v>
      </c>
      <c r="M1024" t="s">
        <v>26</v>
      </c>
      <c r="N1024">
        <v>2</v>
      </c>
      <c r="P1024" t="s">
        <v>27</v>
      </c>
      <c r="Q1024" t="s">
        <v>1473</v>
      </c>
      <c r="S1024" t="s">
        <v>29</v>
      </c>
    </row>
    <row r="1025" spans="1:19" hidden="1" x14ac:dyDescent="0.2">
      <c r="A1025">
        <v>415</v>
      </c>
      <c r="B1025" t="s">
        <v>1474</v>
      </c>
      <c r="C1025" t="s">
        <v>20</v>
      </c>
      <c r="D1025">
        <v>2.5299999999999998</v>
      </c>
      <c r="E1025">
        <v>25</v>
      </c>
      <c r="F1025" t="s">
        <v>1475</v>
      </c>
      <c r="G1025" t="s">
        <v>75</v>
      </c>
      <c r="H1025" t="s">
        <v>46</v>
      </c>
      <c r="I1025" t="s">
        <v>1345</v>
      </c>
      <c r="K1025"/>
      <c r="L1025" t="s">
        <v>1476</v>
      </c>
      <c r="M1025" t="s">
        <v>26</v>
      </c>
      <c r="N1025">
        <v>2</v>
      </c>
      <c r="P1025" t="s">
        <v>27</v>
      </c>
      <c r="Q1025" t="s">
        <v>1477</v>
      </c>
      <c r="S1025" t="s">
        <v>29</v>
      </c>
    </row>
    <row r="1026" spans="1:19" hidden="1" x14ac:dyDescent="0.2">
      <c r="A1026">
        <v>415</v>
      </c>
      <c r="B1026" t="s">
        <v>1474</v>
      </c>
      <c r="C1026" t="s">
        <v>20</v>
      </c>
      <c r="D1026">
        <v>2.57</v>
      </c>
      <c r="E1026">
        <v>20</v>
      </c>
      <c r="F1026" t="s">
        <v>1475</v>
      </c>
      <c r="G1026" t="s">
        <v>75</v>
      </c>
      <c r="H1026" t="s">
        <v>46</v>
      </c>
      <c r="I1026" t="s">
        <v>1350</v>
      </c>
      <c r="K1026"/>
      <c r="L1026" t="s">
        <v>1476</v>
      </c>
      <c r="M1026" t="s">
        <v>26</v>
      </c>
      <c r="N1026">
        <v>2</v>
      </c>
      <c r="P1026" t="s">
        <v>27</v>
      </c>
      <c r="Q1026" t="s">
        <v>1477</v>
      </c>
      <c r="S1026" t="s">
        <v>29</v>
      </c>
    </row>
    <row r="1027" spans="1:19" hidden="1" x14ac:dyDescent="0.2">
      <c r="A1027">
        <v>415</v>
      </c>
      <c r="B1027" t="s">
        <v>1474</v>
      </c>
      <c r="C1027" t="s">
        <v>20</v>
      </c>
      <c r="D1027">
        <v>2.5299999999999998</v>
      </c>
      <c r="E1027">
        <v>25</v>
      </c>
      <c r="F1027" t="s">
        <v>1475</v>
      </c>
      <c r="G1027" t="s">
        <v>75</v>
      </c>
      <c r="H1027" t="s">
        <v>46</v>
      </c>
      <c r="I1027" t="s">
        <v>1350</v>
      </c>
      <c r="K1027"/>
      <c r="L1027" t="s">
        <v>1476</v>
      </c>
      <c r="M1027" t="s">
        <v>26</v>
      </c>
      <c r="N1027">
        <v>2</v>
      </c>
      <c r="P1027" t="s">
        <v>27</v>
      </c>
      <c r="Q1027" t="s">
        <v>1477</v>
      </c>
      <c r="S1027" t="s">
        <v>29</v>
      </c>
    </row>
    <row r="1028" spans="1:19" hidden="1" x14ac:dyDescent="0.2">
      <c r="A1028">
        <v>415</v>
      </c>
      <c r="B1028" t="s">
        <v>1474</v>
      </c>
      <c r="C1028" t="s">
        <v>20</v>
      </c>
      <c r="D1028">
        <v>2.4700000000000002</v>
      </c>
      <c r="E1028">
        <v>30</v>
      </c>
      <c r="F1028" t="s">
        <v>1475</v>
      </c>
      <c r="G1028" t="s">
        <v>75</v>
      </c>
      <c r="H1028" t="s">
        <v>46</v>
      </c>
      <c r="I1028" t="s">
        <v>1350</v>
      </c>
      <c r="K1028"/>
      <c r="L1028" t="s">
        <v>1476</v>
      </c>
      <c r="M1028" t="s">
        <v>26</v>
      </c>
      <c r="N1028">
        <v>2</v>
      </c>
      <c r="P1028" t="s">
        <v>27</v>
      </c>
      <c r="Q1028" t="s">
        <v>1477</v>
      </c>
      <c r="S1028" t="s">
        <v>29</v>
      </c>
    </row>
    <row r="1029" spans="1:19" hidden="1" x14ac:dyDescent="0.2">
      <c r="A1029">
        <v>415</v>
      </c>
      <c r="B1029" t="s">
        <v>1474</v>
      </c>
      <c r="C1029" t="s">
        <v>20</v>
      </c>
      <c r="D1029">
        <v>2.42</v>
      </c>
      <c r="E1029">
        <v>35</v>
      </c>
      <c r="F1029" t="s">
        <v>1475</v>
      </c>
      <c r="G1029" t="s">
        <v>75</v>
      </c>
      <c r="H1029" t="s">
        <v>46</v>
      </c>
      <c r="I1029" t="s">
        <v>1350</v>
      </c>
      <c r="K1029"/>
      <c r="L1029" t="s">
        <v>1476</v>
      </c>
      <c r="M1029" t="s">
        <v>26</v>
      </c>
      <c r="N1029">
        <v>2</v>
      </c>
      <c r="P1029" t="s">
        <v>27</v>
      </c>
      <c r="Q1029" t="s">
        <v>1477</v>
      </c>
      <c r="S1029" t="s">
        <v>29</v>
      </c>
    </row>
    <row r="1030" spans="1:19" hidden="1" x14ac:dyDescent="0.2">
      <c r="A1030">
        <v>415</v>
      </c>
      <c r="B1030" t="s">
        <v>1474</v>
      </c>
      <c r="C1030" t="s">
        <v>20</v>
      </c>
      <c r="D1030">
        <v>2.35</v>
      </c>
      <c r="E1030">
        <v>40</v>
      </c>
      <c r="F1030" t="s">
        <v>1475</v>
      </c>
      <c r="G1030" t="s">
        <v>75</v>
      </c>
      <c r="H1030" t="s">
        <v>46</v>
      </c>
      <c r="I1030" t="s">
        <v>1350</v>
      </c>
      <c r="K1030"/>
      <c r="L1030" t="s">
        <v>1476</v>
      </c>
      <c r="M1030" t="s">
        <v>26</v>
      </c>
      <c r="N1030">
        <v>2</v>
      </c>
      <c r="P1030" t="s">
        <v>27</v>
      </c>
      <c r="Q1030" t="s">
        <v>1477</v>
      </c>
      <c r="S1030" t="s">
        <v>29</v>
      </c>
    </row>
    <row r="1031" spans="1:19" hidden="1" x14ac:dyDescent="0.2">
      <c r="A1031">
        <v>415</v>
      </c>
      <c r="B1031" t="s">
        <v>1474</v>
      </c>
      <c r="C1031" t="s">
        <v>20</v>
      </c>
      <c r="D1031">
        <v>2.2799999999999998</v>
      </c>
      <c r="E1031">
        <v>22</v>
      </c>
      <c r="F1031" t="s">
        <v>1478</v>
      </c>
      <c r="G1031" t="s">
        <v>31</v>
      </c>
      <c r="H1031" t="s">
        <v>23</v>
      </c>
      <c r="I1031" t="s">
        <v>1479</v>
      </c>
      <c r="K1031"/>
      <c r="L1031" t="s">
        <v>1476</v>
      </c>
      <c r="M1031" t="s">
        <v>26</v>
      </c>
      <c r="N1031">
        <v>2</v>
      </c>
      <c r="P1031" t="s">
        <v>27</v>
      </c>
      <c r="Q1031" t="s">
        <v>1477</v>
      </c>
      <c r="S1031" t="s">
        <v>29</v>
      </c>
    </row>
    <row r="1032" spans="1:19" hidden="1" x14ac:dyDescent="0.2">
      <c r="A1032">
        <v>415</v>
      </c>
      <c r="B1032" t="s">
        <v>1474</v>
      </c>
      <c r="C1032" t="s">
        <v>20</v>
      </c>
      <c r="D1032">
        <v>2.5499999999999998</v>
      </c>
      <c r="E1032">
        <v>25</v>
      </c>
      <c r="F1032" t="s">
        <v>1382</v>
      </c>
      <c r="G1032" t="s">
        <v>31</v>
      </c>
      <c r="H1032" t="s">
        <v>23</v>
      </c>
      <c r="I1032" t="s">
        <v>1383</v>
      </c>
      <c r="K1032"/>
      <c r="L1032" t="s">
        <v>1476</v>
      </c>
      <c r="M1032" t="s">
        <v>26</v>
      </c>
      <c r="N1032">
        <v>2</v>
      </c>
      <c r="P1032" t="s">
        <v>27</v>
      </c>
      <c r="Q1032" t="s">
        <v>1477</v>
      </c>
      <c r="S1032" t="s">
        <v>29</v>
      </c>
    </row>
    <row r="1033" spans="1:19" hidden="1" x14ac:dyDescent="0.2">
      <c r="A1033">
        <v>415</v>
      </c>
      <c r="B1033" t="s">
        <v>1474</v>
      </c>
      <c r="C1033" t="s">
        <v>20</v>
      </c>
      <c r="D1033">
        <v>2.4500000000000002</v>
      </c>
      <c r="E1033">
        <v>25</v>
      </c>
      <c r="F1033" t="s">
        <v>1382</v>
      </c>
      <c r="G1033" t="s">
        <v>55</v>
      </c>
      <c r="H1033" t="s">
        <v>23</v>
      </c>
      <c r="I1033" t="s">
        <v>1383</v>
      </c>
      <c r="K1033"/>
      <c r="L1033" t="s">
        <v>1476</v>
      </c>
      <c r="M1033" t="s">
        <v>26</v>
      </c>
      <c r="N1033">
        <v>2</v>
      </c>
      <c r="P1033" t="s">
        <v>27</v>
      </c>
      <c r="Q1033" t="s">
        <v>1477</v>
      </c>
      <c r="S1033" t="s">
        <v>29</v>
      </c>
    </row>
    <row r="1034" spans="1:19" hidden="1" x14ac:dyDescent="0.2">
      <c r="A1034">
        <v>416</v>
      </c>
      <c r="B1034" t="s">
        <v>1480</v>
      </c>
      <c r="C1034" t="s">
        <v>20</v>
      </c>
      <c r="D1034">
        <v>3.58</v>
      </c>
      <c r="E1034">
        <v>25</v>
      </c>
      <c r="F1034" s="1" t="s">
        <v>1481</v>
      </c>
      <c r="G1034" t="s">
        <v>31</v>
      </c>
      <c r="H1034" t="s">
        <v>46</v>
      </c>
      <c r="I1034" t="s">
        <v>1345</v>
      </c>
      <c r="K1034"/>
      <c r="L1034" t="s">
        <v>1482</v>
      </c>
      <c r="M1034" t="s">
        <v>771</v>
      </c>
      <c r="N1034">
        <v>4</v>
      </c>
      <c r="P1034" t="s">
        <v>27</v>
      </c>
      <c r="Q1034" t="s">
        <v>1483</v>
      </c>
      <c r="S1034" t="s">
        <v>29</v>
      </c>
    </row>
    <row r="1035" spans="1:19" hidden="1" x14ac:dyDescent="0.2">
      <c r="A1035">
        <v>416</v>
      </c>
      <c r="B1035" t="s">
        <v>1480</v>
      </c>
      <c r="C1035" t="s">
        <v>20</v>
      </c>
      <c r="D1035">
        <v>3.6</v>
      </c>
      <c r="E1035">
        <v>20</v>
      </c>
      <c r="F1035" t="s">
        <v>1484</v>
      </c>
      <c r="G1035" t="s">
        <v>31</v>
      </c>
      <c r="H1035" t="s">
        <v>46</v>
      </c>
      <c r="I1035" t="s">
        <v>1350</v>
      </c>
      <c r="K1035"/>
      <c r="L1035" t="s">
        <v>1482</v>
      </c>
      <c r="M1035" t="s">
        <v>771</v>
      </c>
      <c r="N1035">
        <v>4</v>
      </c>
      <c r="P1035" t="s">
        <v>27</v>
      </c>
      <c r="Q1035" t="s">
        <v>1483</v>
      </c>
      <c r="S1035" t="s">
        <v>29</v>
      </c>
    </row>
    <row r="1036" spans="1:19" hidden="1" x14ac:dyDescent="0.2">
      <c r="A1036">
        <v>416</v>
      </c>
      <c r="B1036" t="s">
        <v>1480</v>
      </c>
      <c r="C1036" t="s">
        <v>20</v>
      </c>
      <c r="D1036">
        <v>3.53</v>
      </c>
      <c r="E1036">
        <v>25</v>
      </c>
      <c r="F1036" t="s">
        <v>1484</v>
      </c>
      <c r="G1036" t="s">
        <v>31</v>
      </c>
      <c r="H1036" t="s">
        <v>46</v>
      </c>
      <c r="I1036" t="s">
        <v>1350</v>
      </c>
      <c r="K1036"/>
      <c r="L1036" t="s">
        <v>1482</v>
      </c>
      <c r="M1036" t="s">
        <v>771</v>
      </c>
      <c r="N1036">
        <v>4</v>
      </c>
      <c r="P1036" t="s">
        <v>27</v>
      </c>
      <c r="Q1036" t="s">
        <v>1483</v>
      </c>
      <c r="S1036" t="s">
        <v>29</v>
      </c>
    </row>
    <row r="1037" spans="1:19" hidden="1" x14ac:dyDescent="0.2">
      <c r="A1037">
        <v>416</v>
      </c>
      <c r="B1037" t="s">
        <v>1480</v>
      </c>
      <c r="C1037" t="s">
        <v>20</v>
      </c>
      <c r="D1037">
        <v>3.46</v>
      </c>
      <c r="E1037">
        <v>30</v>
      </c>
      <c r="F1037" t="s">
        <v>1484</v>
      </c>
      <c r="G1037" t="s">
        <v>31</v>
      </c>
      <c r="H1037" t="s">
        <v>46</v>
      </c>
      <c r="I1037" t="s">
        <v>1350</v>
      </c>
      <c r="K1037"/>
      <c r="L1037" t="s">
        <v>1482</v>
      </c>
      <c r="M1037" t="s">
        <v>771</v>
      </c>
      <c r="N1037">
        <v>4</v>
      </c>
      <c r="P1037" t="s">
        <v>27</v>
      </c>
      <c r="Q1037" t="s">
        <v>1483</v>
      </c>
      <c r="S1037" t="s">
        <v>29</v>
      </c>
    </row>
    <row r="1038" spans="1:19" hidden="1" x14ac:dyDescent="0.2">
      <c r="A1038">
        <v>416</v>
      </c>
      <c r="B1038" t="s">
        <v>1480</v>
      </c>
      <c r="C1038" t="s">
        <v>20</v>
      </c>
      <c r="D1038">
        <v>3.39</v>
      </c>
      <c r="E1038">
        <v>35</v>
      </c>
      <c r="F1038" t="s">
        <v>1484</v>
      </c>
      <c r="G1038" t="s">
        <v>31</v>
      </c>
      <c r="H1038" t="s">
        <v>46</v>
      </c>
      <c r="I1038" t="s">
        <v>1350</v>
      </c>
      <c r="K1038"/>
      <c r="L1038" t="s">
        <v>1482</v>
      </c>
      <c r="M1038" t="s">
        <v>771</v>
      </c>
      <c r="N1038">
        <v>4</v>
      </c>
      <c r="P1038" t="s">
        <v>27</v>
      </c>
      <c r="Q1038" t="s">
        <v>1483</v>
      </c>
      <c r="S1038" t="s">
        <v>29</v>
      </c>
    </row>
    <row r="1039" spans="1:19" hidden="1" x14ac:dyDescent="0.2">
      <c r="A1039">
        <v>416</v>
      </c>
      <c r="B1039" t="s">
        <v>1480</v>
      </c>
      <c r="C1039" t="s">
        <v>20</v>
      </c>
      <c r="D1039">
        <v>3.34</v>
      </c>
      <c r="E1039">
        <v>40</v>
      </c>
      <c r="F1039" t="s">
        <v>1484</v>
      </c>
      <c r="G1039" t="s">
        <v>31</v>
      </c>
      <c r="H1039" t="s">
        <v>46</v>
      </c>
      <c r="I1039" t="s">
        <v>1350</v>
      </c>
      <c r="K1039"/>
      <c r="L1039" t="s">
        <v>1482</v>
      </c>
      <c r="M1039" t="s">
        <v>771</v>
      </c>
      <c r="N1039">
        <v>4</v>
      </c>
      <c r="P1039" t="s">
        <v>27</v>
      </c>
      <c r="Q1039" t="s">
        <v>1483</v>
      </c>
      <c r="S1039" t="s">
        <v>29</v>
      </c>
    </row>
    <row r="1040" spans="1:19" hidden="1" x14ac:dyDescent="0.2">
      <c r="A1040">
        <v>416</v>
      </c>
      <c r="B1040" t="s">
        <v>1480</v>
      </c>
      <c r="C1040" t="s">
        <v>20</v>
      </c>
      <c r="D1040">
        <v>3.21</v>
      </c>
      <c r="E1040">
        <v>24</v>
      </c>
      <c r="F1040" t="s">
        <v>364</v>
      </c>
      <c r="G1040" t="s">
        <v>240</v>
      </c>
      <c r="H1040" t="s">
        <v>23</v>
      </c>
      <c r="I1040" t="s">
        <v>1479</v>
      </c>
      <c r="K1040"/>
      <c r="L1040" t="s">
        <v>1482</v>
      </c>
      <c r="M1040" t="s">
        <v>771</v>
      </c>
      <c r="N1040">
        <v>4</v>
      </c>
      <c r="P1040" t="s">
        <v>27</v>
      </c>
      <c r="Q1040" t="s">
        <v>1483</v>
      </c>
      <c r="S1040" t="s">
        <v>29</v>
      </c>
    </row>
    <row r="1041" spans="1:19" hidden="1" x14ac:dyDescent="0.2">
      <c r="A1041">
        <v>416</v>
      </c>
      <c r="B1041" t="s">
        <v>1480</v>
      </c>
      <c r="C1041" t="s">
        <v>20</v>
      </c>
      <c r="D1041">
        <v>3.54</v>
      </c>
      <c r="E1041">
        <v>25</v>
      </c>
      <c r="F1041" t="s">
        <v>1382</v>
      </c>
      <c r="G1041" t="s">
        <v>31</v>
      </c>
      <c r="H1041" t="s">
        <v>23</v>
      </c>
      <c r="I1041" t="s">
        <v>1383</v>
      </c>
      <c r="K1041"/>
      <c r="L1041" t="s">
        <v>1482</v>
      </c>
      <c r="M1041" t="s">
        <v>771</v>
      </c>
      <c r="N1041">
        <v>4</v>
      </c>
      <c r="P1041" t="s">
        <v>27</v>
      </c>
      <c r="Q1041" t="s">
        <v>1483</v>
      </c>
      <c r="S1041" t="s">
        <v>29</v>
      </c>
    </row>
    <row r="1042" spans="1:19" hidden="1" x14ac:dyDescent="0.2">
      <c r="A1042">
        <v>416</v>
      </c>
      <c r="B1042" t="s">
        <v>1480</v>
      </c>
      <c r="C1042" t="s">
        <v>20</v>
      </c>
      <c r="D1042">
        <v>3.55</v>
      </c>
      <c r="E1042">
        <v>25</v>
      </c>
      <c r="F1042" t="s">
        <v>1382</v>
      </c>
      <c r="G1042" t="s">
        <v>55</v>
      </c>
      <c r="H1042" t="s">
        <v>23</v>
      </c>
      <c r="I1042" t="s">
        <v>1383</v>
      </c>
      <c r="K1042"/>
      <c r="L1042" t="s">
        <v>1482</v>
      </c>
      <c r="M1042" t="s">
        <v>771</v>
      </c>
      <c r="N1042">
        <v>4</v>
      </c>
      <c r="P1042" t="s">
        <v>27</v>
      </c>
      <c r="Q1042" t="s">
        <v>1483</v>
      </c>
      <c r="S1042" t="s">
        <v>29</v>
      </c>
    </row>
    <row r="1043" spans="1:19" hidden="1" x14ac:dyDescent="0.2">
      <c r="A1043">
        <v>417</v>
      </c>
      <c r="B1043" t="s">
        <v>1485</v>
      </c>
      <c r="C1043" t="s">
        <v>20</v>
      </c>
      <c r="D1043">
        <v>3.86</v>
      </c>
      <c r="E1043">
        <v>25</v>
      </c>
      <c r="F1043" s="1" t="s">
        <v>1481</v>
      </c>
      <c r="G1043" t="s">
        <v>31</v>
      </c>
      <c r="H1043" t="s">
        <v>46</v>
      </c>
      <c r="I1043" t="s">
        <v>1345</v>
      </c>
      <c r="K1043"/>
      <c r="L1043" t="s">
        <v>1486</v>
      </c>
      <c r="M1043" t="s">
        <v>26</v>
      </c>
      <c r="N1043">
        <v>2</v>
      </c>
      <c r="P1043" t="s">
        <v>27</v>
      </c>
      <c r="Q1043" t="s">
        <v>1487</v>
      </c>
      <c r="S1043" t="s">
        <v>29</v>
      </c>
    </row>
    <row r="1044" spans="1:19" hidden="1" x14ac:dyDescent="0.2">
      <c r="A1044">
        <v>417</v>
      </c>
      <c r="B1044" t="s">
        <v>1485</v>
      </c>
      <c r="C1044" t="s">
        <v>20</v>
      </c>
      <c r="D1044">
        <v>3.95</v>
      </c>
      <c r="E1044">
        <v>20</v>
      </c>
      <c r="F1044" t="s">
        <v>1484</v>
      </c>
      <c r="G1044" t="s">
        <v>31</v>
      </c>
      <c r="H1044" t="s">
        <v>46</v>
      </c>
      <c r="I1044" t="s">
        <v>1350</v>
      </c>
      <c r="K1044"/>
      <c r="L1044" t="s">
        <v>1486</v>
      </c>
      <c r="M1044" t="s">
        <v>26</v>
      </c>
      <c r="N1044">
        <v>2</v>
      </c>
      <c r="P1044" t="s">
        <v>27</v>
      </c>
      <c r="Q1044" t="s">
        <v>1487</v>
      </c>
      <c r="S1044" t="s">
        <v>29</v>
      </c>
    </row>
    <row r="1045" spans="1:19" hidden="1" x14ac:dyDescent="0.2">
      <c r="A1045">
        <v>417</v>
      </c>
      <c r="B1045" t="s">
        <v>1485</v>
      </c>
      <c r="C1045" t="s">
        <v>20</v>
      </c>
      <c r="D1045">
        <v>3.88</v>
      </c>
      <c r="E1045">
        <v>25</v>
      </c>
      <c r="F1045" t="s">
        <v>1484</v>
      </c>
      <c r="G1045" t="s">
        <v>31</v>
      </c>
      <c r="H1045" t="s">
        <v>46</v>
      </c>
      <c r="I1045" t="s">
        <v>1350</v>
      </c>
      <c r="K1045"/>
      <c r="L1045" t="s">
        <v>1486</v>
      </c>
      <c r="M1045" t="s">
        <v>26</v>
      </c>
      <c r="N1045">
        <v>2</v>
      </c>
      <c r="P1045" t="s">
        <v>27</v>
      </c>
      <c r="Q1045" t="s">
        <v>1487</v>
      </c>
      <c r="S1045" t="s">
        <v>29</v>
      </c>
    </row>
    <row r="1046" spans="1:19" hidden="1" x14ac:dyDescent="0.2">
      <c r="A1046">
        <v>417</v>
      </c>
      <c r="B1046" t="s">
        <v>1485</v>
      </c>
      <c r="C1046" t="s">
        <v>20</v>
      </c>
      <c r="D1046">
        <v>3.8</v>
      </c>
      <c r="E1046">
        <v>30</v>
      </c>
      <c r="F1046" t="s">
        <v>1484</v>
      </c>
      <c r="G1046" t="s">
        <v>31</v>
      </c>
      <c r="H1046" t="s">
        <v>46</v>
      </c>
      <c r="I1046" t="s">
        <v>1350</v>
      </c>
      <c r="K1046"/>
      <c r="L1046" t="s">
        <v>1486</v>
      </c>
      <c r="M1046" t="s">
        <v>26</v>
      </c>
      <c r="N1046">
        <v>2</v>
      </c>
      <c r="P1046" t="s">
        <v>27</v>
      </c>
      <c r="Q1046" t="s">
        <v>1487</v>
      </c>
      <c r="S1046" t="s">
        <v>29</v>
      </c>
    </row>
    <row r="1047" spans="1:19" hidden="1" x14ac:dyDescent="0.2">
      <c r="A1047">
        <v>417</v>
      </c>
      <c r="B1047" t="s">
        <v>1485</v>
      </c>
      <c r="C1047" t="s">
        <v>20</v>
      </c>
      <c r="D1047">
        <v>3.73</v>
      </c>
      <c r="E1047">
        <v>35</v>
      </c>
      <c r="F1047" t="s">
        <v>1484</v>
      </c>
      <c r="G1047" t="s">
        <v>31</v>
      </c>
      <c r="H1047" t="s">
        <v>46</v>
      </c>
      <c r="I1047" t="s">
        <v>1350</v>
      </c>
      <c r="K1047"/>
      <c r="L1047" t="s">
        <v>1486</v>
      </c>
      <c r="M1047" t="s">
        <v>26</v>
      </c>
      <c r="N1047">
        <v>2</v>
      </c>
      <c r="P1047" t="s">
        <v>27</v>
      </c>
      <c r="Q1047" t="s">
        <v>1487</v>
      </c>
      <c r="S1047" t="s">
        <v>29</v>
      </c>
    </row>
    <row r="1048" spans="1:19" hidden="1" x14ac:dyDescent="0.2">
      <c r="A1048">
        <v>417</v>
      </c>
      <c r="B1048" t="s">
        <v>1485</v>
      </c>
      <c r="C1048" t="s">
        <v>20</v>
      </c>
      <c r="D1048">
        <v>3.66</v>
      </c>
      <c r="E1048">
        <v>40</v>
      </c>
      <c r="F1048" t="s">
        <v>1484</v>
      </c>
      <c r="G1048" t="s">
        <v>31</v>
      </c>
      <c r="H1048" t="s">
        <v>46</v>
      </c>
      <c r="I1048" t="s">
        <v>1350</v>
      </c>
      <c r="K1048"/>
      <c r="L1048" t="s">
        <v>1486</v>
      </c>
      <c r="M1048" t="s">
        <v>26</v>
      </c>
      <c r="N1048">
        <v>2</v>
      </c>
      <c r="P1048" t="s">
        <v>27</v>
      </c>
      <c r="Q1048" t="s">
        <v>1487</v>
      </c>
      <c r="S1048" t="s">
        <v>29</v>
      </c>
    </row>
    <row r="1049" spans="1:19" hidden="1" x14ac:dyDescent="0.2">
      <c r="A1049">
        <v>417</v>
      </c>
      <c r="B1049" t="s">
        <v>1485</v>
      </c>
      <c r="C1049" t="s">
        <v>20</v>
      </c>
      <c r="D1049">
        <v>3.8</v>
      </c>
      <c r="E1049">
        <v>20.5</v>
      </c>
      <c r="F1049" t="s">
        <v>1488</v>
      </c>
      <c r="G1049" t="s">
        <v>31</v>
      </c>
      <c r="H1049" t="s">
        <v>23</v>
      </c>
      <c r="I1049" t="s">
        <v>1479</v>
      </c>
      <c r="K1049"/>
      <c r="L1049" t="s">
        <v>1486</v>
      </c>
      <c r="M1049" t="s">
        <v>26</v>
      </c>
      <c r="N1049">
        <v>2</v>
      </c>
      <c r="P1049" t="s">
        <v>27</v>
      </c>
      <c r="Q1049" t="s">
        <v>1487</v>
      </c>
      <c r="S1049" t="s">
        <v>29</v>
      </c>
    </row>
    <row r="1050" spans="1:19" hidden="1" x14ac:dyDescent="0.2">
      <c r="A1050">
        <v>417</v>
      </c>
      <c r="B1050" t="s">
        <v>1485</v>
      </c>
      <c r="C1050" t="s">
        <v>20</v>
      </c>
      <c r="D1050">
        <v>3.7</v>
      </c>
      <c r="E1050">
        <v>23</v>
      </c>
      <c r="F1050" t="s">
        <v>364</v>
      </c>
      <c r="G1050" t="s">
        <v>240</v>
      </c>
      <c r="H1050" t="s">
        <v>23</v>
      </c>
      <c r="I1050" t="s">
        <v>1479</v>
      </c>
      <c r="K1050"/>
      <c r="L1050" t="s">
        <v>1486</v>
      </c>
      <c r="M1050" t="s">
        <v>26</v>
      </c>
      <c r="N1050">
        <v>2</v>
      </c>
      <c r="P1050" t="s">
        <v>27</v>
      </c>
      <c r="Q1050" t="s">
        <v>1487</v>
      </c>
      <c r="S1050" t="s">
        <v>29</v>
      </c>
    </row>
    <row r="1051" spans="1:19" hidden="1" x14ac:dyDescent="0.2">
      <c r="A1051">
        <v>417</v>
      </c>
      <c r="B1051" t="s">
        <v>1485</v>
      </c>
      <c r="C1051" t="s">
        <v>20</v>
      </c>
      <c r="D1051">
        <v>3.9</v>
      </c>
      <c r="E1051" t="s">
        <v>30</v>
      </c>
      <c r="F1051" t="s">
        <v>364</v>
      </c>
      <c r="G1051" t="s">
        <v>31</v>
      </c>
      <c r="H1051" t="s">
        <v>23</v>
      </c>
      <c r="I1051" t="s">
        <v>32</v>
      </c>
      <c r="K1051"/>
      <c r="L1051" t="s">
        <v>1486</v>
      </c>
      <c r="M1051" t="s">
        <v>26</v>
      </c>
      <c r="N1051">
        <v>2</v>
      </c>
      <c r="P1051" t="s">
        <v>27</v>
      </c>
      <c r="Q1051" t="s">
        <v>1487</v>
      </c>
      <c r="S1051" t="s">
        <v>29</v>
      </c>
    </row>
    <row r="1052" spans="1:19" hidden="1" x14ac:dyDescent="0.2">
      <c r="A1052">
        <v>417</v>
      </c>
      <c r="B1052" t="s">
        <v>1485</v>
      </c>
      <c r="C1052" t="s">
        <v>20</v>
      </c>
      <c r="D1052">
        <v>3.95</v>
      </c>
      <c r="E1052">
        <v>25</v>
      </c>
      <c r="F1052" t="s">
        <v>1382</v>
      </c>
      <c r="G1052" t="s">
        <v>31</v>
      </c>
      <c r="H1052" t="s">
        <v>23</v>
      </c>
      <c r="I1052" t="s">
        <v>1383</v>
      </c>
      <c r="K1052"/>
      <c r="L1052" t="s">
        <v>1486</v>
      </c>
      <c r="M1052" t="s">
        <v>26</v>
      </c>
      <c r="N1052">
        <v>2</v>
      </c>
      <c r="P1052" t="s">
        <v>27</v>
      </c>
      <c r="Q1052" t="s">
        <v>1487</v>
      </c>
      <c r="S1052" t="s">
        <v>29</v>
      </c>
    </row>
    <row r="1053" spans="1:19" hidden="1" x14ac:dyDescent="0.2">
      <c r="A1053">
        <v>417</v>
      </c>
      <c r="B1053" t="s">
        <v>1485</v>
      </c>
      <c r="C1053" t="s">
        <v>20</v>
      </c>
      <c r="D1053">
        <v>3.8</v>
      </c>
      <c r="E1053">
        <v>25</v>
      </c>
      <c r="F1053" t="s">
        <v>1382</v>
      </c>
      <c r="G1053" t="s">
        <v>55</v>
      </c>
      <c r="H1053" t="s">
        <v>23</v>
      </c>
      <c r="I1053" t="s">
        <v>1383</v>
      </c>
      <c r="K1053"/>
      <c r="L1053" t="s">
        <v>1486</v>
      </c>
      <c r="M1053" t="s">
        <v>26</v>
      </c>
      <c r="N1053">
        <v>2</v>
      </c>
      <c r="P1053" t="s">
        <v>27</v>
      </c>
      <c r="Q1053" t="s">
        <v>1487</v>
      </c>
      <c r="S1053" t="s">
        <v>29</v>
      </c>
    </row>
    <row r="1054" spans="1:19" hidden="1" x14ac:dyDescent="0.2">
      <c r="A1054">
        <v>418</v>
      </c>
      <c r="B1054" t="s">
        <v>1489</v>
      </c>
      <c r="C1054" t="s">
        <v>20</v>
      </c>
      <c r="D1054">
        <v>5.93</v>
      </c>
      <c r="E1054">
        <v>25</v>
      </c>
      <c r="F1054" t="s">
        <v>1490</v>
      </c>
      <c r="G1054" t="s">
        <v>63</v>
      </c>
      <c r="H1054" t="s">
        <v>46</v>
      </c>
      <c r="I1054" t="s">
        <v>214</v>
      </c>
      <c r="K1054"/>
      <c r="L1054" t="s">
        <v>1491</v>
      </c>
      <c r="M1054" t="s">
        <v>26</v>
      </c>
      <c r="N1054">
        <v>2</v>
      </c>
      <c r="P1054" t="s">
        <v>27</v>
      </c>
      <c r="Q1054" t="s">
        <v>1492</v>
      </c>
      <c r="S1054" t="s">
        <v>29</v>
      </c>
    </row>
    <row r="1055" spans="1:19" hidden="1" x14ac:dyDescent="0.2">
      <c r="A1055">
        <v>419</v>
      </c>
      <c r="B1055" t="s">
        <v>1493</v>
      </c>
      <c r="C1055" t="s">
        <v>20</v>
      </c>
      <c r="D1055">
        <v>4.3099999999999996</v>
      </c>
      <c r="E1055">
        <v>25</v>
      </c>
      <c r="F1055" t="s">
        <v>1494</v>
      </c>
      <c r="G1055" t="s">
        <v>63</v>
      </c>
      <c r="H1055" t="s">
        <v>46</v>
      </c>
      <c r="I1055" t="s">
        <v>214</v>
      </c>
      <c r="K1055"/>
      <c r="L1055" t="s">
        <v>1495</v>
      </c>
      <c r="M1055" t="s">
        <v>26</v>
      </c>
      <c r="N1055">
        <v>2</v>
      </c>
      <c r="P1055" t="s">
        <v>27</v>
      </c>
      <c r="Q1055" t="s">
        <v>1496</v>
      </c>
      <c r="S1055" t="s">
        <v>29</v>
      </c>
    </row>
    <row r="1056" spans="1:19" x14ac:dyDescent="0.2">
      <c r="A1056">
        <v>420</v>
      </c>
      <c r="B1056" t="s">
        <v>1497</v>
      </c>
      <c r="C1056" t="s">
        <v>20</v>
      </c>
      <c r="D1056">
        <v>4.2320000000000002</v>
      </c>
      <c r="E1056">
        <v>25</v>
      </c>
      <c r="F1056" s="1" t="s">
        <v>1498</v>
      </c>
      <c r="G1056" t="s">
        <v>31</v>
      </c>
      <c r="H1056" t="s">
        <v>36</v>
      </c>
      <c r="I1056" t="s">
        <v>1355</v>
      </c>
      <c r="L1056" t="s">
        <v>1499</v>
      </c>
      <c r="M1056" t="s">
        <v>120</v>
      </c>
      <c r="N1056">
        <v>5</v>
      </c>
      <c r="P1056" t="s">
        <v>27</v>
      </c>
      <c r="Q1056" t="s">
        <v>1500</v>
      </c>
      <c r="S1056" t="s">
        <v>29</v>
      </c>
    </row>
    <row r="1057" spans="1:19" x14ac:dyDescent="0.2">
      <c r="A1057">
        <v>420</v>
      </c>
      <c r="B1057" t="s">
        <v>1497</v>
      </c>
      <c r="C1057" t="s">
        <v>20</v>
      </c>
      <c r="D1057">
        <v>4.282</v>
      </c>
      <c r="E1057">
        <v>20</v>
      </c>
      <c r="F1057" t="s">
        <v>571</v>
      </c>
      <c r="G1057" t="s">
        <v>1501</v>
      </c>
      <c r="H1057" t="s">
        <v>36</v>
      </c>
      <c r="I1057" t="s">
        <v>1502</v>
      </c>
      <c r="L1057" t="s">
        <v>1499</v>
      </c>
      <c r="M1057" t="s">
        <v>120</v>
      </c>
      <c r="N1057">
        <v>5</v>
      </c>
      <c r="P1057" t="s">
        <v>27</v>
      </c>
      <c r="Q1057" t="s">
        <v>1500</v>
      </c>
      <c r="S1057" t="s">
        <v>29</v>
      </c>
    </row>
    <row r="1058" spans="1:19" hidden="1" x14ac:dyDescent="0.2">
      <c r="A1058">
        <v>421</v>
      </c>
      <c r="B1058" t="s">
        <v>1503</v>
      </c>
      <c r="C1058" t="s">
        <v>20</v>
      </c>
      <c r="D1058">
        <v>3.54</v>
      </c>
      <c r="E1058">
        <v>25</v>
      </c>
      <c r="F1058" t="s">
        <v>1504</v>
      </c>
      <c r="G1058" t="s">
        <v>31</v>
      </c>
      <c r="H1058" t="s">
        <v>23</v>
      </c>
      <c r="I1058" t="s">
        <v>1479</v>
      </c>
      <c r="K1058"/>
      <c r="L1058" t="s">
        <v>1505</v>
      </c>
      <c r="M1058" t="s">
        <v>26</v>
      </c>
      <c r="N1058">
        <v>2</v>
      </c>
      <c r="P1058" t="s">
        <v>27</v>
      </c>
      <c r="Q1058" t="s">
        <v>1506</v>
      </c>
      <c r="S1058" t="s">
        <v>29</v>
      </c>
    </row>
    <row r="1059" spans="1:19" hidden="1" x14ac:dyDescent="0.2">
      <c r="A1059">
        <v>422</v>
      </c>
      <c r="B1059" t="s">
        <v>1507</v>
      </c>
      <c r="C1059" t="s">
        <v>20</v>
      </c>
      <c r="D1059">
        <v>-6.64</v>
      </c>
      <c r="E1059">
        <v>25</v>
      </c>
      <c r="F1059" t="s">
        <v>1508</v>
      </c>
      <c r="G1059" t="s">
        <v>75</v>
      </c>
      <c r="H1059" t="s">
        <v>23</v>
      </c>
      <c r="I1059" t="s">
        <v>1509</v>
      </c>
      <c r="K1059"/>
      <c r="L1059" t="s">
        <v>1510</v>
      </c>
      <c r="M1059" t="s">
        <v>120</v>
      </c>
      <c r="N1059">
        <v>5</v>
      </c>
      <c r="P1059" t="s">
        <v>27</v>
      </c>
      <c r="Q1059" t="s">
        <v>1511</v>
      </c>
      <c r="S1059" t="s">
        <v>29</v>
      </c>
    </row>
    <row r="1060" spans="1:19" hidden="1" x14ac:dyDescent="0.2">
      <c r="A1060">
        <v>422</v>
      </c>
      <c r="B1060" t="s">
        <v>1507</v>
      </c>
      <c r="C1060" t="s">
        <v>20</v>
      </c>
      <c r="D1060">
        <v>-6.71</v>
      </c>
      <c r="E1060" t="s">
        <v>1512</v>
      </c>
      <c r="F1060" t="s">
        <v>1513</v>
      </c>
      <c r="G1060" t="s">
        <v>75</v>
      </c>
      <c r="H1060" t="s">
        <v>23</v>
      </c>
      <c r="I1060" t="s">
        <v>1514</v>
      </c>
      <c r="K1060"/>
      <c r="L1060" t="s">
        <v>1510</v>
      </c>
      <c r="M1060" t="s">
        <v>120</v>
      </c>
      <c r="N1060">
        <v>5</v>
      </c>
      <c r="P1060" t="s">
        <v>27</v>
      </c>
      <c r="Q1060" t="s">
        <v>1511</v>
      </c>
      <c r="S1060" t="s">
        <v>29</v>
      </c>
    </row>
    <row r="1061" spans="1:19" hidden="1" x14ac:dyDescent="0.2">
      <c r="A1061">
        <v>423</v>
      </c>
      <c r="B1061" t="s">
        <v>1515</v>
      </c>
      <c r="C1061" t="s">
        <v>20</v>
      </c>
      <c r="D1061">
        <v>4.08</v>
      </c>
      <c r="E1061">
        <v>23</v>
      </c>
      <c r="F1061" t="s">
        <v>1488</v>
      </c>
      <c r="G1061" t="s">
        <v>31</v>
      </c>
      <c r="H1061" t="s">
        <v>23</v>
      </c>
      <c r="I1061" t="s">
        <v>1479</v>
      </c>
      <c r="K1061"/>
      <c r="L1061" t="s">
        <v>1516</v>
      </c>
      <c r="M1061" t="s">
        <v>26</v>
      </c>
      <c r="N1061">
        <v>2</v>
      </c>
      <c r="P1061" t="s">
        <v>27</v>
      </c>
      <c r="Q1061" t="s">
        <v>1517</v>
      </c>
      <c r="S1061" t="s">
        <v>29</v>
      </c>
    </row>
    <row r="1062" spans="1:19" hidden="1" x14ac:dyDescent="0.2">
      <c r="A1062">
        <v>423</v>
      </c>
      <c r="B1062" t="s">
        <v>1515</v>
      </c>
      <c r="C1062" t="s">
        <v>20</v>
      </c>
      <c r="D1062">
        <v>4.09</v>
      </c>
      <c r="E1062">
        <v>17.5</v>
      </c>
      <c r="F1062" t="s">
        <v>364</v>
      </c>
      <c r="G1062" t="s">
        <v>240</v>
      </c>
      <c r="H1062" t="s">
        <v>46</v>
      </c>
      <c r="I1062" t="s">
        <v>1479</v>
      </c>
      <c r="K1062"/>
      <c r="L1062" t="s">
        <v>1516</v>
      </c>
      <c r="M1062" t="s">
        <v>26</v>
      </c>
      <c r="N1062">
        <v>2</v>
      </c>
      <c r="P1062" t="s">
        <v>27</v>
      </c>
      <c r="Q1062" t="s">
        <v>1517</v>
      </c>
      <c r="S1062" t="s">
        <v>29</v>
      </c>
    </row>
    <row r="1063" spans="1:19" hidden="1" x14ac:dyDescent="0.2">
      <c r="A1063">
        <v>424</v>
      </c>
      <c r="B1063" t="s">
        <v>1518</v>
      </c>
      <c r="C1063" t="s">
        <v>20</v>
      </c>
      <c r="D1063">
        <v>3.98</v>
      </c>
      <c r="E1063">
        <v>23</v>
      </c>
      <c r="F1063" t="s">
        <v>1488</v>
      </c>
      <c r="G1063" t="s">
        <v>31</v>
      </c>
      <c r="H1063" t="s">
        <v>23</v>
      </c>
      <c r="I1063" t="s">
        <v>1479</v>
      </c>
      <c r="K1063"/>
      <c r="L1063" t="s">
        <v>1519</v>
      </c>
      <c r="M1063" t="s">
        <v>26</v>
      </c>
      <c r="N1063">
        <v>2</v>
      </c>
      <c r="P1063" t="s">
        <v>27</v>
      </c>
      <c r="Q1063" t="s">
        <v>1520</v>
      </c>
      <c r="S1063" t="s">
        <v>29</v>
      </c>
    </row>
    <row r="1064" spans="1:19" hidden="1" x14ac:dyDescent="0.2">
      <c r="A1064">
        <v>424</v>
      </c>
      <c r="B1064" t="s">
        <v>1518</v>
      </c>
      <c r="C1064" t="s">
        <v>20</v>
      </c>
      <c r="D1064">
        <v>4.04</v>
      </c>
      <c r="E1064">
        <v>17.5</v>
      </c>
      <c r="F1064" t="s">
        <v>364</v>
      </c>
      <c r="G1064" t="s">
        <v>240</v>
      </c>
      <c r="H1064" t="s">
        <v>46</v>
      </c>
      <c r="I1064" t="s">
        <v>1479</v>
      </c>
      <c r="K1064"/>
      <c r="L1064" t="s">
        <v>1519</v>
      </c>
      <c r="M1064" t="s">
        <v>26</v>
      </c>
      <c r="N1064">
        <v>2</v>
      </c>
      <c r="P1064" t="s">
        <v>27</v>
      </c>
      <c r="Q1064" t="s">
        <v>1520</v>
      </c>
      <c r="S1064" t="s">
        <v>29</v>
      </c>
    </row>
    <row r="1065" spans="1:19" hidden="1" x14ac:dyDescent="0.2">
      <c r="A1065">
        <v>425</v>
      </c>
      <c r="B1065" t="s">
        <v>1521</v>
      </c>
      <c r="C1065" t="s">
        <v>20</v>
      </c>
      <c r="D1065">
        <v>3.58</v>
      </c>
      <c r="E1065">
        <v>25</v>
      </c>
      <c r="F1065" t="s">
        <v>1488</v>
      </c>
      <c r="G1065" t="s">
        <v>31</v>
      </c>
      <c r="H1065" t="s">
        <v>23</v>
      </c>
      <c r="I1065" t="s">
        <v>1479</v>
      </c>
      <c r="K1065"/>
      <c r="L1065" t="s">
        <v>1522</v>
      </c>
      <c r="M1065" t="s">
        <v>26</v>
      </c>
      <c r="N1065">
        <v>2</v>
      </c>
      <c r="P1065" t="s">
        <v>27</v>
      </c>
      <c r="Q1065" t="s">
        <v>1523</v>
      </c>
      <c r="S1065" t="s">
        <v>29</v>
      </c>
    </row>
    <row r="1066" spans="1:19" hidden="1" x14ac:dyDescent="0.2">
      <c r="A1066">
        <v>426</v>
      </c>
      <c r="B1066" t="s">
        <v>1524</v>
      </c>
      <c r="C1066" t="s">
        <v>20</v>
      </c>
      <c r="D1066">
        <v>4.3600000000000003</v>
      </c>
      <c r="E1066">
        <v>23</v>
      </c>
      <c r="F1066" t="s">
        <v>1525</v>
      </c>
      <c r="G1066" t="s">
        <v>31</v>
      </c>
      <c r="H1066" t="s">
        <v>23</v>
      </c>
      <c r="I1066" t="s">
        <v>1479</v>
      </c>
      <c r="K1066"/>
      <c r="L1066" t="s">
        <v>1526</v>
      </c>
      <c r="M1066" t="s">
        <v>26</v>
      </c>
      <c r="N1066">
        <v>2</v>
      </c>
      <c r="P1066" t="s">
        <v>27</v>
      </c>
      <c r="Q1066" t="s">
        <v>1527</v>
      </c>
      <c r="S1066" t="s">
        <v>29</v>
      </c>
    </row>
    <row r="1067" spans="1:19" hidden="1" x14ac:dyDescent="0.2">
      <c r="A1067">
        <v>427</v>
      </c>
      <c r="B1067" t="s">
        <v>1528</v>
      </c>
      <c r="C1067" t="s">
        <v>20</v>
      </c>
      <c r="D1067">
        <v>2.472</v>
      </c>
      <c r="E1067">
        <v>25</v>
      </c>
      <c r="F1067" t="s">
        <v>1529</v>
      </c>
      <c r="G1067" t="s">
        <v>498</v>
      </c>
      <c r="H1067" t="s">
        <v>46</v>
      </c>
      <c r="I1067" t="s">
        <v>1530</v>
      </c>
      <c r="K1067"/>
      <c r="L1067" t="s">
        <v>1531</v>
      </c>
      <c r="M1067" t="s">
        <v>26</v>
      </c>
      <c r="N1067">
        <v>2</v>
      </c>
      <c r="P1067" t="s">
        <v>27</v>
      </c>
      <c r="Q1067" t="s">
        <v>1532</v>
      </c>
      <c r="S1067" t="s">
        <v>29</v>
      </c>
    </row>
    <row r="1068" spans="1:19" hidden="1" x14ac:dyDescent="0.2">
      <c r="A1068">
        <v>428</v>
      </c>
      <c r="B1068" t="s">
        <v>1533</v>
      </c>
      <c r="C1068" t="s">
        <v>20</v>
      </c>
      <c r="D1068">
        <v>5.12</v>
      </c>
      <c r="E1068">
        <v>25</v>
      </c>
      <c r="F1068" t="s">
        <v>1339</v>
      </c>
      <c r="G1068" t="s">
        <v>63</v>
      </c>
      <c r="H1068" t="s">
        <v>46</v>
      </c>
      <c r="I1068" t="s">
        <v>214</v>
      </c>
      <c r="K1068"/>
      <c r="L1068" t="s">
        <v>1534</v>
      </c>
      <c r="M1068" t="s">
        <v>26</v>
      </c>
      <c r="N1068">
        <v>2</v>
      </c>
      <c r="P1068" t="s">
        <v>27</v>
      </c>
      <c r="Q1068" t="s">
        <v>1535</v>
      </c>
      <c r="S1068" t="s">
        <v>29</v>
      </c>
    </row>
    <row r="1069" spans="1:19" hidden="1" x14ac:dyDescent="0.2">
      <c r="A1069">
        <v>428</v>
      </c>
      <c r="B1069" t="s">
        <v>1533</v>
      </c>
      <c r="C1069" t="s">
        <v>20</v>
      </c>
      <c r="D1069">
        <v>4.95</v>
      </c>
      <c r="E1069">
        <v>30</v>
      </c>
      <c r="F1069" t="s">
        <v>1536</v>
      </c>
      <c r="H1069" t="s">
        <v>23</v>
      </c>
      <c r="I1069" t="s">
        <v>1537</v>
      </c>
      <c r="K1069"/>
      <c r="L1069" t="s">
        <v>1534</v>
      </c>
      <c r="M1069" t="s">
        <v>26</v>
      </c>
      <c r="N1069">
        <v>2</v>
      </c>
      <c r="P1069" t="s">
        <v>27</v>
      </c>
      <c r="Q1069" t="s">
        <v>1535</v>
      </c>
      <c r="S1069" t="s">
        <v>29</v>
      </c>
    </row>
    <row r="1070" spans="1:19" hidden="1" x14ac:dyDescent="0.2">
      <c r="A1070">
        <v>429</v>
      </c>
      <c r="B1070" t="s">
        <v>1538</v>
      </c>
      <c r="C1070" t="s">
        <v>20</v>
      </c>
      <c r="D1070">
        <v>4.26</v>
      </c>
      <c r="E1070">
        <v>25</v>
      </c>
      <c r="I1070" t="s">
        <v>1539</v>
      </c>
      <c r="K1070"/>
      <c r="L1070" t="s">
        <v>1540</v>
      </c>
      <c r="M1070" t="s">
        <v>26</v>
      </c>
      <c r="N1070">
        <v>2</v>
      </c>
      <c r="P1070" t="s">
        <v>27</v>
      </c>
      <c r="Q1070" t="s">
        <v>1541</v>
      </c>
      <c r="S1070" t="s">
        <v>29</v>
      </c>
    </row>
    <row r="1071" spans="1:19" hidden="1" x14ac:dyDescent="0.2">
      <c r="A1071">
        <v>430</v>
      </c>
      <c r="B1071" t="s">
        <v>1542</v>
      </c>
      <c r="C1071" t="s">
        <v>20</v>
      </c>
      <c r="D1071">
        <v>7</v>
      </c>
      <c r="E1071">
        <v>25</v>
      </c>
      <c r="F1071" t="s">
        <v>1094</v>
      </c>
      <c r="G1071" t="s">
        <v>63</v>
      </c>
      <c r="H1071" t="s">
        <v>46</v>
      </c>
      <c r="I1071" t="s">
        <v>214</v>
      </c>
      <c r="K1071"/>
      <c r="L1071" t="s">
        <v>1543</v>
      </c>
      <c r="M1071" t="s">
        <v>26</v>
      </c>
      <c r="N1071">
        <v>2</v>
      </c>
      <c r="P1071" t="s">
        <v>27</v>
      </c>
      <c r="Q1071" t="s">
        <v>1544</v>
      </c>
      <c r="S1071" t="s">
        <v>29</v>
      </c>
    </row>
    <row r="1072" spans="1:19" hidden="1" x14ac:dyDescent="0.2">
      <c r="A1072">
        <v>430</v>
      </c>
      <c r="B1072" t="s">
        <v>1542</v>
      </c>
      <c r="C1072" t="s">
        <v>20</v>
      </c>
      <c r="D1072">
        <v>7.1</v>
      </c>
      <c r="E1072">
        <v>19</v>
      </c>
      <c r="F1072" t="s">
        <v>1094</v>
      </c>
      <c r="I1072" t="s">
        <v>655</v>
      </c>
      <c r="K1072"/>
      <c r="L1072" t="s">
        <v>1543</v>
      </c>
      <c r="M1072" t="s">
        <v>26</v>
      </c>
      <c r="N1072">
        <v>2</v>
      </c>
      <c r="P1072" t="s">
        <v>27</v>
      </c>
      <c r="Q1072" t="s">
        <v>1544</v>
      </c>
      <c r="S1072" t="s">
        <v>29</v>
      </c>
    </row>
    <row r="1073" spans="1:19" hidden="1" x14ac:dyDescent="0.2">
      <c r="A1073">
        <v>431</v>
      </c>
      <c r="B1073" t="s">
        <v>1545</v>
      </c>
      <c r="C1073" t="s">
        <v>20</v>
      </c>
      <c r="D1073">
        <v>5.03</v>
      </c>
      <c r="E1073">
        <v>25</v>
      </c>
      <c r="F1073" t="s">
        <v>1546</v>
      </c>
      <c r="G1073" t="s">
        <v>63</v>
      </c>
      <c r="H1073" t="s">
        <v>46</v>
      </c>
      <c r="I1073" t="s">
        <v>214</v>
      </c>
      <c r="K1073"/>
      <c r="L1073" t="s">
        <v>1547</v>
      </c>
      <c r="M1073" t="s">
        <v>26</v>
      </c>
      <c r="N1073">
        <v>2</v>
      </c>
      <c r="P1073" t="s">
        <v>27</v>
      </c>
      <c r="Q1073" t="s">
        <v>1548</v>
      </c>
      <c r="S1073" t="s">
        <v>29</v>
      </c>
    </row>
    <row r="1074" spans="1:19" hidden="1" x14ac:dyDescent="0.2">
      <c r="A1074">
        <v>431</v>
      </c>
      <c r="B1074" t="s">
        <v>1545</v>
      </c>
      <c r="C1074" t="s">
        <v>20</v>
      </c>
      <c r="D1074">
        <v>3.78</v>
      </c>
      <c r="E1074">
        <v>25</v>
      </c>
      <c r="F1074" t="s">
        <v>504</v>
      </c>
      <c r="G1074" t="s">
        <v>63</v>
      </c>
      <c r="H1074" t="s">
        <v>46</v>
      </c>
      <c r="I1074" t="s">
        <v>1549</v>
      </c>
      <c r="K1074"/>
      <c r="L1074" t="s">
        <v>1547</v>
      </c>
      <c r="M1074" t="s">
        <v>26</v>
      </c>
      <c r="N1074">
        <v>2</v>
      </c>
      <c r="P1074" t="s">
        <v>27</v>
      </c>
      <c r="Q1074" t="s">
        <v>1548</v>
      </c>
      <c r="S1074" t="s">
        <v>29</v>
      </c>
    </row>
    <row r="1075" spans="1:19" hidden="1" x14ac:dyDescent="0.2">
      <c r="A1075">
        <v>432</v>
      </c>
      <c r="B1075" t="s">
        <v>1550</v>
      </c>
      <c r="C1075" t="s">
        <v>20</v>
      </c>
      <c r="D1075">
        <v>4.66</v>
      </c>
      <c r="E1075">
        <v>25</v>
      </c>
      <c r="F1075" t="s">
        <v>1361</v>
      </c>
      <c r="G1075" t="s">
        <v>31</v>
      </c>
      <c r="H1075" t="s">
        <v>46</v>
      </c>
      <c r="I1075" t="s">
        <v>1362</v>
      </c>
      <c r="K1075"/>
      <c r="L1075" t="s">
        <v>1551</v>
      </c>
      <c r="M1075" t="s">
        <v>26</v>
      </c>
      <c r="N1075">
        <v>2</v>
      </c>
      <c r="P1075" t="s">
        <v>27</v>
      </c>
      <c r="Q1075" t="s">
        <v>1552</v>
      </c>
      <c r="S1075" t="s">
        <v>29</v>
      </c>
    </row>
    <row r="1076" spans="1:19" hidden="1" x14ac:dyDescent="0.2">
      <c r="A1076">
        <v>433</v>
      </c>
      <c r="B1076" t="s">
        <v>1553</v>
      </c>
      <c r="C1076" t="s">
        <v>20</v>
      </c>
      <c r="D1076">
        <v>4.95</v>
      </c>
      <c r="E1076">
        <v>25</v>
      </c>
      <c r="F1076" t="s">
        <v>504</v>
      </c>
      <c r="G1076" t="s">
        <v>63</v>
      </c>
      <c r="H1076" t="s">
        <v>46</v>
      </c>
      <c r="I1076" t="s">
        <v>1549</v>
      </c>
      <c r="K1076"/>
      <c r="L1076" t="s">
        <v>1554</v>
      </c>
      <c r="M1076" t="s">
        <v>26</v>
      </c>
      <c r="N1076">
        <v>2</v>
      </c>
      <c r="P1076" t="s">
        <v>27</v>
      </c>
      <c r="Q1076" t="s">
        <v>1555</v>
      </c>
      <c r="S1076" t="s">
        <v>29</v>
      </c>
    </row>
    <row r="1077" spans="1:19" hidden="1" x14ac:dyDescent="0.2">
      <c r="A1077">
        <v>434</v>
      </c>
      <c r="B1077" t="s">
        <v>1556</v>
      </c>
      <c r="C1077" t="s">
        <v>20</v>
      </c>
      <c r="D1077">
        <v>8.1999999999999993</v>
      </c>
      <c r="E1077">
        <v>25</v>
      </c>
      <c r="F1077" t="s">
        <v>1546</v>
      </c>
      <c r="G1077" t="s">
        <v>63</v>
      </c>
      <c r="H1077" t="s">
        <v>23</v>
      </c>
      <c r="I1077" t="s">
        <v>1557</v>
      </c>
      <c r="K1077"/>
      <c r="L1077" t="s">
        <v>1558</v>
      </c>
      <c r="M1077" t="s">
        <v>26</v>
      </c>
      <c r="N1077">
        <v>2</v>
      </c>
      <c r="P1077" t="s">
        <v>27</v>
      </c>
      <c r="Q1077" t="s">
        <v>1559</v>
      </c>
      <c r="S1077" t="s">
        <v>29</v>
      </c>
    </row>
    <row r="1078" spans="1:19" hidden="1" x14ac:dyDescent="0.2">
      <c r="A1078">
        <v>435</v>
      </c>
      <c r="B1078" t="s">
        <v>1560</v>
      </c>
      <c r="C1078" t="s">
        <v>20</v>
      </c>
      <c r="D1078">
        <v>8.02</v>
      </c>
      <c r="E1078">
        <v>25</v>
      </c>
      <c r="F1078" t="s">
        <v>1490</v>
      </c>
      <c r="G1078" t="s">
        <v>63</v>
      </c>
      <c r="H1078" t="s">
        <v>46</v>
      </c>
      <c r="I1078" t="s">
        <v>214</v>
      </c>
      <c r="K1078"/>
      <c r="L1078" t="s">
        <v>1561</v>
      </c>
      <c r="M1078" t="s">
        <v>26</v>
      </c>
      <c r="N1078">
        <v>2</v>
      </c>
      <c r="P1078" t="s">
        <v>27</v>
      </c>
      <c r="Q1078" t="s">
        <v>1562</v>
      </c>
      <c r="S1078" t="s">
        <v>29</v>
      </c>
    </row>
    <row r="1079" spans="1:19" hidden="1" x14ac:dyDescent="0.2">
      <c r="A1079">
        <v>437</v>
      </c>
      <c r="B1079" t="s">
        <v>1563</v>
      </c>
      <c r="C1079" t="s">
        <v>20</v>
      </c>
      <c r="D1079">
        <v>7.39</v>
      </c>
      <c r="E1079">
        <v>25</v>
      </c>
      <c r="F1079" t="s">
        <v>1546</v>
      </c>
      <c r="G1079" t="s">
        <v>63</v>
      </c>
      <c r="H1079" t="s">
        <v>46</v>
      </c>
      <c r="I1079" t="s">
        <v>214</v>
      </c>
      <c r="K1079"/>
      <c r="L1079" t="s">
        <v>1564</v>
      </c>
      <c r="M1079" t="s">
        <v>26</v>
      </c>
      <c r="N1079">
        <v>2</v>
      </c>
      <c r="P1079" t="s">
        <v>27</v>
      </c>
      <c r="Q1079" t="s">
        <v>1565</v>
      </c>
      <c r="S1079" t="s">
        <v>29</v>
      </c>
    </row>
    <row r="1080" spans="1:19" hidden="1" x14ac:dyDescent="0.2">
      <c r="A1080">
        <v>438</v>
      </c>
      <c r="B1080" t="s">
        <v>1566</v>
      </c>
      <c r="C1080" t="s">
        <v>20</v>
      </c>
      <c r="D1080">
        <v>6.49</v>
      </c>
      <c r="E1080">
        <v>25</v>
      </c>
      <c r="I1080" t="s">
        <v>1567</v>
      </c>
      <c r="K1080"/>
      <c r="L1080" t="s">
        <v>1568</v>
      </c>
      <c r="M1080" t="s">
        <v>26</v>
      </c>
      <c r="N1080">
        <v>2</v>
      </c>
      <c r="P1080" t="s">
        <v>27</v>
      </c>
      <c r="Q1080" t="s">
        <v>1569</v>
      </c>
      <c r="S1080" t="s">
        <v>29</v>
      </c>
    </row>
    <row r="1081" spans="1:19" hidden="1" x14ac:dyDescent="0.2">
      <c r="A1081">
        <v>439</v>
      </c>
      <c r="B1081" t="s">
        <v>1570</v>
      </c>
      <c r="C1081" t="s">
        <v>20</v>
      </c>
      <c r="D1081">
        <v>2.65</v>
      </c>
      <c r="E1081">
        <v>25</v>
      </c>
      <c r="F1081" t="s">
        <v>1413</v>
      </c>
      <c r="G1081" t="s">
        <v>75</v>
      </c>
      <c r="H1081" t="s">
        <v>46</v>
      </c>
      <c r="I1081" t="s">
        <v>1345</v>
      </c>
      <c r="K1081" s="1" t="s">
        <v>1571</v>
      </c>
      <c r="L1081" t="s">
        <v>1572</v>
      </c>
      <c r="M1081" t="s">
        <v>26</v>
      </c>
      <c r="N1081">
        <v>2</v>
      </c>
      <c r="P1081" t="s">
        <v>27</v>
      </c>
      <c r="Q1081" t="s">
        <v>1573</v>
      </c>
      <c r="S1081" t="s">
        <v>29</v>
      </c>
    </row>
    <row r="1082" spans="1:19" hidden="1" x14ac:dyDescent="0.2">
      <c r="A1082">
        <v>439</v>
      </c>
      <c r="B1082" t="s">
        <v>1570</v>
      </c>
      <c r="C1082" t="s">
        <v>20</v>
      </c>
      <c r="D1082">
        <v>2.7</v>
      </c>
      <c r="E1082">
        <v>20</v>
      </c>
      <c r="F1082" t="s">
        <v>1413</v>
      </c>
      <c r="G1082" t="s">
        <v>75</v>
      </c>
      <c r="H1082" t="s">
        <v>46</v>
      </c>
      <c r="I1082" t="s">
        <v>1350</v>
      </c>
      <c r="K1082" s="1" t="s">
        <v>1571</v>
      </c>
      <c r="L1082" t="s">
        <v>1572</v>
      </c>
      <c r="M1082" t="s">
        <v>26</v>
      </c>
      <c r="N1082">
        <v>2</v>
      </c>
      <c r="P1082" t="s">
        <v>27</v>
      </c>
      <c r="Q1082" t="s">
        <v>1573</v>
      </c>
      <c r="S1082" t="s">
        <v>29</v>
      </c>
    </row>
    <row r="1083" spans="1:19" hidden="1" x14ac:dyDescent="0.2">
      <c r="A1083">
        <v>439</v>
      </c>
      <c r="B1083" t="s">
        <v>1570</v>
      </c>
      <c r="C1083" t="s">
        <v>20</v>
      </c>
      <c r="D1083">
        <v>2.64</v>
      </c>
      <c r="E1083">
        <v>25</v>
      </c>
      <c r="F1083" t="s">
        <v>1413</v>
      </c>
      <c r="G1083" t="s">
        <v>75</v>
      </c>
      <c r="H1083" t="s">
        <v>46</v>
      </c>
      <c r="I1083" t="s">
        <v>1350</v>
      </c>
      <c r="K1083" s="1" t="s">
        <v>1571</v>
      </c>
      <c r="L1083" t="s">
        <v>1572</v>
      </c>
      <c r="M1083" t="s">
        <v>26</v>
      </c>
      <c r="N1083">
        <v>2</v>
      </c>
      <c r="P1083" t="s">
        <v>27</v>
      </c>
      <c r="Q1083" t="s">
        <v>1573</v>
      </c>
      <c r="S1083" t="s">
        <v>29</v>
      </c>
    </row>
    <row r="1084" spans="1:19" hidden="1" x14ac:dyDescent="0.2">
      <c r="A1084">
        <v>439</v>
      </c>
      <c r="B1084" t="s">
        <v>1570</v>
      </c>
      <c r="C1084" t="s">
        <v>20</v>
      </c>
      <c r="D1084">
        <v>2.58</v>
      </c>
      <c r="E1084">
        <v>30</v>
      </c>
      <c r="F1084" t="s">
        <v>1413</v>
      </c>
      <c r="G1084" t="s">
        <v>75</v>
      </c>
      <c r="H1084" t="s">
        <v>46</v>
      </c>
      <c r="I1084" t="s">
        <v>1350</v>
      </c>
      <c r="K1084" s="1" t="s">
        <v>1571</v>
      </c>
      <c r="L1084" t="s">
        <v>1572</v>
      </c>
      <c r="M1084" t="s">
        <v>26</v>
      </c>
      <c r="N1084">
        <v>2</v>
      </c>
      <c r="P1084" t="s">
        <v>27</v>
      </c>
      <c r="Q1084" t="s">
        <v>1573</v>
      </c>
      <c r="S1084" t="s">
        <v>29</v>
      </c>
    </row>
    <row r="1085" spans="1:19" hidden="1" x14ac:dyDescent="0.2">
      <c r="A1085">
        <v>439</v>
      </c>
      <c r="B1085" t="s">
        <v>1570</v>
      </c>
      <c r="C1085" t="s">
        <v>20</v>
      </c>
      <c r="D1085">
        <v>2.5299999999999998</v>
      </c>
      <c r="E1085">
        <v>35</v>
      </c>
      <c r="F1085" t="s">
        <v>1413</v>
      </c>
      <c r="G1085" t="s">
        <v>75</v>
      </c>
      <c r="H1085" t="s">
        <v>46</v>
      </c>
      <c r="I1085" t="s">
        <v>1350</v>
      </c>
      <c r="K1085" s="1" t="s">
        <v>1571</v>
      </c>
      <c r="L1085" t="s">
        <v>1572</v>
      </c>
      <c r="M1085" t="s">
        <v>26</v>
      </c>
      <c r="N1085">
        <v>2</v>
      </c>
      <c r="P1085" t="s">
        <v>27</v>
      </c>
      <c r="Q1085" t="s">
        <v>1573</v>
      </c>
      <c r="S1085" t="s">
        <v>29</v>
      </c>
    </row>
    <row r="1086" spans="1:19" hidden="1" x14ac:dyDescent="0.2">
      <c r="A1086">
        <v>439</v>
      </c>
      <c r="B1086" t="s">
        <v>1570</v>
      </c>
      <c r="C1086" t="s">
        <v>20</v>
      </c>
      <c r="D1086">
        <v>2.46</v>
      </c>
      <c r="E1086">
        <v>40</v>
      </c>
      <c r="F1086" t="s">
        <v>1413</v>
      </c>
      <c r="G1086" t="s">
        <v>75</v>
      </c>
      <c r="H1086" t="s">
        <v>46</v>
      </c>
      <c r="I1086" t="s">
        <v>1350</v>
      </c>
      <c r="K1086" s="1" t="s">
        <v>1571</v>
      </c>
      <c r="L1086" t="s">
        <v>1572</v>
      </c>
      <c r="M1086" t="s">
        <v>26</v>
      </c>
      <c r="N1086">
        <v>2</v>
      </c>
      <c r="P1086" t="s">
        <v>27</v>
      </c>
      <c r="Q1086" t="s">
        <v>1573</v>
      </c>
      <c r="S1086" t="s">
        <v>29</v>
      </c>
    </row>
    <row r="1087" spans="1:19" hidden="1" x14ac:dyDescent="0.2">
      <c r="A1087">
        <v>439</v>
      </c>
      <c r="B1087" t="s">
        <v>1570</v>
      </c>
      <c r="C1087" t="s">
        <v>20</v>
      </c>
      <c r="D1087">
        <v>2.63</v>
      </c>
      <c r="E1087">
        <v>25</v>
      </c>
      <c r="F1087" t="s">
        <v>1574</v>
      </c>
      <c r="G1087" t="s">
        <v>567</v>
      </c>
      <c r="H1087" t="s">
        <v>23</v>
      </c>
      <c r="I1087" t="s">
        <v>1575</v>
      </c>
      <c r="K1087" s="1" t="s">
        <v>1571</v>
      </c>
      <c r="L1087" t="s">
        <v>1572</v>
      </c>
      <c r="M1087" t="s">
        <v>26</v>
      </c>
      <c r="N1087">
        <v>2</v>
      </c>
      <c r="P1087" t="s">
        <v>27</v>
      </c>
      <c r="Q1087" t="s">
        <v>1573</v>
      </c>
      <c r="S1087" t="s">
        <v>29</v>
      </c>
    </row>
    <row r="1088" spans="1:19" hidden="1" x14ac:dyDescent="0.2">
      <c r="A1088">
        <v>439</v>
      </c>
      <c r="B1088" t="s">
        <v>1570</v>
      </c>
      <c r="C1088" t="s">
        <v>20</v>
      </c>
      <c r="D1088">
        <v>2.71</v>
      </c>
      <c r="E1088">
        <v>25</v>
      </c>
      <c r="F1088" t="s">
        <v>1382</v>
      </c>
      <c r="G1088" t="s">
        <v>31</v>
      </c>
      <c r="H1088" t="s">
        <v>23</v>
      </c>
      <c r="I1088" t="s">
        <v>1383</v>
      </c>
      <c r="K1088" s="1" t="s">
        <v>1571</v>
      </c>
      <c r="L1088" t="s">
        <v>1572</v>
      </c>
      <c r="M1088" t="s">
        <v>26</v>
      </c>
      <c r="N1088">
        <v>2</v>
      </c>
      <c r="P1088" t="s">
        <v>27</v>
      </c>
      <c r="Q1088" t="s">
        <v>1573</v>
      </c>
      <c r="S1088" t="s">
        <v>29</v>
      </c>
    </row>
    <row r="1089" spans="1:19" hidden="1" x14ac:dyDescent="0.2">
      <c r="A1089">
        <v>439</v>
      </c>
      <c r="B1089" t="s">
        <v>1570</v>
      </c>
      <c r="C1089" t="s">
        <v>20</v>
      </c>
      <c r="D1089">
        <v>2.6</v>
      </c>
      <c r="E1089">
        <v>25</v>
      </c>
      <c r="F1089" t="s">
        <v>1382</v>
      </c>
      <c r="G1089" t="s">
        <v>55</v>
      </c>
      <c r="H1089" t="s">
        <v>23</v>
      </c>
      <c r="I1089" t="s">
        <v>1383</v>
      </c>
      <c r="K1089" s="1" t="s">
        <v>1571</v>
      </c>
      <c r="L1089" t="s">
        <v>1572</v>
      </c>
      <c r="M1089" t="s">
        <v>26</v>
      </c>
      <c r="N1089">
        <v>2</v>
      </c>
      <c r="P1089" t="s">
        <v>27</v>
      </c>
      <c r="Q1089" t="s">
        <v>1573</v>
      </c>
      <c r="S1089" t="s">
        <v>29</v>
      </c>
    </row>
    <row r="1090" spans="1:19" hidden="1" x14ac:dyDescent="0.2">
      <c r="A1090">
        <v>439</v>
      </c>
      <c r="B1090" t="s">
        <v>1570</v>
      </c>
      <c r="C1090" t="s">
        <v>20</v>
      </c>
      <c r="D1090">
        <v>2.57</v>
      </c>
      <c r="E1090">
        <v>25</v>
      </c>
      <c r="F1090" t="s">
        <v>1576</v>
      </c>
      <c r="G1090" t="s">
        <v>1577</v>
      </c>
      <c r="H1090" t="s">
        <v>23</v>
      </c>
      <c r="I1090" t="s">
        <v>1578</v>
      </c>
      <c r="K1090" s="1" t="s">
        <v>1571</v>
      </c>
      <c r="L1090" t="s">
        <v>1572</v>
      </c>
      <c r="M1090" t="s">
        <v>26</v>
      </c>
      <c r="N1090">
        <v>2</v>
      </c>
      <c r="P1090" t="s">
        <v>27</v>
      </c>
      <c r="Q1090" t="s">
        <v>1573</v>
      </c>
      <c r="S1090" t="s">
        <v>29</v>
      </c>
    </row>
    <row r="1091" spans="1:19" hidden="1" x14ac:dyDescent="0.2">
      <c r="A1091">
        <v>440</v>
      </c>
      <c r="B1091" t="s">
        <v>1579</v>
      </c>
      <c r="C1091" t="s">
        <v>20</v>
      </c>
      <c r="D1091">
        <v>3.46</v>
      </c>
      <c r="E1091">
        <v>25</v>
      </c>
      <c r="F1091" t="s">
        <v>1361</v>
      </c>
      <c r="G1091" t="s">
        <v>31</v>
      </c>
      <c r="H1091" t="s">
        <v>46</v>
      </c>
      <c r="I1091" t="s">
        <v>1362</v>
      </c>
      <c r="K1091" t="e">
        <f>- Other measurements: B104, M28</f>
        <v>#NAME?</v>
      </c>
      <c r="L1091" t="s">
        <v>1580</v>
      </c>
      <c r="M1091" t="s">
        <v>771</v>
      </c>
      <c r="N1091">
        <v>4</v>
      </c>
      <c r="P1091" t="s">
        <v>27</v>
      </c>
      <c r="Q1091" t="s">
        <v>1581</v>
      </c>
      <c r="S1091" t="s">
        <v>29</v>
      </c>
    </row>
    <row r="1092" spans="1:19" hidden="1" x14ac:dyDescent="0.2">
      <c r="A1092">
        <v>440</v>
      </c>
      <c r="B1092" t="s">
        <v>1579</v>
      </c>
      <c r="C1092" t="s">
        <v>20</v>
      </c>
      <c r="D1092">
        <v>3.67</v>
      </c>
      <c r="E1092">
        <v>25</v>
      </c>
      <c r="F1092" t="s">
        <v>1582</v>
      </c>
      <c r="G1092" t="s">
        <v>31</v>
      </c>
      <c r="H1092" t="s">
        <v>46</v>
      </c>
      <c r="I1092" t="s">
        <v>1583</v>
      </c>
      <c r="K1092" t="e">
        <f>- Other measurements: B104, M28</f>
        <v>#NAME?</v>
      </c>
      <c r="L1092" t="s">
        <v>1580</v>
      </c>
      <c r="M1092" t="s">
        <v>771</v>
      </c>
      <c r="N1092">
        <v>4</v>
      </c>
      <c r="P1092" t="s">
        <v>27</v>
      </c>
      <c r="Q1092" t="s">
        <v>1581</v>
      </c>
      <c r="S1092" t="s">
        <v>29</v>
      </c>
    </row>
    <row r="1093" spans="1:19" hidden="1" x14ac:dyDescent="0.2">
      <c r="A1093">
        <v>440</v>
      </c>
      <c r="B1093" t="s">
        <v>1579</v>
      </c>
      <c r="C1093" t="s">
        <v>20</v>
      </c>
      <c r="D1093">
        <v>3.52</v>
      </c>
      <c r="E1093">
        <v>25</v>
      </c>
      <c r="F1093" s="1" t="s">
        <v>1584</v>
      </c>
      <c r="G1093" t="s">
        <v>31</v>
      </c>
      <c r="H1093" t="s">
        <v>46</v>
      </c>
      <c r="I1093" t="s">
        <v>1345</v>
      </c>
      <c r="K1093" t="e">
        <f>- Other measurements: B104, M28</f>
        <v>#NAME?</v>
      </c>
      <c r="L1093" t="s">
        <v>1580</v>
      </c>
      <c r="M1093" t="s">
        <v>771</v>
      </c>
      <c r="N1093">
        <v>4</v>
      </c>
      <c r="P1093" t="s">
        <v>27</v>
      </c>
      <c r="Q1093" t="s">
        <v>1581</v>
      </c>
      <c r="S1093" t="s">
        <v>29</v>
      </c>
    </row>
    <row r="1094" spans="1:19" hidden="1" x14ac:dyDescent="0.2">
      <c r="A1094">
        <v>440</v>
      </c>
      <c r="B1094" t="s">
        <v>1579</v>
      </c>
      <c r="C1094" t="s">
        <v>20</v>
      </c>
      <c r="D1094">
        <v>3.6</v>
      </c>
      <c r="E1094">
        <v>20</v>
      </c>
      <c r="F1094" t="s">
        <v>1484</v>
      </c>
      <c r="G1094" t="s">
        <v>31</v>
      </c>
      <c r="H1094" t="s">
        <v>46</v>
      </c>
      <c r="I1094" t="s">
        <v>1350</v>
      </c>
      <c r="K1094" t="e">
        <f>- Other measurements: B104, M28</f>
        <v>#NAME?</v>
      </c>
      <c r="L1094" t="s">
        <v>1580</v>
      </c>
      <c r="M1094" t="s">
        <v>771</v>
      </c>
      <c r="N1094">
        <v>4</v>
      </c>
      <c r="P1094" t="s">
        <v>27</v>
      </c>
      <c r="Q1094" t="s">
        <v>1581</v>
      </c>
      <c r="S1094" t="s">
        <v>29</v>
      </c>
    </row>
    <row r="1095" spans="1:19" hidden="1" x14ac:dyDescent="0.2">
      <c r="A1095">
        <v>440</v>
      </c>
      <c r="B1095" t="s">
        <v>1579</v>
      </c>
      <c r="C1095" t="s">
        <v>20</v>
      </c>
      <c r="D1095">
        <v>3.52</v>
      </c>
      <c r="E1095">
        <v>25</v>
      </c>
      <c r="F1095" t="s">
        <v>1484</v>
      </c>
      <c r="G1095" t="s">
        <v>31</v>
      </c>
      <c r="H1095" t="s">
        <v>46</v>
      </c>
      <c r="I1095" t="s">
        <v>1350</v>
      </c>
      <c r="K1095" t="e">
        <f>- Other measurements: B104, M28</f>
        <v>#NAME?</v>
      </c>
      <c r="L1095" t="s">
        <v>1580</v>
      </c>
      <c r="M1095" t="s">
        <v>771</v>
      </c>
      <c r="N1095">
        <v>4</v>
      </c>
      <c r="P1095" t="s">
        <v>27</v>
      </c>
      <c r="Q1095" t="s">
        <v>1581</v>
      </c>
      <c r="S1095" t="s">
        <v>29</v>
      </c>
    </row>
    <row r="1096" spans="1:19" hidden="1" x14ac:dyDescent="0.2">
      <c r="A1096">
        <v>440</v>
      </c>
      <c r="B1096" t="s">
        <v>1579</v>
      </c>
      <c r="C1096" t="s">
        <v>20</v>
      </c>
      <c r="D1096">
        <v>3.46</v>
      </c>
      <c r="E1096">
        <v>30</v>
      </c>
      <c r="F1096" t="s">
        <v>1484</v>
      </c>
      <c r="G1096" t="s">
        <v>31</v>
      </c>
      <c r="H1096" t="s">
        <v>46</v>
      </c>
      <c r="I1096" t="s">
        <v>1350</v>
      </c>
      <c r="K1096" t="e">
        <f>- Other measurements: B104, M28</f>
        <v>#NAME?</v>
      </c>
      <c r="L1096" t="s">
        <v>1580</v>
      </c>
      <c r="M1096" t="s">
        <v>771</v>
      </c>
      <c r="N1096">
        <v>4</v>
      </c>
      <c r="P1096" t="s">
        <v>27</v>
      </c>
      <c r="Q1096" t="s">
        <v>1581</v>
      </c>
      <c r="S1096" t="s">
        <v>29</v>
      </c>
    </row>
    <row r="1097" spans="1:19" hidden="1" x14ac:dyDescent="0.2">
      <c r="A1097">
        <v>440</v>
      </c>
      <c r="B1097" t="s">
        <v>1579</v>
      </c>
      <c r="C1097" t="s">
        <v>20</v>
      </c>
      <c r="D1097">
        <v>3.39</v>
      </c>
      <c r="E1097">
        <v>35</v>
      </c>
      <c r="F1097" t="s">
        <v>1484</v>
      </c>
      <c r="G1097" t="s">
        <v>31</v>
      </c>
      <c r="H1097" t="s">
        <v>46</v>
      </c>
      <c r="I1097" t="s">
        <v>1350</v>
      </c>
      <c r="K1097" t="e">
        <f>- Other measurements: B104, M28</f>
        <v>#NAME?</v>
      </c>
      <c r="L1097" t="s">
        <v>1580</v>
      </c>
      <c r="M1097" t="s">
        <v>771</v>
      </c>
      <c r="N1097">
        <v>4</v>
      </c>
      <c r="P1097" t="s">
        <v>27</v>
      </c>
      <c r="Q1097" t="s">
        <v>1581</v>
      </c>
      <c r="S1097" t="s">
        <v>29</v>
      </c>
    </row>
    <row r="1098" spans="1:19" hidden="1" x14ac:dyDescent="0.2">
      <c r="A1098">
        <v>440</v>
      </c>
      <c r="B1098" t="s">
        <v>1579</v>
      </c>
      <c r="C1098" t="s">
        <v>20</v>
      </c>
      <c r="D1098">
        <v>3.33</v>
      </c>
      <c r="E1098">
        <v>40</v>
      </c>
      <c r="F1098" t="s">
        <v>1484</v>
      </c>
      <c r="G1098" t="s">
        <v>31</v>
      </c>
      <c r="H1098" t="s">
        <v>46</v>
      </c>
      <c r="I1098" t="s">
        <v>1350</v>
      </c>
      <c r="K1098" t="e">
        <f>- Other measurements: B104, M28</f>
        <v>#NAME?</v>
      </c>
      <c r="L1098" t="s">
        <v>1580</v>
      </c>
      <c r="M1098" t="s">
        <v>771</v>
      </c>
      <c r="N1098">
        <v>4</v>
      </c>
      <c r="P1098" t="s">
        <v>27</v>
      </c>
      <c r="Q1098" t="s">
        <v>1581</v>
      </c>
      <c r="S1098" t="s">
        <v>29</v>
      </c>
    </row>
    <row r="1099" spans="1:19" hidden="1" x14ac:dyDescent="0.2">
      <c r="A1099">
        <v>440</v>
      </c>
      <c r="B1099" t="s">
        <v>1579</v>
      </c>
      <c r="C1099" t="s">
        <v>20</v>
      </c>
      <c r="D1099">
        <v>3.33</v>
      </c>
      <c r="E1099">
        <v>25</v>
      </c>
      <c r="F1099" t="s">
        <v>1574</v>
      </c>
      <c r="G1099" t="s">
        <v>567</v>
      </c>
      <c r="H1099" t="s">
        <v>23</v>
      </c>
      <c r="I1099" t="s">
        <v>1575</v>
      </c>
      <c r="K1099" t="e">
        <f>- Other measurements: B104, M28</f>
        <v>#NAME?</v>
      </c>
      <c r="L1099" t="s">
        <v>1580</v>
      </c>
      <c r="M1099" t="s">
        <v>771</v>
      </c>
      <c r="N1099">
        <v>4</v>
      </c>
      <c r="P1099" t="s">
        <v>27</v>
      </c>
      <c r="Q1099" t="s">
        <v>1581</v>
      </c>
      <c r="S1099" t="s">
        <v>29</v>
      </c>
    </row>
    <row r="1100" spans="1:19" hidden="1" x14ac:dyDescent="0.2">
      <c r="A1100">
        <v>440</v>
      </c>
      <c r="B1100" t="s">
        <v>1579</v>
      </c>
      <c r="C1100" t="s">
        <v>20</v>
      </c>
      <c r="D1100">
        <v>3.52</v>
      </c>
      <c r="E1100">
        <v>25</v>
      </c>
      <c r="F1100" t="s">
        <v>1382</v>
      </c>
      <c r="G1100" t="s">
        <v>31</v>
      </c>
      <c r="H1100" t="s">
        <v>23</v>
      </c>
      <c r="I1100" t="s">
        <v>1383</v>
      </c>
      <c r="K1100" t="e">
        <f>- Other measurements: B104, M28</f>
        <v>#NAME?</v>
      </c>
      <c r="L1100" t="s">
        <v>1580</v>
      </c>
      <c r="M1100" t="s">
        <v>771</v>
      </c>
      <c r="N1100">
        <v>4</v>
      </c>
      <c r="P1100" t="s">
        <v>27</v>
      </c>
      <c r="Q1100" t="s">
        <v>1581</v>
      </c>
      <c r="S1100" t="s">
        <v>29</v>
      </c>
    </row>
    <row r="1101" spans="1:19" hidden="1" x14ac:dyDescent="0.2">
      <c r="A1101">
        <v>440</v>
      </c>
      <c r="B1101" t="s">
        <v>1579</v>
      </c>
      <c r="C1101" t="s">
        <v>20</v>
      </c>
      <c r="D1101">
        <v>3.4</v>
      </c>
      <c r="E1101">
        <v>25</v>
      </c>
      <c r="F1101" t="s">
        <v>1382</v>
      </c>
      <c r="G1101" t="s">
        <v>55</v>
      </c>
      <c r="H1101" t="s">
        <v>23</v>
      </c>
      <c r="I1101" t="s">
        <v>1383</v>
      </c>
      <c r="K1101" t="e">
        <f>- Other measurements: B104, M28</f>
        <v>#NAME?</v>
      </c>
      <c r="L1101" t="s">
        <v>1580</v>
      </c>
      <c r="M1101" t="s">
        <v>771</v>
      </c>
      <c r="N1101">
        <v>4</v>
      </c>
      <c r="P1101" t="s">
        <v>27</v>
      </c>
      <c r="Q1101" t="s">
        <v>1581</v>
      </c>
      <c r="S1101" t="s">
        <v>29</v>
      </c>
    </row>
    <row r="1102" spans="1:19" hidden="1" x14ac:dyDescent="0.2">
      <c r="A1102">
        <v>440</v>
      </c>
      <c r="B1102" t="s">
        <v>1579</v>
      </c>
      <c r="C1102" t="s">
        <v>20</v>
      </c>
      <c r="D1102">
        <v>3.46</v>
      </c>
      <c r="E1102">
        <v>25</v>
      </c>
      <c r="F1102" t="s">
        <v>1576</v>
      </c>
      <c r="G1102" t="s">
        <v>1577</v>
      </c>
      <c r="H1102" t="s">
        <v>23</v>
      </c>
      <c r="I1102" t="s">
        <v>1578</v>
      </c>
      <c r="K1102" t="e">
        <f>- Other measurements: B104, M28</f>
        <v>#NAME?</v>
      </c>
      <c r="L1102" t="s">
        <v>1580</v>
      </c>
      <c r="M1102" t="s">
        <v>771</v>
      </c>
      <c r="N1102">
        <v>4</v>
      </c>
      <c r="P1102" t="s">
        <v>27</v>
      </c>
      <c r="Q1102" t="s">
        <v>1581</v>
      </c>
      <c r="S1102" t="s">
        <v>29</v>
      </c>
    </row>
    <row r="1103" spans="1:19" hidden="1" x14ac:dyDescent="0.2">
      <c r="A1103">
        <v>441</v>
      </c>
      <c r="B1103" t="s">
        <v>1585</v>
      </c>
      <c r="C1103" t="s">
        <v>20</v>
      </c>
      <c r="D1103">
        <v>4.1500000000000004</v>
      </c>
      <c r="E1103">
        <v>25</v>
      </c>
      <c r="F1103" t="s">
        <v>1582</v>
      </c>
      <c r="G1103" t="s">
        <v>31</v>
      </c>
      <c r="H1103" t="s">
        <v>46</v>
      </c>
      <c r="I1103" t="s">
        <v>1583</v>
      </c>
      <c r="K1103" t="e">
        <f>- Other measurements: B104, M28</f>
        <v>#NAME?</v>
      </c>
      <c r="L1103" t="s">
        <v>1586</v>
      </c>
      <c r="M1103" t="s">
        <v>120</v>
      </c>
      <c r="N1103">
        <v>5</v>
      </c>
      <c r="P1103" t="s">
        <v>27</v>
      </c>
      <c r="Q1103" t="s">
        <v>1587</v>
      </c>
      <c r="S1103" t="s">
        <v>29</v>
      </c>
    </row>
    <row r="1104" spans="1:19" hidden="1" x14ac:dyDescent="0.2">
      <c r="A1104">
        <v>441</v>
      </c>
      <c r="B1104" t="s">
        <v>1585</v>
      </c>
      <c r="C1104" t="s">
        <v>20</v>
      </c>
      <c r="D1104">
        <v>4.07</v>
      </c>
      <c r="E1104">
        <v>20</v>
      </c>
      <c r="F1104" t="s">
        <v>1484</v>
      </c>
      <c r="G1104" t="s">
        <v>31</v>
      </c>
      <c r="H1104" t="s">
        <v>46</v>
      </c>
      <c r="I1104" t="s">
        <v>1350</v>
      </c>
      <c r="K1104" t="e">
        <f>- Other measurements: B104, M28</f>
        <v>#NAME?</v>
      </c>
      <c r="L1104" t="s">
        <v>1586</v>
      </c>
      <c r="M1104" t="s">
        <v>120</v>
      </c>
      <c r="N1104">
        <v>5</v>
      </c>
      <c r="P1104" t="s">
        <v>27</v>
      </c>
      <c r="Q1104" t="s">
        <v>1587</v>
      </c>
      <c r="S1104" t="s">
        <v>29</v>
      </c>
    </row>
    <row r="1105" spans="1:19" hidden="1" x14ac:dyDescent="0.2">
      <c r="A1105">
        <v>441</v>
      </c>
      <c r="B1105" t="s">
        <v>1585</v>
      </c>
      <c r="C1105" t="s">
        <v>20</v>
      </c>
      <c r="D1105">
        <v>3.98</v>
      </c>
      <c r="E1105">
        <v>25</v>
      </c>
      <c r="F1105" t="s">
        <v>1484</v>
      </c>
      <c r="G1105" t="s">
        <v>31</v>
      </c>
      <c r="H1105" t="s">
        <v>46</v>
      </c>
      <c r="I1105" t="s">
        <v>1350</v>
      </c>
      <c r="K1105" t="e">
        <f>- Other measurements: B104, M28</f>
        <v>#NAME?</v>
      </c>
      <c r="L1105" t="s">
        <v>1586</v>
      </c>
      <c r="M1105" t="s">
        <v>120</v>
      </c>
      <c r="N1105">
        <v>5</v>
      </c>
      <c r="P1105" t="s">
        <v>27</v>
      </c>
      <c r="Q1105" t="s">
        <v>1587</v>
      </c>
      <c r="S1105" t="s">
        <v>29</v>
      </c>
    </row>
    <row r="1106" spans="1:19" hidden="1" x14ac:dyDescent="0.2">
      <c r="A1106">
        <v>441</v>
      </c>
      <c r="B1106" t="s">
        <v>1585</v>
      </c>
      <c r="C1106" t="s">
        <v>20</v>
      </c>
      <c r="D1106">
        <v>3.92</v>
      </c>
      <c r="E1106">
        <v>30</v>
      </c>
      <c r="F1106" t="s">
        <v>1484</v>
      </c>
      <c r="G1106" t="s">
        <v>31</v>
      </c>
      <c r="H1106" t="s">
        <v>46</v>
      </c>
      <c r="I1106" t="s">
        <v>1350</v>
      </c>
      <c r="K1106" t="e">
        <f>- Other measurements: B104, M28</f>
        <v>#NAME?</v>
      </c>
      <c r="L1106" t="s">
        <v>1586</v>
      </c>
      <c r="M1106" t="s">
        <v>120</v>
      </c>
      <c r="N1106">
        <v>5</v>
      </c>
      <c r="P1106" t="s">
        <v>27</v>
      </c>
      <c r="Q1106" t="s">
        <v>1587</v>
      </c>
      <c r="S1106" t="s">
        <v>29</v>
      </c>
    </row>
    <row r="1107" spans="1:19" hidden="1" x14ac:dyDescent="0.2">
      <c r="A1107">
        <v>441</v>
      </c>
      <c r="B1107" t="s">
        <v>1585</v>
      </c>
      <c r="C1107" t="s">
        <v>20</v>
      </c>
      <c r="D1107">
        <v>3.83</v>
      </c>
      <c r="E1107">
        <v>35</v>
      </c>
      <c r="F1107" t="s">
        <v>1484</v>
      </c>
      <c r="G1107" t="s">
        <v>31</v>
      </c>
      <c r="H1107" t="s">
        <v>46</v>
      </c>
      <c r="I1107" t="s">
        <v>1350</v>
      </c>
      <c r="K1107" t="e">
        <f>- Other measurements: B104, M28</f>
        <v>#NAME?</v>
      </c>
      <c r="L1107" t="s">
        <v>1586</v>
      </c>
      <c r="M1107" t="s">
        <v>120</v>
      </c>
      <c r="N1107">
        <v>5</v>
      </c>
      <c r="P1107" t="s">
        <v>27</v>
      </c>
      <c r="Q1107" t="s">
        <v>1587</v>
      </c>
      <c r="S1107" t="s">
        <v>29</v>
      </c>
    </row>
    <row r="1108" spans="1:19" hidden="1" x14ac:dyDescent="0.2">
      <c r="A1108">
        <v>441</v>
      </c>
      <c r="B1108" t="s">
        <v>1585</v>
      </c>
      <c r="C1108" t="s">
        <v>20</v>
      </c>
      <c r="D1108">
        <v>3.76</v>
      </c>
      <c r="E1108">
        <v>40</v>
      </c>
      <c r="F1108" t="s">
        <v>1484</v>
      </c>
      <c r="G1108" t="s">
        <v>31</v>
      </c>
      <c r="H1108" t="s">
        <v>46</v>
      </c>
      <c r="I1108" t="s">
        <v>1350</v>
      </c>
      <c r="K1108" t="e">
        <f>- Other measurements: B104, M28</f>
        <v>#NAME?</v>
      </c>
      <c r="L1108" t="s">
        <v>1586</v>
      </c>
      <c r="M1108" t="s">
        <v>120</v>
      </c>
      <c r="N1108">
        <v>5</v>
      </c>
      <c r="P1108" t="s">
        <v>27</v>
      </c>
      <c r="Q1108" t="s">
        <v>1587</v>
      </c>
      <c r="S1108" t="s">
        <v>29</v>
      </c>
    </row>
    <row r="1109" spans="1:19" hidden="1" x14ac:dyDescent="0.2">
      <c r="A1109">
        <v>441</v>
      </c>
      <c r="B1109" t="s">
        <v>1585</v>
      </c>
      <c r="C1109" t="s">
        <v>20</v>
      </c>
      <c r="D1109">
        <v>4</v>
      </c>
      <c r="E1109">
        <v>25</v>
      </c>
      <c r="F1109" t="s">
        <v>1365</v>
      </c>
      <c r="G1109" t="s">
        <v>1366</v>
      </c>
      <c r="H1109" t="s">
        <v>46</v>
      </c>
      <c r="I1109" t="s">
        <v>1367</v>
      </c>
      <c r="K1109" t="e">
        <f>- Other measurements: B104, M28</f>
        <v>#NAME?</v>
      </c>
      <c r="L1109" t="s">
        <v>1586</v>
      </c>
      <c r="M1109" t="s">
        <v>120</v>
      </c>
      <c r="N1109">
        <v>5</v>
      </c>
      <c r="P1109" t="s">
        <v>27</v>
      </c>
      <c r="Q1109" t="s">
        <v>1587</v>
      </c>
      <c r="S1109" t="s">
        <v>29</v>
      </c>
    </row>
    <row r="1110" spans="1:19" hidden="1" x14ac:dyDescent="0.2">
      <c r="A1110">
        <v>441</v>
      </c>
      <c r="B1110" t="s">
        <v>1585</v>
      </c>
      <c r="C1110" t="s">
        <v>20</v>
      </c>
      <c r="D1110">
        <v>3.98</v>
      </c>
      <c r="E1110">
        <v>25</v>
      </c>
      <c r="F1110" t="s">
        <v>1588</v>
      </c>
      <c r="G1110" t="s">
        <v>1434</v>
      </c>
      <c r="H1110" t="s">
        <v>46</v>
      </c>
      <c r="I1110" t="s">
        <v>1345</v>
      </c>
      <c r="K1110" t="e">
        <f>- Other measurements: B104, M28</f>
        <v>#NAME?</v>
      </c>
      <c r="L1110" t="s">
        <v>1586</v>
      </c>
      <c r="M1110" t="s">
        <v>120</v>
      </c>
      <c r="N1110">
        <v>5</v>
      </c>
      <c r="P1110" t="s">
        <v>27</v>
      </c>
      <c r="Q1110" t="s">
        <v>1587</v>
      </c>
      <c r="S1110" t="s">
        <v>29</v>
      </c>
    </row>
    <row r="1111" spans="1:19" hidden="1" x14ac:dyDescent="0.2">
      <c r="A1111">
        <v>441</v>
      </c>
      <c r="B1111" t="s">
        <v>1585</v>
      </c>
      <c r="C1111" t="s">
        <v>20</v>
      </c>
      <c r="D1111">
        <v>4.07</v>
      </c>
      <c r="E1111">
        <v>20</v>
      </c>
      <c r="F1111" t="s">
        <v>1394</v>
      </c>
      <c r="G1111" t="s">
        <v>1395</v>
      </c>
      <c r="H1111" t="s">
        <v>46</v>
      </c>
      <c r="I1111" t="s">
        <v>1396</v>
      </c>
      <c r="K1111" t="e">
        <f>- Other measurements: B104, M28</f>
        <v>#NAME?</v>
      </c>
      <c r="L1111" t="s">
        <v>1586</v>
      </c>
      <c r="M1111" t="s">
        <v>120</v>
      </c>
      <c r="N1111">
        <v>5</v>
      </c>
      <c r="P1111" t="s">
        <v>27</v>
      </c>
      <c r="Q1111" t="s">
        <v>1587</v>
      </c>
      <c r="S1111" t="s">
        <v>29</v>
      </c>
    </row>
    <row r="1112" spans="1:19" hidden="1" x14ac:dyDescent="0.2">
      <c r="A1112">
        <v>441</v>
      </c>
      <c r="B1112" t="s">
        <v>1585</v>
      </c>
      <c r="C1112" t="s">
        <v>20</v>
      </c>
      <c r="D1112">
        <v>4.05</v>
      </c>
      <c r="E1112">
        <v>25</v>
      </c>
      <c r="F1112" t="s">
        <v>1382</v>
      </c>
      <c r="G1112" t="s">
        <v>1589</v>
      </c>
      <c r="H1112" t="s">
        <v>23</v>
      </c>
      <c r="I1112" t="s">
        <v>1383</v>
      </c>
      <c r="K1112" t="e">
        <f>- Other measurements: B104, M28</f>
        <v>#NAME?</v>
      </c>
      <c r="L1112" t="s">
        <v>1586</v>
      </c>
      <c r="M1112" t="s">
        <v>120</v>
      </c>
      <c r="N1112">
        <v>5</v>
      </c>
      <c r="P1112" t="s">
        <v>27</v>
      </c>
      <c r="Q1112" t="s">
        <v>1587</v>
      </c>
      <c r="S1112" t="s">
        <v>29</v>
      </c>
    </row>
    <row r="1113" spans="1:19" hidden="1" x14ac:dyDescent="0.2">
      <c r="A1113">
        <v>441</v>
      </c>
      <c r="B1113" t="s">
        <v>1585</v>
      </c>
      <c r="C1113" t="s">
        <v>20</v>
      </c>
      <c r="D1113">
        <v>3.93</v>
      </c>
      <c r="E1113">
        <v>25</v>
      </c>
      <c r="F1113" t="s">
        <v>1576</v>
      </c>
      <c r="G1113" t="s">
        <v>1577</v>
      </c>
      <c r="H1113" t="s">
        <v>23</v>
      </c>
      <c r="I1113" t="s">
        <v>1578</v>
      </c>
      <c r="K1113" t="e">
        <f>- Other measurements: B104, M28</f>
        <v>#NAME?</v>
      </c>
      <c r="L1113" t="s">
        <v>1586</v>
      </c>
      <c r="M1113" t="s">
        <v>120</v>
      </c>
      <c r="N1113">
        <v>5</v>
      </c>
      <c r="P1113" t="s">
        <v>27</v>
      </c>
      <c r="Q1113" t="s">
        <v>1587</v>
      </c>
      <c r="S1113" t="s">
        <v>29</v>
      </c>
    </row>
    <row r="1114" spans="1:19" hidden="1" x14ac:dyDescent="0.2">
      <c r="A1114">
        <v>441</v>
      </c>
      <c r="B1114" t="s">
        <v>1585</v>
      </c>
      <c r="C1114" t="s">
        <v>20</v>
      </c>
      <c r="D1114">
        <v>3.82</v>
      </c>
      <c r="E1114">
        <v>25</v>
      </c>
      <c r="F1114" t="s">
        <v>1574</v>
      </c>
      <c r="G1114" t="s">
        <v>567</v>
      </c>
      <c r="H1114" t="s">
        <v>23</v>
      </c>
      <c r="I1114" t="s">
        <v>1575</v>
      </c>
      <c r="K1114" t="e">
        <f>- Other measurements: B104, M28</f>
        <v>#NAME?</v>
      </c>
      <c r="L1114" t="s">
        <v>1586</v>
      </c>
      <c r="M1114" t="s">
        <v>120</v>
      </c>
      <c r="N1114">
        <v>5</v>
      </c>
      <c r="P1114" t="s">
        <v>27</v>
      </c>
      <c r="Q1114" t="s">
        <v>1587</v>
      </c>
      <c r="S1114" t="s">
        <v>29</v>
      </c>
    </row>
    <row r="1115" spans="1:19" hidden="1" x14ac:dyDescent="0.2">
      <c r="A1115">
        <v>443</v>
      </c>
      <c r="B1115" t="s">
        <v>1590</v>
      </c>
      <c r="C1115" t="s">
        <v>20</v>
      </c>
      <c r="D1115">
        <v>2.8</v>
      </c>
      <c r="E1115">
        <v>25</v>
      </c>
      <c r="F1115" t="s">
        <v>145</v>
      </c>
      <c r="G1115" t="s">
        <v>75</v>
      </c>
      <c r="H1115" t="s">
        <v>23</v>
      </c>
      <c r="I1115" t="s">
        <v>1591</v>
      </c>
      <c r="K1115"/>
      <c r="L1115" t="s">
        <v>1592</v>
      </c>
      <c r="M1115" t="s">
        <v>26</v>
      </c>
      <c r="N1115">
        <v>2</v>
      </c>
      <c r="P1115" t="s">
        <v>27</v>
      </c>
      <c r="Q1115" t="s">
        <v>1593</v>
      </c>
      <c r="S1115" t="s">
        <v>29</v>
      </c>
    </row>
    <row r="1116" spans="1:19" x14ac:dyDescent="0.2">
      <c r="A1116">
        <v>444</v>
      </c>
      <c r="B1116" t="s">
        <v>1594</v>
      </c>
      <c r="C1116" t="s">
        <v>20</v>
      </c>
      <c r="D1116">
        <v>3.8370000000000002</v>
      </c>
      <c r="E1116">
        <v>20</v>
      </c>
      <c r="F1116" t="s">
        <v>571</v>
      </c>
      <c r="G1116" t="s">
        <v>1501</v>
      </c>
      <c r="H1116" t="s">
        <v>36</v>
      </c>
      <c r="I1116" t="s">
        <v>1502</v>
      </c>
      <c r="L1116" t="s">
        <v>1595</v>
      </c>
      <c r="M1116" t="s">
        <v>26</v>
      </c>
      <c r="N1116">
        <v>2</v>
      </c>
      <c r="P1116" t="s">
        <v>27</v>
      </c>
      <c r="Q1116" t="s">
        <v>1596</v>
      </c>
      <c r="S1116" t="s">
        <v>29</v>
      </c>
    </row>
    <row r="1117" spans="1:19" x14ac:dyDescent="0.2">
      <c r="A1117">
        <v>445</v>
      </c>
      <c r="B1117" t="s">
        <v>1597</v>
      </c>
      <c r="C1117" t="s">
        <v>20</v>
      </c>
      <c r="D1117">
        <v>4.3949999999999996</v>
      </c>
      <c r="E1117">
        <v>20</v>
      </c>
      <c r="F1117" t="s">
        <v>571</v>
      </c>
      <c r="G1117" t="s">
        <v>1501</v>
      </c>
      <c r="H1117" t="s">
        <v>36</v>
      </c>
      <c r="I1117" t="s">
        <v>1502</v>
      </c>
      <c r="L1117" t="s">
        <v>1598</v>
      </c>
      <c r="M1117" t="s">
        <v>26</v>
      </c>
      <c r="N1117">
        <v>2</v>
      </c>
      <c r="P1117" t="s">
        <v>27</v>
      </c>
      <c r="Q1117" t="s">
        <v>1599</v>
      </c>
      <c r="S1117" t="s">
        <v>29</v>
      </c>
    </row>
    <row r="1118" spans="1:19" hidden="1" x14ac:dyDescent="0.2">
      <c r="A1118">
        <v>446</v>
      </c>
      <c r="B1118" t="s">
        <v>1600</v>
      </c>
      <c r="C1118" t="s">
        <v>20</v>
      </c>
      <c r="D1118">
        <v>3.1</v>
      </c>
      <c r="E1118">
        <v>25</v>
      </c>
      <c r="F1118" t="s">
        <v>1361</v>
      </c>
      <c r="G1118" t="s">
        <v>31</v>
      </c>
      <c r="H1118" t="s">
        <v>46</v>
      </c>
      <c r="I1118" t="s">
        <v>1362</v>
      </c>
      <c r="K1118"/>
      <c r="L1118" t="s">
        <v>1601</v>
      </c>
      <c r="M1118" t="s">
        <v>26</v>
      </c>
      <c r="N1118">
        <v>2</v>
      </c>
      <c r="P1118" t="s">
        <v>27</v>
      </c>
      <c r="Q1118" t="s">
        <v>1602</v>
      </c>
      <c r="S1118" t="s">
        <v>29</v>
      </c>
    </row>
    <row r="1119" spans="1:19" hidden="1" x14ac:dyDescent="0.2">
      <c r="A1119">
        <v>447</v>
      </c>
      <c r="B1119" t="s">
        <v>1603</v>
      </c>
      <c r="C1119" t="s">
        <v>20</v>
      </c>
      <c r="D1119">
        <v>3.9</v>
      </c>
      <c r="E1119" t="s">
        <v>30</v>
      </c>
      <c r="F1119" t="s">
        <v>216</v>
      </c>
      <c r="G1119" t="s">
        <v>31</v>
      </c>
      <c r="H1119" t="s">
        <v>23</v>
      </c>
      <c r="I1119" t="s">
        <v>32</v>
      </c>
      <c r="K1119"/>
      <c r="L1119" t="s">
        <v>1604</v>
      </c>
      <c r="M1119" t="s">
        <v>26</v>
      </c>
      <c r="N1119">
        <v>2</v>
      </c>
      <c r="P1119" t="s">
        <v>27</v>
      </c>
      <c r="Q1119" t="s">
        <v>1605</v>
      </c>
      <c r="S1119" t="s">
        <v>29</v>
      </c>
    </row>
    <row r="1120" spans="1:19" hidden="1" x14ac:dyDescent="0.2">
      <c r="A1120">
        <v>448</v>
      </c>
      <c r="B1120" t="s">
        <v>1606</v>
      </c>
      <c r="C1120" t="s">
        <v>20</v>
      </c>
      <c r="D1120">
        <v>4.05</v>
      </c>
      <c r="E1120">
        <v>25</v>
      </c>
      <c r="G1120" t="s">
        <v>98</v>
      </c>
      <c r="H1120" t="s">
        <v>23</v>
      </c>
      <c r="I1120" t="s">
        <v>1607</v>
      </c>
      <c r="K1120"/>
      <c r="L1120" t="s">
        <v>1608</v>
      </c>
      <c r="M1120" t="s">
        <v>26</v>
      </c>
      <c r="N1120">
        <v>2</v>
      </c>
      <c r="P1120" t="s">
        <v>27</v>
      </c>
      <c r="Q1120" t="s">
        <v>1609</v>
      </c>
      <c r="S1120" t="s">
        <v>29</v>
      </c>
    </row>
    <row r="1121" spans="1:19" hidden="1" x14ac:dyDescent="0.2">
      <c r="A1121">
        <v>449</v>
      </c>
      <c r="B1121" t="s">
        <v>1610</v>
      </c>
      <c r="C1121" t="s">
        <v>20</v>
      </c>
      <c r="D1121">
        <v>-1.49</v>
      </c>
      <c r="F1121" t="s">
        <v>1378</v>
      </c>
      <c r="G1121" t="s">
        <v>75</v>
      </c>
      <c r="H1121" t="s">
        <v>23</v>
      </c>
      <c r="I1121" t="s">
        <v>118</v>
      </c>
      <c r="K1121"/>
      <c r="L1121" t="s">
        <v>1611</v>
      </c>
      <c r="M1121" t="s">
        <v>26</v>
      </c>
      <c r="N1121">
        <v>2</v>
      </c>
      <c r="P1121" t="s">
        <v>27</v>
      </c>
      <c r="Q1121" t="s">
        <v>1612</v>
      </c>
      <c r="S1121" t="s">
        <v>29</v>
      </c>
    </row>
    <row r="1122" spans="1:19" hidden="1" x14ac:dyDescent="0.2">
      <c r="A1122">
        <v>450</v>
      </c>
      <c r="B1122" t="s">
        <v>1613</v>
      </c>
      <c r="C1122" t="s">
        <v>20</v>
      </c>
      <c r="D1122">
        <v>-1.02</v>
      </c>
      <c r="E1122">
        <v>25</v>
      </c>
      <c r="F1122" t="s">
        <v>1614</v>
      </c>
      <c r="G1122" t="s">
        <v>75</v>
      </c>
      <c r="H1122" t="s">
        <v>46</v>
      </c>
      <c r="I1122" t="s">
        <v>1509</v>
      </c>
      <c r="K1122"/>
      <c r="L1122" t="s">
        <v>1615</v>
      </c>
      <c r="M1122" t="s">
        <v>120</v>
      </c>
      <c r="N1122">
        <v>5</v>
      </c>
      <c r="P1122" t="s">
        <v>27</v>
      </c>
      <c r="Q1122" t="s">
        <v>1616</v>
      </c>
      <c r="S1122" t="s">
        <v>29</v>
      </c>
    </row>
    <row r="1123" spans="1:19" hidden="1" x14ac:dyDescent="0.2">
      <c r="A1123">
        <v>450</v>
      </c>
      <c r="B1123" t="s">
        <v>1613</v>
      </c>
      <c r="C1123" t="s">
        <v>20</v>
      </c>
      <c r="D1123">
        <v>-1.03</v>
      </c>
      <c r="E1123" t="s">
        <v>1512</v>
      </c>
      <c r="F1123" t="s">
        <v>1617</v>
      </c>
      <c r="G1123" t="s">
        <v>75</v>
      </c>
      <c r="H1123" t="s">
        <v>46</v>
      </c>
      <c r="I1123" t="s">
        <v>1514</v>
      </c>
      <c r="K1123"/>
      <c r="L1123" t="s">
        <v>1615</v>
      </c>
      <c r="M1123" t="s">
        <v>120</v>
      </c>
      <c r="N1123">
        <v>5</v>
      </c>
      <c r="P1123" t="s">
        <v>27</v>
      </c>
      <c r="Q1123" t="s">
        <v>1616</v>
      </c>
      <c r="S1123" t="s">
        <v>29</v>
      </c>
    </row>
    <row r="1124" spans="1:19" hidden="1" x14ac:dyDescent="0.2">
      <c r="A1124">
        <v>450</v>
      </c>
      <c r="B1124" t="s">
        <v>1613</v>
      </c>
      <c r="C1124" t="s">
        <v>20</v>
      </c>
      <c r="D1124">
        <v>-1.1100000000000001</v>
      </c>
      <c r="E1124">
        <v>20</v>
      </c>
      <c r="F1124" t="s">
        <v>1618</v>
      </c>
      <c r="G1124" t="s">
        <v>75</v>
      </c>
      <c r="H1124" t="s">
        <v>46</v>
      </c>
      <c r="I1124" t="s">
        <v>1619</v>
      </c>
      <c r="K1124"/>
      <c r="L1124" t="s">
        <v>1615</v>
      </c>
      <c r="M1124" t="s">
        <v>120</v>
      </c>
      <c r="N1124">
        <v>5</v>
      </c>
      <c r="P1124" t="s">
        <v>27</v>
      </c>
      <c r="Q1124" t="s">
        <v>1616</v>
      </c>
      <c r="S1124" t="s">
        <v>29</v>
      </c>
    </row>
    <row r="1125" spans="1:19" hidden="1" x14ac:dyDescent="0.2">
      <c r="A1125">
        <v>450</v>
      </c>
      <c r="B1125" t="s">
        <v>1613</v>
      </c>
      <c r="C1125" t="s">
        <v>20</v>
      </c>
      <c r="D1125">
        <v>-1.05</v>
      </c>
      <c r="E1125" t="s">
        <v>1620</v>
      </c>
      <c r="F1125" t="s">
        <v>1621</v>
      </c>
      <c r="G1125" t="s">
        <v>75</v>
      </c>
      <c r="H1125" t="s">
        <v>46</v>
      </c>
      <c r="I1125" t="s">
        <v>1622</v>
      </c>
      <c r="K1125"/>
      <c r="L1125" t="s">
        <v>1615</v>
      </c>
      <c r="M1125" t="s">
        <v>120</v>
      </c>
      <c r="N1125">
        <v>5</v>
      </c>
      <c r="P1125" t="s">
        <v>27</v>
      </c>
      <c r="Q1125" t="s">
        <v>1616</v>
      </c>
      <c r="S1125" t="s">
        <v>29</v>
      </c>
    </row>
    <row r="1126" spans="1:19" hidden="1" x14ac:dyDescent="0.2">
      <c r="A1126">
        <v>450</v>
      </c>
      <c r="B1126" t="s">
        <v>1613</v>
      </c>
      <c r="C1126" t="s">
        <v>20</v>
      </c>
      <c r="D1126">
        <v>-1.02</v>
      </c>
      <c r="E1126" t="s">
        <v>1620</v>
      </c>
      <c r="F1126" t="s">
        <v>1623</v>
      </c>
      <c r="G1126" t="s">
        <v>75</v>
      </c>
      <c r="H1126" t="s">
        <v>46</v>
      </c>
      <c r="I1126" t="s">
        <v>1622</v>
      </c>
      <c r="K1126"/>
      <c r="L1126" t="s">
        <v>1615</v>
      </c>
      <c r="M1126" t="s">
        <v>120</v>
      </c>
      <c r="N1126">
        <v>5</v>
      </c>
      <c r="P1126" t="s">
        <v>27</v>
      </c>
      <c r="Q1126" t="s">
        <v>1616</v>
      </c>
      <c r="S1126" t="s">
        <v>29</v>
      </c>
    </row>
    <row r="1127" spans="1:19" hidden="1" x14ac:dyDescent="0.2">
      <c r="A1127">
        <v>450</v>
      </c>
      <c r="B1127" t="s">
        <v>1613</v>
      </c>
      <c r="C1127" t="s">
        <v>20</v>
      </c>
      <c r="D1127">
        <v>-0.46</v>
      </c>
      <c r="E1127" t="s">
        <v>1620</v>
      </c>
      <c r="F1127" t="s">
        <v>1624</v>
      </c>
      <c r="G1127" t="s">
        <v>75</v>
      </c>
      <c r="H1127" t="s">
        <v>46</v>
      </c>
      <c r="I1127" t="s">
        <v>1622</v>
      </c>
      <c r="K1127"/>
      <c r="L1127" t="s">
        <v>1615</v>
      </c>
      <c r="M1127" t="s">
        <v>120</v>
      </c>
      <c r="N1127">
        <v>5</v>
      </c>
      <c r="P1127" t="s">
        <v>27</v>
      </c>
      <c r="Q1127" t="s">
        <v>1616</v>
      </c>
      <c r="S1127" t="s">
        <v>29</v>
      </c>
    </row>
    <row r="1128" spans="1:19" hidden="1" x14ac:dyDescent="0.2">
      <c r="A1128">
        <v>450</v>
      </c>
      <c r="B1128" t="s">
        <v>1613</v>
      </c>
      <c r="C1128" t="s">
        <v>20</v>
      </c>
      <c r="D1128">
        <v>-1.06</v>
      </c>
      <c r="E1128">
        <v>25</v>
      </c>
      <c r="F1128" t="s">
        <v>1625</v>
      </c>
      <c r="G1128" t="s">
        <v>75</v>
      </c>
      <c r="H1128" t="s">
        <v>46</v>
      </c>
      <c r="I1128" t="s">
        <v>1626</v>
      </c>
      <c r="K1128"/>
      <c r="L1128" t="s">
        <v>1615</v>
      </c>
      <c r="M1128" t="s">
        <v>120</v>
      </c>
      <c r="N1128">
        <v>5</v>
      </c>
      <c r="P1128" t="s">
        <v>27</v>
      </c>
      <c r="Q1128" t="s">
        <v>1616</v>
      </c>
      <c r="S1128" t="s">
        <v>29</v>
      </c>
    </row>
    <row r="1129" spans="1:19" hidden="1" x14ac:dyDescent="0.2">
      <c r="A1129">
        <v>450</v>
      </c>
      <c r="B1129" t="s">
        <v>1613</v>
      </c>
      <c r="C1129" t="s">
        <v>20</v>
      </c>
      <c r="D1129">
        <v>-1.01</v>
      </c>
      <c r="E1129" t="s">
        <v>1627</v>
      </c>
      <c r="F1129" t="s">
        <v>1628</v>
      </c>
      <c r="G1129" t="s">
        <v>75</v>
      </c>
      <c r="H1129" t="s">
        <v>46</v>
      </c>
      <c r="I1129" t="s">
        <v>1629</v>
      </c>
      <c r="K1129"/>
      <c r="L1129" t="s">
        <v>1615</v>
      </c>
      <c r="M1129" t="s">
        <v>120</v>
      </c>
      <c r="N1129">
        <v>5</v>
      </c>
      <c r="P1129" t="s">
        <v>27</v>
      </c>
      <c r="Q1129" t="s">
        <v>1616</v>
      </c>
      <c r="S1129" t="s">
        <v>29</v>
      </c>
    </row>
    <row r="1130" spans="1:19" hidden="1" x14ac:dyDescent="0.2">
      <c r="A1130">
        <v>450</v>
      </c>
      <c r="B1130" t="s">
        <v>1613</v>
      </c>
      <c r="C1130" t="s">
        <v>20</v>
      </c>
      <c r="D1130">
        <v>-0.91</v>
      </c>
      <c r="E1130">
        <v>25</v>
      </c>
      <c r="F1130" t="s">
        <v>1630</v>
      </c>
      <c r="G1130" t="s">
        <v>75</v>
      </c>
      <c r="H1130" t="s">
        <v>23</v>
      </c>
      <c r="I1130" t="s">
        <v>1631</v>
      </c>
      <c r="K1130"/>
      <c r="L1130" t="s">
        <v>1615</v>
      </c>
      <c r="M1130" t="s">
        <v>120</v>
      </c>
      <c r="N1130">
        <v>5</v>
      </c>
      <c r="P1130" t="s">
        <v>27</v>
      </c>
      <c r="Q1130" t="s">
        <v>1616</v>
      </c>
      <c r="S1130" t="s">
        <v>29</v>
      </c>
    </row>
    <row r="1131" spans="1:19" hidden="1" x14ac:dyDescent="0.2">
      <c r="A1131">
        <v>451</v>
      </c>
      <c r="B1131" t="s">
        <v>1632</v>
      </c>
      <c r="C1131" t="s">
        <v>20</v>
      </c>
      <c r="D1131">
        <v>1.9</v>
      </c>
      <c r="E1131">
        <v>25</v>
      </c>
      <c r="F1131" t="s">
        <v>1390</v>
      </c>
      <c r="H1131" t="s">
        <v>23</v>
      </c>
      <c r="I1131" t="s">
        <v>1391</v>
      </c>
      <c r="K1131"/>
      <c r="L1131" t="s">
        <v>1633</v>
      </c>
      <c r="M1131" t="s">
        <v>120</v>
      </c>
      <c r="N1131">
        <v>5</v>
      </c>
      <c r="P1131" t="s">
        <v>27</v>
      </c>
      <c r="Q1131" t="s">
        <v>1634</v>
      </c>
      <c r="S1131" t="s">
        <v>29</v>
      </c>
    </row>
    <row r="1132" spans="1:19" hidden="1" x14ac:dyDescent="0.2">
      <c r="A1132">
        <v>452</v>
      </c>
      <c r="B1132" t="s">
        <v>1635</v>
      </c>
      <c r="C1132" t="s">
        <v>20</v>
      </c>
      <c r="D1132">
        <v>-1.52</v>
      </c>
      <c r="E1132" t="s">
        <v>1636</v>
      </c>
      <c r="F1132" t="s">
        <v>1637</v>
      </c>
      <c r="G1132" t="s">
        <v>75</v>
      </c>
      <c r="H1132" t="s">
        <v>46</v>
      </c>
      <c r="I1132" t="s">
        <v>1638</v>
      </c>
      <c r="K1132"/>
      <c r="L1132" t="s">
        <v>1639</v>
      </c>
      <c r="M1132" t="s">
        <v>120</v>
      </c>
      <c r="N1132">
        <v>5</v>
      </c>
      <c r="P1132" t="s">
        <v>27</v>
      </c>
      <c r="Q1132" t="s">
        <v>1640</v>
      </c>
      <c r="S1132" t="s">
        <v>29</v>
      </c>
    </row>
    <row r="1133" spans="1:19" hidden="1" x14ac:dyDescent="0.2">
      <c r="A1133">
        <v>453</v>
      </c>
      <c r="B1133" t="s">
        <v>1641</v>
      </c>
      <c r="C1133" t="s">
        <v>20</v>
      </c>
      <c r="D1133">
        <v>0.95</v>
      </c>
      <c r="E1133">
        <v>25</v>
      </c>
      <c r="F1133" t="s">
        <v>1382</v>
      </c>
      <c r="G1133" t="s">
        <v>31</v>
      </c>
      <c r="H1133" t="s">
        <v>23</v>
      </c>
      <c r="I1133" t="s">
        <v>1383</v>
      </c>
      <c r="K1133"/>
      <c r="L1133" t="s">
        <v>1642</v>
      </c>
      <c r="M1133" t="s">
        <v>26</v>
      </c>
      <c r="N1133">
        <v>2</v>
      </c>
      <c r="P1133" t="s">
        <v>27</v>
      </c>
      <c r="Q1133" t="s">
        <v>1643</v>
      </c>
      <c r="S1133" t="s">
        <v>29</v>
      </c>
    </row>
    <row r="1134" spans="1:19" x14ac:dyDescent="0.2">
      <c r="A1134">
        <v>454</v>
      </c>
      <c r="B1134" t="s">
        <v>1644</v>
      </c>
      <c r="C1134" t="s">
        <v>20</v>
      </c>
      <c r="D1134">
        <v>2.7480000000000002</v>
      </c>
      <c r="E1134">
        <v>25</v>
      </c>
      <c r="F1134" s="1" t="s">
        <v>1645</v>
      </c>
      <c r="G1134" t="s">
        <v>31</v>
      </c>
      <c r="H1134" t="s">
        <v>36</v>
      </c>
      <c r="I1134" t="s">
        <v>1355</v>
      </c>
      <c r="L1134" t="s">
        <v>1646</v>
      </c>
      <c r="M1134" t="s">
        <v>26</v>
      </c>
      <c r="N1134">
        <v>2</v>
      </c>
      <c r="P1134" t="s">
        <v>27</v>
      </c>
      <c r="Q1134" t="s">
        <v>1647</v>
      </c>
      <c r="S1134" t="s">
        <v>29</v>
      </c>
    </row>
    <row r="1135" spans="1:19" hidden="1" x14ac:dyDescent="0.2">
      <c r="A1135">
        <v>454</v>
      </c>
      <c r="B1135" t="s">
        <v>1644</v>
      </c>
      <c r="C1135" t="s">
        <v>20</v>
      </c>
      <c r="D1135">
        <v>2.76</v>
      </c>
      <c r="E1135">
        <v>25</v>
      </c>
      <c r="F1135" t="s">
        <v>1361</v>
      </c>
      <c r="G1135" t="s">
        <v>31</v>
      </c>
      <c r="H1135" t="s">
        <v>46</v>
      </c>
      <c r="I1135" t="s">
        <v>1362</v>
      </c>
      <c r="K1135"/>
      <c r="L1135" t="s">
        <v>1646</v>
      </c>
      <c r="M1135" t="s">
        <v>26</v>
      </c>
      <c r="N1135">
        <v>2</v>
      </c>
      <c r="P1135" t="s">
        <v>27</v>
      </c>
      <c r="Q1135" t="s">
        <v>1647</v>
      </c>
      <c r="S1135" t="s">
        <v>29</v>
      </c>
    </row>
    <row r="1136" spans="1:19" hidden="1" x14ac:dyDescent="0.2">
      <c r="A1136">
        <v>454</v>
      </c>
      <c r="B1136" t="s">
        <v>1644</v>
      </c>
      <c r="C1136" t="s">
        <v>20</v>
      </c>
      <c r="D1136">
        <v>2.81</v>
      </c>
      <c r="E1136">
        <v>25</v>
      </c>
      <c r="F1136" t="s">
        <v>1382</v>
      </c>
      <c r="G1136" t="s">
        <v>31</v>
      </c>
      <c r="H1136" t="s">
        <v>23</v>
      </c>
      <c r="I1136" t="s">
        <v>1383</v>
      </c>
      <c r="K1136"/>
      <c r="L1136" t="s">
        <v>1646</v>
      </c>
      <c r="M1136" t="s">
        <v>26</v>
      </c>
      <c r="N1136">
        <v>2</v>
      </c>
      <c r="P1136" t="s">
        <v>27</v>
      </c>
      <c r="Q1136" t="s">
        <v>1647</v>
      </c>
      <c r="S1136" t="s">
        <v>29</v>
      </c>
    </row>
    <row r="1137" spans="1:19" hidden="1" x14ac:dyDescent="0.2">
      <c r="A1137">
        <v>454</v>
      </c>
      <c r="B1137" t="s">
        <v>1644</v>
      </c>
      <c r="C1137" t="s">
        <v>20</v>
      </c>
      <c r="D1137">
        <v>2.7</v>
      </c>
      <c r="E1137">
        <v>25</v>
      </c>
      <c r="F1137" t="s">
        <v>1382</v>
      </c>
      <c r="G1137" t="s">
        <v>55</v>
      </c>
      <c r="H1137" t="s">
        <v>23</v>
      </c>
      <c r="I1137" t="s">
        <v>1383</v>
      </c>
      <c r="K1137"/>
      <c r="L1137" t="s">
        <v>1646</v>
      </c>
      <c r="M1137" t="s">
        <v>26</v>
      </c>
      <c r="N1137">
        <v>2</v>
      </c>
      <c r="P1137" t="s">
        <v>27</v>
      </c>
      <c r="Q1137" t="s">
        <v>1647</v>
      </c>
      <c r="S1137" t="s">
        <v>29</v>
      </c>
    </row>
    <row r="1138" spans="1:19" x14ac:dyDescent="0.2">
      <c r="A1138">
        <v>455</v>
      </c>
      <c r="B1138" t="s">
        <v>1648</v>
      </c>
      <c r="C1138" t="s">
        <v>20</v>
      </c>
      <c r="D1138">
        <v>1.7390000000000001</v>
      </c>
      <c r="E1138">
        <v>25</v>
      </c>
      <c r="F1138" s="1" t="s">
        <v>1649</v>
      </c>
      <c r="G1138" t="s">
        <v>31</v>
      </c>
      <c r="H1138" t="s">
        <v>36</v>
      </c>
      <c r="I1138" t="s">
        <v>1355</v>
      </c>
      <c r="L1138" t="s">
        <v>1650</v>
      </c>
      <c r="M1138" t="s">
        <v>26</v>
      </c>
      <c r="N1138">
        <v>2</v>
      </c>
      <c r="P1138" t="s">
        <v>27</v>
      </c>
      <c r="Q1138" t="s">
        <v>1651</v>
      </c>
      <c r="S1138" t="s">
        <v>29</v>
      </c>
    </row>
    <row r="1139" spans="1:19" hidden="1" x14ac:dyDescent="0.2">
      <c r="A1139">
        <v>455</v>
      </c>
      <c r="B1139" t="s">
        <v>1648</v>
      </c>
      <c r="C1139" t="s">
        <v>20</v>
      </c>
      <c r="D1139">
        <v>1.75</v>
      </c>
      <c r="E1139">
        <v>25</v>
      </c>
      <c r="F1139" t="s">
        <v>1652</v>
      </c>
      <c r="G1139" t="s">
        <v>31</v>
      </c>
      <c r="H1139" t="s">
        <v>23</v>
      </c>
      <c r="I1139" t="s">
        <v>1383</v>
      </c>
      <c r="K1139"/>
      <c r="L1139" t="s">
        <v>1650</v>
      </c>
      <c r="M1139" t="s">
        <v>26</v>
      </c>
      <c r="N1139">
        <v>2</v>
      </c>
      <c r="P1139" t="s">
        <v>27</v>
      </c>
      <c r="Q1139" t="s">
        <v>1651</v>
      </c>
      <c r="S1139" t="s">
        <v>29</v>
      </c>
    </row>
    <row r="1140" spans="1:19" x14ac:dyDescent="0.2">
      <c r="A1140">
        <v>456</v>
      </c>
      <c r="B1140" t="s">
        <v>1653</v>
      </c>
      <c r="C1140" t="s">
        <v>20</v>
      </c>
      <c r="D1140">
        <v>2.9689999999999999</v>
      </c>
      <c r="E1140">
        <v>25</v>
      </c>
      <c r="F1140" s="1" t="s">
        <v>1654</v>
      </c>
      <c r="G1140" t="s">
        <v>31</v>
      </c>
      <c r="H1140" t="s">
        <v>36</v>
      </c>
      <c r="I1140" t="s">
        <v>1355</v>
      </c>
      <c r="L1140" t="s">
        <v>1655</v>
      </c>
      <c r="M1140" t="s">
        <v>26</v>
      </c>
      <c r="N1140">
        <v>2</v>
      </c>
      <c r="P1140" t="s">
        <v>27</v>
      </c>
      <c r="Q1140" t="s">
        <v>1656</v>
      </c>
      <c r="S1140" t="s">
        <v>29</v>
      </c>
    </row>
    <row r="1141" spans="1:19" x14ac:dyDescent="0.2">
      <c r="A1141">
        <v>457</v>
      </c>
      <c r="B1141" t="s">
        <v>1657</v>
      </c>
      <c r="C1141" t="s">
        <v>20</v>
      </c>
      <c r="D1141">
        <v>1.7769999999999999</v>
      </c>
      <c r="E1141">
        <v>25</v>
      </c>
      <c r="F1141" s="1" t="s">
        <v>1658</v>
      </c>
      <c r="G1141" t="s">
        <v>31</v>
      </c>
      <c r="H1141" t="s">
        <v>36</v>
      </c>
      <c r="I1141" t="s">
        <v>1355</v>
      </c>
      <c r="L1141" t="s">
        <v>1659</v>
      </c>
      <c r="M1141" t="s">
        <v>26</v>
      </c>
      <c r="N1141">
        <v>2</v>
      </c>
      <c r="P1141" t="s">
        <v>27</v>
      </c>
      <c r="Q1141" t="s">
        <v>1660</v>
      </c>
      <c r="S1141" t="s">
        <v>29</v>
      </c>
    </row>
    <row r="1142" spans="1:19" hidden="1" x14ac:dyDescent="0.2">
      <c r="A1142">
        <v>458</v>
      </c>
      <c r="B1142" t="s">
        <v>1661</v>
      </c>
      <c r="C1142" t="s">
        <v>20</v>
      </c>
      <c r="D1142">
        <v>5.6</v>
      </c>
      <c r="E1142">
        <v>25</v>
      </c>
      <c r="I1142" t="s">
        <v>1567</v>
      </c>
      <c r="K1142"/>
      <c r="L1142" t="s">
        <v>1662</v>
      </c>
      <c r="M1142" t="s">
        <v>120</v>
      </c>
      <c r="N1142">
        <v>5</v>
      </c>
      <c r="P1142" t="s">
        <v>27</v>
      </c>
      <c r="Q1142" t="s">
        <v>1663</v>
      </c>
      <c r="S1142" t="s">
        <v>29</v>
      </c>
    </row>
    <row r="1143" spans="1:19" hidden="1" x14ac:dyDescent="0.2">
      <c r="A1143">
        <v>459</v>
      </c>
      <c r="B1143" t="s">
        <v>1664</v>
      </c>
      <c r="C1143" t="s">
        <v>20</v>
      </c>
      <c r="D1143">
        <v>6.35</v>
      </c>
      <c r="E1143">
        <v>25</v>
      </c>
      <c r="I1143" t="s">
        <v>1567</v>
      </c>
      <c r="K1143"/>
      <c r="L1143" t="s">
        <v>1665</v>
      </c>
      <c r="M1143" t="s">
        <v>26</v>
      </c>
      <c r="N1143">
        <v>2</v>
      </c>
      <c r="P1143" t="s">
        <v>27</v>
      </c>
      <c r="Q1143" t="s">
        <v>1666</v>
      </c>
      <c r="S1143" t="s">
        <v>29</v>
      </c>
    </row>
    <row r="1144" spans="1:19" hidden="1" x14ac:dyDescent="0.2">
      <c r="A1144">
        <v>460</v>
      </c>
      <c r="B1144" t="s">
        <v>1667</v>
      </c>
      <c r="C1144" t="s">
        <v>20</v>
      </c>
      <c r="D1144">
        <v>5.34</v>
      </c>
      <c r="E1144">
        <v>25</v>
      </c>
      <c r="I1144" t="s">
        <v>1567</v>
      </c>
      <c r="K1144"/>
      <c r="L1144" t="s">
        <v>1668</v>
      </c>
      <c r="M1144" t="s">
        <v>26</v>
      </c>
      <c r="N1144">
        <v>2</v>
      </c>
      <c r="P1144" t="s">
        <v>27</v>
      </c>
      <c r="Q1144" t="s">
        <v>1669</v>
      </c>
      <c r="S1144" t="s">
        <v>29</v>
      </c>
    </row>
    <row r="1145" spans="1:19" hidden="1" x14ac:dyDescent="0.2">
      <c r="A1145">
        <v>461</v>
      </c>
      <c r="B1145" t="s">
        <v>1670</v>
      </c>
      <c r="C1145" t="s">
        <v>20</v>
      </c>
      <c r="D1145">
        <v>5.3</v>
      </c>
      <c r="E1145">
        <v>25</v>
      </c>
      <c r="I1145" t="s">
        <v>1567</v>
      </c>
      <c r="K1145"/>
      <c r="L1145" t="s">
        <v>1671</v>
      </c>
      <c r="M1145" t="s">
        <v>26</v>
      </c>
      <c r="N1145">
        <v>2</v>
      </c>
      <c r="P1145" t="s">
        <v>27</v>
      </c>
      <c r="Q1145" t="s">
        <v>1672</v>
      </c>
      <c r="S1145" t="s">
        <v>29</v>
      </c>
    </row>
    <row r="1146" spans="1:19" hidden="1" x14ac:dyDescent="0.2">
      <c r="A1146">
        <v>462</v>
      </c>
      <c r="B1146" t="s">
        <v>1673</v>
      </c>
      <c r="C1146" t="s">
        <v>20</v>
      </c>
      <c r="D1146">
        <v>6.71</v>
      </c>
      <c r="E1146">
        <v>25</v>
      </c>
      <c r="I1146" t="s">
        <v>1567</v>
      </c>
      <c r="K1146"/>
      <c r="L1146" t="s">
        <v>1674</v>
      </c>
      <c r="M1146" t="s">
        <v>26</v>
      </c>
      <c r="N1146">
        <v>2</v>
      </c>
      <c r="P1146" t="s">
        <v>27</v>
      </c>
      <c r="Q1146" t="s">
        <v>1675</v>
      </c>
      <c r="S1146" t="s">
        <v>29</v>
      </c>
    </row>
    <row r="1147" spans="1:19" hidden="1" x14ac:dyDescent="0.2">
      <c r="A1147">
        <v>463</v>
      </c>
      <c r="B1147" t="s">
        <v>1676</v>
      </c>
      <c r="C1147" t="s">
        <v>20</v>
      </c>
      <c r="D1147">
        <v>5.07</v>
      </c>
      <c r="E1147">
        <v>25</v>
      </c>
      <c r="I1147" t="s">
        <v>1567</v>
      </c>
      <c r="K1147"/>
      <c r="L1147" t="s">
        <v>1677</v>
      </c>
      <c r="M1147" t="s">
        <v>26</v>
      </c>
      <c r="N1147">
        <v>2</v>
      </c>
      <c r="P1147" t="s">
        <v>27</v>
      </c>
      <c r="Q1147" t="s">
        <v>1678</v>
      </c>
      <c r="S1147" t="s">
        <v>29</v>
      </c>
    </row>
    <row r="1148" spans="1:19" hidden="1" x14ac:dyDescent="0.2">
      <c r="A1148">
        <v>464</v>
      </c>
      <c r="B1148" t="s">
        <v>1679</v>
      </c>
      <c r="C1148" t="s">
        <v>20</v>
      </c>
      <c r="D1148">
        <v>6.1</v>
      </c>
      <c r="I1148" t="s">
        <v>1680</v>
      </c>
      <c r="K1148"/>
      <c r="L1148" t="s">
        <v>1681</v>
      </c>
      <c r="M1148" t="s">
        <v>26</v>
      </c>
      <c r="N1148">
        <v>2</v>
      </c>
      <c r="P1148" t="s">
        <v>27</v>
      </c>
      <c r="Q1148" t="s">
        <v>1682</v>
      </c>
      <c r="S1148" t="s">
        <v>29</v>
      </c>
    </row>
    <row r="1149" spans="1:19" hidden="1" x14ac:dyDescent="0.2">
      <c r="A1149">
        <v>464</v>
      </c>
      <c r="B1149" t="s">
        <v>1679</v>
      </c>
      <c r="C1149" t="s">
        <v>73</v>
      </c>
      <c r="D1149">
        <v>3.7</v>
      </c>
      <c r="I1149" t="s">
        <v>1680</v>
      </c>
      <c r="K1149"/>
      <c r="L1149" t="s">
        <v>1681</v>
      </c>
      <c r="M1149" t="s">
        <v>26</v>
      </c>
      <c r="N1149">
        <v>2</v>
      </c>
      <c r="P1149" t="s">
        <v>27</v>
      </c>
      <c r="Q1149" t="s">
        <v>1682</v>
      </c>
      <c r="S1149" t="s">
        <v>29</v>
      </c>
    </row>
    <row r="1150" spans="1:19" hidden="1" x14ac:dyDescent="0.2">
      <c r="A1150">
        <v>465</v>
      </c>
      <c r="B1150" t="s">
        <v>1683</v>
      </c>
      <c r="C1150" t="s">
        <v>20</v>
      </c>
      <c r="D1150">
        <v>1.2</v>
      </c>
      <c r="E1150" t="s">
        <v>1439</v>
      </c>
      <c r="G1150" t="s">
        <v>1440</v>
      </c>
      <c r="H1150" t="s">
        <v>23</v>
      </c>
      <c r="I1150" t="s">
        <v>1441</v>
      </c>
      <c r="K1150"/>
      <c r="L1150" t="s">
        <v>1684</v>
      </c>
      <c r="M1150" t="s">
        <v>26</v>
      </c>
      <c r="N1150">
        <v>2</v>
      </c>
      <c r="P1150" t="s">
        <v>27</v>
      </c>
      <c r="Q1150" t="s">
        <v>1685</v>
      </c>
      <c r="S1150" t="s">
        <v>29</v>
      </c>
    </row>
    <row r="1151" spans="1:19" hidden="1" x14ac:dyDescent="0.2">
      <c r="A1151">
        <v>465</v>
      </c>
      <c r="B1151" t="s">
        <v>1683</v>
      </c>
      <c r="C1151" t="s">
        <v>73</v>
      </c>
      <c r="D1151">
        <v>3.6</v>
      </c>
      <c r="E1151" t="s">
        <v>1439</v>
      </c>
      <c r="G1151" t="s">
        <v>1440</v>
      </c>
      <c r="H1151" t="s">
        <v>23</v>
      </c>
      <c r="I1151" t="s">
        <v>1441</v>
      </c>
      <c r="K1151"/>
      <c r="L1151" t="s">
        <v>1684</v>
      </c>
      <c r="M1151" t="s">
        <v>26</v>
      </c>
      <c r="N1151">
        <v>2</v>
      </c>
      <c r="P1151" t="s">
        <v>27</v>
      </c>
      <c r="Q1151" t="s">
        <v>1685</v>
      </c>
      <c r="S1151" t="s">
        <v>29</v>
      </c>
    </row>
    <row r="1152" spans="1:19" hidden="1" x14ac:dyDescent="0.2">
      <c r="A1152">
        <v>465</v>
      </c>
      <c r="B1152" t="s">
        <v>1683</v>
      </c>
      <c r="C1152" t="s">
        <v>77</v>
      </c>
      <c r="D1152">
        <v>5.8</v>
      </c>
      <c r="E1152" t="s">
        <v>1439</v>
      </c>
      <c r="G1152" t="s">
        <v>1440</v>
      </c>
      <c r="H1152" t="s">
        <v>23</v>
      </c>
      <c r="I1152" t="s">
        <v>1441</v>
      </c>
      <c r="K1152"/>
      <c r="L1152" t="s">
        <v>1684</v>
      </c>
      <c r="M1152" t="s">
        <v>26</v>
      </c>
      <c r="N1152">
        <v>2</v>
      </c>
      <c r="P1152" t="s">
        <v>27</v>
      </c>
      <c r="Q1152" t="s">
        <v>1685</v>
      </c>
      <c r="S1152" t="s">
        <v>29</v>
      </c>
    </row>
    <row r="1153" spans="1:19" hidden="1" x14ac:dyDescent="0.2">
      <c r="A1153">
        <v>465</v>
      </c>
      <c r="B1153" t="s">
        <v>1683</v>
      </c>
      <c r="C1153" t="s">
        <v>283</v>
      </c>
      <c r="D1153">
        <v>10.1</v>
      </c>
      <c r="E1153" t="s">
        <v>1439</v>
      </c>
      <c r="G1153" t="s">
        <v>1440</v>
      </c>
      <c r="H1153" t="s">
        <v>23</v>
      </c>
      <c r="I1153" t="s">
        <v>1441</v>
      </c>
      <c r="K1153"/>
      <c r="L1153" t="s">
        <v>1684</v>
      </c>
      <c r="M1153" t="s">
        <v>26</v>
      </c>
      <c r="N1153">
        <v>2</v>
      </c>
      <c r="P1153" t="s">
        <v>27</v>
      </c>
      <c r="Q1153" t="s">
        <v>1685</v>
      </c>
      <c r="S1153" t="s">
        <v>29</v>
      </c>
    </row>
    <row r="1154" spans="1:19" hidden="1" x14ac:dyDescent="0.2">
      <c r="A1154">
        <v>465</v>
      </c>
      <c r="B1154" t="s">
        <v>1683</v>
      </c>
      <c r="C1154" t="s">
        <v>284</v>
      </c>
      <c r="D1154">
        <v>11.9</v>
      </c>
      <c r="E1154" t="s">
        <v>1439</v>
      </c>
      <c r="G1154" t="s">
        <v>1440</v>
      </c>
      <c r="H1154" t="s">
        <v>23</v>
      </c>
      <c r="I1154" t="s">
        <v>1441</v>
      </c>
      <c r="K1154"/>
      <c r="L1154" t="s">
        <v>1684</v>
      </c>
      <c r="M1154" t="s">
        <v>26</v>
      </c>
      <c r="N1154">
        <v>2</v>
      </c>
      <c r="P1154" t="s">
        <v>27</v>
      </c>
      <c r="Q1154" t="s">
        <v>1685</v>
      </c>
      <c r="S1154" t="s">
        <v>29</v>
      </c>
    </row>
    <row r="1155" spans="1:19" hidden="1" x14ac:dyDescent="0.2">
      <c r="A1155">
        <v>466</v>
      </c>
      <c r="B1155" t="s">
        <v>1686</v>
      </c>
      <c r="C1155" t="s">
        <v>20</v>
      </c>
      <c r="D1155">
        <v>1</v>
      </c>
      <c r="E1155" t="s">
        <v>1439</v>
      </c>
      <c r="G1155" t="s">
        <v>1440</v>
      </c>
      <c r="H1155" t="s">
        <v>23</v>
      </c>
      <c r="I1155" t="s">
        <v>1441</v>
      </c>
      <c r="K1155"/>
      <c r="L1155" t="s">
        <v>1687</v>
      </c>
      <c r="M1155" t="s">
        <v>26</v>
      </c>
      <c r="N1155">
        <v>2</v>
      </c>
      <c r="P1155" t="s">
        <v>27</v>
      </c>
      <c r="Q1155" t="s">
        <v>1688</v>
      </c>
      <c r="S1155" t="s">
        <v>29</v>
      </c>
    </row>
    <row r="1156" spans="1:19" hidden="1" x14ac:dyDescent="0.2">
      <c r="A1156">
        <v>466</v>
      </c>
      <c r="B1156" t="s">
        <v>1686</v>
      </c>
      <c r="C1156" t="s">
        <v>73</v>
      </c>
      <c r="D1156">
        <v>3.1</v>
      </c>
      <c r="E1156" t="s">
        <v>1439</v>
      </c>
      <c r="G1156" t="s">
        <v>1440</v>
      </c>
      <c r="H1156" t="s">
        <v>23</v>
      </c>
      <c r="I1156" t="s">
        <v>1441</v>
      </c>
      <c r="K1156"/>
      <c r="L1156" t="s">
        <v>1687</v>
      </c>
      <c r="M1156" t="s">
        <v>26</v>
      </c>
      <c r="N1156">
        <v>2</v>
      </c>
      <c r="P1156" t="s">
        <v>27</v>
      </c>
      <c r="Q1156" t="s">
        <v>1688</v>
      </c>
      <c r="S1156" t="s">
        <v>29</v>
      </c>
    </row>
    <row r="1157" spans="1:19" hidden="1" x14ac:dyDescent="0.2">
      <c r="A1157">
        <v>466</v>
      </c>
      <c r="B1157" t="s">
        <v>1686</v>
      </c>
      <c r="C1157" t="s">
        <v>77</v>
      </c>
      <c r="D1157">
        <v>6</v>
      </c>
      <c r="E1157" t="s">
        <v>1439</v>
      </c>
      <c r="G1157" t="s">
        <v>1440</v>
      </c>
      <c r="H1157" t="s">
        <v>23</v>
      </c>
      <c r="I1157" t="s">
        <v>1441</v>
      </c>
      <c r="K1157"/>
      <c r="L1157" t="s">
        <v>1687</v>
      </c>
      <c r="M1157" t="s">
        <v>26</v>
      </c>
      <c r="N1157">
        <v>2</v>
      </c>
      <c r="P1157" t="s">
        <v>27</v>
      </c>
      <c r="Q1157" t="s">
        <v>1688</v>
      </c>
      <c r="S1157" t="s">
        <v>29</v>
      </c>
    </row>
    <row r="1158" spans="1:19" hidden="1" x14ac:dyDescent="0.2">
      <c r="A1158">
        <v>466</v>
      </c>
      <c r="B1158" t="s">
        <v>1686</v>
      </c>
      <c r="C1158" t="s">
        <v>283</v>
      </c>
      <c r="D1158">
        <v>10.5</v>
      </c>
      <c r="E1158" t="s">
        <v>1439</v>
      </c>
      <c r="G1158" t="s">
        <v>1440</v>
      </c>
      <c r="H1158" t="s">
        <v>23</v>
      </c>
      <c r="I1158" t="s">
        <v>1441</v>
      </c>
      <c r="K1158"/>
      <c r="L1158" t="s">
        <v>1687</v>
      </c>
      <c r="M1158" t="s">
        <v>26</v>
      </c>
      <c r="N1158">
        <v>2</v>
      </c>
      <c r="P1158" t="s">
        <v>27</v>
      </c>
      <c r="Q1158" t="s">
        <v>1688</v>
      </c>
      <c r="S1158" t="s">
        <v>29</v>
      </c>
    </row>
    <row r="1159" spans="1:19" hidden="1" x14ac:dyDescent="0.2">
      <c r="A1159">
        <v>467</v>
      </c>
      <c r="B1159" t="s">
        <v>1689</v>
      </c>
      <c r="C1159" t="s">
        <v>20</v>
      </c>
      <c r="D1159">
        <v>2.2999999999999998</v>
      </c>
      <c r="E1159">
        <v>15</v>
      </c>
      <c r="F1159" t="s">
        <v>410</v>
      </c>
      <c r="G1159" t="s">
        <v>55</v>
      </c>
      <c r="H1159" t="s">
        <v>23</v>
      </c>
      <c r="I1159" t="s">
        <v>1690</v>
      </c>
      <c r="K1159"/>
      <c r="L1159" t="s">
        <v>1691</v>
      </c>
      <c r="M1159" t="s">
        <v>26</v>
      </c>
      <c r="N1159">
        <v>2</v>
      </c>
      <c r="P1159" t="s">
        <v>27</v>
      </c>
      <c r="Q1159" t="s">
        <v>1692</v>
      </c>
      <c r="S1159" t="s">
        <v>29</v>
      </c>
    </row>
    <row r="1160" spans="1:19" hidden="1" x14ac:dyDescent="0.2">
      <c r="A1160">
        <v>468</v>
      </c>
      <c r="B1160" t="s">
        <v>1693</v>
      </c>
      <c r="C1160" t="s">
        <v>20</v>
      </c>
      <c r="D1160">
        <v>0.38</v>
      </c>
      <c r="E1160">
        <v>22</v>
      </c>
      <c r="F1160" t="s">
        <v>1694</v>
      </c>
      <c r="G1160" t="s">
        <v>75</v>
      </c>
      <c r="H1160" t="s">
        <v>23</v>
      </c>
      <c r="I1160" t="s">
        <v>1479</v>
      </c>
      <c r="K1160"/>
      <c r="L1160" t="s">
        <v>1695</v>
      </c>
      <c r="M1160" t="s">
        <v>120</v>
      </c>
      <c r="N1160">
        <v>5</v>
      </c>
      <c r="P1160" t="s">
        <v>27</v>
      </c>
      <c r="Q1160" t="s">
        <v>1696</v>
      </c>
      <c r="S1160" t="s">
        <v>29</v>
      </c>
    </row>
    <row r="1161" spans="1:19" hidden="1" x14ac:dyDescent="0.2">
      <c r="A1161">
        <v>468</v>
      </c>
      <c r="B1161" t="s">
        <v>1693</v>
      </c>
      <c r="C1161" t="s">
        <v>20</v>
      </c>
      <c r="D1161">
        <v>0.35</v>
      </c>
      <c r="E1161">
        <v>25</v>
      </c>
      <c r="F1161" t="s">
        <v>1694</v>
      </c>
      <c r="G1161" t="s">
        <v>75</v>
      </c>
      <c r="H1161" t="s">
        <v>23</v>
      </c>
      <c r="I1161" t="s">
        <v>1479</v>
      </c>
      <c r="K1161"/>
      <c r="L1161" t="s">
        <v>1695</v>
      </c>
      <c r="M1161" t="s">
        <v>120</v>
      </c>
      <c r="N1161">
        <v>5</v>
      </c>
      <c r="P1161" t="s">
        <v>27</v>
      </c>
      <c r="Q1161" t="s">
        <v>1696</v>
      </c>
      <c r="S1161" t="s">
        <v>29</v>
      </c>
    </row>
    <row r="1162" spans="1:19" hidden="1" x14ac:dyDescent="0.2">
      <c r="A1162">
        <v>469</v>
      </c>
      <c r="B1162" t="s">
        <v>1697</v>
      </c>
      <c r="C1162" t="s">
        <v>20</v>
      </c>
      <c r="D1162">
        <v>2.34</v>
      </c>
      <c r="E1162">
        <v>25</v>
      </c>
      <c r="F1162" t="s">
        <v>1361</v>
      </c>
      <c r="G1162" t="s">
        <v>31</v>
      </c>
      <c r="H1162" t="s">
        <v>46</v>
      </c>
      <c r="I1162" t="s">
        <v>1362</v>
      </c>
      <c r="K1162"/>
      <c r="L1162" t="s">
        <v>1698</v>
      </c>
      <c r="M1162" t="s">
        <v>26</v>
      </c>
      <c r="N1162">
        <v>2</v>
      </c>
      <c r="P1162" t="s">
        <v>27</v>
      </c>
      <c r="Q1162" t="s">
        <v>1699</v>
      </c>
      <c r="S1162" t="s">
        <v>29</v>
      </c>
    </row>
    <row r="1163" spans="1:19" hidden="1" x14ac:dyDescent="0.2">
      <c r="A1163">
        <v>469</v>
      </c>
      <c r="B1163" t="s">
        <v>1697</v>
      </c>
      <c r="C1163" t="s">
        <v>20</v>
      </c>
      <c r="D1163">
        <v>2.38</v>
      </c>
      <c r="E1163">
        <v>23</v>
      </c>
      <c r="F1163" t="s">
        <v>1488</v>
      </c>
      <c r="G1163" t="s">
        <v>31</v>
      </c>
      <c r="H1163" t="s">
        <v>23</v>
      </c>
      <c r="I1163" t="s">
        <v>1479</v>
      </c>
      <c r="K1163"/>
      <c r="L1163" t="s">
        <v>1698</v>
      </c>
      <c r="M1163" t="s">
        <v>26</v>
      </c>
      <c r="N1163">
        <v>2</v>
      </c>
      <c r="P1163" t="s">
        <v>27</v>
      </c>
      <c r="Q1163" t="s">
        <v>1699</v>
      </c>
      <c r="S1163" t="s">
        <v>29</v>
      </c>
    </row>
    <row r="1164" spans="1:19" hidden="1" x14ac:dyDescent="0.2">
      <c r="A1164">
        <v>469</v>
      </c>
      <c r="B1164" t="s">
        <v>1697</v>
      </c>
      <c r="C1164" t="s">
        <v>20</v>
      </c>
      <c r="D1164">
        <v>2.6</v>
      </c>
      <c r="E1164">
        <v>16</v>
      </c>
      <c r="F1164" t="s">
        <v>410</v>
      </c>
      <c r="G1164" t="s">
        <v>55</v>
      </c>
      <c r="H1164" t="s">
        <v>23</v>
      </c>
      <c r="I1164" t="s">
        <v>1690</v>
      </c>
      <c r="K1164"/>
      <c r="L1164" t="s">
        <v>1698</v>
      </c>
      <c r="M1164" t="s">
        <v>26</v>
      </c>
      <c r="N1164">
        <v>2</v>
      </c>
      <c r="P1164" t="s">
        <v>27</v>
      </c>
      <c r="Q1164" t="s">
        <v>1699</v>
      </c>
      <c r="S1164" t="s">
        <v>29</v>
      </c>
    </row>
    <row r="1165" spans="1:19" hidden="1" x14ac:dyDescent="0.2">
      <c r="A1165">
        <v>470</v>
      </c>
      <c r="B1165" t="s">
        <v>1700</v>
      </c>
      <c r="C1165" t="s">
        <v>20</v>
      </c>
      <c r="D1165">
        <v>3.2</v>
      </c>
      <c r="E1165">
        <v>20</v>
      </c>
      <c r="F1165" t="s">
        <v>1488</v>
      </c>
      <c r="G1165" t="s">
        <v>31</v>
      </c>
      <c r="H1165" t="s">
        <v>23</v>
      </c>
      <c r="I1165" t="s">
        <v>1479</v>
      </c>
      <c r="K1165"/>
      <c r="L1165" t="s">
        <v>1701</v>
      </c>
      <c r="M1165" t="s">
        <v>26</v>
      </c>
      <c r="N1165">
        <v>2</v>
      </c>
      <c r="P1165" t="s">
        <v>27</v>
      </c>
      <c r="Q1165" t="s">
        <v>1702</v>
      </c>
      <c r="S1165" t="s">
        <v>29</v>
      </c>
    </row>
    <row r="1166" spans="1:19" hidden="1" x14ac:dyDescent="0.2">
      <c r="A1166">
        <v>471</v>
      </c>
      <c r="B1166" t="s">
        <v>1703</v>
      </c>
      <c r="C1166" t="s">
        <v>20</v>
      </c>
      <c r="D1166">
        <v>2.98</v>
      </c>
      <c r="E1166">
        <v>22</v>
      </c>
      <c r="F1166" t="s">
        <v>1488</v>
      </c>
      <c r="G1166" t="s">
        <v>31</v>
      </c>
      <c r="H1166" t="s">
        <v>23</v>
      </c>
      <c r="I1166" t="s">
        <v>1479</v>
      </c>
      <c r="K1166"/>
      <c r="L1166" t="s">
        <v>1704</v>
      </c>
      <c r="M1166" t="s">
        <v>26</v>
      </c>
      <c r="N1166">
        <v>2</v>
      </c>
      <c r="P1166" t="s">
        <v>27</v>
      </c>
      <c r="Q1166" t="s">
        <v>1705</v>
      </c>
      <c r="S1166" t="s">
        <v>29</v>
      </c>
    </row>
    <row r="1167" spans="1:19" hidden="1" x14ac:dyDescent="0.2">
      <c r="A1167">
        <v>472</v>
      </c>
      <c r="B1167" t="s">
        <v>1706</v>
      </c>
      <c r="C1167" t="s">
        <v>20</v>
      </c>
      <c r="D1167">
        <v>0.69</v>
      </c>
      <c r="E1167">
        <v>21</v>
      </c>
      <c r="F1167" t="s">
        <v>1694</v>
      </c>
      <c r="G1167" t="s">
        <v>75</v>
      </c>
      <c r="H1167" t="s">
        <v>23</v>
      </c>
      <c r="I1167" t="s">
        <v>1479</v>
      </c>
      <c r="K1167"/>
      <c r="L1167" t="s">
        <v>1707</v>
      </c>
      <c r="M1167" t="s">
        <v>26</v>
      </c>
      <c r="N1167">
        <v>2</v>
      </c>
      <c r="P1167" t="s">
        <v>27</v>
      </c>
      <c r="Q1167" t="s">
        <v>1708</v>
      </c>
      <c r="S1167" t="s">
        <v>29</v>
      </c>
    </row>
    <row r="1168" spans="1:19" hidden="1" x14ac:dyDescent="0.2">
      <c r="A1168">
        <v>473</v>
      </c>
      <c r="B1168" t="s">
        <v>1709</v>
      </c>
      <c r="C1168" t="s">
        <v>20</v>
      </c>
      <c r="D1168">
        <v>2.87</v>
      </c>
      <c r="E1168">
        <v>15</v>
      </c>
      <c r="F1168" t="s">
        <v>1488</v>
      </c>
      <c r="G1168" t="s">
        <v>31</v>
      </c>
      <c r="H1168" t="s">
        <v>23</v>
      </c>
      <c r="I1168" t="s">
        <v>1479</v>
      </c>
      <c r="K1168"/>
      <c r="L1168" t="s">
        <v>1710</v>
      </c>
      <c r="M1168" t="s">
        <v>26</v>
      </c>
      <c r="N1168">
        <v>2</v>
      </c>
      <c r="P1168" t="s">
        <v>27</v>
      </c>
      <c r="Q1168" t="s">
        <v>1711</v>
      </c>
      <c r="S1168" t="s">
        <v>29</v>
      </c>
    </row>
    <row r="1169" spans="1:19" hidden="1" x14ac:dyDescent="0.2">
      <c r="A1169">
        <v>474</v>
      </c>
      <c r="B1169" t="s">
        <v>1712</v>
      </c>
      <c r="C1169" t="s">
        <v>20</v>
      </c>
      <c r="D1169">
        <v>6.3</v>
      </c>
      <c r="E1169">
        <v>19</v>
      </c>
      <c r="F1169" t="s">
        <v>1713</v>
      </c>
      <c r="G1169" t="s">
        <v>31</v>
      </c>
      <c r="H1169" t="s">
        <v>46</v>
      </c>
      <c r="I1169" t="s">
        <v>214</v>
      </c>
      <c r="K1169"/>
      <c r="L1169" t="s">
        <v>1714</v>
      </c>
      <c r="M1169" t="s">
        <v>26</v>
      </c>
      <c r="N1169">
        <v>2</v>
      </c>
      <c r="P1169" t="s">
        <v>27</v>
      </c>
      <c r="Q1169" t="s">
        <v>1715</v>
      </c>
      <c r="S1169" t="s">
        <v>29</v>
      </c>
    </row>
    <row r="1170" spans="1:19" hidden="1" x14ac:dyDescent="0.2">
      <c r="A1170">
        <v>475</v>
      </c>
      <c r="B1170" t="s">
        <v>1716</v>
      </c>
      <c r="C1170" t="s">
        <v>20</v>
      </c>
      <c r="D1170">
        <v>4.97</v>
      </c>
      <c r="E1170">
        <v>25</v>
      </c>
      <c r="G1170" t="s">
        <v>63</v>
      </c>
      <c r="H1170" t="s">
        <v>46</v>
      </c>
      <c r="I1170" t="s">
        <v>1717</v>
      </c>
      <c r="K1170"/>
      <c r="L1170" t="s">
        <v>1718</v>
      </c>
      <c r="M1170" t="s">
        <v>26</v>
      </c>
      <c r="N1170">
        <v>2</v>
      </c>
      <c r="P1170" t="s">
        <v>27</v>
      </c>
      <c r="Q1170" t="s">
        <v>1719</v>
      </c>
      <c r="S1170" t="s">
        <v>29</v>
      </c>
    </row>
    <row r="1171" spans="1:19" hidden="1" x14ac:dyDescent="0.2">
      <c r="A1171">
        <v>476</v>
      </c>
      <c r="B1171" t="s">
        <v>1720</v>
      </c>
      <c r="C1171" t="s">
        <v>20</v>
      </c>
      <c r="D1171">
        <v>8.9600000000000009</v>
      </c>
      <c r="E1171">
        <v>25</v>
      </c>
      <c r="F1171" t="s">
        <v>1721</v>
      </c>
      <c r="G1171" t="s">
        <v>63</v>
      </c>
      <c r="H1171" t="s">
        <v>23</v>
      </c>
      <c r="I1171" t="s">
        <v>1557</v>
      </c>
      <c r="K1171"/>
      <c r="L1171" t="s">
        <v>1722</v>
      </c>
      <c r="M1171" t="s">
        <v>26</v>
      </c>
      <c r="N1171">
        <v>2</v>
      </c>
      <c r="P1171" t="s">
        <v>27</v>
      </c>
      <c r="Q1171" t="s">
        <v>1723</v>
      </c>
      <c r="S1171" t="s">
        <v>29</v>
      </c>
    </row>
    <row r="1172" spans="1:19" hidden="1" x14ac:dyDescent="0.2">
      <c r="A1172">
        <v>477</v>
      </c>
      <c r="B1172" t="s">
        <v>1724</v>
      </c>
      <c r="C1172" t="s">
        <v>20</v>
      </c>
      <c r="D1172">
        <v>2.93</v>
      </c>
      <c r="E1172">
        <v>25</v>
      </c>
      <c r="G1172" t="s">
        <v>75</v>
      </c>
      <c r="H1172" t="s">
        <v>46</v>
      </c>
      <c r="I1172" t="s">
        <v>1717</v>
      </c>
      <c r="K1172"/>
      <c r="L1172" t="s">
        <v>1725</v>
      </c>
      <c r="M1172" t="s">
        <v>26</v>
      </c>
      <c r="N1172">
        <v>2</v>
      </c>
      <c r="P1172" t="s">
        <v>27</v>
      </c>
      <c r="Q1172" t="s">
        <v>1726</v>
      </c>
      <c r="S1172" t="s">
        <v>29</v>
      </c>
    </row>
    <row r="1173" spans="1:19" hidden="1" x14ac:dyDescent="0.2">
      <c r="A1173">
        <v>478</v>
      </c>
      <c r="B1173" t="s">
        <v>1727</v>
      </c>
      <c r="C1173" t="s">
        <v>20</v>
      </c>
      <c r="D1173">
        <v>2.0499999999999998</v>
      </c>
      <c r="E1173" t="s">
        <v>1620</v>
      </c>
      <c r="F1173" t="s">
        <v>1621</v>
      </c>
      <c r="G1173" t="s">
        <v>75</v>
      </c>
      <c r="H1173" t="s">
        <v>46</v>
      </c>
      <c r="I1173" t="s">
        <v>1622</v>
      </c>
      <c r="K1173"/>
      <c r="L1173" t="s">
        <v>1728</v>
      </c>
      <c r="M1173" t="s">
        <v>120</v>
      </c>
      <c r="N1173">
        <v>5</v>
      </c>
      <c r="P1173" t="s">
        <v>27</v>
      </c>
      <c r="Q1173" t="s">
        <v>1729</v>
      </c>
      <c r="S1173" t="s">
        <v>29</v>
      </c>
    </row>
    <row r="1174" spans="1:19" hidden="1" x14ac:dyDescent="0.2">
      <c r="A1174">
        <v>478</v>
      </c>
      <c r="B1174" t="s">
        <v>1727</v>
      </c>
      <c r="C1174" t="s">
        <v>20</v>
      </c>
      <c r="D1174">
        <v>2.5499999999999998</v>
      </c>
      <c r="E1174" t="s">
        <v>1620</v>
      </c>
      <c r="F1174" t="s">
        <v>1730</v>
      </c>
      <c r="G1174" t="s">
        <v>75</v>
      </c>
      <c r="H1174" t="s">
        <v>46</v>
      </c>
      <c r="I1174" t="s">
        <v>1622</v>
      </c>
      <c r="K1174"/>
      <c r="L1174" t="s">
        <v>1728</v>
      </c>
      <c r="M1174" t="s">
        <v>120</v>
      </c>
      <c r="N1174">
        <v>5</v>
      </c>
      <c r="P1174" t="s">
        <v>27</v>
      </c>
      <c r="Q1174" t="s">
        <v>1729</v>
      </c>
      <c r="S1174" t="s">
        <v>29</v>
      </c>
    </row>
    <row r="1175" spans="1:19" hidden="1" x14ac:dyDescent="0.2">
      <c r="A1175">
        <v>478</v>
      </c>
      <c r="B1175" t="s">
        <v>1727</v>
      </c>
      <c r="C1175" t="s">
        <v>20</v>
      </c>
      <c r="D1175">
        <v>2</v>
      </c>
      <c r="E1175">
        <v>25</v>
      </c>
      <c r="F1175" t="s">
        <v>1731</v>
      </c>
      <c r="G1175" t="s">
        <v>75</v>
      </c>
      <c r="H1175" t="s">
        <v>46</v>
      </c>
      <c r="I1175" t="s">
        <v>1732</v>
      </c>
      <c r="K1175"/>
      <c r="L1175" t="s">
        <v>1728</v>
      </c>
      <c r="M1175" t="s">
        <v>120</v>
      </c>
      <c r="N1175">
        <v>5</v>
      </c>
      <c r="P1175" t="s">
        <v>27</v>
      </c>
      <c r="Q1175" t="s">
        <v>1729</v>
      </c>
      <c r="S1175" t="s">
        <v>29</v>
      </c>
    </row>
    <row r="1176" spans="1:19" hidden="1" x14ac:dyDescent="0.2">
      <c r="A1176">
        <v>478</v>
      </c>
      <c r="B1176" t="s">
        <v>1727</v>
      </c>
      <c r="C1176" t="s">
        <v>20</v>
      </c>
      <c r="D1176">
        <v>2.14</v>
      </c>
      <c r="E1176">
        <v>21</v>
      </c>
      <c r="F1176" t="s">
        <v>1733</v>
      </c>
      <c r="G1176" t="s">
        <v>567</v>
      </c>
      <c r="H1176" t="s">
        <v>23</v>
      </c>
      <c r="I1176" t="s">
        <v>1734</v>
      </c>
      <c r="K1176"/>
      <c r="L1176" t="s">
        <v>1728</v>
      </c>
      <c r="M1176" t="s">
        <v>120</v>
      </c>
      <c r="N1176">
        <v>5</v>
      </c>
      <c r="P1176" t="s">
        <v>27</v>
      </c>
      <c r="Q1176" t="s">
        <v>1729</v>
      </c>
      <c r="S1176" t="s">
        <v>29</v>
      </c>
    </row>
    <row r="1177" spans="1:19" hidden="1" x14ac:dyDescent="0.2">
      <c r="A1177">
        <v>479</v>
      </c>
      <c r="B1177" t="s">
        <v>1735</v>
      </c>
      <c r="C1177" t="s">
        <v>20</v>
      </c>
      <c r="D1177">
        <v>1.57</v>
      </c>
      <c r="E1177">
        <v>22</v>
      </c>
      <c r="F1177" t="s">
        <v>1736</v>
      </c>
      <c r="G1177" t="s">
        <v>31</v>
      </c>
      <c r="H1177" t="s">
        <v>23</v>
      </c>
      <c r="I1177" t="s">
        <v>1479</v>
      </c>
      <c r="K1177"/>
      <c r="L1177" t="s">
        <v>1737</v>
      </c>
      <c r="M1177" t="s">
        <v>120</v>
      </c>
      <c r="N1177">
        <v>5</v>
      </c>
      <c r="P1177" t="s">
        <v>27</v>
      </c>
      <c r="Q1177" t="s">
        <v>1738</v>
      </c>
      <c r="S1177" t="s">
        <v>29</v>
      </c>
    </row>
    <row r="1178" spans="1:19" hidden="1" x14ac:dyDescent="0.2">
      <c r="A1178">
        <v>480</v>
      </c>
      <c r="B1178" t="s">
        <v>1739</v>
      </c>
      <c r="C1178" t="s">
        <v>20</v>
      </c>
      <c r="D1178">
        <v>-0.23</v>
      </c>
      <c r="F1178" t="s">
        <v>1378</v>
      </c>
      <c r="G1178" t="s">
        <v>75</v>
      </c>
      <c r="H1178" t="s">
        <v>23</v>
      </c>
      <c r="I1178" t="s">
        <v>118</v>
      </c>
      <c r="K1178"/>
      <c r="L1178" t="s">
        <v>1740</v>
      </c>
      <c r="M1178" t="s">
        <v>120</v>
      </c>
      <c r="N1178">
        <v>5</v>
      </c>
      <c r="P1178" t="s">
        <v>27</v>
      </c>
      <c r="Q1178" t="s">
        <v>1741</v>
      </c>
      <c r="S1178" t="s">
        <v>29</v>
      </c>
    </row>
    <row r="1179" spans="1:19" hidden="1" x14ac:dyDescent="0.2">
      <c r="A1179">
        <v>481</v>
      </c>
      <c r="B1179" t="s">
        <v>1742</v>
      </c>
      <c r="C1179" t="s">
        <v>20</v>
      </c>
      <c r="D1179">
        <v>-3.61</v>
      </c>
      <c r="E1179">
        <v>25</v>
      </c>
      <c r="F1179" t="s">
        <v>1508</v>
      </c>
      <c r="G1179" t="s">
        <v>75</v>
      </c>
      <c r="H1179" t="s">
        <v>23</v>
      </c>
      <c r="I1179" t="s">
        <v>1509</v>
      </c>
      <c r="K1179"/>
      <c r="L1179" t="s">
        <v>1743</v>
      </c>
      <c r="M1179" t="s">
        <v>26</v>
      </c>
      <c r="N1179">
        <v>2</v>
      </c>
      <c r="P1179" t="s">
        <v>27</v>
      </c>
      <c r="Q1179" t="s">
        <v>1744</v>
      </c>
      <c r="S1179" t="s">
        <v>29</v>
      </c>
    </row>
    <row r="1180" spans="1:19" hidden="1" x14ac:dyDescent="0.2">
      <c r="A1180">
        <v>481</v>
      </c>
      <c r="B1180" t="s">
        <v>1742</v>
      </c>
      <c r="C1180" t="s">
        <v>20</v>
      </c>
      <c r="D1180">
        <v>-3.34</v>
      </c>
      <c r="E1180" t="s">
        <v>1512</v>
      </c>
      <c r="F1180" t="s">
        <v>1745</v>
      </c>
      <c r="G1180" t="s">
        <v>75</v>
      </c>
      <c r="H1180" t="s">
        <v>23</v>
      </c>
      <c r="I1180" t="s">
        <v>1514</v>
      </c>
      <c r="K1180"/>
      <c r="L1180" t="s">
        <v>1743</v>
      </c>
      <c r="M1180" t="s">
        <v>26</v>
      </c>
      <c r="N1180">
        <v>2</v>
      </c>
      <c r="P1180" t="s">
        <v>27</v>
      </c>
      <c r="Q1180" t="s">
        <v>1744</v>
      </c>
      <c r="S1180" t="s">
        <v>29</v>
      </c>
    </row>
    <row r="1181" spans="1:19" hidden="1" x14ac:dyDescent="0.2">
      <c r="A1181">
        <v>481</v>
      </c>
      <c r="B1181" t="s">
        <v>1742</v>
      </c>
      <c r="C1181" t="s">
        <v>20</v>
      </c>
      <c r="D1181">
        <v>-3.3</v>
      </c>
      <c r="E1181">
        <v>20</v>
      </c>
      <c r="F1181" t="s">
        <v>1618</v>
      </c>
      <c r="G1181" t="s">
        <v>75</v>
      </c>
      <c r="H1181" t="s">
        <v>23</v>
      </c>
      <c r="I1181" t="s">
        <v>1619</v>
      </c>
      <c r="K1181"/>
      <c r="L1181" t="s">
        <v>1743</v>
      </c>
      <c r="M1181" t="s">
        <v>26</v>
      </c>
      <c r="N1181">
        <v>2</v>
      </c>
      <c r="P1181" t="s">
        <v>27</v>
      </c>
      <c r="Q1181" t="s">
        <v>1744</v>
      </c>
      <c r="S1181" t="s">
        <v>29</v>
      </c>
    </row>
    <row r="1182" spans="1:19" hidden="1" x14ac:dyDescent="0.2">
      <c r="A1182">
        <v>481</v>
      </c>
      <c r="B1182" t="s">
        <v>1742</v>
      </c>
      <c r="C1182" t="s">
        <v>20</v>
      </c>
      <c r="D1182">
        <v>-3.16</v>
      </c>
      <c r="E1182" t="s">
        <v>1620</v>
      </c>
      <c r="F1182" t="s">
        <v>1623</v>
      </c>
      <c r="G1182" t="s">
        <v>75</v>
      </c>
      <c r="H1182" t="s">
        <v>23</v>
      </c>
      <c r="I1182" t="s">
        <v>1622</v>
      </c>
      <c r="K1182"/>
      <c r="L1182" t="s">
        <v>1743</v>
      </c>
      <c r="M1182" t="s">
        <v>26</v>
      </c>
      <c r="N1182">
        <v>2</v>
      </c>
      <c r="P1182" t="s">
        <v>27</v>
      </c>
      <c r="Q1182" t="s">
        <v>1744</v>
      </c>
      <c r="S1182" t="s">
        <v>29</v>
      </c>
    </row>
    <row r="1183" spans="1:19" hidden="1" x14ac:dyDescent="0.2">
      <c r="A1183">
        <v>481</v>
      </c>
      <c r="B1183" t="s">
        <v>1742</v>
      </c>
      <c r="C1183" t="s">
        <v>20</v>
      </c>
      <c r="D1183">
        <v>-2.73</v>
      </c>
      <c r="E1183" t="s">
        <v>1620</v>
      </c>
      <c r="F1183" t="s">
        <v>1746</v>
      </c>
      <c r="G1183" t="s">
        <v>75</v>
      </c>
      <c r="H1183" t="s">
        <v>23</v>
      </c>
      <c r="I1183" t="s">
        <v>1622</v>
      </c>
      <c r="K1183"/>
      <c r="L1183" t="s">
        <v>1743</v>
      </c>
      <c r="M1183" t="s">
        <v>26</v>
      </c>
      <c r="N1183">
        <v>2</v>
      </c>
      <c r="P1183" t="s">
        <v>27</v>
      </c>
      <c r="Q1183" t="s">
        <v>1744</v>
      </c>
      <c r="S1183" t="s">
        <v>29</v>
      </c>
    </row>
    <row r="1184" spans="1:19" hidden="1" x14ac:dyDescent="0.2">
      <c r="A1184">
        <v>481</v>
      </c>
      <c r="B1184" t="s">
        <v>1742</v>
      </c>
      <c r="C1184" t="s">
        <v>20</v>
      </c>
      <c r="D1184">
        <v>-3.79</v>
      </c>
      <c r="E1184">
        <v>25</v>
      </c>
      <c r="F1184" t="s">
        <v>1747</v>
      </c>
      <c r="G1184" t="s">
        <v>75</v>
      </c>
      <c r="H1184" t="s">
        <v>23</v>
      </c>
      <c r="I1184" t="s">
        <v>1748</v>
      </c>
      <c r="K1184"/>
      <c r="L1184" t="s">
        <v>1743</v>
      </c>
      <c r="M1184" t="s">
        <v>26</v>
      </c>
      <c r="N1184">
        <v>2</v>
      </c>
      <c r="P1184" t="s">
        <v>27</v>
      </c>
      <c r="Q1184" t="s">
        <v>1744</v>
      </c>
      <c r="S1184" t="s">
        <v>29</v>
      </c>
    </row>
    <row r="1185" spans="1:19" hidden="1" x14ac:dyDescent="0.2">
      <c r="A1185">
        <v>482</v>
      </c>
      <c r="B1185" t="s">
        <v>1749</v>
      </c>
      <c r="C1185" t="s">
        <v>20</v>
      </c>
      <c r="D1185">
        <v>-2.5499999999999998</v>
      </c>
      <c r="E1185">
        <v>20</v>
      </c>
      <c r="F1185" t="s">
        <v>1618</v>
      </c>
      <c r="G1185" t="s">
        <v>75</v>
      </c>
      <c r="H1185" t="s">
        <v>23</v>
      </c>
      <c r="I1185" t="s">
        <v>1619</v>
      </c>
      <c r="K1185"/>
      <c r="L1185" t="s">
        <v>1750</v>
      </c>
      <c r="M1185" t="s">
        <v>120</v>
      </c>
      <c r="N1185">
        <v>5</v>
      </c>
      <c r="P1185" t="s">
        <v>27</v>
      </c>
      <c r="Q1185" t="s">
        <v>1751</v>
      </c>
      <c r="S1185" t="s">
        <v>29</v>
      </c>
    </row>
    <row r="1186" spans="1:19" hidden="1" x14ac:dyDescent="0.2">
      <c r="A1186">
        <v>483</v>
      </c>
      <c r="B1186" t="s">
        <v>1752</v>
      </c>
      <c r="C1186" t="s">
        <v>20</v>
      </c>
      <c r="D1186">
        <v>6.61</v>
      </c>
      <c r="E1186">
        <v>22</v>
      </c>
      <c r="F1186" t="s">
        <v>993</v>
      </c>
      <c r="G1186" t="s">
        <v>71</v>
      </c>
      <c r="H1186" t="s">
        <v>46</v>
      </c>
      <c r="I1186" t="s">
        <v>305</v>
      </c>
      <c r="K1186" t="e">
        <f>- Other measurement: P56</f>
        <v>#NAME?</v>
      </c>
      <c r="L1186" t="s">
        <v>1753</v>
      </c>
      <c r="M1186" t="s">
        <v>120</v>
      </c>
      <c r="N1186">
        <v>5</v>
      </c>
      <c r="P1186" t="s">
        <v>27</v>
      </c>
      <c r="Q1186" t="s">
        <v>1754</v>
      </c>
      <c r="S1186" t="s">
        <v>29</v>
      </c>
    </row>
    <row r="1187" spans="1:19" hidden="1" x14ac:dyDescent="0.2">
      <c r="A1187">
        <v>486</v>
      </c>
      <c r="B1187" t="s">
        <v>1755</v>
      </c>
      <c r="C1187" t="s">
        <v>20</v>
      </c>
      <c r="D1187">
        <v>0.18</v>
      </c>
      <c r="F1187" t="s">
        <v>1756</v>
      </c>
      <c r="G1187" t="s">
        <v>75</v>
      </c>
      <c r="H1187" t="s">
        <v>23</v>
      </c>
      <c r="I1187" t="s">
        <v>118</v>
      </c>
      <c r="K1187"/>
      <c r="L1187" t="s">
        <v>1757</v>
      </c>
      <c r="M1187" t="s">
        <v>26</v>
      </c>
      <c r="N1187">
        <v>2</v>
      </c>
      <c r="P1187" t="s">
        <v>27</v>
      </c>
      <c r="Q1187" t="s">
        <v>1758</v>
      </c>
      <c r="S1187" t="s">
        <v>29</v>
      </c>
    </row>
    <row r="1188" spans="1:19" hidden="1" x14ac:dyDescent="0.2">
      <c r="A1188">
        <v>487</v>
      </c>
      <c r="B1188" t="s">
        <v>1759</v>
      </c>
      <c r="C1188" t="s">
        <v>20</v>
      </c>
      <c r="D1188">
        <v>7.24</v>
      </c>
      <c r="E1188">
        <v>21</v>
      </c>
      <c r="F1188" t="s">
        <v>1760</v>
      </c>
      <c r="G1188" t="s">
        <v>71</v>
      </c>
      <c r="H1188" t="s">
        <v>46</v>
      </c>
      <c r="I1188" t="s">
        <v>305</v>
      </c>
      <c r="K1188"/>
      <c r="L1188" t="s">
        <v>1761</v>
      </c>
      <c r="M1188" t="s">
        <v>26</v>
      </c>
      <c r="N1188">
        <v>2</v>
      </c>
      <c r="P1188" t="s">
        <v>27</v>
      </c>
      <c r="Q1188" t="s">
        <v>1762</v>
      </c>
      <c r="S1188" t="s">
        <v>29</v>
      </c>
    </row>
    <row r="1189" spans="1:19" x14ac:dyDescent="0.2">
      <c r="A1189">
        <v>487</v>
      </c>
      <c r="B1189" t="s">
        <v>1759</v>
      </c>
      <c r="C1189" t="s">
        <v>20</v>
      </c>
      <c r="D1189">
        <v>7.2389999999999999</v>
      </c>
      <c r="E1189">
        <v>25</v>
      </c>
      <c r="F1189" t="s">
        <v>1763</v>
      </c>
      <c r="G1189" t="s">
        <v>1434</v>
      </c>
      <c r="H1189" t="s">
        <v>36</v>
      </c>
      <c r="I1189" t="s">
        <v>1764</v>
      </c>
      <c r="L1189" t="s">
        <v>1761</v>
      </c>
      <c r="M1189" t="s">
        <v>26</v>
      </c>
      <c r="N1189">
        <v>2</v>
      </c>
      <c r="P1189" t="s">
        <v>27</v>
      </c>
      <c r="Q1189" t="s">
        <v>1762</v>
      </c>
      <c r="S1189" t="s">
        <v>29</v>
      </c>
    </row>
    <row r="1190" spans="1:19" hidden="1" x14ac:dyDescent="0.2">
      <c r="A1190">
        <v>488</v>
      </c>
      <c r="B1190" t="s">
        <v>1765</v>
      </c>
      <c r="C1190" t="s">
        <v>20</v>
      </c>
      <c r="D1190">
        <v>7.12</v>
      </c>
      <c r="E1190" t="s">
        <v>86</v>
      </c>
      <c r="G1190" t="s">
        <v>31</v>
      </c>
      <c r="H1190" t="s">
        <v>23</v>
      </c>
      <c r="I1190" t="s">
        <v>1766</v>
      </c>
      <c r="K1190"/>
      <c r="L1190" t="s">
        <v>1767</v>
      </c>
      <c r="M1190" t="s">
        <v>26</v>
      </c>
      <c r="N1190">
        <v>2</v>
      </c>
      <c r="P1190" t="s">
        <v>27</v>
      </c>
      <c r="Q1190" t="s">
        <v>1768</v>
      </c>
      <c r="S1190" t="s">
        <v>29</v>
      </c>
    </row>
    <row r="1191" spans="1:19" hidden="1" x14ac:dyDescent="0.2">
      <c r="A1191">
        <v>489</v>
      </c>
      <c r="B1191" t="s">
        <v>1769</v>
      </c>
      <c r="C1191" t="s">
        <v>20</v>
      </c>
      <c r="D1191">
        <v>7.13</v>
      </c>
      <c r="E1191">
        <v>23</v>
      </c>
      <c r="F1191" t="s">
        <v>1760</v>
      </c>
      <c r="G1191" t="s">
        <v>71</v>
      </c>
      <c r="H1191" t="s">
        <v>46</v>
      </c>
      <c r="I1191" t="s">
        <v>305</v>
      </c>
      <c r="K1191"/>
      <c r="L1191" t="s">
        <v>1770</v>
      </c>
      <c r="M1191" t="s">
        <v>26</v>
      </c>
      <c r="N1191">
        <v>2</v>
      </c>
      <c r="P1191" t="s">
        <v>27</v>
      </c>
      <c r="Q1191" t="s">
        <v>1771</v>
      </c>
      <c r="S1191" t="s">
        <v>29</v>
      </c>
    </row>
    <row r="1192" spans="1:19" hidden="1" x14ac:dyDescent="0.2">
      <c r="A1192">
        <v>490</v>
      </c>
      <c r="B1192" t="s">
        <v>1772</v>
      </c>
      <c r="C1192" t="s">
        <v>20</v>
      </c>
      <c r="D1192">
        <v>4.1100000000000003</v>
      </c>
      <c r="E1192" t="s">
        <v>1773</v>
      </c>
      <c r="F1192" t="s">
        <v>1774</v>
      </c>
      <c r="G1192" t="s">
        <v>31</v>
      </c>
      <c r="H1192" t="s">
        <v>23</v>
      </c>
      <c r="I1192" t="s">
        <v>1775</v>
      </c>
      <c r="K1192"/>
      <c r="L1192" t="s">
        <v>1776</v>
      </c>
      <c r="M1192" t="s">
        <v>26</v>
      </c>
      <c r="N1192">
        <v>2</v>
      </c>
      <c r="P1192" t="s">
        <v>27</v>
      </c>
      <c r="Q1192" t="s">
        <v>1777</v>
      </c>
      <c r="S1192" t="s">
        <v>29</v>
      </c>
    </row>
    <row r="1193" spans="1:19" hidden="1" x14ac:dyDescent="0.2">
      <c r="A1193">
        <v>492</v>
      </c>
      <c r="B1193" t="s">
        <v>1778</v>
      </c>
      <c r="C1193" t="s">
        <v>20</v>
      </c>
      <c r="D1193">
        <v>5.7</v>
      </c>
      <c r="E1193" t="s">
        <v>1439</v>
      </c>
      <c r="G1193" t="s">
        <v>1440</v>
      </c>
      <c r="H1193" t="s">
        <v>23</v>
      </c>
      <c r="I1193" t="s">
        <v>1441</v>
      </c>
      <c r="K1193"/>
      <c r="L1193" t="s">
        <v>1779</v>
      </c>
      <c r="M1193" t="s">
        <v>26</v>
      </c>
      <c r="N1193">
        <v>2</v>
      </c>
      <c r="P1193" t="s">
        <v>27</v>
      </c>
      <c r="Q1193" t="s">
        <v>1780</v>
      </c>
      <c r="S1193" t="s">
        <v>29</v>
      </c>
    </row>
    <row r="1194" spans="1:19" hidden="1" x14ac:dyDescent="0.2">
      <c r="A1194">
        <v>492</v>
      </c>
      <c r="B1194" t="s">
        <v>1778</v>
      </c>
      <c r="C1194" t="s">
        <v>73</v>
      </c>
      <c r="D1194">
        <v>9.3000000000000007</v>
      </c>
      <c r="E1194" t="s">
        <v>1439</v>
      </c>
      <c r="G1194" t="s">
        <v>1440</v>
      </c>
      <c r="H1194" t="s">
        <v>23</v>
      </c>
      <c r="I1194" t="s">
        <v>1441</v>
      </c>
      <c r="K1194"/>
      <c r="L1194" t="s">
        <v>1779</v>
      </c>
      <c r="M1194" t="s">
        <v>26</v>
      </c>
      <c r="N1194">
        <v>2</v>
      </c>
      <c r="P1194" t="s">
        <v>27</v>
      </c>
      <c r="Q1194" t="s">
        <v>1780</v>
      </c>
      <c r="S1194" t="s">
        <v>29</v>
      </c>
    </row>
    <row r="1195" spans="1:19" hidden="1" x14ac:dyDescent="0.2">
      <c r="A1195">
        <v>492</v>
      </c>
      <c r="B1195" t="s">
        <v>1778</v>
      </c>
      <c r="C1195" t="s">
        <v>77</v>
      </c>
      <c r="D1195">
        <v>11.3</v>
      </c>
      <c r="E1195" t="s">
        <v>1439</v>
      </c>
      <c r="G1195" t="s">
        <v>1440</v>
      </c>
      <c r="H1195" t="s">
        <v>23</v>
      </c>
      <c r="I1195" t="s">
        <v>1441</v>
      </c>
      <c r="K1195"/>
      <c r="L1195" t="s">
        <v>1779</v>
      </c>
      <c r="M1195" t="s">
        <v>26</v>
      </c>
      <c r="N1195">
        <v>2</v>
      </c>
      <c r="P1195" t="s">
        <v>27</v>
      </c>
      <c r="Q1195" t="s">
        <v>1780</v>
      </c>
      <c r="S1195" t="s">
        <v>29</v>
      </c>
    </row>
    <row r="1196" spans="1:19" hidden="1" x14ac:dyDescent="0.2">
      <c r="A1196">
        <v>493</v>
      </c>
      <c r="B1196" t="s">
        <v>1781</v>
      </c>
      <c r="C1196" t="s">
        <v>20</v>
      </c>
      <c r="D1196">
        <v>5.0999999999999996</v>
      </c>
      <c r="E1196" t="s">
        <v>1439</v>
      </c>
      <c r="G1196" t="s">
        <v>1440</v>
      </c>
      <c r="H1196" t="s">
        <v>23</v>
      </c>
      <c r="I1196" t="s">
        <v>1441</v>
      </c>
      <c r="K1196"/>
      <c r="L1196" t="s">
        <v>1782</v>
      </c>
      <c r="M1196" t="s">
        <v>26</v>
      </c>
      <c r="N1196">
        <v>2</v>
      </c>
      <c r="P1196" t="s">
        <v>27</v>
      </c>
      <c r="Q1196" t="s">
        <v>1783</v>
      </c>
      <c r="S1196" t="s">
        <v>29</v>
      </c>
    </row>
    <row r="1197" spans="1:19" hidden="1" x14ac:dyDescent="0.2">
      <c r="A1197">
        <v>493</v>
      </c>
      <c r="B1197" t="s">
        <v>1781</v>
      </c>
      <c r="C1197" t="s">
        <v>73</v>
      </c>
      <c r="D1197">
        <v>9.3000000000000007</v>
      </c>
      <c r="E1197" t="s">
        <v>1439</v>
      </c>
      <c r="G1197" t="s">
        <v>1440</v>
      </c>
      <c r="H1197" t="s">
        <v>23</v>
      </c>
      <c r="I1197" t="s">
        <v>1441</v>
      </c>
      <c r="K1197"/>
      <c r="L1197" t="s">
        <v>1782</v>
      </c>
      <c r="M1197" t="s">
        <v>26</v>
      </c>
      <c r="N1197">
        <v>2</v>
      </c>
      <c r="P1197" t="s">
        <v>27</v>
      </c>
      <c r="Q1197" t="s">
        <v>1783</v>
      </c>
      <c r="S1197" t="s">
        <v>29</v>
      </c>
    </row>
    <row r="1198" spans="1:19" hidden="1" x14ac:dyDescent="0.2">
      <c r="A1198">
        <v>493</v>
      </c>
      <c r="B1198" t="s">
        <v>1781</v>
      </c>
      <c r="C1198" t="s">
        <v>77</v>
      </c>
      <c r="D1198">
        <v>11.6</v>
      </c>
      <c r="E1198" t="s">
        <v>1439</v>
      </c>
      <c r="G1198" t="s">
        <v>1440</v>
      </c>
      <c r="H1198" t="s">
        <v>23</v>
      </c>
      <c r="I1198" t="s">
        <v>1441</v>
      </c>
      <c r="K1198"/>
      <c r="L1198" t="s">
        <v>1782</v>
      </c>
      <c r="M1198" t="s">
        <v>26</v>
      </c>
      <c r="N1198">
        <v>2</v>
      </c>
      <c r="P1198" t="s">
        <v>27</v>
      </c>
      <c r="Q1198" t="s">
        <v>1783</v>
      </c>
      <c r="S1198" t="s">
        <v>29</v>
      </c>
    </row>
    <row r="1199" spans="1:19" hidden="1" x14ac:dyDescent="0.2">
      <c r="A1199">
        <v>494</v>
      </c>
      <c r="B1199" t="s">
        <v>1784</v>
      </c>
      <c r="C1199" t="s">
        <v>20</v>
      </c>
      <c r="D1199">
        <v>7.37</v>
      </c>
      <c r="E1199">
        <v>25</v>
      </c>
      <c r="F1199" t="s">
        <v>1490</v>
      </c>
      <c r="G1199" t="s">
        <v>63</v>
      </c>
      <c r="H1199" t="s">
        <v>46</v>
      </c>
      <c r="I1199" t="s">
        <v>214</v>
      </c>
      <c r="K1199"/>
      <c r="L1199" t="s">
        <v>1785</v>
      </c>
      <c r="M1199" t="s">
        <v>26</v>
      </c>
      <c r="N1199">
        <v>2</v>
      </c>
      <c r="P1199" t="s">
        <v>27</v>
      </c>
      <c r="Q1199" t="s">
        <v>1786</v>
      </c>
      <c r="S1199" t="s">
        <v>29</v>
      </c>
    </row>
    <row r="1200" spans="1:19" hidden="1" x14ac:dyDescent="0.2">
      <c r="A1200">
        <v>495</v>
      </c>
      <c r="B1200" t="s">
        <v>1787</v>
      </c>
      <c r="C1200" t="s">
        <v>20</v>
      </c>
      <c r="D1200">
        <v>3.82</v>
      </c>
      <c r="E1200">
        <v>25</v>
      </c>
      <c r="F1200" t="s">
        <v>1361</v>
      </c>
      <c r="G1200" t="s">
        <v>31</v>
      </c>
      <c r="H1200" t="s">
        <v>46</v>
      </c>
      <c r="I1200" t="s">
        <v>1362</v>
      </c>
      <c r="K1200"/>
      <c r="L1200" t="s">
        <v>1788</v>
      </c>
      <c r="M1200" t="s">
        <v>26</v>
      </c>
      <c r="N1200">
        <v>2</v>
      </c>
      <c r="P1200" t="s">
        <v>27</v>
      </c>
      <c r="Q1200" t="s">
        <v>1789</v>
      </c>
      <c r="S1200" t="s">
        <v>29</v>
      </c>
    </row>
    <row r="1201" spans="1:19" x14ac:dyDescent="0.2">
      <c r="A1201">
        <v>496</v>
      </c>
      <c r="B1201" t="s">
        <v>1790</v>
      </c>
      <c r="C1201" t="s">
        <v>20</v>
      </c>
      <c r="D1201">
        <v>5.0679999999999996</v>
      </c>
      <c r="E1201">
        <v>25</v>
      </c>
      <c r="F1201" s="1" t="s">
        <v>1791</v>
      </c>
      <c r="G1201" t="s">
        <v>31</v>
      </c>
      <c r="H1201" t="s">
        <v>36</v>
      </c>
      <c r="I1201" t="s">
        <v>1355</v>
      </c>
      <c r="K1201" s="4" t="e">
        <f>- Other measurements: B104, G32, M52, P56</f>
        <v>#NAME?</v>
      </c>
      <c r="L1201" t="s">
        <v>1792</v>
      </c>
      <c r="M1201" t="s">
        <v>120</v>
      </c>
      <c r="N1201">
        <v>5</v>
      </c>
      <c r="P1201" t="s">
        <v>27</v>
      </c>
      <c r="Q1201" t="s">
        <v>1793</v>
      </c>
      <c r="S1201" t="s">
        <v>29</v>
      </c>
    </row>
    <row r="1202" spans="1:19" x14ac:dyDescent="0.2">
      <c r="A1202">
        <v>496</v>
      </c>
      <c r="B1202" t="s">
        <v>1790</v>
      </c>
      <c r="C1202" t="s">
        <v>20</v>
      </c>
      <c r="D1202">
        <v>5.15</v>
      </c>
      <c r="E1202">
        <v>25</v>
      </c>
      <c r="F1202" t="s">
        <v>1794</v>
      </c>
      <c r="G1202" t="s">
        <v>1352</v>
      </c>
      <c r="H1202" t="s">
        <v>36</v>
      </c>
      <c r="I1202" t="s">
        <v>1353</v>
      </c>
      <c r="K1202" s="4" t="e">
        <f>- Other measurements: B104, G32, M52, P56</f>
        <v>#NAME?</v>
      </c>
      <c r="L1202" t="s">
        <v>1792</v>
      </c>
      <c r="M1202" t="s">
        <v>120</v>
      </c>
      <c r="N1202">
        <v>5</v>
      </c>
      <c r="P1202" t="s">
        <v>27</v>
      </c>
      <c r="Q1202" t="s">
        <v>1793</v>
      </c>
      <c r="S1202" t="s">
        <v>29</v>
      </c>
    </row>
    <row r="1203" spans="1:19" x14ac:dyDescent="0.2">
      <c r="A1203">
        <v>496</v>
      </c>
      <c r="B1203" t="s">
        <v>1790</v>
      </c>
      <c r="C1203" t="s">
        <v>20</v>
      </c>
      <c r="D1203">
        <v>5.1779999999999999</v>
      </c>
      <c r="E1203">
        <v>20</v>
      </c>
      <c r="F1203" t="s">
        <v>571</v>
      </c>
      <c r="G1203" t="s">
        <v>1501</v>
      </c>
      <c r="H1203" t="s">
        <v>36</v>
      </c>
      <c r="I1203" t="s">
        <v>1502</v>
      </c>
      <c r="K1203" s="4" t="e">
        <f>- Other measurements: B104, G32, M52, P56</f>
        <v>#NAME?</v>
      </c>
      <c r="L1203" t="s">
        <v>1792</v>
      </c>
      <c r="M1203" t="s">
        <v>120</v>
      </c>
      <c r="N1203">
        <v>5</v>
      </c>
      <c r="P1203" t="s">
        <v>27</v>
      </c>
      <c r="Q1203" t="s">
        <v>1793</v>
      </c>
      <c r="S1203" t="s">
        <v>29</v>
      </c>
    </row>
    <row r="1204" spans="1:19" hidden="1" x14ac:dyDescent="0.2">
      <c r="A1204">
        <v>496</v>
      </c>
      <c r="B1204" t="s">
        <v>1790</v>
      </c>
      <c r="C1204" t="s">
        <v>20</v>
      </c>
      <c r="D1204">
        <v>5.05</v>
      </c>
      <c r="E1204">
        <v>25.5</v>
      </c>
      <c r="F1204" t="s">
        <v>141</v>
      </c>
      <c r="G1204" t="s">
        <v>71</v>
      </c>
      <c r="H1204" t="s">
        <v>46</v>
      </c>
      <c r="I1204" t="s">
        <v>305</v>
      </c>
      <c r="K1204" t="e">
        <f>- Other measurements: B104, G32, M52, P56</f>
        <v>#NAME?</v>
      </c>
      <c r="L1204" t="s">
        <v>1792</v>
      </c>
      <c r="M1204" t="s">
        <v>120</v>
      </c>
      <c r="N1204">
        <v>5</v>
      </c>
      <c r="P1204" t="s">
        <v>27</v>
      </c>
      <c r="Q1204" t="s">
        <v>1793</v>
      </c>
      <c r="S1204" t="s">
        <v>29</v>
      </c>
    </row>
    <row r="1205" spans="1:19" hidden="1" x14ac:dyDescent="0.2">
      <c r="A1205">
        <v>496</v>
      </c>
      <c r="B1205" t="s">
        <v>1790</v>
      </c>
      <c r="C1205" t="s">
        <v>20</v>
      </c>
      <c r="D1205">
        <v>5.15</v>
      </c>
      <c r="E1205">
        <v>25</v>
      </c>
      <c r="F1205" t="s">
        <v>1795</v>
      </c>
      <c r="G1205" t="s">
        <v>133</v>
      </c>
      <c r="H1205" t="s">
        <v>46</v>
      </c>
      <c r="I1205" t="s">
        <v>134</v>
      </c>
      <c r="K1205" t="e">
        <f>- Other measurements: B104, G32, M52, P56</f>
        <v>#NAME?</v>
      </c>
      <c r="L1205" t="s">
        <v>1792</v>
      </c>
      <c r="M1205" t="s">
        <v>120</v>
      </c>
      <c r="N1205">
        <v>5</v>
      </c>
      <c r="P1205" t="s">
        <v>27</v>
      </c>
      <c r="Q1205" t="s">
        <v>1793</v>
      </c>
      <c r="S1205" t="s">
        <v>29</v>
      </c>
    </row>
    <row r="1206" spans="1:19" hidden="1" x14ac:dyDescent="0.2">
      <c r="A1206">
        <v>496</v>
      </c>
      <c r="B1206" t="s">
        <v>1790</v>
      </c>
      <c r="C1206" t="s">
        <v>20</v>
      </c>
      <c r="D1206">
        <v>5.12</v>
      </c>
      <c r="E1206">
        <v>25</v>
      </c>
      <c r="F1206" t="s">
        <v>504</v>
      </c>
      <c r="G1206" t="s">
        <v>63</v>
      </c>
      <c r="H1206" t="s">
        <v>46</v>
      </c>
      <c r="I1206" t="s">
        <v>1549</v>
      </c>
      <c r="K1206" t="e">
        <f>- Other measurements: B104, G32, M52, P56</f>
        <v>#NAME?</v>
      </c>
      <c r="L1206" t="s">
        <v>1792</v>
      </c>
      <c r="M1206" t="s">
        <v>120</v>
      </c>
      <c r="N1206">
        <v>5</v>
      </c>
      <c r="P1206" t="s">
        <v>27</v>
      </c>
      <c r="Q1206" t="s">
        <v>1793</v>
      </c>
      <c r="S1206" t="s">
        <v>29</v>
      </c>
    </row>
    <row r="1207" spans="1:19" hidden="1" x14ac:dyDescent="0.2">
      <c r="A1207">
        <v>497</v>
      </c>
      <c r="B1207" t="s">
        <v>1796</v>
      </c>
      <c r="C1207" t="s">
        <v>20</v>
      </c>
      <c r="D1207">
        <v>4.62</v>
      </c>
      <c r="E1207">
        <v>23</v>
      </c>
      <c r="F1207" t="s">
        <v>66</v>
      </c>
      <c r="G1207" t="s">
        <v>71</v>
      </c>
      <c r="H1207" t="s">
        <v>46</v>
      </c>
      <c r="I1207" t="s">
        <v>305</v>
      </c>
      <c r="K1207"/>
      <c r="L1207" t="s">
        <v>1797</v>
      </c>
      <c r="M1207" t="s">
        <v>26</v>
      </c>
      <c r="N1207">
        <v>2</v>
      </c>
      <c r="P1207" t="s">
        <v>27</v>
      </c>
      <c r="Q1207" t="s">
        <v>1798</v>
      </c>
      <c r="S1207" t="s">
        <v>29</v>
      </c>
    </row>
    <row r="1208" spans="1:19" hidden="1" x14ac:dyDescent="0.2">
      <c r="A1208">
        <v>498</v>
      </c>
      <c r="B1208" t="s">
        <v>1799</v>
      </c>
      <c r="C1208" t="s">
        <v>20</v>
      </c>
      <c r="D1208">
        <v>5</v>
      </c>
      <c r="E1208">
        <v>21</v>
      </c>
      <c r="F1208" t="s">
        <v>66</v>
      </c>
      <c r="G1208" t="s">
        <v>71</v>
      </c>
      <c r="H1208" t="s">
        <v>46</v>
      </c>
      <c r="I1208" t="s">
        <v>305</v>
      </c>
      <c r="K1208"/>
      <c r="L1208" t="s">
        <v>1800</v>
      </c>
      <c r="M1208" t="s">
        <v>26</v>
      </c>
      <c r="N1208">
        <v>2</v>
      </c>
      <c r="P1208" t="s">
        <v>27</v>
      </c>
      <c r="Q1208" t="s">
        <v>1801</v>
      </c>
      <c r="S1208" t="s">
        <v>29</v>
      </c>
    </row>
    <row r="1209" spans="1:19" hidden="1" x14ac:dyDescent="0.2">
      <c r="A1209">
        <v>499</v>
      </c>
      <c r="B1209" t="s">
        <v>1802</v>
      </c>
      <c r="C1209" t="s">
        <v>20</v>
      </c>
      <c r="D1209">
        <v>5.36</v>
      </c>
      <c r="E1209">
        <v>23</v>
      </c>
      <c r="F1209" t="s">
        <v>66</v>
      </c>
      <c r="G1209" t="s">
        <v>71</v>
      </c>
      <c r="H1209" t="s">
        <v>46</v>
      </c>
      <c r="I1209" t="s">
        <v>305</v>
      </c>
      <c r="K1209"/>
      <c r="L1209" t="s">
        <v>1803</v>
      </c>
      <c r="M1209" t="s">
        <v>26</v>
      </c>
      <c r="N1209">
        <v>2</v>
      </c>
      <c r="P1209" t="s">
        <v>27</v>
      </c>
      <c r="Q1209" t="s">
        <v>1804</v>
      </c>
      <c r="S1209" t="s">
        <v>29</v>
      </c>
    </row>
    <row r="1210" spans="1:19" hidden="1" x14ac:dyDescent="0.2">
      <c r="A1210">
        <v>500</v>
      </c>
      <c r="B1210" t="s">
        <v>1805</v>
      </c>
      <c r="C1210" t="s">
        <v>20</v>
      </c>
      <c r="D1210">
        <v>4.72</v>
      </c>
      <c r="E1210">
        <v>17</v>
      </c>
      <c r="F1210" t="s">
        <v>79</v>
      </c>
      <c r="G1210" t="s">
        <v>55</v>
      </c>
      <c r="H1210" t="s">
        <v>46</v>
      </c>
      <c r="I1210" t="s">
        <v>1690</v>
      </c>
      <c r="K1210"/>
      <c r="L1210" t="s">
        <v>1806</v>
      </c>
      <c r="M1210" t="s">
        <v>26</v>
      </c>
      <c r="N1210">
        <v>2</v>
      </c>
      <c r="P1210" t="s">
        <v>27</v>
      </c>
      <c r="Q1210" t="s">
        <v>1807</v>
      </c>
      <c r="S1210" t="s">
        <v>29</v>
      </c>
    </row>
    <row r="1211" spans="1:19" hidden="1" x14ac:dyDescent="0.2">
      <c r="A1211">
        <v>500</v>
      </c>
      <c r="B1211" t="s">
        <v>1805</v>
      </c>
      <c r="C1211" t="s">
        <v>20</v>
      </c>
      <c r="D1211">
        <v>4.7</v>
      </c>
      <c r="E1211">
        <v>25</v>
      </c>
      <c r="F1211" t="s">
        <v>1363</v>
      </c>
      <c r="G1211" t="s">
        <v>31</v>
      </c>
      <c r="H1211" t="s">
        <v>46</v>
      </c>
      <c r="I1211" t="s">
        <v>1364</v>
      </c>
      <c r="K1211"/>
      <c r="L1211" t="s">
        <v>1806</v>
      </c>
      <c r="M1211" t="s">
        <v>26</v>
      </c>
      <c r="N1211">
        <v>2</v>
      </c>
      <c r="P1211" t="s">
        <v>27</v>
      </c>
      <c r="Q1211" t="s">
        <v>1807</v>
      </c>
      <c r="S1211" t="s">
        <v>29</v>
      </c>
    </row>
    <row r="1212" spans="1:19" hidden="1" x14ac:dyDescent="0.2">
      <c r="A1212">
        <v>500</v>
      </c>
      <c r="B1212" t="s">
        <v>1805</v>
      </c>
      <c r="C1212" t="s">
        <v>20</v>
      </c>
      <c r="D1212">
        <v>4.72</v>
      </c>
      <c r="E1212">
        <v>25</v>
      </c>
      <c r="F1212" t="s">
        <v>504</v>
      </c>
      <c r="G1212" t="s">
        <v>31</v>
      </c>
      <c r="H1212" t="s">
        <v>46</v>
      </c>
      <c r="I1212" t="s">
        <v>1808</v>
      </c>
      <c r="K1212"/>
      <c r="L1212" t="s">
        <v>1806</v>
      </c>
      <c r="M1212" t="s">
        <v>26</v>
      </c>
      <c r="N1212">
        <v>2</v>
      </c>
      <c r="P1212" t="s">
        <v>27</v>
      </c>
      <c r="Q1212" t="s">
        <v>1807</v>
      </c>
      <c r="S1212" t="s">
        <v>29</v>
      </c>
    </row>
    <row r="1213" spans="1:19" hidden="1" x14ac:dyDescent="0.2">
      <c r="A1213">
        <v>500</v>
      </c>
      <c r="B1213" t="s">
        <v>1805</v>
      </c>
      <c r="C1213" t="s">
        <v>20</v>
      </c>
      <c r="D1213">
        <v>4.7</v>
      </c>
      <c r="E1213">
        <v>25</v>
      </c>
      <c r="F1213" t="s">
        <v>504</v>
      </c>
      <c r="G1213" t="s">
        <v>98</v>
      </c>
      <c r="H1213" t="s">
        <v>23</v>
      </c>
      <c r="I1213" t="s">
        <v>1607</v>
      </c>
      <c r="K1213"/>
      <c r="L1213" t="s">
        <v>1806</v>
      </c>
      <c r="M1213" t="s">
        <v>26</v>
      </c>
      <c r="N1213">
        <v>2</v>
      </c>
      <c r="P1213" t="s">
        <v>27</v>
      </c>
      <c r="Q1213" t="s">
        <v>1807</v>
      </c>
      <c r="S1213" t="s">
        <v>29</v>
      </c>
    </row>
    <row r="1214" spans="1:19" hidden="1" x14ac:dyDescent="0.2">
      <c r="A1214">
        <v>501</v>
      </c>
      <c r="B1214" t="s">
        <v>1809</v>
      </c>
      <c r="C1214" t="s">
        <v>20</v>
      </c>
      <c r="D1214">
        <v>4.8899999999999997</v>
      </c>
      <c r="E1214">
        <v>25</v>
      </c>
      <c r="F1214" t="s">
        <v>1363</v>
      </c>
      <c r="G1214" t="s">
        <v>31</v>
      </c>
      <c r="H1214" t="s">
        <v>46</v>
      </c>
      <c r="I1214" t="s">
        <v>1364</v>
      </c>
      <c r="K1214"/>
      <c r="L1214" t="s">
        <v>1810</v>
      </c>
      <c r="M1214" t="s">
        <v>120</v>
      </c>
      <c r="N1214">
        <v>5</v>
      </c>
      <c r="P1214" t="s">
        <v>27</v>
      </c>
      <c r="Q1214" t="s">
        <v>1811</v>
      </c>
      <c r="S1214" t="s">
        <v>29</v>
      </c>
    </row>
    <row r="1215" spans="1:19" hidden="1" x14ac:dyDescent="0.2">
      <c r="A1215">
        <v>501</v>
      </c>
      <c r="B1215" t="s">
        <v>1809</v>
      </c>
      <c r="C1215" t="s">
        <v>20</v>
      </c>
      <c r="D1215">
        <v>4.84</v>
      </c>
      <c r="E1215">
        <v>25</v>
      </c>
      <c r="F1215" t="s">
        <v>1363</v>
      </c>
      <c r="I1215" t="s">
        <v>1539</v>
      </c>
      <c r="K1215"/>
      <c r="L1215" t="s">
        <v>1810</v>
      </c>
      <c r="M1215" t="s">
        <v>120</v>
      </c>
      <c r="N1215">
        <v>5</v>
      </c>
      <c r="P1215" t="s">
        <v>27</v>
      </c>
      <c r="Q1215" t="s">
        <v>1811</v>
      </c>
      <c r="S1215" t="s">
        <v>29</v>
      </c>
    </row>
    <row r="1216" spans="1:19" hidden="1" x14ac:dyDescent="0.2">
      <c r="A1216">
        <v>501</v>
      </c>
      <c r="B1216" t="s">
        <v>1809</v>
      </c>
      <c r="C1216" t="s">
        <v>20</v>
      </c>
      <c r="D1216">
        <v>4.8899999999999997</v>
      </c>
      <c r="E1216">
        <v>25</v>
      </c>
      <c r="F1216" t="s">
        <v>1363</v>
      </c>
      <c r="G1216" t="s">
        <v>98</v>
      </c>
      <c r="H1216" t="s">
        <v>23</v>
      </c>
      <c r="I1216" t="s">
        <v>1607</v>
      </c>
      <c r="K1216"/>
      <c r="L1216" t="s">
        <v>1810</v>
      </c>
      <c r="M1216" t="s">
        <v>120</v>
      </c>
      <c r="N1216">
        <v>5</v>
      </c>
      <c r="P1216" t="s">
        <v>27</v>
      </c>
      <c r="Q1216" t="s">
        <v>1811</v>
      </c>
      <c r="S1216" t="s">
        <v>29</v>
      </c>
    </row>
    <row r="1217" spans="1:19" hidden="1" x14ac:dyDescent="0.2">
      <c r="A1217">
        <v>502</v>
      </c>
      <c r="B1217" t="s">
        <v>1812</v>
      </c>
      <c r="C1217" t="s">
        <v>20</v>
      </c>
      <c r="D1217">
        <v>4.53</v>
      </c>
      <c r="E1217">
        <v>25</v>
      </c>
      <c r="F1217" t="s">
        <v>1363</v>
      </c>
      <c r="G1217" t="s">
        <v>31</v>
      </c>
      <c r="H1217" t="s">
        <v>46</v>
      </c>
      <c r="I1217" t="s">
        <v>1364</v>
      </c>
      <c r="K1217" s="1" t="s">
        <v>1813</v>
      </c>
      <c r="L1217" t="s">
        <v>1814</v>
      </c>
      <c r="M1217" t="s">
        <v>120</v>
      </c>
      <c r="N1217">
        <v>5</v>
      </c>
      <c r="P1217" t="s">
        <v>27</v>
      </c>
      <c r="Q1217" t="s">
        <v>1815</v>
      </c>
      <c r="S1217" t="s">
        <v>29</v>
      </c>
    </row>
    <row r="1218" spans="1:19" hidden="1" x14ac:dyDescent="0.2">
      <c r="A1218">
        <v>502</v>
      </c>
      <c r="B1218" t="s">
        <v>1812</v>
      </c>
      <c r="C1218" t="s">
        <v>20</v>
      </c>
      <c r="D1218">
        <v>4.57</v>
      </c>
      <c r="E1218">
        <v>25</v>
      </c>
      <c r="F1218" t="s">
        <v>504</v>
      </c>
      <c r="G1218" t="s">
        <v>63</v>
      </c>
      <c r="H1218" t="s">
        <v>46</v>
      </c>
      <c r="I1218" t="s">
        <v>1549</v>
      </c>
      <c r="K1218" s="1" t="s">
        <v>1813</v>
      </c>
      <c r="L1218" t="s">
        <v>1814</v>
      </c>
      <c r="M1218" t="s">
        <v>120</v>
      </c>
      <c r="N1218">
        <v>5</v>
      </c>
      <c r="P1218" t="s">
        <v>27</v>
      </c>
      <c r="Q1218" t="s">
        <v>1815</v>
      </c>
      <c r="S1218" t="s">
        <v>29</v>
      </c>
    </row>
    <row r="1219" spans="1:19" hidden="1" x14ac:dyDescent="0.2">
      <c r="A1219">
        <v>502</v>
      </c>
      <c r="B1219" t="s">
        <v>1812</v>
      </c>
      <c r="C1219" t="s">
        <v>20</v>
      </c>
      <c r="D1219">
        <v>4.53</v>
      </c>
      <c r="E1219">
        <v>25</v>
      </c>
      <c r="F1219" t="s">
        <v>504</v>
      </c>
      <c r="G1219" t="s">
        <v>98</v>
      </c>
      <c r="H1219" t="s">
        <v>23</v>
      </c>
      <c r="I1219" t="s">
        <v>1607</v>
      </c>
      <c r="K1219" s="1" t="s">
        <v>1813</v>
      </c>
      <c r="L1219" t="s">
        <v>1814</v>
      </c>
      <c r="M1219" t="s">
        <v>120</v>
      </c>
      <c r="N1219">
        <v>5</v>
      </c>
      <c r="P1219" t="s">
        <v>27</v>
      </c>
      <c r="Q1219" t="s">
        <v>1815</v>
      </c>
      <c r="S1219" t="s">
        <v>29</v>
      </c>
    </row>
    <row r="1220" spans="1:19" hidden="1" x14ac:dyDescent="0.2">
      <c r="A1220">
        <v>503</v>
      </c>
      <c r="B1220" t="s">
        <v>1816</v>
      </c>
      <c r="C1220" t="s">
        <v>20</v>
      </c>
      <c r="D1220">
        <v>3.95</v>
      </c>
      <c r="E1220">
        <v>25</v>
      </c>
      <c r="F1220" t="s">
        <v>1363</v>
      </c>
      <c r="G1220" t="s">
        <v>31</v>
      </c>
      <c r="H1220" t="s">
        <v>46</v>
      </c>
      <c r="I1220" t="s">
        <v>1364</v>
      </c>
      <c r="K1220" t="e">
        <f>- Other measurement: G32</f>
        <v>#NAME?</v>
      </c>
      <c r="L1220" t="s">
        <v>1817</v>
      </c>
      <c r="M1220" t="s">
        <v>120</v>
      </c>
      <c r="N1220">
        <v>5</v>
      </c>
      <c r="P1220" t="s">
        <v>27</v>
      </c>
      <c r="Q1220" t="s">
        <v>1818</v>
      </c>
      <c r="S1220" t="s">
        <v>29</v>
      </c>
    </row>
    <row r="1221" spans="1:19" hidden="1" x14ac:dyDescent="0.2">
      <c r="A1221">
        <v>503</v>
      </c>
      <c r="B1221" t="s">
        <v>1816</v>
      </c>
      <c r="C1221" t="s">
        <v>20</v>
      </c>
      <c r="D1221">
        <v>3.89</v>
      </c>
      <c r="E1221">
        <v>25</v>
      </c>
      <c r="F1221" t="s">
        <v>504</v>
      </c>
      <c r="G1221" t="s">
        <v>63</v>
      </c>
      <c r="H1221" t="s">
        <v>46</v>
      </c>
      <c r="I1221" t="s">
        <v>1549</v>
      </c>
      <c r="K1221" t="e">
        <f>- Other measurement: G32</f>
        <v>#NAME?</v>
      </c>
      <c r="L1221" t="s">
        <v>1817</v>
      </c>
      <c r="M1221" t="s">
        <v>120</v>
      </c>
      <c r="N1221">
        <v>5</v>
      </c>
      <c r="P1221" t="s">
        <v>27</v>
      </c>
      <c r="Q1221" t="s">
        <v>1818</v>
      </c>
      <c r="S1221" t="s">
        <v>29</v>
      </c>
    </row>
    <row r="1222" spans="1:19" hidden="1" x14ac:dyDescent="0.2">
      <c r="A1222">
        <v>503</v>
      </c>
      <c r="B1222" t="s">
        <v>1816</v>
      </c>
      <c r="C1222" t="s">
        <v>20</v>
      </c>
      <c r="D1222">
        <v>4.25</v>
      </c>
      <c r="E1222">
        <v>22</v>
      </c>
      <c r="F1222" t="s">
        <v>1819</v>
      </c>
      <c r="G1222" t="s">
        <v>31</v>
      </c>
      <c r="H1222" t="s">
        <v>23</v>
      </c>
      <c r="I1222" t="s">
        <v>1479</v>
      </c>
      <c r="K1222" t="e">
        <f>- Other measurement: G32</f>
        <v>#NAME?</v>
      </c>
      <c r="L1222" t="s">
        <v>1817</v>
      </c>
      <c r="M1222" t="s">
        <v>120</v>
      </c>
      <c r="N1222">
        <v>5</v>
      </c>
      <c r="P1222" t="s">
        <v>27</v>
      </c>
      <c r="Q1222" t="s">
        <v>1818</v>
      </c>
      <c r="S1222" t="s">
        <v>29</v>
      </c>
    </row>
    <row r="1223" spans="1:19" hidden="1" x14ac:dyDescent="0.2">
      <c r="A1223">
        <v>503</v>
      </c>
      <c r="B1223" t="s">
        <v>1816</v>
      </c>
      <c r="C1223" t="s">
        <v>20</v>
      </c>
      <c r="D1223">
        <v>3.95</v>
      </c>
      <c r="E1223">
        <v>25</v>
      </c>
      <c r="F1223" t="s">
        <v>1819</v>
      </c>
      <c r="G1223" t="s">
        <v>98</v>
      </c>
      <c r="H1223" t="s">
        <v>23</v>
      </c>
      <c r="I1223" t="s">
        <v>1607</v>
      </c>
      <c r="K1223" t="e">
        <f>- Other measurement: G32</f>
        <v>#NAME?</v>
      </c>
      <c r="L1223" t="s">
        <v>1817</v>
      </c>
      <c r="M1223" t="s">
        <v>120</v>
      </c>
      <c r="N1223">
        <v>5</v>
      </c>
      <c r="P1223" t="s">
        <v>27</v>
      </c>
      <c r="Q1223" t="s">
        <v>1818</v>
      </c>
      <c r="S1223" t="s">
        <v>29</v>
      </c>
    </row>
    <row r="1224" spans="1:19" hidden="1" x14ac:dyDescent="0.2">
      <c r="A1224">
        <v>504</v>
      </c>
      <c r="B1224" t="s">
        <v>1820</v>
      </c>
      <c r="C1224" t="s">
        <v>20</v>
      </c>
      <c r="D1224">
        <v>5.3</v>
      </c>
      <c r="E1224">
        <v>17</v>
      </c>
      <c r="F1224" t="s">
        <v>79</v>
      </c>
      <c r="G1224" t="s">
        <v>55</v>
      </c>
      <c r="H1224" t="s">
        <v>46</v>
      </c>
      <c r="I1224" t="s">
        <v>1690</v>
      </c>
      <c r="K1224"/>
      <c r="L1224" t="s">
        <v>1821</v>
      </c>
      <c r="M1224" t="s">
        <v>771</v>
      </c>
      <c r="N1224">
        <v>4</v>
      </c>
      <c r="P1224" t="s">
        <v>27</v>
      </c>
      <c r="Q1224" t="s">
        <v>1822</v>
      </c>
      <c r="S1224" t="s">
        <v>29</v>
      </c>
    </row>
    <row r="1225" spans="1:19" hidden="1" x14ac:dyDescent="0.2">
      <c r="A1225">
        <v>504</v>
      </c>
      <c r="B1225" t="s">
        <v>1820</v>
      </c>
      <c r="C1225" t="s">
        <v>20</v>
      </c>
      <c r="D1225">
        <v>5.17</v>
      </c>
      <c r="E1225">
        <v>25</v>
      </c>
      <c r="F1225" t="s">
        <v>1363</v>
      </c>
      <c r="G1225" t="s">
        <v>31</v>
      </c>
      <c r="H1225" t="s">
        <v>46</v>
      </c>
      <c r="I1225" t="s">
        <v>1364</v>
      </c>
      <c r="K1225"/>
      <c r="L1225" t="s">
        <v>1821</v>
      </c>
      <c r="M1225" t="s">
        <v>771</v>
      </c>
      <c r="N1225">
        <v>4</v>
      </c>
      <c r="P1225" t="s">
        <v>27</v>
      </c>
      <c r="Q1225" t="s">
        <v>1822</v>
      </c>
      <c r="S1225" t="s">
        <v>29</v>
      </c>
    </row>
    <row r="1226" spans="1:19" hidden="1" x14ac:dyDescent="0.2">
      <c r="A1226">
        <v>504</v>
      </c>
      <c r="B1226" t="s">
        <v>1820</v>
      </c>
      <c r="C1226" t="s">
        <v>20</v>
      </c>
      <c r="D1226">
        <v>5.17</v>
      </c>
      <c r="E1226">
        <v>25</v>
      </c>
      <c r="F1226" t="s">
        <v>1363</v>
      </c>
      <c r="G1226" t="s">
        <v>98</v>
      </c>
      <c r="H1226" t="s">
        <v>23</v>
      </c>
      <c r="I1226" t="s">
        <v>1607</v>
      </c>
      <c r="K1226"/>
      <c r="L1226" t="s">
        <v>1821</v>
      </c>
      <c r="M1226" t="s">
        <v>771</v>
      </c>
      <c r="N1226">
        <v>4</v>
      </c>
      <c r="P1226" t="s">
        <v>27</v>
      </c>
      <c r="Q1226" t="s">
        <v>1822</v>
      </c>
      <c r="S1226" t="s">
        <v>29</v>
      </c>
    </row>
    <row r="1227" spans="1:19" hidden="1" x14ac:dyDescent="0.2">
      <c r="A1227">
        <v>505</v>
      </c>
      <c r="B1227" t="s">
        <v>1823</v>
      </c>
      <c r="C1227" t="s">
        <v>20</v>
      </c>
      <c r="D1227">
        <v>4.79</v>
      </c>
      <c r="E1227">
        <v>1.85</v>
      </c>
      <c r="F1227" t="s">
        <v>364</v>
      </c>
      <c r="G1227" t="s">
        <v>240</v>
      </c>
      <c r="H1227" t="s">
        <v>46</v>
      </c>
      <c r="I1227" t="s">
        <v>1479</v>
      </c>
      <c r="K1227" t="e">
        <f>- Other measurement: G32</f>
        <v>#NAME?</v>
      </c>
      <c r="L1227" t="s">
        <v>1824</v>
      </c>
      <c r="M1227" t="s">
        <v>26</v>
      </c>
      <c r="N1227">
        <v>2</v>
      </c>
      <c r="P1227" t="s">
        <v>27</v>
      </c>
      <c r="Q1227" t="s">
        <v>1825</v>
      </c>
      <c r="S1227" t="s">
        <v>29</v>
      </c>
    </row>
    <row r="1228" spans="1:19" hidden="1" x14ac:dyDescent="0.2">
      <c r="A1228">
        <v>505</v>
      </c>
      <c r="B1228" t="s">
        <v>1823</v>
      </c>
      <c r="C1228" t="s">
        <v>20</v>
      </c>
      <c r="D1228">
        <v>4.91</v>
      </c>
      <c r="E1228">
        <v>25</v>
      </c>
      <c r="F1228" t="s">
        <v>504</v>
      </c>
      <c r="G1228" t="s">
        <v>31</v>
      </c>
      <c r="H1228" t="s">
        <v>46</v>
      </c>
      <c r="I1228" t="s">
        <v>1808</v>
      </c>
      <c r="K1228" t="e">
        <f>- Other measurement: G32</f>
        <v>#NAME?</v>
      </c>
      <c r="L1228" t="s">
        <v>1824</v>
      </c>
      <c r="M1228" t="s">
        <v>26</v>
      </c>
      <c r="N1228">
        <v>2</v>
      </c>
      <c r="P1228" t="s">
        <v>27</v>
      </c>
      <c r="Q1228" t="s">
        <v>1825</v>
      </c>
      <c r="S1228" t="s">
        <v>29</v>
      </c>
    </row>
    <row r="1229" spans="1:19" hidden="1" x14ac:dyDescent="0.2">
      <c r="A1229">
        <v>506</v>
      </c>
      <c r="B1229" t="s">
        <v>1826</v>
      </c>
      <c r="C1229" t="s">
        <v>20</v>
      </c>
      <c r="D1229">
        <v>6.59</v>
      </c>
      <c r="E1229">
        <v>25</v>
      </c>
      <c r="F1229" t="s">
        <v>1827</v>
      </c>
      <c r="H1229" t="s">
        <v>23</v>
      </c>
      <c r="I1229" t="s">
        <v>1391</v>
      </c>
      <c r="K1229"/>
      <c r="L1229" t="s">
        <v>1828</v>
      </c>
      <c r="M1229" t="s">
        <v>26</v>
      </c>
      <c r="N1229">
        <v>2</v>
      </c>
      <c r="P1229" t="s">
        <v>27</v>
      </c>
      <c r="Q1229" t="s">
        <v>1829</v>
      </c>
      <c r="S1229" t="s">
        <v>29</v>
      </c>
    </row>
    <row r="1230" spans="1:19" hidden="1" x14ac:dyDescent="0.2">
      <c r="A1230">
        <v>509</v>
      </c>
      <c r="B1230" t="s">
        <v>1830</v>
      </c>
      <c r="C1230" t="s">
        <v>20</v>
      </c>
      <c r="D1230">
        <v>-1</v>
      </c>
      <c r="E1230">
        <v>25</v>
      </c>
      <c r="F1230" t="s">
        <v>1614</v>
      </c>
      <c r="G1230" t="s">
        <v>75</v>
      </c>
      <c r="H1230" t="s">
        <v>46</v>
      </c>
      <c r="I1230" t="s">
        <v>1509</v>
      </c>
      <c r="K1230"/>
      <c r="L1230" t="s">
        <v>1831</v>
      </c>
      <c r="M1230" t="s">
        <v>120</v>
      </c>
      <c r="N1230">
        <v>5</v>
      </c>
      <c r="P1230" t="s">
        <v>27</v>
      </c>
      <c r="Q1230" t="s">
        <v>1832</v>
      </c>
      <c r="S1230" t="s">
        <v>29</v>
      </c>
    </row>
    <row r="1231" spans="1:19" x14ac:dyDescent="0.2">
      <c r="A1231">
        <v>510</v>
      </c>
      <c r="B1231" t="s">
        <v>1833</v>
      </c>
      <c r="C1231" t="s">
        <v>20</v>
      </c>
      <c r="D1231">
        <v>2.6259999999999999</v>
      </c>
      <c r="E1231">
        <v>25</v>
      </c>
      <c r="F1231" s="1" t="s">
        <v>1654</v>
      </c>
      <c r="G1231" t="s">
        <v>31</v>
      </c>
      <c r="H1231" t="s">
        <v>36</v>
      </c>
      <c r="I1231" t="s">
        <v>1355</v>
      </c>
      <c r="L1231" t="s">
        <v>1834</v>
      </c>
      <c r="M1231" t="s">
        <v>26</v>
      </c>
      <c r="N1231">
        <v>2</v>
      </c>
      <c r="P1231" t="s">
        <v>27</v>
      </c>
      <c r="Q1231" t="s">
        <v>1835</v>
      </c>
      <c r="S1231" t="s">
        <v>29</v>
      </c>
    </row>
    <row r="1232" spans="1:19" x14ac:dyDescent="0.2">
      <c r="A1232">
        <v>510</v>
      </c>
      <c r="B1232" t="s">
        <v>1833</v>
      </c>
      <c r="C1232" t="s">
        <v>20</v>
      </c>
      <c r="D1232">
        <v>2.6539999999999999</v>
      </c>
      <c r="E1232">
        <v>20</v>
      </c>
      <c r="F1232" s="1" t="s">
        <v>1654</v>
      </c>
      <c r="G1232" t="s">
        <v>1501</v>
      </c>
      <c r="H1232" t="s">
        <v>36</v>
      </c>
      <c r="I1232" t="s">
        <v>1502</v>
      </c>
      <c r="L1232" t="s">
        <v>1834</v>
      </c>
      <c r="M1232" t="s">
        <v>26</v>
      </c>
      <c r="N1232">
        <v>2</v>
      </c>
      <c r="P1232" t="s">
        <v>27</v>
      </c>
      <c r="Q1232" t="s">
        <v>1835</v>
      </c>
      <c r="S1232" t="s">
        <v>29</v>
      </c>
    </row>
    <row r="1233" spans="1:19" hidden="1" x14ac:dyDescent="0.2">
      <c r="A1233">
        <v>510</v>
      </c>
      <c r="B1233" t="s">
        <v>1833</v>
      </c>
      <c r="C1233" t="s">
        <v>20</v>
      </c>
      <c r="D1233">
        <v>2.4700000000000002</v>
      </c>
      <c r="E1233">
        <v>25</v>
      </c>
      <c r="F1233" t="s">
        <v>1836</v>
      </c>
      <c r="G1233" t="s">
        <v>75</v>
      </c>
      <c r="H1233" t="s">
        <v>46</v>
      </c>
      <c r="I1233" t="s">
        <v>1583</v>
      </c>
      <c r="K1233"/>
      <c r="L1233" t="s">
        <v>1834</v>
      </c>
      <c r="M1233" t="s">
        <v>26</v>
      </c>
      <c r="N1233">
        <v>2</v>
      </c>
      <c r="P1233" t="s">
        <v>27</v>
      </c>
      <c r="Q1233" t="s">
        <v>1835</v>
      </c>
      <c r="S1233" t="s">
        <v>29</v>
      </c>
    </row>
    <row r="1234" spans="1:19" x14ac:dyDescent="0.2">
      <c r="A1234">
        <v>511</v>
      </c>
      <c r="B1234" t="s">
        <v>1837</v>
      </c>
      <c r="C1234" t="s">
        <v>20</v>
      </c>
      <c r="D1234">
        <v>0.60699999999999998</v>
      </c>
      <c r="E1234">
        <v>25</v>
      </c>
      <c r="F1234" s="1" t="s">
        <v>1838</v>
      </c>
      <c r="G1234" t="s">
        <v>31</v>
      </c>
      <c r="H1234" t="s">
        <v>36</v>
      </c>
      <c r="I1234" t="s">
        <v>1355</v>
      </c>
      <c r="K1234" s="4" t="e">
        <f>- Other measurement: K10</f>
        <v>#NAME?</v>
      </c>
      <c r="L1234" t="s">
        <v>1839</v>
      </c>
      <c r="M1234" t="s">
        <v>26</v>
      </c>
      <c r="N1234">
        <v>2</v>
      </c>
      <c r="P1234" t="s">
        <v>27</v>
      </c>
      <c r="Q1234" t="s">
        <v>1840</v>
      </c>
      <c r="S1234" t="s">
        <v>29</v>
      </c>
    </row>
    <row r="1235" spans="1:19" x14ac:dyDescent="0.2">
      <c r="A1235">
        <v>511</v>
      </c>
      <c r="B1235" t="s">
        <v>1837</v>
      </c>
      <c r="C1235" t="s">
        <v>20</v>
      </c>
      <c r="D1235">
        <v>0.67</v>
      </c>
      <c r="E1235">
        <v>20</v>
      </c>
      <c r="F1235" s="1" t="s">
        <v>1838</v>
      </c>
      <c r="G1235" t="s">
        <v>1501</v>
      </c>
      <c r="H1235" t="s">
        <v>36</v>
      </c>
      <c r="I1235" t="s">
        <v>1502</v>
      </c>
      <c r="K1235" s="4" t="e">
        <f>- Other measurement: K10</f>
        <v>#NAME?</v>
      </c>
      <c r="L1235" t="s">
        <v>1839</v>
      </c>
      <c r="M1235" t="s">
        <v>26</v>
      </c>
      <c r="N1235">
        <v>2</v>
      </c>
      <c r="P1235" t="s">
        <v>27</v>
      </c>
      <c r="Q1235" t="s">
        <v>1840</v>
      </c>
      <c r="S1235" t="s">
        <v>29</v>
      </c>
    </row>
    <row r="1236" spans="1:19" hidden="1" x14ac:dyDescent="0.2">
      <c r="A1236">
        <v>511</v>
      </c>
      <c r="B1236" t="s">
        <v>1837</v>
      </c>
      <c r="C1236" t="s">
        <v>20</v>
      </c>
      <c r="D1236">
        <v>0.92</v>
      </c>
      <c r="E1236">
        <v>25</v>
      </c>
      <c r="F1236" t="s">
        <v>1841</v>
      </c>
      <c r="G1236" t="s">
        <v>75</v>
      </c>
      <c r="H1236" t="s">
        <v>46</v>
      </c>
      <c r="I1236" t="s">
        <v>1583</v>
      </c>
      <c r="K1236" t="e">
        <f>- Other measurement: K10</f>
        <v>#NAME?</v>
      </c>
      <c r="L1236" t="s">
        <v>1839</v>
      </c>
      <c r="M1236" t="s">
        <v>26</v>
      </c>
      <c r="N1236">
        <v>2</v>
      </c>
      <c r="P1236" t="s">
        <v>27</v>
      </c>
      <c r="Q1236" t="s">
        <v>1840</v>
      </c>
      <c r="S1236" t="s">
        <v>29</v>
      </c>
    </row>
    <row r="1237" spans="1:19" hidden="1" x14ac:dyDescent="0.2">
      <c r="A1237">
        <v>512</v>
      </c>
      <c r="B1237" t="s">
        <v>1842</v>
      </c>
      <c r="C1237" t="s">
        <v>20</v>
      </c>
      <c r="D1237">
        <v>1.96</v>
      </c>
      <c r="E1237">
        <v>25</v>
      </c>
      <c r="F1237" t="s">
        <v>1843</v>
      </c>
      <c r="G1237" t="s">
        <v>31</v>
      </c>
      <c r="H1237" t="s">
        <v>23</v>
      </c>
      <c r="I1237" t="s">
        <v>1808</v>
      </c>
      <c r="K1237"/>
      <c r="L1237" t="s">
        <v>1844</v>
      </c>
      <c r="M1237" t="s">
        <v>26</v>
      </c>
      <c r="N1237">
        <v>2</v>
      </c>
      <c r="P1237" t="s">
        <v>27</v>
      </c>
      <c r="Q1237" t="s">
        <v>1845</v>
      </c>
      <c r="S1237" t="s">
        <v>29</v>
      </c>
    </row>
    <row r="1238" spans="1:19" hidden="1" x14ac:dyDescent="0.2">
      <c r="A1238">
        <v>513</v>
      </c>
      <c r="B1238" t="s">
        <v>1846</v>
      </c>
      <c r="C1238" t="s">
        <v>20</v>
      </c>
      <c r="D1238">
        <v>0.98</v>
      </c>
      <c r="E1238">
        <v>22</v>
      </c>
      <c r="F1238" t="s">
        <v>1694</v>
      </c>
      <c r="G1238" t="s">
        <v>75</v>
      </c>
      <c r="H1238" t="s">
        <v>23</v>
      </c>
      <c r="I1238" t="s">
        <v>1479</v>
      </c>
      <c r="K1238"/>
      <c r="L1238" t="s">
        <v>1847</v>
      </c>
      <c r="M1238" t="s">
        <v>26</v>
      </c>
      <c r="N1238">
        <v>2</v>
      </c>
      <c r="P1238" t="s">
        <v>27</v>
      </c>
      <c r="Q1238" t="s">
        <v>1848</v>
      </c>
      <c r="S1238" t="s">
        <v>29</v>
      </c>
    </row>
    <row r="1239" spans="1:19" hidden="1" x14ac:dyDescent="0.2">
      <c r="A1239">
        <v>514</v>
      </c>
      <c r="B1239" t="s">
        <v>1849</v>
      </c>
      <c r="C1239" t="s">
        <v>20</v>
      </c>
      <c r="D1239">
        <v>2.54</v>
      </c>
      <c r="E1239">
        <v>20.5</v>
      </c>
      <c r="F1239" t="s">
        <v>1850</v>
      </c>
      <c r="G1239" t="s">
        <v>31</v>
      </c>
      <c r="H1239" t="s">
        <v>23</v>
      </c>
      <c r="I1239" t="s">
        <v>1479</v>
      </c>
      <c r="K1239"/>
      <c r="L1239" t="s">
        <v>1851</v>
      </c>
      <c r="M1239" t="s">
        <v>26</v>
      </c>
      <c r="N1239">
        <v>2</v>
      </c>
      <c r="P1239" t="s">
        <v>27</v>
      </c>
      <c r="Q1239" t="s">
        <v>1852</v>
      </c>
      <c r="S1239" t="s">
        <v>29</v>
      </c>
    </row>
    <row r="1240" spans="1:19" hidden="1" x14ac:dyDescent="0.2">
      <c r="A1240">
        <v>514</v>
      </c>
      <c r="B1240" t="s">
        <v>1849</v>
      </c>
      <c r="C1240" t="s">
        <v>20</v>
      </c>
      <c r="D1240">
        <v>2.59</v>
      </c>
      <c r="E1240">
        <v>25</v>
      </c>
      <c r="F1240" t="s">
        <v>1843</v>
      </c>
      <c r="H1240" t="s">
        <v>23</v>
      </c>
      <c r="I1240" t="s">
        <v>1808</v>
      </c>
      <c r="K1240"/>
      <c r="L1240" t="s">
        <v>1851</v>
      </c>
      <c r="M1240" t="s">
        <v>26</v>
      </c>
      <c r="N1240">
        <v>2</v>
      </c>
      <c r="P1240" t="s">
        <v>27</v>
      </c>
      <c r="Q1240" t="s">
        <v>1852</v>
      </c>
      <c r="S1240" t="s">
        <v>29</v>
      </c>
    </row>
    <row r="1241" spans="1:19" x14ac:dyDescent="0.2">
      <c r="A1241">
        <v>515</v>
      </c>
      <c r="B1241" t="s">
        <v>1853</v>
      </c>
      <c r="C1241" t="s">
        <v>20</v>
      </c>
      <c r="D1241">
        <v>4.5439999999999996</v>
      </c>
      <c r="E1241">
        <v>25</v>
      </c>
      <c r="F1241" s="1" t="s">
        <v>1854</v>
      </c>
      <c r="G1241" t="s">
        <v>31</v>
      </c>
      <c r="H1241" t="s">
        <v>36</v>
      </c>
      <c r="I1241" t="s">
        <v>1355</v>
      </c>
      <c r="K1241" s="4" t="e">
        <f>- Other measurements: K10, P56</f>
        <v>#NAME?</v>
      </c>
      <c r="L1241" t="s">
        <v>1855</v>
      </c>
      <c r="M1241" t="s">
        <v>26</v>
      </c>
      <c r="N1241">
        <v>2</v>
      </c>
      <c r="P1241" t="s">
        <v>27</v>
      </c>
      <c r="Q1241" t="s">
        <v>1856</v>
      </c>
      <c r="S1241" t="s">
        <v>29</v>
      </c>
    </row>
    <row r="1242" spans="1:19" hidden="1" x14ac:dyDescent="0.2">
      <c r="A1242">
        <v>518</v>
      </c>
      <c r="B1242" t="s">
        <v>1857</v>
      </c>
      <c r="C1242" t="s">
        <v>20</v>
      </c>
      <c r="D1242">
        <v>3.27</v>
      </c>
      <c r="E1242">
        <v>25</v>
      </c>
      <c r="F1242" t="s">
        <v>1858</v>
      </c>
      <c r="G1242" t="s">
        <v>75</v>
      </c>
      <c r="H1242" t="s">
        <v>46</v>
      </c>
      <c r="I1242" t="s">
        <v>1583</v>
      </c>
      <c r="K1242"/>
      <c r="L1242" t="s">
        <v>1859</v>
      </c>
      <c r="M1242" t="s">
        <v>26</v>
      </c>
      <c r="N1242">
        <v>2</v>
      </c>
      <c r="P1242" t="s">
        <v>27</v>
      </c>
      <c r="Q1242" t="s">
        <v>1860</v>
      </c>
      <c r="S1242" t="s">
        <v>29</v>
      </c>
    </row>
    <row r="1243" spans="1:19" hidden="1" x14ac:dyDescent="0.2">
      <c r="A1243">
        <v>519</v>
      </c>
      <c r="B1243" t="s">
        <v>1861</v>
      </c>
      <c r="C1243" t="s">
        <v>20</v>
      </c>
      <c r="D1243">
        <v>2.67</v>
      </c>
      <c r="E1243">
        <v>25</v>
      </c>
      <c r="F1243" t="s">
        <v>1858</v>
      </c>
      <c r="G1243" t="s">
        <v>75</v>
      </c>
      <c r="H1243" t="s">
        <v>46</v>
      </c>
      <c r="I1243" t="s">
        <v>1583</v>
      </c>
      <c r="K1243"/>
      <c r="L1243" t="s">
        <v>1862</v>
      </c>
      <c r="M1243" t="s">
        <v>26</v>
      </c>
      <c r="N1243">
        <v>2</v>
      </c>
      <c r="P1243" t="s">
        <v>27</v>
      </c>
      <c r="Q1243" t="s">
        <v>1863</v>
      </c>
      <c r="S1243" t="s">
        <v>29</v>
      </c>
    </row>
    <row r="1244" spans="1:19" hidden="1" x14ac:dyDescent="0.2">
      <c r="A1244">
        <v>520</v>
      </c>
      <c r="B1244" t="s">
        <v>1864</v>
      </c>
      <c r="C1244" t="s">
        <v>20</v>
      </c>
      <c r="D1244">
        <v>-4.8099999999999996</v>
      </c>
      <c r="E1244" t="s">
        <v>1512</v>
      </c>
      <c r="F1244" t="s">
        <v>1617</v>
      </c>
      <c r="G1244" t="s">
        <v>75</v>
      </c>
      <c r="H1244" t="s">
        <v>23</v>
      </c>
      <c r="I1244" t="s">
        <v>1514</v>
      </c>
      <c r="K1244"/>
      <c r="L1244" t="s">
        <v>1865</v>
      </c>
      <c r="M1244" t="s">
        <v>26</v>
      </c>
      <c r="N1244">
        <v>2</v>
      </c>
      <c r="P1244" t="s">
        <v>27</v>
      </c>
      <c r="Q1244" t="s">
        <v>1866</v>
      </c>
      <c r="S1244" t="s">
        <v>29</v>
      </c>
    </row>
    <row r="1245" spans="1:19" hidden="1" x14ac:dyDescent="0.2">
      <c r="A1245">
        <v>520</v>
      </c>
      <c r="B1245" t="s">
        <v>1864</v>
      </c>
      <c r="C1245" t="s">
        <v>20</v>
      </c>
      <c r="D1245">
        <v>-4.9800000000000004</v>
      </c>
      <c r="E1245" t="s">
        <v>1620</v>
      </c>
      <c r="F1245" t="s">
        <v>1623</v>
      </c>
      <c r="G1245" t="s">
        <v>75</v>
      </c>
      <c r="H1245" t="s">
        <v>23</v>
      </c>
      <c r="I1245" t="s">
        <v>1622</v>
      </c>
      <c r="K1245"/>
      <c r="L1245" t="s">
        <v>1865</v>
      </c>
      <c r="M1245" t="s">
        <v>26</v>
      </c>
      <c r="N1245">
        <v>2</v>
      </c>
      <c r="P1245" t="s">
        <v>27</v>
      </c>
      <c r="Q1245" t="s">
        <v>1866</v>
      </c>
      <c r="S1245" t="s">
        <v>29</v>
      </c>
    </row>
    <row r="1246" spans="1:19" hidden="1" x14ac:dyDescent="0.2">
      <c r="A1246">
        <v>520</v>
      </c>
      <c r="B1246" t="s">
        <v>1864</v>
      </c>
      <c r="C1246" t="s">
        <v>20</v>
      </c>
      <c r="D1246">
        <v>-4.67</v>
      </c>
      <c r="E1246" t="s">
        <v>1620</v>
      </c>
      <c r="F1246" t="s">
        <v>1746</v>
      </c>
      <c r="G1246" t="s">
        <v>75</v>
      </c>
      <c r="H1246" t="s">
        <v>23</v>
      </c>
      <c r="I1246" t="s">
        <v>1622</v>
      </c>
      <c r="K1246"/>
      <c r="L1246" t="s">
        <v>1865</v>
      </c>
      <c r="M1246" t="s">
        <v>26</v>
      </c>
      <c r="N1246">
        <v>2</v>
      </c>
      <c r="P1246" t="s">
        <v>27</v>
      </c>
      <c r="Q1246" t="s">
        <v>1866</v>
      </c>
      <c r="S1246" t="s">
        <v>29</v>
      </c>
    </row>
    <row r="1247" spans="1:19" hidden="1" x14ac:dyDescent="0.2">
      <c r="A1247">
        <v>520</v>
      </c>
      <c r="B1247" t="s">
        <v>1864</v>
      </c>
      <c r="C1247" t="s">
        <v>20</v>
      </c>
      <c r="D1247">
        <v>-4.8499999999999996</v>
      </c>
      <c r="E1247">
        <v>25</v>
      </c>
      <c r="F1247" t="s">
        <v>1867</v>
      </c>
      <c r="G1247" t="s">
        <v>75</v>
      </c>
      <c r="H1247" t="s">
        <v>23</v>
      </c>
      <c r="I1247" t="s">
        <v>1748</v>
      </c>
      <c r="K1247"/>
      <c r="L1247" t="s">
        <v>1865</v>
      </c>
      <c r="M1247" t="s">
        <v>26</v>
      </c>
      <c r="N1247">
        <v>2</v>
      </c>
      <c r="P1247" t="s">
        <v>27</v>
      </c>
      <c r="Q1247" t="s">
        <v>1866</v>
      </c>
      <c r="S1247" t="s">
        <v>29</v>
      </c>
    </row>
    <row r="1248" spans="1:19" hidden="1" x14ac:dyDescent="0.2">
      <c r="A1248">
        <v>521</v>
      </c>
      <c r="B1248" t="s">
        <v>1868</v>
      </c>
      <c r="C1248" t="s">
        <v>20</v>
      </c>
      <c r="D1248">
        <v>-4.53</v>
      </c>
      <c r="E1248" t="s">
        <v>1512</v>
      </c>
      <c r="F1248" t="s">
        <v>1617</v>
      </c>
      <c r="G1248" t="s">
        <v>75</v>
      </c>
      <c r="H1248" t="s">
        <v>23</v>
      </c>
      <c r="I1248" t="s">
        <v>1514</v>
      </c>
      <c r="K1248"/>
      <c r="L1248" t="s">
        <v>1869</v>
      </c>
      <c r="M1248" t="s">
        <v>120</v>
      </c>
      <c r="N1248">
        <v>5</v>
      </c>
      <c r="P1248" t="s">
        <v>27</v>
      </c>
      <c r="Q1248" t="s">
        <v>1870</v>
      </c>
      <c r="S1248" t="s">
        <v>29</v>
      </c>
    </row>
    <row r="1249" spans="1:19" hidden="1" x14ac:dyDescent="0.2">
      <c r="A1249">
        <v>521</v>
      </c>
      <c r="B1249" t="s">
        <v>1868</v>
      </c>
      <c r="C1249" t="s">
        <v>20</v>
      </c>
      <c r="D1249">
        <v>-4.42</v>
      </c>
      <c r="E1249" t="s">
        <v>1620</v>
      </c>
      <c r="F1249" t="s">
        <v>1623</v>
      </c>
      <c r="G1249" t="s">
        <v>75</v>
      </c>
      <c r="H1249" t="s">
        <v>23</v>
      </c>
      <c r="I1249" t="s">
        <v>1622</v>
      </c>
      <c r="K1249"/>
      <c r="L1249" t="s">
        <v>1869</v>
      </c>
      <c r="M1249" t="s">
        <v>120</v>
      </c>
      <c r="N1249">
        <v>5</v>
      </c>
      <c r="P1249" t="s">
        <v>27</v>
      </c>
      <c r="Q1249" t="s">
        <v>1870</v>
      </c>
      <c r="S1249" t="s">
        <v>29</v>
      </c>
    </row>
    <row r="1250" spans="1:19" hidden="1" x14ac:dyDescent="0.2">
      <c r="A1250">
        <v>521</v>
      </c>
      <c r="B1250" t="s">
        <v>1868</v>
      </c>
      <c r="C1250" t="s">
        <v>20</v>
      </c>
      <c r="D1250">
        <v>-4.03</v>
      </c>
      <c r="E1250" t="s">
        <v>1620</v>
      </c>
      <c r="F1250" t="s">
        <v>1746</v>
      </c>
      <c r="G1250" t="s">
        <v>75</v>
      </c>
      <c r="H1250" t="s">
        <v>23</v>
      </c>
      <c r="I1250" t="s">
        <v>1622</v>
      </c>
      <c r="K1250"/>
      <c r="L1250" t="s">
        <v>1869</v>
      </c>
      <c r="M1250" t="s">
        <v>120</v>
      </c>
      <c r="N1250">
        <v>5</v>
      </c>
      <c r="P1250" t="s">
        <v>27</v>
      </c>
      <c r="Q1250" t="s">
        <v>1870</v>
      </c>
      <c r="S1250" t="s">
        <v>29</v>
      </c>
    </row>
    <row r="1251" spans="1:19" hidden="1" x14ac:dyDescent="0.2">
      <c r="A1251">
        <v>522</v>
      </c>
      <c r="B1251" t="s">
        <v>1871</v>
      </c>
      <c r="C1251" t="s">
        <v>20</v>
      </c>
      <c r="D1251">
        <v>5.68</v>
      </c>
      <c r="E1251">
        <v>23</v>
      </c>
      <c r="F1251" t="s">
        <v>1760</v>
      </c>
      <c r="G1251" t="s">
        <v>71</v>
      </c>
      <c r="H1251" t="s">
        <v>23</v>
      </c>
      <c r="I1251" t="s">
        <v>305</v>
      </c>
      <c r="K1251"/>
      <c r="L1251" t="s">
        <v>1872</v>
      </c>
      <c r="M1251" t="s">
        <v>120</v>
      </c>
      <c r="N1251">
        <v>5</v>
      </c>
      <c r="P1251" t="s">
        <v>27</v>
      </c>
      <c r="Q1251" t="s">
        <v>1873</v>
      </c>
      <c r="S1251" t="s">
        <v>29</v>
      </c>
    </row>
    <row r="1252" spans="1:19" hidden="1" x14ac:dyDescent="0.2">
      <c r="A1252">
        <v>523</v>
      </c>
      <c r="B1252" t="s">
        <v>1874</v>
      </c>
      <c r="C1252" t="s">
        <v>20</v>
      </c>
      <c r="D1252">
        <v>4.43</v>
      </c>
      <c r="E1252">
        <v>28</v>
      </c>
      <c r="F1252" t="s">
        <v>66</v>
      </c>
      <c r="G1252" t="s">
        <v>71</v>
      </c>
      <c r="H1252" t="s">
        <v>46</v>
      </c>
      <c r="I1252" t="s">
        <v>305</v>
      </c>
      <c r="K1252"/>
      <c r="L1252" t="s">
        <v>1875</v>
      </c>
      <c r="M1252" t="s">
        <v>26</v>
      </c>
      <c r="N1252">
        <v>2</v>
      </c>
      <c r="P1252" t="s">
        <v>27</v>
      </c>
      <c r="Q1252" t="s">
        <v>1876</v>
      </c>
      <c r="S1252" t="s">
        <v>29</v>
      </c>
    </row>
    <row r="1253" spans="1:19" hidden="1" x14ac:dyDescent="0.2">
      <c r="A1253">
        <v>524</v>
      </c>
      <c r="B1253" t="s">
        <v>1877</v>
      </c>
      <c r="C1253" t="s">
        <v>20</v>
      </c>
      <c r="D1253">
        <v>4.13</v>
      </c>
      <c r="E1253">
        <v>28</v>
      </c>
      <c r="F1253" t="s">
        <v>66</v>
      </c>
      <c r="G1253" t="s">
        <v>71</v>
      </c>
      <c r="H1253" t="s">
        <v>46</v>
      </c>
      <c r="I1253" t="s">
        <v>305</v>
      </c>
      <c r="K1253"/>
      <c r="L1253" t="s">
        <v>1878</v>
      </c>
      <c r="M1253" t="s">
        <v>26</v>
      </c>
      <c r="N1253">
        <v>2</v>
      </c>
      <c r="P1253" t="s">
        <v>27</v>
      </c>
      <c r="Q1253" t="s">
        <v>1879</v>
      </c>
      <c r="S1253" t="s">
        <v>29</v>
      </c>
    </row>
    <row r="1254" spans="1:19" hidden="1" x14ac:dyDescent="0.2">
      <c r="A1254">
        <v>524</v>
      </c>
      <c r="B1254" t="s">
        <v>1877</v>
      </c>
      <c r="C1254" t="s">
        <v>20</v>
      </c>
      <c r="D1254">
        <v>4.18</v>
      </c>
      <c r="E1254">
        <v>25</v>
      </c>
      <c r="F1254" t="s">
        <v>1361</v>
      </c>
      <c r="G1254" t="s">
        <v>31</v>
      </c>
      <c r="H1254" t="s">
        <v>46</v>
      </c>
      <c r="I1254" t="s">
        <v>1362</v>
      </c>
      <c r="K1254"/>
      <c r="L1254" t="s">
        <v>1878</v>
      </c>
      <c r="M1254" t="s">
        <v>26</v>
      </c>
      <c r="N1254">
        <v>2</v>
      </c>
      <c r="P1254" t="s">
        <v>27</v>
      </c>
      <c r="Q1254" t="s">
        <v>1879</v>
      </c>
      <c r="S1254" t="s">
        <v>29</v>
      </c>
    </row>
    <row r="1255" spans="1:19" hidden="1" x14ac:dyDescent="0.2">
      <c r="A1255">
        <v>525</v>
      </c>
      <c r="B1255" t="s">
        <v>1880</v>
      </c>
      <c r="C1255" t="s">
        <v>20</v>
      </c>
      <c r="D1255">
        <v>5.2</v>
      </c>
      <c r="E1255">
        <v>28</v>
      </c>
      <c r="F1255" t="s">
        <v>66</v>
      </c>
      <c r="G1255" t="s">
        <v>71</v>
      </c>
      <c r="H1255" t="s">
        <v>46</v>
      </c>
      <c r="I1255" t="s">
        <v>305</v>
      </c>
      <c r="K1255"/>
      <c r="L1255" t="s">
        <v>1881</v>
      </c>
      <c r="M1255" t="s">
        <v>26</v>
      </c>
      <c r="N1255">
        <v>2</v>
      </c>
      <c r="P1255" t="s">
        <v>27</v>
      </c>
      <c r="Q1255" t="s">
        <v>1882</v>
      </c>
      <c r="S1255" t="s">
        <v>29</v>
      </c>
    </row>
    <row r="1256" spans="1:19" hidden="1" x14ac:dyDescent="0.2">
      <c r="A1256">
        <v>526</v>
      </c>
      <c r="B1256" t="s">
        <v>1883</v>
      </c>
      <c r="C1256" t="s">
        <v>20</v>
      </c>
      <c r="D1256">
        <v>2.1800000000000002</v>
      </c>
      <c r="E1256">
        <v>25</v>
      </c>
      <c r="G1256" t="s">
        <v>849</v>
      </c>
      <c r="H1256" t="s">
        <v>23</v>
      </c>
      <c r="I1256" t="s">
        <v>1884</v>
      </c>
      <c r="K1256"/>
      <c r="L1256" t="s">
        <v>1885</v>
      </c>
      <c r="M1256" t="s">
        <v>26</v>
      </c>
      <c r="N1256">
        <v>2</v>
      </c>
      <c r="P1256" t="s">
        <v>27</v>
      </c>
      <c r="Q1256" t="s">
        <v>1886</v>
      </c>
      <c r="S1256" t="s">
        <v>29</v>
      </c>
    </row>
    <row r="1257" spans="1:19" hidden="1" x14ac:dyDescent="0.2">
      <c r="A1257">
        <v>527</v>
      </c>
      <c r="B1257" t="s">
        <v>1887</v>
      </c>
      <c r="C1257" t="s">
        <v>20</v>
      </c>
      <c r="D1257">
        <v>2.508</v>
      </c>
      <c r="E1257">
        <v>25</v>
      </c>
      <c r="F1257" t="s">
        <v>1888</v>
      </c>
      <c r="G1257" t="s">
        <v>498</v>
      </c>
      <c r="H1257" t="s">
        <v>46</v>
      </c>
      <c r="I1257" t="s">
        <v>1530</v>
      </c>
      <c r="K1257" t="e">
        <f>- Other measurement: J13</f>
        <v>#NAME?</v>
      </c>
      <c r="L1257" t="s">
        <v>1889</v>
      </c>
      <c r="M1257" t="s">
        <v>26</v>
      </c>
      <c r="N1257">
        <v>2</v>
      </c>
      <c r="P1257" t="s">
        <v>27</v>
      </c>
      <c r="Q1257" t="s">
        <v>1890</v>
      </c>
      <c r="S1257" t="s">
        <v>29</v>
      </c>
    </row>
    <row r="1258" spans="1:19" hidden="1" x14ac:dyDescent="0.2">
      <c r="A1258">
        <v>527</v>
      </c>
      <c r="B1258" t="s">
        <v>1887</v>
      </c>
      <c r="C1258" t="s">
        <v>20</v>
      </c>
      <c r="D1258">
        <v>2.3660000000000001</v>
      </c>
      <c r="E1258" t="s">
        <v>1891</v>
      </c>
      <c r="F1258" t="s">
        <v>1713</v>
      </c>
      <c r="G1258" t="s">
        <v>75</v>
      </c>
      <c r="H1258" t="s">
        <v>46</v>
      </c>
      <c r="I1258" t="s">
        <v>1892</v>
      </c>
      <c r="K1258" t="e">
        <f>- Other measurement: J13</f>
        <v>#NAME?</v>
      </c>
      <c r="L1258" t="s">
        <v>1889</v>
      </c>
      <c r="M1258" t="s">
        <v>26</v>
      </c>
      <c r="N1258">
        <v>2</v>
      </c>
      <c r="P1258" t="s">
        <v>27</v>
      </c>
      <c r="Q1258" t="s">
        <v>1890</v>
      </c>
      <c r="S1258" t="s">
        <v>29</v>
      </c>
    </row>
    <row r="1259" spans="1:19" hidden="1" x14ac:dyDescent="0.2">
      <c r="A1259">
        <v>527</v>
      </c>
      <c r="B1259" t="s">
        <v>1887</v>
      </c>
      <c r="C1259" t="s">
        <v>20</v>
      </c>
      <c r="D1259">
        <v>2.8</v>
      </c>
      <c r="E1259">
        <v>25</v>
      </c>
      <c r="F1259" t="s">
        <v>79</v>
      </c>
      <c r="G1259" t="s">
        <v>63</v>
      </c>
      <c r="H1259" t="s">
        <v>23</v>
      </c>
      <c r="I1259" t="s">
        <v>1557</v>
      </c>
      <c r="K1259" t="e">
        <f>- Other measurement: J13</f>
        <v>#NAME?</v>
      </c>
      <c r="L1259" t="s">
        <v>1889</v>
      </c>
      <c r="M1259" t="s">
        <v>26</v>
      </c>
      <c r="N1259">
        <v>2</v>
      </c>
      <c r="P1259" t="s">
        <v>27</v>
      </c>
      <c r="Q1259" t="s">
        <v>1890</v>
      </c>
      <c r="S1259" t="s">
        <v>29</v>
      </c>
    </row>
    <row r="1260" spans="1:19" hidden="1" x14ac:dyDescent="0.2">
      <c r="A1260">
        <v>528</v>
      </c>
      <c r="B1260" t="s">
        <v>1893</v>
      </c>
      <c r="C1260" t="s">
        <v>20</v>
      </c>
      <c r="D1260">
        <v>5.48</v>
      </c>
      <c r="E1260">
        <v>25</v>
      </c>
      <c r="F1260" t="s">
        <v>54</v>
      </c>
      <c r="G1260" t="s">
        <v>22</v>
      </c>
      <c r="H1260" t="s">
        <v>46</v>
      </c>
      <c r="I1260" t="s">
        <v>1894</v>
      </c>
      <c r="K1260"/>
      <c r="L1260" t="s">
        <v>1895</v>
      </c>
      <c r="M1260" t="s">
        <v>26</v>
      </c>
      <c r="N1260">
        <v>2</v>
      </c>
      <c r="P1260" t="s">
        <v>27</v>
      </c>
      <c r="Q1260" t="s">
        <v>1896</v>
      </c>
      <c r="S1260" t="s">
        <v>29</v>
      </c>
    </row>
    <row r="1261" spans="1:19" hidden="1" x14ac:dyDescent="0.2">
      <c r="A1261">
        <v>529</v>
      </c>
      <c r="B1261" t="s">
        <v>1897</v>
      </c>
      <c r="C1261" t="s">
        <v>20</v>
      </c>
      <c r="D1261">
        <v>9.27</v>
      </c>
      <c r="E1261">
        <v>25</v>
      </c>
      <c r="F1261" t="s">
        <v>1694</v>
      </c>
      <c r="G1261" t="s">
        <v>63</v>
      </c>
      <c r="H1261" t="s">
        <v>23</v>
      </c>
      <c r="I1261" t="s">
        <v>1557</v>
      </c>
      <c r="K1261"/>
      <c r="L1261" t="s">
        <v>1898</v>
      </c>
      <c r="M1261" t="s">
        <v>26</v>
      </c>
      <c r="N1261">
        <v>2</v>
      </c>
      <c r="P1261" t="s">
        <v>27</v>
      </c>
      <c r="Q1261" t="s">
        <v>1899</v>
      </c>
      <c r="S1261" t="s">
        <v>29</v>
      </c>
    </row>
    <row r="1262" spans="1:19" hidden="1" x14ac:dyDescent="0.2">
      <c r="A1262">
        <v>530</v>
      </c>
      <c r="B1262" t="s">
        <v>1900</v>
      </c>
      <c r="C1262" t="s">
        <v>20</v>
      </c>
      <c r="D1262">
        <v>5.12</v>
      </c>
      <c r="E1262">
        <v>24</v>
      </c>
      <c r="F1262" t="s">
        <v>1073</v>
      </c>
      <c r="G1262" t="s">
        <v>71</v>
      </c>
      <c r="H1262" t="s">
        <v>46</v>
      </c>
      <c r="I1262" t="s">
        <v>305</v>
      </c>
      <c r="K1262"/>
      <c r="L1262" t="s">
        <v>1901</v>
      </c>
      <c r="M1262" t="s">
        <v>120</v>
      </c>
      <c r="N1262">
        <v>5</v>
      </c>
      <c r="P1262" t="s">
        <v>27</v>
      </c>
      <c r="Q1262" t="s">
        <v>1902</v>
      </c>
      <c r="S1262" t="s">
        <v>29</v>
      </c>
    </row>
    <row r="1263" spans="1:19" hidden="1" x14ac:dyDescent="0.2">
      <c r="A1263">
        <v>530</v>
      </c>
      <c r="B1263" t="s">
        <v>1900</v>
      </c>
      <c r="C1263" t="s">
        <v>20</v>
      </c>
      <c r="D1263">
        <v>5.12</v>
      </c>
      <c r="E1263">
        <v>20</v>
      </c>
      <c r="F1263" t="s">
        <v>1903</v>
      </c>
      <c r="G1263" t="s">
        <v>1904</v>
      </c>
      <c r="H1263" t="s">
        <v>23</v>
      </c>
      <c r="I1263" t="s">
        <v>1905</v>
      </c>
      <c r="K1263"/>
      <c r="L1263" t="s">
        <v>1901</v>
      </c>
      <c r="M1263" t="s">
        <v>120</v>
      </c>
      <c r="N1263">
        <v>5</v>
      </c>
      <c r="P1263" t="s">
        <v>27</v>
      </c>
      <c r="Q1263" t="s">
        <v>1902</v>
      </c>
      <c r="S1263" t="s">
        <v>29</v>
      </c>
    </row>
    <row r="1264" spans="1:19" hidden="1" x14ac:dyDescent="0.2">
      <c r="A1264">
        <v>531</v>
      </c>
      <c r="B1264" t="s">
        <v>1906</v>
      </c>
      <c r="C1264" t="s">
        <v>20</v>
      </c>
      <c r="D1264">
        <v>4.37</v>
      </c>
      <c r="E1264">
        <v>25</v>
      </c>
      <c r="F1264" t="s">
        <v>504</v>
      </c>
      <c r="G1264" t="s">
        <v>63</v>
      </c>
      <c r="H1264" t="s">
        <v>46</v>
      </c>
      <c r="I1264" t="s">
        <v>1549</v>
      </c>
      <c r="K1264"/>
      <c r="L1264" t="s">
        <v>1907</v>
      </c>
      <c r="M1264" t="s">
        <v>120</v>
      </c>
      <c r="N1264">
        <v>5</v>
      </c>
      <c r="P1264" t="s">
        <v>27</v>
      </c>
      <c r="Q1264" t="s">
        <v>1908</v>
      </c>
      <c r="S1264" t="s">
        <v>29</v>
      </c>
    </row>
    <row r="1265" spans="1:19" hidden="1" x14ac:dyDescent="0.2">
      <c r="A1265">
        <v>532</v>
      </c>
      <c r="B1265" t="s">
        <v>1909</v>
      </c>
      <c r="C1265" t="s">
        <v>20</v>
      </c>
      <c r="D1265">
        <v>4.7</v>
      </c>
      <c r="E1265">
        <v>25</v>
      </c>
      <c r="F1265" t="s">
        <v>1361</v>
      </c>
      <c r="G1265" t="s">
        <v>31</v>
      </c>
      <c r="H1265" t="s">
        <v>46</v>
      </c>
      <c r="I1265" t="s">
        <v>1362</v>
      </c>
      <c r="K1265"/>
      <c r="L1265" t="s">
        <v>1910</v>
      </c>
      <c r="M1265" t="s">
        <v>120</v>
      </c>
      <c r="N1265">
        <v>5</v>
      </c>
      <c r="P1265" t="s">
        <v>27</v>
      </c>
      <c r="Q1265" t="s">
        <v>1911</v>
      </c>
      <c r="S1265" t="s">
        <v>29</v>
      </c>
    </row>
    <row r="1266" spans="1:19" hidden="1" x14ac:dyDescent="0.2">
      <c r="A1266">
        <v>533</v>
      </c>
      <c r="B1266" t="s">
        <v>1912</v>
      </c>
      <c r="C1266" t="s">
        <v>20</v>
      </c>
      <c r="D1266">
        <v>6.02</v>
      </c>
      <c r="E1266">
        <v>22</v>
      </c>
      <c r="F1266" t="s">
        <v>1073</v>
      </c>
      <c r="G1266" t="s">
        <v>71</v>
      </c>
      <c r="H1266" t="s">
        <v>23</v>
      </c>
      <c r="I1266" t="s">
        <v>305</v>
      </c>
      <c r="K1266"/>
      <c r="L1266" t="s">
        <v>1913</v>
      </c>
      <c r="M1266" t="s">
        <v>120</v>
      </c>
      <c r="N1266">
        <v>5</v>
      </c>
      <c r="P1266" t="s">
        <v>27</v>
      </c>
      <c r="Q1266" t="s">
        <v>1914</v>
      </c>
      <c r="S1266" t="s">
        <v>29</v>
      </c>
    </row>
    <row r="1267" spans="1:19" hidden="1" x14ac:dyDescent="0.2">
      <c r="A1267">
        <v>534</v>
      </c>
      <c r="B1267" t="s">
        <v>1915</v>
      </c>
      <c r="C1267" t="s">
        <v>20</v>
      </c>
      <c r="D1267">
        <v>4.96</v>
      </c>
      <c r="E1267">
        <v>22.5</v>
      </c>
      <c r="F1267" t="s">
        <v>141</v>
      </c>
      <c r="G1267" t="s">
        <v>71</v>
      </c>
      <c r="H1267" t="s">
        <v>46</v>
      </c>
      <c r="I1267" t="s">
        <v>305</v>
      </c>
      <c r="K1267"/>
      <c r="L1267" t="s">
        <v>1916</v>
      </c>
      <c r="M1267" t="s">
        <v>26</v>
      </c>
      <c r="N1267">
        <v>2</v>
      </c>
      <c r="P1267" t="s">
        <v>27</v>
      </c>
      <c r="Q1267" t="s">
        <v>1917</v>
      </c>
      <c r="S1267" t="s">
        <v>29</v>
      </c>
    </row>
    <row r="1268" spans="1:19" hidden="1" x14ac:dyDescent="0.2">
      <c r="A1268">
        <v>535</v>
      </c>
      <c r="B1268" t="s">
        <v>1918</v>
      </c>
      <c r="C1268" t="s">
        <v>20</v>
      </c>
      <c r="D1268">
        <v>5.72</v>
      </c>
      <c r="E1268">
        <v>22</v>
      </c>
      <c r="F1268" t="s">
        <v>506</v>
      </c>
      <c r="G1268" t="s">
        <v>71</v>
      </c>
      <c r="H1268" t="s">
        <v>46</v>
      </c>
      <c r="I1268" t="s">
        <v>305</v>
      </c>
      <c r="K1268"/>
      <c r="L1268" t="s">
        <v>1919</v>
      </c>
      <c r="M1268" t="s">
        <v>26</v>
      </c>
      <c r="N1268">
        <v>2</v>
      </c>
      <c r="P1268" t="s">
        <v>27</v>
      </c>
      <c r="Q1268" t="s">
        <v>1920</v>
      </c>
      <c r="S1268" t="s">
        <v>29</v>
      </c>
    </row>
    <row r="1269" spans="1:19" hidden="1" x14ac:dyDescent="0.2">
      <c r="A1269">
        <v>537</v>
      </c>
      <c r="B1269" t="s">
        <v>1921</v>
      </c>
      <c r="C1269" t="s">
        <v>20</v>
      </c>
      <c r="D1269">
        <v>6.39</v>
      </c>
      <c r="E1269">
        <v>22</v>
      </c>
      <c r="F1269" t="s">
        <v>1922</v>
      </c>
      <c r="G1269" t="s">
        <v>71</v>
      </c>
      <c r="H1269" t="s">
        <v>23</v>
      </c>
      <c r="I1269" t="s">
        <v>305</v>
      </c>
      <c r="K1269"/>
      <c r="L1269" t="s">
        <v>1923</v>
      </c>
      <c r="M1269" t="s">
        <v>26</v>
      </c>
      <c r="N1269">
        <v>2</v>
      </c>
      <c r="P1269" t="s">
        <v>27</v>
      </c>
      <c r="Q1269" t="s">
        <v>1924</v>
      </c>
      <c r="S1269" t="s">
        <v>29</v>
      </c>
    </row>
    <row r="1270" spans="1:19" hidden="1" x14ac:dyDescent="0.2">
      <c r="A1270">
        <v>539</v>
      </c>
      <c r="B1270" t="s">
        <v>1925</v>
      </c>
      <c r="C1270" t="s">
        <v>20</v>
      </c>
      <c r="D1270">
        <v>3.2</v>
      </c>
      <c r="E1270">
        <v>25</v>
      </c>
      <c r="F1270" t="s">
        <v>1475</v>
      </c>
      <c r="G1270" t="s">
        <v>75</v>
      </c>
      <c r="H1270" t="s">
        <v>46</v>
      </c>
      <c r="I1270" t="s">
        <v>1345</v>
      </c>
      <c r="K1270"/>
      <c r="L1270" t="s">
        <v>1926</v>
      </c>
      <c r="M1270" t="s">
        <v>771</v>
      </c>
      <c r="N1270">
        <v>4</v>
      </c>
      <c r="P1270" t="s">
        <v>27</v>
      </c>
      <c r="Q1270" t="s">
        <v>1927</v>
      </c>
      <c r="S1270" t="s">
        <v>29</v>
      </c>
    </row>
    <row r="1271" spans="1:19" hidden="1" x14ac:dyDescent="0.2">
      <c r="A1271">
        <v>539</v>
      </c>
      <c r="B1271" t="s">
        <v>1925</v>
      </c>
      <c r="C1271" t="s">
        <v>20</v>
      </c>
      <c r="D1271">
        <v>3.25</v>
      </c>
      <c r="E1271">
        <v>20</v>
      </c>
      <c r="F1271" t="s">
        <v>1475</v>
      </c>
      <c r="G1271" t="s">
        <v>75</v>
      </c>
      <c r="H1271" t="s">
        <v>46</v>
      </c>
      <c r="I1271" t="s">
        <v>1350</v>
      </c>
      <c r="K1271"/>
      <c r="L1271" t="s">
        <v>1926</v>
      </c>
      <c r="M1271" t="s">
        <v>771</v>
      </c>
      <c r="N1271">
        <v>4</v>
      </c>
      <c r="P1271" t="s">
        <v>27</v>
      </c>
      <c r="Q1271" t="s">
        <v>1927</v>
      </c>
      <c r="S1271" t="s">
        <v>29</v>
      </c>
    </row>
    <row r="1272" spans="1:19" hidden="1" x14ac:dyDescent="0.2">
      <c r="A1272">
        <v>539</v>
      </c>
      <c r="B1272" t="s">
        <v>1925</v>
      </c>
      <c r="C1272" t="s">
        <v>20</v>
      </c>
      <c r="D1272">
        <v>3.2</v>
      </c>
      <c r="E1272">
        <v>25</v>
      </c>
      <c r="F1272" t="s">
        <v>1475</v>
      </c>
      <c r="G1272" t="s">
        <v>75</v>
      </c>
      <c r="H1272" t="s">
        <v>46</v>
      </c>
      <c r="I1272" t="s">
        <v>1350</v>
      </c>
      <c r="K1272"/>
      <c r="L1272" t="s">
        <v>1926</v>
      </c>
      <c r="M1272" t="s">
        <v>771</v>
      </c>
      <c r="N1272">
        <v>4</v>
      </c>
      <c r="P1272" t="s">
        <v>27</v>
      </c>
      <c r="Q1272" t="s">
        <v>1927</v>
      </c>
      <c r="S1272" t="s">
        <v>29</v>
      </c>
    </row>
    <row r="1273" spans="1:19" hidden="1" x14ac:dyDescent="0.2">
      <c r="A1273">
        <v>539</v>
      </c>
      <c r="B1273" t="s">
        <v>1925</v>
      </c>
      <c r="C1273" t="s">
        <v>20</v>
      </c>
      <c r="D1273">
        <v>3.12</v>
      </c>
      <c r="E1273">
        <v>30</v>
      </c>
      <c r="F1273" t="s">
        <v>1475</v>
      </c>
      <c r="G1273" t="s">
        <v>75</v>
      </c>
      <c r="H1273" t="s">
        <v>46</v>
      </c>
      <c r="I1273" t="s">
        <v>1350</v>
      </c>
      <c r="K1273"/>
      <c r="L1273" t="s">
        <v>1926</v>
      </c>
      <c r="M1273" t="s">
        <v>771</v>
      </c>
      <c r="N1273">
        <v>4</v>
      </c>
      <c r="P1273" t="s">
        <v>27</v>
      </c>
      <c r="Q1273" t="s">
        <v>1927</v>
      </c>
      <c r="S1273" t="s">
        <v>29</v>
      </c>
    </row>
    <row r="1274" spans="1:19" hidden="1" x14ac:dyDescent="0.2">
      <c r="A1274">
        <v>539</v>
      </c>
      <c r="B1274" t="s">
        <v>1925</v>
      </c>
      <c r="C1274" t="s">
        <v>20</v>
      </c>
      <c r="D1274">
        <v>3.05</v>
      </c>
      <c r="E1274">
        <v>35</v>
      </c>
      <c r="F1274" t="s">
        <v>1475</v>
      </c>
      <c r="G1274" t="s">
        <v>75</v>
      </c>
      <c r="H1274" t="s">
        <v>46</v>
      </c>
      <c r="I1274" t="s">
        <v>1350</v>
      </c>
      <c r="K1274"/>
      <c r="L1274" t="s">
        <v>1926</v>
      </c>
      <c r="M1274" t="s">
        <v>771</v>
      </c>
      <c r="N1274">
        <v>4</v>
      </c>
      <c r="P1274" t="s">
        <v>27</v>
      </c>
      <c r="Q1274" t="s">
        <v>1927</v>
      </c>
      <c r="S1274" t="s">
        <v>29</v>
      </c>
    </row>
    <row r="1275" spans="1:19" hidden="1" x14ac:dyDescent="0.2">
      <c r="A1275">
        <v>539</v>
      </c>
      <c r="B1275" t="s">
        <v>1925</v>
      </c>
      <c r="C1275" t="s">
        <v>20</v>
      </c>
      <c r="D1275">
        <v>3</v>
      </c>
      <c r="E1275">
        <v>40</v>
      </c>
      <c r="F1275" t="s">
        <v>1475</v>
      </c>
      <c r="G1275" t="s">
        <v>75</v>
      </c>
      <c r="H1275" t="s">
        <v>46</v>
      </c>
      <c r="I1275" t="s">
        <v>1350</v>
      </c>
      <c r="K1275"/>
      <c r="L1275" t="s">
        <v>1926</v>
      </c>
      <c r="M1275" t="s">
        <v>771</v>
      </c>
      <c r="N1275">
        <v>4</v>
      </c>
      <c r="P1275" t="s">
        <v>27</v>
      </c>
      <c r="Q1275" t="s">
        <v>1927</v>
      </c>
      <c r="S1275" t="s">
        <v>29</v>
      </c>
    </row>
    <row r="1276" spans="1:19" hidden="1" x14ac:dyDescent="0.2">
      <c r="A1276">
        <v>539</v>
      </c>
      <c r="B1276" t="s">
        <v>1925</v>
      </c>
      <c r="C1276" t="s">
        <v>20</v>
      </c>
      <c r="D1276">
        <v>2.96</v>
      </c>
      <c r="E1276">
        <v>25</v>
      </c>
      <c r="F1276" t="s">
        <v>1475</v>
      </c>
      <c r="G1276" t="s">
        <v>55</v>
      </c>
      <c r="H1276" t="s">
        <v>46</v>
      </c>
      <c r="I1276" t="s">
        <v>1928</v>
      </c>
      <c r="K1276"/>
      <c r="L1276" t="s">
        <v>1926</v>
      </c>
      <c r="M1276" t="s">
        <v>771</v>
      </c>
      <c r="N1276">
        <v>4</v>
      </c>
      <c r="P1276" t="s">
        <v>27</v>
      </c>
      <c r="Q1276" t="s">
        <v>1927</v>
      </c>
      <c r="S1276" t="s">
        <v>29</v>
      </c>
    </row>
    <row r="1277" spans="1:19" hidden="1" x14ac:dyDescent="0.2">
      <c r="A1277">
        <v>540</v>
      </c>
      <c r="B1277" t="s">
        <v>1929</v>
      </c>
      <c r="C1277" t="s">
        <v>20</v>
      </c>
      <c r="D1277">
        <v>3.5</v>
      </c>
      <c r="E1277">
        <v>25</v>
      </c>
      <c r="F1277" t="s">
        <v>1361</v>
      </c>
      <c r="G1277" t="s">
        <v>31</v>
      </c>
      <c r="H1277" t="s">
        <v>46</v>
      </c>
      <c r="I1277" t="s">
        <v>1362</v>
      </c>
      <c r="K1277"/>
      <c r="L1277" t="s">
        <v>1930</v>
      </c>
      <c r="M1277" t="s">
        <v>120</v>
      </c>
      <c r="N1277">
        <v>5</v>
      </c>
      <c r="P1277" t="s">
        <v>27</v>
      </c>
      <c r="Q1277" t="s">
        <v>1931</v>
      </c>
      <c r="S1277" t="s">
        <v>29</v>
      </c>
    </row>
    <row r="1278" spans="1:19" hidden="1" x14ac:dyDescent="0.2">
      <c r="A1278">
        <v>540</v>
      </c>
      <c r="B1278" t="s">
        <v>1929</v>
      </c>
      <c r="C1278" t="s">
        <v>20</v>
      </c>
      <c r="D1278">
        <v>3.59</v>
      </c>
      <c r="E1278">
        <v>25</v>
      </c>
      <c r="F1278" s="1" t="s">
        <v>1932</v>
      </c>
      <c r="G1278" t="s">
        <v>31</v>
      </c>
      <c r="H1278" t="s">
        <v>46</v>
      </c>
      <c r="I1278" t="s">
        <v>1345</v>
      </c>
      <c r="K1278"/>
      <c r="L1278" t="s">
        <v>1930</v>
      </c>
      <c r="M1278" t="s">
        <v>120</v>
      </c>
      <c r="N1278">
        <v>5</v>
      </c>
      <c r="P1278" t="s">
        <v>27</v>
      </c>
      <c r="Q1278" t="s">
        <v>1931</v>
      </c>
      <c r="S1278" t="s">
        <v>29</v>
      </c>
    </row>
    <row r="1279" spans="1:19" hidden="1" x14ac:dyDescent="0.2">
      <c r="A1279">
        <v>540</v>
      </c>
      <c r="B1279" t="s">
        <v>1929</v>
      </c>
      <c r="C1279" t="s">
        <v>20</v>
      </c>
      <c r="D1279">
        <v>3.66</v>
      </c>
      <c r="E1279">
        <v>20</v>
      </c>
      <c r="F1279" t="s">
        <v>1484</v>
      </c>
      <c r="G1279" t="s">
        <v>31</v>
      </c>
      <c r="H1279" t="s">
        <v>46</v>
      </c>
      <c r="I1279" t="s">
        <v>1350</v>
      </c>
      <c r="K1279"/>
      <c r="L1279" t="s">
        <v>1930</v>
      </c>
      <c r="M1279" t="s">
        <v>120</v>
      </c>
      <c r="N1279">
        <v>5</v>
      </c>
      <c r="P1279" t="s">
        <v>27</v>
      </c>
      <c r="Q1279" t="s">
        <v>1931</v>
      </c>
      <c r="S1279" t="s">
        <v>29</v>
      </c>
    </row>
    <row r="1280" spans="1:19" hidden="1" x14ac:dyDescent="0.2">
      <c r="A1280">
        <v>540</v>
      </c>
      <c r="B1280" t="s">
        <v>1929</v>
      </c>
      <c r="C1280" t="s">
        <v>20</v>
      </c>
      <c r="D1280">
        <v>3.57</v>
      </c>
      <c r="E1280">
        <v>25</v>
      </c>
      <c r="F1280" t="s">
        <v>1484</v>
      </c>
      <c r="G1280" t="s">
        <v>31</v>
      </c>
      <c r="H1280" t="s">
        <v>46</v>
      </c>
      <c r="I1280" t="s">
        <v>1350</v>
      </c>
      <c r="K1280"/>
      <c r="L1280" t="s">
        <v>1930</v>
      </c>
      <c r="M1280" t="s">
        <v>120</v>
      </c>
      <c r="N1280">
        <v>5</v>
      </c>
      <c r="P1280" t="s">
        <v>27</v>
      </c>
      <c r="Q1280" t="s">
        <v>1931</v>
      </c>
      <c r="S1280" t="s">
        <v>29</v>
      </c>
    </row>
    <row r="1281" spans="1:19" hidden="1" x14ac:dyDescent="0.2">
      <c r="A1281">
        <v>540</v>
      </c>
      <c r="B1281" t="s">
        <v>1929</v>
      </c>
      <c r="C1281" t="s">
        <v>20</v>
      </c>
      <c r="D1281">
        <v>3.48</v>
      </c>
      <c r="E1281">
        <v>30</v>
      </c>
      <c r="F1281" t="s">
        <v>1484</v>
      </c>
      <c r="G1281" t="s">
        <v>31</v>
      </c>
      <c r="H1281" t="s">
        <v>46</v>
      </c>
      <c r="I1281" t="s">
        <v>1350</v>
      </c>
      <c r="K1281"/>
      <c r="L1281" t="s">
        <v>1930</v>
      </c>
      <c r="M1281" t="s">
        <v>120</v>
      </c>
      <c r="N1281">
        <v>5</v>
      </c>
      <c r="P1281" t="s">
        <v>27</v>
      </c>
      <c r="Q1281" t="s">
        <v>1931</v>
      </c>
      <c r="S1281" t="s">
        <v>29</v>
      </c>
    </row>
    <row r="1282" spans="1:19" hidden="1" x14ac:dyDescent="0.2">
      <c r="A1282">
        <v>540</v>
      </c>
      <c r="B1282" t="s">
        <v>1929</v>
      </c>
      <c r="C1282" t="s">
        <v>20</v>
      </c>
      <c r="D1282">
        <v>3.42</v>
      </c>
      <c r="E1282">
        <v>35</v>
      </c>
      <c r="F1282" t="s">
        <v>1484</v>
      </c>
      <c r="G1282" t="s">
        <v>31</v>
      </c>
      <c r="H1282" t="s">
        <v>46</v>
      </c>
      <c r="I1282" t="s">
        <v>1350</v>
      </c>
      <c r="K1282"/>
      <c r="L1282" t="s">
        <v>1930</v>
      </c>
      <c r="M1282" t="s">
        <v>120</v>
      </c>
      <c r="N1282">
        <v>5</v>
      </c>
      <c r="P1282" t="s">
        <v>27</v>
      </c>
      <c r="Q1282" t="s">
        <v>1931</v>
      </c>
      <c r="S1282" t="s">
        <v>29</v>
      </c>
    </row>
    <row r="1283" spans="1:19" hidden="1" x14ac:dyDescent="0.2">
      <c r="A1283">
        <v>540</v>
      </c>
      <c r="B1283" t="s">
        <v>1929</v>
      </c>
      <c r="C1283" t="s">
        <v>20</v>
      </c>
      <c r="D1283">
        <v>3.37</v>
      </c>
      <c r="E1283">
        <v>40</v>
      </c>
      <c r="F1283" t="s">
        <v>1484</v>
      </c>
      <c r="G1283" t="s">
        <v>31</v>
      </c>
      <c r="H1283" t="s">
        <v>46</v>
      </c>
      <c r="I1283" t="s">
        <v>1350</v>
      </c>
      <c r="K1283"/>
      <c r="L1283" t="s">
        <v>1930</v>
      </c>
      <c r="M1283" t="s">
        <v>120</v>
      </c>
      <c r="N1283">
        <v>5</v>
      </c>
      <c r="P1283" t="s">
        <v>27</v>
      </c>
      <c r="Q1283" t="s">
        <v>1931</v>
      </c>
      <c r="S1283" t="s">
        <v>29</v>
      </c>
    </row>
    <row r="1284" spans="1:19" hidden="1" x14ac:dyDescent="0.2">
      <c r="A1284">
        <v>540</v>
      </c>
      <c r="B1284" t="s">
        <v>1929</v>
      </c>
      <c r="C1284" t="s">
        <v>20</v>
      </c>
      <c r="D1284">
        <v>3.41</v>
      </c>
      <c r="E1284">
        <v>25</v>
      </c>
      <c r="F1284" t="s">
        <v>1484</v>
      </c>
      <c r="G1284" t="s">
        <v>55</v>
      </c>
      <c r="H1284" t="s">
        <v>46</v>
      </c>
      <c r="I1284" t="s">
        <v>1928</v>
      </c>
      <c r="K1284"/>
      <c r="L1284" t="s">
        <v>1930</v>
      </c>
      <c r="M1284" t="s">
        <v>120</v>
      </c>
      <c r="N1284">
        <v>5</v>
      </c>
      <c r="P1284" t="s">
        <v>27</v>
      </c>
      <c r="Q1284" t="s">
        <v>1931</v>
      </c>
      <c r="S1284" t="s">
        <v>29</v>
      </c>
    </row>
    <row r="1285" spans="1:19" hidden="1" x14ac:dyDescent="0.2">
      <c r="A1285">
        <v>540</v>
      </c>
      <c r="B1285" t="s">
        <v>1929</v>
      </c>
      <c r="C1285" t="s">
        <v>20</v>
      </c>
      <c r="D1285">
        <v>3.39</v>
      </c>
      <c r="E1285">
        <v>25</v>
      </c>
      <c r="F1285" t="s">
        <v>1574</v>
      </c>
      <c r="G1285" t="s">
        <v>567</v>
      </c>
      <c r="H1285" t="s">
        <v>23</v>
      </c>
      <c r="I1285" t="s">
        <v>1575</v>
      </c>
      <c r="K1285"/>
      <c r="L1285" t="s">
        <v>1930</v>
      </c>
      <c r="M1285" t="s">
        <v>120</v>
      </c>
      <c r="N1285">
        <v>5</v>
      </c>
      <c r="P1285" t="s">
        <v>27</v>
      </c>
      <c r="Q1285" t="s">
        <v>1931</v>
      </c>
      <c r="S1285" t="s">
        <v>29</v>
      </c>
    </row>
    <row r="1286" spans="1:19" hidden="1" x14ac:dyDescent="0.2">
      <c r="A1286">
        <v>541</v>
      </c>
      <c r="B1286" t="s">
        <v>1933</v>
      </c>
      <c r="C1286" t="s">
        <v>20</v>
      </c>
      <c r="D1286">
        <v>4.6500000000000004</v>
      </c>
      <c r="E1286">
        <v>25</v>
      </c>
      <c r="F1286" s="1" t="s">
        <v>1932</v>
      </c>
      <c r="G1286" t="s">
        <v>31</v>
      </c>
      <c r="H1286" t="s">
        <v>46</v>
      </c>
      <c r="I1286" t="s">
        <v>1345</v>
      </c>
      <c r="K1286"/>
      <c r="L1286" t="s">
        <v>1934</v>
      </c>
      <c r="M1286" t="s">
        <v>120</v>
      </c>
      <c r="N1286">
        <v>5</v>
      </c>
      <c r="P1286" t="s">
        <v>27</v>
      </c>
      <c r="Q1286" t="s">
        <v>1935</v>
      </c>
      <c r="S1286" t="s">
        <v>29</v>
      </c>
    </row>
    <row r="1287" spans="1:19" hidden="1" x14ac:dyDescent="0.2">
      <c r="A1287">
        <v>541</v>
      </c>
      <c r="B1287" t="s">
        <v>1933</v>
      </c>
      <c r="C1287" t="s">
        <v>20</v>
      </c>
      <c r="D1287">
        <v>4.7300000000000004</v>
      </c>
      <c r="E1287">
        <v>20</v>
      </c>
      <c r="F1287" t="s">
        <v>1484</v>
      </c>
      <c r="G1287" t="s">
        <v>31</v>
      </c>
      <c r="H1287" t="s">
        <v>46</v>
      </c>
      <c r="I1287" t="s">
        <v>1350</v>
      </c>
      <c r="K1287"/>
      <c r="L1287" t="s">
        <v>1934</v>
      </c>
      <c r="M1287" t="s">
        <v>120</v>
      </c>
      <c r="N1287">
        <v>5</v>
      </c>
      <c r="P1287" t="s">
        <v>27</v>
      </c>
      <c r="Q1287" t="s">
        <v>1935</v>
      </c>
      <c r="S1287" t="s">
        <v>29</v>
      </c>
    </row>
    <row r="1288" spans="1:19" hidden="1" x14ac:dyDescent="0.2">
      <c r="A1288">
        <v>541</v>
      </c>
      <c r="B1288" t="s">
        <v>1933</v>
      </c>
      <c r="C1288" t="s">
        <v>20</v>
      </c>
      <c r="D1288">
        <v>4.6500000000000004</v>
      </c>
      <c r="E1288">
        <v>25</v>
      </c>
      <c r="F1288" t="s">
        <v>1484</v>
      </c>
      <c r="G1288" t="s">
        <v>31</v>
      </c>
      <c r="H1288" t="s">
        <v>46</v>
      </c>
      <c r="I1288" t="s">
        <v>1350</v>
      </c>
      <c r="K1288"/>
      <c r="L1288" t="s">
        <v>1934</v>
      </c>
      <c r="M1288" t="s">
        <v>120</v>
      </c>
      <c r="N1288">
        <v>5</v>
      </c>
      <c r="P1288" t="s">
        <v>27</v>
      </c>
      <c r="Q1288" t="s">
        <v>1935</v>
      </c>
      <c r="S1288" t="s">
        <v>29</v>
      </c>
    </row>
    <row r="1289" spans="1:19" hidden="1" x14ac:dyDescent="0.2">
      <c r="A1289">
        <v>541</v>
      </c>
      <c r="B1289" t="s">
        <v>1933</v>
      </c>
      <c r="C1289" t="s">
        <v>20</v>
      </c>
      <c r="D1289">
        <v>4.5599999999999996</v>
      </c>
      <c r="E1289">
        <v>30</v>
      </c>
      <c r="F1289" t="s">
        <v>1484</v>
      </c>
      <c r="G1289" t="s">
        <v>31</v>
      </c>
      <c r="H1289" t="s">
        <v>46</v>
      </c>
      <c r="I1289" t="s">
        <v>1350</v>
      </c>
      <c r="K1289"/>
      <c r="L1289" t="s">
        <v>1934</v>
      </c>
      <c r="M1289" t="s">
        <v>120</v>
      </c>
      <c r="N1289">
        <v>5</v>
      </c>
      <c r="P1289" t="s">
        <v>27</v>
      </c>
      <c r="Q1289" t="s">
        <v>1935</v>
      </c>
      <c r="S1289" t="s">
        <v>29</v>
      </c>
    </row>
    <row r="1290" spans="1:19" hidden="1" x14ac:dyDescent="0.2">
      <c r="A1290">
        <v>541</v>
      </c>
      <c r="B1290" t="s">
        <v>1933</v>
      </c>
      <c r="C1290" t="s">
        <v>20</v>
      </c>
      <c r="D1290">
        <v>4.4800000000000004</v>
      </c>
      <c r="E1290">
        <v>35</v>
      </c>
      <c r="F1290" t="s">
        <v>1484</v>
      </c>
      <c r="G1290" t="s">
        <v>31</v>
      </c>
      <c r="H1290" t="s">
        <v>46</v>
      </c>
      <c r="I1290" t="s">
        <v>1350</v>
      </c>
      <c r="K1290"/>
      <c r="L1290" t="s">
        <v>1934</v>
      </c>
      <c r="M1290" t="s">
        <v>120</v>
      </c>
      <c r="N1290">
        <v>5</v>
      </c>
      <c r="P1290" t="s">
        <v>27</v>
      </c>
      <c r="Q1290" t="s">
        <v>1935</v>
      </c>
      <c r="S1290" t="s">
        <v>29</v>
      </c>
    </row>
    <row r="1291" spans="1:19" hidden="1" x14ac:dyDescent="0.2">
      <c r="A1291">
        <v>541</v>
      </c>
      <c r="B1291" t="s">
        <v>1933</v>
      </c>
      <c r="C1291" t="s">
        <v>20</v>
      </c>
      <c r="D1291">
        <v>4.3899999999999997</v>
      </c>
      <c r="E1291">
        <v>40</v>
      </c>
      <c r="F1291" t="s">
        <v>1484</v>
      </c>
      <c r="G1291" t="s">
        <v>31</v>
      </c>
      <c r="H1291" t="s">
        <v>46</v>
      </c>
      <c r="I1291" t="s">
        <v>1350</v>
      </c>
      <c r="K1291"/>
      <c r="L1291" t="s">
        <v>1934</v>
      </c>
      <c r="M1291" t="s">
        <v>120</v>
      </c>
      <c r="N1291">
        <v>5</v>
      </c>
      <c r="P1291" t="s">
        <v>27</v>
      </c>
      <c r="Q1291" t="s">
        <v>1935</v>
      </c>
      <c r="S1291" t="s">
        <v>29</v>
      </c>
    </row>
    <row r="1292" spans="1:19" hidden="1" x14ac:dyDescent="0.2">
      <c r="A1292">
        <v>541</v>
      </c>
      <c r="B1292" t="s">
        <v>1933</v>
      </c>
      <c r="C1292" t="s">
        <v>20</v>
      </c>
      <c r="D1292">
        <v>4.6399999999999997</v>
      </c>
      <c r="E1292">
        <v>25</v>
      </c>
      <c r="F1292" t="s">
        <v>1484</v>
      </c>
      <c r="G1292" t="s">
        <v>55</v>
      </c>
      <c r="H1292" t="s">
        <v>46</v>
      </c>
      <c r="I1292" t="s">
        <v>1928</v>
      </c>
      <c r="K1292"/>
      <c r="L1292" t="s">
        <v>1934</v>
      </c>
      <c r="M1292" t="s">
        <v>120</v>
      </c>
      <c r="N1292">
        <v>5</v>
      </c>
      <c r="P1292" t="s">
        <v>27</v>
      </c>
      <c r="Q1292" t="s">
        <v>1935</v>
      </c>
      <c r="S1292" t="s">
        <v>29</v>
      </c>
    </row>
    <row r="1293" spans="1:19" hidden="1" x14ac:dyDescent="0.2">
      <c r="A1293">
        <v>541</v>
      </c>
      <c r="B1293" t="s">
        <v>1933</v>
      </c>
      <c r="C1293" t="s">
        <v>20</v>
      </c>
      <c r="D1293">
        <v>4.53</v>
      </c>
      <c r="E1293">
        <v>25</v>
      </c>
      <c r="F1293" t="s">
        <v>1574</v>
      </c>
      <c r="G1293" t="s">
        <v>567</v>
      </c>
      <c r="H1293" t="s">
        <v>23</v>
      </c>
      <c r="I1293" t="s">
        <v>1575</v>
      </c>
      <c r="K1293"/>
      <c r="L1293" t="s">
        <v>1934</v>
      </c>
      <c r="M1293" t="s">
        <v>120</v>
      </c>
      <c r="N1293">
        <v>5</v>
      </c>
      <c r="P1293" t="s">
        <v>27</v>
      </c>
      <c r="Q1293" t="s">
        <v>1935</v>
      </c>
      <c r="S1293" t="s">
        <v>29</v>
      </c>
    </row>
    <row r="1294" spans="1:19" hidden="1" x14ac:dyDescent="0.2">
      <c r="A1294">
        <v>542</v>
      </c>
      <c r="B1294" t="s">
        <v>1936</v>
      </c>
      <c r="C1294" t="s">
        <v>20</v>
      </c>
      <c r="D1294">
        <v>1.76</v>
      </c>
      <c r="E1294">
        <v>25</v>
      </c>
      <c r="F1294" t="s">
        <v>1382</v>
      </c>
      <c r="G1294" t="s">
        <v>31</v>
      </c>
      <c r="H1294" t="s">
        <v>23</v>
      </c>
      <c r="I1294" t="s">
        <v>1383</v>
      </c>
      <c r="K1294"/>
      <c r="L1294" t="s">
        <v>1937</v>
      </c>
      <c r="M1294" t="s">
        <v>26</v>
      </c>
      <c r="N1294">
        <v>2</v>
      </c>
      <c r="P1294" t="s">
        <v>27</v>
      </c>
      <c r="Q1294" t="s">
        <v>1938</v>
      </c>
      <c r="S1294" t="s">
        <v>29</v>
      </c>
    </row>
    <row r="1295" spans="1:19" hidden="1" x14ac:dyDescent="0.2">
      <c r="A1295">
        <v>543</v>
      </c>
      <c r="B1295" t="s">
        <v>1939</v>
      </c>
      <c r="F1295" t="s">
        <v>1940</v>
      </c>
      <c r="I1295" t="s">
        <v>1941</v>
      </c>
      <c r="K1295"/>
      <c r="L1295" t="s">
        <v>1942</v>
      </c>
      <c r="M1295" t="s">
        <v>26</v>
      </c>
      <c r="N1295">
        <v>2</v>
      </c>
      <c r="P1295" t="s">
        <v>27</v>
      </c>
      <c r="Q1295" t="s">
        <v>1943</v>
      </c>
    </row>
    <row r="1296" spans="1:19" hidden="1" x14ac:dyDescent="0.2">
      <c r="A1296">
        <v>545</v>
      </c>
      <c r="B1296" t="s">
        <v>1944</v>
      </c>
      <c r="C1296" t="s">
        <v>1077</v>
      </c>
      <c r="D1296">
        <v>11.25</v>
      </c>
      <c r="F1296" t="s">
        <v>1945</v>
      </c>
      <c r="G1296" t="s">
        <v>240</v>
      </c>
      <c r="H1296" t="s">
        <v>23</v>
      </c>
      <c r="I1296" t="s">
        <v>1455</v>
      </c>
      <c r="K1296"/>
      <c r="L1296" t="s">
        <v>1946</v>
      </c>
      <c r="M1296" t="s">
        <v>26</v>
      </c>
      <c r="N1296">
        <v>2</v>
      </c>
      <c r="P1296" t="s">
        <v>27</v>
      </c>
      <c r="Q1296" t="s">
        <v>1947</v>
      </c>
      <c r="S1296" t="s">
        <v>50</v>
      </c>
    </row>
    <row r="1297" spans="1:19" hidden="1" x14ac:dyDescent="0.2">
      <c r="A1297">
        <v>545</v>
      </c>
      <c r="B1297" t="s">
        <v>1944</v>
      </c>
      <c r="C1297" t="s">
        <v>1082</v>
      </c>
      <c r="D1297">
        <v>13.52</v>
      </c>
      <c r="F1297" t="s">
        <v>1945</v>
      </c>
      <c r="G1297" t="s">
        <v>240</v>
      </c>
      <c r="H1297" t="s">
        <v>23</v>
      </c>
      <c r="I1297" t="s">
        <v>1455</v>
      </c>
      <c r="K1297"/>
      <c r="L1297" t="s">
        <v>1946</v>
      </c>
      <c r="M1297" t="s">
        <v>26</v>
      </c>
      <c r="N1297">
        <v>2</v>
      </c>
      <c r="P1297" t="s">
        <v>27</v>
      </c>
      <c r="Q1297" t="s">
        <v>1947</v>
      </c>
      <c r="S1297" t="s">
        <v>50</v>
      </c>
    </row>
    <row r="1298" spans="1:19" hidden="1" x14ac:dyDescent="0.2">
      <c r="A1298">
        <v>546</v>
      </c>
      <c r="B1298" t="s">
        <v>1948</v>
      </c>
      <c r="C1298" t="s">
        <v>20</v>
      </c>
      <c r="D1298">
        <v>5.42</v>
      </c>
      <c r="E1298">
        <v>19</v>
      </c>
      <c r="F1298" t="s">
        <v>1713</v>
      </c>
      <c r="G1298" t="s">
        <v>31</v>
      </c>
      <c r="H1298" t="s">
        <v>46</v>
      </c>
      <c r="I1298" t="s">
        <v>214</v>
      </c>
      <c r="K1298"/>
      <c r="L1298" t="s">
        <v>1949</v>
      </c>
      <c r="M1298" t="s">
        <v>26</v>
      </c>
      <c r="N1298">
        <v>2</v>
      </c>
      <c r="P1298" t="s">
        <v>27</v>
      </c>
      <c r="Q1298" t="s">
        <v>1950</v>
      </c>
      <c r="S1298" t="s">
        <v>29</v>
      </c>
    </row>
    <row r="1299" spans="1:19" hidden="1" x14ac:dyDescent="0.2">
      <c r="A1299">
        <v>547</v>
      </c>
      <c r="B1299" t="s">
        <v>1951</v>
      </c>
      <c r="C1299" t="s">
        <v>20</v>
      </c>
      <c r="D1299">
        <v>6.3</v>
      </c>
      <c r="E1299">
        <v>30</v>
      </c>
      <c r="F1299" t="s">
        <v>615</v>
      </c>
      <c r="H1299" t="s">
        <v>23</v>
      </c>
      <c r="I1299" t="s">
        <v>1952</v>
      </c>
      <c r="K1299"/>
      <c r="L1299" t="s">
        <v>1953</v>
      </c>
      <c r="M1299" t="s">
        <v>26</v>
      </c>
      <c r="N1299">
        <v>2</v>
      </c>
      <c r="P1299" t="s">
        <v>27</v>
      </c>
      <c r="Q1299" t="s">
        <v>1954</v>
      </c>
      <c r="S1299" t="s">
        <v>29</v>
      </c>
    </row>
    <row r="1300" spans="1:19" hidden="1" x14ac:dyDescent="0.2">
      <c r="A1300">
        <v>548</v>
      </c>
      <c r="B1300" t="s">
        <v>1955</v>
      </c>
      <c r="C1300" t="s">
        <v>20</v>
      </c>
      <c r="D1300">
        <v>3.2</v>
      </c>
      <c r="F1300" t="s">
        <v>615</v>
      </c>
      <c r="G1300" t="s">
        <v>31</v>
      </c>
      <c r="H1300" t="s">
        <v>23</v>
      </c>
      <c r="I1300" t="s">
        <v>1956</v>
      </c>
      <c r="K1300"/>
      <c r="L1300" t="s">
        <v>1957</v>
      </c>
      <c r="M1300" t="s">
        <v>120</v>
      </c>
      <c r="N1300">
        <v>5</v>
      </c>
      <c r="P1300" t="s">
        <v>27</v>
      </c>
      <c r="Q1300" t="s">
        <v>1958</v>
      </c>
      <c r="S1300" t="s">
        <v>29</v>
      </c>
    </row>
    <row r="1301" spans="1:19" hidden="1" x14ac:dyDescent="0.2">
      <c r="A1301">
        <v>549</v>
      </c>
      <c r="B1301" t="s">
        <v>1959</v>
      </c>
      <c r="C1301" t="s">
        <v>20</v>
      </c>
      <c r="D1301">
        <v>4.7809999999999997</v>
      </c>
      <c r="E1301">
        <v>20</v>
      </c>
      <c r="F1301" t="s">
        <v>410</v>
      </c>
      <c r="G1301" t="s">
        <v>55</v>
      </c>
      <c r="H1301" t="s">
        <v>46</v>
      </c>
      <c r="I1301" t="s">
        <v>1960</v>
      </c>
      <c r="K1301"/>
      <c r="L1301" t="s">
        <v>1961</v>
      </c>
      <c r="M1301" t="s">
        <v>26</v>
      </c>
      <c r="N1301">
        <v>2</v>
      </c>
      <c r="P1301" t="s">
        <v>27</v>
      </c>
      <c r="Q1301" t="s">
        <v>1962</v>
      </c>
      <c r="S1301" t="s">
        <v>29</v>
      </c>
    </row>
    <row r="1302" spans="1:19" hidden="1" x14ac:dyDescent="0.2">
      <c r="A1302">
        <v>549</v>
      </c>
      <c r="B1302" t="s">
        <v>1959</v>
      </c>
      <c r="C1302" t="s">
        <v>73</v>
      </c>
      <c r="D1302">
        <v>9.9670000000000005</v>
      </c>
      <c r="E1302">
        <v>20</v>
      </c>
      <c r="F1302" t="s">
        <v>410</v>
      </c>
      <c r="G1302" t="s">
        <v>55</v>
      </c>
      <c r="H1302" t="s">
        <v>46</v>
      </c>
      <c r="I1302" t="s">
        <v>1960</v>
      </c>
      <c r="K1302"/>
      <c r="L1302" t="s">
        <v>1961</v>
      </c>
      <c r="M1302" t="s">
        <v>26</v>
      </c>
      <c r="N1302">
        <v>2</v>
      </c>
      <c r="P1302" t="s">
        <v>27</v>
      </c>
      <c r="Q1302" t="s">
        <v>1962</v>
      </c>
      <c r="S1302" t="s">
        <v>29</v>
      </c>
    </row>
    <row r="1303" spans="1:19" hidden="1" x14ac:dyDescent="0.2">
      <c r="A1303">
        <v>549</v>
      </c>
      <c r="B1303" t="s">
        <v>1959</v>
      </c>
      <c r="C1303" t="s">
        <v>20</v>
      </c>
      <c r="D1303">
        <v>4.84</v>
      </c>
      <c r="E1303">
        <v>20</v>
      </c>
      <c r="F1303" t="s">
        <v>1546</v>
      </c>
      <c r="G1303" t="s">
        <v>55</v>
      </c>
      <c r="H1303" t="s">
        <v>46</v>
      </c>
      <c r="I1303" t="s">
        <v>1963</v>
      </c>
      <c r="K1303"/>
      <c r="L1303" t="s">
        <v>1961</v>
      </c>
      <c r="M1303" t="s">
        <v>26</v>
      </c>
      <c r="N1303">
        <v>2</v>
      </c>
      <c r="P1303" t="s">
        <v>27</v>
      </c>
      <c r="Q1303" t="s">
        <v>1962</v>
      </c>
      <c r="S1303" t="s">
        <v>29</v>
      </c>
    </row>
    <row r="1304" spans="1:19" hidden="1" x14ac:dyDescent="0.2">
      <c r="A1304">
        <v>549</v>
      </c>
      <c r="B1304" t="s">
        <v>1959</v>
      </c>
      <c r="C1304" t="s">
        <v>73</v>
      </c>
      <c r="D1304">
        <v>10.01</v>
      </c>
      <c r="E1304">
        <v>20</v>
      </c>
      <c r="F1304" t="s">
        <v>1546</v>
      </c>
      <c r="G1304" t="s">
        <v>55</v>
      </c>
      <c r="H1304" t="s">
        <v>46</v>
      </c>
      <c r="I1304" t="s">
        <v>1963</v>
      </c>
      <c r="K1304"/>
      <c r="L1304" t="s">
        <v>1961</v>
      </c>
      <c r="M1304" t="s">
        <v>26</v>
      </c>
      <c r="N1304">
        <v>2</v>
      </c>
      <c r="P1304" t="s">
        <v>27</v>
      </c>
      <c r="Q1304" t="s">
        <v>1962</v>
      </c>
      <c r="S1304" t="s">
        <v>29</v>
      </c>
    </row>
    <row r="1305" spans="1:19" hidden="1" x14ac:dyDescent="0.2">
      <c r="A1305">
        <v>549</v>
      </c>
      <c r="B1305" t="s">
        <v>1959</v>
      </c>
      <c r="C1305" t="s">
        <v>20</v>
      </c>
      <c r="D1305">
        <v>4.72</v>
      </c>
      <c r="E1305">
        <v>21</v>
      </c>
      <c r="F1305" t="s">
        <v>1964</v>
      </c>
      <c r="G1305" t="s">
        <v>634</v>
      </c>
      <c r="H1305" t="s">
        <v>23</v>
      </c>
      <c r="I1305" t="s">
        <v>1965</v>
      </c>
      <c r="K1305"/>
      <c r="L1305" t="s">
        <v>1961</v>
      </c>
      <c r="M1305" t="s">
        <v>26</v>
      </c>
      <c r="N1305">
        <v>2</v>
      </c>
      <c r="P1305" t="s">
        <v>27</v>
      </c>
      <c r="Q1305" t="s">
        <v>1962</v>
      </c>
      <c r="S1305" t="s">
        <v>29</v>
      </c>
    </row>
    <row r="1306" spans="1:19" hidden="1" x14ac:dyDescent="0.2">
      <c r="A1306">
        <v>549</v>
      </c>
      <c r="B1306" t="s">
        <v>1959</v>
      </c>
      <c r="C1306" t="s">
        <v>73</v>
      </c>
      <c r="D1306">
        <v>9.7100000000000009</v>
      </c>
      <c r="E1306">
        <v>22</v>
      </c>
      <c r="F1306" t="s">
        <v>1964</v>
      </c>
      <c r="G1306" t="s">
        <v>634</v>
      </c>
      <c r="H1306" t="s">
        <v>23</v>
      </c>
      <c r="I1306" t="s">
        <v>1965</v>
      </c>
      <c r="K1306"/>
      <c r="L1306" t="s">
        <v>1961</v>
      </c>
      <c r="M1306" t="s">
        <v>26</v>
      </c>
      <c r="N1306">
        <v>2</v>
      </c>
      <c r="P1306" t="s">
        <v>27</v>
      </c>
      <c r="Q1306" t="s">
        <v>1962</v>
      </c>
      <c r="S1306" t="s">
        <v>29</v>
      </c>
    </row>
    <row r="1307" spans="1:19" hidden="1" x14ac:dyDescent="0.2">
      <c r="A1307">
        <v>549</v>
      </c>
      <c r="B1307" t="s">
        <v>1959</v>
      </c>
      <c r="C1307" t="s">
        <v>20</v>
      </c>
      <c r="D1307">
        <v>4.7</v>
      </c>
      <c r="E1307" t="s">
        <v>1439</v>
      </c>
      <c r="F1307" t="s">
        <v>1964</v>
      </c>
      <c r="G1307" t="s">
        <v>1440</v>
      </c>
      <c r="H1307" t="s">
        <v>23</v>
      </c>
      <c r="I1307" t="s">
        <v>1441</v>
      </c>
      <c r="K1307"/>
      <c r="L1307" t="s">
        <v>1961</v>
      </c>
      <c r="M1307" t="s">
        <v>26</v>
      </c>
      <c r="N1307">
        <v>2</v>
      </c>
      <c r="P1307" t="s">
        <v>27</v>
      </c>
      <c r="Q1307" t="s">
        <v>1962</v>
      </c>
      <c r="S1307" t="s">
        <v>29</v>
      </c>
    </row>
    <row r="1308" spans="1:19" hidden="1" x14ac:dyDescent="0.2">
      <c r="A1308">
        <v>549</v>
      </c>
      <c r="B1308" t="s">
        <v>1959</v>
      </c>
      <c r="C1308" t="s">
        <v>73</v>
      </c>
      <c r="D1308">
        <v>9.6999999999999993</v>
      </c>
      <c r="E1308" t="s">
        <v>1439</v>
      </c>
      <c r="F1308" t="s">
        <v>1964</v>
      </c>
      <c r="G1308" t="s">
        <v>1440</v>
      </c>
      <c r="H1308" t="s">
        <v>23</v>
      </c>
      <c r="I1308" t="s">
        <v>1441</v>
      </c>
      <c r="K1308"/>
      <c r="L1308" t="s">
        <v>1961</v>
      </c>
      <c r="M1308" t="s">
        <v>26</v>
      </c>
      <c r="N1308">
        <v>2</v>
      </c>
      <c r="P1308" t="s">
        <v>27</v>
      </c>
      <c r="Q1308" t="s">
        <v>1962</v>
      </c>
      <c r="S1308" t="s">
        <v>29</v>
      </c>
    </row>
    <row r="1309" spans="1:19" hidden="1" x14ac:dyDescent="0.2">
      <c r="A1309">
        <v>549</v>
      </c>
      <c r="B1309" t="s">
        <v>1959</v>
      </c>
      <c r="C1309" t="s">
        <v>20</v>
      </c>
      <c r="D1309">
        <v>4.7</v>
      </c>
      <c r="E1309">
        <v>20</v>
      </c>
      <c r="F1309" t="s">
        <v>1546</v>
      </c>
      <c r="G1309" t="s">
        <v>31</v>
      </c>
      <c r="H1309" t="s">
        <v>23</v>
      </c>
      <c r="I1309" t="s">
        <v>1966</v>
      </c>
      <c r="K1309"/>
      <c r="L1309" t="s">
        <v>1961</v>
      </c>
      <c r="M1309" t="s">
        <v>26</v>
      </c>
      <c r="N1309">
        <v>2</v>
      </c>
      <c r="P1309" t="s">
        <v>27</v>
      </c>
      <c r="Q1309" t="s">
        <v>1962</v>
      </c>
      <c r="S1309" t="s">
        <v>29</v>
      </c>
    </row>
    <row r="1310" spans="1:19" hidden="1" x14ac:dyDescent="0.2">
      <c r="A1310">
        <v>549</v>
      </c>
      <c r="B1310" t="s">
        <v>1959</v>
      </c>
      <c r="C1310" t="s">
        <v>73</v>
      </c>
      <c r="D1310">
        <v>9.9600000000000009</v>
      </c>
      <c r="E1310">
        <v>20</v>
      </c>
      <c r="F1310" t="s">
        <v>1546</v>
      </c>
      <c r="G1310" t="s">
        <v>31</v>
      </c>
      <c r="H1310" t="s">
        <v>23</v>
      </c>
      <c r="I1310" t="s">
        <v>1966</v>
      </c>
      <c r="K1310"/>
      <c r="L1310" t="s">
        <v>1961</v>
      </c>
      <c r="M1310" t="s">
        <v>26</v>
      </c>
      <c r="N1310">
        <v>2</v>
      </c>
      <c r="P1310" t="s">
        <v>27</v>
      </c>
      <c r="Q1310" t="s">
        <v>1962</v>
      </c>
      <c r="S1310" t="s">
        <v>29</v>
      </c>
    </row>
    <row r="1311" spans="1:19" hidden="1" x14ac:dyDescent="0.2">
      <c r="A1311">
        <v>549</v>
      </c>
      <c r="B1311" t="s">
        <v>1959</v>
      </c>
      <c r="C1311" t="s">
        <v>20</v>
      </c>
      <c r="D1311">
        <v>4.74</v>
      </c>
      <c r="E1311">
        <v>25</v>
      </c>
      <c r="F1311" t="s">
        <v>1967</v>
      </c>
      <c r="G1311" t="s">
        <v>31</v>
      </c>
      <c r="H1311" t="s">
        <v>23</v>
      </c>
      <c r="I1311" t="s">
        <v>1383</v>
      </c>
      <c r="K1311"/>
      <c r="L1311" t="s">
        <v>1961</v>
      </c>
      <c r="M1311" t="s">
        <v>26</v>
      </c>
      <c r="N1311">
        <v>2</v>
      </c>
      <c r="P1311" t="s">
        <v>27</v>
      </c>
      <c r="Q1311" t="s">
        <v>1962</v>
      </c>
      <c r="S1311" t="s">
        <v>29</v>
      </c>
    </row>
    <row r="1312" spans="1:19" hidden="1" x14ac:dyDescent="0.2">
      <c r="A1312">
        <v>549</v>
      </c>
      <c r="B1312" t="s">
        <v>1959</v>
      </c>
      <c r="C1312" t="s">
        <v>73</v>
      </c>
      <c r="D1312">
        <v>9.66</v>
      </c>
      <c r="E1312">
        <v>25</v>
      </c>
      <c r="F1312" t="s">
        <v>1967</v>
      </c>
      <c r="G1312" t="s">
        <v>31</v>
      </c>
      <c r="H1312" t="s">
        <v>23</v>
      </c>
      <c r="I1312" t="s">
        <v>1383</v>
      </c>
      <c r="K1312"/>
      <c r="L1312" t="s">
        <v>1961</v>
      </c>
      <c r="M1312" t="s">
        <v>26</v>
      </c>
      <c r="N1312">
        <v>2</v>
      </c>
      <c r="P1312" t="s">
        <v>27</v>
      </c>
      <c r="Q1312" t="s">
        <v>1962</v>
      </c>
      <c r="S1312" t="s">
        <v>29</v>
      </c>
    </row>
    <row r="1313" spans="1:19" hidden="1" x14ac:dyDescent="0.2">
      <c r="A1313">
        <v>549</v>
      </c>
      <c r="B1313" t="s">
        <v>1959</v>
      </c>
      <c r="C1313" t="s">
        <v>20</v>
      </c>
      <c r="D1313">
        <v>4.6500000000000004</v>
      </c>
      <c r="E1313">
        <v>25</v>
      </c>
      <c r="F1313" t="s">
        <v>1967</v>
      </c>
      <c r="G1313" t="s">
        <v>55</v>
      </c>
      <c r="H1313" t="s">
        <v>23</v>
      </c>
      <c r="I1313" t="s">
        <v>1383</v>
      </c>
      <c r="K1313"/>
      <c r="L1313" t="s">
        <v>1961</v>
      </c>
      <c r="M1313" t="s">
        <v>26</v>
      </c>
      <c r="N1313">
        <v>2</v>
      </c>
      <c r="P1313" t="s">
        <v>27</v>
      </c>
      <c r="Q1313" t="s">
        <v>1962</v>
      </c>
      <c r="S1313" t="s">
        <v>29</v>
      </c>
    </row>
    <row r="1314" spans="1:19" hidden="1" x14ac:dyDescent="0.2">
      <c r="A1314">
        <v>549</v>
      </c>
      <c r="B1314" t="s">
        <v>1959</v>
      </c>
      <c r="C1314" t="s">
        <v>73</v>
      </c>
      <c r="D1314">
        <v>9.75</v>
      </c>
      <c r="E1314">
        <v>25</v>
      </c>
      <c r="F1314" t="s">
        <v>1967</v>
      </c>
      <c r="G1314" t="s">
        <v>55</v>
      </c>
      <c r="H1314" t="s">
        <v>23</v>
      </c>
      <c r="I1314" t="s">
        <v>1383</v>
      </c>
      <c r="K1314"/>
      <c r="L1314" t="s">
        <v>1961</v>
      </c>
      <c r="M1314" t="s">
        <v>26</v>
      </c>
      <c r="N1314">
        <v>2</v>
      </c>
      <c r="P1314" t="s">
        <v>27</v>
      </c>
      <c r="Q1314" t="s">
        <v>1962</v>
      </c>
      <c r="S1314" t="s">
        <v>29</v>
      </c>
    </row>
    <row r="1315" spans="1:19" hidden="1" x14ac:dyDescent="0.2">
      <c r="A1315">
        <v>550</v>
      </c>
      <c r="B1315" t="s">
        <v>1968</v>
      </c>
      <c r="C1315" t="s">
        <v>20</v>
      </c>
      <c r="D1315">
        <v>4.17</v>
      </c>
      <c r="E1315">
        <v>21</v>
      </c>
      <c r="F1315" t="s">
        <v>1969</v>
      </c>
      <c r="G1315" t="s">
        <v>634</v>
      </c>
      <c r="H1315" t="s">
        <v>23</v>
      </c>
      <c r="I1315" t="s">
        <v>1965</v>
      </c>
      <c r="K1315"/>
      <c r="L1315" t="s">
        <v>1970</v>
      </c>
      <c r="M1315" t="s">
        <v>26</v>
      </c>
      <c r="N1315">
        <v>2</v>
      </c>
      <c r="P1315" t="s">
        <v>27</v>
      </c>
      <c r="Q1315" t="s">
        <v>1971</v>
      </c>
      <c r="S1315" t="s">
        <v>29</v>
      </c>
    </row>
    <row r="1316" spans="1:19" hidden="1" x14ac:dyDescent="0.2">
      <c r="A1316">
        <v>550</v>
      </c>
      <c r="B1316" t="s">
        <v>1968</v>
      </c>
      <c r="C1316" t="s">
        <v>73</v>
      </c>
      <c r="D1316">
        <v>9.8699999999999992</v>
      </c>
      <c r="E1316">
        <v>22</v>
      </c>
      <c r="F1316" t="s">
        <v>1969</v>
      </c>
      <c r="G1316" t="s">
        <v>634</v>
      </c>
      <c r="H1316" t="s">
        <v>23</v>
      </c>
      <c r="I1316" t="s">
        <v>1965</v>
      </c>
      <c r="K1316"/>
      <c r="L1316" t="s">
        <v>1970</v>
      </c>
      <c r="M1316" t="s">
        <v>26</v>
      </c>
      <c r="N1316">
        <v>2</v>
      </c>
      <c r="P1316" t="s">
        <v>27</v>
      </c>
      <c r="Q1316" t="s">
        <v>1971</v>
      </c>
      <c r="S1316" t="s">
        <v>29</v>
      </c>
    </row>
    <row r="1317" spans="1:19" hidden="1" x14ac:dyDescent="0.2">
      <c r="A1317">
        <v>550</v>
      </c>
      <c r="B1317" t="s">
        <v>1968</v>
      </c>
      <c r="C1317" t="s">
        <v>20</v>
      </c>
      <c r="D1317">
        <v>4.37</v>
      </c>
      <c r="E1317">
        <v>20</v>
      </c>
      <c r="F1317" t="s">
        <v>1420</v>
      </c>
      <c r="G1317" t="s">
        <v>1395</v>
      </c>
      <c r="H1317" t="s">
        <v>46</v>
      </c>
      <c r="I1317" t="s">
        <v>1396</v>
      </c>
      <c r="K1317"/>
      <c r="L1317" t="s">
        <v>1970</v>
      </c>
      <c r="M1317" t="s">
        <v>26</v>
      </c>
      <c r="N1317">
        <v>2</v>
      </c>
      <c r="P1317" t="s">
        <v>27</v>
      </c>
      <c r="Q1317" t="s">
        <v>1971</v>
      </c>
      <c r="S1317" t="s">
        <v>29</v>
      </c>
    </row>
    <row r="1318" spans="1:19" hidden="1" x14ac:dyDescent="0.2">
      <c r="A1318">
        <v>550</v>
      </c>
      <c r="B1318" t="s">
        <v>1968</v>
      </c>
      <c r="C1318" t="s">
        <v>73</v>
      </c>
      <c r="D1318">
        <v>9.8149999999999995</v>
      </c>
      <c r="E1318">
        <v>20</v>
      </c>
      <c r="F1318" t="s">
        <v>1420</v>
      </c>
      <c r="G1318" t="s">
        <v>1395</v>
      </c>
      <c r="H1318" t="s">
        <v>46</v>
      </c>
      <c r="I1318" t="s">
        <v>1396</v>
      </c>
      <c r="K1318"/>
      <c r="L1318" t="s">
        <v>1970</v>
      </c>
      <c r="M1318" t="s">
        <v>26</v>
      </c>
      <c r="N1318">
        <v>2</v>
      </c>
      <c r="P1318" t="s">
        <v>27</v>
      </c>
      <c r="Q1318" t="s">
        <v>1971</v>
      </c>
      <c r="S1318" t="s">
        <v>29</v>
      </c>
    </row>
    <row r="1319" spans="1:19" hidden="1" x14ac:dyDescent="0.2">
      <c r="A1319">
        <v>550</v>
      </c>
      <c r="B1319" t="s">
        <v>1968</v>
      </c>
      <c r="C1319" t="s">
        <v>20</v>
      </c>
      <c r="D1319">
        <v>4.3</v>
      </c>
      <c r="E1319">
        <v>25</v>
      </c>
      <c r="F1319" t="s">
        <v>1967</v>
      </c>
      <c r="G1319" t="s">
        <v>31</v>
      </c>
      <c r="H1319" t="s">
        <v>23</v>
      </c>
      <c r="I1319" t="s">
        <v>1383</v>
      </c>
      <c r="K1319"/>
      <c r="L1319" t="s">
        <v>1970</v>
      </c>
      <c r="M1319" t="s">
        <v>26</v>
      </c>
      <c r="N1319">
        <v>2</v>
      </c>
      <c r="P1319" t="s">
        <v>27</v>
      </c>
      <c r="Q1319" t="s">
        <v>1971</v>
      </c>
      <c r="S1319" t="s">
        <v>29</v>
      </c>
    </row>
    <row r="1320" spans="1:19" hidden="1" x14ac:dyDescent="0.2">
      <c r="A1320">
        <v>550</v>
      </c>
      <c r="B1320" t="s">
        <v>1968</v>
      </c>
      <c r="C1320" t="s">
        <v>73</v>
      </c>
      <c r="D1320">
        <v>9.83</v>
      </c>
      <c r="E1320">
        <v>25</v>
      </c>
      <c r="F1320" t="s">
        <v>1967</v>
      </c>
      <c r="G1320" t="s">
        <v>31</v>
      </c>
      <c r="H1320" t="s">
        <v>23</v>
      </c>
      <c r="I1320" t="s">
        <v>1383</v>
      </c>
      <c r="K1320"/>
      <c r="L1320" t="s">
        <v>1970</v>
      </c>
      <c r="M1320" t="s">
        <v>26</v>
      </c>
      <c r="N1320">
        <v>2</v>
      </c>
      <c r="P1320" t="s">
        <v>27</v>
      </c>
      <c r="Q1320" t="s">
        <v>1971</v>
      </c>
      <c r="S1320" t="s">
        <v>29</v>
      </c>
    </row>
    <row r="1321" spans="1:19" hidden="1" x14ac:dyDescent="0.2">
      <c r="A1321">
        <v>550</v>
      </c>
      <c r="B1321" t="s">
        <v>1968</v>
      </c>
      <c r="C1321" t="s">
        <v>20</v>
      </c>
      <c r="D1321">
        <v>4.25</v>
      </c>
      <c r="E1321">
        <v>25</v>
      </c>
      <c r="F1321" t="s">
        <v>1967</v>
      </c>
      <c r="G1321" t="s">
        <v>55</v>
      </c>
      <c r="H1321" t="s">
        <v>23</v>
      </c>
      <c r="I1321" t="s">
        <v>1383</v>
      </c>
      <c r="K1321"/>
      <c r="L1321" t="s">
        <v>1970</v>
      </c>
      <c r="M1321" t="s">
        <v>26</v>
      </c>
      <c r="N1321">
        <v>2</v>
      </c>
      <c r="P1321" t="s">
        <v>27</v>
      </c>
      <c r="Q1321" t="s">
        <v>1971</v>
      </c>
      <c r="S1321" t="s">
        <v>29</v>
      </c>
    </row>
    <row r="1322" spans="1:19" hidden="1" x14ac:dyDescent="0.2">
      <c r="A1322">
        <v>550</v>
      </c>
      <c r="B1322" t="s">
        <v>1968</v>
      </c>
      <c r="C1322" t="s">
        <v>73</v>
      </c>
      <c r="D1322">
        <v>9.9</v>
      </c>
      <c r="E1322">
        <v>25</v>
      </c>
      <c r="F1322" t="s">
        <v>1967</v>
      </c>
      <c r="G1322" t="s">
        <v>55</v>
      </c>
      <c r="H1322" t="s">
        <v>23</v>
      </c>
      <c r="I1322" t="s">
        <v>1383</v>
      </c>
      <c r="K1322"/>
      <c r="L1322" t="s">
        <v>1970</v>
      </c>
      <c r="M1322" t="s">
        <v>26</v>
      </c>
      <c r="N1322">
        <v>2</v>
      </c>
      <c r="P1322" t="s">
        <v>27</v>
      </c>
      <c r="Q1322" t="s">
        <v>1971</v>
      </c>
      <c r="S1322" t="s">
        <v>29</v>
      </c>
    </row>
    <row r="1323" spans="1:19" hidden="1" x14ac:dyDescent="0.2">
      <c r="A1323">
        <v>551</v>
      </c>
      <c r="B1323" t="s">
        <v>1972</v>
      </c>
      <c r="C1323" t="s">
        <v>20</v>
      </c>
      <c r="D1323">
        <v>5.29</v>
      </c>
      <c r="E1323">
        <v>24.5</v>
      </c>
      <c r="F1323" t="s">
        <v>364</v>
      </c>
      <c r="G1323" t="s">
        <v>240</v>
      </c>
      <c r="H1323" t="s">
        <v>46</v>
      </c>
      <c r="I1323" t="s">
        <v>1479</v>
      </c>
      <c r="K1323"/>
      <c r="L1323" t="s">
        <v>1973</v>
      </c>
      <c r="M1323" t="s">
        <v>26</v>
      </c>
      <c r="N1323">
        <v>2</v>
      </c>
      <c r="P1323" t="s">
        <v>27</v>
      </c>
      <c r="Q1323" t="s">
        <v>1974</v>
      </c>
      <c r="S1323" t="s">
        <v>29</v>
      </c>
    </row>
    <row r="1324" spans="1:19" hidden="1" x14ac:dyDescent="0.2">
      <c r="A1324">
        <v>551</v>
      </c>
      <c r="B1324" t="s">
        <v>1972</v>
      </c>
      <c r="C1324" t="s">
        <v>20</v>
      </c>
      <c r="D1324">
        <v>5.5</v>
      </c>
      <c r="E1324">
        <v>21</v>
      </c>
      <c r="F1324" t="s">
        <v>1969</v>
      </c>
      <c r="G1324" t="s">
        <v>634</v>
      </c>
      <c r="H1324" t="s">
        <v>23</v>
      </c>
      <c r="I1324" t="s">
        <v>1965</v>
      </c>
      <c r="K1324"/>
      <c r="L1324" t="s">
        <v>1973</v>
      </c>
      <c r="M1324" t="s">
        <v>26</v>
      </c>
      <c r="N1324">
        <v>2</v>
      </c>
      <c r="P1324" t="s">
        <v>27</v>
      </c>
      <c r="Q1324" t="s">
        <v>1974</v>
      </c>
      <c r="S1324" t="s">
        <v>29</v>
      </c>
    </row>
    <row r="1325" spans="1:19" hidden="1" x14ac:dyDescent="0.2">
      <c r="A1325">
        <v>551</v>
      </c>
      <c r="B1325" t="s">
        <v>1972</v>
      </c>
      <c r="C1325" t="s">
        <v>73</v>
      </c>
      <c r="D1325">
        <v>10.3</v>
      </c>
      <c r="E1325">
        <v>22</v>
      </c>
      <c r="F1325" t="s">
        <v>1969</v>
      </c>
      <c r="G1325" t="s">
        <v>634</v>
      </c>
      <c r="H1325" t="s">
        <v>23</v>
      </c>
      <c r="I1325" t="s">
        <v>1965</v>
      </c>
      <c r="K1325"/>
      <c r="L1325" t="s">
        <v>1973</v>
      </c>
      <c r="M1325" t="s">
        <v>26</v>
      </c>
      <c r="N1325">
        <v>2</v>
      </c>
      <c r="P1325" t="s">
        <v>27</v>
      </c>
      <c r="Q1325" t="s">
        <v>1974</v>
      </c>
      <c r="S1325" t="s">
        <v>29</v>
      </c>
    </row>
    <row r="1326" spans="1:19" hidden="1" x14ac:dyDescent="0.2">
      <c r="A1326">
        <v>551</v>
      </c>
      <c r="B1326" t="s">
        <v>1972</v>
      </c>
      <c r="C1326" t="s">
        <v>20</v>
      </c>
      <c r="D1326">
        <v>5.5</v>
      </c>
      <c r="E1326" t="s">
        <v>1439</v>
      </c>
      <c r="F1326" t="s">
        <v>1969</v>
      </c>
      <c r="G1326" t="s">
        <v>1440</v>
      </c>
      <c r="H1326" t="s">
        <v>23</v>
      </c>
      <c r="I1326" t="s">
        <v>1441</v>
      </c>
      <c r="K1326"/>
      <c r="L1326" t="s">
        <v>1973</v>
      </c>
      <c r="M1326" t="s">
        <v>26</v>
      </c>
      <c r="N1326">
        <v>2</v>
      </c>
      <c r="P1326" t="s">
        <v>27</v>
      </c>
      <c r="Q1326" t="s">
        <v>1974</v>
      </c>
      <c r="S1326" t="s">
        <v>29</v>
      </c>
    </row>
    <row r="1327" spans="1:19" hidden="1" x14ac:dyDescent="0.2">
      <c r="A1327">
        <v>551</v>
      </c>
      <c r="B1327" t="s">
        <v>1972</v>
      </c>
      <c r="C1327" t="s">
        <v>73</v>
      </c>
      <c r="D1327">
        <v>10.3</v>
      </c>
      <c r="E1327" t="s">
        <v>1439</v>
      </c>
      <c r="F1327" t="s">
        <v>1969</v>
      </c>
      <c r="G1327" t="s">
        <v>1440</v>
      </c>
      <c r="H1327" t="s">
        <v>23</v>
      </c>
      <c r="I1327" t="s">
        <v>1441</v>
      </c>
      <c r="K1327"/>
      <c r="L1327" t="s">
        <v>1973</v>
      </c>
      <c r="M1327" t="s">
        <v>26</v>
      </c>
      <c r="N1327">
        <v>2</v>
      </c>
      <c r="P1327" t="s">
        <v>27</v>
      </c>
      <c r="Q1327" t="s">
        <v>1974</v>
      </c>
      <c r="S1327" t="s">
        <v>29</v>
      </c>
    </row>
    <row r="1328" spans="1:19" hidden="1" x14ac:dyDescent="0.2">
      <c r="A1328">
        <v>551</v>
      </c>
      <c r="B1328" t="s">
        <v>1972</v>
      </c>
      <c r="C1328" t="s">
        <v>73</v>
      </c>
      <c r="D1328">
        <v>5.65</v>
      </c>
      <c r="E1328">
        <v>25</v>
      </c>
      <c r="F1328" t="s">
        <v>1967</v>
      </c>
      <c r="G1328" t="s">
        <v>31</v>
      </c>
      <c r="H1328" t="s">
        <v>23</v>
      </c>
      <c r="I1328" t="s">
        <v>1383</v>
      </c>
      <c r="K1328"/>
      <c r="L1328" t="s">
        <v>1973</v>
      </c>
      <c r="M1328" t="s">
        <v>26</v>
      </c>
      <c r="N1328">
        <v>2</v>
      </c>
      <c r="P1328" t="s">
        <v>27</v>
      </c>
      <c r="Q1328" t="s">
        <v>1974</v>
      </c>
      <c r="S1328" t="s">
        <v>29</v>
      </c>
    </row>
    <row r="1329" spans="1:19" hidden="1" x14ac:dyDescent="0.2">
      <c r="A1329">
        <v>551</v>
      </c>
      <c r="B1329" t="s">
        <v>1972</v>
      </c>
      <c r="C1329" t="s">
        <v>20</v>
      </c>
      <c r="D1329">
        <v>5.55</v>
      </c>
      <c r="E1329">
        <v>25</v>
      </c>
      <c r="F1329" t="s">
        <v>1967</v>
      </c>
      <c r="G1329" t="s">
        <v>55</v>
      </c>
      <c r="H1329" t="s">
        <v>23</v>
      </c>
      <c r="I1329" t="s">
        <v>1383</v>
      </c>
      <c r="K1329"/>
      <c r="L1329" t="s">
        <v>1973</v>
      </c>
      <c r="M1329" t="s">
        <v>26</v>
      </c>
      <c r="N1329">
        <v>2</v>
      </c>
      <c r="P1329" t="s">
        <v>27</v>
      </c>
      <c r="Q1329" t="s">
        <v>1974</v>
      </c>
      <c r="S1329" t="s">
        <v>29</v>
      </c>
    </row>
    <row r="1330" spans="1:19" hidden="1" x14ac:dyDescent="0.2">
      <c r="A1330">
        <v>551</v>
      </c>
      <c r="B1330" t="s">
        <v>1972</v>
      </c>
      <c r="C1330" t="s">
        <v>20</v>
      </c>
      <c r="D1330">
        <v>5.38</v>
      </c>
      <c r="E1330" t="s">
        <v>363</v>
      </c>
      <c r="F1330" t="s">
        <v>410</v>
      </c>
      <c r="G1330" t="s">
        <v>55</v>
      </c>
      <c r="H1330" t="s">
        <v>23</v>
      </c>
      <c r="I1330" t="s">
        <v>1975</v>
      </c>
      <c r="K1330"/>
      <c r="L1330" t="s">
        <v>1973</v>
      </c>
      <c r="M1330" t="s">
        <v>26</v>
      </c>
      <c r="N1330">
        <v>2</v>
      </c>
      <c r="P1330" t="s">
        <v>27</v>
      </c>
      <c r="Q1330" t="s">
        <v>1974</v>
      </c>
      <c r="S1330" t="s">
        <v>29</v>
      </c>
    </row>
    <row r="1331" spans="1:19" hidden="1" x14ac:dyDescent="0.2">
      <c r="A1331">
        <v>551</v>
      </c>
      <c r="B1331" t="s">
        <v>1972</v>
      </c>
      <c r="C1331" t="s">
        <v>73</v>
      </c>
      <c r="D1331">
        <v>10.4</v>
      </c>
      <c r="E1331" t="s">
        <v>363</v>
      </c>
      <c r="F1331" t="s">
        <v>410</v>
      </c>
      <c r="G1331" t="s">
        <v>55</v>
      </c>
      <c r="H1331" t="s">
        <v>23</v>
      </c>
      <c r="I1331" t="s">
        <v>1975</v>
      </c>
      <c r="K1331"/>
      <c r="L1331" t="s">
        <v>1973</v>
      </c>
      <c r="M1331" t="s">
        <v>26</v>
      </c>
      <c r="N1331">
        <v>2</v>
      </c>
      <c r="P1331" t="s">
        <v>27</v>
      </c>
      <c r="Q1331" t="s">
        <v>1974</v>
      </c>
      <c r="S1331" t="s">
        <v>29</v>
      </c>
    </row>
    <row r="1332" spans="1:19" hidden="1" x14ac:dyDescent="0.2">
      <c r="A1332">
        <v>551</v>
      </c>
      <c r="B1332" t="s">
        <v>1972</v>
      </c>
      <c r="C1332" t="s">
        <v>20</v>
      </c>
      <c r="D1332">
        <v>5.7</v>
      </c>
      <c r="E1332">
        <v>25</v>
      </c>
      <c r="F1332" t="s">
        <v>1976</v>
      </c>
      <c r="G1332" t="s">
        <v>1977</v>
      </c>
      <c r="H1332" t="s">
        <v>23</v>
      </c>
      <c r="I1332" t="s">
        <v>1470</v>
      </c>
      <c r="K1332"/>
      <c r="L1332" t="s">
        <v>1973</v>
      </c>
      <c r="M1332" t="s">
        <v>26</v>
      </c>
      <c r="N1332">
        <v>2</v>
      </c>
      <c r="P1332" t="s">
        <v>27</v>
      </c>
      <c r="Q1332" t="s">
        <v>1974</v>
      </c>
      <c r="S1332" t="s">
        <v>29</v>
      </c>
    </row>
    <row r="1333" spans="1:19" hidden="1" x14ac:dyDescent="0.2">
      <c r="A1333">
        <v>552</v>
      </c>
      <c r="B1333" t="s">
        <v>1978</v>
      </c>
      <c r="C1333" t="s">
        <v>20</v>
      </c>
      <c r="D1333">
        <v>5.26</v>
      </c>
      <c r="E1333">
        <v>20</v>
      </c>
      <c r="F1333" t="s">
        <v>1546</v>
      </c>
      <c r="G1333" t="s">
        <v>55</v>
      </c>
      <c r="H1333" t="s">
        <v>46</v>
      </c>
      <c r="I1333" t="s">
        <v>1963</v>
      </c>
      <c r="K1333"/>
      <c r="L1333" t="s">
        <v>1979</v>
      </c>
      <c r="M1333" t="s">
        <v>26</v>
      </c>
      <c r="N1333">
        <v>2</v>
      </c>
      <c r="P1333" t="s">
        <v>27</v>
      </c>
      <c r="Q1333" t="s">
        <v>1980</v>
      </c>
      <c r="S1333" t="s">
        <v>29</v>
      </c>
    </row>
    <row r="1334" spans="1:19" hidden="1" x14ac:dyDescent="0.2">
      <c r="A1334">
        <v>552</v>
      </c>
      <c r="B1334" t="s">
        <v>1978</v>
      </c>
      <c r="C1334" t="s">
        <v>73</v>
      </c>
      <c r="D1334">
        <v>10.42</v>
      </c>
      <c r="E1334">
        <v>20</v>
      </c>
      <c r="F1334" t="s">
        <v>1546</v>
      </c>
      <c r="G1334" t="s">
        <v>55</v>
      </c>
      <c r="H1334" t="s">
        <v>46</v>
      </c>
      <c r="I1334" t="s">
        <v>1963</v>
      </c>
      <c r="K1334"/>
      <c r="L1334" t="s">
        <v>1979</v>
      </c>
      <c r="M1334" t="s">
        <v>26</v>
      </c>
      <c r="N1334">
        <v>2</v>
      </c>
      <c r="P1334" t="s">
        <v>27</v>
      </c>
      <c r="Q1334" t="s">
        <v>1980</v>
      </c>
      <c r="S1334" t="s">
        <v>29</v>
      </c>
    </row>
    <row r="1335" spans="1:19" hidden="1" x14ac:dyDescent="0.2">
      <c r="A1335">
        <v>553</v>
      </c>
      <c r="B1335" t="s">
        <v>1981</v>
      </c>
      <c r="C1335" t="s">
        <v>20</v>
      </c>
      <c r="D1335">
        <v>4.0599999999999996</v>
      </c>
      <c r="E1335" t="s">
        <v>363</v>
      </c>
      <c r="F1335" t="s">
        <v>1982</v>
      </c>
      <c r="G1335" t="s">
        <v>31</v>
      </c>
      <c r="H1335" t="s">
        <v>23</v>
      </c>
      <c r="I1335" t="s">
        <v>1983</v>
      </c>
      <c r="K1335"/>
      <c r="L1335" t="s">
        <v>1984</v>
      </c>
      <c r="M1335" t="s">
        <v>120</v>
      </c>
      <c r="N1335">
        <v>5</v>
      </c>
      <c r="P1335" t="s">
        <v>27</v>
      </c>
      <c r="Q1335" t="s">
        <v>1985</v>
      </c>
      <c r="S1335" t="s">
        <v>29</v>
      </c>
    </row>
    <row r="1336" spans="1:19" hidden="1" x14ac:dyDescent="0.2">
      <c r="A1336">
        <v>554</v>
      </c>
      <c r="B1336" t="s">
        <v>1986</v>
      </c>
      <c r="C1336" t="s">
        <v>20</v>
      </c>
      <c r="D1336">
        <v>4.18</v>
      </c>
      <c r="E1336" t="s">
        <v>363</v>
      </c>
      <c r="F1336" t="s">
        <v>1982</v>
      </c>
      <c r="G1336" t="s">
        <v>31</v>
      </c>
      <c r="H1336" t="s">
        <v>23</v>
      </c>
      <c r="I1336" t="s">
        <v>1983</v>
      </c>
      <c r="K1336"/>
      <c r="L1336" t="s">
        <v>1987</v>
      </c>
      <c r="M1336" t="s">
        <v>26</v>
      </c>
      <c r="N1336">
        <v>2</v>
      </c>
      <c r="P1336" t="s">
        <v>27</v>
      </c>
      <c r="Q1336" t="s">
        <v>1988</v>
      </c>
      <c r="S1336" t="s">
        <v>29</v>
      </c>
    </row>
    <row r="1337" spans="1:19" hidden="1" x14ac:dyDescent="0.2">
      <c r="A1337">
        <v>556</v>
      </c>
      <c r="B1337" t="s">
        <v>1989</v>
      </c>
      <c r="C1337" t="s">
        <v>20</v>
      </c>
      <c r="D1337">
        <v>5.9</v>
      </c>
      <c r="E1337">
        <v>25</v>
      </c>
      <c r="F1337" t="s">
        <v>1976</v>
      </c>
      <c r="G1337" t="s">
        <v>1990</v>
      </c>
      <c r="H1337" t="s">
        <v>23</v>
      </c>
      <c r="I1337" t="s">
        <v>1470</v>
      </c>
      <c r="K1337"/>
      <c r="L1337" t="s">
        <v>1991</v>
      </c>
      <c r="M1337" t="s">
        <v>26</v>
      </c>
      <c r="N1337">
        <v>2</v>
      </c>
      <c r="P1337" t="s">
        <v>27</v>
      </c>
      <c r="Q1337" t="s">
        <v>1992</v>
      </c>
      <c r="S1337" t="s">
        <v>29</v>
      </c>
    </row>
    <row r="1338" spans="1:19" hidden="1" x14ac:dyDescent="0.2">
      <c r="A1338">
        <v>557</v>
      </c>
      <c r="B1338" t="s">
        <v>1993</v>
      </c>
      <c r="C1338" t="s">
        <v>20</v>
      </c>
      <c r="D1338">
        <v>4.1210000000000004</v>
      </c>
      <c r="E1338">
        <v>20</v>
      </c>
      <c r="F1338" t="s">
        <v>410</v>
      </c>
      <c r="G1338" t="s">
        <v>55</v>
      </c>
      <c r="H1338" t="s">
        <v>46</v>
      </c>
      <c r="I1338" t="s">
        <v>1960</v>
      </c>
      <c r="K1338"/>
      <c r="L1338" t="s">
        <v>1994</v>
      </c>
      <c r="M1338" t="s">
        <v>26</v>
      </c>
      <c r="N1338">
        <v>2</v>
      </c>
      <c r="P1338" t="s">
        <v>27</v>
      </c>
      <c r="Q1338" t="s">
        <v>1995</v>
      </c>
      <c r="S1338" t="s">
        <v>29</v>
      </c>
    </row>
    <row r="1339" spans="1:19" hidden="1" x14ac:dyDescent="0.2">
      <c r="A1339">
        <v>557</v>
      </c>
      <c r="B1339" t="s">
        <v>1993</v>
      </c>
      <c r="C1339" t="s">
        <v>73</v>
      </c>
      <c r="D1339">
        <v>9.1460000000000008</v>
      </c>
      <c r="E1339">
        <v>20</v>
      </c>
      <c r="F1339" t="s">
        <v>410</v>
      </c>
      <c r="G1339" t="s">
        <v>55</v>
      </c>
      <c r="H1339" t="s">
        <v>46</v>
      </c>
      <c r="I1339" t="s">
        <v>1960</v>
      </c>
      <c r="K1339"/>
      <c r="L1339" t="s">
        <v>1994</v>
      </c>
      <c r="M1339" t="s">
        <v>26</v>
      </c>
      <c r="N1339">
        <v>2</v>
      </c>
      <c r="P1339" t="s">
        <v>27</v>
      </c>
      <c r="Q1339" t="s">
        <v>1995</v>
      </c>
      <c r="S1339" t="s">
        <v>29</v>
      </c>
    </row>
    <row r="1340" spans="1:19" hidden="1" x14ac:dyDescent="0.2">
      <c r="A1340">
        <v>558</v>
      </c>
      <c r="B1340" t="s">
        <v>1996</v>
      </c>
      <c r="C1340" t="s">
        <v>20</v>
      </c>
      <c r="D1340">
        <v>2.6</v>
      </c>
      <c r="E1340">
        <v>25</v>
      </c>
      <c r="F1340" t="s">
        <v>1997</v>
      </c>
      <c r="G1340" t="s">
        <v>75</v>
      </c>
      <c r="H1340" t="s">
        <v>46</v>
      </c>
      <c r="I1340" t="s">
        <v>1345</v>
      </c>
      <c r="K1340"/>
      <c r="L1340" t="s">
        <v>1998</v>
      </c>
      <c r="M1340" t="s">
        <v>120</v>
      </c>
      <c r="N1340">
        <v>5</v>
      </c>
      <c r="P1340" t="s">
        <v>27</v>
      </c>
      <c r="Q1340" t="s">
        <v>1999</v>
      </c>
      <c r="S1340" t="s">
        <v>29</v>
      </c>
    </row>
    <row r="1341" spans="1:19" hidden="1" x14ac:dyDescent="0.2">
      <c r="A1341">
        <v>558</v>
      </c>
      <c r="B1341" t="s">
        <v>1996</v>
      </c>
      <c r="C1341" t="s">
        <v>20</v>
      </c>
      <c r="D1341">
        <v>2.61</v>
      </c>
      <c r="E1341">
        <v>20</v>
      </c>
      <c r="F1341" t="s">
        <v>1997</v>
      </c>
      <c r="G1341" t="s">
        <v>75</v>
      </c>
      <c r="H1341" t="s">
        <v>46</v>
      </c>
      <c r="I1341" t="s">
        <v>1350</v>
      </c>
      <c r="K1341"/>
      <c r="L1341" t="s">
        <v>1998</v>
      </c>
      <c r="M1341" t="s">
        <v>120</v>
      </c>
      <c r="N1341">
        <v>5</v>
      </c>
      <c r="P1341" t="s">
        <v>27</v>
      </c>
      <c r="Q1341" t="s">
        <v>1999</v>
      </c>
      <c r="S1341" t="s">
        <v>29</v>
      </c>
    </row>
    <row r="1342" spans="1:19" hidden="1" x14ac:dyDescent="0.2">
      <c r="A1342">
        <v>558</v>
      </c>
      <c r="B1342" t="s">
        <v>1996</v>
      </c>
      <c r="C1342" t="s">
        <v>20</v>
      </c>
      <c r="D1342">
        <v>2.5499999999999998</v>
      </c>
      <c r="E1342">
        <v>25</v>
      </c>
      <c r="F1342" t="s">
        <v>1997</v>
      </c>
      <c r="G1342" t="s">
        <v>75</v>
      </c>
      <c r="H1342" t="s">
        <v>46</v>
      </c>
      <c r="I1342" t="s">
        <v>1350</v>
      </c>
      <c r="K1342"/>
      <c r="L1342" t="s">
        <v>1998</v>
      </c>
      <c r="M1342" t="s">
        <v>120</v>
      </c>
      <c r="N1342">
        <v>5</v>
      </c>
      <c r="P1342" t="s">
        <v>27</v>
      </c>
      <c r="Q1342" t="s">
        <v>1999</v>
      </c>
      <c r="S1342" t="s">
        <v>29</v>
      </c>
    </row>
    <row r="1343" spans="1:19" hidden="1" x14ac:dyDescent="0.2">
      <c r="A1343">
        <v>558</v>
      </c>
      <c r="B1343" t="s">
        <v>1996</v>
      </c>
      <c r="C1343" t="s">
        <v>20</v>
      </c>
      <c r="D1343">
        <v>2.4900000000000002</v>
      </c>
      <c r="E1343">
        <v>30</v>
      </c>
      <c r="F1343" t="s">
        <v>1997</v>
      </c>
      <c r="G1343" t="s">
        <v>75</v>
      </c>
      <c r="H1343" t="s">
        <v>46</v>
      </c>
      <c r="I1343" t="s">
        <v>1350</v>
      </c>
      <c r="K1343"/>
      <c r="L1343" t="s">
        <v>1998</v>
      </c>
      <c r="M1343" t="s">
        <v>120</v>
      </c>
      <c r="N1343">
        <v>5</v>
      </c>
      <c r="P1343" t="s">
        <v>27</v>
      </c>
      <c r="Q1343" t="s">
        <v>1999</v>
      </c>
      <c r="S1343" t="s">
        <v>29</v>
      </c>
    </row>
    <row r="1344" spans="1:19" hidden="1" x14ac:dyDescent="0.2">
      <c r="A1344">
        <v>558</v>
      </c>
      <c r="B1344" t="s">
        <v>1996</v>
      </c>
      <c r="C1344" t="s">
        <v>20</v>
      </c>
      <c r="D1344">
        <v>2.4300000000000002</v>
      </c>
      <c r="E1344">
        <v>35</v>
      </c>
      <c r="F1344" t="s">
        <v>1997</v>
      </c>
      <c r="G1344" t="s">
        <v>75</v>
      </c>
      <c r="H1344" t="s">
        <v>46</v>
      </c>
      <c r="I1344" t="s">
        <v>1350</v>
      </c>
      <c r="K1344"/>
      <c r="L1344" t="s">
        <v>1998</v>
      </c>
      <c r="M1344" t="s">
        <v>120</v>
      </c>
      <c r="N1344">
        <v>5</v>
      </c>
      <c r="P1344" t="s">
        <v>27</v>
      </c>
      <c r="Q1344" t="s">
        <v>1999</v>
      </c>
      <c r="S1344" t="s">
        <v>29</v>
      </c>
    </row>
    <row r="1345" spans="1:19" hidden="1" x14ac:dyDescent="0.2">
      <c r="A1345">
        <v>558</v>
      </c>
      <c r="B1345" t="s">
        <v>1996</v>
      </c>
      <c r="C1345" t="s">
        <v>20</v>
      </c>
      <c r="D1345">
        <v>2.37</v>
      </c>
      <c r="E1345">
        <v>40</v>
      </c>
      <c r="F1345" t="s">
        <v>1997</v>
      </c>
      <c r="G1345" t="s">
        <v>75</v>
      </c>
      <c r="H1345" t="s">
        <v>46</v>
      </c>
      <c r="I1345" t="s">
        <v>1350</v>
      </c>
      <c r="K1345"/>
      <c r="L1345" t="s">
        <v>1998</v>
      </c>
      <c r="M1345" t="s">
        <v>120</v>
      </c>
      <c r="N1345">
        <v>5</v>
      </c>
      <c r="P1345" t="s">
        <v>27</v>
      </c>
      <c r="Q1345" t="s">
        <v>1999</v>
      </c>
      <c r="S1345" t="s">
        <v>29</v>
      </c>
    </row>
    <row r="1346" spans="1:19" hidden="1" x14ac:dyDescent="0.2">
      <c r="A1346">
        <v>559</v>
      </c>
      <c r="B1346" t="s">
        <v>2000</v>
      </c>
      <c r="C1346" t="s">
        <v>20</v>
      </c>
      <c r="D1346">
        <v>3.61</v>
      </c>
      <c r="E1346">
        <v>25</v>
      </c>
      <c r="F1346" s="1" t="s">
        <v>2001</v>
      </c>
      <c r="G1346" t="s">
        <v>31</v>
      </c>
      <c r="H1346" t="s">
        <v>46</v>
      </c>
      <c r="I1346" t="s">
        <v>1345</v>
      </c>
      <c r="K1346"/>
      <c r="L1346" t="s">
        <v>2002</v>
      </c>
      <c r="M1346" t="s">
        <v>26</v>
      </c>
      <c r="N1346">
        <v>2</v>
      </c>
      <c r="P1346" t="s">
        <v>27</v>
      </c>
      <c r="Q1346" t="s">
        <v>2003</v>
      </c>
      <c r="S1346" t="s">
        <v>29</v>
      </c>
    </row>
    <row r="1347" spans="1:19" hidden="1" x14ac:dyDescent="0.2">
      <c r="A1347">
        <v>559</v>
      </c>
      <c r="B1347" t="s">
        <v>2000</v>
      </c>
      <c r="C1347" t="s">
        <v>20</v>
      </c>
      <c r="D1347">
        <v>3.66</v>
      </c>
      <c r="E1347">
        <v>20</v>
      </c>
      <c r="F1347" t="s">
        <v>1484</v>
      </c>
      <c r="G1347" t="s">
        <v>31</v>
      </c>
      <c r="H1347" t="s">
        <v>46</v>
      </c>
      <c r="I1347" t="s">
        <v>1350</v>
      </c>
      <c r="K1347"/>
      <c r="L1347" t="s">
        <v>2002</v>
      </c>
      <c r="M1347" t="s">
        <v>26</v>
      </c>
      <c r="N1347">
        <v>2</v>
      </c>
      <c r="P1347" t="s">
        <v>27</v>
      </c>
      <c r="Q1347" t="s">
        <v>2003</v>
      </c>
      <c r="S1347" t="s">
        <v>29</v>
      </c>
    </row>
    <row r="1348" spans="1:19" hidden="1" x14ac:dyDescent="0.2">
      <c r="A1348">
        <v>559</v>
      </c>
      <c r="B1348" t="s">
        <v>2000</v>
      </c>
      <c r="C1348" t="s">
        <v>20</v>
      </c>
      <c r="D1348">
        <v>3.59</v>
      </c>
      <c r="E1348">
        <v>25</v>
      </c>
      <c r="F1348" t="s">
        <v>1484</v>
      </c>
      <c r="G1348" t="s">
        <v>31</v>
      </c>
      <c r="H1348" t="s">
        <v>46</v>
      </c>
      <c r="I1348" t="s">
        <v>1350</v>
      </c>
      <c r="K1348"/>
      <c r="L1348" t="s">
        <v>2002</v>
      </c>
      <c r="M1348" t="s">
        <v>26</v>
      </c>
      <c r="N1348">
        <v>2</v>
      </c>
      <c r="P1348" t="s">
        <v>27</v>
      </c>
      <c r="Q1348" t="s">
        <v>2003</v>
      </c>
      <c r="S1348" t="s">
        <v>29</v>
      </c>
    </row>
    <row r="1349" spans="1:19" hidden="1" x14ac:dyDescent="0.2">
      <c r="A1349">
        <v>559</v>
      </c>
      <c r="B1349" t="s">
        <v>2000</v>
      </c>
      <c r="C1349" t="s">
        <v>20</v>
      </c>
      <c r="D1349">
        <v>3.52</v>
      </c>
      <c r="E1349">
        <v>30</v>
      </c>
      <c r="F1349" t="s">
        <v>1484</v>
      </c>
      <c r="G1349" t="s">
        <v>31</v>
      </c>
      <c r="H1349" t="s">
        <v>46</v>
      </c>
      <c r="I1349" t="s">
        <v>1350</v>
      </c>
      <c r="K1349"/>
      <c r="L1349" t="s">
        <v>2002</v>
      </c>
      <c r="M1349" t="s">
        <v>26</v>
      </c>
      <c r="N1349">
        <v>2</v>
      </c>
      <c r="P1349" t="s">
        <v>27</v>
      </c>
      <c r="Q1349" t="s">
        <v>2003</v>
      </c>
      <c r="S1349" t="s">
        <v>29</v>
      </c>
    </row>
    <row r="1350" spans="1:19" hidden="1" x14ac:dyDescent="0.2">
      <c r="A1350">
        <v>559</v>
      </c>
      <c r="B1350" t="s">
        <v>2000</v>
      </c>
      <c r="C1350" t="s">
        <v>20</v>
      </c>
      <c r="D1350">
        <v>3.45</v>
      </c>
      <c r="E1350">
        <v>35</v>
      </c>
      <c r="F1350" t="s">
        <v>1484</v>
      </c>
      <c r="G1350" t="s">
        <v>31</v>
      </c>
      <c r="H1350" t="s">
        <v>46</v>
      </c>
      <c r="I1350" t="s">
        <v>1350</v>
      </c>
      <c r="K1350"/>
      <c r="L1350" t="s">
        <v>2002</v>
      </c>
      <c r="M1350" t="s">
        <v>26</v>
      </c>
      <c r="N1350">
        <v>2</v>
      </c>
      <c r="P1350" t="s">
        <v>27</v>
      </c>
      <c r="Q1350" t="s">
        <v>2003</v>
      </c>
      <c r="S1350" t="s">
        <v>29</v>
      </c>
    </row>
    <row r="1351" spans="1:19" hidden="1" x14ac:dyDescent="0.2">
      <c r="A1351">
        <v>559</v>
      </c>
      <c r="B1351" t="s">
        <v>2000</v>
      </c>
      <c r="C1351" t="s">
        <v>20</v>
      </c>
      <c r="D1351">
        <v>3.38</v>
      </c>
      <c r="E1351">
        <v>40</v>
      </c>
      <c r="F1351" t="s">
        <v>1484</v>
      </c>
      <c r="G1351" t="s">
        <v>31</v>
      </c>
      <c r="H1351" t="s">
        <v>46</v>
      </c>
      <c r="I1351" t="s">
        <v>1350</v>
      </c>
      <c r="K1351"/>
      <c r="L1351" t="s">
        <v>2002</v>
      </c>
      <c r="M1351" t="s">
        <v>26</v>
      </c>
      <c r="N1351">
        <v>2</v>
      </c>
      <c r="P1351" t="s">
        <v>27</v>
      </c>
      <c r="Q1351" t="s">
        <v>2003</v>
      </c>
      <c r="S1351" t="s">
        <v>29</v>
      </c>
    </row>
    <row r="1352" spans="1:19" hidden="1" x14ac:dyDescent="0.2">
      <c r="A1352">
        <v>559</v>
      </c>
      <c r="B1352" t="s">
        <v>2000</v>
      </c>
      <c r="C1352" t="s">
        <v>20</v>
      </c>
      <c r="D1352">
        <v>3.68</v>
      </c>
      <c r="E1352">
        <v>25</v>
      </c>
      <c r="F1352" t="s">
        <v>1382</v>
      </c>
      <c r="G1352" t="s">
        <v>31</v>
      </c>
      <c r="H1352" t="s">
        <v>23</v>
      </c>
      <c r="I1352" t="s">
        <v>1383</v>
      </c>
      <c r="K1352"/>
      <c r="L1352" t="s">
        <v>2002</v>
      </c>
      <c r="M1352" t="s">
        <v>26</v>
      </c>
      <c r="N1352">
        <v>2</v>
      </c>
      <c r="P1352" t="s">
        <v>27</v>
      </c>
      <c r="Q1352" t="s">
        <v>2003</v>
      </c>
      <c r="S1352" t="s">
        <v>29</v>
      </c>
    </row>
    <row r="1353" spans="1:19" hidden="1" x14ac:dyDescent="0.2">
      <c r="A1353">
        <v>559</v>
      </c>
      <c r="B1353" t="s">
        <v>2000</v>
      </c>
      <c r="C1353" t="s">
        <v>20</v>
      </c>
      <c r="D1353">
        <v>3.5</v>
      </c>
      <c r="E1353">
        <v>25</v>
      </c>
      <c r="F1353" t="s">
        <v>1382</v>
      </c>
      <c r="G1353" t="s">
        <v>55</v>
      </c>
      <c r="H1353" t="s">
        <v>23</v>
      </c>
      <c r="I1353" t="s">
        <v>1383</v>
      </c>
      <c r="K1353"/>
      <c r="L1353" t="s">
        <v>2002</v>
      </c>
      <c r="M1353" t="s">
        <v>26</v>
      </c>
      <c r="N1353">
        <v>2</v>
      </c>
      <c r="P1353" t="s">
        <v>27</v>
      </c>
      <c r="Q1353" t="s">
        <v>2003</v>
      </c>
      <c r="S1353" t="s">
        <v>29</v>
      </c>
    </row>
    <row r="1354" spans="1:19" hidden="1" x14ac:dyDescent="0.2">
      <c r="A1354">
        <v>560</v>
      </c>
      <c r="B1354" t="s">
        <v>2004</v>
      </c>
      <c r="C1354" t="s">
        <v>20</v>
      </c>
      <c r="D1354">
        <v>3.78</v>
      </c>
      <c r="E1354">
        <v>25</v>
      </c>
      <c r="F1354" s="1" t="s">
        <v>2005</v>
      </c>
      <c r="G1354" t="s">
        <v>185</v>
      </c>
      <c r="H1354" t="s">
        <v>46</v>
      </c>
      <c r="I1354" t="s">
        <v>1345</v>
      </c>
      <c r="K1354"/>
      <c r="L1354" t="s">
        <v>2006</v>
      </c>
      <c r="M1354" t="s">
        <v>120</v>
      </c>
      <c r="N1354">
        <v>5</v>
      </c>
      <c r="P1354" t="s">
        <v>27</v>
      </c>
      <c r="Q1354" t="s">
        <v>2007</v>
      </c>
      <c r="S1354" t="s">
        <v>29</v>
      </c>
    </row>
    <row r="1355" spans="1:19" hidden="1" x14ac:dyDescent="0.2">
      <c r="A1355">
        <v>560</v>
      </c>
      <c r="B1355" t="s">
        <v>2004</v>
      </c>
      <c r="C1355" t="s">
        <v>20</v>
      </c>
      <c r="D1355">
        <v>3.87</v>
      </c>
      <c r="E1355">
        <v>20</v>
      </c>
      <c r="F1355" t="s">
        <v>1484</v>
      </c>
      <c r="G1355" t="s">
        <v>31</v>
      </c>
      <c r="H1355" t="s">
        <v>46</v>
      </c>
      <c r="I1355" t="s">
        <v>1350</v>
      </c>
      <c r="K1355"/>
      <c r="L1355" t="s">
        <v>2006</v>
      </c>
      <c r="M1355" t="s">
        <v>120</v>
      </c>
      <c r="N1355">
        <v>5</v>
      </c>
      <c r="P1355" t="s">
        <v>27</v>
      </c>
      <c r="Q1355" t="s">
        <v>2007</v>
      </c>
      <c r="S1355" t="s">
        <v>29</v>
      </c>
    </row>
    <row r="1356" spans="1:19" hidden="1" x14ac:dyDescent="0.2">
      <c r="A1356">
        <v>560</v>
      </c>
      <c r="B1356" t="s">
        <v>2004</v>
      </c>
      <c r="C1356" t="s">
        <v>20</v>
      </c>
      <c r="D1356">
        <v>3.79</v>
      </c>
      <c r="E1356">
        <v>25</v>
      </c>
      <c r="F1356" t="s">
        <v>1484</v>
      </c>
      <c r="G1356" t="s">
        <v>31</v>
      </c>
      <c r="H1356" t="s">
        <v>46</v>
      </c>
      <c r="I1356" t="s">
        <v>1350</v>
      </c>
      <c r="K1356"/>
      <c r="L1356" t="s">
        <v>2006</v>
      </c>
      <c r="M1356" t="s">
        <v>120</v>
      </c>
      <c r="N1356">
        <v>5</v>
      </c>
      <c r="P1356" t="s">
        <v>27</v>
      </c>
      <c r="Q1356" t="s">
        <v>2007</v>
      </c>
      <c r="S1356" t="s">
        <v>29</v>
      </c>
    </row>
    <row r="1357" spans="1:19" hidden="1" x14ac:dyDescent="0.2">
      <c r="A1357">
        <v>560</v>
      </c>
      <c r="B1357" t="s">
        <v>2004</v>
      </c>
      <c r="C1357" t="s">
        <v>20</v>
      </c>
      <c r="D1357">
        <v>3.71</v>
      </c>
      <c r="E1357">
        <v>30</v>
      </c>
      <c r="F1357" t="s">
        <v>1484</v>
      </c>
      <c r="G1357" t="s">
        <v>31</v>
      </c>
      <c r="H1357" t="s">
        <v>46</v>
      </c>
      <c r="I1357" t="s">
        <v>1350</v>
      </c>
      <c r="K1357"/>
      <c r="L1357" t="s">
        <v>2006</v>
      </c>
      <c r="M1357" t="s">
        <v>120</v>
      </c>
      <c r="N1357">
        <v>5</v>
      </c>
      <c r="P1357" t="s">
        <v>27</v>
      </c>
      <c r="Q1357" t="s">
        <v>2007</v>
      </c>
      <c r="S1357" t="s">
        <v>29</v>
      </c>
    </row>
    <row r="1358" spans="1:19" hidden="1" x14ac:dyDescent="0.2">
      <c r="A1358">
        <v>560</v>
      </c>
      <c r="B1358" t="s">
        <v>2004</v>
      </c>
      <c r="C1358" t="s">
        <v>20</v>
      </c>
      <c r="D1358">
        <v>3.65</v>
      </c>
      <c r="E1358">
        <v>35</v>
      </c>
      <c r="F1358" t="s">
        <v>1484</v>
      </c>
      <c r="G1358" t="s">
        <v>31</v>
      </c>
      <c r="H1358" t="s">
        <v>46</v>
      </c>
      <c r="I1358" t="s">
        <v>1350</v>
      </c>
      <c r="K1358"/>
      <c r="L1358" t="s">
        <v>2006</v>
      </c>
      <c r="M1358" t="s">
        <v>120</v>
      </c>
      <c r="N1358">
        <v>5</v>
      </c>
      <c r="P1358" t="s">
        <v>27</v>
      </c>
      <c r="Q1358" t="s">
        <v>2007</v>
      </c>
      <c r="S1358" t="s">
        <v>29</v>
      </c>
    </row>
    <row r="1359" spans="1:19" hidden="1" x14ac:dyDescent="0.2">
      <c r="A1359">
        <v>560</v>
      </c>
      <c r="B1359" t="s">
        <v>2004</v>
      </c>
      <c r="C1359" t="s">
        <v>20</v>
      </c>
      <c r="D1359">
        <v>3.58</v>
      </c>
      <c r="E1359">
        <v>40</v>
      </c>
      <c r="F1359" t="s">
        <v>1484</v>
      </c>
      <c r="G1359" t="s">
        <v>31</v>
      </c>
      <c r="H1359" t="s">
        <v>46</v>
      </c>
      <c r="I1359" t="s">
        <v>1350</v>
      </c>
      <c r="K1359"/>
      <c r="L1359" t="s">
        <v>2006</v>
      </c>
      <c r="M1359" t="s">
        <v>120</v>
      </c>
      <c r="N1359">
        <v>5</v>
      </c>
      <c r="P1359" t="s">
        <v>27</v>
      </c>
      <c r="Q1359" t="s">
        <v>2007</v>
      </c>
      <c r="S1359" t="s">
        <v>29</v>
      </c>
    </row>
    <row r="1360" spans="1:19" hidden="1" x14ac:dyDescent="0.2">
      <c r="A1360">
        <v>560</v>
      </c>
      <c r="B1360" t="s">
        <v>2004</v>
      </c>
      <c r="C1360" t="s">
        <v>20</v>
      </c>
      <c r="D1360">
        <v>3.8</v>
      </c>
      <c r="E1360" t="s">
        <v>30</v>
      </c>
      <c r="F1360" t="s">
        <v>1484</v>
      </c>
      <c r="G1360" t="s">
        <v>31</v>
      </c>
      <c r="H1360" t="s">
        <v>23</v>
      </c>
      <c r="I1360" t="s">
        <v>32</v>
      </c>
      <c r="K1360"/>
      <c r="L1360" t="s">
        <v>2006</v>
      </c>
      <c r="M1360" t="s">
        <v>120</v>
      </c>
      <c r="N1360">
        <v>5</v>
      </c>
      <c r="P1360" t="s">
        <v>27</v>
      </c>
      <c r="Q1360" t="s">
        <v>2007</v>
      </c>
      <c r="S1360" t="s">
        <v>29</v>
      </c>
    </row>
    <row r="1361" spans="1:19" hidden="1" x14ac:dyDescent="0.2">
      <c r="A1361">
        <v>560</v>
      </c>
      <c r="B1361" t="s">
        <v>2004</v>
      </c>
      <c r="C1361" t="s">
        <v>20</v>
      </c>
      <c r="D1361">
        <v>3.84</v>
      </c>
      <c r="E1361">
        <v>25</v>
      </c>
      <c r="F1361" t="s">
        <v>1382</v>
      </c>
      <c r="G1361" t="s">
        <v>31</v>
      </c>
      <c r="H1361" t="s">
        <v>23</v>
      </c>
      <c r="I1361" t="s">
        <v>1383</v>
      </c>
      <c r="K1361"/>
      <c r="L1361" t="s">
        <v>2006</v>
      </c>
      <c r="M1361" t="s">
        <v>120</v>
      </c>
      <c r="N1361">
        <v>5</v>
      </c>
      <c r="P1361" t="s">
        <v>27</v>
      </c>
      <c r="Q1361" t="s">
        <v>2007</v>
      </c>
      <c r="S1361" t="s">
        <v>29</v>
      </c>
    </row>
    <row r="1362" spans="1:19" hidden="1" x14ac:dyDescent="0.2">
      <c r="A1362">
        <v>560</v>
      </c>
      <c r="B1362" t="s">
        <v>2004</v>
      </c>
      <c r="C1362" t="s">
        <v>20</v>
      </c>
      <c r="D1362">
        <v>3.75</v>
      </c>
      <c r="E1362">
        <v>25</v>
      </c>
      <c r="F1362" t="s">
        <v>1382</v>
      </c>
      <c r="G1362" t="s">
        <v>55</v>
      </c>
      <c r="H1362" t="s">
        <v>23</v>
      </c>
      <c r="I1362" t="s">
        <v>1383</v>
      </c>
      <c r="K1362"/>
      <c r="L1362" t="s">
        <v>2006</v>
      </c>
      <c r="M1362" t="s">
        <v>120</v>
      </c>
      <c r="N1362">
        <v>5</v>
      </c>
      <c r="P1362" t="s">
        <v>27</v>
      </c>
      <c r="Q1362" t="s">
        <v>2007</v>
      </c>
      <c r="S1362" t="s">
        <v>29</v>
      </c>
    </row>
    <row r="1363" spans="1:19" hidden="1" x14ac:dyDescent="0.2">
      <c r="A1363">
        <v>561</v>
      </c>
      <c r="B1363" t="s">
        <v>2008</v>
      </c>
      <c r="C1363" t="s">
        <v>20</v>
      </c>
      <c r="D1363">
        <v>4.43</v>
      </c>
      <c r="E1363">
        <v>25</v>
      </c>
      <c r="F1363" t="s">
        <v>1490</v>
      </c>
      <c r="G1363" t="s">
        <v>63</v>
      </c>
      <c r="H1363" t="s">
        <v>46</v>
      </c>
      <c r="I1363" t="s">
        <v>214</v>
      </c>
      <c r="K1363"/>
      <c r="L1363" t="s">
        <v>2009</v>
      </c>
      <c r="M1363" t="s">
        <v>26</v>
      </c>
      <c r="N1363">
        <v>2</v>
      </c>
      <c r="P1363" t="s">
        <v>27</v>
      </c>
      <c r="Q1363" t="s">
        <v>2010</v>
      </c>
      <c r="S1363" t="s">
        <v>29</v>
      </c>
    </row>
    <row r="1364" spans="1:19" hidden="1" x14ac:dyDescent="0.2">
      <c r="A1364">
        <v>562</v>
      </c>
      <c r="B1364" t="s">
        <v>2011</v>
      </c>
      <c r="C1364" t="s">
        <v>20</v>
      </c>
      <c r="D1364">
        <v>5.2</v>
      </c>
      <c r="E1364">
        <v>25</v>
      </c>
      <c r="I1364" t="s">
        <v>1567</v>
      </c>
      <c r="K1364"/>
      <c r="L1364" t="s">
        <v>2012</v>
      </c>
      <c r="M1364" t="s">
        <v>26</v>
      </c>
      <c r="N1364">
        <v>2</v>
      </c>
      <c r="P1364" t="s">
        <v>27</v>
      </c>
      <c r="Q1364" t="s">
        <v>2013</v>
      </c>
      <c r="S1364" t="s">
        <v>29</v>
      </c>
    </row>
    <row r="1365" spans="1:19" hidden="1" x14ac:dyDescent="0.2">
      <c r="A1365">
        <v>563</v>
      </c>
      <c r="B1365" t="s">
        <v>2014</v>
      </c>
      <c r="C1365" t="s">
        <v>20</v>
      </c>
      <c r="D1365">
        <v>5.77</v>
      </c>
      <c r="E1365">
        <v>25</v>
      </c>
      <c r="F1365" t="s">
        <v>1490</v>
      </c>
      <c r="G1365" t="s">
        <v>63</v>
      </c>
      <c r="H1365" t="s">
        <v>46</v>
      </c>
      <c r="I1365" t="s">
        <v>214</v>
      </c>
      <c r="K1365"/>
      <c r="L1365" t="s">
        <v>2015</v>
      </c>
      <c r="M1365" t="s">
        <v>120</v>
      </c>
      <c r="N1365">
        <v>5</v>
      </c>
      <c r="P1365" t="s">
        <v>27</v>
      </c>
      <c r="Q1365" t="s">
        <v>2016</v>
      </c>
      <c r="S1365" t="s">
        <v>29</v>
      </c>
    </row>
    <row r="1366" spans="1:19" hidden="1" x14ac:dyDescent="0.2">
      <c r="A1366">
        <v>563</v>
      </c>
      <c r="B1366" t="s">
        <v>2014</v>
      </c>
      <c r="C1366" t="s">
        <v>20</v>
      </c>
      <c r="D1366">
        <v>5.5</v>
      </c>
      <c r="E1366">
        <v>25</v>
      </c>
      <c r="F1366" t="s">
        <v>2017</v>
      </c>
      <c r="G1366" t="s">
        <v>189</v>
      </c>
      <c r="H1366" t="s">
        <v>23</v>
      </c>
      <c r="I1366" t="s">
        <v>2018</v>
      </c>
      <c r="K1366"/>
      <c r="L1366" t="s">
        <v>2015</v>
      </c>
      <c r="M1366" t="s">
        <v>120</v>
      </c>
      <c r="N1366">
        <v>5</v>
      </c>
      <c r="P1366" t="s">
        <v>27</v>
      </c>
      <c r="Q1366" t="s">
        <v>2016</v>
      </c>
      <c r="S1366" t="s">
        <v>29</v>
      </c>
    </row>
    <row r="1367" spans="1:19" hidden="1" x14ac:dyDescent="0.2">
      <c r="A1367">
        <v>564</v>
      </c>
      <c r="B1367" t="s">
        <v>2019</v>
      </c>
      <c r="C1367" t="s">
        <v>20</v>
      </c>
      <c r="D1367">
        <v>4.42</v>
      </c>
      <c r="E1367">
        <v>25</v>
      </c>
      <c r="F1367" t="s">
        <v>504</v>
      </c>
      <c r="G1367" t="s">
        <v>63</v>
      </c>
      <c r="H1367" t="s">
        <v>46</v>
      </c>
      <c r="I1367" t="s">
        <v>1549</v>
      </c>
      <c r="K1367"/>
      <c r="L1367" t="s">
        <v>2020</v>
      </c>
      <c r="M1367" t="s">
        <v>26</v>
      </c>
      <c r="N1367">
        <v>2</v>
      </c>
      <c r="P1367" t="s">
        <v>27</v>
      </c>
      <c r="Q1367" t="s">
        <v>2021</v>
      </c>
      <c r="S1367" t="s">
        <v>29</v>
      </c>
    </row>
    <row r="1368" spans="1:19" hidden="1" x14ac:dyDescent="0.2">
      <c r="A1368">
        <v>565</v>
      </c>
      <c r="B1368" t="s">
        <v>2022</v>
      </c>
      <c r="C1368" t="s">
        <v>20</v>
      </c>
      <c r="D1368">
        <v>4.67</v>
      </c>
      <c r="E1368">
        <v>25</v>
      </c>
      <c r="F1368" t="s">
        <v>1361</v>
      </c>
      <c r="G1368" t="s">
        <v>31</v>
      </c>
      <c r="H1368" t="s">
        <v>46</v>
      </c>
      <c r="I1368" t="s">
        <v>1362</v>
      </c>
      <c r="K1368"/>
      <c r="L1368" t="s">
        <v>2023</v>
      </c>
      <c r="M1368" t="s">
        <v>26</v>
      </c>
      <c r="N1368">
        <v>2</v>
      </c>
      <c r="P1368" t="s">
        <v>27</v>
      </c>
      <c r="Q1368" t="s">
        <v>2024</v>
      </c>
      <c r="S1368" t="s">
        <v>29</v>
      </c>
    </row>
    <row r="1369" spans="1:19" hidden="1" x14ac:dyDescent="0.2">
      <c r="A1369">
        <v>566</v>
      </c>
      <c r="B1369" t="s">
        <v>2025</v>
      </c>
      <c r="C1369" t="s">
        <v>20</v>
      </c>
      <c r="D1369">
        <v>3</v>
      </c>
      <c r="E1369">
        <v>20</v>
      </c>
      <c r="F1369" t="s">
        <v>2026</v>
      </c>
      <c r="G1369" t="s">
        <v>63</v>
      </c>
      <c r="H1369" t="s">
        <v>23</v>
      </c>
      <c r="I1369" t="s">
        <v>336</v>
      </c>
      <c r="K1369"/>
      <c r="L1369" t="s">
        <v>2027</v>
      </c>
      <c r="M1369" t="s">
        <v>26</v>
      </c>
      <c r="N1369">
        <v>2</v>
      </c>
      <c r="P1369" t="s">
        <v>27</v>
      </c>
      <c r="Q1369" t="s">
        <v>2028</v>
      </c>
      <c r="S1369" t="s">
        <v>29</v>
      </c>
    </row>
    <row r="1370" spans="1:19" hidden="1" x14ac:dyDescent="0.2">
      <c r="A1370">
        <v>566</v>
      </c>
      <c r="B1370" t="s">
        <v>2025</v>
      </c>
      <c r="C1370" t="s">
        <v>73</v>
      </c>
      <c r="D1370">
        <v>6.59</v>
      </c>
      <c r="E1370">
        <v>20</v>
      </c>
      <c r="F1370" t="s">
        <v>2026</v>
      </c>
      <c r="G1370" t="s">
        <v>63</v>
      </c>
      <c r="H1370" t="s">
        <v>23</v>
      </c>
      <c r="I1370" t="s">
        <v>336</v>
      </c>
      <c r="K1370"/>
      <c r="L1370" t="s">
        <v>2027</v>
      </c>
      <c r="M1370" t="s">
        <v>26</v>
      </c>
      <c r="N1370">
        <v>2</v>
      </c>
      <c r="P1370" t="s">
        <v>27</v>
      </c>
      <c r="Q1370" t="s">
        <v>2028</v>
      </c>
      <c r="S1370" t="s">
        <v>29</v>
      </c>
    </row>
    <row r="1371" spans="1:19" hidden="1" x14ac:dyDescent="0.2">
      <c r="A1371">
        <v>567</v>
      </c>
      <c r="B1371" t="s">
        <v>2029</v>
      </c>
      <c r="C1371" t="s">
        <v>20</v>
      </c>
      <c r="D1371">
        <v>4.5599999999999996</v>
      </c>
      <c r="E1371">
        <v>20</v>
      </c>
      <c r="F1371" t="s">
        <v>66</v>
      </c>
      <c r="G1371" t="s">
        <v>71</v>
      </c>
      <c r="H1371" t="s">
        <v>46</v>
      </c>
      <c r="I1371" t="s">
        <v>305</v>
      </c>
      <c r="K1371"/>
      <c r="L1371" t="s">
        <v>2030</v>
      </c>
      <c r="M1371" t="s">
        <v>26</v>
      </c>
      <c r="N1371">
        <v>2</v>
      </c>
      <c r="P1371" t="s">
        <v>27</v>
      </c>
      <c r="Q1371" t="s">
        <v>2031</v>
      </c>
      <c r="S1371" t="s">
        <v>29</v>
      </c>
    </row>
    <row r="1372" spans="1:19" hidden="1" x14ac:dyDescent="0.2">
      <c r="A1372">
        <v>567</v>
      </c>
      <c r="B1372" t="s">
        <v>2029</v>
      </c>
      <c r="C1372" t="s">
        <v>20</v>
      </c>
      <c r="D1372">
        <v>4.5199999999999996</v>
      </c>
      <c r="E1372">
        <v>25</v>
      </c>
      <c r="F1372" s="1" t="s">
        <v>2001</v>
      </c>
      <c r="G1372" t="s">
        <v>31</v>
      </c>
      <c r="H1372" t="s">
        <v>46</v>
      </c>
      <c r="I1372" t="s">
        <v>1345</v>
      </c>
      <c r="K1372"/>
      <c r="L1372" t="s">
        <v>2030</v>
      </c>
      <c r="M1372" t="s">
        <v>26</v>
      </c>
      <c r="N1372">
        <v>2</v>
      </c>
      <c r="P1372" t="s">
        <v>27</v>
      </c>
      <c r="Q1372" t="s">
        <v>2031</v>
      </c>
      <c r="S1372" t="s">
        <v>29</v>
      </c>
    </row>
    <row r="1373" spans="1:19" hidden="1" x14ac:dyDescent="0.2">
      <c r="A1373">
        <v>567</v>
      </c>
      <c r="B1373" t="s">
        <v>2029</v>
      </c>
      <c r="C1373" t="s">
        <v>20</v>
      </c>
      <c r="D1373">
        <v>4.6100000000000003</v>
      </c>
      <c r="E1373">
        <v>20</v>
      </c>
      <c r="F1373" t="s">
        <v>1484</v>
      </c>
      <c r="G1373" t="s">
        <v>31</v>
      </c>
      <c r="H1373" t="s">
        <v>46</v>
      </c>
      <c r="I1373" t="s">
        <v>1350</v>
      </c>
      <c r="K1373"/>
      <c r="L1373" t="s">
        <v>2030</v>
      </c>
      <c r="M1373" t="s">
        <v>26</v>
      </c>
      <c r="N1373">
        <v>2</v>
      </c>
      <c r="P1373" t="s">
        <v>27</v>
      </c>
      <c r="Q1373" t="s">
        <v>2031</v>
      </c>
      <c r="S1373" t="s">
        <v>29</v>
      </c>
    </row>
    <row r="1374" spans="1:19" hidden="1" x14ac:dyDescent="0.2">
      <c r="A1374">
        <v>567</v>
      </c>
      <c r="B1374" t="s">
        <v>2029</v>
      </c>
      <c r="C1374" t="s">
        <v>20</v>
      </c>
      <c r="D1374">
        <v>4.5199999999999996</v>
      </c>
      <c r="E1374">
        <v>25</v>
      </c>
      <c r="F1374" t="s">
        <v>1484</v>
      </c>
      <c r="G1374" t="s">
        <v>31</v>
      </c>
      <c r="H1374" t="s">
        <v>46</v>
      </c>
      <c r="I1374" t="s">
        <v>1350</v>
      </c>
      <c r="K1374"/>
      <c r="L1374" t="s">
        <v>2030</v>
      </c>
      <c r="M1374" t="s">
        <v>26</v>
      </c>
      <c r="N1374">
        <v>2</v>
      </c>
      <c r="P1374" t="s">
        <v>27</v>
      </c>
      <c r="Q1374" t="s">
        <v>2031</v>
      </c>
      <c r="S1374" t="s">
        <v>29</v>
      </c>
    </row>
    <row r="1375" spans="1:19" hidden="1" x14ac:dyDescent="0.2">
      <c r="A1375">
        <v>567</v>
      </c>
      <c r="B1375" t="s">
        <v>2029</v>
      </c>
      <c r="C1375" t="s">
        <v>20</v>
      </c>
      <c r="D1375">
        <v>4.45</v>
      </c>
      <c r="E1375">
        <v>30</v>
      </c>
      <c r="F1375" t="s">
        <v>1484</v>
      </c>
      <c r="G1375" t="s">
        <v>31</v>
      </c>
      <c r="H1375" t="s">
        <v>46</v>
      </c>
      <c r="I1375" t="s">
        <v>1350</v>
      </c>
      <c r="K1375"/>
      <c r="L1375" t="s">
        <v>2030</v>
      </c>
      <c r="M1375" t="s">
        <v>26</v>
      </c>
      <c r="N1375">
        <v>2</v>
      </c>
      <c r="P1375" t="s">
        <v>27</v>
      </c>
      <c r="Q1375" t="s">
        <v>2031</v>
      </c>
      <c r="S1375" t="s">
        <v>29</v>
      </c>
    </row>
    <row r="1376" spans="1:19" hidden="1" x14ac:dyDescent="0.2">
      <c r="A1376">
        <v>567</v>
      </c>
      <c r="B1376" t="s">
        <v>2029</v>
      </c>
      <c r="C1376" t="s">
        <v>20</v>
      </c>
      <c r="D1376">
        <v>4.3499999999999996</v>
      </c>
      <c r="E1376">
        <v>35</v>
      </c>
      <c r="F1376" t="s">
        <v>1484</v>
      </c>
      <c r="G1376" t="s">
        <v>31</v>
      </c>
      <c r="H1376" t="s">
        <v>46</v>
      </c>
      <c r="I1376" t="s">
        <v>1350</v>
      </c>
      <c r="K1376"/>
      <c r="L1376" t="s">
        <v>2030</v>
      </c>
      <c r="M1376" t="s">
        <v>26</v>
      </c>
      <c r="N1376">
        <v>2</v>
      </c>
      <c r="P1376" t="s">
        <v>27</v>
      </c>
      <c r="Q1376" t="s">
        <v>2031</v>
      </c>
      <c r="S1376" t="s">
        <v>29</v>
      </c>
    </row>
    <row r="1377" spans="1:19" hidden="1" x14ac:dyDescent="0.2">
      <c r="A1377">
        <v>567</v>
      </c>
      <c r="B1377" t="s">
        <v>2029</v>
      </c>
      <c r="C1377" t="s">
        <v>20</v>
      </c>
      <c r="D1377">
        <v>4.28</v>
      </c>
      <c r="E1377">
        <v>40</v>
      </c>
      <c r="F1377" t="s">
        <v>1484</v>
      </c>
      <c r="G1377" t="s">
        <v>31</v>
      </c>
      <c r="H1377" t="s">
        <v>46</v>
      </c>
      <c r="I1377" t="s">
        <v>1350</v>
      </c>
      <c r="K1377"/>
      <c r="L1377" t="s">
        <v>2030</v>
      </c>
      <c r="M1377" t="s">
        <v>26</v>
      </c>
      <c r="N1377">
        <v>2</v>
      </c>
      <c r="P1377" t="s">
        <v>27</v>
      </c>
      <c r="Q1377" t="s">
        <v>2031</v>
      </c>
      <c r="S1377" t="s">
        <v>29</v>
      </c>
    </row>
    <row r="1378" spans="1:19" hidden="1" x14ac:dyDescent="0.2">
      <c r="A1378">
        <v>567</v>
      </c>
      <c r="B1378" t="s">
        <v>2029</v>
      </c>
      <c r="C1378" t="s">
        <v>20</v>
      </c>
      <c r="D1378">
        <v>4.59</v>
      </c>
      <c r="E1378">
        <v>25</v>
      </c>
      <c r="F1378" t="s">
        <v>1652</v>
      </c>
      <c r="G1378" t="s">
        <v>31</v>
      </c>
      <c r="H1378" t="s">
        <v>23</v>
      </c>
      <c r="I1378" t="s">
        <v>1383</v>
      </c>
      <c r="K1378"/>
      <c r="L1378" t="s">
        <v>2030</v>
      </c>
      <c r="M1378" t="s">
        <v>26</v>
      </c>
      <c r="N1378">
        <v>2</v>
      </c>
      <c r="P1378" t="s">
        <v>27</v>
      </c>
      <c r="Q1378" t="s">
        <v>2031</v>
      </c>
      <c r="S1378" t="s">
        <v>29</v>
      </c>
    </row>
    <row r="1379" spans="1:19" hidden="1" x14ac:dyDescent="0.2">
      <c r="A1379">
        <v>567</v>
      </c>
      <c r="B1379" t="s">
        <v>2029</v>
      </c>
      <c r="C1379" t="s">
        <v>20</v>
      </c>
      <c r="D1379">
        <v>4.45</v>
      </c>
      <c r="E1379">
        <v>25</v>
      </c>
      <c r="F1379" t="s">
        <v>1652</v>
      </c>
      <c r="G1379" t="s">
        <v>55</v>
      </c>
      <c r="H1379" t="s">
        <v>23</v>
      </c>
      <c r="I1379" t="s">
        <v>1383</v>
      </c>
      <c r="K1379"/>
      <c r="L1379" t="s">
        <v>2030</v>
      </c>
      <c r="M1379" t="s">
        <v>26</v>
      </c>
      <c r="N1379">
        <v>2</v>
      </c>
      <c r="P1379" t="s">
        <v>27</v>
      </c>
      <c r="Q1379" t="s">
        <v>2031</v>
      </c>
      <c r="S1379" t="s">
        <v>29</v>
      </c>
    </row>
    <row r="1380" spans="1:19" hidden="1" x14ac:dyDescent="0.2">
      <c r="A1380">
        <v>568</v>
      </c>
      <c r="B1380" t="s">
        <v>2032</v>
      </c>
      <c r="C1380" t="s">
        <v>20</v>
      </c>
      <c r="D1380">
        <v>4.24</v>
      </c>
      <c r="E1380">
        <v>22</v>
      </c>
      <c r="F1380" t="s">
        <v>66</v>
      </c>
      <c r="G1380" t="s">
        <v>71</v>
      </c>
      <c r="H1380" t="s">
        <v>46</v>
      </c>
      <c r="I1380" t="s">
        <v>305</v>
      </c>
      <c r="K1380"/>
      <c r="L1380" t="s">
        <v>2033</v>
      </c>
      <c r="M1380" t="s">
        <v>26</v>
      </c>
      <c r="N1380">
        <v>2</v>
      </c>
      <c r="P1380" t="s">
        <v>27</v>
      </c>
      <c r="Q1380" t="s">
        <v>2034</v>
      </c>
      <c r="S1380" t="s">
        <v>29</v>
      </c>
    </row>
    <row r="1381" spans="1:19" hidden="1" x14ac:dyDescent="0.2">
      <c r="A1381">
        <v>568</v>
      </c>
      <c r="B1381" t="s">
        <v>2032</v>
      </c>
      <c r="C1381" t="s">
        <v>20</v>
      </c>
      <c r="D1381">
        <v>4.2</v>
      </c>
      <c r="E1381">
        <v>25</v>
      </c>
      <c r="F1381" t="s">
        <v>1361</v>
      </c>
      <c r="G1381" t="s">
        <v>31</v>
      </c>
      <c r="H1381" t="s">
        <v>46</v>
      </c>
      <c r="I1381" t="s">
        <v>1362</v>
      </c>
      <c r="K1381"/>
      <c r="L1381" t="s">
        <v>2033</v>
      </c>
      <c r="M1381" t="s">
        <v>26</v>
      </c>
      <c r="N1381">
        <v>2</v>
      </c>
      <c r="P1381" t="s">
        <v>27</v>
      </c>
      <c r="Q1381" t="s">
        <v>2034</v>
      </c>
      <c r="S1381" t="s">
        <v>29</v>
      </c>
    </row>
    <row r="1382" spans="1:19" hidden="1" x14ac:dyDescent="0.2">
      <c r="A1382">
        <v>568</v>
      </c>
      <c r="B1382" t="s">
        <v>2032</v>
      </c>
      <c r="C1382" t="s">
        <v>20</v>
      </c>
      <c r="D1382">
        <v>4.2300000000000004</v>
      </c>
      <c r="E1382">
        <v>25</v>
      </c>
      <c r="F1382" s="1" t="s">
        <v>2001</v>
      </c>
      <c r="G1382" t="s">
        <v>31</v>
      </c>
      <c r="H1382" t="s">
        <v>46</v>
      </c>
      <c r="I1382" t="s">
        <v>1345</v>
      </c>
      <c r="K1382"/>
      <c r="L1382" t="s">
        <v>2033</v>
      </c>
      <c r="M1382" t="s">
        <v>26</v>
      </c>
      <c r="N1382">
        <v>2</v>
      </c>
      <c r="P1382" t="s">
        <v>27</v>
      </c>
      <c r="Q1382" t="s">
        <v>2034</v>
      </c>
      <c r="S1382" t="s">
        <v>29</v>
      </c>
    </row>
    <row r="1383" spans="1:19" hidden="1" x14ac:dyDescent="0.2">
      <c r="A1383">
        <v>568</v>
      </c>
      <c r="B1383" t="s">
        <v>2032</v>
      </c>
      <c r="C1383" t="s">
        <v>20</v>
      </c>
      <c r="D1383">
        <v>4.3</v>
      </c>
      <c r="E1383">
        <v>20</v>
      </c>
      <c r="F1383" t="s">
        <v>1484</v>
      </c>
      <c r="G1383" t="s">
        <v>31</v>
      </c>
      <c r="H1383" t="s">
        <v>46</v>
      </c>
      <c r="I1383" t="s">
        <v>1350</v>
      </c>
      <c r="K1383"/>
      <c r="L1383" t="s">
        <v>2033</v>
      </c>
      <c r="M1383" t="s">
        <v>26</v>
      </c>
      <c r="N1383">
        <v>2</v>
      </c>
      <c r="P1383" t="s">
        <v>27</v>
      </c>
      <c r="Q1383" t="s">
        <v>2034</v>
      </c>
      <c r="S1383" t="s">
        <v>29</v>
      </c>
    </row>
    <row r="1384" spans="1:19" hidden="1" x14ac:dyDescent="0.2">
      <c r="A1384">
        <v>568</v>
      </c>
      <c r="B1384" t="s">
        <v>2032</v>
      </c>
      <c r="C1384" t="s">
        <v>20</v>
      </c>
      <c r="D1384">
        <v>4.2300000000000004</v>
      </c>
      <c r="E1384">
        <v>25</v>
      </c>
      <c r="F1384" t="s">
        <v>1484</v>
      </c>
      <c r="G1384" t="s">
        <v>31</v>
      </c>
      <c r="H1384" t="s">
        <v>46</v>
      </c>
      <c r="I1384" t="s">
        <v>1350</v>
      </c>
      <c r="K1384"/>
      <c r="L1384" t="s">
        <v>2033</v>
      </c>
      <c r="M1384" t="s">
        <v>26</v>
      </c>
      <c r="N1384">
        <v>2</v>
      </c>
      <c r="P1384" t="s">
        <v>27</v>
      </c>
      <c r="Q1384" t="s">
        <v>2034</v>
      </c>
      <c r="S1384" t="s">
        <v>29</v>
      </c>
    </row>
    <row r="1385" spans="1:19" hidden="1" x14ac:dyDescent="0.2">
      <c r="A1385">
        <v>568</v>
      </c>
      <c r="B1385" t="s">
        <v>2032</v>
      </c>
      <c r="C1385" t="s">
        <v>20</v>
      </c>
      <c r="D1385">
        <v>4.1500000000000004</v>
      </c>
      <c r="E1385">
        <v>30</v>
      </c>
      <c r="F1385" t="s">
        <v>1484</v>
      </c>
      <c r="G1385" t="s">
        <v>31</v>
      </c>
      <c r="H1385" t="s">
        <v>46</v>
      </c>
      <c r="I1385" t="s">
        <v>1350</v>
      </c>
      <c r="K1385"/>
      <c r="L1385" t="s">
        <v>2033</v>
      </c>
      <c r="M1385" t="s">
        <v>26</v>
      </c>
      <c r="N1385">
        <v>2</v>
      </c>
      <c r="P1385" t="s">
        <v>27</v>
      </c>
      <c r="Q1385" t="s">
        <v>2034</v>
      </c>
      <c r="S1385" t="s">
        <v>29</v>
      </c>
    </row>
    <row r="1386" spans="1:19" hidden="1" x14ac:dyDescent="0.2">
      <c r="A1386">
        <v>568</v>
      </c>
      <c r="B1386" t="s">
        <v>2032</v>
      </c>
      <c r="C1386" t="s">
        <v>20</v>
      </c>
      <c r="D1386">
        <v>4.08</v>
      </c>
      <c r="E1386">
        <v>35</v>
      </c>
      <c r="F1386" t="s">
        <v>1484</v>
      </c>
      <c r="G1386" t="s">
        <v>31</v>
      </c>
      <c r="H1386" t="s">
        <v>46</v>
      </c>
      <c r="I1386" t="s">
        <v>1350</v>
      </c>
      <c r="K1386"/>
      <c r="L1386" t="s">
        <v>2033</v>
      </c>
      <c r="M1386" t="s">
        <v>26</v>
      </c>
      <c r="N1386">
        <v>2</v>
      </c>
      <c r="P1386" t="s">
        <v>27</v>
      </c>
      <c r="Q1386" t="s">
        <v>2034</v>
      </c>
      <c r="S1386" t="s">
        <v>29</v>
      </c>
    </row>
    <row r="1387" spans="1:19" hidden="1" x14ac:dyDescent="0.2">
      <c r="A1387">
        <v>568</v>
      </c>
      <c r="B1387" t="s">
        <v>2032</v>
      </c>
      <c r="C1387" t="s">
        <v>20</v>
      </c>
      <c r="D1387">
        <v>3.99</v>
      </c>
      <c r="E1387">
        <v>40</v>
      </c>
      <c r="F1387" t="s">
        <v>1484</v>
      </c>
      <c r="G1387" t="s">
        <v>31</v>
      </c>
      <c r="H1387" t="s">
        <v>46</v>
      </c>
      <c r="I1387" t="s">
        <v>1350</v>
      </c>
      <c r="K1387"/>
      <c r="L1387" t="s">
        <v>2033</v>
      </c>
      <c r="M1387" t="s">
        <v>26</v>
      </c>
      <c r="N1387">
        <v>2</v>
      </c>
      <c r="P1387" t="s">
        <v>27</v>
      </c>
      <c r="Q1387" t="s">
        <v>2034</v>
      </c>
      <c r="S1387" t="s">
        <v>29</v>
      </c>
    </row>
    <row r="1388" spans="1:19" hidden="1" x14ac:dyDescent="0.2">
      <c r="A1388">
        <v>569</v>
      </c>
      <c r="B1388" t="s">
        <v>2035</v>
      </c>
      <c r="C1388" t="s">
        <v>20</v>
      </c>
      <c r="D1388">
        <v>5.31</v>
      </c>
      <c r="E1388">
        <v>25</v>
      </c>
      <c r="F1388" t="s">
        <v>2036</v>
      </c>
      <c r="G1388" t="s">
        <v>1357</v>
      </c>
      <c r="H1388" t="s">
        <v>46</v>
      </c>
      <c r="I1388" t="s">
        <v>1358</v>
      </c>
      <c r="K1388" t="e">
        <f>- Other measurement: B104</f>
        <v>#NAME?</v>
      </c>
      <c r="L1388" t="s">
        <v>2037</v>
      </c>
      <c r="M1388" t="s">
        <v>120</v>
      </c>
      <c r="N1388">
        <v>5</v>
      </c>
      <c r="P1388" t="s">
        <v>27</v>
      </c>
      <c r="Q1388" t="s">
        <v>2038</v>
      </c>
      <c r="S1388" t="s">
        <v>29</v>
      </c>
    </row>
    <row r="1389" spans="1:19" hidden="1" x14ac:dyDescent="0.2">
      <c r="A1389">
        <v>569</v>
      </c>
      <c r="B1389" t="s">
        <v>2035</v>
      </c>
      <c r="C1389" t="s">
        <v>20</v>
      </c>
      <c r="D1389">
        <v>5.33</v>
      </c>
      <c r="E1389">
        <v>22.5</v>
      </c>
      <c r="F1389" t="s">
        <v>66</v>
      </c>
      <c r="G1389" t="s">
        <v>71</v>
      </c>
      <c r="H1389" t="s">
        <v>46</v>
      </c>
      <c r="I1389" t="s">
        <v>305</v>
      </c>
      <c r="K1389" t="e">
        <f>- Other measurement: B104</f>
        <v>#NAME?</v>
      </c>
      <c r="L1389" t="s">
        <v>2037</v>
      </c>
      <c r="M1389" t="s">
        <v>120</v>
      </c>
      <c r="N1389">
        <v>5</v>
      </c>
      <c r="P1389" t="s">
        <v>27</v>
      </c>
      <c r="Q1389" t="s">
        <v>2038</v>
      </c>
      <c r="S1389" t="s">
        <v>29</v>
      </c>
    </row>
    <row r="1390" spans="1:19" hidden="1" x14ac:dyDescent="0.2">
      <c r="A1390">
        <v>569</v>
      </c>
      <c r="B1390" t="s">
        <v>2035</v>
      </c>
      <c r="C1390" t="s">
        <v>20</v>
      </c>
      <c r="D1390">
        <v>5.34</v>
      </c>
      <c r="E1390">
        <v>25</v>
      </c>
      <c r="F1390" s="1" t="s">
        <v>1481</v>
      </c>
      <c r="G1390" t="s">
        <v>31</v>
      </c>
      <c r="H1390" t="s">
        <v>46</v>
      </c>
      <c r="I1390" t="s">
        <v>1345</v>
      </c>
      <c r="K1390" t="e">
        <f>- Other measurement: B104</f>
        <v>#NAME?</v>
      </c>
      <c r="L1390" t="s">
        <v>2037</v>
      </c>
      <c r="M1390" t="s">
        <v>120</v>
      </c>
      <c r="N1390">
        <v>5</v>
      </c>
      <c r="P1390" t="s">
        <v>27</v>
      </c>
      <c r="Q1390" t="s">
        <v>2038</v>
      </c>
      <c r="S1390" t="s">
        <v>29</v>
      </c>
    </row>
    <row r="1391" spans="1:19" hidden="1" x14ac:dyDescent="0.2">
      <c r="A1391">
        <v>569</v>
      </c>
      <c r="B1391" t="s">
        <v>2035</v>
      </c>
      <c r="C1391" t="s">
        <v>20</v>
      </c>
      <c r="D1391">
        <v>5.44</v>
      </c>
      <c r="E1391">
        <v>20</v>
      </c>
      <c r="F1391" t="s">
        <v>1484</v>
      </c>
      <c r="G1391" t="s">
        <v>31</v>
      </c>
      <c r="H1391" t="s">
        <v>46</v>
      </c>
      <c r="I1391" t="s">
        <v>1350</v>
      </c>
      <c r="K1391" t="e">
        <f>- Other measurement: B104</f>
        <v>#NAME?</v>
      </c>
      <c r="L1391" t="s">
        <v>2037</v>
      </c>
      <c r="M1391" t="s">
        <v>120</v>
      </c>
      <c r="N1391">
        <v>5</v>
      </c>
      <c r="P1391" t="s">
        <v>27</v>
      </c>
      <c r="Q1391" t="s">
        <v>2038</v>
      </c>
      <c r="S1391" t="s">
        <v>29</v>
      </c>
    </row>
    <row r="1392" spans="1:19" hidden="1" x14ac:dyDescent="0.2">
      <c r="A1392">
        <v>569</v>
      </c>
      <c r="B1392" t="s">
        <v>2035</v>
      </c>
      <c r="C1392" t="s">
        <v>20</v>
      </c>
      <c r="D1392">
        <v>5.34</v>
      </c>
      <c r="E1392">
        <v>25</v>
      </c>
      <c r="F1392" t="s">
        <v>1484</v>
      </c>
      <c r="G1392" t="s">
        <v>31</v>
      </c>
      <c r="H1392" t="s">
        <v>46</v>
      </c>
      <c r="I1392" t="s">
        <v>1350</v>
      </c>
      <c r="K1392" t="e">
        <f>- Other measurement: B104</f>
        <v>#NAME?</v>
      </c>
      <c r="L1392" t="s">
        <v>2037</v>
      </c>
      <c r="M1392" t="s">
        <v>120</v>
      </c>
      <c r="N1392">
        <v>5</v>
      </c>
      <c r="P1392" t="s">
        <v>27</v>
      </c>
      <c r="Q1392" t="s">
        <v>2038</v>
      </c>
      <c r="S1392" t="s">
        <v>29</v>
      </c>
    </row>
    <row r="1393" spans="1:19" hidden="1" x14ac:dyDescent="0.2">
      <c r="A1393">
        <v>569</v>
      </c>
      <c r="B1393" t="s">
        <v>2035</v>
      </c>
      <c r="C1393" t="s">
        <v>20</v>
      </c>
      <c r="D1393">
        <v>5.24</v>
      </c>
      <c r="E1393">
        <v>30</v>
      </c>
      <c r="F1393" t="s">
        <v>1484</v>
      </c>
      <c r="G1393" t="s">
        <v>31</v>
      </c>
      <c r="H1393" t="s">
        <v>46</v>
      </c>
      <c r="I1393" t="s">
        <v>1350</v>
      </c>
      <c r="K1393" t="e">
        <f>- Other measurement: B104</f>
        <v>#NAME?</v>
      </c>
      <c r="L1393" t="s">
        <v>2037</v>
      </c>
      <c r="M1393" t="s">
        <v>120</v>
      </c>
      <c r="N1393">
        <v>5</v>
      </c>
      <c r="P1393" t="s">
        <v>27</v>
      </c>
      <c r="Q1393" t="s">
        <v>2038</v>
      </c>
      <c r="S1393" t="s">
        <v>29</v>
      </c>
    </row>
    <row r="1394" spans="1:19" hidden="1" x14ac:dyDescent="0.2">
      <c r="A1394">
        <v>569</v>
      </c>
      <c r="B1394" t="s">
        <v>2035</v>
      </c>
      <c r="C1394" t="s">
        <v>20</v>
      </c>
      <c r="D1394">
        <v>5.16</v>
      </c>
      <c r="E1394">
        <v>35</v>
      </c>
      <c r="F1394" t="s">
        <v>1484</v>
      </c>
      <c r="G1394" t="s">
        <v>31</v>
      </c>
      <c r="H1394" t="s">
        <v>46</v>
      </c>
      <c r="I1394" t="s">
        <v>1350</v>
      </c>
      <c r="K1394" t="e">
        <f>- Other measurement: B104</f>
        <v>#NAME?</v>
      </c>
      <c r="L1394" t="s">
        <v>2037</v>
      </c>
      <c r="M1394" t="s">
        <v>120</v>
      </c>
      <c r="N1394">
        <v>5</v>
      </c>
      <c r="P1394" t="s">
        <v>27</v>
      </c>
      <c r="Q1394" t="s">
        <v>2038</v>
      </c>
      <c r="S1394" t="s">
        <v>29</v>
      </c>
    </row>
    <row r="1395" spans="1:19" hidden="1" x14ac:dyDescent="0.2">
      <c r="A1395">
        <v>569</v>
      </c>
      <c r="B1395" t="s">
        <v>2035</v>
      </c>
      <c r="C1395" t="s">
        <v>20</v>
      </c>
      <c r="D1395">
        <v>5.08</v>
      </c>
      <c r="E1395">
        <v>40</v>
      </c>
      <c r="F1395" t="s">
        <v>1484</v>
      </c>
      <c r="G1395" t="s">
        <v>31</v>
      </c>
      <c r="H1395" t="s">
        <v>46</v>
      </c>
      <c r="I1395" t="s">
        <v>1350</v>
      </c>
      <c r="K1395" t="e">
        <f>- Other measurement: B104</f>
        <v>#NAME?</v>
      </c>
      <c r="L1395" t="s">
        <v>2037</v>
      </c>
      <c r="M1395" t="s">
        <v>120</v>
      </c>
      <c r="N1395">
        <v>5</v>
      </c>
      <c r="P1395" t="s">
        <v>27</v>
      </c>
      <c r="Q1395" t="s">
        <v>2038</v>
      </c>
      <c r="S1395" t="s">
        <v>29</v>
      </c>
    </row>
    <row r="1396" spans="1:19" hidden="1" x14ac:dyDescent="0.2">
      <c r="A1396">
        <v>569</v>
      </c>
      <c r="B1396" t="s">
        <v>2035</v>
      </c>
      <c r="C1396" t="s">
        <v>20</v>
      </c>
      <c r="D1396">
        <v>5.43</v>
      </c>
      <c r="E1396">
        <v>20</v>
      </c>
      <c r="F1396" t="s">
        <v>1394</v>
      </c>
      <c r="G1396" t="s">
        <v>1395</v>
      </c>
      <c r="H1396" t="s">
        <v>46</v>
      </c>
      <c r="I1396" t="s">
        <v>1396</v>
      </c>
      <c r="K1396" t="e">
        <f>- Other measurement: B104</f>
        <v>#NAME?</v>
      </c>
      <c r="L1396" t="s">
        <v>2037</v>
      </c>
      <c r="M1396" t="s">
        <v>120</v>
      </c>
      <c r="N1396">
        <v>5</v>
      </c>
      <c r="P1396" t="s">
        <v>27</v>
      </c>
      <c r="Q1396" t="s">
        <v>2038</v>
      </c>
      <c r="S1396" t="s">
        <v>29</v>
      </c>
    </row>
    <row r="1397" spans="1:19" hidden="1" x14ac:dyDescent="0.2">
      <c r="A1397">
        <v>569</v>
      </c>
      <c r="B1397" t="s">
        <v>2035</v>
      </c>
      <c r="C1397" t="s">
        <v>20</v>
      </c>
      <c r="D1397">
        <v>5.4</v>
      </c>
      <c r="E1397">
        <v>25</v>
      </c>
      <c r="F1397" t="s">
        <v>1382</v>
      </c>
      <c r="G1397" t="s">
        <v>31</v>
      </c>
      <c r="H1397" t="s">
        <v>23</v>
      </c>
      <c r="I1397" t="s">
        <v>1383</v>
      </c>
      <c r="K1397" t="e">
        <f>- Other measurement: B104</f>
        <v>#NAME?</v>
      </c>
      <c r="L1397" t="s">
        <v>2037</v>
      </c>
      <c r="M1397" t="s">
        <v>120</v>
      </c>
      <c r="N1397">
        <v>5</v>
      </c>
      <c r="P1397" t="s">
        <v>27</v>
      </c>
      <c r="Q1397" t="s">
        <v>2038</v>
      </c>
      <c r="S1397" t="s">
        <v>29</v>
      </c>
    </row>
    <row r="1398" spans="1:19" hidden="1" x14ac:dyDescent="0.2">
      <c r="A1398">
        <v>569</v>
      </c>
      <c r="B1398" t="s">
        <v>2035</v>
      </c>
      <c r="C1398" t="s">
        <v>20</v>
      </c>
      <c r="D1398">
        <v>5.3</v>
      </c>
      <c r="E1398">
        <v>25</v>
      </c>
      <c r="F1398" t="s">
        <v>1382</v>
      </c>
      <c r="G1398" t="s">
        <v>55</v>
      </c>
      <c r="H1398" t="s">
        <v>23</v>
      </c>
      <c r="I1398" t="s">
        <v>1383</v>
      </c>
      <c r="K1398" t="e">
        <f>- Other measurement: B104</f>
        <v>#NAME?</v>
      </c>
      <c r="L1398" t="s">
        <v>2037</v>
      </c>
      <c r="M1398" t="s">
        <v>120</v>
      </c>
      <c r="N1398">
        <v>5</v>
      </c>
      <c r="P1398" t="s">
        <v>27</v>
      </c>
      <c r="Q1398" t="s">
        <v>2038</v>
      </c>
      <c r="S1398" t="s">
        <v>29</v>
      </c>
    </row>
    <row r="1399" spans="1:19" hidden="1" x14ac:dyDescent="0.2">
      <c r="A1399">
        <v>570</v>
      </c>
      <c r="B1399" t="s">
        <v>2039</v>
      </c>
      <c r="C1399" t="s">
        <v>20</v>
      </c>
      <c r="D1399">
        <v>2.23</v>
      </c>
      <c r="E1399">
        <v>25</v>
      </c>
      <c r="G1399" t="s">
        <v>1379</v>
      </c>
      <c r="H1399" t="s">
        <v>23</v>
      </c>
      <c r="I1399" t="s">
        <v>1884</v>
      </c>
      <c r="K1399"/>
      <c r="L1399" t="s">
        <v>2040</v>
      </c>
      <c r="M1399" t="s">
        <v>26</v>
      </c>
      <c r="N1399">
        <v>2</v>
      </c>
      <c r="P1399" t="s">
        <v>27</v>
      </c>
      <c r="Q1399" t="s">
        <v>2041</v>
      </c>
      <c r="S1399" t="s">
        <v>29</v>
      </c>
    </row>
    <row r="1400" spans="1:19" hidden="1" x14ac:dyDescent="0.2">
      <c r="A1400">
        <v>571</v>
      </c>
      <c r="B1400" t="s">
        <v>2042</v>
      </c>
      <c r="C1400" t="s">
        <v>20</v>
      </c>
      <c r="D1400">
        <v>3.55</v>
      </c>
      <c r="E1400">
        <v>25</v>
      </c>
      <c r="F1400" t="s">
        <v>1361</v>
      </c>
      <c r="G1400" t="s">
        <v>31</v>
      </c>
      <c r="H1400" t="s">
        <v>46</v>
      </c>
      <c r="I1400" t="s">
        <v>1362</v>
      </c>
      <c r="K1400" t="e">
        <f>- Other measurement: C57</f>
        <v>#NAME?</v>
      </c>
      <c r="L1400" t="s">
        <v>2043</v>
      </c>
      <c r="M1400" t="s">
        <v>26</v>
      </c>
      <c r="N1400">
        <v>2</v>
      </c>
      <c r="P1400" t="s">
        <v>27</v>
      </c>
      <c r="Q1400" t="s">
        <v>2044</v>
      </c>
      <c r="S1400" t="s">
        <v>29</v>
      </c>
    </row>
    <row r="1401" spans="1:19" hidden="1" x14ac:dyDescent="0.2">
      <c r="A1401">
        <v>571</v>
      </c>
      <c r="B1401" t="s">
        <v>2042</v>
      </c>
      <c r="C1401" t="s">
        <v>20</v>
      </c>
      <c r="D1401">
        <v>3.44</v>
      </c>
      <c r="E1401">
        <v>25</v>
      </c>
      <c r="F1401" t="s">
        <v>2045</v>
      </c>
      <c r="G1401" t="s">
        <v>22</v>
      </c>
      <c r="H1401" t="s">
        <v>46</v>
      </c>
      <c r="I1401" t="s">
        <v>2046</v>
      </c>
      <c r="K1401" t="e">
        <f>- Other measurement: C57</f>
        <v>#NAME?</v>
      </c>
      <c r="L1401" t="s">
        <v>2043</v>
      </c>
      <c r="M1401" t="s">
        <v>26</v>
      </c>
      <c r="N1401">
        <v>2</v>
      </c>
      <c r="P1401" t="s">
        <v>27</v>
      </c>
      <c r="Q1401" t="s">
        <v>2044</v>
      </c>
      <c r="S1401" t="s">
        <v>29</v>
      </c>
    </row>
    <row r="1402" spans="1:19" hidden="1" x14ac:dyDescent="0.2">
      <c r="A1402">
        <v>572</v>
      </c>
      <c r="B1402" t="s">
        <v>2047</v>
      </c>
      <c r="C1402" t="s">
        <v>20</v>
      </c>
      <c r="D1402">
        <v>2.4649999999999999</v>
      </c>
      <c r="E1402">
        <v>25</v>
      </c>
      <c r="F1402" t="s">
        <v>2048</v>
      </c>
      <c r="G1402" t="s">
        <v>498</v>
      </c>
      <c r="H1402" t="s">
        <v>46</v>
      </c>
      <c r="I1402" t="s">
        <v>1530</v>
      </c>
      <c r="K1402" t="e">
        <f>- Other measurement: J13</f>
        <v>#NAME?</v>
      </c>
      <c r="L1402" t="s">
        <v>2049</v>
      </c>
      <c r="M1402" t="s">
        <v>26</v>
      </c>
      <c r="N1402">
        <v>2</v>
      </c>
      <c r="P1402" t="s">
        <v>27</v>
      </c>
      <c r="Q1402" t="s">
        <v>2050</v>
      </c>
      <c r="S1402" t="s">
        <v>29</v>
      </c>
    </row>
    <row r="1403" spans="1:19" hidden="1" x14ac:dyDescent="0.2">
      <c r="A1403">
        <v>572</v>
      </c>
      <c r="B1403" t="s">
        <v>2047</v>
      </c>
      <c r="C1403" t="s">
        <v>20</v>
      </c>
      <c r="D1403">
        <v>2.4039999999999999</v>
      </c>
      <c r="E1403">
        <v>25</v>
      </c>
      <c r="F1403" t="s">
        <v>1713</v>
      </c>
      <c r="G1403" t="s">
        <v>75</v>
      </c>
      <c r="H1403" t="s">
        <v>46</v>
      </c>
      <c r="I1403" t="s">
        <v>1892</v>
      </c>
      <c r="K1403" t="e">
        <f>- Other measurement: J13</f>
        <v>#NAME?</v>
      </c>
      <c r="L1403" t="s">
        <v>2049</v>
      </c>
      <c r="M1403" t="s">
        <v>26</v>
      </c>
      <c r="N1403">
        <v>2</v>
      </c>
      <c r="P1403" t="s">
        <v>27</v>
      </c>
      <c r="Q1403" t="s">
        <v>2050</v>
      </c>
      <c r="S1403" t="s">
        <v>29</v>
      </c>
    </row>
    <row r="1404" spans="1:19" hidden="1" x14ac:dyDescent="0.2">
      <c r="A1404">
        <v>573</v>
      </c>
      <c r="B1404" t="s">
        <v>2051</v>
      </c>
      <c r="C1404" t="s">
        <v>20</v>
      </c>
      <c r="D1404">
        <v>3.78</v>
      </c>
      <c r="E1404">
        <v>25</v>
      </c>
      <c r="G1404" t="s">
        <v>1379</v>
      </c>
      <c r="H1404" t="s">
        <v>23</v>
      </c>
      <c r="I1404" t="s">
        <v>1884</v>
      </c>
      <c r="K1404"/>
      <c r="L1404" t="s">
        <v>2052</v>
      </c>
      <c r="M1404" t="s">
        <v>26</v>
      </c>
      <c r="N1404">
        <v>2</v>
      </c>
      <c r="P1404" t="s">
        <v>27</v>
      </c>
      <c r="Q1404" t="s">
        <v>2053</v>
      </c>
      <c r="S1404" t="s">
        <v>29</v>
      </c>
    </row>
    <row r="1405" spans="1:19" hidden="1" x14ac:dyDescent="0.2">
      <c r="A1405">
        <v>574</v>
      </c>
      <c r="B1405" t="s">
        <v>2054</v>
      </c>
      <c r="C1405" t="s">
        <v>20</v>
      </c>
      <c r="D1405">
        <v>3.86</v>
      </c>
      <c r="E1405">
        <v>25</v>
      </c>
      <c r="G1405" t="s">
        <v>1379</v>
      </c>
      <c r="H1405" t="s">
        <v>23</v>
      </c>
      <c r="I1405" t="s">
        <v>1884</v>
      </c>
      <c r="K1405"/>
      <c r="L1405" t="s">
        <v>2055</v>
      </c>
      <c r="M1405" t="s">
        <v>26</v>
      </c>
      <c r="N1405">
        <v>2</v>
      </c>
      <c r="P1405" t="s">
        <v>27</v>
      </c>
      <c r="Q1405" t="s">
        <v>2056</v>
      </c>
      <c r="S1405" t="s">
        <v>29</v>
      </c>
    </row>
    <row r="1406" spans="1:19" hidden="1" x14ac:dyDescent="0.2">
      <c r="A1406">
        <v>575</v>
      </c>
      <c r="B1406" t="s">
        <v>2057</v>
      </c>
      <c r="C1406" t="s">
        <v>20</v>
      </c>
      <c r="D1406">
        <v>2.52</v>
      </c>
      <c r="E1406">
        <v>25</v>
      </c>
      <c r="G1406" t="s">
        <v>1379</v>
      </c>
      <c r="H1406" t="s">
        <v>23</v>
      </c>
      <c r="I1406" t="s">
        <v>2058</v>
      </c>
      <c r="K1406"/>
      <c r="L1406" t="s">
        <v>2059</v>
      </c>
      <c r="M1406" t="s">
        <v>26</v>
      </c>
      <c r="N1406">
        <v>2</v>
      </c>
      <c r="P1406" t="s">
        <v>27</v>
      </c>
      <c r="Q1406" t="s">
        <v>2060</v>
      </c>
      <c r="S1406" t="s">
        <v>29</v>
      </c>
    </row>
    <row r="1407" spans="1:19" hidden="1" x14ac:dyDescent="0.2">
      <c r="A1407">
        <v>576</v>
      </c>
      <c r="B1407" t="s">
        <v>2061</v>
      </c>
      <c r="C1407" t="s">
        <v>20</v>
      </c>
      <c r="D1407">
        <v>3.53</v>
      </c>
      <c r="E1407">
        <v>25</v>
      </c>
      <c r="G1407" t="s">
        <v>1379</v>
      </c>
      <c r="H1407" t="s">
        <v>23</v>
      </c>
      <c r="I1407" t="s">
        <v>1884</v>
      </c>
      <c r="K1407"/>
      <c r="L1407" t="s">
        <v>2062</v>
      </c>
      <c r="M1407" t="s">
        <v>26</v>
      </c>
      <c r="N1407">
        <v>2</v>
      </c>
      <c r="P1407" t="s">
        <v>27</v>
      </c>
      <c r="Q1407" t="s">
        <v>2063</v>
      </c>
      <c r="S1407" t="s">
        <v>29</v>
      </c>
    </row>
    <row r="1408" spans="1:19" hidden="1" x14ac:dyDescent="0.2">
      <c r="A1408">
        <v>577</v>
      </c>
      <c r="B1408" t="s">
        <v>2064</v>
      </c>
      <c r="C1408" t="s">
        <v>20</v>
      </c>
      <c r="D1408">
        <v>2.3199999999999998</v>
      </c>
      <c r="E1408">
        <v>25</v>
      </c>
      <c r="G1408" t="s">
        <v>1379</v>
      </c>
      <c r="H1408" t="s">
        <v>23</v>
      </c>
      <c r="I1408" t="s">
        <v>2058</v>
      </c>
      <c r="K1408"/>
      <c r="L1408" t="s">
        <v>2065</v>
      </c>
      <c r="M1408" t="s">
        <v>26</v>
      </c>
      <c r="N1408">
        <v>2</v>
      </c>
      <c r="P1408" t="s">
        <v>27</v>
      </c>
      <c r="Q1408" t="s">
        <v>2066</v>
      </c>
      <c r="S1408" t="s">
        <v>29</v>
      </c>
    </row>
    <row r="1409" spans="1:19" x14ac:dyDescent="0.2">
      <c r="A1409">
        <v>578</v>
      </c>
      <c r="B1409" t="s">
        <v>2067</v>
      </c>
      <c r="C1409" t="s">
        <v>20</v>
      </c>
      <c r="D1409">
        <v>5.8540000000000001</v>
      </c>
      <c r="E1409">
        <v>25</v>
      </c>
      <c r="F1409" s="1" t="s">
        <v>2068</v>
      </c>
      <c r="G1409" t="s">
        <v>31</v>
      </c>
      <c r="H1409" t="s">
        <v>36</v>
      </c>
      <c r="I1409" t="s">
        <v>1355</v>
      </c>
      <c r="L1409" t="s">
        <v>2069</v>
      </c>
      <c r="M1409" t="s">
        <v>26</v>
      </c>
      <c r="N1409">
        <v>2</v>
      </c>
      <c r="P1409" t="s">
        <v>27</v>
      </c>
      <c r="Q1409" t="s">
        <v>2070</v>
      </c>
      <c r="S1409" t="s">
        <v>29</v>
      </c>
    </row>
    <row r="1410" spans="1:19" x14ac:dyDescent="0.2">
      <c r="A1410">
        <v>578</v>
      </c>
      <c r="B1410" t="s">
        <v>2067</v>
      </c>
      <c r="C1410" t="s">
        <v>20</v>
      </c>
      <c r="D1410">
        <v>5.8929999999999998</v>
      </c>
      <c r="E1410">
        <v>20</v>
      </c>
      <c r="F1410" t="s">
        <v>571</v>
      </c>
      <c r="G1410" t="s">
        <v>2071</v>
      </c>
      <c r="H1410" t="s">
        <v>36</v>
      </c>
      <c r="I1410" t="s">
        <v>1502</v>
      </c>
      <c r="L1410" t="s">
        <v>2069</v>
      </c>
      <c r="M1410" t="s">
        <v>26</v>
      </c>
      <c r="N1410">
        <v>2</v>
      </c>
      <c r="P1410" t="s">
        <v>27</v>
      </c>
      <c r="Q1410" t="s">
        <v>2070</v>
      </c>
      <c r="S1410" t="s">
        <v>29</v>
      </c>
    </row>
    <row r="1411" spans="1:19" hidden="1" x14ac:dyDescent="0.2">
      <c r="A1411">
        <v>579</v>
      </c>
      <c r="B1411" t="s">
        <v>2072</v>
      </c>
      <c r="C1411" t="s">
        <v>20</v>
      </c>
      <c r="D1411">
        <v>2.11</v>
      </c>
      <c r="E1411">
        <v>25</v>
      </c>
      <c r="F1411" t="s">
        <v>1361</v>
      </c>
      <c r="G1411" t="s">
        <v>31</v>
      </c>
      <c r="H1411" t="s">
        <v>46</v>
      </c>
      <c r="I1411" t="s">
        <v>1362</v>
      </c>
      <c r="K1411"/>
      <c r="L1411" t="s">
        <v>2073</v>
      </c>
      <c r="M1411" t="s">
        <v>26</v>
      </c>
      <c r="N1411">
        <v>2</v>
      </c>
      <c r="P1411" t="s">
        <v>27</v>
      </c>
      <c r="Q1411" t="s">
        <v>2074</v>
      </c>
      <c r="S1411" t="s">
        <v>29</v>
      </c>
    </row>
    <row r="1412" spans="1:19" x14ac:dyDescent="0.2">
      <c r="A1412">
        <v>581</v>
      </c>
      <c r="B1412" t="s">
        <v>2075</v>
      </c>
      <c r="C1412" t="s">
        <v>20</v>
      </c>
      <c r="D1412">
        <v>4.8479999999999999</v>
      </c>
      <c r="E1412">
        <v>25</v>
      </c>
      <c r="F1412" t="s">
        <v>1794</v>
      </c>
      <c r="G1412" t="s">
        <v>1352</v>
      </c>
      <c r="H1412" t="s">
        <v>36</v>
      </c>
      <c r="I1412" t="s">
        <v>1353</v>
      </c>
      <c r="K1412" s="4" t="e">
        <f>- Other measurements: B104, G32, M52, P56</f>
        <v>#NAME?</v>
      </c>
      <c r="L1412" t="s">
        <v>2076</v>
      </c>
      <c r="M1412" t="s">
        <v>120</v>
      </c>
      <c r="N1412">
        <v>5</v>
      </c>
      <c r="P1412" t="s">
        <v>27</v>
      </c>
      <c r="Q1412" t="s">
        <v>2077</v>
      </c>
      <c r="S1412" t="s">
        <v>29</v>
      </c>
    </row>
    <row r="1413" spans="1:19" hidden="1" x14ac:dyDescent="0.2">
      <c r="A1413">
        <v>581</v>
      </c>
      <c r="B1413" t="s">
        <v>2075</v>
      </c>
      <c r="C1413" t="s">
        <v>20</v>
      </c>
      <c r="D1413">
        <v>4.84</v>
      </c>
      <c r="E1413">
        <v>25</v>
      </c>
      <c r="F1413" t="s">
        <v>2078</v>
      </c>
      <c r="G1413" t="s">
        <v>1357</v>
      </c>
      <c r="H1413" t="s">
        <v>46</v>
      </c>
      <c r="I1413" t="s">
        <v>1358</v>
      </c>
      <c r="K1413" t="e">
        <f>- Other measurements: B104, G32, M52, P56</f>
        <v>#NAME?</v>
      </c>
      <c r="L1413" t="s">
        <v>2076</v>
      </c>
      <c r="M1413" t="s">
        <v>120</v>
      </c>
      <c r="N1413">
        <v>5</v>
      </c>
      <c r="P1413" t="s">
        <v>27</v>
      </c>
      <c r="Q1413" t="s">
        <v>2077</v>
      </c>
      <c r="S1413" t="s">
        <v>29</v>
      </c>
    </row>
    <row r="1414" spans="1:19" hidden="1" x14ac:dyDescent="0.2">
      <c r="A1414">
        <v>581</v>
      </c>
      <c r="B1414" t="s">
        <v>2075</v>
      </c>
      <c r="C1414" t="s">
        <v>20</v>
      </c>
      <c r="D1414">
        <v>4.8600000000000003</v>
      </c>
      <c r="E1414">
        <v>25</v>
      </c>
      <c r="F1414" t="s">
        <v>504</v>
      </c>
      <c r="G1414" t="s">
        <v>63</v>
      </c>
      <c r="H1414" t="s">
        <v>46</v>
      </c>
      <c r="I1414" t="s">
        <v>1549</v>
      </c>
      <c r="K1414" t="e">
        <f>- Other measurements: B104, G32, M52, P56</f>
        <v>#NAME?</v>
      </c>
      <c r="L1414" t="s">
        <v>2076</v>
      </c>
      <c r="M1414" t="s">
        <v>120</v>
      </c>
      <c r="N1414">
        <v>5</v>
      </c>
      <c r="P1414" t="s">
        <v>27</v>
      </c>
      <c r="Q1414" t="s">
        <v>2077</v>
      </c>
      <c r="S1414" t="s">
        <v>29</v>
      </c>
    </row>
    <row r="1415" spans="1:19" hidden="1" x14ac:dyDescent="0.2">
      <c r="A1415">
        <v>581</v>
      </c>
      <c r="B1415" t="s">
        <v>2075</v>
      </c>
      <c r="C1415" t="s">
        <v>20</v>
      </c>
      <c r="D1415">
        <v>4.82</v>
      </c>
      <c r="E1415">
        <v>27</v>
      </c>
      <c r="F1415" t="s">
        <v>2079</v>
      </c>
      <c r="G1415" t="s">
        <v>71</v>
      </c>
      <c r="H1415" t="s">
        <v>23</v>
      </c>
      <c r="I1415" t="s">
        <v>305</v>
      </c>
      <c r="K1415" t="e">
        <f>- Other measurements: B104, G32, M52, P56</f>
        <v>#NAME?</v>
      </c>
      <c r="L1415" t="s">
        <v>2076</v>
      </c>
      <c r="M1415" t="s">
        <v>120</v>
      </c>
      <c r="N1415">
        <v>5</v>
      </c>
      <c r="P1415" t="s">
        <v>27</v>
      </c>
      <c r="Q1415" t="s">
        <v>2077</v>
      </c>
      <c r="S1415" t="s">
        <v>29</v>
      </c>
    </row>
    <row r="1416" spans="1:19" hidden="1" x14ac:dyDescent="0.2">
      <c r="A1416">
        <v>581</v>
      </c>
      <c r="B1416" t="s">
        <v>2075</v>
      </c>
      <c r="C1416" t="s">
        <v>20</v>
      </c>
      <c r="D1416">
        <v>4.75</v>
      </c>
      <c r="E1416">
        <v>31.5</v>
      </c>
      <c r="F1416" t="s">
        <v>2079</v>
      </c>
      <c r="G1416" t="s">
        <v>71</v>
      </c>
      <c r="H1416" t="s">
        <v>23</v>
      </c>
      <c r="I1416" t="s">
        <v>305</v>
      </c>
      <c r="K1416" t="e">
        <f>- Other measurements: B104, G32, M52, P56</f>
        <v>#NAME?</v>
      </c>
      <c r="L1416" t="s">
        <v>2076</v>
      </c>
      <c r="M1416" t="s">
        <v>120</v>
      </c>
      <c r="N1416">
        <v>5</v>
      </c>
      <c r="P1416" t="s">
        <v>27</v>
      </c>
      <c r="Q1416" t="s">
        <v>2077</v>
      </c>
      <c r="S1416" t="s">
        <v>29</v>
      </c>
    </row>
    <row r="1417" spans="1:19" hidden="1" x14ac:dyDescent="0.2">
      <c r="A1417">
        <v>582</v>
      </c>
      <c r="B1417" t="s">
        <v>2080</v>
      </c>
      <c r="C1417" t="s">
        <v>20</v>
      </c>
      <c r="D1417">
        <v>4.3899999999999997</v>
      </c>
      <c r="E1417">
        <v>25</v>
      </c>
      <c r="F1417" t="s">
        <v>66</v>
      </c>
      <c r="G1417" t="s">
        <v>71</v>
      </c>
      <c r="H1417" t="s">
        <v>46</v>
      </c>
      <c r="I1417" t="s">
        <v>305</v>
      </c>
      <c r="K1417" t="e">
        <f>- Other measurements: G32, M28, M52, V1</f>
        <v>#NAME?</v>
      </c>
      <c r="L1417" t="s">
        <v>2081</v>
      </c>
      <c r="M1417" t="s">
        <v>120</v>
      </c>
      <c r="N1417">
        <v>5</v>
      </c>
      <c r="P1417" t="s">
        <v>27</v>
      </c>
      <c r="Q1417" t="s">
        <v>2082</v>
      </c>
      <c r="S1417" t="s">
        <v>29</v>
      </c>
    </row>
    <row r="1418" spans="1:19" hidden="1" x14ac:dyDescent="0.2">
      <c r="A1418">
        <v>582</v>
      </c>
      <c r="B1418" t="s">
        <v>2080</v>
      </c>
      <c r="C1418" t="s">
        <v>20</v>
      </c>
      <c r="D1418">
        <v>4.45</v>
      </c>
      <c r="E1418">
        <v>25</v>
      </c>
      <c r="F1418" s="1" t="s">
        <v>2005</v>
      </c>
      <c r="G1418" t="s">
        <v>31</v>
      </c>
      <c r="H1418" t="s">
        <v>46</v>
      </c>
      <c r="I1418" t="s">
        <v>1345</v>
      </c>
      <c r="K1418" t="e">
        <f>- Other measurements: G32, M28, M52, V1</f>
        <v>#NAME?</v>
      </c>
      <c r="L1418" t="s">
        <v>2081</v>
      </c>
      <c r="M1418" t="s">
        <v>120</v>
      </c>
      <c r="N1418">
        <v>5</v>
      </c>
      <c r="P1418" t="s">
        <v>27</v>
      </c>
      <c r="Q1418" t="s">
        <v>2082</v>
      </c>
      <c r="S1418" t="s">
        <v>29</v>
      </c>
    </row>
    <row r="1419" spans="1:19" hidden="1" x14ac:dyDescent="0.2">
      <c r="A1419">
        <v>582</v>
      </c>
      <c r="B1419" t="s">
        <v>2080</v>
      </c>
      <c r="C1419" t="s">
        <v>20</v>
      </c>
      <c r="D1419">
        <v>4.5199999999999996</v>
      </c>
      <c r="E1419">
        <v>20</v>
      </c>
      <c r="F1419" t="s">
        <v>1484</v>
      </c>
      <c r="G1419" t="s">
        <v>31</v>
      </c>
      <c r="H1419" t="s">
        <v>46</v>
      </c>
      <c r="I1419" t="s">
        <v>1350</v>
      </c>
      <c r="K1419" t="e">
        <f>- Other measurements: G32, M28, M52, V1</f>
        <v>#NAME?</v>
      </c>
      <c r="L1419" t="s">
        <v>2081</v>
      </c>
      <c r="M1419" t="s">
        <v>120</v>
      </c>
      <c r="N1419">
        <v>5</v>
      </c>
      <c r="P1419" t="s">
        <v>27</v>
      </c>
      <c r="Q1419" t="s">
        <v>2082</v>
      </c>
      <c r="S1419" t="s">
        <v>29</v>
      </c>
    </row>
    <row r="1420" spans="1:19" hidden="1" x14ac:dyDescent="0.2">
      <c r="A1420">
        <v>582</v>
      </c>
      <c r="B1420" t="s">
        <v>2080</v>
      </c>
      <c r="C1420" t="s">
        <v>20</v>
      </c>
      <c r="D1420">
        <v>4.4400000000000004</v>
      </c>
      <c r="E1420">
        <v>25</v>
      </c>
      <c r="F1420" t="s">
        <v>1484</v>
      </c>
      <c r="G1420" t="s">
        <v>31</v>
      </c>
      <c r="H1420" t="s">
        <v>46</v>
      </c>
      <c r="I1420" t="s">
        <v>1350</v>
      </c>
      <c r="K1420" t="e">
        <f>- Other measurements: G32, M28, M52, V1</f>
        <v>#NAME?</v>
      </c>
      <c r="L1420" t="s">
        <v>2081</v>
      </c>
      <c r="M1420" t="s">
        <v>120</v>
      </c>
      <c r="N1420">
        <v>5</v>
      </c>
      <c r="P1420" t="s">
        <v>27</v>
      </c>
      <c r="Q1420" t="s">
        <v>2082</v>
      </c>
      <c r="S1420" t="s">
        <v>29</v>
      </c>
    </row>
    <row r="1421" spans="1:19" hidden="1" x14ac:dyDescent="0.2">
      <c r="A1421">
        <v>582</v>
      </c>
      <c r="B1421" t="s">
        <v>2080</v>
      </c>
      <c r="C1421" t="s">
        <v>20</v>
      </c>
      <c r="D1421">
        <v>4.3600000000000003</v>
      </c>
      <c r="E1421">
        <v>30</v>
      </c>
      <c r="F1421" t="s">
        <v>1484</v>
      </c>
      <c r="G1421" t="s">
        <v>31</v>
      </c>
      <c r="H1421" t="s">
        <v>46</v>
      </c>
      <c r="I1421" t="s">
        <v>1350</v>
      </c>
      <c r="K1421" t="e">
        <f>- Other measurements: G32, M28, M52, V1</f>
        <v>#NAME?</v>
      </c>
      <c r="L1421" t="s">
        <v>2081</v>
      </c>
      <c r="M1421" t="s">
        <v>120</v>
      </c>
      <c r="N1421">
        <v>5</v>
      </c>
      <c r="P1421" t="s">
        <v>27</v>
      </c>
      <c r="Q1421" t="s">
        <v>2082</v>
      </c>
      <c r="S1421" t="s">
        <v>29</v>
      </c>
    </row>
    <row r="1422" spans="1:19" hidden="1" x14ac:dyDescent="0.2">
      <c r="A1422">
        <v>582</v>
      </c>
      <c r="B1422" t="s">
        <v>2080</v>
      </c>
      <c r="C1422" t="s">
        <v>20</v>
      </c>
      <c r="D1422">
        <v>4.2699999999999996</v>
      </c>
      <c r="E1422">
        <v>35</v>
      </c>
      <c r="F1422" t="s">
        <v>1484</v>
      </c>
      <c r="G1422" t="s">
        <v>31</v>
      </c>
      <c r="H1422" t="s">
        <v>46</v>
      </c>
      <c r="I1422" t="s">
        <v>1350</v>
      </c>
      <c r="K1422" t="e">
        <f>- Other measurements: G32, M28, M52, V1</f>
        <v>#NAME?</v>
      </c>
      <c r="L1422" t="s">
        <v>2081</v>
      </c>
      <c r="M1422" t="s">
        <v>120</v>
      </c>
      <c r="N1422">
        <v>5</v>
      </c>
      <c r="P1422" t="s">
        <v>27</v>
      </c>
      <c r="Q1422" t="s">
        <v>2082</v>
      </c>
      <c r="S1422" t="s">
        <v>29</v>
      </c>
    </row>
    <row r="1423" spans="1:19" hidden="1" x14ac:dyDescent="0.2">
      <c r="A1423">
        <v>582</v>
      </c>
      <c r="B1423" t="s">
        <v>2080</v>
      </c>
      <c r="C1423" t="s">
        <v>20</v>
      </c>
      <c r="D1423">
        <v>4.18</v>
      </c>
      <c r="E1423">
        <v>40</v>
      </c>
      <c r="F1423" t="s">
        <v>1484</v>
      </c>
      <c r="G1423" t="s">
        <v>31</v>
      </c>
      <c r="H1423" t="s">
        <v>46</v>
      </c>
      <c r="I1423" t="s">
        <v>1350</v>
      </c>
      <c r="K1423" t="e">
        <f>- Other measurements: G32, M28, M52, V1</f>
        <v>#NAME?</v>
      </c>
      <c r="L1423" t="s">
        <v>2081</v>
      </c>
      <c r="M1423" t="s">
        <v>120</v>
      </c>
      <c r="N1423">
        <v>5</v>
      </c>
      <c r="P1423" t="s">
        <v>27</v>
      </c>
      <c r="Q1423" t="s">
        <v>2082</v>
      </c>
      <c r="S1423" t="s">
        <v>29</v>
      </c>
    </row>
    <row r="1424" spans="1:19" hidden="1" x14ac:dyDescent="0.2">
      <c r="A1424">
        <v>582</v>
      </c>
      <c r="B1424" t="s">
        <v>2080</v>
      </c>
      <c r="C1424" t="s">
        <v>20</v>
      </c>
      <c r="D1424">
        <v>4.42</v>
      </c>
      <c r="E1424">
        <v>25</v>
      </c>
      <c r="F1424" t="s">
        <v>1363</v>
      </c>
      <c r="G1424" t="s">
        <v>31</v>
      </c>
      <c r="H1424" t="s">
        <v>46</v>
      </c>
      <c r="I1424" t="s">
        <v>1364</v>
      </c>
      <c r="K1424" t="e">
        <f>- Other measurements: G32, M28, M52, V1</f>
        <v>#NAME?</v>
      </c>
      <c r="L1424" t="s">
        <v>2081</v>
      </c>
      <c r="M1424" t="s">
        <v>120</v>
      </c>
      <c r="N1424">
        <v>5</v>
      </c>
      <c r="P1424" t="s">
        <v>27</v>
      </c>
      <c r="Q1424" t="s">
        <v>2082</v>
      </c>
      <c r="S1424" t="s">
        <v>29</v>
      </c>
    </row>
    <row r="1425" spans="1:19" hidden="1" x14ac:dyDescent="0.2">
      <c r="A1425">
        <v>582</v>
      </c>
      <c r="B1425" t="s">
        <v>2080</v>
      </c>
      <c r="C1425" t="s">
        <v>20</v>
      </c>
      <c r="D1425">
        <v>4.4400000000000004</v>
      </c>
      <c r="E1425">
        <v>25</v>
      </c>
      <c r="F1425" t="s">
        <v>2083</v>
      </c>
      <c r="G1425" t="s">
        <v>63</v>
      </c>
      <c r="H1425" t="s">
        <v>46</v>
      </c>
      <c r="I1425" t="s">
        <v>1549</v>
      </c>
      <c r="K1425" t="e">
        <f>- Other measurements: G32, M28, M52, V1</f>
        <v>#NAME?</v>
      </c>
      <c r="L1425" t="s">
        <v>2081</v>
      </c>
      <c r="M1425" t="s">
        <v>120</v>
      </c>
      <c r="N1425">
        <v>5</v>
      </c>
      <c r="P1425" t="s">
        <v>27</v>
      </c>
      <c r="Q1425" t="s">
        <v>2082</v>
      </c>
      <c r="S1425" t="s">
        <v>29</v>
      </c>
    </row>
    <row r="1426" spans="1:19" hidden="1" x14ac:dyDescent="0.2">
      <c r="A1426">
        <v>582</v>
      </c>
      <c r="B1426" t="s">
        <v>2080</v>
      </c>
      <c r="C1426" t="s">
        <v>20</v>
      </c>
      <c r="D1426">
        <v>4.3899999999999997</v>
      </c>
      <c r="E1426">
        <v>25</v>
      </c>
      <c r="F1426" t="s">
        <v>1574</v>
      </c>
      <c r="G1426" t="s">
        <v>567</v>
      </c>
      <c r="H1426" t="s">
        <v>23</v>
      </c>
      <c r="I1426" t="s">
        <v>1575</v>
      </c>
      <c r="K1426" t="e">
        <f>- Other measurements: G32, M28, M52, V1</f>
        <v>#NAME?</v>
      </c>
      <c r="L1426" t="s">
        <v>2081</v>
      </c>
      <c r="M1426" t="s">
        <v>120</v>
      </c>
      <c r="N1426">
        <v>5</v>
      </c>
      <c r="P1426" t="s">
        <v>27</v>
      </c>
      <c r="Q1426" t="s">
        <v>2082</v>
      </c>
      <c r="S1426" t="s">
        <v>29</v>
      </c>
    </row>
    <row r="1427" spans="1:19" hidden="1" x14ac:dyDescent="0.2">
      <c r="A1427">
        <v>583</v>
      </c>
      <c r="B1427" t="s">
        <v>2084</v>
      </c>
      <c r="C1427" t="s">
        <v>20</v>
      </c>
      <c r="D1427">
        <v>4.6900000000000004</v>
      </c>
      <c r="E1427">
        <v>25</v>
      </c>
      <c r="F1427" t="s">
        <v>66</v>
      </c>
      <c r="G1427" t="s">
        <v>71</v>
      </c>
      <c r="H1427" t="s">
        <v>46</v>
      </c>
      <c r="I1427" t="s">
        <v>305</v>
      </c>
      <c r="K1427" t="e">
        <f>- Other measurements: B105, G32, K37, M52, V1</f>
        <v>#NAME?</v>
      </c>
      <c r="L1427" t="s">
        <v>2085</v>
      </c>
      <c r="M1427" t="s">
        <v>120</v>
      </c>
      <c r="N1427">
        <v>5</v>
      </c>
      <c r="P1427" t="s">
        <v>27</v>
      </c>
      <c r="Q1427" t="s">
        <v>2086</v>
      </c>
      <c r="S1427" t="s">
        <v>29</v>
      </c>
    </row>
    <row r="1428" spans="1:19" hidden="1" x14ac:dyDescent="0.2">
      <c r="A1428">
        <v>583</v>
      </c>
      <c r="B1428" t="s">
        <v>2084</v>
      </c>
      <c r="C1428" t="s">
        <v>20</v>
      </c>
      <c r="D1428">
        <v>4.5999999999999996</v>
      </c>
      <c r="E1428">
        <v>31</v>
      </c>
      <c r="F1428" t="s">
        <v>66</v>
      </c>
      <c r="G1428" t="s">
        <v>71</v>
      </c>
      <c r="H1428" t="s">
        <v>46</v>
      </c>
      <c r="I1428" t="s">
        <v>305</v>
      </c>
      <c r="K1428" t="e">
        <f>- Other measurements: B105, G32, K37, M52, V1</f>
        <v>#NAME?</v>
      </c>
      <c r="L1428" t="s">
        <v>2085</v>
      </c>
      <c r="M1428" t="s">
        <v>120</v>
      </c>
      <c r="N1428">
        <v>5</v>
      </c>
      <c r="P1428" t="s">
        <v>27</v>
      </c>
      <c r="Q1428" t="s">
        <v>2086</v>
      </c>
      <c r="S1428" t="s">
        <v>29</v>
      </c>
    </row>
    <row r="1429" spans="1:19" hidden="1" x14ac:dyDescent="0.2">
      <c r="A1429">
        <v>583</v>
      </c>
      <c r="B1429" t="s">
        <v>2084</v>
      </c>
      <c r="C1429" t="s">
        <v>20</v>
      </c>
      <c r="D1429">
        <v>4.7</v>
      </c>
      <c r="E1429">
        <v>25</v>
      </c>
      <c r="F1429" t="s">
        <v>1361</v>
      </c>
      <c r="G1429" t="s">
        <v>31</v>
      </c>
      <c r="H1429" t="s">
        <v>46</v>
      </c>
      <c r="I1429" t="s">
        <v>1362</v>
      </c>
      <c r="K1429" t="e">
        <f>- Other measurements: B105, G32, K37, M52, V1</f>
        <v>#NAME?</v>
      </c>
      <c r="L1429" t="s">
        <v>2085</v>
      </c>
      <c r="M1429" t="s">
        <v>120</v>
      </c>
      <c r="N1429">
        <v>5</v>
      </c>
      <c r="P1429" t="s">
        <v>27</v>
      </c>
      <c r="Q1429" t="s">
        <v>2086</v>
      </c>
      <c r="S1429" t="s">
        <v>29</v>
      </c>
    </row>
    <row r="1430" spans="1:19" hidden="1" x14ac:dyDescent="0.2">
      <c r="A1430">
        <v>583</v>
      </c>
      <c r="B1430" t="s">
        <v>2084</v>
      </c>
      <c r="C1430" t="s">
        <v>20</v>
      </c>
      <c r="D1430">
        <v>4.7300000000000004</v>
      </c>
      <c r="E1430">
        <v>25</v>
      </c>
      <c r="F1430" s="1" t="s">
        <v>2005</v>
      </c>
      <c r="G1430" t="s">
        <v>31</v>
      </c>
      <c r="H1430" t="s">
        <v>46</v>
      </c>
      <c r="I1430" t="s">
        <v>1345</v>
      </c>
      <c r="K1430" t="e">
        <f>- Other measurements: B105, G32, K37, M52, V1</f>
        <v>#NAME?</v>
      </c>
      <c r="L1430" t="s">
        <v>2085</v>
      </c>
      <c r="M1430" t="s">
        <v>120</v>
      </c>
      <c r="N1430">
        <v>5</v>
      </c>
      <c r="P1430" t="s">
        <v>27</v>
      </c>
      <c r="Q1430" t="s">
        <v>2086</v>
      </c>
      <c r="S1430" t="s">
        <v>29</v>
      </c>
    </row>
    <row r="1431" spans="1:19" hidden="1" x14ac:dyDescent="0.2">
      <c r="A1431">
        <v>583</v>
      </c>
      <c r="B1431" t="s">
        <v>2084</v>
      </c>
      <c r="C1431" t="s">
        <v>20</v>
      </c>
      <c r="D1431">
        <v>4.8</v>
      </c>
      <c r="E1431">
        <v>20</v>
      </c>
      <c r="F1431" t="s">
        <v>1484</v>
      </c>
      <c r="G1431" t="s">
        <v>31</v>
      </c>
      <c r="H1431" t="s">
        <v>46</v>
      </c>
      <c r="I1431" t="s">
        <v>1350</v>
      </c>
      <c r="K1431" t="e">
        <f>- Other measurements: B105, G32, K37, M52, V1</f>
        <v>#NAME?</v>
      </c>
      <c r="L1431" t="s">
        <v>2085</v>
      </c>
      <c r="M1431" t="s">
        <v>120</v>
      </c>
      <c r="N1431">
        <v>5</v>
      </c>
      <c r="P1431" t="s">
        <v>27</v>
      </c>
      <c r="Q1431" t="s">
        <v>2086</v>
      </c>
      <c r="S1431" t="s">
        <v>29</v>
      </c>
    </row>
    <row r="1432" spans="1:19" hidden="1" x14ac:dyDescent="0.2">
      <c r="A1432">
        <v>583</v>
      </c>
      <c r="B1432" t="s">
        <v>2084</v>
      </c>
      <c r="C1432" t="s">
        <v>20</v>
      </c>
      <c r="D1432">
        <v>4.72</v>
      </c>
      <c r="E1432">
        <v>25</v>
      </c>
      <c r="F1432" t="s">
        <v>1484</v>
      </c>
      <c r="G1432" t="s">
        <v>31</v>
      </c>
      <c r="H1432" t="s">
        <v>46</v>
      </c>
      <c r="I1432" t="s">
        <v>1350</v>
      </c>
      <c r="K1432" t="e">
        <f>- Other measurements: B105, G32, K37, M52, V1</f>
        <v>#NAME?</v>
      </c>
      <c r="L1432" t="s">
        <v>2085</v>
      </c>
      <c r="M1432" t="s">
        <v>120</v>
      </c>
      <c r="N1432">
        <v>5</v>
      </c>
      <c r="P1432" t="s">
        <v>27</v>
      </c>
      <c r="Q1432" t="s">
        <v>2086</v>
      </c>
      <c r="S1432" t="s">
        <v>29</v>
      </c>
    </row>
    <row r="1433" spans="1:19" hidden="1" x14ac:dyDescent="0.2">
      <c r="A1433">
        <v>583</v>
      </c>
      <c r="B1433" t="s">
        <v>2084</v>
      </c>
      <c r="C1433" t="s">
        <v>20</v>
      </c>
      <c r="D1433">
        <v>4.6399999999999997</v>
      </c>
      <c r="E1433">
        <v>30</v>
      </c>
      <c r="F1433" t="s">
        <v>1484</v>
      </c>
      <c r="G1433" t="s">
        <v>31</v>
      </c>
      <c r="H1433" t="s">
        <v>46</v>
      </c>
      <c r="I1433" t="s">
        <v>1350</v>
      </c>
      <c r="K1433" t="e">
        <f>- Other measurements: B105, G32, K37, M52, V1</f>
        <v>#NAME?</v>
      </c>
      <c r="L1433" t="s">
        <v>2085</v>
      </c>
      <c r="M1433" t="s">
        <v>120</v>
      </c>
      <c r="N1433">
        <v>5</v>
      </c>
      <c r="P1433" t="s">
        <v>27</v>
      </c>
      <c r="Q1433" t="s">
        <v>2086</v>
      </c>
      <c r="S1433" t="s">
        <v>29</v>
      </c>
    </row>
    <row r="1434" spans="1:19" hidden="1" x14ac:dyDescent="0.2">
      <c r="A1434">
        <v>583</v>
      </c>
      <c r="B1434" t="s">
        <v>2084</v>
      </c>
      <c r="C1434" t="s">
        <v>20</v>
      </c>
      <c r="D1434">
        <v>4.5599999999999996</v>
      </c>
      <c r="E1434">
        <v>35</v>
      </c>
      <c r="F1434" t="s">
        <v>1484</v>
      </c>
      <c r="G1434" t="s">
        <v>31</v>
      </c>
      <c r="H1434" t="s">
        <v>46</v>
      </c>
      <c r="I1434" t="s">
        <v>1350</v>
      </c>
      <c r="K1434" t="e">
        <f>- Other measurements: B105, G32, K37, M52, V1</f>
        <v>#NAME?</v>
      </c>
      <c r="L1434" t="s">
        <v>2085</v>
      </c>
      <c r="M1434" t="s">
        <v>120</v>
      </c>
      <c r="N1434">
        <v>5</v>
      </c>
      <c r="P1434" t="s">
        <v>27</v>
      </c>
      <c r="Q1434" t="s">
        <v>2086</v>
      </c>
      <c r="S1434" t="s">
        <v>29</v>
      </c>
    </row>
    <row r="1435" spans="1:19" hidden="1" x14ac:dyDescent="0.2">
      <c r="A1435">
        <v>583</v>
      </c>
      <c r="B1435" t="s">
        <v>2084</v>
      </c>
      <c r="C1435" t="s">
        <v>20</v>
      </c>
      <c r="D1435">
        <v>4.4800000000000004</v>
      </c>
      <c r="E1435">
        <v>40</v>
      </c>
      <c r="F1435" t="s">
        <v>1484</v>
      </c>
      <c r="G1435" t="s">
        <v>31</v>
      </c>
      <c r="H1435" t="s">
        <v>46</v>
      </c>
      <c r="I1435" t="s">
        <v>1350</v>
      </c>
      <c r="K1435" t="e">
        <f>- Other measurements: B105, G32, K37, M52, V1</f>
        <v>#NAME?</v>
      </c>
      <c r="L1435" t="s">
        <v>2085</v>
      </c>
      <c r="M1435" t="s">
        <v>120</v>
      </c>
      <c r="N1435">
        <v>5</v>
      </c>
      <c r="P1435" t="s">
        <v>27</v>
      </c>
      <c r="Q1435" t="s">
        <v>2086</v>
      </c>
      <c r="S1435" t="s">
        <v>29</v>
      </c>
    </row>
    <row r="1436" spans="1:19" hidden="1" x14ac:dyDescent="0.2">
      <c r="A1436">
        <v>583</v>
      </c>
      <c r="B1436" t="s">
        <v>2084</v>
      </c>
      <c r="C1436" t="s">
        <v>20</v>
      </c>
      <c r="D1436">
        <v>4.7300000000000004</v>
      </c>
      <c r="E1436">
        <v>25</v>
      </c>
      <c r="F1436" t="s">
        <v>1363</v>
      </c>
      <c r="G1436" t="s">
        <v>31</v>
      </c>
      <c r="H1436" t="s">
        <v>46</v>
      </c>
      <c r="I1436" t="s">
        <v>1364</v>
      </c>
      <c r="K1436" t="e">
        <f>- Other measurements: B105, G32, K37, M52, V1</f>
        <v>#NAME?</v>
      </c>
      <c r="L1436" t="s">
        <v>2085</v>
      </c>
      <c r="M1436" t="s">
        <v>120</v>
      </c>
      <c r="N1436">
        <v>5</v>
      </c>
      <c r="P1436" t="s">
        <v>27</v>
      </c>
      <c r="Q1436" t="s">
        <v>2086</v>
      </c>
      <c r="S1436" t="s">
        <v>29</v>
      </c>
    </row>
    <row r="1437" spans="1:19" hidden="1" x14ac:dyDescent="0.2">
      <c r="A1437">
        <v>583</v>
      </c>
      <c r="B1437" t="s">
        <v>2084</v>
      </c>
      <c r="C1437" t="s">
        <v>20</v>
      </c>
      <c r="D1437">
        <v>4.66</v>
      </c>
      <c r="E1437">
        <v>24.5</v>
      </c>
      <c r="F1437" t="s">
        <v>2087</v>
      </c>
      <c r="G1437" t="s">
        <v>31</v>
      </c>
      <c r="H1437" t="s">
        <v>23</v>
      </c>
      <c r="I1437" t="s">
        <v>1479</v>
      </c>
      <c r="K1437" t="e">
        <f>- Other measurements: B105, G32, K37, M52, V1</f>
        <v>#NAME?</v>
      </c>
      <c r="L1437" t="s">
        <v>2085</v>
      </c>
      <c r="M1437" t="s">
        <v>120</v>
      </c>
      <c r="N1437">
        <v>5</v>
      </c>
      <c r="P1437" t="s">
        <v>27</v>
      </c>
      <c r="Q1437" t="s">
        <v>2086</v>
      </c>
      <c r="S1437" t="s">
        <v>29</v>
      </c>
    </row>
    <row r="1438" spans="1:19" hidden="1" x14ac:dyDescent="0.2">
      <c r="A1438">
        <v>583</v>
      </c>
      <c r="B1438" t="s">
        <v>2084</v>
      </c>
      <c r="C1438" t="s">
        <v>20</v>
      </c>
      <c r="D1438">
        <v>4.68</v>
      </c>
      <c r="E1438">
        <v>25</v>
      </c>
      <c r="F1438" t="s">
        <v>1574</v>
      </c>
      <c r="G1438" t="s">
        <v>567</v>
      </c>
      <c r="H1438" t="s">
        <v>23</v>
      </c>
      <c r="I1438" t="s">
        <v>1575</v>
      </c>
      <c r="K1438" t="e">
        <f>- Other measurements: B105, G32, K37, M52, V1</f>
        <v>#NAME?</v>
      </c>
      <c r="L1438" t="s">
        <v>2085</v>
      </c>
      <c r="M1438" t="s">
        <v>120</v>
      </c>
      <c r="N1438">
        <v>5</v>
      </c>
      <c r="P1438" t="s">
        <v>27</v>
      </c>
      <c r="Q1438" t="s">
        <v>2086</v>
      </c>
      <c r="S1438" t="s">
        <v>29</v>
      </c>
    </row>
    <row r="1439" spans="1:19" hidden="1" x14ac:dyDescent="0.2">
      <c r="A1439">
        <v>584</v>
      </c>
      <c r="B1439" t="s">
        <v>2088</v>
      </c>
      <c r="C1439" t="s">
        <v>20</v>
      </c>
      <c r="D1439">
        <v>5.0999999999999996</v>
      </c>
      <c r="E1439">
        <v>25</v>
      </c>
      <c r="F1439" t="s">
        <v>2089</v>
      </c>
      <c r="G1439" t="s">
        <v>1357</v>
      </c>
      <c r="H1439" t="s">
        <v>46</v>
      </c>
      <c r="I1439" t="s">
        <v>1358</v>
      </c>
      <c r="K1439" t="e">
        <f>- Other measurements: B105, G32, P56</f>
        <v>#NAME?</v>
      </c>
      <c r="L1439" t="s">
        <v>2090</v>
      </c>
      <c r="M1439" t="s">
        <v>26</v>
      </c>
      <c r="N1439">
        <v>2</v>
      </c>
      <c r="P1439" t="s">
        <v>27</v>
      </c>
      <c r="Q1439" t="s">
        <v>2091</v>
      </c>
      <c r="S1439" t="s">
        <v>29</v>
      </c>
    </row>
    <row r="1440" spans="1:19" hidden="1" x14ac:dyDescent="0.2">
      <c r="A1440">
        <v>584</v>
      </c>
      <c r="B1440" t="s">
        <v>2088</v>
      </c>
      <c r="C1440" t="s">
        <v>20</v>
      </c>
      <c r="D1440">
        <v>5.08</v>
      </c>
      <c r="E1440">
        <v>24</v>
      </c>
      <c r="F1440" t="s">
        <v>66</v>
      </c>
      <c r="G1440" t="s">
        <v>71</v>
      </c>
      <c r="H1440" t="s">
        <v>46</v>
      </c>
      <c r="I1440" t="s">
        <v>305</v>
      </c>
      <c r="K1440" t="e">
        <f>- Other measurements: B105, G32, P56</f>
        <v>#NAME?</v>
      </c>
      <c r="L1440" t="s">
        <v>2090</v>
      </c>
      <c r="M1440" t="s">
        <v>26</v>
      </c>
      <c r="N1440">
        <v>2</v>
      </c>
      <c r="P1440" t="s">
        <v>27</v>
      </c>
      <c r="Q1440" t="s">
        <v>2091</v>
      </c>
      <c r="S1440" t="s">
        <v>29</v>
      </c>
    </row>
    <row r="1441" spans="1:19" hidden="1" x14ac:dyDescent="0.2">
      <c r="A1441">
        <v>584</v>
      </c>
      <c r="B1441" t="s">
        <v>2088</v>
      </c>
      <c r="C1441" t="s">
        <v>20</v>
      </c>
      <c r="D1441">
        <v>5.03</v>
      </c>
      <c r="E1441">
        <v>25</v>
      </c>
      <c r="F1441" t="s">
        <v>2092</v>
      </c>
      <c r="G1441" t="s">
        <v>31</v>
      </c>
      <c r="H1441" t="s">
        <v>46</v>
      </c>
      <c r="I1441" t="s">
        <v>1583</v>
      </c>
      <c r="K1441" t="e">
        <f>- Other measurements: B105, G32, P56</f>
        <v>#NAME?</v>
      </c>
      <c r="L1441" t="s">
        <v>2090</v>
      </c>
      <c r="M1441" t="s">
        <v>26</v>
      </c>
      <c r="N1441">
        <v>2</v>
      </c>
      <c r="P1441" t="s">
        <v>27</v>
      </c>
      <c r="Q1441" t="s">
        <v>2091</v>
      </c>
      <c r="S1441" t="s">
        <v>29</v>
      </c>
    </row>
    <row r="1442" spans="1:19" hidden="1" x14ac:dyDescent="0.2">
      <c r="A1442">
        <v>584</v>
      </c>
      <c r="B1442" t="s">
        <v>2088</v>
      </c>
      <c r="C1442" t="s">
        <v>20</v>
      </c>
      <c r="D1442">
        <v>5.08</v>
      </c>
      <c r="E1442">
        <v>25</v>
      </c>
      <c r="F1442" s="1" t="s">
        <v>2005</v>
      </c>
      <c r="G1442" t="s">
        <v>31</v>
      </c>
      <c r="H1442" t="s">
        <v>46</v>
      </c>
      <c r="I1442" t="s">
        <v>1345</v>
      </c>
      <c r="K1442" t="e">
        <f>- Other measurements: B105, G32, P56</f>
        <v>#NAME?</v>
      </c>
      <c r="L1442" t="s">
        <v>2090</v>
      </c>
      <c r="M1442" t="s">
        <v>26</v>
      </c>
      <c r="N1442">
        <v>2</v>
      </c>
      <c r="P1442" t="s">
        <v>27</v>
      </c>
      <c r="Q1442" t="s">
        <v>2091</v>
      </c>
      <c r="S1442" t="s">
        <v>29</v>
      </c>
    </row>
    <row r="1443" spans="1:19" hidden="1" x14ac:dyDescent="0.2">
      <c r="A1443">
        <v>584</v>
      </c>
      <c r="B1443" t="s">
        <v>2088</v>
      </c>
      <c r="C1443" t="s">
        <v>20</v>
      </c>
      <c r="D1443">
        <v>5.16</v>
      </c>
      <c r="E1443">
        <v>20</v>
      </c>
      <c r="F1443" t="s">
        <v>1484</v>
      </c>
      <c r="G1443" t="s">
        <v>31</v>
      </c>
      <c r="H1443" t="s">
        <v>46</v>
      </c>
      <c r="I1443" t="s">
        <v>1350</v>
      </c>
      <c r="K1443" t="e">
        <f>- Other measurements: B105, G32, P56</f>
        <v>#NAME?</v>
      </c>
      <c r="L1443" t="s">
        <v>2090</v>
      </c>
      <c r="M1443" t="s">
        <v>26</v>
      </c>
      <c r="N1443">
        <v>2</v>
      </c>
      <c r="P1443" t="s">
        <v>27</v>
      </c>
      <c r="Q1443" t="s">
        <v>2091</v>
      </c>
      <c r="S1443" t="s">
        <v>29</v>
      </c>
    </row>
    <row r="1444" spans="1:19" hidden="1" x14ac:dyDescent="0.2">
      <c r="A1444">
        <v>584</v>
      </c>
      <c r="B1444" t="s">
        <v>2088</v>
      </c>
      <c r="C1444" t="s">
        <v>20</v>
      </c>
      <c r="D1444">
        <v>5.07</v>
      </c>
      <c r="E1444">
        <v>25</v>
      </c>
      <c r="F1444" t="s">
        <v>1484</v>
      </c>
      <c r="G1444" t="s">
        <v>31</v>
      </c>
      <c r="H1444" t="s">
        <v>46</v>
      </c>
      <c r="I1444" t="s">
        <v>1350</v>
      </c>
      <c r="K1444" t="e">
        <f>- Other measurements: B105, G32, P56</f>
        <v>#NAME?</v>
      </c>
      <c r="L1444" t="s">
        <v>2090</v>
      </c>
      <c r="M1444" t="s">
        <v>26</v>
      </c>
      <c r="N1444">
        <v>2</v>
      </c>
      <c r="P1444" t="s">
        <v>27</v>
      </c>
      <c r="Q1444" t="s">
        <v>2091</v>
      </c>
      <c r="S1444" t="s">
        <v>29</v>
      </c>
    </row>
    <row r="1445" spans="1:19" hidden="1" x14ac:dyDescent="0.2">
      <c r="A1445">
        <v>584</v>
      </c>
      <c r="B1445" t="s">
        <v>2088</v>
      </c>
      <c r="C1445" t="s">
        <v>20</v>
      </c>
      <c r="D1445">
        <v>4.99</v>
      </c>
      <c r="E1445">
        <v>30</v>
      </c>
      <c r="F1445" t="s">
        <v>1484</v>
      </c>
      <c r="G1445" t="s">
        <v>31</v>
      </c>
      <c r="H1445" t="s">
        <v>46</v>
      </c>
      <c r="I1445" t="s">
        <v>1350</v>
      </c>
      <c r="K1445" t="e">
        <f>- Other measurements: B105, G32, P56</f>
        <v>#NAME?</v>
      </c>
      <c r="L1445" t="s">
        <v>2090</v>
      </c>
      <c r="M1445" t="s">
        <v>26</v>
      </c>
      <c r="N1445">
        <v>2</v>
      </c>
      <c r="P1445" t="s">
        <v>27</v>
      </c>
      <c r="Q1445" t="s">
        <v>2091</v>
      </c>
      <c r="S1445" t="s">
        <v>29</v>
      </c>
    </row>
    <row r="1446" spans="1:19" hidden="1" x14ac:dyDescent="0.2">
      <c r="A1446">
        <v>584</v>
      </c>
      <c r="B1446" t="s">
        <v>2088</v>
      </c>
      <c r="C1446" t="s">
        <v>20</v>
      </c>
      <c r="D1446">
        <v>4.9000000000000004</v>
      </c>
      <c r="E1446">
        <v>35</v>
      </c>
      <c r="F1446" t="s">
        <v>1484</v>
      </c>
      <c r="G1446" t="s">
        <v>31</v>
      </c>
      <c r="H1446" t="s">
        <v>46</v>
      </c>
      <c r="I1446" t="s">
        <v>1350</v>
      </c>
      <c r="K1446" t="e">
        <f>- Other measurements: B105, G32, P56</f>
        <v>#NAME?</v>
      </c>
      <c r="L1446" t="s">
        <v>2090</v>
      </c>
      <c r="M1446" t="s">
        <v>26</v>
      </c>
      <c r="N1446">
        <v>2</v>
      </c>
      <c r="P1446" t="s">
        <v>27</v>
      </c>
      <c r="Q1446" t="s">
        <v>2091</v>
      </c>
      <c r="S1446" t="s">
        <v>29</v>
      </c>
    </row>
    <row r="1447" spans="1:19" hidden="1" x14ac:dyDescent="0.2">
      <c r="A1447">
        <v>584</v>
      </c>
      <c r="B1447" t="s">
        <v>2088</v>
      </c>
      <c r="C1447" t="s">
        <v>20</v>
      </c>
      <c r="D1447">
        <v>4.83</v>
      </c>
      <c r="E1447">
        <v>40</v>
      </c>
      <c r="F1447" t="s">
        <v>1484</v>
      </c>
      <c r="G1447" t="s">
        <v>31</v>
      </c>
      <c r="H1447" t="s">
        <v>46</v>
      </c>
      <c r="I1447" t="s">
        <v>1350</v>
      </c>
      <c r="K1447" t="e">
        <f>- Other measurements: B105, G32, P56</f>
        <v>#NAME?</v>
      </c>
      <c r="L1447" t="s">
        <v>2090</v>
      </c>
      <c r="M1447" t="s">
        <v>26</v>
      </c>
      <c r="N1447">
        <v>2</v>
      </c>
      <c r="P1447" t="s">
        <v>27</v>
      </c>
      <c r="Q1447" t="s">
        <v>2091</v>
      </c>
      <c r="S1447" t="s">
        <v>29</v>
      </c>
    </row>
    <row r="1448" spans="1:19" hidden="1" x14ac:dyDescent="0.2">
      <c r="A1448">
        <v>584</v>
      </c>
      <c r="B1448" t="s">
        <v>2088</v>
      </c>
      <c r="C1448" t="s">
        <v>20</v>
      </c>
      <c r="D1448">
        <v>5.08</v>
      </c>
      <c r="E1448">
        <v>25</v>
      </c>
      <c r="F1448" t="s">
        <v>1363</v>
      </c>
      <c r="G1448" t="s">
        <v>31</v>
      </c>
      <c r="H1448" t="s">
        <v>46</v>
      </c>
      <c r="I1448" t="s">
        <v>1364</v>
      </c>
      <c r="K1448" t="e">
        <f>- Other measurements: B105, G32, P56</f>
        <v>#NAME?</v>
      </c>
      <c r="L1448" t="s">
        <v>2090</v>
      </c>
      <c r="M1448" t="s">
        <v>26</v>
      </c>
      <c r="N1448">
        <v>2</v>
      </c>
      <c r="P1448" t="s">
        <v>27</v>
      </c>
      <c r="Q1448" t="s">
        <v>2091</v>
      </c>
      <c r="S1448" t="s">
        <v>29</v>
      </c>
    </row>
    <row r="1449" spans="1:19" hidden="1" x14ac:dyDescent="0.2">
      <c r="A1449">
        <v>584</v>
      </c>
      <c r="B1449" t="s">
        <v>2088</v>
      </c>
      <c r="C1449" t="s">
        <v>20</v>
      </c>
      <c r="D1449">
        <v>5.1100000000000003</v>
      </c>
      <c r="E1449">
        <v>25</v>
      </c>
      <c r="F1449" t="s">
        <v>1365</v>
      </c>
      <c r="G1449" t="s">
        <v>1366</v>
      </c>
      <c r="H1449" t="s">
        <v>46</v>
      </c>
      <c r="I1449" t="s">
        <v>1367</v>
      </c>
      <c r="K1449" t="e">
        <f>- Other measurements: B105, G32, P56</f>
        <v>#NAME?</v>
      </c>
      <c r="L1449" t="s">
        <v>2090</v>
      </c>
      <c r="M1449" t="s">
        <v>26</v>
      </c>
      <c r="N1449">
        <v>2</v>
      </c>
      <c r="P1449" t="s">
        <v>27</v>
      </c>
      <c r="Q1449" t="s">
        <v>2091</v>
      </c>
      <c r="S1449" t="s">
        <v>29</v>
      </c>
    </row>
    <row r="1450" spans="1:19" hidden="1" x14ac:dyDescent="0.2">
      <c r="A1450">
        <v>584</v>
      </c>
      <c r="B1450" t="s">
        <v>2088</v>
      </c>
      <c r="C1450" t="s">
        <v>20</v>
      </c>
      <c r="D1450">
        <v>5.1100000000000003</v>
      </c>
      <c r="E1450">
        <v>25</v>
      </c>
      <c r="F1450" t="s">
        <v>504</v>
      </c>
      <c r="G1450" t="s">
        <v>63</v>
      </c>
      <c r="H1450" t="s">
        <v>46</v>
      </c>
      <c r="I1450" t="s">
        <v>1549</v>
      </c>
      <c r="K1450" t="e">
        <f>- Other measurements: B105, G32, P56</f>
        <v>#NAME?</v>
      </c>
      <c r="L1450" t="s">
        <v>2090</v>
      </c>
      <c r="M1450" t="s">
        <v>26</v>
      </c>
      <c r="N1450">
        <v>2</v>
      </c>
      <c r="P1450" t="s">
        <v>27</v>
      </c>
      <c r="Q1450" t="s">
        <v>2091</v>
      </c>
      <c r="S1450" t="s">
        <v>29</v>
      </c>
    </row>
    <row r="1451" spans="1:19" hidden="1" x14ac:dyDescent="0.2">
      <c r="A1451">
        <v>584</v>
      </c>
      <c r="B1451" t="s">
        <v>2088</v>
      </c>
      <c r="C1451" t="s">
        <v>20</v>
      </c>
      <c r="D1451">
        <v>5.08</v>
      </c>
      <c r="E1451">
        <v>25</v>
      </c>
      <c r="F1451" t="s">
        <v>1574</v>
      </c>
      <c r="G1451" t="s">
        <v>567</v>
      </c>
      <c r="H1451" t="s">
        <v>23</v>
      </c>
      <c r="I1451" t="s">
        <v>1575</v>
      </c>
      <c r="K1451" t="e">
        <f>- Other measurements: B105, G32, P56</f>
        <v>#NAME?</v>
      </c>
      <c r="L1451" t="s">
        <v>2090</v>
      </c>
      <c r="M1451" t="s">
        <v>26</v>
      </c>
      <c r="N1451">
        <v>2</v>
      </c>
      <c r="P1451" t="s">
        <v>27</v>
      </c>
      <c r="Q1451" t="s">
        <v>2091</v>
      </c>
      <c r="S1451" t="s">
        <v>29</v>
      </c>
    </row>
    <row r="1452" spans="1:19" hidden="1" x14ac:dyDescent="0.2">
      <c r="A1452">
        <v>584</v>
      </c>
      <c r="B1452" t="s">
        <v>2088</v>
      </c>
      <c r="C1452" t="s">
        <v>20</v>
      </c>
      <c r="D1452">
        <v>5.21</v>
      </c>
      <c r="E1452">
        <v>20</v>
      </c>
      <c r="F1452" t="s">
        <v>1394</v>
      </c>
      <c r="G1452" t="s">
        <v>1395</v>
      </c>
      <c r="H1452" t="s">
        <v>46</v>
      </c>
      <c r="I1452" t="s">
        <v>1396</v>
      </c>
      <c r="K1452" t="e">
        <f>- Other measurements: B105, G32, P56</f>
        <v>#NAME?</v>
      </c>
      <c r="L1452" t="s">
        <v>2090</v>
      </c>
      <c r="M1452" t="s">
        <v>26</v>
      </c>
      <c r="N1452">
        <v>2</v>
      </c>
      <c r="P1452" t="s">
        <v>27</v>
      </c>
      <c r="Q1452" t="s">
        <v>2091</v>
      </c>
      <c r="S1452" t="s">
        <v>29</v>
      </c>
    </row>
    <row r="1453" spans="1:19" hidden="1" x14ac:dyDescent="0.2">
      <c r="A1453">
        <v>584</v>
      </c>
      <c r="B1453" t="s">
        <v>2088</v>
      </c>
      <c r="C1453" t="s">
        <v>20</v>
      </c>
      <c r="D1453">
        <v>5.15</v>
      </c>
      <c r="E1453">
        <v>25</v>
      </c>
      <c r="F1453" t="s">
        <v>1382</v>
      </c>
      <c r="G1453" t="s">
        <v>31</v>
      </c>
      <c r="H1453" t="s">
        <v>23</v>
      </c>
      <c r="I1453" t="s">
        <v>1383</v>
      </c>
      <c r="K1453" t="e">
        <f>- Other measurements: B105, G32, P56</f>
        <v>#NAME?</v>
      </c>
      <c r="L1453" t="s">
        <v>2090</v>
      </c>
      <c r="M1453" t="s">
        <v>26</v>
      </c>
      <c r="N1453">
        <v>2</v>
      </c>
      <c r="P1453" t="s">
        <v>27</v>
      </c>
      <c r="Q1453" t="s">
        <v>2091</v>
      </c>
      <c r="S1453" t="s">
        <v>29</v>
      </c>
    </row>
    <row r="1454" spans="1:19" hidden="1" x14ac:dyDescent="0.2">
      <c r="A1454">
        <v>584</v>
      </c>
      <c r="B1454" t="s">
        <v>2088</v>
      </c>
      <c r="C1454" t="s">
        <v>20</v>
      </c>
      <c r="D1454">
        <v>5.0999999999999996</v>
      </c>
      <c r="E1454">
        <v>25</v>
      </c>
      <c r="F1454" t="s">
        <v>1382</v>
      </c>
      <c r="G1454" t="s">
        <v>55</v>
      </c>
      <c r="H1454" t="s">
        <v>23</v>
      </c>
      <c r="I1454" t="s">
        <v>1383</v>
      </c>
      <c r="K1454" t="e">
        <f>- Other measurements: B105, G32, P56</f>
        <v>#NAME?</v>
      </c>
      <c r="L1454" t="s">
        <v>2090</v>
      </c>
      <c r="M1454" t="s">
        <v>26</v>
      </c>
      <c r="N1454">
        <v>2</v>
      </c>
      <c r="P1454" t="s">
        <v>27</v>
      </c>
      <c r="Q1454" t="s">
        <v>2091</v>
      </c>
      <c r="S1454" t="s">
        <v>29</v>
      </c>
    </row>
    <row r="1455" spans="1:19" hidden="1" x14ac:dyDescent="0.2">
      <c r="A1455">
        <v>585</v>
      </c>
      <c r="B1455" t="s">
        <v>2093</v>
      </c>
      <c r="C1455" t="s">
        <v>20</v>
      </c>
      <c r="D1455">
        <v>-3.96</v>
      </c>
      <c r="E1455">
        <v>25</v>
      </c>
      <c r="F1455" t="s">
        <v>1508</v>
      </c>
      <c r="G1455" t="s">
        <v>75</v>
      </c>
      <c r="H1455" t="s">
        <v>23</v>
      </c>
      <c r="I1455" t="s">
        <v>1509</v>
      </c>
      <c r="K1455"/>
      <c r="L1455" t="s">
        <v>2094</v>
      </c>
      <c r="M1455" t="s">
        <v>26</v>
      </c>
      <c r="N1455">
        <v>2</v>
      </c>
      <c r="P1455" t="s">
        <v>27</v>
      </c>
      <c r="Q1455" t="s">
        <v>2095</v>
      </c>
      <c r="S1455" t="s">
        <v>29</v>
      </c>
    </row>
    <row r="1456" spans="1:19" hidden="1" x14ac:dyDescent="0.2">
      <c r="A1456">
        <v>585</v>
      </c>
      <c r="B1456" t="s">
        <v>2093</v>
      </c>
      <c r="C1456" t="s">
        <v>20</v>
      </c>
      <c r="D1456">
        <v>-4.4400000000000004</v>
      </c>
      <c r="E1456" t="s">
        <v>1512</v>
      </c>
      <c r="F1456" t="s">
        <v>1617</v>
      </c>
      <c r="G1456" t="s">
        <v>75</v>
      </c>
      <c r="H1456" t="s">
        <v>23</v>
      </c>
      <c r="I1456" t="s">
        <v>1514</v>
      </c>
      <c r="K1456"/>
      <c r="L1456" t="s">
        <v>2094</v>
      </c>
      <c r="M1456" t="s">
        <v>26</v>
      </c>
      <c r="N1456">
        <v>2</v>
      </c>
      <c r="P1456" t="s">
        <v>27</v>
      </c>
      <c r="Q1456" t="s">
        <v>2095</v>
      </c>
      <c r="S1456" t="s">
        <v>29</v>
      </c>
    </row>
    <row r="1457" spans="1:19" hidden="1" x14ac:dyDescent="0.2">
      <c r="A1457">
        <v>585</v>
      </c>
      <c r="B1457" t="s">
        <v>2093</v>
      </c>
      <c r="C1457" t="s">
        <v>20</v>
      </c>
      <c r="D1457">
        <v>-4.45</v>
      </c>
      <c r="E1457" t="s">
        <v>1620</v>
      </c>
      <c r="F1457" t="s">
        <v>1623</v>
      </c>
      <c r="G1457" t="s">
        <v>75</v>
      </c>
      <c r="H1457" t="s">
        <v>23</v>
      </c>
      <c r="I1457" t="s">
        <v>1622</v>
      </c>
      <c r="K1457"/>
      <c r="L1457" t="s">
        <v>2094</v>
      </c>
      <c r="M1457" t="s">
        <v>26</v>
      </c>
      <c r="N1457">
        <v>2</v>
      </c>
      <c r="P1457" t="s">
        <v>27</v>
      </c>
      <c r="Q1457" t="s">
        <v>2095</v>
      </c>
      <c r="S1457" t="s">
        <v>29</v>
      </c>
    </row>
    <row r="1458" spans="1:19" hidden="1" x14ac:dyDescent="0.2">
      <c r="A1458">
        <v>585</v>
      </c>
      <c r="B1458" t="s">
        <v>2093</v>
      </c>
      <c r="C1458" t="s">
        <v>20</v>
      </c>
      <c r="D1458">
        <v>-4.04</v>
      </c>
      <c r="E1458" t="s">
        <v>1620</v>
      </c>
      <c r="F1458" t="s">
        <v>1746</v>
      </c>
      <c r="G1458" t="s">
        <v>75</v>
      </c>
      <c r="H1458" t="s">
        <v>23</v>
      </c>
      <c r="I1458" t="s">
        <v>1622</v>
      </c>
      <c r="K1458"/>
      <c r="L1458" t="s">
        <v>2094</v>
      </c>
      <c r="M1458" t="s">
        <v>26</v>
      </c>
      <c r="N1458">
        <v>2</v>
      </c>
      <c r="P1458" t="s">
        <v>27</v>
      </c>
      <c r="Q1458" t="s">
        <v>2095</v>
      </c>
      <c r="S1458" t="s">
        <v>29</v>
      </c>
    </row>
    <row r="1459" spans="1:19" hidden="1" x14ac:dyDescent="0.2">
      <c r="A1459">
        <v>585</v>
      </c>
      <c r="B1459" t="s">
        <v>2093</v>
      </c>
      <c r="C1459" t="s">
        <v>20</v>
      </c>
      <c r="D1459">
        <v>-4.57</v>
      </c>
      <c r="E1459">
        <v>25</v>
      </c>
      <c r="F1459" t="s">
        <v>2096</v>
      </c>
      <c r="G1459" t="s">
        <v>75</v>
      </c>
      <c r="H1459" t="s">
        <v>23</v>
      </c>
      <c r="I1459" t="s">
        <v>1748</v>
      </c>
      <c r="K1459"/>
      <c r="L1459" t="s">
        <v>2094</v>
      </c>
      <c r="M1459" t="s">
        <v>26</v>
      </c>
      <c r="N1459">
        <v>2</v>
      </c>
      <c r="P1459" t="s">
        <v>27</v>
      </c>
      <c r="Q1459" t="s">
        <v>2095</v>
      </c>
      <c r="S1459" t="s">
        <v>29</v>
      </c>
    </row>
    <row r="1460" spans="1:19" hidden="1" x14ac:dyDescent="0.2">
      <c r="A1460">
        <v>586</v>
      </c>
      <c r="B1460" t="s">
        <v>2097</v>
      </c>
      <c r="C1460" t="s">
        <v>20</v>
      </c>
      <c r="D1460">
        <v>1.04</v>
      </c>
      <c r="E1460">
        <v>24.5</v>
      </c>
      <c r="F1460" t="s">
        <v>1997</v>
      </c>
      <c r="G1460" t="s">
        <v>75</v>
      </c>
      <c r="H1460" t="s">
        <v>23</v>
      </c>
      <c r="I1460" t="s">
        <v>1479</v>
      </c>
      <c r="K1460"/>
      <c r="L1460" t="s">
        <v>2098</v>
      </c>
      <c r="M1460" t="s">
        <v>120</v>
      </c>
      <c r="N1460">
        <v>5</v>
      </c>
      <c r="P1460" t="s">
        <v>27</v>
      </c>
      <c r="Q1460" t="s">
        <v>2099</v>
      </c>
      <c r="S1460" t="s">
        <v>29</v>
      </c>
    </row>
    <row r="1461" spans="1:19" hidden="1" x14ac:dyDescent="0.2">
      <c r="A1461">
        <v>587</v>
      </c>
      <c r="B1461" t="s">
        <v>2100</v>
      </c>
      <c r="C1461" t="s">
        <v>20</v>
      </c>
      <c r="D1461">
        <v>1.64</v>
      </c>
      <c r="E1461">
        <v>20</v>
      </c>
      <c r="F1461" t="s">
        <v>1850</v>
      </c>
      <c r="G1461" t="s">
        <v>31</v>
      </c>
      <c r="H1461" t="s">
        <v>23</v>
      </c>
      <c r="I1461" t="s">
        <v>1479</v>
      </c>
      <c r="K1461"/>
      <c r="L1461" t="s">
        <v>2101</v>
      </c>
      <c r="M1461" t="s">
        <v>26</v>
      </c>
      <c r="N1461">
        <v>2</v>
      </c>
      <c r="P1461" t="s">
        <v>27</v>
      </c>
      <c r="Q1461" t="s">
        <v>2102</v>
      </c>
      <c r="S1461" t="s">
        <v>29</v>
      </c>
    </row>
    <row r="1462" spans="1:19" hidden="1" x14ac:dyDescent="0.2">
      <c r="A1462">
        <v>587</v>
      </c>
      <c r="B1462" t="s">
        <v>2100</v>
      </c>
      <c r="C1462" t="s">
        <v>20</v>
      </c>
      <c r="D1462">
        <v>1.5</v>
      </c>
      <c r="E1462">
        <v>25</v>
      </c>
      <c r="F1462" t="s">
        <v>1843</v>
      </c>
      <c r="G1462" t="s">
        <v>31</v>
      </c>
      <c r="H1462" t="s">
        <v>23</v>
      </c>
      <c r="I1462" t="s">
        <v>1808</v>
      </c>
      <c r="K1462"/>
      <c r="L1462" t="s">
        <v>2101</v>
      </c>
      <c r="M1462" t="s">
        <v>26</v>
      </c>
      <c r="N1462">
        <v>2</v>
      </c>
      <c r="P1462" t="s">
        <v>27</v>
      </c>
      <c r="Q1462" t="s">
        <v>2102</v>
      </c>
      <c r="S1462" t="s">
        <v>29</v>
      </c>
    </row>
    <row r="1463" spans="1:19" hidden="1" x14ac:dyDescent="0.2">
      <c r="A1463">
        <v>588</v>
      </c>
      <c r="B1463" t="s">
        <v>2103</v>
      </c>
      <c r="C1463" t="s">
        <v>20</v>
      </c>
      <c r="D1463">
        <v>3.03</v>
      </c>
      <c r="E1463">
        <v>17</v>
      </c>
      <c r="F1463" t="s">
        <v>410</v>
      </c>
      <c r="G1463" t="s">
        <v>55</v>
      </c>
      <c r="H1463" t="s">
        <v>46</v>
      </c>
      <c r="I1463" t="s">
        <v>1690</v>
      </c>
      <c r="K1463"/>
      <c r="L1463" t="s">
        <v>2104</v>
      </c>
      <c r="M1463" t="s">
        <v>26</v>
      </c>
      <c r="N1463">
        <v>2</v>
      </c>
      <c r="P1463" t="s">
        <v>27</v>
      </c>
      <c r="Q1463" t="s">
        <v>2105</v>
      </c>
      <c r="S1463" t="s">
        <v>29</v>
      </c>
    </row>
    <row r="1464" spans="1:19" hidden="1" x14ac:dyDescent="0.2">
      <c r="A1464">
        <v>588</v>
      </c>
      <c r="B1464" t="s">
        <v>2103</v>
      </c>
      <c r="C1464" t="s">
        <v>20</v>
      </c>
      <c r="D1464">
        <v>2.96</v>
      </c>
      <c r="E1464">
        <v>25</v>
      </c>
      <c r="F1464" t="s">
        <v>410</v>
      </c>
      <c r="G1464" t="s">
        <v>75</v>
      </c>
      <c r="H1464" t="s">
        <v>46</v>
      </c>
      <c r="I1464" t="s">
        <v>1575</v>
      </c>
      <c r="K1464"/>
      <c r="L1464" t="s">
        <v>2104</v>
      </c>
      <c r="M1464" t="s">
        <v>26</v>
      </c>
      <c r="N1464">
        <v>2</v>
      </c>
      <c r="P1464" t="s">
        <v>27</v>
      </c>
      <c r="Q1464" t="s">
        <v>2105</v>
      </c>
      <c r="S1464" t="s">
        <v>29</v>
      </c>
    </row>
    <row r="1465" spans="1:19" hidden="1" x14ac:dyDescent="0.2">
      <c r="A1465">
        <v>589</v>
      </c>
      <c r="B1465" t="s">
        <v>2106</v>
      </c>
      <c r="C1465" t="s">
        <v>20</v>
      </c>
      <c r="D1465">
        <v>5.67</v>
      </c>
      <c r="E1465">
        <v>23</v>
      </c>
      <c r="F1465" t="s">
        <v>2107</v>
      </c>
      <c r="G1465" t="s">
        <v>71</v>
      </c>
      <c r="H1465" t="s">
        <v>23</v>
      </c>
      <c r="I1465" t="s">
        <v>305</v>
      </c>
      <c r="K1465"/>
      <c r="L1465" t="s">
        <v>2108</v>
      </c>
      <c r="M1465" t="s">
        <v>26</v>
      </c>
      <c r="N1465">
        <v>2</v>
      </c>
      <c r="P1465" t="s">
        <v>27</v>
      </c>
      <c r="Q1465" t="s">
        <v>2109</v>
      </c>
      <c r="S1465" t="s">
        <v>29</v>
      </c>
    </row>
    <row r="1466" spans="1:19" hidden="1" x14ac:dyDescent="0.2">
      <c r="A1466">
        <v>591</v>
      </c>
      <c r="B1466" t="s">
        <v>2110</v>
      </c>
      <c r="C1466" t="s">
        <v>20</v>
      </c>
      <c r="D1466">
        <v>2.58</v>
      </c>
      <c r="E1466">
        <v>25</v>
      </c>
      <c r="F1466" t="s">
        <v>1617</v>
      </c>
      <c r="G1466" t="s">
        <v>75</v>
      </c>
      <c r="H1466" t="s">
        <v>46</v>
      </c>
      <c r="I1466" t="s">
        <v>2111</v>
      </c>
      <c r="K1466"/>
      <c r="L1466" t="s">
        <v>2112</v>
      </c>
      <c r="M1466" t="s">
        <v>26</v>
      </c>
      <c r="N1466">
        <v>2</v>
      </c>
      <c r="P1466" t="s">
        <v>27</v>
      </c>
      <c r="Q1466" t="s">
        <v>2113</v>
      </c>
      <c r="S1466" t="s">
        <v>29</v>
      </c>
    </row>
    <row r="1467" spans="1:19" hidden="1" x14ac:dyDescent="0.2">
      <c r="A1467">
        <v>591</v>
      </c>
      <c r="B1467" t="s">
        <v>2110</v>
      </c>
      <c r="C1467" t="s">
        <v>20</v>
      </c>
      <c r="D1467">
        <v>2.5609999999999999</v>
      </c>
      <c r="E1467">
        <v>25</v>
      </c>
      <c r="F1467" t="s">
        <v>2114</v>
      </c>
      <c r="G1467" t="s">
        <v>75</v>
      </c>
      <c r="H1467" t="s">
        <v>46</v>
      </c>
      <c r="I1467" t="s">
        <v>2115</v>
      </c>
      <c r="K1467"/>
      <c r="L1467" t="s">
        <v>2112</v>
      </c>
      <c r="M1467" t="s">
        <v>26</v>
      </c>
      <c r="N1467">
        <v>2</v>
      </c>
      <c r="P1467" t="s">
        <v>27</v>
      </c>
      <c r="Q1467" t="s">
        <v>2113</v>
      </c>
      <c r="S1467" t="s">
        <v>29</v>
      </c>
    </row>
    <row r="1468" spans="1:19" hidden="1" x14ac:dyDescent="0.2">
      <c r="A1468">
        <v>592</v>
      </c>
      <c r="B1468" t="s">
        <v>2116</v>
      </c>
      <c r="C1468" t="s">
        <v>20</v>
      </c>
      <c r="D1468">
        <v>1.35</v>
      </c>
      <c r="E1468">
        <v>25</v>
      </c>
      <c r="F1468" t="s">
        <v>1617</v>
      </c>
      <c r="G1468" t="s">
        <v>75</v>
      </c>
      <c r="H1468" t="s">
        <v>46</v>
      </c>
      <c r="I1468" t="s">
        <v>2111</v>
      </c>
      <c r="K1468"/>
      <c r="L1468" t="s">
        <v>2117</v>
      </c>
      <c r="M1468" t="s">
        <v>26</v>
      </c>
      <c r="N1468">
        <v>2</v>
      </c>
      <c r="P1468" t="s">
        <v>27</v>
      </c>
      <c r="Q1468" t="s">
        <v>2118</v>
      </c>
      <c r="S1468" t="s">
        <v>29</v>
      </c>
    </row>
    <row r="1469" spans="1:19" hidden="1" x14ac:dyDescent="0.2">
      <c r="A1469">
        <v>592</v>
      </c>
      <c r="B1469" t="s">
        <v>2116</v>
      </c>
      <c r="C1469" t="s">
        <v>20</v>
      </c>
      <c r="D1469">
        <v>1.3640000000000001</v>
      </c>
      <c r="E1469">
        <v>25</v>
      </c>
      <c r="F1469" t="s">
        <v>2114</v>
      </c>
      <c r="G1469" t="s">
        <v>75</v>
      </c>
      <c r="H1469" t="s">
        <v>46</v>
      </c>
      <c r="I1469" t="s">
        <v>2115</v>
      </c>
      <c r="K1469"/>
      <c r="L1469" t="s">
        <v>2117</v>
      </c>
      <c r="M1469" t="s">
        <v>26</v>
      </c>
      <c r="N1469">
        <v>2</v>
      </c>
      <c r="P1469" t="s">
        <v>27</v>
      </c>
      <c r="Q1469" t="s">
        <v>2118</v>
      </c>
      <c r="S1469" t="s">
        <v>29</v>
      </c>
    </row>
    <row r="1470" spans="1:19" hidden="1" x14ac:dyDescent="0.2">
      <c r="A1470">
        <v>593</v>
      </c>
      <c r="B1470" t="s">
        <v>2119</v>
      </c>
      <c r="C1470" t="s">
        <v>20</v>
      </c>
      <c r="D1470">
        <v>4</v>
      </c>
      <c r="E1470">
        <v>25</v>
      </c>
      <c r="F1470" t="s">
        <v>62</v>
      </c>
      <c r="G1470" t="s">
        <v>55</v>
      </c>
      <c r="H1470" t="s">
        <v>46</v>
      </c>
      <c r="I1470" t="s">
        <v>2115</v>
      </c>
      <c r="K1470"/>
      <c r="L1470" t="s">
        <v>2120</v>
      </c>
      <c r="M1470" t="s">
        <v>771</v>
      </c>
      <c r="N1470">
        <v>4</v>
      </c>
      <c r="P1470" t="s">
        <v>27</v>
      </c>
      <c r="Q1470" t="s">
        <v>2121</v>
      </c>
      <c r="S1470" t="s">
        <v>29</v>
      </c>
    </row>
    <row r="1471" spans="1:19" hidden="1" x14ac:dyDescent="0.2">
      <c r="A1471">
        <v>594</v>
      </c>
      <c r="B1471" t="s">
        <v>2122</v>
      </c>
      <c r="C1471" t="s">
        <v>20</v>
      </c>
      <c r="D1471">
        <v>4.3499999999999996</v>
      </c>
      <c r="E1471">
        <v>25</v>
      </c>
      <c r="F1471" t="s">
        <v>62</v>
      </c>
      <c r="G1471" t="s">
        <v>55</v>
      </c>
      <c r="H1471" t="s">
        <v>46</v>
      </c>
      <c r="I1471" t="s">
        <v>2115</v>
      </c>
      <c r="K1471"/>
      <c r="L1471" t="s">
        <v>2123</v>
      </c>
      <c r="M1471" t="s">
        <v>26</v>
      </c>
      <c r="N1471">
        <v>2</v>
      </c>
      <c r="P1471" t="s">
        <v>27</v>
      </c>
      <c r="Q1471" t="s">
        <v>2124</v>
      </c>
      <c r="S1471" t="s">
        <v>29</v>
      </c>
    </row>
    <row r="1472" spans="1:19" hidden="1" x14ac:dyDescent="0.2">
      <c r="A1472">
        <v>595</v>
      </c>
      <c r="B1472" t="s">
        <v>2125</v>
      </c>
      <c r="C1472" t="s">
        <v>20</v>
      </c>
      <c r="D1472">
        <v>-0.26</v>
      </c>
      <c r="E1472">
        <v>25</v>
      </c>
      <c r="F1472" t="s">
        <v>1997</v>
      </c>
      <c r="G1472" t="s">
        <v>75</v>
      </c>
      <c r="H1472" t="s">
        <v>46</v>
      </c>
      <c r="I1472" t="s">
        <v>1345</v>
      </c>
      <c r="K1472" t="e">
        <f>- Other measurements: B140, V1, W39</f>
        <v>#NAME?</v>
      </c>
      <c r="L1472" t="s">
        <v>2126</v>
      </c>
      <c r="M1472" t="s">
        <v>26</v>
      </c>
      <c r="N1472">
        <v>2</v>
      </c>
      <c r="P1472" t="s">
        <v>27</v>
      </c>
      <c r="Q1472" t="s">
        <v>2127</v>
      </c>
      <c r="S1472" t="s">
        <v>29</v>
      </c>
    </row>
    <row r="1473" spans="1:19" hidden="1" x14ac:dyDescent="0.2">
      <c r="A1473">
        <v>595</v>
      </c>
      <c r="B1473" t="s">
        <v>2125</v>
      </c>
      <c r="C1473" t="s">
        <v>20</v>
      </c>
      <c r="D1473">
        <v>-0.24</v>
      </c>
      <c r="E1473">
        <v>20</v>
      </c>
      <c r="F1473" t="s">
        <v>1997</v>
      </c>
      <c r="G1473" t="s">
        <v>75</v>
      </c>
      <c r="H1473" t="s">
        <v>46</v>
      </c>
      <c r="I1473" t="s">
        <v>1350</v>
      </c>
      <c r="K1473" t="e">
        <f>- Other measurements: B140, V1, W39</f>
        <v>#NAME?</v>
      </c>
      <c r="L1473" t="s">
        <v>2126</v>
      </c>
      <c r="M1473" t="s">
        <v>26</v>
      </c>
      <c r="N1473">
        <v>2</v>
      </c>
      <c r="P1473" t="s">
        <v>27</v>
      </c>
      <c r="Q1473" t="s">
        <v>2127</v>
      </c>
      <c r="S1473" t="s">
        <v>29</v>
      </c>
    </row>
    <row r="1474" spans="1:19" hidden="1" x14ac:dyDescent="0.2">
      <c r="A1474">
        <v>595</v>
      </c>
      <c r="B1474" t="s">
        <v>2125</v>
      </c>
      <c r="C1474" t="s">
        <v>20</v>
      </c>
      <c r="D1474">
        <v>-0.26</v>
      </c>
      <c r="E1474">
        <v>25</v>
      </c>
      <c r="F1474" t="s">
        <v>1997</v>
      </c>
      <c r="G1474" t="s">
        <v>75</v>
      </c>
      <c r="H1474" t="s">
        <v>46</v>
      </c>
      <c r="I1474" t="s">
        <v>1350</v>
      </c>
      <c r="K1474" t="e">
        <f>- Other measurements: B140, V1, W39</f>
        <v>#NAME?</v>
      </c>
      <c r="L1474" t="s">
        <v>2126</v>
      </c>
      <c r="M1474" t="s">
        <v>26</v>
      </c>
      <c r="N1474">
        <v>2</v>
      </c>
      <c r="P1474" t="s">
        <v>27</v>
      </c>
      <c r="Q1474" t="s">
        <v>2127</v>
      </c>
      <c r="S1474" t="s">
        <v>29</v>
      </c>
    </row>
    <row r="1475" spans="1:19" hidden="1" x14ac:dyDescent="0.2">
      <c r="A1475">
        <v>595</v>
      </c>
      <c r="B1475" t="s">
        <v>2125</v>
      </c>
      <c r="C1475" t="s">
        <v>20</v>
      </c>
      <c r="D1475">
        <v>-0.28000000000000003</v>
      </c>
      <c r="E1475">
        <v>30</v>
      </c>
      <c r="F1475" t="s">
        <v>1997</v>
      </c>
      <c r="G1475" t="s">
        <v>75</v>
      </c>
      <c r="H1475" t="s">
        <v>46</v>
      </c>
      <c r="I1475" t="s">
        <v>1350</v>
      </c>
      <c r="K1475" t="e">
        <f>- Other measurements: B140, V1, W39</f>
        <v>#NAME?</v>
      </c>
      <c r="L1475" t="s">
        <v>2126</v>
      </c>
      <c r="M1475" t="s">
        <v>26</v>
      </c>
      <c r="N1475">
        <v>2</v>
      </c>
      <c r="P1475" t="s">
        <v>27</v>
      </c>
      <c r="Q1475" t="s">
        <v>2127</v>
      </c>
      <c r="S1475" t="s">
        <v>29</v>
      </c>
    </row>
    <row r="1476" spans="1:19" hidden="1" x14ac:dyDescent="0.2">
      <c r="A1476">
        <v>595</v>
      </c>
      <c r="B1476" t="s">
        <v>2125</v>
      </c>
      <c r="C1476" t="s">
        <v>20</v>
      </c>
      <c r="D1476">
        <v>-0.3</v>
      </c>
      <c r="E1476">
        <v>35</v>
      </c>
      <c r="F1476" t="s">
        <v>1997</v>
      </c>
      <c r="G1476" t="s">
        <v>75</v>
      </c>
      <c r="H1476" t="s">
        <v>46</v>
      </c>
      <c r="I1476" t="s">
        <v>1350</v>
      </c>
      <c r="K1476" t="e">
        <f>- Other measurements: B140, V1, W39</f>
        <v>#NAME?</v>
      </c>
      <c r="L1476" t="s">
        <v>2126</v>
      </c>
      <c r="M1476" t="s">
        <v>26</v>
      </c>
      <c r="N1476">
        <v>2</v>
      </c>
      <c r="P1476" t="s">
        <v>27</v>
      </c>
      <c r="Q1476" t="s">
        <v>2127</v>
      </c>
      <c r="S1476" t="s">
        <v>29</v>
      </c>
    </row>
    <row r="1477" spans="1:19" hidden="1" x14ac:dyDescent="0.2">
      <c r="A1477">
        <v>595</v>
      </c>
      <c r="B1477" t="s">
        <v>2125</v>
      </c>
      <c r="C1477" t="s">
        <v>20</v>
      </c>
      <c r="D1477">
        <v>-0.32</v>
      </c>
      <c r="E1477">
        <v>40</v>
      </c>
      <c r="F1477" t="s">
        <v>1997</v>
      </c>
      <c r="G1477" t="s">
        <v>75</v>
      </c>
      <c r="H1477" t="s">
        <v>46</v>
      </c>
      <c r="I1477" t="s">
        <v>1350</v>
      </c>
      <c r="K1477" t="e">
        <f>- Other measurements: B140, V1, W39</f>
        <v>#NAME?</v>
      </c>
      <c r="L1477" t="s">
        <v>2126</v>
      </c>
      <c r="M1477" t="s">
        <v>26</v>
      </c>
      <c r="N1477">
        <v>2</v>
      </c>
      <c r="P1477" t="s">
        <v>27</v>
      </c>
      <c r="Q1477" t="s">
        <v>2127</v>
      </c>
      <c r="S1477" t="s">
        <v>29</v>
      </c>
    </row>
    <row r="1478" spans="1:19" hidden="1" x14ac:dyDescent="0.2">
      <c r="A1478">
        <v>595</v>
      </c>
      <c r="B1478" t="s">
        <v>2125</v>
      </c>
      <c r="C1478" t="s">
        <v>20</v>
      </c>
      <c r="D1478">
        <v>-0.28999999999999998</v>
      </c>
      <c r="E1478">
        <v>25</v>
      </c>
      <c r="F1478" t="s">
        <v>1614</v>
      </c>
      <c r="G1478" t="s">
        <v>75</v>
      </c>
      <c r="H1478" t="s">
        <v>46</v>
      </c>
      <c r="I1478" t="s">
        <v>1509</v>
      </c>
      <c r="K1478" t="e">
        <f>- Other measurements: B140, V1, W39</f>
        <v>#NAME?</v>
      </c>
      <c r="L1478" t="s">
        <v>2126</v>
      </c>
      <c r="M1478" t="s">
        <v>26</v>
      </c>
      <c r="N1478">
        <v>2</v>
      </c>
      <c r="P1478" t="s">
        <v>27</v>
      </c>
      <c r="Q1478" t="s">
        <v>2127</v>
      </c>
      <c r="S1478" t="s">
        <v>29</v>
      </c>
    </row>
    <row r="1479" spans="1:19" hidden="1" x14ac:dyDescent="0.2">
      <c r="A1479">
        <v>595</v>
      </c>
      <c r="B1479" t="s">
        <v>2125</v>
      </c>
      <c r="C1479" t="s">
        <v>20</v>
      </c>
      <c r="D1479">
        <v>-0.28999999999999998</v>
      </c>
      <c r="E1479" t="s">
        <v>1512</v>
      </c>
      <c r="F1479" t="s">
        <v>1617</v>
      </c>
      <c r="G1479" t="s">
        <v>75</v>
      </c>
      <c r="H1479" t="s">
        <v>46</v>
      </c>
      <c r="I1479" t="s">
        <v>1514</v>
      </c>
      <c r="K1479" t="e">
        <f>- Other measurements: B140, V1, W39</f>
        <v>#NAME?</v>
      </c>
      <c r="L1479" t="s">
        <v>2126</v>
      </c>
      <c r="M1479" t="s">
        <v>26</v>
      </c>
      <c r="N1479">
        <v>2</v>
      </c>
      <c r="P1479" t="s">
        <v>27</v>
      </c>
      <c r="Q1479" t="s">
        <v>2127</v>
      </c>
      <c r="S1479" t="s">
        <v>29</v>
      </c>
    </row>
    <row r="1480" spans="1:19" hidden="1" x14ac:dyDescent="0.2">
      <c r="A1480">
        <v>595</v>
      </c>
      <c r="B1480" t="s">
        <v>2125</v>
      </c>
      <c r="C1480" t="s">
        <v>20</v>
      </c>
      <c r="D1480">
        <v>-0.28000000000000003</v>
      </c>
      <c r="E1480">
        <v>20</v>
      </c>
      <c r="F1480" t="s">
        <v>1618</v>
      </c>
      <c r="G1480" t="s">
        <v>75</v>
      </c>
      <c r="H1480" t="s">
        <v>46</v>
      </c>
      <c r="I1480" t="s">
        <v>1619</v>
      </c>
      <c r="K1480" t="e">
        <f>- Other measurements: B140, V1, W39</f>
        <v>#NAME?</v>
      </c>
      <c r="L1480" t="s">
        <v>2126</v>
      </c>
      <c r="M1480" t="s">
        <v>26</v>
      </c>
      <c r="N1480">
        <v>2</v>
      </c>
      <c r="P1480" t="s">
        <v>27</v>
      </c>
      <c r="Q1480" t="s">
        <v>2127</v>
      </c>
      <c r="S1480" t="s">
        <v>29</v>
      </c>
    </row>
    <row r="1481" spans="1:19" hidden="1" x14ac:dyDescent="0.2">
      <c r="A1481">
        <v>595</v>
      </c>
      <c r="B1481" t="s">
        <v>2125</v>
      </c>
      <c r="C1481" t="s">
        <v>20</v>
      </c>
      <c r="D1481">
        <v>-0.31</v>
      </c>
      <c r="E1481" t="s">
        <v>1620</v>
      </c>
      <c r="F1481" t="s">
        <v>2128</v>
      </c>
      <c r="G1481" t="s">
        <v>75</v>
      </c>
      <c r="H1481" t="s">
        <v>46</v>
      </c>
      <c r="I1481" t="s">
        <v>1622</v>
      </c>
      <c r="K1481" t="e">
        <f>- Other measurements: B140, V1, W39</f>
        <v>#NAME?</v>
      </c>
      <c r="L1481" t="s">
        <v>2126</v>
      </c>
      <c r="M1481" t="s">
        <v>26</v>
      </c>
      <c r="N1481">
        <v>2</v>
      </c>
      <c r="P1481" t="s">
        <v>27</v>
      </c>
      <c r="Q1481" t="s">
        <v>2127</v>
      </c>
      <c r="S1481" t="s">
        <v>29</v>
      </c>
    </row>
    <row r="1482" spans="1:19" hidden="1" x14ac:dyDescent="0.2">
      <c r="A1482">
        <v>595</v>
      </c>
      <c r="B1482" t="s">
        <v>2125</v>
      </c>
      <c r="C1482" t="s">
        <v>20</v>
      </c>
      <c r="D1482">
        <v>0.3</v>
      </c>
      <c r="E1482" t="s">
        <v>1620</v>
      </c>
      <c r="F1482" t="s">
        <v>1624</v>
      </c>
      <c r="G1482" t="s">
        <v>75</v>
      </c>
      <c r="H1482" t="s">
        <v>46</v>
      </c>
      <c r="I1482" t="s">
        <v>1622</v>
      </c>
      <c r="K1482" t="e">
        <f>- Other measurements: B140, V1, W39</f>
        <v>#NAME?</v>
      </c>
      <c r="L1482" t="s">
        <v>2126</v>
      </c>
      <c r="M1482" t="s">
        <v>26</v>
      </c>
      <c r="N1482">
        <v>2</v>
      </c>
      <c r="P1482" t="s">
        <v>27</v>
      </c>
      <c r="Q1482" t="s">
        <v>2127</v>
      </c>
      <c r="S1482" t="s">
        <v>29</v>
      </c>
    </row>
    <row r="1483" spans="1:19" hidden="1" x14ac:dyDescent="0.2">
      <c r="A1483">
        <v>595</v>
      </c>
      <c r="B1483" t="s">
        <v>2125</v>
      </c>
      <c r="C1483" t="s">
        <v>20</v>
      </c>
      <c r="D1483">
        <v>-0.25</v>
      </c>
      <c r="E1483">
        <v>25</v>
      </c>
      <c r="F1483" t="s">
        <v>2129</v>
      </c>
      <c r="G1483" t="s">
        <v>75</v>
      </c>
      <c r="H1483" t="s">
        <v>46</v>
      </c>
      <c r="I1483" t="s">
        <v>1732</v>
      </c>
      <c r="K1483" t="e">
        <f>- Other measurements: B140, V1, W39</f>
        <v>#NAME?</v>
      </c>
      <c r="L1483" t="s">
        <v>2126</v>
      </c>
      <c r="M1483" t="s">
        <v>26</v>
      </c>
      <c r="N1483">
        <v>2</v>
      </c>
      <c r="P1483" t="s">
        <v>27</v>
      </c>
      <c r="Q1483" t="s">
        <v>2127</v>
      </c>
      <c r="S1483" t="s">
        <v>29</v>
      </c>
    </row>
    <row r="1484" spans="1:19" hidden="1" x14ac:dyDescent="0.2">
      <c r="A1484">
        <v>595</v>
      </c>
      <c r="B1484" t="s">
        <v>2125</v>
      </c>
      <c r="C1484" t="s">
        <v>20</v>
      </c>
      <c r="D1484">
        <v>-0.25</v>
      </c>
      <c r="E1484">
        <v>25</v>
      </c>
      <c r="F1484" t="s">
        <v>2130</v>
      </c>
      <c r="G1484" t="s">
        <v>75</v>
      </c>
      <c r="H1484" t="s">
        <v>46</v>
      </c>
      <c r="I1484" t="s">
        <v>1626</v>
      </c>
      <c r="K1484" t="e">
        <f>- Other measurements: B140, V1, W39</f>
        <v>#NAME?</v>
      </c>
      <c r="L1484" t="s">
        <v>2126</v>
      </c>
      <c r="M1484" t="s">
        <v>26</v>
      </c>
      <c r="N1484">
        <v>2</v>
      </c>
      <c r="P1484" t="s">
        <v>27</v>
      </c>
      <c r="Q1484" t="s">
        <v>2127</v>
      </c>
      <c r="S1484" t="s">
        <v>29</v>
      </c>
    </row>
    <row r="1485" spans="1:19" hidden="1" x14ac:dyDescent="0.2">
      <c r="A1485">
        <v>595</v>
      </c>
      <c r="B1485" t="s">
        <v>2125</v>
      </c>
      <c r="C1485" t="s">
        <v>20</v>
      </c>
      <c r="D1485">
        <v>-0.36</v>
      </c>
      <c r="E1485">
        <v>25</v>
      </c>
      <c r="F1485" t="s">
        <v>2131</v>
      </c>
      <c r="G1485" t="s">
        <v>75</v>
      </c>
      <c r="H1485" t="s">
        <v>46</v>
      </c>
      <c r="I1485" t="s">
        <v>1626</v>
      </c>
      <c r="K1485" t="e">
        <f>- Other measurements: B140, V1, W39</f>
        <v>#NAME?</v>
      </c>
      <c r="L1485" t="s">
        <v>2126</v>
      </c>
      <c r="M1485" t="s">
        <v>26</v>
      </c>
      <c r="N1485">
        <v>2</v>
      </c>
      <c r="P1485" t="s">
        <v>27</v>
      </c>
      <c r="Q1485" t="s">
        <v>2127</v>
      </c>
      <c r="S1485" t="s">
        <v>29</v>
      </c>
    </row>
    <row r="1486" spans="1:19" hidden="1" x14ac:dyDescent="0.2">
      <c r="A1486">
        <v>595</v>
      </c>
      <c r="B1486" t="s">
        <v>2125</v>
      </c>
      <c r="C1486" t="s">
        <v>20</v>
      </c>
      <c r="D1486">
        <v>-0.22</v>
      </c>
      <c r="E1486" t="s">
        <v>1627</v>
      </c>
      <c r="F1486" t="s">
        <v>2132</v>
      </c>
      <c r="G1486" t="s">
        <v>75</v>
      </c>
      <c r="H1486" t="s">
        <v>46</v>
      </c>
      <c r="I1486" t="s">
        <v>1629</v>
      </c>
      <c r="K1486" t="e">
        <f>- Other measurements: B140, V1, W39</f>
        <v>#NAME?</v>
      </c>
      <c r="L1486" t="s">
        <v>2126</v>
      </c>
      <c r="M1486" t="s">
        <v>26</v>
      </c>
      <c r="N1486">
        <v>2</v>
      </c>
      <c r="P1486" t="s">
        <v>27</v>
      </c>
      <c r="Q1486" t="s">
        <v>2127</v>
      </c>
      <c r="S1486" t="s">
        <v>29</v>
      </c>
    </row>
    <row r="1487" spans="1:19" hidden="1" x14ac:dyDescent="0.2">
      <c r="A1487">
        <v>595</v>
      </c>
      <c r="B1487" t="s">
        <v>2125</v>
      </c>
      <c r="C1487" t="s">
        <v>20</v>
      </c>
      <c r="D1487">
        <v>-0.26</v>
      </c>
      <c r="E1487">
        <v>25</v>
      </c>
      <c r="F1487" t="s">
        <v>1574</v>
      </c>
      <c r="G1487" t="s">
        <v>75</v>
      </c>
      <c r="H1487" t="s">
        <v>23</v>
      </c>
      <c r="I1487" t="s">
        <v>1575</v>
      </c>
      <c r="K1487" t="e">
        <f>- Other measurements: B140, V1, W39</f>
        <v>#NAME?</v>
      </c>
      <c r="L1487" t="s">
        <v>2126</v>
      </c>
      <c r="M1487" t="s">
        <v>26</v>
      </c>
      <c r="N1487">
        <v>2</v>
      </c>
      <c r="P1487" t="s">
        <v>27</v>
      </c>
      <c r="Q1487" t="s">
        <v>2127</v>
      </c>
      <c r="S1487" t="s">
        <v>29</v>
      </c>
    </row>
    <row r="1488" spans="1:19" hidden="1" x14ac:dyDescent="0.2">
      <c r="A1488">
        <v>595</v>
      </c>
      <c r="B1488" t="s">
        <v>2125</v>
      </c>
      <c r="C1488" t="s">
        <v>20</v>
      </c>
      <c r="D1488">
        <v>-0.28999999999999998</v>
      </c>
      <c r="E1488">
        <v>25</v>
      </c>
      <c r="F1488" t="s">
        <v>2133</v>
      </c>
      <c r="G1488" t="s">
        <v>75</v>
      </c>
      <c r="H1488" t="s">
        <v>23</v>
      </c>
      <c r="I1488" t="s">
        <v>1748</v>
      </c>
      <c r="K1488" t="e">
        <f>- Other measurements: B140, V1, W39</f>
        <v>#NAME?</v>
      </c>
      <c r="L1488" t="s">
        <v>2126</v>
      </c>
      <c r="M1488" t="s">
        <v>26</v>
      </c>
      <c r="N1488">
        <v>2</v>
      </c>
      <c r="P1488" t="s">
        <v>27</v>
      </c>
      <c r="Q1488" t="s">
        <v>2127</v>
      </c>
      <c r="S1488" t="s">
        <v>29</v>
      </c>
    </row>
    <row r="1489" spans="1:19" x14ac:dyDescent="0.2">
      <c r="A1489">
        <v>596</v>
      </c>
      <c r="B1489" t="s">
        <v>2134</v>
      </c>
      <c r="C1489" t="s">
        <v>20</v>
      </c>
      <c r="D1489">
        <v>2.4660000000000002</v>
      </c>
      <c r="E1489">
        <v>25</v>
      </c>
      <c r="F1489" s="1" t="s">
        <v>2135</v>
      </c>
      <c r="G1489" t="s">
        <v>31</v>
      </c>
      <c r="H1489" t="s">
        <v>36</v>
      </c>
      <c r="I1489" t="s">
        <v>1355</v>
      </c>
      <c r="K1489" s="4" t="e">
        <f>- Other measurement: B140</f>
        <v>#NAME?</v>
      </c>
      <c r="L1489" t="s">
        <v>2136</v>
      </c>
      <c r="M1489" t="s">
        <v>26</v>
      </c>
      <c r="N1489">
        <v>2</v>
      </c>
      <c r="P1489" t="s">
        <v>27</v>
      </c>
      <c r="Q1489" t="s">
        <v>2137</v>
      </c>
      <c r="S1489" t="s">
        <v>29</v>
      </c>
    </row>
    <row r="1490" spans="1:19" hidden="1" x14ac:dyDescent="0.2">
      <c r="A1490">
        <v>596</v>
      </c>
      <c r="B1490" t="s">
        <v>2134</v>
      </c>
      <c r="C1490" t="s">
        <v>20</v>
      </c>
      <c r="D1490">
        <v>2.4700000000000002</v>
      </c>
      <c r="E1490">
        <v>25</v>
      </c>
      <c r="F1490" t="s">
        <v>1361</v>
      </c>
      <c r="G1490" t="s">
        <v>31</v>
      </c>
      <c r="H1490" t="s">
        <v>46</v>
      </c>
      <c r="I1490" t="s">
        <v>1362</v>
      </c>
      <c r="K1490" t="e">
        <f>- Other measurement: B140</f>
        <v>#NAME?</v>
      </c>
      <c r="L1490" t="s">
        <v>2136</v>
      </c>
      <c r="M1490" t="s">
        <v>26</v>
      </c>
      <c r="N1490">
        <v>2</v>
      </c>
      <c r="P1490" t="s">
        <v>27</v>
      </c>
      <c r="Q1490" t="s">
        <v>2137</v>
      </c>
      <c r="S1490" t="s">
        <v>29</v>
      </c>
    </row>
    <row r="1491" spans="1:19" hidden="1" x14ac:dyDescent="0.2">
      <c r="A1491">
        <v>596</v>
      </c>
      <c r="B1491" t="s">
        <v>2134</v>
      </c>
      <c r="C1491" t="s">
        <v>20</v>
      </c>
      <c r="D1491">
        <v>2.5</v>
      </c>
      <c r="E1491">
        <v>25</v>
      </c>
      <c r="F1491" t="s">
        <v>2138</v>
      </c>
      <c r="G1491" t="s">
        <v>31</v>
      </c>
      <c r="H1491" t="s">
        <v>46</v>
      </c>
      <c r="I1491" t="s">
        <v>1583</v>
      </c>
      <c r="K1491" t="e">
        <f>- Other measurement: B140</f>
        <v>#NAME?</v>
      </c>
      <c r="L1491" t="s">
        <v>2136</v>
      </c>
      <c r="M1491" t="s">
        <v>26</v>
      </c>
      <c r="N1491">
        <v>2</v>
      </c>
      <c r="P1491" t="s">
        <v>27</v>
      </c>
      <c r="Q1491" t="s">
        <v>2137</v>
      </c>
      <c r="S1491" t="s">
        <v>29</v>
      </c>
    </row>
    <row r="1492" spans="1:19" hidden="1" x14ac:dyDescent="0.2">
      <c r="A1492">
        <v>596</v>
      </c>
      <c r="B1492" t="s">
        <v>2134</v>
      </c>
      <c r="C1492" t="s">
        <v>20</v>
      </c>
      <c r="D1492">
        <v>2.46</v>
      </c>
      <c r="E1492">
        <v>25</v>
      </c>
      <c r="F1492" t="s">
        <v>2139</v>
      </c>
      <c r="G1492" t="s">
        <v>75</v>
      </c>
      <c r="H1492" t="s">
        <v>46</v>
      </c>
      <c r="I1492" t="s">
        <v>1345</v>
      </c>
      <c r="K1492" t="e">
        <f>- Other measurement: B140</f>
        <v>#NAME?</v>
      </c>
      <c r="L1492" t="s">
        <v>2136</v>
      </c>
      <c r="M1492" t="s">
        <v>26</v>
      </c>
      <c r="N1492">
        <v>2</v>
      </c>
      <c r="P1492" t="s">
        <v>27</v>
      </c>
      <c r="Q1492" t="s">
        <v>2137</v>
      </c>
      <c r="S1492" t="s">
        <v>29</v>
      </c>
    </row>
    <row r="1493" spans="1:19" hidden="1" x14ac:dyDescent="0.2">
      <c r="A1493">
        <v>596</v>
      </c>
      <c r="B1493" t="s">
        <v>2134</v>
      </c>
      <c r="C1493" t="s">
        <v>20</v>
      </c>
      <c r="D1493">
        <v>2.52</v>
      </c>
      <c r="E1493">
        <v>20</v>
      </c>
      <c r="F1493" t="s">
        <v>2139</v>
      </c>
      <c r="G1493" t="s">
        <v>75</v>
      </c>
      <c r="H1493" t="s">
        <v>46</v>
      </c>
      <c r="I1493" t="s">
        <v>1350</v>
      </c>
      <c r="K1493" t="e">
        <f>- Other measurement: B140</f>
        <v>#NAME?</v>
      </c>
      <c r="L1493" t="s">
        <v>2136</v>
      </c>
      <c r="M1493" t="s">
        <v>26</v>
      </c>
      <c r="N1493">
        <v>2</v>
      </c>
      <c r="P1493" t="s">
        <v>27</v>
      </c>
      <c r="Q1493" t="s">
        <v>2137</v>
      </c>
      <c r="S1493" t="s">
        <v>29</v>
      </c>
    </row>
    <row r="1494" spans="1:19" hidden="1" x14ac:dyDescent="0.2">
      <c r="A1494">
        <v>596</v>
      </c>
      <c r="B1494" t="s">
        <v>2134</v>
      </c>
      <c r="C1494" t="s">
        <v>20</v>
      </c>
      <c r="D1494">
        <v>2.46</v>
      </c>
      <c r="E1494">
        <v>25</v>
      </c>
      <c r="F1494" t="s">
        <v>2139</v>
      </c>
      <c r="G1494" t="s">
        <v>75</v>
      </c>
      <c r="H1494" t="s">
        <v>46</v>
      </c>
      <c r="I1494" t="s">
        <v>1350</v>
      </c>
      <c r="K1494" t="e">
        <f>- Other measurement: B140</f>
        <v>#NAME?</v>
      </c>
      <c r="L1494" t="s">
        <v>2136</v>
      </c>
      <c r="M1494" t="s">
        <v>26</v>
      </c>
      <c r="N1494">
        <v>2</v>
      </c>
      <c r="P1494" t="s">
        <v>27</v>
      </c>
      <c r="Q1494" t="s">
        <v>2137</v>
      </c>
      <c r="S1494" t="s">
        <v>29</v>
      </c>
    </row>
    <row r="1495" spans="1:19" hidden="1" x14ac:dyDescent="0.2">
      <c r="A1495">
        <v>596</v>
      </c>
      <c r="B1495" t="s">
        <v>2134</v>
      </c>
      <c r="C1495" t="s">
        <v>20</v>
      </c>
      <c r="D1495">
        <v>2.35</v>
      </c>
      <c r="E1495">
        <v>35</v>
      </c>
      <c r="F1495" t="s">
        <v>2139</v>
      </c>
      <c r="G1495" t="s">
        <v>75</v>
      </c>
      <c r="H1495" t="s">
        <v>46</v>
      </c>
      <c r="I1495" t="s">
        <v>1350</v>
      </c>
      <c r="K1495" t="e">
        <f>- Other measurement: B140</f>
        <v>#NAME?</v>
      </c>
      <c r="L1495" t="s">
        <v>2136</v>
      </c>
      <c r="M1495" t="s">
        <v>26</v>
      </c>
      <c r="N1495">
        <v>2</v>
      </c>
      <c r="P1495" t="s">
        <v>27</v>
      </c>
      <c r="Q1495" t="s">
        <v>2137</v>
      </c>
      <c r="S1495" t="s">
        <v>29</v>
      </c>
    </row>
    <row r="1496" spans="1:19" hidden="1" x14ac:dyDescent="0.2">
      <c r="A1496">
        <v>596</v>
      </c>
      <c r="B1496" t="s">
        <v>2134</v>
      </c>
      <c r="C1496" t="s">
        <v>20</v>
      </c>
      <c r="D1496">
        <v>2.29</v>
      </c>
      <c r="E1496">
        <v>40</v>
      </c>
      <c r="F1496" t="s">
        <v>2139</v>
      </c>
      <c r="G1496" t="s">
        <v>75</v>
      </c>
      <c r="H1496" t="s">
        <v>46</v>
      </c>
      <c r="I1496" t="s">
        <v>1350</v>
      </c>
      <c r="K1496" t="e">
        <f>- Other measurement: B140</f>
        <v>#NAME?</v>
      </c>
      <c r="L1496" t="s">
        <v>2136</v>
      </c>
      <c r="M1496" t="s">
        <v>26</v>
      </c>
      <c r="N1496">
        <v>2</v>
      </c>
      <c r="P1496" t="s">
        <v>27</v>
      </c>
      <c r="Q1496" t="s">
        <v>2137</v>
      </c>
      <c r="S1496" t="s">
        <v>29</v>
      </c>
    </row>
    <row r="1497" spans="1:19" hidden="1" x14ac:dyDescent="0.2">
      <c r="A1497">
        <v>596</v>
      </c>
      <c r="B1497" t="s">
        <v>2134</v>
      </c>
      <c r="C1497" t="s">
        <v>20</v>
      </c>
      <c r="D1497">
        <v>2.5</v>
      </c>
      <c r="E1497">
        <v>25</v>
      </c>
      <c r="F1497" t="s">
        <v>2139</v>
      </c>
      <c r="G1497" t="s">
        <v>75</v>
      </c>
      <c r="H1497" t="s">
        <v>46</v>
      </c>
      <c r="I1497" t="s">
        <v>1509</v>
      </c>
      <c r="K1497" t="e">
        <f>- Other measurement: B140</f>
        <v>#NAME?</v>
      </c>
      <c r="L1497" t="s">
        <v>2136</v>
      </c>
      <c r="M1497" t="s">
        <v>26</v>
      </c>
      <c r="N1497">
        <v>2</v>
      </c>
      <c r="P1497" t="s">
        <v>27</v>
      </c>
      <c r="Q1497" t="s">
        <v>2137</v>
      </c>
      <c r="S1497" t="s">
        <v>29</v>
      </c>
    </row>
    <row r="1498" spans="1:19" hidden="1" x14ac:dyDescent="0.2">
      <c r="A1498">
        <v>596</v>
      </c>
      <c r="B1498" t="s">
        <v>2134</v>
      </c>
      <c r="C1498" t="s">
        <v>20</v>
      </c>
      <c r="D1498">
        <v>2.41</v>
      </c>
      <c r="E1498" t="s">
        <v>1620</v>
      </c>
      <c r="F1498" t="s">
        <v>1621</v>
      </c>
      <c r="G1498" t="s">
        <v>75</v>
      </c>
      <c r="H1498" t="s">
        <v>46</v>
      </c>
      <c r="I1498" t="s">
        <v>1622</v>
      </c>
      <c r="K1498" t="e">
        <f>- Other measurement: B140</f>
        <v>#NAME?</v>
      </c>
      <c r="L1498" t="s">
        <v>2136</v>
      </c>
      <c r="M1498" t="s">
        <v>26</v>
      </c>
      <c r="N1498">
        <v>2</v>
      </c>
      <c r="P1498" t="s">
        <v>27</v>
      </c>
      <c r="Q1498" t="s">
        <v>2137</v>
      </c>
      <c r="S1498" t="s">
        <v>29</v>
      </c>
    </row>
    <row r="1499" spans="1:19" hidden="1" x14ac:dyDescent="0.2">
      <c r="A1499">
        <v>596</v>
      </c>
      <c r="B1499" t="s">
        <v>2134</v>
      </c>
      <c r="C1499" t="s">
        <v>20</v>
      </c>
      <c r="D1499">
        <v>2.97</v>
      </c>
      <c r="E1499" t="s">
        <v>1620</v>
      </c>
      <c r="F1499" t="s">
        <v>1730</v>
      </c>
      <c r="G1499" t="s">
        <v>75</v>
      </c>
      <c r="H1499" t="s">
        <v>46</v>
      </c>
      <c r="I1499" t="s">
        <v>1622</v>
      </c>
      <c r="K1499" t="e">
        <f>- Other measurement: B140</f>
        <v>#NAME?</v>
      </c>
      <c r="L1499" t="s">
        <v>2136</v>
      </c>
      <c r="M1499" t="s">
        <v>26</v>
      </c>
      <c r="N1499">
        <v>2</v>
      </c>
      <c r="P1499" t="s">
        <v>27</v>
      </c>
      <c r="Q1499" t="s">
        <v>2137</v>
      </c>
      <c r="S1499" t="s">
        <v>29</v>
      </c>
    </row>
    <row r="1500" spans="1:19" hidden="1" x14ac:dyDescent="0.2">
      <c r="A1500">
        <v>596</v>
      </c>
      <c r="B1500" t="s">
        <v>2134</v>
      </c>
      <c r="C1500" t="s">
        <v>20</v>
      </c>
      <c r="D1500">
        <v>3</v>
      </c>
      <c r="E1500" t="s">
        <v>1620</v>
      </c>
      <c r="F1500" t="s">
        <v>1746</v>
      </c>
      <c r="G1500" t="s">
        <v>75</v>
      </c>
      <c r="H1500" t="s">
        <v>46</v>
      </c>
      <c r="I1500" t="s">
        <v>1622</v>
      </c>
      <c r="K1500" t="e">
        <f>- Other measurement: B140</f>
        <v>#NAME?</v>
      </c>
      <c r="L1500" t="s">
        <v>2136</v>
      </c>
      <c r="M1500" t="s">
        <v>26</v>
      </c>
      <c r="N1500">
        <v>2</v>
      </c>
      <c r="P1500" t="s">
        <v>27</v>
      </c>
      <c r="Q1500" t="s">
        <v>2137</v>
      </c>
      <c r="S1500" t="s">
        <v>29</v>
      </c>
    </row>
    <row r="1501" spans="1:19" hidden="1" x14ac:dyDescent="0.2">
      <c r="A1501">
        <v>596</v>
      </c>
      <c r="B1501" t="s">
        <v>2134</v>
      </c>
      <c r="C1501" t="s">
        <v>20</v>
      </c>
      <c r="D1501">
        <v>2.4300000000000002</v>
      </c>
      <c r="F1501" t="s">
        <v>1621</v>
      </c>
      <c r="G1501" t="s">
        <v>75</v>
      </c>
      <c r="H1501" t="s">
        <v>23</v>
      </c>
      <c r="I1501" t="s">
        <v>2140</v>
      </c>
      <c r="K1501" t="e">
        <f>- Other measurement: B140</f>
        <v>#NAME?</v>
      </c>
      <c r="L1501" t="s">
        <v>2136</v>
      </c>
      <c r="M1501" t="s">
        <v>26</v>
      </c>
      <c r="N1501">
        <v>2</v>
      </c>
      <c r="P1501" t="s">
        <v>27</v>
      </c>
      <c r="Q1501" t="s">
        <v>2137</v>
      </c>
      <c r="S1501" t="s">
        <v>29</v>
      </c>
    </row>
    <row r="1502" spans="1:19" hidden="1" x14ac:dyDescent="0.2">
      <c r="A1502">
        <v>596</v>
      </c>
      <c r="B1502" t="s">
        <v>2134</v>
      </c>
      <c r="C1502" t="s">
        <v>73</v>
      </c>
      <c r="D1502">
        <v>-13.21</v>
      </c>
      <c r="E1502" t="s">
        <v>2141</v>
      </c>
      <c r="F1502" t="s">
        <v>1623</v>
      </c>
      <c r="G1502" t="s">
        <v>75</v>
      </c>
      <c r="H1502" t="s">
        <v>23</v>
      </c>
      <c r="I1502" t="s">
        <v>2142</v>
      </c>
      <c r="K1502" t="e">
        <f>- Other measurement: B140</f>
        <v>#NAME?</v>
      </c>
      <c r="L1502" t="s">
        <v>2136</v>
      </c>
      <c r="M1502" t="s">
        <v>26</v>
      </c>
      <c r="N1502">
        <v>2</v>
      </c>
      <c r="P1502" t="s">
        <v>27</v>
      </c>
      <c r="Q1502" t="s">
        <v>2137</v>
      </c>
      <c r="S1502" t="s">
        <v>29</v>
      </c>
    </row>
    <row r="1503" spans="1:19" hidden="1" x14ac:dyDescent="0.2">
      <c r="A1503">
        <v>596</v>
      </c>
      <c r="B1503" t="s">
        <v>2134</v>
      </c>
      <c r="C1503" t="s">
        <v>20</v>
      </c>
      <c r="D1503">
        <v>2.46</v>
      </c>
      <c r="E1503">
        <v>25</v>
      </c>
      <c r="F1503" t="s">
        <v>1574</v>
      </c>
      <c r="G1503" t="s">
        <v>75</v>
      </c>
      <c r="H1503" t="s">
        <v>23</v>
      </c>
      <c r="I1503" t="s">
        <v>1575</v>
      </c>
      <c r="K1503" t="e">
        <f>- Other measurement: B140</f>
        <v>#NAME?</v>
      </c>
      <c r="L1503" t="s">
        <v>2136</v>
      </c>
      <c r="M1503" t="s">
        <v>26</v>
      </c>
      <c r="N1503">
        <v>2</v>
      </c>
      <c r="P1503" t="s">
        <v>27</v>
      </c>
      <c r="Q1503" t="s">
        <v>2137</v>
      </c>
      <c r="S1503" t="s">
        <v>29</v>
      </c>
    </row>
    <row r="1504" spans="1:19" hidden="1" x14ac:dyDescent="0.2">
      <c r="A1504">
        <v>596</v>
      </c>
      <c r="B1504" t="s">
        <v>2134</v>
      </c>
      <c r="C1504" t="s">
        <v>20</v>
      </c>
      <c r="D1504">
        <v>2.57</v>
      </c>
      <c r="E1504">
        <v>25</v>
      </c>
      <c r="F1504" t="s">
        <v>2143</v>
      </c>
      <c r="G1504" t="s">
        <v>1434</v>
      </c>
      <c r="H1504" t="s">
        <v>46</v>
      </c>
      <c r="I1504" t="s">
        <v>1764</v>
      </c>
      <c r="K1504" t="e">
        <f>- Other measurement: B140</f>
        <v>#NAME?</v>
      </c>
      <c r="L1504" t="s">
        <v>2136</v>
      </c>
      <c r="M1504" t="s">
        <v>26</v>
      </c>
      <c r="N1504">
        <v>2</v>
      </c>
      <c r="P1504" t="s">
        <v>27</v>
      </c>
      <c r="Q1504" t="s">
        <v>2137</v>
      </c>
      <c r="S1504" t="s">
        <v>29</v>
      </c>
    </row>
    <row r="1505" spans="1:19" hidden="1" x14ac:dyDescent="0.2">
      <c r="A1505">
        <v>596</v>
      </c>
      <c r="B1505" t="s">
        <v>2134</v>
      </c>
      <c r="C1505" t="s">
        <v>20</v>
      </c>
      <c r="D1505">
        <v>2.6</v>
      </c>
      <c r="E1505">
        <v>20</v>
      </c>
      <c r="F1505" t="s">
        <v>2144</v>
      </c>
      <c r="G1505" t="s">
        <v>1395</v>
      </c>
      <c r="H1505" t="s">
        <v>46</v>
      </c>
      <c r="I1505" t="s">
        <v>1396</v>
      </c>
      <c r="K1505" t="e">
        <f>- Other measurement: B140</f>
        <v>#NAME?</v>
      </c>
      <c r="L1505" t="s">
        <v>2136</v>
      </c>
      <c r="M1505" t="s">
        <v>26</v>
      </c>
      <c r="N1505">
        <v>2</v>
      </c>
      <c r="P1505" t="s">
        <v>27</v>
      </c>
      <c r="Q1505" t="s">
        <v>2137</v>
      </c>
      <c r="S1505" t="s">
        <v>29</v>
      </c>
    </row>
    <row r="1506" spans="1:19" hidden="1" x14ac:dyDescent="0.2">
      <c r="A1506">
        <v>596</v>
      </c>
      <c r="B1506" t="s">
        <v>2134</v>
      </c>
      <c r="C1506" t="s">
        <v>20</v>
      </c>
      <c r="D1506">
        <v>2.52</v>
      </c>
      <c r="E1506">
        <v>25</v>
      </c>
      <c r="F1506" t="s">
        <v>2145</v>
      </c>
      <c r="G1506" t="s">
        <v>31</v>
      </c>
      <c r="H1506" t="s">
        <v>23</v>
      </c>
      <c r="I1506" t="s">
        <v>1383</v>
      </c>
      <c r="K1506" t="e">
        <f>- Other measurement: B140</f>
        <v>#NAME?</v>
      </c>
      <c r="L1506" t="s">
        <v>2136</v>
      </c>
      <c r="M1506" t="s">
        <v>26</v>
      </c>
      <c r="N1506">
        <v>2</v>
      </c>
      <c r="P1506" t="s">
        <v>27</v>
      </c>
      <c r="Q1506" t="s">
        <v>2137</v>
      </c>
      <c r="S1506" t="s">
        <v>29</v>
      </c>
    </row>
    <row r="1507" spans="1:19" hidden="1" x14ac:dyDescent="0.2">
      <c r="A1507">
        <v>596</v>
      </c>
      <c r="B1507" t="s">
        <v>2134</v>
      </c>
      <c r="C1507" t="s">
        <v>20</v>
      </c>
      <c r="D1507">
        <v>2.5</v>
      </c>
      <c r="E1507">
        <v>25</v>
      </c>
      <c r="F1507" t="s">
        <v>2145</v>
      </c>
      <c r="G1507" t="s">
        <v>55</v>
      </c>
      <c r="H1507" t="s">
        <v>23</v>
      </c>
      <c r="I1507" t="s">
        <v>1383</v>
      </c>
      <c r="K1507" t="e">
        <f>- Other measurement: B140</f>
        <v>#NAME?</v>
      </c>
      <c r="L1507" t="s">
        <v>2136</v>
      </c>
      <c r="M1507" t="s">
        <v>26</v>
      </c>
      <c r="N1507">
        <v>2</v>
      </c>
      <c r="P1507" t="s">
        <v>27</v>
      </c>
      <c r="Q1507" t="s">
        <v>2137</v>
      </c>
      <c r="S1507" t="s">
        <v>29</v>
      </c>
    </row>
    <row r="1508" spans="1:19" hidden="1" x14ac:dyDescent="0.2">
      <c r="A1508">
        <v>597</v>
      </c>
      <c r="B1508" t="s">
        <v>2146</v>
      </c>
      <c r="C1508" t="s">
        <v>20</v>
      </c>
      <c r="D1508">
        <v>1</v>
      </c>
      <c r="E1508">
        <v>25</v>
      </c>
      <c r="F1508" t="s">
        <v>2147</v>
      </c>
      <c r="G1508" t="s">
        <v>75</v>
      </c>
      <c r="H1508" t="s">
        <v>46</v>
      </c>
      <c r="I1508" t="s">
        <v>1345</v>
      </c>
      <c r="K1508"/>
      <c r="L1508" t="s">
        <v>2148</v>
      </c>
      <c r="M1508" t="s">
        <v>120</v>
      </c>
      <c r="N1508">
        <v>5</v>
      </c>
      <c r="P1508" t="s">
        <v>27</v>
      </c>
      <c r="Q1508" t="s">
        <v>2149</v>
      </c>
      <c r="S1508" t="s">
        <v>29</v>
      </c>
    </row>
    <row r="1509" spans="1:19" hidden="1" x14ac:dyDescent="0.2">
      <c r="A1509">
        <v>597</v>
      </c>
      <c r="B1509" t="s">
        <v>2146</v>
      </c>
      <c r="C1509" t="s">
        <v>20</v>
      </c>
      <c r="D1509">
        <v>1.04</v>
      </c>
      <c r="E1509">
        <v>20</v>
      </c>
      <c r="F1509" t="s">
        <v>2147</v>
      </c>
      <c r="G1509" t="s">
        <v>75</v>
      </c>
      <c r="H1509" t="s">
        <v>46</v>
      </c>
      <c r="I1509" t="s">
        <v>1350</v>
      </c>
      <c r="K1509"/>
      <c r="L1509" t="s">
        <v>2148</v>
      </c>
      <c r="M1509" t="s">
        <v>120</v>
      </c>
      <c r="N1509">
        <v>5</v>
      </c>
      <c r="P1509" t="s">
        <v>27</v>
      </c>
      <c r="Q1509" t="s">
        <v>2149</v>
      </c>
      <c r="S1509" t="s">
        <v>29</v>
      </c>
    </row>
    <row r="1510" spans="1:19" hidden="1" x14ac:dyDescent="0.2">
      <c r="A1510">
        <v>597</v>
      </c>
      <c r="B1510" t="s">
        <v>2146</v>
      </c>
      <c r="C1510" t="s">
        <v>20</v>
      </c>
      <c r="D1510">
        <v>1</v>
      </c>
      <c r="E1510">
        <v>25</v>
      </c>
      <c r="F1510" t="s">
        <v>2147</v>
      </c>
      <c r="G1510" t="s">
        <v>75</v>
      </c>
      <c r="H1510" t="s">
        <v>46</v>
      </c>
      <c r="I1510" t="s">
        <v>1350</v>
      </c>
      <c r="K1510"/>
      <c r="L1510" t="s">
        <v>2148</v>
      </c>
      <c r="M1510" t="s">
        <v>120</v>
      </c>
      <c r="N1510">
        <v>5</v>
      </c>
      <c r="P1510" t="s">
        <v>27</v>
      </c>
      <c r="Q1510" t="s">
        <v>2149</v>
      </c>
      <c r="S1510" t="s">
        <v>29</v>
      </c>
    </row>
    <row r="1511" spans="1:19" hidden="1" x14ac:dyDescent="0.2">
      <c r="A1511">
        <v>597</v>
      </c>
      <c r="B1511" t="s">
        <v>2146</v>
      </c>
      <c r="C1511" t="s">
        <v>20</v>
      </c>
      <c r="D1511">
        <v>0.97</v>
      </c>
      <c r="E1511">
        <v>30</v>
      </c>
      <c r="F1511" t="s">
        <v>2147</v>
      </c>
      <c r="G1511" t="s">
        <v>75</v>
      </c>
      <c r="H1511" t="s">
        <v>46</v>
      </c>
      <c r="I1511" t="s">
        <v>1350</v>
      </c>
      <c r="K1511"/>
      <c r="L1511" t="s">
        <v>2148</v>
      </c>
      <c r="M1511" t="s">
        <v>120</v>
      </c>
      <c r="N1511">
        <v>5</v>
      </c>
      <c r="P1511" t="s">
        <v>27</v>
      </c>
      <c r="Q1511" t="s">
        <v>2149</v>
      </c>
      <c r="S1511" t="s">
        <v>29</v>
      </c>
    </row>
    <row r="1512" spans="1:19" hidden="1" x14ac:dyDescent="0.2">
      <c r="A1512">
        <v>597</v>
      </c>
      <c r="B1512" t="s">
        <v>2146</v>
      </c>
      <c r="C1512" t="s">
        <v>20</v>
      </c>
      <c r="D1512">
        <v>0.93</v>
      </c>
      <c r="E1512">
        <v>35</v>
      </c>
      <c r="F1512" t="s">
        <v>2147</v>
      </c>
      <c r="G1512" t="s">
        <v>75</v>
      </c>
      <c r="H1512" t="s">
        <v>46</v>
      </c>
      <c r="I1512" t="s">
        <v>1350</v>
      </c>
      <c r="K1512"/>
      <c r="L1512" t="s">
        <v>2148</v>
      </c>
      <c r="M1512" t="s">
        <v>120</v>
      </c>
      <c r="N1512">
        <v>5</v>
      </c>
      <c r="P1512" t="s">
        <v>27</v>
      </c>
      <c r="Q1512" t="s">
        <v>2149</v>
      </c>
      <c r="S1512" t="s">
        <v>29</v>
      </c>
    </row>
    <row r="1513" spans="1:19" hidden="1" x14ac:dyDescent="0.2">
      <c r="A1513">
        <v>597</v>
      </c>
      <c r="B1513" t="s">
        <v>2146</v>
      </c>
      <c r="C1513" t="s">
        <v>20</v>
      </c>
      <c r="D1513">
        <v>0.89</v>
      </c>
      <c r="E1513">
        <v>40</v>
      </c>
      <c r="F1513" t="s">
        <v>2147</v>
      </c>
      <c r="G1513" t="s">
        <v>75</v>
      </c>
      <c r="H1513" t="s">
        <v>46</v>
      </c>
      <c r="I1513" t="s">
        <v>1350</v>
      </c>
      <c r="K1513"/>
      <c r="L1513" t="s">
        <v>2148</v>
      </c>
      <c r="M1513" t="s">
        <v>120</v>
      </c>
      <c r="N1513">
        <v>5</v>
      </c>
      <c r="P1513" t="s">
        <v>27</v>
      </c>
      <c r="Q1513" t="s">
        <v>2149</v>
      </c>
      <c r="S1513" t="s">
        <v>29</v>
      </c>
    </row>
    <row r="1514" spans="1:19" hidden="1" x14ac:dyDescent="0.2">
      <c r="A1514">
        <v>597</v>
      </c>
      <c r="B1514" t="s">
        <v>2146</v>
      </c>
      <c r="C1514" t="s">
        <v>20</v>
      </c>
      <c r="D1514">
        <v>1.02</v>
      </c>
      <c r="E1514">
        <v>25</v>
      </c>
      <c r="F1514" t="s">
        <v>2147</v>
      </c>
      <c r="G1514" t="s">
        <v>75</v>
      </c>
      <c r="H1514" t="s">
        <v>46</v>
      </c>
      <c r="I1514" t="s">
        <v>1509</v>
      </c>
      <c r="K1514"/>
      <c r="L1514" t="s">
        <v>2148</v>
      </c>
      <c r="M1514" t="s">
        <v>120</v>
      </c>
      <c r="N1514">
        <v>5</v>
      </c>
      <c r="P1514" t="s">
        <v>27</v>
      </c>
      <c r="Q1514" t="s">
        <v>2149</v>
      </c>
      <c r="S1514" t="s">
        <v>29</v>
      </c>
    </row>
    <row r="1515" spans="1:19" hidden="1" x14ac:dyDescent="0.2">
      <c r="A1515">
        <v>597</v>
      </c>
      <c r="B1515" t="s">
        <v>2146</v>
      </c>
      <c r="C1515" t="s">
        <v>20</v>
      </c>
      <c r="D1515">
        <v>1.03</v>
      </c>
      <c r="E1515">
        <v>20</v>
      </c>
      <c r="F1515" t="s">
        <v>2147</v>
      </c>
      <c r="G1515" t="s">
        <v>75</v>
      </c>
      <c r="H1515" t="s">
        <v>46</v>
      </c>
      <c r="I1515" t="s">
        <v>1619</v>
      </c>
      <c r="K1515"/>
      <c r="L1515" t="s">
        <v>2148</v>
      </c>
      <c r="M1515" t="s">
        <v>120</v>
      </c>
      <c r="N1515">
        <v>5</v>
      </c>
      <c r="P1515" t="s">
        <v>27</v>
      </c>
      <c r="Q1515" t="s">
        <v>2149</v>
      </c>
      <c r="S1515" t="s">
        <v>29</v>
      </c>
    </row>
    <row r="1516" spans="1:19" hidden="1" x14ac:dyDescent="0.2">
      <c r="A1516">
        <v>597</v>
      </c>
      <c r="B1516" t="s">
        <v>2146</v>
      </c>
      <c r="C1516" t="s">
        <v>20</v>
      </c>
      <c r="D1516">
        <v>0.96</v>
      </c>
      <c r="E1516" t="s">
        <v>1620</v>
      </c>
      <c r="F1516" t="s">
        <v>1621</v>
      </c>
      <c r="G1516" t="s">
        <v>75</v>
      </c>
      <c r="H1516" t="s">
        <v>46</v>
      </c>
      <c r="I1516" t="s">
        <v>1622</v>
      </c>
      <c r="K1516"/>
      <c r="L1516" t="s">
        <v>2148</v>
      </c>
      <c r="M1516" t="s">
        <v>120</v>
      </c>
      <c r="N1516">
        <v>5</v>
      </c>
      <c r="P1516" t="s">
        <v>27</v>
      </c>
      <c r="Q1516" t="s">
        <v>2149</v>
      </c>
      <c r="S1516" t="s">
        <v>29</v>
      </c>
    </row>
    <row r="1517" spans="1:19" hidden="1" x14ac:dyDescent="0.2">
      <c r="A1517">
        <v>597</v>
      </c>
      <c r="B1517" t="s">
        <v>2146</v>
      </c>
      <c r="C1517" t="s">
        <v>20</v>
      </c>
      <c r="D1517">
        <v>1.53</v>
      </c>
      <c r="E1517" t="s">
        <v>1620</v>
      </c>
      <c r="F1517" t="s">
        <v>1730</v>
      </c>
      <c r="G1517" t="s">
        <v>75</v>
      </c>
      <c r="H1517" t="s">
        <v>46</v>
      </c>
      <c r="I1517" t="s">
        <v>1622</v>
      </c>
      <c r="K1517"/>
      <c r="L1517" t="s">
        <v>2148</v>
      </c>
      <c r="M1517" t="s">
        <v>120</v>
      </c>
      <c r="N1517">
        <v>5</v>
      </c>
      <c r="P1517" t="s">
        <v>27</v>
      </c>
      <c r="Q1517" t="s">
        <v>2149</v>
      </c>
      <c r="S1517" t="s">
        <v>29</v>
      </c>
    </row>
    <row r="1518" spans="1:19" hidden="1" x14ac:dyDescent="0.2">
      <c r="A1518">
        <v>597</v>
      </c>
      <c r="B1518" t="s">
        <v>2146</v>
      </c>
      <c r="C1518" t="s">
        <v>20</v>
      </c>
      <c r="D1518">
        <v>1</v>
      </c>
      <c r="E1518">
        <v>25</v>
      </c>
      <c r="F1518" t="s">
        <v>1731</v>
      </c>
      <c r="G1518" t="s">
        <v>75</v>
      </c>
      <c r="H1518" t="s">
        <v>46</v>
      </c>
      <c r="I1518" t="s">
        <v>1732</v>
      </c>
      <c r="K1518"/>
      <c r="L1518" t="s">
        <v>2148</v>
      </c>
      <c r="M1518" t="s">
        <v>120</v>
      </c>
      <c r="N1518">
        <v>5</v>
      </c>
      <c r="P1518" t="s">
        <v>27</v>
      </c>
      <c r="Q1518" t="s">
        <v>2149</v>
      </c>
      <c r="S1518" t="s">
        <v>29</v>
      </c>
    </row>
    <row r="1519" spans="1:19" hidden="1" x14ac:dyDescent="0.2">
      <c r="A1519">
        <v>597</v>
      </c>
      <c r="B1519" t="s">
        <v>2146</v>
      </c>
      <c r="C1519" t="s">
        <v>20</v>
      </c>
      <c r="D1519">
        <v>0.95399999999999996</v>
      </c>
      <c r="F1519" t="s">
        <v>1621</v>
      </c>
      <c r="G1519" t="s">
        <v>75</v>
      </c>
      <c r="H1519" t="s">
        <v>23</v>
      </c>
      <c r="I1519" t="s">
        <v>2150</v>
      </c>
      <c r="K1519"/>
      <c r="L1519" t="s">
        <v>2148</v>
      </c>
      <c r="M1519" t="s">
        <v>120</v>
      </c>
      <c r="N1519">
        <v>5</v>
      </c>
      <c r="P1519" t="s">
        <v>27</v>
      </c>
      <c r="Q1519" t="s">
        <v>2149</v>
      </c>
      <c r="S1519" t="s">
        <v>29</v>
      </c>
    </row>
    <row r="1520" spans="1:19" hidden="1" x14ac:dyDescent="0.2">
      <c r="A1520">
        <v>597</v>
      </c>
      <c r="B1520" t="s">
        <v>2146</v>
      </c>
      <c r="C1520" t="s">
        <v>20</v>
      </c>
      <c r="D1520">
        <v>1.21</v>
      </c>
      <c r="E1520">
        <v>21</v>
      </c>
      <c r="F1520" t="s">
        <v>2151</v>
      </c>
      <c r="G1520" t="s">
        <v>75</v>
      </c>
      <c r="H1520" t="s">
        <v>23</v>
      </c>
      <c r="I1520" t="s">
        <v>1479</v>
      </c>
      <c r="K1520"/>
      <c r="L1520" t="s">
        <v>2148</v>
      </c>
      <c r="M1520" t="s">
        <v>120</v>
      </c>
      <c r="N1520">
        <v>5</v>
      </c>
      <c r="P1520" t="s">
        <v>27</v>
      </c>
      <c r="Q1520" t="s">
        <v>2149</v>
      </c>
      <c r="S1520" t="s">
        <v>29</v>
      </c>
    </row>
    <row r="1521" spans="1:19" hidden="1" x14ac:dyDescent="0.2">
      <c r="A1521">
        <v>597</v>
      </c>
      <c r="B1521" t="s">
        <v>2146</v>
      </c>
      <c r="C1521" t="s">
        <v>20</v>
      </c>
      <c r="D1521">
        <v>0.99</v>
      </c>
      <c r="E1521">
        <v>25</v>
      </c>
      <c r="F1521" t="s">
        <v>1574</v>
      </c>
      <c r="G1521" t="s">
        <v>75</v>
      </c>
      <c r="H1521" t="s">
        <v>23</v>
      </c>
      <c r="I1521" t="s">
        <v>1575</v>
      </c>
      <c r="K1521"/>
      <c r="L1521" t="s">
        <v>2148</v>
      </c>
      <c r="M1521" t="s">
        <v>120</v>
      </c>
      <c r="N1521">
        <v>5</v>
      </c>
      <c r="P1521" t="s">
        <v>27</v>
      </c>
      <c r="Q1521" t="s">
        <v>2149</v>
      </c>
      <c r="S1521" t="s">
        <v>29</v>
      </c>
    </row>
    <row r="1522" spans="1:19" hidden="1" x14ac:dyDescent="0.2">
      <c r="A1522">
        <v>597</v>
      </c>
      <c r="B1522" t="s">
        <v>2146</v>
      </c>
      <c r="C1522" t="s">
        <v>20</v>
      </c>
      <c r="D1522">
        <v>1.1100000000000001</v>
      </c>
      <c r="E1522" t="s">
        <v>1512</v>
      </c>
      <c r="F1522" t="s">
        <v>1574</v>
      </c>
      <c r="G1522" t="s">
        <v>75</v>
      </c>
      <c r="H1522" t="s">
        <v>23</v>
      </c>
      <c r="I1522" t="s">
        <v>1514</v>
      </c>
      <c r="K1522"/>
      <c r="L1522" t="s">
        <v>2148</v>
      </c>
      <c r="M1522" t="s">
        <v>120</v>
      </c>
      <c r="N1522">
        <v>5</v>
      </c>
      <c r="P1522" t="s">
        <v>27</v>
      </c>
      <c r="Q1522" t="s">
        <v>2149</v>
      </c>
      <c r="S1522" t="s">
        <v>29</v>
      </c>
    </row>
    <row r="1523" spans="1:19" hidden="1" x14ac:dyDescent="0.2">
      <c r="A1523">
        <v>597</v>
      </c>
      <c r="B1523" t="s">
        <v>2146</v>
      </c>
      <c r="C1523" t="s">
        <v>20</v>
      </c>
      <c r="D1523">
        <v>1.1299999999999999</v>
      </c>
      <c r="E1523">
        <v>25</v>
      </c>
      <c r="F1523" t="s">
        <v>2145</v>
      </c>
      <c r="G1523" t="s">
        <v>31</v>
      </c>
      <c r="H1523" t="s">
        <v>23</v>
      </c>
      <c r="I1523" t="s">
        <v>1383</v>
      </c>
      <c r="K1523"/>
      <c r="L1523" t="s">
        <v>2148</v>
      </c>
      <c r="M1523" t="s">
        <v>120</v>
      </c>
      <c r="N1523">
        <v>5</v>
      </c>
      <c r="P1523" t="s">
        <v>27</v>
      </c>
      <c r="Q1523" t="s">
        <v>2149</v>
      </c>
      <c r="S1523" t="s">
        <v>29</v>
      </c>
    </row>
    <row r="1524" spans="1:19" hidden="1" x14ac:dyDescent="0.2">
      <c r="A1524">
        <v>600</v>
      </c>
      <c r="B1524" t="s">
        <v>2152</v>
      </c>
      <c r="C1524" t="s">
        <v>20</v>
      </c>
      <c r="D1524">
        <v>4.17</v>
      </c>
      <c r="E1524" t="s">
        <v>1773</v>
      </c>
      <c r="F1524" t="s">
        <v>1774</v>
      </c>
      <c r="G1524" t="s">
        <v>31</v>
      </c>
      <c r="H1524" t="s">
        <v>23</v>
      </c>
      <c r="I1524" t="s">
        <v>1775</v>
      </c>
      <c r="K1524"/>
      <c r="L1524" t="s">
        <v>2153</v>
      </c>
      <c r="M1524" t="s">
        <v>26</v>
      </c>
      <c r="N1524">
        <v>2</v>
      </c>
      <c r="P1524" t="s">
        <v>27</v>
      </c>
      <c r="Q1524" t="s">
        <v>2154</v>
      </c>
      <c r="S1524" t="s">
        <v>29</v>
      </c>
    </row>
    <row r="1525" spans="1:19" hidden="1" x14ac:dyDescent="0.2">
      <c r="A1525">
        <v>601</v>
      </c>
      <c r="B1525" t="s">
        <v>2155</v>
      </c>
      <c r="C1525" t="s">
        <v>20</v>
      </c>
      <c r="D1525">
        <v>6.75</v>
      </c>
      <c r="E1525">
        <v>25</v>
      </c>
      <c r="F1525" t="s">
        <v>615</v>
      </c>
      <c r="H1525" t="s">
        <v>23</v>
      </c>
      <c r="I1525" t="s">
        <v>1952</v>
      </c>
      <c r="K1525"/>
      <c r="L1525" t="s">
        <v>2156</v>
      </c>
      <c r="M1525" t="s">
        <v>26</v>
      </c>
      <c r="N1525">
        <v>2</v>
      </c>
      <c r="P1525" t="s">
        <v>27</v>
      </c>
      <c r="Q1525" t="s">
        <v>2157</v>
      </c>
      <c r="S1525" t="s">
        <v>29</v>
      </c>
    </row>
    <row r="1526" spans="1:19" hidden="1" x14ac:dyDescent="0.2">
      <c r="A1526">
        <v>602</v>
      </c>
      <c r="B1526" t="s">
        <v>2158</v>
      </c>
      <c r="C1526" t="s">
        <v>20</v>
      </c>
      <c r="D1526">
        <v>4.26</v>
      </c>
      <c r="E1526">
        <v>18</v>
      </c>
      <c r="F1526" t="s">
        <v>615</v>
      </c>
      <c r="H1526" t="s">
        <v>23</v>
      </c>
      <c r="I1526" t="s">
        <v>1952</v>
      </c>
      <c r="K1526"/>
      <c r="L1526" t="s">
        <v>2159</v>
      </c>
      <c r="M1526" t="s">
        <v>120</v>
      </c>
      <c r="N1526">
        <v>5</v>
      </c>
      <c r="P1526" t="s">
        <v>27</v>
      </c>
      <c r="Q1526" t="s">
        <v>2160</v>
      </c>
      <c r="S1526" t="s">
        <v>29</v>
      </c>
    </row>
    <row r="1527" spans="1:19" hidden="1" x14ac:dyDescent="0.2">
      <c r="A1527">
        <v>603</v>
      </c>
      <c r="B1527" t="s">
        <v>2161</v>
      </c>
      <c r="C1527" t="s">
        <v>20</v>
      </c>
      <c r="D1527">
        <v>0.77</v>
      </c>
      <c r="E1527" t="s">
        <v>1620</v>
      </c>
      <c r="F1527" t="s">
        <v>1621</v>
      </c>
      <c r="G1527" t="s">
        <v>75</v>
      </c>
      <c r="H1527" t="s">
        <v>46</v>
      </c>
      <c r="I1527" t="s">
        <v>1622</v>
      </c>
      <c r="K1527"/>
      <c r="L1527" t="s">
        <v>2162</v>
      </c>
      <c r="M1527" t="s">
        <v>120</v>
      </c>
      <c r="N1527">
        <v>5</v>
      </c>
      <c r="P1527" t="s">
        <v>27</v>
      </c>
      <c r="Q1527" t="s">
        <v>2163</v>
      </c>
      <c r="S1527" t="s">
        <v>29</v>
      </c>
    </row>
    <row r="1528" spans="1:19" hidden="1" x14ac:dyDescent="0.2">
      <c r="A1528">
        <v>603</v>
      </c>
      <c r="B1528" t="s">
        <v>2161</v>
      </c>
      <c r="C1528" t="s">
        <v>20</v>
      </c>
      <c r="D1528">
        <v>1.31</v>
      </c>
      <c r="E1528" t="s">
        <v>1620</v>
      </c>
      <c r="F1528" t="s">
        <v>1730</v>
      </c>
      <c r="G1528" t="s">
        <v>75</v>
      </c>
      <c r="H1528" t="s">
        <v>46</v>
      </c>
      <c r="I1528" t="s">
        <v>1622</v>
      </c>
      <c r="K1528"/>
      <c r="L1528" t="s">
        <v>2162</v>
      </c>
      <c r="M1528" t="s">
        <v>120</v>
      </c>
      <c r="N1528">
        <v>5</v>
      </c>
      <c r="P1528" t="s">
        <v>27</v>
      </c>
      <c r="Q1528" t="s">
        <v>2163</v>
      </c>
      <c r="S1528" t="s">
        <v>29</v>
      </c>
    </row>
    <row r="1529" spans="1:19" hidden="1" x14ac:dyDescent="0.2">
      <c r="A1529">
        <v>603</v>
      </c>
      <c r="B1529" t="s">
        <v>2161</v>
      </c>
      <c r="C1529" t="s">
        <v>20</v>
      </c>
      <c r="D1529">
        <v>0.79</v>
      </c>
      <c r="E1529">
        <v>25</v>
      </c>
      <c r="F1529" t="s">
        <v>2164</v>
      </c>
      <c r="G1529" t="s">
        <v>75</v>
      </c>
      <c r="H1529" t="s">
        <v>46</v>
      </c>
      <c r="I1529" t="s">
        <v>1732</v>
      </c>
      <c r="K1529"/>
      <c r="L1529" t="s">
        <v>2162</v>
      </c>
      <c r="M1529" t="s">
        <v>120</v>
      </c>
      <c r="N1529">
        <v>5</v>
      </c>
      <c r="P1529" t="s">
        <v>27</v>
      </c>
      <c r="Q1529" t="s">
        <v>2163</v>
      </c>
      <c r="S1529" t="s">
        <v>29</v>
      </c>
    </row>
    <row r="1530" spans="1:19" x14ac:dyDescent="0.2">
      <c r="A1530">
        <v>604</v>
      </c>
      <c r="B1530" t="s">
        <v>2165</v>
      </c>
      <c r="C1530" t="s">
        <v>20</v>
      </c>
      <c r="D1530">
        <v>8.298</v>
      </c>
      <c r="F1530" t="s">
        <v>2166</v>
      </c>
      <c r="G1530" t="s">
        <v>22</v>
      </c>
      <c r="H1530" t="s">
        <v>36</v>
      </c>
      <c r="I1530" t="s">
        <v>24</v>
      </c>
      <c r="L1530" t="s">
        <v>2167</v>
      </c>
      <c r="M1530" t="s">
        <v>26</v>
      </c>
      <c r="N1530">
        <v>2</v>
      </c>
      <c r="P1530" t="s">
        <v>27</v>
      </c>
      <c r="Q1530" t="s">
        <v>2168</v>
      </c>
      <c r="S1530" t="s">
        <v>29</v>
      </c>
    </row>
    <row r="1531" spans="1:19" hidden="1" x14ac:dyDescent="0.2">
      <c r="A1531">
        <v>606</v>
      </c>
      <c r="B1531" t="s">
        <v>2169</v>
      </c>
      <c r="C1531" t="s">
        <v>20</v>
      </c>
      <c r="D1531">
        <v>2.4870000000000001</v>
      </c>
      <c r="E1531">
        <v>25</v>
      </c>
      <c r="F1531" t="s">
        <v>1713</v>
      </c>
      <c r="G1531" t="s">
        <v>498</v>
      </c>
      <c r="H1531" t="s">
        <v>46</v>
      </c>
      <c r="I1531" t="s">
        <v>1530</v>
      </c>
      <c r="K1531"/>
      <c r="L1531" t="s">
        <v>2170</v>
      </c>
      <c r="M1531" t="s">
        <v>26</v>
      </c>
      <c r="N1531">
        <v>2</v>
      </c>
      <c r="P1531" t="s">
        <v>27</v>
      </c>
      <c r="Q1531" t="s">
        <v>2171</v>
      </c>
      <c r="S1531" t="s">
        <v>29</v>
      </c>
    </row>
    <row r="1532" spans="1:19" hidden="1" x14ac:dyDescent="0.2">
      <c r="A1532">
        <v>607</v>
      </c>
      <c r="B1532" t="s">
        <v>2172</v>
      </c>
      <c r="C1532" t="s">
        <v>20</v>
      </c>
      <c r="D1532">
        <v>5.04</v>
      </c>
      <c r="E1532">
        <v>24</v>
      </c>
      <c r="F1532" t="s">
        <v>2173</v>
      </c>
      <c r="G1532" t="s">
        <v>2174</v>
      </c>
      <c r="H1532" t="s">
        <v>23</v>
      </c>
      <c r="I1532" t="s">
        <v>305</v>
      </c>
      <c r="K1532"/>
      <c r="L1532" t="s">
        <v>2175</v>
      </c>
      <c r="M1532" t="s">
        <v>771</v>
      </c>
      <c r="N1532">
        <v>4</v>
      </c>
      <c r="P1532" t="s">
        <v>27</v>
      </c>
      <c r="Q1532" t="s">
        <v>2176</v>
      </c>
      <c r="S1532" t="s">
        <v>29</v>
      </c>
    </row>
    <row r="1533" spans="1:19" hidden="1" x14ac:dyDescent="0.2">
      <c r="A1533">
        <v>607</v>
      </c>
      <c r="B1533" t="s">
        <v>2172</v>
      </c>
      <c r="C1533" t="s">
        <v>20</v>
      </c>
      <c r="D1533">
        <v>4.79</v>
      </c>
      <c r="E1533">
        <v>25</v>
      </c>
      <c r="F1533" t="s">
        <v>2173</v>
      </c>
      <c r="H1533" t="s">
        <v>46</v>
      </c>
      <c r="I1533" t="s">
        <v>1404</v>
      </c>
      <c r="K1533"/>
      <c r="L1533" t="s">
        <v>2175</v>
      </c>
      <c r="M1533" t="s">
        <v>771</v>
      </c>
      <c r="N1533">
        <v>4</v>
      </c>
      <c r="P1533" t="s">
        <v>27</v>
      </c>
      <c r="Q1533" t="s">
        <v>2176</v>
      </c>
      <c r="S1533" t="s">
        <v>29</v>
      </c>
    </row>
    <row r="1534" spans="1:19" hidden="1" x14ac:dyDescent="0.2">
      <c r="A1534">
        <v>608</v>
      </c>
      <c r="B1534" t="s">
        <v>2177</v>
      </c>
      <c r="C1534" t="s">
        <v>20</v>
      </c>
      <c r="D1534">
        <v>4.3600000000000003</v>
      </c>
      <c r="E1534">
        <v>25</v>
      </c>
      <c r="I1534" t="s">
        <v>1539</v>
      </c>
      <c r="K1534"/>
      <c r="L1534" t="s">
        <v>2178</v>
      </c>
      <c r="M1534" t="s">
        <v>26</v>
      </c>
      <c r="N1534">
        <v>2</v>
      </c>
      <c r="P1534" t="s">
        <v>27</v>
      </c>
      <c r="Q1534" t="s">
        <v>2179</v>
      </c>
      <c r="S1534" t="s">
        <v>29</v>
      </c>
    </row>
    <row r="1535" spans="1:19" hidden="1" x14ac:dyDescent="0.2">
      <c r="A1535">
        <v>609</v>
      </c>
      <c r="B1535" t="s">
        <v>2180</v>
      </c>
      <c r="C1535" t="s">
        <v>20</v>
      </c>
      <c r="D1535">
        <v>3.06</v>
      </c>
      <c r="E1535">
        <v>25</v>
      </c>
      <c r="G1535" t="s">
        <v>63</v>
      </c>
      <c r="H1535" t="s">
        <v>23</v>
      </c>
      <c r="I1535" t="s">
        <v>1404</v>
      </c>
      <c r="K1535"/>
      <c r="L1535" t="s">
        <v>2181</v>
      </c>
      <c r="M1535" t="s">
        <v>26</v>
      </c>
      <c r="N1535">
        <v>2</v>
      </c>
      <c r="P1535" t="s">
        <v>27</v>
      </c>
      <c r="Q1535" t="s">
        <v>2182</v>
      </c>
      <c r="S1535" t="s">
        <v>29</v>
      </c>
    </row>
    <row r="1536" spans="1:19" hidden="1" x14ac:dyDescent="0.2">
      <c r="A1536">
        <v>610</v>
      </c>
      <c r="B1536" t="s">
        <v>2183</v>
      </c>
      <c r="C1536" t="s">
        <v>20</v>
      </c>
      <c r="D1536">
        <v>8.43</v>
      </c>
      <c r="F1536" t="s">
        <v>2184</v>
      </c>
      <c r="G1536" t="s">
        <v>22</v>
      </c>
      <c r="H1536" t="s">
        <v>23</v>
      </c>
      <c r="I1536" t="s">
        <v>1455</v>
      </c>
      <c r="K1536"/>
      <c r="L1536" t="s">
        <v>2185</v>
      </c>
      <c r="M1536" t="s">
        <v>26</v>
      </c>
      <c r="N1536">
        <v>2</v>
      </c>
      <c r="P1536" t="s">
        <v>27</v>
      </c>
      <c r="Q1536" t="s">
        <v>2186</v>
      </c>
      <c r="S1536" t="s">
        <v>29</v>
      </c>
    </row>
    <row r="1537" spans="1:19" hidden="1" x14ac:dyDescent="0.2">
      <c r="A1537">
        <v>610</v>
      </c>
      <c r="B1537" t="s">
        <v>2183</v>
      </c>
      <c r="C1537" t="s">
        <v>1077</v>
      </c>
      <c r="D1537">
        <v>11.42</v>
      </c>
      <c r="F1537" t="s">
        <v>1945</v>
      </c>
      <c r="G1537" t="s">
        <v>240</v>
      </c>
      <c r="H1537" t="s">
        <v>23</v>
      </c>
      <c r="I1537" t="s">
        <v>1455</v>
      </c>
      <c r="K1537"/>
      <c r="L1537" t="s">
        <v>2185</v>
      </c>
      <c r="M1537" t="s">
        <v>26</v>
      </c>
      <c r="N1537">
        <v>2</v>
      </c>
      <c r="P1537" t="s">
        <v>27</v>
      </c>
      <c r="Q1537" t="s">
        <v>2186</v>
      </c>
      <c r="S1537" t="s">
        <v>50</v>
      </c>
    </row>
    <row r="1538" spans="1:19" hidden="1" x14ac:dyDescent="0.2">
      <c r="A1538">
        <v>610</v>
      </c>
      <c r="B1538" t="s">
        <v>2183</v>
      </c>
      <c r="C1538" t="s">
        <v>1082</v>
      </c>
      <c r="D1538">
        <v>13</v>
      </c>
      <c r="F1538" t="s">
        <v>1945</v>
      </c>
      <c r="G1538" t="s">
        <v>240</v>
      </c>
      <c r="H1538" t="s">
        <v>23</v>
      </c>
      <c r="I1538" t="s">
        <v>1455</v>
      </c>
      <c r="K1538"/>
      <c r="L1538" t="s">
        <v>2185</v>
      </c>
      <c r="M1538" t="s">
        <v>26</v>
      </c>
      <c r="N1538">
        <v>2</v>
      </c>
      <c r="P1538" t="s">
        <v>27</v>
      </c>
      <c r="Q1538" t="s">
        <v>2186</v>
      </c>
      <c r="S1538" t="s">
        <v>50</v>
      </c>
    </row>
    <row r="1539" spans="1:19" hidden="1" x14ac:dyDescent="0.2">
      <c r="A1539">
        <v>610</v>
      </c>
      <c r="B1539" t="s">
        <v>2183</v>
      </c>
      <c r="C1539" t="s">
        <v>20</v>
      </c>
      <c r="D1539">
        <v>8.64</v>
      </c>
      <c r="E1539">
        <v>20</v>
      </c>
      <c r="F1539" t="s">
        <v>2184</v>
      </c>
      <c r="G1539" t="s">
        <v>63</v>
      </c>
      <c r="H1539" t="s">
        <v>46</v>
      </c>
      <c r="I1539" t="s">
        <v>2187</v>
      </c>
      <c r="K1539"/>
      <c r="L1539" t="s">
        <v>2185</v>
      </c>
      <c r="M1539" t="s">
        <v>26</v>
      </c>
      <c r="N1539">
        <v>2</v>
      </c>
      <c r="P1539" t="s">
        <v>27</v>
      </c>
      <c r="Q1539" t="s">
        <v>2186</v>
      </c>
      <c r="S1539" t="s">
        <v>29</v>
      </c>
    </row>
    <row r="1540" spans="1:19" hidden="1" x14ac:dyDescent="0.2">
      <c r="A1540">
        <v>611</v>
      </c>
      <c r="B1540" t="s">
        <v>2188</v>
      </c>
      <c r="C1540" t="s">
        <v>20</v>
      </c>
      <c r="D1540">
        <v>1</v>
      </c>
      <c r="E1540">
        <v>25</v>
      </c>
      <c r="F1540" t="s">
        <v>1382</v>
      </c>
      <c r="G1540" t="s">
        <v>31</v>
      </c>
      <c r="H1540" t="s">
        <v>23</v>
      </c>
      <c r="I1540" t="s">
        <v>1383</v>
      </c>
      <c r="K1540"/>
      <c r="L1540" t="s">
        <v>2189</v>
      </c>
      <c r="M1540" t="s">
        <v>26</v>
      </c>
      <c r="N1540">
        <v>2</v>
      </c>
      <c r="P1540" t="s">
        <v>27</v>
      </c>
      <c r="Q1540" t="s">
        <v>2190</v>
      </c>
      <c r="S1540" t="s">
        <v>29</v>
      </c>
    </row>
    <row r="1541" spans="1:19" hidden="1" x14ac:dyDescent="0.2">
      <c r="A1541">
        <v>612</v>
      </c>
      <c r="B1541" t="s">
        <v>2191</v>
      </c>
      <c r="C1541" t="s">
        <v>20</v>
      </c>
      <c r="D1541">
        <v>2.9</v>
      </c>
      <c r="E1541">
        <v>25</v>
      </c>
      <c r="F1541" t="s">
        <v>2192</v>
      </c>
      <c r="G1541" t="s">
        <v>55</v>
      </c>
      <c r="H1541" t="s">
        <v>46</v>
      </c>
      <c r="I1541" t="s">
        <v>2193</v>
      </c>
      <c r="K1541"/>
      <c r="L1541" t="s">
        <v>2194</v>
      </c>
      <c r="M1541" t="s">
        <v>26</v>
      </c>
      <c r="N1541">
        <v>2</v>
      </c>
      <c r="P1541" t="s">
        <v>27</v>
      </c>
      <c r="Q1541" t="s">
        <v>2195</v>
      </c>
      <c r="S1541" t="s">
        <v>29</v>
      </c>
    </row>
    <row r="1542" spans="1:19" hidden="1" x14ac:dyDescent="0.2">
      <c r="A1542">
        <v>612</v>
      </c>
      <c r="B1542" t="s">
        <v>2191</v>
      </c>
      <c r="C1542" t="s">
        <v>20</v>
      </c>
      <c r="D1542">
        <v>2.84</v>
      </c>
      <c r="E1542">
        <v>25</v>
      </c>
      <c r="F1542" t="s">
        <v>1382</v>
      </c>
      <c r="G1542" t="s">
        <v>31</v>
      </c>
      <c r="H1542" t="s">
        <v>23</v>
      </c>
      <c r="I1542" t="s">
        <v>1383</v>
      </c>
      <c r="K1542"/>
      <c r="L1542" t="s">
        <v>2194</v>
      </c>
      <c r="M1542" t="s">
        <v>26</v>
      </c>
      <c r="N1542">
        <v>2</v>
      </c>
      <c r="P1542" t="s">
        <v>27</v>
      </c>
      <c r="Q1542" t="s">
        <v>2195</v>
      </c>
      <c r="S1542" t="s">
        <v>29</v>
      </c>
    </row>
    <row r="1543" spans="1:19" hidden="1" x14ac:dyDescent="0.2">
      <c r="A1543">
        <v>612</v>
      </c>
      <c r="B1543" t="s">
        <v>2191</v>
      </c>
      <c r="C1543" t="s">
        <v>20</v>
      </c>
      <c r="D1543">
        <v>2.9</v>
      </c>
      <c r="E1543">
        <v>25</v>
      </c>
      <c r="F1543" t="s">
        <v>1382</v>
      </c>
      <c r="G1543" t="s">
        <v>55</v>
      </c>
      <c r="H1543" t="s">
        <v>23</v>
      </c>
      <c r="I1543" t="s">
        <v>1383</v>
      </c>
      <c r="K1543"/>
      <c r="L1543" t="s">
        <v>2194</v>
      </c>
      <c r="M1543" t="s">
        <v>26</v>
      </c>
      <c r="N1543">
        <v>2</v>
      </c>
      <c r="P1543" t="s">
        <v>27</v>
      </c>
      <c r="Q1543" t="s">
        <v>2195</v>
      </c>
      <c r="S1543" t="s">
        <v>29</v>
      </c>
    </row>
    <row r="1544" spans="1:19" hidden="1" x14ac:dyDescent="0.2">
      <c r="A1544">
        <v>613</v>
      </c>
      <c r="B1544" t="s">
        <v>2196</v>
      </c>
      <c r="C1544" t="s">
        <v>20</v>
      </c>
      <c r="D1544">
        <v>2.0579999999999998</v>
      </c>
      <c r="E1544">
        <v>24</v>
      </c>
      <c r="F1544" t="s">
        <v>1713</v>
      </c>
      <c r="G1544" t="s">
        <v>75</v>
      </c>
      <c r="H1544" t="s">
        <v>46</v>
      </c>
      <c r="I1544" t="s">
        <v>1892</v>
      </c>
      <c r="K1544"/>
      <c r="L1544" t="s">
        <v>2197</v>
      </c>
      <c r="M1544" t="s">
        <v>26</v>
      </c>
      <c r="N1544">
        <v>2</v>
      </c>
      <c r="P1544" t="s">
        <v>27</v>
      </c>
      <c r="Q1544" t="s">
        <v>2198</v>
      </c>
      <c r="S1544" t="s">
        <v>29</v>
      </c>
    </row>
    <row r="1545" spans="1:19" hidden="1" x14ac:dyDescent="0.2">
      <c r="A1545">
        <v>613</v>
      </c>
      <c r="B1545" t="s">
        <v>2196</v>
      </c>
      <c r="C1545" t="s">
        <v>20</v>
      </c>
      <c r="D1545">
        <v>2.2999999999999998</v>
      </c>
      <c r="E1545">
        <v>20</v>
      </c>
      <c r="F1545" t="s">
        <v>2199</v>
      </c>
      <c r="G1545" t="s">
        <v>55</v>
      </c>
      <c r="H1545" t="s">
        <v>46</v>
      </c>
      <c r="I1545" t="s">
        <v>2200</v>
      </c>
      <c r="K1545"/>
      <c r="L1545" t="s">
        <v>2197</v>
      </c>
      <c r="M1545" t="s">
        <v>26</v>
      </c>
      <c r="N1545">
        <v>2</v>
      </c>
      <c r="P1545" t="s">
        <v>27</v>
      </c>
      <c r="Q1545" t="s">
        <v>2198</v>
      </c>
      <c r="S1545" t="s">
        <v>29</v>
      </c>
    </row>
    <row r="1546" spans="1:19" hidden="1" x14ac:dyDescent="0.2">
      <c r="A1546">
        <v>613</v>
      </c>
      <c r="B1546" t="s">
        <v>2196</v>
      </c>
      <c r="C1546" t="s">
        <v>73</v>
      </c>
      <c r="D1546">
        <v>10.26</v>
      </c>
      <c r="E1546">
        <v>20</v>
      </c>
      <c r="F1546" t="s">
        <v>2199</v>
      </c>
      <c r="G1546" t="s">
        <v>55</v>
      </c>
      <c r="H1546" t="s">
        <v>46</v>
      </c>
      <c r="I1546" t="s">
        <v>2200</v>
      </c>
      <c r="K1546"/>
      <c r="L1546" t="s">
        <v>2197</v>
      </c>
      <c r="M1546" t="s">
        <v>26</v>
      </c>
      <c r="N1546">
        <v>2</v>
      </c>
      <c r="P1546" t="s">
        <v>27</v>
      </c>
      <c r="Q1546" t="s">
        <v>2198</v>
      </c>
      <c r="S1546" t="s">
        <v>29</v>
      </c>
    </row>
    <row r="1547" spans="1:19" hidden="1" x14ac:dyDescent="0.2">
      <c r="A1547">
        <v>613</v>
      </c>
      <c r="B1547" t="s">
        <v>2196</v>
      </c>
      <c r="C1547" t="s">
        <v>20</v>
      </c>
      <c r="D1547">
        <v>2.02</v>
      </c>
      <c r="E1547">
        <v>25</v>
      </c>
      <c r="F1547" t="s">
        <v>2201</v>
      </c>
      <c r="G1547" t="s">
        <v>75</v>
      </c>
      <c r="H1547" t="s">
        <v>46</v>
      </c>
      <c r="I1547" t="s">
        <v>2202</v>
      </c>
      <c r="K1547"/>
      <c r="L1547" t="s">
        <v>2197</v>
      </c>
      <c r="M1547" t="s">
        <v>26</v>
      </c>
      <c r="N1547">
        <v>2</v>
      </c>
      <c r="P1547" t="s">
        <v>27</v>
      </c>
      <c r="Q1547" t="s">
        <v>2198</v>
      </c>
      <c r="S1547" t="s">
        <v>29</v>
      </c>
    </row>
    <row r="1548" spans="1:19" hidden="1" x14ac:dyDescent="0.2">
      <c r="A1548">
        <v>613</v>
      </c>
      <c r="B1548" t="s">
        <v>2196</v>
      </c>
      <c r="C1548" t="s">
        <v>48</v>
      </c>
      <c r="D1548">
        <v>11.9</v>
      </c>
      <c r="E1548" t="s">
        <v>86</v>
      </c>
      <c r="F1548" t="s">
        <v>2201</v>
      </c>
      <c r="G1548" t="s">
        <v>31</v>
      </c>
      <c r="H1548" t="s">
        <v>23</v>
      </c>
      <c r="I1548" t="s">
        <v>2203</v>
      </c>
      <c r="K1548"/>
      <c r="L1548" t="s">
        <v>2197</v>
      </c>
      <c r="M1548" t="s">
        <v>26</v>
      </c>
      <c r="N1548">
        <v>2</v>
      </c>
      <c r="P1548" t="s">
        <v>27</v>
      </c>
      <c r="Q1548" t="s">
        <v>2198</v>
      </c>
      <c r="S1548" t="s">
        <v>50</v>
      </c>
    </row>
    <row r="1549" spans="1:19" hidden="1" x14ac:dyDescent="0.2">
      <c r="A1549">
        <v>613</v>
      </c>
      <c r="B1549" t="s">
        <v>2196</v>
      </c>
      <c r="C1549" t="s">
        <v>73</v>
      </c>
      <c r="D1549">
        <v>10.59</v>
      </c>
      <c r="E1549" t="s">
        <v>86</v>
      </c>
      <c r="F1549" t="s">
        <v>2201</v>
      </c>
      <c r="G1549" t="s">
        <v>31</v>
      </c>
      <c r="H1549" t="s">
        <v>23</v>
      </c>
      <c r="I1549" t="s">
        <v>2203</v>
      </c>
      <c r="K1549"/>
      <c r="L1549" t="s">
        <v>2197</v>
      </c>
      <c r="M1549" t="s">
        <v>26</v>
      </c>
      <c r="N1549">
        <v>2</v>
      </c>
      <c r="P1549" t="s">
        <v>27</v>
      </c>
      <c r="Q1549" t="s">
        <v>2198</v>
      </c>
      <c r="S1549" t="s">
        <v>29</v>
      </c>
    </row>
    <row r="1550" spans="1:19" hidden="1" x14ac:dyDescent="0.2">
      <c r="A1550">
        <v>613</v>
      </c>
      <c r="B1550" t="s">
        <v>2196</v>
      </c>
      <c r="C1550" t="s">
        <v>73</v>
      </c>
      <c r="D1550">
        <v>10.43</v>
      </c>
      <c r="F1550" t="s">
        <v>2201</v>
      </c>
      <c r="G1550" t="s">
        <v>22</v>
      </c>
      <c r="H1550" t="s">
        <v>23</v>
      </c>
      <c r="I1550" t="s">
        <v>1455</v>
      </c>
      <c r="K1550"/>
      <c r="L1550" t="s">
        <v>2197</v>
      </c>
      <c r="M1550" t="s">
        <v>26</v>
      </c>
      <c r="N1550">
        <v>2</v>
      </c>
      <c r="P1550" t="s">
        <v>27</v>
      </c>
      <c r="Q1550" t="s">
        <v>2198</v>
      </c>
      <c r="S1550" t="s">
        <v>29</v>
      </c>
    </row>
    <row r="1551" spans="1:19" hidden="1" x14ac:dyDescent="0.2">
      <c r="A1551">
        <v>613</v>
      </c>
      <c r="B1551" t="s">
        <v>2196</v>
      </c>
      <c r="C1551" t="s">
        <v>48</v>
      </c>
      <c r="D1551">
        <v>11.64</v>
      </c>
      <c r="F1551" t="s">
        <v>2201</v>
      </c>
      <c r="G1551" t="s">
        <v>2204</v>
      </c>
      <c r="H1551" t="s">
        <v>23</v>
      </c>
      <c r="I1551" t="s">
        <v>1455</v>
      </c>
      <c r="K1551"/>
      <c r="L1551" t="s">
        <v>2197</v>
      </c>
      <c r="M1551" t="s">
        <v>26</v>
      </c>
      <c r="N1551">
        <v>2</v>
      </c>
      <c r="P1551" t="s">
        <v>27</v>
      </c>
      <c r="Q1551" t="s">
        <v>2198</v>
      </c>
      <c r="S1551" t="s">
        <v>50</v>
      </c>
    </row>
    <row r="1552" spans="1:19" hidden="1" x14ac:dyDescent="0.2">
      <c r="A1552">
        <v>613</v>
      </c>
      <c r="B1552" t="s">
        <v>2196</v>
      </c>
      <c r="C1552" t="s">
        <v>73</v>
      </c>
      <c r="D1552">
        <v>10.7</v>
      </c>
      <c r="E1552">
        <v>20</v>
      </c>
      <c r="F1552" t="s">
        <v>2184</v>
      </c>
      <c r="H1552" t="s">
        <v>23</v>
      </c>
      <c r="I1552" t="s">
        <v>2187</v>
      </c>
      <c r="K1552"/>
      <c r="L1552" t="s">
        <v>2197</v>
      </c>
      <c r="M1552" t="s">
        <v>26</v>
      </c>
      <c r="N1552">
        <v>2</v>
      </c>
      <c r="P1552" t="s">
        <v>27</v>
      </c>
      <c r="Q1552" t="s">
        <v>2198</v>
      </c>
      <c r="S1552" t="s">
        <v>29</v>
      </c>
    </row>
    <row r="1553" spans="1:19" hidden="1" x14ac:dyDescent="0.2">
      <c r="A1553">
        <v>613</v>
      </c>
      <c r="B1553" t="s">
        <v>2196</v>
      </c>
      <c r="C1553" t="s">
        <v>20</v>
      </c>
      <c r="D1553">
        <v>2.1</v>
      </c>
      <c r="E1553">
        <v>25</v>
      </c>
      <c r="F1553" t="s">
        <v>2192</v>
      </c>
      <c r="G1553" t="s">
        <v>55</v>
      </c>
      <c r="H1553" t="s">
        <v>46</v>
      </c>
      <c r="I1553" t="s">
        <v>2193</v>
      </c>
      <c r="K1553"/>
      <c r="L1553" t="s">
        <v>2197</v>
      </c>
      <c r="M1553" t="s">
        <v>26</v>
      </c>
      <c r="N1553">
        <v>2</v>
      </c>
      <c r="P1553" t="s">
        <v>27</v>
      </c>
      <c r="Q1553" t="s">
        <v>2198</v>
      </c>
      <c r="S1553" t="s">
        <v>29</v>
      </c>
    </row>
    <row r="1554" spans="1:19" hidden="1" x14ac:dyDescent="0.2">
      <c r="A1554">
        <v>616</v>
      </c>
      <c r="B1554" t="s">
        <v>2205</v>
      </c>
      <c r="C1554" t="s">
        <v>20</v>
      </c>
      <c r="D1554">
        <v>5.82</v>
      </c>
      <c r="E1554">
        <v>25</v>
      </c>
      <c r="F1554" t="s">
        <v>1490</v>
      </c>
      <c r="G1554" t="s">
        <v>63</v>
      </c>
      <c r="H1554" t="s">
        <v>46</v>
      </c>
      <c r="I1554" t="s">
        <v>214</v>
      </c>
      <c r="K1554"/>
      <c r="L1554" t="s">
        <v>2206</v>
      </c>
      <c r="M1554" t="s">
        <v>26</v>
      </c>
      <c r="N1554">
        <v>2</v>
      </c>
      <c r="P1554" t="s">
        <v>27</v>
      </c>
      <c r="Q1554" t="s">
        <v>2207</v>
      </c>
      <c r="S1554" t="s">
        <v>29</v>
      </c>
    </row>
    <row r="1555" spans="1:19" hidden="1" x14ac:dyDescent="0.2">
      <c r="A1555">
        <v>616</v>
      </c>
      <c r="B1555" t="s">
        <v>2205</v>
      </c>
      <c r="C1555" t="s">
        <v>20</v>
      </c>
      <c r="D1555">
        <v>5.3</v>
      </c>
      <c r="E1555">
        <v>25</v>
      </c>
      <c r="F1555" t="s">
        <v>1490</v>
      </c>
      <c r="H1555" t="s">
        <v>23</v>
      </c>
      <c r="I1555" t="s">
        <v>1539</v>
      </c>
      <c r="K1555"/>
      <c r="L1555" t="s">
        <v>2206</v>
      </c>
      <c r="M1555" t="s">
        <v>26</v>
      </c>
      <c r="N1555">
        <v>2</v>
      </c>
      <c r="P1555" t="s">
        <v>27</v>
      </c>
      <c r="Q1555" t="s">
        <v>2207</v>
      </c>
      <c r="S1555" t="s">
        <v>29</v>
      </c>
    </row>
    <row r="1556" spans="1:19" hidden="1" x14ac:dyDescent="0.2">
      <c r="A1556">
        <v>617</v>
      </c>
      <c r="B1556" t="s">
        <v>2208</v>
      </c>
      <c r="C1556" t="s">
        <v>20</v>
      </c>
      <c r="D1556">
        <v>4.3</v>
      </c>
      <c r="E1556">
        <v>25</v>
      </c>
      <c r="F1556" t="s">
        <v>504</v>
      </c>
      <c r="G1556" t="s">
        <v>31</v>
      </c>
      <c r="H1556" t="s">
        <v>46</v>
      </c>
      <c r="I1556" t="s">
        <v>1808</v>
      </c>
      <c r="K1556"/>
      <c r="L1556" t="s">
        <v>2209</v>
      </c>
      <c r="M1556" t="s">
        <v>26</v>
      </c>
      <c r="N1556">
        <v>2</v>
      </c>
      <c r="P1556" t="s">
        <v>27</v>
      </c>
      <c r="Q1556" t="s">
        <v>2210</v>
      </c>
      <c r="S1556" t="s">
        <v>29</v>
      </c>
    </row>
    <row r="1557" spans="1:19" hidden="1" x14ac:dyDescent="0.2">
      <c r="A1557">
        <v>618</v>
      </c>
      <c r="B1557" t="s">
        <v>2211</v>
      </c>
      <c r="C1557" t="s">
        <v>20</v>
      </c>
      <c r="D1557">
        <v>2.36</v>
      </c>
      <c r="E1557">
        <v>25</v>
      </c>
      <c r="F1557" t="s">
        <v>1843</v>
      </c>
      <c r="G1557" t="s">
        <v>31</v>
      </c>
      <c r="H1557" t="s">
        <v>23</v>
      </c>
      <c r="I1557" t="s">
        <v>1808</v>
      </c>
      <c r="K1557"/>
      <c r="L1557" t="s">
        <v>2212</v>
      </c>
      <c r="M1557" t="s">
        <v>26</v>
      </c>
      <c r="N1557">
        <v>2</v>
      </c>
      <c r="P1557" t="s">
        <v>27</v>
      </c>
      <c r="Q1557" t="s">
        <v>2213</v>
      </c>
      <c r="S1557" t="s">
        <v>29</v>
      </c>
    </row>
    <row r="1558" spans="1:19" hidden="1" x14ac:dyDescent="0.2">
      <c r="A1558">
        <v>622</v>
      </c>
      <c r="B1558" t="s">
        <v>2214</v>
      </c>
      <c r="C1558" t="s">
        <v>20</v>
      </c>
      <c r="D1558">
        <v>3.49</v>
      </c>
      <c r="E1558">
        <v>25</v>
      </c>
      <c r="F1558" t="s">
        <v>2092</v>
      </c>
      <c r="G1558" t="s">
        <v>31</v>
      </c>
      <c r="H1558" t="s">
        <v>46</v>
      </c>
      <c r="I1558" t="s">
        <v>1583</v>
      </c>
      <c r="K1558"/>
      <c r="L1558" t="s">
        <v>2215</v>
      </c>
      <c r="M1558" t="s">
        <v>26</v>
      </c>
      <c r="N1558">
        <v>2</v>
      </c>
      <c r="P1558" t="s">
        <v>27</v>
      </c>
      <c r="Q1558" t="s">
        <v>2216</v>
      </c>
      <c r="S1558" t="s">
        <v>29</v>
      </c>
    </row>
    <row r="1559" spans="1:19" hidden="1" x14ac:dyDescent="0.2">
      <c r="A1559">
        <v>623</v>
      </c>
      <c r="B1559" t="s">
        <v>2217</v>
      </c>
      <c r="C1559" t="s">
        <v>20</v>
      </c>
      <c r="D1559">
        <v>2.4500000000000002</v>
      </c>
      <c r="E1559">
        <v>25</v>
      </c>
      <c r="F1559" t="s">
        <v>2218</v>
      </c>
      <c r="G1559" t="s">
        <v>75</v>
      </c>
      <c r="H1559" t="s">
        <v>46</v>
      </c>
      <c r="I1559" t="s">
        <v>1583</v>
      </c>
      <c r="K1559"/>
      <c r="L1559" t="s">
        <v>2219</v>
      </c>
      <c r="M1559" t="s">
        <v>26</v>
      </c>
      <c r="N1559">
        <v>2</v>
      </c>
      <c r="P1559" t="s">
        <v>27</v>
      </c>
      <c r="Q1559" t="s">
        <v>2220</v>
      </c>
      <c r="S1559" t="s">
        <v>29</v>
      </c>
    </row>
    <row r="1560" spans="1:19" hidden="1" x14ac:dyDescent="0.2">
      <c r="A1560">
        <v>624</v>
      </c>
      <c r="B1560" t="s">
        <v>2221</v>
      </c>
      <c r="C1560" t="s">
        <v>20</v>
      </c>
      <c r="D1560">
        <v>5.94</v>
      </c>
      <c r="E1560">
        <v>20</v>
      </c>
      <c r="F1560" t="s">
        <v>391</v>
      </c>
      <c r="G1560" t="s">
        <v>71</v>
      </c>
      <c r="H1560" t="s">
        <v>46</v>
      </c>
      <c r="I1560" t="s">
        <v>305</v>
      </c>
      <c r="K1560" t="e">
        <f>- Other measurement: G32</f>
        <v>#NAME?</v>
      </c>
      <c r="L1560" t="s">
        <v>2222</v>
      </c>
      <c r="M1560" t="s">
        <v>26</v>
      </c>
      <c r="N1560">
        <v>2</v>
      </c>
      <c r="P1560" t="s">
        <v>27</v>
      </c>
      <c r="Q1560" t="s">
        <v>2223</v>
      </c>
      <c r="S1560" t="s">
        <v>29</v>
      </c>
    </row>
    <row r="1561" spans="1:19" hidden="1" x14ac:dyDescent="0.2">
      <c r="A1561">
        <v>624</v>
      </c>
      <c r="B1561" t="s">
        <v>2221</v>
      </c>
      <c r="C1561" t="s">
        <v>20</v>
      </c>
      <c r="D1561">
        <v>6.11</v>
      </c>
      <c r="E1561">
        <v>25</v>
      </c>
      <c r="F1561" t="s">
        <v>504</v>
      </c>
      <c r="G1561" t="s">
        <v>63</v>
      </c>
      <c r="H1561" t="s">
        <v>46</v>
      </c>
      <c r="I1561" t="s">
        <v>1549</v>
      </c>
      <c r="K1561" t="e">
        <f>- Other measurement: G32</f>
        <v>#NAME?</v>
      </c>
      <c r="L1561" t="s">
        <v>2222</v>
      </c>
      <c r="M1561" t="s">
        <v>26</v>
      </c>
      <c r="N1561">
        <v>2</v>
      </c>
      <c r="P1561" t="s">
        <v>27</v>
      </c>
      <c r="Q1561" t="s">
        <v>2223</v>
      </c>
      <c r="S1561" t="s">
        <v>29</v>
      </c>
    </row>
    <row r="1562" spans="1:19" x14ac:dyDescent="0.2">
      <c r="A1562">
        <v>625</v>
      </c>
      <c r="B1562" t="s">
        <v>2224</v>
      </c>
      <c r="C1562" t="s">
        <v>20</v>
      </c>
      <c r="D1562">
        <v>5.3440000000000003</v>
      </c>
      <c r="E1562">
        <v>25</v>
      </c>
      <c r="F1562" s="1" t="s">
        <v>2225</v>
      </c>
      <c r="G1562" t="s">
        <v>31</v>
      </c>
      <c r="H1562" t="s">
        <v>36</v>
      </c>
      <c r="I1562" t="s">
        <v>1355</v>
      </c>
      <c r="L1562" t="s">
        <v>2226</v>
      </c>
      <c r="M1562" t="s">
        <v>26</v>
      </c>
      <c r="N1562">
        <v>2</v>
      </c>
      <c r="P1562" t="s">
        <v>27</v>
      </c>
      <c r="Q1562" t="s">
        <v>2227</v>
      </c>
      <c r="S1562" t="s">
        <v>29</v>
      </c>
    </row>
    <row r="1563" spans="1:19" hidden="1" x14ac:dyDescent="0.2">
      <c r="A1563">
        <v>625</v>
      </c>
      <c r="B1563" t="s">
        <v>2224</v>
      </c>
      <c r="C1563" t="s">
        <v>20</v>
      </c>
      <c r="D1563">
        <v>5.24</v>
      </c>
      <c r="E1563">
        <v>25</v>
      </c>
      <c r="F1563" t="s">
        <v>615</v>
      </c>
      <c r="H1563" t="s">
        <v>23</v>
      </c>
      <c r="I1563" t="s">
        <v>305</v>
      </c>
      <c r="K1563"/>
      <c r="L1563" t="s">
        <v>2226</v>
      </c>
      <c r="M1563" t="s">
        <v>26</v>
      </c>
      <c r="N1563">
        <v>2</v>
      </c>
      <c r="P1563" t="s">
        <v>27</v>
      </c>
      <c r="Q1563" t="s">
        <v>2227</v>
      </c>
      <c r="S1563" t="s">
        <v>29</v>
      </c>
    </row>
    <row r="1564" spans="1:19" x14ac:dyDescent="0.2">
      <c r="A1564">
        <v>626</v>
      </c>
      <c r="B1564" t="s">
        <v>2228</v>
      </c>
      <c r="C1564" t="s">
        <v>20</v>
      </c>
      <c r="D1564">
        <v>5.6269999999999998</v>
      </c>
      <c r="E1564">
        <v>25</v>
      </c>
      <c r="F1564" s="1" t="s">
        <v>1791</v>
      </c>
      <c r="G1564" t="s">
        <v>31</v>
      </c>
      <c r="H1564" t="s">
        <v>36</v>
      </c>
      <c r="I1564" t="s">
        <v>1355</v>
      </c>
      <c r="K1564" s="4" t="e">
        <f>- Other measurement: P56</f>
        <v>#NAME?</v>
      </c>
      <c r="L1564" t="s">
        <v>2229</v>
      </c>
      <c r="M1564" t="s">
        <v>26</v>
      </c>
      <c r="N1564">
        <v>2</v>
      </c>
      <c r="P1564" t="s">
        <v>27</v>
      </c>
      <c r="Q1564" t="s">
        <v>2230</v>
      </c>
      <c r="S1564" t="s">
        <v>29</v>
      </c>
    </row>
    <row r="1565" spans="1:19" x14ac:dyDescent="0.2">
      <c r="A1565">
        <v>626</v>
      </c>
      <c r="B1565" t="s">
        <v>2228</v>
      </c>
      <c r="C1565" t="s">
        <v>20</v>
      </c>
      <c r="D1565">
        <v>5.6120000000000001</v>
      </c>
      <c r="E1565">
        <v>20</v>
      </c>
      <c r="F1565" t="s">
        <v>571</v>
      </c>
      <c r="G1565" t="s">
        <v>1501</v>
      </c>
      <c r="H1565" t="s">
        <v>36</v>
      </c>
      <c r="I1565" t="s">
        <v>2231</v>
      </c>
      <c r="K1565" s="4" t="e">
        <f>- Other measurement: P56</f>
        <v>#NAME?</v>
      </c>
      <c r="L1565" t="s">
        <v>2229</v>
      </c>
      <c r="M1565" t="s">
        <v>26</v>
      </c>
      <c r="N1565">
        <v>2</v>
      </c>
      <c r="P1565" t="s">
        <v>27</v>
      </c>
      <c r="Q1565" t="s">
        <v>2230</v>
      </c>
      <c r="S1565" t="s">
        <v>29</v>
      </c>
    </row>
    <row r="1566" spans="1:19" hidden="1" x14ac:dyDescent="0.2">
      <c r="A1566">
        <v>626</v>
      </c>
      <c r="B1566" t="s">
        <v>2228</v>
      </c>
      <c r="C1566" t="s">
        <v>20</v>
      </c>
      <c r="D1566">
        <v>5.56</v>
      </c>
      <c r="E1566">
        <v>21.5</v>
      </c>
      <c r="F1566" t="s">
        <v>2232</v>
      </c>
      <c r="G1566" t="s">
        <v>71</v>
      </c>
      <c r="H1566" t="s">
        <v>46</v>
      </c>
      <c r="I1566" t="s">
        <v>305</v>
      </c>
      <c r="K1566" t="e">
        <f>- Other measurement: P56</f>
        <v>#NAME?</v>
      </c>
      <c r="L1566" t="s">
        <v>2229</v>
      </c>
      <c r="M1566" t="s">
        <v>26</v>
      </c>
      <c r="N1566">
        <v>2</v>
      </c>
      <c r="P1566" t="s">
        <v>27</v>
      </c>
      <c r="Q1566" t="s">
        <v>2230</v>
      </c>
      <c r="S1566" t="s">
        <v>29</v>
      </c>
    </row>
    <row r="1567" spans="1:19" hidden="1" x14ac:dyDescent="0.2">
      <c r="A1567">
        <v>627</v>
      </c>
      <c r="B1567" t="s">
        <v>2233</v>
      </c>
      <c r="C1567" t="s">
        <v>20</v>
      </c>
      <c r="D1567">
        <v>6.12</v>
      </c>
      <c r="E1567">
        <v>25</v>
      </c>
      <c r="F1567" t="s">
        <v>1546</v>
      </c>
      <c r="G1567" t="s">
        <v>63</v>
      </c>
      <c r="H1567" t="s">
        <v>46</v>
      </c>
      <c r="I1567" t="s">
        <v>214</v>
      </c>
      <c r="K1567"/>
      <c r="L1567" t="s">
        <v>2234</v>
      </c>
      <c r="M1567" t="s">
        <v>26</v>
      </c>
      <c r="N1567">
        <v>2</v>
      </c>
      <c r="P1567" t="s">
        <v>27</v>
      </c>
      <c r="Q1567" t="s">
        <v>2235</v>
      </c>
      <c r="S1567" t="s">
        <v>29</v>
      </c>
    </row>
    <row r="1568" spans="1:19" hidden="1" x14ac:dyDescent="0.2">
      <c r="A1568">
        <v>628</v>
      </c>
      <c r="B1568" t="s">
        <v>2236</v>
      </c>
      <c r="C1568" t="s">
        <v>20</v>
      </c>
      <c r="D1568">
        <v>4.38</v>
      </c>
      <c r="E1568">
        <v>25</v>
      </c>
      <c r="F1568" t="s">
        <v>1363</v>
      </c>
      <c r="G1568" t="s">
        <v>31</v>
      </c>
      <c r="H1568" t="s">
        <v>46</v>
      </c>
      <c r="I1568" t="s">
        <v>1364</v>
      </c>
      <c r="K1568"/>
      <c r="L1568" t="s">
        <v>2237</v>
      </c>
      <c r="M1568" t="s">
        <v>120</v>
      </c>
      <c r="N1568">
        <v>5</v>
      </c>
      <c r="P1568" t="s">
        <v>27</v>
      </c>
      <c r="Q1568" t="s">
        <v>2238</v>
      </c>
      <c r="S1568" t="s">
        <v>29</v>
      </c>
    </row>
    <row r="1569" spans="1:19" hidden="1" x14ac:dyDescent="0.2">
      <c r="A1569">
        <v>628</v>
      </c>
      <c r="B1569" t="s">
        <v>2236</v>
      </c>
      <c r="C1569" t="s">
        <v>20</v>
      </c>
      <c r="D1569">
        <v>4.37</v>
      </c>
      <c r="E1569">
        <v>25</v>
      </c>
      <c r="F1569" t="s">
        <v>504</v>
      </c>
      <c r="G1569" t="s">
        <v>63</v>
      </c>
      <c r="H1569" t="s">
        <v>46</v>
      </c>
      <c r="I1569" t="s">
        <v>1549</v>
      </c>
      <c r="K1569"/>
      <c r="L1569" t="s">
        <v>2237</v>
      </c>
      <c r="M1569" t="s">
        <v>120</v>
      </c>
      <c r="N1569">
        <v>5</v>
      </c>
      <c r="P1569" t="s">
        <v>27</v>
      </c>
      <c r="Q1569" t="s">
        <v>2238</v>
      </c>
      <c r="S1569" t="s">
        <v>29</v>
      </c>
    </row>
    <row r="1570" spans="1:19" hidden="1" x14ac:dyDescent="0.2">
      <c r="A1570">
        <v>629</v>
      </c>
      <c r="B1570" t="s">
        <v>2239</v>
      </c>
      <c r="C1570" t="s">
        <v>20</v>
      </c>
      <c r="D1570">
        <v>5.12</v>
      </c>
      <c r="E1570">
        <v>20.5</v>
      </c>
      <c r="G1570" t="s">
        <v>240</v>
      </c>
      <c r="H1570" t="s">
        <v>46</v>
      </c>
      <c r="I1570" t="s">
        <v>1479</v>
      </c>
      <c r="K1570"/>
      <c r="L1570" t="s">
        <v>2240</v>
      </c>
      <c r="M1570" t="s">
        <v>26</v>
      </c>
      <c r="N1570">
        <v>2</v>
      </c>
      <c r="P1570" t="s">
        <v>27</v>
      </c>
      <c r="Q1570" t="s">
        <v>2241</v>
      </c>
      <c r="S1570" t="s">
        <v>29</v>
      </c>
    </row>
    <row r="1571" spans="1:19" hidden="1" x14ac:dyDescent="0.2">
      <c r="A1571">
        <v>630</v>
      </c>
      <c r="B1571" t="s">
        <v>2242</v>
      </c>
      <c r="C1571" t="s">
        <v>20</v>
      </c>
      <c r="D1571">
        <v>4.6399999999999997</v>
      </c>
      <c r="E1571">
        <v>25</v>
      </c>
      <c r="G1571" t="s">
        <v>55</v>
      </c>
      <c r="H1571" t="s">
        <v>46</v>
      </c>
      <c r="I1571" t="s">
        <v>1360</v>
      </c>
      <c r="K1571"/>
      <c r="L1571" t="s">
        <v>2243</v>
      </c>
      <c r="M1571" t="s">
        <v>26</v>
      </c>
      <c r="N1571">
        <v>2</v>
      </c>
      <c r="P1571" t="s">
        <v>27</v>
      </c>
      <c r="Q1571" t="s">
        <v>2244</v>
      </c>
      <c r="S1571" t="s">
        <v>29</v>
      </c>
    </row>
    <row r="1572" spans="1:19" hidden="1" x14ac:dyDescent="0.2">
      <c r="A1572">
        <v>631</v>
      </c>
      <c r="B1572" t="s">
        <v>2245</v>
      </c>
      <c r="C1572" t="s">
        <v>20</v>
      </c>
      <c r="D1572">
        <v>4.3600000000000003</v>
      </c>
      <c r="E1572">
        <v>25</v>
      </c>
      <c r="G1572" t="s">
        <v>55</v>
      </c>
      <c r="H1572" t="s">
        <v>46</v>
      </c>
      <c r="I1572" t="s">
        <v>1360</v>
      </c>
      <c r="K1572"/>
      <c r="L1572" t="s">
        <v>2246</v>
      </c>
      <c r="M1572" t="s">
        <v>26</v>
      </c>
      <c r="N1572">
        <v>2</v>
      </c>
      <c r="P1572" t="s">
        <v>27</v>
      </c>
      <c r="Q1572" t="s">
        <v>2247</v>
      </c>
      <c r="S1572" t="s">
        <v>29</v>
      </c>
    </row>
    <row r="1573" spans="1:19" hidden="1" x14ac:dyDescent="0.2">
      <c r="A1573">
        <v>632</v>
      </c>
      <c r="B1573" t="s">
        <v>2248</v>
      </c>
      <c r="C1573" t="s">
        <v>20</v>
      </c>
      <c r="D1573">
        <v>-9.41</v>
      </c>
      <c r="E1573" t="s">
        <v>1512</v>
      </c>
      <c r="F1573" t="s">
        <v>1513</v>
      </c>
      <c r="G1573" t="s">
        <v>75</v>
      </c>
      <c r="H1573" t="s">
        <v>23</v>
      </c>
      <c r="I1573" t="s">
        <v>1514</v>
      </c>
      <c r="K1573"/>
      <c r="L1573" t="s">
        <v>2249</v>
      </c>
      <c r="M1573" t="s">
        <v>120</v>
      </c>
      <c r="N1573">
        <v>5</v>
      </c>
      <c r="P1573" t="s">
        <v>27</v>
      </c>
      <c r="Q1573" t="s">
        <v>2250</v>
      </c>
      <c r="S1573" t="s">
        <v>29</v>
      </c>
    </row>
    <row r="1574" spans="1:19" hidden="1" x14ac:dyDescent="0.2">
      <c r="A1574">
        <v>633</v>
      </c>
      <c r="B1574" t="s">
        <v>2251</v>
      </c>
      <c r="C1574" t="s">
        <v>48</v>
      </c>
      <c r="D1574">
        <v>8.6999999999999993</v>
      </c>
      <c r="E1574" t="s">
        <v>86</v>
      </c>
      <c r="F1574" t="s">
        <v>1827</v>
      </c>
      <c r="G1574" t="s">
        <v>55</v>
      </c>
      <c r="H1574" t="s">
        <v>23</v>
      </c>
      <c r="I1574" t="s">
        <v>87</v>
      </c>
      <c r="K1574"/>
      <c r="L1574" t="s">
        <v>2252</v>
      </c>
      <c r="M1574" t="s">
        <v>26</v>
      </c>
      <c r="N1574">
        <v>2</v>
      </c>
      <c r="P1574" t="s">
        <v>27</v>
      </c>
      <c r="Q1574" t="s">
        <v>2253</v>
      </c>
      <c r="S1574" t="s">
        <v>50</v>
      </c>
    </row>
    <row r="1575" spans="1:19" hidden="1" x14ac:dyDescent="0.2">
      <c r="A1575">
        <v>637</v>
      </c>
      <c r="B1575" t="s">
        <v>2254</v>
      </c>
      <c r="C1575" t="s">
        <v>20</v>
      </c>
      <c r="D1575">
        <v>4.53</v>
      </c>
      <c r="E1575">
        <v>20</v>
      </c>
      <c r="G1575" t="s">
        <v>189</v>
      </c>
      <c r="I1575" t="s">
        <v>190</v>
      </c>
      <c r="K1575"/>
      <c r="L1575" t="s">
        <v>2255</v>
      </c>
      <c r="M1575" t="s">
        <v>771</v>
      </c>
      <c r="N1575">
        <v>4</v>
      </c>
      <c r="P1575" t="s">
        <v>27</v>
      </c>
      <c r="Q1575" t="s">
        <v>2256</v>
      </c>
      <c r="S1575" t="s">
        <v>29</v>
      </c>
    </row>
    <row r="1576" spans="1:19" hidden="1" x14ac:dyDescent="0.2">
      <c r="A1576">
        <v>638</v>
      </c>
      <c r="B1576" t="s">
        <v>2257</v>
      </c>
      <c r="C1576" t="s">
        <v>20</v>
      </c>
      <c r="D1576">
        <v>4.21</v>
      </c>
      <c r="E1576">
        <v>20</v>
      </c>
      <c r="G1576" t="s">
        <v>189</v>
      </c>
      <c r="I1576" t="s">
        <v>190</v>
      </c>
      <c r="K1576"/>
      <c r="L1576" t="s">
        <v>2258</v>
      </c>
      <c r="M1576" t="s">
        <v>120</v>
      </c>
      <c r="N1576">
        <v>5</v>
      </c>
      <c r="P1576" t="s">
        <v>27</v>
      </c>
      <c r="Q1576" t="s">
        <v>2259</v>
      </c>
      <c r="S1576" t="s">
        <v>29</v>
      </c>
    </row>
    <row r="1577" spans="1:19" hidden="1" x14ac:dyDescent="0.2">
      <c r="A1577">
        <v>641</v>
      </c>
      <c r="B1577" t="s">
        <v>2260</v>
      </c>
      <c r="C1577" t="s">
        <v>20</v>
      </c>
      <c r="D1577">
        <v>4.78</v>
      </c>
      <c r="E1577">
        <v>20</v>
      </c>
      <c r="G1577" t="s">
        <v>189</v>
      </c>
      <c r="I1577" t="s">
        <v>190</v>
      </c>
      <c r="K1577"/>
      <c r="L1577" t="s">
        <v>2261</v>
      </c>
      <c r="M1577" t="s">
        <v>26</v>
      </c>
      <c r="N1577">
        <v>2</v>
      </c>
      <c r="P1577" t="s">
        <v>27</v>
      </c>
      <c r="Q1577" t="s">
        <v>2262</v>
      </c>
      <c r="S1577" t="s">
        <v>29</v>
      </c>
    </row>
    <row r="1578" spans="1:19" hidden="1" x14ac:dyDescent="0.2">
      <c r="A1578">
        <v>642</v>
      </c>
      <c r="B1578" t="s">
        <v>2263</v>
      </c>
      <c r="C1578" t="s">
        <v>20</v>
      </c>
      <c r="D1578">
        <v>4.32</v>
      </c>
      <c r="E1578">
        <v>20</v>
      </c>
      <c r="G1578" t="s">
        <v>189</v>
      </c>
      <c r="I1578" t="s">
        <v>190</v>
      </c>
      <c r="K1578"/>
      <c r="L1578" t="s">
        <v>2264</v>
      </c>
      <c r="M1578" t="s">
        <v>771</v>
      </c>
      <c r="N1578">
        <v>4</v>
      </c>
      <c r="P1578" t="s">
        <v>27</v>
      </c>
      <c r="Q1578" t="s">
        <v>2265</v>
      </c>
      <c r="S1578" t="s">
        <v>29</v>
      </c>
    </row>
    <row r="1579" spans="1:19" hidden="1" x14ac:dyDescent="0.2">
      <c r="A1579">
        <v>643</v>
      </c>
      <c r="B1579" t="s">
        <v>2266</v>
      </c>
      <c r="C1579" t="s">
        <v>20</v>
      </c>
      <c r="D1579">
        <v>7.9820000000000002</v>
      </c>
      <c r="E1579" t="s">
        <v>2267</v>
      </c>
      <c r="F1579" t="s">
        <v>2268</v>
      </c>
      <c r="G1579" t="s">
        <v>1423</v>
      </c>
      <c r="H1579" t="s">
        <v>46</v>
      </c>
      <c r="I1579" t="s">
        <v>2269</v>
      </c>
      <c r="K1579"/>
      <c r="L1579" t="s">
        <v>2270</v>
      </c>
      <c r="M1579" t="s">
        <v>26</v>
      </c>
      <c r="N1579">
        <v>2</v>
      </c>
      <c r="P1579" t="s">
        <v>27</v>
      </c>
      <c r="Q1579" t="s">
        <v>2271</v>
      </c>
      <c r="S1579" t="s">
        <v>29</v>
      </c>
    </row>
    <row r="1580" spans="1:19" hidden="1" x14ac:dyDescent="0.2">
      <c r="A1580">
        <v>644</v>
      </c>
      <c r="B1580" t="s">
        <v>2272</v>
      </c>
      <c r="C1580" t="s">
        <v>20</v>
      </c>
      <c r="D1580">
        <v>8.2029999999999994</v>
      </c>
      <c r="E1580" t="s">
        <v>2267</v>
      </c>
      <c r="F1580" t="s">
        <v>2268</v>
      </c>
      <c r="G1580" t="s">
        <v>1423</v>
      </c>
      <c r="H1580" t="s">
        <v>46</v>
      </c>
      <c r="I1580" t="s">
        <v>2269</v>
      </c>
      <c r="K1580"/>
      <c r="L1580" t="s">
        <v>2273</v>
      </c>
      <c r="M1580" t="s">
        <v>26</v>
      </c>
      <c r="N1580">
        <v>2</v>
      </c>
      <c r="P1580" t="s">
        <v>27</v>
      </c>
      <c r="Q1580" t="s">
        <v>2274</v>
      </c>
      <c r="S1580" t="s">
        <v>29</v>
      </c>
    </row>
    <row r="1581" spans="1:19" hidden="1" x14ac:dyDescent="0.2">
      <c r="A1581">
        <v>645</v>
      </c>
      <c r="B1581" t="s">
        <v>2275</v>
      </c>
      <c r="C1581" t="s">
        <v>20</v>
      </c>
      <c r="D1581">
        <v>4.0999999999999996</v>
      </c>
      <c r="E1581">
        <v>25</v>
      </c>
      <c r="F1581" t="s">
        <v>2276</v>
      </c>
      <c r="G1581" t="s">
        <v>1430</v>
      </c>
      <c r="H1581" t="s">
        <v>23</v>
      </c>
      <c r="I1581" t="s">
        <v>1431</v>
      </c>
      <c r="K1581" t="s">
        <v>2277</v>
      </c>
      <c r="L1581" t="s">
        <v>2278</v>
      </c>
      <c r="M1581" t="s">
        <v>120</v>
      </c>
      <c r="N1581">
        <v>5</v>
      </c>
      <c r="P1581" t="s">
        <v>27</v>
      </c>
      <c r="Q1581" t="s">
        <v>2279</v>
      </c>
      <c r="S1581" t="s">
        <v>29</v>
      </c>
    </row>
    <row r="1582" spans="1:19" hidden="1" x14ac:dyDescent="0.2">
      <c r="A1582">
        <v>646</v>
      </c>
      <c r="B1582" t="s">
        <v>2280</v>
      </c>
      <c r="C1582" t="s">
        <v>20</v>
      </c>
      <c r="D1582">
        <v>-2.48</v>
      </c>
      <c r="E1582" t="s">
        <v>1512</v>
      </c>
      <c r="F1582" t="s">
        <v>1623</v>
      </c>
      <c r="G1582" t="s">
        <v>75</v>
      </c>
      <c r="H1582" t="s">
        <v>23</v>
      </c>
      <c r="I1582" t="s">
        <v>2281</v>
      </c>
      <c r="K1582"/>
      <c r="L1582" t="s">
        <v>2282</v>
      </c>
      <c r="M1582" t="s">
        <v>120</v>
      </c>
      <c r="N1582">
        <v>5</v>
      </c>
      <c r="P1582" t="s">
        <v>27</v>
      </c>
      <c r="Q1582" t="s">
        <v>2283</v>
      </c>
      <c r="S1582" t="s">
        <v>29</v>
      </c>
    </row>
    <row r="1583" spans="1:19" hidden="1" x14ac:dyDescent="0.2">
      <c r="A1583">
        <v>647</v>
      </c>
      <c r="B1583" t="s">
        <v>2284</v>
      </c>
      <c r="C1583" t="s">
        <v>20</v>
      </c>
      <c r="D1583">
        <v>2.82</v>
      </c>
      <c r="E1583">
        <v>25</v>
      </c>
      <c r="F1583" t="s">
        <v>2285</v>
      </c>
      <c r="G1583" t="s">
        <v>75</v>
      </c>
      <c r="H1583" t="s">
        <v>46</v>
      </c>
      <c r="I1583" t="s">
        <v>1509</v>
      </c>
      <c r="K1583" t="s">
        <v>2286</v>
      </c>
      <c r="L1583" t="s">
        <v>2287</v>
      </c>
      <c r="M1583" t="s">
        <v>120</v>
      </c>
      <c r="N1583">
        <v>5</v>
      </c>
      <c r="P1583" t="s">
        <v>27</v>
      </c>
      <c r="Q1583" t="s">
        <v>2288</v>
      </c>
      <c r="S1583" t="s">
        <v>29</v>
      </c>
    </row>
    <row r="1584" spans="1:19" hidden="1" x14ac:dyDescent="0.2">
      <c r="A1584">
        <v>647</v>
      </c>
      <c r="B1584" t="s">
        <v>2284</v>
      </c>
      <c r="C1584" t="s">
        <v>20</v>
      </c>
      <c r="D1584">
        <v>2.76</v>
      </c>
      <c r="E1584" t="s">
        <v>1620</v>
      </c>
      <c r="F1584" t="s">
        <v>1621</v>
      </c>
      <c r="G1584" t="s">
        <v>75</v>
      </c>
      <c r="H1584" t="s">
        <v>46</v>
      </c>
      <c r="I1584" t="s">
        <v>1622</v>
      </c>
      <c r="K1584" t="s">
        <v>2286</v>
      </c>
      <c r="L1584" t="s">
        <v>2287</v>
      </c>
      <c r="M1584" t="s">
        <v>120</v>
      </c>
      <c r="N1584">
        <v>5</v>
      </c>
      <c r="P1584" t="s">
        <v>27</v>
      </c>
      <c r="Q1584" t="s">
        <v>2288</v>
      </c>
      <c r="S1584" t="s">
        <v>29</v>
      </c>
    </row>
    <row r="1585" spans="1:19" hidden="1" x14ac:dyDescent="0.2">
      <c r="A1585">
        <v>647</v>
      </c>
      <c r="B1585" t="s">
        <v>2284</v>
      </c>
      <c r="C1585" t="s">
        <v>20</v>
      </c>
      <c r="D1585">
        <v>2.79</v>
      </c>
      <c r="E1585" t="s">
        <v>1620</v>
      </c>
      <c r="F1585" t="s">
        <v>1623</v>
      </c>
      <c r="G1585" t="s">
        <v>75</v>
      </c>
      <c r="H1585" t="s">
        <v>46</v>
      </c>
      <c r="I1585" t="s">
        <v>1622</v>
      </c>
      <c r="K1585" t="s">
        <v>2286</v>
      </c>
      <c r="L1585" t="s">
        <v>2287</v>
      </c>
      <c r="M1585" t="s">
        <v>120</v>
      </c>
      <c r="N1585">
        <v>5</v>
      </c>
      <c r="P1585" t="s">
        <v>27</v>
      </c>
      <c r="Q1585" t="s">
        <v>2288</v>
      </c>
      <c r="S1585" t="s">
        <v>29</v>
      </c>
    </row>
    <row r="1586" spans="1:19" hidden="1" x14ac:dyDescent="0.2">
      <c r="A1586">
        <v>647</v>
      </c>
      <c r="B1586" t="s">
        <v>2284</v>
      </c>
      <c r="C1586" t="s">
        <v>20</v>
      </c>
      <c r="D1586">
        <v>3.33</v>
      </c>
      <c r="E1586" t="s">
        <v>1620</v>
      </c>
      <c r="F1586" t="s">
        <v>1730</v>
      </c>
      <c r="G1586" t="s">
        <v>75</v>
      </c>
      <c r="H1586" t="s">
        <v>46</v>
      </c>
      <c r="I1586" t="s">
        <v>1622</v>
      </c>
      <c r="K1586" t="s">
        <v>2286</v>
      </c>
      <c r="L1586" t="s">
        <v>2287</v>
      </c>
      <c r="M1586" t="s">
        <v>120</v>
      </c>
      <c r="N1586">
        <v>5</v>
      </c>
      <c r="P1586" t="s">
        <v>27</v>
      </c>
      <c r="Q1586" t="s">
        <v>2288</v>
      </c>
      <c r="S1586" t="s">
        <v>29</v>
      </c>
    </row>
    <row r="1587" spans="1:19" hidden="1" x14ac:dyDescent="0.2">
      <c r="A1587">
        <v>647</v>
      </c>
      <c r="B1587" t="s">
        <v>2284</v>
      </c>
      <c r="C1587" t="s">
        <v>20</v>
      </c>
      <c r="D1587">
        <v>3.32</v>
      </c>
      <c r="E1587" t="s">
        <v>1620</v>
      </c>
      <c r="F1587" t="s">
        <v>1746</v>
      </c>
      <c r="G1587" t="s">
        <v>75</v>
      </c>
      <c r="H1587" t="s">
        <v>46</v>
      </c>
      <c r="I1587" t="s">
        <v>1622</v>
      </c>
      <c r="K1587" t="s">
        <v>2286</v>
      </c>
      <c r="L1587" t="s">
        <v>2287</v>
      </c>
      <c r="M1587" t="s">
        <v>120</v>
      </c>
      <c r="N1587">
        <v>5</v>
      </c>
      <c r="P1587" t="s">
        <v>27</v>
      </c>
      <c r="Q1587" t="s">
        <v>2288</v>
      </c>
      <c r="S1587" t="s">
        <v>29</v>
      </c>
    </row>
    <row r="1588" spans="1:19" hidden="1" x14ac:dyDescent="0.2">
      <c r="A1588">
        <v>647</v>
      </c>
      <c r="B1588" t="s">
        <v>2284</v>
      </c>
      <c r="C1588" t="s">
        <v>20</v>
      </c>
      <c r="D1588">
        <v>2.9</v>
      </c>
      <c r="E1588" t="s">
        <v>86</v>
      </c>
      <c r="F1588" t="s">
        <v>145</v>
      </c>
      <c r="G1588" t="s">
        <v>31</v>
      </c>
      <c r="H1588" t="s">
        <v>23</v>
      </c>
      <c r="I1588" t="s">
        <v>2289</v>
      </c>
      <c r="K1588" t="s">
        <v>2286</v>
      </c>
      <c r="L1588" t="s">
        <v>2287</v>
      </c>
      <c r="M1588" t="s">
        <v>120</v>
      </c>
      <c r="N1588">
        <v>5</v>
      </c>
      <c r="P1588" t="s">
        <v>27</v>
      </c>
      <c r="Q1588" t="s">
        <v>2288</v>
      </c>
      <c r="S1588" t="s">
        <v>29</v>
      </c>
    </row>
    <row r="1589" spans="1:19" hidden="1" x14ac:dyDescent="0.2">
      <c r="A1589">
        <v>647</v>
      </c>
      <c r="B1589" t="s">
        <v>2284</v>
      </c>
      <c r="C1589" t="s">
        <v>20</v>
      </c>
      <c r="D1589">
        <v>2.8</v>
      </c>
      <c r="E1589">
        <v>10.5</v>
      </c>
      <c r="F1589" t="s">
        <v>2285</v>
      </c>
      <c r="G1589" t="s">
        <v>75</v>
      </c>
      <c r="H1589" t="s">
        <v>23</v>
      </c>
      <c r="I1589" t="s">
        <v>1514</v>
      </c>
      <c r="K1589" t="s">
        <v>2286</v>
      </c>
      <c r="L1589" t="s">
        <v>2287</v>
      </c>
      <c r="M1589" t="s">
        <v>120</v>
      </c>
      <c r="N1589">
        <v>5</v>
      </c>
      <c r="P1589" t="s">
        <v>27</v>
      </c>
      <c r="Q1589" t="s">
        <v>2288</v>
      </c>
      <c r="S1589" t="s">
        <v>29</v>
      </c>
    </row>
    <row r="1590" spans="1:19" hidden="1" x14ac:dyDescent="0.2">
      <c r="A1590">
        <v>648</v>
      </c>
      <c r="B1590" t="s">
        <v>2290</v>
      </c>
      <c r="C1590" t="s">
        <v>20</v>
      </c>
      <c r="D1590">
        <v>2.88</v>
      </c>
      <c r="E1590" t="s">
        <v>86</v>
      </c>
      <c r="F1590" t="s">
        <v>145</v>
      </c>
      <c r="G1590" t="s">
        <v>31</v>
      </c>
      <c r="H1590" t="s">
        <v>23</v>
      </c>
      <c r="I1590" t="s">
        <v>2289</v>
      </c>
      <c r="K1590"/>
      <c r="L1590" t="s">
        <v>2291</v>
      </c>
      <c r="M1590" t="s">
        <v>26</v>
      </c>
      <c r="N1590">
        <v>2</v>
      </c>
      <c r="P1590" t="s">
        <v>27</v>
      </c>
      <c r="Q1590" t="s">
        <v>2292</v>
      </c>
      <c r="S1590" t="s">
        <v>29</v>
      </c>
    </row>
    <row r="1591" spans="1:19" hidden="1" x14ac:dyDescent="0.2">
      <c r="A1591">
        <v>649</v>
      </c>
      <c r="B1591" t="s">
        <v>2293</v>
      </c>
      <c r="C1591" t="s">
        <v>20</v>
      </c>
      <c r="D1591">
        <v>3.04</v>
      </c>
      <c r="E1591" t="s">
        <v>86</v>
      </c>
      <c r="F1591" t="s">
        <v>145</v>
      </c>
      <c r="G1591" t="s">
        <v>31</v>
      </c>
      <c r="H1591" t="s">
        <v>23</v>
      </c>
      <c r="I1591" t="s">
        <v>2289</v>
      </c>
      <c r="K1591"/>
      <c r="L1591" t="s">
        <v>2294</v>
      </c>
      <c r="M1591" t="s">
        <v>26</v>
      </c>
      <c r="N1591">
        <v>2</v>
      </c>
      <c r="P1591" t="s">
        <v>27</v>
      </c>
      <c r="Q1591" t="s">
        <v>2295</v>
      </c>
      <c r="S1591" t="s">
        <v>29</v>
      </c>
    </row>
    <row r="1592" spans="1:19" hidden="1" x14ac:dyDescent="0.2">
      <c r="A1592">
        <v>650</v>
      </c>
      <c r="B1592" t="s">
        <v>2296</v>
      </c>
      <c r="C1592" t="s">
        <v>20</v>
      </c>
      <c r="D1592">
        <v>1.52</v>
      </c>
      <c r="F1592" t="s">
        <v>2297</v>
      </c>
      <c r="G1592" t="s">
        <v>75</v>
      </c>
      <c r="H1592" t="s">
        <v>23</v>
      </c>
      <c r="I1592" t="s">
        <v>1514</v>
      </c>
      <c r="K1592"/>
      <c r="L1592" t="s">
        <v>2298</v>
      </c>
      <c r="M1592" t="s">
        <v>120</v>
      </c>
      <c r="N1592">
        <v>5</v>
      </c>
      <c r="P1592" t="s">
        <v>27</v>
      </c>
      <c r="Q1592" t="s">
        <v>2299</v>
      </c>
      <c r="S1592" t="s">
        <v>29</v>
      </c>
    </row>
    <row r="1593" spans="1:19" hidden="1" x14ac:dyDescent="0.2">
      <c r="A1593">
        <v>650</v>
      </c>
      <c r="B1593" t="s">
        <v>2296</v>
      </c>
      <c r="C1593" t="s">
        <v>20</v>
      </c>
      <c r="D1593">
        <v>0.99</v>
      </c>
      <c r="E1593" t="s">
        <v>1620</v>
      </c>
      <c r="F1593" t="s">
        <v>1621</v>
      </c>
      <c r="G1593" t="s">
        <v>75</v>
      </c>
      <c r="H1593" t="s">
        <v>46</v>
      </c>
      <c r="I1593" t="s">
        <v>1622</v>
      </c>
      <c r="K1593"/>
      <c r="L1593" t="s">
        <v>2298</v>
      </c>
      <c r="M1593" t="s">
        <v>120</v>
      </c>
      <c r="N1593">
        <v>5</v>
      </c>
      <c r="P1593" t="s">
        <v>27</v>
      </c>
      <c r="Q1593" t="s">
        <v>2299</v>
      </c>
      <c r="S1593" t="s">
        <v>29</v>
      </c>
    </row>
    <row r="1594" spans="1:19" hidden="1" x14ac:dyDescent="0.2">
      <c r="A1594">
        <v>650</v>
      </c>
      <c r="B1594" t="s">
        <v>2296</v>
      </c>
      <c r="C1594" t="s">
        <v>20</v>
      </c>
      <c r="D1594">
        <v>1.55</v>
      </c>
      <c r="E1594" t="s">
        <v>1620</v>
      </c>
      <c r="F1594" t="s">
        <v>1730</v>
      </c>
      <c r="G1594" t="s">
        <v>75</v>
      </c>
      <c r="H1594" t="s">
        <v>46</v>
      </c>
      <c r="I1594" t="s">
        <v>1622</v>
      </c>
      <c r="K1594"/>
      <c r="L1594" t="s">
        <v>2298</v>
      </c>
      <c r="M1594" t="s">
        <v>120</v>
      </c>
      <c r="N1594">
        <v>5</v>
      </c>
      <c r="P1594" t="s">
        <v>27</v>
      </c>
      <c r="Q1594" t="s">
        <v>2299</v>
      </c>
      <c r="S1594" t="s">
        <v>29</v>
      </c>
    </row>
    <row r="1595" spans="1:19" hidden="1" x14ac:dyDescent="0.2">
      <c r="A1595">
        <v>652</v>
      </c>
      <c r="B1595" t="s">
        <v>2300</v>
      </c>
      <c r="C1595" t="s">
        <v>20</v>
      </c>
      <c r="D1595">
        <v>2.64</v>
      </c>
      <c r="E1595" t="s">
        <v>363</v>
      </c>
      <c r="F1595" t="s">
        <v>2301</v>
      </c>
      <c r="G1595" t="s">
        <v>1440</v>
      </c>
      <c r="H1595" t="s">
        <v>23</v>
      </c>
      <c r="I1595" t="s">
        <v>2302</v>
      </c>
      <c r="K1595"/>
      <c r="L1595" t="s">
        <v>2303</v>
      </c>
      <c r="M1595" t="s">
        <v>26</v>
      </c>
      <c r="N1595">
        <v>2</v>
      </c>
      <c r="P1595" t="s">
        <v>27</v>
      </c>
      <c r="Q1595" t="s">
        <v>2304</v>
      </c>
      <c r="S1595" t="s">
        <v>29</v>
      </c>
    </row>
    <row r="1596" spans="1:19" hidden="1" x14ac:dyDescent="0.2">
      <c r="A1596">
        <v>653</v>
      </c>
      <c r="B1596" t="s">
        <v>2305</v>
      </c>
      <c r="C1596" t="s">
        <v>20</v>
      </c>
      <c r="D1596">
        <v>2.35</v>
      </c>
      <c r="E1596" t="s">
        <v>363</v>
      </c>
      <c r="F1596" t="s">
        <v>2301</v>
      </c>
      <c r="G1596" t="s">
        <v>1440</v>
      </c>
      <c r="H1596" t="s">
        <v>23</v>
      </c>
      <c r="I1596" t="s">
        <v>2302</v>
      </c>
      <c r="K1596"/>
      <c r="L1596" t="s">
        <v>2306</v>
      </c>
      <c r="M1596" t="s">
        <v>26</v>
      </c>
      <c r="N1596">
        <v>2</v>
      </c>
      <c r="P1596" t="s">
        <v>27</v>
      </c>
      <c r="Q1596" t="s">
        <v>2307</v>
      </c>
      <c r="S1596" t="s">
        <v>29</v>
      </c>
    </row>
    <row r="1597" spans="1:19" hidden="1" x14ac:dyDescent="0.2">
      <c r="A1597">
        <v>654</v>
      </c>
      <c r="B1597" t="s">
        <v>2308</v>
      </c>
      <c r="C1597" t="s">
        <v>20</v>
      </c>
      <c r="D1597">
        <v>-1.26</v>
      </c>
      <c r="E1597" t="s">
        <v>1512</v>
      </c>
      <c r="F1597" t="s">
        <v>1623</v>
      </c>
      <c r="G1597" t="s">
        <v>75</v>
      </c>
      <c r="H1597" t="s">
        <v>23</v>
      </c>
      <c r="I1597" t="s">
        <v>2281</v>
      </c>
      <c r="K1597"/>
      <c r="L1597" t="s">
        <v>2309</v>
      </c>
      <c r="M1597" t="s">
        <v>26</v>
      </c>
      <c r="N1597">
        <v>2</v>
      </c>
      <c r="P1597" t="s">
        <v>27</v>
      </c>
      <c r="Q1597" t="s">
        <v>2310</v>
      </c>
      <c r="S1597" t="s">
        <v>29</v>
      </c>
    </row>
    <row r="1598" spans="1:19" hidden="1" x14ac:dyDescent="0.2">
      <c r="A1598">
        <v>654</v>
      </c>
      <c r="B1598" t="s">
        <v>2308</v>
      </c>
      <c r="C1598" t="s">
        <v>77</v>
      </c>
      <c r="D1598">
        <v>8.1999999999999993</v>
      </c>
      <c r="E1598" t="s">
        <v>2311</v>
      </c>
      <c r="F1598" t="s">
        <v>1843</v>
      </c>
      <c r="G1598" t="s">
        <v>31</v>
      </c>
      <c r="H1598" t="s">
        <v>23</v>
      </c>
      <c r="I1598" t="s">
        <v>2281</v>
      </c>
      <c r="K1598"/>
      <c r="L1598" t="s">
        <v>2309</v>
      </c>
      <c r="M1598" t="s">
        <v>26</v>
      </c>
      <c r="N1598">
        <v>2</v>
      </c>
      <c r="P1598" t="s">
        <v>27</v>
      </c>
      <c r="Q1598" t="s">
        <v>2310</v>
      </c>
      <c r="S1598" t="s">
        <v>29</v>
      </c>
    </row>
    <row r="1599" spans="1:19" hidden="1" x14ac:dyDescent="0.2">
      <c r="A1599">
        <v>655</v>
      </c>
      <c r="B1599" t="s">
        <v>2312</v>
      </c>
      <c r="C1599" t="s">
        <v>20</v>
      </c>
      <c r="D1599">
        <v>-1.64</v>
      </c>
      <c r="E1599" t="s">
        <v>1512</v>
      </c>
      <c r="F1599" t="s">
        <v>1623</v>
      </c>
      <c r="G1599" t="s">
        <v>75</v>
      </c>
      <c r="H1599" t="s">
        <v>23</v>
      </c>
      <c r="I1599" t="s">
        <v>2281</v>
      </c>
      <c r="K1599"/>
      <c r="L1599" t="s">
        <v>2313</v>
      </c>
      <c r="M1599" t="s">
        <v>26</v>
      </c>
      <c r="N1599">
        <v>2</v>
      </c>
      <c r="P1599" t="s">
        <v>27</v>
      </c>
      <c r="Q1599" t="s">
        <v>2314</v>
      </c>
      <c r="S1599" t="s">
        <v>29</v>
      </c>
    </row>
    <row r="1600" spans="1:19" hidden="1" x14ac:dyDescent="0.2">
      <c r="A1600">
        <v>655</v>
      </c>
      <c r="B1600" t="s">
        <v>2312</v>
      </c>
      <c r="C1600" t="s">
        <v>77</v>
      </c>
      <c r="D1600">
        <v>7.9</v>
      </c>
      <c r="E1600" t="s">
        <v>2311</v>
      </c>
      <c r="F1600" t="s">
        <v>1843</v>
      </c>
      <c r="G1600" t="s">
        <v>31</v>
      </c>
      <c r="H1600" t="s">
        <v>23</v>
      </c>
      <c r="I1600" t="s">
        <v>2281</v>
      </c>
      <c r="K1600"/>
      <c r="L1600" t="s">
        <v>2313</v>
      </c>
      <c r="M1600" t="s">
        <v>26</v>
      </c>
      <c r="N1600">
        <v>2</v>
      </c>
      <c r="P1600" t="s">
        <v>27</v>
      </c>
      <c r="Q1600" t="s">
        <v>2314</v>
      </c>
      <c r="S1600" t="s">
        <v>29</v>
      </c>
    </row>
    <row r="1601" spans="1:19" hidden="1" x14ac:dyDescent="0.2">
      <c r="A1601">
        <v>656</v>
      </c>
      <c r="B1601" t="s">
        <v>2315</v>
      </c>
      <c r="C1601" t="s">
        <v>2316</v>
      </c>
      <c r="D1601">
        <v>2</v>
      </c>
      <c r="F1601" t="s">
        <v>1694</v>
      </c>
      <c r="G1601" t="s">
        <v>75</v>
      </c>
      <c r="H1601" t="s">
        <v>23</v>
      </c>
      <c r="I1601" t="s">
        <v>2317</v>
      </c>
      <c r="K1601"/>
      <c r="L1601" t="s">
        <v>2318</v>
      </c>
      <c r="M1601" t="s">
        <v>26</v>
      </c>
      <c r="N1601">
        <v>2</v>
      </c>
      <c r="P1601" t="s">
        <v>27</v>
      </c>
      <c r="Q1601" t="s">
        <v>2319</v>
      </c>
      <c r="S1601" t="s">
        <v>29</v>
      </c>
    </row>
    <row r="1602" spans="1:19" hidden="1" x14ac:dyDescent="0.2">
      <c r="A1602">
        <v>656</v>
      </c>
      <c r="B1602" t="s">
        <v>2315</v>
      </c>
      <c r="C1602" t="s">
        <v>73</v>
      </c>
      <c r="D1602">
        <v>-4.72</v>
      </c>
      <c r="F1602" t="s">
        <v>2320</v>
      </c>
      <c r="G1602" t="s">
        <v>31</v>
      </c>
      <c r="H1602" t="s">
        <v>23</v>
      </c>
      <c r="I1602" t="s">
        <v>2317</v>
      </c>
      <c r="K1602"/>
      <c r="L1602" t="s">
        <v>2318</v>
      </c>
      <c r="M1602" t="s">
        <v>26</v>
      </c>
      <c r="N1602">
        <v>2</v>
      </c>
      <c r="P1602" t="s">
        <v>27</v>
      </c>
      <c r="Q1602" t="s">
        <v>2319</v>
      </c>
      <c r="S1602" t="s">
        <v>29</v>
      </c>
    </row>
    <row r="1603" spans="1:19" hidden="1" x14ac:dyDescent="0.2">
      <c r="A1603">
        <v>657</v>
      </c>
      <c r="B1603" t="s">
        <v>2321</v>
      </c>
      <c r="C1603" t="s">
        <v>20</v>
      </c>
      <c r="D1603">
        <v>-1.89</v>
      </c>
      <c r="E1603">
        <v>20</v>
      </c>
      <c r="F1603" t="s">
        <v>2322</v>
      </c>
      <c r="G1603" t="s">
        <v>75</v>
      </c>
      <c r="I1603" t="s">
        <v>2323</v>
      </c>
      <c r="K1603"/>
      <c r="L1603" t="s">
        <v>2324</v>
      </c>
      <c r="M1603" t="s">
        <v>26</v>
      </c>
      <c r="N1603">
        <v>2</v>
      </c>
      <c r="P1603" t="s">
        <v>27</v>
      </c>
      <c r="Q1603" t="s">
        <v>2325</v>
      </c>
      <c r="S1603" t="s">
        <v>29</v>
      </c>
    </row>
    <row r="1604" spans="1:19" hidden="1" x14ac:dyDescent="0.2">
      <c r="A1604">
        <v>658</v>
      </c>
      <c r="B1604" t="s">
        <v>2326</v>
      </c>
      <c r="C1604" t="s">
        <v>20</v>
      </c>
      <c r="D1604">
        <v>-2.7</v>
      </c>
      <c r="E1604">
        <v>20</v>
      </c>
      <c r="F1604" t="s">
        <v>2322</v>
      </c>
      <c r="G1604" t="s">
        <v>75</v>
      </c>
      <c r="I1604" t="s">
        <v>2323</v>
      </c>
      <c r="K1604"/>
      <c r="L1604" t="s">
        <v>2327</v>
      </c>
      <c r="M1604" t="s">
        <v>26</v>
      </c>
      <c r="N1604">
        <v>2</v>
      </c>
      <c r="P1604" t="s">
        <v>27</v>
      </c>
      <c r="Q1604" t="s">
        <v>2328</v>
      </c>
      <c r="S1604" t="s">
        <v>29</v>
      </c>
    </row>
    <row r="1605" spans="1:19" hidden="1" x14ac:dyDescent="0.2">
      <c r="A1605">
        <v>659</v>
      </c>
      <c r="B1605" t="s">
        <v>2329</v>
      </c>
      <c r="C1605" t="s">
        <v>20</v>
      </c>
      <c r="D1605">
        <v>3.2989999999999999</v>
      </c>
      <c r="E1605">
        <v>18</v>
      </c>
      <c r="F1605" t="s">
        <v>2330</v>
      </c>
      <c r="G1605" t="s">
        <v>75</v>
      </c>
      <c r="H1605" t="s">
        <v>46</v>
      </c>
      <c r="I1605" t="s">
        <v>1575</v>
      </c>
      <c r="K1605"/>
      <c r="L1605" t="s">
        <v>2331</v>
      </c>
      <c r="M1605" t="s">
        <v>26</v>
      </c>
      <c r="N1605">
        <v>2</v>
      </c>
      <c r="P1605" t="s">
        <v>27</v>
      </c>
      <c r="Q1605" t="s">
        <v>2332</v>
      </c>
      <c r="S1605" t="s">
        <v>29</v>
      </c>
    </row>
    <row r="1606" spans="1:19" hidden="1" x14ac:dyDescent="0.2">
      <c r="A1606">
        <v>659</v>
      </c>
      <c r="B1606" t="s">
        <v>2329</v>
      </c>
      <c r="C1606" t="s">
        <v>20</v>
      </c>
      <c r="D1606">
        <v>3.226</v>
      </c>
      <c r="E1606">
        <v>25</v>
      </c>
      <c r="F1606" t="s">
        <v>2330</v>
      </c>
      <c r="G1606" t="s">
        <v>75</v>
      </c>
      <c r="H1606" t="s">
        <v>46</v>
      </c>
      <c r="I1606" t="s">
        <v>1575</v>
      </c>
      <c r="K1606"/>
      <c r="L1606" t="s">
        <v>2331</v>
      </c>
      <c r="M1606" t="s">
        <v>26</v>
      </c>
      <c r="N1606">
        <v>2</v>
      </c>
      <c r="P1606" t="s">
        <v>27</v>
      </c>
      <c r="Q1606" t="s">
        <v>2332</v>
      </c>
      <c r="S1606" t="s">
        <v>29</v>
      </c>
    </row>
    <row r="1607" spans="1:19" hidden="1" x14ac:dyDescent="0.2">
      <c r="A1607">
        <v>659</v>
      </c>
      <c r="B1607" t="s">
        <v>2329</v>
      </c>
      <c r="C1607" t="s">
        <v>20</v>
      </c>
      <c r="D1607">
        <v>3.1219999999999999</v>
      </c>
      <c r="E1607">
        <v>35</v>
      </c>
      <c r="F1607" t="s">
        <v>2330</v>
      </c>
      <c r="G1607" t="s">
        <v>75</v>
      </c>
      <c r="H1607" t="s">
        <v>46</v>
      </c>
      <c r="I1607" t="s">
        <v>1575</v>
      </c>
      <c r="K1607"/>
      <c r="L1607" t="s">
        <v>2331</v>
      </c>
      <c r="M1607" t="s">
        <v>26</v>
      </c>
      <c r="N1607">
        <v>2</v>
      </c>
      <c r="P1607" t="s">
        <v>27</v>
      </c>
      <c r="Q1607" t="s">
        <v>2332</v>
      </c>
      <c r="S1607" t="s">
        <v>29</v>
      </c>
    </row>
    <row r="1608" spans="1:19" hidden="1" x14ac:dyDescent="0.2">
      <c r="A1608">
        <v>659</v>
      </c>
      <c r="B1608" t="s">
        <v>2329</v>
      </c>
      <c r="C1608" t="s">
        <v>73</v>
      </c>
      <c r="D1608">
        <v>-1.3</v>
      </c>
      <c r="E1608">
        <v>20</v>
      </c>
      <c r="F1608" t="s">
        <v>2330</v>
      </c>
      <c r="G1608" t="s">
        <v>75</v>
      </c>
      <c r="H1608" t="s">
        <v>23</v>
      </c>
      <c r="I1608" t="s">
        <v>1575</v>
      </c>
      <c r="K1608"/>
      <c r="L1608" t="s">
        <v>2331</v>
      </c>
      <c r="M1608" t="s">
        <v>26</v>
      </c>
      <c r="N1608">
        <v>2</v>
      </c>
      <c r="P1608" t="s">
        <v>27</v>
      </c>
      <c r="Q1608" t="s">
        <v>2332</v>
      </c>
      <c r="S1608" t="s">
        <v>29</v>
      </c>
    </row>
    <row r="1609" spans="1:19" hidden="1" x14ac:dyDescent="0.2">
      <c r="A1609">
        <v>659</v>
      </c>
      <c r="B1609" t="s">
        <v>2329</v>
      </c>
      <c r="C1609" t="s">
        <v>20</v>
      </c>
      <c r="D1609">
        <v>3.5</v>
      </c>
      <c r="E1609" t="s">
        <v>1512</v>
      </c>
      <c r="F1609" t="s">
        <v>1843</v>
      </c>
      <c r="G1609" t="s">
        <v>31</v>
      </c>
      <c r="H1609" t="s">
        <v>23</v>
      </c>
      <c r="I1609" t="s">
        <v>2281</v>
      </c>
      <c r="K1609"/>
      <c r="L1609" t="s">
        <v>2331</v>
      </c>
      <c r="M1609" t="s">
        <v>26</v>
      </c>
      <c r="N1609">
        <v>2</v>
      </c>
      <c r="P1609" t="s">
        <v>27</v>
      </c>
      <c r="Q1609" t="s">
        <v>2332</v>
      </c>
      <c r="S1609" t="s">
        <v>29</v>
      </c>
    </row>
    <row r="1610" spans="1:19" hidden="1" x14ac:dyDescent="0.2">
      <c r="A1610">
        <v>659</v>
      </c>
      <c r="B1610" t="s">
        <v>2329</v>
      </c>
      <c r="C1610" t="s">
        <v>73</v>
      </c>
      <c r="D1610">
        <v>-4.37</v>
      </c>
      <c r="E1610" t="s">
        <v>2311</v>
      </c>
      <c r="F1610" t="s">
        <v>2320</v>
      </c>
      <c r="G1610" t="s">
        <v>75</v>
      </c>
      <c r="H1610" t="s">
        <v>23</v>
      </c>
      <c r="I1610" t="s">
        <v>2281</v>
      </c>
      <c r="K1610"/>
      <c r="L1610" t="s">
        <v>2331</v>
      </c>
      <c r="M1610" t="s">
        <v>26</v>
      </c>
      <c r="N1610">
        <v>2</v>
      </c>
      <c r="P1610" t="s">
        <v>27</v>
      </c>
      <c r="Q1610" t="s">
        <v>2332</v>
      </c>
      <c r="S1610" t="s">
        <v>29</v>
      </c>
    </row>
    <row r="1611" spans="1:19" hidden="1" x14ac:dyDescent="0.2">
      <c r="A1611">
        <v>659</v>
      </c>
      <c r="B1611" t="s">
        <v>2329</v>
      </c>
      <c r="C1611" t="s">
        <v>2316</v>
      </c>
      <c r="D1611">
        <v>2.27</v>
      </c>
      <c r="F1611" t="s">
        <v>1694</v>
      </c>
      <c r="G1611" t="s">
        <v>31</v>
      </c>
      <c r="H1611" t="s">
        <v>23</v>
      </c>
      <c r="I1611" t="s">
        <v>2317</v>
      </c>
      <c r="K1611"/>
      <c r="L1611" t="s">
        <v>2331</v>
      </c>
      <c r="M1611" t="s">
        <v>26</v>
      </c>
      <c r="N1611">
        <v>2</v>
      </c>
      <c r="P1611" t="s">
        <v>27</v>
      </c>
      <c r="Q1611" t="s">
        <v>2332</v>
      </c>
      <c r="S1611" t="s">
        <v>29</v>
      </c>
    </row>
    <row r="1612" spans="1:19" hidden="1" x14ac:dyDescent="0.2">
      <c r="A1612">
        <v>659</v>
      </c>
      <c r="B1612" t="s">
        <v>2329</v>
      </c>
      <c r="C1612" t="s">
        <v>73</v>
      </c>
      <c r="D1612">
        <v>-4.5</v>
      </c>
      <c r="F1612" t="s">
        <v>2320</v>
      </c>
      <c r="G1612" t="s">
        <v>75</v>
      </c>
      <c r="H1612" t="s">
        <v>23</v>
      </c>
      <c r="I1612" t="s">
        <v>2317</v>
      </c>
      <c r="K1612"/>
      <c r="L1612" t="s">
        <v>2331</v>
      </c>
      <c r="M1612" t="s">
        <v>26</v>
      </c>
      <c r="N1612">
        <v>2</v>
      </c>
      <c r="P1612" t="s">
        <v>27</v>
      </c>
      <c r="Q1612" t="s">
        <v>2332</v>
      </c>
      <c r="S1612" t="s">
        <v>29</v>
      </c>
    </row>
    <row r="1613" spans="1:19" hidden="1" x14ac:dyDescent="0.2">
      <c r="A1613">
        <v>659</v>
      </c>
      <c r="B1613" t="s">
        <v>2329</v>
      </c>
      <c r="C1613" t="s">
        <v>20</v>
      </c>
      <c r="D1613">
        <v>3.29</v>
      </c>
      <c r="E1613">
        <v>18</v>
      </c>
      <c r="F1613" t="s">
        <v>2330</v>
      </c>
      <c r="G1613" t="s">
        <v>75</v>
      </c>
      <c r="H1613" t="s">
        <v>23</v>
      </c>
      <c r="I1613" t="s">
        <v>2333</v>
      </c>
      <c r="K1613"/>
      <c r="L1613" t="s">
        <v>2331</v>
      </c>
      <c r="M1613" t="s">
        <v>26</v>
      </c>
      <c r="N1613">
        <v>2</v>
      </c>
      <c r="P1613" t="s">
        <v>27</v>
      </c>
      <c r="Q1613" t="s">
        <v>2332</v>
      </c>
      <c r="S1613" t="s">
        <v>29</v>
      </c>
    </row>
    <row r="1614" spans="1:19" hidden="1" x14ac:dyDescent="0.2">
      <c r="A1614">
        <v>660</v>
      </c>
      <c r="B1614" t="s">
        <v>2334</v>
      </c>
      <c r="C1614" t="s">
        <v>20</v>
      </c>
      <c r="D1614">
        <v>-1.81</v>
      </c>
      <c r="E1614" t="s">
        <v>1512</v>
      </c>
      <c r="F1614" t="s">
        <v>1623</v>
      </c>
      <c r="G1614" t="s">
        <v>75</v>
      </c>
      <c r="H1614" t="s">
        <v>23</v>
      </c>
      <c r="I1614" t="s">
        <v>2281</v>
      </c>
      <c r="K1614"/>
      <c r="L1614" t="s">
        <v>2335</v>
      </c>
      <c r="M1614" t="s">
        <v>26</v>
      </c>
      <c r="N1614">
        <v>2</v>
      </c>
      <c r="P1614" t="s">
        <v>27</v>
      </c>
      <c r="Q1614" t="s">
        <v>2336</v>
      </c>
      <c r="S1614" t="s">
        <v>29</v>
      </c>
    </row>
    <row r="1615" spans="1:19" hidden="1" x14ac:dyDescent="0.2">
      <c r="A1615">
        <v>660</v>
      </c>
      <c r="B1615" t="s">
        <v>2334</v>
      </c>
      <c r="C1615" t="s">
        <v>73</v>
      </c>
      <c r="D1615">
        <v>3.4</v>
      </c>
      <c r="E1615" t="s">
        <v>2311</v>
      </c>
      <c r="F1615" t="s">
        <v>2337</v>
      </c>
      <c r="G1615" t="s">
        <v>31</v>
      </c>
      <c r="H1615" t="s">
        <v>23</v>
      </c>
      <c r="I1615" t="s">
        <v>2281</v>
      </c>
      <c r="K1615"/>
      <c r="L1615" t="s">
        <v>2335</v>
      </c>
      <c r="M1615" t="s">
        <v>26</v>
      </c>
      <c r="N1615">
        <v>2</v>
      </c>
      <c r="P1615" t="s">
        <v>27</v>
      </c>
      <c r="Q1615" t="s">
        <v>2336</v>
      </c>
      <c r="S1615" t="s">
        <v>29</v>
      </c>
    </row>
    <row r="1616" spans="1:19" hidden="1" x14ac:dyDescent="0.2">
      <c r="A1616">
        <v>660</v>
      </c>
      <c r="B1616" t="s">
        <v>2334</v>
      </c>
      <c r="C1616" t="s">
        <v>77</v>
      </c>
      <c r="D1616">
        <v>8.6</v>
      </c>
      <c r="E1616" t="s">
        <v>2311</v>
      </c>
      <c r="F1616" t="s">
        <v>2337</v>
      </c>
      <c r="G1616" t="s">
        <v>31</v>
      </c>
      <c r="H1616" t="s">
        <v>23</v>
      </c>
      <c r="I1616" t="s">
        <v>2281</v>
      </c>
      <c r="K1616"/>
      <c r="L1616" t="s">
        <v>2335</v>
      </c>
      <c r="M1616" t="s">
        <v>26</v>
      </c>
      <c r="N1616">
        <v>2</v>
      </c>
      <c r="P1616" t="s">
        <v>27</v>
      </c>
      <c r="Q1616" t="s">
        <v>2336</v>
      </c>
      <c r="S1616" t="s">
        <v>29</v>
      </c>
    </row>
    <row r="1617" spans="1:19" hidden="1" x14ac:dyDescent="0.2">
      <c r="A1617">
        <v>660</v>
      </c>
      <c r="B1617" t="s">
        <v>2334</v>
      </c>
      <c r="C1617" t="s">
        <v>20</v>
      </c>
      <c r="D1617">
        <v>2.95</v>
      </c>
      <c r="E1617">
        <v>20</v>
      </c>
      <c r="F1617" t="s">
        <v>2338</v>
      </c>
      <c r="G1617" t="s">
        <v>2339</v>
      </c>
      <c r="I1617" t="s">
        <v>2323</v>
      </c>
      <c r="K1617"/>
      <c r="L1617" t="s">
        <v>2335</v>
      </c>
      <c r="M1617" t="s">
        <v>26</v>
      </c>
      <c r="N1617">
        <v>2</v>
      </c>
      <c r="P1617" t="s">
        <v>27</v>
      </c>
      <c r="Q1617" t="s">
        <v>2336</v>
      </c>
      <c r="S1617" t="s">
        <v>29</v>
      </c>
    </row>
    <row r="1618" spans="1:19" hidden="1" x14ac:dyDescent="0.2">
      <c r="A1618">
        <v>660</v>
      </c>
      <c r="B1618" t="s">
        <v>2334</v>
      </c>
      <c r="C1618" t="s">
        <v>73</v>
      </c>
      <c r="D1618">
        <v>-2.2999999999999998</v>
      </c>
      <c r="E1618">
        <v>20</v>
      </c>
      <c r="F1618" t="s">
        <v>2338</v>
      </c>
      <c r="G1618" t="s">
        <v>2339</v>
      </c>
      <c r="I1618" t="s">
        <v>2323</v>
      </c>
      <c r="K1618"/>
      <c r="L1618" t="s">
        <v>2335</v>
      </c>
      <c r="M1618" t="s">
        <v>26</v>
      </c>
      <c r="N1618">
        <v>2</v>
      </c>
      <c r="P1618" t="s">
        <v>27</v>
      </c>
      <c r="Q1618" t="s">
        <v>2336</v>
      </c>
      <c r="S1618" t="s">
        <v>29</v>
      </c>
    </row>
    <row r="1619" spans="1:19" hidden="1" x14ac:dyDescent="0.2">
      <c r="A1619">
        <v>661</v>
      </c>
      <c r="B1619" t="s">
        <v>2340</v>
      </c>
      <c r="C1619" t="s">
        <v>2316</v>
      </c>
      <c r="D1619">
        <v>2.06</v>
      </c>
      <c r="F1619" t="s">
        <v>1694</v>
      </c>
      <c r="G1619" t="s">
        <v>31</v>
      </c>
      <c r="H1619" t="s">
        <v>23</v>
      </c>
      <c r="I1619" t="s">
        <v>2317</v>
      </c>
      <c r="K1619"/>
      <c r="L1619" t="s">
        <v>2341</v>
      </c>
      <c r="M1619" t="s">
        <v>26</v>
      </c>
      <c r="N1619">
        <v>2</v>
      </c>
      <c r="P1619" t="s">
        <v>27</v>
      </c>
      <c r="Q1619" t="s">
        <v>2342</v>
      </c>
      <c r="S1619" t="s">
        <v>29</v>
      </c>
    </row>
    <row r="1620" spans="1:19" hidden="1" x14ac:dyDescent="0.2">
      <c r="A1620">
        <v>661</v>
      </c>
      <c r="B1620" t="s">
        <v>2340</v>
      </c>
      <c r="C1620" t="s">
        <v>73</v>
      </c>
      <c r="D1620">
        <v>-4.9400000000000004</v>
      </c>
      <c r="F1620" t="s">
        <v>2320</v>
      </c>
      <c r="G1620" t="s">
        <v>75</v>
      </c>
      <c r="H1620" t="s">
        <v>23</v>
      </c>
      <c r="I1620" t="s">
        <v>2317</v>
      </c>
      <c r="K1620"/>
      <c r="L1620" t="s">
        <v>2341</v>
      </c>
      <c r="M1620" t="s">
        <v>26</v>
      </c>
      <c r="N1620">
        <v>2</v>
      </c>
      <c r="P1620" t="s">
        <v>27</v>
      </c>
      <c r="Q1620" t="s">
        <v>2342</v>
      </c>
      <c r="S1620" t="s">
        <v>29</v>
      </c>
    </row>
    <row r="1621" spans="1:19" hidden="1" x14ac:dyDescent="0.2">
      <c r="A1621">
        <v>662</v>
      </c>
      <c r="B1621" t="s">
        <v>2343</v>
      </c>
      <c r="C1621" t="s">
        <v>2316</v>
      </c>
      <c r="D1621">
        <v>2.35</v>
      </c>
      <c r="F1621" t="s">
        <v>1694</v>
      </c>
      <c r="G1621" t="s">
        <v>31</v>
      </c>
      <c r="H1621" t="s">
        <v>23</v>
      </c>
      <c r="I1621" t="s">
        <v>2317</v>
      </c>
      <c r="K1621"/>
      <c r="L1621" t="s">
        <v>2344</v>
      </c>
      <c r="M1621" t="s">
        <v>26</v>
      </c>
      <c r="N1621">
        <v>2</v>
      </c>
      <c r="P1621" t="s">
        <v>27</v>
      </c>
      <c r="Q1621" t="s">
        <v>2345</v>
      </c>
      <c r="S1621" t="s">
        <v>29</v>
      </c>
    </row>
    <row r="1622" spans="1:19" hidden="1" x14ac:dyDescent="0.2">
      <c r="A1622">
        <v>662</v>
      </c>
      <c r="B1622" t="s">
        <v>2343</v>
      </c>
      <c r="C1622" t="s">
        <v>73</v>
      </c>
      <c r="D1622">
        <v>-2.13</v>
      </c>
      <c r="F1622" t="s">
        <v>2320</v>
      </c>
      <c r="G1622" t="s">
        <v>75</v>
      </c>
      <c r="H1622" t="s">
        <v>23</v>
      </c>
      <c r="I1622" t="s">
        <v>2317</v>
      </c>
      <c r="K1622"/>
      <c r="L1622" t="s">
        <v>2344</v>
      </c>
      <c r="M1622" t="s">
        <v>26</v>
      </c>
      <c r="N1622">
        <v>2</v>
      </c>
      <c r="P1622" t="s">
        <v>27</v>
      </c>
      <c r="Q1622" t="s">
        <v>2345</v>
      </c>
      <c r="S1622" t="s">
        <v>29</v>
      </c>
    </row>
    <row r="1623" spans="1:19" hidden="1" x14ac:dyDescent="0.2">
      <c r="A1623">
        <v>663</v>
      </c>
      <c r="B1623" t="s">
        <v>2346</v>
      </c>
      <c r="C1623" t="s">
        <v>20</v>
      </c>
      <c r="D1623">
        <v>2.6</v>
      </c>
      <c r="E1623">
        <v>20</v>
      </c>
      <c r="F1623" t="s">
        <v>2338</v>
      </c>
      <c r="G1623" t="s">
        <v>2339</v>
      </c>
      <c r="I1623" t="s">
        <v>2323</v>
      </c>
      <c r="K1623"/>
      <c r="L1623" t="s">
        <v>2347</v>
      </c>
      <c r="M1623" t="s">
        <v>26</v>
      </c>
      <c r="N1623">
        <v>2</v>
      </c>
      <c r="P1623" t="s">
        <v>27</v>
      </c>
      <c r="Q1623" t="s">
        <v>2348</v>
      </c>
      <c r="S1623" t="s">
        <v>29</v>
      </c>
    </row>
    <row r="1624" spans="1:19" hidden="1" x14ac:dyDescent="0.2">
      <c r="A1624">
        <v>663</v>
      </c>
      <c r="B1624" t="s">
        <v>2346</v>
      </c>
      <c r="C1624" t="s">
        <v>73</v>
      </c>
      <c r="D1624">
        <v>-3.1</v>
      </c>
      <c r="E1624">
        <v>20</v>
      </c>
      <c r="F1624" t="s">
        <v>2338</v>
      </c>
      <c r="G1624" t="s">
        <v>2339</v>
      </c>
      <c r="I1624" t="s">
        <v>2323</v>
      </c>
      <c r="K1624"/>
      <c r="L1624" t="s">
        <v>2347</v>
      </c>
      <c r="M1624" t="s">
        <v>26</v>
      </c>
      <c r="N1624">
        <v>2</v>
      </c>
      <c r="P1624" t="s">
        <v>27</v>
      </c>
      <c r="Q1624" t="s">
        <v>2348</v>
      </c>
      <c r="S1624" t="s">
        <v>29</v>
      </c>
    </row>
    <row r="1625" spans="1:19" hidden="1" x14ac:dyDescent="0.2">
      <c r="A1625">
        <v>664</v>
      </c>
      <c r="B1625" t="s">
        <v>2349</v>
      </c>
      <c r="C1625" t="s">
        <v>2316</v>
      </c>
      <c r="D1625">
        <v>2.31</v>
      </c>
      <c r="F1625" t="s">
        <v>1694</v>
      </c>
      <c r="G1625" t="s">
        <v>31</v>
      </c>
      <c r="H1625" t="s">
        <v>23</v>
      </c>
      <c r="I1625" t="s">
        <v>2317</v>
      </c>
      <c r="K1625"/>
      <c r="L1625" t="s">
        <v>2350</v>
      </c>
      <c r="M1625" t="s">
        <v>26</v>
      </c>
      <c r="N1625">
        <v>2</v>
      </c>
      <c r="P1625" t="s">
        <v>27</v>
      </c>
      <c r="Q1625" t="s">
        <v>2351</v>
      </c>
      <c r="S1625" t="s">
        <v>29</v>
      </c>
    </row>
    <row r="1626" spans="1:19" hidden="1" x14ac:dyDescent="0.2">
      <c r="A1626">
        <v>664</v>
      </c>
      <c r="B1626" t="s">
        <v>2349</v>
      </c>
      <c r="C1626" t="s">
        <v>73</v>
      </c>
      <c r="D1626">
        <v>-3.63</v>
      </c>
      <c r="F1626" t="s">
        <v>2320</v>
      </c>
      <c r="G1626" t="s">
        <v>75</v>
      </c>
      <c r="H1626" t="s">
        <v>23</v>
      </c>
      <c r="I1626" t="s">
        <v>2317</v>
      </c>
      <c r="K1626"/>
      <c r="L1626" t="s">
        <v>2350</v>
      </c>
      <c r="M1626" t="s">
        <v>26</v>
      </c>
      <c r="N1626">
        <v>2</v>
      </c>
      <c r="P1626" t="s">
        <v>27</v>
      </c>
      <c r="Q1626" t="s">
        <v>2351</v>
      </c>
      <c r="S1626" t="s">
        <v>29</v>
      </c>
    </row>
    <row r="1627" spans="1:19" hidden="1" x14ac:dyDescent="0.2">
      <c r="A1627">
        <v>665</v>
      </c>
      <c r="B1627" t="s">
        <v>2352</v>
      </c>
      <c r="C1627" t="s">
        <v>2316</v>
      </c>
      <c r="D1627">
        <v>1.81</v>
      </c>
      <c r="F1627" t="s">
        <v>1694</v>
      </c>
      <c r="G1627" t="s">
        <v>31</v>
      </c>
      <c r="H1627" t="s">
        <v>23</v>
      </c>
      <c r="I1627" t="s">
        <v>2317</v>
      </c>
      <c r="K1627"/>
      <c r="L1627" t="s">
        <v>2353</v>
      </c>
      <c r="M1627" t="s">
        <v>26</v>
      </c>
      <c r="N1627">
        <v>2</v>
      </c>
      <c r="P1627" t="s">
        <v>27</v>
      </c>
      <c r="Q1627" t="s">
        <v>2354</v>
      </c>
      <c r="S1627" t="s">
        <v>29</v>
      </c>
    </row>
    <row r="1628" spans="1:19" hidden="1" x14ac:dyDescent="0.2">
      <c r="A1628">
        <v>665</v>
      </c>
      <c r="B1628" t="s">
        <v>2352</v>
      </c>
      <c r="C1628" t="s">
        <v>73</v>
      </c>
      <c r="D1628">
        <v>-6.69</v>
      </c>
      <c r="F1628" t="s">
        <v>2320</v>
      </c>
      <c r="G1628" t="s">
        <v>75</v>
      </c>
      <c r="H1628" t="s">
        <v>23</v>
      </c>
      <c r="I1628" t="s">
        <v>2317</v>
      </c>
      <c r="K1628"/>
      <c r="L1628" t="s">
        <v>2353</v>
      </c>
      <c r="M1628" t="s">
        <v>26</v>
      </c>
      <c r="N1628">
        <v>2</v>
      </c>
      <c r="P1628" t="s">
        <v>27</v>
      </c>
      <c r="Q1628" t="s">
        <v>2354</v>
      </c>
      <c r="S1628" t="s">
        <v>29</v>
      </c>
    </row>
    <row r="1629" spans="1:19" hidden="1" x14ac:dyDescent="0.2">
      <c r="A1629">
        <v>667</v>
      </c>
      <c r="B1629" t="s">
        <v>2355</v>
      </c>
      <c r="C1629" t="s">
        <v>20</v>
      </c>
      <c r="D1629">
        <v>-1.3</v>
      </c>
      <c r="E1629" t="s">
        <v>1512</v>
      </c>
      <c r="F1629" t="s">
        <v>1623</v>
      </c>
      <c r="G1629" t="s">
        <v>75</v>
      </c>
      <c r="H1629" t="s">
        <v>23</v>
      </c>
      <c r="I1629" t="s">
        <v>2281</v>
      </c>
      <c r="K1629"/>
      <c r="L1629" t="s">
        <v>2356</v>
      </c>
      <c r="M1629" t="s">
        <v>26</v>
      </c>
      <c r="N1629">
        <v>2</v>
      </c>
      <c r="P1629" t="s">
        <v>27</v>
      </c>
      <c r="Q1629" t="s">
        <v>2357</v>
      </c>
      <c r="S1629" t="s">
        <v>29</v>
      </c>
    </row>
    <row r="1630" spans="1:19" hidden="1" x14ac:dyDescent="0.2">
      <c r="A1630">
        <v>667</v>
      </c>
      <c r="B1630" t="s">
        <v>2355</v>
      </c>
      <c r="C1630" t="s">
        <v>73</v>
      </c>
      <c r="D1630">
        <v>9.1</v>
      </c>
      <c r="E1630" t="s">
        <v>2311</v>
      </c>
      <c r="F1630" t="s">
        <v>2337</v>
      </c>
      <c r="G1630" t="s">
        <v>31</v>
      </c>
      <c r="H1630" t="s">
        <v>23</v>
      </c>
      <c r="I1630" t="s">
        <v>2281</v>
      </c>
      <c r="K1630"/>
      <c r="L1630" t="s">
        <v>2356</v>
      </c>
      <c r="M1630" t="s">
        <v>26</v>
      </c>
      <c r="N1630">
        <v>2</v>
      </c>
      <c r="P1630" t="s">
        <v>27</v>
      </c>
      <c r="Q1630" t="s">
        <v>2357</v>
      </c>
      <c r="S1630" t="s">
        <v>29</v>
      </c>
    </row>
    <row r="1631" spans="1:19" hidden="1" x14ac:dyDescent="0.2">
      <c r="A1631">
        <v>668</v>
      </c>
      <c r="B1631" t="s">
        <v>2358</v>
      </c>
      <c r="C1631" t="s">
        <v>20</v>
      </c>
      <c r="D1631">
        <v>-3.47</v>
      </c>
      <c r="E1631" t="s">
        <v>1512</v>
      </c>
      <c r="F1631" t="s">
        <v>1617</v>
      </c>
      <c r="G1631" t="s">
        <v>75</v>
      </c>
      <c r="H1631" t="s">
        <v>23</v>
      </c>
      <c r="I1631" t="s">
        <v>1514</v>
      </c>
      <c r="K1631" t="s">
        <v>2359</v>
      </c>
      <c r="L1631" t="s">
        <v>2360</v>
      </c>
      <c r="M1631" t="s">
        <v>120</v>
      </c>
      <c r="N1631">
        <v>5</v>
      </c>
      <c r="P1631" t="s">
        <v>27</v>
      </c>
      <c r="Q1631" t="s">
        <v>2361</v>
      </c>
      <c r="S1631" t="s">
        <v>29</v>
      </c>
    </row>
    <row r="1632" spans="1:19" hidden="1" x14ac:dyDescent="0.2">
      <c r="A1632">
        <v>668</v>
      </c>
      <c r="B1632" t="s">
        <v>2358</v>
      </c>
      <c r="E1632" t="s">
        <v>2311</v>
      </c>
      <c r="F1632" t="s">
        <v>2362</v>
      </c>
      <c r="G1632" t="s">
        <v>75</v>
      </c>
      <c r="H1632" t="s">
        <v>23</v>
      </c>
      <c r="I1632" t="s">
        <v>1514</v>
      </c>
      <c r="K1632" t="s">
        <v>2359</v>
      </c>
      <c r="L1632" t="s">
        <v>2360</v>
      </c>
      <c r="M1632" t="s">
        <v>120</v>
      </c>
      <c r="N1632">
        <v>5</v>
      </c>
      <c r="P1632" t="s">
        <v>27</v>
      </c>
      <c r="Q1632" t="s">
        <v>2361</v>
      </c>
    </row>
    <row r="1633" spans="1:19" hidden="1" x14ac:dyDescent="0.2">
      <c r="A1633">
        <v>671</v>
      </c>
      <c r="B1633" t="s">
        <v>2363</v>
      </c>
      <c r="C1633" t="s">
        <v>20</v>
      </c>
      <c r="D1633">
        <v>11.6</v>
      </c>
      <c r="E1633">
        <v>20</v>
      </c>
      <c r="F1633" t="s">
        <v>2364</v>
      </c>
      <c r="G1633" t="s">
        <v>55</v>
      </c>
      <c r="H1633" t="s">
        <v>23</v>
      </c>
      <c r="I1633" t="s">
        <v>2365</v>
      </c>
      <c r="K1633" t="s">
        <v>2366</v>
      </c>
      <c r="L1633" t="s">
        <v>2367</v>
      </c>
      <c r="M1633" t="s">
        <v>26</v>
      </c>
      <c r="N1633">
        <v>2</v>
      </c>
      <c r="P1633" t="s">
        <v>27</v>
      </c>
      <c r="Q1633" t="s">
        <v>2368</v>
      </c>
      <c r="S1633" t="s">
        <v>29</v>
      </c>
    </row>
    <row r="1634" spans="1:19" hidden="1" x14ac:dyDescent="0.2">
      <c r="A1634">
        <v>678</v>
      </c>
      <c r="B1634" t="s">
        <v>2369</v>
      </c>
      <c r="C1634" t="s">
        <v>20</v>
      </c>
      <c r="D1634">
        <v>9.08</v>
      </c>
      <c r="E1634">
        <v>25</v>
      </c>
      <c r="F1634" t="s">
        <v>1162</v>
      </c>
      <c r="G1634" t="s">
        <v>144</v>
      </c>
      <c r="H1634" t="s">
        <v>46</v>
      </c>
      <c r="I1634" t="s">
        <v>1163</v>
      </c>
      <c r="K1634"/>
      <c r="L1634" t="s">
        <v>2370</v>
      </c>
      <c r="M1634" t="s">
        <v>26</v>
      </c>
      <c r="N1634">
        <v>2</v>
      </c>
      <c r="P1634" t="s">
        <v>27</v>
      </c>
      <c r="Q1634" t="s">
        <v>2371</v>
      </c>
      <c r="S1634" t="s">
        <v>29</v>
      </c>
    </row>
    <row r="1635" spans="1:19" hidden="1" x14ac:dyDescent="0.2">
      <c r="A1635">
        <v>678</v>
      </c>
      <c r="B1635" t="s">
        <v>2369</v>
      </c>
      <c r="C1635" t="s">
        <v>20</v>
      </c>
      <c r="D1635">
        <v>9.59</v>
      </c>
      <c r="E1635">
        <v>17</v>
      </c>
      <c r="F1635" t="s">
        <v>79</v>
      </c>
      <c r="G1635" t="s">
        <v>63</v>
      </c>
      <c r="H1635" t="s">
        <v>46</v>
      </c>
      <c r="I1635" t="s">
        <v>2372</v>
      </c>
      <c r="K1635"/>
      <c r="L1635" t="s">
        <v>2370</v>
      </c>
      <c r="M1635" t="s">
        <v>26</v>
      </c>
      <c r="N1635">
        <v>2</v>
      </c>
      <c r="P1635" t="s">
        <v>27</v>
      </c>
      <c r="Q1635" t="s">
        <v>2371</v>
      </c>
      <c r="S1635" t="s">
        <v>29</v>
      </c>
    </row>
    <row r="1636" spans="1:19" hidden="1" x14ac:dyDescent="0.2">
      <c r="A1636">
        <v>679</v>
      </c>
      <c r="B1636" t="s">
        <v>2373</v>
      </c>
      <c r="C1636" t="s">
        <v>20</v>
      </c>
      <c r="D1636">
        <v>9.9600000000000009</v>
      </c>
      <c r="E1636">
        <v>19</v>
      </c>
      <c r="F1636" t="s">
        <v>79</v>
      </c>
      <c r="G1636" t="s">
        <v>63</v>
      </c>
      <c r="H1636" t="s">
        <v>46</v>
      </c>
      <c r="I1636" t="s">
        <v>214</v>
      </c>
      <c r="K1636" t="e">
        <f>- Other measurement: B11</f>
        <v>#NAME?</v>
      </c>
      <c r="L1636" t="s">
        <v>2374</v>
      </c>
      <c r="M1636" t="s">
        <v>26</v>
      </c>
      <c r="N1636">
        <v>2</v>
      </c>
      <c r="P1636" t="s">
        <v>27</v>
      </c>
      <c r="Q1636" t="s">
        <v>2375</v>
      </c>
      <c r="S1636" t="s">
        <v>29</v>
      </c>
    </row>
    <row r="1637" spans="1:19" hidden="1" x14ac:dyDescent="0.2">
      <c r="A1637">
        <v>679</v>
      </c>
      <c r="B1637" t="s">
        <v>2373</v>
      </c>
      <c r="C1637" t="s">
        <v>20</v>
      </c>
      <c r="D1637">
        <v>9.84</v>
      </c>
      <c r="E1637">
        <v>25</v>
      </c>
      <c r="F1637" t="s">
        <v>79</v>
      </c>
      <c r="G1637" t="s">
        <v>63</v>
      </c>
      <c r="H1637" t="s">
        <v>46</v>
      </c>
      <c r="I1637" t="s">
        <v>214</v>
      </c>
      <c r="K1637" t="e">
        <f>- Other measurement: B11</f>
        <v>#NAME?</v>
      </c>
      <c r="L1637" t="s">
        <v>2374</v>
      </c>
      <c r="M1637" t="s">
        <v>26</v>
      </c>
      <c r="N1637">
        <v>2</v>
      </c>
      <c r="P1637" t="s">
        <v>27</v>
      </c>
      <c r="Q1637" t="s">
        <v>2375</v>
      </c>
      <c r="S1637" t="s">
        <v>29</v>
      </c>
    </row>
    <row r="1638" spans="1:19" hidden="1" x14ac:dyDescent="0.2">
      <c r="A1638">
        <v>679</v>
      </c>
      <c r="B1638" t="s">
        <v>2373</v>
      </c>
      <c r="C1638" t="s">
        <v>20</v>
      </c>
      <c r="D1638">
        <v>9.83</v>
      </c>
      <c r="E1638">
        <v>25</v>
      </c>
      <c r="F1638" t="s">
        <v>1162</v>
      </c>
      <c r="G1638" t="s">
        <v>144</v>
      </c>
      <c r="H1638" t="s">
        <v>46</v>
      </c>
      <c r="I1638" t="s">
        <v>1163</v>
      </c>
      <c r="K1638" t="e">
        <f>- Other measurement: B11</f>
        <v>#NAME?</v>
      </c>
      <c r="L1638" t="s">
        <v>2374</v>
      </c>
      <c r="M1638" t="s">
        <v>26</v>
      </c>
      <c r="N1638">
        <v>2</v>
      </c>
      <c r="P1638" t="s">
        <v>27</v>
      </c>
      <c r="Q1638" t="s">
        <v>2375</v>
      </c>
      <c r="S1638" t="s">
        <v>29</v>
      </c>
    </row>
    <row r="1639" spans="1:19" hidden="1" x14ac:dyDescent="0.2">
      <c r="A1639">
        <v>679</v>
      </c>
      <c r="B1639" t="s">
        <v>2373</v>
      </c>
      <c r="C1639" t="s">
        <v>20</v>
      </c>
      <c r="D1639">
        <v>9.7899999999999991</v>
      </c>
      <c r="E1639">
        <v>25</v>
      </c>
      <c r="F1639" t="s">
        <v>62</v>
      </c>
      <c r="G1639" t="s">
        <v>555</v>
      </c>
      <c r="H1639" t="s">
        <v>46</v>
      </c>
      <c r="I1639" t="s">
        <v>2376</v>
      </c>
      <c r="K1639" t="e">
        <f>- Other measurement: B11</f>
        <v>#NAME?</v>
      </c>
      <c r="L1639" t="s">
        <v>2374</v>
      </c>
      <c r="M1639" t="s">
        <v>26</v>
      </c>
      <c r="N1639">
        <v>2</v>
      </c>
      <c r="P1639" t="s">
        <v>27</v>
      </c>
      <c r="Q1639" t="s">
        <v>2375</v>
      </c>
      <c r="S1639" t="s">
        <v>29</v>
      </c>
    </row>
    <row r="1640" spans="1:19" hidden="1" x14ac:dyDescent="0.2">
      <c r="A1640">
        <v>679</v>
      </c>
      <c r="B1640" t="s">
        <v>2373</v>
      </c>
      <c r="C1640" t="s">
        <v>20</v>
      </c>
      <c r="D1640">
        <v>9.86</v>
      </c>
      <c r="E1640">
        <v>20</v>
      </c>
      <c r="F1640" t="s">
        <v>2377</v>
      </c>
      <c r="H1640" t="s">
        <v>46</v>
      </c>
      <c r="I1640" t="s">
        <v>2378</v>
      </c>
      <c r="K1640" t="e">
        <f>- Other measurement: B11</f>
        <v>#NAME?</v>
      </c>
      <c r="L1640" t="s">
        <v>2374</v>
      </c>
      <c r="M1640" t="s">
        <v>26</v>
      </c>
      <c r="N1640">
        <v>2</v>
      </c>
      <c r="P1640" t="s">
        <v>27</v>
      </c>
      <c r="Q1640" t="s">
        <v>2375</v>
      </c>
      <c r="S1640" t="s">
        <v>29</v>
      </c>
    </row>
    <row r="1641" spans="1:19" hidden="1" x14ac:dyDescent="0.2">
      <c r="A1641">
        <v>679</v>
      </c>
      <c r="B1641" t="s">
        <v>2373</v>
      </c>
      <c r="C1641" t="s">
        <v>20</v>
      </c>
      <c r="D1641">
        <v>9.7799999999999994</v>
      </c>
      <c r="F1641" t="s">
        <v>2297</v>
      </c>
      <c r="G1641" t="s">
        <v>2379</v>
      </c>
      <c r="H1641" t="s">
        <v>23</v>
      </c>
      <c r="I1641" t="s">
        <v>2380</v>
      </c>
      <c r="K1641" t="e">
        <f>- Other measurement: B11</f>
        <v>#NAME?</v>
      </c>
      <c r="L1641" t="s">
        <v>2374</v>
      </c>
      <c r="M1641" t="s">
        <v>26</v>
      </c>
      <c r="N1641">
        <v>2</v>
      </c>
      <c r="P1641" t="s">
        <v>27</v>
      </c>
      <c r="Q1641" t="s">
        <v>2375</v>
      </c>
      <c r="S1641" t="s">
        <v>29</v>
      </c>
    </row>
    <row r="1642" spans="1:19" hidden="1" x14ac:dyDescent="0.2">
      <c r="A1642">
        <v>688</v>
      </c>
      <c r="B1642" t="s">
        <v>2381</v>
      </c>
      <c r="C1642" t="s">
        <v>20</v>
      </c>
      <c r="D1642">
        <v>4.95</v>
      </c>
      <c r="E1642">
        <v>25</v>
      </c>
      <c r="F1642" t="s">
        <v>790</v>
      </c>
      <c r="G1642" t="s">
        <v>55</v>
      </c>
      <c r="H1642" t="s">
        <v>46</v>
      </c>
      <c r="I1642" t="s">
        <v>493</v>
      </c>
      <c r="K1642"/>
      <c r="L1642" t="s">
        <v>2382</v>
      </c>
      <c r="M1642" t="s">
        <v>26</v>
      </c>
      <c r="N1642">
        <v>2</v>
      </c>
      <c r="P1642" t="s">
        <v>27</v>
      </c>
      <c r="Q1642" t="s">
        <v>2383</v>
      </c>
      <c r="S1642" t="s">
        <v>29</v>
      </c>
    </row>
    <row r="1643" spans="1:19" hidden="1" x14ac:dyDescent="0.2">
      <c r="A1643">
        <v>688</v>
      </c>
      <c r="B1643" t="s">
        <v>2381</v>
      </c>
      <c r="C1643" t="s">
        <v>20</v>
      </c>
      <c r="D1643">
        <v>4.79</v>
      </c>
      <c r="E1643">
        <v>20</v>
      </c>
      <c r="F1643" t="s">
        <v>2384</v>
      </c>
      <c r="G1643" t="s">
        <v>55</v>
      </c>
      <c r="H1643" t="s">
        <v>46</v>
      </c>
      <c r="I1643" t="s">
        <v>2385</v>
      </c>
      <c r="K1643"/>
      <c r="L1643" t="s">
        <v>2382</v>
      </c>
      <c r="M1643" t="s">
        <v>26</v>
      </c>
      <c r="N1643">
        <v>2</v>
      </c>
      <c r="P1643" t="s">
        <v>27</v>
      </c>
      <c r="Q1643" t="s">
        <v>2383</v>
      </c>
      <c r="S1643" t="s">
        <v>29</v>
      </c>
    </row>
    <row r="1644" spans="1:19" hidden="1" x14ac:dyDescent="0.2">
      <c r="A1644">
        <v>689</v>
      </c>
      <c r="B1644" t="s">
        <v>2386</v>
      </c>
      <c r="C1644" t="s">
        <v>20</v>
      </c>
      <c r="D1644">
        <v>3.99</v>
      </c>
      <c r="E1644">
        <v>25</v>
      </c>
      <c r="F1644" t="s">
        <v>790</v>
      </c>
      <c r="G1644" t="s">
        <v>55</v>
      </c>
      <c r="H1644" t="s">
        <v>46</v>
      </c>
      <c r="I1644" t="s">
        <v>493</v>
      </c>
      <c r="K1644"/>
      <c r="L1644" t="s">
        <v>2387</v>
      </c>
      <c r="M1644" t="s">
        <v>26</v>
      </c>
      <c r="N1644">
        <v>2</v>
      </c>
      <c r="P1644" t="s">
        <v>27</v>
      </c>
      <c r="Q1644" t="s">
        <v>2388</v>
      </c>
      <c r="S1644" t="s">
        <v>29</v>
      </c>
    </row>
    <row r="1645" spans="1:19" hidden="1" x14ac:dyDescent="0.2">
      <c r="A1645">
        <v>690</v>
      </c>
      <c r="B1645" t="s">
        <v>2389</v>
      </c>
      <c r="C1645" t="s">
        <v>20</v>
      </c>
      <c r="D1645">
        <v>5.0999999999999996</v>
      </c>
      <c r="E1645">
        <v>25</v>
      </c>
      <c r="F1645" t="s">
        <v>790</v>
      </c>
      <c r="G1645" t="s">
        <v>55</v>
      </c>
      <c r="H1645" t="s">
        <v>46</v>
      </c>
      <c r="I1645" t="s">
        <v>493</v>
      </c>
      <c r="K1645"/>
      <c r="L1645" t="s">
        <v>2390</v>
      </c>
      <c r="M1645" t="s">
        <v>26</v>
      </c>
      <c r="N1645">
        <v>2</v>
      </c>
      <c r="P1645" t="s">
        <v>27</v>
      </c>
      <c r="Q1645" t="s">
        <v>2391</v>
      </c>
      <c r="S1645" t="s">
        <v>29</v>
      </c>
    </row>
    <row r="1646" spans="1:19" hidden="1" x14ac:dyDescent="0.2">
      <c r="A1646">
        <v>695</v>
      </c>
      <c r="B1646" t="s">
        <v>2019</v>
      </c>
      <c r="C1646" t="s">
        <v>20</v>
      </c>
      <c r="D1646">
        <v>10.38</v>
      </c>
      <c r="E1646">
        <v>20</v>
      </c>
      <c r="F1646" t="s">
        <v>79</v>
      </c>
      <c r="G1646" t="s">
        <v>63</v>
      </c>
      <c r="H1646" t="s">
        <v>46</v>
      </c>
      <c r="I1646" t="s">
        <v>214</v>
      </c>
      <c r="K1646"/>
      <c r="L1646" t="s">
        <v>2392</v>
      </c>
      <c r="M1646" t="s">
        <v>26</v>
      </c>
      <c r="N1646">
        <v>2</v>
      </c>
      <c r="P1646" t="s">
        <v>27</v>
      </c>
      <c r="Q1646" t="s">
        <v>2393</v>
      </c>
      <c r="S1646" t="s">
        <v>29</v>
      </c>
    </row>
    <row r="1647" spans="1:19" hidden="1" x14ac:dyDescent="0.2">
      <c r="A1647">
        <v>695</v>
      </c>
      <c r="B1647" t="s">
        <v>2019</v>
      </c>
      <c r="C1647" t="s">
        <v>20</v>
      </c>
      <c r="D1647">
        <v>10.27</v>
      </c>
      <c r="E1647">
        <v>25</v>
      </c>
      <c r="F1647" t="s">
        <v>79</v>
      </c>
      <c r="G1647" t="s">
        <v>63</v>
      </c>
      <c r="H1647" t="s">
        <v>46</v>
      </c>
      <c r="I1647" t="s">
        <v>214</v>
      </c>
      <c r="K1647"/>
      <c r="L1647" t="s">
        <v>2392</v>
      </c>
      <c r="M1647" t="s">
        <v>26</v>
      </c>
      <c r="N1647">
        <v>2</v>
      </c>
      <c r="P1647" t="s">
        <v>27</v>
      </c>
      <c r="Q1647" t="s">
        <v>2393</v>
      </c>
      <c r="S1647" t="s">
        <v>29</v>
      </c>
    </row>
    <row r="1648" spans="1:19" hidden="1" x14ac:dyDescent="0.2">
      <c r="A1648">
        <v>709</v>
      </c>
      <c r="B1648" t="s">
        <v>2394</v>
      </c>
      <c r="C1648" t="s">
        <v>20</v>
      </c>
      <c r="D1648">
        <v>7.8</v>
      </c>
      <c r="E1648" t="s">
        <v>363</v>
      </c>
      <c r="F1648" t="s">
        <v>2395</v>
      </c>
      <c r="G1648" t="s">
        <v>240</v>
      </c>
      <c r="H1648" t="s">
        <v>23</v>
      </c>
      <c r="I1648" t="s">
        <v>2396</v>
      </c>
      <c r="K1648"/>
      <c r="L1648" t="s">
        <v>2397</v>
      </c>
      <c r="M1648" t="s">
        <v>26</v>
      </c>
      <c r="N1648">
        <v>2</v>
      </c>
      <c r="P1648" t="s">
        <v>27</v>
      </c>
      <c r="Q1648" t="s">
        <v>2398</v>
      </c>
      <c r="S1648" t="s">
        <v>29</v>
      </c>
    </row>
    <row r="1649" spans="1:19" hidden="1" x14ac:dyDescent="0.2">
      <c r="A1649">
        <v>710</v>
      </c>
      <c r="B1649" t="s">
        <v>2399</v>
      </c>
      <c r="C1649" t="s">
        <v>20</v>
      </c>
      <c r="D1649">
        <v>9.16</v>
      </c>
      <c r="F1649" t="s">
        <v>1546</v>
      </c>
      <c r="G1649" t="s">
        <v>63</v>
      </c>
      <c r="H1649" t="s">
        <v>23</v>
      </c>
      <c r="I1649" t="s">
        <v>1557</v>
      </c>
      <c r="K1649"/>
      <c r="L1649" t="s">
        <v>2400</v>
      </c>
      <c r="M1649" t="s">
        <v>26</v>
      </c>
      <c r="N1649">
        <v>2</v>
      </c>
      <c r="P1649" t="s">
        <v>27</v>
      </c>
      <c r="Q1649" t="s">
        <v>2401</v>
      </c>
      <c r="S1649" t="s">
        <v>29</v>
      </c>
    </row>
    <row r="1650" spans="1:19" hidden="1" x14ac:dyDescent="0.2">
      <c r="A1650">
        <v>711</v>
      </c>
      <c r="B1650" t="s">
        <v>2402</v>
      </c>
      <c r="C1650" t="s">
        <v>20</v>
      </c>
      <c r="D1650">
        <v>8.1199999999999992</v>
      </c>
      <c r="E1650" t="s">
        <v>2403</v>
      </c>
      <c r="F1650" t="s">
        <v>1094</v>
      </c>
      <c r="G1650" t="s">
        <v>185</v>
      </c>
      <c r="H1650" t="s">
        <v>23</v>
      </c>
      <c r="I1650" t="s">
        <v>2404</v>
      </c>
      <c r="K1650"/>
      <c r="L1650" t="s">
        <v>2405</v>
      </c>
      <c r="M1650" t="s">
        <v>26</v>
      </c>
      <c r="N1650">
        <v>2</v>
      </c>
      <c r="P1650" t="s">
        <v>27</v>
      </c>
      <c r="Q1650" t="s">
        <v>2406</v>
      </c>
      <c r="S1650" t="s">
        <v>29</v>
      </c>
    </row>
    <row r="1651" spans="1:19" hidden="1" x14ac:dyDescent="0.2">
      <c r="A1651">
        <v>712</v>
      </c>
      <c r="B1651" t="s">
        <v>2407</v>
      </c>
      <c r="C1651" t="s">
        <v>20</v>
      </c>
      <c r="D1651">
        <v>8.11</v>
      </c>
      <c r="E1651" t="s">
        <v>2403</v>
      </c>
      <c r="F1651" t="s">
        <v>1094</v>
      </c>
      <c r="G1651" t="s">
        <v>185</v>
      </c>
      <c r="H1651" t="s">
        <v>23</v>
      </c>
      <c r="I1651" t="s">
        <v>2404</v>
      </c>
      <c r="K1651"/>
      <c r="L1651" t="s">
        <v>2408</v>
      </c>
      <c r="M1651" t="s">
        <v>26</v>
      </c>
      <c r="N1651">
        <v>2</v>
      </c>
      <c r="P1651" t="s">
        <v>27</v>
      </c>
      <c r="Q1651" t="s">
        <v>2409</v>
      </c>
      <c r="S1651" t="s">
        <v>29</v>
      </c>
    </row>
    <row r="1652" spans="1:19" hidden="1" x14ac:dyDescent="0.2">
      <c r="A1652">
        <v>714</v>
      </c>
      <c r="B1652" t="s">
        <v>2410</v>
      </c>
      <c r="C1652" t="s">
        <v>20</v>
      </c>
      <c r="D1652">
        <v>-1.85</v>
      </c>
      <c r="E1652" t="s">
        <v>2411</v>
      </c>
      <c r="F1652" t="s">
        <v>2320</v>
      </c>
      <c r="G1652" t="s">
        <v>75</v>
      </c>
      <c r="H1652" t="s">
        <v>23</v>
      </c>
      <c r="I1652" t="s">
        <v>2412</v>
      </c>
      <c r="K1652"/>
      <c r="L1652" t="s">
        <v>2413</v>
      </c>
      <c r="M1652" t="s">
        <v>26</v>
      </c>
      <c r="N1652">
        <v>2</v>
      </c>
      <c r="P1652" t="s">
        <v>27</v>
      </c>
      <c r="Q1652" t="s">
        <v>2414</v>
      </c>
      <c r="S1652" t="s">
        <v>29</v>
      </c>
    </row>
    <row r="1653" spans="1:19" hidden="1" x14ac:dyDescent="0.2">
      <c r="A1653">
        <v>715</v>
      </c>
      <c r="B1653" t="s">
        <v>2415</v>
      </c>
      <c r="C1653" t="s">
        <v>20</v>
      </c>
      <c r="D1653">
        <v>-1.6</v>
      </c>
      <c r="E1653" t="s">
        <v>2411</v>
      </c>
      <c r="F1653" t="s">
        <v>2320</v>
      </c>
      <c r="G1653" t="s">
        <v>75</v>
      </c>
      <c r="H1653" t="s">
        <v>23</v>
      </c>
      <c r="I1653" t="s">
        <v>2412</v>
      </c>
      <c r="K1653"/>
      <c r="L1653" t="s">
        <v>2416</v>
      </c>
      <c r="M1653" t="s">
        <v>26</v>
      </c>
      <c r="N1653">
        <v>2</v>
      </c>
      <c r="P1653" t="s">
        <v>27</v>
      </c>
      <c r="Q1653" t="s">
        <v>2417</v>
      </c>
      <c r="S1653" t="s">
        <v>29</v>
      </c>
    </row>
    <row r="1654" spans="1:19" hidden="1" x14ac:dyDescent="0.2">
      <c r="A1654">
        <v>716</v>
      </c>
      <c r="B1654" t="s">
        <v>2418</v>
      </c>
      <c r="C1654" t="s">
        <v>20</v>
      </c>
      <c r="D1654">
        <v>-2.58</v>
      </c>
      <c r="E1654">
        <v>18</v>
      </c>
      <c r="F1654" t="s">
        <v>2419</v>
      </c>
      <c r="H1654" t="s">
        <v>23</v>
      </c>
      <c r="I1654" t="s">
        <v>2412</v>
      </c>
      <c r="K1654"/>
      <c r="L1654" t="s">
        <v>2420</v>
      </c>
      <c r="M1654" t="s">
        <v>26</v>
      </c>
      <c r="N1654">
        <v>2</v>
      </c>
      <c r="P1654" t="s">
        <v>27</v>
      </c>
      <c r="Q1654" t="s">
        <v>2421</v>
      </c>
      <c r="S1654" t="s">
        <v>29</v>
      </c>
    </row>
    <row r="1655" spans="1:19" hidden="1" x14ac:dyDescent="0.2">
      <c r="A1655">
        <v>717</v>
      </c>
      <c r="B1655" t="s">
        <v>2422</v>
      </c>
      <c r="C1655" t="s">
        <v>20</v>
      </c>
      <c r="D1655">
        <v>8.08</v>
      </c>
      <c r="E1655" t="s">
        <v>2403</v>
      </c>
      <c r="F1655" t="s">
        <v>1094</v>
      </c>
      <c r="G1655" t="s">
        <v>185</v>
      </c>
      <c r="H1655" t="s">
        <v>23</v>
      </c>
      <c r="I1655" t="s">
        <v>2404</v>
      </c>
      <c r="K1655"/>
      <c r="L1655" t="s">
        <v>2423</v>
      </c>
      <c r="M1655" t="s">
        <v>26</v>
      </c>
      <c r="N1655">
        <v>2</v>
      </c>
      <c r="P1655" t="s">
        <v>27</v>
      </c>
      <c r="Q1655" t="s">
        <v>2424</v>
      </c>
      <c r="S1655" t="s">
        <v>29</v>
      </c>
    </row>
    <row r="1656" spans="1:19" hidden="1" x14ac:dyDescent="0.2">
      <c r="A1656">
        <v>718</v>
      </c>
      <c r="B1656" t="s">
        <v>2425</v>
      </c>
      <c r="C1656" t="s">
        <v>20</v>
      </c>
      <c r="D1656">
        <v>10.6</v>
      </c>
      <c r="E1656" t="s">
        <v>30</v>
      </c>
      <c r="F1656" t="s">
        <v>216</v>
      </c>
      <c r="G1656" t="s">
        <v>31</v>
      </c>
      <c r="H1656" t="s">
        <v>23</v>
      </c>
      <c r="I1656" t="s">
        <v>32</v>
      </c>
      <c r="K1656"/>
      <c r="L1656" t="s">
        <v>2426</v>
      </c>
      <c r="M1656" t="s">
        <v>26</v>
      </c>
      <c r="N1656">
        <v>2</v>
      </c>
      <c r="P1656" t="s">
        <v>27</v>
      </c>
      <c r="Q1656" t="s">
        <v>2427</v>
      </c>
      <c r="S1656" t="s">
        <v>29</v>
      </c>
    </row>
    <row r="1657" spans="1:19" hidden="1" x14ac:dyDescent="0.2">
      <c r="A1657">
        <v>726</v>
      </c>
      <c r="B1657" t="s">
        <v>2428</v>
      </c>
      <c r="C1657" t="s">
        <v>20</v>
      </c>
      <c r="D1657">
        <v>6.7</v>
      </c>
      <c r="E1657" t="s">
        <v>363</v>
      </c>
      <c r="F1657" t="s">
        <v>2395</v>
      </c>
      <c r="G1657" t="s">
        <v>240</v>
      </c>
      <c r="H1657" t="s">
        <v>23</v>
      </c>
      <c r="I1657" t="s">
        <v>1292</v>
      </c>
      <c r="K1657"/>
      <c r="L1657" t="s">
        <v>2429</v>
      </c>
      <c r="M1657" t="s">
        <v>26</v>
      </c>
      <c r="N1657">
        <v>2</v>
      </c>
      <c r="P1657" t="s">
        <v>27</v>
      </c>
      <c r="Q1657" t="s">
        <v>2430</v>
      </c>
      <c r="S1657" t="s">
        <v>29</v>
      </c>
    </row>
    <row r="1658" spans="1:19" hidden="1" x14ac:dyDescent="0.2">
      <c r="A1658">
        <v>727</v>
      </c>
      <c r="B1658" t="s">
        <v>2431</v>
      </c>
      <c r="C1658" t="s">
        <v>20</v>
      </c>
      <c r="D1658">
        <v>7.2</v>
      </c>
      <c r="E1658" t="s">
        <v>363</v>
      </c>
      <c r="F1658" t="s">
        <v>2395</v>
      </c>
      <c r="G1658" t="s">
        <v>240</v>
      </c>
      <c r="H1658" t="s">
        <v>23</v>
      </c>
      <c r="I1658" t="s">
        <v>1292</v>
      </c>
      <c r="K1658"/>
      <c r="L1658" t="s">
        <v>2432</v>
      </c>
      <c r="M1658" t="s">
        <v>26</v>
      </c>
      <c r="N1658">
        <v>2</v>
      </c>
      <c r="P1658" t="s">
        <v>27</v>
      </c>
      <c r="Q1658" t="s">
        <v>2433</v>
      </c>
      <c r="S1658" t="s">
        <v>29</v>
      </c>
    </row>
    <row r="1659" spans="1:19" hidden="1" x14ac:dyDescent="0.2">
      <c r="A1659">
        <v>729</v>
      </c>
      <c r="B1659" t="s">
        <v>2434</v>
      </c>
      <c r="C1659" t="s">
        <v>20</v>
      </c>
      <c r="D1659">
        <v>9.7100000000000009</v>
      </c>
      <c r="E1659">
        <v>25</v>
      </c>
      <c r="F1659" t="s">
        <v>1546</v>
      </c>
      <c r="G1659" t="s">
        <v>63</v>
      </c>
      <c r="H1659" t="s">
        <v>23</v>
      </c>
      <c r="I1659" t="s">
        <v>1557</v>
      </c>
      <c r="K1659"/>
      <c r="L1659" t="s">
        <v>2435</v>
      </c>
      <c r="M1659" t="s">
        <v>26</v>
      </c>
      <c r="N1659">
        <v>2</v>
      </c>
      <c r="P1659" t="s">
        <v>27</v>
      </c>
      <c r="Q1659" t="s">
        <v>2436</v>
      </c>
      <c r="S1659" t="s">
        <v>29</v>
      </c>
    </row>
    <row r="1660" spans="1:19" hidden="1" x14ac:dyDescent="0.2">
      <c r="A1660">
        <v>734</v>
      </c>
      <c r="B1660" t="s">
        <v>2437</v>
      </c>
      <c r="C1660" t="s">
        <v>20</v>
      </c>
      <c r="D1660">
        <v>8.57</v>
      </c>
      <c r="E1660">
        <v>25</v>
      </c>
      <c r="F1660" t="s">
        <v>2438</v>
      </c>
      <c r="G1660" t="s">
        <v>144</v>
      </c>
      <c r="H1660" t="s">
        <v>23</v>
      </c>
      <c r="I1660" t="s">
        <v>1163</v>
      </c>
      <c r="K1660"/>
      <c r="L1660" t="s">
        <v>2439</v>
      </c>
      <c r="M1660" t="s">
        <v>26</v>
      </c>
      <c r="N1660">
        <v>2</v>
      </c>
      <c r="P1660" t="s">
        <v>27</v>
      </c>
      <c r="Q1660" t="s">
        <v>2440</v>
      </c>
      <c r="S1660" t="s">
        <v>29</v>
      </c>
    </row>
    <row r="1661" spans="1:19" hidden="1" x14ac:dyDescent="0.2">
      <c r="A1661">
        <v>740</v>
      </c>
      <c r="B1661" t="s">
        <v>2441</v>
      </c>
      <c r="C1661" t="s">
        <v>20</v>
      </c>
      <c r="D1661">
        <v>9.1999999999999993</v>
      </c>
      <c r="E1661">
        <v>26</v>
      </c>
      <c r="F1661" t="s">
        <v>2442</v>
      </c>
      <c r="G1661" t="s">
        <v>55</v>
      </c>
      <c r="H1661" t="s">
        <v>46</v>
      </c>
      <c r="I1661" t="s">
        <v>2443</v>
      </c>
      <c r="K1661"/>
      <c r="L1661" t="s">
        <v>2444</v>
      </c>
      <c r="M1661" t="s">
        <v>2445</v>
      </c>
      <c r="N1661">
        <v>2</v>
      </c>
      <c r="O1661" t="s">
        <v>2446</v>
      </c>
      <c r="P1661" t="s">
        <v>27</v>
      </c>
      <c r="Q1661" t="s">
        <v>2447</v>
      </c>
      <c r="S1661" t="s">
        <v>29</v>
      </c>
    </row>
    <row r="1662" spans="1:19" hidden="1" x14ac:dyDescent="0.2">
      <c r="A1662">
        <v>746</v>
      </c>
      <c r="B1662" t="s">
        <v>2448</v>
      </c>
      <c r="C1662" t="s">
        <v>20</v>
      </c>
      <c r="D1662">
        <v>3.03</v>
      </c>
      <c r="E1662">
        <v>20</v>
      </c>
      <c r="G1662" t="s">
        <v>240</v>
      </c>
      <c r="H1662" t="s">
        <v>23</v>
      </c>
      <c r="I1662" t="s">
        <v>2449</v>
      </c>
      <c r="K1662"/>
      <c r="L1662" t="s">
        <v>2450</v>
      </c>
      <c r="M1662" t="s">
        <v>26</v>
      </c>
      <c r="N1662">
        <v>2</v>
      </c>
      <c r="P1662" t="s">
        <v>27</v>
      </c>
      <c r="Q1662" t="s">
        <v>2451</v>
      </c>
      <c r="S1662" t="s">
        <v>29</v>
      </c>
    </row>
    <row r="1663" spans="1:19" hidden="1" x14ac:dyDescent="0.2">
      <c r="A1663">
        <v>746</v>
      </c>
      <c r="B1663" t="s">
        <v>2448</v>
      </c>
      <c r="C1663" t="s">
        <v>73</v>
      </c>
      <c r="D1663">
        <v>12.45</v>
      </c>
      <c r="E1663">
        <v>20</v>
      </c>
      <c r="G1663" t="s">
        <v>240</v>
      </c>
      <c r="H1663" t="s">
        <v>23</v>
      </c>
      <c r="I1663" t="s">
        <v>2449</v>
      </c>
      <c r="K1663"/>
      <c r="L1663" t="s">
        <v>2450</v>
      </c>
      <c r="M1663" t="s">
        <v>26</v>
      </c>
      <c r="N1663">
        <v>2</v>
      </c>
      <c r="P1663" t="s">
        <v>27</v>
      </c>
      <c r="Q1663" t="s">
        <v>2451</v>
      </c>
      <c r="S1663" t="s">
        <v>29</v>
      </c>
    </row>
    <row r="1664" spans="1:19" hidden="1" x14ac:dyDescent="0.2">
      <c r="A1664">
        <v>755</v>
      </c>
      <c r="B1664" t="s">
        <v>2452</v>
      </c>
      <c r="C1664" t="s">
        <v>20</v>
      </c>
      <c r="D1664">
        <v>7.64</v>
      </c>
      <c r="F1664" t="s">
        <v>192</v>
      </c>
      <c r="G1664" t="s">
        <v>31</v>
      </c>
      <c r="H1664" t="s">
        <v>23</v>
      </c>
      <c r="I1664" t="s">
        <v>2378</v>
      </c>
      <c r="K1664"/>
      <c r="L1664" t="s">
        <v>2453</v>
      </c>
      <c r="M1664" t="s">
        <v>26</v>
      </c>
      <c r="N1664">
        <v>2</v>
      </c>
      <c r="P1664" t="s">
        <v>27</v>
      </c>
      <c r="Q1664" t="s">
        <v>2454</v>
      </c>
      <c r="S1664" t="s">
        <v>29</v>
      </c>
    </row>
    <row r="1665" spans="1:19" hidden="1" x14ac:dyDescent="0.2">
      <c r="A1665">
        <v>755</v>
      </c>
      <c r="B1665" t="s">
        <v>2452</v>
      </c>
      <c r="C1665" t="s">
        <v>20</v>
      </c>
      <c r="D1665">
        <v>7.53</v>
      </c>
      <c r="E1665">
        <v>20</v>
      </c>
      <c r="F1665" t="s">
        <v>2455</v>
      </c>
      <c r="G1665" t="s">
        <v>55</v>
      </c>
      <c r="H1665" t="s">
        <v>23</v>
      </c>
      <c r="I1665" t="s">
        <v>2378</v>
      </c>
      <c r="K1665"/>
      <c r="L1665" t="s">
        <v>2453</v>
      </c>
      <c r="M1665" t="s">
        <v>26</v>
      </c>
      <c r="N1665">
        <v>2</v>
      </c>
      <c r="P1665" t="s">
        <v>27</v>
      </c>
      <c r="Q1665" t="s">
        <v>2454</v>
      </c>
      <c r="S1665" t="s">
        <v>29</v>
      </c>
    </row>
    <row r="1666" spans="1:19" hidden="1" x14ac:dyDescent="0.2">
      <c r="A1666">
        <v>755</v>
      </c>
      <c r="B1666" t="s">
        <v>2452</v>
      </c>
      <c r="C1666" t="s">
        <v>73</v>
      </c>
      <c r="D1666">
        <v>9.58</v>
      </c>
      <c r="E1666">
        <v>20</v>
      </c>
      <c r="F1666" t="s">
        <v>2455</v>
      </c>
      <c r="G1666" t="s">
        <v>55</v>
      </c>
      <c r="H1666" t="s">
        <v>23</v>
      </c>
      <c r="I1666" t="s">
        <v>2378</v>
      </c>
      <c r="K1666"/>
      <c r="L1666" t="s">
        <v>2453</v>
      </c>
      <c r="M1666" t="s">
        <v>26</v>
      </c>
      <c r="N1666">
        <v>2</v>
      </c>
      <c r="P1666" t="s">
        <v>27</v>
      </c>
      <c r="Q1666" t="s">
        <v>2454</v>
      </c>
      <c r="S1666" t="s">
        <v>29</v>
      </c>
    </row>
    <row r="1667" spans="1:19" x14ac:dyDescent="0.2">
      <c r="A1667">
        <v>759</v>
      </c>
      <c r="B1667" t="s">
        <v>2456</v>
      </c>
      <c r="C1667" t="s">
        <v>20</v>
      </c>
      <c r="D1667">
        <v>10.252000000000001</v>
      </c>
      <c r="E1667">
        <v>0</v>
      </c>
      <c r="F1667" t="s">
        <v>2457</v>
      </c>
      <c r="G1667" t="s">
        <v>2458</v>
      </c>
      <c r="H1667" t="s">
        <v>36</v>
      </c>
      <c r="I1667" t="s">
        <v>2459</v>
      </c>
      <c r="J1667" t="s">
        <v>43</v>
      </c>
      <c r="K1667" s="4" t="e">
        <f>- Other measurement: A1</f>
        <v>#NAME?</v>
      </c>
      <c r="L1667" t="s">
        <v>2460</v>
      </c>
      <c r="M1667" t="s">
        <v>2445</v>
      </c>
      <c r="N1667">
        <v>2</v>
      </c>
      <c r="O1667" t="s">
        <v>2461</v>
      </c>
      <c r="P1667" t="s">
        <v>27</v>
      </c>
      <c r="Q1667" t="s">
        <v>2462</v>
      </c>
      <c r="S1667" t="s">
        <v>29</v>
      </c>
    </row>
    <row r="1668" spans="1:19" x14ac:dyDescent="0.2">
      <c r="A1668">
        <v>759</v>
      </c>
      <c r="B1668" t="s">
        <v>2456</v>
      </c>
      <c r="C1668" t="s">
        <v>20</v>
      </c>
      <c r="D1668">
        <v>9.9580000000000002</v>
      </c>
      <c r="E1668">
        <v>10</v>
      </c>
      <c r="F1668" t="s">
        <v>2463</v>
      </c>
      <c r="G1668" t="s">
        <v>2458</v>
      </c>
      <c r="H1668" t="s">
        <v>36</v>
      </c>
      <c r="I1668" t="s">
        <v>2459</v>
      </c>
      <c r="J1668" t="s">
        <v>43</v>
      </c>
      <c r="K1668" s="4" t="e">
        <f>- Other measurement: A1</f>
        <v>#NAME?</v>
      </c>
      <c r="L1668" t="s">
        <v>2460</v>
      </c>
      <c r="M1668" t="s">
        <v>2445</v>
      </c>
      <c r="N1668">
        <v>2</v>
      </c>
      <c r="O1668" t="s">
        <v>2461</v>
      </c>
      <c r="P1668" t="s">
        <v>27</v>
      </c>
      <c r="Q1668" t="s">
        <v>2462</v>
      </c>
      <c r="S1668" t="s">
        <v>29</v>
      </c>
    </row>
    <row r="1669" spans="1:19" x14ac:dyDescent="0.2">
      <c r="A1669">
        <v>759</v>
      </c>
      <c r="B1669" t="s">
        <v>2456</v>
      </c>
      <c r="C1669" t="s">
        <v>20</v>
      </c>
      <c r="D1669">
        <v>9.6790000000000003</v>
      </c>
      <c r="E1669">
        <v>20</v>
      </c>
      <c r="F1669" t="s">
        <v>2463</v>
      </c>
      <c r="G1669" t="s">
        <v>2458</v>
      </c>
      <c r="H1669" t="s">
        <v>36</v>
      </c>
      <c r="I1669" t="s">
        <v>2459</v>
      </c>
      <c r="J1669" t="s">
        <v>43</v>
      </c>
      <c r="K1669" s="4" t="e">
        <f>- Other measurement: A1</f>
        <v>#NAME?</v>
      </c>
      <c r="L1669" t="s">
        <v>2460</v>
      </c>
      <c r="M1669" t="s">
        <v>2445</v>
      </c>
      <c r="N1669">
        <v>2</v>
      </c>
      <c r="O1669" t="s">
        <v>2461</v>
      </c>
      <c r="P1669" t="s">
        <v>27</v>
      </c>
      <c r="Q1669" t="s">
        <v>2462</v>
      </c>
      <c r="S1669" t="s">
        <v>29</v>
      </c>
    </row>
    <row r="1670" spans="1:19" x14ac:dyDescent="0.2">
      <c r="A1670">
        <v>759</v>
      </c>
      <c r="B1670" t="s">
        <v>2456</v>
      </c>
      <c r="C1670" t="s">
        <v>20</v>
      </c>
      <c r="D1670">
        <v>9.4130000000000003</v>
      </c>
      <c r="E1670">
        <v>30</v>
      </c>
      <c r="F1670" t="s">
        <v>2463</v>
      </c>
      <c r="G1670" t="s">
        <v>2458</v>
      </c>
      <c r="H1670" t="s">
        <v>36</v>
      </c>
      <c r="I1670" t="s">
        <v>2459</v>
      </c>
      <c r="J1670" t="s">
        <v>43</v>
      </c>
      <c r="K1670" s="4" t="e">
        <f>- Other measurement: A1</f>
        <v>#NAME?</v>
      </c>
      <c r="L1670" t="s">
        <v>2460</v>
      </c>
      <c r="M1670" t="s">
        <v>2445</v>
      </c>
      <c r="N1670">
        <v>2</v>
      </c>
      <c r="O1670" t="s">
        <v>2461</v>
      </c>
      <c r="P1670" t="s">
        <v>27</v>
      </c>
      <c r="Q1670" t="s">
        <v>2462</v>
      </c>
      <c r="S1670" t="s">
        <v>29</v>
      </c>
    </row>
    <row r="1671" spans="1:19" x14ac:dyDescent="0.2">
      <c r="A1671">
        <v>759</v>
      </c>
      <c r="B1671" t="s">
        <v>2456</v>
      </c>
      <c r="C1671" t="s">
        <v>20</v>
      </c>
      <c r="D1671">
        <v>9.1579999999999995</v>
      </c>
      <c r="E1671">
        <v>40</v>
      </c>
      <c r="F1671" t="s">
        <v>2463</v>
      </c>
      <c r="G1671" t="s">
        <v>2458</v>
      </c>
      <c r="H1671" t="s">
        <v>36</v>
      </c>
      <c r="I1671" t="s">
        <v>2459</v>
      </c>
      <c r="J1671" t="s">
        <v>43</v>
      </c>
      <c r="K1671" s="4" t="e">
        <f>- Other measurement: A1</f>
        <v>#NAME?</v>
      </c>
      <c r="L1671" t="s">
        <v>2460</v>
      </c>
      <c r="M1671" t="s">
        <v>2445</v>
      </c>
      <c r="N1671">
        <v>2</v>
      </c>
      <c r="O1671" t="s">
        <v>2461</v>
      </c>
      <c r="P1671" t="s">
        <v>27</v>
      </c>
      <c r="Q1671" t="s">
        <v>2462</v>
      </c>
      <c r="S1671" t="s">
        <v>29</v>
      </c>
    </row>
    <row r="1672" spans="1:19" x14ac:dyDescent="0.2">
      <c r="A1672">
        <v>759</v>
      </c>
      <c r="B1672" t="s">
        <v>2456</v>
      </c>
      <c r="C1672" t="s">
        <v>20</v>
      </c>
      <c r="D1672">
        <v>8.9190000000000005</v>
      </c>
      <c r="E1672">
        <v>50</v>
      </c>
      <c r="F1672" t="s">
        <v>2463</v>
      </c>
      <c r="G1672" t="s">
        <v>2458</v>
      </c>
      <c r="H1672" t="s">
        <v>36</v>
      </c>
      <c r="I1672" t="s">
        <v>2459</v>
      </c>
      <c r="J1672" t="s">
        <v>43</v>
      </c>
      <c r="K1672" s="4" t="e">
        <f>- Other measurement: A1</f>
        <v>#NAME?</v>
      </c>
      <c r="L1672" t="s">
        <v>2460</v>
      </c>
      <c r="M1672" t="s">
        <v>2445</v>
      </c>
      <c r="N1672">
        <v>2</v>
      </c>
      <c r="O1672" t="s">
        <v>2461</v>
      </c>
      <c r="P1672" t="s">
        <v>27</v>
      </c>
      <c r="Q1672" t="s">
        <v>2462</v>
      </c>
      <c r="S1672" t="s">
        <v>29</v>
      </c>
    </row>
    <row r="1673" spans="1:19" x14ac:dyDescent="0.2">
      <c r="A1673">
        <v>759</v>
      </c>
      <c r="B1673" t="s">
        <v>2456</v>
      </c>
      <c r="C1673" t="s">
        <v>20</v>
      </c>
      <c r="D1673">
        <v>8.6920000000000002</v>
      </c>
      <c r="E1673">
        <v>60</v>
      </c>
      <c r="F1673" t="s">
        <v>2463</v>
      </c>
      <c r="G1673" t="s">
        <v>2458</v>
      </c>
      <c r="H1673" t="s">
        <v>36</v>
      </c>
      <c r="I1673" t="s">
        <v>2459</v>
      </c>
      <c r="J1673" t="s">
        <v>43</v>
      </c>
      <c r="K1673" s="4" t="e">
        <f>- Other measurement: A1</f>
        <v>#NAME?</v>
      </c>
      <c r="L1673" t="s">
        <v>2460</v>
      </c>
      <c r="M1673" t="s">
        <v>2445</v>
      </c>
      <c r="N1673">
        <v>2</v>
      </c>
      <c r="O1673" t="s">
        <v>2461</v>
      </c>
      <c r="P1673" t="s">
        <v>27</v>
      </c>
      <c r="Q1673" t="s">
        <v>2462</v>
      </c>
      <c r="S1673" t="s">
        <v>29</v>
      </c>
    </row>
    <row r="1674" spans="1:19" hidden="1" x14ac:dyDescent="0.2">
      <c r="A1674">
        <v>759</v>
      </c>
      <c r="B1674" t="s">
        <v>2456</v>
      </c>
      <c r="C1674" t="s">
        <v>20</v>
      </c>
      <c r="D1674">
        <v>9.9420000000000002</v>
      </c>
      <c r="E1674">
        <v>10</v>
      </c>
      <c r="F1674" t="s">
        <v>2463</v>
      </c>
      <c r="I1674" t="s">
        <v>2464</v>
      </c>
      <c r="K1674" t="e">
        <f>- Other measurement: A1</f>
        <v>#NAME?</v>
      </c>
      <c r="L1674" t="s">
        <v>2460</v>
      </c>
      <c r="M1674" t="s">
        <v>2445</v>
      </c>
      <c r="N1674">
        <v>2</v>
      </c>
      <c r="O1674" t="s">
        <v>2461</v>
      </c>
      <c r="P1674" t="s">
        <v>27</v>
      </c>
      <c r="Q1674" t="s">
        <v>2462</v>
      </c>
      <c r="S1674" t="s">
        <v>29</v>
      </c>
    </row>
    <row r="1675" spans="1:19" hidden="1" x14ac:dyDescent="0.2">
      <c r="A1675">
        <v>759</v>
      </c>
      <c r="B1675" t="s">
        <v>2456</v>
      </c>
      <c r="C1675" t="s">
        <v>20</v>
      </c>
      <c r="D1675">
        <v>9.7200000000000006</v>
      </c>
      <c r="E1675">
        <v>17.600000000000001</v>
      </c>
      <c r="F1675" t="s">
        <v>2463</v>
      </c>
      <c r="I1675" t="s">
        <v>2464</v>
      </c>
      <c r="K1675" t="e">
        <f>- Other measurement: A1</f>
        <v>#NAME?</v>
      </c>
      <c r="L1675" t="s">
        <v>2460</v>
      </c>
      <c r="M1675" t="s">
        <v>2445</v>
      </c>
      <c r="N1675">
        <v>2</v>
      </c>
      <c r="O1675" t="s">
        <v>2461</v>
      </c>
      <c r="P1675" t="s">
        <v>27</v>
      </c>
      <c r="Q1675" t="s">
        <v>2462</v>
      </c>
      <c r="S1675" t="s">
        <v>29</v>
      </c>
    </row>
    <row r="1676" spans="1:19" hidden="1" x14ac:dyDescent="0.2">
      <c r="A1676">
        <v>759</v>
      </c>
      <c r="B1676" t="s">
        <v>2456</v>
      </c>
      <c r="C1676" t="s">
        <v>20</v>
      </c>
      <c r="D1676">
        <v>9.5220000000000002</v>
      </c>
      <c r="E1676">
        <v>25</v>
      </c>
      <c r="F1676" t="s">
        <v>2463</v>
      </c>
      <c r="I1676" t="s">
        <v>2464</v>
      </c>
      <c r="K1676" t="e">
        <f>- Other measurement: A1</f>
        <v>#NAME?</v>
      </c>
      <c r="L1676" t="s">
        <v>2460</v>
      </c>
      <c r="M1676" t="s">
        <v>2445</v>
      </c>
      <c r="N1676">
        <v>2</v>
      </c>
      <c r="O1676" t="s">
        <v>2461</v>
      </c>
      <c r="P1676" t="s">
        <v>27</v>
      </c>
      <c r="Q1676" t="s">
        <v>2462</v>
      </c>
      <c r="S1676" t="s">
        <v>29</v>
      </c>
    </row>
    <row r="1677" spans="1:19" hidden="1" x14ac:dyDescent="0.2">
      <c r="A1677">
        <v>759</v>
      </c>
      <c r="B1677" t="s">
        <v>2456</v>
      </c>
      <c r="C1677" t="s">
        <v>20</v>
      </c>
      <c r="D1677">
        <v>9.3640000000000008</v>
      </c>
      <c r="E1677">
        <v>31</v>
      </c>
      <c r="F1677" t="s">
        <v>2463</v>
      </c>
      <c r="I1677" t="s">
        <v>2464</v>
      </c>
      <c r="K1677" t="e">
        <f>- Other measurement: A1</f>
        <v>#NAME?</v>
      </c>
      <c r="L1677" t="s">
        <v>2460</v>
      </c>
      <c r="M1677" t="s">
        <v>2445</v>
      </c>
      <c r="N1677">
        <v>2</v>
      </c>
      <c r="O1677" t="s">
        <v>2461</v>
      </c>
      <c r="P1677" t="s">
        <v>27</v>
      </c>
      <c r="Q1677" t="s">
        <v>2462</v>
      </c>
      <c r="S1677" t="s">
        <v>29</v>
      </c>
    </row>
    <row r="1678" spans="1:19" hidden="1" x14ac:dyDescent="0.2">
      <c r="A1678">
        <v>759</v>
      </c>
      <c r="B1678" t="s">
        <v>2456</v>
      </c>
      <c r="C1678" t="s">
        <v>20</v>
      </c>
      <c r="D1678">
        <v>9.2050000000000001</v>
      </c>
      <c r="E1678">
        <v>38</v>
      </c>
      <c r="F1678" t="s">
        <v>2463</v>
      </c>
      <c r="I1678" t="s">
        <v>2464</v>
      </c>
      <c r="K1678" t="e">
        <f>- Other measurement: A1</f>
        <v>#NAME?</v>
      </c>
      <c r="L1678" t="s">
        <v>2460</v>
      </c>
      <c r="M1678" t="s">
        <v>2445</v>
      </c>
      <c r="N1678">
        <v>2</v>
      </c>
      <c r="O1678" t="s">
        <v>2461</v>
      </c>
      <c r="P1678" t="s">
        <v>27</v>
      </c>
      <c r="Q1678" t="s">
        <v>2462</v>
      </c>
      <c r="S1678" t="s">
        <v>29</v>
      </c>
    </row>
    <row r="1679" spans="1:19" hidden="1" x14ac:dyDescent="0.2">
      <c r="A1679">
        <v>759</v>
      </c>
      <c r="B1679" t="s">
        <v>2456</v>
      </c>
      <c r="C1679" t="s">
        <v>20</v>
      </c>
      <c r="D1679">
        <v>9.58</v>
      </c>
      <c r="E1679">
        <v>25</v>
      </c>
      <c r="F1679" t="s">
        <v>1162</v>
      </c>
      <c r="G1679" t="s">
        <v>144</v>
      </c>
      <c r="H1679" t="s">
        <v>46</v>
      </c>
      <c r="I1679" t="s">
        <v>1163</v>
      </c>
      <c r="K1679" t="e">
        <f>- Other measurement: A1</f>
        <v>#NAME?</v>
      </c>
      <c r="L1679" t="s">
        <v>2460</v>
      </c>
      <c r="M1679" t="s">
        <v>2445</v>
      </c>
      <c r="N1679">
        <v>2</v>
      </c>
      <c r="O1679" t="s">
        <v>2461</v>
      </c>
      <c r="P1679" t="s">
        <v>27</v>
      </c>
      <c r="Q1679" t="s">
        <v>2462</v>
      </c>
      <c r="S1679" t="s">
        <v>29</v>
      </c>
    </row>
    <row r="1680" spans="1:19" hidden="1" x14ac:dyDescent="0.2">
      <c r="A1680">
        <v>759</v>
      </c>
      <c r="B1680" t="s">
        <v>2456</v>
      </c>
      <c r="C1680" t="s">
        <v>20</v>
      </c>
      <c r="D1680">
        <v>9.49</v>
      </c>
      <c r="E1680">
        <v>20</v>
      </c>
      <c r="F1680" t="s">
        <v>2455</v>
      </c>
      <c r="G1680" t="s">
        <v>55</v>
      </c>
      <c r="H1680" t="s">
        <v>46</v>
      </c>
      <c r="I1680" t="s">
        <v>2378</v>
      </c>
      <c r="K1680" t="e">
        <f>- Other measurement: A1</f>
        <v>#NAME?</v>
      </c>
      <c r="L1680" t="s">
        <v>2460</v>
      </c>
      <c r="M1680" t="s">
        <v>2445</v>
      </c>
      <c r="N1680">
        <v>2</v>
      </c>
      <c r="O1680" t="s">
        <v>2461</v>
      </c>
      <c r="P1680" t="s">
        <v>27</v>
      </c>
      <c r="Q1680" t="s">
        <v>2462</v>
      </c>
      <c r="S1680" t="s">
        <v>29</v>
      </c>
    </row>
    <row r="1681" spans="1:19" hidden="1" x14ac:dyDescent="0.2">
      <c r="A1681">
        <v>759</v>
      </c>
      <c r="B1681" t="s">
        <v>2456</v>
      </c>
      <c r="C1681" t="s">
        <v>20</v>
      </c>
      <c r="D1681">
        <v>9.56</v>
      </c>
      <c r="E1681">
        <v>22</v>
      </c>
      <c r="F1681" t="s">
        <v>2442</v>
      </c>
      <c r="G1681" t="s">
        <v>55</v>
      </c>
      <c r="H1681" t="s">
        <v>46</v>
      </c>
      <c r="I1681" t="s">
        <v>2443</v>
      </c>
      <c r="K1681" t="e">
        <f>- Other measurement: A1</f>
        <v>#NAME?</v>
      </c>
      <c r="L1681" t="s">
        <v>2460</v>
      </c>
      <c r="M1681" t="s">
        <v>2445</v>
      </c>
      <c r="N1681">
        <v>2</v>
      </c>
      <c r="O1681" t="s">
        <v>2461</v>
      </c>
      <c r="P1681" t="s">
        <v>27</v>
      </c>
      <c r="Q1681" t="s">
        <v>2462</v>
      </c>
      <c r="S1681" t="s">
        <v>29</v>
      </c>
    </row>
    <row r="1682" spans="1:19" hidden="1" x14ac:dyDescent="0.2">
      <c r="A1682">
        <v>771</v>
      </c>
      <c r="B1682" t="s">
        <v>2465</v>
      </c>
      <c r="C1682" t="s">
        <v>20</v>
      </c>
      <c r="D1682">
        <v>5.8</v>
      </c>
      <c r="F1682" t="s">
        <v>2466</v>
      </c>
      <c r="G1682" t="s">
        <v>55</v>
      </c>
      <c r="H1682" t="s">
        <v>23</v>
      </c>
      <c r="I1682" t="s">
        <v>2467</v>
      </c>
      <c r="K1682"/>
      <c r="L1682" t="s">
        <v>2468</v>
      </c>
      <c r="M1682" t="s">
        <v>26</v>
      </c>
      <c r="N1682">
        <v>2</v>
      </c>
      <c r="P1682" t="s">
        <v>27</v>
      </c>
      <c r="Q1682" t="s">
        <v>2469</v>
      </c>
      <c r="S1682" t="s">
        <v>29</v>
      </c>
    </row>
    <row r="1683" spans="1:19" hidden="1" x14ac:dyDescent="0.2">
      <c r="A1683">
        <v>780</v>
      </c>
      <c r="B1683" t="s">
        <v>2470</v>
      </c>
      <c r="C1683" t="s">
        <v>20</v>
      </c>
      <c r="D1683">
        <v>-3.3</v>
      </c>
      <c r="F1683" t="s">
        <v>1378</v>
      </c>
      <c r="G1683" t="s">
        <v>75</v>
      </c>
      <c r="H1683" t="s">
        <v>23</v>
      </c>
      <c r="I1683" t="s">
        <v>118</v>
      </c>
      <c r="K1683"/>
      <c r="L1683" t="s">
        <v>2471</v>
      </c>
      <c r="M1683" t="s">
        <v>26</v>
      </c>
      <c r="N1683">
        <v>2</v>
      </c>
      <c r="P1683" t="s">
        <v>27</v>
      </c>
      <c r="Q1683" t="s">
        <v>2472</v>
      </c>
      <c r="S1683" t="s">
        <v>29</v>
      </c>
    </row>
    <row r="1684" spans="1:19" hidden="1" x14ac:dyDescent="0.2">
      <c r="A1684">
        <v>784</v>
      </c>
      <c r="B1684" t="s">
        <v>2473</v>
      </c>
      <c r="C1684" t="s">
        <v>20</v>
      </c>
      <c r="D1684">
        <v>11.08</v>
      </c>
      <c r="E1684">
        <v>0</v>
      </c>
      <c r="G1684" t="s">
        <v>2474</v>
      </c>
      <c r="H1684" t="s">
        <v>23</v>
      </c>
      <c r="I1684" t="s">
        <v>2475</v>
      </c>
      <c r="K1684"/>
      <c r="L1684" t="s">
        <v>2476</v>
      </c>
      <c r="M1684" t="s">
        <v>2477</v>
      </c>
      <c r="N1684">
        <v>4</v>
      </c>
      <c r="P1684" t="s">
        <v>27</v>
      </c>
      <c r="Q1684" t="s">
        <v>2478</v>
      </c>
      <c r="S1684" t="s">
        <v>29</v>
      </c>
    </row>
    <row r="1685" spans="1:19" hidden="1" x14ac:dyDescent="0.2">
      <c r="A1685">
        <v>785</v>
      </c>
      <c r="B1685" t="s">
        <v>2479</v>
      </c>
      <c r="C1685" t="s">
        <v>20</v>
      </c>
      <c r="D1685">
        <v>9.6199999999999992</v>
      </c>
      <c r="E1685">
        <v>25</v>
      </c>
      <c r="F1685" t="s">
        <v>677</v>
      </c>
      <c r="G1685" t="s">
        <v>246</v>
      </c>
      <c r="H1685" t="s">
        <v>46</v>
      </c>
      <c r="I1685" t="s">
        <v>679</v>
      </c>
      <c r="K1685"/>
      <c r="L1685" t="s">
        <v>2480</v>
      </c>
      <c r="M1685" t="s">
        <v>120</v>
      </c>
      <c r="N1685">
        <v>5</v>
      </c>
      <c r="P1685" t="s">
        <v>27</v>
      </c>
      <c r="Q1685" t="s">
        <v>2481</v>
      </c>
      <c r="S1685" t="s">
        <v>29</v>
      </c>
    </row>
    <row r="1686" spans="1:19" hidden="1" x14ac:dyDescent="0.2">
      <c r="A1686">
        <v>785</v>
      </c>
      <c r="B1686" t="s">
        <v>2479</v>
      </c>
      <c r="C1686" t="s">
        <v>20</v>
      </c>
      <c r="D1686">
        <v>9.32</v>
      </c>
      <c r="E1686">
        <v>35</v>
      </c>
      <c r="F1686" t="s">
        <v>677</v>
      </c>
      <c r="G1686" t="s">
        <v>246</v>
      </c>
      <c r="H1686" t="s">
        <v>46</v>
      </c>
      <c r="I1686" t="s">
        <v>679</v>
      </c>
      <c r="K1686"/>
      <c r="L1686" t="s">
        <v>2480</v>
      </c>
      <c r="M1686" t="s">
        <v>120</v>
      </c>
      <c r="N1686">
        <v>5</v>
      </c>
      <c r="P1686" t="s">
        <v>27</v>
      </c>
      <c r="Q1686" t="s">
        <v>2481</v>
      </c>
      <c r="S1686" t="s">
        <v>29</v>
      </c>
    </row>
    <row r="1687" spans="1:19" hidden="1" x14ac:dyDescent="0.2">
      <c r="A1687">
        <v>785</v>
      </c>
      <c r="B1687" t="s">
        <v>2479</v>
      </c>
      <c r="C1687" t="s">
        <v>20</v>
      </c>
      <c r="D1687">
        <v>9.33</v>
      </c>
      <c r="E1687">
        <v>25</v>
      </c>
      <c r="F1687" t="s">
        <v>62</v>
      </c>
      <c r="G1687" t="s">
        <v>555</v>
      </c>
      <c r="H1687" t="s">
        <v>46</v>
      </c>
      <c r="I1687" t="s">
        <v>2376</v>
      </c>
      <c r="K1687"/>
      <c r="L1687" t="s">
        <v>2480</v>
      </c>
      <c r="M1687" t="s">
        <v>120</v>
      </c>
      <c r="N1687">
        <v>5</v>
      </c>
      <c r="P1687" t="s">
        <v>27</v>
      </c>
      <c r="Q1687" t="s">
        <v>2481</v>
      </c>
      <c r="S1687" t="s">
        <v>29</v>
      </c>
    </row>
    <row r="1688" spans="1:19" hidden="1" x14ac:dyDescent="0.2">
      <c r="A1688">
        <v>785</v>
      </c>
      <c r="B1688" t="s">
        <v>2479</v>
      </c>
      <c r="C1688" t="s">
        <v>20</v>
      </c>
      <c r="D1688">
        <v>9.35</v>
      </c>
      <c r="E1688">
        <v>25</v>
      </c>
      <c r="F1688" t="s">
        <v>62</v>
      </c>
      <c r="G1688" t="s">
        <v>55</v>
      </c>
      <c r="H1688" t="s">
        <v>46</v>
      </c>
      <c r="I1688" t="s">
        <v>2482</v>
      </c>
      <c r="K1688"/>
      <c r="L1688" t="s">
        <v>2480</v>
      </c>
      <c r="M1688" t="s">
        <v>120</v>
      </c>
      <c r="N1688">
        <v>5</v>
      </c>
      <c r="P1688" t="s">
        <v>27</v>
      </c>
      <c r="Q1688" t="s">
        <v>2481</v>
      </c>
      <c r="S1688" t="s">
        <v>29</v>
      </c>
    </row>
    <row r="1689" spans="1:19" hidden="1" x14ac:dyDescent="0.2">
      <c r="A1689">
        <v>785</v>
      </c>
      <c r="B1689" t="s">
        <v>2479</v>
      </c>
      <c r="C1689" t="s">
        <v>20</v>
      </c>
      <c r="D1689">
        <v>9.2899999999999991</v>
      </c>
      <c r="E1689">
        <v>20</v>
      </c>
      <c r="F1689" t="s">
        <v>866</v>
      </c>
      <c r="G1689" t="s">
        <v>144</v>
      </c>
      <c r="H1689" t="s">
        <v>23</v>
      </c>
      <c r="I1689" t="s">
        <v>656</v>
      </c>
      <c r="K1689"/>
      <c r="L1689" t="s">
        <v>2480</v>
      </c>
      <c r="M1689" t="s">
        <v>120</v>
      </c>
      <c r="N1689">
        <v>5</v>
      </c>
      <c r="P1689" t="s">
        <v>27</v>
      </c>
      <c r="Q1689" t="s">
        <v>2481</v>
      </c>
      <c r="S1689" t="s">
        <v>29</v>
      </c>
    </row>
    <row r="1690" spans="1:19" hidden="1" x14ac:dyDescent="0.2">
      <c r="A1690">
        <v>785</v>
      </c>
      <c r="B1690" t="s">
        <v>2479</v>
      </c>
      <c r="C1690" t="s">
        <v>20</v>
      </c>
      <c r="D1690">
        <v>9.4600000000000009</v>
      </c>
      <c r="E1690" t="s">
        <v>2483</v>
      </c>
      <c r="F1690" t="s">
        <v>2484</v>
      </c>
      <c r="G1690" t="s">
        <v>55</v>
      </c>
      <c r="H1690" t="s">
        <v>23</v>
      </c>
      <c r="I1690" t="s">
        <v>2485</v>
      </c>
      <c r="K1690"/>
      <c r="L1690" t="s">
        <v>2480</v>
      </c>
      <c r="M1690" t="s">
        <v>120</v>
      </c>
      <c r="N1690">
        <v>5</v>
      </c>
      <c r="P1690" t="s">
        <v>27</v>
      </c>
      <c r="Q1690" t="s">
        <v>2481</v>
      </c>
      <c r="S1690" t="s">
        <v>29</v>
      </c>
    </row>
    <row r="1691" spans="1:19" hidden="1" x14ac:dyDescent="0.2">
      <c r="A1691">
        <v>787</v>
      </c>
      <c r="B1691" t="s">
        <v>2486</v>
      </c>
      <c r="C1691" t="s">
        <v>20</v>
      </c>
      <c r="D1691">
        <v>7.7</v>
      </c>
      <c r="E1691" t="s">
        <v>363</v>
      </c>
      <c r="F1691" t="s">
        <v>2395</v>
      </c>
      <c r="G1691" t="s">
        <v>240</v>
      </c>
      <c r="H1691" t="s">
        <v>23</v>
      </c>
      <c r="I1691" t="s">
        <v>1292</v>
      </c>
      <c r="K1691"/>
      <c r="L1691" t="s">
        <v>2487</v>
      </c>
      <c r="M1691" t="s">
        <v>26</v>
      </c>
      <c r="N1691">
        <v>2</v>
      </c>
      <c r="P1691" t="s">
        <v>27</v>
      </c>
      <c r="Q1691" t="s">
        <v>2488</v>
      </c>
      <c r="S1691" t="s">
        <v>29</v>
      </c>
    </row>
    <row r="1692" spans="1:19" hidden="1" x14ac:dyDescent="0.2">
      <c r="A1692">
        <v>788</v>
      </c>
      <c r="B1692" t="s">
        <v>2489</v>
      </c>
      <c r="C1692" t="s">
        <v>20</v>
      </c>
      <c r="D1692">
        <v>7.8</v>
      </c>
      <c r="E1692" t="s">
        <v>363</v>
      </c>
      <c r="F1692" t="s">
        <v>2395</v>
      </c>
      <c r="G1692" t="s">
        <v>240</v>
      </c>
      <c r="H1692" t="s">
        <v>23</v>
      </c>
      <c r="I1692" t="s">
        <v>1292</v>
      </c>
      <c r="K1692"/>
      <c r="L1692" t="s">
        <v>2490</v>
      </c>
      <c r="M1692" t="s">
        <v>26</v>
      </c>
      <c r="N1692">
        <v>2</v>
      </c>
      <c r="P1692" t="s">
        <v>27</v>
      </c>
      <c r="Q1692" t="s">
        <v>2491</v>
      </c>
      <c r="S1692" t="s">
        <v>29</v>
      </c>
    </row>
    <row r="1693" spans="1:19" hidden="1" x14ac:dyDescent="0.2">
      <c r="A1693">
        <v>789</v>
      </c>
      <c r="B1693" t="s">
        <v>2492</v>
      </c>
      <c r="C1693" t="s">
        <v>20</v>
      </c>
      <c r="D1693">
        <v>7.5</v>
      </c>
      <c r="F1693" t="s">
        <v>615</v>
      </c>
      <c r="H1693" t="s">
        <v>23</v>
      </c>
      <c r="I1693" t="s">
        <v>845</v>
      </c>
      <c r="K1693"/>
      <c r="L1693" t="s">
        <v>2493</v>
      </c>
      <c r="M1693" t="s">
        <v>26</v>
      </c>
      <c r="N1693">
        <v>2</v>
      </c>
      <c r="P1693" t="s">
        <v>27</v>
      </c>
      <c r="Q1693" t="s">
        <v>2494</v>
      </c>
      <c r="S1693" t="s">
        <v>29</v>
      </c>
    </row>
    <row r="1694" spans="1:19" hidden="1" x14ac:dyDescent="0.2">
      <c r="A1694">
        <v>791</v>
      </c>
      <c r="B1694" t="s">
        <v>2495</v>
      </c>
      <c r="C1694" t="s">
        <v>20</v>
      </c>
      <c r="D1694">
        <v>5.2</v>
      </c>
      <c r="F1694" t="s">
        <v>615</v>
      </c>
      <c r="I1694" t="s">
        <v>2496</v>
      </c>
      <c r="K1694"/>
      <c r="L1694" t="s">
        <v>2497</v>
      </c>
      <c r="M1694" t="s">
        <v>120</v>
      </c>
      <c r="N1694">
        <v>5</v>
      </c>
      <c r="P1694" t="s">
        <v>27</v>
      </c>
      <c r="Q1694" t="s">
        <v>2498</v>
      </c>
      <c r="S1694" t="s">
        <v>29</v>
      </c>
    </row>
    <row r="1695" spans="1:19" hidden="1" x14ac:dyDescent="0.2">
      <c r="A1695">
        <v>793</v>
      </c>
      <c r="B1695" t="s">
        <v>2499</v>
      </c>
      <c r="C1695" t="s">
        <v>20</v>
      </c>
      <c r="D1695">
        <v>7.6</v>
      </c>
      <c r="E1695" t="s">
        <v>363</v>
      </c>
      <c r="F1695" t="s">
        <v>2395</v>
      </c>
      <c r="G1695" t="s">
        <v>240</v>
      </c>
      <c r="H1695" t="s">
        <v>23</v>
      </c>
      <c r="I1695" t="s">
        <v>1292</v>
      </c>
      <c r="K1695"/>
      <c r="L1695" t="s">
        <v>2500</v>
      </c>
      <c r="M1695" t="s">
        <v>26</v>
      </c>
      <c r="N1695">
        <v>2</v>
      </c>
      <c r="P1695" t="s">
        <v>27</v>
      </c>
      <c r="Q1695" t="s">
        <v>2501</v>
      </c>
      <c r="S1695" t="s">
        <v>29</v>
      </c>
    </row>
    <row r="1696" spans="1:19" hidden="1" x14ac:dyDescent="0.2">
      <c r="A1696">
        <v>793</v>
      </c>
      <c r="B1696" t="s">
        <v>2499</v>
      </c>
      <c r="C1696" t="s">
        <v>20</v>
      </c>
      <c r="D1696">
        <v>6.5</v>
      </c>
      <c r="E1696" t="s">
        <v>363</v>
      </c>
      <c r="F1696" t="s">
        <v>2395</v>
      </c>
      <c r="G1696" t="s">
        <v>240</v>
      </c>
      <c r="H1696" t="s">
        <v>23</v>
      </c>
      <c r="I1696" t="s">
        <v>1292</v>
      </c>
      <c r="K1696"/>
      <c r="L1696" t="s">
        <v>2500</v>
      </c>
      <c r="M1696" t="s">
        <v>26</v>
      </c>
      <c r="N1696">
        <v>2</v>
      </c>
      <c r="P1696" t="s">
        <v>27</v>
      </c>
      <c r="Q1696" t="s">
        <v>2501</v>
      </c>
      <c r="S1696" t="s">
        <v>29</v>
      </c>
    </row>
    <row r="1697" spans="1:19" hidden="1" x14ac:dyDescent="0.2">
      <c r="A1697">
        <v>794</v>
      </c>
      <c r="B1697" t="s">
        <v>2502</v>
      </c>
      <c r="C1697" t="s">
        <v>20</v>
      </c>
      <c r="D1697">
        <v>6.4</v>
      </c>
      <c r="E1697" t="s">
        <v>363</v>
      </c>
      <c r="F1697" t="s">
        <v>2395</v>
      </c>
      <c r="G1697" t="s">
        <v>240</v>
      </c>
      <c r="H1697" t="s">
        <v>23</v>
      </c>
      <c r="I1697" t="s">
        <v>1292</v>
      </c>
      <c r="K1697"/>
      <c r="L1697" t="s">
        <v>2503</v>
      </c>
      <c r="M1697" t="s">
        <v>26</v>
      </c>
      <c r="N1697">
        <v>2</v>
      </c>
      <c r="P1697" t="s">
        <v>27</v>
      </c>
      <c r="Q1697" t="s">
        <v>2504</v>
      </c>
      <c r="S1697" t="s">
        <v>29</v>
      </c>
    </row>
    <row r="1698" spans="1:19" hidden="1" x14ac:dyDescent="0.2">
      <c r="A1698">
        <v>795</v>
      </c>
      <c r="B1698" t="s">
        <v>2505</v>
      </c>
      <c r="C1698" t="s">
        <v>20</v>
      </c>
      <c r="D1698">
        <v>6.55</v>
      </c>
      <c r="E1698" t="s">
        <v>363</v>
      </c>
      <c r="F1698" t="s">
        <v>2395</v>
      </c>
      <c r="G1698" t="s">
        <v>240</v>
      </c>
      <c r="H1698" t="s">
        <v>23</v>
      </c>
      <c r="I1698" t="s">
        <v>1292</v>
      </c>
      <c r="K1698"/>
      <c r="L1698" t="s">
        <v>2506</v>
      </c>
      <c r="M1698" t="s">
        <v>26</v>
      </c>
      <c r="N1698">
        <v>2</v>
      </c>
      <c r="P1698" t="s">
        <v>27</v>
      </c>
      <c r="Q1698" t="s">
        <v>2507</v>
      </c>
      <c r="S1698" t="s">
        <v>29</v>
      </c>
    </row>
    <row r="1699" spans="1:19" hidden="1" x14ac:dyDescent="0.2">
      <c r="A1699">
        <v>796</v>
      </c>
      <c r="B1699" t="s">
        <v>2508</v>
      </c>
      <c r="C1699" t="s">
        <v>20</v>
      </c>
      <c r="D1699">
        <v>6.7</v>
      </c>
      <c r="E1699" t="s">
        <v>363</v>
      </c>
      <c r="F1699" t="s">
        <v>2395</v>
      </c>
      <c r="G1699" t="s">
        <v>240</v>
      </c>
      <c r="H1699" t="s">
        <v>23</v>
      </c>
      <c r="I1699" t="s">
        <v>1292</v>
      </c>
      <c r="K1699"/>
      <c r="L1699" t="s">
        <v>2509</v>
      </c>
      <c r="M1699" t="s">
        <v>26</v>
      </c>
      <c r="N1699">
        <v>2</v>
      </c>
      <c r="P1699" t="s">
        <v>27</v>
      </c>
      <c r="Q1699" t="s">
        <v>2510</v>
      </c>
      <c r="S1699" t="s">
        <v>29</v>
      </c>
    </row>
    <row r="1700" spans="1:19" hidden="1" x14ac:dyDescent="0.2">
      <c r="A1700">
        <v>797</v>
      </c>
      <c r="B1700" t="s">
        <v>2511</v>
      </c>
      <c r="C1700" t="s">
        <v>20</v>
      </c>
      <c r="D1700">
        <v>7.7</v>
      </c>
      <c r="E1700" t="s">
        <v>363</v>
      </c>
      <c r="F1700" t="s">
        <v>2395</v>
      </c>
      <c r="G1700" t="s">
        <v>240</v>
      </c>
      <c r="H1700" t="s">
        <v>23</v>
      </c>
      <c r="I1700" t="s">
        <v>1292</v>
      </c>
      <c r="K1700"/>
      <c r="L1700" t="s">
        <v>2512</v>
      </c>
      <c r="M1700" t="s">
        <v>26</v>
      </c>
      <c r="N1700">
        <v>2</v>
      </c>
      <c r="P1700" t="s">
        <v>27</v>
      </c>
      <c r="Q1700" t="s">
        <v>2513</v>
      </c>
      <c r="S1700" t="s">
        <v>29</v>
      </c>
    </row>
    <row r="1701" spans="1:19" hidden="1" x14ac:dyDescent="0.2">
      <c r="A1701">
        <v>798</v>
      </c>
      <c r="B1701" t="s">
        <v>2514</v>
      </c>
      <c r="C1701" t="s">
        <v>20</v>
      </c>
      <c r="D1701">
        <v>9.44</v>
      </c>
      <c r="E1701">
        <v>25</v>
      </c>
      <c r="G1701" t="s">
        <v>58</v>
      </c>
      <c r="H1701" t="s">
        <v>23</v>
      </c>
      <c r="I1701" t="s">
        <v>2515</v>
      </c>
      <c r="K1701"/>
      <c r="L1701" t="s">
        <v>2516</v>
      </c>
      <c r="M1701" t="s">
        <v>120</v>
      </c>
      <c r="N1701">
        <v>5</v>
      </c>
      <c r="P1701" t="s">
        <v>27</v>
      </c>
      <c r="Q1701" t="s">
        <v>2517</v>
      </c>
      <c r="S1701" t="s">
        <v>29</v>
      </c>
    </row>
    <row r="1702" spans="1:19" hidden="1" x14ac:dyDescent="0.2">
      <c r="A1702">
        <v>799</v>
      </c>
      <c r="B1702" t="s">
        <v>2518</v>
      </c>
      <c r="C1702" t="s">
        <v>20</v>
      </c>
      <c r="D1702">
        <v>9.41</v>
      </c>
      <c r="E1702">
        <v>25</v>
      </c>
      <c r="G1702" t="s">
        <v>55</v>
      </c>
      <c r="H1702" t="s">
        <v>46</v>
      </c>
      <c r="I1702" t="s">
        <v>2482</v>
      </c>
      <c r="K1702"/>
      <c r="L1702" t="s">
        <v>2519</v>
      </c>
      <c r="M1702" t="s">
        <v>26</v>
      </c>
      <c r="N1702">
        <v>2</v>
      </c>
      <c r="P1702" t="s">
        <v>27</v>
      </c>
      <c r="Q1702" t="s">
        <v>2520</v>
      </c>
      <c r="S1702" t="s">
        <v>29</v>
      </c>
    </row>
    <row r="1703" spans="1:19" hidden="1" x14ac:dyDescent="0.2">
      <c r="A1703">
        <v>800</v>
      </c>
      <c r="B1703" t="s">
        <v>2521</v>
      </c>
      <c r="C1703" t="s">
        <v>20</v>
      </c>
      <c r="D1703">
        <v>9.39</v>
      </c>
      <c r="E1703">
        <v>25</v>
      </c>
      <c r="G1703" t="s">
        <v>55</v>
      </c>
      <c r="H1703" t="s">
        <v>46</v>
      </c>
      <c r="I1703" t="s">
        <v>2482</v>
      </c>
      <c r="K1703"/>
      <c r="L1703" t="s">
        <v>2522</v>
      </c>
      <c r="M1703" t="s">
        <v>120</v>
      </c>
      <c r="N1703">
        <v>5</v>
      </c>
      <c r="P1703" t="s">
        <v>27</v>
      </c>
      <c r="Q1703" t="s">
        <v>2523</v>
      </c>
      <c r="S1703" t="s">
        <v>29</v>
      </c>
    </row>
    <row r="1704" spans="1:19" hidden="1" x14ac:dyDescent="0.2">
      <c r="A1704">
        <v>801</v>
      </c>
      <c r="B1704" t="s">
        <v>2524</v>
      </c>
      <c r="C1704" t="s">
        <v>20</v>
      </c>
      <c r="D1704">
        <v>8.91</v>
      </c>
      <c r="E1704">
        <v>25</v>
      </c>
      <c r="G1704" t="s">
        <v>58</v>
      </c>
      <c r="H1704" t="s">
        <v>23</v>
      </c>
      <c r="I1704" t="s">
        <v>2515</v>
      </c>
      <c r="K1704"/>
      <c r="L1704" t="s">
        <v>2525</v>
      </c>
      <c r="M1704" t="s">
        <v>120</v>
      </c>
      <c r="N1704">
        <v>5</v>
      </c>
      <c r="P1704" t="s">
        <v>27</v>
      </c>
      <c r="Q1704" t="s">
        <v>2526</v>
      </c>
      <c r="S1704" t="s">
        <v>29</v>
      </c>
    </row>
    <row r="1705" spans="1:19" hidden="1" x14ac:dyDescent="0.2">
      <c r="A1705">
        <v>802</v>
      </c>
      <c r="B1705" t="s">
        <v>2527</v>
      </c>
      <c r="C1705" t="s">
        <v>20</v>
      </c>
      <c r="D1705">
        <v>7.6</v>
      </c>
      <c r="E1705" t="s">
        <v>363</v>
      </c>
      <c r="F1705" t="s">
        <v>2395</v>
      </c>
      <c r="G1705" t="s">
        <v>240</v>
      </c>
      <c r="H1705" t="s">
        <v>23</v>
      </c>
      <c r="I1705" t="s">
        <v>1292</v>
      </c>
      <c r="K1705"/>
      <c r="L1705" t="s">
        <v>2528</v>
      </c>
      <c r="M1705" t="s">
        <v>26</v>
      </c>
      <c r="N1705">
        <v>2</v>
      </c>
      <c r="P1705" t="s">
        <v>27</v>
      </c>
      <c r="Q1705" t="s">
        <v>2529</v>
      </c>
      <c r="S1705" t="s">
        <v>29</v>
      </c>
    </row>
    <row r="1706" spans="1:19" hidden="1" x14ac:dyDescent="0.2">
      <c r="A1706">
        <v>803</v>
      </c>
      <c r="B1706" t="s">
        <v>2530</v>
      </c>
      <c r="C1706" t="s">
        <v>20</v>
      </c>
      <c r="D1706">
        <v>7.5</v>
      </c>
      <c r="E1706" t="s">
        <v>363</v>
      </c>
      <c r="F1706" t="s">
        <v>2395</v>
      </c>
      <c r="G1706" t="s">
        <v>240</v>
      </c>
      <c r="H1706" t="s">
        <v>23</v>
      </c>
      <c r="I1706" t="s">
        <v>1292</v>
      </c>
      <c r="K1706"/>
      <c r="L1706" t="s">
        <v>2531</v>
      </c>
      <c r="M1706" t="s">
        <v>26</v>
      </c>
      <c r="N1706">
        <v>2</v>
      </c>
      <c r="P1706" t="s">
        <v>27</v>
      </c>
      <c r="Q1706" t="s">
        <v>2532</v>
      </c>
      <c r="S1706" t="s">
        <v>29</v>
      </c>
    </row>
    <row r="1707" spans="1:19" hidden="1" x14ac:dyDescent="0.2">
      <c r="A1707">
        <v>804</v>
      </c>
      <c r="B1707" t="s">
        <v>2533</v>
      </c>
      <c r="C1707" t="s">
        <v>20</v>
      </c>
      <c r="D1707">
        <v>6.8</v>
      </c>
      <c r="E1707" t="s">
        <v>363</v>
      </c>
      <c r="F1707" t="s">
        <v>2395</v>
      </c>
      <c r="G1707" t="s">
        <v>240</v>
      </c>
      <c r="H1707" t="s">
        <v>23</v>
      </c>
      <c r="I1707" t="s">
        <v>1292</v>
      </c>
      <c r="K1707"/>
      <c r="L1707" t="s">
        <v>2534</v>
      </c>
      <c r="M1707" t="s">
        <v>26</v>
      </c>
      <c r="N1707">
        <v>2</v>
      </c>
      <c r="P1707" t="s">
        <v>27</v>
      </c>
      <c r="Q1707" t="s">
        <v>2535</v>
      </c>
      <c r="S1707" t="s">
        <v>29</v>
      </c>
    </row>
    <row r="1708" spans="1:19" hidden="1" x14ac:dyDescent="0.2">
      <c r="A1708">
        <v>805</v>
      </c>
      <c r="B1708" t="s">
        <v>2536</v>
      </c>
      <c r="C1708" t="s">
        <v>20</v>
      </c>
      <c r="D1708">
        <v>9.64</v>
      </c>
      <c r="E1708">
        <v>25</v>
      </c>
      <c r="F1708" t="s">
        <v>62</v>
      </c>
      <c r="G1708" t="s">
        <v>555</v>
      </c>
      <c r="H1708" t="s">
        <v>46</v>
      </c>
      <c r="I1708" t="s">
        <v>2376</v>
      </c>
      <c r="K1708"/>
      <c r="L1708" t="s">
        <v>2537</v>
      </c>
      <c r="M1708" t="s">
        <v>120</v>
      </c>
      <c r="N1708">
        <v>5</v>
      </c>
      <c r="P1708" t="s">
        <v>27</v>
      </c>
      <c r="Q1708" t="s">
        <v>2538</v>
      </c>
      <c r="S1708" t="s">
        <v>29</v>
      </c>
    </row>
    <row r="1709" spans="1:19" hidden="1" x14ac:dyDescent="0.2">
      <c r="A1709">
        <v>806</v>
      </c>
      <c r="B1709" t="s">
        <v>2539</v>
      </c>
      <c r="C1709" t="s">
        <v>20</v>
      </c>
      <c r="D1709">
        <v>8.6999999999999993</v>
      </c>
      <c r="E1709">
        <v>25</v>
      </c>
      <c r="G1709" t="s">
        <v>55</v>
      </c>
      <c r="H1709" t="s">
        <v>46</v>
      </c>
      <c r="I1709" t="s">
        <v>2482</v>
      </c>
      <c r="K1709"/>
      <c r="L1709" t="s">
        <v>2540</v>
      </c>
      <c r="M1709" t="s">
        <v>26</v>
      </c>
      <c r="N1709">
        <v>2</v>
      </c>
      <c r="P1709" t="s">
        <v>27</v>
      </c>
      <c r="Q1709" t="s">
        <v>2541</v>
      </c>
      <c r="S1709" t="s">
        <v>29</v>
      </c>
    </row>
    <row r="1710" spans="1:19" hidden="1" x14ac:dyDescent="0.2">
      <c r="A1710">
        <v>806</v>
      </c>
      <c r="B1710" t="s">
        <v>2539</v>
      </c>
      <c r="C1710" t="s">
        <v>73</v>
      </c>
      <c r="D1710">
        <v>11.06</v>
      </c>
      <c r="E1710">
        <v>25</v>
      </c>
      <c r="G1710" t="s">
        <v>55</v>
      </c>
      <c r="H1710" t="s">
        <v>46</v>
      </c>
      <c r="I1710" t="s">
        <v>2482</v>
      </c>
      <c r="K1710"/>
      <c r="L1710" t="s">
        <v>2540</v>
      </c>
      <c r="M1710" t="s">
        <v>26</v>
      </c>
      <c r="N1710">
        <v>2</v>
      </c>
      <c r="P1710" t="s">
        <v>27</v>
      </c>
      <c r="Q1710" t="s">
        <v>2541</v>
      </c>
      <c r="S1710" t="s">
        <v>29</v>
      </c>
    </row>
    <row r="1711" spans="1:19" hidden="1" x14ac:dyDescent="0.2">
      <c r="A1711">
        <v>807</v>
      </c>
      <c r="B1711" t="s">
        <v>2542</v>
      </c>
      <c r="C1711" t="s">
        <v>20</v>
      </c>
      <c r="D1711">
        <v>8.89</v>
      </c>
      <c r="E1711">
        <v>25</v>
      </c>
      <c r="G1711" t="s">
        <v>55</v>
      </c>
      <c r="H1711" t="s">
        <v>46</v>
      </c>
      <c r="I1711" t="s">
        <v>2482</v>
      </c>
      <c r="K1711"/>
      <c r="L1711" t="s">
        <v>2543</v>
      </c>
      <c r="M1711" t="s">
        <v>26</v>
      </c>
      <c r="N1711">
        <v>2</v>
      </c>
      <c r="P1711" t="s">
        <v>27</v>
      </c>
      <c r="Q1711" t="s">
        <v>2544</v>
      </c>
      <c r="S1711" t="s">
        <v>29</v>
      </c>
    </row>
    <row r="1712" spans="1:19" hidden="1" x14ac:dyDescent="0.2">
      <c r="A1712">
        <v>807</v>
      </c>
      <c r="B1712" t="s">
        <v>2542</v>
      </c>
      <c r="C1712" t="s">
        <v>73</v>
      </c>
      <c r="D1712">
        <v>10.54</v>
      </c>
      <c r="E1712">
        <v>25</v>
      </c>
      <c r="G1712" t="s">
        <v>55</v>
      </c>
      <c r="H1712" t="s">
        <v>46</v>
      </c>
      <c r="I1712" t="s">
        <v>2482</v>
      </c>
      <c r="K1712"/>
      <c r="L1712" t="s">
        <v>2543</v>
      </c>
      <c r="M1712" t="s">
        <v>26</v>
      </c>
      <c r="N1712">
        <v>2</v>
      </c>
      <c r="P1712" t="s">
        <v>27</v>
      </c>
      <c r="Q1712" t="s">
        <v>2544</v>
      </c>
      <c r="S1712" t="s">
        <v>29</v>
      </c>
    </row>
    <row r="1713" spans="1:19" hidden="1" x14ac:dyDescent="0.2">
      <c r="A1713">
        <v>808</v>
      </c>
      <c r="B1713" t="s">
        <v>2545</v>
      </c>
      <c r="C1713" t="s">
        <v>20</v>
      </c>
      <c r="D1713">
        <v>8.94</v>
      </c>
      <c r="E1713">
        <v>25</v>
      </c>
      <c r="G1713" t="s">
        <v>55</v>
      </c>
      <c r="H1713" t="s">
        <v>46</v>
      </c>
      <c r="I1713" t="s">
        <v>2482</v>
      </c>
      <c r="K1713"/>
      <c r="L1713" t="s">
        <v>2546</v>
      </c>
      <c r="M1713" t="s">
        <v>26</v>
      </c>
      <c r="N1713">
        <v>2</v>
      </c>
      <c r="P1713" t="s">
        <v>27</v>
      </c>
      <c r="Q1713" t="s">
        <v>2547</v>
      </c>
      <c r="S1713" t="s">
        <v>29</v>
      </c>
    </row>
    <row r="1714" spans="1:19" hidden="1" x14ac:dyDescent="0.2">
      <c r="A1714">
        <v>808</v>
      </c>
      <c r="B1714" t="s">
        <v>2545</v>
      </c>
      <c r="C1714" t="s">
        <v>73</v>
      </c>
      <c r="D1714">
        <v>10.52</v>
      </c>
      <c r="E1714">
        <v>25</v>
      </c>
      <c r="G1714" t="s">
        <v>55</v>
      </c>
      <c r="H1714" t="s">
        <v>46</v>
      </c>
      <c r="I1714" t="s">
        <v>2482</v>
      </c>
      <c r="K1714"/>
      <c r="L1714" t="s">
        <v>2546</v>
      </c>
      <c r="M1714" t="s">
        <v>26</v>
      </c>
      <c r="N1714">
        <v>2</v>
      </c>
      <c r="P1714" t="s">
        <v>27</v>
      </c>
      <c r="Q1714" t="s">
        <v>2547</v>
      </c>
      <c r="S1714" t="s">
        <v>29</v>
      </c>
    </row>
    <row r="1715" spans="1:19" hidden="1" x14ac:dyDescent="0.2">
      <c r="A1715">
        <v>808</v>
      </c>
      <c r="B1715" t="s">
        <v>2545</v>
      </c>
      <c r="C1715" t="s">
        <v>20</v>
      </c>
      <c r="D1715">
        <v>8.94</v>
      </c>
      <c r="E1715">
        <v>25</v>
      </c>
      <c r="G1715" t="s">
        <v>498</v>
      </c>
      <c r="H1715" t="s">
        <v>46</v>
      </c>
      <c r="I1715" t="s">
        <v>2482</v>
      </c>
      <c r="K1715"/>
      <c r="L1715" t="s">
        <v>2546</v>
      </c>
      <c r="M1715" t="s">
        <v>26</v>
      </c>
      <c r="N1715">
        <v>2</v>
      </c>
      <c r="P1715" t="s">
        <v>27</v>
      </c>
      <c r="Q1715" t="s">
        <v>2547</v>
      </c>
      <c r="S1715" t="s">
        <v>29</v>
      </c>
    </row>
    <row r="1716" spans="1:19" hidden="1" x14ac:dyDescent="0.2">
      <c r="A1716">
        <v>808</v>
      </c>
      <c r="B1716" t="s">
        <v>2545</v>
      </c>
      <c r="C1716" t="s">
        <v>73</v>
      </c>
      <c r="D1716">
        <v>10.46</v>
      </c>
      <c r="E1716">
        <v>25</v>
      </c>
      <c r="G1716" t="s">
        <v>498</v>
      </c>
      <c r="H1716" t="s">
        <v>23</v>
      </c>
      <c r="I1716" t="s">
        <v>2482</v>
      </c>
      <c r="K1716"/>
      <c r="L1716" t="s">
        <v>2546</v>
      </c>
      <c r="M1716" t="s">
        <v>26</v>
      </c>
      <c r="N1716">
        <v>2</v>
      </c>
      <c r="P1716" t="s">
        <v>27</v>
      </c>
      <c r="Q1716" t="s">
        <v>2547</v>
      </c>
      <c r="S1716" t="s">
        <v>29</v>
      </c>
    </row>
    <row r="1717" spans="1:19" hidden="1" x14ac:dyDescent="0.2">
      <c r="A1717">
        <v>809</v>
      </c>
      <c r="B1717" t="s">
        <v>2548</v>
      </c>
      <c r="C1717" t="s">
        <v>20</v>
      </c>
      <c r="D1717">
        <v>9.6999999999999993</v>
      </c>
      <c r="E1717">
        <v>25</v>
      </c>
      <c r="F1717" t="s">
        <v>62</v>
      </c>
      <c r="H1717" t="s">
        <v>46</v>
      </c>
      <c r="I1717" t="s">
        <v>2376</v>
      </c>
      <c r="K1717"/>
      <c r="L1717" t="s">
        <v>2549</v>
      </c>
      <c r="M1717" t="s">
        <v>26</v>
      </c>
      <c r="N1717">
        <v>2</v>
      </c>
      <c r="P1717" t="s">
        <v>27</v>
      </c>
      <c r="Q1717" t="s">
        <v>2550</v>
      </c>
      <c r="S1717" t="s">
        <v>29</v>
      </c>
    </row>
    <row r="1718" spans="1:19" hidden="1" x14ac:dyDescent="0.2">
      <c r="A1718">
        <v>810</v>
      </c>
      <c r="B1718" t="s">
        <v>2551</v>
      </c>
      <c r="C1718" t="s">
        <v>20</v>
      </c>
      <c r="D1718">
        <v>9.15</v>
      </c>
      <c r="E1718">
        <v>25</v>
      </c>
      <c r="F1718" t="s">
        <v>62</v>
      </c>
      <c r="G1718" t="s">
        <v>555</v>
      </c>
      <c r="H1718" t="s">
        <v>46</v>
      </c>
      <c r="I1718" t="s">
        <v>2376</v>
      </c>
      <c r="K1718"/>
      <c r="L1718" t="s">
        <v>2552</v>
      </c>
      <c r="M1718" t="s">
        <v>26</v>
      </c>
      <c r="N1718">
        <v>2</v>
      </c>
      <c r="P1718" t="s">
        <v>27</v>
      </c>
      <c r="Q1718" t="s">
        <v>2553</v>
      </c>
      <c r="S1718" t="s">
        <v>29</v>
      </c>
    </row>
    <row r="1719" spans="1:19" hidden="1" x14ac:dyDescent="0.2">
      <c r="A1719">
        <v>811</v>
      </c>
      <c r="B1719" t="s">
        <v>2554</v>
      </c>
      <c r="C1719" t="s">
        <v>20</v>
      </c>
      <c r="D1719">
        <v>9.4700000000000006</v>
      </c>
      <c r="E1719">
        <v>25</v>
      </c>
      <c r="F1719" t="s">
        <v>62</v>
      </c>
      <c r="G1719" t="s">
        <v>555</v>
      </c>
      <c r="H1719" t="s">
        <v>46</v>
      </c>
      <c r="I1719" t="s">
        <v>2376</v>
      </c>
      <c r="K1719"/>
      <c r="L1719" t="s">
        <v>2555</v>
      </c>
      <c r="M1719" t="s">
        <v>26</v>
      </c>
      <c r="N1719">
        <v>2</v>
      </c>
      <c r="P1719" t="s">
        <v>27</v>
      </c>
      <c r="Q1719" t="s">
        <v>2556</v>
      </c>
      <c r="S1719" t="s">
        <v>29</v>
      </c>
    </row>
    <row r="1720" spans="1:19" hidden="1" x14ac:dyDescent="0.2">
      <c r="A1720">
        <v>812</v>
      </c>
      <c r="B1720" t="s">
        <v>2557</v>
      </c>
      <c r="C1720" t="s">
        <v>20</v>
      </c>
      <c r="D1720">
        <v>9.5399999999999991</v>
      </c>
      <c r="E1720">
        <v>25</v>
      </c>
      <c r="F1720" t="s">
        <v>62</v>
      </c>
      <c r="G1720" t="s">
        <v>555</v>
      </c>
      <c r="H1720" t="s">
        <v>46</v>
      </c>
      <c r="I1720" t="s">
        <v>2376</v>
      </c>
      <c r="K1720"/>
      <c r="L1720" t="s">
        <v>2558</v>
      </c>
      <c r="M1720" t="s">
        <v>120</v>
      </c>
      <c r="N1720">
        <v>5</v>
      </c>
      <c r="P1720" t="s">
        <v>27</v>
      </c>
      <c r="Q1720" t="s">
        <v>2559</v>
      </c>
      <c r="S1720" t="s">
        <v>29</v>
      </c>
    </row>
    <row r="1721" spans="1:19" hidden="1" x14ac:dyDescent="0.2">
      <c r="A1721">
        <v>813</v>
      </c>
      <c r="B1721" t="s">
        <v>2560</v>
      </c>
      <c r="C1721" t="s">
        <v>20</v>
      </c>
      <c r="D1721">
        <v>9.19</v>
      </c>
      <c r="E1721">
        <v>25</v>
      </c>
      <c r="F1721" t="s">
        <v>62</v>
      </c>
      <c r="G1721" t="s">
        <v>555</v>
      </c>
      <c r="H1721" t="s">
        <v>46</v>
      </c>
      <c r="I1721" t="s">
        <v>2376</v>
      </c>
      <c r="K1721"/>
      <c r="L1721" t="s">
        <v>2561</v>
      </c>
      <c r="M1721" t="s">
        <v>26</v>
      </c>
      <c r="N1721">
        <v>2</v>
      </c>
      <c r="P1721" t="s">
        <v>27</v>
      </c>
      <c r="Q1721" t="s">
        <v>2562</v>
      </c>
      <c r="S1721" t="s">
        <v>29</v>
      </c>
    </row>
    <row r="1722" spans="1:19" hidden="1" x14ac:dyDescent="0.2">
      <c r="A1722">
        <v>814</v>
      </c>
      <c r="B1722" t="s">
        <v>2563</v>
      </c>
      <c r="C1722" t="s">
        <v>20</v>
      </c>
      <c r="D1722">
        <v>9.33</v>
      </c>
      <c r="E1722">
        <v>25</v>
      </c>
      <c r="F1722" t="s">
        <v>62</v>
      </c>
      <c r="G1722" t="s">
        <v>555</v>
      </c>
      <c r="H1722" t="s">
        <v>46</v>
      </c>
      <c r="I1722" t="s">
        <v>2376</v>
      </c>
      <c r="K1722"/>
      <c r="L1722" t="s">
        <v>2564</v>
      </c>
      <c r="M1722" t="s">
        <v>26</v>
      </c>
      <c r="N1722">
        <v>2</v>
      </c>
      <c r="P1722" t="s">
        <v>27</v>
      </c>
      <c r="Q1722" t="s">
        <v>2565</v>
      </c>
      <c r="S1722" t="s">
        <v>29</v>
      </c>
    </row>
    <row r="1723" spans="1:19" hidden="1" x14ac:dyDescent="0.2">
      <c r="A1723">
        <v>815</v>
      </c>
      <c r="B1723" t="s">
        <v>2566</v>
      </c>
      <c r="C1723" t="s">
        <v>20</v>
      </c>
      <c r="D1723">
        <v>9.36</v>
      </c>
      <c r="E1723">
        <v>25</v>
      </c>
      <c r="F1723" t="s">
        <v>62</v>
      </c>
      <c r="G1723" t="s">
        <v>555</v>
      </c>
      <c r="H1723" t="s">
        <v>46</v>
      </c>
      <c r="I1723" t="s">
        <v>2376</v>
      </c>
      <c r="K1723"/>
      <c r="L1723" t="s">
        <v>2567</v>
      </c>
      <c r="M1723" t="s">
        <v>26</v>
      </c>
      <c r="N1723">
        <v>2</v>
      </c>
      <c r="P1723" t="s">
        <v>27</v>
      </c>
      <c r="Q1723" t="s">
        <v>2568</v>
      </c>
      <c r="S1723" t="s">
        <v>29</v>
      </c>
    </row>
    <row r="1724" spans="1:19" hidden="1" x14ac:dyDescent="0.2">
      <c r="A1724">
        <v>816</v>
      </c>
      <c r="B1724" t="s">
        <v>2569</v>
      </c>
      <c r="C1724" t="s">
        <v>20</v>
      </c>
      <c r="D1724">
        <v>9.3699999999999992</v>
      </c>
      <c r="E1724">
        <v>25</v>
      </c>
      <c r="G1724" t="s">
        <v>55</v>
      </c>
      <c r="H1724" t="s">
        <v>46</v>
      </c>
      <c r="I1724" t="s">
        <v>2482</v>
      </c>
      <c r="K1724"/>
      <c r="L1724" t="s">
        <v>2570</v>
      </c>
      <c r="M1724" t="s">
        <v>26</v>
      </c>
      <c r="N1724">
        <v>2</v>
      </c>
      <c r="P1724" t="s">
        <v>27</v>
      </c>
      <c r="Q1724" t="s">
        <v>2571</v>
      </c>
      <c r="S1724" t="s">
        <v>29</v>
      </c>
    </row>
    <row r="1725" spans="1:19" hidden="1" x14ac:dyDescent="0.2">
      <c r="A1725">
        <v>817</v>
      </c>
      <c r="B1725" t="s">
        <v>2572</v>
      </c>
      <c r="C1725" t="s">
        <v>20</v>
      </c>
      <c r="D1725">
        <v>7.67</v>
      </c>
      <c r="E1725">
        <v>25</v>
      </c>
      <c r="F1725" t="s">
        <v>2573</v>
      </c>
      <c r="G1725" t="s">
        <v>55</v>
      </c>
      <c r="H1725" t="s">
        <v>46</v>
      </c>
      <c r="I1725" t="s">
        <v>2574</v>
      </c>
      <c r="K1725"/>
      <c r="L1725" t="s">
        <v>2575</v>
      </c>
      <c r="M1725" t="s">
        <v>26</v>
      </c>
      <c r="N1725">
        <v>2</v>
      </c>
      <c r="P1725" t="s">
        <v>27</v>
      </c>
      <c r="Q1725" t="s">
        <v>2576</v>
      </c>
      <c r="S1725" t="s">
        <v>29</v>
      </c>
    </row>
    <row r="1726" spans="1:19" hidden="1" x14ac:dyDescent="0.2">
      <c r="A1726">
        <v>818</v>
      </c>
      <c r="B1726" t="s">
        <v>2577</v>
      </c>
      <c r="C1726" t="s">
        <v>20</v>
      </c>
      <c r="D1726">
        <v>9.58</v>
      </c>
      <c r="E1726">
        <v>25</v>
      </c>
      <c r="F1726" t="s">
        <v>62</v>
      </c>
      <c r="G1726" t="s">
        <v>555</v>
      </c>
      <c r="H1726" t="s">
        <v>46</v>
      </c>
      <c r="I1726" t="s">
        <v>2376</v>
      </c>
      <c r="K1726"/>
      <c r="L1726" t="s">
        <v>2578</v>
      </c>
      <c r="M1726" t="s">
        <v>2579</v>
      </c>
      <c r="N1726">
        <v>3</v>
      </c>
      <c r="P1726" t="s">
        <v>27</v>
      </c>
      <c r="Q1726" t="s">
        <v>2580</v>
      </c>
      <c r="S1726" t="s">
        <v>29</v>
      </c>
    </row>
    <row r="1727" spans="1:19" hidden="1" x14ac:dyDescent="0.2">
      <c r="A1727">
        <v>819</v>
      </c>
      <c r="B1727" t="s">
        <v>2581</v>
      </c>
      <c r="C1727" t="s">
        <v>20</v>
      </c>
      <c r="D1727">
        <v>8.5299999999999994</v>
      </c>
      <c r="E1727">
        <v>21</v>
      </c>
      <c r="F1727" t="s">
        <v>2582</v>
      </c>
      <c r="G1727" t="s">
        <v>55</v>
      </c>
      <c r="H1727" t="s">
        <v>23</v>
      </c>
      <c r="I1727" t="s">
        <v>2583</v>
      </c>
      <c r="K1727"/>
      <c r="L1727" t="s">
        <v>2584</v>
      </c>
      <c r="M1727" t="s">
        <v>26</v>
      </c>
      <c r="N1727">
        <v>2</v>
      </c>
      <c r="P1727" t="s">
        <v>27</v>
      </c>
      <c r="Q1727" t="s">
        <v>2585</v>
      </c>
      <c r="S1727" t="s">
        <v>29</v>
      </c>
    </row>
    <row r="1728" spans="1:19" hidden="1" x14ac:dyDescent="0.2">
      <c r="A1728">
        <v>819</v>
      </c>
      <c r="B1728" t="s">
        <v>2581</v>
      </c>
      <c r="C1728" t="s">
        <v>73</v>
      </c>
      <c r="D1728">
        <v>10.11</v>
      </c>
      <c r="E1728">
        <v>21</v>
      </c>
      <c r="F1728" t="s">
        <v>2582</v>
      </c>
      <c r="G1728" t="s">
        <v>55</v>
      </c>
      <c r="H1728" t="s">
        <v>23</v>
      </c>
      <c r="I1728" t="s">
        <v>2583</v>
      </c>
      <c r="K1728"/>
      <c r="L1728" t="s">
        <v>2584</v>
      </c>
      <c r="M1728" t="s">
        <v>26</v>
      </c>
      <c r="N1728">
        <v>2</v>
      </c>
      <c r="P1728" t="s">
        <v>27</v>
      </c>
      <c r="Q1728" t="s">
        <v>2585</v>
      </c>
      <c r="S1728" t="s">
        <v>29</v>
      </c>
    </row>
    <row r="1729" spans="1:19" hidden="1" x14ac:dyDescent="0.2">
      <c r="A1729">
        <v>820</v>
      </c>
      <c r="B1729" t="s">
        <v>2586</v>
      </c>
      <c r="C1729" t="s">
        <v>20</v>
      </c>
      <c r="D1729">
        <v>8.5500000000000007</v>
      </c>
      <c r="E1729">
        <v>21</v>
      </c>
      <c r="F1729" t="s">
        <v>2582</v>
      </c>
      <c r="G1729" t="s">
        <v>55</v>
      </c>
      <c r="H1729" t="s">
        <v>23</v>
      </c>
      <c r="I1729" t="s">
        <v>2583</v>
      </c>
      <c r="K1729"/>
      <c r="L1729" t="s">
        <v>2587</v>
      </c>
      <c r="M1729" t="s">
        <v>26</v>
      </c>
      <c r="N1729">
        <v>2</v>
      </c>
      <c r="P1729" t="s">
        <v>27</v>
      </c>
      <c r="Q1729" t="s">
        <v>2588</v>
      </c>
      <c r="S1729" t="s">
        <v>29</v>
      </c>
    </row>
    <row r="1730" spans="1:19" hidden="1" x14ac:dyDescent="0.2">
      <c r="A1730">
        <v>820</v>
      </c>
      <c r="B1730" t="s">
        <v>2586</v>
      </c>
      <c r="C1730" t="s">
        <v>73</v>
      </c>
      <c r="D1730">
        <v>10.14</v>
      </c>
      <c r="E1730">
        <v>21</v>
      </c>
      <c r="F1730" t="s">
        <v>2582</v>
      </c>
      <c r="G1730" t="s">
        <v>55</v>
      </c>
      <c r="H1730" t="s">
        <v>23</v>
      </c>
      <c r="I1730" t="s">
        <v>2583</v>
      </c>
      <c r="K1730"/>
      <c r="L1730" t="s">
        <v>2587</v>
      </c>
      <c r="M1730" t="s">
        <v>26</v>
      </c>
      <c r="N1730">
        <v>2</v>
      </c>
      <c r="P1730" t="s">
        <v>27</v>
      </c>
      <c r="Q1730" t="s">
        <v>2588</v>
      </c>
      <c r="S1730" t="s">
        <v>29</v>
      </c>
    </row>
    <row r="1731" spans="1:19" hidden="1" x14ac:dyDescent="0.2">
      <c r="A1731">
        <v>821</v>
      </c>
      <c r="B1731" t="s">
        <v>2589</v>
      </c>
      <c r="C1731" t="s">
        <v>20</v>
      </c>
      <c r="D1731">
        <v>8.52</v>
      </c>
      <c r="E1731">
        <v>21</v>
      </c>
      <c r="F1731" t="s">
        <v>2582</v>
      </c>
      <c r="G1731" t="s">
        <v>55</v>
      </c>
      <c r="H1731" t="s">
        <v>23</v>
      </c>
      <c r="I1731" t="s">
        <v>2583</v>
      </c>
      <c r="K1731"/>
      <c r="L1731" t="s">
        <v>2590</v>
      </c>
      <c r="M1731" t="s">
        <v>26</v>
      </c>
      <c r="N1731">
        <v>2</v>
      </c>
      <c r="P1731" t="s">
        <v>27</v>
      </c>
      <c r="Q1731" t="s">
        <v>2591</v>
      </c>
      <c r="S1731" t="s">
        <v>29</v>
      </c>
    </row>
    <row r="1732" spans="1:19" hidden="1" x14ac:dyDescent="0.2">
      <c r="A1732">
        <v>821</v>
      </c>
      <c r="B1732" t="s">
        <v>2589</v>
      </c>
      <c r="C1732" t="s">
        <v>73</v>
      </c>
      <c r="D1732">
        <v>10.08</v>
      </c>
      <c r="E1732">
        <v>21</v>
      </c>
      <c r="F1732" t="s">
        <v>2582</v>
      </c>
      <c r="G1732" t="s">
        <v>55</v>
      </c>
      <c r="H1732" t="s">
        <v>23</v>
      </c>
      <c r="I1732" t="s">
        <v>2583</v>
      </c>
      <c r="K1732"/>
      <c r="L1732" t="s">
        <v>2590</v>
      </c>
      <c r="M1732" t="s">
        <v>26</v>
      </c>
      <c r="N1732">
        <v>2</v>
      </c>
      <c r="P1732" t="s">
        <v>27</v>
      </c>
      <c r="Q1732" t="s">
        <v>2591</v>
      </c>
      <c r="S1732" t="s">
        <v>29</v>
      </c>
    </row>
    <row r="1733" spans="1:19" hidden="1" x14ac:dyDescent="0.2">
      <c r="A1733">
        <v>821</v>
      </c>
      <c r="B1733" t="s">
        <v>2589</v>
      </c>
      <c r="C1733" t="s">
        <v>20</v>
      </c>
      <c r="D1733">
        <v>8.18</v>
      </c>
      <c r="E1733">
        <v>20</v>
      </c>
      <c r="F1733" t="s">
        <v>2582</v>
      </c>
      <c r="G1733" t="s">
        <v>55</v>
      </c>
      <c r="H1733" t="s">
        <v>23</v>
      </c>
      <c r="I1733" t="s">
        <v>2592</v>
      </c>
      <c r="K1733"/>
      <c r="L1733" t="s">
        <v>2590</v>
      </c>
      <c r="M1733" t="s">
        <v>26</v>
      </c>
      <c r="N1733">
        <v>2</v>
      </c>
      <c r="P1733" t="s">
        <v>27</v>
      </c>
      <c r="Q1733" t="s">
        <v>2591</v>
      </c>
      <c r="S1733" t="s">
        <v>29</v>
      </c>
    </row>
    <row r="1734" spans="1:19" hidden="1" x14ac:dyDescent="0.2">
      <c r="A1734">
        <v>821</v>
      </c>
      <c r="B1734" t="s">
        <v>2589</v>
      </c>
      <c r="C1734" t="s">
        <v>73</v>
      </c>
      <c r="D1734">
        <v>10.23</v>
      </c>
      <c r="E1734">
        <v>20</v>
      </c>
      <c r="F1734" t="s">
        <v>2582</v>
      </c>
      <c r="G1734" t="s">
        <v>55</v>
      </c>
      <c r="H1734" t="s">
        <v>23</v>
      </c>
      <c r="I1734" t="s">
        <v>2592</v>
      </c>
      <c r="K1734"/>
      <c r="L1734" t="s">
        <v>2590</v>
      </c>
      <c r="M1734" t="s">
        <v>26</v>
      </c>
      <c r="N1734">
        <v>2</v>
      </c>
      <c r="P1734" t="s">
        <v>27</v>
      </c>
      <c r="Q1734" t="s">
        <v>2591</v>
      </c>
      <c r="S1734" t="s">
        <v>29</v>
      </c>
    </row>
    <row r="1735" spans="1:19" hidden="1" x14ac:dyDescent="0.2">
      <c r="A1735">
        <v>822</v>
      </c>
      <c r="B1735" t="s">
        <v>2593</v>
      </c>
      <c r="C1735" t="s">
        <v>20</v>
      </c>
      <c r="D1735">
        <v>4.78</v>
      </c>
      <c r="E1735" t="s">
        <v>2594</v>
      </c>
      <c r="F1735" t="s">
        <v>2595</v>
      </c>
      <c r="G1735" t="s">
        <v>55</v>
      </c>
      <c r="H1735" t="s">
        <v>23</v>
      </c>
      <c r="I1735" t="s">
        <v>2596</v>
      </c>
      <c r="K1735"/>
      <c r="L1735" t="s">
        <v>2597</v>
      </c>
      <c r="M1735" t="s">
        <v>26</v>
      </c>
      <c r="N1735">
        <v>2</v>
      </c>
      <c r="P1735" t="s">
        <v>27</v>
      </c>
      <c r="Q1735" t="s">
        <v>2598</v>
      </c>
      <c r="S1735" t="s">
        <v>29</v>
      </c>
    </row>
    <row r="1736" spans="1:19" hidden="1" x14ac:dyDescent="0.2">
      <c r="A1736">
        <v>823</v>
      </c>
      <c r="B1736" t="s">
        <v>2599</v>
      </c>
      <c r="C1736" t="s">
        <v>20</v>
      </c>
      <c r="D1736">
        <v>3.83</v>
      </c>
      <c r="E1736">
        <v>18</v>
      </c>
      <c r="F1736" t="s">
        <v>2600</v>
      </c>
      <c r="G1736" t="s">
        <v>55</v>
      </c>
      <c r="H1736" t="s">
        <v>46</v>
      </c>
      <c r="I1736" t="s">
        <v>1690</v>
      </c>
      <c r="K1736"/>
      <c r="L1736" t="s">
        <v>2601</v>
      </c>
      <c r="M1736" t="s">
        <v>26</v>
      </c>
      <c r="N1736">
        <v>2</v>
      </c>
      <c r="P1736" t="s">
        <v>27</v>
      </c>
      <c r="Q1736" t="s">
        <v>2602</v>
      </c>
      <c r="S1736" t="s">
        <v>29</v>
      </c>
    </row>
    <row r="1737" spans="1:19" hidden="1" x14ac:dyDescent="0.2">
      <c r="A1737">
        <v>823</v>
      </c>
      <c r="B1737" t="s">
        <v>2599</v>
      </c>
      <c r="C1737" t="s">
        <v>20</v>
      </c>
      <c r="D1737">
        <v>3.82</v>
      </c>
      <c r="E1737">
        <v>22</v>
      </c>
      <c r="F1737" t="s">
        <v>993</v>
      </c>
      <c r="G1737" t="s">
        <v>71</v>
      </c>
      <c r="H1737" t="s">
        <v>46</v>
      </c>
      <c r="I1737" t="s">
        <v>305</v>
      </c>
      <c r="K1737"/>
      <c r="L1737" t="s">
        <v>2601</v>
      </c>
      <c r="M1737" t="s">
        <v>26</v>
      </c>
      <c r="N1737">
        <v>2</v>
      </c>
      <c r="P1737" t="s">
        <v>27</v>
      </c>
      <c r="Q1737" t="s">
        <v>2602</v>
      </c>
      <c r="S1737" t="s">
        <v>29</v>
      </c>
    </row>
    <row r="1738" spans="1:19" hidden="1" x14ac:dyDescent="0.2">
      <c r="A1738">
        <v>824</v>
      </c>
      <c r="B1738" t="s">
        <v>2603</v>
      </c>
      <c r="C1738" t="s">
        <v>20</v>
      </c>
      <c r="D1738">
        <v>4.25</v>
      </c>
      <c r="E1738">
        <v>17</v>
      </c>
      <c r="F1738" t="s">
        <v>1155</v>
      </c>
      <c r="G1738" t="s">
        <v>55</v>
      </c>
      <c r="H1738" t="s">
        <v>46</v>
      </c>
      <c r="I1738" t="s">
        <v>1690</v>
      </c>
      <c r="K1738"/>
      <c r="L1738" t="s">
        <v>2604</v>
      </c>
      <c r="M1738" t="s">
        <v>26</v>
      </c>
      <c r="N1738">
        <v>2</v>
      </c>
      <c r="P1738" t="s">
        <v>27</v>
      </c>
      <c r="Q1738" t="s">
        <v>2605</v>
      </c>
      <c r="S1738" t="s">
        <v>29</v>
      </c>
    </row>
    <row r="1739" spans="1:19" hidden="1" x14ac:dyDescent="0.2">
      <c r="A1739">
        <v>825</v>
      </c>
      <c r="B1739" t="s">
        <v>2606</v>
      </c>
      <c r="C1739" t="s">
        <v>20</v>
      </c>
      <c r="D1739">
        <v>4.3499999999999996</v>
      </c>
      <c r="E1739">
        <v>18</v>
      </c>
      <c r="F1739" t="s">
        <v>1155</v>
      </c>
      <c r="G1739" t="s">
        <v>55</v>
      </c>
      <c r="H1739" t="s">
        <v>46</v>
      </c>
      <c r="I1739" t="s">
        <v>1690</v>
      </c>
      <c r="K1739"/>
      <c r="L1739" t="s">
        <v>2607</v>
      </c>
      <c r="M1739" t="s">
        <v>26</v>
      </c>
      <c r="N1739">
        <v>2</v>
      </c>
      <c r="P1739" t="s">
        <v>27</v>
      </c>
      <c r="Q1739" t="s">
        <v>2608</v>
      </c>
      <c r="S1739" t="s">
        <v>29</v>
      </c>
    </row>
    <row r="1740" spans="1:19" hidden="1" x14ac:dyDescent="0.2">
      <c r="A1740">
        <v>825</v>
      </c>
      <c r="B1740" t="s">
        <v>2606</v>
      </c>
      <c r="C1740" t="s">
        <v>20</v>
      </c>
      <c r="D1740">
        <v>4.22</v>
      </c>
      <c r="E1740">
        <v>29</v>
      </c>
      <c r="F1740" t="s">
        <v>993</v>
      </c>
      <c r="G1740" t="s">
        <v>71</v>
      </c>
      <c r="H1740" t="s">
        <v>46</v>
      </c>
      <c r="I1740" t="s">
        <v>305</v>
      </c>
      <c r="K1740"/>
      <c r="L1740" t="s">
        <v>2607</v>
      </c>
      <c r="M1740" t="s">
        <v>26</v>
      </c>
      <c r="N1740">
        <v>2</v>
      </c>
      <c r="P1740" t="s">
        <v>27</v>
      </c>
      <c r="Q1740" t="s">
        <v>2608</v>
      </c>
      <c r="S1740" t="s">
        <v>29</v>
      </c>
    </row>
    <row r="1741" spans="1:19" hidden="1" x14ac:dyDescent="0.2">
      <c r="A1741">
        <v>826</v>
      </c>
      <c r="B1741" t="s">
        <v>2609</v>
      </c>
      <c r="C1741" t="s">
        <v>20</v>
      </c>
      <c r="D1741">
        <v>4.95</v>
      </c>
      <c r="E1741">
        <v>25</v>
      </c>
      <c r="F1741" t="s">
        <v>2610</v>
      </c>
      <c r="G1741" t="s">
        <v>1430</v>
      </c>
      <c r="H1741" t="s">
        <v>23</v>
      </c>
      <c r="I1741" t="s">
        <v>1431</v>
      </c>
      <c r="K1741" t="e">
        <f>- Other measurement: P56</f>
        <v>#NAME?</v>
      </c>
      <c r="L1741" t="s">
        <v>2611</v>
      </c>
      <c r="M1741" t="s">
        <v>120</v>
      </c>
      <c r="N1741">
        <v>5</v>
      </c>
      <c r="P1741" t="s">
        <v>27</v>
      </c>
      <c r="Q1741" t="s">
        <v>2612</v>
      </c>
      <c r="S1741" t="s">
        <v>29</v>
      </c>
    </row>
    <row r="1742" spans="1:19" hidden="1" x14ac:dyDescent="0.2">
      <c r="A1742">
        <v>826</v>
      </c>
      <c r="B1742" t="s">
        <v>2609</v>
      </c>
      <c r="C1742" t="s">
        <v>73</v>
      </c>
      <c r="D1742">
        <v>3.85</v>
      </c>
      <c r="E1742">
        <v>25</v>
      </c>
      <c r="F1742" t="s">
        <v>2610</v>
      </c>
      <c r="G1742" t="s">
        <v>1430</v>
      </c>
      <c r="H1742" t="s">
        <v>23</v>
      </c>
      <c r="I1742" t="s">
        <v>1431</v>
      </c>
      <c r="K1742" t="e">
        <f>- Other measurement: P56</f>
        <v>#NAME?</v>
      </c>
      <c r="L1742" t="s">
        <v>2611</v>
      </c>
      <c r="M1742" t="s">
        <v>120</v>
      </c>
      <c r="N1742">
        <v>5</v>
      </c>
      <c r="P1742" t="s">
        <v>27</v>
      </c>
      <c r="Q1742" t="s">
        <v>2612</v>
      </c>
      <c r="S1742" t="s">
        <v>29</v>
      </c>
    </row>
    <row r="1743" spans="1:19" hidden="1" x14ac:dyDescent="0.2">
      <c r="A1743">
        <v>826</v>
      </c>
      <c r="B1743" t="s">
        <v>2609</v>
      </c>
      <c r="C1743" t="s">
        <v>20</v>
      </c>
      <c r="D1743">
        <v>5.09</v>
      </c>
      <c r="E1743">
        <v>20</v>
      </c>
      <c r="F1743" t="s">
        <v>2613</v>
      </c>
      <c r="G1743" t="s">
        <v>555</v>
      </c>
      <c r="H1743" t="s">
        <v>23</v>
      </c>
      <c r="I1743" t="s">
        <v>2614</v>
      </c>
      <c r="K1743" t="e">
        <f>- Other measurement: P56</f>
        <v>#NAME?</v>
      </c>
      <c r="L1743" t="s">
        <v>2611</v>
      </c>
      <c r="M1743" t="s">
        <v>120</v>
      </c>
      <c r="N1743">
        <v>5</v>
      </c>
      <c r="P1743" t="s">
        <v>27</v>
      </c>
      <c r="Q1743" t="s">
        <v>2612</v>
      </c>
      <c r="S1743" t="s">
        <v>29</v>
      </c>
    </row>
    <row r="1744" spans="1:19" hidden="1" x14ac:dyDescent="0.2">
      <c r="A1744">
        <v>826</v>
      </c>
      <c r="B1744" t="s">
        <v>2609</v>
      </c>
      <c r="C1744" t="s">
        <v>73</v>
      </c>
      <c r="D1744">
        <v>3.79</v>
      </c>
      <c r="E1744">
        <v>20</v>
      </c>
      <c r="F1744" t="s">
        <v>2613</v>
      </c>
      <c r="G1744" t="s">
        <v>555</v>
      </c>
      <c r="H1744" t="s">
        <v>23</v>
      </c>
      <c r="I1744" t="s">
        <v>2614</v>
      </c>
      <c r="K1744" t="e">
        <f>- Other measurement: P56</f>
        <v>#NAME?</v>
      </c>
      <c r="L1744" t="s">
        <v>2611</v>
      </c>
      <c r="M1744" t="s">
        <v>120</v>
      </c>
      <c r="N1744">
        <v>5</v>
      </c>
      <c r="P1744" t="s">
        <v>27</v>
      </c>
      <c r="Q1744" t="s">
        <v>2612</v>
      </c>
      <c r="S1744" t="s">
        <v>29</v>
      </c>
    </row>
    <row r="1745" spans="1:19" hidden="1" x14ac:dyDescent="0.2">
      <c r="A1745">
        <v>826</v>
      </c>
      <c r="B1745" t="s">
        <v>2609</v>
      </c>
      <c r="C1745" t="s">
        <v>20</v>
      </c>
      <c r="D1745">
        <v>5.0999999999999996</v>
      </c>
      <c r="F1745" t="s">
        <v>2613</v>
      </c>
      <c r="G1745" t="s">
        <v>2615</v>
      </c>
      <c r="H1745" t="s">
        <v>23</v>
      </c>
      <c r="I1745" t="s">
        <v>2616</v>
      </c>
      <c r="K1745" t="e">
        <f>- Other measurement: P56</f>
        <v>#NAME?</v>
      </c>
      <c r="L1745" t="s">
        <v>2611</v>
      </c>
      <c r="M1745" t="s">
        <v>120</v>
      </c>
      <c r="N1745">
        <v>5</v>
      </c>
      <c r="P1745" t="s">
        <v>27</v>
      </c>
      <c r="Q1745" t="s">
        <v>2612</v>
      </c>
      <c r="S1745" t="s">
        <v>29</v>
      </c>
    </row>
    <row r="1746" spans="1:19" hidden="1" x14ac:dyDescent="0.2">
      <c r="A1746">
        <v>826</v>
      </c>
      <c r="B1746" t="s">
        <v>2609</v>
      </c>
      <c r="C1746" t="s">
        <v>73</v>
      </c>
      <c r="D1746">
        <v>3.61</v>
      </c>
      <c r="F1746" t="s">
        <v>2613</v>
      </c>
      <c r="G1746" t="s">
        <v>2615</v>
      </c>
      <c r="H1746" t="s">
        <v>23</v>
      </c>
      <c r="I1746" t="s">
        <v>2616</v>
      </c>
      <c r="K1746" t="e">
        <f>- Other measurement: P56</f>
        <v>#NAME?</v>
      </c>
      <c r="L1746" t="s">
        <v>2611</v>
      </c>
      <c r="M1746" t="s">
        <v>120</v>
      </c>
      <c r="N1746">
        <v>5</v>
      </c>
      <c r="P1746" t="s">
        <v>27</v>
      </c>
      <c r="Q1746" t="s">
        <v>2612</v>
      </c>
      <c r="S1746" t="s">
        <v>29</v>
      </c>
    </row>
    <row r="1747" spans="1:19" hidden="1" x14ac:dyDescent="0.2">
      <c r="A1747">
        <v>826</v>
      </c>
      <c r="B1747" t="s">
        <v>2609</v>
      </c>
      <c r="C1747" t="s">
        <v>20</v>
      </c>
      <c r="D1747">
        <v>4.7</v>
      </c>
      <c r="E1747">
        <v>30</v>
      </c>
      <c r="F1747" t="s">
        <v>2613</v>
      </c>
      <c r="G1747" t="s">
        <v>2615</v>
      </c>
      <c r="H1747" t="s">
        <v>23</v>
      </c>
      <c r="I1747" t="s">
        <v>2616</v>
      </c>
      <c r="K1747" t="e">
        <f>- Other measurement: P56</f>
        <v>#NAME?</v>
      </c>
      <c r="L1747" t="s">
        <v>2611</v>
      </c>
      <c r="M1747" t="s">
        <v>120</v>
      </c>
      <c r="N1747">
        <v>5</v>
      </c>
      <c r="P1747" t="s">
        <v>27</v>
      </c>
      <c r="Q1747" t="s">
        <v>2612</v>
      </c>
      <c r="S1747" t="s">
        <v>29</v>
      </c>
    </row>
    <row r="1748" spans="1:19" hidden="1" x14ac:dyDescent="0.2">
      <c r="A1748">
        <v>826</v>
      </c>
      <c r="B1748" t="s">
        <v>2609</v>
      </c>
      <c r="C1748" t="s">
        <v>73</v>
      </c>
      <c r="D1748">
        <v>3.48</v>
      </c>
      <c r="E1748">
        <v>30</v>
      </c>
      <c r="F1748" t="s">
        <v>2613</v>
      </c>
      <c r="G1748" t="s">
        <v>2615</v>
      </c>
      <c r="H1748" t="s">
        <v>23</v>
      </c>
      <c r="I1748" t="s">
        <v>2616</v>
      </c>
      <c r="K1748" t="e">
        <f>- Other measurement: P56</f>
        <v>#NAME?</v>
      </c>
      <c r="L1748" t="s">
        <v>2611</v>
      </c>
      <c r="M1748" t="s">
        <v>120</v>
      </c>
      <c r="N1748">
        <v>5</v>
      </c>
      <c r="P1748" t="s">
        <v>27</v>
      </c>
      <c r="Q1748" t="s">
        <v>2612</v>
      </c>
      <c r="S1748" t="s">
        <v>29</v>
      </c>
    </row>
    <row r="1749" spans="1:19" hidden="1" x14ac:dyDescent="0.2">
      <c r="A1749">
        <v>826</v>
      </c>
      <c r="B1749" t="s">
        <v>2609</v>
      </c>
      <c r="C1749" t="s">
        <v>20</v>
      </c>
      <c r="D1749">
        <v>4.66</v>
      </c>
      <c r="E1749">
        <v>20</v>
      </c>
      <c r="F1749" t="s">
        <v>2617</v>
      </c>
      <c r="G1749" t="s">
        <v>31</v>
      </c>
      <c r="H1749" t="s">
        <v>46</v>
      </c>
      <c r="I1749" t="s">
        <v>2618</v>
      </c>
      <c r="K1749" t="e">
        <f>- Other measurement: P56</f>
        <v>#NAME?</v>
      </c>
      <c r="L1749" t="s">
        <v>2611</v>
      </c>
      <c r="M1749" t="s">
        <v>120</v>
      </c>
      <c r="N1749">
        <v>5</v>
      </c>
      <c r="P1749" t="s">
        <v>27</v>
      </c>
      <c r="Q1749" t="s">
        <v>2612</v>
      </c>
      <c r="S1749" t="s">
        <v>29</v>
      </c>
    </row>
    <row r="1750" spans="1:19" hidden="1" x14ac:dyDescent="0.2">
      <c r="A1750">
        <v>826</v>
      </c>
      <c r="B1750" t="s">
        <v>2609</v>
      </c>
      <c r="C1750" t="s">
        <v>73</v>
      </c>
      <c r="D1750">
        <v>3.57</v>
      </c>
      <c r="E1750">
        <v>20</v>
      </c>
      <c r="F1750" t="s">
        <v>2617</v>
      </c>
      <c r="G1750" t="s">
        <v>31</v>
      </c>
      <c r="H1750" t="s">
        <v>46</v>
      </c>
      <c r="I1750" t="s">
        <v>2618</v>
      </c>
      <c r="K1750" t="e">
        <f>- Other measurement: P56</f>
        <v>#NAME?</v>
      </c>
      <c r="L1750" t="s">
        <v>2611</v>
      </c>
      <c r="M1750" t="s">
        <v>120</v>
      </c>
      <c r="N1750">
        <v>5</v>
      </c>
      <c r="P1750" t="s">
        <v>27</v>
      </c>
      <c r="Q1750" t="s">
        <v>2612</v>
      </c>
      <c r="S1750" t="s">
        <v>29</v>
      </c>
    </row>
    <row r="1751" spans="1:19" hidden="1" x14ac:dyDescent="0.2">
      <c r="A1751">
        <v>827</v>
      </c>
      <c r="B1751" t="s">
        <v>2619</v>
      </c>
      <c r="C1751" t="s">
        <v>73</v>
      </c>
      <c r="D1751">
        <v>2.1</v>
      </c>
      <c r="E1751">
        <v>25</v>
      </c>
      <c r="G1751" t="s">
        <v>75</v>
      </c>
      <c r="H1751" t="s">
        <v>23</v>
      </c>
      <c r="I1751" t="s">
        <v>2620</v>
      </c>
      <c r="K1751"/>
      <c r="L1751" t="s">
        <v>2621</v>
      </c>
      <c r="M1751" t="s">
        <v>26</v>
      </c>
      <c r="N1751">
        <v>2</v>
      </c>
      <c r="P1751" t="s">
        <v>27</v>
      </c>
      <c r="Q1751" t="s">
        <v>2622</v>
      </c>
      <c r="S1751" t="s">
        <v>29</v>
      </c>
    </row>
    <row r="1752" spans="1:19" hidden="1" x14ac:dyDescent="0.2">
      <c r="A1752">
        <v>827</v>
      </c>
      <c r="B1752" t="s">
        <v>2619</v>
      </c>
      <c r="C1752" t="s">
        <v>73</v>
      </c>
      <c r="D1752">
        <v>2.2000000000000002</v>
      </c>
      <c r="E1752">
        <v>25</v>
      </c>
      <c r="G1752" t="s">
        <v>75</v>
      </c>
      <c r="H1752" t="s">
        <v>23</v>
      </c>
      <c r="I1752" t="s">
        <v>2620</v>
      </c>
      <c r="K1752"/>
      <c r="L1752" t="s">
        <v>2621</v>
      </c>
      <c r="M1752" t="s">
        <v>26</v>
      </c>
      <c r="N1752">
        <v>2</v>
      </c>
      <c r="P1752" t="s">
        <v>27</v>
      </c>
      <c r="Q1752" t="s">
        <v>2622</v>
      </c>
      <c r="S1752" t="s">
        <v>29</v>
      </c>
    </row>
    <row r="1753" spans="1:19" hidden="1" x14ac:dyDescent="0.2">
      <c r="A1753">
        <v>827</v>
      </c>
      <c r="B1753" t="s">
        <v>2619</v>
      </c>
      <c r="C1753" t="s">
        <v>20</v>
      </c>
      <c r="D1753">
        <v>3.7</v>
      </c>
      <c r="E1753">
        <v>25</v>
      </c>
      <c r="G1753" t="s">
        <v>55</v>
      </c>
      <c r="H1753" t="s">
        <v>23</v>
      </c>
      <c r="I1753" t="s">
        <v>2620</v>
      </c>
      <c r="K1753"/>
      <c r="L1753" t="s">
        <v>2621</v>
      </c>
      <c r="M1753" t="s">
        <v>26</v>
      </c>
      <c r="N1753">
        <v>2</v>
      </c>
      <c r="P1753" t="s">
        <v>27</v>
      </c>
      <c r="Q1753" t="s">
        <v>2622</v>
      </c>
      <c r="S1753" t="s">
        <v>29</v>
      </c>
    </row>
    <row r="1754" spans="1:19" hidden="1" x14ac:dyDescent="0.2">
      <c r="A1754">
        <v>828</v>
      </c>
      <c r="B1754" t="s">
        <v>2623</v>
      </c>
      <c r="C1754" t="s">
        <v>73</v>
      </c>
      <c r="D1754">
        <v>3.8</v>
      </c>
      <c r="E1754">
        <v>25</v>
      </c>
      <c r="G1754" t="s">
        <v>75</v>
      </c>
      <c r="H1754" t="s">
        <v>23</v>
      </c>
      <c r="I1754" t="s">
        <v>2620</v>
      </c>
      <c r="K1754"/>
      <c r="L1754" t="s">
        <v>2624</v>
      </c>
      <c r="M1754" t="s">
        <v>26</v>
      </c>
      <c r="N1754">
        <v>2</v>
      </c>
      <c r="P1754" t="s">
        <v>27</v>
      </c>
      <c r="Q1754" t="s">
        <v>2625</v>
      </c>
      <c r="S1754" t="s">
        <v>29</v>
      </c>
    </row>
    <row r="1755" spans="1:19" hidden="1" x14ac:dyDescent="0.2">
      <c r="A1755">
        <v>828</v>
      </c>
      <c r="B1755" t="s">
        <v>2623</v>
      </c>
      <c r="C1755" t="s">
        <v>20</v>
      </c>
      <c r="D1755">
        <v>5</v>
      </c>
      <c r="E1755">
        <v>25</v>
      </c>
      <c r="G1755" t="s">
        <v>55</v>
      </c>
      <c r="H1755" t="s">
        <v>23</v>
      </c>
      <c r="I1755" t="s">
        <v>2620</v>
      </c>
      <c r="K1755"/>
      <c r="L1755" t="s">
        <v>2624</v>
      </c>
      <c r="M1755" t="s">
        <v>26</v>
      </c>
      <c r="N1755">
        <v>2</v>
      </c>
      <c r="P1755" t="s">
        <v>27</v>
      </c>
      <c r="Q1755" t="s">
        <v>2625</v>
      </c>
      <c r="S1755" t="s">
        <v>29</v>
      </c>
    </row>
    <row r="1756" spans="1:19" hidden="1" x14ac:dyDescent="0.2">
      <c r="A1756">
        <v>828</v>
      </c>
      <c r="B1756" t="s">
        <v>2623</v>
      </c>
      <c r="C1756" t="s">
        <v>73</v>
      </c>
      <c r="D1756">
        <v>3.8</v>
      </c>
      <c r="E1756">
        <v>25</v>
      </c>
      <c r="G1756" t="s">
        <v>55</v>
      </c>
      <c r="H1756" t="s">
        <v>23</v>
      </c>
      <c r="I1756" t="s">
        <v>2620</v>
      </c>
      <c r="K1756"/>
      <c r="L1756" t="s">
        <v>2624</v>
      </c>
      <c r="M1756" t="s">
        <v>26</v>
      </c>
      <c r="N1756">
        <v>2</v>
      </c>
      <c r="P1756" t="s">
        <v>27</v>
      </c>
      <c r="Q1756" t="s">
        <v>2625</v>
      </c>
      <c r="S1756" t="s">
        <v>29</v>
      </c>
    </row>
    <row r="1757" spans="1:19" hidden="1" x14ac:dyDescent="0.2">
      <c r="A1757">
        <v>830</v>
      </c>
      <c r="B1757" t="s">
        <v>2626</v>
      </c>
      <c r="C1757" t="s">
        <v>73</v>
      </c>
      <c r="D1757">
        <v>3.4</v>
      </c>
      <c r="E1757">
        <v>25</v>
      </c>
      <c r="G1757" t="s">
        <v>75</v>
      </c>
      <c r="H1757" t="s">
        <v>23</v>
      </c>
      <c r="I1757" t="s">
        <v>2620</v>
      </c>
      <c r="K1757"/>
      <c r="L1757" t="s">
        <v>2627</v>
      </c>
      <c r="M1757" t="s">
        <v>26</v>
      </c>
      <c r="N1757">
        <v>2</v>
      </c>
      <c r="P1757" t="s">
        <v>27</v>
      </c>
      <c r="Q1757" t="s">
        <v>2628</v>
      </c>
      <c r="S1757" t="s">
        <v>29</v>
      </c>
    </row>
    <row r="1758" spans="1:19" hidden="1" x14ac:dyDescent="0.2">
      <c r="A1758">
        <v>830</v>
      </c>
      <c r="B1758" t="s">
        <v>2626</v>
      </c>
      <c r="C1758" t="s">
        <v>73</v>
      </c>
      <c r="D1758">
        <v>3.5</v>
      </c>
      <c r="E1758">
        <v>25</v>
      </c>
      <c r="G1758" t="s">
        <v>75</v>
      </c>
      <c r="H1758" t="s">
        <v>23</v>
      </c>
      <c r="I1758" t="s">
        <v>2620</v>
      </c>
      <c r="K1758"/>
      <c r="L1758" t="s">
        <v>2627</v>
      </c>
      <c r="M1758" t="s">
        <v>26</v>
      </c>
      <c r="N1758">
        <v>2</v>
      </c>
      <c r="P1758" t="s">
        <v>27</v>
      </c>
      <c r="Q1758" t="s">
        <v>2628</v>
      </c>
      <c r="S1758" t="s">
        <v>29</v>
      </c>
    </row>
    <row r="1759" spans="1:19" hidden="1" x14ac:dyDescent="0.2">
      <c r="A1759">
        <v>830</v>
      </c>
      <c r="B1759" t="s">
        <v>2626</v>
      </c>
      <c r="C1759" t="s">
        <v>20</v>
      </c>
      <c r="D1759">
        <v>4.5</v>
      </c>
      <c r="E1759">
        <v>25</v>
      </c>
      <c r="G1759" t="s">
        <v>55</v>
      </c>
      <c r="H1759" t="s">
        <v>23</v>
      </c>
      <c r="I1759" t="s">
        <v>2620</v>
      </c>
      <c r="K1759"/>
      <c r="L1759" t="s">
        <v>2627</v>
      </c>
      <c r="M1759" t="s">
        <v>26</v>
      </c>
      <c r="N1759">
        <v>2</v>
      </c>
      <c r="P1759" t="s">
        <v>27</v>
      </c>
      <c r="Q1759" t="s">
        <v>2628</v>
      </c>
      <c r="S1759" t="s">
        <v>29</v>
      </c>
    </row>
    <row r="1760" spans="1:19" hidden="1" x14ac:dyDescent="0.2">
      <c r="A1760">
        <v>830</v>
      </c>
      <c r="B1760" t="s">
        <v>2626</v>
      </c>
      <c r="C1760" t="s">
        <v>73</v>
      </c>
      <c r="D1760">
        <v>3.3</v>
      </c>
      <c r="E1760">
        <v>25</v>
      </c>
      <c r="G1760" t="s">
        <v>55</v>
      </c>
      <c r="H1760" t="s">
        <v>23</v>
      </c>
      <c r="I1760" t="s">
        <v>2620</v>
      </c>
      <c r="K1760"/>
      <c r="L1760" t="s">
        <v>2627</v>
      </c>
      <c r="M1760" t="s">
        <v>26</v>
      </c>
      <c r="N1760">
        <v>2</v>
      </c>
      <c r="P1760" t="s">
        <v>27</v>
      </c>
      <c r="Q1760" t="s">
        <v>2628</v>
      </c>
      <c r="S1760" t="s">
        <v>29</v>
      </c>
    </row>
    <row r="1761" spans="1:19" hidden="1" x14ac:dyDescent="0.2">
      <c r="A1761">
        <v>835</v>
      </c>
      <c r="B1761" t="s">
        <v>2629</v>
      </c>
      <c r="C1761" t="s">
        <v>20</v>
      </c>
      <c r="D1761">
        <v>3.87</v>
      </c>
      <c r="E1761">
        <v>25</v>
      </c>
      <c r="F1761" t="s">
        <v>2630</v>
      </c>
      <c r="G1761" t="s">
        <v>31</v>
      </c>
      <c r="H1761" t="s">
        <v>23</v>
      </c>
      <c r="I1761" t="s">
        <v>2631</v>
      </c>
      <c r="K1761"/>
      <c r="L1761" t="s">
        <v>2632</v>
      </c>
      <c r="M1761" t="s">
        <v>120</v>
      </c>
      <c r="N1761">
        <v>5</v>
      </c>
      <c r="P1761" t="s">
        <v>27</v>
      </c>
      <c r="Q1761" t="s">
        <v>2633</v>
      </c>
      <c r="S1761" t="s">
        <v>29</v>
      </c>
    </row>
    <row r="1762" spans="1:19" hidden="1" x14ac:dyDescent="0.2">
      <c r="A1762">
        <v>835</v>
      </c>
      <c r="B1762" t="s">
        <v>2629</v>
      </c>
      <c r="C1762" t="s">
        <v>20</v>
      </c>
      <c r="D1762">
        <v>3.67</v>
      </c>
      <c r="E1762">
        <v>40</v>
      </c>
      <c r="F1762" t="s">
        <v>2630</v>
      </c>
      <c r="G1762" t="s">
        <v>31</v>
      </c>
      <c r="H1762" t="s">
        <v>23</v>
      </c>
      <c r="I1762" t="s">
        <v>2631</v>
      </c>
      <c r="K1762"/>
      <c r="L1762" t="s">
        <v>2632</v>
      </c>
      <c r="M1762" t="s">
        <v>120</v>
      </c>
      <c r="N1762">
        <v>5</v>
      </c>
      <c r="P1762" t="s">
        <v>27</v>
      </c>
      <c r="Q1762" t="s">
        <v>2633</v>
      </c>
      <c r="S1762" t="s">
        <v>29</v>
      </c>
    </row>
    <row r="1763" spans="1:19" hidden="1" x14ac:dyDescent="0.2">
      <c r="A1763">
        <v>836</v>
      </c>
      <c r="B1763" t="s">
        <v>2634</v>
      </c>
      <c r="C1763" t="s">
        <v>20</v>
      </c>
      <c r="D1763">
        <v>4.6399999999999997</v>
      </c>
      <c r="E1763">
        <v>25</v>
      </c>
      <c r="F1763" t="s">
        <v>2630</v>
      </c>
      <c r="G1763" t="s">
        <v>31</v>
      </c>
      <c r="H1763" t="s">
        <v>23</v>
      </c>
      <c r="I1763" t="s">
        <v>2631</v>
      </c>
      <c r="K1763"/>
      <c r="L1763" t="s">
        <v>2635</v>
      </c>
      <c r="M1763" t="s">
        <v>120</v>
      </c>
      <c r="N1763">
        <v>5</v>
      </c>
      <c r="P1763" t="s">
        <v>27</v>
      </c>
      <c r="Q1763" t="s">
        <v>2636</v>
      </c>
      <c r="S1763" t="s">
        <v>29</v>
      </c>
    </row>
    <row r="1764" spans="1:19" hidden="1" x14ac:dyDescent="0.2">
      <c r="A1764">
        <v>836</v>
      </c>
      <c r="B1764" t="s">
        <v>2634</v>
      </c>
      <c r="C1764" t="s">
        <v>20</v>
      </c>
      <c r="D1764">
        <v>4.42</v>
      </c>
      <c r="E1764">
        <v>40</v>
      </c>
      <c r="F1764" t="s">
        <v>2630</v>
      </c>
      <c r="G1764" t="s">
        <v>31</v>
      </c>
      <c r="H1764" t="s">
        <v>23</v>
      </c>
      <c r="I1764" t="s">
        <v>2631</v>
      </c>
      <c r="K1764"/>
      <c r="L1764" t="s">
        <v>2635</v>
      </c>
      <c r="M1764" t="s">
        <v>120</v>
      </c>
      <c r="N1764">
        <v>5</v>
      </c>
      <c r="P1764" t="s">
        <v>27</v>
      </c>
      <c r="Q1764" t="s">
        <v>2636</v>
      </c>
      <c r="S1764" t="s">
        <v>29</v>
      </c>
    </row>
    <row r="1765" spans="1:19" hidden="1" x14ac:dyDescent="0.2">
      <c r="A1765">
        <v>837</v>
      </c>
      <c r="B1765" t="s">
        <v>2637</v>
      </c>
      <c r="C1765" t="s">
        <v>20</v>
      </c>
      <c r="D1765">
        <v>4.82</v>
      </c>
      <c r="E1765">
        <v>25</v>
      </c>
      <c r="F1765" t="s">
        <v>2630</v>
      </c>
      <c r="G1765" t="s">
        <v>31</v>
      </c>
      <c r="H1765" t="s">
        <v>23</v>
      </c>
      <c r="I1765" t="s">
        <v>2631</v>
      </c>
      <c r="K1765"/>
      <c r="L1765" t="s">
        <v>2638</v>
      </c>
      <c r="M1765" t="s">
        <v>26</v>
      </c>
      <c r="N1765">
        <v>2</v>
      </c>
      <c r="P1765" t="s">
        <v>27</v>
      </c>
      <c r="Q1765" t="s">
        <v>2639</v>
      </c>
      <c r="S1765" t="s">
        <v>29</v>
      </c>
    </row>
    <row r="1766" spans="1:19" hidden="1" x14ac:dyDescent="0.2">
      <c r="A1766">
        <v>837</v>
      </c>
      <c r="B1766" t="s">
        <v>2637</v>
      </c>
      <c r="C1766" t="s">
        <v>20</v>
      </c>
      <c r="D1766">
        <v>4.57</v>
      </c>
      <c r="E1766">
        <v>40</v>
      </c>
      <c r="F1766" t="s">
        <v>2630</v>
      </c>
      <c r="G1766" t="s">
        <v>31</v>
      </c>
      <c r="H1766" t="s">
        <v>23</v>
      </c>
      <c r="I1766" t="s">
        <v>2631</v>
      </c>
      <c r="K1766"/>
      <c r="L1766" t="s">
        <v>2638</v>
      </c>
      <c r="M1766" t="s">
        <v>26</v>
      </c>
      <c r="N1766">
        <v>2</v>
      </c>
      <c r="P1766" t="s">
        <v>27</v>
      </c>
      <c r="Q1766" t="s">
        <v>2639</v>
      </c>
      <c r="S1766" t="s">
        <v>29</v>
      </c>
    </row>
    <row r="1767" spans="1:19" hidden="1" x14ac:dyDescent="0.2">
      <c r="A1767">
        <v>838</v>
      </c>
      <c r="B1767" t="s">
        <v>2640</v>
      </c>
      <c r="C1767" t="s">
        <v>20</v>
      </c>
      <c r="D1767">
        <v>3.39</v>
      </c>
      <c r="E1767">
        <v>25</v>
      </c>
      <c r="F1767" t="s">
        <v>2630</v>
      </c>
      <c r="G1767" t="s">
        <v>31</v>
      </c>
      <c r="H1767" t="s">
        <v>23</v>
      </c>
      <c r="I1767" t="s">
        <v>2631</v>
      </c>
      <c r="K1767"/>
      <c r="L1767" t="s">
        <v>2641</v>
      </c>
      <c r="M1767" t="s">
        <v>26</v>
      </c>
      <c r="N1767">
        <v>2</v>
      </c>
      <c r="P1767" t="s">
        <v>27</v>
      </c>
      <c r="Q1767" t="s">
        <v>2642</v>
      </c>
      <c r="S1767" t="s">
        <v>29</v>
      </c>
    </row>
    <row r="1768" spans="1:19" hidden="1" x14ac:dyDescent="0.2">
      <c r="A1768">
        <v>838</v>
      </c>
      <c r="B1768" t="s">
        <v>2640</v>
      </c>
      <c r="C1768" t="s">
        <v>20</v>
      </c>
      <c r="D1768">
        <v>3.52</v>
      </c>
      <c r="E1768">
        <v>40</v>
      </c>
      <c r="F1768" t="s">
        <v>2630</v>
      </c>
      <c r="G1768" t="s">
        <v>31</v>
      </c>
      <c r="H1768" t="s">
        <v>23</v>
      </c>
      <c r="I1768" t="s">
        <v>2631</v>
      </c>
      <c r="K1768"/>
      <c r="L1768" t="s">
        <v>2641</v>
      </c>
      <c r="M1768" t="s">
        <v>26</v>
      </c>
      <c r="N1768">
        <v>2</v>
      </c>
      <c r="P1768" t="s">
        <v>27</v>
      </c>
      <c r="Q1768" t="s">
        <v>2642</v>
      </c>
      <c r="S1768" t="s">
        <v>29</v>
      </c>
    </row>
    <row r="1769" spans="1:19" hidden="1" x14ac:dyDescent="0.2">
      <c r="A1769">
        <v>839</v>
      </c>
      <c r="B1769" t="s">
        <v>2643</v>
      </c>
      <c r="C1769" t="s">
        <v>20</v>
      </c>
      <c r="D1769">
        <v>4.82</v>
      </c>
      <c r="E1769">
        <v>25</v>
      </c>
      <c r="F1769" t="s">
        <v>2630</v>
      </c>
      <c r="G1769" t="s">
        <v>31</v>
      </c>
      <c r="H1769" t="s">
        <v>23</v>
      </c>
      <c r="I1769" t="s">
        <v>2631</v>
      </c>
      <c r="K1769"/>
      <c r="L1769" t="s">
        <v>2644</v>
      </c>
      <c r="M1769" t="s">
        <v>26</v>
      </c>
      <c r="N1769">
        <v>2</v>
      </c>
      <c r="P1769" t="s">
        <v>27</v>
      </c>
      <c r="Q1769" t="s">
        <v>2645</v>
      </c>
      <c r="S1769" t="s">
        <v>29</v>
      </c>
    </row>
    <row r="1770" spans="1:19" hidden="1" x14ac:dyDescent="0.2">
      <c r="A1770">
        <v>839</v>
      </c>
      <c r="B1770" t="s">
        <v>2643</v>
      </c>
      <c r="C1770" t="s">
        <v>73</v>
      </c>
      <c r="D1770">
        <v>11.25</v>
      </c>
      <c r="E1770">
        <v>40</v>
      </c>
      <c r="F1770" t="s">
        <v>2646</v>
      </c>
      <c r="G1770" t="s">
        <v>63</v>
      </c>
      <c r="H1770" t="s">
        <v>23</v>
      </c>
      <c r="I1770" t="s">
        <v>2631</v>
      </c>
      <c r="K1770"/>
      <c r="L1770" t="s">
        <v>2644</v>
      </c>
      <c r="M1770" t="s">
        <v>26</v>
      </c>
      <c r="N1770">
        <v>2</v>
      </c>
      <c r="P1770" t="s">
        <v>27</v>
      </c>
      <c r="Q1770" t="s">
        <v>2645</v>
      </c>
      <c r="S1770" t="s">
        <v>29</v>
      </c>
    </row>
    <row r="1771" spans="1:19" hidden="1" x14ac:dyDescent="0.2">
      <c r="A1771">
        <v>840</v>
      </c>
      <c r="B1771" t="s">
        <v>2647</v>
      </c>
      <c r="C1771" t="s">
        <v>20</v>
      </c>
      <c r="D1771">
        <v>4.7300000000000004</v>
      </c>
      <c r="E1771">
        <v>25</v>
      </c>
      <c r="F1771" t="s">
        <v>2630</v>
      </c>
      <c r="G1771" t="s">
        <v>31</v>
      </c>
      <c r="H1771" t="s">
        <v>23</v>
      </c>
      <c r="I1771" t="s">
        <v>2631</v>
      </c>
      <c r="K1771"/>
      <c r="L1771" t="s">
        <v>2648</v>
      </c>
      <c r="M1771" t="s">
        <v>26</v>
      </c>
      <c r="N1771">
        <v>2</v>
      </c>
      <c r="P1771" t="s">
        <v>27</v>
      </c>
      <c r="Q1771" t="s">
        <v>2649</v>
      </c>
      <c r="S1771" t="s">
        <v>29</v>
      </c>
    </row>
    <row r="1772" spans="1:19" hidden="1" x14ac:dyDescent="0.2">
      <c r="A1772">
        <v>840</v>
      </c>
      <c r="B1772" t="s">
        <v>2647</v>
      </c>
      <c r="C1772" t="s">
        <v>73</v>
      </c>
      <c r="D1772">
        <v>11.9</v>
      </c>
      <c r="E1772">
        <v>40</v>
      </c>
      <c r="F1772" t="s">
        <v>2646</v>
      </c>
      <c r="G1772" t="s">
        <v>63</v>
      </c>
      <c r="H1772" t="s">
        <v>23</v>
      </c>
      <c r="I1772" t="s">
        <v>2631</v>
      </c>
      <c r="K1772"/>
      <c r="L1772" t="s">
        <v>2648</v>
      </c>
      <c r="M1772" t="s">
        <v>26</v>
      </c>
      <c r="N1772">
        <v>2</v>
      </c>
      <c r="P1772" t="s">
        <v>27</v>
      </c>
      <c r="Q1772" t="s">
        <v>2649</v>
      </c>
      <c r="S1772" t="s">
        <v>29</v>
      </c>
    </row>
    <row r="1773" spans="1:19" hidden="1" x14ac:dyDescent="0.2">
      <c r="A1773">
        <v>841</v>
      </c>
      <c r="B1773" t="s">
        <v>2650</v>
      </c>
      <c r="C1773" t="s">
        <v>20</v>
      </c>
      <c r="D1773">
        <v>4.63</v>
      </c>
      <c r="E1773">
        <v>25</v>
      </c>
      <c r="F1773" t="s">
        <v>2630</v>
      </c>
      <c r="G1773" t="s">
        <v>31</v>
      </c>
      <c r="H1773" t="s">
        <v>23</v>
      </c>
      <c r="I1773" t="s">
        <v>2631</v>
      </c>
      <c r="K1773"/>
      <c r="L1773" t="s">
        <v>2651</v>
      </c>
      <c r="M1773" t="s">
        <v>26</v>
      </c>
      <c r="N1773">
        <v>2</v>
      </c>
      <c r="P1773" t="s">
        <v>27</v>
      </c>
      <c r="Q1773" t="s">
        <v>2652</v>
      </c>
      <c r="S1773" t="s">
        <v>29</v>
      </c>
    </row>
    <row r="1774" spans="1:19" hidden="1" x14ac:dyDescent="0.2">
      <c r="A1774">
        <v>841</v>
      </c>
      <c r="B1774" t="s">
        <v>2650</v>
      </c>
      <c r="C1774" t="s">
        <v>73</v>
      </c>
      <c r="D1774">
        <v>11.9</v>
      </c>
      <c r="E1774">
        <v>40</v>
      </c>
      <c r="F1774" t="s">
        <v>2646</v>
      </c>
      <c r="G1774" t="s">
        <v>63</v>
      </c>
      <c r="H1774" t="s">
        <v>23</v>
      </c>
      <c r="I1774" t="s">
        <v>2631</v>
      </c>
      <c r="K1774"/>
      <c r="L1774" t="s">
        <v>2651</v>
      </c>
      <c r="M1774" t="s">
        <v>26</v>
      </c>
      <c r="N1774">
        <v>2</v>
      </c>
      <c r="P1774" t="s">
        <v>27</v>
      </c>
      <c r="Q1774" t="s">
        <v>2652</v>
      </c>
      <c r="S1774" t="s">
        <v>29</v>
      </c>
    </row>
    <row r="1775" spans="1:19" hidden="1" x14ac:dyDescent="0.2">
      <c r="A1775">
        <v>842</v>
      </c>
      <c r="B1775" t="s">
        <v>2653</v>
      </c>
      <c r="C1775" t="s">
        <v>20</v>
      </c>
      <c r="D1775">
        <v>4.88</v>
      </c>
      <c r="E1775">
        <v>25</v>
      </c>
      <c r="F1775" t="s">
        <v>2630</v>
      </c>
      <c r="G1775" t="s">
        <v>31</v>
      </c>
      <c r="H1775" t="s">
        <v>23</v>
      </c>
      <c r="I1775" t="s">
        <v>2631</v>
      </c>
      <c r="K1775" t="s">
        <v>2654</v>
      </c>
      <c r="L1775" t="s">
        <v>2655</v>
      </c>
      <c r="M1775" t="s">
        <v>26</v>
      </c>
      <c r="N1775">
        <v>2</v>
      </c>
      <c r="P1775" t="s">
        <v>27</v>
      </c>
      <c r="Q1775" t="s">
        <v>2656</v>
      </c>
      <c r="S1775" t="s">
        <v>29</v>
      </c>
    </row>
    <row r="1776" spans="1:19" hidden="1" x14ac:dyDescent="0.2">
      <c r="A1776">
        <v>842</v>
      </c>
      <c r="B1776" t="s">
        <v>2653</v>
      </c>
      <c r="C1776" t="s">
        <v>73</v>
      </c>
      <c r="D1776">
        <v>11.8</v>
      </c>
      <c r="E1776">
        <v>40</v>
      </c>
      <c r="F1776" t="s">
        <v>2646</v>
      </c>
      <c r="G1776" t="s">
        <v>63</v>
      </c>
      <c r="H1776" t="s">
        <v>23</v>
      </c>
      <c r="I1776" t="s">
        <v>2631</v>
      </c>
      <c r="K1776" t="s">
        <v>2654</v>
      </c>
      <c r="L1776" t="s">
        <v>2655</v>
      </c>
      <c r="M1776" t="s">
        <v>26</v>
      </c>
      <c r="N1776">
        <v>2</v>
      </c>
      <c r="P1776" t="s">
        <v>27</v>
      </c>
      <c r="Q1776" t="s">
        <v>2656</v>
      </c>
      <c r="S1776" t="s">
        <v>29</v>
      </c>
    </row>
    <row r="1777" spans="1:19" hidden="1" x14ac:dyDescent="0.2">
      <c r="A1777">
        <v>846</v>
      </c>
      <c r="B1777" t="s">
        <v>2657</v>
      </c>
      <c r="C1777" t="s">
        <v>20</v>
      </c>
      <c r="D1777">
        <v>9.2100000000000009</v>
      </c>
      <c r="E1777">
        <v>22.5</v>
      </c>
      <c r="F1777" t="s">
        <v>79</v>
      </c>
      <c r="G1777" t="s">
        <v>55</v>
      </c>
      <c r="H1777" t="s">
        <v>46</v>
      </c>
      <c r="I1777" t="s">
        <v>2658</v>
      </c>
      <c r="K1777" t="s">
        <v>2659</v>
      </c>
      <c r="L1777" t="s">
        <v>2660</v>
      </c>
      <c r="M1777" t="s">
        <v>26</v>
      </c>
      <c r="N1777">
        <v>2</v>
      </c>
      <c r="P1777" t="s">
        <v>27</v>
      </c>
      <c r="Q1777" t="s">
        <v>2661</v>
      </c>
      <c r="S1777" t="s">
        <v>29</v>
      </c>
    </row>
    <row r="1778" spans="1:19" hidden="1" x14ac:dyDescent="0.2">
      <c r="A1778">
        <v>847</v>
      </c>
      <c r="B1778" t="s">
        <v>2662</v>
      </c>
      <c r="C1778" t="s">
        <v>20</v>
      </c>
      <c r="D1778">
        <v>9.57</v>
      </c>
      <c r="E1778">
        <v>21.5</v>
      </c>
      <c r="F1778" t="s">
        <v>79</v>
      </c>
      <c r="G1778" t="s">
        <v>55</v>
      </c>
      <c r="H1778" t="s">
        <v>46</v>
      </c>
      <c r="I1778" t="s">
        <v>2658</v>
      </c>
      <c r="K1778"/>
      <c r="L1778" t="s">
        <v>2663</v>
      </c>
      <c r="M1778" t="s">
        <v>26</v>
      </c>
      <c r="N1778">
        <v>2</v>
      </c>
      <c r="P1778" t="s">
        <v>27</v>
      </c>
      <c r="Q1778" t="s">
        <v>2664</v>
      </c>
      <c r="S1778" t="s">
        <v>29</v>
      </c>
    </row>
    <row r="1779" spans="1:19" hidden="1" x14ac:dyDescent="0.2">
      <c r="A1779">
        <v>848</v>
      </c>
      <c r="B1779" t="s">
        <v>2665</v>
      </c>
      <c r="C1779" t="s">
        <v>20</v>
      </c>
      <c r="D1779">
        <v>5.31</v>
      </c>
      <c r="E1779">
        <v>16</v>
      </c>
      <c r="F1779" t="s">
        <v>79</v>
      </c>
      <c r="G1779" t="s">
        <v>55</v>
      </c>
      <c r="H1779" t="s">
        <v>46</v>
      </c>
      <c r="I1779" t="s">
        <v>2372</v>
      </c>
      <c r="K1779"/>
      <c r="L1779" t="s">
        <v>2666</v>
      </c>
      <c r="M1779" t="s">
        <v>26</v>
      </c>
      <c r="N1779">
        <v>2</v>
      </c>
      <c r="P1779" t="s">
        <v>27</v>
      </c>
      <c r="Q1779" t="s">
        <v>2667</v>
      </c>
      <c r="S1779" t="s">
        <v>29</v>
      </c>
    </row>
    <row r="1780" spans="1:19" hidden="1" x14ac:dyDescent="0.2">
      <c r="A1780">
        <v>849</v>
      </c>
      <c r="B1780" t="s">
        <v>2668</v>
      </c>
      <c r="C1780" t="s">
        <v>20</v>
      </c>
      <c r="D1780">
        <v>8.1300000000000008</v>
      </c>
      <c r="E1780">
        <v>25</v>
      </c>
      <c r="G1780" t="s">
        <v>2474</v>
      </c>
      <c r="H1780" t="s">
        <v>23</v>
      </c>
      <c r="I1780" t="s">
        <v>2669</v>
      </c>
      <c r="K1780"/>
      <c r="L1780" t="s">
        <v>2670</v>
      </c>
      <c r="M1780" t="s">
        <v>26</v>
      </c>
      <c r="N1780">
        <v>2</v>
      </c>
      <c r="P1780" t="s">
        <v>27</v>
      </c>
      <c r="Q1780" t="s">
        <v>2671</v>
      </c>
      <c r="S1780" t="s">
        <v>29</v>
      </c>
    </row>
    <row r="1781" spans="1:19" hidden="1" x14ac:dyDescent="0.2">
      <c r="A1781">
        <v>855</v>
      </c>
      <c r="B1781" t="s">
        <v>2672</v>
      </c>
      <c r="C1781" t="s">
        <v>20</v>
      </c>
      <c r="D1781">
        <v>-0.46</v>
      </c>
      <c r="E1781">
        <v>25</v>
      </c>
      <c r="F1781" t="s">
        <v>2673</v>
      </c>
      <c r="G1781" t="s">
        <v>2674</v>
      </c>
      <c r="H1781" t="s">
        <v>2675</v>
      </c>
      <c r="I1781" t="s">
        <v>2676</v>
      </c>
      <c r="K1781"/>
      <c r="L1781" t="s">
        <v>2677</v>
      </c>
      <c r="M1781" t="s">
        <v>26</v>
      </c>
      <c r="N1781">
        <v>2</v>
      </c>
      <c r="P1781" t="s">
        <v>27</v>
      </c>
      <c r="Q1781" t="s">
        <v>2678</v>
      </c>
      <c r="S1781" t="s">
        <v>29</v>
      </c>
    </row>
    <row r="1782" spans="1:19" hidden="1" x14ac:dyDescent="0.2">
      <c r="A1782">
        <v>856</v>
      </c>
      <c r="B1782" t="s">
        <v>2679</v>
      </c>
      <c r="C1782" t="s">
        <v>20</v>
      </c>
      <c r="D1782">
        <v>-1.1299999999999999</v>
      </c>
      <c r="E1782">
        <v>25</v>
      </c>
      <c r="F1782" t="s">
        <v>2673</v>
      </c>
      <c r="G1782" t="s">
        <v>2674</v>
      </c>
      <c r="H1782" t="s">
        <v>2675</v>
      </c>
      <c r="I1782" t="s">
        <v>2676</v>
      </c>
      <c r="K1782"/>
      <c r="L1782" t="s">
        <v>2680</v>
      </c>
      <c r="M1782" t="s">
        <v>26</v>
      </c>
      <c r="N1782">
        <v>2</v>
      </c>
      <c r="P1782" t="s">
        <v>27</v>
      </c>
      <c r="Q1782" t="s">
        <v>2681</v>
      </c>
      <c r="S1782" t="s">
        <v>29</v>
      </c>
    </row>
    <row r="1783" spans="1:19" hidden="1" x14ac:dyDescent="0.2">
      <c r="A1783">
        <v>857</v>
      </c>
      <c r="B1783" t="s">
        <v>2682</v>
      </c>
      <c r="C1783" t="s">
        <v>20</v>
      </c>
      <c r="D1783">
        <v>1.8</v>
      </c>
      <c r="E1783">
        <v>25</v>
      </c>
      <c r="F1783" t="s">
        <v>2673</v>
      </c>
      <c r="G1783" t="s">
        <v>2674</v>
      </c>
      <c r="H1783" t="s">
        <v>23</v>
      </c>
      <c r="I1783" t="s">
        <v>2676</v>
      </c>
      <c r="K1783"/>
      <c r="L1783" t="s">
        <v>2683</v>
      </c>
      <c r="M1783" t="s">
        <v>26</v>
      </c>
      <c r="N1783">
        <v>2</v>
      </c>
      <c r="P1783" t="s">
        <v>27</v>
      </c>
      <c r="Q1783" t="s">
        <v>2684</v>
      </c>
      <c r="S1783" t="s">
        <v>29</v>
      </c>
    </row>
    <row r="1784" spans="1:19" hidden="1" x14ac:dyDescent="0.2">
      <c r="A1784">
        <v>858</v>
      </c>
      <c r="B1784" t="s">
        <v>2685</v>
      </c>
      <c r="C1784" t="s">
        <v>20</v>
      </c>
      <c r="D1784">
        <v>0.83</v>
      </c>
      <c r="E1784">
        <v>25</v>
      </c>
      <c r="F1784" t="s">
        <v>2673</v>
      </c>
      <c r="G1784" t="s">
        <v>2674</v>
      </c>
      <c r="H1784" t="s">
        <v>23</v>
      </c>
      <c r="I1784" t="s">
        <v>2676</v>
      </c>
      <c r="K1784"/>
      <c r="L1784" t="s">
        <v>2686</v>
      </c>
      <c r="M1784" t="s">
        <v>26</v>
      </c>
      <c r="N1784">
        <v>2</v>
      </c>
      <c r="P1784" t="s">
        <v>27</v>
      </c>
      <c r="Q1784" t="s">
        <v>2687</v>
      </c>
      <c r="S1784" t="s">
        <v>29</v>
      </c>
    </row>
    <row r="1785" spans="1:19" hidden="1" x14ac:dyDescent="0.2">
      <c r="A1785">
        <v>859</v>
      </c>
      <c r="B1785" t="s">
        <v>2688</v>
      </c>
      <c r="C1785" t="s">
        <v>20</v>
      </c>
      <c r="D1785">
        <v>2.4900000000000002</v>
      </c>
      <c r="E1785">
        <v>25</v>
      </c>
      <c r="F1785" t="s">
        <v>2673</v>
      </c>
      <c r="G1785" t="s">
        <v>2674</v>
      </c>
      <c r="H1785" t="s">
        <v>23</v>
      </c>
      <c r="I1785" t="s">
        <v>2676</v>
      </c>
      <c r="K1785"/>
      <c r="L1785" t="s">
        <v>2689</v>
      </c>
      <c r="M1785" t="s">
        <v>26</v>
      </c>
      <c r="N1785">
        <v>2</v>
      </c>
      <c r="P1785" t="s">
        <v>27</v>
      </c>
      <c r="Q1785" t="s">
        <v>2690</v>
      </c>
      <c r="S1785" t="s">
        <v>29</v>
      </c>
    </row>
    <row r="1786" spans="1:19" hidden="1" x14ac:dyDescent="0.2">
      <c r="A1786">
        <v>860</v>
      </c>
      <c r="B1786" t="s">
        <v>2691</v>
      </c>
      <c r="C1786" t="s">
        <v>20</v>
      </c>
      <c r="D1786">
        <v>1.8</v>
      </c>
      <c r="E1786">
        <v>25</v>
      </c>
      <c r="F1786" t="s">
        <v>2673</v>
      </c>
      <c r="G1786" t="s">
        <v>2674</v>
      </c>
      <c r="H1786" t="s">
        <v>23</v>
      </c>
      <c r="I1786" t="s">
        <v>2676</v>
      </c>
      <c r="K1786"/>
      <c r="L1786" t="s">
        <v>2692</v>
      </c>
      <c r="M1786" t="s">
        <v>26</v>
      </c>
      <c r="N1786">
        <v>2</v>
      </c>
      <c r="P1786" t="s">
        <v>27</v>
      </c>
      <c r="Q1786" t="s">
        <v>2693</v>
      </c>
      <c r="S1786" t="s">
        <v>29</v>
      </c>
    </row>
    <row r="1787" spans="1:19" hidden="1" x14ac:dyDescent="0.2">
      <c r="A1787">
        <v>863</v>
      </c>
      <c r="B1787" t="s">
        <v>2694</v>
      </c>
      <c r="C1787" t="s">
        <v>20</v>
      </c>
      <c r="D1787">
        <v>3.96</v>
      </c>
      <c r="E1787">
        <v>22</v>
      </c>
      <c r="F1787" t="s">
        <v>506</v>
      </c>
      <c r="G1787" t="s">
        <v>71</v>
      </c>
      <c r="H1787" t="s">
        <v>46</v>
      </c>
      <c r="I1787" t="s">
        <v>305</v>
      </c>
      <c r="K1787" t="e">
        <f>- Other measurement: B59</f>
        <v>#NAME?</v>
      </c>
      <c r="L1787" t="s">
        <v>2695</v>
      </c>
      <c r="M1787" t="s">
        <v>26</v>
      </c>
      <c r="N1787">
        <v>2</v>
      </c>
      <c r="P1787" t="s">
        <v>27</v>
      </c>
      <c r="Q1787" t="s">
        <v>2696</v>
      </c>
      <c r="S1787" t="s">
        <v>29</v>
      </c>
    </row>
    <row r="1788" spans="1:19" hidden="1" x14ac:dyDescent="0.2">
      <c r="A1788">
        <v>863</v>
      </c>
      <c r="B1788" t="s">
        <v>2694</v>
      </c>
      <c r="C1788" t="s">
        <v>20</v>
      </c>
      <c r="D1788">
        <v>3.92</v>
      </c>
      <c r="E1788">
        <v>25</v>
      </c>
      <c r="F1788" t="s">
        <v>2697</v>
      </c>
      <c r="G1788" t="s">
        <v>31</v>
      </c>
      <c r="H1788" t="s">
        <v>46</v>
      </c>
      <c r="I1788" t="s">
        <v>2698</v>
      </c>
      <c r="K1788" t="e">
        <f>- Other measurement: B59</f>
        <v>#NAME?</v>
      </c>
      <c r="L1788" t="s">
        <v>2695</v>
      </c>
      <c r="M1788" t="s">
        <v>26</v>
      </c>
      <c r="N1788">
        <v>2</v>
      </c>
      <c r="P1788" t="s">
        <v>27</v>
      </c>
      <c r="Q1788" t="s">
        <v>2696</v>
      </c>
      <c r="S1788" t="s">
        <v>29</v>
      </c>
    </row>
    <row r="1789" spans="1:19" hidden="1" x14ac:dyDescent="0.2">
      <c r="A1789">
        <v>864</v>
      </c>
      <c r="B1789" t="s">
        <v>2699</v>
      </c>
      <c r="C1789" t="s">
        <v>20</v>
      </c>
      <c r="D1789">
        <v>4.1399999999999997</v>
      </c>
      <c r="E1789">
        <v>23</v>
      </c>
      <c r="F1789" t="s">
        <v>506</v>
      </c>
      <c r="G1789" t="s">
        <v>71</v>
      </c>
      <c r="H1789" t="s">
        <v>46</v>
      </c>
      <c r="I1789" t="s">
        <v>305</v>
      </c>
      <c r="K1789"/>
      <c r="L1789" t="s">
        <v>2700</v>
      </c>
      <c r="M1789" t="s">
        <v>26</v>
      </c>
      <c r="N1789">
        <v>2</v>
      </c>
      <c r="P1789" t="s">
        <v>27</v>
      </c>
      <c r="Q1789" t="s">
        <v>2701</v>
      </c>
      <c r="S1789" t="s">
        <v>29</v>
      </c>
    </row>
    <row r="1790" spans="1:19" hidden="1" x14ac:dyDescent="0.2">
      <c r="A1790">
        <v>864</v>
      </c>
      <c r="B1790" t="s">
        <v>2699</v>
      </c>
      <c r="C1790" t="s">
        <v>20</v>
      </c>
      <c r="D1790">
        <v>4.16</v>
      </c>
      <c r="E1790">
        <v>25</v>
      </c>
      <c r="F1790" t="s">
        <v>2697</v>
      </c>
      <c r="G1790" t="s">
        <v>31</v>
      </c>
      <c r="H1790" t="s">
        <v>46</v>
      </c>
      <c r="I1790" t="s">
        <v>2698</v>
      </c>
      <c r="K1790"/>
      <c r="L1790" t="s">
        <v>2700</v>
      </c>
      <c r="M1790" t="s">
        <v>26</v>
      </c>
      <c r="N1790">
        <v>2</v>
      </c>
      <c r="P1790" t="s">
        <v>27</v>
      </c>
      <c r="Q1790" t="s">
        <v>2701</v>
      </c>
      <c r="S1790" t="s">
        <v>29</v>
      </c>
    </row>
    <row r="1791" spans="1:19" hidden="1" x14ac:dyDescent="0.2">
      <c r="A1791">
        <v>864</v>
      </c>
      <c r="B1791" t="s">
        <v>2699</v>
      </c>
      <c r="C1791" t="s">
        <v>20</v>
      </c>
      <c r="D1791">
        <v>4.1500000000000004</v>
      </c>
      <c r="E1791">
        <v>25</v>
      </c>
      <c r="F1791" t="s">
        <v>615</v>
      </c>
      <c r="H1791" t="s">
        <v>23</v>
      </c>
      <c r="I1791" t="s">
        <v>2631</v>
      </c>
      <c r="K1791"/>
      <c r="L1791" t="s">
        <v>2700</v>
      </c>
      <c r="M1791" t="s">
        <v>26</v>
      </c>
      <c r="N1791">
        <v>2</v>
      </c>
      <c r="P1791" t="s">
        <v>27</v>
      </c>
      <c r="Q1791" t="s">
        <v>2701</v>
      </c>
      <c r="S1791" t="s">
        <v>29</v>
      </c>
    </row>
    <row r="1792" spans="1:19" hidden="1" x14ac:dyDescent="0.2">
      <c r="A1792">
        <v>865</v>
      </c>
      <c r="B1792" t="s">
        <v>2702</v>
      </c>
      <c r="C1792" t="s">
        <v>20</v>
      </c>
      <c r="D1792">
        <v>2.67</v>
      </c>
      <c r="E1792">
        <v>25</v>
      </c>
      <c r="F1792" t="s">
        <v>2697</v>
      </c>
      <c r="G1792" t="s">
        <v>31</v>
      </c>
      <c r="H1792" t="s">
        <v>46</v>
      </c>
      <c r="I1792" t="s">
        <v>2698</v>
      </c>
      <c r="K1792"/>
      <c r="L1792" t="s">
        <v>2703</v>
      </c>
      <c r="M1792" t="s">
        <v>26</v>
      </c>
      <c r="N1792">
        <v>2</v>
      </c>
      <c r="P1792" t="s">
        <v>27</v>
      </c>
      <c r="Q1792" t="s">
        <v>2704</v>
      </c>
      <c r="S1792" t="s">
        <v>29</v>
      </c>
    </row>
    <row r="1793" spans="1:19" hidden="1" x14ac:dyDescent="0.2">
      <c r="A1793">
        <v>866</v>
      </c>
      <c r="B1793" t="s">
        <v>2705</v>
      </c>
      <c r="C1793" t="s">
        <v>20</v>
      </c>
      <c r="D1793">
        <v>3.21</v>
      </c>
      <c r="E1793">
        <v>25</v>
      </c>
      <c r="F1793" t="s">
        <v>2697</v>
      </c>
      <c r="G1793" t="s">
        <v>31</v>
      </c>
      <c r="H1793" t="s">
        <v>46</v>
      </c>
      <c r="I1793" t="s">
        <v>2698</v>
      </c>
      <c r="K1793"/>
      <c r="L1793" t="s">
        <v>2706</v>
      </c>
      <c r="M1793" t="s">
        <v>26</v>
      </c>
      <c r="N1793">
        <v>2</v>
      </c>
      <c r="P1793" t="s">
        <v>27</v>
      </c>
      <c r="Q1793" t="s">
        <v>2707</v>
      </c>
      <c r="S1793" t="s">
        <v>29</v>
      </c>
    </row>
    <row r="1794" spans="1:19" hidden="1" x14ac:dyDescent="0.2">
      <c r="A1794">
        <v>867</v>
      </c>
      <c r="B1794" t="s">
        <v>2708</v>
      </c>
      <c r="C1794" t="s">
        <v>20</v>
      </c>
      <c r="D1794">
        <v>3.4</v>
      </c>
      <c r="E1794">
        <v>25</v>
      </c>
      <c r="F1794" t="s">
        <v>2697</v>
      </c>
      <c r="G1794" t="s">
        <v>31</v>
      </c>
      <c r="H1794" t="s">
        <v>46</v>
      </c>
      <c r="I1794" t="s">
        <v>2698</v>
      </c>
      <c r="K1794"/>
      <c r="L1794" t="s">
        <v>2709</v>
      </c>
      <c r="M1794" t="s">
        <v>26</v>
      </c>
      <c r="N1794">
        <v>2</v>
      </c>
      <c r="P1794" t="s">
        <v>27</v>
      </c>
      <c r="Q1794" t="s">
        <v>2710</v>
      </c>
      <c r="S1794" t="s">
        <v>29</v>
      </c>
    </row>
    <row r="1795" spans="1:19" hidden="1" x14ac:dyDescent="0.2">
      <c r="A1795">
        <v>868</v>
      </c>
      <c r="B1795" t="s">
        <v>2711</v>
      </c>
      <c r="C1795" t="s">
        <v>20</v>
      </c>
      <c r="D1795">
        <v>2.69</v>
      </c>
      <c r="E1795">
        <v>25</v>
      </c>
      <c r="F1795" t="s">
        <v>2697</v>
      </c>
      <c r="G1795" t="s">
        <v>31</v>
      </c>
      <c r="H1795" t="s">
        <v>46</v>
      </c>
      <c r="I1795" t="s">
        <v>2698</v>
      </c>
      <c r="K1795"/>
      <c r="L1795" t="s">
        <v>2712</v>
      </c>
      <c r="M1795" t="s">
        <v>26</v>
      </c>
      <c r="N1795">
        <v>2</v>
      </c>
      <c r="P1795" t="s">
        <v>27</v>
      </c>
      <c r="Q1795" t="s">
        <v>2713</v>
      </c>
      <c r="S1795" t="s">
        <v>29</v>
      </c>
    </row>
    <row r="1796" spans="1:19" hidden="1" x14ac:dyDescent="0.2">
      <c r="A1796">
        <v>869</v>
      </c>
      <c r="B1796" t="s">
        <v>2714</v>
      </c>
      <c r="C1796" t="s">
        <v>20</v>
      </c>
      <c r="D1796">
        <v>3.34</v>
      </c>
      <c r="E1796">
        <v>25</v>
      </c>
      <c r="F1796" t="s">
        <v>2697</v>
      </c>
      <c r="G1796" t="s">
        <v>31</v>
      </c>
      <c r="H1796" t="s">
        <v>46</v>
      </c>
      <c r="I1796" t="s">
        <v>2698</v>
      </c>
      <c r="K1796"/>
      <c r="L1796" t="s">
        <v>2715</v>
      </c>
      <c r="M1796" t="s">
        <v>26</v>
      </c>
      <c r="N1796">
        <v>2</v>
      </c>
      <c r="P1796" t="s">
        <v>27</v>
      </c>
      <c r="Q1796" t="s">
        <v>2716</v>
      </c>
      <c r="S1796" t="s">
        <v>29</v>
      </c>
    </row>
    <row r="1797" spans="1:19" hidden="1" x14ac:dyDescent="0.2">
      <c r="A1797">
        <v>870</v>
      </c>
      <c r="B1797" t="s">
        <v>2717</v>
      </c>
      <c r="C1797" t="s">
        <v>20</v>
      </c>
      <c r="D1797">
        <v>3.48</v>
      </c>
      <c r="E1797">
        <v>25</v>
      </c>
      <c r="F1797" t="s">
        <v>2697</v>
      </c>
      <c r="G1797" t="s">
        <v>31</v>
      </c>
      <c r="H1797" t="s">
        <v>46</v>
      </c>
      <c r="I1797" t="s">
        <v>2698</v>
      </c>
      <c r="K1797"/>
      <c r="L1797" t="s">
        <v>2718</v>
      </c>
      <c r="M1797" t="s">
        <v>26</v>
      </c>
      <c r="N1797">
        <v>2</v>
      </c>
      <c r="P1797" t="s">
        <v>27</v>
      </c>
      <c r="Q1797" t="s">
        <v>2719</v>
      </c>
      <c r="S1797" t="s">
        <v>29</v>
      </c>
    </row>
    <row r="1798" spans="1:19" hidden="1" x14ac:dyDescent="0.2">
      <c r="A1798">
        <v>871</v>
      </c>
      <c r="B1798" t="s">
        <v>2720</v>
      </c>
      <c r="C1798" t="s">
        <v>20</v>
      </c>
      <c r="D1798">
        <v>3.48</v>
      </c>
      <c r="E1798">
        <v>25</v>
      </c>
      <c r="F1798" t="s">
        <v>2697</v>
      </c>
      <c r="G1798" t="s">
        <v>31</v>
      </c>
      <c r="H1798" t="s">
        <v>46</v>
      </c>
      <c r="I1798" t="s">
        <v>2698</v>
      </c>
      <c r="K1798"/>
      <c r="L1798" t="s">
        <v>2721</v>
      </c>
      <c r="M1798" t="s">
        <v>26</v>
      </c>
      <c r="N1798">
        <v>2</v>
      </c>
      <c r="P1798" t="s">
        <v>27</v>
      </c>
      <c r="Q1798" t="s">
        <v>2722</v>
      </c>
      <c r="S1798" t="s">
        <v>29</v>
      </c>
    </row>
    <row r="1799" spans="1:19" hidden="1" x14ac:dyDescent="0.2">
      <c r="A1799">
        <v>872</v>
      </c>
      <c r="B1799" t="s">
        <v>2723</v>
      </c>
      <c r="C1799" t="s">
        <v>20</v>
      </c>
      <c r="D1799">
        <v>3.38</v>
      </c>
      <c r="E1799">
        <v>25</v>
      </c>
      <c r="F1799" t="s">
        <v>2697</v>
      </c>
      <c r="G1799" t="s">
        <v>31</v>
      </c>
      <c r="H1799" t="s">
        <v>46</v>
      </c>
      <c r="I1799" t="s">
        <v>2698</v>
      </c>
      <c r="K1799"/>
      <c r="L1799" t="s">
        <v>2724</v>
      </c>
      <c r="M1799" t="s">
        <v>26</v>
      </c>
      <c r="N1799">
        <v>2</v>
      </c>
      <c r="P1799" t="s">
        <v>27</v>
      </c>
      <c r="Q1799" t="s">
        <v>2725</v>
      </c>
      <c r="S1799" t="s">
        <v>29</v>
      </c>
    </row>
    <row r="1800" spans="1:19" hidden="1" x14ac:dyDescent="0.2">
      <c r="A1800">
        <v>873</v>
      </c>
      <c r="B1800" t="s">
        <v>2726</v>
      </c>
      <c r="C1800" t="s">
        <v>20</v>
      </c>
      <c r="D1800">
        <v>3.71</v>
      </c>
      <c r="E1800">
        <v>23</v>
      </c>
      <c r="F1800" t="s">
        <v>2697</v>
      </c>
      <c r="G1800" t="s">
        <v>31</v>
      </c>
      <c r="H1800" t="s">
        <v>46</v>
      </c>
      <c r="I1800" t="s">
        <v>2698</v>
      </c>
      <c r="K1800"/>
      <c r="L1800" t="s">
        <v>2727</v>
      </c>
      <c r="M1800" t="s">
        <v>26</v>
      </c>
      <c r="N1800">
        <v>2</v>
      </c>
      <c r="P1800" t="s">
        <v>27</v>
      </c>
      <c r="Q1800" t="s">
        <v>2728</v>
      </c>
      <c r="S1800" t="s">
        <v>29</v>
      </c>
    </row>
    <row r="1801" spans="1:19" hidden="1" x14ac:dyDescent="0.2">
      <c r="A1801">
        <v>874</v>
      </c>
      <c r="B1801" t="s">
        <v>2729</v>
      </c>
      <c r="C1801" t="s">
        <v>20</v>
      </c>
      <c r="D1801">
        <v>2.2599999999999998</v>
      </c>
      <c r="E1801">
        <v>25</v>
      </c>
      <c r="F1801" t="s">
        <v>2697</v>
      </c>
      <c r="G1801" t="s">
        <v>31</v>
      </c>
      <c r="H1801" t="s">
        <v>46</v>
      </c>
      <c r="I1801" t="s">
        <v>2698</v>
      </c>
      <c r="K1801"/>
      <c r="L1801" t="s">
        <v>2730</v>
      </c>
      <c r="M1801" t="s">
        <v>26</v>
      </c>
      <c r="N1801">
        <v>2</v>
      </c>
      <c r="P1801" t="s">
        <v>27</v>
      </c>
      <c r="Q1801" t="s">
        <v>2731</v>
      </c>
      <c r="S1801" t="s">
        <v>29</v>
      </c>
    </row>
    <row r="1802" spans="1:19" hidden="1" x14ac:dyDescent="0.2">
      <c r="A1802">
        <v>875</v>
      </c>
      <c r="B1802" t="s">
        <v>2732</v>
      </c>
      <c r="C1802" t="s">
        <v>20</v>
      </c>
      <c r="D1802">
        <v>2.66</v>
      </c>
      <c r="E1802">
        <v>25</v>
      </c>
      <c r="F1802" t="s">
        <v>2697</v>
      </c>
      <c r="G1802" t="s">
        <v>31</v>
      </c>
      <c r="H1802" t="s">
        <v>46</v>
      </c>
      <c r="I1802" t="s">
        <v>2698</v>
      </c>
      <c r="K1802"/>
      <c r="L1802" t="s">
        <v>2733</v>
      </c>
      <c r="M1802" t="s">
        <v>26</v>
      </c>
      <c r="N1802">
        <v>2</v>
      </c>
      <c r="P1802" t="s">
        <v>27</v>
      </c>
      <c r="Q1802" t="s">
        <v>2734</v>
      </c>
      <c r="S1802" t="s">
        <v>29</v>
      </c>
    </row>
    <row r="1803" spans="1:19" hidden="1" x14ac:dyDescent="0.2">
      <c r="A1803">
        <v>876</v>
      </c>
      <c r="B1803" t="s">
        <v>2735</v>
      </c>
      <c r="C1803" t="s">
        <v>20</v>
      </c>
      <c r="D1803">
        <v>4.41</v>
      </c>
      <c r="E1803">
        <v>25</v>
      </c>
      <c r="F1803" t="s">
        <v>2736</v>
      </c>
      <c r="G1803" t="s">
        <v>1990</v>
      </c>
      <c r="H1803" t="s">
        <v>23</v>
      </c>
      <c r="I1803" t="s">
        <v>2737</v>
      </c>
      <c r="K1803"/>
      <c r="L1803" t="s">
        <v>2738</v>
      </c>
      <c r="M1803" t="s">
        <v>26</v>
      </c>
      <c r="N1803">
        <v>2</v>
      </c>
      <c r="P1803" t="s">
        <v>27</v>
      </c>
      <c r="Q1803" t="s">
        <v>2739</v>
      </c>
      <c r="S1803" t="s">
        <v>29</v>
      </c>
    </row>
    <row r="1804" spans="1:19" hidden="1" x14ac:dyDescent="0.2">
      <c r="A1804">
        <v>876</v>
      </c>
      <c r="B1804" t="s">
        <v>2735</v>
      </c>
      <c r="C1804" t="s">
        <v>73</v>
      </c>
      <c r="D1804">
        <v>9.32</v>
      </c>
      <c r="E1804">
        <v>25</v>
      </c>
      <c r="F1804" t="s">
        <v>2736</v>
      </c>
      <c r="G1804" t="s">
        <v>1990</v>
      </c>
      <c r="H1804" t="s">
        <v>23</v>
      </c>
      <c r="I1804" t="s">
        <v>2737</v>
      </c>
      <c r="K1804"/>
      <c r="L1804" t="s">
        <v>2738</v>
      </c>
      <c r="M1804" t="s">
        <v>26</v>
      </c>
      <c r="N1804">
        <v>2</v>
      </c>
      <c r="P1804" t="s">
        <v>27</v>
      </c>
      <c r="Q1804" t="s">
        <v>2739</v>
      </c>
      <c r="S1804" t="s">
        <v>29</v>
      </c>
    </row>
    <row r="1805" spans="1:19" hidden="1" x14ac:dyDescent="0.2">
      <c r="A1805">
        <v>877</v>
      </c>
      <c r="B1805" t="s">
        <v>2740</v>
      </c>
      <c r="C1805" t="s">
        <v>20</v>
      </c>
      <c r="D1805">
        <v>4.04</v>
      </c>
      <c r="E1805">
        <v>25</v>
      </c>
      <c r="F1805" t="s">
        <v>2736</v>
      </c>
      <c r="G1805" t="s">
        <v>1990</v>
      </c>
      <c r="H1805" t="s">
        <v>23</v>
      </c>
      <c r="I1805" t="s">
        <v>2737</v>
      </c>
      <c r="K1805"/>
      <c r="L1805" t="s">
        <v>2741</v>
      </c>
      <c r="M1805" t="s">
        <v>26</v>
      </c>
      <c r="N1805">
        <v>2</v>
      </c>
      <c r="P1805" t="s">
        <v>27</v>
      </c>
      <c r="Q1805" t="s">
        <v>2742</v>
      </c>
      <c r="S1805" t="s">
        <v>29</v>
      </c>
    </row>
    <row r="1806" spans="1:19" hidden="1" x14ac:dyDescent="0.2">
      <c r="A1806">
        <v>877</v>
      </c>
      <c r="B1806" t="s">
        <v>2740</v>
      </c>
      <c r="C1806" t="s">
        <v>73</v>
      </c>
      <c r="D1806">
        <v>9.57</v>
      </c>
      <c r="E1806">
        <v>25</v>
      </c>
      <c r="F1806" t="s">
        <v>2736</v>
      </c>
      <c r="G1806" t="s">
        <v>1990</v>
      </c>
      <c r="H1806" t="s">
        <v>23</v>
      </c>
      <c r="I1806" t="s">
        <v>2737</v>
      </c>
      <c r="K1806"/>
      <c r="L1806" t="s">
        <v>2741</v>
      </c>
      <c r="M1806" t="s">
        <v>26</v>
      </c>
      <c r="N1806">
        <v>2</v>
      </c>
      <c r="P1806" t="s">
        <v>27</v>
      </c>
      <c r="Q1806" t="s">
        <v>2742</v>
      </c>
      <c r="S1806" t="s">
        <v>29</v>
      </c>
    </row>
    <row r="1807" spans="1:19" hidden="1" x14ac:dyDescent="0.2">
      <c r="A1807">
        <v>877</v>
      </c>
      <c r="B1807" t="s">
        <v>2740</v>
      </c>
      <c r="C1807" t="s">
        <v>77</v>
      </c>
      <c r="D1807">
        <v>11.27</v>
      </c>
      <c r="E1807">
        <v>25</v>
      </c>
      <c r="F1807" t="s">
        <v>2736</v>
      </c>
      <c r="G1807" t="s">
        <v>1990</v>
      </c>
      <c r="H1807" t="s">
        <v>23</v>
      </c>
      <c r="I1807" t="s">
        <v>2737</v>
      </c>
      <c r="K1807"/>
      <c r="L1807" t="s">
        <v>2741</v>
      </c>
      <c r="M1807" t="s">
        <v>26</v>
      </c>
      <c r="N1807">
        <v>2</v>
      </c>
      <c r="P1807" t="s">
        <v>27</v>
      </c>
      <c r="Q1807" t="s">
        <v>2742</v>
      </c>
      <c r="S1807" t="s">
        <v>29</v>
      </c>
    </row>
    <row r="1808" spans="1:19" hidden="1" x14ac:dyDescent="0.2">
      <c r="A1808">
        <v>878</v>
      </c>
      <c r="B1808" t="s">
        <v>2743</v>
      </c>
      <c r="C1808" t="s">
        <v>20</v>
      </c>
      <c r="D1808">
        <v>3.3</v>
      </c>
      <c r="E1808">
        <v>25</v>
      </c>
      <c r="F1808" t="s">
        <v>2697</v>
      </c>
      <c r="G1808" t="s">
        <v>31</v>
      </c>
      <c r="H1808" t="s">
        <v>46</v>
      </c>
      <c r="I1808" t="s">
        <v>2698</v>
      </c>
      <c r="K1808"/>
      <c r="L1808" t="s">
        <v>2744</v>
      </c>
      <c r="M1808" t="s">
        <v>26</v>
      </c>
      <c r="N1808">
        <v>2</v>
      </c>
      <c r="P1808" t="s">
        <v>27</v>
      </c>
      <c r="Q1808" t="s">
        <v>2745</v>
      </c>
      <c r="S1808" t="s">
        <v>29</v>
      </c>
    </row>
    <row r="1809" spans="1:19" hidden="1" x14ac:dyDescent="0.2">
      <c r="A1809">
        <v>879</v>
      </c>
      <c r="B1809" t="s">
        <v>2746</v>
      </c>
      <c r="C1809" t="s">
        <v>20</v>
      </c>
      <c r="D1809">
        <v>3.96</v>
      </c>
      <c r="E1809">
        <v>25</v>
      </c>
      <c r="F1809" t="s">
        <v>2697</v>
      </c>
      <c r="G1809" t="s">
        <v>31</v>
      </c>
      <c r="H1809" t="s">
        <v>46</v>
      </c>
      <c r="I1809" t="s">
        <v>2698</v>
      </c>
      <c r="K1809"/>
      <c r="L1809" t="s">
        <v>2747</v>
      </c>
      <c r="M1809" t="s">
        <v>26</v>
      </c>
      <c r="N1809">
        <v>2</v>
      </c>
      <c r="P1809" t="s">
        <v>27</v>
      </c>
      <c r="Q1809" t="s">
        <v>2748</v>
      </c>
      <c r="S1809" t="s">
        <v>29</v>
      </c>
    </row>
    <row r="1810" spans="1:19" hidden="1" x14ac:dyDescent="0.2">
      <c r="A1810">
        <v>880</v>
      </c>
      <c r="B1810" t="s">
        <v>2749</v>
      </c>
      <c r="C1810" t="s">
        <v>20</v>
      </c>
      <c r="D1810">
        <v>3.97</v>
      </c>
      <c r="E1810">
        <v>25</v>
      </c>
      <c r="F1810" t="s">
        <v>2697</v>
      </c>
      <c r="G1810" t="s">
        <v>31</v>
      </c>
      <c r="H1810" t="s">
        <v>46</v>
      </c>
      <c r="I1810" t="s">
        <v>2698</v>
      </c>
      <c r="K1810"/>
      <c r="L1810" t="s">
        <v>2750</v>
      </c>
      <c r="M1810" t="s">
        <v>26</v>
      </c>
      <c r="N1810">
        <v>2</v>
      </c>
      <c r="P1810" t="s">
        <v>27</v>
      </c>
      <c r="Q1810" t="s">
        <v>2751</v>
      </c>
      <c r="S1810" t="s">
        <v>29</v>
      </c>
    </row>
    <row r="1811" spans="1:19" hidden="1" x14ac:dyDescent="0.2">
      <c r="A1811">
        <v>881</v>
      </c>
      <c r="B1811" t="s">
        <v>2752</v>
      </c>
      <c r="C1811" t="s">
        <v>20</v>
      </c>
      <c r="D1811">
        <v>4.2</v>
      </c>
      <c r="E1811">
        <v>25</v>
      </c>
      <c r="F1811" t="s">
        <v>2697</v>
      </c>
      <c r="G1811" t="s">
        <v>31</v>
      </c>
      <c r="H1811" t="s">
        <v>46</v>
      </c>
      <c r="I1811" t="s">
        <v>2698</v>
      </c>
      <c r="K1811"/>
      <c r="L1811" t="s">
        <v>2753</v>
      </c>
      <c r="M1811" t="s">
        <v>26</v>
      </c>
      <c r="N1811">
        <v>2</v>
      </c>
      <c r="P1811" t="s">
        <v>27</v>
      </c>
      <c r="Q1811" t="s">
        <v>2754</v>
      </c>
      <c r="S1811" t="s">
        <v>29</v>
      </c>
    </row>
    <row r="1812" spans="1:19" hidden="1" x14ac:dyDescent="0.2">
      <c r="A1812">
        <v>882</v>
      </c>
      <c r="B1812" t="s">
        <v>2755</v>
      </c>
      <c r="C1812" t="s">
        <v>20</v>
      </c>
      <c r="D1812">
        <v>4.07</v>
      </c>
      <c r="E1812">
        <v>25</v>
      </c>
      <c r="F1812" t="s">
        <v>2697</v>
      </c>
      <c r="G1812" t="s">
        <v>31</v>
      </c>
      <c r="H1812" t="s">
        <v>46</v>
      </c>
      <c r="I1812" t="s">
        <v>2698</v>
      </c>
      <c r="K1812"/>
      <c r="L1812" t="s">
        <v>2756</v>
      </c>
      <c r="M1812" t="s">
        <v>26</v>
      </c>
      <c r="N1812">
        <v>2</v>
      </c>
      <c r="P1812" t="s">
        <v>27</v>
      </c>
      <c r="Q1812" t="s">
        <v>2757</v>
      </c>
      <c r="S1812" t="s">
        <v>29</v>
      </c>
    </row>
    <row r="1813" spans="1:19" hidden="1" x14ac:dyDescent="0.2">
      <c r="A1813">
        <v>883</v>
      </c>
      <c r="B1813" t="s">
        <v>2758</v>
      </c>
      <c r="C1813" t="s">
        <v>20</v>
      </c>
      <c r="D1813">
        <v>4.25</v>
      </c>
      <c r="E1813">
        <v>25</v>
      </c>
      <c r="F1813" t="s">
        <v>2697</v>
      </c>
      <c r="G1813" t="s">
        <v>31</v>
      </c>
      <c r="H1813" t="s">
        <v>46</v>
      </c>
      <c r="I1813" t="s">
        <v>2698</v>
      </c>
      <c r="K1813"/>
      <c r="L1813" t="s">
        <v>2759</v>
      </c>
      <c r="M1813" t="s">
        <v>26</v>
      </c>
      <c r="N1813">
        <v>2</v>
      </c>
      <c r="P1813" t="s">
        <v>27</v>
      </c>
      <c r="Q1813" t="s">
        <v>2760</v>
      </c>
      <c r="S1813" t="s">
        <v>29</v>
      </c>
    </row>
    <row r="1814" spans="1:19" hidden="1" x14ac:dyDescent="0.2">
      <c r="A1814">
        <v>884</v>
      </c>
      <c r="B1814" t="s">
        <v>2761</v>
      </c>
      <c r="C1814" t="s">
        <v>20</v>
      </c>
      <c r="D1814">
        <v>3.6269999999999998</v>
      </c>
      <c r="E1814">
        <v>20</v>
      </c>
      <c r="F1814" t="s">
        <v>1546</v>
      </c>
      <c r="G1814" t="s">
        <v>55</v>
      </c>
      <c r="H1814" t="s">
        <v>46</v>
      </c>
      <c r="I1814" t="s">
        <v>1960</v>
      </c>
      <c r="K1814"/>
      <c r="L1814" t="s">
        <v>2762</v>
      </c>
      <c r="M1814" t="s">
        <v>26</v>
      </c>
      <c r="N1814">
        <v>2</v>
      </c>
      <c r="P1814" t="s">
        <v>27</v>
      </c>
      <c r="Q1814" t="s">
        <v>2763</v>
      </c>
      <c r="S1814" t="s">
        <v>29</v>
      </c>
    </row>
    <row r="1815" spans="1:19" hidden="1" x14ac:dyDescent="0.2">
      <c r="A1815">
        <v>884</v>
      </c>
      <c r="B1815" t="s">
        <v>2761</v>
      </c>
      <c r="C1815" t="s">
        <v>73</v>
      </c>
      <c r="D1815">
        <v>8.827</v>
      </c>
      <c r="E1815">
        <v>20</v>
      </c>
      <c r="F1815" t="s">
        <v>1546</v>
      </c>
      <c r="G1815" t="s">
        <v>55</v>
      </c>
      <c r="H1815" t="s">
        <v>46</v>
      </c>
      <c r="I1815" t="s">
        <v>1960</v>
      </c>
      <c r="K1815"/>
      <c r="L1815" t="s">
        <v>2762</v>
      </c>
      <c r="M1815" t="s">
        <v>26</v>
      </c>
      <c r="N1815">
        <v>2</v>
      </c>
      <c r="P1815" t="s">
        <v>27</v>
      </c>
      <c r="Q1815" t="s">
        <v>2763</v>
      </c>
      <c r="S1815" t="s">
        <v>29</v>
      </c>
    </row>
    <row r="1816" spans="1:19" hidden="1" x14ac:dyDescent="0.2">
      <c r="A1816">
        <v>885</v>
      </c>
      <c r="B1816" t="s">
        <v>2764</v>
      </c>
      <c r="C1816" t="s">
        <v>20</v>
      </c>
      <c r="D1816">
        <v>2.82</v>
      </c>
      <c r="E1816">
        <v>25</v>
      </c>
      <c r="F1816" t="s">
        <v>2697</v>
      </c>
      <c r="G1816" t="s">
        <v>31</v>
      </c>
      <c r="H1816" t="s">
        <v>46</v>
      </c>
      <c r="I1816" t="s">
        <v>2698</v>
      </c>
      <c r="K1816"/>
      <c r="L1816" t="s">
        <v>2765</v>
      </c>
      <c r="M1816" t="s">
        <v>26</v>
      </c>
      <c r="N1816">
        <v>2</v>
      </c>
      <c r="P1816" t="s">
        <v>27</v>
      </c>
      <c r="Q1816" t="s">
        <v>2766</v>
      </c>
      <c r="S1816" t="s">
        <v>29</v>
      </c>
    </row>
    <row r="1817" spans="1:19" hidden="1" x14ac:dyDescent="0.2">
      <c r="A1817">
        <v>886</v>
      </c>
      <c r="B1817" t="s">
        <v>2767</v>
      </c>
      <c r="C1817" t="s">
        <v>20</v>
      </c>
      <c r="D1817">
        <v>3.41</v>
      </c>
      <c r="E1817">
        <v>25</v>
      </c>
      <c r="F1817" t="s">
        <v>2697</v>
      </c>
      <c r="G1817" t="s">
        <v>31</v>
      </c>
      <c r="H1817" t="s">
        <v>46</v>
      </c>
      <c r="I1817" t="s">
        <v>2698</v>
      </c>
      <c r="K1817"/>
      <c r="L1817" t="s">
        <v>2768</v>
      </c>
      <c r="M1817" t="s">
        <v>26</v>
      </c>
      <c r="N1817">
        <v>2</v>
      </c>
      <c r="P1817" t="s">
        <v>27</v>
      </c>
      <c r="Q1817" t="s">
        <v>2769</v>
      </c>
      <c r="S1817" t="s">
        <v>29</v>
      </c>
    </row>
    <row r="1818" spans="1:19" hidden="1" x14ac:dyDescent="0.2">
      <c r="A1818">
        <v>887</v>
      </c>
      <c r="B1818" t="s">
        <v>2770</v>
      </c>
      <c r="C1818" t="s">
        <v>20</v>
      </c>
      <c r="D1818">
        <v>3.26</v>
      </c>
      <c r="E1818">
        <v>25</v>
      </c>
      <c r="F1818" t="s">
        <v>2697</v>
      </c>
      <c r="G1818" t="s">
        <v>31</v>
      </c>
      <c r="H1818" t="s">
        <v>46</v>
      </c>
      <c r="I1818" t="s">
        <v>2698</v>
      </c>
      <c r="K1818"/>
      <c r="L1818" t="s">
        <v>2771</v>
      </c>
      <c r="M1818" t="s">
        <v>26</v>
      </c>
      <c r="N1818">
        <v>2</v>
      </c>
      <c r="P1818" t="s">
        <v>27</v>
      </c>
      <c r="Q1818" t="s">
        <v>2772</v>
      </c>
      <c r="S1818" t="s">
        <v>29</v>
      </c>
    </row>
    <row r="1819" spans="1:19" hidden="1" x14ac:dyDescent="0.2">
      <c r="A1819">
        <v>888</v>
      </c>
      <c r="B1819" t="s">
        <v>2773</v>
      </c>
      <c r="C1819" t="s">
        <v>20</v>
      </c>
      <c r="D1819">
        <v>3.9</v>
      </c>
      <c r="E1819">
        <v>25</v>
      </c>
      <c r="F1819" t="s">
        <v>2697</v>
      </c>
      <c r="G1819" t="s">
        <v>31</v>
      </c>
      <c r="H1819" t="s">
        <v>46</v>
      </c>
      <c r="I1819" t="s">
        <v>2698</v>
      </c>
      <c r="K1819"/>
      <c r="L1819" t="s">
        <v>2774</v>
      </c>
      <c r="M1819" t="s">
        <v>26</v>
      </c>
      <c r="N1819">
        <v>2</v>
      </c>
      <c r="P1819" t="s">
        <v>27</v>
      </c>
      <c r="Q1819" t="s">
        <v>2775</v>
      </c>
      <c r="S1819" t="s">
        <v>29</v>
      </c>
    </row>
    <row r="1820" spans="1:19" hidden="1" x14ac:dyDescent="0.2">
      <c r="A1820">
        <v>889</v>
      </c>
      <c r="B1820" t="s">
        <v>2776</v>
      </c>
      <c r="C1820" t="s">
        <v>20</v>
      </c>
      <c r="D1820">
        <v>4.07</v>
      </c>
      <c r="E1820">
        <v>25</v>
      </c>
      <c r="F1820" t="s">
        <v>2697</v>
      </c>
      <c r="G1820" t="s">
        <v>31</v>
      </c>
      <c r="H1820" t="s">
        <v>46</v>
      </c>
      <c r="I1820" t="s">
        <v>2698</v>
      </c>
      <c r="K1820"/>
      <c r="L1820" t="s">
        <v>2777</v>
      </c>
      <c r="M1820" t="s">
        <v>26</v>
      </c>
      <c r="N1820">
        <v>2</v>
      </c>
      <c r="P1820" t="s">
        <v>27</v>
      </c>
      <c r="Q1820" t="s">
        <v>2778</v>
      </c>
      <c r="S1820" t="s">
        <v>29</v>
      </c>
    </row>
    <row r="1821" spans="1:19" hidden="1" x14ac:dyDescent="0.2">
      <c r="A1821">
        <v>890</v>
      </c>
      <c r="B1821" t="s">
        <v>2779</v>
      </c>
      <c r="C1821" t="s">
        <v>20</v>
      </c>
      <c r="D1821">
        <v>4.05</v>
      </c>
      <c r="E1821">
        <v>25</v>
      </c>
      <c r="F1821" t="s">
        <v>2697</v>
      </c>
      <c r="G1821" t="s">
        <v>31</v>
      </c>
      <c r="H1821" t="s">
        <v>46</v>
      </c>
      <c r="I1821" t="s">
        <v>2698</v>
      </c>
      <c r="K1821"/>
      <c r="L1821" t="s">
        <v>2780</v>
      </c>
      <c r="M1821" t="s">
        <v>26</v>
      </c>
      <c r="N1821">
        <v>2</v>
      </c>
      <c r="P1821" t="s">
        <v>27</v>
      </c>
      <c r="Q1821" t="s">
        <v>2781</v>
      </c>
      <c r="S1821" t="s">
        <v>29</v>
      </c>
    </row>
    <row r="1822" spans="1:19" hidden="1" x14ac:dyDescent="0.2">
      <c r="A1822">
        <v>891</v>
      </c>
      <c r="B1822" t="s">
        <v>2782</v>
      </c>
      <c r="C1822" t="s">
        <v>20</v>
      </c>
      <c r="D1822">
        <v>4.6399999999999997</v>
      </c>
      <c r="E1822">
        <v>25</v>
      </c>
      <c r="F1822" t="s">
        <v>2697</v>
      </c>
      <c r="G1822" t="s">
        <v>31</v>
      </c>
      <c r="H1822" t="s">
        <v>46</v>
      </c>
      <c r="I1822" t="s">
        <v>2698</v>
      </c>
      <c r="K1822"/>
      <c r="L1822" t="s">
        <v>2783</v>
      </c>
      <c r="M1822" t="s">
        <v>26</v>
      </c>
      <c r="N1822">
        <v>2</v>
      </c>
      <c r="P1822" t="s">
        <v>27</v>
      </c>
      <c r="Q1822" t="s">
        <v>2784</v>
      </c>
      <c r="S1822" t="s">
        <v>29</v>
      </c>
    </row>
    <row r="1823" spans="1:19" hidden="1" x14ac:dyDescent="0.2">
      <c r="A1823">
        <v>892</v>
      </c>
      <c r="B1823" t="s">
        <v>2785</v>
      </c>
      <c r="C1823" t="s">
        <v>20</v>
      </c>
      <c r="D1823">
        <v>4.1900000000000004</v>
      </c>
      <c r="E1823">
        <v>25</v>
      </c>
      <c r="F1823" t="s">
        <v>2697</v>
      </c>
      <c r="G1823" t="s">
        <v>31</v>
      </c>
      <c r="H1823" t="s">
        <v>46</v>
      </c>
      <c r="I1823" t="s">
        <v>2698</v>
      </c>
      <c r="K1823"/>
      <c r="L1823" t="s">
        <v>2786</v>
      </c>
      <c r="M1823" t="s">
        <v>26</v>
      </c>
      <c r="N1823">
        <v>2</v>
      </c>
      <c r="P1823" t="s">
        <v>27</v>
      </c>
      <c r="Q1823" t="s">
        <v>2787</v>
      </c>
      <c r="S1823" t="s">
        <v>29</v>
      </c>
    </row>
    <row r="1824" spans="1:19" hidden="1" x14ac:dyDescent="0.2">
      <c r="A1824">
        <v>893</v>
      </c>
      <c r="B1824" t="s">
        <v>2788</v>
      </c>
      <c r="C1824" t="s">
        <v>20</v>
      </c>
      <c r="D1824">
        <v>3.12</v>
      </c>
      <c r="E1824">
        <v>25</v>
      </c>
      <c r="F1824" t="s">
        <v>2697</v>
      </c>
      <c r="G1824" t="s">
        <v>31</v>
      </c>
      <c r="H1824" t="s">
        <v>46</v>
      </c>
      <c r="I1824" t="s">
        <v>2698</v>
      </c>
      <c r="K1824"/>
      <c r="L1824" t="s">
        <v>2789</v>
      </c>
      <c r="M1824" t="s">
        <v>26</v>
      </c>
      <c r="N1824">
        <v>2</v>
      </c>
      <c r="P1824" t="s">
        <v>27</v>
      </c>
      <c r="Q1824" t="s">
        <v>2790</v>
      </c>
      <c r="S1824" t="s">
        <v>29</v>
      </c>
    </row>
    <row r="1825" spans="1:19" hidden="1" x14ac:dyDescent="0.2">
      <c r="A1825">
        <v>894</v>
      </c>
      <c r="B1825" t="s">
        <v>2791</v>
      </c>
      <c r="C1825" t="s">
        <v>20</v>
      </c>
      <c r="D1825">
        <v>3.38</v>
      </c>
      <c r="E1825">
        <v>25</v>
      </c>
      <c r="F1825" t="s">
        <v>2697</v>
      </c>
      <c r="G1825" t="s">
        <v>31</v>
      </c>
      <c r="H1825" t="s">
        <v>46</v>
      </c>
      <c r="I1825" t="s">
        <v>2698</v>
      </c>
      <c r="K1825"/>
      <c r="L1825" t="s">
        <v>2792</v>
      </c>
      <c r="M1825" t="s">
        <v>26</v>
      </c>
      <c r="N1825">
        <v>2</v>
      </c>
      <c r="P1825" t="s">
        <v>27</v>
      </c>
      <c r="Q1825" t="s">
        <v>2793</v>
      </c>
      <c r="S1825" t="s">
        <v>29</v>
      </c>
    </row>
    <row r="1826" spans="1:19" hidden="1" x14ac:dyDescent="0.2">
      <c r="A1826">
        <v>895</v>
      </c>
      <c r="B1826" t="s">
        <v>2794</v>
      </c>
      <c r="C1826" t="s">
        <v>20</v>
      </c>
      <c r="D1826">
        <v>3.96</v>
      </c>
      <c r="E1826">
        <v>25</v>
      </c>
      <c r="F1826" t="s">
        <v>2697</v>
      </c>
      <c r="G1826" t="s">
        <v>31</v>
      </c>
      <c r="H1826" t="s">
        <v>46</v>
      </c>
      <c r="I1826" t="s">
        <v>2698</v>
      </c>
      <c r="K1826"/>
      <c r="L1826" t="s">
        <v>2795</v>
      </c>
      <c r="M1826" t="s">
        <v>26</v>
      </c>
      <c r="N1826">
        <v>2</v>
      </c>
      <c r="P1826" t="s">
        <v>27</v>
      </c>
      <c r="Q1826" t="s">
        <v>2796</v>
      </c>
      <c r="S1826" t="s">
        <v>29</v>
      </c>
    </row>
    <row r="1827" spans="1:19" hidden="1" x14ac:dyDescent="0.2">
      <c r="A1827">
        <v>896</v>
      </c>
      <c r="B1827" t="s">
        <v>2797</v>
      </c>
      <c r="C1827" t="s">
        <v>20</v>
      </c>
      <c r="D1827">
        <v>-1.74</v>
      </c>
      <c r="E1827">
        <v>25</v>
      </c>
      <c r="F1827" t="s">
        <v>2798</v>
      </c>
      <c r="G1827" t="s">
        <v>75</v>
      </c>
      <c r="H1827" t="s">
        <v>46</v>
      </c>
      <c r="I1827" t="s">
        <v>2698</v>
      </c>
      <c r="K1827"/>
      <c r="L1827" t="s">
        <v>2799</v>
      </c>
      <c r="M1827" t="s">
        <v>26</v>
      </c>
      <c r="N1827">
        <v>2</v>
      </c>
      <c r="P1827" t="s">
        <v>27</v>
      </c>
      <c r="Q1827" t="s">
        <v>2800</v>
      </c>
      <c r="S1827" t="s">
        <v>29</v>
      </c>
    </row>
    <row r="1828" spans="1:19" hidden="1" x14ac:dyDescent="0.2">
      <c r="A1828">
        <v>897</v>
      </c>
      <c r="B1828" t="s">
        <v>2801</v>
      </c>
      <c r="C1828" t="s">
        <v>20</v>
      </c>
      <c r="D1828">
        <v>2.0699999999999998</v>
      </c>
      <c r="E1828">
        <v>25</v>
      </c>
      <c r="F1828" t="s">
        <v>2802</v>
      </c>
      <c r="G1828" t="s">
        <v>31</v>
      </c>
      <c r="H1828" t="s">
        <v>46</v>
      </c>
      <c r="I1828" t="s">
        <v>2698</v>
      </c>
      <c r="K1828"/>
      <c r="L1828" t="s">
        <v>2803</v>
      </c>
      <c r="M1828" t="s">
        <v>26</v>
      </c>
      <c r="N1828">
        <v>2</v>
      </c>
      <c r="P1828" t="s">
        <v>27</v>
      </c>
      <c r="Q1828" t="s">
        <v>2804</v>
      </c>
      <c r="S1828" t="s">
        <v>29</v>
      </c>
    </row>
    <row r="1829" spans="1:19" hidden="1" x14ac:dyDescent="0.2">
      <c r="A1829">
        <v>898</v>
      </c>
      <c r="B1829" t="s">
        <v>2805</v>
      </c>
      <c r="C1829" t="s">
        <v>20</v>
      </c>
      <c r="D1829">
        <v>0.54</v>
      </c>
      <c r="E1829">
        <v>20</v>
      </c>
      <c r="F1829" t="s">
        <v>2806</v>
      </c>
      <c r="G1829" t="s">
        <v>75</v>
      </c>
      <c r="H1829" t="s">
        <v>23</v>
      </c>
      <c r="I1829" t="s">
        <v>2807</v>
      </c>
      <c r="K1829"/>
      <c r="L1829" t="s">
        <v>2808</v>
      </c>
      <c r="M1829" t="s">
        <v>26</v>
      </c>
      <c r="N1829">
        <v>2</v>
      </c>
      <c r="P1829" t="s">
        <v>27</v>
      </c>
      <c r="Q1829" t="s">
        <v>2809</v>
      </c>
      <c r="S1829" t="s">
        <v>29</v>
      </c>
    </row>
    <row r="1830" spans="1:19" hidden="1" x14ac:dyDescent="0.2">
      <c r="A1830">
        <v>899</v>
      </c>
      <c r="B1830" t="s">
        <v>2810</v>
      </c>
      <c r="C1830" t="s">
        <v>20</v>
      </c>
      <c r="D1830">
        <v>2.73</v>
      </c>
      <c r="E1830">
        <v>25</v>
      </c>
      <c r="F1830" t="s">
        <v>2802</v>
      </c>
      <c r="G1830" t="s">
        <v>31</v>
      </c>
      <c r="H1830" t="s">
        <v>46</v>
      </c>
      <c r="I1830" t="s">
        <v>2698</v>
      </c>
      <c r="K1830"/>
      <c r="L1830" t="s">
        <v>2811</v>
      </c>
      <c r="M1830" t="s">
        <v>26</v>
      </c>
      <c r="N1830">
        <v>2</v>
      </c>
      <c r="P1830" t="s">
        <v>27</v>
      </c>
      <c r="Q1830" t="s">
        <v>2812</v>
      </c>
      <c r="S1830" t="s">
        <v>29</v>
      </c>
    </row>
    <row r="1831" spans="1:19" hidden="1" x14ac:dyDescent="0.2">
      <c r="A1831">
        <v>900</v>
      </c>
      <c r="B1831" t="s">
        <v>2813</v>
      </c>
      <c r="C1831" t="s">
        <v>20</v>
      </c>
      <c r="D1831">
        <v>2.89</v>
      </c>
      <c r="E1831">
        <v>25</v>
      </c>
      <c r="F1831" t="s">
        <v>2802</v>
      </c>
      <c r="G1831" t="s">
        <v>31</v>
      </c>
      <c r="H1831" t="s">
        <v>46</v>
      </c>
      <c r="I1831" t="s">
        <v>2698</v>
      </c>
      <c r="K1831"/>
      <c r="L1831" t="s">
        <v>2814</v>
      </c>
      <c r="M1831" t="s">
        <v>26</v>
      </c>
      <c r="N1831">
        <v>2</v>
      </c>
      <c r="P1831" t="s">
        <v>27</v>
      </c>
      <c r="Q1831" t="s">
        <v>2815</v>
      </c>
      <c r="S1831" t="s">
        <v>29</v>
      </c>
    </row>
    <row r="1832" spans="1:19" hidden="1" x14ac:dyDescent="0.2">
      <c r="A1832">
        <v>901</v>
      </c>
      <c r="B1832" t="s">
        <v>2816</v>
      </c>
      <c r="C1832" t="s">
        <v>20</v>
      </c>
      <c r="D1832">
        <v>2.5499999999999998</v>
      </c>
      <c r="E1832">
        <v>25</v>
      </c>
      <c r="F1832" t="s">
        <v>2802</v>
      </c>
      <c r="G1832" t="s">
        <v>31</v>
      </c>
      <c r="H1832" t="s">
        <v>46</v>
      </c>
      <c r="I1832" t="s">
        <v>2698</v>
      </c>
      <c r="K1832"/>
      <c r="L1832" t="s">
        <v>2817</v>
      </c>
      <c r="M1832" t="s">
        <v>26</v>
      </c>
      <c r="N1832">
        <v>2</v>
      </c>
      <c r="P1832" t="s">
        <v>27</v>
      </c>
      <c r="Q1832" t="s">
        <v>2818</v>
      </c>
      <c r="S1832" t="s">
        <v>29</v>
      </c>
    </row>
    <row r="1833" spans="1:19" hidden="1" x14ac:dyDescent="0.2">
      <c r="A1833">
        <v>902</v>
      </c>
      <c r="B1833" t="s">
        <v>2819</v>
      </c>
      <c r="C1833" t="s">
        <v>20</v>
      </c>
      <c r="D1833">
        <v>2.79</v>
      </c>
      <c r="E1833">
        <v>23</v>
      </c>
      <c r="F1833" t="s">
        <v>2151</v>
      </c>
      <c r="G1833" t="s">
        <v>31</v>
      </c>
      <c r="H1833" t="s">
        <v>23</v>
      </c>
      <c r="I1833" t="s">
        <v>2807</v>
      </c>
      <c r="K1833"/>
      <c r="L1833" t="s">
        <v>2820</v>
      </c>
      <c r="M1833" t="s">
        <v>26</v>
      </c>
      <c r="N1833">
        <v>2</v>
      </c>
      <c r="P1833" t="s">
        <v>27</v>
      </c>
      <c r="Q1833" t="s">
        <v>2821</v>
      </c>
      <c r="S1833" t="s">
        <v>29</v>
      </c>
    </row>
    <row r="1834" spans="1:19" hidden="1" x14ac:dyDescent="0.2">
      <c r="A1834">
        <v>903</v>
      </c>
      <c r="B1834" t="s">
        <v>2822</v>
      </c>
      <c r="C1834" t="s">
        <v>20</v>
      </c>
      <c r="D1834">
        <v>-0.85</v>
      </c>
      <c r="E1834">
        <v>25</v>
      </c>
      <c r="F1834" t="s">
        <v>2823</v>
      </c>
      <c r="G1834" t="s">
        <v>75</v>
      </c>
      <c r="H1834" t="s">
        <v>46</v>
      </c>
      <c r="I1834" t="s">
        <v>2698</v>
      </c>
      <c r="K1834"/>
      <c r="L1834" t="s">
        <v>2824</v>
      </c>
      <c r="M1834" t="s">
        <v>26</v>
      </c>
      <c r="N1834">
        <v>2</v>
      </c>
      <c r="P1834" t="s">
        <v>27</v>
      </c>
      <c r="Q1834" t="s">
        <v>2825</v>
      </c>
      <c r="S1834" t="s">
        <v>29</v>
      </c>
    </row>
    <row r="1835" spans="1:19" hidden="1" x14ac:dyDescent="0.2">
      <c r="A1835">
        <v>904</v>
      </c>
      <c r="B1835" t="s">
        <v>2826</v>
      </c>
      <c r="C1835" t="s">
        <v>20</v>
      </c>
      <c r="D1835">
        <v>1.48</v>
      </c>
      <c r="E1835">
        <v>25</v>
      </c>
      <c r="F1835" t="s">
        <v>2823</v>
      </c>
      <c r="G1835" t="s">
        <v>31</v>
      </c>
      <c r="H1835" t="s">
        <v>46</v>
      </c>
      <c r="I1835" t="s">
        <v>2698</v>
      </c>
      <c r="K1835"/>
      <c r="L1835" t="s">
        <v>2827</v>
      </c>
      <c r="M1835" t="s">
        <v>26</v>
      </c>
      <c r="N1835">
        <v>2</v>
      </c>
      <c r="P1835" t="s">
        <v>27</v>
      </c>
      <c r="Q1835" t="s">
        <v>2828</v>
      </c>
      <c r="S1835" t="s">
        <v>29</v>
      </c>
    </row>
    <row r="1836" spans="1:19" hidden="1" x14ac:dyDescent="0.2">
      <c r="A1836">
        <v>905</v>
      </c>
      <c r="B1836" t="s">
        <v>2829</v>
      </c>
      <c r="C1836" t="s">
        <v>20</v>
      </c>
      <c r="D1836">
        <v>2.4300000000000002</v>
      </c>
      <c r="E1836">
        <v>25</v>
      </c>
      <c r="F1836" t="s">
        <v>2697</v>
      </c>
      <c r="G1836" t="s">
        <v>31</v>
      </c>
      <c r="H1836" t="s">
        <v>46</v>
      </c>
      <c r="I1836" t="s">
        <v>2698</v>
      </c>
      <c r="K1836"/>
      <c r="L1836" t="s">
        <v>2830</v>
      </c>
      <c r="M1836" t="s">
        <v>26</v>
      </c>
      <c r="N1836">
        <v>2</v>
      </c>
      <c r="P1836" t="s">
        <v>27</v>
      </c>
      <c r="Q1836" t="s">
        <v>2831</v>
      </c>
      <c r="S1836" t="s">
        <v>29</v>
      </c>
    </row>
    <row r="1837" spans="1:19" hidden="1" x14ac:dyDescent="0.2">
      <c r="A1837">
        <v>906</v>
      </c>
      <c r="B1837" t="s">
        <v>2832</v>
      </c>
      <c r="C1837" t="s">
        <v>20</v>
      </c>
      <c r="D1837">
        <v>3.01</v>
      </c>
      <c r="E1837">
        <v>25</v>
      </c>
      <c r="F1837" t="s">
        <v>2697</v>
      </c>
      <c r="G1837" t="s">
        <v>31</v>
      </c>
      <c r="H1837" t="s">
        <v>46</v>
      </c>
      <c r="I1837" t="s">
        <v>2698</v>
      </c>
      <c r="K1837"/>
      <c r="L1837" t="s">
        <v>2833</v>
      </c>
      <c r="M1837" t="s">
        <v>26</v>
      </c>
      <c r="N1837">
        <v>2</v>
      </c>
      <c r="P1837" t="s">
        <v>27</v>
      </c>
      <c r="Q1837" t="s">
        <v>2834</v>
      </c>
      <c r="S1837" t="s">
        <v>29</v>
      </c>
    </row>
    <row r="1838" spans="1:19" hidden="1" x14ac:dyDescent="0.2">
      <c r="A1838">
        <v>907</v>
      </c>
      <c r="B1838" t="s">
        <v>2835</v>
      </c>
      <c r="C1838" t="s">
        <v>20</v>
      </c>
      <c r="D1838">
        <v>2.62</v>
      </c>
      <c r="E1838">
        <v>25</v>
      </c>
      <c r="F1838" t="s">
        <v>2697</v>
      </c>
      <c r="G1838" t="s">
        <v>31</v>
      </c>
      <c r="H1838" t="s">
        <v>46</v>
      </c>
      <c r="I1838" t="s">
        <v>2698</v>
      </c>
      <c r="K1838"/>
      <c r="L1838" t="s">
        <v>2836</v>
      </c>
      <c r="M1838" t="s">
        <v>26</v>
      </c>
      <c r="N1838">
        <v>2</v>
      </c>
      <c r="P1838" t="s">
        <v>27</v>
      </c>
      <c r="Q1838" t="s">
        <v>2837</v>
      </c>
      <c r="S1838" t="s">
        <v>29</v>
      </c>
    </row>
    <row r="1839" spans="1:19" hidden="1" x14ac:dyDescent="0.2">
      <c r="A1839">
        <v>908</v>
      </c>
      <c r="B1839" t="s">
        <v>2838</v>
      </c>
      <c r="C1839" t="s">
        <v>20</v>
      </c>
      <c r="D1839">
        <v>3.1</v>
      </c>
      <c r="E1839">
        <v>25</v>
      </c>
      <c r="F1839" t="s">
        <v>2697</v>
      </c>
      <c r="G1839" t="s">
        <v>31</v>
      </c>
      <c r="H1839" t="s">
        <v>46</v>
      </c>
      <c r="I1839" t="s">
        <v>2698</v>
      </c>
      <c r="K1839"/>
      <c r="L1839" t="s">
        <v>2839</v>
      </c>
      <c r="M1839" t="s">
        <v>26</v>
      </c>
      <c r="N1839">
        <v>2</v>
      </c>
      <c r="P1839" t="s">
        <v>27</v>
      </c>
      <c r="Q1839" t="s">
        <v>2840</v>
      </c>
      <c r="S1839" t="s">
        <v>29</v>
      </c>
    </row>
    <row r="1840" spans="1:19" hidden="1" x14ac:dyDescent="0.2">
      <c r="A1840">
        <v>909</v>
      </c>
      <c r="B1840" t="s">
        <v>2841</v>
      </c>
      <c r="C1840" t="s">
        <v>20</v>
      </c>
      <c r="D1840">
        <v>2.73</v>
      </c>
      <c r="E1840">
        <v>25</v>
      </c>
      <c r="F1840" t="s">
        <v>2697</v>
      </c>
      <c r="G1840" t="s">
        <v>31</v>
      </c>
      <c r="H1840" t="s">
        <v>46</v>
      </c>
      <c r="I1840" t="s">
        <v>2698</v>
      </c>
      <c r="K1840"/>
      <c r="L1840" t="s">
        <v>2842</v>
      </c>
      <c r="M1840" t="s">
        <v>26</v>
      </c>
      <c r="N1840">
        <v>2</v>
      </c>
      <c r="P1840" t="s">
        <v>27</v>
      </c>
      <c r="Q1840" t="s">
        <v>2843</v>
      </c>
      <c r="S1840" t="s">
        <v>29</v>
      </c>
    </row>
    <row r="1841" spans="1:19" hidden="1" x14ac:dyDescent="0.2">
      <c r="A1841">
        <v>910</v>
      </c>
      <c r="B1841" t="s">
        <v>2844</v>
      </c>
      <c r="C1841" t="s">
        <v>20</v>
      </c>
      <c r="D1841">
        <v>9.6300000000000008</v>
      </c>
      <c r="E1841">
        <v>20</v>
      </c>
      <c r="F1841" t="s">
        <v>2845</v>
      </c>
      <c r="G1841" t="s">
        <v>55</v>
      </c>
      <c r="H1841" t="s">
        <v>46</v>
      </c>
      <c r="I1841" t="s">
        <v>2372</v>
      </c>
      <c r="K1841"/>
      <c r="L1841" t="s">
        <v>2846</v>
      </c>
      <c r="M1841" t="s">
        <v>26</v>
      </c>
      <c r="N1841">
        <v>2</v>
      </c>
      <c r="P1841" t="s">
        <v>27</v>
      </c>
      <c r="Q1841" t="s">
        <v>2847</v>
      </c>
      <c r="S1841" t="s">
        <v>29</v>
      </c>
    </row>
    <row r="1842" spans="1:19" hidden="1" x14ac:dyDescent="0.2">
      <c r="A1842">
        <v>911</v>
      </c>
      <c r="B1842" t="s">
        <v>2848</v>
      </c>
      <c r="C1842" t="s">
        <v>20</v>
      </c>
      <c r="D1842">
        <v>9.93</v>
      </c>
      <c r="E1842">
        <v>17</v>
      </c>
      <c r="F1842" t="s">
        <v>79</v>
      </c>
      <c r="G1842" t="s">
        <v>55</v>
      </c>
      <c r="H1842" t="s">
        <v>46</v>
      </c>
      <c r="I1842" t="s">
        <v>2372</v>
      </c>
      <c r="K1842"/>
      <c r="L1842" t="s">
        <v>2849</v>
      </c>
      <c r="M1842" t="s">
        <v>26</v>
      </c>
      <c r="N1842">
        <v>2</v>
      </c>
      <c r="P1842" t="s">
        <v>27</v>
      </c>
      <c r="Q1842" t="s">
        <v>2850</v>
      </c>
      <c r="S1842" t="s">
        <v>29</v>
      </c>
    </row>
    <row r="1843" spans="1:19" hidden="1" x14ac:dyDescent="0.2">
      <c r="A1843">
        <v>912</v>
      </c>
      <c r="B1843" t="s">
        <v>2851</v>
      </c>
      <c r="C1843" t="s">
        <v>20</v>
      </c>
      <c r="D1843">
        <v>4.47</v>
      </c>
      <c r="E1843">
        <v>16</v>
      </c>
      <c r="F1843" t="s">
        <v>2852</v>
      </c>
      <c r="G1843" t="s">
        <v>55</v>
      </c>
      <c r="H1843" t="s">
        <v>46</v>
      </c>
      <c r="I1843" t="s">
        <v>2372</v>
      </c>
      <c r="K1843"/>
      <c r="L1843" t="s">
        <v>2853</v>
      </c>
      <c r="M1843" t="s">
        <v>26</v>
      </c>
      <c r="N1843">
        <v>2</v>
      </c>
      <c r="P1843" t="s">
        <v>27</v>
      </c>
      <c r="Q1843" t="s">
        <v>2854</v>
      </c>
      <c r="S1843" t="s">
        <v>29</v>
      </c>
    </row>
    <row r="1844" spans="1:19" hidden="1" x14ac:dyDescent="0.2">
      <c r="A1844">
        <v>913</v>
      </c>
      <c r="B1844" t="s">
        <v>2855</v>
      </c>
      <c r="C1844" t="s">
        <v>20</v>
      </c>
      <c r="D1844">
        <v>5.17</v>
      </c>
      <c r="E1844">
        <v>17</v>
      </c>
      <c r="F1844" t="s">
        <v>2852</v>
      </c>
      <c r="G1844" t="s">
        <v>55</v>
      </c>
      <c r="H1844" t="s">
        <v>46</v>
      </c>
      <c r="I1844" t="s">
        <v>1690</v>
      </c>
      <c r="K1844"/>
      <c r="L1844" t="s">
        <v>2856</v>
      </c>
      <c r="M1844" t="s">
        <v>26</v>
      </c>
      <c r="N1844">
        <v>2</v>
      </c>
      <c r="P1844" t="s">
        <v>27</v>
      </c>
      <c r="Q1844" t="s">
        <v>2857</v>
      </c>
      <c r="S1844" t="s">
        <v>29</v>
      </c>
    </row>
    <row r="1845" spans="1:19" hidden="1" x14ac:dyDescent="0.2">
      <c r="A1845">
        <v>915</v>
      </c>
      <c r="B1845" t="s">
        <v>2858</v>
      </c>
      <c r="C1845" t="s">
        <v>20</v>
      </c>
      <c r="D1845">
        <v>5.87</v>
      </c>
      <c r="E1845">
        <v>25</v>
      </c>
      <c r="F1845" t="s">
        <v>2276</v>
      </c>
      <c r="G1845" t="s">
        <v>1430</v>
      </c>
      <c r="H1845" t="s">
        <v>23</v>
      </c>
      <c r="I1845" t="s">
        <v>1431</v>
      </c>
      <c r="K1845"/>
      <c r="L1845" t="s">
        <v>2859</v>
      </c>
      <c r="M1845" t="s">
        <v>26</v>
      </c>
      <c r="N1845">
        <v>2</v>
      </c>
      <c r="P1845" t="s">
        <v>27</v>
      </c>
      <c r="Q1845" t="s">
        <v>2860</v>
      </c>
      <c r="S1845" t="s">
        <v>29</v>
      </c>
    </row>
    <row r="1846" spans="1:19" hidden="1" x14ac:dyDescent="0.2">
      <c r="A1846">
        <v>915</v>
      </c>
      <c r="B1846" t="s">
        <v>2858</v>
      </c>
      <c r="C1846" t="s">
        <v>73</v>
      </c>
      <c r="D1846">
        <v>2.78</v>
      </c>
      <c r="E1846">
        <v>25</v>
      </c>
      <c r="F1846" t="s">
        <v>2276</v>
      </c>
      <c r="G1846" t="s">
        <v>1430</v>
      </c>
      <c r="H1846" t="s">
        <v>23</v>
      </c>
      <c r="I1846" t="s">
        <v>1431</v>
      </c>
      <c r="K1846"/>
      <c r="L1846" t="s">
        <v>2859</v>
      </c>
      <c r="M1846" t="s">
        <v>26</v>
      </c>
      <c r="N1846">
        <v>2</v>
      </c>
      <c r="P1846" t="s">
        <v>27</v>
      </c>
      <c r="Q1846" t="s">
        <v>2860</v>
      </c>
      <c r="S1846" t="s">
        <v>29</v>
      </c>
    </row>
    <row r="1847" spans="1:19" hidden="1" x14ac:dyDescent="0.2">
      <c r="A1847">
        <v>916</v>
      </c>
      <c r="B1847" t="s">
        <v>2861</v>
      </c>
      <c r="C1847" t="s">
        <v>73</v>
      </c>
      <c r="D1847">
        <v>4.21</v>
      </c>
      <c r="E1847">
        <v>25</v>
      </c>
      <c r="F1847" t="s">
        <v>2862</v>
      </c>
      <c r="H1847" t="s">
        <v>23</v>
      </c>
      <c r="I1847" t="s">
        <v>2698</v>
      </c>
      <c r="K1847" t="s">
        <v>2863</v>
      </c>
      <c r="L1847" t="s">
        <v>2864</v>
      </c>
      <c r="M1847" t="s">
        <v>26</v>
      </c>
      <c r="N1847">
        <v>2</v>
      </c>
      <c r="P1847" t="s">
        <v>27</v>
      </c>
      <c r="Q1847" t="s">
        <v>2865</v>
      </c>
      <c r="S1847" t="s">
        <v>29</v>
      </c>
    </row>
    <row r="1848" spans="1:19" hidden="1" x14ac:dyDescent="0.2">
      <c r="A1848">
        <v>917</v>
      </c>
      <c r="B1848" t="s">
        <v>2866</v>
      </c>
      <c r="C1848" t="s">
        <v>73</v>
      </c>
      <c r="D1848">
        <v>4.66</v>
      </c>
      <c r="E1848">
        <v>18</v>
      </c>
      <c r="F1848" t="s">
        <v>2862</v>
      </c>
      <c r="H1848" t="s">
        <v>23</v>
      </c>
      <c r="I1848" t="s">
        <v>2698</v>
      </c>
      <c r="K1848"/>
      <c r="L1848" t="s">
        <v>2867</v>
      </c>
      <c r="M1848" t="s">
        <v>26</v>
      </c>
      <c r="N1848">
        <v>2</v>
      </c>
      <c r="P1848" t="s">
        <v>27</v>
      </c>
      <c r="Q1848" t="s">
        <v>2868</v>
      </c>
      <c r="S1848" t="s">
        <v>29</v>
      </c>
    </row>
    <row r="1849" spans="1:19" hidden="1" x14ac:dyDescent="0.2">
      <c r="A1849">
        <v>918</v>
      </c>
      <c r="B1849" t="s">
        <v>2869</v>
      </c>
      <c r="C1849" t="s">
        <v>20</v>
      </c>
      <c r="D1849">
        <v>3.14</v>
      </c>
      <c r="E1849">
        <v>25</v>
      </c>
      <c r="F1849" t="s">
        <v>2870</v>
      </c>
      <c r="G1849" t="s">
        <v>1990</v>
      </c>
      <c r="H1849" t="s">
        <v>23</v>
      </c>
      <c r="I1849" t="s">
        <v>2737</v>
      </c>
      <c r="K1849"/>
      <c r="L1849" t="s">
        <v>2871</v>
      </c>
      <c r="M1849" t="s">
        <v>26</v>
      </c>
      <c r="N1849">
        <v>2</v>
      </c>
      <c r="P1849" t="s">
        <v>27</v>
      </c>
      <c r="Q1849" t="s">
        <v>2872</v>
      </c>
      <c r="S1849" t="s">
        <v>29</v>
      </c>
    </row>
    <row r="1850" spans="1:19" hidden="1" x14ac:dyDescent="0.2">
      <c r="A1850">
        <v>918</v>
      </c>
      <c r="B1850" t="s">
        <v>2869</v>
      </c>
      <c r="C1850" t="s">
        <v>73</v>
      </c>
      <c r="D1850">
        <v>4.7</v>
      </c>
      <c r="E1850">
        <v>25</v>
      </c>
      <c r="F1850" t="s">
        <v>2870</v>
      </c>
      <c r="G1850" t="s">
        <v>1990</v>
      </c>
      <c r="H1850" t="s">
        <v>23</v>
      </c>
      <c r="I1850" t="s">
        <v>2737</v>
      </c>
      <c r="K1850"/>
      <c r="L1850" t="s">
        <v>2871</v>
      </c>
      <c r="M1850" t="s">
        <v>26</v>
      </c>
      <c r="N1850">
        <v>2</v>
      </c>
      <c r="P1850" t="s">
        <v>27</v>
      </c>
      <c r="Q1850" t="s">
        <v>2872</v>
      </c>
      <c r="S1850" t="s">
        <v>29</v>
      </c>
    </row>
    <row r="1851" spans="1:19" hidden="1" x14ac:dyDescent="0.2">
      <c r="A1851">
        <v>918</v>
      </c>
      <c r="B1851" t="s">
        <v>2869</v>
      </c>
      <c r="C1851" t="s">
        <v>77</v>
      </c>
      <c r="D1851">
        <v>10.18</v>
      </c>
      <c r="E1851">
        <v>25</v>
      </c>
      <c r="F1851" t="s">
        <v>2870</v>
      </c>
      <c r="G1851" t="s">
        <v>1990</v>
      </c>
      <c r="H1851" t="s">
        <v>23</v>
      </c>
      <c r="I1851" t="s">
        <v>2737</v>
      </c>
      <c r="K1851"/>
      <c r="L1851" t="s">
        <v>2871</v>
      </c>
      <c r="M1851" t="s">
        <v>26</v>
      </c>
      <c r="N1851">
        <v>2</v>
      </c>
      <c r="P1851" t="s">
        <v>27</v>
      </c>
      <c r="Q1851" t="s">
        <v>2872</v>
      </c>
      <c r="S1851" t="s">
        <v>29</v>
      </c>
    </row>
    <row r="1852" spans="1:19" hidden="1" x14ac:dyDescent="0.2">
      <c r="A1852">
        <v>919</v>
      </c>
      <c r="B1852" t="s">
        <v>2873</v>
      </c>
      <c r="C1852" t="s">
        <v>20</v>
      </c>
      <c r="D1852">
        <v>4.83</v>
      </c>
      <c r="E1852">
        <v>28</v>
      </c>
      <c r="F1852" t="s">
        <v>1760</v>
      </c>
      <c r="G1852" t="s">
        <v>71</v>
      </c>
      <c r="H1852" t="s">
        <v>23</v>
      </c>
      <c r="I1852" t="s">
        <v>305</v>
      </c>
      <c r="K1852"/>
      <c r="L1852" t="s">
        <v>2874</v>
      </c>
      <c r="M1852" t="s">
        <v>26</v>
      </c>
      <c r="N1852">
        <v>2</v>
      </c>
      <c r="P1852" t="s">
        <v>27</v>
      </c>
      <c r="Q1852" t="s">
        <v>2875</v>
      </c>
      <c r="S1852" t="s">
        <v>29</v>
      </c>
    </row>
    <row r="1853" spans="1:19" x14ac:dyDescent="0.2">
      <c r="A1853">
        <v>920</v>
      </c>
      <c r="B1853" t="s">
        <v>2876</v>
      </c>
      <c r="C1853" t="s">
        <v>20</v>
      </c>
      <c r="D1853">
        <v>4.5659999999999998</v>
      </c>
      <c r="E1853">
        <v>25</v>
      </c>
      <c r="F1853" s="1" t="s">
        <v>1854</v>
      </c>
      <c r="G1853" t="s">
        <v>31</v>
      </c>
      <c r="H1853" t="s">
        <v>36</v>
      </c>
      <c r="I1853" t="s">
        <v>1355</v>
      </c>
      <c r="L1853" t="s">
        <v>2877</v>
      </c>
      <c r="M1853" t="s">
        <v>26</v>
      </c>
      <c r="N1853">
        <v>2</v>
      </c>
      <c r="P1853" t="s">
        <v>27</v>
      </c>
      <c r="Q1853" t="s">
        <v>2878</v>
      </c>
      <c r="S1853" t="s">
        <v>29</v>
      </c>
    </row>
    <row r="1854" spans="1:19" hidden="1" x14ac:dyDescent="0.2">
      <c r="A1854">
        <v>921</v>
      </c>
      <c r="B1854" t="s">
        <v>2879</v>
      </c>
      <c r="C1854" t="s">
        <v>20</v>
      </c>
      <c r="D1854">
        <v>9.5</v>
      </c>
      <c r="E1854">
        <v>20</v>
      </c>
      <c r="F1854" t="s">
        <v>410</v>
      </c>
      <c r="G1854" t="s">
        <v>55</v>
      </c>
      <c r="H1854" t="s">
        <v>46</v>
      </c>
      <c r="I1854" t="s">
        <v>2880</v>
      </c>
      <c r="K1854"/>
      <c r="L1854" t="s">
        <v>2881</v>
      </c>
      <c r="M1854" t="s">
        <v>26</v>
      </c>
      <c r="N1854">
        <v>2</v>
      </c>
      <c r="P1854" t="s">
        <v>27</v>
      </c>
      <c r="Q1854" t="s">
        <v>2882</v>
      </c>
      <c r="S1854" t="s">
        <v>29</v>
      </c>
    </row>
    <row r="1855" spans="1:19" hidden="1" x14ac:dyDescent="0.2">
      <c r="A1855">
        <v>922</v>
      </c>
      <c r="B1855" t="s">
        <v>2883</v>
      </c>
      <c r="C1855" t="s">
        <v>20</v>
      </c>
      <c r="D1855">
        <v>4.1900000000000004</v>
      </c>
      <c r="E1855">
        <v>29</v>
      </c>
      <c r="F1855" t="s">
        <v>993</v>
      </c>
      <c r="G1855" t="s">
        <v>71</v>
      </c>
      <c r="H1855" t="s">
        <v>23</v>
      </c>
      <c r="I1855" t="s">
        <v>305</v>
      </c>
      <c r="K1855"/>
      <c r="L1855" t="s">
        <v>2884</v>
      </c>
      <c r="M1855" t="s">
        <v>26</v>
      </c>
      <c r="N1855">
        <v>2</v>
      </c>
      <c r="P1855" t="s">
        <v>27</v>
      </c>
      <c r="Q1855" t="s">
        <v>2885</v>
      </c>
      <c r="S1855" t="s">
        <v>29</v>
      </c>
    </row>
    <row r="1856" spans="1:19" hidden="1" x14ac:dyDescent="0.2">
      <c r="A1856">
        <v>923</v>
      </c>
      <c r="B1856" t="s">
        <v>2886</v>
      </c>
      <c r="C1856" t="s">
        <v>20</v>
      </c>
      <c r="D1856">
        <v>3.67</v>
      </c>
      <c r="E1856">
        <v>27</v>
      </c>
      <c r="F1856" t="s">
        <v>66</v>
      </c>
      <c r="G1856" t="s">
        <v>71</v>
      </c>
      <c r="H1856" t="s">
        <v>46</v>
      </c>
      <c r="I1856" t="s">
        <v>305</v>
      </c>
      <c r="K1856"/>
      <c r="L1856" t="s">
        <v>2887</v>
      </c>
      <c r="M1856" t="s">
        <v>26</v>
      </c>
      <c r="N1856">
        <v>2</v>
      </c>
      <c r="P1856" t="s">
        <v>27</v>
      </c>
      <c r="Q1856" t="s">
        <v>2888</v>
      </c>
      <c r="S1856" t="s">
        <v>29</v>
      </c>
    </row>
    <row r="1857" spans="1:19" hidden="1" x14ac:dyDescent="0.2">
      <c r="A1857">
        <v>930</v>
      </c>
      <c r="B1857" t="s">
        <v>2889</v>
      </c>
      <c r="C1857" t="s">
        <v>20</v>
      </c>
      <c r="D1857">
        <v>5.2</v>
      </c>
      <c r="E1857">
        <v>25</v>
      </c>
      <c r="F1857" t="s">
        <v>2610</v>
      </c>
      <c r="G1857" t="s">
        <v>1430</v>
      </c>
      <c r="H1857" t="s">
        <v>23</v>
      </c>
      <c r="I1857" t="s">
        <v>1431</v>
      </c>
      <c r="K1857"/>
      <c r="L1857" t="s">
        <v>2890</v>
      </c>
      <c r="M1857" t="s">
        <v>26</v>
      </c>
      <c r="N1857">
        <v>2</v>
      </c>
      <c r="P1857" t="s">
        <v>27</v>
      </c>
      <c r="Q1857" t="s">
        <v>2891</v>
      </c>
      <c r="S1857" t="s">
        <v>29</v>
      </c>
    </row>
    <row r="1858" spans="1:19" hidden="1" x14ac:dyDescent="0.2">
      <c r="A1858">
        <v>930</v>
      </c>
      <c r="B1858" t="s">
        <v>2889</v>
      </c>
      <c r="C1858" t="s">
        <v>73</v>
      </c>
      <c r="D1858">
        <v>3.9</v>
      </c>
      <c r="E1858">
        <v>25</v>
      </c>
      <c r="F1858" t="s">
        <v>2610</v>
      </c>
      <c r="G1858" t="s">
        <v>1430</v>
      </c>
      <c r="H1858" t="s">
        <v>23</v>
      </c>
      <c r="I1858" t="s">
        <v>1431</v>
      </c>
      <c r="K1858"/>
      <c r="L1858" t="s">
        <v>2890</v>
      </c>
      <c r="M1858" t="s">
        <v>26</v>
      </c>
      <c r="N1858">
        <v>2</v>
      </c>
      <c r="P1858" t="s">
        <v>27</v>
      </c>
      <c r="Q1858" t="s">
        <v>2891</v>
      </c>
      <c r="S1858" t="s">
        <v>29</v>
      </c>
    </row>
    <row r="1859" spans="1:19" hidden="1" x14ac:dyDescent="0.2">
      <c r="A1859">
        <v>931</v>
      </c>
      <c r="B1859" t="s">
        <v>2892</v>
      </c>
      <c r="C1859" t="s">
        <v>20</v>
      </c>
      <c r="D1859">
        <v>4.67</v>
      </c>
      <c r="E1859" t="s">
        <v>2893</v>
      </c>
      <c r="F1859" t="s">
        <v>1363</v>
      </c>
      <c r="G1859" t="s">
        <v>31</v>
      </c>
      <c r="H1859" t="s">
        <v>46</v>
      </c>
      <c r="I1859" t="s">
        <v>2894</v>
      </c>
      <c r="K1859"/>
      <c r="L1859" t="s">
        <v>2895</v>
      </c>
      <c r="M1859" t="s">
        <v>26</v>
      </c>
      <c r="N1859">
        <v>2</v>
      </c>
      <c r="P1859" t="s">
        <v>27</v>
      </c>
      <c r="Q1859" t="s">
        <v>2896</v>
      </c>
      <c r="S1859" t="s">
        <v>29</v>
      </c>
    </row>
    <row r="1860" spans="1:19" hidden="1" x14ac:dyDescent="0.2">
      <c r="A1860">
        <v>941</v>
      </c>
      <c r="B1860" t="s">
        <v>2897</v>
      </c>
      <c r="C1860" t="s">
        <v>20</v>
      </c>
      <c r="D1860">
        <v>9.1</v>
      </c>
      <c r="F1860" t="s">
        <v>615</v>
      </c>
      <c r="G1860" t="s">
        <v>189</v>
      </c>
      <c r="H1860" t="s">
        <v>23</v>
      </c>
      <c r="I1860" t="s">
        <v>2898</v>
      </c>
      <c r="K1860"/>
      <c r="L1860" t="s">
        <v>2899</v>
      </c>
      <c r="M1860" t="s">
        <v>26</v>
      </c>
      <c r="N1860">
        <v>2</v>
      </c>
      <c r="P1860" t="s">
        <v>27</v>
      </c>
      <c r="Q1860" t="s">
        <v>2900</v>
      </c>
      <c r="S1860" t="s">
        <v>29</v>
      </c>
    </row>
    <row r="1861" spans="1:19" hidden="1" x14ac:dyDescent="0.2">
      <c r="A1861">
        <v>942</v>
      </c>
      <c r="B1861" t="s">
        <v>2901</v>
      </c>
      <c r="C1861" t="s">
        <v>20</v>
      </c>
      <c r="D1861">
        <v>11.07</v>
      </c>
      <c r="E1861">
        <v>25</v>
      </c>
      <c r="F1861" t="s">
        <v>79</v>
      </c>
      <c r="G1861" t="s">
        <v>63</v>
      </c>
      <c r="H1861" t="s">
        <v>46</v>
      </c>
      <c r="I1861" t="s">
        <v>196</v>
      </c>
      <c r="K1861"/>
      <c r="L1861" t="s">
        <v>2902</v>
      </c>
      <c r="M1861" t="s">
        <v>120</v>
      </c>
      <c r="N1861">
        <v>5</v>
      </c>
      <c r="P1861" t="s">
        <v>27</v>
      </c>
      <c r="Q1861" t="s">
        <v>2903</v>
      </c>
      <c r="S1861" t="s">
        <v>29</v>
      </c>
    </row>
    <row r="1862" spans="1:19" hidden="1" x14ac:dyDescent="0.2">
      <c r="A1862">
        <v>944</v>
      </c>
      <c r="B1862" t="s">
        <v>2904</v>
      </c>
      <c r="C1862" t="s">
        <v>20</v>
      </c>
      <c r="D1862">
        <v>11.29</v>
      </c>
      <c r="E1862">
        <v>25</v>
      </c>
      <c r="F1862" t="s">
        <v>2905</v>
      </c>
      <c r="G1862" t="s">
        <v>55</v>
      </c>
      <c r="H1862" t="s">
        <v>46</v>
      </c>
      <c r="I1862" t="s">
        <v>2906</v>
      </c>
      <c r="K1862"/>
      <c r="L1862" t="s">
        <v>2907</v>
      </c>
      <c r="M1862" t="s">
        <v>120</v>
      </c>
      <c r="N1862">
        <v>5</v>
      </c>
      <c r="P1862" t="s">
        <v>27</v>
      </c>
      <c r="Q1862" t="s">
        <v>2908</v>
      </c>
      <c r="S1862" t="s">
        <v>29</v>
      </c>
    </row>
    <row r="1863" spans="1:19" hidden="1" x14ac:dyDescent="0.2">
      <c r="A1863">
        <v>944</v>
      </c>
      <c r="B1863" t="s">
        <v>2904</v>
      </c>
      <c r="C1863" t="s">
        <v>20</v>
      </c>
      <c r="D1863">
        <v>11.04</v>
      </c>
      <c r="E1863">
        <v>35</v>
      </c>
      <c r="F1863" t="s">
        <v>2905</v>
      </c>
      <c r="G1863" t="s">
        <v>55</v>
      </c>
      <c r="H1863" t="s">
        <v>46</v>
      </c>
      <c r="I1863" t="s">
        <v>2906</v>
      </c>
      <c r="K1863"/>
      <c r="L1863" t="s">
        <v>2907</v>
      </c>
      <c r="M1863" t="s">
        <v>120</v>
      </c>
      <c r="N1863">
        <v>5</v>
      </c>
      <c r="P1863" t="s">
        <v>27</v>
      </c>
      <c r="Q1863" t="s">
        <v>2908</v>
      </c>
      <c r="S1863" t="s">
        <v>29</v>
      </c>
    </row>
    <row r="1864" spans="1:19" hidden="1" x14ac:dyDescent="0.2">
      <c r="A1864">
        <v>945</v>
      </c>
      <c r="B1864" t="s">
        <v>2909</v>
      </c>
      <c r="C1864" t="s">
        <v>20</v>
      </c>
      <c r="D1864">
        <v>10.4</v>
      </c>
      <c r="E1864">
        <v>25</v>
      </c>
      <c r="F1864" t="s">
        <v>2905</v>
      </c>
      <c r="G1864" t="s">
        <v>55</v>
      </c>
      <c r="H1864" t="s">
        <v>46</v>
      </c>
      <c r="I1864" t="s">
        <v>2906</v>
      </c>
      <c r="K1864"/>
      <c r="L1864" t="s">
        <v>2910</v>
      </c>
      <c r="M1864" t="s">
        <v>120</v>
      </c>
      <c r="N1864">
        <v>5</v>
      </c>
      <c r="P1864" t="s">
        <v>27</v>
      </c>
      <c r="Q1864" t="s">
        <v>2911</v>
      </c>
      <c r="S1864" t="s">
        <v>29</v>
      </c>
    </row>
    <row r="1865" spans="1:19" hidden="1" x14ac:dyDescent="0.2">
      <c r="A1865">
        <v>946</v>
      </c>
      <c r="B1865" t="s">
        <v>2912</v>
      </c>
      <c r="C1865" t="s">
        <v>20</v>
      </c>
      <c r="D1865">
        <v>8.01</v>
      </c>
      <c r="E1865">
        <v>25</v>
      </c>
      <c r="F1865" t="s">
        <v>192</v>
      </c>
      <c r="G1865" t="s">
        <v>246</v>
      </c>
      <c r="H1865" t="s">
        <v>46</v>
      </c>
      <c r="I1865" t="s">
        <v>31</v>
      </c>
      <c r="K1865"/>
      <c r="L1865" t="s">
        <v>2913</v>
      </c>
      <c r="M1865" t="s">
        <v>120</v>
      </c>
      <c r="N1865">
        <v>5</v>
      </c>
      <c r="P1865" t="s">
        <v>27</v>
      </c>
      <c r="Q1865" t="s">
        <v>2914</v>
      </c>
      <c r="S1865" t="s">
        <v>29</v>
      </c>
    </row>
    <row r="1866" spans="1:19" hidden="1" x14ac:dyDescent="0.2">
      <c r="A1866">
        <v>946</v>
      </c>
      <c r="B1866" t="s">
        <v>2912</v>
      </c>
      <c r="C1866" t="s">
        <v>20</v>
      </c>
      <c r="D1866">
        <v>8.0399999999999991</v>
      </c>
      <c r="E1866">
        <v>25</v>
      </c>
      <c r="F1866" t="s">
        <v>2905</v>
      </c>
      <c r="G1866" t="s">
        <v>55</v>
      </c>
      <c r="H1866" t="s">
        <v>46</v>
      </c>
      <c r="I1866" t="s">
        <v>2906</v>
      </c>
      <c r="K1866"/>
      <c r="L1866" t="s">
        <v>2913</v>
      </c>
      <c r="M1866" t="s">
        <v>120</v>
      </c>
      <c r="N1866">
        <v>5</v>
      </c>
      <c r="P1866" t="s">
        <v>27</v>
      </c>
      <c r="Q1866" t="s">
        <v>2914</v>
      </c>
      <c r="S1866" t="s">
        <v>29</v>
      </c>
    </row>
    <row r="1867" spans="1:19" hidden="1" x14ac:dyDescent="0.2">
      <c r="A1867">
        <v>946</v>
      </c>
      <c r="B1867" t="s">
        <v>2912</v>
      </c>
      <c r="C1867" t="s">
        <v>20</v>
      </c>
      <c r="D1867">
        <v>7.79</v>
      </c>
      <c r="E1867">
        <v>35</v>
      </c>
      <c r="F1867" t="s">
        <v>2915</v>
      </c>
      <c r="G1867" t="s">
        <v>63</v>
      </c>
      <c r="H1867" t="s">
        <v>46</v>
      </c>
      <c r="I1867" t="s">
        <v>2916</v>
      </c>
      <c r="K1867"/>
      <c r="L1867" t="s">
        <v>2913</v>
      </c>
      <c r="M1867" t="s">
        <v>120</v>
      </c>
      <c r="N1867">
        <v>5</v>
      </c>
      <c r="P1867" t="s">
        <v>27</v>
      </c>
      <c r="Q1867" t="s">
        <v>2914</v>
      </c>
      <c r="S1867" t="s">
        <v>29</v>
      </c>
    </row>
    <row r="1868" spans="1:19" hidden="1" x14ac:dyDescent="0.2">
      <c r="A1868">
        <v>946</v>
      </c>
      <c r="B1868" t="s">
        <v>2912</v>
      </c>
      <c r="C1868" t="s">
        <v>20</v>
      </c>
      <c r="D1868">
        <v>7.98</v>
      </c>
      <c r="E1868">
        <v>22</v>
      </c>
      <c r="F1868" t="s">
        <v>1094</v>
      </c>
      <c r="G1868" t="s">
        <v>55</v>
      </c>
      <c r="H1868" t="s">
        <v>46</v>
      </c>
      <c r="I1868" t="s">
        <v>2917</v>
      </c>
      <c r="K1868"/>
      <c r="L1868" t="s">
        <v>2913</v>
      </c>
      <c r="M1868" t="s">
        <v>120</v>
      </c>
      <c r="N1868">
        <v>5</v>
      </c>
      <c r="P1868" t="s">
        <v>27</v>
      </c>
      <c r="Q1868" t="s">
        <v>2914</v>
      </c>
      <c r="S1868" t="s">
        <v>29</v>
      </c>
    </row>
    <row r="1869" spans="1:19" hidden="1" x14ac:dyDescent="0.2">
      <c r="A1869">
        <v>946</v>
      </c>
      <c r="B1869" t="s">
        <v>2912</v>
      </c>
      <c r="C1869" t="s">
        <v>20</v>
      </c>
      <c r="D1869">
        <v>7.9</v>
      </c>
      <c r="E1869">
        <v>25</v>
      </c>
      <c r="F1869" t="s">
        <v>79</v>
      </c>
      <c r="G1869" t="s">
        <v>55</v>
      </c>
      <c r="H1869" t="s">
        <v>46</v>
      </c>
      <c r="I1869" t="s">
        <v>2918</v>
      </c>
      <c r="K1869"/>
      <c r="L1869" t="s">
        <v>2913</v>
      </c>
      <c r="M1869" t="s">
        <v>120</v>
      </c>
      <c r="N1869">
        <v>5</v>
      </c>
      <c r="P1869" t="s">
        <v>27</v>
      </c>
      <c r="Q1869" t="s">
        <v>2914</v>
      </c>
      <c r="S1869" t="s">
        <v>29</v>
      </c>
    </row>
    <row r="1870" spans="1:19" hidden="1" x14ac:dyDescent="0.2">
      <c r="A1870">
        <v>946</v>
      </c>
      <c r="B1870" t="s">
        <v>2912</v>
      </c>
      <c r="C1870" t="s">
        <v>20</v>
      </c>
      <c r="D1870">
        <v>7.88</v>
      </c>
      <c r="F1870" t="s">
        <v>79</v>
      </c>
      <c r="G1870" t="s">
        <v>55</v>
      </c>
      <c r="H1870" t="s">
        <v>23</v>
      </c>
      <c r="I1870" t="s">
        <v>2919</v>
      </c>
      <c r="K1870"/>
      <c r="L1870" t="s">
        <v>2913</v>
      </c>
      <c r="M1870" t="s">
        <v>120</v>
      </c>
      <c r="N1870">
        <v>5</v>
      </c>
      <c r="P1870" t="s">
        <v>27</v>
      </c>
      <c r="Q1870" t="s">
        <v>2914</v>
      </c>
      <c r="S1870" t="s">
        <v>29</v>
      </c>
    </row>
    <row r="1871" spans="1:19" hidden="1" x14ac:dyDescent="0.2">
      <c r="A1871">
        <v>947</v>
      </c>
      <c r="B1871" t="s">
        <v>2920</v>
      </c>
      <c r="C1871" t="s">
        <v>20</v>
      </c>
      <c r="D1871">
        <v>7.86</v>
      </c>
      <c r="E1871">
        <v>25</v>
      </c>
      <c r="F1871" t="s">
        <v>79</v>
      </c>
      <c r="G1871" t="s">
        <v>55</v>
      </c>
      <c r="H1871" t="s">
        <v>46</v>
      </c>
      <c r="I1871" t="s">
        <v>2918</v>
      </c>
      <c r="K1871"/>
      <c r="L1871" t="s">
        <v>2921</v>
      </c>
      <c r="M1871" t="s">
        <v>26</v>
      </c>
      <c r="N1871">
        <v>2</v>
      </c>
      <c r="P1871" t="s">
        <v>27</v>
      </c>
      <c r="Q1871" t="s">
        <v>2922</v>
      </c>
      <c r="S1871" t="s">
        <v>29</v>
      </c>
    </row>
    <row r="1872" spans="1:19" hidden="1" x14ac:dyDescent="0.2">
      <c r="A1872">
        <v>948</v>
      </c>
      <c r="B1872" t="s">
        <v>2923</v>
      </c>
      <c r="C1872" t="s">
        <v>20</v>
      </c>
      <c r="D1872">
        <v>8.18</v>
      </c>
      <c r="E1872" t="s">
        <v>2924</v>
      </c>
      <c r="F1872" t="s">
        <v>1094</v>
      </c>
      <c r="G1872" t="s">
        <v>55</v>
      </c>
      <c r="H1872" t="s">
        <v>46</v>
      </c>
      <c r="I1872" t="s">
        <v>2917</v>
      </c>
      <c r="K1872"/>
      <c r="L1872" t="s">
        <v>2925</v>
      </c>
      <c r="M1872" t="s">
        <v>26</v>
      </c>
      <c r="N1872">
        <v>2</v>
      </c>
      <c r="P1872" t="s">
        <v>27</v>
      </c>
      <c r="Q1872" t="s">
        <v>2926</v>
      </c>
      <c r="S1872" t="s">
        <v>29</v>
      </c>
    </row>
    <row r="1873" spans="1:19" hidden="1" x14ac:dyDescent="0.2">
      <c r="A1873">
        <v>949</v>
      </c>
      <c r="B1873" t="s">
        <v>2927</v>
      </c>
      <c r="C1873" t="s">
        <v>20</v>
      </c>
      <c r="D1873">
        <v>8.64</v>
      </c>
      <c r="E1873">
        <v>25</v>
      </c>
      <c r="F1873" t="s">
        <v>192</v>
      </c>
      <c r="G1873" t="s">
        <v>246</v>
      </c>
      <c r="H1873" t="s">
        <v>46</v>
      </c>
      <c r="I1873" t="s">
        <v>31</v>
      </c>
      <c r="K1873"/>
      <c r="L1873" t="s">
        <v>2928</v>
      </c>
      <c r="M1873" t="s">
        <v>120</v>
      </c>
      <c r="N1873">
        <v>5</v>
      </c>
      <c r="P1873" t="s">
        <v>27</v>
      </c>
      <c r="Q1873" t="s">
        <v>2929</v>
      </c>
      <c r="S1873" t="s">
        <v>29</v>
      </c>
    </row>
    <row r="1874" spans="1:19" hidden="1" x14ac:dyDescent="0.2">
      <c r="A1874">
        <v>949</v>
      </c>
      <c r="B1874" t="s">
        <v>2927</v>
      </c>
      <c r="C1874" t="s">
        <v>20</v>
      </c>
      <c r="D1874">
        <v>8.61</v>
      </c>
      <c r="E1874">
        <v>23</v>
      </c>
      <c r="F1874" t="s">
        <v>1094</v>
      </c>
      <c r="G1874" t="s">
        <v>55</v>
      </c>
      <c r="H1874" t="s">
        <v>46</v>
      </c>
      <c r="I1874" t="s">
        <v>2917</v>
      </c>
      <c r="K1874"/>
      <c r="L1874" t="s">
        <v>2928</v>
      </c>
      <c r="M1874" t="s">
        <v>120</v>
      </c>
      <c r="N1874">
        <v>5</v>
      </c>
      <c r="P1874" t="s">
        <v>27</v>
      </c>
      <c r="Q1874" t="s">
        <v>2929</v>
      </c>
      <c r="S1874" t="s">
        <v>29</v>
      </c>
    </row>
    <row r="1875" spans="1:19" hidden="1" x14ac:dyDescent="0.2">
      <c r="A1875">
        <v>952</v>
      </c>
      <c r="B1875" t="s">
        <v>2930</v>
      </c>
      <c r="C1875" t="s">
        <v>20</v>
      </c>
      <c r="D1875">
        <v>7.93</v>
      </c>
      <c r="E1875">
        <v>24</v>
      </c>
      <c r="F1875" t="s">
        <v>1094</v>
      </c>
      <c r="G1875" t="s">
        <v>55</v>
      </c>
      <c r="H1875" t="s">
        <v>46</v>
      </c>
      <c r="I1875" t="s">
        <v>2917</v>
      </c>
      <c r="K1875"/>
      <c r="L1875" t="s">
        <v>2931</v>
      </c>
      <c r="M1875" t="s">
        <v>26</v>
      </c>
      <c r="N1875">
        <v>2</v>
      </c>
      <c r="P1875" t="s">
        <v>27</v>
      </c>
      <c r="Q1875" t="s">
        <v>2932</v>
      </c>
      <c r="S1875" t="s">
        <v>29</v>
      </c>
    </row>
    <row r="1876" spans="1:19" hidden="1" x14ac:dyDescent="0.2">
      <c r="A1876">
        <v>953</v>
      </c>
      <c r="B1876" t="s">
        <v>2933</v>
      </c>
      <c r="C1876" t="s">
        <v>20</v>
      </c>
      <c r="D1876">
        <v>8.31</v>
      </c>
      <c r="E1876">
        <v>25</v>
      </c>
      <c r="F1876" t="s">
        <v>192</v>
      </c>
      <c r="G1876" t="s">
        <v>246</v>
      </c>
      <c r="H1876" t="s">
        <v>46</v>
      </c>
      <c r="I1876" t="s">
        <v>31</v>
      </c>
      <c r="K1876"/>
      <c r="L1876" t="s">
        <v>2934</v>
      </c>
      <c r="M1876" t="s">
        <v>120</v>
      </c>
      <c r="N1876">
        <v>5</v>
      </c>
      <c r="P1876" t="s">
        <v>27</v>
      </c>
      <c r="Q1876" t="s">
        <v>2935</v>
      </c>
      <c r="S1876" t="s">
        <v>29</v>
      </c>
    </row>
    <row r="1877" spans="1:19" hidden="1" x14ac:dyDescent="0.2">
      <c r="A1877">
        <v>953</v>
      </c>
      <c r="B1877" t="s">
        <v>2933</v>
      </c>
      <c r="C1877" t="s">
        <v>20</v>
      </c>
      <c r="D1877">
        <v>8.2899999999999991</v>
      </c>
      <c r="E1877">
        <v>25</v>
      </c>
      <c r="F1877" t="s">
        <v>1094</v>
      </c>
      <c r="G1877" t="s">
        <v>55</v>
      </c>
      <c r="H1877" t="s">
        <v>46</v>
      </c>
      <c r="I1877" t="s">
        <v>2917</v>
      </c>
      <c r="K1877"/>
      <c r="L1877" t="s">
        <v>2934</v>
      </c>
      <c r="M1877" t="s">
        <v>120</v>
      </c>
      <c r="N1877">
        <v>5</v>
      </c>
      <c r="P1877" t="s">
        <v>27</v>
      </c>
      <c r="Q1877" t="s">
        <v>2935</v>
      </c>
      <c r="S1877" t="s">
        <v>29</v>
      </c>
    </row>
    <row r="1878" spans="1:19" hidden="1" x14ac:dyDescent="0.2">
      <c r="A1878">
        <v>956</v>
      </c>
      <c r="B1878" t="s">
        <v>2936</v>
      </c>
      <c r="C1878" t="s">
        <v>20</v>
      </c>
      <c r="D1878">
        <v>7.86</v>
      </c>
      <c r="E1878">
        <v>25</v>
      </c>
      <c r="F1878" t="s">
        <v>2937</v>
      </c>
      <c r="G1878" t="s">
        <v>55</v>
      </c>
      <c r="H1878" t="s">
        <v>46</v>
      </c>
      <c r="I1878" t="s">
        <v>2906</v>
      </c>
      <c r="K1878"/>
      <c r="L1878" t="s">
        <v>2938</v>
      </c>
      <c r="M1878" t="s">
        <v>26</v>
      </c>
      <c r="N1878">
        <v>2</v>
      </c>
      <c r="P1878" t="s">
        <v>27</v>
      </c>
      <c r="Q1878" t="s">
        <v>2939</v>
      </c>
      <c r="S1878" t="s">
        <v>29</v>
      </c>
    </row>
    <row r="1879" spans="1:19" hidden="1" x14ac:dyDescent="0.2">
      <c r="A1879">
        <v>958</v>
      </c>
      <c r="B1879" t="s">
        <v>2940</v>
      </c>
      <c r="C1879" t="s">
        <v>20</v>
      </c>
      <c r="D1879">
        <v>8.75</v>
      </c>
      <c r="F1879" t="s">
        <v>615</v>
      </c>
      <c r="G1879" t="s">
        <v>189</v>
      </c>
      <c r="H1879" t="s">
        <v>23</v>
      </c>
      <c r="I1879" t="s">
        <v>2941</v>
      </c>
      <c r="K1879"/>
      <c r="L1879" t="s">
        <v>2942</v>
      </c>
      <c r="M1879" t="s">
        <v>26</v>
      </c>
      <c r="N1879">
        <v>2</v>
      </c>
      <c r="P1879" t="s">
        <v>27</v>
      </c>
      <c r="Q1879" t="s">
        <v>2943</v>
      </c>
      <c r="S1879" t="s">
        <v>29</v>
      </c>
    </row>
    <row r="1880" spans="1:19" hidden="1" x14ac:dyDescent="0.2">
      <c r="A1880">
        <v>959</v>
      </c>
      <c r="B1880" t="s">
        <v>2944</v>
      </c>
      <c r="C1880" t="s">
        <v>20</v>
      </c>
      <c r="D1880">
        <v>7.6</v>
      </c>
      <c r="F1880" t="s">
        <v>615</v>
      </c>
      <c r="G1880" t="s">
        <v>189</v>
      </c>
      <c r="H1880" t="s">
        <v>23</v>
      </c>
      <c r="I1880" t="s">
        <v>2941</v>
      </c>
      <c r="K1880"/>
      <c r="L1880" t="s">
        <v>2945</v>
      </c>
      <c r="M1880" t="s">
        <v>26</v>
      </c>
      <c r="N1880">
        <v>2</v>
      </c>
      <c r="P1880" t="s">
        <v>27</v>
      </c>
      <c r="Q1880" t="s">
        <v>2946</v>
      </c>
      <c r="S1880" t="s">
        <v>29</v>
      </c>
    </row>
    <row r="1881" spans="1:19" hidden="1" x14ac:dyDescent="0.2">
      <c r="A1881">
        <v>960</v>
      </c>
      <c r="B1881" t="s">
        <v>2947</v>
      </c>
      <c r="C1881" t="s">
        <v>20</v>
      </c>
      <c r="D1881">
        <v>9.1999999999999993</v>
      </c>
      <c r="F1881" t="s">
        <v>615</v>
      </c>
      <c r="G1881" t="s">
        <v>189</v>
      </c>
      <c r="H1881" t="s">
        <v>23</v>
      </c>
      <c r="I1881" t="s">
        <v>2941</v>
      </c>
      <c r="K1881"/>
      <c r="L1881" t="s">
        <v>2948</v>
      </c>
      <c r="M1881" t="s">
        <v>26</v>
      </c>
      <c r="N1881">
        <v>2</v>
      </c>
      <c r="P1881" t="s">
        <v>27</v>
      </c>
      <c r="Q1881" t="s">
        <v>2949</v>
      </c>
      <c r="S1881" t="s">
        <v>29</v>
      </c>
    </row>
    <row r="1882" spans="1:19" hidden="1" x14ac:dyDescent="0.2">
      <c r="A1882">
        <v>961</v>
      </c>
      <c r="B1882" t="s">
        <v>2950</v>
      </c>
      <c r="C1882" t="s">
        <v>20</v>
      </c>
      <c r="D1882">
        <v>8.1</v>
      </c>
      <c r="F1882" t="s">
        <v>615</v>
      </c>
      <c r="G1882" t="s">
        <v>189</v>
      </c>
      <c r="H1882" t="s">
        <v>23</v>
      </c>
      <c r="I1882" t="s">
        <v>2941</v>
      </c>
      <c r="K1882"/>
      <c r="L1882" t="s">
        <v>2951</v>
      </c>
      <c r="M1882" t="s">
        <v>26</v>
      </c>
      <c r="N1882">
        <v>2</v>
      </c>
      <c r="P1882" t="s">
        <v>27</v>
      </c>
      <c r="Q1882" t="s">
        <v>2952</v>
      </c>
      <c r="S1882" t="s">
        <v>29</v>
      </c>
    </row>
    <row r="1883" spans="1:19" hidden="1" x14ac:dyDescent="0.2">
      <c r="A1883">
        <v>962</v>
      </c>
      <c r="B1883" t="s">
        <v>2953</v>
      </c>
      <c r="C1883" t="s">
        <v>20</v>
      </c>
      <c r="D1883">
        <v>9.1999999999999993</v>
      </c>
      <c r="F1883" t="s">
        <v>615</v>
      </c>
      <c r="G1883" t="s">
        <v>189</v>
      </c>
      <c r="H1883" t="s">
        <v>23</v>
      </c>
      <c r="I1883" t="s">
        <v>2898</v>
      </c>
      <c r="K1883"/>
      <c r="L1883" t="s">
        <v>2954</v>
      </c>
      <c r="M1883" t="s">
        <v>26</v>
      </c>
      <c r="N1883">
        <v>2</v>
      </c>
      <c r="P1883" t="s">
        <v>27</v>
      </c>
      <c r="Q1883" t="s">
        <v>2955</v>
      </c>
      <c r="S1883" t="s">
        <v>29</v>
      </c>
    </row>
    <row r="1884" spans="1:19" hidden="1" x14ac:dyDescent="0.2">
      <c r="A1884">
        <v>964</v>
      </c>
      <c r="B1884" t="s">
        <v>288</v>
      </c>
      <c r="C1884" t="s">
        <v>20</v>
      </c>
      <c r="D1884">
        <v>9.7200000000000006</v>
      </c>
      <c r="E1884">
        <v>20</v>
      </c>
      <c r="F1884" t="s">
        <v>2377</v>
      </c>
      <c r="G1884" t="s">
        <v>55</v>
      </c>
      <c r="H1884" t="s">
        <v>46</v>
      </c>
      <c r="I1884" t="s">
        <v>290</v>
      </c>
      <c r="K1884"/>
      <c r="L1884" t="s">
        <v>2956</v>
      </c>
      <c r="M1884" t="s">
        <v>26</v>
      </c>
      <c r="N1884">
        <v>2</v>
      </c>
      <c r="P1884" t="s">
        <v>27</v>
      </c>
      <c r="Q1884" t="s">
        <v>2957</v>
      </c>
      <c r="S1884" t="s">
        <v>29</v>
      </c>
    </row>
    <row r="1885" spans="1:19" hidden="1" x14ac:dyDescent="0.2">
      <c r="A1885">
        <v>964</v>
      </c>
      <c r="B1885" t="s">
        <v>288</v>
      </c>
      <c r="C1885" t="s">
        <v>73</v>
      </c>
      <c r="D1885">
        <v>6.2</v>
      </c>
      <c r="E1885">
        <v>20</v>
      </c>
      <c r="F1885" t="s">
        <v>2377</v>
      </c>
      <c r="G1885" t="s">
        <v>55</v>
      </c>
      <c r="H1885" t="s">
        <v>46</v>
      </c>
      <c r="I1885" t="s">
        <v>290</v>
      </c>
      <c r="K1885"/>
      <c r="L1885" t="s">
        <v>2956</v>
      </c>
      <c r="M1885" t="s">
        <v>26</v>
      </c>
      <c r="N1885">
        <v>2</v>
      </c>
      <c r="P1885" t="s">
        <v>27</v>
      </c>
      <c r="Q1885" t="s">
        <v>2957</v>
      </c>
      <c r="S1885" t="s">
        <v>29</v>
      </c>
    </row>
    <row r="1886" spans="1:19" hidden="1" x14ac:dyDescent="0.2">
      <c r="A1886">
        <v>964</v>
      </c>
      <c r="B1886" t="s">
        <v>288</v>
      </c>
      <c r="C1886" t="s">
        <v>20</v>
      </c>
      <c r="D1886">
        <v>9.8699999999999992</v>
      </c>
      <c r="E1886">
        <v>20</v>
      </c>
      <c r="F1886" t="s">
        <v>293</v>
      </c>
      <c r="G1886" t="s">
        <v>55</v>
      </c>
      <c r="H1886" t="s">
        <v>46</v>
      </c>
      <c r="I1886" t="s">
        <v>290</v>
      </c>
      <c r="K1886"/>
      <c r="L1886" t="s">
        <v>2956</v>
      </c>
      <c r="M1886" t="s">
        <v>26</v>
      </c>
      <c r="N1886">
        <v>2</v>
      </c>
      <c r="P1886" t="s">
        <v>27</v>
      </c>
      <c r="Q1886" t="s">
        <v>2957</v>
      </c>
      <c r="S1886" t="s">
        <v>29</v>
      </c>
    </row>
    <row r="1887" spans="1:19" hidden="1" x14ac:dyDescent="0.2">
      <c r="A1887">
        <v>964</v>
      </c>
      <c r="B1887" t="s">
        <v>288</v>
      </c>
      <c r="C1887" t="s">
        <v>73</v>
      </c>
      <c r="D1887">
        <v>6.54</v>
      </c>
      <c r="E1887">
        <v>20</v>
      </c>
      <c r="F1887" t="s">
        <v>293</v>
      </c>
      <c r="G1887" t="s">
        <v>55</v>
      </c>
      <c r="H1887" t="s">
        <v>46</v>
      </c>
      <c r="I1887" t="s">
        <v>290</v>
      </c>
      <c r="K1887"/>
      <c r="L1887" t="s">
        <v>2956</v>
      </c>
      <c r="M1887" t="s">
        <v>26</v>
      </c>
      <c r="N1887">
        <v>2</v>
      </c>
      <c r="P1887" t="s">
        <v>27</v>
      </c>
      <c r="Q1887" t="s">
        <v>2957</v>
      </c>
      <c r="S1887" t="s">
        <v>29</v>
      </c>
    </row>
    <row r="1888" spans="1:19" hidden="1" x14ac:dyDescent="0.2">
      <c r="A1888">
        <v>965</v>
      </c>
      <c r="B1888" t="s">
        <v>2958</v>
      </c>
      <c r="C1888" t="s">
        <v>20</v>
      </c>
      <c r="D1888">
        <v>9.86</v>
      </c>
      <c r="E1888">
        <v>20</v>
      </c>
      <c r="F1888" t="s">
        <v>2959</v>
      </c>
      <c r="G1888" t="s">
        <v>55</v>
      </c>
      <c r="H1888" t="s">
        <v>46</v>
      </c>
      <c r="I1888" t="s">
        <v>235</v>
      </c>
      <c r="K1888"/>
      <c r="L1888" t="s">
        <v>2960</v>
      </c>
      <c r="M1888" t="s">
        <v>26</v>
      </c>
      <c r="N1888">
        <v>2</v>
      </c>
      <c r="P1888" t="s">
        <v>27</v>
      </c>
      <c r="Q1888" t="s">
        <v>2961</v>
      </c>
      <c r="S1888" t="s">
        <v>29</v>
      </c>
    </row>
    <row r="1889" spans="1:19" hidden="1" x14ac:dyDescent="0.2">
      <c r="A1889">
        <v>965</v>
      </c>
      <c r="B1889" t="s">
        <v>2958</v>
      </c>
      <c r="C1889" t="s">
        <v>73</v>
      </c>
      <c r="D1889">
        <v>6.7</v>
      </c>
      <c r="E1889">
        <v>20</v>
      </c>
      <c r="F1889" t="s">
        <v>2959</v>
      </c>
      <c r="G1889" t="s">
        <v>55</v>
      </c>
      <c r="H1889" t="s">
        <v>46</v>
      </c>
      <c r="I1889" t="s">
        <v>235</v>
      </c>
      <c r="K1889"/>
      <c r="L1889" t="s">
        <v>2960</v>
      </c>
      <c r="M1889" t="s">
        <v>26</v>
      </c>
      <c r="N1889">
        <v>2</v>
      </c>
      <c r="P1889" t="s">
        <v>27</v>
      </c>
      <c r="Q1889" t="s">
        <v>2961</v>
      </c>
      <c r="S1889" t="s">
        <v>29</v>
      </c>
    </row>
    <row r="1890" spans="1:19" hidden="1" x14ac:dyDescent="0.2">
      <c r="A1890">
        <v>966</v>
      </c>
      <c r="B1890" t="s">
        <v>2962</v>
      </c>
      <c r="C1890" t="s">
        <v>20</v>
      </c>
      <c r="D1890">
        <v>8.89</v>
      </c>
      <c r="E1890" t="s">
        <v>2483</v>
      </c>
      <c r="F1890" t="s">
        <v>2484</v>
      </c>
      <c r="G1890" t="s">
        <v>55</v>
      </c>
      <c r="H1890" t="s">
        <v>23</v>
      </c>
      <c r="I1890" t="s">
        <v>2485</v>
      </c>
      <c r="K1890"/>
      <c r="L1890" t="s">
        <v>2963</v>
      </c>
      <c r="M1890" t="s">
        <v>26</v>
      </c>
      <c r="N1890">
        <v>2</v>
      </c>
      <c r="P1890" t="s">
        <v>27</v>
      </c>
      <c r="Q1890" t="s">
        <v>2964</v>
      </c>
      <c r="S1890" t="s">
        <v>29</v>
      </c>
    </row>
    <row r="1891" spans="1:19" x14ac:dyDescent="0.2">
      <c r="A1891">
        <v>967</v>
      </c>
      <c r="B1891" t="s">
        <v>2965</v>
      </c>
      <c r="C1891" t="s">
        <v>20</v>
      </c>
      <c r="D1891">
        <v>11.962999999999999</v>
      </c>
      <c r="E1891">
        <v>0</v>
      </c>
      <c r="F1891" t="s">
        <v>2966</v>
      </c>
      <c r="G1891" t="s">
        <v>641</v>
      </c>
      <c r="H1891" t="s">
        <v>36</v>
      </c>
      <c r="I1891" t="s">
        <v>2967</v>
      </c>
      <c r="J1891" t="s">
        <v>43</v>
      </c>
      <c r="K1891" s="4" t="e">
        <f>- Other measurements: B135, C20, H16, U1</f>
        <v>#NAME?</v>
      </c>
      <c r="L1891" t="s">
        <v>2968</v>
      </c>
      <c r="M1891" t="s">
        <v>120</v>
      </c>
      <c r="N1891">
        <v>5</v>
      </c>
      <c r="P1891" t="s">
        <v>27</v>
      </c>
      <c r="Q1891" t="s">
        <v>2969</v>
      </c>
      <c r="S1891" t="s">
        <v>29</v>
      </c>
    </row>
    <row r="1892" spans="1:19" x14ac:dyDescent="0.2">
      <c r="A1892">
        <v>967</v>
      </c>
      <c r="B1892" t="s">
        <v>2965</v>
      </c>
      <c r="C1892" t="s">
        <v>20</v>
      </c>
      <c r="D1892">
        <v>11.786</v>
      </c>
      <c r="E1892">
        <v>5</v>
      </c>
      <c r="F1892" t="s">
        <v>2966</v>
      </c>
      <c r="G1892" t="s">
        <v>641</v>
      </c>
      <c r="H1892" t="s">
        <v>36</v>
      </c>
      <c r="I1892" t="s">
        <v>2967</v>
      </c>
      <c r="J1892" t="s">
        <v>43</v>
      </c>
      <c r="K1892" s="4" t="e">
        <f>- Other measurements: B135, C20, H16, U1</f>
        <v>#NAME?</v>
      </c>
      <c r="L1892" t="s">
        <v>2968</v>
      </c>
      <c r="M1892" t="s">
        <v>120</v>
      </c>
      <c r="N1892">
        <v>5</v>
      </c>
      <c r="P1892" t="s">
        <v>27</v>
      </c>
      <c r="Q1892" t="s">
        <v>2969</v>
      </c>
      <c r="S1892" t="s">
        <v>29</v>
      </c>
    </row>
    <row r="1893" spans="1:19" x14ac:dyDescent="0.2">
      <c r="A1893">
        <v>967</v>
      </c>
      <c r="B1893" t="s">
        <v>2965</v>
      </c>
      <c r="C1893" t="s">
        <v>20</v>
      </c>
      <c r="D1893">
        <v>11.613</v>
      </c>
      <c r="E1893">
        <v>10</v>
      </c>
      <c r="F1893" t="s">
        <v>2966</v>
      </c>
      <c r="G1893" t="s">
        <v>641</v>
      </c>
      <c r="H1893" t="s">
        <v>36</v>
      </c>
      <c r="I1893" t="s">
        <v>2967</v>
      </c>
      <c r="J1893" t="s">
        <v>43</v>
      </c>
      <c r="K1893" s="4" t="e">
        <f>- Other measurements: B135, C20, H16, U1</f>
        <v>#NAME?</v>
      </c>
      <c r="L1893" t="s">
        <v>2968</v>
      </c>
      <c r="M1893" t="s">
        <v>120</v>
      </c>
      <c r="N1893">
        <v>5</v>
      </c>
      <c r="P1893" t="s">
        <v>27</v>
      </c>
      <c r="Q1893" t="s">
        <v>2969</v>
      </c>
      <c r="S1893" t="s">
        <v>29</v>
      </c>
    </row>
    <row r="1894" spans="1:19" x14ac:dyDescent="0.2">
      <c r="A1894">
        <v>967</v>
      </c>
      <c r="B1894" t="s">
        <v>2965</v>
      </c>
      <c r="C1894" t="s">
        <v>20</v>
      </c>
      <c r="D1894">
        <v>11.443</v>
      </c>
      <c r="E1894">
        <v>15</v>
      </c>
      <c r="F1894" t="s">
        <v>2966</v>
      </c>
      <c r="G1894" t="s">
        <v>641</v>
      </c>
      <c r="H1894" t="s">
        <v>36</v>
      </c>
      <c r="I1894" t="s">
        <v>2967</v>
      </c>
      <c r="J1894" t="s">
        <v>43</v>
      </c>
      <c r="K1894" s="4" t="e">
        <f>- Other measurements: B135, C20, H16, U1</f>
        <v>#NAME?</v>
      </c>
      <c r="L1894" t="s">
        <v>2968</v>
      </c>
      <c r="M1894" t="s">
        <v>120</v>
      </c>
      <c r="N1894">
        <v>5</v>
      </c>
      <c r="P1894" t="s">
        <v>27</v>
      </c>
      <c r="Q1894" t="s">
        <v>2969</v>
      </c>
      <c r="S1894" t="s">
        <v>29</v>
      </c>
    </row>
    <row r="1895" spans="1:19" x14ac:dyDescent="0.2">
      <c r="A1895">
        <v>967</v>
      </c>
      <c r="B1895" t="s">
        <v>2965</v>
      </c>
      <c r="C1895" t="s">
        <v>20</v>
      </c>
      <c r="D1895">
        <v>11.28</v>
      </c>
      <c r="E1895">
        <v>20</v>
      </c>
      <c r="F1895" t="s">
        <v>2966</v>
      </c>
      <c r="G1895" t="s">
        <v>641</v>
      </c>
      <c r="H1895" t="s">
        <v>36</v>
      </c>
      <c r="I1895" t="s">
        <v>2967</v>
      </c>
      <c r="J1895" t="s">
        <v>43</v>
      </c>
      <c r="K1895" s="4" t="e">
        <f>- Other measurements: B135, C20, H16, U1</f>
        <v>#NAME?</v>
      </c>
      <c r="L1895" t="s">
        <v>2968</v>
      </c>
      <c r="M1895" t="s">
        <v>120</v>
      </c>
      <c r="N1895">
        <v>5</v>
      </c>
      <c r="P1895" t="s">
        <v>27</v>
      </c>
      <c r="Q1895" t="s">
        <v>2969</v>
      </c>
      <c r="S1895" t="s">
        <v>29</v>
      </c>
    </row>
    <row r="1896" spans="1:19" x14ac:dyDescent="0.2">
      <c r="A1896">
        <v>967</v>
      </c>
      <c r="B1896" t="s">
        <v>2965</v>
      </c>
      <c r="C1896" t="s">
        <v>20</v>
      </c>
      <c r="D1896">
        <v>11.122999999999999</v>
      </c>
      <c r="E1896">
        <v>25</v>
      </c>
      <c r="F1896" t="s">
        <v>2966</v>
      </c>
      <c r="G1896" t="s">
        <v>641</v>
      </c>
      <c r="H1896" t="s">
        <v>36</v>
      </c>
      <c r="I1896" t="s">
        <v>2967</v>
      </c>
      <c r="J1896" t="s">
        <v>43</v>
      </c>
      <c r="K1896" s="4" t="e">
        <f>- Other measurements: B135, C20, H16, U1</f>
        <v>#NAME?</v>
      </c>
      <c r="L1896" t="s">
        <v>2968</v>
      </c>
      <c r="M1896" t="s">
        <v>120</v>
      </c>
      <c r="N1896">
        <v>5</v>
      </c>
      <c r="P1896" t="s">
        <v>27</v>
      </c>
      <c r="Q1896" t="s">
        <v>2969</v>
      </c>
      <c r="S1896" t="s">
        <v>29</v>
      </c>
    </row>
    <row r="1897" spans="1:19" x14ac:dyDescent="0.2">
      <c r="A1897">
        <v>967</v>
      </c>
      <c r="B1897" t="s">
        <v>2965</v>
      </c>
      <c r="C1897" t="s">
        <v>20</v>
      </c>
      <c r="D1897">
        <v>10.974</v>
      </c>
      <c r="E1897">
        <v>30</v>
      </c>
      <c r="F1897" t="s">
        <v>2966</v>
      </c>
      <c r="G1897" t="s">
        <v>641</v>
      </c>
      <c r="H1897" t="s">
        <v>36</v>
      </c>
      <c r="I1897" t="s">
        <v>2967</v>
      </c>
      <c r="J1897" t="s">
        <v>43</v>
      </c>
      <c r="K1897" s="4" t="e">
        <f>- Other measurements: B135, C20, H16, U1</f>
        <v>#NAME?</v>
      </c>
      <c r="L1897" t="s">
        <v>2968</v>
      </c>
      <c r="M1897" t="s">
        <v>120</v>
      </c>
      <c r="N1897">
        <v>5</v>
      </c>
      <c r="P1897" t="s">
        <v>27</v>
      </c>
      <c r="Q1897" t="s">
        <v>2969</v>
      </c>
      <c r="S1897" t="s">
        <v>29</v>
      </c>
    </row>
    <row r="1898" spans="1:19" x14ac:dyDescent="0.2">
      <c r="A1898">
        <v>967</v>
      </c>
      <c r="B1898" t="s">
        <v>2965</v>
      </c>
      <c r="C1898" t="s">
        <v>20</v>
      </c>
      <c r="D1898">
        <v>10.818</v>
      </c>
      <c r="E1898">
        <v>35</v>
      </c>
      <c r="F1898" t="s">
        <v>2966</v>
      </c>
      <c r="G1898" t="s">
        <v>641</v>
      </c>
      <c r="H1898" t="s">
        <v>36</v>
      </c>
      <c r="I1898" t="s">
        <v>2967</v>
      </c>
      <c r="J1898" t="s">
        <v>43</v>
      </c>
      <c r="K1898" s="4" t="e">
        <f>- Other measurements: B135, C20, H16, U1</f>
        <v>#NAME?</v>
      </c>
      <c r="L1898" t="s">
        <v>2968</v>
      </c>
      <c r="M1898" t="s">
        <v>120</v>
      </c>
      <c r="N1898">
        <v>5</v>
      </c>
      <c r="P1898" t="s">
        <v>27</v>
      </c>
      <c r="Q1898" t="s">
        <v>2969</v>
      </c>
      <c r="S1898" t="s">
        <v>29</v>
      </c>
    </row>
    <row r="1899" spans="1:19" x14ac:dyDescent="0.2">
      <c r="A1899">
        <v>967</v>
      </c>
      <c r="B1899" t="s">
        <v>2965</v>
      </c>
      <c r="C1899" t="s">
        <v>20</v>
      </c>
      <c r="D1899">
        <v>10.67</v>
      </c>
      <c r="E1899">
        <v>40</v>
      </c>
      <c r="F1899" t="s">
        <v>2966</v>
      </c>
      <c r="G1899" t="s">
        <v>641</v>
      </c>
      <c r="H1899" t="s">
        <v>36</v>
      </c>
      <c r="I1899" t="s">
        <v>2967</v>
      </c>
      <c r="J1899" t="s">
        <v>43</v>
      </c>
      <c r="K1899" s="4" t="e">
        <f>- Other measurements: B135, C20, H16, U1</f>
        <v>#NAME?</v>
      </c>
      <c r="L1899" t="s">
        <v>2968</v>
      </c>
      <c r="M1899" t="s">
        <v>120</v>
      </c>
      <c r="N1899">
        <v>5</v>
      </c>
      <c r="P1899" t="s">
        <v>27</v>
      </c>
      <c r="Q1899" t="s">
        <v>2969</v>
      </c>
      <c r="S1899" t="s">
        <v>29</v>
      </c>
    </row>
    <row r="1900" spans="1:19" x14ac:dyDescent="0.2">
      <c r="A1900">
        <v>967</v>
      </c>
      <c r="B1900" t="s">
        <v>2965</v>
      </c>
      <c r="C1900" t="s">
        <v>20</v>
      </c>
      <c r="D1900">
        <v>10.526</v>
      </c>
      <c r="E1900">
        <v>45</v>
      </c>
      <c r="F1900" t="s">
        <v>2966</v>
      </c>
      <c r="G1900" t="s">
        <v>641</v>
      </c>
      <c r="H1900" t="s">
        <v>36</v>
      </c>
      <c r="I1900" t="s">
        <v>2967</v>
      </c>
      <c r="J1900" t="s">
        <v>43</v>
      </c>
      <c r="K1900" s="4" t="e">
        <f>- Other measurements: B135, C20, H16, U1</f>
        <v>#NAME?</v>
      </c>
      <c r="L1900" t="s">
        <v>2968</v>
      </c>
      <c r="M1900" t="s">
        <v>120</v>
      </c>
      <c r="N1900">
        <v>5</v>
      </c>
      <c r="P1900" t="s">
        <v>27</v>
      </c>
      <c r="Q1900" t="s">
        <v>2969</v>
      </c>
      <c r="S1900" t="s">
        <v>29</v>
      </c>
    </row>
    <row r="1901" spans="1:19" x14ac:dyDescent="0.2">
      <c r="A1901">
        <v>967</v>
      </c>
      <c r="B1901" t="s">
        <v>2965</v>
      </c>
      <c r="C1901" t="s">
        <v>20</v>
      </c>
      <c r="D1901">
        <v>10.384</v>
      </c>
      <c r="E1901">
        <v>50</v>
      </c>
      <c r="F1901" t="s">
        <v>2966</v>
      </c>
      <c r="G1901" t="s">
        <v>641</v>
      </c>
      <c r="H1901" t="s">
        <v>36</v>
      </c>
      <c r="I1901" t="s">
        <v>2967</v>
      </c>
      <c r="J1901" t="s">
        <v>43</v>
      </c>
      <c r="K1901" s="4" t="e">
        <f>- Other measurements: B135, C20, H16, U1</f>
        <v>#NAME?</v>
      </c>
      <c r="L1901" t="s">
        <v>2968</v>
      </c>
      <c r="M1901" t="s">
        <v>120</v>
      </c>
      <c r="N1901">
        <v>5</v>
      </c>
      <c r="P1901" t="s">
        <v>27</v>
      </c>
      <c r="Q1901" t="s">
        <v>2969</v>
      </c>
      <c r="S1901" t="s">
        <v>29</v>
      </c>
    </row>
    <row r="1902" spans="1:19" hidden="1" x14ac:dyDescent="0.2">
      <c r="A1902">
        <v>967</v>
      </c>
      <c r="B1902" t="s">
        <v>2965</v>
      </c>
      <c r="C1902" t="s">
        <v>20</v>
      </c>
      <c r="D1902">
        <v>10.98</v>
      </c>
      <c r="E1902">
        <v>30</v>
      </c>
      <c r="F1902" t="s">
        <v>209</v>
      </c>
      <c r="G1902" t="s">
        <v>55</v>
      </c>
      <c r="H1902" t="s">
        <v>46</v>
      </c>
      <c r="I1902" t="s">
        <v>2970</v>
      </c>
      <c r="K1902" t="e">
        <f>- Other measurements: B135, C20, H16, U1</f>
        <v>#NAME?</v>
      </c>
      <c r="L1902" t="s">
        <v>2968</v>
      </c>
      <c r="M1902" t="s">
        <v>120</v>
      </c>
      <c r="N1902">
        <v>5</v>
      </c>
      <c r="P1902" t="s">
        <v>27</v>
      </c>
      <c r="Q1902" t="s">
        <v>2969</v>
      </c>
      <c r="S1902" t="s">
        <v>29</v>
      </c>
    </row>
    <row r="1903" spans="1:19" hidden="1" x14ac:dyDescent="0.2">
      <c r="A1903">
        <v>967</v>
      </c>
      <c r="B1903" t="s">
        <v>2965</v>
      </c>
      <c r="C1903" t="s">
        <v>20</v>
      </c>
      <c r="D1903">
        <v>10.19</v>
      </c>
      <c r="E1903">
        <v>59.6</v>
      </c>
      <c r="F1903" t="s">
        <v>209</v>
      </c>
      <c r="G1903" t="s">
        <v>55</v>
      </c>
      <c r="H1903" t="s">
        <v>46</v>
      </c>
      <c r="I1903" t="s">
        <v>2970</v>
      </c>
      <c r="K1903" t="e">
        <f>- Other measurements: B135, C20, H16, U1</f>
        <v>#NAME?</v>
      </c>
      <c r="L1903" t="s">
        <v>2968</v>
      </c>
      <c r="M1903" t="s">
        <v>120</v>
      </c>
      <c r="N1903">
        <v>5</v>
      </c>
      <c r="P1903" t="s">
        <v>27</v>
      </c>
      <c r="Q1903" t="s">
        <v>2969</v>
      </c>
      <c r="S1903" t="s">
        <v>29</v>
      </c>
    </row>
    <row r="1904" spans="1:19" hidden="1" x14ac:dyDescent="0.2">
      <c r="A1904">
        <v>967</v>
      </c>
      <c r="B1904" t="s">
        <v>2965</v>
      </c>
      <c r="C1904" t="s">
        <v>20</v>
      </c>
      <c r="D1904">
        <v>11.11</v>
      </c>
      <c r="E1904">
        <v>25</v>
      </c>
      <c r="F1904" t="s">
        <v>209</v>
      </c>
      <c r="G1904" t="s">
        <v>55</v>
      </c>
      <c r="H1904" t="s">
        <v>46</v>
      </c>
      <c r="I1904" t="s">
        <v>2971</v>
      </c>
      <c r="K1904" t="e">
        <f>- Other measurements: B135, C20, H16, U1</f>
        <v>#NAME?</v>
      </c>
      <c r="L1904" t="s">
        <v>2968</v>
      </c>
      <c r="M1904" t="s">
        <v>120</v>
      </c>
      <c r="N1904">
        <v>5</v>
      </c>
      <c r="P1904" t="s">
        <v>27</v>
      </c>
      <c r="Q1904" t="s">
        <v>2969</v>
      </c>
      <c r="S1904" t="s">
        <v>29</v>
      </c>
    </row>
    <row r="1905" spans="1:19" hidden="1" x14ac:dyDescent="0.2">
      <c r="A1905">
        <v>967</v>
      </c>
      <c r="B1905" t="s">
        <v>2965</v>
      </c>
      <c r="C1905" t="s">
        <v>20</v>
      </c>
      <c r="D1905">
        <v>11.07</v>
      </c>
      <c r="E1905">
        <v>24.5</v>
      </c>
      <c r="F1905" t="s">
        <v>62</v>
      </c>
      <c r="G1905" t="s">
        <v>63</v>
      </c>
      <c r="H1905" t="s">
        <v>46</v>
      </c>
      <c r="I1905" t="s">
        <v>914</v>
      </c>
      <c r="K1905" t="e">
        <f>- Other measurements: B135, C20, H16, U1</f>
        <v>#NAME?</v>
      </c>
      <c r="L1905" t="s">
        <v>2968</v>
      </c>
      <c r="M1905" t="s">
        <v>120</v>
      </c>
      <c r="N1905">
        <v>5</v>
      </c>
      <c r="P1905" t="s">
        <v>27</v>
      </c>
      <c r="Q1905" t="s">
        <v>2969</v>
      </c>
      <c r="S1905" t="s">
        <v>29</v>
      </c>
    </row>
    <row r="1906" spans="1:19" hidden="1" x14ac:dyDescent="0.2">
      <c r="A1906">
        <v>967</v>
      </c>
      <c r="B1906" t="s">
        <v>2965</v>
      </c>
      <c r="C1906" t="s">
        <v>20</v>
      </c>
      <c r="D1906">
        <v>11.11</v>
      </c>
      <c r="E1906">
        <v>25</v>
      </c>
      <c r="F1906" t="s">
        <v>2972</v>
      </c>
      <c r="G1906" t="s">
        <v>144</v>
      </c>
      <c r="H1906" t="s">
        <v>46</v>
      </c>
      <c r="I1906" t="s">
        <v>1242</v>
      </c>
      <c r="K1906" t="e">
        <f>- Other measurements: B135, C20, H16, U1</f>
        <v>#NAME?</v>
      </c>
      <c r="L1906" t="s">
        <v>2968</v>
      </c>
      <c r="M1906" t="s">
        <v>120</v>
      </c>
      <c r="N1906">
        <v>5</v>
      </c>
      <c r="P1906" t="s">
        <v>27</v>
      </c>
      <c r="Q1906" t="s">
        <v>2969</v>
      </c>
      <c r="S1906" t="s">
        <v>29</v>
      </c>
    </row>
    <row r="1907" spans="1:19" hidden="1" x14ac:dyDescent="0.2">
      <c r="A1907">
        <v>967</v>
      </c>
      <c r="B1907" t="s">
        <v>2965</v>
      </c>
      <c r="C1907" t="s">
        <v>20</v>
      </c>
      <c r="D1907">
        <v>11.22</v>
      </c>
      <c r="E1907">
        <v>25</v>
      </c>
      <c r="F1907" t="s">
        <v>2905</v>
      </c>
      <c r="G1907" t="s">
        <v>55</v>
      </c>
      <c r="H1907" t="s">
        <v>46</v>
      </c>
      <c r="I1907" t="s">
        <v>2906</v>
      </c>
      <c r="K1907" t="e">
        <f>- Other measurements: B135, C20, H16, U1</f>
        <v>#NAME?</v>
      </c>
      <c r="L1907" t="s">
        <v>2968</v>
      </c>
      <c r="M1907" t="s">
        <v>120</v>
      </c>
      <c r="N1907">
        <v>5</v>
      </c>
      <c r="P1907" t="s">
        <v>27</v>
      </c>
      <c r="Q1907" t="s">
        <v>2969</v>
      </c>
      <c r="S1907" t="s">
        <v>29</v>
      </c>
    </row>
    <row r="1908" spans="1:19" hidden="1" x14ac:dyDescent="0.2">
      <c r="A1908">
        <v>967</v>
      </c>
      <c r="B1908" t="s">
        <v>2965</v>
      </c>
      <c r="C1908" t="s">
        <v>20</v>
      </c>
      <c r="D1908">
        <v>10.92</v>
      </c>
      <c r="E1908">
        <v>35</v>
      </c>
      <c r="F1908" t="s">
        <v>2905</v>
      </c>
      <c r="G1908" t="s">
        <v>55</v>
      </c>
      <c r="H1908" t="s">
        <v>46</v>
      </c>
      <c r="I1908" t="s">
        <v>2906</v>
      </c>
      <c r="K1908" t="e">
        <f>- Other measurements: B135, C20, H16, U1</f>
        <v>#NAME?</v>
      </c>
      <c r="L1908" t="s">
        <v>2968</v>
      </c>
      <c r="M1908" t="s">
        <v>120</v>
      </c>
      <c r="N1908">
        <v>5</v>
      </c>
      <c r="P1908" t="s">
        <v>27</v>
      </c>
      <c r="Q1908" t="s">
        <v>2969</v>
      </c>
      <c r="S1908" t="s">
        <v>29</v>
      </c>
    </row>
    <row r="1909" spans="1:19" hidden="1" x14ac:dyDescent="0.2">
      <c r="A1909">
        <v>967</v>
      </c>
      <c r="B1909" t="s">
        <v>2965</v>
      </c>
      <c r="C1909" t="s">
        <v>20</v>
      </c>
      <c r="D1909">
        <v>11.38</v>
      </c>
      <c r="E1909">
        <v>15</v>
      </c>
      <c r="F1909" t="s">
        <v>2973</v>
      </c>
      <c r="G1909" t="s">
        <v>2974</v>
      </c>
      <c r="H1909" t="s">
        <v>46</v>
      </c>
      <c r="I1909" t="s">
        <v>2975</v>
      </c>
      <c r="K1909" t="e">
        <f>- Other measurements: B135, C20, H16, U1</f>
        <v>#NAME?</v>
      </c>
      <c r="L1909" t="s">
        <v>2968</v>
      </c>
      <c r="M1909" t="s">
        <v>120</v>
      </c>
      <c r="N1909">
        <v>5</v>
      </c>
      <c r="P1909" t="s">
        <v>27</v>
      </c>
      <c r="Q1909" t="s">
        <v>2969</v>
      </c>
      <c r="S1909" t="s">
        <v>29</v>
      </c>
    </row>
    <row r="1910" spans="1:19" hidden="1" x14ac:dyDescent="0.2">
      <c r="A1910">
        <v>967</v>
      </c>
      <c r="B1910" t="s">
        <v>2965</v>
      </c>
      <c r="C1910" t="s">
        <v>20</v>
      </c>
      <c r="D1910">
        <v>11.06</v>
      </c>
      <c r="E1910">
        <v>25</v>
      </c>
      <c r="F1910" t="s">
        <v>2973</v>
      </c>
      <c r="G1910" t="s">
        <v>2974</v>
      </c>
      <c r="H1910" t="s">
        <v>46</v>
      </c>
      <c r="I1910" t="s">
        <v>2975</v>
      </c>
      <c r="K1910" t="e">
        <f>- Other measurements: B135, C20, H16, U1</f>
        <v>#NAME?</v>
      </c>
      <c r="L1910" t="s">
        <v>2968</v>
      </c>
      <c r="M1910" t="s">
        <v>120</v>
      </c>
      <c r="N1910">
        <v>5</v>
      </c>
      <c r="P1910" t="s">
        <v>27</v>
      </c>
      <c r="Q1910" t="s">
        <v>2969</v>
      </c>
      <c r="S1910" t="s">
        <v>29</v>
      </c>
    </row>
    <row r="1911" spans="1:19" hidden="1" x14ac:dyDescent="0.2">
      <c r="A1911">
        <v>967</v>
      </c>
      <c r="B1911" t="s">
        <v>2965</v>
      </c>
      <c r="C1911" t="s">
        <v>20</v>
      </c>
      <c r="D1911">
        <v>10.76</v>
      </c>
      <c r="E1911">
        <v>35</v>
      </c>
      <c r="F1911" t="s">
        <v>2973</v>
      </c>
      <c r="G1911" t="s">
        <v>2974</v>
      </c>
      <c r="H1911" t="s">
        <v>46</v>
      </c>
      <c r="I1911" t="s">
        <v>2975</v>
      </c>
      <c r="K1911" t="e">
        <f>- Other measurements: B135, C20, H16, U1</f>
        <v>#NAME?</v>
      </c>
      <c r="L1911" t="s">
        <v>2968</v>
      </c>
      <c r="M1911" t="s">
        <v>120</v>
      </c>
      <c r="N1911">
        <v>5</v>
      </c>
      <c r="P1911" t="s">
        <v>27</v>
      </c>
      <c r="Q1911" t="s">
        <v>2969</v>
      </c>
      <c r="S1911" t="s">
        <v>29</v>
      </c>
    </row>
    <row r="1912" spans="1:19" hidden="1" x14ac:dyDescent="0.2">
      <c r="A1912">
        <v>967</v>
      </c>
      <c r="B1912" t="s">
        <v>2965</v>
      </c>
      <c r="C1912" t="s">
        <v>20</v>
      </c>
      <c r="D1912">
        <v>11.93</v>
      </c>
      <c r="E1912">
        <v>0</v>
      </c>
      <c r="F1912" t="s">
        <v>216</v>
      </c>
      <c r="G1912" t="s">
        <v>63</v>
      </c>
      <c r="H1912" t="s">
        <v>23</v>
      </c>
      <c r="I1912" t="s">
        <v>146</v>
      </c>
      <c r="K1912" t="e">
        <f>- Other measurements: B135, C20, H16, U1</f>
        <v>#NAME?</v>
      </c>
      <c r="L1912" t="s">
        <v>2968</v>
      </c>
      <c r="M1912" t="s">
        <v>120</v>
      </c>
      <c r="N1912">
        <v>5</v>
      </c>
      <c r="P1912" t="s">
        <v>27</v>
      </c>
      <c r="Q1912" t="s">
        <v>2969</v>
      </c>
      <c r="S1912" t="s">
        <v>29</v>
      </c>
    </row>
    <row r="1913" spans="1:19" hidden="1" x14ac:dyDescent="0.2">
      <c r="A1913">
        <v>967</v>
      </c>
      <c r="B1913" t="s">
        <v>2965</v>
      </c>
      <c r="C1913" t="s">
        <v>20</v>
      </c>
      <c r="D1913">
        <v>11.2</v>
      </c>
      <c r="E1913">
        <v>20</v>
      </c>
      <c r="F1913" t="s">
        <v>615</v>
      </c>
      <c r="G1913" t="s">
        <v>144</v>
      </c>
      <c r="H1913" t="s">
        <v>23</v>
      </c>
      <c r="I1913" t="s">
        <v>656</v>
      </c>
      <c r="K1913" t="e">
        <f>- Other measurements: B135, C20, H16, U1</f>
        <v>#NAME?</v>
      </c>
      <c r="L1913" t="s">
        <v>2968</v>
      </c>
      <c r="M1913" t="s">
        <v>120</v>
      </c>
      <c r="N1913">
        <v>5</v>
      </c>
      <c r="P1913" t="s">
        <v>27</v>
      </c>
      <c r="Q1913" t="s">
        <v>2969</v>
      </c>
      <c r="S1913" t="s">
        <v>29</v>
      </c>
    </row>
    <row r="1914" spans="1:19" hidden="1" x14ac:dyDescent="0.2">
      <c r="A1914">
        <v>969</v>
      </c>
      <c r="B1914" t="s">
        <v>2976</v>
      </c>
      <c r="C1914" t="s">
        <v>20</v>
      </c>
      <c r="D1914">
        <v>9.6300000000000008</v>
      </c>
      <c r="E1914">
        <v>27</v>
      </c>
      <c r="F1914" t="s">
        <v>62</v>
      </c>
      <c r="G1914" t="s">
        <v>63</v>
      </c>
      <c r="H1914" t="s">
        <v>46</v>
      </c>
      <c r="I1914" t="s">
        <v>914</v>
      </c>
      <c r="K1914"/>
      <c r="L1914" t="s">
        <v>2977</v>
      </c>
      <c r="M1914" t="s">
        <v>26</v>
      </c>
      <c r="N1914">
        <v>2</v>
      </c>
      <c r="P1914" t="s">
        <v>27</v>
      </c>
      <c r="Q1914" t="s">
        <v>2978</v>
      </c>
      <c r="S1914" t="s">
        <v>29</v>
      </c>
    </row>
    <row r="1915" spans="1:19" hidden="1" x14ac:dyDescent="0.2">
      <c r="A1915">
        <v>969</v>
      </c>
      <c r="B1915" t="s">
        <v>2976</v>
      </c>
      <c r="C1915" t="s">
        <v>20</v>
      </c>
      <c r="D1915">
        <v>9.65</v>
      </c>
      <c r="E1915">
        <v>25</v>
      </c>
      <c r="F1915" t="s">
        <v>79</v>
      </c>
      <c r="G1915" t="s">
        <v>63</v>
      </c>
      <c r="H1915" t="s">
        <v>46</v>
      </c>
      <c r="I1915" t="s">
        <v>196</v>
      </c>
      <c r="K1915"/>
      <c r="L1915" t="s">
        <v>2977</v>
      </c>
      <c r="M1915" t="s">
        <v>26</v>
      </c>
      <c r="N1915">
        <v>2</v>
      </c>
      <c r="P1915" t="s">
        <v>27</v>
      </c>
      <c r="Q1915" t="s">
        <v>2978</v>
      </c>
      <c r="S1915" t="s">
        <v>29</v>
      </c>
    </row>
    <row r="1916" spans="1:19" hidden="1" x14ac:dyDescent="0.2">
      <c r="A1916">
        <v>970</v>
      </c>
      <c r="B1916" t="s">
        <v>2979</v>
      </c>
      <c r="C1916" t="s">
        <v>20</v>
      </c>
      <c r="D1916">
        <v>9.89</v>
      </c>
      <c r="E1916">
        <v>30</v>
      </c>
      <c r="F1916" t="s">
        <v>2980</v>
      </c>
      <c r="G1916" t="s">
        <v>55</v>
      </c>
      <c r="H1916" t="s">
        <v>46</v>
      </c>
      <c r="I1916" t="s">
        <v>2981</v>
      </c>
      <c r="K1916"/>
      <c r="L1916" t="s">
        <v>2982</v>
      </c>
      <c r="M1916" t="s">
        <v>771</v>
      </c>
      <c r="N1916">
        <v>4</v>
      </c>
      <c r="P1916" t="s">
        <v>27</v>
      </c>
      <c r="Q1916" t="s">
        <v>2983</v>
      </c>
      <c r="S1916" t="s">
        <v>29</v>
      </c>
    </row>
    <row r="1917" spans="1:19" hidden="1" x14ac:dyDescent="0.2">
      <c r="A1917">
        <v>970</v>
      </c>
      <c r="B1917" t="s">
        <v>2979</v>
      </c>
      <c r="C1917" t="s">
        <v>73</v>
      </c>
      <c r="D1917">
        <v>6.38</v>
      </c>
      <c r="E1917">
        <v>30</v>
      </c>
      <c r="F1917" t="s">
        <v>2980</v>
      </c>
      <c r="G1917" t="s">
        <v>55</v>
      </c>
      <c r="H1917" t="s">
        <v>46</v>
      </c>
      <c r="I1917" t="s">
        <v>2981</v>
      </c>
      <c r="K1917"/>
      <c r="L1917" t="s">
        <v>2982</v>
      </c>
      <c r="M1917" t="s">
        <v>771</v>
      </c>
      <c r="N1917">
        <v>4</v>
      </c>
      <c r="P1917" t="s">
        <v>27</v>
      </c>
      <c r="Q1917" t="s">
        <v>2983</v>
      </c>
      <c r="S1917" t="s">
        <v>29</v>
      </c>
    </row>
    <row r="1918" spans="1:19" hidden="1" x14ac:dyDescent="0.2">
      <c r="A1918">
        <v>970</v>
      </c>
      <c r="B1918" t="s">
        <v>2979</v>
      </c>
      <c r="C1918" t="s">
        <v>20</v>
      </c>
      <c r="D1918">
        <v>9.4600000000000009</v>
      </c>
      <c r="E1918">
        <v>40</v>
      </c>
      <c r="F1918" t="s">
        <v>2980</v>
      </c>
      <c r="G1918" t="s">
        <v>55</v>
      </c>
      <c r="H1918" t="s">
        <v>46</v>
      </c>
      <c r="I1918" t="s">
        <v>2981</v>
      </c>
      <c r="K1918"/>
      <c r="L1918" t="s">
        <v>2982</v>
      </c>
      <c r="M1918" t="s">
        <v>771</v>
      </c>
      <c r="N1918">
        <v>4</v>
      </c>
      <c r="P1918" t="s">
        <v>27</v>
      </c>
      <c r="Q1918" t="s">
        <v>2983</v>
      </c>
      <c r="S1918" t="s">
        <v>29</v>
      </c>
    </row>
    <row r="1919" spans="1:19" hidden="1" x14ac:dyDescent="0.2">
      <c r="A1919">
        <v>970</v>
      </c>
      <c r="B1919" t="s">
        <v>2979</v>
      </c>
      <c r="C1919" t="s">
        <v>73</v>
      </c>
      <c r="D1919">
        <v>6.17</v>
      </c>
      <c r="E1919">
        <v>40</v>
      </c>
      <c r="F1919" t="s">
        <v>2980</v>
      </c>
      <c r="G1919" t="s">
        <v>55</v>
      </c>
      <c r="H1919" t="s">
        <v>46</v>
      </c>
      <c r="I1919" t="s">
        <v>2981</v>
      </c>
      <c r="K1919"/>
      <c r="L1919" t="s">
        <v>2982</v>
      </c>
      <c r="M1919" t="s">
        <v>771</v>
      </c>
      <c r="N1919">
        <v>4</v>
      </c>
      <c r="P1919" t="s">
        <v>27</v>
      </c>
      <c r="Q1919" t="s">
        <v>2983</v>
      </c>
      <c r="S1919" t="s">
        <v>29</v>
      </c>
    </row>
    <row r="1920" spans="1:19" hidden="1" x14ac:dyDescent="0.2">
      <c r="A1920">
        <v>974</v>
      </c>
      <c r="B1920" t="s">
        <v>2984</v>
      </c>
      <c r="C1920" t="s">
        <v>20</v>
      </c>
      <c r="D1920">
        <v>10.47</v>
      </c>
      <c r="E1920">
        <v>23</v>
      </c>
      <c r="F1920" t="s">
        <v>66</v>
      </c>
      <c r="G1920" t="s">
        <v>71</v>
      </c>
      <c r="H1920" t="s">
        <v>46</v>
      </c>
      <c r="I1920" t="s">
        <v>305</v>
      </c>
      <c r="K1920"/>
      <c r="L1920" t="s">
        <v>2985</v>
      </c>
      <c r="M1920" t="s">
        <v>26</v>
      </c>
      <c r="N1920">
        <v>2</v>
      </c>
      <c r="P1920" t="s">
        <v>27</v>
      </c>
      <c r="Q1920" t="s">
        <v>2986</v>
      </c>
      <c r="S1920" t="s">
        <v>29</v>
      </c>
    </row>
    <row r="1921" spans="1:19" hidden="1" x14ac:dyDescent="0.2">
      <c r="A1921">
        <v>974</v>
      </c>
      <c r="B1921" t="s">
        <v>2984</v>
      </c>
      <c r="C1921" t="s">
        <v>20</v>
      </c>
      <c r="D1921">
        <v>10.43</v>
      </c>
      <c r="E1921">
        <v>26</v>
      </c>
      <c r="F1921" t="s">
        <v>62</v>
      </c>
      <c r="G1921" t="s">
        <v>63</v>
      </c>
      <c r="H1921" t="s">
        <v>46</v>
      </c>
      <c r="I1921" t="s">
        <v>914</v>
      </c>
      <c r="K1921"/>
      <c r="L1921" t="s">
        <v>2985</v>
      </c>
      <c r="M1921" t="s">
        <v>26</v>
      </c>
      <c r="N1921">
        <v>2</v>
      </c>
      <c r="P1921" t="s">
        <v>27</v>
      </c>
      <c r="Q1921" t="s">
        <v>2986</v>
      </c>
      <c r="S1921" t="s">
        <v>29</v>
      </c>
    </row>
    <row r="1922" spans="1:19" hidden="1" x14ac:dyDescent="0.2">
      <c r="A1922">
        <v>975</v>
      </c>
      <c r="B1922" t="s">
        <v>2987</v>
      </c>
      <c r="C1922" t="s">
        <v>20</v>
      </c>
      <c r="D1922">
        <v>10.7</v>
      </c>
      <c r="E1922">
        <v>26</v>
      </c>
      <c r="F1922" t="s">
        <v>218</v>
      </c>
      <c r="G1922" t="s">
        <v>71</v>
      </c>
      <c r="H1922" t="s">
        <v>46</v>
      </c>
      <c r="I1922" t="s">
        <v>305</v>
      </c>
      <c r="K1922"/>
      <c r="L1922" t="s">
        <v>2988</v>
      </c>
      <c r="M1922" t="s">
        <v>26</v>
      </c>
      <c r="N1922">
        <v>2</v>
      </c>
      <c r="P1922" t="s">
        <v>27</v>
      </c>
      <c r="Q1922" t="s">
        <v>2989</v>
      </c>
      <c r="S1922" t="s">
        <v>29</v>
      </c>
    </row>
    <row r="1923" spans="1:19" hidden="1" x14ac:dyDescent="0.2">
      <c r="A1923">
        <v>977</v>
      </c>
      <c r="B1923" t="s">
        <v>2990</v>
      </c>
      <c r="C1923" t="s">
        <v>20</v>
      </c>
      <c r="D1923">
        <v>4.55</v>
      </c>
      <c r="E1923">
        <v>25</v>
      </c>
      <c r="F1923" t="s">
        <v>79</v>
      </c>
      <c r="G1923" t="s">
        <v>55</v>
      </c>
      <c r="H1923" t="s">
        <v>46</v>
      </c>
      <c r="I1923" t="s">
        <v>80</v>
      </c>
      <c r="K1923"/>
      <c r="L1923" t="s">
        <v>2991</v>
      </c>
      <c r="M1923" t="s">
        <v>26</v>
      </c>
      <c r="N1923">
        <v>2</v>
      </c>
      <c r="P1923" t="s">
        <v>27</v>
      </c>
      <c r="Q1923" t="s">
        <v>2992</v>
      </c>
      <c r="S1923" t="s">
        <v>29</v>
      </c>
    </row>
    <row r="1924" spans="1:19" hidden="1" x14ac:dyDescent="0.2">
      <c r="A1924">
        <v>977</v>
      </c>
      <c r="B1924" t="s">
        <v>2990</v>
      </c>
      <c r="C1924" t="s">
        <v>20</v>
      </c>
      <c r="D1924">
        <v>4.5</v>
      </c>
      <c r="F1924" t="s">
        <v>866</v>
      </c>
      <c r="H1924" t="s">
        <v>23</v>
      </c>
      <c r="I1924" t="s">
        <v>126</v>
      </c>
      <c r="K1924"/>
      <c r="L1924" t="s">
        <v>2991</v>
      </c>
      <c r="M1924" t="s">
        <v>26</v>
      </c>
      <c r="N1924">
        <v>2</v>
      </c>
      <c r="P1924" t="s">
        <v>27</v>
      </c>
      <c r="Q1924" t="s">
        <v>2992</v>
      </c>
      <c r="S1924" t="s">
        <v>29</v>
      </c>
    </row>
    <row r="1925" spans="1:19" hidden="1" x14ac:dyDescent="0.2">
      <c r="A1925">
        <v>982</v>
      </c>
      <c r="B1925" t="s">
        <v>2993</v>
      </c>
      <c r="C1925" t="s">
        <v>20</v>
      </c>
      <c r="D1925">
        <v>10.220000000000001</v>
      </c>
      <c r="E1925">
        <v>25</v>
      </c>
      <c r="F1925" t="s">
        <v>62</v>
      </c>
      <c r="G1925" t="s">
        <v>63</v>
      </c>
      <c r="H1925" t="s">
        <v>46</v>
      </c>
      <c r="I1925" t="s">
        <v>914</v>
      </c>
      <c r="K1925"/>
      <c r="L1925" t="s">
        <v>2994</v>
      </c>
      <c r="M1925" t="s">
        <v>120</v>
      </c>
      <c r="N1925">
        <v>5</v>
      </c>
      <c r="P1925" t="s">
        <v>27</v>
      </c>
      <c r="Q1925" t="s">
        <v>2995</v>
      </c>
      <c r="S1925" t="s">
        <v>29</v>
      </c>
    </row>
    <row r="1926" spans="1:19" hidden="1" x14ac:dyDescent="0.2">
      <c r="A1926">
        <v>987</v>
      </c>
      <c r="B1926" t="s">
        <v>2996</v>
      </c>
      <c r="C1926" t="s">
        <v>20</v>
      </c>
      <c r="D1926">
        <v>10.45</v>
      </c>
      <c r="E1926">
        <v>23</v>
      </c>
      <c r="F1926" t="s">
        <v>66</v>
      </c>
      <c r="G1926" t="s">
        <v>71</v>
      </c>
      <c r="H1926" t="s">
        <v>46</v>
      </c>
      <c r="I1926" t="s">
        <v>305</v>
      </c>
      <c r="K1926"/>
      <c r="L1926" t="s">
        <v>2997</v>
      </c>
      <c r="M1926" t="s">
        <v>120</v>
      </c>
      <c r="N1926">
        <v>5</v>
      </c>
      <c r="P1926" t="s">
        <v>27</v>
      </c>
      <c r="Q1926" t="s">
        <v>2998</v>
      </c>
      <c r="S1926" t="s">
        <v>29</v>
      </c>
    </row>
    <row r="1927" spans="1:19" hidden="1" x14ac:dyDescent="0.2">
      <c r="A1927">
        <v>991</v>
      </c>
      <c r="B1927" t="s">
        <v>2999</v>
      </c>
      <c r="C1927" t="s">
        <v>20</v>
      </c>
      <c r="D1927">
        <v>9.09</v>
      </c>
      <c r="E1927">
        <v>25</v>
      </c>
      <c r="F1927" t="s">
        <v>506</v>
      </c>
      <c r="G1927" t="s">
        <v>71</v>
      </c>
      <c r="H1927" t="s">
        <v>46</v>
      </c>
      <c r="I1927" t="s">
        <v>305</v>
      </c>
      <c r="K1927"/>
      <c r="L1927" t="s">
        <v>3000</v>
      </c>
      <c r="M1927" t="s">
        <v>26</v>
      </c>
      <c r="N1927">
        <v>2</v>
      </c>
      <c r="P1927" t="s">
        <v>27</v>
      </c>
      <c r="Q1927" t="s">
        <v>3001</v>
      </c>
      <c r="S1927" t="s">
        <v>29</v>
      </c>
    </row>
    <row r="1928" spans="1:19" hidden="1" x14ac:dyDescent="0.2">
      <c r="A1928">
        <v>992</v>
      </c>
      <c r="B1928" t="s">
        <v>3002</v>
      </c>
      <c r="C1928" t="s">
        <v>20</v>
      </c>
      <c r="D1928">
        <v>10.66</v>
      </c>
      <c r="E1928">
        <v>25</v>
      </c>
      <c r="F1928" t="s">
        <v>66</v>
      </c>
      <c r="G1928" t="s">
        <v>71</v>
      </c>
      <c r="H1928" t="s">
        <v>46</v>
      </c>
      <c r="I1928" t="s">
        <v>305</v>
      </c>
      <c r="K1928"/>
      <c r="L1928" t="s">
        <v>3003</v>
      </c>
      <c r="M1928" t="s">
        <v>120</v>
      </c>
      <c r="N1928">
        <v>5</v>
      </c>
      <c r="P1928" t="s">
        <v>27</v>
      </c>
      <c r="Q1928" t="s">
        <v>3004</v>
      </c>
      <c r="S1928" t="s">
        <v>29</v>
      </c>
    </row>
    <row r="1929" spans="1:19" hidden="1" x14ac:dyDescent="0.2">
      <c r="A1929">
        <v>992</v>
      </c>
      <c r="B1929" t="s">
        <v>3002</v>
      </c>
      <c r="C1929" t="s">
        <v>20</v>
      </c>
      <c r="D1929">
        <v>10.66</v>
      </c>
      <c r="E1929">
        <v>25</v>
      </c>
      <c r="F1929" t="s">
        <v>62</v>
      </c>
      <c r="G1929" t="s">
        <v>63</v>
      </c>
      <c r="H1929" t="s">
        <v>46</v>
      </c>
      <c r="I1929" t="s">
        <v>914</v>
      </c>
      <c r="K1929"/>
      <c r="L1929" t="s">
        <v>3003</v>
      </c>
      <c r="M1929" t="s">
        <v>120</v>
      </c>
      <c r="N1929">
        <v>5</v>
      </c>
      <c r="P1929" t="s">
        <v>27</v>
      </c>
      <c r="Q1929" t="s">
        <v>3004</v>
      </c>
      <c r="S1929" t="s">
        <v>29</v>
      </c>
    </row>
    <row r="1930" spans="1:19" hidden="1" x14ac:dyDescent="0.2">
      <c r="A1930">
        <v>995</v>
      </c>
      <c r="B1930" t="s">
        <v>3005</v>
      </c>
      <c r="C1930" t="s">
        <v>20</v>
      </c>
      <c r="D1930">
        <v>10.07</v>
      </c>
      <c r="E1930">
        <v>30</v>
      </c>
      <c r="F1930" t="s">
        <v>209</v>
      </c>
      <c r="G1930" t="s">
        <v>55</v>
      </c>
      <c r="H1930" t="s">
        <v>46</v>
      </c>
      <c r="I1930" t="s">
        <v>2970</v>
      </c>
      <c r="K1930"/>
      <c r="L1930" t="s">
        <v>3006</v>
      </c>
      <c r="M1930" t="s">
        <v>120</v>
      </c>
      <c r="N1930">
        <v>5</v>
      </c>
      <c r="P1930" t="s">
        <v>27</v>
      </c>
      <c r="Q1930" t="s">
        <v>3007</v>
      </c>
      <c r="S1930" t="s">
        <v>29</v>
      </c>
    </row>
    <row r="1931" spans="1:19" hidden="1" x14ac:dyDescent="0.2">
      <c r="A1931">
        <v>995</v>
      </c>
      <c r="B1931" t="s">
        <v>3005</v>
      </c>
      <c r="C1931" t="s">
        <v>20</v>
      </c>
      <c r="D1931">
        <v>9.42</v>
      </c>
      <c r="E1931">
        <v>59.6</v>
      </c>
      <c r="F1931" t="s">
        <v>209</v>
      </c>
      <c r="G1931" t="s">
        <v>55</v>
      </c>
      <c r="H1931" t="s">
        <v>46</v>
      </c>
      <c r="I1931" t="s">
        <v>2970</v>
      </c>
      <c r="K1931"/>
      <c r="L1931" t="s">
        <v>3006</v>
      </c>
      <c r="M1931" t="s">
        <v>120</v>
      </c>
      <c r="N1931">
        <v>5</v>
      </c>
      <c r="P1931" t="s">
        <v>27</v>
      </c>
      <c r="Q1931" t="s">
        <v>3007</v>
      </c>
      <c r="S1931" t="s">
        <v>29</v>
      </c>
    </row>
    <row r="1932" spans="1:19" hidden="1" x14ac:dyDescent="0.2">
      <c r="A1932">
        <v>995</v>
      </c>
      <c r="B1932" t="s">
        <v>3005</v>
      </c>
      <c r="C1932" t="s">
        <v>20</v>
      </c>
      <c r="D1932">
        <v>10.08</v>
      </c>
      <c r="E1932">
        <v>25</v>
      </c>
      <c r="F1932" t="s">
        <v>2905</v>
      </c>
      <c r="G1932" t="s">
        <v>55</v>
      </c>
      <c r="H1932" t="s">
        <v>46</v>
      </c>
      <c r="I1932" t="s">
        <v>2906</v>
      </c>
      <c r="K1932"/>
      <c r="L1932" t="s">
        <v>3006</v>
      </c>
      <c r="M1932" t="s">
        <v>120</v>
      </c>
      <c r="N1932">
        <v>5</v>
      </c>
      <c r="P1932" t="s">
        <v>27</v>
      </c>
      <c r="Q1932" t="s">
        <v>3007</v>
      </c>
      <c r="S1932" t="s">
        <v>29</v>
      </c>
    </row>
    <row r="1933" spans="1:19" hidden="1" x14ac:dyDescent="0.2">
      <c r="A1933">
        <v>995</v>
      </c>
      <c r="B1933" t="s">
        <v>3005</v>
      </c>
      <c r="C1933" t="s">
        <v>20</v>
      </c>
      <c r="D1933">
        <v>10.19</v>
      </c>
      <c r="E1933">
        <v>25</v>
      </c>
      <c r="F1933" t="s">
        <v>2905</v>
      </c>
      <c r="G1933" t="s">
        <v>55</v>
      </c>
      <c r="H1933" t="s">
        <v>46</v>
      </c>
      <c r="I1933" t="s">
        <v>2970</v>
      </c>
      <c r="K1933"/>
      <c r="L1933" t="s">
        <v>3006</v>
      </c>
      <c r="M1933" t="s">
        <v>120</v>
      </c>
      <c r="N1933">
        <v>5</v>
      </c>
      <c r="P1933" t="s">
        <v>27</v>
      </c>
      <c r="Q1933" t="s">
        <v>3007</v>
      </c>
      <c r="S1933" t="s">
        <v>29</v>
      </c>
    </row>
    <row r="1934" spans="1:19" hidden="1" x14ac:dyDescent="0.2">
      <c r="A1934">
        <v>996</v>
      </c>
      <c r="B1934" t="s">
        <v>3008</v>
      </c>
      <c r="C1934" t="s">
        <v>20</v>
      </c>
      <c r="D1934">
        <v>10.92</v>
      </c>
      <c r="E1934">
        <v>30</v>
      </c>
      <c r="F1934" t="s">
        <v>209</v>
      </c>
      <c r="G1934" t="s">
        <v>55</v>
      </c>
      <c r="H1934" t="s">
        <v>46</v>
      </c>
      <c r="I1934" t="s">
        <v>2970</v>
      </c>
      <c r="K1934"/>
      <c r="L1934" t="s">
        <v>3009</v>
      </c>
      <c r="M1934" t="s">
        <v>120</v>
      </c>
      <c r="N1934">
        <v>5</v>
      </c>
      <c r="P1934" t="s">
        <v>27</v>
      </c>
      <c r="Q1934" t="s">
        <v>3010</v>
      </c>
      <c r="S1934" t="s">
        <v>29</v>
      </c>
    </row>
    <row r="1935" spans="1:19" hidden="1" x14ac:dyDescent="0.2">
      <c r="A1935">
        <v>996</v>
      </c>
      <c r="B1935" t="s">
        <v>3008</v>
      </c>
      <c r="C1935" t="s">
        <v>20</v>
      </c>
      <c r="D1935">
        <v>10.09</v>
      </c>
      <c r="E1935">
        <v>59.6</v>
      </c>
      <c r="F1935" t="s">
        <v>209</v>
      </c>
      <c r="G1935" t="s">
        <v>55</v>
      </c>
      <c r="H1935" t="s">
        <v>46</v>
      </c>
      <c r="I1935" t="s">
        <v>2970</v>
      </c>
      <c r="K1935"/>
      <c r="L1935" t="s">
        <v>3009</v>
      </c>
      <c r="M1935" t="s">
        <v>120</v>
      </c>
      <c r="N1935">
        <v>5</v>
      </c>
      <c r="P1935" t="s">
        <v>27</v>
      </c>
      <c r="Q1935" t="s">
        <v>3010</v>
      </c>
      <c r="S1935" t="s">
        <v>29</v>
      </c>
    </row>
    <row r="1936" spans="1:19" hidden="1" x14ac:dyDescent="0.2">
      <c r="A1936">
        <v>996</v>
      </c>
      <c r="B1936" t="s">
        <v>3008</v>
      </c>
      <c r="C1936" t="s">
        <v>20</v>
      </c>
      <c r="D1936">
        <v>11.02</v>
      </c>
      <c r="E1936">
        <v>23.2</v>
      </c>
      <c r="F1936" t="s">
        <v>66</v>
      </c>
      <c r="G1936" t="s">
        <v>71</v>
      </c>
      <c r="H1936" t="s">
        <v>46</v>
      </c>
      <c r="I1936" t="s">
        <v>305</v>
      </c>
      <c r="K1936"/>
      <c r="L1936" t="s">
        <v>3009</v>
      </c>
      <c r="M1936" t="s">
        <v>120</v>
      </c>
      <c r="N1936">
        <v>5</v>
      </c>
      <c r="P1936" t="s">
        <v>27</v>
      </c>
      <c r="Q1936" t="s">
        <v>3010</v>
      </c>
      <c r="S1936" t="s">
        <v>29</v>
      </c>
    </row>
    <row r="1937" spans="1:19" hidden="1" x14ac:dyDescent="0.2">
      <c r="A1937">
        <v>996</v>
      </c>
      <c r="B1937" t="s">
        <v>3008</v>
      </c>
      <c r="C1937" t="s">
        <v>20</v>
      </c>
      <c r="D1937">
        <v>11.08</v>
      </c>
      <c r="E1937">
        <v>25</v>
      </c>
      <c r="F1937" t="s">
        <v>209</v>
      </c>
      <c r="G1937" t="s">
        <v>55</v>
      </c>
      <c r="H1937" t="s">
        <v>46</v>
      </c>
      <c r="I1937" t="s">
        <v>2971</v>
      </c>
      <c r="K1937"/>
      <c r="L1937" t="s">
        <v>3009</v>
      </c>
      <c r="M1937" t="s">
        <v>120</v>
      </c>
      <c r="N1937">
        <v>5</v>
      </c>
      <c r="P1937" t="s">
        <v>27</v>
      </c>
      <c r="Q1937" t="s">
        <v>3010</v>
      </c>
      <c r="S1937" t="s">
        <v>29</v>
      </c>
    </row>
    <row r="1938" spans="1:19" hidden="1" x14ac:dyDescent="0.2">
      <c r="A1938">
        <v>996</v>
      </c>
      <c r="B1938" t="s">
        <v>3008</v>
      </c>
      <c r="C1938" t="s">
        <v>20</v>
      </c>
      <c r="D1938">
        <v>10.95</v>
      </c>
      <c r="E1938">
        <v>25</v>
      </c>
      <c r="F1938" t="s">
        <v>62</v>
      </c>
      <c r="G1938" t="s">
        <v>63</v>
      </c>
      <c r="H1938" t="s">
        <v>46</v>
      </c>
      <c r="I1938" t="s">
        <v>914</v>
      </c>
      <c r="K1938"/>
      <c r="L1938" t="s">
        <v>3009</v>
      </c>
      <c r="M1938" t="s">
        <v>120</v>
      </c>
      <c r="N1938">
        <v>5</v>
      </c>
      <c r="P1938" t="s">
        <v>27</v>
      </c>
      <c r="Q1938" t="s">
        <v>3010</v>
      </c>
      <c r="S1938" t="s">
        <v>29</v>
      </c>
    </row>
    <row r="1939" spans="1:19" hidden="1" x14ac:dyDescent="0.2">
      <c r="A1939">
        <v>996</v>
      </c>
      <c r="B1939" t="s">
        <v>3008</v>
      </c>
      <c r="C1939" t="s">
        <v>20</v>
      </c>
      <c r="D1939">
        <v>11.15</v>
      </c>
      <c r="E1939">
        <v>20.100000000000001</v>
      </c>
      <c r="F1939" t="s">
        <v>615</v>
      </c>
      <c r="H1939" t="s">
        <v>23</v>
      </c>
      <c r="I1939" t="s">
        <v>656</v>
      </c>
      <c r="K1939"/>
      <c r="L1939" t="s">
        <v>3009</v>
      </c>
      <c r="M1939" t="s">
        <v>120</v>
      </c>
      <c r="N1939">
        <v>5</v>
      </c>
      <c r="P1939" t="s">
        <v>27</v>
      </c>
      <c r="Q1939" t="s">
        <v>3010</v>
      </c>
      <c r="S1939" t="s">
        <v>29</v>
      </c>
    </row>
    <row r="1940" spans="1:19" hidden="1" x14ac:dyDescent="0.2">
      <c r="A1940">
        <v>997</v>
      </c>
      <c r="B1940" t="s">
        <v>3011</v>
      </c>
      <c r="C1940" t="s">
        <v>20</v>
      </c>
      <c r="D1940">
        <v>11.07</v>
      </c>
      <c r="E1940">
        <v>25</v>
      </c>
      <c r="F1940" t="s">
        <v>209</v>
      </c>
      <c r="G1940" t="s">
        <v>55</v>
      </c>
      <c r="H1940" t="s">
        <v>46</v>
      </c>
      <c r="I1940" t="s">
        <v>2971</v>
      </c>
      <c r="K1940"/>
      <c r="L1940" t="s">
        <v>3012</v>
      </c>
      <c r="M1940" t="s">
        <v>120</v>
      </c>
      <c r="N1940">
        <v>5</v>
      </c>
      <c r="P1940" t="s">
        <v>27</v>
      </c>
      <c r="Q1940" t="s">
        <v>3013</v>
      </c>
      <c r="S1940" t="s">
        <v>29</v>
      </c>
    </row>
    <row r="1941" spans="1:19" hidden="1" x14ac:dyDescent="0.2">
      <c r="A1941">
        <v>998</v>
      </c>
      <c r="B1941" t="s">
        <v>3014</v>
      </c>
      <c r="C1941" t="s">
        <v>20</v>
      </c>
      <c r="D1941">
        <v>8.65</v>
      </c>
      <c r="E1941">
        <v>20</v>
      </c>
      <c r="F1941" t="s">
        <v>198</v>
      </c>
      <c r="G1941" t="s">
        <v>55</v>
      </c>
      <c r="H1941" t="s">
        <v>23</v>
      </c>
      <c r="I1941" t="s">
        <v>199</v>
      </c>
      <c r="K1941"/>
      <c r="L1941" t="s">
        <v>3015</v>
      </c>
      <c r="M1941" t="s">
        <v>26</v>
      </c>
      <c r="N1941">
        <v>2</v>
      </c>
      <c r="P1941" t="s">
        <v>27</v>
      </c>
      <c r="Q1941" t="s">
        <v>3016</v>
      </c>
      <c r="S1941" t="s">
        <v>29</v>
      </c>
    </row>
    <row r="1942" spans="1:19" hidden="1" x14ac:dyDescent="0.2">
      <c r="A1942">
        <v>1004</v>
      </c>
      <c r="B1942" t="s">
        <v>3017</v>
      </c>
      <c r="C1942" t="s">
        <v>20</v>
      </c>
      <c r="D1942">
        <v>9.67</v>
      </c>
      <c r="E1942">
        <v>20</v>
      </c>
      <c r="F1942" t="s">
        <v>198</v>
      </c>
      <c r="G1942" t="s">
        <v>55</v>
      </c>
      <c r="H1942" t="s">
        <v>23</v>
      </c>
      <c r="I1942" t="s">
        <v>199</v>
      </c>
      <c r="K1942"/>
      <c r="L1942" t="s">
        <v>3018</v>
      </c>
      <c r="M1942" t="s">
        <v>26</v>
      </c>
      <c r="N1942">
        <v>2</v>
      </c>
      <c r="P1942" t="s">
        <v>27</v>
      </c>
      <c r="Q1942" t="s">
        <v>3019</v>
      </c>
      <c r="S1942" t="s">
        <v>29</v>
      </c>
    </row>
    <row r="1943" spans="1:19" hidden="1" x14ac:dyDescent="0.2">
      <c r="A1943">
        <v>1005</v>
      </c>
      <c r="B1943" t="s">
        <v>3020</v>
      </c>
      <c r="C1943" t="s">
        <v>20</v>
      </c>
      <c r="D1943">
        <v>11.19</v>
      </c>
      <c r="E1943">
        <v>30</v>
      </c>
      <c r="F1943" t="s">
        <v>209</v>
      </c>
      <c r="G1943" t="s">
        <v>55</v>
      </c>
      <c r="H1943" t="s">
        <v>46</v>
      </c>
      <c r="I1943" t="s">
        <v>2970</v>
      </c>
      <c r="K1943"/>
      <c r="L1943" t="s">
        <v>3021</v>
      </c>
      <c r="M1943" t="s">
        <v>120</v>
      </c>
      <c r="N1943">
        <v>5</v>
      </c>
      <c r="P1943" t="s">
        <v>27</v>
      </c>
      <c r="Q1943" t="s">
        <v>3022</v>
      </c>
      <c r="S1943" t="s">
        <v>29</v>
      </c>
    </row>
    <row r="1944" spans="1:19" hidden="1" x14ac:dyDescent="0.2">
      <c r="A1944">
        <v>1005</v>
      </c>
      <c r="B1944" t="s">
        <v>3020</v>
      </c>
      <c r="C1944" t="s">
        <v>20</v>
      </c>
      <c r="D1944">
        <v>10.57</v>
      </c>
      <c r="E1944">
        <v>59.6</v>
      </c>
      <c r="F1944" t="s">
        <v>209</v>
      </c>
      <c r="G1944" t="s">
        <v>55</v>
      </c>
      <c r="H1944" t="s">
        <v>46</v>
      </c>
      <c r="I1944" t="s">
        <v>2970</v>
      </c>
      <c r="K1944"/>
      <c r="L1944" t="s">
        <v>3021</v>
      </c>
      <c r="M1944" t="s">
        <v>120</v>
      </c>
      <c r="N1944">
        <v>5</v>
      </c>
      <c r="P1944" t="s">
        <v>27</v>
      </c>
      <c r="Q1944" t="s">
        <v>3022</v>
      </c>
      <c r="S1944" t="s">
        <v>29</v>
      </c>
    </row>
    <row r="1945" spans="1:19" hidden="1" x14ac:dyDescent="0.2">
      <c r="A1945">
        <v>1008</v>
      </c>
      <c r="B1945" t="s">
        <v>3023</v>
      </c>
      <c r="C1945" t="s">
        <v>20</v>
      </c>
      <c r="D1945">
        <v>10.16</v>
      </c>
      <c r="F1945" t="s">
        <v>3024</v>
      </c>
      <c r="G1945" t="s">
        <v>189</v>
      </c>
      <c r="H1945" t="s">
        <v>46</v>
      </c>
      <c r="I1945" t="s">
        <v>3025</v>
      </c>
      <c r="K1945"/>
      <c r="L1945" t="s">
        <v>3026</v>
      </c>
      <c r="M1945" t="s">
        <v>26</v>
      </c>
      <c r="N1945">
        <v>2</v>
      </c>
      <c r="P1945" t="s">
        <v>27</v>
      </c>
      <c r="Q1945" t="s">
        <v>3027</v>
      </c>
      <c r="S1945" t="s">
        <v>29</v>
      </c>
    </row>
    <row r="1946" spans="1:19" hidden="1" x14ac:dyDescent="0.2">
      <c r="A1946">
        <v>1008</v>
      </c>
      <c r="B1946" t="s">
        <v>3023</v>
      </c>
      <c r="C1946" t="s">
        <v>73</v>
      </c>
      <c r="D1946" t="s">
        <v>3028</v>
      </c>
      <c r="F1946" t="s">
        <v>3024</v>
      </c>
      <c r="G1946" t="s">
        <v>189</v>
      </c>
      <c r="H1946" t="s">
        <v>23</v>
      </c>
      <c r="I1946" t="s">
        <v>3025</v>
      </c>
      <c r="K1946"/>
      <c r="L1946" t="s">
        <v>3026</v>
      </c>
      <c r="M1946" t="s">
        <v>26</v>
      </c>
      <c r="N1946">
        <v>2</v>
      </c>
      <c r="P1946" t="s">
        <v>27</v>
      </c>
      <c r="Q1946" t="s">
        <v>3027</v>
      </c>
      <c r="S1946" t="s">
        <v>29</v>
      </c>
    </row>
    <row r="1947" spans="1:19" hidden="1" x14ac:dyDescent="0.2">
      <c r="A1947">
        <v>1009</v>
      </c>
      <c r="B1947" t="s">
        <v>3029</v>
      </c>
      <c r="C1947" t="s">
        <v>20</v>
      </c>
      <c r="D1947">
        <v>10.41</v>
      </c>
      <c r="E1947">
        <v>26.5</v>
      </c>
      <c r="F1947" t="s">
        <v>62</v>
      </c>
      <c r="G1947" t="s">
        <v>55</v>
      </c>
      <c r="H1947" t="s">
        <v>46</v>
      </c>
      <c r="I1947" t="s">
        <v>914</v>
      </c>
      <c r="K1947"/>
      <c r="L1947" t="s">
        <v>3030</v>
      </c>
      <c r="M1947" t="s">
        <v>26</v>
      </c>
      <c r="N1947">
        <v>2</v>
      </c>
      <c r="P1947" t="s">
        <v>27</v>
      </c>
      <c r="Q1947" t="s">
        <v>3031</v>
      </c>
      <c r="S1947" t="s">
        <v>29</v>
      </c>
    </row>
    <row r="1948" spans="1:19" hidden="1" x14ac:dyDescent="0.2">
      <c r="A1948">
        <v>1010</v>
      </c>
      <c r="B1948" t="s">
        <v>3032</v>
      </c>
      <c r="C1948" t="s">
        <v>48</v>
      </c>
      <c r="D1948">
        <v>3.1</v>
      </c>
      <c r="E1948" t="s">
        <v>363</v>
      </c>
      <c r="F1948" t="s">
        <v>3033</v>
      </c>
      <c r="G1948" t="s">
        <v>567</v>
      </c>
      <c r="H1948" t="s">
        <v>23</v>
      </c>
      <c r="I1948" t="s">
        <v>3034</v>
      </c>
      <c r="K1948"/>
      <c r="L1948" t="s">
        <v>3035</v>
      </c>
      <c r="M1948" t="s">
        <v>26</v>
      </c>
      <c r="N1948">
        <v>2</v>
      </c>
      <c r="P1948" t="s">
        <v>27</v>
      </c>
      <c r="Q1948" t="s">
        <v>3036</v>
      </c>
      <c r="S1948" t="s">
        <v>50</v>
      </c>
    </row>
    <row r="1949" spans="1:19" hidden="1" x14ac:dyDescent="0.2">
      <c r="A1949">
        <v>1011</v>
      </c>
      <c r="B1949" t="s">
        <v>3037</v>
      </c>
      <c r="C1949" t="s">
        <v>20</v>
      </c>
      <c r="D1949" t="s">
        <v>3038</v>
      </c>
      <c r="E1949" t="s">
        <v>3039</v>
      </c>
      <c r="F1949" t="s">
        <v>3040</v>
      </c>
      <c r="G1949" t="s">
        <v>31</v>
      </c>
      <c r="H1949" t="s">
        <v>23</v>
      </c>
      <c r="I1949" t="s">
        <v>3041</v>
      </c>
      <c r="K1949"/>
      <c r="L1949" t="s">
        <v>3042</v>
      </c>
      <c r="M1949" t="s">
        <v>120</v>
      </c>
      <c r="N1949">
        <v>5</v>
      </c>
      <c r="P1949" t="s">
        <v>27</v>
      </c>
      <c r="Q1949" t="s">
        <v>3043</v>
      </c>
      <c r="S1949" t="s">
        <v>29</v>
      </c>
    </row>
    <row r="1950" spans="1:19" hidden="1" x14ac:dyDescent="0.2">
      <c r="A1950">
        <v>1011</v>
      </c>
      <c r="B1950" t="s">
        <v>3037</v>
      </c>
      <c r="C1950" t="s">
        <v>73</v>
      </c>
      <c r="D1950">
        <v>3.21</v>
      </c>
      <c r="E1950" t="s">
        <v>3039</v>
      </c>
      <c r="F1950" t="s">
        <v>3040</v>
      </c>
      <c r="G1950" t="s">
        <v>31</v>
      </c>
      <c r="H1950" t="s">
        <v>46</v>
      </c>
      <c r="I1950" t="s">
        <v>3041</v>
      </c>
      <c r="K1950"/>
      <c r="L1950" t="s">
        <v>3042</v>
      </c>
      <c r="M1950" t="s">
        <v>120</v>
      </c>
      <c r="N1950">
        <v>5</v>
      </c>
      <c r="P1950" t="s">
        <v>27</v>
      </c>
      <c r="Q1950" t="s">
        <v>3043</v>
      </c>
      <c r="S1950" t="s">
        <v>29</v>
      </c>
    </row>
    <row r="1951" spans="1:19" hidden="1" x14ac:dyDescent="0.2">
      <c r="A1951">
        <v>1012</v>
      </c>
      <c r="B1951" t="s">
        <v>3044</v>
      </c>
      <c r="C1951" t="s">
        <v>20</v>
      </c>
      <c r="D1951">
        <v>10.18</v>
      </c>
      <c r="E1951">
        <v>30</v>
      </c>
      <c r="F1951" t="s">
        <v>209</v>
      </c>
      <c r="G1951" t="s">
        <v>55</v>
      </c>
      <c r="H1951" t="s">
        <v>46</v>
      </c>
      <c r="I1951" t="s">
        <v>2970</v>
      </c>
      <c r="K1951"/>
      <c r="L1951" t="s">
        <v>3045</v>
      </c>
      <c r="M1951" t="s">
        <v>26</v>
      </c>
      <c r="N1951">
        <v>2</v>
      </c>
      <c r="P1951" t="s">
        <v>27</v>
      </c>
      <c r="Q1951" t="s">
        <v>3046</v>
      </c>
      <c r="S1951" t="s">
        <v>29</v>
      </c>
    </row>
    <row r="1952" spans="1:19" hidden="1" x14ac:dyDescent="0.2">
      <c r="A1952">
        <v>1013</v>
      </c>
      <c r="B1952" t="s">
        <v>3047</v>
      </c>
      <c r="C1952" t="s">
        <v>20</v>
      </c>
      <c r="D1952">
        <v>10.7</v>
      </c>
      <c r="E1952">
        <v>30</v>
      </c>
      <c r="F1952" t="s">
        <v>209</v>
      </c>
      <c r="G1952" t="s">
        <v>55</v>
      </c>
      <c r="H1952" t="s">
        <v>46</v>
      </c>
      <c r="I1952" t="s">
        <v>2970</v>
      </c>
      <c r="K1952"/>
      <c r="L1952" t="s">
        <v>3048</v>
      </c>
      <c r="M1952" t="s">
        <v>26</v>
      </c>
      <c r="N1952">
        <v>2</v>
      </c>
      <c r="P1952" t="s">
        <v>27</v>
      </c>
      <c r="Q1952" t="s">
        <v>3049</v>
      </c>
      <c r="S1952" t="s">
        <v>29</v>
      </c>
    </row>
    <row r="1953" spans="1:19" hidden="1" x14ac:dyDescent="0.2">
      <c r="A1953">
        <v>1014</v>
      </c>
      <c r="B1953" t="s">
        <v>3050</v>
      </c>
      <c r="C1953" t="s">
        <v>20</v>
      </c>
      <c r="D1953">
        <v>11.18</v>
      </c>
      <c r="E1953">
        <v>30</v>
      </c>
      <c r="F1953" t="s">
        <v>209</v>
      </c>
      <c r="G1953" t="s">
        <v>55</v>
      </c>
      <c r="H1953" t="s">
        <v>46</v>
      </c>
      <c r="I1953" t="s">
        <v>2970</v>
      </c>
      <c r="K1953"/>
      <c r="L1953" t="s">
        <v>3051</v>
      </c>
      <c r="M1953" t="s">
        <v>120</v>
      </c>
      <c r="N1953">
        <v>5</v>
      </c>
      <c r="P1953" t="s">
        <v>27</v>
      </c>
      <c r="Q1953" t="s">
        <v>3052</v>
      </c>
      <c r="S1953" t="s">
        <v>29</v>
      </c>
    </row>
    <row r="1954" spans="1:19" hidden="1" x14ac:dyDescent="0.2">
      <c r="A1954">
        <v>1014</v>
      </c>
      <c r="B1954" t="s">
        <v>3050</v>
      </c>
      <c r="C1954" t="s">
        <v>20</v>
      </c>
      <c r="D1954">
        <v>10.48</v>
      </c>
      <c r="E1954">
        <v>59.6</v>
      </c>
      <c r="F1954" t="s">
        <v>209</v>
      </c>
      <c r="G1954" t="s">
        <v>55</v>
      </c>
      <c r="H1954" t="s">
        <v>46</v>
      </c>
      <c r="I1954" t="s">
        <v>2970</v>
      </c>
      <c r="K1954"/>
      <c r="L1954" t="s">
        <v>3051</v>
      </c>
      <c r="M1954" t="s">
        <v>120</v>
      </c>
      <c r="N1954">
        <v>5</v>
      </c>
      <c r="P1954" t="s">
        <v>27</v>
      </c>
      <c r="Q1954" t="s">
        <v>3052</v>
      </c>
      <c r="S1954" t="s">
        <v>29</v>
      </c>
    </row>
    <row r="1955" spans="1:19" hidden="1" x14ac:dyDescent="0.2">
      <c r="A1955">
        <v>1014</v>
      </c>
      <c r="B1955" t="s">
        <v>3050</v>
      </c>
      <c r="C1955" t="s">
        <v>20</v>
      </c>
      <c r="D1955">
        <v>10.45</v>
      </c>
      <c r="E1955">
        <v>59.6</v>
      </c>
      <c r="F1955" t="s">
        <v>209</v>
      </c>
      <c r="G1955" t="s">
        <v>55</v>
      </c>
      <c r="H1955" t="s">
        <v>46</v>
      </c>
      <c r="I1955" t="s">
        <v>2970</v>
      </c>
      <c r="K1955"/>
      <c r="L1955" t="s">
        <v>3051</v>
      </c>
      <c r="M1955" t="s">
        <v>120</v>
      </c>
      <c r="N1955">
        <v>5</v>
      </c>
      <c r="P1955" t="s">
        <v>27</v>
      </c>
      <c r="Q1955" t="s">
        <v>3052</v>
      </c>
      <c r="S1955" t="s">
        <v>29</v>
      </c>
    </row>
    <row r="1956" spans="1:19" hidden="1" x14ac:dyDescent="0.2">
      <c r="A1956">
        <v>1014</v>
      </c>
      <c r="B1956" t="s">
        <v>3050</v>
      </c>
      <c r="C1956" t="s">
        <v>20</v>
      </c>
      <c r="D1956">
        <v>11.07</v>
      </c>
      <c r="E1956">
        <v>25</v>
      </c>
      <c r="F1956" t="s">
        <v>79</v>
      </c>
      <c r="G1956" t="s">
        <v>63</v>
      </c>
      <c r="H1956" t="s">
        <v>46</v>
      </c>
      <c r="I1956" t="s">
        <v>196</v>
      </c>
      <c r="K1956"/>
      <c r="L1956" t="s">
        <v>3051</v>
      </c>
      <c r="M1956" t="s">
        <v>120</v>
      </c>
      <c r="N1956">
        <v>5</v>
      </c>
      <c r="P1956" t="s">
        <v>27</v>
      </c>
      <c r="Q1956" t="s">
        <v>3052</v>
      </c>
      <c r="S1956" t="s">
        <v>29</v>
      </c>
    </row>
    <row r="1957" spans="1:19" hidden="1" x14ac:dyDescent="0.2">
      <c r="A1957">
        <v>1016</v>
      </c>
      <c r="B1957" t="s">
        <v>3053</v>
      </c>
      <c r="C1957" t="s">
        <v>20</v>
      </c>
      <c r="D1957">
        <v>11.04</v>
      </c>
      <c r="E1957">
        <v>30</v>
      </c>
      <c r="F1957" t="s">
        <v>209</v>
      </c>
      <c r="G1957" t="s">
        <v>55</v>
      </c>
      <c r="H1957" t="s">
        <v>46</v>
      </c>
      <c r="I1957" t="s">
        <v>2970</v>
      </c>
      <c r="K1957"/>
      <c r="L1957" t="s">
        <v>3054</v>
      </c>
      <c r="M1957" t="s">
        <v>26</v>
      </c>
      <c r="N1957">
        <v>2</v>
      </c>
      <c r="P1957" t="s">
        <v>27</v>
      </c>
      <c r="Q1957" t="s">
        <v>3055</v>
      </c>
      <c r="S1957" t="s">
        <v>29</v>
      </c>
    </row>
    <row r="1958" spans="1:19" hidden="1" x14ac:dyDescent="0.2">
      <c r="A1958">
        <v>1016</v>
      </c>
      <c r="B1958" t="s">
        <v>3053</v>
      </c>
      <c r="C1958" t="s">
        <v>20</v>
      </c>
      <c r="D1958">
        <v>10.26</v>
      </c>
      <c r="E1958">
        <v>59.6</v>
      </c>
      <c r="F1958" t="s">
        <v>209</v>
      </c>
      <c r="G1958" t="s">
        <v>55</v>
      </c>
      <c r="H1958" t="s">
        <v>46</v>
      </c>
      <c r="I1958" t="s">
        <v>2970</v>
      </c>
      <c r="K1958"/>
      <c r="L1958" t="s">
        <v>3054</v>
      </c>
      <c r="M1958" t="s">
        <v>26</v>
      </c>
      <c r="N1958">
        <v>2</v>
      </c>
      <c r="P1958" t="s">
        <v>27</v>
      </c>
      <c r="Q1958" t="s">
        <v>3055</v>
      </c>
      <c r="S1958" t="s">
        <v>29</v>
      </c>
    </row>
    <row r="1959" spans="1:19" hidden="1" x14ac:dyDescent="0.2">
      <c r="A1959">
        <v>1018</v>
      </c>
      <c r="B1959" t="s">
        <v>3056</v>
      </c>
      <c r="C1959" t="s">
        <v>20</v>
      </c>
      <c r="D1959">
        <v>5.25</v>
      </c>
      <c r="E1959">
        <v>18</v>
      </c>
      <c r="F1959" t="s">
        <v>209</v>
      </c>
      <c r="G1959" t="s">
        <v>55</v>
      </c>
      <c r="H1959" t="s">
        <v>46</v>
      </c>
      <c r="I1959" t="s">
        <v>56</v>
      </c>
      <c r="K1959"/>
      <c r="L1959" t="s">
        <v>3057</v>
      </c>
      <c r="M1959" t="s">
        <v>120</v>
      </c>
      <c r="N1959">
        <v>5</v>
      </c>
      <c r="P1959" t="s">
        <v>27</v>
      </c>
      <c r="Q1959" t="s">
        <v>3058</v>
      </c>
      <c r="S1959" t="s">
        <v>29</v>
      </c>
    </row>
    <row r="1960" spans="1:19" hidden="1" x14ac:dyDescent="0.2">
      <c r="A1960">
        <v>1018</v>
      </c>
      <c r="B1960" t="s">
        <v>3056</v>
      </c>
      <c r="C1960" t="s">
        <v>20</v>
      </c>
      <c r="D1960">
        <v>5.21</v>
      </c>
      <c r="E1960">
        <v>25</v>
      </c>
      <c r="F1960" t="s">
        <v>410</v>
      </c>
      <c r="G1960" t="s">
        <v>55</v>
      </c>
      <c r="H1960" t="s">
        <v>46</v>
      </c>
      <c r="I1960" t="s">
        <v>3059</v>
      </c>
      <c r="K1960"/>
      <c r="L1960" t="s">
        <v>3057</v>
      </c>
      <c r="M1960" t="s">
        <v>120</v>
      </c>
      <c r="N1960">
        <v>5</v>
      </c>
      <c r="P1960" t="s">
        <v>27</v>
      </c>
      <c r="Q1960" t="s">
        <v>3058</v>
      </c>
      <c r="S1960" t="s">
        <v>29</v>
      </c>
    </row>
    <row r="1961" spans="1:19" hidden="1" x14ac:dyDescent="0.2">
      <c r="A1961">
        <v>1018</v>
      </c>
      <c r="B1961" t="s">
        <v>3056</v>
      </c>
      <c r="C1961" t="s">
        <v>20</v>
      </c>
      <c r="D1961">
        <v>5.32</v>
      </c>
      <c r="E1961">
        <v>20</v>
      </c>
      <c r="F1961" t="s">
        <v>3060</v>
      </c>
      <c r="G1961" t="s">
        <v>55</v>
      </c>
      <c r="H1961" t="s">
        <v>46</v>
      </c>
      <c r="I1961" t="s">
        <v>348</v>
      </c>
      <c r="K1961"/>
      <c r="L1961" t="s">
        <v>3057</v>
      </c>
      <c r="M1961" t="s">
        <v>120</v>
      </c>
      <c r="N1961">
        <v>5</v>
      </c>
      <c r="P1961" t="s">
        <v>27</v>
      </c>
      <c r="Q1961" t="s">
        <v>3058</v>
      </c>
      <c r="S1961" t="s">
        <v>29</v>
      </c>
    </row>
    <row r="1962" spans="1:19" hidden="1" x14ac:dyDescent="0.2">
      <c r="A1962">
        <v>1018</v>
      </c>
      <c r="B1962" t="s">
        <v>3056</v>
      </c>
      <c r="C1962" t="s">
        <v>20</v>
      </c>
      <c r="D1962">
        <v>5.34</v>
      </c>
      <c r="E1962">
        <v>18</v>
      </c>
      <c r="F1962" t="s">
        <v>3061</v>
      </c>
      <c r="G1962" t="s">
        <v>1427</v>
      </c>
      <c r="H1962" t="s">
        <v>46</v>
      </c>
      <c r="I1962" t="s">
        <v>1428</v>
      </c>
      <c r="K1962"/>
      <c r="L1962" t="s">
        <v>3057</v>
      </c>
      <c r="M1962" t="s">
        <v>120</v>
      </c>
      <c r="N1962">
        <v>5</v>
      </c>
      <c r="P1962" t="s">
        <v>27</v>
      </c>
      <c r="Q1962" t="s">
        <v>3058</v>
      </c>
      <c r="S1962" t="s">
        <v>29</v>
      </c>
    </row>
    <row r="1963" spans="1:19" hidden="1" x14ac:dyDescent="0.2">
      <c r="A1963">
        <v>1018</v>
      </c>
      <c r="B1963" t="s">
        <v>3056</v>
      </c>
      <c r="C1963" t="s">
        <v>20</v>
      </c>
      <c r="D1963">
        <v>5.19</v>
      </c>
      <c r="E1963">
        <v>20</v>
      </c>
      <c r="F1963" t="s">
        <v>3062</v>
      </c>
      <c r="G1963" t="s">
        <v>55</v>
      </c>
      <c r="H1963" t="s">
        <v>46</v>
      </c>
      <c r="I1963" t="s">
        <v>2385</v>
      </c>
      <c r="K1963"/>
      <c r="L1963" t="s">
        <v>3057</v>
      </c>
      <c r="M1963" t="s">
        <v>120</v>
      </c>
      <c r="N1963">
        <v>5</v>
      </c>
      <c r="P1963" t="s">
        <v>27</v>
      </c>
      <c r="Q1963" t="s">
        <v>3058</v>
      </c>
      <c r="S1963" t="s">
        <v>29</v>
      </c>
    </row>
    <row r="1964" spans="1:19" hidden="1" x14ac:dyDescent="0.2">
      <c r="A1964">
        <v>1018</v>
      </c>
      <c r="B1964" t="s">
        <v>3056</v>
      </c>
      <c r="C1964" t="s">
        <v>20</v>
      </c>
      <c r="D1964">
        <v>5.17</v>
      </c>
      <c r="E1964" t="s">
        <v>1620</v>
      </c>
      <c r="F1964" t="s">
        <v>3063</v>
      </c>
      <c r="G1964" t="s">
        <v>63</v>
      </c>
      <c r="H1964" t="s">
        <v>46</v>
      </c>
      <c r="I1964" t="s">
        <v>3064</v>
      </c>
      <c r="K1964"/>
      <c r="L1964" t="s">
        <v>3057</v>
      </c>
      <c r="M1964" t="s">
        <v>120</v>
      </c>
      <c r="N1964">
        <v>5</v>
      </c>
      <c r="P1964" t="s">
        <v>27</v>
      </c>
      <c r="Q1964" t="s">
        <v>3058</v>
      </c>
      <c r="S1964" t="s">
        <v>29</v>
      </c>
    </row>
    <row r="1965" spans="1:19" hidden="1" x14ac:dyDescent="0.2">
      <c r="A1965">
        <v>1018</v>
      </c>
      <c r="B1965" t="s">
        <v>3056</v>
      </c>
      <c r="C1965" t="s">
        <v>20</v>
      </c>
      <c r="D1965">
        <v>5.29</v>
      </c>
      <c r="E1965" t="s">
        <v>3065</v>
      </c>
      <c r="F1965" t="s">
        <v>3066</v>
      </c>
      <c r="G1965" t="s">
        <v>31</v>
      </c>
      <c r="H1965" t="s">
        <v>46</v>
      </c>
      <c r="I1965" t="s">
        <v>3067</v>
      </c>
      <c r="K1965"/>
      <c r="L1965" t="s">
        <v>3057</v>
      </c>
      <c r="M1965" t="s">
        <v>120</v>
      </c>
      <c r="N1965">
        <v>5</v>
      </c>
      <c r="P1965" t="s">
        <v>27</v>
      </c>
      <c r="Q1965" t="s">
        <v>3058</v>
      </c>
      <c r="S1965" t="s">
        <v>29</v>
      </c>
    </row>
    <row r="1966" spans="1:19" hidden="1" x14ac:dyDescent="0.2">
      <c r="A1966">
        <v>1018</v>
      </c>
      <c r="B1966" t="s">
        <v>3056</v>
      </c>
      <c r="C1966" t="s">
        <v>20</v>
      </c>
      <c r="D1966">
        <v>5.25</v>
      </c>
      <c r="E1966">
        <v>25</v>
      </c>
      <c r="F1966" t="s">
        <v>3068</v>
      </c>
      <c r="G1966" t="s">
        <v>63</v>
      </c>
      <c r="H1966" t="s">
        <v>46</v>
      </c>
      <c r="I1966" t="s">
        <v>3069</v>
      </c>
      <c r="K1966"/>
      <c r="L1966" t="s">
        <v>3057</v>
      </c>
      <c r="M1966" t="s">
        <v>120</v>
      </c>
      <c r="N1966">
        <v>5</v>
      </c>
      <c r="P1966" t="s">
        <v>27</v>
      </c>
      <c r="Q1966" t="s">
        <v>3058</v>
      </c>
      <c r="S1966" t="s">
        <v>29</v>
      </c>
    </row>
    <row r="1967" spans="1:19" hidden="1" x14ac:dyDescent="0.2">
      <c r="A1967">
        <v>1018</v>
      </c>
      <c r="B1967" t="s">
        <v>3056</v>
      </c>
      <c r="C1967" t="s">
        <v>20</v>
      </c>
      <c r="D1967">
        <v>5.18</v>
      </c>
      <c r="E1967">
        <v>25</v>
      </c>
      <c r="F1967" t="s">
        <v>3068</v>
      </c>
      <c r="G1967" t="s">
        <v>55</v>
      </c>
      <c r="H1967" t="s">
        <v>46</v>
      </c>
      <c r="I1967" t="s">
        <v>3070</v>
      </c>
      <c r="K1967"/>
      <c r="L1967" t="s">
        <v>3057</v>
      </c>
      <c r="M1967" t="s">
        <v>120</v>
      </c>
      <c r="N1967">
        <v>5</v>
      </c>
      <c r="P1967" t="s">
        <v>27</v>
      </c>
      <c r="Q1967" t="s">
        <v>3058</v>
      </c>
      <c r="S1967" t="s">
        <v>29</v>
      </c>
    </row>
    <row r="1968" spans="1:19" hidden="1" x14ac:dyDescent="0.2">
      <c r="A1968">
        <v>1018</v>
      </c>
      <c r="B1968" t="s">
        <v>3056</v>
      </c>
      <c r="C1968" t="s">
        <v>20</v>
      </c>
      <c r="D1968">
        <v>5.25</v>
      </c>
      <c r="E1968">
        <v>25</v>
      </c>
      <c r="F1968" t="s">
        <v>3068</v>
      </c>
      <c r="G1968" t="s">
        <v>55</v>
      </c>
      <c r="H1968" t="s">
        <v>46</v>
      </c>
      <c r="I1968" t="s">
        <v>3071</v>
      </c>
      <c r="K1968"/>
      <c r="L1968" t="s">
        <v>3057</v>
      </c>
      <c r="M1968" t="s">
        <v>120</v>
      </c>
      <c r="N1968">
        <v>5</v>
      </c>
      <c r="P1968" t="s">
        <v>27</v>
      </c>
      <c r="Q1968" t="s">
        <v>3058</v>
      </c>
      <c r="S1968" t="s">
        <v>29</v>
      </c>
    </row>
    <row r="1969" spans="1:19" hidden="1" x14ac:dyDescent="0.2">
      <c r="A1969">
        <v>1018</v>
      </c>
      <c r="B1969" t="s">
        <v>3056</v>
      </c>
      <c r="C1969" t="s">
        <v>20</v>
      </c>
      <c r="D1969">
        <v>5.16</v>
      </c>
      <c r="E1969">
        <v>25.3</v>
      </c>
      <c r="F1969" t="s">
        <v>66</v>
      </c>
      <c r="G1969" t="s">
        <v>31</v>
      </c>
      <c r="H1969" t="s">
        <v>46</v>
      </c>
      <c r="I1969" t="s">
        <v>3072</v>
      </c>
      <c r="K1969"/>
      <c r="L1969" t="s">
        <v>3057</v>
      </c>
      <c r="M1969" t="s">
        <v>120</v>
      </c>
      <c r="N1969">
        <v>5</v>
      </c>
      <c r="P1969" t="s">
        <v>27</v>
      </c>
      <c r="Q1969" t="s">
        <v>3058</v>
      </c>
      <c r="S1969" t="s">
        <v>29</v>
      </c>
    </row>
    <row r="1970" spans="1:19" hidden="1" x14ac:dyDescent="0.2">
      <c r="A1970">
        <v>1018</v>
      </c>
      <c r="B1970" t="s">
        <v>3056</v>
      </c>
      <c r="C1970" t="s">
        <v>20</v>
      </c>
      <c r="D1970">
        <v>5.22</v>
      </c>
      <c r="E1970">
        <v>25</v>
      </c>
      <c r="F1970" t="s">
        <v>3073</v>
      </c>
      <c r="G1970" t="s">
        <v>31</v>
      </c>
      <c r="H1970" t="s">
        <v>46</v>
      </c>
      <c r="I1970" t="s">
        <v>3074</v>
      </c>
      <c r="K1970"/>
      <c r="L1970" t="s">
        <v>3057</v>
      </c>
      <c r="M1970" t="s">
        <v>120</v>
      </c>
      <c r="N1970">
        <v>5</v>
      </c>
      <c r="P1970" t="s">
        <v>27</v>
      </c>
      <c r="Q1970" t="s">
        <v>3058</v>
      </c>
      <c r="S1970" t="s">
        <v>29</v>
      </c>
    </row>
    <row r="1971" spans="1:19" hidden="1" x14ac:dyDescent="0.2">
      <c r="A1971">
        <v>1018</v>
      </c>
      <c r="B1971" t="s">
        <v>3056</v>
      </c>
      <c r="C1971" t="s">
        <v>20</v>
      </c>
      <c r="D1971">
        <v>5.23</v>
      </c>
      <c r="E1971" t="s">
        <v>3075</v>
      </c>
      <c r="F1971" t="s">
        <v>54</v>
      </c>
      <c r="G1971" t="s">
        <v>55</v>
      </c>
      <c r="H1971" t="s">
        <v>46</v>
      </c>
      <c r="I1971" t="s">
        <v>3076</v>
      </c>
      <c r="K1971"/>
      <c r="L1971" t="s">
        <v>3057</v>
      </c>
      <c r="M1971" t="s">
        <v>120</v>
      </c>
      <c r="N1971">
        <v>5</v>
      </c>
      <c r="P1971" t="s">
        <v>27</v>
      </c>
      <c r="Q1971" t="s">
        <v>3058</v>
      </c>
      <c r="S1971" t="s">
        <v>29</v>
      </c>
    </row>
    <row r="1972" spans="1:19" hidden="1" x14ac:dyDescent="0.2">
      <c r="A1972">
        <v>1018</v>
      </c>
      <c r="B1972" t="s">
        <v>3056</v>
      </c>
      <c r="C1972" t="s">
        <v>20</v>
      </c>
      <c r="D1972">
        <v>5.17</v>
      </c>
      <c r="E1972">
        <v>20</v>
      </c>
      <c r="F1972" t="s">
        <v>54</v>
      </c>
      <c r="G1972" t="s">
        <v>55</v>
      </c>
      <c r="H1972" t="s">
        <v>46</v>
      </c>
      <c r="I1972" t="s">
        <v>3077</v>
      </c>
      <c r="K1972"/>
      <c r="L1972" t="s">
        <v>3057</v>
      </c>
      <c r="M1972" t="s">
        <v>120</v>
      </c>
      <c r="N1972">
        <v>5</v>
      </c>
      <c r="P1972" t="s">
        <v>27</v>
      </c>
      <c r="Q1972" t="s">
        <v>3058</v>
      </c>
      <c r="S1972" t="s">
        <v>29</v>
      </c>
    </row>
    <row r="1973" spans="1:19" hidden="1" x14ac:dyDescent="0.2">
      <c r="A1973">
        <v>1018</v>
      </c>
      <c r="B1973" t="s">
        <v>3056</v>
      </c>
      <c r="C1973" t="s">
        <v>20</v>
      </c>
      <c r="D1973">
        <v>5.17</v>
      </c>
      <c r="E1973" t="s">
        <v>3078</v>
      </c>
      <c r="F1973" t="s">
        <v>3079</v>
      </c>
      <c r="G1973" t="s">
        <v>31</v>
      </c>
      <c r="H1973" t="s">
        <v>46</v>
      </c>
      <c r="I1973" t="s">
        <v>3080</v>
      </c>
      <c r="K1973"/>
      <c r="L1973" t="s">
        <v>3057</v>
      </c>
      <c r="M1973" t="s">
        <v>120</v>
      </c>
      <c r="N1973">
        <v>5</v>
      </c>
      <c r="P1973" t="s">
        <v>27</v>
      </c>
      <c r="Q1973" t="s">
        <v>3058</v>
      </c>
      <c r="S1973" t="s">
        <v>29</v>
      </c>
    </row>
    <row r="1974" spans="1:19" hidden="1" x14ac:dyDescent="0.2">
      <c r="A1974">
        <v>1018</v>
      </c>
      <c r="B1974" t="s">
        <v>3056</v>
      </c>
      <c r="C1974" t="s">
        <v>20</v>
      </c>
      <c r="D1974">
        <v>5.44</v>
      </c>
      <c r="E1974">
        <v>5.4</v>
      </c>
      <c r="F1974" t="s">
        <v>3081</v>
      </c>
      <c r="G1974" t="s">
        <v>55</v>
      </c>
      <c r="H1974" t="s">
        <v>46</v>
      </c>
      <c r="I1974" t="s">
        <v>3082</v>
      </c>
      <c r="J1974" t="s">
        <v>43</v>
      </c>
      <c r="K1974"/>
      <c r="L1974" t="s">
        <v>3057</v>
      </c>
      <c r="M1974" t="s">
        <v>120</v>
      </c>
      <c r="N1974">
        <v>5</v>
      </c>
      <c r="P1974" t="s">
        <v>27</v>
      </c>
      <c r="Q1974" t="s">
        <v>3058</v>
      </c>
      <c r="S1974" t="s">
        <v>29</v>
      </c>
    </row>
    <row r="1975" spans="1:19" hidden="1" x14ac:dyDescent="0.2">
      <c r="A1975">
        <v>1018</v>
      </c>
      <c r="B1975" t="s">
        <v>3056</v>
      </c>
      <c r="C1975" t="s">
        <v>20</v>
      </c>
      <c r="D1975">
        <v>5.28</v>
      </c>
      <c r="E1975">
        <v>20</v>
      </c>
      <c r="F1975" t="s">
        <v>3081</v>
      </c>
      <c r="G1975" t="s">
        <v>55</v>
      </c>
      <c r="H1975" t="s">
        <v>46</v>
      </c>
      <c r="I1975" t="s">
        <v>3082</v>
      </c>
      <c r="J1975" t="s">
        <v>43</v>
      </c>
      <c r="K1975"/>
      <c r="L1975" t="s">
        <v>3057</v>
      </c>
      <c r="M1975" t="s">
        <v>120</v>
      </c>
      <c r="N1975">
        <v>5</v>
      </c>
      <c r="P1975" t="s">
        <v>27</v>
      </c>
      <c r="Q1975" t="s">
        <v>3058</v>
      </c>
      <c r="S1975" t="s">
        <v>29</v>
      </c>
    </row>
    <row r="1976" spans="1:19" hidden="1" x14ac:dyDescent="0.2">
      <c r="A1976">
        <v>1018</v>
      </c>
      <c r="B1976" t="s">
        <v>3056</v>
      </c>
      <c r="C1976" t="s">
        <v>20</v>
      </c>
      <c r="D1976">
        <v>5.1100000000000003</v>
      </c>
      <c r="E1976">
        <v>35</v>
      </c>
      <c r="F1976" t="s">
        <v>3081</v>
      </c>
      <c r="G1976" t="s">
        <v>55</v>
      </c>
      <c r="H1976" t="s">
        <v>46</v>
      </c>
      <c r="I1976" t="s">
        <v>3082</v>
      </c>
      <c r="J1976" t="s">
        <v>43</v>
      </c>
      <c r="K1976"/>
      <c r="L1976" t="s">
        <v>3057</v>
      </c>
      <c r="M1976" t="s">
        <v>120</v>
      </c>
      <c r="N1976">
        <v>5</v>
      </c>
      <c r="P1976" t="s">
        <v>27</v>
      </c>
      <c r="Q1976" t="s">
        <v>3058</v>
      </c>
      <c r="S1976" t="s">
        <v>29</v>
      </c>
    </row>
    <row r="1977" spans="1:19" hidden="1" x14ac:dyDescent="0.2">
      <c r="A1977">
        <v>1018</v>
      </c>
      <c r="B1977" t="s">
        <v>3056</v>
      </c>
      <c r="C1977" t="s">
        <v>20</v>
      </c>
      <c r="D1977">
        <v>5.22</v>
      </c>
      <c r="E1977">
        <v>24.3</v>
      </c>
      <c r="F1977" t="s">
        <v>1576</v>
      </c>
      <c r="G1977" t="s">
        <v>31</v>
      </c>
      <c r="H1977" t="s">
        <v>46</v>
      </c>
      <c r="I1977" t="s">
        <v>3083</v>
      </c>
      <c r="K1977"/>
      <c r="L1977" t="s">
        <v>3057</v>
      </c>
      <c r="M1977" t="s">
        <v>120</v>
      </c>
      <c r="N1977">
        <v>5</v>
      </c>
      <c r="P1977" t="s">
        <v>27</v>
      </c>
      <c r="Q1977" t="s">
        <v>3058</v>
      </c>
      <c r="S1977" t="s">
        <v>29</v>
      </c>
    </row>
    <row r="1978" spans="1:19" hidden="1" x14ac:dyDescent="0.2">
      <c r="A1978">
        <v>1019</v>
      </c>
      <c r="B1978" t="s">
        <v>3084</v>
      </c>
      <c r="C1978" t="s">
        <v>20</v>
      </c>
      <c r="D1978">
        <v>4.09</v>
      </c>
      <c r="E1978" t="s">
        <v>363</v>
      </c>
      <c r="F1978" t="s">
        <v>424</v>
      </c>
      <c r="G1978" t="s">
        <v>189</v>
      </c>
      <c r="H1978" t="s">
        <v>23</v>
      </c>
      <c r="I1978" t="s">
        <v>3085</v>
      </c>
      <c r="K1978"/>
      <c r="L1978" t="s">
        <v>3086</v>
      </c>
      <c r="M1978" t="s">
        <v>120</v>
      </c>
      <c r="N1978">
        <v>5</v>
      </c>
      <c r="P1978" t="s">
        <v>27</v>
      </c>
      <c r="Q1978" t="s">
        <v>3087</v>
      </c>
      <c r="S1978" t="s">
        <v>29</v>
      </c>
    </row>
    <row r="1979" spans="1:19" hidden="1" x14ac:dyDescent="0.2">
      <c r="A1979">
        <v>1020</v>
      </c>
      <c r="B1979" t="s">
        <v>3088</v>
      </c>
      <c r="C1979" t="s">
        <v>20</v>
      </c>
      <c r="D1979">
        <v>4.37</v>
      </c>
      <c r="E1979" t="s">
        <v>3075</v>
      </c>
      <c r="F1979" t="s">
        <v>54</v>
      </c>
      <c r="G1979" t="s">
        <v>55</v>
      </c>
      <c r="H1979" t="s">
        <v>46</v>
      </c>
      <c r="I1979" t="s">
        <v>3076</v>
      </c>
      <c r="K1979"/>
      <c r="L1979" t="s">
        <v>3089</v>
      </c>
      <c r="M1979" t="s">
        <v>26</v>
      </c>
      <c r="N1979">
        <v>2</v>
      </c>
      <c r="P1979" t="s">
        <v>27</v>
      </c>
      <c r="Q1979" t="s">
        <v>3090</v>
      </c>
      <c r="S1979" t="s">
        <v>29</v>
      </c>
    </row>
    <row r="1980" spans="1:19" hidden="1" x14ac:dyDescent="0.2">
      <c r="A1980">
        <v>1020</v>
      </c>
      <c r="B1980" t="s">
        <v>3088</v>
      </c>
      <c r="C1980" t="s">
        <v>20</v>
      </c>
      <c r="D1980">
        <v>4.46</v>
      </c>
      <c r="E1980" t="s">
        <v>363</v>
      </c>
      <c r="F1980" t="s">
        <v>62</v>
      </c>
      <c r="G1980" t="s">
        <v>189</v>
      </c>
      <c r="H1980" t="s">
        <v>23</v>
      </c>
      <c r="I1980" t="s">
        <v>3085</v>
      </c>
      <c r="K1980"/>
      <c r="L1980" t="s">
        <v>3089</v>
      </c>
      <c r="M1980" t="s">
        <v>26</v>
      </c>
      <c r="N1980">
        <v>2</v>
      </c>
      <c r="P1980" t="s">
        <v>27</v>
      </c>
      <c r="Q1980" t="s">
        <v>3090</v>
      </c>
      <c r="S1980" t="s">
        <v>29</v>
      </c>
    </row>
    <row r="1981" spans="1:19" hidden="1" x14ac:dyDescent="0.2">
      <c r="A1981">
        <v>1021</v>
      </c>
      <c r="B1981" t="s">
        <v>3091</v>
      </c>
      <c r="C1981" t="s">
        <v>20</v>
      </c>
      <c r="D1981">
        <v>5.87</v>
      </c>
      <c r="E1981" t="s">
        <v>363</v>
      </c>
      <c r="F1981" t="s">
        <v>62</v>
      </c>
      <c r="G1981" t="s">
        <v>189</v>
      </c>
      <c r="H1981" t="s">
        <v>23</v>
      </c>
      <c r="I1981" t="s">
        <v>3085</v>
      </c>
      <c r="K1981"/>
      <c r="L1981" t="s">
        <v>3092</v>
      </c>
      <c r="M1981" t="s">
        <v>120</v>
      </c>
      <c r="N1981">
        <v>5</v>
      </c>
      <c r="P1981" t="s">
        <v>27</v>
      </c>
      <c r="Q1981" t="s">
        <v>3093</v>
      </c>
      <c r="S1981" t="s">
        <v>29</v>
      </c>
    </row>
    <row r="1982" spans="1:19" hidden="1" x14ac:dyDescent="0.2">
      <c r="A1982">
        <v>1022</v>
      </c>
      <c r="B1982" t="s">
        <v>3094</v>
      </c>
      <c r="C1982" t="s">
        <v>20</v>
      </c>
      <c r="D1982">
        <v>3.18</v>
      </c>
      <c r="E1982">
        <v>25</v>
      </c>
      <c r="F1982" t="s">
        <v>66</v>
      </c>
      <c r="G1982" t="s">
        <v>71</v>
      </c>
      <c r="H1982" t="s">
        <v>46</v>
      </c>
      <c r="I1982" t="s">
        <v>305</v>
      </c>
      <c r="K1982"/>
      <c r="L1982" t="s">
        <v>3095</v>
      </c>
      <c r="M1982" t="s">
        <v>120</v>
      </c>
      <c r="N1982">
        <v>5</v>
      </c>
      <c r="P1982" t="s">
        <v>27</v>
      </c>
      <c r="Q1982" t="s">
        <v>3096</v>
      </c>
      <c r="S1982" t="s">
        <v>29</v>
      </c>
    </row>
    <row r="1983" spans="1:19" hidden="1" x14ac:dyDescent="0.2">
      <c r="A1983">
        <v>1023</v>
      </c>
      <c r="B1983" t="s">
        <v>3097</v>
      </c>
      <c r="C1983" t="s">
        <v>20</v>
      </c>
      <c r="D1983">
        <v>7.12</v>
      </c>
      <c r="E1983" t="s">
        <v>363</v>
      </c>
      <c r="F1983" t="s">
        <v>79</v>
      </c>
      <c r="G1983" t="s">
        <v>189</v>
      </c>
      <c r="H1983" t="s">
        <v>23</v>
      </c>
      <c r="I1983" t="s">
        <v>3085</v>
      </c>
      <c r="K1983"/>
      <c r="L1983" t="s">
        <v>3098</v>
      </c>
      <c r="M1983" t="s">
        <v>26</v>
      </c>
      <c r="N1983">
        <v>2</v>
      </c>
      <c r="P1983" t="s">
        <v>27</v>
      </c>
      <c r="Q1983" t="s">
        <v>3099</v>
      </c>
      <c r="S1983" t="s">
        <v>29</v>
      </c>
    </row>
    <row r="1984" spans="1:19" hidden="1" x14ac:dyDescent="0.2">
      <c r="A1984">
        <v>1024</v>
      </c>
      <c r="B1984" t="s">
        <v>3100</v>
      </c>
      <c r="C1984" t="s">
        <v>20</v>
      </c>
      <c r="D1984">
        <v>11.03</v>
      </c>
      <c r="E1984" t="s">
        <v>3101</v>
      </c>
      <c r="F1984" t="s">
        <v>62</v>
      </c>
      <c r="G1984" t="s">
        <v>189</v>
      </c>
      <c r="H1984" t="s">
        <v>23</v>
      </c>
      <c r="I1984" t="s">
        <v>3085</v>
      </c>
      <c r="K1984"/>
      <c r="L1984" t="s">
        <v>3102</v>
      </c>
      <c r="M1984" t="s">
        <v>26</v>
      </c>
      <c r="N1984">
        <v>2</v>
      </c>
      <c r="P1984" t="s">
        <v>27</v>
      </c>
      <c r="Q1984" t="s">
        <v>3103</v>
      </c>
      <c r="S1984" t="s">
        <v>29</v>
      </c>
    </row>
    <row r="1985" spans="1:19" hidden="1" x14ac:dyDescent="0.2">
      <c r="A1985">
        <v>1025</v>
      </c>
      <c r="B1985" t="s">
        <v>3104</v>
      </c>
      <c r="C1985" t="s">
        <v>20</v>
      </c>
      <c r="D1985">
        <v>6.82</v>
      </c>
      <c r="E1985">
        <v>20</v>
      </c>
      <c r="F1985" t="s">
        <v>3062</v>
      </c>
      <c r="G1985" t="s">
        <v>55</v>
      </c>
      <c r="H1985" t="s">
        <v>46</v>
      </c>
      <c r="I1985" t="s">
        <v>2385</v>
      </c>
      <c r="K1985"/>
      <c r="L1985" t="s">
        <v>3105</v>
      </c>
      <c r="M1985" t="s">
        <v>120</v>
      </c>
      <c r="N1985">
        <v>5</v>
      </c>
      <c r="P1985" t="s">
        <v>27</v>
      </c>
      <c r="Q1985" t="s">
        <v>3106</v>
      </c>
      <c r="S1985" t="s">
        <v>29</v>
      </c>
    </row>
    <row r="1986" spans="1:19" hidden="1" x14ac:dyDescent="0.2">
      <c r="A1986">
        <v>1025</v>
      </c>
      <c r="B1986" t="s">
        <v>3104</v>
      </c>
      <c r="C1986" t="s">
        <v>20</v>
      </c>
      <c r="D1986">
        <v>6.71</v>
      </c>
      <c r="E1986">
        <v>25</v>
      </c>
      <c r="F1986" t="s">
        <v>3062</v>
      </c>
      <c r="G1986" t="s">
        <v>3107</v>
      </c>
      <c r="I1986" t="s">
        <v>3108</v>
      </c>
      <c r="K1986"/>
      <c r="L1986" t="s">
        <v>3105</v>
      </c>
      <c r="M1986" t="s">
        <v>120</v>
      </c>
      <c r="N1986">
        <v>5</v>
      </c>
      <c r="P1986" t="s">
        <v>27</v>
      </c>
      <c r="Q1986" t="s">
        <v>3106</v>
      </c>
      <c r="S1986" t="s">
        <v>29</v>
      </c>
    </row>
    <row r="1987" spans="1:19" hidden="1" x14ac:dyDescent="0.2">
      <c r="A1987">
        <v>1025</v>
      </c>
      <c r="B1987" t="s">
        <v>3104</v>
      </c>
      <c r="C1987" t="s">
        <v>20</v>
      </c>
      <c r="D1987">
        <v>6.55</v>
      </c>
      <c r="E1987">
        <v>35</v>
      </c>
      <c r="F1987" t="s">
        <v>3062</v>
      </c>
      <c r="G1987" t="s">
        <v>3107</v>
      </c>
      <c r="I1987" t="s">
        <v>3108</v>
      </c>
      <c r="K1987"/>
      <c r="L1987" t="s">
        <v>3105</v>
      </c>
      <c r="M1987" t="s">
        <v>120</v>
      </c>
      <c r="N1987">
        <v>5</v>
      </c>
      <c r="P1987" t="s">
        <v>27</v>
      </c>
      <c r="Q1987" t="s">
        <v>3106</v>
      </c>
      <c r="S1987" t="s">
        <v>29</v>
      </c>
    </row>
    <row r="1988" spans="1:19" hidden="1" x14ac:dyDescent="0.2">
      <c r="A1988">
        <v>1025</v>
      </c>
      <c r="B1988" t="s">
        <v>3104</v>
      </c>
      <c r="C1988" t="s">
        <v>20</v>
      </c>
      <c r="D1988">
        <v>6.4</v>
      </c>
      <c r="E1988">
        <v>45</v>
      </c>
      <c r="F1988" t="s">
        <v>3062</v>
      </c>
      <c r="G1988" t="s">
        <v>3107</v>
      </c>
      <c r="I1988" t="s">
        <v>3108</v>
      </c>
      <c r="K1988"/>
      <c r="L1988" t="s">
        <v>3105</v>
      </c>
      <c r="M1988" t="s">
        <v>120</v>
      </c>
      <c r="N1988">
        <v>5</v>
      </c>
      <c r="P1988" t="s">
        <v>27</v>
      </c>
      <c r="Q1988" t="s">
        <v>3106</v>
      </c>
      <c r="S1988" t="s">
        <v>29</v>
      </c>
    </row>
    <row r="1989" spans="1:19" hidden="1" x14ac:dyDescent="0.2">
      <c r="A1989">
        <v>1025</v>
      </c>
      <c r="B1989" t="s">
        <v>3104</v>
      </c>
      <c r="C1989" t="s">
        <v>20</v>
      </c>
      <c r="D1989">
        <v>7.14</v>
      </c>
      <c r="E1989">
        <v>5.4</v>
      </c>
      <c r="F1989" t="s">
        <v>62</v>
      </c>
      <c r="G1989" t="s">
        <v>55</v>
      </c>
      <c r="H1989" t="s">
        <v>46</v>
      </c>
      <c r="I1989" t="s">
        <v>3109</v>
      </c>
      <c r="K1989"/>
      <c r="L1989" t="s">
        <v>3105</v>
      </c>
      <c r="M1989" t="s">
        <v>120</v>
      </c>
      <c r="N1989">
        <v>5</v>
      </c>
      <c r="P1989" t="s">
        <v>27</v>
      </c>
      <c r="Q1989" t="s">
        <v>3106</v>
      </c>
      <c r="S1989" t="s">
        <v>29</v>
      </c>
    </row>
    <row r="1990" spans="1:19" hidden="1" x14ac:dyDescent="0.2">
      <c r="A1990">
        <v>1025</v>
      </c>
      <c r="B1990" t="s">
        <v>3104</v>
      </c>
      <c r="C1990" t="s">
        <v>20</v>
      </c>
      <c r="D1990">
        <v>6.51</v>
      </c>
      <c r="E1990">
        <v>35</v>
      </c>
      <c r="F1990" t="s">
        <v>62</v>
      </c>
      <c r="G1990" t="s">
        <v>55</v>
      </c>
      <c r="H1990" t="s">
        <v>46</v>
      </c>
      <c r="I1990" t="s">
        <v>3109</v>
      </c>
      <c r="K1990"/>
      <c r="L1990" t="s">
        <v>3105</v>
      </c>
      <c r="M1990" t="s">
        <v>120</v>
      </c>
      <c r="N1990">
        <v>5</v>
      </c>
      <c r="P1990" t="s">
        <v>27</v>
      </c>
      <c r="Q1990" t="s">
        <v>3106</v>
      </c>
      <c r="S1990" t="s">
        <v>29</v>
      </c>
    </row>
    <row r="1991" spans="1:19" hidden="1" x14ac:dyDescent="0.2">
      <c r="A1991">
        <v>1025</v>
      </c>
      <c r="B1991" t="s">
        <v>3104</v>
      </c>
      <c r="C1991" t="s">
        <v>73</v>
      </c>
      <c r="D1991">
        <v>-7.6</v>
      </c>
      <c r="F1991" t="s">
        <v>3110</v>
      </c>
      <c r="G1991" t="s">
        <v>75</v>
      </c>
      <c r="H1991" t="s">
        <v>23</v>
      </c>
      <c r="I1991" t="s">
        <v>3111</v>
      </c>
      <c r="K1991"/>
      <c r="L1991" t="s">
        <v>3105</v>
      </c>
      <c r="M1991" t="s">
        <v>120</v>
      </c>
      <c r="N1991">
        <v>5</v>
      </c>
      <c r="P1991" t="s">
        <v>27</v>
      </c>
      <c r="Q1991" t="s">
        <v>3106</v>
      </c>
      <c r="S1991" t="s">
        <v>29</v>
      </c>
    </row>
    <row r="1992" spans="1:19" hidden="1" x14ac:dyDescent="0.2">
      <c r="A1992">
        <v>1026</v>
      </c>
      <c r="B1992" t="s">
        <v>3112</v>
      </c>
      <c r="C1992" t="s">
        <v>20</v>
      </c>
      <c r="D1992">
        <v>5.94</v>
      </c>
      <c r="E1992">
        <v>20</v>
      </c>
      <c r="F1992" t="s">
        <v>3062</v>
      </c>
      <c r="G1992" t="s">
        <v>55</v>
      </c>
      <c r="H1992" t="s">
        <v>46</v>
      </c>
      <c r="I1992" t="s">
        <v>2385</v>
      </c>
      <c r="K1992" t="e">
        <f>- Other measurement: F7</f>
        <v>#NAME?</v>
      </c>
      <c r="L1992" t="s">
        <v>3113</v>
      </c>
      <c r="M1992" t="s">
        <v>120</v>
      </c>
      <c r="N1992">
        <v>5</v>
      </c>
      <c r="P1992" t="s">
        <v>27</v>
      </c>
      <c r="Q1992" t="s">
        <v>3114</v>
      </c>
      <c r="S1992" t="s">
        <v>29</v>
      </c>
    </row>
    <row r="1993" spans="1:19" hidden="1" x14ac:dyDescent="0.2">
      <c r="A1993">
        <v>1026</v>
      </c>
      <c r="B1993" t="s">
        <v>3112</v>
      </c>
      <c r="C1993" t="s">
        <v>20</v>
      </c>
      <c r="D1993">
        <v>6.03</v>
      </c>
      <c r="E1993" t="s">
        <v>3075</v>
      </c>
      <c r="F1993" t="s">
        <v>54</v>
      </c>
      <c r="G1993" t="s">
        <v>55</v>
      </c>
      <c r="H1993" t="s">
        <v>46</v>
      </c>
      <c r="I1993" t="s">
        <v>3076</v>
      </c>
      <c r="K1993" t="e">
        <f>- Other measurement: F7</f>
        <v>#NAME?</v>
      </c>
      <c r="L1993" t="s">
        <v>3113</v>
      </c>
      <c r="M1993" t="s">
        <v>120</v>
      </c>
      <c r="N1993">
        <v>5</v>
      </c>
      <c r="P1993" t="s">
        <v>27</v>
      </c>
      <c r="Q1993" t="s">
        <v>3114</v>
      </c>
      <c r="S1993" t="s">
        <v>29</v>
      </c>
    </row>
    <row r="1994" spans="1:19" hidden="1" x14ac:dyDescent="0.2">
      <c r="A1994">
        <v>1026</v>
      </c>
      <c r="B1994" t="s">
        <v>3112</v>
      </c>
      <c r="C1994" t="s">
        <v>73</v>
      </c>
      <c r="D1994">
        <v>-1.3</v>
      </c>
      <c r="E1994" t="s">
        <v>3075</v>
      </c>
      <c r="F1994" t="s">
        <v>3115</v>
      </c>
      <c r="G1994" t="s">
        <v>75</v>
      </c>
      <c r="H1994" t="s">
        <v>23</v>
      </c>
      <c r="I1994" t="s">
        <v>3076</v>
      </c>
      <c r="K1994" t="e">
        <f>- Other measurement: F7</f>
        <v>#NAME?</v>
      </c>
      <c r="L1994" t="s">
        <v>3113</v>
      </c>
      <c r="M1994" t="s">
        <v>120</v>
      </c>
      <c r="N1994">
        <v>5</v>
      </c>
      <c r="P1994" t="s">
        <v>27</v>
      </c>
      <c r="Q1994" t="s">
        <v>3114</v>
      </c>
      <c r="S1994" t="s">
        <v>29</v>
      </c>
    </row>
    <row r="1995" spans="1:19" hidden="1" x14ac:dyDescent="0.2">
      <c r="A1995">
        <v>1026</v>
      </c>
      <c r="B1995" t="s">
        <v>3112</v>
      </c>
      <c r="C1995" t="s">
        <v>20</v>
      </c>
      <c r="D1995">
        <v>6.03</v>
      </c>
      <c r="E1995">
        <v>25</v>
      </c>
      <c r="F1995" t="s">
        <v>3115</v>
      </c>
      <c r="G1995" t="s">
        <v>3107</v>
      </c>
      <c r="I1995" t="s">
        <v>3108</v>
      </c>
      <c r="K1995" t="e">
        <f>- Other measurement: F7</f>
        <v>#NAME?</v>
      </c>
      <c r="L1995" t="s">
        <v>3113</v>
      </c>
      <c r="M1995" t="s">
        <v>120</v>
      </c>
      <c r="N1995">
        <v>5</v>
      </c>
      <c r="P1995" t="s">
        <v>27</v>
      </c>
      <c r="Q1995" t="s">
        <v>3114</v>
      </c>
      <c r="S1995" t="s">
        <v>29</v>
      </c>
    </row>
    <row r="1996" spans="1:19" hidden="1" x14ac:dyDescent="0.2">
      <c r="A1996">
        <v>1026</v>
      </c>
      <c r="B1996" t="s">
        <v>3112</v>
      </c>
      <c r="C1996" t="s">
        <v>20</v>
      </c>
      <c r="D1996">
        <v>5.91</v>
      </c>
      <c r="E1996">
        <v>35</v>
      </c>
      <c r="F1996" t="s">
        <v>3115</v>
      </c>
      <c r="G1996" t="s">
        <v>3107</v>
      </c>
      <c r="I1996" t="s">
        <v>3108</v>
      </c>
      <c r="K1996" t="e">
        <f>- Other measurement: F7</f>
        <v>#NAME?</v>
      </c>
      <c r="L1996" t="s">
        <v>3113</v>
      </c>
      <c r="M1996" t="s">
        <v>120</v>
      </c>
      <c r="N1996">
        <v>5</v>
      </c>
      <c r="P1996" t="s">
        <v>27</v>
      </c>
      <c r="Q1996" t="s">
        <v>3114</v>
      </c>
      <c r="S1996" t="s">
        <v>29</v>
      </c>
    </row>
    <row r="1997" spans="1:19" hidden="1" x14ac:dyDescent="0.2">
      <c r="A1997">
        <v>1026</v>
      </c>
      <c r="B1997" t="s">
        <v>3112</v>
      </c>
      <c r="C1997" t="s">
        <v>20</v>
      </c>
      <c r="D1997">
        <v>5.78</v>
      </c>
      <c r="E1997">
        <v>45</v>
      </c>
      <c r="F1997" t="s">
        <v>3115</v>
      </c>
      <c r="G1997" t="s">
        <v>3107</v>
      </c>
      <c r="I1997" t="s">
        <v>3108</v>
      </c>
      <c r="K1997" t="e">
        <f>- Other measurement: F7</f>
        <v>#NAME?</v>
      </c>
      <c r="L1997" t="s">
        <v>3113</v>
      </c>
      <c r="M1997" t="s">
        <v>120</v>
      </c>
      <c r="N1997">
        <v>5</v>
      </c>
      <c r="P1997" t="s">
        <v>27</v>
      </c>
      <c r="Q1997" t="s">
        <v>3114</v>
      </c>
      <c r="S1997" t="s">
        <v>29</v>
      </c>
    </row>
    <row r="1998" spans="1:19" hidden="1" x14ac:dyDescent="0.2">
      <c r="A1998">
        <v>1026</v>
      </c>
      <c r="B1998" t="s">
        <v>3112</v>
      </c>
      <c r="C1998" t="s">
        <v>20</v>
      </c>
      <c r="D1998">
        <v>6.37</v>
      </c>
      <c r="E1998">
        <v>5.4</v>
      </c>
      <c r="F1998" t="s">
        <v>62</v>
      </c>
      <c r="G1998" t="s">
        <v>55</v>
      </c>
      <c r="H1998" t="s">
        <v>46</v>
      </c>
      <c r="I1998" t="s">
        <v>3109</v>
      </c>
      <c r="J1998" t="s">
        <v>43</v>
      </c>
      <c r="K1998" t="e">
        <f>- Other measurement: F7</f>
        <v>#NAME?</v>
      </c>
      <c r="L1998" t="s">
        <v>3113</v>
      </c>
      <c r="M1998" t="s">
        <v>120</v>
      </c>
      <c r="N1998">
        <v>5</v>
      </c>
      <c r="P1998" t="s">
        <v>27</v>
      </c>
      <c r="Q1998" t="s">
        <v>3114</v>
      </c>
      <c r="S1998" t="s">
        <v>29</v>
      </c>
    </row>
    <row r="1999" spans="1:19" hidden="1" x14ac:dyDescent="0.2">
      <c r="A1999">
        <v>1026</v>
      </c>
      <c r="B1999" t="s">
        <v>3112</v>
      </c>
      <c r="C1999" t="s">
        <v>20</v>
      </c>
      <c r="D1999">
        <v>5.91</v>
      </c>
      <c r="E1999">
        <v>35</v>
      </c>
      <c r="F1999" t="s">
        <v>62</v>
      </c>
      <c r="G1999" t="s">
        <v>55</v>
      </c>
      <c r="H1999" t="s">
        <v>46</v>
      </c>
      <c r="I1999" t="s">
        <v>3109</v>
      </c>
      <c r="J1999" t="s">
        <v>43</v>
      </c>
      <c r="K1999" t="e">
        <f>- Other measurement: F7</f>
        <v>#NAME?</v>
      </c>
      <c r="L1999" t="s">
        <v>3113</v>
      </c>
      <c r="M1999" t="s">
        <v>120</v>
      </c>
      <c r="N1999">
        <v>5</v>
      </c>
      <c r="P1999" t="s">
        <v>27</v>
      </c>
      <c r="Q1999" t="s">
        <v>3114</v>
      </c>
      <c r="S1999" t="s">
        <v>29</v>
      </c>
    </row>
    <row r="2000" spans="1:19" hidden="1" x14ac:dyDescent="0.2">
      <c r="A2000">
        <v>1026</v>
      </c>
      <c r="B2000" t="s">
        <v>3112</v>
      </c>
      <c r="C2000" t="s">
        <v>20</v>
      </c>
      <c r="D2000">
        <v>6</v>
      </c>
      <c r="E2000">
        <v>20</v>
      </c>
      <c r="F2000" t="s">
        <v>209</v>
      </c>
      <c r="G2000" t="s">
        <v>55</v>
      </c>
      <c r="H2000" t="s">
        <v>46</v>
      </c>
      <c r="I2000" t="s">
        <v>3116</v>
      </c>
      <c r="K2000" t="e">
        <f>- Other measurement: F7</f>
        <v>#NAME?</v>
      </c>
      <c r="L2000" t="s">
        <v>3113</v>
      </c>
      <c r="M2000" t="s">
        <v>120</v>
      </c>
      <c r="N2000">
        <v>5</v>
      </c>
      <c r="P2000" t="s">
        <v>27</v>
      </c>
      <c r="Q2000" t="s">
        <v>3114</v>
      </c>
      <c r="S2000" t="s">
        <v>29</v>
      </c>
    </row>
    <row r="2001" spans="1:19" hidden="1" x14ac:dyDescent="0.2">
      <c r="A2001">
        <v>1026</v>
      </c>
      <c r="B2001" t="s">
        <v>3112</v>
      </c>
      <c r="C2001" t="s">
        <v>73</v>
      </c>
      <c r="D2001">
        <v>-1.5</v>
      </c>
      <c r="E2001">
        <v>20</v>
      </c>
      <c r="F2001" t="s">
        <v>3117</v>
      </c>
      <c r="G2001" t="s">
        <v>75</v>
      </c>
      <c r="H2001" t="s">
        <v>23</v>
      </c>
      <c r="I2001" t="s">
        <v>3116</v>
      </c>
      <c r="K2001" t="e">
        <f>- Other measurement: F7</f>
        <v>#NAME?</v>
      </c>
      <c r="L2001" t="s">
        <v>3113</v>
      </c>
      <c r="M2001" t="s">
        <v>120</v>
      </c>
      <c r="N2001">
        <v>5</v>
      </c>
      <c r="P2001" t="s">
        <v>27</v>
      </c>
      <c r="Q2001" t="s">
        <v>3114</v>
      </c>
      <c r="S2001" t="s">
        <v>29</v>
      </c>
    </row>
    <row r="2002" spans="1:19" x14ac:dyDescent="0.2">
      <c r="A2002">
        <v>1027</v>
      </c>
      <c r="B2002" t="s">
        <v>3118</v>
      </c>
      <c r="C2002" t="s">
        <v>20</v>
      </c>
      <c r="D2002">
        <v>9.8731000000000009</v>
      </c>
      <c r="E2002">
        <v>0</v>
      </c>
      <c r="F2002" t="s">
        <v>3119</v>
      </c>
      <c r="G2002" t="s">
        <v>300</v>
      </c>
      <c r="H2002" t="s">
        <v>36</v>
      </c>
      <c r="I2002" t="s">
        <v>3120</v>
      </c>
      <c r="J2002" t="s">
        <v>43</v>
      </c>
      <c r="K2002" s="4" t="e">
        <f>- Other measurements: F7, H23, V5</f>
        <v>#NAME?</v>
      </c>
      <c r="L2002" t="s">
        <v>3121</v>
      </c>
      <c r="M2002" t="s">
        <v>120</v>
      </c>
      <c r="N2002">
        <v>5</v>
      </c>
      <c r="P2002" t="s">
        <v>27</v>
      </c>
      <c r="Q2002" t="s">
        <v>3122</v>
      </c>
      <c r="S2002" t="s">
        <v>29</v>
      </c>
    </row>
    <row r="2003" spans="1:19" x14ac:dyDescent="0.2">
      <c r="A2003">
        <v>1027</v>
      </c>
      <c r="B2003" t="s">
        <v>3118</v>
      </c>
      <c r="C2003" t="s">
        <v>20</v>
      </c>
      <c r="D2003">
        <v>9.7042999999999999</v>
      </c>
      <c r="E2003">
        <v>5</v>
      </c>
      <c r="F2003" t="s">
        <v>3119</v>
      </c>
      <c r="G2003" t="s">
        <v>300</v>
      </c>
      <c r="H2003" t="s">
        <v>36</v>
      </c>
      <c r="I2003" t="s">
        <v>3120</v>
      </c>
      <c r="J2003" t="s">
        <v>43</v>
      </c>
      <c r="K2003" s="4" t="e">
        <f>- Other measurements: F7, H23, V5</f>
        <v>#NAME?</v>
      </c>
      <c r="L2003" t="s">
        <v>3121</v>
      </c>
      <c r="M2003" t="s">
        <v>120</v>
      </c>
      <c r="N2003">
        <v>5</v>
      </c>
      <c r="P2003" t="s">
        <v>27</v>
      </c>
      <c r="Q2003" t="s">
        <v>3122</v>
      </c>
      <c r="S2003" t="s">
        <v>29</v>
      </c>
    </row>
    <row r="2004" spans="1:19" x14ac:dyDescent="0.2">
      <c r="A2004">
        <v>1027</v>
      </c>
      <c r="B2004" t="s">
        <v>3118</v>
      </c>
      <c r="C2004" t="s">
        <v>20</v>
      </c>
      <c r="D2004">
        <v>9.5486000000000004</v>
      </c>
      <c r="E2004">
        <v>10</v>
      </c>
      <c r="F2004" t="s">
        <v>3119</v>
      </c>
      <c r="G2004" t="s">
        <v>300</v>
      </c>
      <c r="H2004" t="s">
        <v>36</v>
      </c>
      <c r="I2004" t="s">
        <v>3120</v>
      </c>
      <c r="J2004" t="s">
        <v>43</v>
      </c>
      <c r="K2004" s="4" t="e">
        <f>- Other measurements: F7, H23, V5</f>
        <v>#NAME?</v>
      </c>
      <c r="L2004" t="s">
        <v>3121</v>
      </c>
      <c r="M2004" t="s">
        <v>120</v>
      </c>
      <c r="N2004">
        <v>5</v>
      </c>
      <c r="P2004" t="s">
        <v>27</v>
      </c>
      <c r="Q2004" t="s">
        <v>3122</v>
      </c>
      <c r="S2004" t="s">
        <v>29</v>
      </c>
    </row>
    <row r="2005" spans="1:19" x14ac:dyDescent="0.2">
      <c r="A2005">
        <v>1027</v>
      </c>
      <c r="B2005" t="s">
        <v>3118</v>
      </c>
      <c r="C2005" t="s">
        <v>20</v>
      </c>
      <c r="D2005">
        <v>9.3978999999999999</v>
      </c>
      <c r="E2005">
        <v>15</v>
      </c>
      <c r="F2005" t="s">
        <v>3119</v>
      </c>
      <c r="G2005" t="s">
        <v>300</v>
      </c>
      <c r="H2005" t="s">
        <v>36</v>
      </c>
      <c r="I2005" t="s">
        <v>3120</v>
      </c>
      <c r="J2005" t="s">
        <v>43</v>
      </c>
      <c r="K2005" s="4" t="e">
        <f>- Other measurements: F7, H23, V5</f>
        <v>#NAME?</v>
      </c>
      <c r="L2005" t="s">
        <v>3121</v>
      </c>
      <c r="M2005" t="s">
        <v>120</v>
      </c>
      <c r="N2005">
        <v>5</v>
      </c>
      <c r="P2005" t="s">
        <v>27</v>
      </c>
      <c r="Q2005" t="s">
        <v>3122</v>
      </c>
      <c r="S2005" t="s">
        <v>29</v>
      </c>
    </row>
    <row r="2006" spans="1:19" x14ac:dyDescent="0.2">
      <c r="A2006">
        <v>1027</v>
      </c>
      <c r="B2006" t="s">
        <v>3118</v>
      </c>
      <c r="C2006" t="s">
        <v>20</v>
      </c>
      <c r="D2006">
        <v>9.2523999999999997</v>
      </c>
      <c r="E2006">
        <v>20</v>
      </c>
      <c r="F2006" t="s">
        <v>3119</v>
      </c>
      <c r="G2006" t="s">
        <v>300</v>
      </c>
      <c r="H2006" t="s">
        <v>36</v>
      </c>
      <c r="I2006" t="s">
        <v>3120</v>
      </c>
      <c r="J2006" t="s">
        <v>43</v>
      </c>
      <c r="K2006" s="4" t="e">
        <f>- Other measurements: F7, H23, V5</f>
        <v>#NAME?</v>
      </c>
      <c r="L2006" t="s">
        <v>3121</v>
      </c>
      <c r="M2006" t="s">
        <v>120</v>
      </c>
      <c r="N2006">
        <v>5</v>
      </c>
      <c r="P2006" t="s">
        <v>27</v>
      </c>
      <c r="Q2006" t="s">
        <v>3122</v>
      </c>
      <c r="S2006" t="s">
        <v>29</v>
      </c>
    </row>
    <row r="2007" spans="1:19" x14ac:dyDescent="0.2">
      <c r="A2007">
        <v>1027</v>
      </c>
      <c r="B2007" t="s">
        <v>3118</v>
      </c>
      <c r="C2007" t="s">
        <v>20</v>
      </c>
      <c r="D2007">
        <v>9.1141000000000005</v>
      </c>
      <c r="E2007">
        <v>25</v>
      </c>
      <c r="F2007" t="s">
        <v>3119</v>
      </c>
      <c r="G2007" t="s">
        <v>300</v>
      </c>
      <c r="H2007" t="s">
        <v>36</v>
      </c>
      <c r="I2007" t="s">
        <v>3120</v>
      </c>
      <c r="J2007" t="s">
        <v>43</v>
      </c>
      <c r="K2007" s="4" t="e">
        <f>- Other measurements: F7, H23, V5</f>
        <v>#NAME?</v>
      </c>
      <c r="L2007" t="s">
        <v>3121</v>
      </c>
      <c r="M2007" t="s">
        <v>120</v>
      </c>
      <c r="N2007">
        <v>5</v>
      </c>
      <c r="P2007" t="s">
        <v>27</v>
      </c>
      <c r="Q2007" t="s">
        <v>3122</v>
      </c>
      <c r="S2007" t="s">
        <v>29</v>
      </c>
    </row>
    <row r="2008" spans="1:19" x14ac:dyDescent="0.2">
      <c r="A2008">
        <v>1027</v>
      </c>
      <c r="B2008" t="s">
        <v>3118</v>
      </c>
      <c r="C2008" t="s">
        <v>20</v>
      </c>
      <c r="D2008">
        <v>8.9783000000000008</v>
      </c>
      <c r="E2008">
        <v>30</v>
      </c>
      <c r="F2008" t="s">
        <v>3119</v>
      </c>
      <c r="G2008" t="s">
        <v>300</v>
      </c>
      <c r="H2008" t="s">
        <v>36</v>
      </c>
      <c r="I2008" t="s">
        <v>3120</v>
      </c>
      <c r="J2008" t="s">
        <v>43</v>
      </c>
      <c r="K2008" s="4" t="e">
        <f>- Other measurements: F7, H23, V5</f>
        <v>#NAME?</v>
      </c>
      <c r="L2008" t="s">
        <v>3121</v>
      </c>
      <c r="M2008" t="s">
        <v>120</v>
      </c>
      <c r="N2008">
        <v>5</v>
      </c>
      <c r="P2008" t="s">
        <v>27</v>
      </c>
      <c r="Q2008" t="s">
        <v>3122</v>
      </c>
      <c r="S2008" t="s">
        <v>29</v>
      </c>
    </row>
    <row r="2009" spans="1:19" x14ac:dyDescent="0.2">
      <c r="A2009">
        <v>1027</v>
      </c>
      <c r="B2009" t="s">
        <v>3118</v>
      </c>
      <c r="C2009" t="s">
        <v>20</v>
      </c>
      <c r="D2009">
        <v>8.8454999999999995</v>
      </c>
      <c r="E2009">
        <v>35</v>
      </c>
      <c r="F2009" t="s">
        <v>3119</v>
      </c>
      <c r="G2009" t="s">
        <v>300</v>
      </c>
      <c r="H2009" t="s">
        <v>36</v>
      </c>
      <c r="I2009" t="s">
        <v>3120</v>
      </c>
      <c r="J2009" t="s">
        <v>43</v>
      </c>
      <c r="K2009" s="4" t="e">
        <f>- Other measurements: F7, H23, V5</f>
        <v>#NAME?</v>
      </c>
      <c r="L2009" t="s">
        <v>3121</v>
      </c>
      <c r="M2009" t="s">
        <v>120</v>
      </c>
      <c r="N2009">
        <v>5</v>
      </c>
      <c r="P2009" t="s">
        <v>27</v>
      </c>
      <c r="Q2009" t="s">
        <v>3122</v>
      </c>
      <c r="S2009" t="s">
        <v>29</v>
      </c>
    </row>
    <row r="2010" spans="1:19" x14ac:dyDescent="0.2">
      <c r="A2010">
        <v>1027</v>
      </c>
      <c r="B2010" t="s">
        <v>3118</v>
      </c>
      <c r="C2010" t="s">
        <v>20</v>
      </c>
      <c r="D2010">
        <v>8.7170000000000005</v>
      </c>
      <c r="E2010">
        <v>40</v>
      </c>
      <c r="F2010" t="s">
        <v>3119</v>
      </c>
      <c r="G2010" t="s">
        <v>300</v>
      </c>
      <c r="H2010" t="s">
        <v>36</v>
      </c>
      <c r="I2010" t="s">
        <v>3120</v>
      </c>
      <c r="J2010" t="s">
        <v>43</v>
      </c>
      <c r="K2010" s="4" t="e">
        <f>- Other measurements: F7, H23, V5</f>
        <v>#NAME?</v>
      </c>
      <c r="L2010" t="s">
        <v>3121</v>
      </c>
      <c r="M2010" t="s">
        <v>120</v>
      </c>
      <c r="N2010">
        <v>5</v>
      </c>
      <c r="P2010" t="s">
        <v>27</v>
      </c>
      <c r="Q2010" t="s">
        <v>3122</v>
      </c>
      <c r="S2010" t="s">
        <v>29</v>
      </c>
    </row>
    <row r="2011" spans="1:19" x14ac:dyDescent="0.2">
      <c r="A2011">
        <v>1027</v>
      </c>
      <c r="B2011" t="s">
        <v>3118</v>
      </c>
      <c r="C2011" t="s">
        <v>20</v>
      </c>
      <c r="D2011">
        <v>8.5940999999999992</v>
      </c>
      <c r="E2011">
        <v>45</v>
      </c>
      <c r="F2011" t="s">
        <v>3119</v>
      </c>
      <c r="G2011" t="s">
        <v>300</v>
      </c>
      <c r="H2011" t="s">
        <v>36</v>
      </c>
      <c r="I2011" t="s">
        <v>3120</v>
      </c>
      <c r="J2011" t="s">
        <v>43</v>
      </c>
      <c r="K2011" s="4" t="e">
        <f>- Other measurements: F7, H23, V5</f>
        <v>#NAME?</v>
      </c>
      <c r="L2011" t="s">
        <v>3121</v>
      </c>
      <c r="M2011" t="s">
        <v>120</v>
      </c>
      <c r="N2011">
        <v>5</v>
      </c>
      <c r="P2011" t="s">
        <v>27</v>
      </c>
      <c r="Q2011" t="s">
        <v>3122</v>
      </c>
      <c r="S2011" t="s">
        <v>29</v>
      </c>
    </row>
    <row r="2012" spans="1:19" x14ac:dyDescent="0.2">
      <c r="A2012">
        <v>1027</v>
      </c>
      <c r="B2012" t="s">
        <v>3118</v>
      </c>
      <c r="C2012" t="s">
        <v>20</v>
      </c>
      <c r="D2012">
        <v>8.4768000000000008</v>
      </c>
      <c r="E2012">
        <v>50</v>
      </c>
      <c r="F2012" t="s">
        <v>3119</v>
      </c>
      <c r="G2012" t="s">
        <v>300</v>
      </c>
      <c r="H2012" t="s">
        <v>36</v>
      </c>
      <c r="I2012" t="s">
        <v>3120</v>
      </c>
      <c r="J2012" t="s">
        <v>43</v>
      </c>
      <c r="K2012" s="4" t="e">
        <f>- Other measurements: F7, H23, V5</f>
        <v>#NAME?</v>
      </c>
      <c r="L2012" t="s">
        <v>3121</v>
      </c>
      <c r="M2012" t="s">
        <v>120</v>
      </c>
      <c r="N2012">
        <v>5</v>
      </c>
      <c r="P2012" t="s">
        <v>27</v>
      </c>
      <c r="Q2012" t="s">
        <v>3122</v>
      </c>
      <c r="S2012" t="s">
        <v>29</v>
      </c>
    </row>
    <row r="2013" spans="1:19" hidden="1" x14ac:dyDescent="0.2">
      <c r="A2013">
        <v>1027</v>
      </c>
      <c r="B2013" t="s">
        <v>3118</v>
      </c>
      <c r="C2013" t="s">
        <v>73</v>
      </c>
      <c r="D2013">
        <v>-6.55</v>
      </c>
      <c r="F2013" t="s">
        <v>3119</v>
      </c>
      <c r="G2013" t="s">
        <v>75</v>
      </c>
      <c r="H2013" t="s">
        <v>23</v>
      </c>
      <c r="I2013" t="s">
        <v>3123</v>
      </c>
      <c r="K2013" t="e">
        <f>- Other measurements: F7, H23, V5</f>
        <v>#NAME?</v>
      </c>
      <c r="L2013" t="s">
        <v>3121</v>
      </c>
      <c r="M2013" t="s">
        <v>120</v>
      </c>
      <c r="N2013">
        <v>5</v>
      </c>
      <c r="P2013" t="s">
        <v>27</v>
      </c>
      <c r="Q2013" t="s">
        <v>3122</v>
      </c>
      <c r="S2013" t="s">
        <v>29</v>
      </c>
    </row>
    <row r="2014" spans="1:19" hidden="1" x14ac:dyDescent="0.2">
      <c r="A2014">
        <v>1027</v>
      </c>
      <c r="B2014" t="s">
        <v>3118</v>
      </c>
      <c r="C2014" t="s">
        <v>20</v>
      </c>
      <c r="D2014">
        <v>9.1300000000000008</v>
      </c>
      <c r="E2014">
        <v>20</v>
      </c>
      <c r="F2014" t="s">
        <v>3119</v>
      </c>
      <c r="G2014" t="s">
        <v>55</v>
      </c>
      <c r="H2014" t="s">
        <v>46</v>
      </c>
      <c r="I2014" t="s">
        <v>2385</v>
      </c>
      <c r="K2014" t="e">
        <f>- Other measurements: F7, H23, V5</f>
        <v>#NAME?</v>
      </c>
      <c r="L2014" t="s">
        <v>3121</v>
      </c>
      <c r="M2014" t="s">
        <v>120</v>
      </c>
      <c r="N2014">
        <v>5</v>
      </c>
      <c r="P2014" t="s">
        <v>27</v>
      </c>
      <c r="Q2014" t="s">
        <v>3122</v>
      </c>
      <c r="S2014" t="s">
        <v>29</v>
      </c>
    </row>
    <row r="2015" spans="1:19" hidden="1" x14ac:dyDescent="0.2">
      <c r="A2015">
        <v>1027</v>
      </c>
      <c r="B2015" t="s">
        <v>3118</v>
      </c>
      <c r="C2015" t="s">
        <v>20</v>
      </c>
      <c r="D2015">
        <v>9.7100000000000009</v>
      </c>
      <c r="E2015">
        <v>5.4</v>
      </c>
      <c r="F2015" t="s">
        <v>3119</v>
      </c>
      <c r="G2015" t="s">
        <v>55</v>
      </c>
      <c r="H2015" t="s">
        <v>46</v>
      </c>
      <c r="I2015" t="s">
        <v>3082</v>
      </c>
      <c r="J2015" t="s">
        <v>43</v>
      </c>
      <c r="K2015" t="e">
        <f>- Other measurements: F7, H23, V5</f>
        <v>#NAME?</v>
      </c>
      <c r="L2015" t="s">
        <v>3121</v>
      </c>
      <c r="M2015" t="s">
        <v>120</v>
      </c>
      <c r="N2015">
        <v>5</v>
      </c>
      <c r="P2015" t="s">
        <v>27</v>
      </c>
      <c r="Q2015" t="s">
        <v>3122</v>
      </c>
      <c r="S2015" t="s">
        <v>29</v>
      </c>
    </row>
    <row r="2016" spans="1:19" hidden="1" x14ac:dyDescent="0.2">
      <c r="A2016">
        <v>1027</v>
      </c>
      <c r="B2016" t="s">
        <v>3118</v>
      </c>
      <c r="C2016" t="s">
        <v>20</v>
      </c>
      <c r="D2016">
        <v>9.2899999999999991</v>
      </c>
      <c r="E2016">
        <v>20</v>
      </c>
      <c r="F2016" t="s">
        <v>3119</v>
      </c>
      <c r="G2016" t="s">
        <v>55</v>
      </c>
      <c r="H2016" t="s">
        <v>46</v>
      </c>
      <c r="I2016" t="s">
        <v>3082</v>
      </c>
      <c r="J2016" t="s">
        <v>43</v>
      </c>
      <c r="K2016" t="e">
        <f>- Other measurements: F7, H23, V5</f>
        <v>#NAME?</v>
      </c>
      <c r="L2016" t="s">
        <v>3121</v>
      </c>
      <c r="M2016" t="s">
        <v>120</v>
      </c>
      <c r="N2016">
        <v>5</v>
      </c>
      <c r="P2016" t="s">
        <v>27</v>
      </c>
      <c r="Q2016" t="s">
        <v>3122</v>
      </c>
      <c r="S2016" t="s">
        <v>29</v>
      </c>
    </row>
    <row r="2017" spans="1:19" hidden="1" x14ac:dyDescent="0.2">
      <c r="A2017">
        <v>1027</v>
      </c>
      <c r="B2017" t="s">
        <v>3118</v>
      </c>
      <c r="C2017" t="s">
        <v>20</v>
      </c>
      <c r="D2017">
        <v>8.89</v>
      </c>
      <c r="E2017">
        <v>35</v>
      </c>
      <c r="F2017" t="s">
        <v>3119</v>
      </c>
      <c r="G2017" t="s">
        <v>55</v>
      </c>
      <c r="H2017" t="s">
        <v>46</v>
      </c>
      <c r="I2017" t="s">
        <v>3082</v>
      </c>
      <c r="J2017" t="s">
        <v>43</v>
      </c>
      <c r="K2017" t="e">
        <f>- Other measurements: F7, H23, V5</f>
        <v>#NAME?</v>
      </c>
      <c r="L2017" t="s">
        <v>3121</v>
      </c>
      <c r="M2017" t="s">
        <v>120</v>
      </c>
      <c r="N2017">
        <v>5</v>
      </c>
      <c r="P2017" t="s">
        <v>27</v>
      </c>
      <c r="Q2017" t="s">
        <v>3122</v>
      </c>
      <c r="S2017" t="s">
        <v>29</v>
      </c>
    </row>
    <row r="2018" spans="1:19" hidden="1" x14ac:dyDescent="0.2">
      <c r="A2018">
        <v>1027</v>
      </c>
      <c r="B2018" t="s">
        <v>3118</v>
      </c>
      <c r="C2018" t="s">
        <v>20</v>
      </c>
      <c r="D2018">
        <v>9.18</v>
      </c>
      <c r="E2018">
        <v>25</v>
      </c>
      <c r="F2018" t="s">
        <v>3119</v>
      </c>
      <c r="G2018" t="s">
        <v>3107</v>
      </c>
      <c r="I2018" t="s">
        <v>3108</v>
      </c>
      <c r="K2018" t="e">
        <f>- Other measurements: F7, H23, V5</f>
        <v>#NAME?</v>
      </c>
      <c r="L2018" t="s">
        <v>3121</v>
      </c>
      <c r="M2018" t="s">
        <v>120</v>
      </c>
      <c r="N2018">
        <v>5</v>
      </c>
      <c r="P2018" t="s">
        <v>27</v>
      </c>
      <c r="Q2018" t="s">
        <v>3122</v>
      </c>
      <c r="S2018" t="s">
        <v>29</v>
      </c>
    </row>
    <row r="2019" spans="1:19" hidden="1" x14ac:dyDescent="0.2">
      <c r="A2019">
        <v>1027</v>
      </c>
      <c r="B2019" t="s">
        <v>3118</v>
      </c>
      <c r="C2019" t="s">
        <v>20</v>
      </c>
      <c r="D2019">
        <v>8.93</v>
      </c>
      <c r="E2019">
        <v>35</v>
      </c>
      <c r="F2019" t="s">
        <v>3119</v>
      </c>
      <c r="G2019" t="s">
        <v>3107</v>
      </c>
      <c r="I2019" t="s">
        <v>3108</v>
      </c>
      <c r="K2019" t="e">
        <f>- Other measurements: F7, H23, V5</f>
        <v>#NAME?</v>
      </c>
      <c r="L2019" t="s">
        <v>3121</v>
      </c>
      <c r="M2019" t="s">
        <v>120</v>
      </c>
      <c r="N2019">
        <v>5</v>
      </c>
      <c r="P2019" t="s">
        <v>27</v>
      </c>
      <c r="Q2019" t="s">
        <v>3122</v>
      </c>
      <c r="S2019" t="s">
        <v>29</v>
      </c>
    </row>
    <row r="2020" spans="1:19" hidden="1" x14ac:dyDescent="0.2">
      <c r="A2020">
        <v>1027</v>
      </c>
      <c r="B2020" t="s">
        <v>3118</v>
      </c>
      <c r="C2020" t="s">
        <v>20</v>
      </c>
      <c r="D2020">
        <v>8.67</v>
      </c>
      <c r="E2020">
        <v>45</v>
      </c>
      <c r="F2020" t="s">
        <v>3119</v>
      </c>
      <c r="G2020" t="s">
        <v>3107</v>
      </c>
      <c r="I2020" t="s">
        <v>3108</v>
      </c>
      <c r="K2020" t="e">
        <f>- Other measurements: F7, H23, V5</f>
        <v>#NAME?</v>
      </c>
      <c r="L2020" t="s">
        <v>3121</v>
      </c>
      <c r="M2020" t="s">
        <v>120</v>
      </c>
      <c r="N2020">
        <v>5</v>
      </c>
      <c r="P2020" t="s">
        <v>27</v>
      </c>
      <c r="Q2020" t="s">
        <v>3122</v>
      </c>
      <c r="S2020" t="s">
        <v>29</v>
      </c>
    </row>
    <row r="2021" spans="1:19" hidden="1" x14ac:dyDescent="0.2">
      <c r="A2021">
        <v>1027</v>
      </c>
      <c r="B2021" t="s">
        <v>3118</v>
      </c>
      <c r="C2021" t="s">
        <v>20</v>
      </c>
      <c r="D2021">
        <v>9.6999999999999993</v>
      </c>
      <c r="E2021">
        <v>5.4</v>
      </c>
      <c r="F2021" t="s">
        <v>3119</v>
      </c>
      <c r="G2021" t="s">
        <v>55</v>
      </c>
      <c r="H2021" t="s">
        <v>46</v>
      </c>
      <c r="I2021" t="s">
        <v>3109</v>
      </c>
      <c r="J2021" t="s">
        <v>43</v>
      </c>
      <c r="K2021" t="e">
        <f>- Other measurements: F7, H23, V5</f>
        <v>#NAME?</v>
      </c>
      <c r="L2021" t="s">
        <v>3121</v>
      </c>
      <c r="M2021" t="s">
        <v>120</v>
      </c>
      <c r="N2021">
        <v>5</v>
      </c>
      <c r="P2021" t="s">
        <v>27</v>
      </c>
      <c r="Q2021" t="s">
        <v>3122</v>
      </c>
      <c r="S2021" t="s">
        <v>29</v>
      </c>
    </row>
    <row r="2022" spans="1:19" hidden="1" x14ac:dyDescent="0.2">
      <c r="A2022">
        <v>1027</v>
      </c>
      <c r="B2022" t="s">
        <v>3118</v>
      </c>
      <c r="C2022" t="s">
        <v>20</v>
      </c>
      <c r="D2022">
        <v>8.89</v>
      </c>
      <c r="E2022">
        <v>35</v>
      </c>
      <c r="F2022" t="s">
        <v>3119</v>
      </c>
      <c r="G2022" t="s">
        <v>55</v>
      </c>
      <c r="H2022" t="s">
        <v>46</v>
      </c>
      <c r="I2022" t="s">
        <v>3109</v>
      </c>
      <c r="J2022" t="s">
        <v>43</v>
      </c>
      <c r="K2022" t="e">
        <f>- Other measurements: F7, H23, V5</f>
        <v>#NAME?</v>
      </c>
      <c r="L2022" t="s">
        <v>3121</v>
      </c>
      <c r="M2022" t="s">
        <v>120</v>
      </c>
      <c r="N2022">
        <v>5</v>
      </c>
      <c r="P2022" t="s">
        <v>27</v>
      </c>
      <c r="Q2022" t="s">
        <v>3122</v>
      </c>
      <c r="S2022" t="s">
        <v>29</v>
      </c>
    </row>
    <row r="2023" spans="1:19" hidden="1" x14ac:dyDescent="0.2">
      <c r="A2023">
        <v>1028</v>
      </c>
      <c r="B2023" t="s">
        <v>3124</v>
      </c>
      <c r="C2023" t="s">
        <v>20</v>
      </c>
      <c r="D2023">
        <v>7.34</v>
      </c>
      <c r="E2023">
        <v>5.4</v>
      </c>
      <c r="F2023" t="s">
        <v>3081</v>
      </c>
      <c r="G2023" t="s">
        <v>55</v>
      </c>
      <c r="H2023" t="s">
        <v>46</v>
      </c>
      <c r="I2023" t="s">
        <v>3082</v>
      </c>
      <c r="J2023" t="s">
        <v>43</v>
      </c>
      <c r="K2023"/>
      <c r="L2023" t="s">
        <v>3125</v>
      </c>
      <c r="M2023" t="s">
        <v>771</v>
      </c>
      <c r="N2023">
        <v>4</v>
      </c>
      <c r="P2023" t="s">
        <v>27</v>
      </c>
      <c r="Q2023" t="s">
        <v>3126</v>
      </c>
      <c r="S2023" t="s">
        <v>29</v>
      </c>
    </row>
    <row r="2024" spans="1:19" hidden="1" x14ac:dyDescent="0.2">
      <c r="A2024">
        <v>1028</v>
      </c>
      <c r="B2024" t="s">
        <v>3124</v>
      </c>
      <c r="C2024" t="s">
        <v>20</v>
      </c>
      <c r="D2024">
        <v>7.05</v>
      </c>
      <c r="E2024">
        <v>20</v>
      </c>
      <c r="F2024" t="s">
        <v>3081</v>
      </c>
      <c r="G2024" t="s">
        <v>55</v>
      </c>
      <c r="H2024" t="s">
        <v>46</v>
      </c>
      <c r="I2024" t="s">
        <v>3082</v>
      </c>
      <c r="J2024" t="s">
        <v>43</v>
      </c>
      <c r="K2024"/>
      <c r="L2024" t="s">
        <v>3125</v>
      </c>
      <c r="M2024" t="s">
        <v>771</v>
      </c>
      <c r="N2024">
        <v>4</v>
      </c>
      <c r="P2024" t="s">
        <v>27</v>
      </c>
      <c r="Q2024" t="s">
        <v>3126</v>
      </c>
      <c r="S2024" t="s">
        <v>29</v>
      </c>
    </row>
    <row r="2025" spans="1:19" hidden="1" x14ac:dyDescent="0.2">
      <c r="A2025">
        <v>1028</v>
      </c>
      <c r="B2025" t="s">
        <v>3124</v>
      </c>
      <c r="C2025" t="s">
        <v>20</v>
      </c>
      <c r="D2025">
        <v>6.76</v>
      </c>
      <c r="E2025">
        <v>35</v>
      </c>
      <c r="F2025" t="s">
        <v>3081</v>
      </c>
      <c r="G2025" t="s">
        <v>55</v>
      </c>
      <c r="H2025" t="s">
        <v>46</v>
      </c>
      <c r="I2025" t="s">
        <v>3082</v>
      </c>
      <c r="J2025" t="s">
        <v>43</v>
      </c>
      <c r="K2025"/>
      <c r="L2025" t="s">
        <v>3125</v>
      </c>
      <c r="M2025" t="s">
        <v>771</v>
      </c>
      <c r="N2025">
        <v>4</v>
      </c>
      <c r="P2025" t="s">
        <v>27</v>
      </c>
      <c r="Q2025" t="s">
        <v>3126</v>
      </c>
      <c r="S2025" t="s">
        <v>29</v>
      </c>
    </row>
    <row r="2026" spans="1:19" hidden="1" x14ac:dyDescent="0.2">
      <c r="A2026">
        <v>1029</v>
      </c>
      <c r="B2026" t="s">
        <v>3127</v>
      </c>
      <c r="C2026" t="s">
        <v>48</v>
      </c>
      <c r="D2026">
        <v>11.6</v>
      </c>
      <c r="I2026" t="s">
        <v>1414</v>
      </c>
      <c r="K2026"/>
      <c r="L2026" t="s">
        <v>3128</v>
      </c>
      <c r="M2026" t="s">
        <v>26</v>
      </c>
      <c r="N2026">
        <v>2</v>
      </c>
      <c r="P2026" t="s">
        <v>27</v>
      </c>
      <c r="Q2026" t="s">
        <v>3129</v>
      </c>
      <c r="S2026" t="s">
        <v>50</v>
      </c>
    </row>
    <row r="2027" spans="1:19" hidden="1" x14ac:dyDescent="0.2">
      <c r="A2027">
        <v>1029</v>
      </c>
      <c r="B2027" t="s">
        <v>3127</v>
      </c>
      <c r="C2027" t="s">
        <v>105</v>
      </c>
      <c r="D2027">
        <v>6.58</v>
      </c>
      <c r="I2027" t="s">
        <v>1414</v>
      </c>
      <c r="K2027"/>
      <c r="L2027" t="s">
        <v>3128</v>
      </c>
      <c r="M2027" t="s">
        <v>26</v>
      </c>
      <c r="N2027">
        <v>2</v>
      </c>
      <c r="P2027" t="s">
        <v>27</v>
      </c>
      <c r="Q2027" t="s">
        <v>3129</v>
      </c>
      <c r="S2027" t="s">
        <v>50</v>
      </c>
    </row>
    <row r="2028" spans="1:19" hidden="1" x14ac:dyDescent="0.2">
      <c r="A2028">
        <v>1030</v>
      </c>
      <c r="B2028" t="s">
        <v>3130</v>
      </c>
      <c r="C2028" t="s">
        <v>48</v>
      </c>
      <c r="D2028">
        <v>12.67</v>
      </c>
      <c r="I2028" t="s">
        <v>1414</v>
      </c>
      <c r="K2028"/>
      <c r="L2028" t="s">
        <v>3131</v>
      </c>
      <c r="M2028" t="s">
        <v>26</v>
      </c>
      <c r="N2028">
        <v>2</v>
      </c>
      <c r="P2028" t="s">
        <v>27</v>
      </c>
      <c r="Q2028" t="s">
        <v>3132</v>
      </c>
      <c r="S2028" t="s">
        <v>50</v>
      </c>
    </row>
    <row r="2029" spans="1:19" hidden="1" x14ac:dyDescent="0.2">
      <c r="A2029">
        <v>1030</v>
      </c>
      <c r="B2029" t="s">
        <v>3130</v>
      </c>
      <c r="C2029" t="s">
        <v>105</v>
      </c>
      <c r="D2029">
        <v>7.18</v>
      </c>
      <c r="I2029" t="s">
        <v>1414</v>
      </c>
      <c r="K2029"/>
      <c r="L2029" t="s">
        <v>3131</v>
      </c>
      <c r="M2029" t="s">
        <v>26</v>
      </c>
      <c r="N2029">
        <v>2</v>
      </c>
      <c r="P2029" t="s">
        <v>27</v>
      </c>
      <c r="Q2029" t="s">
        <v>3132</v>
      </c>
      <c r="S2029" t="s">
        <v>50</v>
      </c>
    </row>
    <row r="2030" spans="1:19" hidden="1" x14ac:dyDescent="0.2">
      <c r="A2030">
        <v>1031</v>
      </c>
      <c r="B2030" t="s">
        <v>3133</v>
      </c>
      <c r="C2030" t="s">
        <v>20</v>
      </c>
      <c r="D2030">
        <v>4.83</v>
      </c>
      <c r="E2030" t="s">
        <v>363</v>
      </c>
      <c r="F2030" t="s">
        <v>3134</v>
      </c>
      <c r="G2030" t="s">
        <v>55</v>
      </c>
      <c r="H2030" t="s">
        <v>23</v>
      </c>
      <c r="I2030" t="s">
        <v>3135</v>
      </c>
      <c r="K2030"/>
      <c r="L2030" t="s">
        <v>3136</v>
      </c>
      <c r="M2030" t="s">
        <v>120</v>
      </c>
      <c r="N2030">
        <v>5</v>
      </c>
      <c r="P2030" t="s">
        <v>27</v>
      </c>
      <c r="Q2030" t="s">
        <v>3137</v>
      </c>
      <c r="S2030" t="s">
        <v>29</v>
      </c>
    </row>
    <row r="2031" spans="1:19" hidden="1" x14ac:dyDescent="0.2">
      <c r="A2031">
        <v>1033</v>
      </c>
      <c r="B2031" t="s">
        <v>3138</v>
      </c>
      <c r="C2031" t="s">
        <v>20</v>
      </c>
      <c r="D2031">
        <v>9.9499999999999993</v>
      </c>
      <c r="E2031">
        <v>5.4</v>
      </c>
      <c r="F2031" t="s">
        <v>3081</v>
      </c>
      <c r="G2031" t="s">
        <v>55</v>
      </c>
      <c r="H2031" t="s">
        <v>46</v>
      </c>
      <c r="I2031" t="s">
        <v>3082</v>
      </c>
      <c r="J2031" t="s">
        <v>43</v>
      </c>
      <c r="K2031"/>
      <c r="L2031" t="s">
        <v>3139</v>
      </c>
      <c r="M2031" t="s">
        <v>26</v>
      </c>
      <c r="N2031">
        <v>2</v>
      </c>
      <c r="P2031" t="s">
        <v>27</v>
      </c>
      <c r="Q2031" t="s">
        <v>3140</v>
      </c>
      <c r="S2031" t="s">
        <v>29</v>
      </c>
    </row>
    <row r="2032" spans="1:19" hidden="1" x14ac:dyDescent="0.2">
      <c r="A2032">
        <v>1033</v>
      </c>
      <c r="B2032" t="s">
        <v>3138</v>
      </c>
      <c r="C2032" t="s">
        <v>20</v>
      </c>
      <c r="D2032">
        <v>9.5299999999999994</v>
      </c>
      <c r="E2032">
        <v>20</v>
      </c>
      <c r="F2032" t="s">
        <v>3081</v>
      </c>
      <c r="G2032" t="s">
        <v>55</v>
      </c>
      <c r="H2032" t="s">
        <v>46</v>
      </c>
      <c r="I2032" t="s">
        <v>3082</v>
      </c>
      <c r="J2032" t="s">
        <v>43</v>
      </c>
      <c r="K2032"/>
      <c r="L2032" t="s">
        <v>3139</v>
      </c>
      <c r="M2032" t="s">
        <v>26</v>
      </c>
      <c r="N2032">
        <v>2</v>
      </c>
      <c r="P2032" t="s">
        <v>27</v>
      </c>
      <c r="Q2032" t="s">
        <v>3140</v>
      </c>
      <c r="S2032" t="s">
        <v>29</v>
      </c>
    </row>
    <row r="2033" spans="1:19" hidden="1" x14ac:dyDescent="0.2">
      <c r="A2033">
        <v>1033</v>
      </c>
      <c r="B2033" t="s">
        <v>3138</v>
      </c>
      <c r="C2033" t="s">
        <v>20</v>
      </c>
      <c r="D2033">
        <v>9.16</v>
      </c>
      <c r="E2033">
        <v>35</v>
      </c>
      <c r="F2033" t="s">
        <v>3081</v>
      </c>
      <c r="G2033" t="s">
        <v>55</v>
      </c>
      <c r="H2033" t="s">
        <v>46</v>
      </c>
      <c r="I2033" t="s">
        <v>3082</v>
      </c>
      <c r="J2033" t="s">
        <v>43</v>
      </c>
      <c r="K2033"/>
      <c r="L2033" t="s">
        <v>3139</v>
      </c>
      <c r="M2033" t="s">
        <v>26</v>
      </c>
      <c r="N2033">
        <v>2</v>
      </c>
      <c r="P2033" t="s">
        <v>27</v>
      </c>
      <c r="Q2033" t="s">
        <v>3140</v>
      </c>
      <c r="S2033" t="s">
        <v>29</v>
      </c>
    </row>
    <row r="2034" spans="1:19" hidden="1" x14ac:dyDescent="0.2">
      <c r="A2034">
        <v>1034</v>
      </c>
      <c r="B2034" t="s">
        <v>3141</v>
      </c>
      <c r="C2034" t="s">
        <v>20</v>
      </c>
      <c r="D2034">
        <v>10.029999999999999</v>
      </c>
      <c r="E2034">
        <v>10</v>
      </c>
      <c r="F2034" t="s">
        <v>3142</v>
      </c>
      <c r="G2034" t="s">
        <v>55</v>
      </c>
      <c r="H2034" t="s">
        <v>46</v>
      </c>
      <c r="I2034" t="s">
        <v>3143</v>
      </c>
      <c r="J2034" t="s">
        <v>43</v>
      </c>
      <c r="K2034"/>
      <c r="L2034" t="s">
        <v>3144</v>
      </c>
      <c r="M2034" t="s">
        <v>120</v>
      </c>
      <c r="N2034">
        <v>5</v>
      </c>
      <c r="P2034" t="s">
        <v>27</v>
      </c>
      <c r="Q2034" t="s">
        <v>3145</v>
      </c>
      <c r="S2034" t="s">
        <v>29</v>
      </c>
    </row>
    <row r="2035" spans="1:19" hidden="1" x14ac:dyDescent="0.2">
      <c r="A2035">
        <v>1034</v>
      </c>
      <c r="B2035" t="s">
        <v>3141</v>
      </c>
      <c r="C2035" t="s">
        <v>73</v>
      </c>
      <c r="D2035">
        <v>3.94</v>
      </c>
      <c r="E2035">
        <v>10</v>
      </c>
      <c r="F2035" t="s">
        <v>3142</v>
      </c>
      <c r="G2035" t="s">
        <v>55</v>
      </c>
      <c r="H2035" t="s">
        <v>46</v>
      </c>
      <c r="I2035" t="s">
        <v>3143</v>
      </c>
      <c r="J2035" t="s">
        <v>43</v>
      </c>
      <c r="K2035"/>
      <c r="L2035" t="s">
        <v>3144</v>
      </c>
      <c r="M2035" t="s">
        <v>120</v>
      </c>
      <c r="N2035">
        <v>5</v>
      </c>
      <c r="P2035" t="s">
        <v>27</v>
      </c>
      <c r="Q2035" t="s">
        <v>3145</v>
      </c>
      <c r="S2035" t="s">
        <v>29</v>
      </c>
    </row>
    <row r="2036" spans="1:19" hidden="1" x14ac:dyDescent="0.2">
      <c r="A2036">
        <v>1034</v>
      </c>
      <c r="B2036" t="s">
        <v>3141</v>
      </c>
      <c r="C2036" t="s">
        <v>20</v>
      </c>
      <c r="D2036">
        <v>9.75</v>
      </c>
      <c r="E2036">
        <v>20</v>
      </c>
      <c r="F2036" t="s">
        <v>3142</v>
      </c>
      <c r="G2036" t="s">
        <v>55</v>
      </c>
      <c r="H2036" t="s">
        <v>46</v>
      </c>
      <c r="I2036" t="s">
        <v>3143</v>
      </c>
      <c r="J2036" t="s">
        <v>43</v>
      </c>
      <c r="K2036"/>
      <c r="L2036" t="s">
        <v>3144</v>
      </c>
      <c r="M2036" t="s">
        <v>120</v>
      </c>
      <c r="N2036">
        <v>5</v>
      </c>
      <c r="P2036" t="s">
        <v>27</v>
      </c>
      <c r="Q2036" t="s">
        <v>3145</v>
      </c>
      <c r="S2036" t="s">
        <v>29</v>
      </c>
    </row>
    <row r="2037" spans="1:19" hidden="1" x14ac:dyDescent="0.2">
      <c r="A2037">
        <v>1034</v>
      </c>
      <c r="B2037" t="s">
        <v>3141</v>
      </c>
      <c r="C2037" t="s">
        <v>73</v>
      </c>
      <c r="D2037">
        <v>3.78</v>
      </c>
      <c r="E2037">
        <v>20</v>
      </c>
      <c r="F2037" t="s">
        <v>3142</v>
      </c>
      <c r="G2037" t="s">
        <v>55</v>
      </c>
      <c r="H2037" t="s">
        <v>46</v>
      </c>
      <c r="I2037" t="s">
        <v>3143</v>
      </c>
      <c r="J2037" t="s">
        <v>43</v>
      </c>
      <c r="K2037"/>
      <c r="L2037" t="s">
        <v>3144</v>
      </c>
      <c r="M2037" t="s">
        <v>120</v>
      </c>
      <c r="N2037">
        <v>5</v>
      </c>
      <c r="P2037" t="s">
        <v>27</v>
      </c>
      <c r="Q2037" t="s">
        <v>3145</v>
      </c>
      <c r="S2037" t="s">
        <v>29</v>
      </c>
    </row>
    <row r="2038" spans="1:19" hidden="1" x14ac:dyDescent="0.2">
      <c r="A2038">
        <v>1034</v>
      </c>
      <c r="B2038" t="s">
        <v>3141</v>
      </c>
      <c r="C2038" t="s">
        <v>20</v>
      </c>
      <c r="D2038">
        <v>9.52</v>
      </c>
      <c r="E2038">
        <v>30</v>
      </c>
      <c r="F2038" t="s">
        <v>3142</v>
      </c>
      <c r="G2038" t="s">
        <v>55</v>
      </c>
      <c r="H2038" t="s">
        <v>46</v>
      </c>
      <c r="I2038" t="s">
        <v>3143</v>
      </c>
      <c r="J2038" t="s">
        <v>43</v>
      </c>
      <c r="K2038"/>
      <c r="L2038" t="s">
        <v>3144</v>
      </c>
      <c r="M2038" t="s">
        <v>120</v>
      </c>
      <c r="N2038">
        <v>5</v>
      </c>
      <c r="P2038" t="s">
        <v>27</v>
      </c>
      <c r="Q2038" t="s">
        <v>3145</v>
      </c>
      <c r="S2038" t="s">
        <v>29</v>
      </c>
    </row>
    <row r="2039" spans="1:19" hidden="1" x14ac:dyDescent="0.2">
      <c r="A2039">
        <v>1034</v>
      </c>
      <c r="B2039" t="s">
        <v>3141</v>
      </c>
      <c r="C2039" t="s">
        <v>73</v>
      </c>
      <c r="D2039">
        <v>3.84</v>
      </c>
      <c r="E2039">
        <v>30</v>
      </c>
      <c r="F2039" t="s">
        <v>3142</v>
      </c>
      <c r="G2039" t="s">
        <v>55</v>
      </c>
      <c r="H2039" t="s">
        <v>46</v>
      </c>
      <c r="I2039" t="s">
        <v>3143</v>
      </c>
      <c r="J2039" t="s">
        <v>43</v>
      </c>
      <c r="K2039"/>
      <c r="L2039" t="s">
        <v>3144</v>
      </c>
      <c r="M2039" t="s">
        <v>120</v>
      </c>
      <c r="N2039">
        <v>5</v>
      </c>
      <c r="P2039" t="s">
        <v>27</v>
      </c>
      <c r="Q2039" t="s">
        <v>3145</v>
      </c>
      <c r="S2039" t="s">
        <v>29</v>
      </c>
    </row>
    <row r="2040" spans="1:19" hidden="1" x14ac:dyDescent="0.2">
      <c r="A2040">
        <v>1034</v>
      </c>
      <c r="B2040" t="s">
        <v>3141</v>
      </c>
      <c r="C2040" t="s">
        <v>20</v>
      </c>
      <c r="D2040">
        <v>9.17</v>
      </c>
      <c r="E2040">
        <v>40</v>
      </c>
      <c r="F2040" t="s">
        <v>3142</v>
      </c>
      <c r="G2040" t="s">
        <v>55</v>
      </c>
      <c r="H2040" t="s">
        <v>46</v>
      </c>
      <c r="I2040" t="s">
        <v>3143</v>
      </c>
      <c r="J2040" t="s">
        <v>43</v>
      </c>
      <c r="K2040"/>
      <c r="L2040" t="s">
        <v>3144</v>
      </c>
      <c r="M2040" t="s">
        <v>120</v>
      </c>
      <c r="N2040">
        <v>5</v>
      </c>
      <c r="P2040" t="s">
        <v>27</v>
      </c>
      <c r="Q2040" t="s">
        <v>3145</v>
      </c>
      <c r="S2040" t="s">
        <v>29</v>
      </c>
    </row>
    <row r="2041" spans="1:19" hidden="1" x14ac:dyDescent="0.2">
      <c r="A2041">
        <v>1034</v>
      </c>
      <c r="B2041" t="s">
        <v>3141</v>
      </c>
      <c r="C2041" t="s">
        <v>73</v>
      </c>
      <c r="D2041">
        <v>3.61</v>
      </c>
      <c r="E2041">
        <v>40</v>
      </c>
      <c r="F2041" t="s">
        <v>3142</v>
      </c>
      <c r="G2041" t="s">
        <v>55</v>
      </c>
      <c r="H2041" t="s">
        <v>46</v>
      </c>
      <c r="I2041" t="s">
        <v>3143</v>
      </c>
      <c r="J2041" t="s">
        <v>43</v>
      </c>
      <c r="K2041"/>
      <c r="L2041" t="s">
        <v>3144</v>
      </c>
      <c r="M2041" t="s">
        <v>120</v>
      </c>
      <c r="N2041">
        <v>5</v>
      </c>
      <c r="P2041" t="s">
        <v>27</v>
      </c>
      <c r="Q2041" t="s">
        <v>3145</v>
      </c>
      <c r="S2041" t="s">
        <v>29</v>
      </c>
    </row>
    <row r="2042" spans="1:19" hidden="1" x14ac:dyDescent="0.2">
      <c r="A2042">
        <v>1034</v>
      </c>
      <c r="B2042" t="s">
        <v>3141</v>
      </c>
      <c r="C2042" t="s">
        <v>20</v>
      </c>
      <c r="D2042">
        <v>9.52</v>
      </c>
      <c r="E2042">
        <v>25</v>
      </c>
      <c r="F2042" t="s">
        <v>3142</v>
      </c>
      <c r="G2042" t="s">
        <v>55</v>
      </c>
      <c r="H2042" t="s">
        <v>46</v>
      </c>
      <c r="I2042" t="s">
        <v>3146</v>
      </c>
      <c r="K2042"/>
      <c r="L2042" t="s">
        <v>3144</v>
      </c>
      <c r="M2042" t="s">
        <v>120</v>
      </c>
      <c r="N2042">
        <v>5</v>
      </c>
      <c r="P2042" t="s">
        <v>27</v>
      </c>
      <c r="Q2042" t="s">
        <v>3145</v>
      </c>
      <c r="S2042" t="s">
        <v>29</v>
      </c>
    </row>
    <row r="2043" spans="1:19" hidden="1" x14ac:dyDescent="0.2">
      <c r="A2043">
        <v>1034</v>
      </c>
      <c r="B2043" t="s">
        <v>3141</v>
      </c>
      <c r="C2043" t="s">
        <v>73</v>
      </c>
      <c r="D2043">
        <v>3.8</v>
      </c>
      <c r="E2043">
        <v>25</v>
      </c>
      <c r="F2043" t="s">
        <v>3142</v>
      </c>
      <c r="G2043" t="s">
        <v>55</v>
      </c>
      <c r="H2043" t="s">
        <v>46</v>
      </c>
      <c r="I2043" t="s">
        <v>3146</v>
      </c>
      <c r="K2043"/>
      <c r="L2043" t="s">
        <v>3144</v>
      </c>
      <c r="M2043" t="s">
        <v>120</v>
      </c>
      <c r="N2043">
        <v>5</v>
      </c>
      <c r="P2043" t="s">
        <v>27</v>
      </c>
      <c r="Q2043" t="s">
        <v>3145</v>
      </c>
      <c r="S2043" t="s">
        <v>29</v>
      </c>
    </row>
    <row r="2044" spans="1:19" hidden="1" x14ac:dyDescent="0.2">
      <c r="A2044">
        <v>1035</v>
      </c>
      <c r="B2044" t="s">
        <v>3147</v>
      </c>
      <c r="C2044" t="s">
        <v>20</v>
      </c>
      <c r="D2044">
        <v>9.94</v>
      </c>
      <c r="E2044">
        <v>5.4</v>
      </c>
      <c r="F2044" t="s">
        <v>3081</v>
      </c>
      <c r="G2044" t="s">
        <v>55</v>
      </c>
      <c r="H2044" t="s">
        <v>46</v>
      </c>
      <c r="I2044" t="s">
        <v>3082</v>
      </c>
      <c r="J2044" t="s">
        <v>43</v>
      </c>
      <c r="K2044"/>
      <c r="L2044" t="s">
        <v>3148</v>
      </c>
      <c r="M2044" t="s">
        <v>26</v>
      </c>
      <c r="N2044">
        <v>2</v>
      </c>
      <c r="P2044" t="s">
        <v>27</v>
      </c>
      <c r="Q2044" t="s">
        <v>3149</v>
      </c>
      <c r="S2044" t="s">
        <v>29</v>
      </c>
    </row>
    <row r="2045" spans="1:19" hidden="1" x14ac:dyDescent="0.2">
      <c r="A2045">
        <v>1035</v>
      </c>
      <c r="B2045" t="s">
        <v>3147</v>
      </c>
      <c r="C2045" t="s">
        <v>20</v>
      </c>
      <c r="D2045">
        <v>9.49</v>
      </c>
      <c r="E2045">
        <v>20</v>
      </c>
      <c r="F2045" t="s">
        <v>3081</v>
      </c>
      <c r="G2045" t="s">
        <v>55</v>
      </c>
      <c r="H2045" t="s">
        <v>46</v>
      </c>
      <c r="I2045" t="s">
        <v>3082</v>
      </c>
      <c r="J2045" t="s">
        <v>43</v>
      </c>
      <c r="K2045"/>
      <c r="L2045" t="s">
        <v>3148</v>
      </c>
      <c r="M2045" t="s">
        <v>26</v>
      </c>
      <c r="N2045">
        <v>2</v>
      </c>
      <c r="P2045" t="s">
        <v>27</v>
      </c>
      <c r="Q2045" t="s">
        <v>3149</v>
      </c>
      <c r="S2045" t="s">
        <v>29</v>
      </c>
    </row>
    <row r="2046" spans="1:19" hidden="1" x14ac:dyDescent="0.2">
      <c r="A2046">
        <v>1035</v>
      </c>
      <c r="B2046" t="s">
        <v>3147</v>
      </c>
      <c r="C2046" t="s">
        <v>20</v>
      </c>
      <c r="D2046">
        <v>9.1199999999999992</v>
      </c>
      <c r="E2046">
        <v>35</v>
      </c>
      <c r="F2046" t="s">
        <v>3081</v>
      </c>
      <c r="G2046" t="s">
        <v>55</v>
      </c>
      <c r="H2046" t="s">
        <v>46</v>
      </c>
      <c r="I2046" t="s">
        <v>3082</v>
      </c>
      <c r="J2046" t="s">
        <v>43</v>
      </c>
      <c r="K2046"/>
      <c r="L2046" t="s">
        <v>3148</v>
      </c>
      <c r="M2046" t="s">
        <v>26</v>
      </c>
      <c r="N2046">
        <v>2</v>
      </c>
      <c r="P2046" t="s">
        <v>27</v>
      </c>
      <c r="Q2046" t="s">
        <v>3149</v>
      </c>
      <c r="S2046" t="s">
        <v>29</v>
      </c>
    </row>
    <row r="2047" spans="1:19" hidden="1" x14ac:dyDescent="0.2">
      <c r="A2047">
        <v>1036</v>
      </c>
      <c r="B2047" t="s">
        <v>3150</v>
      </c>
      <c r="C2047" t="s">
        <v>20</v>
      </c>
      <c r="D2047">
        <v>9.98</v>
      </c>
      <c r="E2047">
        <v>5.4</v>
      </c>
      <c r="F2047" t="s">
        <v>3081</v>
      </c>
      <c r="G2047" t="s">
        <v>55</v>
      </c>
      <c r="H2047" t="s">
        <v>46</v>
      </c>
      <c r="I2047" t="s">
        <v>3082</v>
      </c>
      <c r="J2047" t="s">
        <v>43</v>
      </c>
      <c r="K2047"/>
      <c r="L2047" t="s">
        <v>3151</v>
      </c>
      <c r="M2047" t="s">
        <v>26</v>
      </c>
      <c r="N2047">
        <v>2</v>
      </c>
      <c r="P2047" t="s">
        <v>27</v>
      </c>
      <c r="Q2047" t="s">
        <v>3152</v>
      </c>
      <c r="S2047" t="s">
        <v>29</v>
      </c>
    </row>
    <row r="2048" spans="1:19" hidden="1" x14ac:dyDescent="0.2">
      <c r="A2048">
        <v>1036</v>
      </c>
      <c r="B2048" t="s">
        <v>3150</v>
      </c>
      <c r="C2048" t="s">
        <v>20</v>
      </c>
      <c r="D2048">
        <v>9.59</v>
      </c>
      <c r="E2048">
        <v>20</v>
      </c>
      <c r="F2048" t="s">
        <v>3081</v>
      </c>
      <c r="G2048" t="s">
        <v>55</v>
      </c>
      <c r="H2048" t="s">
        <v>46</v>
      </c>
      <c r="I2048" t="s">
        <v>3082</v>
      </c>
      <c r="J2048" t="s">
        <v>43</v>
      </c>
      <c r="K2048"/>
      <c r="L2048" t="s">
        <v>3151</v>
      </c>
      <c r="M2048" t="s">
        <v>26</v>
      </c>
      <c r="N2048">
        <v>2</v>
      </c>
      <c r="P2048" t="s">
        <v>27</v>
      </c>
      <c r="Q2048" t="s">
        <v>3152</v>
      </c>
      <c r="S2048" t="s">
        <v>29</v>
      </c>
    </row>
    <row r="2049" spans="1:19" hidden="1" x14ac:dyDescent="0.2">
      <c r="A2049">
        <v>1036</v>
      </c>
      <c r="B2049" t="s">
        <v>3150</v>
      </c>
      <c r="C2049" t="s">
        <v>20</v>
      </c>
      <c r="D2049">
        <v>9.1300000000000008</v>
      </c>
      <c r="E2049">
        <v>35</v>
      </c>
      <c r="F2049" t="s">
        <v>3081</v>
      </c>
      <c r="G2049" t="s">
        <v>55</v>
      </c>
      <c r="H2049" t="s">
        <v>46</v>
      </c>
      <c r="I2049" t="s">
        <v>3082</v>
      </c>
      <c r="J2049" t="s">
        <v>43</v>
      </c>
      <c r="K2049"/>
      <c r="L2049" t="s">
        <v>3151</v>
      </c>
      <c r="M2049" t="s">
        <v>26</v>
      </c>
      <c r="N2049">
        <v>2</v>
      </c>
      <c r="P2049" t="s">
        <v>27</v>
      </c>
      <c r="Q2049" t="s">
        <v>3152</v>
      </c>
      <c r="S2049" t="s">
        <v>29</v>
      </c>
    </row>
    <row r="2050" spans="1:19" hidden="1" x14ac:dyDescent="0.2">
      <c r="A2050">
        <v>1037</v>
      </c>
      <c r="B2050" t="s">
        <v>3153</v>
      </c>
      <c r="C2050" t="s">
        <v>20</v>
      </c>
      <c r="D2050">
        <v>9.09</v>
      </c>
      <c r="E2050">
        <v>10</v>
      </c>
      <c r="F2050" t="s">
        <v>3154</v>
      </c>
      <c r="G2050" t="s">
        <v>55</v>
      </c>
      <c r="I2050" t="s">
        <v>3143</v>
      </c>
      <c r="K2050"/>
      <c r="L2050" t="s">
        <v>3155</v>
      </c>
      <c r="M2050" t="s">
        <v>120</v>
      </c>
      <c r="N2050">
        <v>5</v>
      </c>
      <c r="P2050" t="s">
        <v>27</v>
      </c>
      <c r="Q2050" t="s">
        <v>3156</v>
      </c>
      <c r="S2050" t="s">
        <v>29</v>
      </c>
    </row>
    <row r="2051" spans="1:19" hidden="1" x14ac:dyDescent="0.2">
      <c r="A2051">
        <v>1037</v>
      </c>
      <c r="B2051" t="s">
        <v>3153</v>
      </c>
      <c r="C2051" t="s">
        <v>20</v>
      </c>
      <c r="D2051">
        <v>8.7799999999999994</v>
      </c>
      <c r="E2051">
        <v>20</v>
      </c>
      <c r="F2051" t="s">
        <v>3154</v>
      </c>
      <c r="G2051" t="s">
        <v>55</v>
      </c>
      <c r="I2051" t="s">
        <v>3143</v>
      </c>
      <c r="K2051"/>
      <c r="L2051" t="s">
        <v>3155</v>
      </c>
      <c r="M2051" t="s">
        <v>120</v>
      </c>
      <c r="N2051">
        <v>5</v>
      </c>
      <c r="P2051" t="s">
        <v>27</v>
      </c>
      <c r="Q2051" t="s">
        <v>3156</v>
      </c>
      <c r="S2051" t="s">
        <v>29</v>
      </c>
    </row>
    <row r="2052" spans="1:19" hidden="1" x14ac:dyDescent="0.2">
      <c r="A2052">
        <v>1037</v>
      </c>
      <c r="B2052" t="s">
        <v>3153</v>
      </c>
      <c r="C2052" t="s">
        <v>20</v>
      </c>
      <c r="D2052">
        <v>8.51</v>
      </c>
      <c r="E2052">
        <v>30</v>
      </c>
      <c r="F2052" t="s">
        <v>3154</v>
      </c>
      <c r="G2052" t="s">
        <v>55</v>
      </c>
      <c r="H2052" t="s">
        <v>46</v>
      </c>
      <c r="I2052" t="s">
        <v>3143</v>
      </c>
      <c r="K2052"/>
      <c r="L2052" t="s">
        <v>3155</v>
      </c>
      <c r="M2052" t="s">
        <v>120</v>
      </c>
      <c r="N2052">
        <v>5</v>
      </c>
      <c r="P2052" t="s">
        <v>27</v>
      </c>
      <c r="Q2052" t="s">
        <v>3156</v>
      </c>
      <c r="S2052" t="s">
        <v>29</v>
      </c>
    </row>
    <row r="2053" spans="1:19" hidden="1" x14ac:dyDescent="0.2">
      <c r="A2053">
        <v>1037</v>
      </c>
      <c r="B2053" t="s">
        <v>3153</v>
      </c>
      <c r="C2053" t="s">
        <v>73</v>
      </c>
      <c r="D2053">
        <v>3.1</v>
      </c>
      <c r="E2053" t="s">
        <v>222</v>
      </c>
      <c r="F2053" t="s">
        <v>3154</v>
      </c>
      <c r="G2053" t="s">
        <v>55</v>
      </c>
      <c r="H2053" t="s">
        <v>23</v>
      </c>
      <c r="I2053" t="s">
        <v>3143</v>
      </c>
      <c r="K2053"/>
      <c r="L2053" t="s">
        <v>3155</v>
      </c>
      <c r="M2053" t="s">
        <v>120</v>
      </c>
      <c r="N2053">
        <v>5</v>
      </c>
      <c r="P2053" t="s">
        <v>27</v>
      </c>
      <c r="Q2053" t="s">
        <v>3156</v>
      </c>
      <c r="S2053" t="s">
        <v>29</v>
      </c>
    </row>
    <row r="2054" spans="1:19" hidden="1" x14ac:dyDescent="0.2">
      <c r="A2054">
        <v>1037</v>
      </c>
      <c r="B2054" t="s">
        <v>3153</v>
      </c>
      <c r="C2054" t="s">
        <v>20</v>
      </c>
      <c r="D2054">
        <v>8.34</v>
      </c>
      <c r="E2054">
        <v>40</v>
      </c>
      <c r="F2054" t="s">
        <v>3154</v>
      </c>
      <c r="G2054" t="s">
        <v>55</v>
      </c>
      <c r="H2054" t="s">
        <v>46</v>
      </c>
      <c r="I2054" t="s">
        <v>3143</v>
      </c>
      <c r="K2054"/>
      <c r="L2054" t="s">
        <v>3155</v>
      </c>
      <c r="M2054" t="s">
        <v>120</v>
      </c>
      <c r="N2054">
        <v>5</v>
      </c>
      <c r="P2054" t="s">
        <v>27</v>
      </c>
      <c r="Q2054" t="s">
        <v>3156</v>
      </c>
      <c r="S2054" t="s">
        <v>29</v>
      </c>
    </row>
    <row r="2055" spans="1:19" hidden="1" x14ac:dyDescent="0.2">
      <c r="A2055">
        <v>1037</v>
      </c>
      <c r="B2055" t="s">
        <v>3153</v>
      </c>
      <c r="C2055" t="s">
        <v>73</v>
      </c>
      <c r="D2055">
        <v>2.8</v>
      </c>
      <c r="E2055" t="s">
        <v>3157</v>
      </c>
      <c r="F2055" t="s">
        <v>3154</v>
      </c>
      <c r="G2055" t="s">
        <v>55</v>
      </c>
      <c r="H2055" t="s">
        <v>23</v>
      </c>
      <c r="I2055" t="s">
        <v>3143</v>
      </c>
      <c r="K2055"/>
      <c r="L2055" t="s">
        <v>3155</v>
      </c>
      <c r="M2055" t="s">
        <v>120</v>
      </c>
      <c r="N2055">
        <v>5</v>
      </c>
      <c r="P2055" t="s">
        <v>27</v>
      </c>
      <c r="Q2055" t="s">
        <v>3156</v>
      </c>
      <c r="S2055" t="s">
        <v>29</v>
      </c>
    </row>
    <row r="2056" spans="1:19" hidden="1" x14ac:dyDescent="0.2">
      <c r="A2056">
        <v>1037</v>
      </c>
      <c r="B2056" t="s">
        <v>3153</v>
      </c>
      <c r="C2056" t="s">
        <v>20</v>
      </c>
      <c r="D2056">
        <v>8.6199999999999992</v>
      </c>
      <c r="E2056">
        <v>25</v>
      </c>
      <c r="F2056" t="s">
        <v>3158</v>
      </c>
      <c r="G2056" t="s">
        <v>55</v>
      </c>
      <c r="H2056" t="s">
        <v>46</v>
      </c>
      <c r="I2056" t="s">
        <v>3146</v>
      </c>
      <c r="J2056" t="s">
        <v>43</v>
      </c>
      <c r="K2056"/>
      <c r="L2056" t="s">
        <v>3155</v>
      </c>
      <c r="M2056" t="s">
        <v>120</v>
      </c>
      <c r="N2056">
        <v>5</v>
      </c>
      <c r="P2056" t="s">
        <v>27</v>
      </c>
      <c r="Q2056" t="s">
        <v>3156</v>
      </c>
      <c r="S2056" t="s">
        <v>29</v>
      </c>
    </row>
    <row r="2057" spans="1:19" hidden="1" x14ac:dyDescent="0.2">
      <c r="A2057">
        <v>1037</v>
      </c>
      <c r="B2057" t="s">
        <v>3153</v>
      </c>
      <c r="C2057" t="s">
        <v>73</v>
      </c>
      <c r="D2057">
        <v>1.85</v>
      </c>
      <c r="E2057">
        <v>20</v>
      </c>
      <c r="F2057" t="s">
        <v>3159</v>
      </c>
      <c r="G2057" t="s">
        <v>31</v>
      </c>
      <c r="H2057" t="s">
        <v>23</v>
      </c>
      <c r="I2057" t="s">
        <v>3146</v>
      </c>
      <c r="J2057" t="s">
        <v>43</v>
      </c>
      <c r="K2057"/>
      <c r="L2057" t="s">
        <v>3155</v>
      </c>
      <c r="M2057" t="s">
        <v>120</v>
      </c>
      <c r="N2057">
        <v>5</v>
      </c>
      <c r="P2057" t="s">
        <v>27</v>
      </c>
      <c r="Q2057" t="s">
        <v>3156</v>
      </c>
      <c r="S2057" t="s">
        <v>29</v>
      </c>
    </row>
    <row r="2058" spans="1:19" hidden="1" x14ac:dyDescent="0.2">
      <c r="A2058">
        <v>1037</v>
      </c>
      <c r="B2058" t="s">
        <v>3153</v>
      </c>
      <c r="C2058" t="s">
        <v>48</v>
      </c>
      <c r="D2058">
        <v>6</v>
      </c>
      <c r="F2058" t="s">
        <v>3154</v>
      </c>
      <c r="G2058" t="s">
        <v>3160</v>
      </c>
      <c r="H2058" t="s">
        <v>23</v>
      </c>
      <c r="I2058" t="s">
        <v>3161</v>
      </c>
      <c r="K2058"/>
      <c r="L2058" t="s">
        <v>3155</v>
      </c>
      <c r="M2058" t="s">
        <v>120</v>
      </c>
      <c r="N2058">
        <v>5</v>
      </c>
      <c r="P2058" t="s">
        <v>27</v>
      </c>
      <c r="Q2058" t="s">
        <v>3156</v>
      </c>
      <c r="S2058" t="s">
        <v>50</v>
      </c>
    </row>
    <row r="2059" spans="1:19" hidden="1" x14ac:dyDescent="0.2">
      <c r="A2059">
        <v>1038</v>
      </c>
      <c r="B2059" t="s">
        <v>3162</v>
      </c>
      <c r="C2059" t="s">
        <v>20</v>
      </c>
      <c r="D2059">
        <v>7.24</v>
      </c>
      <c r="E2059" t="s">
        <v>363</v>
      </c>
      <c r="F2059" t="s">
        <v>3134</v>
      </c>
      <c r="G2059" t="s">
        <v>55</v>
      </c>
      <c r="H2059" t="s">
        <v>23</v>
      </c>
      <c r="I2059" t="s">
        <v>3135</v>
      </c>
      <c r="K2059"/>
      <c r="L2059" t="s">
        <v>3163</v>
      </c>
      <c r="M2059" t="s">
        <v>120</v>
      </c>
      <c r="N2059">
        <v>5</v>
      </c>
      <c r="P2059" t="s">
        <v>27</v>
      </c>
      <c r="Q2059" t="s">
        <v>3164</v>
      </c>
      <c r="S2059" t="s">
        <v>29</v>
      </c>
    </row>
    <row r="2060" spans="1:19" hidden="1" x14ac:dyDescent="0.2">
      <c r="A2060">
        <v>1039</v>
      </c>
      <c r="B2060" t="s">
        <v>3165</v>
      </c>
      <c r="C2060" t="s">
        <v>20</v>
      </c>
      <c r="D2060">
        <v>7.48</v>
      </c>
      <c r="E2060" t="s">
        <v>363</v>
      </c>
      <c r="F2060" t="s">
        <v>3134</v>
      </c>
      <c r="G2060" t="s">
        <v>55</v>
      </c>
      <c r="H2060" t="s">
        <v>23</v>
      </c>
      <c r="I2060" t="s">
        <v>3135</v>
      </c>
      <c r="K2060"/>
      <c r="L2060" t="s">
        <v>3166</v>
      </c>
      <c r="M2060" t="s">
        <v>120</v>
      </c>
      <c r="N2060">
        <v>5</v>
      </c>
      <c r="P2060" t="s">
        <v>27</v>
      </c>
      <c r="Q2060" t="s">
        <v>3167</v>
      </c>
      <c r="S2060" t="s">
        <v>29</v>
      </c>
    </row>
    <row r="2061" spans="1:19" hidden="1" x14ac:dyDescent="0.2">
      <c r="A2061">
        <v>1040</v>
      </c>
      <c r="B2061" t="s">
        <v>3168</v>
      </c>
      <c r="C2061" t="s">
        <v>20</v>
      </c>
      <c r="D2061">
        <v>7.22</v>
      </c>
      <c r="E2061" t="s">
        <v>363</v>
      </c>
      <c r="F2061" t="s">
        <v>3134</v>
      </c>
      <c r="G2061" t="s">
        <v>55</v>
      </c>
      <c r="H2061" t="s">
        <v>23</v>
      </c>
      <c r="I2061" t="s">
        <v>3135</v>
      </c>
      <c r="K2061"/>
      <c r="L2061" t="s">
        <v>3169</v>
      </c>
      <c r="M2061" t="s">
        <v>26</v>
      </c>
      <c r="N2061">
        <v>2</v>
      </c>
      <c r="P2061" t="s">
        <v>27</v>
      </c>
      <c r="Q2061" t="s">
        <v>3170</v>
      </c>
      <c r="S2061" t="s">
        <v>29</v>
      </c>
    </row>
    <row r="2062" spans="1:19" hidden="1" x14ac:dyDescent="0.2">
      <c r="A2062">
        <v>1041</v>
      </c>
      <c r="B2062" t="s">
        <v>3171</v>
      </c>
      <c r="C2062" t="s">
        <v>20</v>
      </c>
      <c r="D2062">
        <v>7.41</v>
      </c>
      <c r="E2062" t="s">
        <v>363</v>
      </c>
      <c r="F2062" t="s">
        <v>3134</v>
      </c>
      <c r="G2062" t="s">
        <v>55</v>
      </c>
      <c r="H2062" t="s">
        <v>23</v>
      </c>
      <c r="I2062" t="s">
        <v>3135</v>
      </c>
      <c r="K2062"/>
      <c r="L2062" t="s">
        <v>3172</v>
      </c>
      <c r="M2062" t="s">
        <v>120</v>
      </c>
      <c r="N2062">
        <v>5</v>
      </c>
      <c r="P2062" t="s">
        <v>27</v>
      </c>
      <c r="Q2062" t="s">
        <v>3173</v>
      </c>
      <c r="S2062" t="s">
        <v>29</v>
      </c>
    </row>
    <row r="2063" spans="1:19" hidden="1" x14ac:dyDescent="0.2">
      <c r="A2063">
        <v>1042</v>
      </c>
      <c r="B2063" t="s">
        <v>3174</v>
      </c>
      <c r="C2063" t="s">
        <v>48</v>
      </c>
      <c r="D2063">
        <v>5.96</v>
      </c>
      <c r="F2063" t="s">
        <v>3154</v>
      </c>
      <c r="G2063" t="s">
        <v>3160</v>
      </c>
      <c r="H2063" t="s">
        <v>23</v>
      </c>
      <c r="I2063" t="s">
        <v>3161</v>
      </c>
      <c r="K2063"/>
      <c r="L2063" t="s">
        <v>3175</v>
      </c>
      <c r="M2063" t="s">
        <v>26</v>
      </c>
      <c r="N2063">
        <v>2</v>
      </c>
      <c r="P2063" t="s">
        <v>27</v>
      </c>
      <c r="Q2063" t="s">
        <v>3176</v>
      </c>
      <c r="S2063" t="s">
        <v>50</v>
      </c>
    </row>
    <row r="2064" spans="1:19" hidden="1" x14ac:dyDescent="0.2">
      <c r="A2064">
        <v>1043</v>
      </c>
      <c r="B2064" t="s">
        <v>3177</v>
      </c>
      <c r="C2064" t="s">
        <v>20</v>
      </c>
      <c r="D2064">
        <v>9.8800000000000008</v>
      </c>
      <c r="E2064">
        <v>5.4</v>
      </c>
      <c r="F2064" t="s">
        <v>3081</v>
      </c>
      <c r="G2064" t="s">
        <v>55</v>
      </c>
      <c r="H2064" t="s">
        <v>46</v>
      </c>
      <c r="I2064" t="s">
        <v>3082</v>
      </c>
      <c r="J2064" t="s">
        <v>43</v>
      </c>
      <c r="K2064"/>
      <c r="L2064" t="s">
        <v>3178</v>
      </c>
      <c r="M2064" t="s">
        <v>26</v>
      </c>
      <c r="N2064">
        <v>2</v>
      </c>
      <c r="P2064" t="s">
        <v>27</v>
      </c>
      <c r="Q2064" t="s">
        <v>3179</v>
      </c>
      <c r="S2064" t="s">
        <v>29</v>
      </c>
    </row>
    <row r="2065" spans="1:19" hidden="1" x14ac:dyDescent="0.2">
      <c r="A2065">
        <v>1043</v>
      </c>
      <c r="B2065" t="s">
        <v>3177</v>
      </c>
      <c r="C2065" t="s">
        <v>20</v>
      </c>
      <c r="D2065">
        <v>9.4499999999999993</v>
      </c>
      <c r="E2065">
        <v>20</v>
      </c>
      <c r="F2065" t="s">
        <v>3081</v>
      </c>
      <c r="G2065" t="s">
        <v>55</v>
      </c>
      <c r="H2065" t="s">
        <v>46</v>
      </c>
      <c r="I2065" t="s">
        <v>3082</v>
      </c>
      <c r="J2065" t="s">
        <v>43</v>
      </c>
      <c r="K2065"/>
      <c r="L2065" t="s">
        <v>3178</v>
      </c>
      <c r="M2065" t="s">
        <v>26</v>
      </c>
      <c r="N2065">
        <v>2</v>
      </c>
      <c r="P2065" t="s">
        <v>27</v>
      </c>
      <c r="Q2065" t="s">
        <v>3179</v>
      </c>
      <c r="S2065" t="s">
        <v>29</v>
      </c>
    </row>
    <row r="2066" spans="1:19" hidden="1" x14ac:dyDescent="0.2">
      <c r="A2066">
        <v>1043</v>
      </c>
      <c r="B2066" t="s">
        <v>3177</v>
      </c>
      <c r="C2066" t="s">
        <v>20</v>
      </c>
      <c r="D2066">
        <v>9</v>
      </c>
      <c r="E2066">
        <v>35</v>
      </c>
      <c r="F2066" t="s">
        <v>3081</v>
      </c>
      <c r="G2066" t="s">
        <v>55</v>
      </c>
      <c r="H2066" t="s">
        <v>46</v>
      </c>
      <c r="I2066" t="s">
        <v>3082</v>
      </c>
      <c r="J2066" t="s">
        <v>43</v>
      </c>
      <c r="K2066"/>
      <c r="L2066" t="s">
        <v>3178</v>
      </c>
      <c r="M2066" t="s">
        <v>26</v>
      </c>
      <c r="N2066">
        <v>2</v>
      </c>
      <c r="P2066" t="s">
        <v>27</v>
      </c>
      <c r="Q2066" t="s">
        <v>3179</v>
      </c>
      <c r="S2066" t="s">
        <v>29</v>
      </c>
    </row>
    <row r="2067" spans="1:19" hidden="1" x14ac:dyDescent="0.2">
      <c r="A2067">
        <v>1044</v>
      </c>
      <c r="B2067" t="s">
        <v>3180</v>
      </c>
      <c r="C2067" t="s">
        <v>20</v>
      </c>
      <c r="D2067">
        <v>9.18</v>
      </c>
      <c r="E2067">
        <v>10</v>
      </c>
      <c r="G2067" t="s">
        <v>55</v>
      </c>
      <c r="H2067" t="s">
        <v>46</v>
      </c>
      <c r="I2067" t="s">
        <v>3181</v>
      </c>
      <c r="J2067" t="s">
        <v>43</v>
      </c>
      <c r="K2067"/>
      <c r="L2067" t="s">
        <v>3182</v>
      </c>
      <c r="M2067" t="s">
        <v>26</v>
      </c>
      <c r="N2067">
        <v>2</v>
      </c>
      <c r="P2067" t="s">
        <v>27</v>
      </c>
      <c r="Q2067" t="s">
        <v>3183</v>
      </c>
      <c r="S2067" t="s">
        <v>29</v>
      </c>
    </row>
    <row r="2068" spans="1:19" hidden="1" x14ac:dyDescent="0.2">
      <c r="A2068">
        <v>1044</v>
      </c>
      <c r="B2068" t="s">
        <v>3180</v>
      </c>
      <c r="C2068" t="s">
        <v>73</v>
      </c>
      <c r="D2068">
        <v>2.9</v>
      </c>
      <c r="E2068">
        <v>10</v>
      </c>
      <c r="G2068" t="s">
        <v>55</v>
      </c>
      <c r="H2068" t="s">
        <v>23</v>
      </c>
      <c r="I2068" t="s">
        <v>3181</v>
      </c>
      <c r="J2068" t="s">
        <v>43</v>
      </c>
      <c r="K2068"/>
      <c r="L2068" t="s">
        <v>3182</v>
      </c>
      <c r="M2068" t="s">
        <v>26</v>
      </c>
      <c r="N2068">
        <v>2</v>
      </c>
      <c r="P2068" t="s">
        <v>27</v>
      </c>
      <c r="Q2068" t="s">
        <v>3183</v>
      </c>
      <c r="S2068" t="s">
        <v>29</v>
      </c>
    </row>
    <row r="2069" spans="1:19" hidden="1" x14ac:dyDescent="0.2">
      <c r="A2069">
        <v>1044</v>
      </c>
      <c r="B2069" t="s">
        <v>3180</v>
      </c>
      <c r="C2069" t="s">
        <v>20</v>
      </c>
      <c r="D2069">
        <v>8.83</v>
      </c>
      <c r="E2069">
        <v>20</v>
      </c>
      <c r="G2069" t="s">
        <v>55</v>
      </c>
      <c r="H2069" t="s">
        <v>46</v>
      </c>
      <c r="I2069" t="s">
        <v>3181</v>
      </c>
      <c r="J2069" t="s">
        <v>43</v>
      </c>
      <c r="K2069"/>
      <c r="L2069" t="s">
        <v>3182</v>
      </c>
      <c r="M2069" t="s">
        <v>26</v>
      </c>
      <c r="N2069">
        <v>2</v>
      </c>
      <c r="P2069" t="s">
        <v>27</v>
      </c>
      <c r="Q2069" t="s">
        <v>3183</v>
      </c>
      <c r="S2069" t="s">
        <v>29</v>
      </c>
    </row>
    <row r="2070" spans="1:19" hidden="1" x14ac:dyDescent="0.2">
      <c r="A2070">
        <v>1044</v>
      </c>
      <c r="B2070" t="s">
        <v>3180</v>
      </c>
      <c r="C2070" t="s">
        <v>73</v>
      </c>
      <c r="D2070">
        <v>2.9</v>
      </c>
      <c r="E2070">
        <v>20</v>
      </c>
      <c r="G2070" t="s">
        <v>55</v>
      </c>
      <c r="H2070" t="s">
        <v>23</v>
      </c>
      <c r="I2070" t="s">
        <v>3181</v>
      </c>
      <c r="J2070" t="s">
        <v>43</v>
      </c>
      <c r="K2070"/>
      <c r="L2070" t="s">
        <v>3182</v>
      </c>
      <c r="M2070" t="s">
        <v>26</v>
      </c>
      <c r="N2070">
        <v>2</v>
      </c>
      <c r="P2070" t="s">
        <v>27</v>
      </c>
      <c r="Q2070" t="s">
        <v>3183</v>
      </c>
      <c r="S2070" t="s">
        <v>29</v>
      </c>
    </row>
    <row r="2071" spans="1:19" hidden="1" x14ac:dyDescent="0.2">
      <c r="A2071">
        <v>1044</v>
      </c>
      <c r="B2071" t="s">
        <v>3180</v>
      </c>
      <c r="C2071" t="s">
        <v>20</v>
      </c>
      <c r="D2071">
        <v>8.6999999999999993</v>
      </c>
      <c r="E2071">
        <v>30</v>
      </c>
      <c r="G2071" t="s">
        <v>55</v>
      </c>
      <c r="H2071" t="s">
        <v>46</v>
      </c>
      <c r="I2071" t="s">
        <v>3181</v>
      </c>
      <c r="J2071" t="s">
        <v>43</v>
      </c>
      <c r="K2071"/>
      <c r="L2071" t="s">
        <v>3182</v>
      </c>
      <c r="M2071" t="s">
        <v>26</v>
      </c>
      <c r="N2071">
        <v>2</v>
      </c>
      <c r="P2071" t="s">
        <v>27</v>
      </c>
      <c r="Q2071" t="s">
        <v>3183</v>
      </c>
      <c r="S2071" t="s">
        <v>29</v>
      </c>
    </row>
    <row r="2072" spans="1:19" hidden="1" x14ac:dyDescent="0.2">
      <c r="A2072">
        <v>1044</v>
      </c>
      <c r="B2072" t="s">
        <v>3180</v>
      </c>
      <c r="C2072" t="s">
        <v>73</v>
      </c>
      <c r="D2072">
        <v>2.9</v>
      </c>
      <c r="E2072">
        <v>30</v>
      </c>
      <c r="G2072" t="s">
        <v>55</v>
      </c>
      <c r="H2072" t="s">
        <v>23</v>
      </c>
      <c r="I2072" t="s">
        <v>3181</v>
      </c>
      <c r="J2072" t="s">
        <v>43</v>
      </c>
      <c r="K2072"/>
      <c r="L2072" t="s">
        <v>3182</v>
      </c>
      <c r="M2072" t="s">
        <v>26</v>
      </c>
      <c r="N2072">
        <v>2</v>
      </c>
      <c r="P2072" t="s">
        <v>27</v>
      </c>
      <c r="Q2072" t="s">
        <v>3183</v>
      </c>
      <c r="S2072" t="s">
        <v>29</v>
      </c>
    </row>
    <row r="2073" spans="1:19" hidden="1" x14ac:dyDescent="0.2">
      <c r="A2073">
        <v>1044</v>
      </c>
      <c r="B2073" t="s">
        <v>3180</v>
      </c>
      <c r="C2073" t="s">
        <v>20</v>
      </c>
      <c r="D2073">
        <v>8.48</v>
      </c>
      <c r="E2073">
        <v>40</v>
      </c>
      <c r="G2073" t="s">
        <v>55</v>
      </c>
      <c r="H2073" t="s">
        <v>46</v>
      </c>
      <c r="I2073" t="s">
        <v>3181</v>
      </c>
      <c r="J2073" t="s">
        <v>43</v>
      </c>
      <c r="K2073"/>
      <c r="L2073" t="s">
        <v>3182</v>
      </c>
      <c r="M2073" t="s">
        <v>26</v>
      </c>
      <c r="N2073">
        <v>2</v>
      </c>
      <c r="P2073" t="s">
        <v>27</v>
      </c>
      <c r="Q2073" t="s">
        <v>3183</v>
      </c>
      <c r="S2073" t="s">
        <v>29</v>
      </c>
    </row>
    <row r="2074" spans="1:19" hidden="1" x14ac:dyDescent="0.2">
      <c r="A2074">
        <v>1044</v>
      </c>
      <c r="B2074" t="s">
        <v>3180</v>
      </c>
      <c r="C2074" t="s">
        <v>73</v>
      </c>
      <c r="D2074">
        <v>2.9</v>
      </c>
      <c r="E2074">
        <v>40</v>
      </c>
      <c r="G2074" t="s">
        <v>55</v>
      </c>
      <c r="H2074" t="s">
        <v>23</v>
      </c>
      <c r="I2074" t="s">
        <v>3181</v>
      </c>
      <c r="J2074" t="s">
        <v>43</v>
      </c>
      <c r="K2074"/>
      <c r="L2074" t="s">
        <v>3182</v>
      </c>
      <c r="M2074" t="s">
        <v>26</v>
      </c>
      <c r="N2074">
        <v>2</v>
      </c>
      <c r="P2074" t="s">
        <v>27</v>
      </c>
      <c r="Q2074" t="s">
        <v>3183</v>
      </c>
      <c r="S2074" t="s">
        <v>29</v>
      </c>
    </row>
    <row r="2075" spans="1:19" hidden="1" x14ac:dyDescent="0.2">
      <c r="A2075">
        <v>1045</v>
      </c>
      <c r="B2075" t="s">
        <v>3184</v>
      </c>
      <c r="C2075" t="s">
        <v>20</v>
      </c>
      <c r="D2075">
        <v>5.7</v>
      </c>
      <c r="E2075" t="s">
        <v>363</v>
      </c>
      <c r="F2075" t="s">
        <v>3185</v>
      </c>
      <c r="G2075" t="s">
        <v>31</v>
      </c>
      <c r="H2075" t="s">
        <v>23</v>
      </c>
      <c r="I2075" t="s">
        <v>3186</v>
      </c>
      <c r="K2075"/>
      <c r="L2075" t="s">
        <v>3187</v>
      </c>
      <c r="M2075" t="s">
        <v>26</v>
      </c>
      <c r="N2075">
        <v>2</v>
      </c>
      <c r="P2075" t="s">
        <v>27</v>
      </c>
      <c r="Q2075" t="s">
        <v>3188</v>
      </c>
      <c r="S2075" t="s">
        <v>29</v>
      </c>
    </row>
    <row r="2076" spans="1:19" hidden="1" x14ac:dyDescent="0.2">
      <c r="A2076">
        <v>1045</v>
      </c>
      <c r="B2076" t="s">
        <v>3184</v>
      </c>
      <c r="C2076" t="s">
        <v>73</v>
      </c>
      <c r="D2076">
        <v>2.4700000000000002</v>
      </c>
      <c r="E2076" t="s">
        <v>363</v>
      </c>
      <c r="F2076" t="s">
        <v>3185</v>
      </c>
      <c r="G2076" t="s">
        <v>31</v>
      </c>
      <c r="H2076" t="s">
        <v>23</v>
      </c>
      <c r="I2076" t="s">
        <v>3186</v>
      </c>
      <c r="K2076"/>
      <c r="L2076" t="s">
        <v>3187</v>
      </c>
      <c r="M2076" t="s">
        <v>26</v>
      </c>
      <c r="N2076">
        <v>2</v>
      </c>
      <c r="P2076" t="s">
        <v>27</v>
      </c>
      <c r="Q2076" t="s">
        <v>3188</v>
      </c>
      <c r="S2076" t="s">
        <v>29</v>
      </c>
    </row>
    <row r="2077" spans="1:19" hidden="1" x14ac:dyDescent="0.2">
      <c r="A2077">
        <v>1046</v>
      </c>
      <c r="B2077" t="s">
        <v>3189</v>
      </c>
      <c r="C2077" t="s">
        <v>20</v>
      </c>
      <c r="D2077">
        <v>6.26</v>
      </c>
      <c r="E2077" t="s">
        <v>363</v>
      </c>
      <c r="F2077" t="s">
        <v>3190</v>
      </c>
      <c r="G2077" t="s">
        <v>31</v>
      </c>
      <c r="H2077" t="s">
        <v>23</v>
      </c>
      <c r="I2077" t="s">
        <v>3186</v>
      </c>
      <c r="K2077"/>
      <c r="L2077" t="s">
        <v>3191</v>
      </c>
      <c r="M2077" t="s">
        <v>26</v>
      </c>
      <c r="N2077">
        <v>2</v>
      </c>
      <c r="P2077" t="s">
        <v>27</v>
      </c>
      <c r="Q2077" t="s">
        <v>3192</v>
      </c>
      <c r="S2077" t="s">
        <v>29</v>
      </c>
    </row>
    <row r="2078" spans="1:19" hidden="1" x14ac:dyDescent="0.2">
      <c r="A2078">
        <v>1046</v>
      </c>
      <c r="B2078" t="s">
        <v>3189</v>
      </c>
      <c r="C2078" t="s">
        <v>73</v>
      </c>
      <c r="D2078">
        <v>2.75</v>
      </c>
      <c r="E2078" t="s">
        <v>363</v>
      </c>
      <c r="F2078" t="s">
        <v>3190</v>
      </c>
      <c r="G2078" t="s">
        <v>31</v>
      </c>
      <c r="H2078" t="s">
        <v>23</v>
      </c>
      <c r="I2078" t="s">
        <v>3186</v>
      </c>
      <c r="K2078"/>
      <c r="L2078" t="s">
        <v>3191</v>
      </c>
      <c r="M2078" t="s">
        <v>26</v>
      </c>
      <c r="N2078">
        <v>2</v>
      </c>
      <c r="P2078" t="s">
        <v>27</v>
      </c>
      <c r="Q2078" t="s">
        <v>3192</v>
      </c>
      <c r="S2078" t="s">
        <v>29</v>
      </c>
    </row>
    <row r="2079" spans="1:19" hidden="1" x14ac:dyDescent="0.2">
      <c r="A2079">
        <v>1049</v>
      </c>
      <c r="B2079" t="s">
        <v>3193</v>
      </c>
      <c r="C2079" t="s">
        <v>20</v>
      </c>
      <c r="D2079">
        <v>10.99</v>
      </c>
      <c r="E2079">
        <v>5.4</v>
      </c>
      <c r="F2079" t="s">
        <v>3081</v>
      </c>
      <c r="G2079" t="s">
        <v>55</v>
      </c>
      <c r="H2079" t="s">
        <v>46</v>
      </c>
      <c r="I2079" t="s">
        <v>3082</v>
      </c>
      <c r="J2079" t="s">
        <v>43</v>
      </c>
      <c r="K2079"/>
      <c r="L2079" t="s">
        <v>3194</v>
      </c>
      <c r="M2079" t="s">
        <v>26</v>
      </c>
      <c r="N2079">
        <v>2</v>
      </c>
      <c r="P2079" t="s">
        <v>27</v>
      </c>
      <c r="Q2079" t="s">
        <v>3195</v>
      </c>
      <c r="S2079" t="s">
        <v>29</v>
      </c>
    </row>
    <row r="2080" spans="1:19" hidden="1" x14ac:dyDescent="0.2">
      <c r="A2080">
        <v>1049</v>
      </c>
      <c r="B2080" t="s">
        <v>3193</v>
      </c>
      <c r="C2080" t="s">
        <v>20</v>
      </c>
      <c r="D2080">
        <v>10.57</v>
      </c>
      <c r="E2080">
        <v>20</v>
      </c>
      <c r="F2080" t="s">
        <v>3081</v>
      </c>
      <c r="G2080" t="s">
        <v>55</v>
      </c>
      <c r="H2080" t="s">
        <v>46</v>
      </c>
      <c r="I2080" t="s">
        <v>3082</v>
      </c>
      <c r="J2080" t="s">
        <v>43</v>
      </c>
      <c r="K2080"/>
      <c r="L2080" t="s">
        <v>3194</v>
      </c>
      <c r="M2080" t="s">
        <v>26</v>
      </c>
      <c r="N2080">
        <v>2</v>
      </c>
      <c r="P2080" t="s">
        <v>27</v>
      </c>
      <c r="Q2080" t="s">
        <v>3195</v>
      </c>
      <c r="S2080" t="s">
        <v>29</v>
      </c>
    </row>
    <row r="2081" spans="1:19" hidden="1" x14ac:dyDescent="0.2">
      <c r="A2081">
        <v>1049</v>
      </c>
      <c r="B2081" t="s">
        <v>3193</v>
      </c>
      <c r="C2081" t="s">
        <v>20</v>
      </c>
      <c r="D2081">
        <v>10.210000000000001</v>
      </c>
      <c r="E2081">
        <v>35</v>
      </c>
      <c r="F2081" t="s">
        <v>3081</v>
      </c>
      <c r="G2081" t="s">
        <v>55</v>
      </c>
      <c r="H2081" t="s">
        <v>46</v>
      </c>
      <c r="I2081" t="s">
        <v>3082</v>
      </c>
      <c r="J2081" t="s">
        <v>43</v>
      </c>
      <c r="K2081"/>
      <c r="L2081" t="s">
        <v>3194</v>
      </c>
      <c r="M2081" t="s">
        <v>26</v>
      </c>
      <c r="N2081">
        <v>2</v>
      </c>
      <c r="P2081" t="s">
        <v>27</v>
      </c>
      <c r="Q2081" t="s">
        <v>3195</v>
      </c>
      <c r="S2081" t="s">
        <v>29</v>
      </c>
    </row>
    <row r="2082" spans="1:19" hidden="1" x14ac:dyDescent="0.2">
      <c r="A2082">
        <v>1050</v>
      </c>
      <c r="B2082" t="s">
        <v>3196</v>
      </c>
      <c r="C2082" t="s">
        <v>20</v>
      </c>
      <c r="D2082">
        <v>3.33</v>
      </c>
      <c r="E2082" t="s">
        <v>363</v>
      </c>
      <c r="F2082" t="s">
        <v>424</v>
      </c>
      <c r="G2082" t="s">
        <v>189</v>
      </c>
      <c r="H2082" t="s">
        <v>23</v>
      </c>
      <c r="I2082" t="s">
        <v>3085</v>
      </c>
      <c r="K2082"/>
      <c r="L2082" t="s">
        <v>3197</v>
      </c>
      <c r="M2082" t="s">
        <v>26</v>
      </c>
      <c r="N2082">
        <v>2</v>
      </c>
      <c r="P2082" t="s">
        <v>27</v>
      </c>
      <c r="Q2082" t="s">
        <v>3198</v>
      </c>
      <c r="S2082" t="s">
        <v>29</v>
      </c>
    </row>
    <row r="2083" spans="1:19" hidden="1" x14ac:dyDescent="0.2">
      <c r="A2083">
        <v>1051</v>
      </c>
      <c r="B2083" t="s">
        <v>3199</v>
      </c>
      <c r="C2083" t="s">
        <v>20</v>
      </c>
      <c r="D2083">
        <v>3.8</v>
      </c>
      <c r="E2083" t="s">
        <v>363</v>
      </c>
      <c r="F2083" t="s">
        <v>1997</v>
      </c>
      <c r="G2083" t="s">
        <v>1440</v>
      </c>
      <c r="H2083" t="s">
        <v>23</v>
      </c>
      <c r="I2083" t="s">
        <v>3085</v>
      </c>
      <c r="K2083"/>
      <c r="L2083" t="s">
        <v>3200</v>
      </c>
      <c r="M2083" t="s">
        <v>26</v>
      </c>
      <c r="N2083">
        <v>2</v>
      </c>
      <c r="P2083" t="s">
        <v>27</v>
      </c>
      <c r="Q2083" t="s">
        <v>3201</v>
      </c>
      <c r="S2083" t="s">
        <v>29</v>
      </c>
    </row>
    <row r="2084" spans="1:19" hidden="1" x14ac:dyDescent="0.2">
      <c r="A2084">
        <v>1052</v>
      </c>
      <c r="B2084" t="s">
        <v>3202</v>
      </c>
      <c r="C2084" t="s">
        <v>20</v>
      </c>
      <c r="D2084">
        <v>5.32</v>
      </c>
      <c r="E2084" t="s">
        <v>363</v>
      </c>
      <c r="F2084" t="s">
        <v>3203</v>
      </c>
      <c r="G2084" t="s">
        <v>189</v>
      </c>
      <c r="H2084" t="s">
        <v>23</v>
      </c>
      <c r="I2084" t="s">
        <v>3085</v>
      </c>
      <c r="K2084"/>
      <c r="L2084" t="s">
        <v>3204</v>
      </c>
      <c r="M2084" t="s">
        <v>120</v>
      </c>
      <c r="N2084">
        <v>5</v>
      </c>
      <c r="P2084" t="s">
        <v>27</v>
      </c>
      <c r="Q2084" t="s">
        <v>3205</v>
      </c>
      <c r="S2084" t="s">
        <v>29</v>
      </c>
    </row>
    <row r="2085" spans="1:19" hidden="1" x14ac:dyDescent="0.2">
      <c r="A2085">
        <v>1053</v>
      </c>
      <c r="B2085" t="s">
        <v>3206</v>
      </c>
      <c r="C2085" t="s">
        <v>20</v>
      </c>
      <c r="D2085">
        <v>9.89</v>
      </c>
      <c r="E2085" t="s">
        <v>363</v>
      </c>
      <c r="F2085" t="s">
        <v>79</v>
      </c>
      <c r="G2085" t="s">
        <v>189</v>
      </c>
      <c r="H2085" t="s">
        <v>23</v>
      </c>
      <c r="I2085" t="s">
        <v>3085</v>
      </c>
      <c r="K2085"/>
      <c r="L2085" t="s">
        <v>3207</v>
      </c>
      <c r="M2085" t="s">
        <v>26</v>
      </c>
      <c r="N2085">
        <v>2</v>
      </c>
      <c r="P2085" t="s">
        <v>27</v>
      </c>
      <c r="Q2085" t="s">
        <v>3208</v>
      </c>
      <c r="S2085" t="s">
        <v>29</v>
      </c>
    </row>
    <row r="2086" spans="1:19" hidden="1" x14ac:dyDescent="0.2">
      <c r="A2086">
        <v>1054</v>
      </c>
      <c r="B2086" t="s">
        <v>3209</v>
      </c>
      <c r="C2086" t="s">
        <v>20</v>
      </c>
      <c r="D2086">
        <v>5.13</v>
      </c>
      <c r="E2086">
        <v>25</v>
      </c>
      <c r="F2086" t="s">
        <v>3210</v>
      </c>
      <c r="G2086" t="s">
        <v>63</v>
      </c>
      <c r="H2086" t="s">
        <v>46</v>
      </c>
      <c r="I2086" t="s">
        <v>3069</v>
      </c>
      <c r="K2086"/>
      <c r="L2086" t="s">
        <v>3211</v>
      </c>
      <c r="M2086" t="s">
        <v>120</v>
      </c>
      <c r="N2086">
        <v>5</v>
      </c>
      <c r="P2086" t="s">
        <v>27</v>
      </c>
      <c r="Q2086" t="s">
        <v>3212</v>
      </c>
      <c r="S2086" t="s">
        <v>29</v>
      </c>
    </row>
    <row r="2087" spans="1:19" hidden="1" x14ac:dyDescent="0.2">
      <c r="A2087">
        <v>1055</v>
      </c>
      <c r="B2087" t="s">
        <v>3213</v>
      </c>
      <c r="C2087" t="s">
        <v>20</v>
      </c>
      <c r="D2087">
        <v>8.9499999999999993</v>
      </c>
      <c r="E2087">
        <v>20</v>
      </c>
      <c r="F2087" t="s">
        <v>198</v>
      </c>
      <c r="G2087" t="s">
        <v>55</v>
      </c>
      <c r="H2087" t="s">
        <v>23</v>
      </c>
      <c r="I2087" t="s">
        <v>199</v>
      </c>
      <c r="K2087"/>
      <c r="L2087" t="s">
        <v>3214</v>
      </c>
      <c r="M2087" t="s">
        <v>26</v>
      </c>
      <c r="N2087">
        <v>2</v>
      </c>
      <c r="P2087" t="s">
        <v>27</v>
      </c>
      <c r="Q2087" t="s">
        <v>3215</v>
      </c>
      <c r="S2087" t="s">
        <v>29</v>
      </c>
    </row>
    <row r="2088" spans="1:19" hidden="1" x14ac:dyDescent="0.2">
      <c r="A2088">
        <v>1055</v>
      </c>
      <c r="B2088" t="s">
        <v>3213</v>
      </c>
      <c r="C2088" t="s">
        <v>20</v>
      </c>
      <c r="D2088">
        <v>8.6999999999999993</v>
      </c>
      <c r="E2088">
        <v>0</v>
      </c>
      <c r="F2088" t="s">
        <v>3216</v>
      </c>
      <c r="G2088" t="s">
        <v>55</v>
      </c>
      <c r="H2088" t="s">
        <v>23</v>
      </c>
      <c r="I2088" t="s">
        <v>535</v>
      </c>
      <c r="K2088"/>
      <c r="L2088" t="s">
        <v>3214</v>
      </c>
      <c r="M2088" t="s">
        <v>26</v>
      </c>
      <c r="N2088">
        <v>2</v>
      </c>
      <c r="P2088" t="s">
        <v>27</v>
      </c>
      <c r="Q2088" t="s">
        <v>3215</v>
      </c>
      <c r="S2088" t="s">
        <v>29</v>
      </c>
    </row>
    <row r="2089" spans="1:19" hidden="1" x14ac:dyDescent="0.2">
      <c r="A2089">
        <v>1055</v>
      </c>
      <c r="B2089" t="s">
        <v>3213</v>
      </c>
      <c r="C2089" t="s">
        <v>20</v>
      </c>
      <c r="D2089">
        <v>8.15</v>
      </c>
      <c r="E2089">
        <v>25</v>
      </c>
      <c r="F2089" t="s">
        <v>3216</v>
      </c>
      <c r="G2089" t="s">
        <v>55</v>
      </c>
      <c r="H2089" t="s">
        <v>23</v>
      </c>
      <c r="I2089" t="s">
        <v>535</v>
      </c>
      <c r="K2089"/>
      <c r="L2089" t="s">
        <v>3214</v>
      </c>
      <c r="M2089" t="s">
        <v>26</v>
      </c>
      <c r="N2089">
        <v>2</v>
      </c>
      <c r="P2089" t="s">
        <v>27</v>
      </c>
      <c r="Q2089" t="s">
        <v>3215</v>
      </c>
      <c r="S2089" t="s">
        <v>29</v>
      </c>
    </row>
    <row r="2090" spans="1:19" hidden="1" x14ac:dyDescent="0.2">
      <c r="A2090">
        <v>1055</v>
      </c>
      <c r="B2090" t="s">
        <v>3213</v>
      </c>
      <c r="C2090" t="s">
        <v>20</v>
      </c>
      <c r="D2090">
        <v>8.9600000000000009</v>
      </c>
      <c r="E2090">
        <v>25</v>
      </c>
      <c r="F2090" t="s">
        <v>448</v>
      </c>
      <c r="G2090" t="s">
        <v>55</v>
      </c>
      <c r="H2090" t="s">
        <v>23</v>
      </c>
      <c r="I2090" t="s">
        <v>449</v>
      </c>
      <c r="K2090"/>
      <c r="L2090" t="s">
        <v>3214</v>
      </c>
      <c r="M2090" t="s">
        <v>26</v>
      </c>
      <c r="N2090">
        <v>2</v>
      </c>
      <c r="P2090" t="s">
        <v>27</v>
      </c>
      <c r="Q2090" t="s">
        <v>3215</v>
      </c>
      <c r="S2090" t="s">
        <v>29</v>
      </c>
    </row>
    <row r="2091" spans="1:19" hidden="1" x14ac:dyDescent="0.2">
      <c r="A2091">
        <v>1055</v>
      </c>
      <c r="B2091" t="s">
        <v>3213</v>
      </c>
      <c r="C2091" t="s">
        <v>73</v>
      </c>
      <c r="D2091">
        <v>3.92</v>
      </c>
      <c r="E2091">
        <v>25</v>
      </c>
      <c r="F2091" t="s">
        <v>448</v>
      </c>
      <c r="G2091" t="s">
        <v>55</v>
      </c>
      <c r="H2091" t="s">
        <v>23</v>
      </c>
      <c r="I2091" t="s">
        <v>449</v>
      </c>
      <c r="K2091"/>
      <c r="L2091" t="s">
        <v>3214</v>
      </c>
      <c r="M2091" t="s">
        <v>26</v>
      </c>
      <c r="N2091">
        <v>2</v>
      </c>
      <c r="P2091" t="s">
        <v>27</v>
      </c>
      <c r="Q2091" t="s">
        <v>3215</v>
      </c>
      <c r="S2091" t="s">
        <v>29</v>
      </c>
    </row>
    <row r="2092" spans="1:19" hidden="1" x14ac:dyDescent="0.2">
      <c r="A2092">
        <v>1056</v>
      </c>
      <c r="B2092" t="s">
        <v>3217</v>
      </c>
      <c r="C2092" t="s">
        <v>20</v>
      </c>
      <c r="D2092">
        <v>-1.7</v>
      </c>
      <c r="E2092" t="s">
        <v>363</v>
      </c>
      <c r="F2092" t="s">
        <v>1713</v>
      </c>
      <c r="G2092" t="s">
        <v>1440</v>
      </c>
      <c r="H2092" t="s">
        <v>23</v>
      </c>
      <c r="I2092" t="s">
        <v>3218</v>
      </c>
      <c r="K2092"/>
      <c r="L2092" t="s">
        <v>3219</v>
      </c>
      <c r="M2092" t="s">
        <v>26</v>
      </c>
      <c r="N2092">
        <v>2</v>
      </c>
      <c r="P2092" t="s">
        <v>27</v>
      </c>
      <c r="Q2092" t="s">
        <v>3220</v>
      </c>
      <c r="S2092" t="s">
        <v>29</v>
      </c>
    </row>
    <row r="2093" spans="1:19" hidden="1" x14ac:dyDescent="0.2">
      <c r="A2093">
        <v>1057</v>
      </c>
      <c r="B2093" t="s">
        <v>3221</v>
      </c>
      <c r="C2093" t="s">
        <v>20</v>
      </c>
      <c r="D2093">
        <v>2.58</v>
      </c>
      <c r="E2093" t="s">
        <v>363</v>
      </c>
      <c r="F2093" t="s">
        <v>3222</v>
      </c>
      <c r="G2093" t="s">
        <v>189</v>
      </c>
      <c r="H2093" t="s">
        <v>23</v>
      </c>
      <c r="I2093" t="s">
        <v>3218</v>
      </c>
      <c r="K2093"/>
      <c r="L2093" t="s">
        <v>3223</v>
      </c>
      <c r="M2093" t="s">
        <v>26</v>
      </c>
      <c r="N2093">
        <v>2</v>
      </c>
      <c r="P2093" t="s">
        <v>27</v>
      </c>
      <c r="Q2093" t="s">
        <v>3224</v>
      </c>
      <c r="S2093" t="s">
        <v>29</v>
      </c>
    </row>
    <row r="2094" spans="1:19" hidden="1" x14ac:dyDescent="0.2">
      <c r="A2094">
        <v>1058</v>
      </c>
      <c r="B2094" t="s">
        <v>3225</v>
      </c>
      <c r="C2094" t="s">
        <v>20</v>
      </c>
      <c r="D2094">
        <v>5.52</v>
      </c>
      <c r="E2094" t="s">
        <v>3226</v>
      </c>
      <c r="F2094" t="s">
        <v>3227</v>
      </c>
      <c r="G2094" t="s">
        <v>31</v>
      </c>
      <c r="H2094" t="s">
        <v>23</v>
      </c>
      <c r="I2094" t="s">
        <v>3228</v>
      </c>
      <c r="K2094"/>
      <c r="L2094" t="s">
        <v>3229</v>
      </c>
      <c r="M2094" t="s">
        <v>26</v>
      </c>
      <c r="N2094">
        <v>2</v>
      </c>
      <c r="P2094" t="s">
        <v>27</v>
      </c>
      <c r="Q2094" t="s">
        <v>3230</v>
      </c>
      <c r="S2094" t="s">
        <v>29</v>
      </c>
    </row>
    <row r="2095" spans="1:19" hidden="1" x14ac:dyDescent="0.2">
      <c r="A2095">
        <v>1059</v>
      </c>
      <c r="B2095" t="s">
        <v>3231</v>
      </c>
      <c r="C2095" t="s">
        <v>20</v>
      </c>
      <c r="D2095">
        <v>3.23</v>
      </c>
      <c r="E2095" t="s">
        <v>363</v>
      </c>
      <c r="F2095" t="s">
        <v>3232</v>
      </c>
      <c r="G2095" t="s">
        <v>31</v>
      </c>
      <c r="H2095" t="s">
        <v>23</v>
      </c>
      <c r="I2095" t="s">
        <v>3233</v>
      </c>
      <c r="K2095"/>
      <c r="L2095" t="s">
        <v>3234</v>
      </c>
      <c r="M2095" t="s">
        <v>26</v>
      </c>
      <c r="N2095">
        <v>2</v>
      </c>
      <c r="P2095" t="s">
        <v>27</v>
      </c>
      <c r="Q2095" t="s">
        <v>3235</v>
      </c>
      <c r="S2095" t="s">
        <v>29</v>
      </c>
    </row>
    <row r="2096" spans="1:19" hidden="1" x14ac:dyDescent="0.2">
      <c r="A2096">
        <v>1060</v>
      </c>
      <c r="B2096" t="s">
        <v>3236</v>
      </c>
      <c r="C2096" t="s">
        <v>20</v>
      </c>
      <c r="D2096">
        <v>5.41</v>
      </c>
      <c r="E2096" t="s">
        <v>363</v>
      </c>
      <c r="F2096" t="s">
        <v>3232</v>
      </c>
      <c r="G2096" t="s">
        <v>31</v>
      </c>
      <c r="H2096" t="s">
        <v>23</v>
      </c>
      <c r="I2096" t="s">
        <v>3233</v>
      </c>
      <c r="K2096"/>
      <c r="L2096" t="s">
        <v>3237</v>
      </c>
      <c r="M2096" t="s">
        <v>26</v>
      </c>
      <c r="N2096">
        <v>2</v>
      </c>
      <c r="P2096" t="s">
        <v>27</v>
      </c>
      <c r="Q2096" t="s">
        <v>3238</v>
      </c>
      <c r="S2096" t="s">
        <v>29</v>
      </c>
    </row>
    <row r="2097" spans="1:19" hidden="1" x14ac:dyDescent="0.2">
      <c r="A2097">
        <v>1061</v>
      </c>
      <c r="B2097" t="s">
        <v>3239</v>
      </c>
      <c r="C2097" t="s">
        <v>20</v>
      </c>
      <c r="D2097">
        <v>0.9</v>
      </c>
      <c r="E2097">
        <v>25</v>
      </c>
      <c r="F2097" t="s">
        <v>3240</v>
      </c>
      <c r="G2097" t="s">
        <v>75</v>
      </c>
      <c r="H2097" t="s">
        <v>23</v>
      </c>
      <c r="I2097" t="s">
        <v>3241</v>
      </c>
      <c r="K2097"/>
      <c r="L2097" t="s">
        <v>3242</v>
      </c>
      <c r="M2097" t="s">
        <v>120</v>
      </c>
      <c r="N2097">
        <v>5</v>
      </c>
      <c r="P2097" t="s">
        <v>27</v>
      </c>
      <c r="Q2097" t="s">
        <v>3243</v>
      </c>
      <c r="S2097" t="s">
        <v>29</v>
      </c>
    </row>
    <row r="2098" spans="1:19" hidden="1" x14ac:dyDescent="0.2">
      <c r="A2098">
        <v>1061</v>
      </c>
      <c r="B2098" t="s">
        <v>3239</v>
      </c>
      <c r="C2098" t="s">
        <v>20</v>
      </c>
      <c r="D2098">
        <v>0.71</v>
      </c>
      <c r="E2098">
        <v>25</v>
      </c>
      <c r="F2098" t="s">
        <v>3222</v>
      </c>
      <c r="G2098" t="s">
        <v>63</v>
      </c>
      <c r="H2098" t="s">
        <v>23</v>
      </c>
      <c r="I2098" t="s">
        <v>3069</v>
      </c>
      <c r="K2098"/>
      <c r="L2098" t="s">
        <v>3242</v>
      </c>
      <c r="M2098" t="s">
        <v>120</v>
      </c>
      <c r="N2098">
        <v>5</v>
      </c>
      <c r="P2098" t="s">
        <v>27</v>
      </c>
      <c r="Q2098" t="s">
        <v>3243</v>
      </c>
      <c r="S2098" t="s">
        <v>29</v>
      </c>
    </row>
    <row r="2099" spans="1:19" hidden="1" x14ac:dyDescent="0.2">
      <c r="A2099">
        <v>1062</v>
      </c>
      <c r="B2099" t="s">
        <v>3244</v>
      </c>
      <c r="C2099" t="s">
        <v>20</v>
      </c>
      <c r="D2099">
        <v>2.99</v>
      </c>
      <c r="E2099">
        <v>5.4</v>
      </c>
      <c r="F2099" t="s">
        <v>3081</v>
      </c>
      <c r="G2099" t="s">
        <v>55</v>
      </c>
      <c r="H2099" t="s">
        <v>46</v>
      </c>
      <c r="I2099" t="s">
        <v>3082</v>
      </c>
      <c r="J2099" t="s">
        <v>43</v>
      </c>
      <c r="K2099"/>
      <c r="L2099" t="s">
        <v>3245</v>
      </c>
      <c r="M2099" t="s">
        <v>120</v>
      </c>
      <c r="N2099">
        <v>5</v>
      </c>
      <c r="P2099" t="s">
        <v>27</v>
      </c>
      <c r="Q2099" t="s">
        <v>3246</v>
      </c>
      <c r="S2099" t="s">
        <v>29</v>
      </c>
    </row>
    <row r="2100" spans="1:19" hidden="1" x14ac:dyDescent="0.2">
      <c r="A2100">
        <v>1062</v>
      </c>
      <c r="B2100" t="s">
        <v>3244</v>
      </c>
      <c r="C2100" t="s">
        <v>20</v>
      </c>
      <c r="D2100">
        <v>2.91</v>
      </c>
      <c r="E2100">
        <v>20</v>
      </c>
      <c r="F2100" t="s">
        <v>3081</v>
      </c>
      <c r="G2100" t="s">
        <v>55</v>
      </c>
      <c r="H2100" t="s">
        <v>46</v>
      </c>
      <c r="I2100" t="s">
        <v>3082</v>
      </c>
      <c r="J2100" t="s">
        <v>43</v>
      </c>
      <c r="K2100"/>
      <c r="L2100" t="s">
        <v>3245</v>
      </c>
      <c r="M2100" t="s">
        <v>120</v>
      </c>
      <c r="N2100">
        <v>5</v>
      </c>
      <c r="P2100" t="s">
        <v>27</v>
      </c>
      <c r="Q2100" t="s">
        <v>3246</v>
      </c>
      <c r="S2100" t="s">
        <v>29</v>
      </c>
    </row>
    <row r="2101" spans="1:19" hidden="1" x14ac:dyDescent="0.2">
      <c r="A2101">
        <v>1062</v>
      </c>
      <c r="B2101" t="s">
        <v>3244</v>
      </c>
      <c r="C2101" t="s">
        <v>20</v>
      </c>
      <c r="D2101">
        <v>2.85</v>
      </c>
      <c r="E2101">
        <v>35</v>
      </c>
      <c r="F2101" t="s">
        <v>3081</v>
      </c>
      <c r="G2101" t="s">
        <v>55</v>
      </c>
      <c r="H2101" t="s">
        <v>46</v>
      </c>
      <c r="I2101" t="s">
        <v>3082</v>
      </c>
      <c r="J2101" t="s">
        <v>43</v>
      </c>
      <c r="K2101"/>
      <c r="L2101" t="s">
        <v>3245</v>
      </c>
      <c r="M2101" t="s">
        <v>120</v>
      </c>
      <c r="N2101">
        <v>5</v>
      </c>
      <c r="P2101" t="s">
        <v>27</v>
      </c>
      <c r="Q2101" t="s">
        <v>3246</v>
      </c>
      <c r="S2101" t="s">
        <v>29</v>
      </c>
    </row>
    <row r="2102" spans="1:19" hidden="1" x14ac:dyDescent="0.2">
      <c r="A2102">
        <v>1062</v>
      </c>
      <c r="B2102" t="s">
        <v>3244</v>
      </c>
      <c r="C2102" t="s">
        <v>20</v>
      </c>
      <c r="D2102">
        <v>2.84</v>
      </c>
      <c r="E2102">
        <v>25</v>
      </c>
      <c r="F2102" t="s">
        <v>2322</v>
      </c>
      <c r="G2102" t="s">
        <v>75</v>
      </c>
      <c r="H2102" t="s">
        <v>46</v>
      </c>
      <c r="I2102" t="s">
        <v>3241</v>
      </c>
      <c r="K2102"/>
      <c r="L2102" t="s">
        <v>3245</v>
      </c>
      <c r="M2102" t="s">
        <v>120</v>
      </c>
      <c r="N2102">
        <v>5</v>
      </c>
      <c r="P2102" t="s">
        <v>27</v>
      </c>
      <c r="Q2102" t="s">
        <v>3246</v>
      </c>
      <c r="S2102" t="s">
        <v>29</v>
      </c>
    </row>
    <row r="2103" spans="1:19" hidden="1" x14ac:dyDescent="0.2">
      <c r="A2103">
        <v>1063</v>
      </c>
      <c r="B2103" t="s">
        <v>3247</v>
      </c>
      <c r="C2103" t="s">
        <v>20</v>
      </c>
      <c r="D2103">
        <v>3.78</v>
      </c>
      <c r="E2103">
        <v>20</v>
      </c>
      <c r="F2103" t="s">
        <v>3248</v>
      </c>
      <c r="G2103" t="s">
        <v>31</v>
      </c>
      <c r="H2103" t="s">
        <v>46</v>
      </c>
      <c r="I2103" t="s">
        <v>3249</v>
      </c>
      <c r="K2103"/>
      <c r="L2103" t="s">
        <v>3250</v>
      </c>
      <c r="M2103" t="s">
        <v>120</v>
      </c>
      <c r="N2103">
        <v>5</v>
      </c>
      <c r="P2103" t="s">
        <v>27</v>
      </c>
      <c r="Q2103" t="s">
        <v>3251</v>
      </c>
      <c r="S2103" t="s">
        <v>29</v>
      </c>
    </row>
    <row r="2104" spans="1:19" hidden="1" x14ac:dyDescent="0.2">
      <c r="A2104">
        <v>1064</v>
      </c>
      <c r="B2104" t="s">
        <v>3252</v>
      </c>
      <c r="C2104" t="s">
        <v>20</v>
      </c>
      <c r="D2104">
        <v>6.77</v>
      </c>
      <c r="E2104">
        <v>5.4</v>
      </c>
      <c r="F2104" t="s">
        <v>3081</v>
      </c>
      <c r="G2104" t="s">
        <v>55</v>
      </c>
      <c r="H2104" t="s">
        <v>46</v>
      </c>
      <c r="I2104" t="s">
        <v>3082</v>
      </c>
      <c r="J2104" t="s">
        <v>43</v>
      </c>
      <c r="K2104"/>
      <c r="L2104" t="s">
        <v>3253</v>
      </c>
      <c r="M2104" t="s">
        <v>26</v>
      </c>
      <c r="N2104">
        <v>2</v>
      </c>
      <c r="P2104" t="s">
        <v>27</v>
      </c>
      <c r="Q2104" t="s">
        <v>3254</v>
      </c>
      <c r="S2104" t="s">
        <v>29</v>
      </c>
    </row>
    <row r="2105" spans="1:19" hidden="1" x14ac:dyDescent="0.2">
      <c r="A2105">
        <v>1064</v>
      </c>
      <c r="B2105" t="s">
        <v>3252</v>
      </c>
      <c r="C2105" t="s">
        <v>20</v>
      </c>
      <c r="D2105">
        <v>6.53</v>
      </c>
      <c r="E2105">
        <v>20</v>
      </c>
      <c r="F2105" t="s">
        <v>3081</v>
      </c>
      <c r="G2105" t="s">
        <v>55</v>
      </c>
      <c r="H2105" t="s">
        <v>46</v>
      </c>
      <c r="I2105" t="s">
        <v>3082</v>
      </c>
      <c r="J2105" t="s">
        <v>43</v>
      </c>
      <c r="K2105"/>
      <c r="L2105" t="s">
        <v>3253</v>
      </c>
      <c r="M2105" t="s">
        <v>26</v>
      </c>
      <c r="N2105">
        <v>2</v>
      </c>
      <c r="P2105" t="s">
        <v>27</v>
      </c>
      <c r="Q2105" t="s">
        <v>3254</v>
      </c>
      <c r="S2105" t="s">
        <v>29</v>
      </c>
    </row>
    <row r="2106" spans="1:19" hidden="1" x14ac:dyDescent="0.2">
      <c r="A2106">
        <v>1064</v>
      </c>
      <c r="B2106" t="s">
        <v>3252</v>
      </c>
      <c r="C2106" t="s">
        <v>20</v>
      </c>
      <c r="D2106">
        <v>6.29</v>
      </c>
      <c r="E2106">
        <v>35</v>
      </c>
      <c r="F2106" t="s">
        <v>3081</v>
      </c>
      <c r="G2106" t="s">
        <v>55</v>
      </c>
      <c r="H2106" t="s">
        <v>46</v>
      </c>
      <c r="I2106" t="s">
        <v>3082</v>
      </c>
      <c r="J2106" t="s">
        <v>43</v>
      </c>
      <c r="K2106"/>
      <c r="L2106" t="s">
        <v>3253</v>
      </c>
      <c r="M2106" t="s">
        <v>26</v>
      </c>
      <c r="N2106">
        <v>2</v>
      </c>
      <c r="P2106" t="s">
        <v>27</v>
      </c>
      <c r="Q2106" t="s">
        <v>3254</v>
      </c>
      <c r="S2106" t="s">
        <v>29</v>
      </c>
    </row>
    <row r="2107" spans="1:19" hidden="1" x14ac:dyDescent="0.2">
      <c r="A2107">
        <v>1065</v>
      </c>
      <c r="B2107" t="s">
        <v>3255</v>
      </c>
      <c r="C2107" t="s">
        <v>20</v>
      </c>
      <c r="D2107">
        <v>7.82</v>
      </c>
      <c r="E2107">
        <v>5.4</v>
      </c>
      <c r="F2107" t="s">
        <v>3081</v>
      </c>
      <c r="G2107" t="s">
        <v>55</v>
      </c>
      <c r="H2107" t="s">
        <v>46</v>
      </c>
      <c r="I2107" t="s">
        <v>3082</v>
      </c>
      <c r="J2107" t="s">
        <v>43</v>
      </c>
      <c r="K2107"/>
      <c r="L2107" t="s">
        <v>3256</v>
      </c>
      <c r="M2107" t="s">
        <v>26</v>
      </c>
      <c r="N2107">
        <v>2</v>
      </c>
      <c r="P2107" t="s">
        <v>27</v>
      </c>
      <c r="Q2107" t="s">
        <v>3257</v>
      </c>
      <c r="S2107" t="s">
        <v>29</v>
      </c>
    </row>
    <row r="2108" spans="1:19" hidden="1" x14ac:dyDescent="0.2">
      <c r="A2108">
        <v>1065</v>
      </c>
      <c r="B2108" t="s">
        <v>3255</v>
      </c>
      <c r="C2108" t="s">
        <v>20</v>
      </c>
      <c r="D2108">
        <v>7.49</v>
      </c>
      <c r="E2108">
        <v>20</v>
      </c>
      <c r="F2108" t="s">
        <v>3081</v>
      </c>
      <c r="G2108" t="s">
        <v>55</v>
      </c>
      <c r="H2108" t="s">
        <v>46</v>
      </c>
      <c r="I2108" t="s">
        <v>3082</v>
      </c>
      <c r="J2108" t="s">
        <v>43</v>
      </c>
      <c r="K2108"/>
      <c r="L2108" t="s">
        <v>3256</v>
      </c>
      <c r="M2108" t="s">
        <v>26</v>
      </c>
      <c r="N2108">
        <v>2</v>
      </c>
      <c r="P2108" t="s">
        <v>27</v>
      </c>
      <c r="Q2108" t="s">
        <v>3257</v>
      </c>
      <c r="S2108" t="s">
        <v>29</v>
      </c>
    </row>
    <row r="2109" spans="1:19" hidden="1" x14ac:dyDescent="0.2">
      <c r="A2109">
        <v>1065</v>
      </c>
      <c r="B2109" t="s">
        <v>3255</v>
      </c>
      <c r="C2109" t="s">
        <v>20</v>
      </c>
      <c r="D2109">
        <v>7.14</v>
      </c>
      <c r="E2109">
        <v>35</v>
      </c>
      <c r="F2109" t="s">
        <v>3081</v>
      </c>
      <c r="G2109" t="s">
        <v>55</v>
      </c>
      <c r="H2109" t="s">
        <v>46</v>
      </c>
      <c r="I2109" t="s">
        <v>3082</v>
      </c>
      <c r="J2109" t="s">
        <v>43</v>
      </c>
      <c r="K2109"/>
      <c r="L2109" t="s">
        <v>3256</v>
      </c>
      <c r="M2109" t="s">
        <v>26</v>
      </c>
      <c r="N2109">
        <v>2</v>
      </c>
      <c r="P2109" t="s">
        <v>27</v>
      </c>
      <c r="Q2109" t="s">
        <v>3257</v>
      </c>
      <c r="S2109" t="s">
        <v>29</v>
      </c>
    </row>
    <row r="2110" spans="1:19" hidden="1" x14ac:dyDescent="0.2">
      <c r="A2110">
        <v>1068</v>
      </c>
      <c r="B2110" t="s">
        <v>3258</v>
      </c>
      <c r="C2110" t="s">
        <v>20</v>
      </c>
      <c r="D2110">
        <v>8.6300000000000008</v>
      </c>
      <c r="E2110">
        <v>20</v>
      </c>
      <c r="F2110" t="s">
        <v>198</v>
      </c>
      <c r="G2110" t="s">
        <v>55</v>
      </c>
      <c r="H2110" t="s">
        <v>23</v>
      </c>
      <c r="I2110" t="s">
        <v>199</v>
      </c>
      <c r="K2110"/>
      <c r="L2110" t="s">
        <v>3259</v>
      </c>
      <c r="M2110" t="s">
        <v>26</v>
      </c>
      <c r="N2110">
        <v>2</v>
      </c>
      <c r="P2110" t="s">
        <v>27</v>
      </c>
      <c r="Q2110" t="s">
        <v>3260</v>
      </c>
      <c r="S2110" t="s">
        <v>29</v>
      </c>
    </row>
    <row r="2111" spans="1:19" hidden="1" x14ac:dyDescent="0.2">
      <c r="A2111">
        <v>1069</v>
      </c>
      <c r="B2111" t="s">
        <v>3261</v>
      </c>
      <c r="C2111" t="s">
        <v>20</v>
      </c>
      <c r="D2111">
        <v>5.76</v>
      </c>
      <c r="E2111" t="s">
        <v>3078</v>
      </c>
      <c r="F2111" t="s">
        <v>3262</v>
      </c>
      <c r="G2111" t="s">
        <v>31</v>
      </c>
      <c r="H2111" t="s">
        <v>46</v>
      </c>
      <c r="I2111" t="s">
        <v>3080</v>
      </c>
      <c r="K2111"/>
      <c r="L2111" t="s">
        <v>3263</v>
      </c>
      <c r="M2111" t="s">
        <v>26</v>
      </c>
      <c r="N2111">
        <v>2</v>
      </c>
      <c r="P2111" t="s">
        <v>27</v>
      </c>
      <c r="Q2111" t="s">
        <v>3264</v>
      </c>
      <c r="S2111" t="s">
        <v>29</v>
      </c>
    </row>
    <row r="2112" spans="1:19" hidden="1" x14ac:dyDescent="0.2">
      <c r="A2112">
        <v>1070</v>
      </c>
      <c r="B2112" t="s">
        <v>3265</v>
      </c>
      <c r="C2112" t="s">
        <v>20</v>
      </c>
      <c r="D2112">
        <v>5.82</v>
      </c>
      <c r="E2112" t="s">
        <v>3078</v>
      </c>
      <c r="F2112" t="s">
        <v>3262</v>
      </c>
      <c r="G2112" t="s">
        <v>31</v>
      </c>
      <c r="H2112" t="s">
        <v>46</v>
      </c>
      <c r="I2112" t="s">
        <v>3080</v>
      </c>
      <c r="K2112"/>
      <c r="L2112" t="s">
        <v>3266</v>
      </c>
      <c r="M2112" t="s">
        <v>26</v>
      </c>
      <c r="N2112">
        <v>2</v>
      </c>
      <c r="P2112" t="s">
        <v>27</v>
      </c>
      <c r="Q2112" t="s">
        <v>3267</v>
      </c>
      <c r="S2112" t="s">
        <v>29</v>
      </c>
    </row>
    <row r="2113" spans="1:19" hidden="1" x14ac:dyDescent="0.2">
      <c r="A2113">
        <v>1071</v>
      </c>
      <c r="B2113" t="s">
        <v>3268</v>
      </c>
      <c r="C2113" t="s">
        <v>20</v>
      </c>
      <c r="D2113">
        <v>5.99</v>
      </c>
      <c r="E2113" t="s">
        <v>3078</v>
      </c>
      <c r="F2113" t="s">
        <v>3262</v>
      </c>
      <c r="G2113" t="s">
        <v>31</v>
      </c>
      <c r="H2113" t="s">
        <v>46</v>
      </c>
      <c r="I2113" t="s">
        <v>3080</v>
      </c>
      <c r="K2113"/>
      <c r="L2113" t="s">
        <v>3269</v>
      </c>
      <c r="M2113" t="s">
        <v>26</v>
      </c>
      <c r="N2113">
        <v>2</v>
      </c>
      <c r="P2113" t="s">
        <v>27</v>
      </c>
      <c r="Q2113" t="s">
        <v>3270</v>
      </c>
      <c r="S2113" t="s">
        <v>29</v>
      </c>
    </row>
    <row r="2114" spans="1:19" hidden="1" x14ac:dyDescent="0.2">
      <c r="A2114">
        <v>1072</v>
      </c>
      <c r="B2114" t="s">
        <v>3271</v>
      </c>
      <c r="C2114" t="s">
        <v>20</v>
      </c>
      <c r="D2114">
        <v>2.1</v>
      </c>
      <c r="E2114" t="s">
        <v>3065</v>
      </c>
      <c r="F2114" t="s">
        <v>3272</v>
      </c>
      <c r="G2114" t="s">
        <v>31</v>
      </c>
      <c r="H2114" t="s">
        <v>23</v>
      </c>
      <c r="I2114" t="s">
        <v>3273</v>
      </c>
      <c r="K2114"/>
      <c r="L2114" t="s">
        <v>3274</v>
      </c>
      <c r="M2114" t="s">
        <v>26</v>
      </c>
      <c r="N2114">
        <v>2</v>
      </c>
      <c r="P2114" t="s">
        <v>27</v>
      </c>
      <c r="Q2114" t="s">
        <v>3275</v>
      </c>
      <c r="S2114" t="s">
        <v>29</v>
      </c>
    </row>
    <row r="2115" spans="1:19" hidden="1" x14ac:dyDescent="0.2">
      <c r="A2115">
        <v>1072</v>
      </c>
      <c r="B2115" t="s">
        <v>3271</v>
      </c>
      <c r="C2115" t="s">
        <v>73</v>
      </c>
      <c r="D2115" t="s">
        <v>3276</v>
      </c>
      <c r="E2115" t="s">
        <v>3065</v>
      </c>
      <c r="F2115" t="s">
        <v>3272</v>
      </c>
      <c r="G2115" t="s">
        <v>31</v>
      </c>
      <c r="H2115" t="s">
        <v>23</v>
      </c>
      <c r="I2115" t="s">
        <v>3273</v>
      </c>
      <c r="K2115"/>
      <c r="L2115" t="s">
        <v>3274</v>
      </c>
      <c r="M2115" t="s">
        <v>26</v>
      </c>
      <c r="N2115">
        <v>2</v>
      </c>
      <c r="P2115" t="s">
        <v>27</v>
      </c>
      <c r="Q2115" t="s">
        <v>3275</v>
      </c>
      <c r="S2115" t="s">
        <v>29</v>
      </c>
    </row>
    <row r="2116" spans="1:19" hidden="1" x14ac:dyDescent="0.2">
      <c r="A2116">
        <v>1073</v>
      </c>
      <c r="B2116" t="s">
        <v>3277</v>
      </c>
      <c r="C2116" t="s">
        <v>20</v>
      </c>
      <c r="D2116">
        <v>3.35</v>
      </c>
      <c r="E2116" t="s">
        <v>3065</v>
      </c>
      <c r="F2116" t="s">
        <v>3278</v>
      </c>
      <c r="G2116" t="s">
        <v>31</v>
      </c>
      <c r="H2116" t="s">
        <v>46</v>
      </c>
      <c r="I2116" t="s">
        <v>3279</v>
      </c>
      <c r="K2116"/>
      <c r="L2116" t="s">
        <v>3280</v>
      </c>
      <c r="M2116" t="s">
        <v>120</v>
      </c>
      <c r="N2116">
        <v>5</v>
      </c>
      <c r="P2116" t="s">
        <v>27</v>
      </c>
      <c r="Q2116" t="s">
        <v>3281</v>
      </c>
      <c r="S2116" t="s">
        <v>29</v>
      </c>
    </row>
    <row r="2117" spans="1:19" hidden="1" x14ac:dyDescent="0.2">
      <c r="A2117">
        <v>1073</v>
      </c>
      <c r="B2117" t="s">
        <v>3277</v>
      </c>
      <c r="C2117" t="s">
        <v>73</v>
      </c>
      <c r="D2117">
        <v>0.5</v>
      </c>
      <c r="E2117" t="s">
        <v>3065</v>
      </c>
      <c r="F2117" t="s">
        <v>3282</v>
      </c>
      <c r="G2117" t="s">
        <v>75</v>
      </c>
      <c r="H2117" t="s">
        <v>23</v>
      </c>
      <c r="I2117" t="s">
        <v>3279</v>
      </c>
      <c r="K2117"/>
      <c r="L2117" t="s">
        <v>3280</v>
      </c>
      <c r="M2117" t="s">
        <v>120</v>
      </c>
      <c r="N2117">
        <v>5</v>
      </c>
      <c r="P2117" t="s">
        <v>27</v>
      </c>
      <c r="Q2117" t="s">
        <v>3281</v>
      </c>
      <c r="S2117" t="s">
        <v>29</v>
      </c>
    </row>
    <row r="2118" spans="1:19" x14ac:dyDescent="0.2">
      <c r="A2118">
        <v>1073</v>
      </c>
      <c r="B2118" t="s">
        <v>3277</v>
      </c>
      <c r="C2118" t="s">
        <v>20</v>
      </c>
      <c r="D2118">
        <v>3.3279999999999998</v>
      </c>
      <c r="E2118">
        <v>20</v>
      </c>
      <c r="F2118" t="s">
        <v>3283</v>
      </c>
      <c r="G2118" t="s">
        <v>1434</v>
      </c>
      <c r="H2118" t="s">
        <v>36</v>
      </c>
      <c r="I2118" t="s">
        <v>3284</v>
      </c>
      <c r="L2118" t="s">
        <v>3280</v>
      </c>
      <c r="M2118" t="s">
        <v>120</v>
      </c>
      <c r="N2118">
        <v>5</v>
      </c>
      <c r="P2118" t="s">
        <v>27</v>
      </c>
      <c r="Q2118" t="s">
        <v>3281</v>
      </c>
      <c r="S2118" t="s">
        <v>29</v>
      </c>
    </row>
    <row r="2119" spans="1:19" hidden="1" x14ac:dyDescent="0.2">
      <c r="A2119">
        <v>1073</v>
      </c>
      <c r="B2119" t="s">
        <v>3277</v>
      </c>
      <c r="C2119" t="s">
        <v>20</v>
      </c>
      <c r="D2119">
        <v>3.2</v>
      </c>
      <c r="E2119">
        <v>20</v>
      </c>
      <c r="F2119" t="s">
        <v>79</v>
      </c>
      <c r="G2119" t="s">
        <v>55</v>
      </c>
      <c r="H2119" t="s">
        <v>46</v>
      </c>
      <c r="I2119" t="s">
        <v>3284</v>
      </c>
      <c r="K2119"/>
      <c r="L2119" t="s">
        <v>3280</v>
      </c>
      <c r="M2119" t="s">
        <v>120</v>
      </c>
      <c r="N2119">
        <v>5</v>
      </c>
      <c r="P2119" t="s">
        <v>27</v>
      </c>
      <c r="Q2119" t="s">
        <v>3281</v>
      </c>
      <c r="S2119" t="s">
        <v>29</v>
      </c>
    </row>
    <row r="2120" spans="1:19" hidden="1" x14ac:dyDescent="0.2">
      <c r="A2120">
        <v>1074</v>
      </c>
      <c r="B2120" t="s">
        <v>3285</v>
      </c>
      <c r="C2120" t="s">
        <v>20</v>
      </c>
      <c r="D2120">
        <v>3.61</v>
      </c>
      <c r="E2120" t="s">
        <v>3065</v>
      </c>
      <c r="F2120" t="s">
        <v>3286</v>
      </c>
      <c r="G2120" t="s">
        <v>31</v>
      </c>
      <c r="H2120" t="s">
        <v>46</v>
      </c>
      <c r="I2120" t="s">
        <v>3273</v>
      </c>
      <c r="K2120"/>
      <c r="L2120" t="s">
        <v>3287</v>
      </c>
      <c r="M2120" t="s">
        <v>26</v>
      </c>
      <c r="N2120">
        <v>2</v>
      </c>
      <c r="P2120" t="s">
        <v>27</v>
      </c>
      <c r="Q2120" t="s">
        <v>3288</v>
      </c>
      <c r="S2120" t="s">
        <v>29</v>
      </c>
    </row>
    <row r="2121" spans="1:19" hidden="1" x14ac:dyDescent="0.2">
      <c r="A2121">
        <v>1074</v>
      </c>
      <c r="B2121" t="s">
        <v>3285</v>
      </c>
      <c r="C2121" t="s">
        <v>73</v>
      </c>
      <c r="D2121" t="s">
        <v>3276</v>
      </c>
      <c r="E2121" t="s">
        <v>3065</v>
      </c>
      <c r="F2121" t="s">
        <v>3289</v>
      </c>
      <c r="G2121" t="s">
        <v>31</v>
      </c>
      <c r="H2121" t="s">
        <v>23</v>
      </c>
      <c r="I2121" t="s">
        <v>3273</v>
      </c>
      <c r="K2121"/>
      <c r="L2121" t="s">
        <v>3287</v>
      </c>
      <c r="M2121" t="s">
        <v>26</v>
      </c>
      <c r="N2121">
        <v>2</v>
      </c>
      <c r="P2121" t="s">
        <v>27</v>
      </c>
      <c r="Q2121" t="s">
        <v>3288</v>
      </c>
      <c r="S2121" t="s">
        <v>29</v>
      </c>
    </row>
    <row r="2122" spans="1:19" hidden="1" x14ac:dyDescent="0.2">
      <c r="A2122">
        <v>1075</v>
      </c>
      <c r="B2122" t="s">
        <v>3290</v>
      </c>
      <c r="C2122" t="s">
        <v>20</v>
      </c>
      <c r="D2122">
        <v>1.5</v>
      </c>
      <c r="E2122">
        <v>18</v>
      </c>
      <c r="F2122" t="s">
        <v>3291</v>
      </c>
      <c r="G2122" t="s">
        <v>75</v>
      </c>
      <c r="H2122" t="s">
        <v>23</v>
      </c>
      <c r="I2122" t="s">
        <v>3292</v>
      </c>
      <c r="K2122"/>
      <c r="L2122" t="s">
        <v>3293</v>
      </c>
      <c r="M2122" t="s">
        <v>26</v>
      </c>
      <c r="N2122">
        <v>2</v>
      </c>
      <c r="P2122" t="s">
        <v>27</v>
      </c>
      <c r="Q2122" t="s">
        <v>3294</v>
      </c>
      <c r="S2122" t="s">
        <v>29</v>
      </c>
    </row>
    <row r="2123" spans="1:19" hidden="1" x14ac:dyDescent="0.2">
      <c r="A2123">
        <v>1075</v>
      </c>
      <c r="B2123" t="s">
        <v>3290</v>
      </c>
      <c r="C2123" t="s">
        <v>73</v>
      </c>
      <c r="D2123">
        <v>5.49</v>
      </c>
      <c r="E2123">
        <v>25</v>
      </c>
      <c r="F2123" t="s">
        <v>1361</v>
      </c>
      <c r="G2123" t="s">
        <v>240</v>
      </c>
      <c r="H2123" t="s">
        <v>46</v>
      </c>
      <c r="I2123" t="s">
        <v>3292</v>
      </c>
      <c r="K2123"/>
      <c r="L2123" t="s">
        <v>3293</v>
      </c>
      <c r="M2123" t="s">
        <v>26</v>
      </c>
      <c r="N2123">
        <v>2</v>
      </c>
      <c r="P2123" t="s">
        <v>27</v>
      </c>
      <c r="Q2123" t="s">
        <v>3294</v>
      </c>
      <c r="S2123" t="s">
        <v>29</v>
      </c>
    </row>
    <row r="2124" spans="1:19" hidden="1" x14ac:dyDescent="0.2">
      <c r="A2124">
        <v>1075</v>
      </c>
      <c r="B2124" t="s">
        <v>3290</v>
      </c>
      <c r="C2124" t="s">
        <v>20</v>
      </c>
      <c r="D2124">
        <v>0.99</v>
      </c>
      <c r="E2124">
        <v>25</v>
      </c>
      <c r="F2124" t="s">
        <v>3110</v>
      </c>
      <c r="G2124" t="s">
        <v>75</v>
      </c>
      <c r="H2124" t="s">
        <v>46</v>
      </c>
      <c r="I2124" t="s">
        <v>2231</v>
      </c>
      <c r="K2124"/>
      <c r="L2124" t="s">
        <v>3293</v>
      </c>
      <c r="M2124" t="s">
        <v>26</v>
      </c>
      <c r="N2124">
        <v>2</v>
      </c>
      <c r="P2124" t="s">
        <v>27</v>
      </c>
      <c r="Q2124" t="s">
        <v>3294</v>
      </c>
      <c r="S2124" t="s">
        <v>29</v>
      </c>
    </row>
    <row r="2125" spans="1:19" hidden="1" x14ac:dyDescent="0.2">
      <c r="A2125">
        <v>1075</v>
      </c>
      <c r="B2125" t="s">
        <v>3290</v>
      </c>
      <c r="C2125" t="s">
        <v>73</v>
      </c>
      <c r="D2125">
        <v>5.39</v>
      </c>
      <c r="E2125">
        <v>25</v>
      </c>
      <c r="F2125" t="s">
        <v>3295</v>
      </c>
      <c r="G2125" t="s">
        <v>31</v>
      </c>
      <c r="H2125" t="s">
        <v>46</v>
      </c>
      <c r="I2125" t="s">
        <v>2231</v>
      </c>
      <c r="K2125"/>
      <c r="L2125" t="s">
        <v>3293</v>
      </c>
      <c r="M2125" t="s">
        <v>26</v>
      </c>
      <c r="N2125">
        <v>2</v>
      </c>
      <c r="P2125" t="s">
        <v>27</v>
      </c>
      <c r="Q2125" t="s">
        <v>3294</v>
      </c>
      <c r="S2125" t="s">
        <v>29</v>
      </c>
    </row>
    <row r="2126" spans="1:19" hidden="1" x14ac:dyDescent="0.2">
      <c r="A2126">
        <v>1075</v>
      </c>
      <c r="B2126" t="s">
        <v>3290</v>
      </c>
      <c r="C2126" t="s">
        <v>20</v>
      </c>
      <c r="D2126">
        <v>1.01</v>
      </c>
      <c r="E2126">
        <v>22</v>
      </c>
      <c r="F2126" t="s">
        <v>3296</v>
      </c>
      <c r="G2126" t="s">
        <v>55</v>
      </c>
      <c r="H2126" t="s">
        <v>46</v>
      </c>
      <c r="I2126" t="s">
        <v>3297</v>
      </c>
      <c r="K2126"/>
      <c r="L2126" t="s">
        <v>3293</v>
      </c>
      <c r="M2126" t="s">
        <v>26</v>
      </c>
      <c r="N2126">
        <v>2</v>
      </c>
      <c r="P2126" t="s">
        <v>27</v>
      </c>
      <c r="Q2126" t="s">
        <v>3294</v>
      </c>
      <c r="S2126" t="s">
        <v>29</v>
      </c>
    </row>
    <row r="2127" spans="1:19" hidden="1" x14ac:dyDescent="0.2">
      <c r="A2127">
        <v>1075</v>
      </c>
      <c r="B2127" t="s">
        <v>3290</v>
      </c>
      <c r="C2127" t="s">
        <v>73</v>
      </c>
      <c r="D2127">
        <v>5.32</v>
      </c>
      <c r="E2127">
        <v>22</v>
      </c>
      <c r="F2127" t="s">
        <v>3296</v>
      </c>
      <c r="G2127" t="s">
        <v>55</v>
      </c>
      <c r="H2127" t="s">
        <v>46</v>
      </c>
      <c r="I2127" t="s">
        <v>3297</v>
      </c>
      <c r="K2127"/>
      <c r="L2127" t="s">
        <v>3293</v>
      </c>
      <c r="M2127" t="s">
        <v>26</v>
      </c>
      <c r="N2127">
        <v>2</v>
      </c>
      <c r="P2127" t="s">
        <v>27</v>
      </c>
      <c r="Q2127" t="s">
        <v>3294</v>
      </c>
      <c r="S2127" t="s">
        <v>29</v>
      </c>
    </row>
    <row r="2128" spans="1:19" hidden="1" x14ac:dyDescent="0.2">
      <c r="A2128">
        <v>1075</v>
      </c>
      <c r="B2128" t="s">
        <v>3290</v>
      </c>
      <c r="C2128" t="s">
        <v>20</v>
      </c>
      <c r="D2128">
        <v>0.79</v>
      </c>
      <c r="E2128">
        <v>25</v>
      </c>
      <c r="F2128" t="s">
        <v>3298</v>
      </c>
      <c r="G2128" t="s">
        <v>1352</v>
      </c>
      <c r="H2128" t="s">
        <v>46</v>
      </c>
      <c r="I2128" t="s">
        <v>3299</v>
      </c>
      <c r="K2128"/>
      <c r="L2128" t="s">
        <v>3293</v>
      </c>
      <c r="M2128" t="s">
        <v>26</v>
      </c>
      <c r="N2128">
        <v>2</v>
      </c>
      <c r="P2128" t="s">
        <v>27</v>
      </c>
      <c r="Q2128" t="s">
        <v>3294</v>
      </c>
      <c r="S2128" t="s">
        <v>29</v>
      </c>
    </row>
    <row r="2129" spans="1:19" hidden="1" x14ac:dyDescent="0.2">
      <c r="A2129">
        <v>1075</v>
      </c>
      <c r="B2129" t="s">
        <v>3290</v>
      </c>
      <c r="C2129" t="s">
        <v>20</v>
      </c>
      <c r="D2129">
        <v>1.6</v>
      </c>
      <c r="E2129" t="s">
        <v>3065</v>
      </c>
      <c r="F2129" t="s">
        <v>3289</v>
      </c>
      <c r="G2129" t="s">
        <v>31</v>
      </c>
      <c r="H2129" t="s">
        <v>23</v>
      </c>
      <c r="I2129" t="s">
        <v>3273</v>
      </c>
      <c r="K2129"/>
      <c r="L2129" t="s">
        <v>3293</v>
      </c>
      <c r="M2129" t="s">
        <v>26</v>
      </c>
      <c r="N2129">
        <v>2</v>
      </c>
      <c r="P2129" t="s">
        <v>27</v>
      </c>
      <c r="Q2129" t="s">
        <v>3294</v>
      </c>
      <c r="S2129" t="s">
        <v>29</v>
      </c>
    </row>
    <row r="2130" spans="1:19" hidden="1" x14ac:dyDescent="0.2">
      <c r="A2130">
        <v>1075</v>
      </c>
      <c r="B2130" t="s">
        <v>3290</v>
      </c>
      <c r="C2130" t="s">
        <v>73</v>
      </c>
      <c r="D2130">
        <v>5.4</v>
      </c>
      <c r="E2130" t="s">
        <v>3065</v>
      </c>
      <c r="F2130" t="s">
        <v>3300</v>
      </c>
      <c r="G2130" t="s">
        <v>31</v>
      </c>
      <c r="H2130" t="s">
        <v>46</v>
      </c>
      <c r="I2130" t="s">
        <v>3273</v>
      </c>
      <c r="K2130"/>
      <c r="L2130" t="s">
        <v>3293</v>
      </c>
      <c r="M2130" t="s">
        <v>26</v>
      </c>
      <c r="N2130">
        <v>2</v>
      </c>
      <c r="P2130" t="s">
        <v>27</v>
      </c>
      <c r="Q2130" t="s">
        <v>3294</v>
      </c>
      <c r="S2130" t="s">
        <v>29</v>
      </c>
    </row>
    <row r="2131" spans="1:19" hidden="1" x14ac:dyDescent="0.2">
      <c r="A2131">
        <v>1075</v>
      </c>
      <c r="B2131" t="s">
        <v>3290</v>
      </c>
      <c r="C2131" t="s">
        <v>20</v>
      </c>
      <c r="D2131">
        <v>1.06</v>
      </c>
      <c r="E2131">
        <v>25</v>
      </c>
      <c r="F2131" t="s">
        <v>3300</v>
      </c>
      <c r="G2131" t="s">
        <v>189</v>
      </c>
      <c r="H2131" t="s">
        <v>46</v>
      </c>
      <c r="I2131" t="s">
        <v>3301</v>
      </c>
      <c r="K2131"/>
      <c r="L2131" t="s">
        <v>3293</v>
      </c>
      <c r="M2131" t="s">
        <v>26</v>
      </c>
      <c r="N2131">
        <v>2</v>
      </c>
      <c r="P2131" t="s">
        <v>27</v>
      </c>
      <c r="Q2131" t="s">
        <v>3294</v>
      </c>
      <c r="S2131" t="s">
        <v>29</v>
      </c>
    </row>
    <row r="2132" spans="1:19" hidden="1" x14ac:dyDescent="0.2">
      <c r="A2132">
        <v>1075</v>
      </c>
      <c r="B2132" t="s">
        <v>3290</v>
      </c>
      <c r="C2132" t="s">
        <v>73</v>
      </c>
      <c r="D2132">
        <v>5.37</v>
      </c>
      <c r="E2132">
        <v>25</v>
      </c>
      <c r="F2132" t="s">
        <v>3300</v>
      </c>
      <c r="G2132" t="s">
        <v>189</v>
      </c>
      <c r="H2132" t="s">
        <v>46</v>
      </c>
      <c r="I2132" t="s">
        <v>3301</v>
      </c>
      <c r="K2132"/>
      <c r="L2132" t="s">
        <v>3293</v>
      </c>
      <c r="M2132" t="s">
        <v>26</v>
      </c>
      <c r="N2132">
        <v>2</v>
      </c>
      <c r="P2132" t="s">
        <v>27</v>
      </c>
      <c r="Q2132" t="s">
        <v>3294</v>
      </c>
      <c r="S2132" t="s">
        <v>29</v>
      </c>
    </row>
    <row r="2133" spans="1:19" hidden="1" x14ac:dyDescent="0.2">
      <c r="A2133">
        <v>1076</v>
      </c>
      <c r="B2133" t="s">
        <v>3302</v>
      </c>
      <c r="C2133" t="s">
        <v>20</v>
      </c>
      <c r="D2133">
        <v>2.0299999999999998</v>
      </c>
      <c r="E2133" t="s">
        <v>3075</v>
      </c>
      <c r="F2133" t="s">
        <v>54</v>
      </c>
      <c r="G2133" t="s">
        <v>55</v>
      </c>
      <c r="H2133" t="s">
        <v>46</v>
      </c>
      <c r="I2133" t="s">
        <v>3076</v>
      </c>
      <c r="K2133"/>
      <c r="L2133" t="s">
        <v>3303</v>
      </c>
      <c r="M2133" t="s">
        <v>26</v>
      </c>
      <c r="N2133">
        <v>2</v>
      </c>
      <c r="P2133" t="s">
        <v>27</v>
      </c>
      <c r="Q2133" t="s">
        <v>3304</v>
      </c>
      <c r="S2133" t="s">
        <v>29</v>
      </c>
    </row>
    <row r="2134" spans="1:19" hidden="1" x14ac:dyDescent="0.2">
      <c r="A2134">
        <v>1076</v>
      </c>
      <c r="B2134" t="s">
        <v>3302</v>
      </c>
      <c r="C2134" t="s">
        <v>73</v>
      </c>
      <c r="D2134">
        <v>4.83</v>
      </c>
      <c r="E2134" t="s">
        <v>3075</v>
      </c>
      <c r="F2134" t="s">
        <v>54</v>
      </c>
      <c r="G2134" t="s">
        <v>55</v>
      </c>
      <c r="H2134" t="s">
        <v>46</v>
      </c>
      <c r="I2134" t="s">
        <v>3076</v>
      </c>
      <c r="K2134"/>
      <c r="L2134" t="s">
        <v>3303</v>
      </c>
      <c r="M2134" t="s">
        <v>26</v>
      </c>
      <c r="N2134">
        <v>2</v>
      </c>
      <c r="P2134" t="s">
        <v>27</v>
      </c>
      <c r="Q2134" t="s">
        <v>3304</v>
      </c>
      <c r="S2134" t="s">
        <v>29</v>
      </c>
    </row>
    <row r="2135" spans="1:19" hidden="1" x14ac:dyDescent="0.2">
      <c r="A2135">
        <v>1076</v>
      </c>
      <c r="B2135" t="s">
        <v>3302</v>
      </c>
      <c r="C2135" t="s">
        <v>20</v>
      </c>
      <c r="D2135">
        <v>2</v>
      </c>
      <c r="E2135">
        <v>25</v>
      </c>
      <c r="F2135" t="s">
        <v>3295</v>
      </c>
      <c r="G2135" t="s">
        <v>31</v>
      </c>
      <c r="H2135" t="s">
        <v>46</v>
      </c>
      <c r="I2135" t="s">
        <v>2231</v>
      </c>
      <c r="K2135"/>
      <c r="L2135" t="s">
        <v>3303</v>
      </c>
      <c r="M2135" t="s">
        <v>26</v>
      </c>
      <c r="N2135">
        <v>2</v>
      </c>
      <c r="P2135" t="s">
        <v>27</v>
      </c>
      <c r="Q2135" t="s">
        <v>3304</v>
      </c>
      <c r="S2135" t="s">
        <v>29</v>
      </c>
    </row>
    <row r="2136" spans="1:19" hidden="1" x14ac:dyDescent="0.2">
      <c r="A2136">
        <v>1076</v>
      </c>
      <c r="B2136" t="s">
        <v>3302</v>
      </c>
      <c r="C2136" t="s">
        <v>73</v>
      </c>
      <c r="D2136">
        <v>4.82</v>
      </c>
      <c r="E2136">
        <v>25</v>
      </c>
      <c r="F2136" t="s">
        <v>3295</v>
      </c>
      <c r="G2136" t="s">
        <v>31</v>
      </c>
      <c r="H2136" t="s">
        <v>46</v>
      </c>
      <c r="I2136" t="s">
        <v>2231</v>
      </c>
      <c r="K2136"/>
      <c r="L2136" t="s">
        <v>3303</v>
      </c>
      <c r="M2136" t="s">
        <v>26</v>
      </c>
      <c r="N2136">
        <v>2</v>
      </c>
      <c r="P2136" t="s">
        <v>27</v>
      </c>
      <c r="Q2136" t="s">
        <v>3304</v>
      </c>
      <c r="S2136" t="s">
        <v>29</v>
      </c>
    </row>
    <row r="2137" spans="1:19" hidden="1" x14ac:dyDescent="0.2">
      <c r="A2137">
        <v>1076</v>
      </c>
      <c r="B2137" t="s">
        <v>3302</v>
      </c>
      <c r="C2137" t="s">
        <v>20</v>
      </c>
      <c r="D2137">
        <v>2.0699999999999998</v>
      </c>
      <c r="E2137">
        <v>22</v>
      </c>
      <c r="F2137" t="s">
        <v>3296</v>
      </c>
      <c r="G2137" t="s">
        <v>55</v>
      </c>
      <c r="H2137" t="s">
        <v>46</v>
      </c>
      <c r="I2137" t="s">
        <v>3297</v>
      </c>
      <c r="K2137"/>
      <c r="L2137" t="s">
        <v>3303</v>
      </c>
      <c r="M2137" t="s">
        <v>26</v>
      </c>
      <c r="N2137">
        <v>2</v>
      </c>
      <c r="P2137" t="s">
        <v>27</v>
      </c>
      <c r="Q2137" t="s">
        <v>3304</v>
      </c>
      <c r="S2137" t="s">
        <v>29</v>
      </c>
    </row>
    <row r="2138" spans="1:19" hidden="1" x14ac:dyDescent="0.2">
      <c r="A2138">
        <v>1076</v>
      </c>
      <c r="B2138" t="s">
        <v>3302</v>
      </c>
      <c r="C2138" t="s">
        <v>73</v>
      </c>
      <c r="D2138">
        <v>4.8099999999999996</v>
      </c>
      <c r="E2138">
        <v>22</v>
      </c>
      <c r="F2138" t="s">
        <v>3296</v>
      </c>
      <c r="G2138" t="s">
        <v>55</v>
      </c>
      <c r="H2138" t="s">
        <v>46</v>
      </c>
      <c r="I2138" t="s">
        <v>3297</v>
      </c>
      <c r="K2138"/>
      <c r="L2138" t="s">
        <v>3303</v>
      </c>
      <c r="M2138" t="s">
        <v>26</v>
      </c>
      <c r="N2138">
        <v>2</v>
      </c>
      <c r="P2138" t="s">
        <v>27</v>
      </c>
      <c r="Q2138" t="s">
        <v>3304</v>
      </c>
      <c r="S2138" t="s">
        <v>29</v>
      </c>
    </row>
    <row r="2139" spans="1:19" hidden="1" x14ac:dyDescent="0.2">
      <c r="A2139">
        <v>1076</v>
      </c>
      <c r="B2139" t="s">
        <v>3302</v>
      </c>
      <c r="C2139" t="s">
        <v>20</v>
      </c>
      <c r="D2139">
        <v>3.55</v>
      </c>
      <c r="E2139" t="s">
        <v>1620</v>
      </c>
      <c r="F2139" t="s">
        <v>3305</v>
      </c>
      <c r="G2139" t="s">
        <v>31</v>
      </c>
      <c r="H2139" t="s">
        <v>23</v>
      </c>
      <c r="I2139" t="s">
        <v>3306</v>
      </c>
      <c r="K2139"/>
      <c r="L2139" t="s">
        <v>3303</v>
      </c>
      <c r="M2139" t="s">
        <v>26</v>
      </c>
      <c r="N2139">
        <v>2</v>
      </c>
      <c r="P2139" t="s">
        <v>27</v>
      </c>
      <c r="Q2139" t="s">
        <v>3304</v>
      </c>
      <c r="S2139" t="s">
        <v>29</v>
      </c>
    </row>
    <row r="2140" spans="1:19" hidden="1" x14ac:dyDescent="0.2">
      <c r="A2140">
        <v>1076</v>
      </c>
      <c r="B2140" t="s">
        <v>3302</v>
      </c>
      <c r="C2140" t="s">
        <v>73</v>
      </c>
      <c r="D2140">
        <v>4.95</v>
      </c>
      <c r="E2140" t="s">
        <v>1620</v>
      </c>
      <c r="F2140" t="s">
        <v>3305</v>
      </c>
      <c r="G2140" t="s">
        <v>31</v>
      </c>
      <c r="H2140" t="s">
        <v>23</v>
      </c>
      <c r="I2140" t="s">
        <v>3306</v>
      </c>
      <c r="K2140"/>
      <c r="L2140" t="s">
        <v>3303</v>
      </c>
      <c r="M2140" t="s">
        <v>26</v>
      </c>
      <c r="N2140">
        <v>2</v>
      </c>
      <c r="P2140" t="s">
        <v>27</v>
      </c>
      <c r="Q2140" t="s">
        <v>3304</v>
      </c>
      <c r="S2140" t="s">
        <v>29</v>
      </c>
    </row>
    <row r="2141" spans="1:19" hidden="1" x14ac:dyDescent="0.2">
      <c r="A2141">
        <v>1076</v>
      </c>
      <c r="B2141" t="s">
        <v>3302</v>
      </c>
      <c r="C2141" t="s">
        <v>20</v>
      </c>
      <c r="D2141">
        <v>2.0699999999999998</v>
      </c>
      <c r="E2141">
        <v>25</v>
      </c>
      <c r="F2141" t="s">
        <v>3305</v>
      </c>
      <c r="G2141" t="s">
        <v>189</v>
      </c>
      <c r="I2141" t="s">
        <v>3301</v>
      </c>
      <c r="K2141"/>
      <c r="L2141" t="s">
        <v>3303</v>
      </c>
      <c r="M2141" t="s">
        <v>26</v>
      </c>
      <c r="N2141">
        <v>2</v>
      </c>
      <c r="P2141" t="s">
        <v>27</v>
      </c>
      <c r="Q2141" t="s">
        <v>3304</v>
      </c>
      <c r="S2141" t="s">
        <v>29</v>
      </c>
    </row>
    <row r="2142" spans="1:19" hidden="1" x14ac:dyDescent="0.2">
      <c r="A2142">
        <v>1076</v>
      </c>
      <c r="B2142" t="s">
        <v>3302</v>
      </c>
      <c r="C2142" t="s">
        <v>73</v>
      </c>
      <c r="D2142">
        <v>4.7300000000000004</v>
      </c>
      <c r="E2142">
        <v>25</v>
      </c>
      <c r="F2142" t="s">
        <v>3305</v>
      </c>
      <c r="G2142" t="s">
        <v>189</v>
      </c>
      <c r="I2142" t="s">
        <v>3301</v>
      </c>
      <c r="K2142"/>
      <c r="L2142" t="s">
        <v>3303</v>
      </c>
      <c r="M2142" t="s">
        <v>26</v>
      </c>
      <c r="N2142">
        <v>2</v>
      </c>
      <c r="P2142" t="s">
        <v>27</v>
      </c>
      <c r="Q2142" t="s">
        <v>3304</v>
      </c>
      <c r="S2142" t="s">
        <v>29</v>
      </c>
    </row>
    <row r="2143" spans="1:19" hidden="1" x14ac:dyDescent="0.2">
      <c r="A2143">
        <v>1077</v>
      </c>
      <c r="B2143" t="s">
        <v>3307</v>
      </c>
      <c r="C2143" t="s">
        <v>20</v>
      </c>
      <c r="D2143">
        <v>1.74</v>
      </c>
      <c r="E2143" t="s">
        <v>3075</v>
      </c>
      <c r="F2143" t="s">
        <v>54</v>
      </c>
      <c r="G2143" t="s">
        <v>55</v>
      </c>
      <c r="H2143" t="s">
        <v>46</v>
      </c>
      <c r="I2143" t="s">
        <v>3076</v>
      </c>
      <c r="K2143"/>
      <c r="L2143" t="s">
        <v>3308</v>
      </c>
      <c r="M2143" t="s">
        <v>26</v>
      </c>
      <c r="N2143">
        <v>2</v>
      </c>
      <c r="P2143" t="s">
        <v>27</v>
      </c>
      <c r="Q2143" t="s">
        <v>3309</v>
      </c>
      <c r="S2143" t="s">
        <v>29</v>
      </c>
    </row>
    <row r="2144" spans="1:19" hidden="1" x14ac:dyDescent="0.2">
      <c r="A2144">
        <v>1077</v>
      </c>
      <c r="B2144" t="s">
        <v>3307</v>
      </c>
      <c r="C2144" t="s">
        <v>73</v>
      </c>
      <c r="D2144">
        <v>4.96</v>
      </c>
      <c r="E2144" t="s">
        <v>3075</v>
      </c>
      <c r="F2144" t="s">
        <v>54</v>
      </c>
      <c r="G2144" t="s">
        <v>55</v>
      </c>
      <c r="H2144" t="s">
        <v>46</v>
      </c>
      <c r="I2144" t="s">
        <v>3076</v>
      </c>
      <c r="K2144"/>
      <c r="L2144" t="s">
        <v>3308</v>
      </c>
      <c r="M2144" t="s">
        <v>26</v>
      </c>
      <c r="N2144">
        <v>2</v>
      </c>
      <c r="P2144" t="s">
        <v>27</v>
      </c>
      <c r="Q2144" t="s">
        <v>3309</v>
      </c>
      <c r="S2144" t="s">
        <v>29</v>
      </c>
    </row>
    <row r="2145" spans="1:19" hidden="1" x14ac:dyDescent="0.2">
      <c r="A2145">
        <v>1077</v>
      </c>
      <c r="B2145" t="s">
        <v>3307</v>
      </c>
      <c r="C2145" t="s">
        <v>20</v>
      </c>
      <c r="D2145">
        <v>1.77</v>
      </c>
      <c r="E2145">
        <v>25</v>
      </c>
      <c r="F2145" t="s">
        <v>3310</v>
      </c>
      <c r="G2145" t="s">
        <v>31</v>
      </c>
      <c r="H2145" t="s">
        <v>46</v>
      </c>
      <c r="I2145" t="s">
        <v>2231</v>
      </c>
      <c r="K2145"/>
      <c r="L2145" t="s">
        <v>3308</v>
      </c>
      <c r="M2145" t="s">
        <v>26</v>
      </c>
      <c r="N2145">
        <v>2</v>
      </c>
      <c r="P2145" t="s">
        <v>27</v>
      </c>
      <c r="Q2145" t="s">
        <v>3309</v>
      </c>
      <c r="S2145" t="s">
        <v>29</v>
      </c>
    </row>
    <row r="2146" spans="1:19" hidden="1" x14ac:dyDescent="0.2">
      <c r="A2146">
        <v>1077</v>
      </c>
      <c r="B2146" t="s">
        <v>3307</v>
      </c>
      <c r="C2146" t="s">
        <v>73</v>
      </c>
      <c r="D2146">
        <v>4.84</v>
      </c>
      <c r="E2146">
        <v>25</v>
      </c>
      <c r="F2146" t="s">
        <v>3310</v>
      </c>
      <c r="G2146" t="s">
        <v>31</v>
      </c>
      <c r="H2146" t="s">
        <v>46</v>
      </c>
      <c r="I2146" t="s">
        <v>2231</v>
      </c>
      <c r="K2146"/>
      <c r="L2146" t="s">
        <v>3308</v>
      </c>
      <c r="M2146" t="s">
        <v>26</v>
      </c>
      <c r="N2146">
        <v>2</v>
      </c>
      <c r="P2146" t="s">
        <v>27</v>
      </c>
      <c r="Q2146" t="s">
        <v>3309</v>
      </c>
      <c r="S2146" t="s">
        <v>29</v>
      </c>
    </row>
    <row r="2147" spans="1:19" hidden="1" x14ac:dyDescent="0.2">
      <c r="A2147">
        <v>1077</v>
      </c>
      <c r="B2147" t="s">
        <v>3307</v>
      </c>
      <c r="C2147" t="s">
        <v>20</v>
      </c>
      <c r="D2147">
        <v>1.84</v>
      </c>
      <c r="E2147">
        <v>22</v>
      </c>
      <c r="F2147" t="s">
        <v>3311</v>
      </c>
      <c r="G2147" t="s">
        <v>55</v>
      </c>
      <c r="H2147" t="s">
        <v>46</v>
      </c>
      <c r="I2147" t="s">
        <v>3297</v>
      </c>
      <c r="K2147"/>
      <c r="L2147" t="s">
        <v>3308</v>
      </c>
      <c r="M2147" t="s">
        <v>26</v>
      </c>
      <c r="N2147">
        <v>2</v>
      </c>
      <c r="P2147" t="s">
        <v>27</v>
      </c>
      <c r="Q2147" t="s">
        <v>3309</v>
      </c>
      <c r="S2147" t="s">
        <v>29</v>
      </c>
    </row>
    <row r="2148" spans="1:19" hidden="1" x14ac:dyDescent="0.2">
      <c r="A2148">
        <v>1077</v>
      </c>
      <c r="B2148" t="s">
        <v>3307</v>
      </c>
      <c r="C2148" t="s">
        <v>73</v>
      </c>
      <c r="D2148">
        <v>4.8600000000000003</v>
      </c>
      <c r="E2148">
        <v>22</v>
      </c>
      <c r="F2148" t="s">
        <v>3311</v>
      </c>
      <c r="G2148" t="s">
        <v>55</v>
      </c>
      <c r="H2148" t="s">
        <v>46</v>
      </c>
      <c r="I2148" t="s">
        <v>3297</v>
      </c>
      <c r="K2148"/>
      <c r="L2148" t="s">
        <v>3308</v>
      </c>
      <c r="M2148" t="s">
        <v>26</v>
      </c>
      <c r="N2148">
        <v>2</v>
      </c>
      <c r="P2148" t="s">
        <v>27</v>
      </c>
      <c r="Q2148" t="s">
        <v>3309</v>
      </c>
      <c r="S2148" t="s">
        <v>29</v>
      </c>
    </row>
    <row r="2149" spans="1:19" hidden="1" x14ac:dyDescent="0.2">
      <c r="A2149">
        <v>1077</v>
      </c>
      <c r="B2149" t="s">
        <v>3307</v>
      </c>
      <c r="C2149" t="s">
        <v>20</v>
      </c>
      <c r="D2149">
        <v>1.7</v>
      </c>
      <c r="E2149" t="s">
        <v>3065</v>
      </c>
      <c r="F2149" t="s">
        <v>3312</v>
      </c>
      <c r="G2149" t="s">
        <v>31</v>
      </c>
      <c r="H2149" t="s">
        <v>46</v>
      </c>
      <c r="I2149" t="s">
        <v>3273</v>
      </c>
      <c r="K2149"/>
      <c r="L2149" t="s">
        <v>3308</v>
      </c>
      <c r="M2149" t="s">
        <v>26</v>
      </c>
      <c r="N2149">
        <v>2</v>
      </c>
      <c r="P2149" t="s">
        <v>27</v>
      </c>
      <c r="Q2149" t="s">
        <v>3309</v>
      </c>
      <c r="S2149" t="s">
        <v>29</v>
      </c>
    </row>
    <row r="2150" spans="1:19" hidden="1" x14ac:dyDescent="0.2">
      <c r="A2150">
        <v>1077</v>
      </c>
      <c r="B2150" t="s">
        <v>3307</v>
      </c>
      <c r="C2150" t="s">
        <v>73</v>
      </c>
      <c r="D2150">
        <v>4.95</v>
      </c>
      <c r="E2150" t="s">
        <v>3065</v>
      </c>
      <c r="F2150" t="s">
        <v>3312</v>
      </c>
      <c r="G2150" t="s">
        <v>31</v>
      </c>
      <c r="H2150" t="s">
        <v>46</v>
      </c>
      <c r="I2150" t="s">
        <v>3273</v>
      </c>
      <c r="K2150"/>
      <c r="L2150" t="s">
        <v>3308</v>
      </c>
      <c r="M2150" t="s">
        <v>26</v>
      </c>
      <c r="N2150">
        <v>2</v>
      </c>
      <c r="P2150" t="s">
        <v>27</v>
      </c>
      <c r="Q2150" t="s">
        <v>3309</v>
      </c>
      <c r="S2150" t="s">
        <v>29</v>
      </c>
    </row>
    <row r="2151" spans="1:19" hidden="1" x14ac:dyDescent="0.2">
      <c r="A2151">
        <v>1077</v>
      </c>
      <c r="B2151" t="s">
        <v>3307</v>
      </c>
      <c r="C2151" t="s">
        <v>20</v>
      </c>
      <c r="D2151">
        <v>1.7</v>
      </c>
      <c r="E2151">
        <v>25</v>
      </c>
      <c r="F2151" t="s">
        <v>3312</v>
      </c>
      <c r="G2151" t="s">
        <v>189</v>
      </c>
      <c r="I2151" t="s">
        <v>3301</v>
      </c>
      <c r="K2151"/>
      <c r="L2151" t="s">
        <v>3308</v>
      </c>
      <c r="M2151" t="s">
        <v>26</v>
      </c>
      <c r="N2151">
        <v>2</v>
      </c>
      <c r="P2151" t="s">
        <v>27</v>
      </c>
      <c r="Q2151" t="s">
        <v>3309</v>
      </c>
      <c r="S2151" t="s">
        <v>29</v>
      </c>
    </row>
    <row r="2152" spans="1:19" hidden="1" x14ac:dyDescent="0.2">
      <c r="A2152">
        <v>1077</v>
      </c>
      <c r="B2152" t="s">
        <v>3307</v>
      </c>
      <c r="C2152" t="s">
        <v>73</v>
      </c>
      <c r="D2152">
        <v>4.8899999999999997</v>
      </c>
      <c r="E2152">
        <v>25</v>
      </c>
      <c r="F2152" t="s">
        <v>3312</v>
      </c>
      <c r="G2152" t="s">
        <v>189</v>
      </c>
      <c r="I2152" t="s">
        <v>3301</v>
      </c>
      <c r="K2152"/>
      <c r="L2152" t="s">
        <v>3308</v>
      </c>
      <c r="M2152" t="s">
        <v>26</v>
      </c>
      <c r="N2152">
        <v>2</v>
      </c>
      <c r="P2152" t="s">
        <v>27</v>
      </c>
      <c r="Q2152" t="s">
        <v>3309</v>
      </c>
      <c r="S2152" t="s">
        <v>29</v>
      </c>
    </row>
    <row r="2153" spans="1:19" hidden="1" x14ac:dyDescent="0.2">
      <c r="A2153">
        <v>1078</v>
      </c>
      <c r="B2153" t="s">
        <v>3313</v>
      </c>
      <c r="C2153" t="s">
        <v>20</v>
      </c>
      <c r="D2153">
        <v>-1.7</v>
      </c>
      <c r="E2153">
        <v>20</v>
      </c>
      <c r="F2153" t="s">
        <v>3117</v>
      </c>
      <c r="G2153" t="s">
        <v>75</v>
      </c>
      <c r="H2153" t="s">
        <v>23</v>
      </c>
      <c r="I2153" t="s">
        <v>3116</v>
      </c>
      <c r="K2153"/>
      <c r="L2153" t="s">
        <v>3314</v>
      </c>
      <c r="M2153" t="s">
        <v>26</v>
      </c>
      <c r="N2153">
        <v>2</v>
      </c>
      <c r="P2153" t="s">
        <v>27</v>
      </c>
      <c r="Q2153" t="s">
        <v>3315</v>
      </c>
      <c r="S2153" t="s">
        <v>29</v>
      </c>
    </row>
    <row r="2154" spans="1:19" hidden="1" x14ac:dyDescent="0.2">
      <c r="A2154">
        <v>1078</v>
      </c>
      <c r="B2154" t="s">
        <v>3313</v>
      </c>
      <c r="C2154" t="s">
        <v>73</v>
      </c>
      <c r="D2154">
        <v>3.86</v>
      </c>
      <c r="E2154" t="s">
        <v>383</v>
      </c>
      <c r="F2154" t="s">
        <v>410</v>
      </c>
      <c r="G2154" t="s">
        <v>55</v>
      </c>
      <c r="H2154" t="s">
        <v>46</v>
      </c>
      <c r="I2154" t="s">
        <v>3116</v>
      </c>
      <c r="K2154"/>
      <c r="L2154" t="s">
        <v>3314</v>
      </c>
      <c r="M2154" t="s">
        <v>26</v>
      </c>
      <c r="N2154">
        <v>2</v>
      </c>
      <c r="P2154" t="s">
        <v>27</v>
      </c>
      <c r="Q2154" t="s">
        <v>3315</v>
      </c>
      <c r="S2154" t="s">
        <v>29</v>
      </c>
    </row>
    <row r="2155" spans="1:19" hidden="1" x14ac:dyDescent="0.2">
      <c r="A2155">
        <v>1079</v>
      </c>
      <c r="B2155" t="s">
        <v>3316</v>
      </c>
      <c r="C2155" t="s">
        <v>20</v>
      </c>
      <c r="D2155">
        <v>0.9</v>
      </c>
      <c r="E2155" t="s">
        <v>2141</v>
      </c>
      <c r="F2155" t="s">
        <v>3291</v>
      </c>
      <c r="G2155" t="s">
        <v>75</v>
      </c>
      <c r="H2155" t="s">
        <v>23</v>
      </c>
      <c r="I2155" t="s">
        <v>3292</v>
      </c>
      <c r="K2155"/>
      <c r="L2155" t="s">
        <v>3317</v>
      </c>
      <c r="M2155" t="s">
        <v>26</v>
      </c>
      <c r="N2155">
        <v>2</v>
      </c>
      <c r="P2155" t="s">
        <v>27</v>
      </c>
      <c r="Q2155" t="s">
        <v>3318</v>
      </c>
      <c r="S2155" t="s">
        <v>29</v>
      </c>
    </row>
    <row r="2156" spans="1:19" hidden="1" x14ac:dyDescent="0.2">
      <c r="A2156">
        <v>1079</v>
      </c>
      <c r="B2156" t="s">
        <v>3316</v>
      </c>
      <c r="C2156" t="s">
        <v>73</v>
      </c>
      <c r="D2156">
        <v>5.83</v>
      </c>
      <c r="E2156">
        <v>25</v>
      </c>
      <c r="F2156" t="s">
        <v>1361</v>
      </c>
      <c r="G2156" t="s">
        <v>240</v>
      </c>
      <c r="H2156" t="s">
        <v>46</v>
      </c>
      <c r="I2156" t="s">
        <v>3292</v>
      </c>
      <c r="K2156"/>
      <c r="L2156" t="s">
        <v>3317</v>
      </c>
      <c r="M2156" t="s">
        <v>26</v>
      </c>
      <c r="N2156">
        <v>2</v>
      </c>
      <c r="P2156" t="s">
        <v>27</v>
      </c>
      <c r="Q2156" t="s">
        <v>3318</v>
      </c>
      <c r="S2156" t="s">
        <v>29</v>
      </c>
    </row>
    <row r="2157" spans="1:19" hidden="1" x14ac:dyDescent="0.2">
      <c r="A2157">
        <v>1080</v>
      </c>
      <c r="B2157" t="s">
        <v>3319</v>
      </c>
      <c r="C2157" t="s">
        <v>20</v>
      </c>
      <c r="D2157">
        <v>0.49</v>
      </c>
      <c r="E2157">
        <v>25</v>
      </c>
      <c r="F2157" t="s">
        <v>3222</v>
      </c>
      <c r="G2157" t="s">
        <v>63</v>
      </c>
      <c r="H2157" t="s">
        <v>23</v>
      </c>
      <c r="I2157" t="s">
        <v>3069</v>
      </c>
      <c r="K2157"/>
      <c r="L2157" t="s">
        <v>3320</v>
      </c>
      <c r="M2157" t="s">
        <v>120</v>
      </c>
      <c r="N2157">
        <v>5</v>
      </c>
      <c r="P2157" t="s">
        <v>27</v>
      </c>
      <c r="Q2157" t="s">
        <v>3321</v>
      </c>
      <c r="S2157" t="s">
        <v>29</v>
      </c>
    </row>
    <row r="2158" spans="1:19" hidden="1" x14ac:dyDescent="0.2">
      <c r="A2158">
        <v>1080</v>
      </c>
      <c r="B2158" t="s">
        <v>3319</v>
      </c>
      <c r="C2158" t="s">
        <v>20</v>
      </c>
      <c r="D2158">
        <v>0.72</v>
      </c>
      <c r="E2158">
        <v>25</v>
      </c>
      <c r="F2158" t="s">
        <v>3322</v>
      </c>
      <c r="G2158" t="s">
        <v>75</v>
      </c>
      <c r="H2158" t="s">
        <v>23</v>
      </c>
      <c r="I2158" t="s">
        <v>3241</v>
      </c>
      <c r="K2158"/>
      <c r="L2158" t="s">
        <v>3320</v>
      </c>
      <c r="M2158" t="s">
        <v>120</v>
      </c>
      <c r="N2158">
        <v>5</v>
      </c>
      <c r="P2158" t="s">
        <v>27</v>
      </c>
      <c r="Q2158" t="s">
        <v>3321</v>
      </c>
      <c r="S2158" t="s">
        <v>29</v>
      </c>
    </row>
    <row r="2159" spans="1:19" hidden="1" x14ac:dyDescent="0.2">
      <c r="A2159">
        <v>1081</v>
      </c>
      <c r="B2159" t="s">
        <v>3323</v>
      </c>
      <c r="C2159" t="s">
        <v>20</v>
      </c>
      <c r="D2159">
        <v>2.84</v>
      </c>
      <c r="E2159">
        <v>25</v>
      </c>
      <c r="F2159" t="s">
        <v>3324</v>
      </c>
      <c r="G2159" t="s">
        <v>75</v>
      </c>
      <c r="H2159" t="s">
        <v>46</v>
      </c>
      <c r="I2159" t="s">
        <v>3241</v>
      </c>
      <c r="K2159"/>
      <c r="L2159" t="s">
        <v>3325</v>
      </c>
      <c r="M2159" t="s">
        <v>120</v>
      </c>
      <c r="N2159">
        <v>5</v>
      </c>
      <c r="P2159" t="s">
        <v>27</v>
      </c>
      <c r="Q2159" t="s">
        <v>3326</v>
      </c>
      <c r="S2159" t="s">
        <v>29</v>
      </c>
    </row>
    <row r="2160" spans="1:19" hidden="1" x14ac:dyDescent="0.2">
      <c r="A2160">
        <v>1082</v>
      </c>
      <c r="B2160" t="s">
        <v>3327</v>
      </c>
      <c r="C2160" t="s">
        <v>20</v>
      </c>
      <c r="D2160">
        <v>3.84</v>
      </c>
      <c r="E2160">
        <v>20</v>
      </c>
      <c r="F2160" t="s">
        <v>3248</v>
      </c>
      <c r="G2160" t="s">
        <v>31</v>
      </c>
      <c r="H2160" t="s">
        <v>46</v>
      </c>
      <c r="I2160" t="s">
        <v>3249</v>
      </c>
      <c r="K2160"/>
      <c r="L2160" t="s">
        <v>3328</v>
      </c>
      <c r="M2160" t="s">
        <v>120</v>
      </c>
      <c r="N2160">
        <v>5</v>
      </c>
      <c r="P2160" t="s">
        <v>27</v>
      </c>
      <c r="Q2160" t="s">
        <v>3329</v>
      </c>
      <c r="S2160" t="s">
        <v>29</v>
      </c>
    </row>
    <row r="2161" spans="1:19" hidden="1" x14ac:dyDescent="0.2">
      <c r="A2161">
        <v>1083</v>
      </c>
      <c r="B2161" t="s">
        <v>3330</v>
      </c>
      <c r="C2161" t="s">
        <v>20</v>
      </c>
      <c r="D2161">
        <v>9.48</v>
      </c>
      <c r="E2161">
        <v>0</v>
      </c>
      <c r="F2161" t="s">
        <v>3331</v>
      </c>
      <c r="G2161" t="s">
        <v>55</v>
      </c>
      <c r="H2161" t="s">
        <v>46</v>
      </c>
      <c r="I2161" t="s">
        <v>535</v>
      </c>
      <c r="K2161"/>
      <c r="L2161" t="s">
        <v>3332</v>
      </c>
      <c r="M2161" t="s">
        <v>26</v>
      </c>
      <c r="N2161">
        <v>2</v>
      </c>
      <c r="P2161" t="s">
        <v>27</v>
      </c>
      <c r="Q2161" t="s">
        <v>3333</v>
      </c>
      <c r="S2161" t="s">
        <v>29</v>
      </c>
    </row>
    <row r="2162" spans="1:19" hidden="1" x14ac:dyDescent="0.2">
      <c r="A2162">
        <v>1083</v>
      </c>
      <c r="B2162" t="s">
        <v>3330</v>
      </c>
      <c r="C2162" t="s">
        <v>20</v>
      </c>
      <c r="D2162">
        <v>9.1300000000000008</v>
      </c>
      <c r="E2162">
        <v>25</v>
      </c>
      <c r="F2162" t="s">
        <v>3331</v>
      </c>
      <c r="G2162" t="s">
        <v>55</v>
      </c>
      <c r="H2162" t="s">
        <v>46</v>
      </c>
      <c r="I2162" t="s">
        <v>535</v>
      </c>
      <c r="K2162"/>
      <c r="L2162" t="s">
        <v>3332</v>
      </c>
      <c r="M2162" t="s">
        <v>26</v>
      </c>
      <c r="N2162">
        <v>2</v>
      </c>
      <c r="P2162" t="s">
        <v>27</v>
      </c>
      <c r="Q2162" t="s">
        <v>3333</v>
      </c>
      <c r="S2162" t="s">
        <v>29</v>
      </c>
    </row>
    <row r="2163" spans="1:19" hidden="1" x14ac:dyDescent="0.2">
      <c r="A2163">
        <v>1083</v>
      </c>
      <c r="B2163" t="s">
        <v>3330</v>
      </c>
      <c r="C2163" t="s">
        <v>20</v>
      </c>
      <c r="D2163">
        <v>9.16</v>
      </c>
      <c r="E2163">
        <v>20</v>
      </c>
      <c r="F2163" t="s">
        <v>198</v>
      </c>
      <c r="G2163" t="s">
        <v>55</v>
      </c>
      <c r="H2163" t="s">
        <v>23</v>
      </c>
      <c r="I2163" t="s">
        <v>199</v>
      </c>
      <c r="K2163"/>
      <c r="L2163" t="s">
        <v>3332</v>
      </c>
      <c r="M2163" t="s">
        <v>26</v>
      </c>
      <c r="N2163">
        <v>2</v>
      </c>
      <c r="P2163" t="s">
        <v>27</v>
      </c>
      <c r="Q2163" t="s">
        <v>3333</v>
      </c>
      <c r="S2163" t="s">
        <v>29</v>
      </c>
    </row>
    <row r="2164" spans="1:19" hidden="1" x14ac:dyDescent="0.2">
      <c r="A2164">
        <v>1083</v>
      </c>
      <c r="B2164" t="s">
        <v>3330</v>
      </c>
      <c r="C2164" t="s">
        <v>20</v>
      </c>
      <c r="D2164">
        <v>9.16</v>
      </c>
      <c r="E2164">
        <v>25</v>
      </c>
      <c r="F2164" t="s">
        <v>448</v>
      </c>
      <c r="G2164" t="s">
        <v>55</v>
      </c>
      <c r="H2164" t="s">
        <v>23</v>
      </c>
      <c r="I2164" t="s">
        <v>449</v>
      </c>
      <c r="K2164"/>
      <c r="L2164" t="s">
        <v>3332</v>
      </c>
      <c r="M2164" t="s">
        <v>26</v>
      </c>
      <c r="N2164">
        <v>2</v>
      </c>
      <c r="P2164" t="s">
        <v>27</v>
      </c>
      <c r="Q2164" t="s">
        <v>3333</v>
      </c>
      <c r="S2164" t="s">
        <v>29</v>
      </c>
    </row>
    <row r="2165" spans="1:19" hidden="1" x14ac:dyDescent="0.2">
      <c r="A2165">
        <v>1084</v>
      </c>
      <c r="B2165" t="s">
        <v>3334</v>
      </c>
      <c r="C2165" t="s">
        <v>20</v>
      </c>
      <c r="D2165">
        <v>-2.6</v>
      </c>
      <c r="E2165">
        <v>20</v>
      </c>
      <c r="F2165" t="s">
        <v>1416</v>
      </c>
      <c r="G2165" t="s">
        <v>75</v>
      </c>
      <c r="H2165" t="s">
        <v>23</v>
      </c>
      <c r="I2165" t="s">
        <v>1415</v>
      </c>
      <c r="K2165"/>
      <c r="L2165" t="s">
        <v>3335</v>
      </c>
      <c r="M2165" t="s">
        <v>120</v>
      </c>
      <c r="N2165">
        <v>5</v>
      </c>
      <c r="P2165" t="s">
        <v>27</v>
      </c>
      <c r="Q2165" t="s">
        <v>3336</v>
      </c>
      <c r="S2165" t="s">
        <v>29</v>
      </c>
    </row>
    <row r="2166" spans="1:19" hidden="1" x14ac:dyDescent="0.2">
      <c r="A2166">
        <v>1085</v>
      </c>
      <c r="B2166" t="s">
        <v>3337</v>
      </c>
      <c r="C2166" t="s">
        <v>20</v>
      </c>
      <c r="D2166">
        <v>4.54</v>
      </c>
      <c r="E2166" t="s">
        <v>363</v>
      </c>
      <c r="F2166" t="s">
        <v>3338</v>
      </c>
      <c r="G2166" t="s">
        <v>31</v>
      </c>
      <c r="H2166" t="s">
        <v>23</v>
      </c>
      <c r="I2166" t="s">
        <v>3339</v>
      </c>
      <c r="K2166"/>
      <c r="L2166" t="s">
        <v>3340</v>
      </c>
      <c r="M2166" t="s">
        <v>26</v>
      </c>
      <c r="N2166">
        <v>2</v>
      </c>
      <c r="P2166" t="s">
        <v>27</v>
      </c>
      <c r="Q2166" t="s">
        <v>3341</v>
      </c>
      <c r="S2166" t="s">
        <v>29</v>
      </c>
    </row>
    <row r="2167" spans="1:19" hidden="1" x14ac:dyDescent="0.2">
      <c r="A2167">
        <v>1087</v>
      </c>
      <c r="B2167" t="s">
        <v>3342</v>
      </c>
      <c r="C2167" t="s">
        <v>20</v>
      </c>
      <c r="D2167">
        <v>5.66</v>
      </c>
      <c r="E2167" t="s">
        <v>363</v>
      </c>
      <c r="F2167" t="s">
        <v>3338</v>
      </c>
      <c r="G2167" t="s">
        <v>31</v>
      </c>
      <c r="H2167" t="s">
        <v>23</v>
      </c>
      <c r="I2167" t="s">
        <v>3339</v>
      </c>
      <c r="K2167"/>
      <c r="L2167" t="s">
        <v>3343</v>
      </c>
      <c r="M2167" t="s">
        <v>26</v>
      </c>
      <c r="N2167">
        <v>2</v>
      </c>
      <c r="P2167" t="s">
        <v>27</v>
      </c>
      <c r="Q2167" t="s">
        <v>3344</v>
      </c>
      <c r="S2167" t="s">
        <v>29</v>
      </c>
    </row>
    <row r="2168" spans="1:19" hidden="1" x14ac:dyDescent="0.2">
      <c r="A2168">
        <v>1088</v>
      </c>
      <c r="B2168" t="s">
        <v>3345</v>
      </c>
      <c r="C2168" t="s">
        <v>20</v>
      </c>
      <c r="D2168">
        <v>8.6999999999999993</v>
      </c>
      <c r="E2168">
        <v>20</v>
      </c>
      <c r="F2168" t="s">
        <v>198</v>
      </c>
      <c r="G2168" t="s">
        <v>55</v>
      </c>
      <c r="H2168" t="s">
        <v>23</v>
      </c>
      <c r="I2168" t="s">
        <v>199</v>
      </c>
      <c r="K2168"/>
      <c r="L2168" t="s">
        <v>3346</v>
      </c>
      <c r="M2168" t="s">
        <v>26</v>
      </c>
      <c r="N2168">
        <v>2</v>
      </c>
      <c r="P2168" t="s">
        <v>27</v>
      </c>
      <c r="Q2168" t="s">
        <v>3347</v>
      </c>
      <c r="S2168" t="s">
        <v>29</v>
      </c>
    </row>
    <row r="2169" spans="1:19" hidden="1" x14ac:dyDescent="0.2">
      <c r="A2169">
        <v>1088</v>
      </c>
      <c r="B2169" t="s">
        <v>3345</v>
      </c>
      <c r="C2169" t="s">
        <v>20</v>
      </c>
      <c r="D2169">
        <v>8.42</v>
      </c>
      <c r="E2169">
        <v>25</v>
      </c>
      <c r="F2169" t="s">
        <v>3348</v>
      </c>
      <c r="G2169" t="s">
        <v>55</v>
      </c>
      <c r="H2169" t="s">
        <v>23</v>
      </c>
      <c r="I2169" t="s">
        <v>449</v>
      </c>
      <c r="K2169"/>
      <c r="L2169" t="s">
        <v>3346</v>
      </c>
      <c r="M2169" t="s">
        <v>26</v>
      </c>
      <c r="N2169">
        <v>2</v>
      </c>
      <c r="P2169" t="s">
        <v>27</v>
      </c>
      <c r="Q2169" t="s">
        <v>3347</v>
      </c>
      <c r="S2169" t="s">
        <v>29</v>
      </c>
    </row>
    <row r="2170" spans="1:19" hidden="1" x14ac:dyDescent="0.2">
      <c r="A2170">
        <v>1089</v>
      </c>
      <c r="B2170" t="s">
        <v>3349</v>
      </c>
      <c r="C2170" t="s">
        <v>20</v>
      </c>
      <c r="D2170">
        <v>-0.26</v>
      </c>
      <c r="E2170" t="s">
        <v>363</v>
      </c>
      <c r="F2170" t="s">
        <v>1694</v>
      </c>
      <c r="G2170" t="s">
        <v>1440</v>
      </c>
      <c r="H2170" t="s">
        <v>23</v>
      </c>
      <c r="I2170" t="s">
        <v>3350</v>
      </c>
      <c r="K2170"/>
      <c r="L2170" t="s">
        <v>3351</v>
      </c>
      <c r="M2170" t="s">
        <v>26</v>
      </c>
      <c r="N2170">
        <v>2</v>
      </c>
      <c r="P2170" t="s">
        <v>27</v>
      </c>
      <c r="Q2170" t="s">
        <v>3352</v>
      </c>
      <c r="S2170" t="s">
        <v>29</v>
      </c>
    </row>
    <row r="2171" spans="1:19" hidden="1" x14ac:dyDescent="0.2">
      <c r="A2171">
        <v>1090</v>
      </c>
      <c r="B2171" t="s">
        <v>3353</v>
      </c>
      <c r="C2171" t="s">
        <v>20</v>
      </c>
      <c r="D2171">
        <v>1.39</v>
      </c>
      <c r="E2171" t="s">
        <v>3075</v>
      </c>
      <c r="F2171" t="s">
        <v>54</v>
      </c>
      <c r="G2171" t="s">
        <v>55</v>
      </c>
      <c r="H2171" t="s">
        <v>23</v>
      </c>
      <c r="I2171" t="s">
        <v>3076</v>
      </c>
      <c r="K2171"/>
      <c r="L2171" t="s">
        <v>3354</v>
      </c>
      <c r="M2171" t="s">
        <v>771</v>
      </c>
      <c r="N2171">
        <v>4</v>
      </c>
      <c r="P2171" t="s">
        <v>27</v>
      </c>
      <c r="Q2171" t="s">
        <v>3355</v>
      </c>
      <c r="S2171" t="s">
        <v>29</v>
      </c>
    </row>
    <row r="2172" spans="1:19" hidden="1" x14ac:dyDescent="0.2">
      <c r="A2172">
        <v>1090</v>
      </c>
      <c r="B2172" t="s">
        <v>3353</v>
      </c>
      <c r="C2172" t="s">
        <v>20</v>
      </c>
      <c r="D2172">
        <v>1.36</v>
      </c>
      <c r="E2172" t="s">
        <v>363</v>
      </c>
      <c r="F2172" t="s">
        <v>3356</v>
      </c>
      <c r="G2172" t="s">
        <v>55</v>
      </c>
      <c r="H2172" t="s">
        <v>23</v>
      </c>
      <c r="I2172" t="s">
        <v>3076</v>
      </c>
      <c r="K2172"/>
      <c r="L2172" t="s">
        <v>3354</v>
      </c>
      <c r="M2172" t="s">
        <v>771</v>
      </c>
      <c r="N2172">
        <v>4</v>
      </c>
      <c r="P2172" t="s">
        <v>27</v>
      </c>
      <c r="Q2172" t="s">
        <v>3355</v>
      </c>
      <c r="S2172" t="s">
        <v>29</v>
      </c>
    </row>
    <row r="2173" spans="1:19" hidden="1" x14ac:dyDescent="0.2">
      <c r="A2173">
        <v>1091</v>
      </c>
      <c r="B2173" t="s">
        <v>3357</v>
      </c>
      <c r="C2173" t="s">
        <v>20</v>
      </c>
      <c r="D2173">
        <v>1.9</v>
      </c>
      <c r="E2173" t="s">
        <v>363</v>
      </c>
      <c r="F2173" t="s">
        <v>3356</v>
      </c>
      <c r="G2173" t="s">
        <v>55</v>
      </c>
      <c r="H2173" t="s">
        <v>23</v>
      </c>
      <c r="I2173" t="s">
        <v>3350</v>
      </c>
      <c r="K2173"/>
      <c r="L2173" t="s">
        <v>3358</v>
      </c>
      <c r="M2173" t="s">
        <v>26</v>
      </c>
      <c r="N2173">
        <v>2</v>
      </c>
      <c r="P2173" t="s">
        <v>27</v>
      </c>
      <c r="Q2173" t="s">
        <v>3359</v>
      </c>
      <c r="S2173" t="s">
        <v>29</v>
      </c>
    </row>
    <row r="2174" spans="1:19" hidden="1" x14ac:dyDescent="0.2">
      <c r="A2174">
        <v>1092</v>
      </c>
      <c r="B2174" t="s">
        <v>3360</v>
      </c>
      <c r="C2174" t="s">
        <v>20</v>
      </c>
      <c r="D2174">
        <v>6.48</v>
      </c>
      <c r="E2174">
        <v>20</v>
      </c>
      <c r="F2174" t="s">
        <v>209</v>
      </c>
      <c r="G2174" t="s">
        <v>55</v>
      </c>
      <c r="H2174" t="s">
        <v>46</v>
      </c>
      <c r="I2174" t="s">
        <v>3116</v>
      </c>
      <c r="K2174"/>
      <c r="L2174" t="s">
        <v>3361</v>
      </c>
      <c r="M2174" t="s">
        <v>120</v>
      </c>
      <c r="N2174">
        <v>5</v>
      </c>
      <c r="P2174" t="s">
        <v>27</v>
      </c>
      <c r="Q2174" t="s">
        <v>3362</v>
      </c>
      <c r="S2174" t="s">
        <v>29</v>
      </c>
    </row>
    <row r="2175" spans="1:19" hidden="1" x14ac:dyDescent="0.2">
      <c r="A2175">
        <v>1092</v>
      </c>
      <c r="B2175" t="s">
        <v>3360</v>
      </c>
      <c r="C2175" t="s">
        <v>73</v>
      </c>
      <c r="D2175">
        <v>2.13</v>
      </c>
      <c r="E2175">
        <v>20</v>
      </c>
      <c r="F2175" t="s">
        <v>209</v>
      </c>
      <c r="G2175" t="s">
        <v>55</v>
      </c>
      <c r="H2175" t="s">
        <v>23</v>
      </c>
      <c r="I2175" t="s">
        <v>3116</v>
      </c>
      <c r="K2175"/>
      <c r="L2175" t="s">
        <v>3361</v>
      </c>
      <c r="M2175" t="s">
        <v>120</v>
      </c>
      <c r="N2175">
        <v>5</v>
      </c>
      <c r="P2175" t="s">
        <v>27</v>
      </c>
      <c r="Q2175" t="s">
        <v>3362</v>
      </c>
      <c r="S2175" t="s">
        <v>29</v>
      </c>
    </row>
    <row r="2176" spans="1:19" hidden="1" x14ac:dyDescent="0.2">
      <c r="A2176">
        <v>1093</v>
      </c>
      <c r="B2176" t="s">
        <v>3363</v>
      </c>
      <c r="C2176" t="s">
        <v>20</v>
      </c>
      <c r="D2176">
        <v>9.01</v>
      </c>
      <c r="E2176">
        <v>20</v>
      </c>
      <c r="F2176" t="s">
        <v>209</v>
      </c>
      <c r="G2176" t="s">
        <v>55</v>
      </c>
      <c r="H2176" t="s">
        <v>46</v>
      </c>
      <c r="I2176" t="s">
        <v>3364</v>
      </c>
      <c r="K2176"/>
      <c r="L2176" t="s">
        <v>3365</v>
      </c>
      <c r="M2176" t="s">
        <v>26</v>
      </c>
      <c r="N2176">
        <v>2</v>
      </c>
      <c r="P2176" t="s">
        <v>27</v>
      </c>
      <c r="Q2176" t="s">
        <v>3366</v>
      </c>
      <c r="S2176" t="s">
        <v>29</v>
      </c>
    </row>
    <row r="2177" spans="1:19" hidden="1" x14ac:dyDescent="0.2">
      <c r="A2177">
        <v>1094</v>
      </c>
      <c r="B2177" t="s">
        <v>3367</v>
      </c>
      <c r="C2177" t="s">
        <v>20</v>
      </c>
      <c r="D2177" t="s">
        <v>3368</v>
      </c>
      <c r="E2177" t="s">
        <v>363</v>
      </c>
      <c r="F2177" t="s">
        <v>1694</v>
      </c>
      <c r="G2177" t="s">
        <v>1440</v>
      </c>
      <c r="H2177" t="s">
        <v>23</v>
      </c>
      <c r="I2177" t="s">
        <v>3350</v>
      </c>
      <c r="K2177"/>
      <c r="L2177" t="s">
        <v>3369</v>
      </c>
      <c r="M2177" t="s">
        <v>26</v>
      </c>
      <c r="N2177">
        <v>2</v>
      </c>
      <c r="P2177" t="s">
        <v>27</v>
      </c>
      <c r="Q2177" t="s">
        <v>3370</v>
      </c>
      <c r="S2177" t="s">
        <v>29</v>
      </c>
    </row>
    <row r="2178" spans="1:19" hidden="1" x14ac:dyDescent="0.2">
      <c r="A2178">
        <v>1097</v>
      </c>
      <c r="B2178" t="s">
        <v>3371</v>
      </c>
      <c r="C2178" t="s">
        <v>20</v>
      </c>
      <c r="D2178">
        <v>12.4</v>
      </c>
      <c r="E2178" t="s">
        <v>363</v>
      </c>
      <c r="F2178" t="s">
        <v>3372</v>
      </c>
      <c r="G2178" t="s">
        <v>189</v>
      </c>
      <c r="H2178" t="s">
        <v>23</v>
      </c>
      <c r="I2178" t="s">
        <v>3218</v>
      </c>
      <c r="K2178"/>
      <c r="L2178" t="s">
        <v>3373</v>
      </c>
      <c r="M2178" t="s">
        <v>26</v>
      </c>
      <c r="N2178">
        <v>2</v>
      </c>
      <c r="P2178" t="s">
        <v>27</v>
      </c>
      <c r="Q2178" t="s">
        <v>3374</v>
      </c>
      <c r="S2178" t="s">
        <v>29</v>
      </c>
    </row>
    <row r="2179" spans="1:19" hidden="1" x14ac:dyDescent="0.2">
      <c r="A2179">
        <v>1098</v>
      </c>
      <c r="B2179" t="s">
        <v>3375</v>
      </c>
      <c r="C2179" t="s">
        <v>20</v>
      </c>
      <c r="D2179" t="s">
        <v>3376</v>
      </c>
      <c r="E2179" t="s">
        <v>363</v>
      </c>
      <c r="F2179" t="s">
        <v>3377</v>
      </c>
      <c r="G2179" t="s">
        <v>189</v>
      </c>
      <c r="H2179" t="s">
        <v>23</v>
      </c>
      <c r="I2179" t="s">
        <v>3218</v>
      </c>
      <c r="K2179"/>
      <c r="L2179" t="s">
        <v>3378</v>
      </c>
      <c r="M2179" t="s">
        <v>26</v>
      </c>
      <c r="N2179">
        <v>2</v>
      </c>
      <c r="P2179" t="s">
        <v>27</v>
      </c>
      <c r="Q2179" t="s">
        <v>3379</v>
      </c>
      <c r="S2179" t="s">
        <v>29</v>
      </c>
    </row>
    <row r="2180" spans="1:19" hidden="1" x14ac:dyDescent="0.2">
      <c r="A2180">
        <v>1099</v>
      </c>
      <c r="B2180" t="s">
        <v>3380</v>
      </c>
      <c r="C2180" t="s">
        <v>20</v>
      </c>
      <c r="D2180">
        <v>12.2</v>
      </c>
      <c r="E2180">
        <v>21</v>
      </c>
      <c r="F2180" t="s">
        <v>3381</v>
      </c>
      <c r="G2180" t="s">
        <v>55</v>
      </c>
      <c r="H2180" t="s">
        <v>23</v>
      </c>
      <c r="I2180" t="s">
        <v>3382</v>
      </c>
      <c r="K2180"/>
      <c r="L2180" t="s">
        <v>3383</v>
      </c>
      <c r="M2180" t="s">
        <v>26</v>
      </c>
      <c r="N2180">
        <v>2</v>
      </c>
      <c r="P2180" t="s">
        <v>27</v>
      </c>
      <c r="Q2180" t="s">
        <v>3384</v>
      </c>
      <c r="S2180" t="s">
        <v>29</v>
      </c>
    </row>
    <row r="2181" spans="1:19" hidden="1" x14ac:dyDescent="0.2">
      <c r="A2181">
        <v>1100</v>
      </c>
      <c r="B2181" t="s">
        <v>3385</v>
      </c>
      <c r="C2181" t="s">
        <v>20</v>
      </c>
      <c r="D2181">
        <v>12.5</v>
      </c>
      <c r="E2181">
        <v>21</v>
      </c>
      <c r="F2181" t="s">
        <v>3381</v>
      </c>
      <c r="G2181" t="s">
        <v>55</v>
      </c>
      <c r="H2181" t="s">
        <v>23</v>
      </c>
      <c r="I2181" t="s">
        <v>3382</v>
      </c>
      <c r="K2181"/>
      <c r="L2181" t="s">
        <v>3386</v>
      </c>
      <c r="M2181" t="s">
        <v>26</v>
      </c>
      <c r="N2181">
        <v>2</v>
      </c>
      <c r="P2181" t="s">
        <v>27</v>
      </c>
      <c r="Q2181" t="s">
        <v>3387</v>
      </c>
      <c r="S2181" t="s">
        <v>29</v>
      </c>
    </row>
    <row r="2182" spans="1:19" hidden="1" x14ac:dyDescent="0.2">
      <c r="A2182">
        <v>1101</v>
      </c>
      <c r="B2182" t="s">
        <v>3388</v>
      </c>
      <c r="C2182" t="s">
        <v>20</v>
      </c>
      <c r="D2182">
        <v>-0.33</v>
      </c>
      <c r="F2182" t="s">
        <v>3389</v>
      </c>
      <c r="G2182" t="s">
        <v>1440</v>
      </c>
      <c r="H2182" t="s">
        <v>23</v>
      </c>
      <c r="I2182" t="s">
        <v>3390</v>
      </c>
      <c r="K2182"/>
      <c r="L2182" t="s">
        <v>3391</v>
      </c>
      <c r="M2182" t="s">
        <v>26</v>
      </c>
      <c r="N2182">
        <v>2</v>
      </c>
      <c r="P2182" t="s">
        <v>27</v>
      </c>
      <c r="Q2182" t="s">
        <v>3392</v>
      </c>
      <c r="S2182" t="s">
        <v>29</v>
      </c>
    </row>
    <row r="2183" spans="1:19" hidden="1" x14ac:dyDescent="0.2">
      <c r="A2183">
        <v>1102</v>
      </c>
      <c r="B2183" t="s">
        <v>3393</v>
      </c>
      <c r="C2183" t="s">
        <v>20</v>
      </c>
      <c r="D2183">
        <v>3.42</v>
      </c>
      <c r="E2183" t="s">
        <v>363</v>
      </c>
      <c r="F2183" t="s">
        <v>3203</v>
      </c>
      <c r="G2183" t="s">
        <v>189</v>
      </c>
      <c r="H2183" t="s">
        <v>23</v>
      </c>
      <c r="I2183" t="s">
        <v>3390</v>
      </c>
      <c r="K2183"/>
      <c r="L2183" t="s">
        <v>3394</v>
      </c>
      <c r="M2183" t="s">
        <v>26</v>
      </c>
      <c r="N2183">
        <v>2</v>
      </c>
      <c r="P2183" t="s">
        <v>27</v>
      </c>
      <c r="Q2183" t="s">
        <v>3395</v>
      </c>
      <c r="S2183" t="s">
        <v>29</v>
      </c>
    </row>
    <row r="2184" spans="1:19" hidden="1" x14ac:dyDescent="0.2">
      <c r="A2184">
        <v>1103</v>
      </c>
      <c r="B2184" t="s">
        <v>3396</v>
      </c>
      <c r="C2184" t="s">
        <v>20</v>
      </c>
      <c r="D2184">
        <v>-1.3</v>
      </c>
      <c r="E2184" t="s">
        <v>363</v>
      </c>
      <c r="F2184" t="s">
        <v>1694</v>
      </c>
      <c r="G2184" t="s">
        <v>1440</v>
      </c>
      <c r="H2184" t="s">
        <v>23</v>
      </c>
      <c r="I2184" t="s">
        <v>3218</v>
      </c>
      <c r="K2184"/>
      <c r="L2184" t="s">
        <v>3397</v>
      </c>
      <c r="M2184" t="s">
        <v>26</v>
      </c>
      <c r="N2184">
        <v>2</v>
      </c>
      <c r="P2184" t="s">
        <v>27</v>
      </c>
      <c r="Q2184" t="s">
        <v>3398</v>
      </c>
      <c r="S2184" t="s">
        <v>29</v>
      </c>
    </row>
    <row r="2185" spans="1:19" hidden="1" x14ac:dyDescent="0.2">
      <c r="A2185">
        <v>1104</v>
      </c>
      <c r="B2185" t="s">
        <v>3399</v>
      </c>
      <c r="C2185" t="s">
        <v>20</v>
      </c>
      <c r="D2185">
        <v>2.57</v>
      </c>
      <c r="E2185" t="s">
        <v>363</v>
      </c>
      <c r="F2185" t="s">
        <v>3400</v>
      </c>
      <c r="G2185" t="s">
        <v>189</v>
      </c>
      <c r="H2185" t="s">
        <v>23</v>
      </c>
      <c r="I2185" t="s">
        <v>3218</v>
      </c>
      <c r="K2185"/>
      <c r="L2185" t="s">
        <v>3401</v>
      </c>
      <c r="M2185" t="s">
        <v>26</v>
      </c>
      <c r="N2185">
        <v>2</v>
      </c>
      <c r="P2185" t="s">
        <v>27</v>
      </c>
      <c r="Q2185" t="s">
        <v>3402</v>
      </c>
      <c r="S2185" t="s">
        <v>29</v>
      </c>
    </row>
    <row r="2186" spans="1:19" hidden="1" x14ac:dyDescent="0.2">
      <c r="A2186">
        <v>1105</v>
      </c>
      <c r="B2186" t="s">
        <v>3403</v>
      </c>
      <c r="C2186" t="s">
        <v>20</v>
      </c>
      <c r="D2186">
        <v>0.32</v>
      </c>
      <c r="E2186">
        <v>20</v>
      </c>
      <c r="F2186" t="s">
        <v>3117</v>
      </c>
      <c r="G2186" t="s">
        <v>75</v>
      </c>
      <c r="H2186" t="s">
        <v>46</v>
      </c>
      <c r="I2186" t="s">
        <v>3404</v>
      </c>
      <c r="K2186"/>
      <c r="L2186" t="s">
        <v>3405</v>
      </c>
      <c r="M2186" t="s">
        <v>26</v>
      </c>
      <c r="N2186">
        <v>2</v>
      </c>
      <c r="P2186" t="s">
        <v>27</v>
      </c>
      <c r="Q2186" t="s">
        <v>3406</v>
      </c>
      <c r="S2186" t="s">
        <v>29</v>
      </c>
    </row>
    <row r="2187" spans="1:19" hidden="1" x14ac:dyDescent="0.2">
      <c r="A2187">
        <v>1106</v>
      </c>
      <c r="B2187" t="s">
        <v>3407</v>
      </c>
      <c r="C2187" t="s">
        <v>20</v>
      </c>
      <c r="D2187">
        <v>3.29</v>
      </c>
      <c r="E2187">
        <v>20</v>
      </c>
      <c r="F2187" t="s">
        <v>62</v>
      </c>
      <c r="G2187" t="s">
        <v>55</v>
      </c>
      <c r="H2187" t="s">
        <v>46</v>
      </c>
      <c r="I2187" t="s">
        <v>3404</v>
      </c>
      <c r="K2187"/>
      <c r="L2187" t="s">
        <v>3408</v>
      </c>
      <c r="M2187" t="s">
        <v>26</v>
      </c>
      <c r="N2187">
        <v>2</v>
      </c>
      <c r="P2187" t="s">
        <v>27</v>
      </c>
      <c r="Q2187" t="s">
        <v>3409</v>
      </c>
      <c r="S2187" t="s">
        <v>29</v>
      </c>
    </row>
    <row r="2188" spans="1:19" hidden="1" x14ac:dyDescent="0.2">
      <c r="A2188">
        <v>1109</v>
      </c>
      <c r="B2188" t="s">
        <v>3410</v>
      </c>
      <c r="C2188" t="s">
        <v>20</v>
      </c>
      <c r="D2188">
        <v>1.37</v>
      </c>
      <c r="E2188">
        <v>20</v>
      </c>
      <c r="F2188" t="s">
        <v>209</v>
      </c>
      <c r="G2188" t="s">
        <v>55</v>
      </c>
      <c r="H2188" t="s">
        <v>23</v>
      </c>
      <c r="I2188" t="s">
        <v>3404</v>
      </c>
      <c r="K2188"/>
      <c r="L2188" t="s">
        <v>3411</v>
      </c>
      <c r="M2188" t="s">
        <v>26</v>
      </c>
      <c r="N2188">
        <v>2</v>
      </c>
      <c r="P2188" t="s">
        <v>27</v>
      </c>
      <c r="Q2188" t="s">
        <v>3412</v>
      </c>
      <c r="S2188" t="s">
        <v>29</v>
      </c>
    </row>
    <row r="2189" spans="1:19" hidden="1" x14ac:dyDescent="0.2">
      <c r="A2189">
        <v>1109</v>
      </c>
      <c r="B2189" t="s">
        <v>3410</v>
      </c>
      <c r="C2189" t="s">
        <v>73</v>
      </c>
      <c r="D2189">
        <v>6.5449999999999999</v>
      </c>
      <c r="E2189">
        <v>20</v>
      </c>
      <c r="F2189" t="s">
        <v>62</v>
      </c>
      <c r="G2189" t="s">
        <v>55</v>
      </c>
      <c r="H2189" t="s">
        <v>46</v>
      </c>
      <c r="I2189" t="s">
        <v>3404</v>
      </c>
      <c r="K2189"/>
      <c r="L2189" t="s">
        <v>3411</v>
      </c>
      <c r="M2189" t="s">
        <v>26</v>
      </c>
      <c r="N2189">
        <v>2</v>
      </c>
      <c r="P2189" t="s">
        <v>27</v>
      </c>
      <c r="Q2189" t="s">
        <v>3412</v>
      </c>
      <c r="S2189" t="s">
        <v>29</v>
      </c>
    </row>
    <row r="2190" spans="1:19" hidden="1" x14ac:dyDescent="0.2">
      <c r="A2190">
        <v>1109</v>
      </c>
      <c r="B2190" t="s">
        <v>3410</v>
      </c>
      <c r="C2190" t="s">
        <v>77</v>
      </c>
      <c r="D2190">
        <v>13</v>
      </c>
      <c r="E2190">
        <v>20</v>
      </c>
      <c r="F2190" t="s">
        <v>62</v>
      </c>
      <c r="G2190" t="s">
        <v>55</v>
      </c>
      <c r="H2190" t="s">
        <v>23</v>
      </c>
      <c r="I2190" t="s">
        <v>3404</v>
      </c>
      <c r="K2190"/>
      <c r="L2190" t="s">
        <v>3411</v>
      </c>
      <c r="M2190" t="s">
        <v>26</v>
      </c>
      <c r="N2190">
        <v>2</v>
      </c>
      <c r="P2190" t="s">
        <v>27</v>
      </c>
      <c r="Q2190" t="s">
        <v>3412</v>
      </c>
      <c r="S2190" t="s">
        <v>29</v>
      </c>
    </row>
    <row r="2191" spans="1:19" hidden="1" x14ac:dyDescent="0.2">
      <c r="A2191">
        <v>1110</v>
      </c>
      <c r="B2191" t="s">
        <v>3413</v>
      </c>
      <c r="C2191" t="s">
        <v>20</v>
      </c>
      <c r="D2191">
        <v>6.57</v>
      </c>
      <c r="E2191">
        <v>25</v>
      </c>
      <c r="F2191" t="s">
        <v>3414</v>
      </c>
      <c r="G2191" t="s">
        <v>31</v>
      </c>
      <c r="H2191" t="s">
        <v>46</v>
      </c>
      <c r="I2191" t="s">
        <v>3074</v>
      </c>
      <c r="K2191"/>
      <c r="L2191" t="s">
        <v>3415</v>
      </c>
      <c r="M2191" t="s">
        <v>120</v>
      </c>
      <c r="N2191">
        <v>5</v>
      </c>
      <c r="P2191" t="s">
        <v>27</v>
      </c>
      <c r="Q2191" t="s">
        <v>3416</v>
      </c>
      <c r="S2191" t="s">
        <v>29</v>
      </c>
    </row>
    <row r="2192" spans="1:19" hidden="1" x14ac:dyDescent="0.2">
      <c r="A2192">
        <v>1110</v>
      </c>
      <c r="B2192" t="s">
        <v>3413</v>
      </c>
      <c r="C2192" t="s">
        <v>20</v>
      </c>
      <c r="D2192">
        <v>6.6</v>
      </c>
      <c r="E2192">
        <v>20</v>
      </c>
      <c r="F2192" t="s">
        <v>3414</v>
      </c>
      <c r="G2192" t="s">
        <v>55</v>
      </c>
      <c r="H2192" t="s">
        <v>46</v>
      </c>
      <c r="I2192" t="s">
        <v>3077</v>
      </c>
      <c r="K2192"/>
      <c r="L2192" t="s">
        <v>3415</v>
      </c>
      <c r="M2192" t="s">
        <v>120</v>
      </c>
      <c r="N2192">
        <v>5</v>
      </c>
      <c r="P2192" t="s">
        <v>27</v>
      </c>
      <c r="Q2192" t="s">
        <v>3416</v>
      </c>
      <c r="S2192" t="s">
        <v>29</v>
      </c>
    </row>
    <row r="2193" spans="1:19" hidden="1" x14ac:dyDescent="0.2">
      <c r="A2193">
        <v>1111</v>
      </c>
      <c r="B2193" t="s">
        <v>3417</v>
      </c>
      <c r="C2193" t="s">
        <v>20</v>
      </c>
      <c r="D2193">
        <v>6.99</v>
      </c>
      <c r="E2193">
        <v>25</v>
      </c>
      <c r="F2193" t="s">
        <v>677</v>
      </c>
      <c r="G2193" t="s">
        <v>246</v>
      </c>
      <c r="H2193" t="s">
        <v>46</v>
      </c>
      <c r="I2193" t="s">
        <v>679</v>
      </c>
      <c r="K2193"/>
      <c r="L2193" t="s">
        <v>3418</v>
      </c>
      <c r="M2193" t="s">
        <v>120</v>
      </c>
      <c r="N2193">
        <v>5</v>
      </c>
      <c r="P2193" t="s">
        <v>27</v>
      </c>
      <c r="Q2193" t="s">
        <v>3419</v>
      </c>
      <c r="S2193" t="s">
        <v>29</v>
      </c>
    </row>
    <row r="2194" spans="1:19" hidden="1" x14ac:dyDescent="0.2">
      <c r="A2194">
        <v>1111</v>
      </c>
      <c r="B2194" t="s">
        <v>3417</v>
      </c>
      <c r="C2194" t="s">
        <v>20</v>
      </c>
      <c r="D2194">
        <v>6.86</v>
      </c>
      <c r="E2194">
        <v>35</v>
      </c>
      <c r="F2194" t="s">
        <v>677</v>
      </c>
      <c r="G2194" t="s">
        <v>246</v>
      </c>
      <c r="H2194" t="s">
        <v>46</v>
      </c>
      <c r="I2194" t="s">
        <v>679</v>
      </c>
      <c r="K2194"/>
      <c r="L2194" t="s">
        <v>3418</v>
      </c>
      <c r="M2194" t="s">
        <v>120</v>
      </c>
      <c r="N2194">
        <v>5</v>
      </c>
      <c r="P2194" t="s">
        <v>27</v>
      </c>
      <c r="Q2194" t="s">
        <v>3419</v>
      </c>
      <c r="S2194" t="s">
        <v>29</v>
      </c>
    </row>
    <row r="2195" spans="1:19" hidden="1" x14ac:dyDescent="0.2">
      <c r="A2195">
        <v>1111</v>
      </c>
      <c r="B2195" t="s">
        <v>3417</v>
      </c>
      <c r="C2195" t="s">
        <v>20</v>
      </c>
      <c r="D2195">
        <v>6.77</v>
      </c>
      <c r="E2195">
        <v>25</v>
      </c>
      <c r="F2195" t="s">
        <v>410</v>
      </c>
      <c r="G2195" t="s">
        <v>55</v>
      </c>
      <c r="H2195" t="s">
        <v>46</v>
      </c>
      <c r="I2195" t="s">
        <v>3059</v>
      </c>
      <c r="K2195"/>
      <c r="L2195" t="s">
        <v>3418</v>
      </c>
      <c r="M2195" t="s">
        <v>120</v>
      </c>
      <c r="N2195">
        <v>5</v>
      </c>
      <c r="P2195" t="s">
        <v>27</v>
      </c>
      <c r="Q2195" t="s">
        <v>3419</v>
      </c>
      <c r="S2195" t="s">
        <v>29</v>
      </c>
    </row>
    <row r="2196" spans="1:19" hidden="1" x14ac:dyDescent="0.2">
      <c r="A2196">
        <v>1111</v>
      </c>
      <c r="B2196" t="s">
        <v>3417</v>
      </c>
      <c r="C2196" t="s">
        <v>20</v>
      </c>
      <c r="D2196">
        <v>6.63</v>
      </c>
      <c r="E2196">
        <v>25</v>
      </c>
      <c r="F2196" t="s">
        <v>3414</v>
      </c>
      <c r="G2196" t="s">
        <v>31</v>
      </c>
      <c r="H2196" t="s">
        <v>46</v>
      </c>
      <c r="I2196" t="s">
        <v>3074</v>
      </c>
      <c r="K2196"/>
      <c r="L2196" t="s">
        <v>3418</v>
      </c>
      <c r="M2196" t="s">
        <v>120</v>
      </c>
      <c r="N2196">
        <v>5</v>
      </c>
      <c r="P2196" t="s">
        <v>27</v>
      </c>
      <c r="Q2196" t="s">
        <v>3419</v>
      </c>
      <c r="S2196" t="s">
        <v>29</v>
      </c>
    </row>
    <row r="2197" spans="1:19" hidden="1" x14ac:dyDescent="0.2">
      <c r="A2197">
        <v>1111</v>
      </c>
      <c r="B2197" t="s">
        <v>3417</v>
      </c>
      <c r="C2197" t="s">
        <v>20</v>
      </c>
      <c r="D2197">
        <v>6.72</v>
      </c>
      <c r="E2197">
        <v>20</v>
      </c>
      <c r="F2197" t="s">
        <v>3414</v>
      </c>
      <c r="G2197" t="s">
        <v>55</v>
      </c>
      <c r="H2197" t="s">
        <v>46</v>
      </c>
      <c r="I2197" t="s">
        <v>3077</v>
      </c>
      <c r="K2197"/>
      <c r="L2197" t="s">
        <v>3418</v>
      </c>
      <c r="M2197" t="s">
        <v>120</v>
      </c>
      <c r="N2197">
        <v>5</v>
      </c>
      <c r="P2197" t="s">
        <v>27</v>
      </c>
      <c r="Q2197" t="s">
        <v>3419</v>
      </c>
      <c r="S2197" t="s">
        <v>29</v>
      </c>
    </row>
    <row r="2198" spans="1:19" hidden="1" x14ac:dyDescent="0.2">
      <c r="A2198">
        <v>1112</v>
      </c>
      <c r="B2198" t="s">
        <v>3420</v>
      </c>
      <c r="C2198" t="s">
        <v>20</v>
      </c>
      <c r="D2198">
        <v>6.4</v>
      </c>
      <c r="E2198">
        <v>25</v>
      </c>
      <c r="F2198" t="s">
        <v>3414</v>
      </c>
      <c r="G2198" t="s">
        <v>31</v>
      </c>
      <c r="H2198" t="s">
        <v>46</v>
      </c>
      <c r="I2198" t="s">
        <v>3074</v>
      </c>
      <c r="K2198"/>
      <c r="L2198" t="s">
        <v>3421</v>
      </c>
      <c r="M2198" t="s">
        <v>120</v>
      </c>
      <c r="N2198">
        <v>5</v>
      </c>
      <c r="P2198" t="s">
        <v>27</v>
      </c>
      <c r="Q2198" t="s">
        <v>3422</v>
      </c>
      <c r="S2198" t="s">
        <v>29</v>
      </c>
    </row>
    <row r="2199" spans="1:19" hidden="1" x14ac:dyDescent="0.2">
      <c r="A2199">
        <v>1112</v>
      </c>
      <c r="B2199" t="s">
        <v>3420</v>
      </c>
      <c r="C2199" t="s">
        <v>20</v>
      </c>
      <c r="D2199">
        <v>6.47</v>
      </c>
      <c r="F2199" t="s">
        <v>3414</v>
      </c>
      <c r="G2199" t="s">
        <v>55</v>
      </c>
      <c r="H2199" t="s">
        <v>46</v>
      </c>
      <c r="I2199" t="s">
        <v>3077</v>
      </c>
      <c r="K2199"/>
      <c r="L2199" t="s">
        <v>3421</v>
      </c>
      <c r="M2199" t="s">
        <v>120</v>
      </c>
      <c r="N2199">
        <v>5</v>
      </c>
      <c r="P2199" t="s">
        <v>27</v>
      </c>
      <c r="Q2199" t="s">
        <v>3422</v>
      </c>
      <c r="S2199" t="s">
        <v>29</v>
      </c>
    </row>
    <row r="2200" spans="1:19" hidden="1" x14ac:dyDescent="0.2">
      <c r="A2200">
        <v>1113</v>
      </c>
      <c r="B2200" t="s">
        <v>3423</v>
      </c>
      <c r="C2200" t="s">
        <v>20</v>
      </c>
      <c r="D2200">
        <v>6.6</v>
      </c>
      <c r="E2200">
        <v>25</v>
      </c>
      <c r="F2200" t="s">
        <v>410</v>
      </c>
      <c r="G2200" t="s">
        <v>55</v>
      </c>
      <c r="H2200" t="s">
        <v>46</v>
      </c>
      <c r="I2200" t="s">
        <v>3059</v>
      </c>
      <c r="K2200" t="e">
        <f>- Other measurements: G33</f>
        <v>#NAME?</v>
      </c>
      <c r="L2200" t="s">
        <v>3424</v>
      </c>
      <c r="M2200" t="s">
        <v>120</v>
      </c>
      <c r="N2200">
        <v>5</v>
      </c>
      <c r="P2200" t="s">
        <v>27</v>
      </c>
      <c r="Q2200" t="s">
        <v>3425</v>
      </c>
      <c r="S2200" t="s">
        <v>29</v>
      </c>
    </row>
    <row r="2201" spans="1:19" hidden="1" x14ac:dyDescent="0.2">
      <c r="A2201">
        <v>1113</v>
      </c>
      <c r="B2201" t="s">
        <v>3423</v>
      </c>
      <c r="C2201" t="s">
        <v>20</v>
      </c>
      <c r="D2201">
        <v>6.69</v>
      </c>
      <c r="E2201" t="s">
        <v>1620</v>
      </c>
      <c r="F2201" t="s">
        <v>3063</v>
      </c>
      <c r="G2201" t="s">
        <v>63</v>
      </c>
      <c r="H2201" t="s">
        <v>46</v>
      </c>
      <c r="I2201" t="s">
        <v>3064</v>
      </c>
      <c r="K2201" t="e">
        <f>- Other measurements: G33</f>
        <v>#NAME?</v>
      </c>
      <c r="L2201" t="s">
        <v>3424</v>
      </c>
      <c r="M2201" t="s">
        <v>120</v>
      </c>
      <c r="N2201">
        <v>5</v>
      </c>
      <c r="P2201" t="s">
        <v>27</v>
      </c>
      <c r="Q2201" t="s">
        <v>3425</v>
      </c>
      <c r="S2201" t="s">
        <v>29</v>
      </c>
    </row>
    <row r="2202" spans="1:19" hidden="1" x14ac:dyDescent="0.2">
      <c r="A2202">
        <v>1113</v>
      </c>
      <c r="B2202" t="s">
        <v>3423</v>
      </c>
      <c r="C2202" t="s">
        <v>20</v>
      </c>
      <c r="D2202">
        <v>6.42</v>
      </c>
      <c r="E2202">
        <v>26.7</v>
      </c>
      <c r="F2202" t="s">
        <v>66</v>
      </c>
      <c r="G2202" t="s">
        <v>31</v>
      </c>
      <c r="H2202" t="s">
        <v>46</v>
      </c>
      <c r="I2202" t="s">
        <v>3072</v>
      </c>
      <c r="K2202" t="e">
        <f>- Other measurements: G33</f>
        <v>#NAME?</v>
      </c>
      <c r="L2202" t="s">
        <v>3424</v>
      </c>
      <c r="M2202" t="s">
        <v>120</v>
      </c>
      <c r="N2202">
        <v>5</v>
      </c>
      <c r="P2202" t="s">
        <v>27</v>
      </c>
      <c r="Q2202" t="s">
        <v>3425</v>
      </c>
      <c r="S2202" t="s">
        <v>29</v>
      </c>
    </row>
    <row r="2203" spans="1:19" hidden="1" x14ac:dyDescent="0.2">
      <c r="A2203">
        <v>1113</v>
      </c>
      <c r="B2203" t="s">
        <v>3423</v>
      </c>
      <c r="C2203" t="s">
        <v>20</v>
      </c>
      <c r="D2203">
        <v>6.72</v>
      </c>
      <c r="E2203">
        <v>25</v>
      </c>
      <c r="F2203" t="s">
        <v>3414</v>
      </c>
      <c r="G2203" t="s">
        <v>31</v>
      </c>
      <c r="H2203" t="s">
        <v>46</v>
      </c>
      <c r="I2203" t="s">
        <v>3074</v>
      </c>
      <c r="K2203" t="e">
        <f>- Other measurements: G33</f>
        <v>#NAME?</v>
      </c>
      <c r="L2203" t="s">
        <v>3424</v>
      </c>
      <c r="M2203" t="s">
        <v>120</v>
      </c>
      <c r="N2203">
        <v>5</v>
      </c>
      <c r="P2203" t="s">
        <v>27</v>
      </c>
      <c r="Q2203" t="s">
        <v>3425</v>
      </c>
      <c r="S2203" t="s">
        <v>29</v>
      </c>
    </row>
    <row r="2204" spans="1:19" hidden="1" x14ac:dyDescent="0.2">
      <c r="A2204">
        <v>1113</v>
      </c>
      <c r="B2204" t="s">
        <v>3423</v>
      </c>
      <c r="C2204" t="s">
        <v>20</v>
      </c>
      <c r="D2204">
        <v>6.77</v>
      </c>
      <c r="E2204">
        <v>20</v>
      </c>
      <c r="F2204" t="s">
        <v>3414</v>
      </c>
      <c r="G2204" t="s">
        <v>55</v>
      </c>
      <c r="H2204" t="s">
        <v>46</v>
      </c>
      <c r="I2204" t="s">
        <v>3077</v>
      </c>
      <c r="K2204" t="e">
        <f>- Other measurements: G33</f>
        <v>#NAME?</v>
      </c>
      <c r="L2204" t="s">
        <v>3424</v>
      </c>
      <c r="M2204" t="s">
        <v>120</v>
      </c>
      <c r="N2204">
        <v>5</v>
      </c>
      <c r="P2204" t="s">
        <v>27</v>
      </c>
      <c r="Q2204" t="s">
        <v>3425</v>
      </c>
      <c r="S2204" t="s">
        <v>29</v>
      </c>
    </row>
    <row r="2205" spans="1:19" hidden="1" x14ac:dyDescent="0.2">
      <c r="A2205">
        <v>1113</v>
      </c>
      <c r="B2205" t="s">
        <v>3423</v>
      </c>
      <c r="C2205" t="s">
        <v>20</v>
      </c>
      <c r="D2205">
        <v>6.75</v>
      </c>
      <c r="E2205" t="s">
        <v>3078</v>
      </c>
      <c r="F2205" t="s">
        <v>3262</v>
      </c>
      <c r="G2205" t="s">
        <v>31</v>
      </c>
      <c r="H2205" t="s">
        <v>46</v>
      </c>
      <c r="I2205" t="s">
        <v>3080</v>
      </c>
      <c r="K2205" t="e">
        <f>- Other measurements: G33</f>
        <v>#NAME?</v>
      </c>
      <c r="L2205" t="s">
        <v>3424</v>
      </c>
      <c r="M2205" t="s">
        <v>120</v>
      </c>
      <c r="N2205">
        <v>5</v>
      </c>
      <c r="P2205" t="s">
        <v>27</v>
      </c>
      <c r="Q2205" t="s">
        <v>3425</v>
      </c>
      <c r="S2205" t="s">
        <v>29</v>
      </c>
    </row>
    <row r="2206" spans="1:19" hidden="1" x14ac:dyDescent="0.2">
      <c r="A2206">
        <v>1113</v>
      </c>
      <c r="B2206" t="s">
        <v>3423</v>
      </c>
      <c r="C2206" t="s">
        <v>20</v>
      </c>
      <c r="D2206">
        <v>6.64</v>
      </c>
      <c r="E2206">
        <v>25</v>
      </c>
      <c r="F2206" t="s">
        <v>2017</v>
      </c>
      <c r="G2206" t="s">
        <v>240</v>
      </c>
      <c r="H2206" t="s">
        <v>23</v>
      </c>
      <c r="I2206" t="s">
        <v>3426</v>
      </c>
      <c r="K2206" t="e">
        <f>- Other measurements: G33</f>
        <v>#NAME?</v>
      </c>
      <c r="L2206" t="s">
        <v>3424</v>
      </c>
      <c r="M2206" t="s">
        <v>120</v>
      </c>
      <c r="N2206">
        <v>5</v>
      </c>
      <c r="P2206" t="s">
        <v>27</v>
      </c>
      <c r="Q2206" t="s">
        <v>3425</v>
      </c>
      <c r="S2206" t="s">
        <v>29</v>
      </c>
    </row>
    <row r="2207" spans="1:19" hidden="1" x14ac:dyDescent="0.2">
      <c r="A2207">
        <v>1114</v>
      </c>
      <c r="B2207" t="s">
        <v>3427</v>
      </c>
      <c r="C2207" t="s">
        <v>20</v>
      </c>
      <c r="D2207">
        <v>6.46</v>
      </c>
      <c r="E2207">
        <v>25</v>
      </c>
      <c r="F2207" t="s">
        <v>3414</v>
      </c>
      <c r="G2207" t="s">
        <v>31</v>
      </c>
      <c r="H2207" t="s">
        <v>46</v>
      </c>
      <c r="I2207" t="s">
        <v>3074</v>
      </c>
      <c r="K2207"/>
      <c r="L2207" t="s">
        <v>3428</v>
      </c>
      <c r="M2207" t="s">
        <v>120</v>
      </c>
      <c r="N2207">
        <v>5</v>
      </c>
      <c r="P2207" t="s">
        <v>27</v>
      </c>
      <c r="Q2207" t="s">
        <v>3429</v>
      </c>
      <c r="S2207" t="s">
        <v>29</v>
      </c>
    </row>
    <row r="2208" spans="1:19" hidden="1" x14ac:dyDescent="0.2">
      <c r="A2208">
        <v>1114</v>
      </c>
      <c r="B2208" t="s">
        <v>3427</v>
      </c>
      <c r="C2208" t="s">
        <v>20</v>
      </c>
      <c r="D2208">
        <v>6.52</v>
      </c>
      <c r="E2208">
        <v>20</v>
      </c>
      <c r="F2208" t="s">
        <v>3414</v>
      </c>
      <c r="G2208" t="s">
        <v>55</v>
      </c>
      <c r="H2208" t="s">
        <v>46</v>
      </c>
      <c r="I2208" t="s">
        <v>3077</v>
      </c>
      <c r="K2208"/>
      <c r="L2208" t="s">
        <v>3428</v>
      </c>
      <c r="M2208" t="s">
        <v>120</v>
      </c>
      <c r="N2208">
        <v>5</v>
      </c>
      <c r="P2208" t="s">
        <v>27</v>
      </c>
      <c r="Q2208" t="s">
        <v>3429</v>
      </c>
      <c r="S2208" t="s">
        <v>29</v>
      </c>
    </row>
    <row r="2209" spans="1:19" hidden="1" x14ac:dyDescent="0.2">
      <c r="A2209">
        <v>1115</v>
      </c>
      <c r="B2209" t="s">
        <v>3430</v>
      </c>
      <c r="C2209" t="s">
        <v>20</v>
      </c>
      <c r="D2209">
        <v>6.15</v>
      </c>
      <c r="E2209">
        <v>25</v>
      </c>
      <c r="F2209" t="s">
        <v>3414</v>
      </c>
      <c r="G2209" t="s">
        <v>31</v>
      </c>
      <c r="H2209" t="s">
        <v>46</v>
      </c>
      <c r="I2209" t="s">
        <v>3074</v>
      </c>
      <c r="K2209"/>
      <c r="L2209" t="s">
        <v>3431</v>
      </c>
      <c r="M2209" t="s">
        <v>120</v>
      </c>
      <c r="N2209">
        <v>5</v>
      </c>
      <c r="P2209" t="s">
        <v>27</v>
      </c>
      <c r="Q2209" t="s">
        <v>3432</v>
      </c>
      <c r="S2209" t="s">
        <v>29</v>
      </c>
    </row>
    <row r="2210" spans="1:19" hidden="1" x14ac:dyDescent="0.2">
      <c r="A2210">
        <v>1115</v>
      </c>
      <c r="B2210" t="s">
        <v>3430</v>
      </c>
      <c r="C2210" t="s">
        <v>20</v>
      </c>
      <c r="D2210">
        <v>6.14</v>
      </c>
      <c r="E2210">
        <v>20</v>
      </c>
      <c r="F2210" t="s">
        <v>3414</v>
      </c>
      <c r="G2210" t="s">
        <v>55</v>
      </c>
      <c r="H2210" t="s">
        <v>46</v>
      </c>
      <c r="I2210" t="s">
        <v>3077</v>
      </c>
      <c r="K2210"/>
      <c r="L2210" t="s">
        <v>3431</v>
      </c>
      <c r="M2210" t="s">
        <v>120</v>
      </c>
      <c r="N2210">
        <v>5</v>
      </c>
      <c r="P2210" t="s">
        <v>27</v>
      </c>
      <c r="Q2210" t="s">
        <v>3432</v>
      </c>
      <c r="S2210" t="s">
        <v>29</v>
      </c>
    </row>
    <row r="2211" spans="1:19" hidden="1" x14ac:dyDescent="0.2">
      <c r="A2211">
        <v>1115</v>
      </c>
      <c r="B2211" t="s">
        <v>3430</v>
      </c>
      <c r="C2211" t="s">
        <v>20</v>
      </c>
      <c r="D2211">
        <v>6.42</v>
      </c>
      <c r="E2211">
        <v>5.4</v>
      </c>
      <c r="F2211" t="s">
        <v>3081</v>
      </c>
      <c r="G2211" t="s">
        <v>55</v>
      </c>
      <c r="H2211" t="s">
        <v>46</v>
      </c>
      <c r="I2211" t="s">
        <v>3082</v>
      </c>
      <c r="J2211" t="s">
        <v>43</v>
      </c>
      <c r="K2211"/>
      <c r="L2211" t="s">
        <v>3431</v>
      </c>
      <c r="M2211" t="s">
        <v>120</v>
      </c>
      <c r="N2211">
        <v>5</v>
      </c>
      <c r="P2211" t="s">
        <v>27</v>
      </c>
      <c r="Q2211" t="s">
        <v>3432</v>
      </c>
      <c r="S2211" t="s">
        <v>29</v>
      </c>
    </row>
    <row r="2212" spans="1:19" hidden="1" x14ac:dyDescent="0.2">
      <c r="A2212">
        <v>1115</v>
      </c>
      <c r="B2212" t="s">
        <v>3430</v>
      </c>
      <c r="C2212" t="s">
        <v>20</v>
      </c>
      <c r="D2212">
        <v>6.25</v>
      </c>
      <c r="E2212">
        <v>20</v>
      </c>
      <c r="F2212" t="s">
        <v>3081</v>
      </c>
      <c r="G2212" t="s">
        <v>55</v>
      </c>
      <c r="H2212" t="s">
        <v>46</v>
      </c>
      <c r="I2212" t="s">
        <v>3082</v>
      </c>
      <c r="J2212" t="s">
        <v>43</v>
      </c>
      <c r="K2212"/>
      <c r="L2212" t="s">
        <v>3431</v>
      </c>
      <c r="M2212" t="s">
        <v>120</v>
      </c>
      <c r="N2212">
        <v>5</v>
      </c>
      <c r="P2212" t="s">
        <v>27</v>
      </c>
      <c r="Q2212" t="s">
        <v>3432</v>
      </c>
      <c r="S2212" t="s">
        <v>29</v>
      </c>
    </row>
    <row r="2213" spans="1:19" hidden="1" x14ac:dyDescent="0.2">
      <c r="A2213">
        <v>1115</v>
      </c>
      <c r="B2213" t="s">
        <v>3430</v>
      </c>
      <c r="C2213" t="s">
        <v>20</v>
      </c>
      <c r="D2213">
        <v>6.02</v>
      </c>
      <c r="E2213">
        <v>35</v>
      </c>
      <c r="F2213" t="s">
        <v>3081</v>
      </c>
      <c r="G2213" t="s">
        <v>55</v>
      </c>
      <c r="H2213" t="s">
        <v>46</v>
      </c>
      <c r="I2213" t="s">
        <v>3082</v>
      </c>
      <c r="J2213" t="s">
        <v>43</v>
      </c>
      <c r="K2213"/>
      <c r="L2213" t="s">
        <v>3431</v>
      </c>
      <c r="M2213" t="s">
        <v>120</v>
      </c>
      <c r="N2213">
        <v>5</v>
      </c>
      <c r="P2213" t="s">
        <v>27</v>
      </c>
      <c r="Q2213" t="s">
        <v>3432</v>
      </c>
      <c r="S2213" t="s">
        <v>29</v>
      </c>
    </row>
    <row r="2214" spans="1:19" hidden="1" x14ac:dyDescent="0.2">
      <c r="A2214">
        <v>1116</v>
      </c>
      <c r="B2214" t="s">
        <v>3433</v>
      </c>
      <c r="C2214" t="s">
        <v>20</v>
      </c>
      <c r="D2214">
        <v>10.14</v>
      </c>
      <c r="E2214">
        <v>5.4</v>
      </c>
      <c r="F2214" t="s">
        <v>3081</v>
      </c>
      <c r="G2214" t="s">
        <v>55</v>
      </c>
      <c r="H2214" t="s">
        <v>46</v>
      </c>
      <c r="I2214" t="s">
        <v>3082</v>
      </c>
      <c r="J2214" t="s">
        <v>43</v>
      </c>
      <c r="K2214"/>
      <c r="L2214" t="s">
        <v>3434</v>
      </c>
      <c r="M2214" t="s">
        <v>26</v>
      </c>
      <c r="N2214">
        <v>2</v>
      </c>
      <c r="P2214" t="s">
        <v>27</v>
      </c>
      <c r="Q2214" t="s">
        <v>3435</v>
      </c>
      <c r="S2214" t="s">
        <v>29</v>
      </c>
    </row>
    <row r="2215" spans="1:19" hidden="1" x14ac:dyDescent="0.2">
      <c r="A2215">
        <v>1116</v>
      </c>
      <c r="B2215" t="s">
        <v>3433</v>
      </c>
      <c r="C2215" t="s">
        <v>20</v>
      </c>
      <c r="D2215">
        <v>9.6999999999999993</v>
      </c>
      <c r="E2215">
        <v>20</v>
      </c>
      <c r="F2215" t="s">
        <v>3081</v>
      </c>
      <c r="G2215" t="s">
        <v>55</v>
      </c>
      <c r="H2215" t="s">
        <v>46</v>
      </c>
      <c r="I2215" t="s">
        <v>3082</v>
      </c>
      <c r="J2215" t="s">
        <v>43</v>
      </c>
      <c r="K2215"/>
      <c r="L2215" t="s">
        <v>3434</v>
      </c>
      <c r="M2215" t="s">
        <v>26</v>
      </c>
      <c r="N2215">
        <v>2</v>
      </c>
      <c r="P2215" t="s">
        <v>27</v>
      </c>
      <c r="Q2215" t="s">
        <v>3435</v>
      </c>
      <c r="S2215" t="s">
        <v>29</v>
      </c>
    </row>
    <row r="2216" spans="1:19" hidden="1" x14ac:dyDescent="0.2">
      <c r="A2216">
        <v>1116</v>
      </c>
      <c r="B2216" t="s">
        <v>3433</v>
      </c>
      <c r="C2216" t="s">
        <v>20</v>
      </c>
      <c r="D2216">
        <v>9.33</v>
      </c>
      <c r="E2216">
        <v>35</v>
      </c>
      <c r="F2216" t="s">
        <v>3081</v>
      </c>
      <c r="G2216" t="s">
        <v>55</v>
      </c>
      <c r="H2216" t="s">
        <v>46</v>
      </c>
      <c r="I2216" t="s">
        <v>3082</v>
      </c>
      <c r="J2216" t="s">
        <v>43</v>
      </c>
      <c r="K2216"/>
      <c r="L2216" t="s">
        <v>3434</v>
      </c>
      <c r="M2216" t="s">
        <v>26</v>
      </c>
      <c r="N2216">
        <v>2</v>
      </c>
      <c r="P2216" t="s">
        <v>27</v>
      </c>
      <c r="Q2216" t="s">
        <v>3435</v>
      </c>
      <c r="S2216" t="s">
        <v>29</v>
      </c>
    </row>
    <row r="2217" spans="1:19" hidden="1" x14ac:dyDescent="0.2">
      <c r="A2217">
        <v>1117</v>
      </c>
      <c r="B2217" t="s">
        <v>3436</v>
      </c>
      <c r="C2217" t="s">
        <v>20</v>
      </c>
      <c r="D2217">
        <v>8.75</v>
      </c>
      <c r="E2217">
        <v>25</v>
      </c>
      <c r="F2217" t="s">
        <v>3437</v>
      </c>
      <c r="G2217" t="s">
        <v>63</v>
      </c>
      <c r="H2217" t="s">
        <v>23</v>
      </c>
      <c r="I2217" t="s">
        <v>3438</v>
      </c>
      <c r="K2217"/>
      <c r="L2217" t="s">
        <v>3439</v>
      </c>
      <c r="M2217" t="s">
        <v>26</v>
      </c>
      <c r="N2217">
        <v>2</v>
      </c>
      <c r="P2217" t="s">
        <v>27</v>
      </c>
      <c r="Q2217" t="s">
        <v>3440</v>
      </c>
      <c r="S2217" t="s">
        <v>29</v>
      </c>
    </row>
    <row r="2218" spans="1:19" hidden="1" x14ac:dyDescent="0.2">
      <c r="A2218">
        <v>1117</v>
      </c>
      <c r="B2218" t="s">
        <v>3436</v>
      </c>
      <c r="C2218" t="s">
        <v>73</v>
      </c>
      <c r="D2218">
        <v>3.46</v>
      </c>
      <c r="E2218">
        <v>25</v>
      </c>
      <c r="F2218" t="s">
        <v>3437</v>
      </c>
      <c r="G2218" t="s">
        <v>63</v>
      </c>
      <c r="H2218" t="s">
        <v>23</v>
      </c>
      <c r="I2218" t="s">
        <v>3438</v>
      </c>
      <c r="K2218"/>
      <c r="L2218" t="s">
        <v>3439</v>
      </c>
      <c r="M2218" t="s">
        <v>26</v>
      </c>
      <c r="N2218">
        <v>2</v>
      </c>
      <c r="P2218" t="s">
        <v>27</v>
      </c>
      <c r="Q2218" t="s">
        <v>3440</v>
      </c>
      <c r="S2218" t="s">
        <v>29</v>
      </c>
    </row>
    <row r="2219" spans="1:19" hidden="1" x14ac:dyDescent="0.2">
      <c r="A2219">
        <v>1118</v>
      </c>
      <c r="B2219" t="s">
        <v>3441</v>
      </c>
      <c r="C2219" t="s">
        <v>20</v>
      </c>
      <c r="D2219">
        <v>8.86</v>
      </c>
      <c r="E2219">
        <v>25</v>
      </c>
      <c r="F2219" t="s">
        <v>3437</v>
      </c>
      <c r="G2219" t="s">
        <v>63</v>
      </c>
      <c r="H2219" t="s">
        <v>23</v>
      </c>
      <c r="I2219" t="s">
        <v>3438</v>
      </c>
      <c r="K2219"/>
      <c r="L2219" t="s">
        <v>3442</v>
      </c>
      <c r="M2219" t="s">
        <v>26</v>
      </c>
      <c r="N2219">
        <v>2</v>
      </c>
      <c r="P2219" t="s">
        <v>27</v>
      </c>
      <c r="Q2219" t="s">
        <v>3443</v>
      </c>
      <c r="S2219" t="s">
        <v>29</v>
      </c>
    </row>
    <row r="2220" spans="1:19" hidden="1" x14ac:dyDescent="0.2">
      <c r="A2220">
        <v>1118</v>
      </c>
      <c r="B2220" t="s">
        <v>3441</v>
      </c>
      <c r="C2220" t="s">
        <v>73</v>
      </c>
      <c r="D2220">
        <v>4.3</v>
      </c>
      <c r="E2220">
        <v>25</v>
      </c>
      <c r="F2220" t="s">
        <v>3437</v>
      </c>
      <c r="G2220" t="s">
        <v>63</v>
      </c>
      <c r="H2220" t="s">
        <v>23</v>
      </c>
      <c r="I2220" t="s">
        <v>3438</v>
      </c>
      <c r="K2220"/>
      <c r="L2220" t="s">
        <v>3442</v>
      </c>
      <c r="M2220" t="s">
        <v>26</v>
      </c>
      <c r="N2220">
        <v>2</v>
      </c>
      <c r="P2220" t="s">
        <v>27</v>
      </c>
      <c r="Q2220" t="s">
        <v>3443</v>
      </c>
      <c r="S2220" t="s">
        <v>29</v>
      </c>
    </row>
    <row r="2221" spans="1:19" hidden="1" x14ac:dyDescent="0.2">
      <c r="A2221">
        <v>1119</v>
      </c>
      <c r="B2221" t="s">
        <v>3444</v>
      </c>
      <c r="C2221" t="s">
        <v>20</v>
      </c>
      <c r="D2221">
        <v>9.02</v>
      </c>
      <c r="E2221">
        <v>5.4</v>
      </c>
      <c r="F2221" t="s">
        <v>3081</v>
      </c>
      <c r="G2221" t="s">
        <v>55</v>
      </c>
      <c r="H2221" t="s">
        <v>46</v>
      </c>
      <c r="I2221" t="s">
        <v>3082</v>
      </c>
      <c r="J2221" t="s">
        <v>43</v>
      </c>
      <c r="K2221"/>
      <c r="L2221" t="s">
        <v>3445</v>
      </c>
      <c r="M2221" t="s">
        <v>26</v>
      </c>
      <c r="N2221">
        <v>2</v>
      </c>
      <c r="P2221" t="s">
        <v>27</v>
      </c>
      <c r="Q2221" t="s">
        <v>3446</v>
      </c>
      <c r="S2221" t="s">
        <v>29</v>
      </c>
    </row>
    <row r="2222" spans="1:19" hidden="1" x14ac:dyDescent="0.2">
      <c r="A2222">
        <v>1119</v>
      </c>
      <c r="B2222" t="s">
        <v>3444</v>
      </c>
      <c r="C2222" t="s">
        <v>20</v>
      </c>
      <c r="D2222">
        <v>8.67</v>
      </c>
      <c r="E2222">
        <v>20</v>
      </c>
      <c r="F2222" t="s">
        <v>3081</v>
      </c>
      <c r="G2222" t="s">
        <v>55</v>
      </c>
      <c r="H2222" t="s">
        <v>46</v>
      </c>
      <c r="I2222" t="s">
        <v>3082</v>
      </c>
      <c r="J2222" t="s">
        <v>43</v>
      </c>
      <c r="K2222"/>
      <c r="L2222" t="s">
        <v>3445</v>
      </c>
      <c r="M2222" t="s">
        <v>26</v>
      </c>
      <c r="N2222">
        <v>2</v>
      </c>
      <c r="P2222" t="s">
        <v>27</v>
      </c>
      <c r="Q2222" t="s">
        <v>3446</v>
      </c>
      <c r="S2222" t="s">
        <v>29</v>
      </c>
    </row>
    <row r="2223" spans="1:19" hidden="1" x14ac:dyDescent="0.2">
      <c r="A2223">
        <v>1119</v>
      </c>
      <c r="B2223" t="s">
        <v>3444</v>
      </c>
      <c r="C2223" t="s">
        <v>20</v>
      </c>
      <c r="D2223">
        <v>8.33</v>
      </c>
      <c r="E2223">
        <v>35</v>
      </c>
      <c r="F2223" t="s">
        <v>3081</v>
      </c>
      <c r="G2223" t="s">
        <v>55</v>
      </c>
      <c r="H2223" t="s">
        <v>46</v>
      </c>
      <c r="I2223" t="s">
        <v>3082</v>
      </c>
      <c r="J2223" t="s">
        <v>43</v>
      </c>
      <c r="K2223"/>
      <c r="L2223" t="s">
        <v>3445</v>
      </c>
      <c r="M2223" t="s">
        <v>26</v>
      </c>
      <c r="N2223">
        <v>2</v>
      </c>
      <c r="P2223" t="s">
        <v>27</v>
      </c>
      <c r="Q2223" t="s">
        <v>3446</v>
      </c>
      <c r="S2223" t="s">
        <v>29</v>
      </c>
    </row>
    <row r="2224" spans="1:19" hidden="1" x14ac:dyDescent="0.2">
      <c r="A2224">
        <v>1120</v>
      </c>
      <c r="B2224" t="s">
        <v>3447</v>
      </c>
      <c r="C2224" t="s">
        <v>20</v>
      </c>
      <c r="D2224">
        <v>8.6999999999999993</v>
      </c>
      <c r="E2224">
        <v>25</v>
      </c>
      <c r="F2224" t="s">
        <v>3437</v>
      </c>
      <c r="G2224" t="s">
        <v>63</v>
      </c>
      <c r="H2224" t="s">
        <v>23</v>
      </c>
      <c r="I2224" t="s">
        <v>3438</v>
      </c>
      <c r="K2224"/>
      <c r="L2224" t="s">
        <v>3448</v>
      </c>
      <c r="M2224" t="s">
        <v>26</v>
      </c>
      <c r="N2224">
        <v>2</v>
      </c>
      <c r="P2224" t="s">
        <v>27</v>
      </c>
      <c r="Q2224" t="s">
        <v>3449</v>
      </c>
      <c r="S2224" t="s">
        <v>29</v>
      </c>
    </row>
    <row r="2225" spans="1:19" hidden="1" x14ac:dyDescent="0.2">
      <c r="A2225">
        <v>1120</v>
      </c>
      <c r="B2225" t="s">
        <v>3447</v>
      </c>
      <c r="C2225" t="s">
        <v>73</v>
      </c>
      <c r="D2225">
        <v>4.66</v>
      </c>
      <c r="E2225">
        <v>25</v>
      </c>
      <c r="F2225" t="s">
        <v>3437</v>
      </c>
      <c r="G2225" t="s">
        <v>63</v>
      </c>
      <c r="H2225" t="s">
        <v>23</v>
      </c>
      <c r="I2225" t="s">
        <v>3438</v>
      </c>
      <c r="K2225"/>
      <c r="L2225" t="s">
        <v>3448</v>
      </c>
      <c r="M2225" t="s">
        <v>26</v>
      </c>
      <c r="N2225">
        <v>2</v>
      </c>
      <c r="P2225" t="s">
        <v>27</v>
      </c>
      <c r="Q2225" t="s">
        <v>3449</v>
      </c>
      <c r="S2225" t="s">
        <v>29</v>
      </c>
    </row>
    <row r="2226" spans="1:19" hidden="1" x14ac:dyDescent="0.2">
      <c r="A2226">
        <v>1121</v>
      </c>
      <c r="B2226" t="s">
        <v>3450</v>
      </c>
      <c r="C2226" t="s">
        <v>20</v>
      </c>
      <c r="D2226">
        <v>9.23</v>
      </c>
      <c r="E2226">
        <v>20</v>
      </c>
      <c r="F2226" t="s">
        <v>198</v>
      </c>
      <c r="G2226" t="s">
        <v>55</v>
      </c>
      <c r="H2226" t="s">
        <v>23</v>
      </c>
      <c r="I2226" t="s">
        <v>199</v>
      </c>
      <c r="K2226"/>
      <c r="L2226" t="s">
        <v>3451</v>
      </c>
      <c r="M2226" t="s">
        <v>26</v>
      </c>
      <c r="N2226">
        <v>2</v>
      </c>
      <c r="P2226" t="s">
        <v>27</v>
      </c>
      <c r="Q2226" t="s">
        <v>3452</v>
      </c>
      <c r="S2226" t="s">
        <v>29</v>
      </c>
    </row>
    <row r="2227" spans="1:19" hidden="1" x14ac:dyDescent="0.2">
      <c r="A2227">
        <v>1121</v>
      </c>
      <c r="B2227" t="s">
        <v>3450</v>
      </c>
      <c r="C2227" t="s">
        <v>20</v>
      </c>
      <c r="D2227">
        <v>9.4</v>
      </c>
      <c r="E2227">
        <v>0</v>
      </c>
      <c r="F2227" t="s">
        <v>332</v>
      </c>
      <c r="H2227" t="s">
        <v>23</v>
      </c>
      <c r="I2227" t="s">
        <v>535</v>
      </c>
      <c r="K2227"/>
      <c r="L2227" t="s">
        <v>3451</v>
      </c>
      <c r="M2227" t="s">
        <v>26</v>
      </c>
      <c r="N2227">
        <v>2</v>
      </c>
      <c r="P2227" t="s">
        <v>27</v>
      </c>
      <c r="Q2227" t="s">
        <v>3452</v>
      </c>
      <c r="S2227" t="s">
        <v>29</v>
      </c>
    </row>
    <row r="2228" spans="1:19" hidden="1" x14ac:dyDescent="0.2">
      <c r="A2228">
        <v>1121</v>
      </c>
      <c r="B2228" t="s">
        <v>3450</v>
      </c>
      <c r="C2228" t="s">
        <v>20</v>
      </c>
      <c r="D2228">
        <v>8.83</v>
      </c>
      <c r="E2228">
        <v>25</v>
      </c>
      <c r="F2228" t="s">
        <v>332</v>
      </c>
      <c r="H2228" t="s">
        <v>23</v>
      </c>
      <c r="I2228" t="s">
        <v>535</v>
      </c>
      <c r="K2228"/>
      <c r="L2228" t="s">
        <v>3451</v>
      </c>
      <c r="M2228" t="s">
        <v>26</v>
      </c>
      <c r="N2228">
        <v>2</v>
      </c>
      <c r="P2228" t="s">
        <v>27</v>
      </c>
      <c r="Q2228" t="s">
        <v>3452</v>
      </c>
      <c r="S2228" t="s">
        <v>29</v>
      </c>
    </row>
    <row r="2229" spans="1:19" hidden="1" x14ac:dyDescent="0.2">
      <c r="A2229">
        <v>1121</v>
      </c>
      <c r="B2229" t="s">
        <v>3450</v>
      </c>
      <c r="C2229" t="s">
        <v>20</v>
      </c>
      <c r="D2229">
        <v>9.2899999999999991</v>
      </c>
      <c r="E2229">
        <v>25</v>
      </c>
      <c r="F2229" t="s">
        <v>448</v>
      </c>
      <c r="G2229" t="s">
        <v>55</v>
      </c>
      <c r="H2229" t="s">
        <v>23</v>
      </c>
      <c r="I2229" t="s">
        <v>449</v>
      </c>
      <c r="K2229"/>
      <c r="L2229" t="s">
        <v>3451</v>
      </c>
      <c r="M2229" t="s">
        <v>26</v>
      </c>
      <c r="N2229">
        <v>2</v>
      </c>
      <c r="P2229" t="s">
        <v>27</v>
      </c>
      <c r="Q2229" t="s">
        <v>3452</v>
      </c>
      <c r="S2229" t="s">
        <v>29</v>
      </c>
    </row>
    <row r="2230" spans="1:19" hidden="1" x14ac:dyDescent="0.2">
      <c r="A2230">
        <v>1122</v>
      </c>
      <c r="B2230" t="s">
        <v>3453</v>
      </c>
      <c r="C2230" t="s">
        <v>20</v>
      </c>
      <c r="D2230">
        <v>8.85</v>
      </c>
      <c r="E2230">
        <v>20</v>
      </c>
      <c r="F2230" t="s">
        <v>198</v>
      </c>
      <c r="G2230" t="s">
        <v>55</v>
      </c>
      <c r="H2230" t="s">
        <v>23</v>
      </c>
      <c r="I2230" t="s">
        <v>199</v>
      </c>
      <c r="K2230"/>
      <c r="L2230" t="s">
        <v>3454</v>
      </c>
      <c r="M2230" t="s">
        <v>26</v>
      </c>
      <c r="N2230">
        <v>2</v>
      </c>
      <c r="P2230" t="s">
        <v>27</v>
      </c>
      <c r="Q2230" t="s">
        <v>3455</v>
      </c>
      <c r="S2230" t="s">
        <v>29</v>
      </c>
    </row>
    <row r="2231" spans="1:19" hidden="1" x14ac:dyDescent="0.2">
      <c r="A2231">
        <v>1122</v>
      </c>
      <c r="B2231" t="s">
        <v>3453</v>
      </c>
      <c r="C2231" t="s">
        <v>20</v>
      </c>
      <c r="D2231">
        <v>8.92</v>
      </c>
      <c r="E2231">
        <v>25</v>
      </c>
      <c r="F2231" t="s">
        <v>448</v>
      </c>
      <c r="G2231" t="s">
        <v>63</v>
      </c>
      <c r="H2231" t="s">
        <v>23</v>
      </c>
      <c r="I2231" t="s">
        <v>449</v>
      </c>
      <c r="K2231"/>
      <c r="L2231" t="s">
        <v>3454</v>
      </c>
      <c r="M2231" t="s">
        <v>26</v>
      </c>
      <c r="N2231">
        <v>2</v>
      </c>
      <c r="P2231" t="s">
        <v>27</v>
      </c>
      <c r="Q2231" t="s">
        <v>3455</v>
      </c>
      <c r="S2231" t="s">
        <v>29</v>
      </c>
    </row>
    <row r="2232" spans="1:19" hidden="1" x14ac:dyDescent="0.2">
      <c r="A2232">
        <v>1122</v>
      </c>
      <c r="B2232" t="s">
        <v>3453</v>
      </c>
      <c r="C2232" t="s">
        <v>73</v>
      </c>
      <c r="D2232">
        <v>4.0199999999999996</v>
      </c>
      <c r="E2232">
        <v>25</v>
      </c>
      <c r="F2232" t="s">
        <v>448</v>
      </c>
      <c r="G2232" t="s">
        <v>63</v>
      </c>
      <c r="H2232" t="s">
        <v>23</v>
      </c>
      <c r="I2232" t="s">
        <v>449</v>
      </c>
      <c r="K2232"/>
      <c r="L2232" t="s">
        <v>3454</v>
      </c>
      <c r="M2232" t="s">
        <v>26</v>
      </c>
      <c r="N2232">
        <v>2</v>
      </c>
      <c r="P2232" t="s">
        <v>27</v>
      </c>
      <c r="Q2232" t="s">
        <v>3455</v>
      </c>
      <c r="S2232" t="s">
        <v>29</v>
      </c>
    </row>
    <row r="2233" spans="1:19" hidden="1" x14ac:dyDescent="0.2">
      <c r="A2233">
        <v>1123</v>
      </c>
      <c r="B2233" t="s">
        <v>3456</v>
      </c>
      <c r="C2233" t="s">
        <v>20</v>
      </c>
      <c r="D2233">
        <v>8.85</v>
      </c>
      <c r="E2233">
        <v>20</v>
      </c>
      <c r="F2233" t="s">
        <v>198</v>
      </c>
      <c r="G2233" t="s">
        <v>55</v>
      </c>
      <c r="H2233" t="s">
        <v>23</v>
      </c>
      <c r="I2233" t="s">
        <v>199</v>
      </c>
      <c r="K2233"/>
      <c r="L2233" t="s">
        <v>3457</v>
      </c>
      <c r="M2233" t="s">
        <v>26</v>
      </c>
      <c r="N2233">
        <v>2</v>
      </c>
      <c r="P2233" t="s">
        <v>27</v>
      </c>
      <c r="Q2233" t="s">
        <v>3458</v>
      </c>
      <c r="S2233" t="s">
        <v>29</v>
      </c>
    </row>
    <row r="2234" spans="1:19" hidden="1" x14ac:dyDescent="0.2">
      <c r="A2234">
        <v>1123</v>
      </c>
      <c r="B2234" t="s">
        <v>3456</v>
      </c>
      <c r="C2234" t="s">
        <v>20</v>
      </c>
      <c r="D2234">
        <v>8.91</v>
      </c>
      <c r="E2234">
        <v>25</v>
      </c>
      <c r="F2234" t="s">
        <v>448</v>
      </c>
      <c r="G2234" t="s">
        <v>63</v>
      </c>
      <c r="H2234" t="s">
        <v>23</v>
      </c>
      <c r="I2234" t="s">
        <v>449</v>
      </c>
      <c r="K2234"/>
      <c r="L2234" t="s">
        <v>3457</v>
      </c>
      <c r="M2234" t="s">
        <v>26</v>
      </c>
      <c r="N2234">
        <v>2</v>
      </c>
      <c r="P2234" t="s">
        <v>27</v>
      </c>
      <c r="Q2234" t="s">
        <v>3458</v>
      </c>
      <c r="S2234" t="s">
        <v>29</v>
      </c>
    </row>
    <row r="2235" spans="1:19" hidden="1" x14ac:dyDescent="0.2">
      <c r="A2235">
        <v>1123</v>
      </c>
      <c r="B2235" t="s">
        <v>3456</v>
      </c>
      <c r="C2235" t="s">
        <v>73</v>
      </c>
      <c r="D2235">
        <v>3.66</v>
      </c>
      <c r="E2235">
        <v>25</v>
      </c>
      <c r="F2235" t="s">
        <v>448</v>
      </c>
      <c r="G2235" t="s">
        <v>63</v>
      </c>
      <c r="H2235" t="s">
        <v>23</v>
      </c>
      <c r="I2235" t="s">
        <v>449</v>
      </c>
      <c r="K2235"/>
      <c r="L2235" t="s">
        <v>3457</v>
      </c>
      <c r="M2235" t="s">
        <v>26</v>
      </c>
      <c r="N2235">
        <v>2</v>
      </c>
      <c r="P2235" t="s">
        <v>27</v>
      </c>
      <c r="Q2235" t="s">
        <v>3458</v>
      </c>
      <c r="S2235" t="s">
        <v>29</v>
      </c>
    </row>
    <row r="2236" spans="1:19" hidden="1" x14ac:dyDescent="0.2">
      <c r="A2236">
        <v>1124</v>
      </c>
      <c r="B2236" t="s">
        <v>3459</v>
      </c>
      <c r="C2236" t="s">
        <v>20</v>
      </c>
      <c r="D2236">
        <v>8.93</v>
      </c>
      <c r="E2236">
        <v>25</v>
      </c>
      <c r="F2236" t="s">
        <v>448</v>
      </c>
      <c r="G2236" t="s">
        <v>55</v>
      </c>
      <c r="H2236" t="s">
        <v>23</v>
      </c>
      <c r="I2236" t="s">
        <v>449</v>
      </c>
      <c r="K2236"/>
      <c r="L2236" t="s">
        <v>3460</v>
      </c>
      <c r="M2236" t="s">
        <v>26</v>
      </c>
      <c r="N2236">
        <v>2</v>
      </c>
      <c r="P2236" t="s">
        <v>27</v>
      </c>
      <c r="Q2236" t="s">
        <v>3461</v>
      </c>
      <c r="S2236" t="s">
        <v>29</v>
      </c>
    </row>
    <row r="2237" spans="1:19" hidden="1" x14ac:dyDescent="0.2">
      <c r="A2237">
        <v>1124</v>
      </c>
      <c r="B2237" t="s">
        <v>3459</v>
      </c>
      <c r="C2237" t="s">
        <v>73</v>
      </c>
      <c r="D2237">
        <v>3.94</v>
      </c>
      <c r="E2237">
        <v>25</v>
      </c>
      <c r="F2237" t="s">
        <v>448</v>
      </c>
      <c r="G2237" t="s">
        <v>55</v>
      </c>
      <c r="H2237" t="s">
        <v>23</v>
      </c>
      <c r="I2237" t="s">
        <v>449</v>
      </c>
      <c r="K2237"/>
      <c r="L2237" t="s">
        <v>3460</v>
      </c>
      <c r="M2237" t="s">
        <v>26</v>
      </c>
      <c r="N2237">
        <v>2</v>
      </c>
      <c r="P2237" t="s">
        <v>27</v>
      </c>
      <c r="Q2237" t="s">
        <v>3461</v>
      </c>
      <c r="S2237" t="s">
        <v>29</v>
      </c>
    </row>
    <row r="2238" spans="1:19" hidden="1" x14ac:dyDescent="0.2">
      <c r="A2238">
        <v>1125</v>
      </c>
      <c r="B2238" t="s">
        <v>3462</v>
      </c>
      <c r="C2238" t="s">
        <v>20</v>
      </c>
      <c r="D2238">
        <v>8.6199999999999992</v>
      </c>
      <c r="E2238">
        <v>5.4</v>
      </c>
      <c r="F2238" t="s">
        <v>3081</v>
      </c>
      <c r="G2238" t="s">
        <v>55</v>
      </c>
      <c r="H2238" t="s">
        <v>46</v>
      </c>
      <c r="I2238" t="s">
        <v>3082</v>
      </c>
      <c r="J2238" t="s">
        <v>43</v>
      </c>
      <c r="K2238"/>
      <c r="L2238" t="s">
        <v>3463</v>
      </c>
      <c r="M2238" t="s">
        <v>26</v>
      </c>
      <c r="N2238">
        <v>2</v>
      </c>
      <c r="P2238" t="s">
        <v>27</v>
      </c>
      <c r="Q2238" t="s">
        <v>3464</v>
      </c>
      <c r="S2238" t="s">
        <v>29</v>
      </c>
    </row>
    <row r="2239" spans="1:19" hidden="1" x14ac:dyDescent="0.2">
      <c r="A2239">
        <v>1125</v>
      </c>
      <c r="B2239" t="s">
        <v>3462</v>
      </c>
      <c r="C2239" t="s">
        <v>20</v>
      </c>
      <c r="D2239">
        <v>8.26</v>
      </c>
      <c r="E2239">
        <v>20</v>
      </c>
      <c r="F2239" t="s">
        <v>3081</v>
      </c>
      <c r="G2239" t="s">
        <v>55</v>
      </c>
      <c r="H2239" t="s">
        <v>46</v>
      </c>
      <c r="I2239" t="s">
        <v>3082</v>
      </c>
      <c r="J2239" t="s">
        <v>43</v>
      </c>
      <c r="K2239"/>
      <c r="L2239" t="s">
        <v>3463</v>
      </c>
      <c r="M2239" t="s">
        <v>26</v>
      </c>
      <c r="N2239">
        <v>2</v>
      </c>
      <c r="P2239" t="s">
        <v>27</v>
      </c>
      <c r="Q2239" t="s">
        <v>3464</v>
      </c>
      <c r="S2239" t="s">
        <v>29</v>
      </c>
    </row>
    <row r="2240" spans="1:19" hidden="1" x14ac:dyDescent="0.2">
      <c r="A2240">
        <v>1125</v>
      </c>
      <c r="B2240" t="s">
        <v>3462</v>
      </c>
      <c r="C2240" t="s">
        <v>20</v>
      </c>
      <c r="D2240">
        <v>7.96</v>
      </c>
      <c r="E2240">
        <v>35</v>
      </c>
      <c r="F2240" t="s">
        <v>3081</v>
      </c>
      <c r="G2240" t="s">
        <v>55</v>
      </c>
      <c r="H2240" t="s">
        <v>46</v>
      </c>
      <c r="I2240" t="s">
        <v>3082</v>
      </c>
      <c r="J2240" t="s">
        <v>43</v>
      </c>
      <c r="K2240"/>
      <c r="L2240" t="s">
        <v>3463</v>
      </c>
      <c r="M2240" t="s">
        <v>26</v>
      </c>
      <c r="N2240">
        <v>2</v>
      </c>
      <c r="P2240" t="s">
        <v>27</v>
      </c>
      <c r="Q2240" t="s">
        <v>3464</v>
      </c>
      <c r="S2240" t="s">
        <v>29</v>
      </c>
    </row>
    <row r="2241" spans="1:19" hidden="1" x14ac:dyDescent="0.2">
      <c r="A2241">
        <v>1126</v>
      </c>
      <c r="B2241" t="s">
        <v>3465</v>
      </c>
      <c r="C2241" t="s">
        <v>20</v>
      </c>
      <c r="D2241">
        <v>8.1199999999999992</v>
      </c>
      <c r="E2241">
        <v>25</v>
      </c>
      <c r="F2241" t="s">
        <v>3437</v>
      </c>
      <c r="G2241" t="s">
        <v>63</v>
      </c>
      <c r="H2241" t="s">
        <v>23</v>
      </c>
      <c r="I2241" t="s">
        <v>3438</v>
      </c>
      <c r="K2241"/>
      <c r="L2241" t="s">
        <v>3466</v>
      </c>
      <c r="M2241" t="s">
        <v>26</v>
      </c>
      <c r="N2241">
        <v>2</v>
      </c>
      <c r="P2241" t="s">
        <v>27</v>
      </c>
      <c r="Q2241" t="s">
        <v>3467</v>
      </c>
      <c r="S2241" t="s">
        <v>29</v>
      </c>
    </row>
    <row r="2242" spans="1:19" hidden="1" x14ac:dyDescent="0.2">
      <c r="A2242">
        <v>1126</v>
      </c>
      <c r="B2242" t="s">
        <v>3465</v>
      </c>
      <c r="C2242" t="s">
        <v>73</v>
      </c>
      <c r="D2242">
        <v>2.58</v>
      </c>
      <c r="E2242">
        <v>25</v>
      </c>
      <c r="F2242" t="s">
        <v>3437</v>
      </c>
      <c r="G2242" t="s">
        <v>63</v>
      </c>
      <c r="H2242" t="s">
        <v>23</v>
      </c>
      <c r="I2242" t="s">
        <v>3438</v>
      </c>
      <c r="K2242"/>
      <c r="L2242" t="s">
        <v>3466</v>
      </c>
      <c r="M2242" t="s">
        <v>26</v>
      </c>
      <c r="N2242">
        <v>2</v>
      </c>
      <c r="P2242" t="s">
        <v>27</v>
      </c>
      <c r="Q2242" t="s">
        <v>3467</v>
      </c>
      <c r="S2242" t="s">
        <v>29</v>
      </c>
    </row>
    <row r="2243" spans="1:19" hidden="1" x14ac:dyDescent="0.2">
      <c r="A2243">
        <v>1127</v>
      </c>
      <c r="B2243" t="s">
        <v>3468</v>
      </c>
      <c r="C2243" t="s">
        <v>20</v>
      </c>
      <c r="D2243">
        <v>8</v>
      </c>
      <c r="E2243">
        <v>25</v>
      </c>
      <c r="F2243" t="s">
        <v>3437</v>
      </c>
      <c r="G2243" t="s">
        <v>63</v>
      </c>
      <c r="H2243" t="s">
        <v>23</v>
      </c>
      <c r="I2243" t="s">
        <v>3438</v>
      </c>
      <c r="K2243"/>
      <c r="L2243" t="s">
        <v>3469</v>
      </c>
      <c r="M2243" t="s">
        <v>26</v>
      </c>
      <c r="N2243">
        <v>2</v>
      </c>
      <c r="P2243" t="s">
        <v>27</v>
      </c>
      <c r="Q2243" t="s">
        <v>3470</v>
      </c>
      <c r="S2243" t="s">
        <v>29</v>
      </c>
    </row>
    <row r="2244" spans="1:19" hidden="1" x14ac:dyDescent="0.2">
      <c r="A2244">
        <v>1127</v>
      </c>
      <c r="B2244" t="s">
        <v>3468</v>
      </c>
      <c r="C2244" t="s">
        <v>73</v>
      </c>
      <c r="D2244">
        <v>3.17</v>
      </c>
      <c r="E2244">
        <v>25</v>
      </c>
      <c r="F2244" t="s">
        <v>3437</v>
      </c>
      <c r="G2244" t="s">
        <v>63</v>
      </c>
      <c r="H2244" t="s">
        <v>23</v>
      </c>
      <c r="I2244" t="s">
        <v>3438</v>
      </c>
      <c r="K2244"/>
      <c r="L2244" t="s">
        <v>3469</v>
      </c>
      <c r="M2244" t="s">
        <v>26</v>
      </c>
      <c r="N2244">
        <v>2</v>
      </c>
      <c r="P2244" t="s">
        <v>27</v>
      </c>
      <c r="Q2244" t="s">
        <v>3470</v>
      </c>
      <c r="S2244" t="s">
        <v>29</v>
      </c>
    </row>
    <row r="2245" spans="1:19" hidden="1" x14ac:dyDescent="0.2">
      <c r="A2245">
        <v>1128</v>
      </c>
      <c r="B2245" t="s">
        <v>3471</v>
      </c>
      <c r="C2245" t="s">
        <v>20</v>
      </c>
      <c r="D2245">
        <v>7.66</v>
      </c>
      <c r="E2245">
        <v>25</v>
      </c>
      <c r="F2245" t="s">
        <v>3437</v>
      </c>
      <c r="G2245" t="s">
        <v>63</v>
      </c>
      <c r="H2245" t="s">
        <v>23</v>
      </c>
      <c r="I2245" t="s">
        <v>3438</v>
      </c>
      <c r="K2245"/>
      <c r="L2245" t="s">
        <v>3472</v>
      </c>
      <c r="M2245" t="s">
        <v>26</v>
      </c>
      <c r="N2245">
        <v>2</v>
      </c>
      <c r="P2245" t="s">
        <v>27</v>
      </c>
      <c r="Q2245" t="s">
        <v>3473</v>
      </c>
      <c r="S2245" t="s">
        <v>29</v>
      </c>
    </row>
    <row r="2246" spans="1:19" hidden="1" x14ac:dyDescent="0.2">
      <c r="A2246">
        <v>1128</v>
      </c>
      <c r="B2246" t="s">
        <v>3471</v>
      </c>
      <c r="C2246" t="s">
        <v>73</v>
      </c>
      <c r="D2246">
        <v>3.39</v>
      </c>
      <c r="E2246">
        <v>25</v>
      </c>
      <c r="F2246" t="s">
        <v>3437</v>
      </c>
      <c r="G2246" t="s">
        <v>63</v>
      </c>
      <c r="H2246" t="s">
        <v>23</v>
      </c>
      <c r="I2246" t="s">
        <v>3438</v>
      </c>
      <c r="K2246"/>
      <c r="L2246" t="s">
        <v>3472</v>
      </c>
      <c r="M2246" t="s">
        <v>26</v>
      </c>
      <c r="N2246">
        <v>2</v>
      </c>
      <c r="P2246" t="s">
        <v>27</v>
      </c>
      <c r="Q2246" t="s">
        <v>3473</v>
      </c>
      <c r="S2246" t="s">
        <v>29</v>
      </c>
    </row>
    <row r="2247" spans="1:19" hidden="1" x14ac:dyDescent="0.2">
      <c r="A2247">
        <v>1129</v>
      </c>
      <c r="B2247" t="s">
        <v>3474</v>
      </c>
      <c r="C2247" t="s">
        <v>20</v>
      </c>
      <c r="D2247">
        <v>9.0299999999999994</v>
      </c>
      <c r="E2247">
        <v>5.4</v>
      </c>
      <c r="F2247" t="s">
        <v>3081</v>
      </c>
      <c r="G2247" t="s">
        <v>55</v>
      </c>
      <c r="H2247" t="s">
        <v>46</v>
      </c>
      <c r="I2247" t="s">
        <v>3082</v>
      </c>
      <c r="J2247" t="s">
        <v>43</v>
      </c>
      <c r="K2247"/>
      <c r="L2247" t="s">
        <v>3475</v>
      </c>
      <c r="M2247" t="s">
        <v>26</v>
      </c>
      <c r="N2247">
        <v>2</v>
      </c>
      <c r="P2247" t="s">
        <v>27</v>
      </c>
      <c r="Q2247" t="s">
        <v>3476</v>
      </c>
      <c r="S2247" t="s">
        <v>29</v>
      </c>
    </row>
    <row r="2248" spans="1:19" hidden="1" x14ac:dyDescent="0.2">
      <c r="A2248">
        <v>1129</v>
      </c>
      <c r="B2248" t="s">
        <v>3474</v>
      </c>
      <c r="C2248" t="s">
        <v>20</v>
      </c>
      <c r="D2248">
        <v>8.69</v>
      </c>
      <c r="E2248">
        <v>20</v>
      </c>
      <c r="F2248" t="s">
        <v>3081</v>
      </c>
      <c r="G2248" t="s">
        <v>55</v>
      </c>
      <c r="H2248" t="s">
        <v>46</v>
      </c>
      <c r="I2248" t="s">
        <v>3082</v>
      </c>
      <c r="J2248" t="s">
        <v>43</v>
      </c>
      <c r="K2248"/>
      <c r="L2248" t="s">
        <v>3475</v>
      </c>
      <c r="M2248" t="s">
        <v>26</v>
      </c>
      <c r="N2248">
        <v>2</v>
      </c>
      <c r="P2248" t="s">
        <v>27</v>
      </c>
      <c r="Q2248" t="s">
        <v>3476</v>
      </c>
      <c r="S2248" t="s">
        <v>29</v>
      </c>
    </row>
    <row r="2249" spans="1:19" hidden="1" x14ac:dyDescent="0.2">
      <c r="A2249">
        <v>1129</v>
      </c>
      <c r="B2249" t="s">
        <v>3474</v>
      </c>
      <c r="C2249" t="s">
        <v>20</v>
      </c>
      <c r="D2249">
        <v>8.35</v>
      </c>
      <c r="E2249">
        <v>35</v>
      </c>
      <c r="F2249" t="s">
        <v>3081</v>
      </c>
      <c r="G2249" t="s">
        <v>55</v>
      </c>
      <c r="H2249" t="s">
        <v>46</v>
      </c>
      <c r="I2249" t="s">
        <v>3082</v>
      </c>
      <c r="J2249" t="s">
        <v>43</v>
      </c>
      <c r="K2249"/>
      <c r="L2249" t="s">
        <v>3475</v>
      </c>
      <c r="M2249" t="s">
        <v>26</v>
      </c>
      <c r="N2249">
        <v>2</v>
      </c>
      <c r="P2249" t="s">
        <v>27</v>
      </c>
      <c r="Q2249" t="s">
        <v>3476</v>
      </c>
      <c r="S2249" t="s">
        <v>29</v>
      </c>
    </row>
    <row r="2250" spans="1:19" hidden="1" x14ac:dyDescent="0.2">
      <c r="A2250">
        <v>1132</v>
      </c>
      <c r="B2250" t="s">
        <v>3477</v>
      </c>
      <c r="C2250" t="s">
        <v>20</v>
      </c>
      <c r="D2250">
        <v>8.5500000000000007</v>
      </c>
      <c r="E2250">
        <v>5.4</v>
      </c>
      <c r="F2250" t="s">
        <v>3081</v>
      </c>
      <c r="G2250" t="s">
        <v>55</v>
      </c>
      <c r="H2250" t="s">
        <v>46</v>
      </c>
      <c r="I2250" t="s">
        <v>3082</v>
      </c>
      <c r="J2250" t="s">
        <v>43</v>
      </c>
      <c r="K2250"/>
      <c r="L2250" t="s">
        <v>3478</v>
      </c>
      <c r="M2250" t="s">
        <v>26</v>
      </c>
      <c r="N2250">
        <v>2</v>
      </c>
      <c r="P2250" t="s">
        <v>27</v>
      </c>
      <c r="Q2250" t="s">
        <v>3479</v>
      </c>
      <c r="S2250" t="s">
        <v>29</v>
      </c>
    </row>
    <row r="2251" spans="1:19" hidden="1" x14ac:dyDescent="0.2">
      <c r="A2251">
        <v>1132</v>
      </c>
      <c r="B2251" t="s">
        <v>3477</v>
      </c>
      <c r="C2251" t="s">
        <v>20</v>
      </c>
      <c r="D2251">
        <v>8.1199999999999992</v>
      </c>
      <c r="E2251">
        <v>20</v>
      </c>
      <c r="F2251" t="s">
        <v>3081</v>
      </c>
      <c r="G2251" t="s">
        <v>55</v>
      </c>
      <c r="H2251" t="s">
        <v>46</v>
      </c>
      <c r="I2251" t="s">
        <v>3082</v>
      </c>
      <c r="J2251" t="s">
        <v>43</v>
      </c>
      <c r="K2251"/>
      <c r="L2251" t="s">
        <v>3478</v>
      </c>
      <c r="M2251" t="s">
        <v>26</v>
      </c>
      <c r="N2251">
        <v>2</v>
      </c>
      <c r="P2251" t="s">
        <v>27</v>
      </c>
      <c r="Q2251" t="s">
        <v>3479</v>
      </c>
      <c r="S2251" t="s">
        <v>29</v>
      </c>
    </row>
    <row r="2252" spans="1:19" hidden="1" x14ac:dyDescent="0.2">
      <c r="A2252">
        <v>1132</v>
      </c>
      <c r="B2252" t="s">
        <v>3477</v>
      </c>
      <c r="C2252" t="s">
        <v>20</v>
      </c>
      <c r="D2252">
        <v>7.81</v>
      </c>
      <c r="E2252">
        <v>35</v>
      </c>
      <c r="F2252" t="s">
        <v>3081</v>
      </c>
      <c r="G2252" t="s">
        <v>55</v>
      </c>
      <c r="H2252" t="s">
        <v>46</v>
      </c>
      <c r="I2252" t="s">
        <v>3082</v>
      </c>
      <c r="J2252" t="s">
        <v>43</v>
      </c>
      <c r="K2252"/>
      <c r="L2252" t="s">
        <v>3478</v>
      </c>
      <c r="M2252" t="s">
        <v>26</v>
      </c>
      <c r="N2252">
        <v>2</v>
      </c>
      <c r="P2252" t="s">
        <v>27</v>
      </c>
      <c r="Q2252" t="s">
        <v>3479</v>
      </c>
      <c r="S2252" t="s">
        <v>29</v>
      </c>
    </row>
    <row r="2253" spans="1:19" hidden="1" x14ac:dyDescent="0.2">
      <c r="A2253">
        <v>1133</v>
      </c>
      <c r="B2253" t="s">
        <v>3480</v>
      </c>
      <c r="C2253" t="s">
        <v>20</v>
      </c>
      <c r="D2253">
        <v>9.89</v>
      </c>
      <c r="E2253">
        <v>5.4</v>
      </c>
      <c r="F2253" t="s">
        <v>3081</v>
      </c>
      <c r="G2253" t="s">
        <v>55</v>
      </c>
      <c r="H2253" t="s">
        <v>46</v>
      </c>
      <c r="I2253" t="s">
        <v>3082</v>
      </c>
      <c r="J2253" t="s">
        <v>43</v>
      </c>
      <c r="K2253"/>
      <c r="L2253" t="s">
        <v>3481</v>
      </c>
      <c r="M2253" t="s">
        <v>26</v>
      </c>
      <c r="N2253">
        <v>2</v>
      </c>
      <c r="P2253" t="s">
        <v>27</v>
      </c>
      <c r="Q2253" t="s">
        <v>3482</v>
      </c>
      <c r="S2253" t="s">
        <v>29</v>
      </c>
    </row>
    <row r="2254" spans="1:19" hidden="1" x14ac:dyDescent="0.2">
      <c r="A2254">
        <v>1133</v>
      </c>
      <c r="B2254" t="s">
        <v>3480</v>
      </c>
      <c r="C2254" t="s">
        <v>20</v>
      </c>
      <c r="D2254">
        <v>9.9600000000000009</v>
      </c>
      <c r="E2254">
        <v>20</v>
      </c>
      <c r="F2254" t="s">
        <v>3081</v>
      </c>
      <c r="G2254" t="s">
        <v>55</v>
      </c>
      <c r="H2254" t="s">
        <v>46</v>
      </c>
      <c r="I2254" t="s">
        <v>3082</v>
      </c>
      <c r="J2254" t="s">
        <v>43</v>
      </c>
      <c r="K2254"/>
      <c r="L2254" t="s">
        <v>3481</v>
      </c>
      <c r="M2254" t="s">
        <v>26</v>
      </c>
      <c r="N2254">
        <v>2</v>
      </c>
      <c r="P2254" t="s">
        <v>27</v>
      </c>
      <c r="Q2254" t="s">
        <v>3482</v>
      </c>
      <c r="S2254" t="s">
        <v>29</v>
      </c>
    </row>
    <row r="2255" spans="1:19" hidden="1" x14ac:dyDescent="0.2">
      <c r="A2255">
        <v>1133</v>
      </c>
      <c r="B2255" t="s">
        <v>3480</v>
      </c>
      <c r="C2255" t="s">
        <v>20</v>
      </c>
      <c r="D2255">
        <v>8.98</v>
      </c>
      <c r="E2255">
        <v>35</v>
      </c>
      <c r="F2255" t="s">
        <v>3081</v>
      </c>
      <c r="G2255" t="s">
        <v>55</v>
      </c>
      <c r="H2255" t="s">
        <v>46</v>
      </c>
      <c r="I2255" t="s">
        <v>3082</v>
      </c>
      <c r="J2255" t="s">
        <v>43</v>
      </c>
      <c r="K2255"/>
      <c r="L2255" t="s">
        <v>3481</v>
      </c>
      <c r="M2255" t="s">
        <v>26</v>
      </c>
      <c r="N2255">
        <v>2</v>
      </c>
      <c r="P2255" t="s">
        <v>27</v>
      </c>
      <c r="Q2255" t="s">
        <v>3482</v>
      </c>
      <c r="S2255" t="s">
        <v>29</v>
      </c>
    </row>
    <row r="2256" spans="1:19" hidden="1" x14ac:dyDescent="0.2">
      <c r="A2256">
        <v>1134</v>
      </c>
      <c r="B2256" t="s">
        <v>3483</v>
      </c>
      <c r="C2256" t="s">
        <v>20</v>
      </c>
      <c r="D2256">
        <v>4.33</v>
      </c>
      <c r="E2256">
        <v>0</v>
      </c>
      <c r="F2256" t="s">
        <v>3484</v>
      </c>
      <c r="G2256" t="s">
        <v>31</v>
      </c>
      <c r="H2256" t="s">
        <v>23</v>
      </c>
      <c r="I2256" t="s">
        <v>3485</v>
      </c>
      <c r="K2256"/>
      <c r="L2256" t="s">
        <v>3486</v>
      </c>
      <c r="M2256" t="s">
        <v>26</v>
      </c>
      <c r="N2256">
        <v>2</v>
      </c>
      <c r="P2256" t="s">
        <v>27</v>
      </c>
      <c r="Q2256" t="s">
        <v>3487</v>
      </c>
      <c r="S2256" t="s">
        <v>29</v>
      </c>
    </row>
    <row r="2257" spans="1:19" hidden="1" x14ac:dyDescent="0.2">
      <c r="A2257">
        <v>1134</v>
      </c>
      <c r="B2257" t="s">
        <v>3483</v>
      </c>
      <c r="C2257" t="s">
        <v>73</v>
      </c>
      <c r="D2257">
        <v>2.64</v>
      </c>
      <c r="E2257">
        <v>0</v>
      </c>
      <c r="F2257" t="s">
        <v>3484</v>
      </c>
      <c r="G2257" t="s">
        <v>31</v>
      </c>
      <c r="H2257" t="s">
        <v>23</v>
      </c>
      <c r="I2257" t="s">
        <v>3485</v>
      </c>
      <c r="K2257"/>
      <c r="L2257" t="s">
        <v>3486</v>
      </c>
      <c r="M2257" t="s">
        <v>26</v>
      </c>
      <c r="N2257">
        <v>2</v>
      </c>
      <c r="P2257" t="s">
        <v>27</v>
      </c>
      <c r="Q2257" t="s">
        <v>3487</v>
      </c>
      <c r="S2257" t="s">
        <v>29</v>
      </c>
    </row>
    <row r="2258" spans="1:19" hidden="1" x14ac:dyDescent="0.2">
      <c r="A2258">
        <v>1134</v>
      </c>
      <c r="B2258" t="s">
        <v>3483</v>
      </c>
      <c r="F2258" t="s">
        <v>3488</v>
      </c>
      <c r="G2258" t="s">
        <v>240</v>
      </c>
      <c r="H2258" t="s">
        <v>23</v>
      </c>
      <c r="I2258" t="s">
        <v>3489</v>
      </c>
      <c r="K2258"/>
      <c r="L2258" t="s">
        <v>3486</v>
      </c>
      <c r="M2258" t="s">
        <v>26</v>
      </c>
      <c r="N2258">
        <v>2</v>
      </c>
      <c r="P2258" t="s">
        <v>27</v>
      </c>
      <c r="Q2258" t="s">
        <v>3487</v>
      </c>
    </row>
    <row r="2259" spans="1:19" hidden="1" x14ac:dyDescent="0.2">
      <c r="A2259">
        <v>1135</v>
      </c>
      <c r="B2259" t="s">
        <v>3490</v>
      </c>
      <c r="C2259" t="s">
        <v>20</v>
      </c>
      <c r="D2259">
        <v>6.67</v>
      </c>
      <c r="E2259">
        <v>20</v>
      </c>
      <c r="G2259" t="s">
        <v>55</v>
      </c>
      <c r="H2259" t="s">
        <v>46</v>
      </c>
      <c r="I2259" t="s">
        <v>3077</v>
      </c>
      <c r="K2259"/>
      <c r="L2259" t="s">
        <v>3491</v>
      </c>
      <c r="M2259" t="s">
        <v>120</v>
      </c>
      <c r="N2259">
        <v>5</v>
      </c>
      <c r="P2259" t="s">
        <v>27</v>
      </c>
      <c r="Q2259" t="s">
        <v>3492</v>
      </c>
      <c r="S2259" t="s">
        <v>29</v>
      </c>
    </row>
    <row r="2260" spans="1:19" hidden="1" x14ac:dyDescent="0.2">
      <c r="A2260">
        <v>1136</v>
      </c>
      <c r="B2260" t="s">
        <v>3493</v>
      </c>
      <c r="C2260" t="s">
        <v>20</v>
      </c>
      <c r="D2260">
        <v>3.35</v>
      </c>
      <c r="E2260">
        <v>20</v>
      </c>
      <c r="G2260" t="s">
        <v>55</v>
      </c>
      <c r="H2260" t="s">
        <v>46</v>
      </c>
      <c r="I2260" t="s">
        <v>3077</v>
      </c>
      <c r="K2260"/>
      <c r="L2260" t="s">
        <v>3494</v>
      </c>
      <c r="M2260" t="s">
        <v>26</v>
      </c>
      <c r="N2260">
        <v>2</v>
      </c>
      <c r="P2260" t="s">
        <v>27</v>
      </c>
      <c r="Q2260" t="s">
        <v>3495</v>
      </c>
      <c r="S2260" t="s">
        <v>29</v>
      </c>
    </row>
    <row r="2261" spans="1:19" hidden="1" x14ac:dyDescent="0.2">
      <c r="A2261">
        <v>1137</v>
      </c>
      <c r="B2261" t="s">
        <v>3496</v>
      </c>
      <c r="C2261" t="s">
        <v>20</v>
      </c>
      <c r="D2261">
        <v>3.45</v>
      </c>
      <c r="E2261">
        <v>20</v>
      </c>
      <c r="G2261" t="s">
        <v>55</v>
      </c>
      <c r="H2261" t="s">
        <v>46</v>
      </c>
      <c r="I2261" t="s">
        <v>3077</v>
      </c>
      <c r="K2261"/>
      <c r="L2261" t="s">
        <v>3497</v>
      </c>
      <c r="M2261" t="s">
        <v>26</v>
      </c>
      <c r="N2261">
        <v>2</v>
      </c>
      <c r="P2261" t="s">
        <v>27</v>
      </c>
      <c r="Q2261" t="s">
        <v>3498</v>
      </c>
      <c r="S2261" t="s">
        <v>29</v>
      </c>
    </row>
    <row r="2262" spans="1:19" hidden="1" x14ac:dyDescent="0.2">
      <c r="A2262">
        <v>1138</v>
      </c>
      <c r="B2262" t="s">
        <v>3499</v>
      </c>
      <c r="C2262" t="s">
        <v>20</v>
      </c>
      <c r="D2262">
        <v>5.89</v>
      </c>
      <c r="E2262">
        <v>25</v>
      </c>
      <c r="F2262" t="s">
        <v>3414</v>
      </c>
      <c r="G2262" t="s">
        <v>31</v>
      </c>
      <c r="H2262" t="s">
        <v>46</v>
      </c>
      <c r="I2262" t="s">
        <v>3074</v>
      </c>
      <c r="K2262"/>
      <c r="L2262" t="s">
        <v>3500</v>
      </c>
      <c r="M2262" t="s">
        <v>120</v>
      </c>
      <c r="N2262">
        <v>5</v>
      </c>
      <c r="P2262" t="s">
        <v>27</v>
      </c>
      <c r="Q2262" t="s">
        <v>3501</v>
      </c>
      <c r="S2262" t="s">
        <v>29</v>
      </c>
    </row>
    <row r="2263" spans="1:19" hidden="1" x14ac:dyDescent="0.2">
      <c r="A2263">
        <v>1138</v>
      </c>
      <c r="B2263" t="s">
        <v>3499</v>
      </c>
      <c r="C2263" t="s">
        <v>20</v>
      </c>
      <c r="D2263">
        <v>5.99</v>
      </c>
      <c r="E2263">
        <v>20</v>
      </c>
      <c r="F2263" t="s">
        <v>3414</v>
      </c>
      <c r="G2263" t="s">
        <v>55</v>
      </c>
      <c r="H2263" t="s">
        <v>46</v>
      </c>
      <c r="I2263" t="s">
        <v>3077</v>
      </c>
      <c r="K2263"/>
      <c r="L2263" t="s">
        <v>3500</v>
      </c>
      <c r="M2263" t="s">
        <v>120</v>
      </c>
      <c r="N2263">
        <v>5</v>
      </c>
      <c r="P2263" t="s">
        <v>27</v>
      </c>
      <c r="Q2263" t="s">
        <v>3501</v>
      </c>
      <c r="S2263" t="s">
        <v>29</v>
      </c>
    </row>
    <row r="2264" spans="1:19" hidden="1" x14ac:dyDescent="0.2">
      <c r="A2264">
        <v>1138</v>
      </c>
      <c r="B2264" t="s">
        <v>3499</v>
      </c>
      <c r="C2264" t="s">
        <v>20</v>
      </c>
      <c r="D2264">
        <v>5.97</v>
      </c>
      <c r="E2264" t="s">
        <v>3078</v>
      </c>
      <c r="F2264" t="s">
        <v>3502</v>
      </c>
      <c r="G2264" t="s">
        <v>31</v>
      </c>
      <c r="H2264" t="s">
        <v>46</v>
      </c>
      <c r="I2264" t="s">
        <v>3080</v>
      </c>
      <c r="K2264"/>
      <c r="L2264" t="s">
        <v>3500</v>
      </c>
      <c r="M2264" t="s">
        <v>120</v>
      </c>
      <c r="N2264">
        <v>5</v>
      </c>
      <c r="P2264" t="s">
        <v>27</v>
      </c>
      <c r="Q2264" t="s">
        <v>3501</v>
      </c>
      <c r="S2264" t="s">
        <v>29</v>
      </c>
    </row>
    <row r="2265" spans="1:19" hidden="1" x14ac:dyDescent="0.2">
      <c r="A2265">
        <v>1139</v>
      </c>
      <c r="B2265" t="s">
        <v>3503</v>
      </c>
      <c r="C2265" t="s">
        <v>20</v>
      </c>
      <c r="D2265">
        <v>5.56</v>
      </c>
      <c r="E2265">
        <v>25</v>
      </c>
      <c r="F2265" t="s">
        <v>3414</v>
      </c>
      <c r="G2265" t="s">
        <v>31</v>
      </c>
      <c r="H2265" t="s">
        <v>46</v>
      </c>
      <c r="I2265" t="s">
        <v>3074</v>
      </c>
      <c r="K2265"/>
      <c r="L2265" t="s">
        <v>3504</v>
      </c>
      <c r="M2265" t="s">
        <v>120</v>
      </c>
      <c r="N2265">
        <v>5</v>
      </c>
      <c r="P2265" t="s">
        <v>27</v>
      </c>
      <c r="Q2265" t="s">
        <v>3505</v>
      </c>
      <c r="S2265" t="s">
        <v>29</v>
      </c>
    </row>
    <row r="2266" spans="1:19" hidden="1" x14ac:dyDescent="0.2">
      <c r="A2266">
        <v>1139</v>
      </c>
      <c r="B2266" t="s">
        <v>3503</v>
      </c>
      <c r="C2266" t="s">
        <v>20</v>
      </c>
      <c r="D2266">
        <v>5.7</v>
      </c>
      <c r="E2266">
        <v>20</v>
      </c>
      <c r="F2266" t="s">
        <v>3079</v>
      </c>
      <c r="G2266" t="s">
        <v>55</v>
      </c>
      <c r="H2266" t="s">
        <v>46</v>
      </c>
      <c r="I2266" t="s">
        <v>3077</v>
      </c>
      <c r="K2266"/>
      <c r="L2266" t="s">
        <v>3504</v>
      </c>
      <c r="M2266" t="s">
        <v>120</v>
      </c>
      <c r="N2266">
        <v>5</v>
      </c>
      <c r="P2266" t="s">
        <v>27</v>
      </c>
      <c r="Q2266" t="s">
        <v>3505</v>
      </c>
      <c r="S2266" t="s">
        <v>29</v>
      </c>
    </row>
    <row r="2267" spans="1:19" hidden="1" x14ac:dyDescent="0.2">
      <c r="A2267">
        <v>1139</v>
      </c>
      <c r="B2267" t="s">
        <v>3503</v>
      </c>
      <c r="C2267" t="s">
        <v>20</v>
      </c>
      <c r="D2267">
        <v>5.7</v>
      </c>
      <c r="E2267" t="s">
        <v>3078</v>
      </c>
      <c r="F2267" t="s">
        <v>3081</v>
      </c>
      <c r="G2267" t="s">
        <v>31</v>
      </c>
      <c r="H2267" t="s">
        <v>46</v>
      </c>
      <c r="I2267" t="s">
        <v>3080</v>
      </c>
      <c r="K2267"/>
      <c r="L2267" t="s">
        <v>3504</v>
      </c>
      <c r="M2267" t="s">
        <v>120</v>
      </c>
      <c r="N2267">
        <v>5</v>
      </c>
      <c r="P2267" t="s">
        <v>27</v>
      </c>
      <c r="Q2267" t="s">
        <v>3505</v>
      </c>
      <c r="S2267" t="s">
        <v>29</v>
      </c>
    </row>
    <row r="2268" spans="1:19" hidden="1" x14ac:dyDescent="0.2">
      <c r="A2268">
        <v>1139</v>
      </c>
      <c r="B2268" t="s">
        <v>3503</v>
      </c>
      <c r="C2268" t="s">
        <v>20</v>
      </c>
      <c r="D2268">
        <v>6</v>
      </c>
      <c r="E2268">
        <v>5.4</v>
      </c>
      <c r="F2268" t="s">
        <v>3081</v>
      </c>
      <c r="G2268" t="s">
        <v>55</v>
      </c>
      <c r="H2268" t="s">
        <v>46</v>
      </c>
      <c r="I2268" t="s">
        <v>3082</v>
      </c>
      <c r="J2268" t="s">
        <v>43</v>
      </c>
      <c r="K2268"/>
      <c r="L2268" t="s">
        <v>3504</v>
      </c>
      <c r="M2268" t="s">
        <v>120</v>
      </c>
      <c r="N2268">
        <v>5</v>
      </c>
      <c r="P2268" t="s">
        <v>27</v>
      </c>
      <c r="Q2268" t="s">
        <v>3505</v>
      </c>
      <c r="S2268" t="s">
        <v>29</v>
      </c>
    </row>
    <row r="2269" spans="1:19" hidden="1" x14ac:dyDescent="0.2">
      <c r="A2269">
        <v>1139</v>
      </c>
      <c r="B2269" t="s">
        <v>3503</v>
      </c>
      <c r="C2269" t="s">
        <v>20</v>
      </c>
      <c r="D2269">
        <v>5.81</v>
      </c>
      <c r="E2269">
        <v>20</v>
      </c>
      <c r="F2269" t="s">
        <v>3081</v>
      </c>
      <c r="G2269" t="s">
        <v>55</v>
      </c>
      <c r="H2269" t="s">
        <v>46</v>
      </c>
      <c r="I2269" t="s">
        <v>3082</v>
      </c>
      <c r="J2269" t="s">
        <v>43</v>
      </c>
      <c r="K2269"/>
      <c r="L2269" t="s">
        <v>3504</v>
      </c>
      <c r="M2269" t="s">
        <v>120</v>
      </c>
      <c r="N2269">
        <v>5</v>
      </c>
      <c r="P2269" t="s">
        <v>27</v>
      </c>
      <c r="Q2269" t="s">
        <v>3505</v>
      </c>
      <c r="S2269" t="s">
        <v>29</v>
      </c>
    </row>
    <row r="2270" spans="1:19" hidden="1" x14ac:dyDescent="0.2">
      <c r="A2270">
        <v>1139</v>
      </c>
      <c r="B2270" t="s">
        <v>3503</v>
      </c>
      <c r="C2270" t="s">
        <v>20</v>
      </c>
      <c r="D2270">
        <v>5.6</v>
      </c>
      <c r="E2270">
        <v>35</v>
      </c>
      <c r="F2270" t="s">
        <v>3081</v>
      </c>
      <c r="G2270" t="s">
        <v>55</v>
      </c>
      <c r="H2270" t="s">
        <v>46</v>
      </c>
      <c r="I2270" t="s">
        <v>3082</v>
      </c>
      <c r="J2270" t="s">
        <v>43</v>
      </c>
      <c r="K2270"/>
      <c r="L2270" t="s">
        <v>3504</v>
      </c>
      <c r="M2270" t="s">
        <v>120</v>
      </c>
      <c r="N2270">
        <v>5</v>
      </c>
      <c r="P2270" t="s">
        <v>27</v>
      </c>
      <c r="Q2270" t="s">
        <v>3505</v>
      </c>
      <c r="S2270" t="s">
        <v>29</v>
      </c>
    </row>
    <row r="2271" spans="1:19" hidden="1" x14ac:dyDescent="0.2">
      <c r="A2271">
        <v>1140</v>
      </c>
      <c r="B2271" t="s">
        <v>3506</v>
      </c>
      <c r="C2271" t="s">
        <v>20</v>
      </c>
      <c r="D2271">
        <v>5.87</v>
      </c>
      <c r="E2271">
        <v>25</v>
      </c>
      <c r="F2271" t="s">
        <v>3414</v>
      </c>
      <c r="G2271" t="s">
        <v>31</v>
      </c>
      <c r="H2271" t="s">
        <v>46</v>
      </c>
      <c r="I2271" t="s">
        <v>3074</v>
      </c>
      <c r="K2271"/>
      <c r="L2271" t="s">
        <v>3507</v>
      </c>
      <c r="M2271" t="s">
        <v>120</v>
      </c>
      <c r="N2271">
        <v>5</v>
      </c>
      <c r="P2271" t="s">
        <v>27</v>
      </c>
      <c r="Q2271" t="s">
        <v>3508</v>
      </c>
      <c r="S2271" t="s">
        <v>29</v>
      </c>
    </row>
    <row r="2272" spans="1:19" hidden="1" x14ac:dyDescent="0.2">
      <c r="A2272">
        <v>1140</v>
      </c>
      <c r="B2272" t="s">
        <v>3506</v>
      </c>
      <c r="C2272" t="s">
        <v>20</v>
      </c>
      <c r="D2272">
        <v>6.02</v>
      </c>
      <c r="E2272">
        <v>20</v>
      </c>
      <c r="F2272" t="s">
        <v>3414</v>
      </c>
      <c r="G2272" t="s">
        <v>55</v>
      </c>
      <c r="H2272" t="s">
        <v>46</v>
      </c>
      <c r="I2272" t="s">
        <v>3077</v>
      </c>
      <c r="K2272"/>
      <c r="L2272" t="s">
        <v>3507</v>
      </c>
      <c r="M2272" t="s">
        <v>120</v>
      </c>
      <c r="N2272">
        <v>5</v>
      </c>
      <c r="P2272" t="s">
        <v>27</v>
      </c>
      <c r="Q2272" t="s">
        <v>3508</v>
      </c>
      <c r="S2272" t="s">
        <v>29</v>
      </c>
    </row>
    <row r="2273" spans="1:19" hidden="1" x14ac:dyDescent="0.2">
      <c r="A2273">
        <v>1140</v>
      </c>
      <c r="B2273" t="s">
        <v>3506</v>
      </c>
      <c r="C2273" t="s">
        <v>20</v>
      </c>
      <c r="D2273">
        <v>6.02</v>
      </c>
      <c r="E2273" t="s">
        <v>3078</v>
      </c>
      <c r="F2273" t="s">
        <v>3502</v>
      </c>
      <c r="G2273" t="s">
        <v>31</v>
      </c>
      <c r="H2273" t="s">
        <v>46</v>
      </c>
      <c r="I2273" t="s">
        <v>3080</v>
      </c>
      <c r="K2273"/>
      <c r="L2273" t="s">
        <v>3507</v>
      </c>
      <c r="M2273" t="s">
        <v>120</v>
      </c>
      <c r="N2273">
        <v>5</v>
      </c>
      <c r="P2273" t="s">
        <v>27</v>
      </c>
      <c r="Q2273" t="s">
        <v>3508</v>
      </c>
      <c r="S2273" t="s">
        <v>29</v>
      </c>
    </row>
    <row r="2274" spans="1:19" hidden="1" x14ac:dyDescent="0.2">
      <c r="A2274">
        <v>1141</v>
      </c>
      <c r="B2274" t="s">
        <v>3509</v>
      </c>
      <c r="C2274" t="s">
        <v>20</v>
      </c>
      <c r="D2274">
        <v>5</v>
      </c>
      <c r="E2274">
        <v>25</v>
      </c>
      <c r="F2274" t="s">
        <v>66</v>
      </c>
      <c r="G2274" t="s">
        <v>71</v>
      </c>
      <c r="H2274" t="s">
        <v>46</v>
      </c>
      <c r="I2274" t="s">
        <v>305</v>
      </c>
      <c r="K2274"/>
      <c r="L2274" t="s">
        <v>3510</v>
      </c>
      <c r="M2274" t="s">
        <v>26</v>
      </c>
      <c r="N2274">
        <v>2</v>
      </c>
      <c r="P2274" t="s">
        <v>27</v>
      </c>
      <c r="Q2274" t="s">
        <v>3511</v>
      </c>
      <c r="S2274" t="s">
        <v>29</v>
      </c>
    </row>
    <row r="2275" spans="1:19" hidden="1" x14ac:dyDescent="0.2">
      <c r="A2275">
        <v>1142</v>
      </c>
      <c r="B2275" t="s">
        <v>3512</v>
      </c>
      <c r="C2275" t="s">
        <v>20</v>
      </c>
      <c r="D2275">
        <v>6.3</v>
      </c>
      <c r="I2275" t="s">
        <v>3513</v>
      </c>
      <c r="K2275"/>
      <c r="L2275" t="s">
        <v>3514</v>
      </c>
      <c r="M2275" t="s">
        <v>120</v>
      </c>
      <c r="N2275">
        <v>5</v>
      </c>
      <c r="P2275" t="s">
        <v>27</v>
      </c>
      <c r="Q2275" t="s">
        <v>3515</v>
      </c>
      <c r="S2275" t="s">
        <v>29</v>
      </c>
    </row>
    <row r="2276" spans="1:19" hidden="1" x14ac:dyDescent="0.2">
      <c r="A2276">
        <v>1143</v>
      </c>
      <c r="B2276" t="s">
        <v>3516</v>
      </c>
      <c r="C2276" t="s">
        <v>20</v>
      </c>
      <c r="D2276">
        <v>6.51</v>
      </c>
      <c r="E2276">
        <v>20</v>
      </c>
      <c r="G2276" t="s">
        <v>55</v>
      </c>
      <c r="H2276" t="s">
        <v>46</v>
      </c>
      <c r="I2276" t="s">
        <v>3077</v>
      </c>
      <c r="K2276"/>
      <c r="L2276" t="s">
        <v>3517</v>
      </c>
      <c r="M2276" t="s">
        <v>26</v>
      </c>
      <c r="N2276">
        <v>2</v>
      </c>
      <c r="P2276" t="s">
        <v>27</v>
      </c>
      <c r="Q2276" t="s">
        <v>3518</v>
      </c>
      <c r="S2276" t="s">
        <v>29</v>
      </c>
    </row>
    <row r="2277" spans="1:19" hidden="1" x14ac:dyDescent="0.2">
      <c r="A2277">
        <v>1144</v>
      </c>
      <c r="B2277" t="s">
        <v>3519</v>
      </c>
      <c r="C2277" t="s">
        <v>20</v>
      </c>
      <c r="D2277">
        <v>10.35</v>
      </c>
      <c r="E2277">
        <v>5.4</v>
      </c>
      <c r="F2277" t="s">
        <v>3081</v>
      </c>
      <c r="G2277" t="s">
        <v>55</v>
      </c>
      <c r="H2277" t="s">
        <v>46</v>
      </c>
      <c r="I2277" t="s">
        <v>3082</v>
      </c>
      <c r="J2277" t="s">
        <v>43</v>
      </c>
      <c r="K2277"/>
      <c r="L2277" t="s">
        <v>3520</v>
      </c>
      <c r="M2277" t="s">
        <v>26</v>
      </c>
      <c r="N2277">
        <v>2</v>
      </c>
      <c r="P2277" t="s">
        <v>27</v>
      </c>
      <c r="Q2277" t="s">
        <v>3521</v>
      </c>
      <c r="S2277" t="s">
        <v>29</v>
      </c>
    </row>
    <row r="2278" spans="1:19" hidden="1" x14ac:dyDescent="0.2">
      <c r="A2278">
        <v>1144</v>
      </c>
      <c r="B2278" t="s">
        <v>3519</v>
      </c>
      <c r="C2278" t="s">
        <v>20</v>
      </c>
      <c r="D2278">
        <v>9.89</v>
      </c>
      <c r="E2278">
        <v>20</v>
      </c>
      <c r="F2278" t="s">
        <v>3081</v>
      </c>
      <c r="G2278" t="s">
        <v>55</v>
      </c>
      <c r="H2278" t="s">
        <v>46</v>
      </c>
      <c r="I2278" t="s">
        <v>3082</v>
      </c>
      <c r="J2278" t="s">
        <v>43</v>
      </c>
      <c r="K2278"/>
      <c r="L2278" t="s">
        <v>3520</v>
      </c>
      <c r="M2278" t="s">
        <v>26</v>
      </c>
      <c r="N2278">
        <v>2</v>
      </c>
      <c r="P2278" t="s">
        <v>27</v>
      </c>
      <c r="Q2278" t="s">
        <v>3521</v>
      </c>
      <c r="S2278" t="s">
        <v>29</v>
      </c>
    </row>
    <row r="2279" spans="1:19" hidden="1" x14ac:dyDescent="0.2">
      <c r="A2279">
        <v>1144</v>
      </c>
      <c r="B2279" t="s">
        <v>3519</v>
      </c>
      <c r="C2279" t="s">
        <v>20</v>
      </c>
      <c r="D2279">
        <v>9.48</v>
      </c>
      <c r="E2279">
        <v>35</v>
      </c>
      <c r="F2279" t="s">
        <v>3081</v>
      </c>
      <c r="G2279" t="s">
        <v>55</v>
      </c>
      <c r="H2279" t="s">
        <v>46</v>
      </c>
      <c r="I2279" t="s">
        <v>3082</v>
      </c>
      <c r="J2279" t="s">
        <v>43</v>
      </c>
      <c r="K2279"/>
      <c r="L2279" t="s">
        <v>3520</v>
      </c>
      <c r="M2279" t="s">
        <v>26</v>
      </c>
      <c r="N2279">
        <v>2</v>
      </c>
      <c r="P2279" t="s">
        <v>27</v>
      </c>
      <c r="Q2279" t="s">
        <v>3521</v>
      </c>
      <c r="S2279" t="s">
        <v>29</v>
      </c>
    </row>
    <row r="2280" spans="1:19" hidden="1" x14ac:dyDescent="0.2">
      <c r="A2280">
        <v>1145</v>
      </c>
      <c r="B2280" t="s">
        <v>3522</v>
      </c>
      <c r="C2280" t="s">
        <v>20</v>
      </c>
      <c r="D2280">
        <v>11.53</v>
      </c>
      <c r="E2280">
        <v>25</v>
      </c>
      <c r="F2280" t="s">
        <v>62</v>
      </c>
      <c r="G2280" t="s">
        <v>63</v>
      </c>
      <c r="H2280" t="s">
        <v>46</v>
      </c>
      <c r="I2280" t="s">
        <v>914</v>
      </c>
      <c r="K2280"/>
      <c r="L2280" t="s">
        <v>3523</v>
      </c>
      <c r="M2280" t="s">
        <v>26</v>
      </c>
      <c r="N2280">
        <v>2</v>
      </c>
      <c r="P2280" t="s">
        <v>27</v>
      </c>
      <c r="Q2280" t="s">
        <v>3524</v>
      </c>
      <c r="S2280" t="s">
        <v>29</v>
      </c>
    </row>
    <row r="2281" spans="1:19" hidden="1" x14ac:dyDescent="0.2">
      <c r="A2281">
        <v>1146</v>
      </c>
      <c r="B2281" t="s">
        <v>3525</v>
      </c>
      <c r="C2281" t="s">
        <v>20</v>
      </c>
      <c r="D2281">
        <v>-0.44</v>
      </c>
      <c r="E2281">
        <v>25</v>
      </c>
      <c r="F2281" t="s">
        <v>3324</v>
      </c>
      <c r="G2281" t="s">
        <v>75</v>
      </c>
      <c r="H2281" t="s">
        <v>23</v>
      </c>
      <c r="I2281" t="s">
        <v>3241</v>
      </c>
      <c r="K2281"/>
      <c r="L2281" t="s">
        <v>3526</v>
      </c>
      <c r="M2281" t="s">
        <v>120</v>
      </c>
      <c r="N2281">
        <v>5</v>
      </c>
      <c r="P2281" t="s">
        <v>27</v>
      </c>
      <c r="Q2281" t="s">
        <v>3527</v>
      </c>
      <c r="S2281" t="s">
        <v>29</v>
      </c>
    </row>
    <row r="2282" spans="1:19" hidden="1" x14ac:dyDescent="0.2">
      <c r="A2282">
        <v>1147</v>
      </c>
      <c r="B2282" t="s">
        <v>3528</v>
      </c>
      <c r="C2282" t="s">
        <v>20</v>
      </c>
      <c r="D2282">
        <v>2.97</v>
      </c>
      <c r="E2282">
        <v>25</v>
      </c>
      <c r="F2282" t="s">
        <v>3324</v>
      </c>
      <c r="G2282" t="s">
        <v>75</v>
      </c>
      <c r="H2282" t="s">
        <v>46</v>
      </c>
      <c r="I2282" t="s">
        <v>3241</v>
      </c>
      <c r="K2282"/>
      <c r="L2282" t="s">
        <v>3529</v>
      </c>
      <c r="M2282" t="s">
        <v>120</v>
      </c>
      <c r="N2282">
        <v>5</v>
      </c>
      <c r="P2282" t="s">
        <v>27</v>
      </c>
      <c r="Q2282" t="s">
        <v>3530</v>
      </c>
      <c r="S2282" t="s">
        <v>29</v>
      </c>
    </row>
    <row r="2283" spans="1:19" hidden="1" x14ac:dyDescent="0.2">
      <c r="A2283">
        <v>1147</v>
      </c>
      <c r="B2283" t="s">
        <v>3528</v>
      </c>
      <c r="C2283" t="s">
        <v>20</v>
      </c>
      <c r="D2283">
        <v>3</v>
      </c>
      <c r="E2283">
        <v>20</v>
      </c>
      <c r="F2283" t="s">
        <v>3324</v>
      </c>
      <c r="G2283" t="s">
        <v>55</v>
      </c>
      <c r="H2283" t="s">
        <v>23</v>
      </c>
      <c r="I2283" t="s">
        <v>3077</v>
      </c>
      <c r="K2283"/>
      <c r="L2283" t="s">
        <v>3529</v>
      </c>
      <c r="M2283" t="s">
        <v>120</v>
      </c>
      <c r="N2283">
        <v>5</v>
      </c>
      <c r="P2283" t="s">
        <v>27</v>
      </c>
      <c r="Q2283" t="s">
        <v>3530</v>
      </c>
      <c r="S2283" t="s">
        <v>29</v>
      </c>
    </row>
    <row r="2284" spans="1:19" hidden="1" x14ac:dyDescent="0.2">
      <c r="A2284">
        <v>1148</v>
      </c>
      <c r="B2284" t="s">
        <v>3531</v>
      </c>
      <c r="C2284" t="s">
        <v>20</v>
      </c>
      <c r="D2284">
        <v>3.8</v>
      </c>
      <c r="E2284">
        <v>20</v>
      </c>
      <c r="F2284" t="s">
        <v>3532</v>
      </c>
      <c r="G2284" t="s">
        <v>31</v>
      </c>
      <c r="H2284" t="s">
        <v>46</v>
      </c>
      <c r="I2284" t="s">
        <v>3533</v>
      </c>
      <c r="K2284"/>
      <c r="L2284" t="s">
        <v>3534</v>
      </c>
      <c r="M2284" t="s">
        <v>26</v>
      </c>
      <c r="N2284">
        <v>2</v>
      </c>
      <c r="P2284" t="s">
        <v>27</v>
      </c>
      <c r="Q2284" t="s">
        <v>3535</v>
      </c>
      <c r="S2284" t="s">
        <v>29</v>
      </c>
    </row>
    <row r="2285" spans="1:19" hidden="1" x14ac:dyDescent="0.2">
      <c r="A2285">
        <v>1148</v>
      </c>
      <c r="B2285" t="s">
        <v>3531</v>
      </c>
      <c r="C2285" t="s">
        <v>73</v>
      </c>
      <c r="D2285">
        <v>12.8</v>
      </c>
      <c r="E2285">
        <v>20</v>
      </c>
      <c r="F2285" t="s">
        <v>3532</v>
      </c>
      <c r="G2285" t="s">
        <v>31</v>
      </c>
      <c r="H2285" t="s">
        <v>23</v>
      </c>
      <c r="I2285" t="s">
        <v>3533</v>
      </c>
      <c r="K2285"/>
      <c r="L2285" t="s">
        <v>3534</v>
      </c>
      <c r="M2285" t="s">
        <v>26</v>
      </c>
      <c r="N2285">
        <v>2</v>
      </c>
      <c r="P2285" t="s">
        <v>27</v>
      </c>
      <c r="Q2285" t="s">
        <v>3535</v>
      </c>
      <c r="S2285" t="s">
        <v>29</v>
      </c>
    </row>
    <row r="2286" spans="1:19" hidden="1" x14ac:dyDescent="0.2">
      <c r="A2286">
        <v>1148</v>
      </c>
      <c r="B2286" t="s">
        <v>3531</v>
      </c>
      <c r="C2286" t="s">
        <v>20</v>
      </c>
      <c r="D2286">
        <v>3.76</v>
      </c>
      <c r="E2286">
        <v>25</v>
      </c>
      <c r="F2286" t="s">
        <v>3532</v>
      </c>
      <c r="I2286" t="s">
        <v>2474</v>
      </c>
      <c r="K2286"/>
      <c r="L2286" t="s">
        <v>3534</v>
      </c>
      <c r="M2286" t="s">
        <v>26</v>
      </c>
      <c r="N2286">
        <v>2</v>
      </c>
      <c r="P2286" t="s">
        <v>27</v>
      </c>
      <c r="Q2286" t="s">
        <v>3535</v>
      </c>
      <c r="S2286" t="s">
        <v>29</v>
      </c>
    </row>
    <row r="2287" spans="1:19" hidden="1" x14ac:dyDescent="0.2">
      <c r="A2287">
        <v>1148</v>
      </c>
      <c r="B2287" t="s">
        <v>3531</v>
      </c>
      <c r="C2287" t="s">
        <v>20</v>
      </c>
      <c r="D2287">
        <v>4.13</v>
      </c>
      <c r="E2287">
        <v>5</v>
      </c>
      <c r="F2287" t="s">
        <v>1694</v>
      </c>
      <c r="G2287" t="s">
        <v>31</v>
      </c>
      <c r="H2287" t="s">
        <v>46</v>
      </c>
      <c r="I2287" t="s">
        <v>3536</v>
      </c>
      <c r="J2287" t="s">
        <v>43</v>
      </c>
      <c r="K2287"/>
      <c r="L2287" t="s">
        <v>3534</v>
      </c>
      <c r="M2287" t="s">
        <v>26</v>
      </c>
      <c r="N2287">
        <v>2</v>
      </c>
      <c r="P2287" t="s">
        <v>27</v>
      </c>
      <c r="Q2287" t="s">
        <v>3535</v>
      </c>
      <c r="S2287" t="s">
        <v>29</v>
      </c>
    </row>
    <row r="2288" spans="1:19" hidden="1" x14ac:dyDescent="0.2">
      <c r="A2288">
        <v>1148</v>
      </c>
      <c r="B2288" t="s">
        <v>3531</v>
      </c>
      <c r="C2288" t="s">
        <v>20</v>
      </c>
      <c r="D2288">
        <v>4</v>
      </c>
      <c r="E2288">
        <v>15</v>
      </c>
      <c r="F2288" t="s">
        <v>1694</v>
      </c>
      <c r="G2288" t="s">
        <v>31</v>
      </c>
      <c r="H2288" t="s">
        <v>46</v>
      </c>
      <c r="I2288" t="s">
        <v>3536</v>
      </c>
      <c r="J2288" t="s">
        <v>43</v>
      </c>
      <c r="K2288"/>
      <c r="L2288" t="s">
        <v>3534</v>
      </c>
      <c r="M2288" t="s">
        <v>26</v>
      </c>
      <c r="N2288">
        <v>2</v>
      </c>
      <c r="P2288" t="s">
        <v>27</v>
      </c>
      <c r="Q2288" t="s">
        <v>3535</v>
      </c>
      <c r="S2288" t="s">
        <v>29</v>
      </c>
    </row>
    <row r="2289" spans="1:19" hidden="1" x14ac:dyDescent="0.2">
      <c r="A2289">
        <v>1148</v>
      </c>
      <c r="B2289" t="s">
        <v>3531</v>
      </c>
      <c r="C2289" t="s">
        <v>20</v>
      </c>
      <c r="D2289">
        <v>3.84</v>
      </c>
      <c r="E2289">
        <v>25</v>
      </c>
      <c r="F2289" t="s">
        <v>1694</v>
      </c>
      <c r="G2289" t="s">
        <v>31</v>
      </c>
      <c r="H2289" t="s">
        <v>46</v>
      </c>
      <c r="I2289" t="s">
        <v>3536</v>
      </c>
      <c r="J2289" t="s">
        <v>43</v>
      </c>
      <c r="K2289"/>
      <c r="L2289" t="s">
        <v>3534</v>
      </c>
      <c r="M2289" t="s">
        <v>26</v>
      </c>
      <c r="N2289">
        <v>2</v>
      </c>
      <c r="P2289" t="s">
        <v>27</v>
      </c>
      <c r="Q2289" t="s">
        <v>3535</v>
      </c>
      <c r="S2289" t="s">
        <v>29</v>
      </c>
    </row>
    <row r="2290" spans="1:19" hidden="1" x14ac:dyDescent="0.2">
      <c r="A2290">
        <v>1148</v>
      </c>
      <c r="B2290" t="s">
        <v>3531</v>
      </c>
      <c r="C2290" t="s">
        <v>20</v>
      </c>
      <c r="D2290">
        <v>3.76</v>
      </c>
      <c r="E2290">
        <v>30</v>
      </c>
      <c r="F2290" t="s">
        <v>1694</v>
      </c>
      <c r="G2290" t="s">
        <v>31</v>
      </c>
      <c r="H2290" t="s">
        <v>46</v>
      </c>
      <c r="I2290" t="s">
        <v>3536</v>
      </c>
      <c r="J2290" t="s">
        <v>43</v>
      </c>
      <c r="K2290"/>
      <c r="L2290" t="s">
        <v>3534</v>
      </c>
      <c r="M2290" t="s">
        <v>26</v>
      </c>
      <c r="N2290">
        <v>2</v>
      </c>
      <c r="P2290" t="s">
        <v>27</v>
      </c>
      <c r="Q2290" t="s">
        <v>3535</v>
      </c>
      <c r="S2290" t="s">
        <v>29</v>
      </c>
    </row>
    <row r="2291" spans="1:19" hidden="1" x14ac:dyDescent="0.2">
      <c r="A2291">
        <v>1148</v>
      </c>
      <c r="B2291" t="s">
        <v>3531</v>
      </c>
      <c r="C2291" t="s">
        <v>20</v>
      </c>
      <c r="D2291">
        <v>3.57</v>
      </c>
      <c r="E2291">
        <v>40</v>
      </c>
      <c r="F2291" t="s">
        <v>1694</v>
      </c>
      <c r="G2291" t="s">
        <v>31</v>
      </c>
      <c r="H2291" t="s">
        <v>46</v>
      </c>
      <c r="I2291" t="s">
        <v>3536</v>
      </c>
      <c r="J2291" t="s">
        <v>43</v>
      </c>
      <c r="K2291"/>
      <c r="L2291" t="s">
        <v>3534</v>
      </c>
      <c r="M2291" t="s">
        <v>26</v>
      </c>
      <c r="N2291">
        <v>2</v>
      </c>
      <c r="P2291" t="s">
        <v>27</v>
      </c>
      <c r="Q2291" t="s">
        <v>3535</v>
      </c>
      <c r="S2291" t="s">
        <v>29</v>
      </c>
    </row>
    <row r="2292" spans="1:19" hidden="1" x14ac:dyDescent="0.2">
      <c r="A2292">
        <v>1148</v>
      </c>
      <c r="B2292" t="s">
        <v>3531</v>
      </c>
      <c r="C2292" t="s">
        <v>20</v>
      </c>
      <c r="D2292">
        <v>3.42</v>
      </c>
      <c r="E2292">
        <v>50</v>
      </c>
      <c r="F2292" t="s">
        <v>1694</v>
      </c>
      <c r="G2292" t="s">
        <v>31</v>
      </c>
      <c r="H2292" t="s">
        <v>46</v>
      </c>
      <c r="I2292" t="s">
        <v>3536</v>
      </c>
      <c r="J2292" t="s">
        <v>43</v>
      </c>
      <c r="K2292"/>
      <c r="L2292" t="s">
        <v>3534</v>
      </c>
      <c r="M2292" t="s">
        <v>26</v>
      </c>
      <c r="N2292">
        <v>2</v>
      </c>
      <c r="P2292" t="s">
        <v>27</v>
      </c>
      <c r="Q2292" t="s">
        <v>3535</v>
      </c>
      <c r="S2292" t="s">
        <v>29</v>
      </c>
    </row>
    <row r="2293" spans="1:19" hidden="1" x14ac:dyDescent="0.2">
      <c r="A2293">
        <v>1148</v>
      </c>
      <c r="B2293" t="s">
        <v>3531</v>
      </c>
      <c r="C2293" t="s">
        <v>20</v>
      </c>
      <c r="D2293">
        <v>3.25</v>
      </c>
      <c r="E2293">
        <v>60</v>
      </c>
      <c r="F2293" t="s">
        <v>1694</v>
      </c>
      <c r="G2293" t="s">
        <v>31</v>
      </c>
      <c r="H2293" t="s">
        <v>46</v>
      </c>
      <c r="I2293" t="s">
        <v>3536</v>
      </c>
      <c r="J2293" t="s">
        <v>43</v>
      </c>
      <c r="K2293"/>
      <c r="L2293" t="s">
        <v>3534</v>
      </c>
      <c r="M2293" t="s">
        <v>26</v>
      </c>
      <c r="N2293">
        <v>2</v>
      </c>
      <c r="P2293" t="s">
        <v>27</v>
      </c>
      <c r="Q2293" t="s">
        <v>3535</v>
      </c>
      <c r="S2293" t="s">
        <v>29</v>
      </c>
    </row>
    <row r="2294" spans="1:19" hidden="1" x14ac:dyDescent="0.2">
      <c r="A2294">
        <v>1148</v>
      </c>
      <c r="B2294" t="s">
        <v>3531</v>
      </c>
      <c r="C2294" t="s">
        <v>20</v>
      </c>
      <c r="D2294">
        <v>3.7610000000000001</v>
      </c>
      <c r="E2294">
        <v>25</v>
      </c>
      <c r="F2294" t="s">
        <v>3537</v>
      </c>
      <c r="G2294" t="s">
        <v>31</v>
      </c>
      <c r="I2294" t="s">
        <v>2474</v>
      </c>
      <c r="K2294"/>
      <c r="L2294" t="s">
        <v>3534</v>
      </c>
      <c r="M2294" t="s">
        <v>26</v>
      </c>
      <c r="N2294">
        <v>2</v>
      </c>
      <c r="P2294" t="s">
        <v>27</v>
      </c>
      <c r="Q2294" t="s">
        <v>3535</v>
      </c>
      <c r="S2294" t="s">
        <v>29</v>
      </c>
    </row>
    <row r="2295" spans="1:19" hidden="1" x14ac:dyDescent="0.2">
      <c r="A2295">
        <v>1149</v>
      </c>
      <c r="B2295" t="s">
        <v>3538</v>
      </c>
      <c r="C2295" t="s">
        <v>20</v>
      </c>
      <c r="D2295">
        <v>3.8</v>
      </c>
      <c r="E2295">
        <v>20</v>
      </c>
      <c r="F2295" t="s">
        <v>3532</v>
      </c>
      <c r="G2295" t="s">
        <v>31</v>
      </c>
      <c r="H2295" t="s">
        <v>46</v>
      </c>
      <c r="I2295" t="s">
        <v>3533</v>
      </c>
      <c r="K2295"/>
      <c r="L2295" t="s">
        <v>3539</v>
      </c>
      <c r="M2295" t="s">
        <v>26</v>
      </c>
      <c r="N2295">
        <v>2</v>
      </c>
      <c r="P2295" t="s">
        <v>27</v>
      </c>
      <c r="Q2295" t="s">
        <v>3540</v>
      </c>
      <c r="S2295" t="s">
        <v>29</v>
      </c>
    </row>
    <row r="2296" spans="1:19" hidden="1" x14ac:dyDescent="0.2">
      <c r="A2296">
        <v>1149</v>
      </c>
      <c r="B2296" t="s">
        <v>3538</v>
      </c>
      <c r="C2296" t="s">
        <v>73</v>
      </c>
      <c r="D2296">
        <v>13.1</v>
      </c>
      <c r="E2296" t="s">
        <v>383</v>
      </c>
      <c r="F2296" t="s">
        <v>3532</v>
      </c>
      <c r="G2296" t="s">
        <v>31</v>
      </c>
      <c r="H2296" t="s">
        <v>23</v>
      </c>
      <c r="I2296" t="s">
        <v>3533</v>
      </c>
      <c r="K2296"/>
      <c r="L2296" t="s">
        <v>3539</v>
      </c>
      <c r="M2296" t="s">
        <v>26</v>
      </c>
      <c r="N2296">
        <v>2</v>
      </c>
      <c r="P2296" t="s">
        <v>27</v>
      </c>
      <c r="Q2296" t="s">
        <v>3540</v>
      </c>
      <c r="S2296" t="s">
        <v>29</v>
      </c>
    </row>
    <row r="2297" spans="1:19" hidden="1" x14ac:dyDescent="0.2">
      <c r="A2297">
        <v>1149</v>
      </c>
      <c r="B2297" t="s">
        <v>3538</v>
      </c>
      <c r="C2297" t="s">
        <v>20</v>
      </c>
      <c r="D2297">
        <v>3.698</v>
      </c>
      <c r="E2297">
        <v>25</v>
      </c>
      <c r="F2297" t="s">
        <v>3541</v>
      </c>
      <c r="G2297" t="s">
        <v>31</v>
      </c>
      <c r="I2297" t="s">
        <v>2474</v>
      </c>
      <c r="K2297"/>
      <c r="L2297" t="s">
        <v>3539</v>
      </c>
      <c r="M2297" t="s">
        <v>26</v>
      </c>
      <c r="N2297">
        <v>2</v>
      </c>
      <c r="P2297" t="s">
        <v>27</v>
      </c>
      <c r="Q2297" t="s">
        <v>3540</v>
      </c>
      <c r="S2297" t="s">
        <v>29</v>
      </c>
    </row>
    <row r="2298" spans="1:19" hidden="1" x14ac:dyDescent="0.2">
      <c r="A2298">
        <v>1150</v>
      </c>
      <c r="B2298" t="s">
        <v>3542</v>
      </c>
      <c r="C2298" t="s">
        <v>20</v>
      </c>
      <c r="D2298">
        <v>4.7699999999999996</v>
      </c>
      <c r="E2298">
        <v>20</v>
      </c>
      <c r="F2298" t="s">
        <v>3532</v>
      </c>
      <c r="G2298" t="s">
        <v>31</v>
      </c>
      <c r="H2298" t="s">
        <v>46</v>
      </c>
      <c r="I2298" t="s">
        <v>3533</v>
      </c>
      <c r="K2298"/>
      <c r="L2298" t="s">
        <v>3543</v>
      </c>
      <c r="M2298" t="s">
        <v>26</v>
      </c>
      <c r="N2298">
        <v>2</v>
      </c>
      <c r="P2298" t="s">
        <v>27</v>
      </c>
      <c r="Q2298" t="s">
        <v>3544</v>
      </c>
      <c r="S2298" t="s">
        <v>29</v>
      </c>
    </row>
    <row r="2299" spans="1:19" hidden="1" x14ac:dyDescent="0.2">
      <c r="A2299">
        <v>1150</v>
      </c>
      <c r="B2299" t="s">
        <v>3542</v>
      </c>
      <c r="C2299" t="s">
        <v>73</v>
      </c>
      <c r="D2299">
        <v>12.2</v>
      </c>
      <c r="E2299" t="s">
        <v>383</v>
      </c>
      <c r="F2299" t="s">
        <v>3532</v>
      </c>
      <c r="G2299" t="s">
        <v>31</v>
      </c>
      <c r="H2299" t="s">
        <v>23</v>
      </c>
      <c r="I2299" t="s">
        <v>3533</v>
      </c>
      <c r="K2299"/>
      <c r="L2299" t="s">
        <v>3543</v>
      </c>
      <c r="M2299" t="s">
        <v>26</v>
      </c>
      <c r="N2299">
        <v>2</v>
      </c>
      <c r="P2299" t="s">
        <v>27</v>
      </c>
      <c r="Q2299" t="s">
        <v>3544</v>
      </c>
      <c r="S2299" t="s">
        <v>29</v>
      </c>
    </row>
    <row r="2300" spans="1:19" hidden="1" x14ac:dyDescent="0.2">
      <c r="A2300">
        <v>1150</v>
      </c>
      <c r="B2300" t="s">
        <v>3542</v>
      </c>
      <c r="C2300" t="s">
        <v>20</v>
      </c>
      <c r="D2300">
        <v>4.53</v>
      </c>
      <c r="E2300">
        <v>25</v>
      </c>
      <c r="F2300" t="s">
        <v>3537</v>
      </c>
      <c r="G2300" t="s">
        <v>31</v>
      </c>
      <c r="I2300" t="s">
        <v>2474</v>
      </c>
      <c r="K2300"/>
      <c r="L2300" t="s">
        <v>3543</v>
      </c>
      <c r="M2300" t="s">
        <v>26</v>
      </c>
      <c r="N2300">
        <v>2</v>
      </c>
      <c r="P2300" t="s">
        <v>27</v>
      </c>
      <c r="Q2300" t="s">
        <v>3544</v>
      </c>
      <c r="S2300" t="s">
        <v>29</v>
      </c>
    </row>
    <row r="2301" spans="1:19" hidden="1" x14ac:dyDescent="0.2">
      <c r="A2301">
        <v>1151</v>
      </c>
      <c r="B2301" t="s">
        <v>3545</v>
      </c>
      <c r="C2301" t="s">
        <v>20</v>
      </c>
      <c r="D2301">
        <v>3.4</v>
      </c>
      <c r="E2301">
        <v>20</v>
      </c>
      <c r="F2301" t="s">
        <v>3532</v>
      </c>
      <c r="G2301" t="s">
        <v>31</v>
      </c>
      <c r="H2301" t="s">
        <v>46</v>
      </c>
      <c r="I2301" t="s">
        <v>3546</v>
      </c>
      <c r="K2301"/>
      <c r="L2301" t="s">
        <v>3547</v>
      </c>
      <c r="M2301" t="s">
        <v>26</v>
      </c>
      <c r="N2301">
        <v>2</v>
      </c>
      <c r="P2301" t="s">
        <v>27</v>
      </c>
      <c r="Q2301" t="s">
        <v>3548</v>
      </c>
      <c r="S2301" t="s">
        <v>29</v>
      </c>
    </row>
    <row r="2302" spans="1:19" hidden="1" x14ac:dyDescent="0.2">
      <c r="A2302">
        <v>1151</v>
      </c>
      <c r="B2302" t="s">
        <v>3545</v>
      </c>
      <c r="C2302" t="s">
        <v>73</v>
      </c>
      <c r="D2302">
        <v>6.95</v>
      </c>
      <c r="E2302">
        <v>20</v>
      </c>
      <c r="F2302" t="s">
        <v>3532</v>
      </c>
      <c r="G2302" t="s">
        <v>31</v>
      </c>
      <c r="H2302" t="s">
        <v>46</v>
      </c>
      <c r="I2302" t="s">
        <v>3546</v>
      </c>
      <c r="K2302"/>
      <c r="L2302" t="s">
        <v>3547</v>
      </c>
      <c r="M2302" t="s">
        <v>26</v>
      </c>
      <c r="N2302">
        <v>2</v>
      </c>
      <c r="P2302" t="s">
        <v>27</v>
      </c>
      <c r="Q2302" t="s">
        <v>3548</v>
      </c>
      <c r="S2302" t="s">
        <v>29</v>
      </c>
    </row>
    <row r="2303" spans="1:19" hidden="1" x14ac:dyDescent="0.2">
      <c r="A2303">
        <v>1152</v>
      </c>
      <c r="B2303" t="s">
        <v>3549</v>
      </c>
      <c r="C2303" t="s">
        <v>20</v>
      </c>
      <c r="D2303">
        <v>4.05</v>
      </c>
      <c r="E2303">
        <v>20</v>
      </c>
      <c r="F2303" t="s">
        <v>3532</v>
      </c>
      <c r="G2303" t="s">
        <v>31</v>
      </c>
      <c r="H2303" t="s">
        <v>46</v>
      </c>
      <c r="I2303" t="s">
        <v>3546</v>
      </c>
      <c r="K2303"/>
      <c r="L2303" t="s">
        <v>3550</v>
      </c>
      <c r="M2303" t="s">
        <v>26</v>
      </c>
      <c r="N2303">
        <v>2</v>
      </c>
      <c r="P2303" t="s">
        <v>27</v>
      </c>
      <c r="Q2303" t="s">
        <v>3551</v>
      </c>
      <c r="S2303" t="s">
        <v>29</v>
      </c>
    </row>
    <row r="2304" spans="1:19" hidden="1" x14ac:dyDescent="0.2">
      <c r="A2304">
        <v>1152</v>
      </c>
      <c r="B2304" t="s">
        <v>3549</v>
      </c>
      <c r="C2304" t="s">
        <v>73</v>
      </c>
      <c r="D2304">
        <v>6.77</v>
      </c>
      <c r="E2304">
        <v>20</v>
      </c>
      <c r="F2304" t="s">
        <v>3532</v>
      </c>
      <c r="G2304" t="s">
        <v>31</v>
      </c>
      <c r="H2304" t="s">
        <v>46</v>
      </c>
      <c r="I2304" t="s">
        <v>3546</v>
      </c>
      <c r="K2304"/>
      <c r="L2304" t="s">
        <v>3550</v>
      </c>
      <c r="M2304" t="s">
        <v>26</v>
      </c>
      <c r="N2304">
        <v>2</v>
      </c>
      <c r="P2304" t="s">
        <v>27</v>
      </c>
      <c r="Q2304" t="s">
        <v>3551</v>
      </c>
      <c r="S2304" t="s">
        <v>29</v>
      </c>
    </row>
    <row r="2305" spans="1:19" hidden="1" x14ac:dyDescent="0.2">
      <c r="A2305">
        <v>1153</v>
      </c>
      <c r="B2305" t="s">
        <v>3552</v>
      </c>
      <c r="C2305" t="s">
        <v>20</v>
      </c>
      <c r="D2305">
        <v>3.89</v>
      </c>
      <c r="E2305">
        <v>20</v>
      </c>
      <c r="F2305" t="s">
        <v>3532</v>
      </c>
      <c r="G2305" t="s">
        <v>31</v>
      </c>
      <c r="H2305" t="s">
        <v>46</v>
      </c>
      <c r="I2305" t="s">
        <v>3546</v>
      </c>
      <c r="K2305"/>
      <c r="L2305" t="s">
        <v>3553</v>
      </c>
      <c r="M2305" t="s">
        <v>26</v>
      </c>
      <c r="N2305">
        <v>2</v>
      </c>
      <c r="P2305" t="s">
        <v>27</v>
      </c>
      <c r="Q2305" t="s">
        <v>3554</v>
      </c>
      <c r="S2305" t="s">
        <v>29</v>
      </c>
    </row>
    <row r="2306" spans="1:19" hidden="1" x14ac:dyDescent="0.2">
      <c r="A2306">
        <v>1153</v>
      </c>
      <c r="B2306" t="s">
        <v>3552</v>
      </c>
      <c r="C2306" t="s">
        <v>73</v>
      </c>
      <c r="D2306">
        <v>12.95</v>
      </c>
      <c r="E2306">
        <v>20</v>
      </c>
      <c r="F2306" t="s">
        <v>3532</v>
      </c>
      <c r="G2306" t="s">
        <v>31</v>
      </c>
      <c r="H2306" t="s">
        <v>23</v>
      </c>
      <c r="I2306" t="s">
        <v>3546</v>
      </c>
      <c r="K2306"/>
      <c r="L2306" t="s">
        <v>3553</v>
      </c>
      <c r="M2306" t="s">
        <v>26</v>
      </c>
      <c r="N2306">
        <v>2</v>
      </c>
      <c r="P2306" t="s">
        <v>27</v>
      </c>
      <c r="Q2306" t="s">
        <v>3554</v>
      </c>
      <c r="S2306" t="s">
        <v>29</v>
      </c>
    </row>
    <row r="2307" spans="1:19" hidden="1" x14ac:dyDescent="0.2">
      <c r="A2307">
        <v>1154</v>
      </c>
      <c r="B2307" t="s">
        <v>3555</v>
      </c>
      <c r="C2307" t="s">
        <v>20</v>
      </c>
      <c r="D2307">
        <v>4.45</v>
      </c>
      <c r="E2307">
        <v>20</v>
      </c>
      <c r="F2307" t="s">
        <v>3532</v>
      </c>
      <c r="G2307" t="s">
        <v>31</v>
      </c>
      <c r="H2307" t="s">
        <v>46</v>
      </c>
      <c r="I2307" t="s">
        <v>3546</v>
      </c>
      <c r="K2307"/>
      <c r="L2307" t="s">
        <v>3556</v>
      </c>
      <c r="M2307" t="s">
        <v>26</v>
      </c>
      <c r="N2307">
        <v>2</v>
      </c>
      <c r="P2307" t="s">
        <v>27</v>
      </c>
      <c r="Q2307" t="s">
        <v>3557</v>
      </c>
      <c r="S2307" t="s">
        <v>29</v>
      </c>
    </row>
    <row r="2308" spans="1:19" hidden="1" x14ac:dyDescent="0.2">
      <c r="A2308">
        <v>1154</v>
      </c>
      <c r="B2308" t="s">
        <v>3555</v>
      </c>
      <c r="C2308" t="s">
        <v>73</v>
      </c>
      <c r="D2308">
        <v>11.7</v>
      </c>
      <c r="E2308">
        <v>20</v>
      </c>
      <c r="F2308" t="s">
        <v>3532</v>
      </c>
      <c r="G2308" t="s">
        <v>31</v>
      </c>
      <c r="H2308" t="s">
        <v>23</v>
      </c>
      <c r="I2308" t="s">
        <v>3546</v>
      </c>
      <c r="K2308"/>
      <c r="L2308" t="s">
        <v>3556</v>
      </c>
      <c r="M2308" t="s">
        <v>26</v>
      </c>
      <c r="N2308">
        <v>2</v>
      </c>
      <c r="P2308" t="s">
        <v>27</v>
      </c>
      <c r="Q2308" t="s">
        <v>3557</v>
      </c>
      <c r="S2308" t="s">
        <v>29</v>
      </c>
    </row>
    <row r="2309" spans="1:19" hidden="1" x14ac:dyDescent="0.2">
      <c r="A2309">
        <v>1155</v>
      </c>
      <c r="B2309" t="s">
        <v>3558</v>
      </c>
      <c r="C2309" t="s">
        <v>20</v>
      </c>
      <c r="D2309">
        <v>5.95</v>
      </c>
      <c r="E2309">
        <v>25</v>
      </c>
      <c r="F2309" t="s">
        <v>1546</v>
      </c>
      <c r="G2309" t="s">
        <v>63</v>
      </c>
      <c r="H2309" t="s">
        <v>46</v>
      </c>
      <c r="I2309" t="s">
        <v>3069</v>
      </c>
      <c r="K2309"/>
      <c r="L2309" t="s">
        <v>3559</v>
      </c>
      <c r="M2309" t="s">
        <v>120</v>
      </c>
      <c r="N2309">
        <v>5</v>
      </c>
      <c r="P2309" t="s">
        <v>27</v>
      </c>
      <c r="Q2309" t="s">
        <v>3560</v>
      </c>
      <c r="S2309" t="s">
        <v>29</v>
      </c>
    </row>
    <row r="2310" spans="1:19" hidden="1" x14ac:dyDescent="0.2">
      <c r="A2310">
        <v>1156</v>
      </c>
      <c r="B2310" t="s">
        <v>3561</v>
      </c>
      <c r="C2310" t="s">
        <v>20</v>
      </c>
      <c r="D2310" t="s">
        <v>570</v>
      </c>
      <c r="E2310">
        <v>20</v>
      </c>
      <c r="G2310" t="s">
        <v>240</v>
      </c>
      <c r="H2310" t="s">
        <v>23</v>
      </c>
      <c r="I2310" t="s">
        <v>2449</v>
      </c>
      <c r="K2310"/>
      <c r="L2310" t="s">
        <v>3562</v>
      </c>
      <c r="M2310" t="s">
        <v>26</v>
      </c>
      <c r="N2310">
        <v>2</v>
      </c>
      <c r="P2310" t="s">
        <v>27</v>
      </c>
      <c r="Q2310" t="s">
        <v>3563</v>
      </c>
      <c r="S2310" t="s">
        <v>29</v>
      </c>
    </row>
    <row r="2311" spans="1:19" hidden="1" x14ac:dyDescent="0.2">
      <c r="A2311">
        <v>1156</v>
      </c>
      <c r="B2311" t="s">
        <v>3561</v>
      </c>
      <c r="C2311" t="s">
        <v>73</v>
      </c>
      <c r="D2311">
        <v>2.86</v>
      </c>
      <c r="E2311">
        <v>20</v>
      </c>
      <c r="G2311" t="s">
        <v>240</v>
      </c>
      <c r="H2311" t="s">
        <v>23</v>
      </c>
      <c r="I2311" t="s">
        <v>2449</v>
      </c>
      <c r="K2311"/>
      <c r="L2311" t="s">
        <v>3562</v>
      </c>
      <c r="M2311" t="s">
        <v>26</v>
      </c>
      <c r="N2311">
        <v>2</v>
      </c>
      <c r="P2311" t="s">
        <v>27</v>
      </c>
      <c r="Q2311" t="s">
        <v>3563</v>
      </c>
      <c r="S2311" t="s">
        <v>29</v>
      </c>
    </row>
    <row r="2312" spans="1:19" hidden="1" x14ac:dyDescent="0.2">
      <c r="A2312">
        <v>1156</v>
      </c>
      <c r="B2312" t="s">
        <v>3561</v>
      </c>
      <c r="C2312" t="s">
        <v>77</v>
      </c>
      <c r="D2312">
        <v>12.27</v>
      </c>
      <c r="E2312">
        <v>20</v>
      </c>
      <c r="G2312" t="s">
        <v>240</v>
      </c>
      <c r="H2312" t="s">
        <v>23</v>
      </c>
      <c r="I2312" t="s">
        <v>2449</v>
      </c>
      <c r="K2312"/>
      <c r="L2312" t="s">
        <v>3562</v>
      </c>
      <c r="M2312" t="s">
        <v>26</v>
      </c>
      <c r="N2312">
        <v>2</v>
      </c>
      <c r="P2312" t="s">
        <v>27</v>
      </c>
      <c r="Q2312" t="s">
        <v>3563</v>
      </c>
      <c r="S2312" t="s">
        <v>29</v>
      </c>
    </row>
    <row r="2313" spans="1:19" hidden="1" x14ac:dyDescent="0.2">
      <c r="A2313">
        <v>1157</v>
      </c>
      <c r="B2313" t="s">
        <v>3564</v>
      </c>
      <c r="C2313" t="s">
        <v>20</v>
      </c>
      <c r="D2313">
        <v>1.86</v>
      </c>
      <c r="E2313">
        <v>20</v>
      </c>
      <c r="G2313" t="s">
        <v>240</v>
      </c>
      <c r="H2313" t="s">
        <v>23</v>
      </c>
      <c r="I2313" t="s">
        <v>2449</v>
      </c>
      <c r="K2313"/>
      <c r="L2313" t="s">
        <v>3565</v>
      </c>
      <c r="M2313" t="s">
        <v>26</v>
      </c>
      <c r="N2313">
        <v>2</v>
      </c>
      <c r="P2313" t="s">
        <v>27</v>
      </c>
      <c r="Q2313" t="s">
        <v>3566</v>
      </c>
      <c r="S2313" t="s">
        <v>29</v>
      </c>
    </row>
    <row r="2314" spans="1:19" hidden="1" x14ac:dyDescent="0.2">
      <c r="A2314">
        <v>1157</v>
      </c>
      <c r="B2314" t="s">
        <v>3564</v>
      </c>
      <c r="C2314" t="s">
        <v>73</v>
      </c>
      <c r="D2314">
        <v>3.29</v>
      </c>
      <c r="E2314">
        <v>20</v>
      </c>
      <c r="G2314" t="s">
        <v>240</v>
      </c>
      <c r="H2314" t="s">
        <v>23</v>
      </c>
      <c r="I2314" t="s">
        <v>2449</v>
      </c>
      <c r="K2314"/>
      <c r="L2314" t="s">
        <v>3565</v>
      </c>
      <c r="M2314" t="s">
        <v>26</v>
      </c>
      <c r="N2314">
        <v>2</v>
      </c>
      <c r="P2314" t="s">
        <v>27</v>
      </c>
      <c r="Q2314" t="s">
        <v>3566</v>
      </c>
      <c r="S2314" t="s">
        <v>29</v>
      </c>
    </row>
    <row r="2315" spans="1:19" hidden="1" x14ac:dyDescent="0.2">
      <c r="A2315">
        <v>1157</v>
      </c>
      <c r="B2315" t="s">
        <v>3564</v>
      </c>
      <c r="C2315" t="s">
        <v>77</v>
      </c>
      <c r="D2315">
        <v>11.47</v>
      </c>
      <c r="E2315">
        <v>20</v>
      </c>
      <c r="G2315" t="s">
        <v>240</v>
      </c>
      <c r="H2315" t="s">
        <v>23</v>
      </c>
      <c r="I2315" t="s">
        <v>2449</v>
      </c>
      <c r="K2315"/>
      <c r="L2315" t="s">
        <v>3565</v>
      </c>
      <c r="M2315" t="s">
        <v>26</v>
      </c>
      <c r="N2315">
        <v>2</v>
      </c>
      <c r="P2315" t="s">
        <v>27</v>
      </c>
      <c r="Q2315" t="s">
        <v>3566</v>
      </c>
      <c r="S2315" t="s">
        <v>29</v>
      </c>
    </row>
    <row r="2316" spans="1:19" hidden="1" x14ac:dyDescent="0.2">
      <c r="A2316">
        <v>1158</v>
      </c>
      <c r="B2316" t="s">
        <v>3567</v>
      </c>
      <c r="C2316" t="s">
        <v>20</v>
      </c>
      <c r="D2316">
        <v>1.82</v>
      </c>
      <c r="E2316">
        <v>20</v>
      </c>
      <c r="F2316" t="s">
        <v>1094</v>
      </c>
      <c r="G2316" t="s">
        <v>55</v>
      </c>
      <c r="H2316" t="s">
        <v>23</v>
      </c>
      <c r="I2316" t="s">
        <v>3568</v>
      </c>
      <c r="K2316"/>
      <c r="L2316" t="s">
        <v>3569</v>
      </c>
      <c r="M2316" t="s">
        <v>26</v>
      </c>
      <c r="N2316">
        <v>2</v>
      </c>
      <c r="P2316" t="s">
        <v>27</v>
      </c>
      <c r="Q2316" t="s">
        <v>3570</v>
      </c>
      <c r="S2316" t="s">
        <v>29</v>
      </c>
    </row>
    <row r="2317" spans="1:19" hidden="1" x14ac:dyDescent="0.2">
      <c r="A2317">
        <v>1158</v>
      </c>
      <c r="B2317" t="s">
        <v>3567</v>
      </c>
      <c r="C2317" t="s">
        <v>73</v>
      </c>
      <c r="D2317">
        <v>3.52</v>
      </c>
      <c r="E2317">
        <v>20</v>
      </c>
      <c r="F2317" t="s">
        <v>1094</v>
      </c>
      <c r="G2317" t="s">
        <v>55</v>
      </c>
      <c r="H2317" t="s">
        <v>46</v>
      </c>
      <c r="I2317" t="s">
        <v>3568</v>
      </c>
      <c r="K2317"/>
      <c r="L2317" t="s">
        <v>3569</v>
      </c>
      <c r="M2317" t="s">
        <v>26</v>
      </c>
      <c r="N2317">
        <v>2</v>
      </c>
      <c r="P2317" t="s">
        <v>27</v>
      </c>
      <c r="Q2317" t="s">
        <v>3570</v>
      </c>
      <c r="S2317" t="s">
        <v>29</v>
      </c>
    </row>
    <row r="2318" spans="1:19" hidden="1" x14ac:dyDescent="0.2">
      <c r="A2318">
        <v>1158</v>
      </c>
      <c r="B2318" t="s">
        <v>3567</v>
      </c>
      <c r="C2318" t="s">
        <v>77</v>
      </c>
      <c r="D2318">
        <v>10.79</v>
      </c>
      <c r="E2318">
        <v>20</v>
      </c>
      <c r="F2318" t="s">
        <v>1094</v>
      </c>
      <c r="G2318" t="s">
        <v>55</v>
      </c>
      <c r="H2318" t="s">
        <v>46</v>
      </c>
      <c r="I2318" t="s">
        <v>3568</v>
      </c>
      <c r="K2318"/>
      <c r="L2318" t="s">
        <v>3569</v>
      </c>
      <c r="M2318" t="s">
        <v>26</v>
      </c>
      <c r="N2318">
        <v>2</v>
      </c>
      <c r="P2318" t="s">
        <v>27</v>
      </c>
      <c r="Q2318" t="s">
        <v>3570</v>
      </c>
      <c r="S2318" t="s">
        <v>29</v>
      </c>
    </row>
    <row r="2319" spans="1:19" hidden="1" x14ac:dyDescent="0.2">
      <c r="A2319">
        <v>1158</v>
      </c>
      <c r="B2319" t="s">
        <v>3567</v>
      </c>
      <c r="C2319" t="s">
        <v>3571</v>
      </c>
      <c r="D2319">
        <v>3.61</v>
      </c>
      <c r="E2319">
        <v>21</v>
      </c>
      <c r="F2319" t="s">
        <v>3572</v>
      </c>
      <c r="G2319" t="s">
        <v>2474</v>
      </c>
      <c r="H2319" t="s">
        <v>46</v>
      </c>
      <c r="I2319" t="s">
        <v>3573</v>
      </c>
      <c r="K2319"/>
      <c r="L2319" t="s">
        <v>3569</v>
      </c>
      <c r="M2319" t="s">
        <v>26</v>
      </c>
      <c r="N2319">
        <v>2</v>
      </c>
      <c r="P2319" t="s">
        <v>27</v>
      </c>
      <c r="Q2319" t="s">
        <v>3570</v>
      </c>
      <c r="S2319" t="s">
        <v>29</v>
      </c>
    </row>
    <row r="2320" spans="1:19" hidden="1" x14ac:dyDescent="0.2">
      <c r="A2320">
        <v>1159</v>
      </c>
      <c r="B2320" t="s">
        <v>3574</v>
      </c>
      <c r="C2320" t="s">
        <v>20</v>
      </c>
      <c r="D2320">
        <v>0.75</v>
      </c>
      <c r="E2320">
        <v>20</v>
      </c>
      <c r="F2320" t="s">
        <v>3117</v>
      </c>
      <c r="G2320" t="s">
        <v>75</v>
      </c>
      <c r="H2320" t="s">
        <v>46</v>
      </c>
      <c r="I2320" t="s">
        <v>3404</v>
      </c>
      <c r="K2320"/>
      <c r="L2320" t="s">
        <v>3575</v>
      </c>
      <c r="M2320" t="s">
        <v>26</v>
      </c>
      <c r="N2320">
        <v>2</v>
      </c>
      <c r="P2320" t="s">
        <v>27</v>
      </c>
      <c r="Q2320" t="s">
        <v>3576</v>
      </c>
      <c r="S2320" t="s">
        <v>29</v>
      </c>
    </row>
    <row r="2321" spans="1:19" hidden="1" x14ac:dyDescent="0.2">
      <c r="A2321">
        <v>1159</v>
      </c>
      <c r="B2321" t="s">
        <v>3574</v>
      </c>
      <c r="C2321" t="s">
        <v>73</v>
      </c>
      <c r="D2321">
        <v>11.65</v>
      </c>
      <c r="E2321">
        <v>20</v>
      </c>
      <c r="F2321" t="s">
        <v>79</v>
      </c>
      <c r="G2321" t="s">
        <v>55</v>
      </c>
      <c r="H2321" t="s">
        <v>46</v>
      </c>
      <c r="I2321" t="s">
        <v>3577</v>
      </c>
      <c r="K2321"/>
      <c r="L2321" t="s">
        <v>3575</v>
      </c>
      <c r="M2321" t="s">
        <v>26</v>
      </c>
      <c r="N2321">
        <v>2</v>
      </c>
      <c r="P2321" t="s">
        <v>27</v>
      </c>
      <c r="Q2321" t="s">
        <v>3576</v>
      </c>
      <c r="S2321" t="s">
        <v>29</v>
      </c>
    </row>
    <row r="2322" spans="1:19" hidden="1" x14ac:dyDescent="0.2">
      <c r="A2322">
        <v>1159</v>
      </c>
      <c r="B2322" t="s">
        <v>3574</v>
      </c>
      <c r="C2322" t="s">
        <v>20</v>
      </c>
      <c r="D2322">
        <v>1.25</v>
      </c>
      <c r="E2322">
        <v>25</v>
      </c>
      <c r="F2322" t="s">
        <v>79</v>
      </c>
      <c r="G2322" t="s">
        <v>63</v>
      </c>
      <c r="H2322" t="s">
        <v>23</v>
      </c>
      <c r="I2322" t="s">
        <v>3578</v>
      </c>
      <c r="K2322"/>
      <c r="L2322" t="s">
        <v>3575</v>
      </c>
      <c r="M2322" t="s">
        <v>26</v>
      </c>
      <c r="N2322">
        <v>2</v>
      </c>
      <c r="P2322" t="s">
        <v>27</v>
      </c>
      <c r="Q2322" t="s">
        <v>3576</v>
      </c>
      <c r="S2322" t="s">
        <v>29</v>
      </c>
    </row>
    <row r="2323" spans="1:19" hidden="1" x14ac:dyDescent="0.2">
      <c r="A2323">
        <v>1159</v>
      </c>
      <c r="B2323" t="s">
        <v>3574</v>
      </c>
      <c r="C2323" t="s">
        <v>73</v>
      </c>
      <c r="D2323">
        <v>11.99</v>
      </c>
      <c r="E2323">
        <v>25</v>
      </c>
      <c r="F2323" t="s">
        <v>79</v>
      </c>
      <c r="G2323" t="s">
        <v>63</v>
      </c>
      <c r="H2323" t="s">
        <v>46</v>
      </c>
      <c r="I2323" t="s">
        <v>3578</v>
      </c>
      <c r="K2323"/>
      <c r="L2323" t="s">
        <v>3575</v>
      </c>
      <c r="M2323" t="s">
        <v>26</v>
      </c>
      <c r="N2323">
        <v>2</v>
      </c>
      <c r="P2323" t="s">
        <v>27</v>
      </c>
      <c r="Q2323" t="s">
        <v>3576</v>
      </c>
      <c r="S2323" t="s">
        <v>29</v>
      </c>
    </row>
    <row r="2324" spans="1:19" hidden="1" x14ac:dyDescent="0.2">
      <c r="A2324">
        <v>1160</v>
      </c>
      <c r="B2324" t="s">
        <v>3579</v>
      </c>
      <c r="C2324" t="s">
        <v>20</v>
      </c>
      <c r="D2324">
        <v>4.79</v>
      </c>
      <c r="E2324">
        <v>20</v>
      </c>
      <c r="F2324" t="s">
        <v>209</v>
      </c>
      <c r="G2324" t="s">
        <v>55</v>
      </c>
      <c r="H2324" t="s">
        <v>46</v>
      </c>
      <c r="I2324" t="s">
        <v>3404</v>
      </c>
      <c r="K2324"/>
      <c r="L2324" t="s">
        <v>3580</v>
      </c>
      <c r="M2324" t="s">
        <v>26</v>
      </c>
      <c r="N2324">
        <v>2</v>
      </c>
      <c r="P2324" t="s">
        <v>27</v>
      </c>
      <c r="Q2324" t="s">
        <v>3581</v>
      </c>
      <c r="S2324" t="s">
        <v>29</v>
      </c>
    </row>
    <row r="2325" spans="1:19" hidden="1" x14ac:dyDescent="0.2">
      <c r="A2325">
        <v>1160</v>
      </c>
      <c r="B2325" t="s">
        <v>3579</v>
      </c>
      <c r="C2325" t="s">
        <v>73</v>
      </c>
      <c r="D2325">
        <v>8.75</v>
      </c>
      <c r="E2325">
        <v>20</v>
      </c>
      <c r="F2325" t="s">
        <v>79</v>
      </c>
      <c r="G2325" t="s">
        <v>55</v>
      </c>
      <c r="H2325" t="s">
        <v>46</v>
      </c>
      <c r="I2325" t="s">
        <v>3577</v>
      </c>
      <c r="K2325"/>
      <c r="L2325" t="s">
        <v>3580</v>
      </c>
      <c r="M2325" t="s">
        <v>26</v>
      </c>
      <c r="N2325">
        <v>2</v>
      </c>
      <c r="P2325" t="s">
        <v>27</v>
      </c>
      <c r="Q2325" t="s">
        <v>3581</v>
      </c>
      <c r="S2325" t="s">
        <v>29</v>
      </c>
    </row>
    <row r="2326" spans="1:19" hidden="1" x14ac:dyDescent="0.2">
      <c r="A2326">
        <v>1160</v>
      </c>
      <c r="B2326" t="s">
        <v>3579</v>
      </c>
      <c r="C2326" t="s">
        <v>20</v>
      </c>
      <c r="D2326">
        <v>4.8</v>
      </c>
      <c r="E2326" t="s">
        <v>3075</v>
      </c>
      <c r="F2326" t="s">
        <v>54</v>
      </c>
      <c r="G2326" t="s">
        <v>55</v>
      </c>
      <c r="H2326" t="s">
        <v>46</v>
      </c>
      <c r="I2326" t="s">
        <v>3076</v>
      </c>
      <c r="K2326"/>
      <c r="L2326" t="s">
        <v>3580</v>
      </c>
      <c r="M2326" t="s">
        <v>26</v>
      </c>
      <c r="N2326">
        <v>2</v>
      </c>
      <c r="P2326" t="s">
        <v>27</v>
      </c>
      <c r="Q2326" t="s">
        <v>3581</v>
      </c>
      <c r="S2326" t="s">
        <v>29</v>
      </c>
    </row>
    <row r="2327" spans="1:19" hidden="1" x14ac:dyDescent="0.2">
      <c r="A2327">
        <v>1160</v>
      </c>
      <c r="B2327" t="s">
        <v>3579</v>
      </c>
      <c r="C2327" t="s">
        <v>73</v>
      </c>
      <c r="D2327">
        <v>8.74</v>
      </c>
      <c r="E2327" t="s">
        <v>3075</v>
      </c>
      <c r="F2327" t="s">
        <v>54</v>
      </c>
      <c r="G2327" t="s">
        <v>55</v>
      </c>
      <c r="H2327" t="s">
        <v>46</v>
      </c>
      <c r="I2327" t="s">
        <v>3076</v>
      </c>
      <c r="K2327"/>
      <c r="L2327" t="s">
        <v>3580</v>
      </c>
      <c r="M2327" t="s">
        <v>26</v>
      </c>
      <c r="N2327">
        <v>2</v>
      </c>
      <c r="P2327" t="s">
        <v>27</v>
      </c>
      <c r="Q2327" t="s">
        <v>3581</v>
      </c>
      <c r="S2327" t="s">
        <v>29</v>
      </c>
    </row>
    <row r="2328" spans="1:19" hidden="1" x14ac:dyDescent="0.2">
      <c r="A2328">
        <v>1160</v>
      </c>
      <c r="B2328" t="s">
        <v>3579</v>
      </c>
      <c r="C2328" t="s">
        <v>20</v>
      </c>
      <c r="D2328">
        <v>5.0999999999999996</v>
      </c>
      <c r="E2328">
        <v>25</v>
      </c>
      <c r="F2328" t="s">
        <v>334</v>
      </c>
      <c r="G2328" t="s">
        <v>31</v>
      </c>
      <c r="H2328" t="s">
        <v>23</v>
      </c>
      <c r="I2328" t="s">
        <v>3582</v>
      </c>
      <c r="K2328"/>
      <c r="L2328" t="s">
        <v>3580</v>
      </c>
      <c r="M2328" t="s">
        <v>26</v>
      </c>
      <c r="N2328">
        <v>2</v>
      </c>
      <c r="P2328" t="s">
        <v>27</v>
      </c>
      <c r="Q2328" t="s">
        <v>3581</v>
      </c>
      <c r="S2328" t="s">
        <v>29</v>
      </c>
    </row>
    <row r="2329" spans="1:19" hidden="1" x14ac:dyDescent="0.2">
      <c r="A2329">
        <v>1160</v>
      </c>
      <c r="B2329" t="s">
        <v>3579</v>
      </c>
      <c r="C2329" t="s">
        <v>73</v>
      </c>
      <c r="D2329">
        <v>8.6</v>
      </c>
      <c r="E2329">
        <v>25</v>
      </c>
      <c r="F2329" t="s">
        <v>334</v>
      </c>
      <c r="G2329" t="s">
        <v>31</v>
      </c>
      <c r="H2329" t="s">
        <v>23</v>
      </c>
      <c r="I2329" t="s">
        <v>3582</v>
      </c>
      <c r="K2329"/>
      <c r="L2329" t="s">
        <v>3580</v>
      </c>
      <c r="M2329" t="s">
        <v>26</v>
      </c>
      <c r="N2329">
        <v>2</v>
      </c>
      <c r="P2329" t="s">
        <v>27</v>
      </c>
      <c r="Q2329" t="s">
        <v>3581</v>
      </c>
      <c r="S2329" t="s">
        <v>29</v>
      </c>
    </row>
    <row r="2330" spans="1:19" hidden="1" x14ac:dyDescent="0.2">
      <c r="A2330">
        <v>1161</v>
      </c>
      <c r="B2330" t="s">
        <v>3583</v>
      </c>
      <c r="C2330" t="s">
        <v>20</v>
      </c>
      <c r="D2330">
        <v>3.2</v>
      </c>
      <c r="E2330">
        <v>20</v>
      </c>
      <c r="F2330" t="s">
        <v>209</v>
      </c>
      <c r="G2330" t="s">
        <v>55</v>
      </c>
      <c r="H2330" t="s">
        <v>46</v>
      </c>
      <c r="I2330" t="s">
        <v>3404</v>
      </c>
      <c r="K2330"/>
      <c r="L2330" t="s">
        <v>3584</v>
      </c>
      <c r="M2330" t="s">
        <v>26</v>
      </c>
      <c r="N2330">
        <v>2</v>
      </c>
      <c r="P2330" t="s">
        <v>27</v>
      </c>
      <c r="Q2330" t="s">
        <v>3585</v>
      </c>
      <c r="S2330" t="s">
        <v>29</v>
      </c>
    </row>
    <row r="2331" spans="1:19" hidden="1" x14ac:dyDescent="0.2">
      <c r="A2331">
        <v>1161</v>
      </c>
      <c r="B2331" t="s">
        <v>3583</v>
      </c>
      <c r="C2331" t="s">
        <v>73</v>
      </c>
      <c r="D2331">
        <v>11.12</v>
      </c>
      <c r="F2331" t="s">
        <v>79</v>
      </c>
      <c r="G2331" t="s">
        <v>55</v>
      </c>
      <c r="H2331" t="s">
        <v>46</v>
      </c>
      <c r="I2331" t="s">
        <v>3577</v>
      </c>
      <c r="K2331"/>
      <c r="L2331" t="s">
        <v>3584</v>
      </c>
      <c r="M2331" t="s">
        <v>26</v>
      </c>
      <c r="N2331">
        <v>2</v>
      </c>
      <c r="P2331" t="s">
        <v>27</v>
      </c>
      <c r="Q2331" t="s">
        <v>3585</v>
      </c>
      <c r="S2331" t="s">
        <v>29</v>
      </c>
    </row>
    <row r="2332" spans="1:19" hidden="1" x14ac:dyDescent="0.2">
      <c r="A2332">
        <v>1163</v>
      </c>
      <c r="B2332" t="s">
        <v>3586</v>
      </c>
      <c r="C2332" t="s">
        <v>20</v>
      </c>
      <c r="D2332">
        <v>3.9</v>
      </c>
      <c r="E2332">
        <v>25</v>
      </c>
      <c r="G2332" t="s">
        <v>31</v>
      </c>
      <c r="H2332" t="s">
        <v>23</v>
      </c>
      <c r="I2332" t="s">
        <v>3587</v>
      </c>
      <c r="K2332"/>
      <c r="L2332" t="s">
        <v>3588</v>
      </c>
      <c r="M2332" t="s">
        <v>26</v>
      </c>
      <c r="N2332">
        <v>2</v>
      </c>
      <c r="P2332" t="s">
        <v>27</v>
      </c>
      <c r="Q2332" t="s">
        <v>3589</v>
      </c>
      <c r="S2332" t="s">
        <v>29</v>
      </c>
    </row>
    <row r="2333" spans="1:19" hidden="1" x14ac:dyDescent="0.2">
      <c r="A2333">
        <v>1164</v>
      </c>
      <c r="B2333" t="s">
        <v>3590</v>
      </c>
      <c r="C2333" t="s">
        <v>20</v>
      </c>
      <c r="D2333">
        <v>5</v>
      </c>
      <c r="E2333">
        <v>20</v>
      </c>
      <c r="F2333" t="s">
        <v>3591</v>
      </c>
      <c r="G2333" t="s">
        <v>31</v>
      </c>
      <c r="H2333" t="s">
        <v>46</v>
      </c>
      <c r="I2333" t="s">
        <v>3533</v>
      </c>
      <c r="K2333"/>
      <c r="L2333" t="s">
        <v>3592</v>
      </c>
      <c r="M2333" t="s">
        <v>26</v>
      </c>
      <c r="N2333">
        <v>2</v>
      </c>
      <c r="P2333" t="s">
        <v>27</v>
      </c>
      <c r="Q2333" t="s">
        <v>3593</v>
      </c>
      <c r="S2333" t="s">
        <v>29</v>
      </c>
    </row>
    <row r="2334" spans="1:19" hidden="1" x14ac:dyDescent="0.2">
      <c r="A2334">
        <v>1164</v>
      </c>
      <c r="B2334" t="s">
        <v>3590</v>
      </c>
      <c r="C2334" t="s">
        <v>73</v>
      </c>
      <c r="D2334">
        <v>9.07</v>
      </c>
      <c r="E2334">
        <v>20</v>
      </c>
      <c r="F2334" t="s">
        <v>3591</v>
      </c>
      <c r="G2334" t="s">
        <v>31</v>
      </c>
      <c r="H2334" t="s">
        <v>46</v>
      </c>
      <c r="I2334" t="s">
        <v>3533</v>
      </c>
      <c r="K2334"/>
      <c r="L2334" t="s">
        <v>3592</v>
      </c>
      <c r="M2334" t="s">
        <v>26</v>
      </c>
      <c r="N2334">
        <v>2</v>
      </c>
      <c r="P2334" t="s">
        <v>27</v>
      </c>
      <c r="Q2334" t="s">
        <v>3593</v>
      </c>
      <c r="S2334" t="s">
        <v>29</v>
      </c>
    </row>
    <row r="2335" spans="1:19" hidden="1" x14ac:dyDescent="0.2">
      <c r="A2335">
        <v>1165</v>
      </c>
      <c r="B2335" t="s">
        <v>3594</v>
      </c>
      <c r="C2335" t="s">
        <v>20</v>
      </c>
      <c r="D2335">
        <v>5</v>
      </c>
      <c r="E2335">
        <v>20</v>
      </c>
      <c r="F2335" t="s">
        <v>3591</v>
      </c>
      <c r="G2335" t="s">
        <v>31</v>
      </c>
      <c r="H2335" t="s">
        <v>46</v>
      </c>
      <c r="I2335" t="s">
        <v>3533</v>
      </c>
      <c r="K2335"/>
      <c r="L2335" t="s">
        <v>3595</v>
      </c>
      <c r="M2335" t="s">
        <v>26</v>
      </c>
      <c r="N2335">
        <v>2</v>
      </c>
      <c r="P2335" t="s">
        <v>27</v>
      </c>
      <c r="Q2335" t="s">
        <v>3596</v>
      </c>
      <c r="S2335" t="s">
        <v>29</v>
      </c>
    </row>
    <row r="2336" spans="1:19" hidden="1" x14ac:dyDescent="0.2">
      <c r="A2336">
        <v>1165</v>
      </c>
      <c r="B2336" t="s">
        <v>3594</v>
      </c>
      <c r="C2336" t="s">
        <v>73</v>
      </c>
      <c r="D2336">
        <v>8.9499999999999993</v>
      </c>
      <c r="E2336">
        <v>20</v>
      </c>
      <c r="F2336" t="s">
        <v>3591</v>
      </c>
      <c r="G2336" t="s">
        <v>31</v>
      </c>
      <c r="H2336" t="s">
        <v>46</v>
      </c>
      <c r="I2336" t="s">
        <v>3533</v>
      </c>
      <c r="K2336"/>
      <c r="L2336" t="s">
        <v>3595</v>
      </c>
      <c r="M2336" t="s">
        <v>26</v>
      </c>
      <c r="N2336">
        <v>2</v>
      </c>
      <c r="P2336" t="s">
        <v>27</v>
      </c>
      <c r="Q2336" t="s">
        <v>3596</v>
      </c>
      <c r="S2336" t="s">
        <v>29</v>
      </c>
    </row>
    <row r="2337" spans="1:19" hidden="1" x14ac:dyDescent="0.2">
      <c r="A2337">
        <v>1166</v>
      </c>
      <c r="B2337" t="s">
        <v>3597</v>
      </c>
      <c r="C2337" t="s">
        <v>20</v>
      </c>
      <c r="D2337">
        <v>5.4</v>
      </c>
      <c r="E2337" t="s">
        <v>3226</v>
      </c>
      <c r="F2337" t="s">
        <v>3227</v>
      </c>
      <c r="G2337" t="s">
        <v>31</v>
      </c>
      <c r="H2337" t="s">
        <v>23</v>
      </c>
      <c r="I2337" t="s">
        <v>3228</v>
      </c>
      <c r="K2337"/>
      <c r="L2337" t="s">
        <v>3598</v>
      </c>
      <c r="M2337" t="s">
        <v>26</v>
      </c>
      <c r="N2337">
        <v>2</v>
      </c>
      <c r="P2337" t="s">
        <v>27</v>
      </c>
      <c r="Q2337" t="s">
        <v>3599</v>
      </c>
      <c r="S2337" t="s">
        <v>29</v>
      </c>
    </row>
    <row r="2338" spans="1:19" hidden="1" x14ac:dyDescent="0.2">
      <c r="A2338">
        <v>1166</v>
      </c>
      <c r="B2338" t="s">
        <v>3597</v>
      </c>
      <c r="C2338" t="s">
        <v>73</v>
      </c>
      <c r="D2338">
        <v>9.98</v>
      </c>
      <c r="E2338" t="s">
        <v>3226</v>
      </c>
      <c r="F2338" t="s">
        <v>3227</v>
      </c>
      <c r="G2338" t="s">
        <v>31</v>
      </c>
      <c r="H2338" t="s">
        <v>23</v>
      </c>
      <c r="I2338" t="s">
        <v>3228</v>
      </c>
      <c r="K2338"/>
      <c r="L2338" t="s">
        <v>3598</v>
      </c>
      <c r="M2338" t="s">
        <v>26</v>
      </c>
      <c r="N2338">
        <v>2</v>
      </c>
      <c r="P2338" t="s">
        <v>27</v>
      </c>
      <c r="Q2338" t="s">
        <v>3599</v>
      </c>
      <c r="S2338" t="s">
        <v>29</v>
      </c>
    </row>
    <row r="2339" spans="1:19" hidden="1" x14ac:dyDescent="0.2">
      <c r="A2339">
        <v>1167</v>
      </c>
      <c r="B2339" t="s">
        <v>3600</v>
      </c>
      <c r="C2339" t="s">
        <v>20</v>
      </c>
      <c r="D2339">
        <v>4.1900000000000004</v>
      </c>
      <c r="E2339">
        <v>20</v>
      </c>
      <c r="G2339" t="s">
        <v>55</v>
      </c>
      <c r="H2339" t="s">
        <v>46</v>
      </c>
      <c r="I2339" t="s">
        <v>3601</v>
      </c>
      <c r="K2339"/>
      <c r="L2339" t="s">
        <v>3602</v>
      </c>
      <c r="M2339" t="s">
        <v>26</v>
      </c>
      <c r="N2339">
        <v>2</v>
      </c>
      <c r="P2339" t="s">
        <v>27</v>
      </c>
      <c r="Q2339" t="s">
        <v>3603</v>
      </c>
      <c r="S2339" t="s">
        <v>29</v>
      </c>
    </row>
    <row r="2340" spans="1:19" hidden="1" x14ac:dyDescent="0.2">
      <c r="A2340">
        <v>1167</v>
      </c>
      <c r="B2340" t="s">
        <v>3600</v>
      </c>
      <c r="C2340" t="s">
        <v>73</v>
      </c>
      <c r="D2340">
        <v>10.64</v>
      </c>
      <c r="E2340">
        <v>20</v>
      </c>
      <c r="G2340" t="s">
        <v>55</v>
      </c>
      <c r="H2340" t="s">
        <v>46</v>
      </c>
      <c r="I2340" t="s">
        <v>3601</v>
      </c>
      <c r="K2340"/>
      <c r="L2340" t="s">
        <v>3602</v>
      </c>
      <c r="M2340" t="s">
        <v>26</v>
      </c>
      <c r="N2340">
        <v>2</v>
      </c>
      <c r="P2340" t="s">
        <v>27</v>
      </c>
      <c r="Q2340" t="s">
        <v>3603</v>
      </c>
      <c r="S2340" t="s">
        <v>29</v>
      </c>
    </row>
    <row r="2341" spans="1:19" hidden="1" x14ac:dyDescent="0.2">
      <c r="A2341">
        <v>1169</v>
      </c>
      <c r="B2341" t="s">
        <v>3604</v>
      </c>
      <c r="C2341" t="s">
        <v>20</v>
      </c>
      <c r="D2341">
        <v>1.82</v>
      </c>
      <c r="E2341">
        <v>25</v>
      </c>
      <c r="F2341" t="s">
        <v>2322</v>
      </c>
      <c r="G2341" t="s">
        <v>75</v>
      </c>
      <c r="H2341" t="s">
        <v>46</v>
      </c>
      <c r="I2341" t="s">
        <v>3241</v>
      </c>
      <c r="K2341"/>
      <c r="L2341" t="s">
        <v>3605</v>
      </c>
      <c r="M2341" t="s">
        <v>120</v>
      </c>
      <c r="N2341">
        <v>5</v>
      </c>
      <c r="P2341" t="s">
        <v>27</v>
      </c>
      <c r="Q2341" t="s">
        <v>3606</v>
      </c>
      <c r="S2341" t="s">
        <v>29</v>
      </c>
    </row>
    <row r="2342" spans="1:19" hidden="1" x14ac:dyDescent="0.2">
      <c r="A2342">
        <v>1170</v>
      </c>
      <c r="B2342" t="s">
        <v>3607</v>
      </c>
      <c r="C2342" t="s">
        <v>20</v>
      </c>
      <c r="D2342">
        <v>3.25</v>
      </c>
      <c r="E2342">
        <v>25</v>
      </c>
      <c r="F2342" t="s">
        <v>2322</v>
      </c>
      <c r="G2342" t="s">
        <v>75</v>
      </c>
      <c r="H2342" t="s">
        <v>46</v>
      </c>
      <c r="I2342" t="s">
        <v>3241</v>
      </c>
      <c r="K2342"/>
      <c r="L2342" t="s">
        <v>3608</v>
      </c>
      <c r="M2342" t="s">
        <v>120</v>
      </c>
      <c r="N2342">
        <v>5</v>
      </c>
      <c r="P2342" t="s">
        <v>27</v>
      </c>
      <c r="Q2342" t="s">
        <v>3609</v>
      </c>
      <c r="S2342" t="s">
        <v>29</v>
      </c>
    </row>
    <row r="2343" spans="1:19" hidden="1" x14ac:dyDescent="0.2">
      <c r="A2343">
        <v>1171</v>
      </c>
      <c r="B2343" t="s">
        <v>3610</v>
      </c>
      <c r="C2343" t="s">
        <v>20</v>
      </c>
      <c r="D2343">
        <v>4.0199999999999996</v>
      </c>
      <c r="E2343">
        <v>20</v>
      </c>
      <c r="G2343" t="s">
        <v>31</v>
      </c>
      <c r="H2343" t="s">
        <v>46</v>
      </c>
      <c r="I2343" t="s">
        <v>3249</v>
      </c>
      <c r="K2343"/>
      <c r="L2343" t="s">
        <v>3611</v>
      </c>
      <c r="M2343" t="s">
        <v>120</v>
      </c>
      <c r="N2343">
        <v>5</v>
      </c>
      <c r="P2343" t="s">
        <v>27</v>
      </c>
      <c r="Q2343" t="s">
        <v>3612</v>
      </c>
      <c r="S2343" t="s">
        <v>29</v>
      </c>
    </row>
    <row r="2344" spans="1:19" hidden="1" x14ac:dyDescent="0.2">
      <c r="A2344">
        <v>1172</v>
      </c>
      <c r="B2344" t="s">
        <v>3613</v>
      </c>
      <c r="C2344" t="s">
        <v>20</v>
      </c>
      <c r="D2344">
        <v>5.83</v>
      </c>
      <c r="E2344" t="s">
        <v>3078</v>
      </c>
      <c r="F2344" t="s">
        <v>3079</v>
      </c>
      <c r="G2344" t="s">
        <v>31</v>
      </c>
      <c r="H2344" t="s">
        <v>46</v>
      </c>
      <c r="I2344" t="s">
        <v>3080</v>
      </c>
      <c r="K2344"/>
      <c r="L2344" t="s">
        <v>3614</v>
      </c>
      <c r="M2344" t="s">
        <v>26</v>
      </c>
      <c r="N2344">
        <v>2</v>
      </c>
      <c r="P2344" t="s">
        <v>27</v>
      </c>
      <c r="Q2344" t="s">
        <v>3615</v>
      </c>
      <c r="S2344" t="s">
        <v>29</v>
      </c>
    </row>
    <row r="2345" spans="1:19" hidden="1" x14ac:dyDescent="0.2">
      <c r="A2345">
        <v>1173</v>
      </c>
      <c r="B2345" t="s">
        <v>3616</v>
      </c>
      <c r="C2345" t="s">
        <v>20</v>
      </c>
      <c r="D2345">
        <v>5.72</v>
      </c>
      <c r="E2345" t="s">
        <v>3078</v>
      </c>
      <c r="F2345" t="s">
        <v>3079</v>
      </c>
      <c r="G2345" t="s">
        <v>31</v>
      </c>
      <c r="H2345" t="s">
        <v>46</v>
      </c>
      <c r="I2345" t="s">
        <v>3080</v>
      </c>
      <c r="K2345"/>
      <c r="L2345" t="s">
        <v>3617</v>
      </c>
      <c r="M2345" t="s">
        <v>120</v>
      </c>
      <c r="N2345">
        <v>5</v>
      </c>
      <c r="P2345" t="s">
        <v>27</v>
      </c>
      <c r="Q2345" t="s">
        <v>3618</v>
      </c>
      <c r="S2345" t="s">
        <v>29</v>
      </c>
    </row>
    <row r="2346" spans="1:19" hidden="1" x14ac:dyDescent="0.2">
      <c r="A2346">
        <v>1173</v>
      </c>
      <c r="B2346" t="s">
        <v>3616</v>
      </c>
      <c r="C2346" t="s">
        <v>20</v>
      </c>
      <c r="D2346">
        <v>6.1</v>
      </c>
      <c r="E2346">
        <v>5.4</v>
      </c>
      <c r="F2346" t="s">
        <v>3081</v>
      </c>
      <c r="G2346" t="s">
        <v>55</v>
      </c>
      <c r="H2346" t="s">
        <v>46</v>
      </c>
      <c r="I2346" t="s">
        <v>3082</v>
      </c>
      <c r="J2346" t="s">
        <v>43</v>
      </c>
      <c r="K2346"/>
      <c r="L2346" t="s">
        <v>3617</v>
      </c>
      <c r="M2346" t="s">
        <v>120</v>
      </c>
      <c r="N2346">
        <v>5</v>
      </c>
      <c r="P2346" t="s">
        <v>27</v>
      </c>
      <c r="Q2346" t="s">
        <v>3618</v>
      </c>
      <c r="S2346" t="s">
        <v>29</v>
      </c>
    </row>
    <row r="2347" spans="1:19" hidden="1" x14ac:dyDescent="0.2">
      <c r="A2347">
        <v>1173</v>
      </c>
      <c r="B2347" t="s">
        <v>3616</v>
      </c>
      <c r="C2347" t="s">
        <v>20</v>
      </c>
      <c r="D2347">
        <v>5.88</v>
      </c>
      <c r="E2347">
        <v>20</v>
      </c>
      <c r="F2347" t="s">
        <v>3081</v>
      </c>
      <c r="G2347" t="s">
        <v>55</v>
      </c>
      <c r="H2347" t="s">
        <v>46</v>
      </c>
      <c r="I2347" t="s">
        <v>3082</v>
      </c>
      <c r="J2347" t="s">
        <v>43</v>
      </c>
      <c r="K2347"/>
      <c r="L2347" t="s">
        <v>3617</v>
      </c>
      <c r="M2347" t="s">
        <v>120</v>
      </c>
      <c r="N2347">
        <v>5</v>
      </c>
      <c r="P2347" t="s">
        <v>27</v>
      </c>
      <c r="Q2347" t="s">
        <v>3618</v>
      </c>
      <c r="S2347" t="s">
        <v>29</v>
      </c>
    </row>
    <row r="2348" spans="1:19" hidden="1" x14ac:dyDescent="0.2">
      <c r="A2348">
        <v>1173</v>
      </c>
      <c r="B2348" t="s">
        <v>3616</v>
      </c>
      <c r="C2348" t="s">
        <v>20</v>
      </c>
      <c r="D2348">
        <v>5.68</v>
      </c>
      <c r="E2348">
        <v>35</v>
      </c>
      <c r="F2348" t="s">
        <v>3081</v>
      </c>
      <c r="G2348" t="s">
        <v>55</v>
      </c>
      <c r="H2348" t="s">
        <v>46</v>
      </c>
      <c r="I2348" t="s">
        <v>3082</v>
      </c>
      <c r="J2348" t="s">
        <v>43</v>
      </c>
      <c r="K2348"/>
      <c r="L2348" t="s">
        <v>3617</v>
      </c>
      <c r="M2348" t="s">
        <v>120</v>
      </c>
      <c r="N2348">
        <v>5</v>
      </c>
      <c r="P2348" t="s">
        <v>27</v>
      </c>
      <c r="Q2348" t="s">
        <v>3618</v>
      </c>
      <c r="S2348" t="s">
        <v>29</v>
      </c>
    </row>
    <row r="2349" spans="1:19" hidden="1" x14ac:dyDescent="0.2">
      <c r="A2349">
        <v>1174</v>
      </c>
      <c r="B2349" t="s">
        <v>3619</v>
      </c>
      <c r="C2349" t="s">
        <v>20</v>
      </c>
      <c r="D2349">
        <v>6.02</v>
      </c>
      <c r="E2349" t="s">
        <v>3078</v>
      </c>
      <c r="F2349" t="s">
        <v>3079</v>
      </c>
      <c r="G2349" t="s">
        <v>31</v>
      </c>
      <c r="H2349" t="s">
        <v>46</v>
      </c>
      <c r="I2349" t="s">
        <v>3080</v>
      </c>
      <c r="K2349"/>
      <c r="L2349" t="s">
        <v>3620</v>
      </c>
      <c r="M2349" t="s">
        <v>26</v>
      </c>
      <c r="N2349">
        <v>2</v>
      </c>
      <c r="P2349" t="s">
        <v>27</v>
      </c>
      <c r="Q2349" t="s">
        <v>3621</v>
      </c>
      <c r="S2349" t="s">
        <v>29</v>
      </c>
    </row>
    <row r="2350" spans="1:19" hidden="1" x14ac:dyDescent="0.2">
      <c r="A2350">
        <v>1175</v>
      </c>
      <c r="B2350" t="s">
        <v>3622</v>
      </c>
      <c r="C2350" t="s">
        <v>20</v>
      </c>
      <c r="D2350">
        <v>10.42</v>
      </c>
      <c r="E2350">
        <v>5.4</v>
      </c>
      <c r="F2350" t="s">
        <v>3081</v>
      </c>
      <c r="G2350" t="s">
        <v>55</v>
      </c>
      <c r="H2350" t="s">
        <v>46</v>
      </c>
      <c r="I2350" t="s">
        <v>3082</v>
      </c>
      <c r="J2350" t="s">
        <v>43</v>
      </c>
      <c r="K2350"/>
      <c r="L2350" t="s">
        <v>3623</v>
      </c>
      <c r="M2350" t="s">
        <v>26</v>
      </c>
      <c r="N2350">
        <v>2</v>
      </c>
      <c r="P2350" t="s">
        <v>27</v>
      </c>
      <c r="Q2350" t="s">
        <v>3624</v>
      </c>
      <c r="S2350" t="s">
        <v>29</v>
      </c>
    </row>
    <row r="2351" spans="1:19" hidden="1" x14ac:dyDescent="0.2">
      <c r="A2351">
        <v>1175</v>
      </c>
      <c r="B2351" t="s">
        <v>3622</v>
      </c>
      <c r="C2351" t="s">
        <v>20</v>
      </c>
      <c r="D2351">
        <v>9.98</v>
      </c>
      <c r="E2351">
        <v>20</v>
      </c>
      <c r="F2351" t="s">
        <v>3081</v>
      </c>
      <c r="G2351" t="s">
        <v>55</v>
      </c>
      <c r="H2351" t="s">
        <v>46</v>
      </c>
      <c r="I2351" t="s">
        <v>3082</v>
      </c>
      <c r="J2351" t="s">
        <v>43</v>
      </c>
      <c r="K2351"/>
      <c r="L2351" t="s">
        <v>3623</v>
      </c>
      <c r="M2351" t="s">
        <v>26</v>
      </c>
      <c r="N2351">
        <v>2</v>
      </c>
      <c r="P2351" t="s">
        <v>27</v>
      </c>
      <c r="Q2351" t="s">
        <v>3624</v>
      </c>
      <c r="S2351" t="s">
        <v>29</v>
      </c>
    </row>
    <row r="2352" spans="1:19" hidden="1" x14ac:dyDescent="0.2">
      <c r="A2352">
        <v>1175</v>
      </c>
      <c r="B2352" t="s">
        <v>3622</v>
      </c>
      <c r="C2352" t="s">
        <v>20</v>
      </c>
      <c r="D2352">
        <v>9.52</v>
      </c>
      <c r="E2352">
        <v>35</v>
      </c>
      <c r="F2352" t="s">
        <v>3081</v>
      </c>
      <c r="G2352" t="s">
        <v>55</v>
      </c>
      <c r="H2352" t="s">
        <v>46</v>
      </c>
      <c r="I2352" t="s">
        <v>3082</v>
      </c>
      <c r="J2352" t="s">
        <v>43</v>
      </c>
      <c r="K2352"/>
      <c r="L2352" t="s">
        <v>3623</v>
      </c>
      <c r="M2352" t="s">
        <v>26</v>
      </c>
      <c r="N2352">
        <v>2</v>
      </c>
      <c r="P2352" t="s">
        <v>27</v>
      </c>
      <c r="Q2352" t="s">
        <v>3624</v>
      </c>
      <c r="S2352" t="s">
        <v>29</v>
      </c>
    </row>
    <row r="2353" spans="1:19" hidden="1" x14ac:dyDescent="0.2">
      <c r="A2353">
        <v>1176</v>
      </c>
      <c r="B2353" t="s">
        <v>3625</v>
      </c>
      <c r="C2353" t="s">
        <v>20</v>
      </c>
      <c r="D2353">
        <v>-1.07</v>
      </c>
      <c r="E2353">
        <v>20</v>
      </c>
      <c r="F2353" t="s">
        <v>3117</v>
      </c>
      <c r="G2353" t="s">
        <v>75</v>
      </c>
      <c r="H2353" t="s">
        <v>46</v>
      </c>
      <c r="I2353" t="s">
        <v>3626</v>
      </c>
      <c r="K2353"/>
      <c r="L2353" t="s">
        <v>3627</v>
      </c>
      <c r="M2353" t="s">
        <v>26</v>
      </c>
      <c r="N2353">
        <v>2</v>
      </c>
      <c r="P2353" t="s">
        <v>27</v>
      </c>
      <c r="Q2353" t="s">
        <v>3628</v>
      </c>
      <c r="S2353" t="s">
        <v>29</v>
      </c>
    </row>
    <row r="2354" spans="1:19" hidden="1" x14ac:dyDescent="0.2">
      <c r="A2354">
        <v>1176</v>
      </c>
      <c r="B2354" t="s">
        <v>3625</v>
      </c>
      <c r="C2354" t="s">
        <v>73</v>
      </c>
      <c r="D2354">
        <v>10</v>
      </c>
      <c r="E2354">
        <v>20</v>
      </c>
      <c r="F2354" t="s">
        <v>79</v>
      </c>
      <c r="G2354" t="s">
        <v>55</v>
      </c>
      <c r="H2354" t="s">
        <v>46</v>
      </c>
      <c r="I2354" t="s">
        <v>3626</v>
      </c>
      <c r="K2354"/>
      <c r="L2354" t="s">
        <v>3627</v>
      </c>
      <c r="M2354" t="s">
        <v>26</v>
      </c>
      <c r="N2354">
        <v>2</v>
      </c>
      <c r="P2354" t="s">
        <v>27</v>
      </c>
      <c r="Q2354" t="s">
        <v>3628</v>
      </c>
      <c r="S2354" t="s">
        <v>29</v>
      </c>
    </row>
    <row r="2355" spans="1:19" hidden="1" x14ac:dyDescent="0.2">
      <c r="A2355">
        <v>1176</v>
      </c>
      <c r="B2355" t="s">
        <v>3625</v>
      </c>
      <c r="C2355" t="s">
        <v>20</v>
      </c>
      <c r="D2355">
        <v>-1.38</v>
      </c>
      <c r="E2355" t="s">
        <v>363</v>
      </c>
      <c r="F2355" t="s">
        <v>3629</v>
      </c>
      <c r="G2355" t="s">
        <v>75</v>
      </c>
      <c r="H2355" t="s">
        <v>23</v>
      </c>
      <c r="I2355" t="s">
        <v>3233</v>
      </c>
      <c r="K2355"/>
      <c r="L2355" t="s">
        <v>3627</v>
      </c>
      <c r="M2355" t="s">
        <v>26</v>
      </c>
      <c r="N2355">
        <v>2</v>
      </c>
      <c r="P2355" t="s">
        <v>27</v>
      </c>
      <c r="Q2355" t="s">
        <v>3628</v>
      </c>
      <c r="S2355" t="s">
        <v>29</v>
      </c>
    </row>
    <row r="2356" spans="1:19" hidden="1" x14ac:dyDescent="0.2">
      <c r="A2356">
        <v>1176</v>
      </c>
      <c r="B2356" t="s">
        <v>3625</v>
      </c>
      <c r="C2356" t="s">
        <v>73</v>
      </c>
      <c r="D2356">
        <v>9.81</v>
      </c>
      <c r="E2356" t="s">
        <v>363</v>
      </c>
      <c r="F2356" t="s">
        <v>79</v>
      </c>
      <c r="G2356" t="s">
        <v>189</v>
      </c>
      <c r="H2356" t="s">
        <v>23</v>
      </c>
      <c r="I2356" t="s">
        <v>3233</v>
      </c>
      <c r="K2356"/>
      <c r="L2356" t="s">
        <v>3627</v>
      </c>
      <c r="M2356" t="s">
        <v>26</v>
      </c>
      <c r="N2356">
        <v>2</v>
      </c>
      <c r="P2356" t="s">
        <v>27</v>
      </c>
      <c r="Q2356" t="s">
        <v>3628</v>
      </c>
      <c r="S2356" t="s">
        <v>29</v>
      </c>
    </row>
    <row r="2357" spans="1:19" hidden="1" x14ac:dyDescent="0.2">
      <c r="A2357">
        <v>1177</v>
      </c>
      <c r="B2357" t="s">
        <v>3630</v>
      </c>
      <c r="C2357" t="s">
        <v>20</v>
      </c>
      <c r="D2357">
        <v>2.2599999999999998</v>
      </c>
      <c r="E2357">
        <v>20</v>
      </c>
      <c r="F2357" t="s">
        <v>410</v>
      </c>
      <c r="G2357" t="s">
        <v>55</v>
      </c>
      <c r="H2357" t="s">
        <v>46</v>
      </c>
      <c r="I2357" t="s">
        <v>3631</v>
      </c>
      <c r="K2357"/>
      <c r="L2357" t="s">
        <v>3632</v>
      </c>
      <c r="M2357" t="s">
        <v>26</v>
      </c>
      <c r="N2357">
        <v>2</v>
      </c>
      <c r="P2357" t="s">
        <v>27</v>
      </c>
      <c r="Q2357" t="s">
        <v>3633</v>
      </c>
      <c r="S2357" t="s">
        <v>29</v>
      </c>
    </row>
    <row r="2358" spans="1:19" hidden="1" x14ac:dyDescent="0.2">
      <c r="A2358">
        <v>1177</v>
      </c>
      <c r="B2358" t="s">
        <v>3630</v>
      </c>
      <c r="C2358" t="s">
        <v>73</v>
      </c>
      <c r="D2358">
        <v>7.03</v>
      </c>
      <c r="E2358">
        <v>20</v>
      </c>
      <c r="F2358" t="s">
        <v>410</v>
      </c>
      <c r="G2358" t="s">
        <v>55</v>
      </c>
      <c r="H2358" t="s">
        <v>46</v>
      </c>
      <c r="I2358" t="s">
        <v>3631</v>
      </c>
      <c r="K2358"/>
      <c r="L2358" t="s">
        <v>3632</v>
      </c>
      <c r="M2358" t="s">
        <v>26</v>
      </c>
      <c r="N2358">
        <v>2</v>
      </c>
      <c r="P2358" t="s">
        <v>27</v>
      </c>
      <c r="Q2358" t="s">
        <v>3633</v>
      </c>
      <c r="S2358" t="s">
        <v>29</v>
      </c>
    </row>
    <row r="2359" spans="1:19" hidden="1" x14ac:dyDescent="0.2">
      <c r="A2359">
        <v>1180</v>
      </c>
      <c r="B2359" t="s">
        <v>3634</v>
      </c>
      <c r="C2359" t="s">
        <v>20</v>
      </c>
      <c r="D2359">
        <v>1.1000000000000001</v>
      </c>
      <c r="E2359" t="s">
        <v>363</v>
      </c>
      <c r="F2359" t="s">
        <v>3635</v>
      </c>
      <c r="G2359" t="s">
        <v>1440</v>
      </c>
      <c r="H2359" t="s">
        <v>23</v>
      </c>
      <c r="I2359" t="s">
        <v>3390</v>
      </c>
      <c r="K2359"/>
      <c r="L2359" t="s">
        <v>3636</v>
      </c>
      <c r="M2359" t="s">
        <v>26</v>
      </c>
      <c r="N2359">
        <v>2</v>
      </c>
      <c r="P2359" t="s">
        <v>27</v>
      </c>
      <c r="Q2359" t="s">
        <v>3637</v>
      </c>
      <c r="S2359" t="s">
        <v>29</v>
      </c>
    </row>
    <row r="2360" spans="1:19" hidden="1" x14ac:dyDescent="0.2">
      <c r="A2360">
        <v>1180</v>
      </c>
      <c r="B2360" t="s">
        <v>3634</v>
      </c>
      <c r="C2360" t="s">
        <v>73</v>
      </c>
      <c r="D2360">
        <v>8.02</v>
      </c>
      <c r="E2360" t="s">
        <v>363</v>
      </c>
      <c r="F2360" t="s">
        <v>62</v>
      </c>
      <c r="G2360" t="s">
        <v>189</v>
      </c>
      <c r="H2360" t="s">
        <v>23</v>
      </c>
      <c r="I2360" t="s">
        <v>3390</v>
      </c>
      <c r="K2360"/>
      <c r="L2360" t="s">
        <v>3636</v>
      </c>
      <c r="M2360" t="s">
        <v>26</v>
      </c>
      <c r="N2360">
        <v>2</v>
      </c>
      <c r="P2360" t="s">
        <v>27</v>
      </c>
      <c r="Q2360" t="s">
        <v>3637</v>
      </c>
      <c r="S2360" t="s">
        <v>29</v>
      </c>
    </row>
    <row r="2361" spans="1:19" hidden="1" x14ac:dyDescent="0.2">
      <c r="A2361">
        <v>1181</v>
      </c>
      <c r="B2361" t="s">
        <v>3638</v>
      </c>
      <c r="C2361" t="s">
        <v>20</v>
      </c>
      <c r="D2361">
        <v>3.43</v>
      </c>
      <c r="E2361" t="s">
        <v>363</v>
      </c>
      <c r="F2361" t="s">
        <v>3639</v>
      </c>
      <c r="G2361" t="s">
        <v>189</v>
      </c>
      <c r="H2361" t="s">
        <v>23</v>
      </c>
      <c r="I2361" t="s">
        <v>3390</v>
      </c>
      <c r="K2361"/>
      <c r="L2361" t="s">
        <v>3640</v>
      </c>
      <c r="M2361" t="s">
        <v>26</v>
      </c>
      <c r="N2361">
        <v>2</v>
      </c>
      <c r="P2361" t="s">
        <v>27</v>
      </c>
      <c r="Q2361" t="s">
        <v>3641</v>
      </c>
      <c r="S2361" t="s">
        <v>29</v>
      </c>
    </row>
    <row r="2362" spans="1:19" hidden="1" x14ac:dyDescent="0.2">
      <c r="A2362">
        <v>1181</v>
      </c>
      <c r="B2362" t="s">
        <v>3638</v>
      </c>
      <c r="C2362" t="s">
        <v>73</v>
      </c>
      <c r="D2362">
        <v>7.02</v>
      </c>
      <c r="E2362" t="s">
        <v>363</v>
      </c>
      <c r="F2362" t="s">
        <v>3639</v>
      </c>
      <c r="G2362" t="s">
        <v>189</v>
      </c>
      <c r="H2362" t="s">
        <v>23</v>
      </c>
      <c r="I2362" t="s">
        <v>3390</v>
      </c>
      <c r="K2362"/>
      <c r="L2362" t="s">
        <v>3640</v>
      </c>
      <c r="M2362" t="s">
        <v>26</v>
      </c>
      <c r="N2362">
        <v>2</v>
      </c>
      <c r="P2362" t="s">
        <v>27</v>
      </c>
      <c r="Q2362" t="s">
        <v>3641</v>
      </c>
      <c r="S2362" t="s">
        <v>29</v>
      </c>
    </row>
    <row r="2363" spans="1:19" hidden="1" x14ac:dyDescent="0.2">
      <c r="A2363">
        <v>1182</v>
      </c>
      <c r="B2363" t="s">
        <v>3642</v>
      </c>
      <c r="C2363" t="s">
        <v>20</v>
      </c>
      <c r="D2363">
        <v>3.64</v>
      </c>
      <c r="E2363" t="s">
        <v>363</v>
      </c>
      <c r="F2363" t="s">
        <v>62</v>
      </c>
      <c r="G2363" t="s">
        <v>189</v>
      </c>
      <c r="H2363" t="s">
        <v>23</v>
      </c>
      <c r="I2363" t="s">
        <v>3390</v>
      </c>
      <c r="K2363"/>
      <c r="L2363" t="s">
        <v>3643</v>
      </c>
      <c r="M2363" t="s">
        <v>26</v>
      </c>
      <c r="N2363">
        <v>2</v>
      </c>
      <c r="P2363" t="s">
        <v>27</v>
      </c>
      <c r="Q2363" t="s">
        <v>3644</v>
      </c>
      <c r="S2363" t="s">
        <v>29</v>
      </c>
    </row>
    <row r="2364" spans="1:19" hidden="1" x14ac:dyDescent="0.2">
      <c r="A2364">
        <v>1182</v>
      </c>
      <c r="B2364" t="s">
        <v>3642</v>
      </c>
      <c r="C2364" t="s">
        <v>73</v>
      </c>
      <c r="D2364">
        <v>9.07</v>
      </c>
      <c r="E2364" t="s">
        <v>363</v>
      </c>
      <c r="F2364" t="s">
        <v>62</v>
      </c>
      <c r="G2364" t="s">
        <v>189</v>
      </c>
      <c r="H2364" t="s">
        <v>23</v>
      </c>
      <c r="I2364" t="s">
        <v>3390</v>
      </c>
      <c r="K2364"/>
      <c r="L2364" t="s">
        <v>3643</v>
      </c>
      <c r="M2364" t="s">
        <v>26</v>
      </c>
      <c r="N2364">
        <v>2</v>
      </c>
      <c r="P2364" t="s">
        <v>27</v>
      </c>
      <c r="Q2364" t="s">
        <v>3644</v>
      </c>
      <c r="S2364" t="s">
        <v>29</v>
      </c>
    </row>
    <row r="2365" spans="1:19" hidden="1" x14ac:dyDescent="0.2">
      <c r="A2365">
        <v>1183</v>
      </c>
      <c r="B2365" t="s">
        <v>3645</v>
      </c>
      <c r="C2365" t="s">
        <v>20</v>
      </c>
      <c r="D2365">
        <v>3.06</v>
      </c>
      <c r="E2365">
        <v>25</v>
      </c>
      <c r="F2365" t="s">
        <v>79</v>
      </c>
      <c r="G2365" t="s">
        <v>55</v>
      </c>
      <c r="H2365" t="s">
        <v>46</v>
      </c>
      <c r="I2365" t="s">
        <v>3070</v>
      </c>
      <c r="K2365"/>
      <c r="L2365" t="s">
        <v>3646</v>
      </c>
      <c r="M2365" t="s">
        <v>120</v>
      </c>
      <c r="N2365">
        <v>5</v>
      </c>
      <c r="P2365" t="s">
        <v>27</v>
      </c>
      <c r="Q2365" t="s">
        <v>3647</v>
      </c>
      <c r="S2365" t="s">
        <v>29</v>
      </c>
    </row>
    <row r="2366" spans="1:19" hidden="1" x14ac:dyDescent="0.2">
      <c r="A2366">
        <v>1183</v>
      </c>
      <c r="B2366" t="s">
        <v>3645</v>
      </c>
      <c r="C2366" t="s">
        <v>20</v>
      </c>
      <c r="D2366">
        <v>3.25</v>
      </c>
      <c r="E2366">
        <v>20</v>
      </c>
      <c r="F2366" t="s">
        <v>79</v>
      </c>
      <c r="G2366" t="s">
        <v>55</v>
      </c>
      <c r="H2366" t="s">
        <v>46</v>
      </c>
      <c r="I2366" t="s">
        <v>3404</v>
      </c>
      <c r="K2366"/>
      <c r="L2366" t="s">
        <v>3646</v>
      </c>
      <c r="M2366" t="s">
        <v>120</v>
      </c>
      <c r="N2366">
        <v>5</v>
      </c>
      <c r="P2366" t="s">
        <v>27</v>
      </c>
      <c r="Q2366" t="s">
        <v>3647</v>
      </c>
      <c r="S2366" t="s">
        <v>29</v>
      </c>
    </row>
    <row r="2367" spans="1:19" hidden="1" x14ac:dyDescent="0.2">
      <c r="A2367">
        <v>1183</v>
      </c>
      <c r="B2367" t="s">
        <v>3645</v>
      </c>
      <c r="C2367" t="s">
        <v>20</v>
      </c>
      <c r="D2367">
        <v>3.4</v>
      </c>
      <c r="E2367">
        <v>20</v>
      </c>
      <c r="F2367" t="s">
        <v>79</v>
      </c>
      <c r="G2367" t="s">
        <v>55</v>
      </c>
      <c r="H2367" t="s">
        <v>46</v>
      </c>
      <c r="I2367" t="s">
        <v>3077</v>
      </c>
      <c r="K2367"/>
      <c r="L2367" t="s">
        <v>3646</v>
      </c>
      <c r="M2367" t="s">
        <v>120</v>
      </c>
      <c r="N2367">
        <v>5</v>
      </c>
      <c r="P2367" t="s">
        <v>27</v>
      </c>
      <c r="Q2367" t="s">
        <v>3647</v>
      </c>
      <c r="S2367" t="s">
        <v>29</v>
      </c>
    </row>
    <row r="2368" spans="1:19" hidden="1" x14ac:dyDescent="0.2">
      <c r="A2368">
        <v>1184</v>
      </c>
      <c r="B2368" t="s">
        <v>3648</v>
      </c>
      <c r="C2368" t="s">
        <v>20</v>
      </c>
      <c r="D2368">
        <v>4.91</v>
      </c>
      <c r="E2368">
        <v>25</v>
      </c>
      <c r="G2368" t="s">
        <v>55</v>
      </c>
      <c r="H2368" t="s">
        <v>46</v>
      </c>
      <c r="I2368" t="s">
        <v>3070</v>
      </c>
      <c r="K2368"/>
      <c r="L2368" t="s">
        <v>3649</v>
      </c>
      <c r="M2368" t="s">
        <v>120</v>
      </c>
      <c r="N2368">
        <v>5</v>
      </c>
      <c r="P2368" t="s">
        <v>27</v>
      </c>
      <c r="Q2368" t="s">
        <v>3650</v>
      </c>
      <c r="S2368" t="s">
        <v>29</v>
      </c>
    </row>
    <row r="2369" spans="1:19" hidden="1" x14ac:dyDescent="0.2">
      <c r="A2369">
        <v>1184</v>
      </c>
      <c r="B2369" t="s">
        <v>3648</v>
      </c>
      <c r="C2369" t="s">
        <v>20</v>
      </c>
      <c r="D2369">
        <v>4.84</v>
      </c>
      <c r="E2369">
        <v>20</v>
      </c>
      <c r="F2369" t="s">
        <v>3651</v>
      </c>
      <c r="G2369" t="s">
        <v>31</v>
      </c>
      <c r="H2369" t="s">
        <v>46</v>
      </c>
      <c r="I2369" t="s">
        <v>3404</v>
      </c>
      <c r="K2369"/>
      <c r="L2369" t="s">
        <v>3649</v>
      </c>
      <c r="M2369" t="s">
        <v>120</v>
      </c>
      <c r="N2369">
        <v>5</v>
      </c>
      <c r="P2369" t="s">
        <v>27</v>
      </c>
      <c r="Q2369" t="s">
        <v>3650</v>
      </c>
      <c r="S2369" t="s">
        <v>29</v>
      </c>
    </row>
    <row r="2370" spans="1:19" hidden="1" x14ac:dyDescent="0.2">
      <c r="A2370">
        <v>1184</v>
      </c>
      <c r="B2370" t="s">
        <v>3648</v>
      </c>
      <c r="C2370" t="s">
        <v>20</v>
      </c>
      <c r="D2370">
        <v>4.91</v>
      </c>
      <c r="E2370">
        <v>20</v>
      </c>
      <c r="F2370" t="s">
        <v>3651</v>
      </c>
      <c r="G2370" t="s">
        <v>55</v>
      </c>
      <c r="H2370" t="s">
        <v>46</v>
      </c>
      <c r="I2370" t="s">
        <v>3077</v>
      </c>
      <c r="K2370"/>
      <c r="L2370" t="s">
        <v>3649</v>
      </c>
      <c r="M2370" t="s">
        <v>120</v>
      </c>
      <c r="N2370">
        <v>5</v>
      </c>
      <c r="P2370" t="s">
        <v>27</v>
      </c>
      <c r="Q2370" t="s">
        <v>3650</v>
      </c>
      <c r="S2370" t="s">
        <v>29</v>
      </c>
    </row>
    <row r="2371" spans="1:19" hidden="1" x14ac:dyDescent="0.2">
      <c r="A2371">
        <v>1185</v>
      </c>
      <c r="B2371" t="s">
        <v>3652</v>
      </c>
      <c r="C2371" t="s">
        <v>20</v>
      </c>
      <c r="D2371">
        <v>6.47</v>
      </c>
      <c r="E2371">
        <v>25</v>
      </c>
      <c r="G2371" t="s">
        <v>55</v>
      </c>
      <c r="H2371" t="s">
        <v>46</v>
      </c>
      <c r="I2371" t="s">
        <v>3070</v>
      </c>
      <c r="K2371"/>
      <c r="L2371" t="s">
        <v>3653</v>
      </c>
      <c r="M2371" t="s">
        <v>120</v>
      </c>
      <c r="N2371">
        <v>5</v>
      </c>
      <c r="P2371" t="s">
        <v>27</v>
      </c>
      <c r="Q2371" t="s">
        <v>3654</v>
      </c>
      <c r="S2371" t="s">
        <v>29</v>
      </c>
    </row>
    <row r="2372" spans="1:19" hidden="1" x14ac:dyDescent="0.2">
      <c r="A2372">
        <v>1185</v>
      </c>
      <c r="B2372" t="s">
        <v>3652</v>
      </c>
      <c r="C2372" t="s">
        <v>20</v>
      </c>
      <c r="D2372">
        <v>6.58</v>
      </c>
      <c r="E2372">
        <v>20</v>
      </c>
      <c r="F2372" t="s">
        <v>62</v>
      </c>
      <c r="G2372" t="s">
        <v>55</v>
      </c>
      <c r="H2372" t="s">
        <v>46</v>
      </c>
      <c r="I2372" t="s">
        <v>3404</v>
      </c>
      <c r="K2372"/>
      <c r="L2372" t="s">
        <v>3653</v>
      </c>
      <c r="M2372" t="s">
        <v>120</v>
      </c>
      <c r="N2372">
        <v>5</v>
      </c>
      <c r="P2372" t="s">
        <v>27</v>
      </c>
      <c r="Q2372" t="s">
        <v>3654</v>
      </c>
      <c r="S2372" t="s">
        <v>29</v>
      </c>
    </row>
    <row r="2373" spans="1:19" hidden="1" x14ac:dyDescent="0.2">
      <c r="A2373">
        <v>1185</v>
      </c>
      <c r="B2373" t="s">
        <v>3652</v>
      </c>
      <c r="C2373" t="s">
        <v>20</v>
      </c>
      <c r="D2373">
        <v>6.55</v>
      </c>
      <c r="E2373">
        <v>20</v>
      </c>
      <c r="F2373" t="s">
        <v>62</v>
      </c>
      <c r="G2373" t="s">
        <v>55</v>
      </c>
      <c r="H2373" t="s">
        <v>46</v>
      </c>
      <c r="I2373" t="s">
        <v>3077</v>
      </c>
      <c r="K2373"/>
      <c r="L2373" t="s">
        <v>3653</v>
      </c>
      <c r="M2373" t="s">
        <v>120</v>
      </c>
      <c r="N2373">
        <v>5</v>
      </c>
      <c r="P2373" t="s">
        <v>27</v>
      </c>
      <c r="Q2373" t="s">
        <v>3654</v>
      </c>
      <c r="S2373" t="s">
        <v>29</v>
      </c>
    </row>
    <row r="2374" spans="1:19" hidden="1" x14ac:dyDescent="0.2">
      <c r="A2374">
        <v>1186</v>
      </c>
      <c r="B2374" t="s">
        <v>3655</v>
      </c>
      <c r="C2374" t="s">
        <v>20</v>
      </c>
      <c r="D2374">
        <v>2.21</v>
      </c>
      <c r="E2374">
        <v>22</v>
      </c>
      <c r="F2374" t="s">
        <v>3296</v>
      </c>
      <c r="G2374" t="s">
        <v>55</v>
      </c>
      <c r="H2374" t="s">
        <v>46</v>
      </c>
      <c r="I2374" t="s">
        <v>3297</v>
      </c>
      <c r="K2374"/>
      <c r="L2374" t="s">
        <v>3656</v>
      </c>
      <c r="M2374" t="s">
        <v>26</v>
      </c>
      <c r="N2374">
        <v>2</v>
      </c>
      <c r="P2374" t="s">
        <v>27</v>
      </c>
      <c r="Q2374" t="s">
        <v>3657</v>
      </c>
      <c r="S2374" t="s">
        <v>29</v>
      </c>
    </row>
    <row r="2375" spans="1:19" hidden="1" x14ac:dyDescent="0.2">
      <c r="A2375">
        <v>1187</v>
      </c>
      <c r="B2375" t="s">
        <v>3658</v>
      </c>
      <c r="C2375" t="s">
        <v>20</v>
      </c>
      <c r="D2375">
        <v>5</v>
      </c>
      <c r="F2375" t="s">
        <v>1827</v>
      </c>
      <c r="G2375" t="s">
        <v>55</v>
      </c>
      <c r="H2375" t="s">
        <v>23</v>
      </c>
      <c r="I2375" t="s">
        <v>3659</v>
      </c>
      <c r="K2375"/>
      <c r="L2375" t="s">
        <v>3660</v>
      </c>
      <c r="M2375" t="s">
        <v>26</v>
      </c>
      <c r="N2375">
        <v>2</v>
      </c>
      <c r="P2375" t="s">
        <v>27</v>
      </c>
      <c r="Q2375" t="s">
        <v>3661</v>
      </c>
      <c r="S2375" t="s">
        <v>29</v>
      </c>
    </row>
    <row r="2376" spans="1:19" hidden="1" x14ac:dyDescent="0.2">
      <c r="A2376">
        <v>1188</v>
      </c>
      <c r="B2376" t="s">
        <v>3662</v>
      </c>
      <c r="C2376" t="s">
        <v>20</v>
      </c>
      <c r="D2376">
        <v>3.13</v>
      </c>
      <c r="E2376">
        <v>22</v>
      </c>
      <c r="F2376" t="s">
        <v>3296</v>
      </c>
      <c r="G2376" t="s">
        <v>55</v>
      </c>
      <c r="H2376" t="s">
        <v>46</v>
      </c>
      <c r="I2376" t="s">
        <v>3297</v>
      </c>
      <c r="K2376"/>
      <c r="L2376" t="s">
        <v>3663</v>
      </c>
      <c r="M2376" t="s">
        <v>26</v>
      </c>
      <c r="N2376">
        <v>2</v>
      </c>
      <c r="P2376" t="s">
        <v>27</v>
      </c>
      <c r="Q2376" t="s">
        <v>3664</v>
      </c>
      <c r="S2376" t="s">
        <v>29</v>
      </c>
    </row>
    <row r="2377" spans="1:19" hidden="1" x14ac:dyDescent="0.2">
      <c r="A2377">
        <v>1189</v>
      </c>
      <c r="B2377" t="s">
        <v>3665</v>
      </c>
      <c r="C2377" t="s">
        <v>20</v>
      </c>
      <c r="D2377">
        <v>3.26</v>
      </c>
      <c r="E2377">
        <v>22</v>
      </c>
      <c r="F2377" t="s">
        <v>3296</v>
      </c>
      <c r="G2377" t="s">
        <v>55</v>
      </c>
      <c r="H2377" t="s">
        <v>46</v>
      </c>
      <c r="I2377" t="s">
        <v>3297</v>
      </c>
      <c r="K2377"/>
      <c r="L2377" t="s">
        <v>3666</v>
      </c>
      <c r="M2377" t="s">
        <v>26</v>
      </c>
      <c r="N2377">
        <v>2</v>
      </c>
      <c r="P2377" t="s">
        <v>27</v>
      </c>
      <c r="Q2377" t="s">
        <v>3667</v>
      </c>
      <c r="S2377" t="s">
        <v>29</v>
      </c>
    </row>
    <row r="2378" spans="1:19" hidden="1" x14ac:dyDescent="0.2">
      <c r="A2378">
        <v>1190</v>
      </c>
      <c r="B2378" t="s">
        <v>3668</v>
      </c>
      <c r="C2378" t="s">
        <v>20</v>
      </c>
      <c r="D2378">
        <v>4.8</v>
      </c>
      <c r="E2378" t="s">
        <v>363</v>
      </c>
      <c r="F2378" t="s">
        <v>3669</v>
      </c>
      <c r="G2378" t="s">
        <v>31</v>
      </c>
      <c r="H2378" t="s">
        <v>23</v>
      </c>
      <c r="I2378" t="s">
        <v>3339</v>
      </c>
      <c r="K2378"/>
      <c r="L2378" t="s">
        <v>3670</v>
      </c>
      <c r="M2378" t="s">
        <v>26</v>
      </c>
      <c r="N2378">
        <v>2</v>
      </c>
      <c r="P2378" t="s">
        <v>27</v>
      </c>
      <c r="Q2378" t="s">
        <v>3671</v>
      </c>
      <c r="S2378" t="s">
        <v>29</v>
      </c>
    </row>
    <row r="2379" spans="1:19" hidden="1" x14ac:dyDescent="0.2">
      <c r="A2379">
        <v>1191</v>
      </c>
      <c r="B2379" t="s">
        <v>3672</v>
      </c>
      <c r="C2379" t="s">
        <v>20</v>
      </c>
      <c r="D2379">
        <v>6.03</v>
      </c>
      <c r="E2379" t="s">
        <v>363</v>
      </c>
      <c r="F2379" t="s">
        <v>3669</v>
      </c>
      <c r="G2379" t="s">
        <v>31</v>
      </c>
      <c r="H2379" t="s">
        <v>23</v>
      </c>
      <c r="I2379" t="s">
        <v>3339</v>
      </c>
      <c r="K2379" t="s">
        <v>3673</v>
      </c>
      <c r="L2379" t="s">
        <v>3674</v>
      </c>
      <c r="M2379" t="s">
        <v>26</v>
      </c>
      <c r="N2379">
        <v>2</v>
      </c>
      <c r="P2379" t="s">
        <v>27</v>
      </c>
      <c r="Q2379" t="s">
        <v>3675</v>
      </c>
      <c r="S2379" t="s">
        <v>29</v>
      </c>
    </row>
    <row r="2380" spans="1:19" hidden="1" x14ac:dyDescent="0.2">
      <c r="A2380">
        <v>1192</v>
      </c>
      <c r="B2380" t="s">
        <v>3676</v>
      </c>
      <c r="C2380" t="s">
        <v>20</v>
      </c>
      <c r="D2380">
        <v>5.94</v>
      </c>
      <c r="E2380">
        <v>25</v>
      </c>
      <c r="F2380" t="s">
        <v>410</v>
      </c>
      <c r="G2380" t="s">
        <v>55</v>
      </c>
      <c r="H2380" t="s">
        <v>46</v>
      </c>
      <c r="I2380" t="s">
        <v>3059</v>
      </c>
      <c r="K2380" t="e">
        <f>- Other measurements: B135, G33</f>
        <v>#NAME?</v>
      </c>
      <c r="L2380" t="s">
        <v>3677</v>
      </c>
      <c r="M2380" t="s">
        <v>120</v>
      </c>
      <c r="N2380">
        <v>5</v>
      </c>
      <c r="P2380" t="s">
        <v>27</v>
      </c>
      <c r="Q2380" t="s">
        <v>3678</v>
      </c>
      <c r="S2380" t="s">
        <v>29</v>
      </c>
    </row>
    <row r="2381" spans="1:19" hidden="1" x14ac:dyDescent="0.2">
      <c r="A2381">
        <v>1192</v>
      </c>
      <c r="B2381" t="s">
        <v>3676</v>
      </c>
      <c r="C2381" t="s">
        <v>20</v>
      </c>
      <c r="D2381">
        <v>5.92</v>
      </c>
      <c r="E2381">
        <v>25</v>
      </c>
      <c r="F2381" t="s">
        <v>3679</v>
      </c>
      <c r="G2381" t="s">
        <v>55</v>
      </c>
      <c r="H2381" t="s">
        <v>46</v>
      </c>
      <c r="I2381" t="s">
        <v>3071</v>
      </c>
      <c r="K2381" t="e">
        <f>- Other measurements: B135, G33</f>
        <v>#NAME?</v>
      </c>
      <c r="L2381" t="s">
        <v>3677</v>
      </c>
      <c r="M2381" t="s">
        <v>120</v>
      </c>
      <c r="N2381">
        <v>5</v>
      </c>
      <c r="P2381" t="s">
        <v>27</v>
      </c>
      <c r="Q2381" t="s">
        <v>3678</v>
      </c>
      <c r="S2381" t="s">
        <v>29</v>
      </c>
    </row>
    <row r="2382" spans="1:19" hidden="1" x14ac:dyDescent="0.2">
      <c r="A2382">
        <v>1192</v>
      </c>
      <c r="B2382" t="s">
        <v>3676</v>
      </c>
      <c r="C2382" t="s">
        <v>20</v>
      </c>
      <c r="D2382">
        <v>5.94</v>
      </c>
      <c r="E2382">
        <v>25</v>
      </c>
      <c r="F2382" t="s">
        <v>759</v>
      </c>
      <c r="G2382" t="s">
        <v>31</v>
      </c>
      <c r="H2382" t="s">
        <v>46</v>
      </c>
      <c r="I2382" t="s">
        <v>3072</v>
      </c>
      <c r="K2382" t="e">
        <f>- Other measurements: B135, G33</f>
        <v>#NAME?</v>
      </c>
      <c r="L2382" t="s">
        <v>3677</v>
      </c>
      <c r="M2382" t="s">
        <v>120</v>
      </c>
      <c r="N2382">
        <v>5</v>
      </c>
      <c r="P2382" t="s">
        <v>27</v>
      </c>
      <c r="Q2382" t="s">
        <v>3678</v>
      </c>
      <c r="S2382" t="s">
        <v>29</v>
      </c>
    </row>
    <row r="2383" spans="1:19" hidden="1" x14ac:dyDescent="0.2">
      <c r="A2383">
        <v>1192</v>
      </c>
      <c r="B2383" t="s">
        <v>3676</v>
      </c>
      <c r="C2383" t="s">
        <v>20</v>
      </c>
      <c r="D2383">
        <v>5.96</v>
      </c>
      <c r="E2383">
        <v>25</v>
      </c>
      <c r="F2383" t="s">
        <v>3414</v>
      </c>
      <c r="G2383" t="s">
        <v>31</v>
      </c>
      <c r="H2383" t="s">
        <v>46</v>
      </c>
      <c r="I2383" t="s">
        <v>3074</v>
      </c>
      <c r="K2383" t="e">
        <f>- Other measurements: B135, G33</f>
        <v>#NAME?</v>
      </c>
      <c r="L2383" t="s">
        <v>3677</v>
      </c>
      <c r="M2383" t="s">
        <v>120</v>
      </c>
      <c r="N2383">
        <v>5</v>
      </c>
      <c r="P2383" t="s">
        <v>27</v>
      </c>
      <c r="Q2383" t="s">
        <v>3678</v>
      </c>
      <c r="S2383" t="s">
        <v>29</v>
      </c>
    </row>
    <row r="2384" spans="1:19" hidden="1" x14ac:dyDescent="0.2">
      <c r="A2384">
        <v>1192</v>
      </c>
      <c r="B2384" t="s">
        <v>3676</v>
      </c>
      <c r="C2384" t="s">
        <v>20</v>
      </c>
      <c r="D2384">
        <v>5.97</v>
      </c>
      <c r="E2384">
        <v>20</v>
      </c>
      <c r="F2384" t="s">
        <v>3414</v>
      </c>
      <c r="G2384" t="s">
        <v>55</v>
      </c>
      <c r="H2384" t="s">
        <v>46</v>
      </c>
      <c r="I2384" t="s">
        <v>3077</v>
      </c>
      <c r="K2384" t="e">
        <f>- Other measurements: B135, G33</f>
        <v>#NAME?</v>
      </c>
      <c r="L2384" t="s">
        <v>3677</v>
      </c>
      <c r="M2384" t="s">
        <v>120</v>
      </c>
      <c r="N2384">
        <v>5</v>
      </c>
      <c r="P2384" t="s">
        <v>27</v>
      </c>
      <c r="Q2384" t="s">
        <v>3678</v>
      </c>
      <c r="S2384" t="s">
        <v>29</v>
      </c>
    </row>
    <row r="2385" spans="1:19" hidden="1" x14ac:dyDescent="0.2">
      <c r="A2385">
        <v>1192</v>
      </c>
      <c r="B2385" t="s">
        <v>3676</v>
      </c>
      <c r="C2385" t="s">
        <v>20</v>
      </c>
      <c r="D2385">
        <v>5.97</v>
      </c>
      <c r="E2385" t="s">
        <v>3078</v>
      </c>
      <c r="F2385" t="s">
        <v>3079</v>
      </c>
      <c r="G2385" t="s">
        <v>31</v>
      </c>
      <c r="H2385" t="s">
        <v>46</v>
      </c>
      <c r="I2385" t="s">
        <v>3080</v>
      </c>
      <c r="K2385" t="e">
        <f>- Other measurements: B135, G33</f>
        <v>#NAME?</v>
      </c>
      <c r="L2385" t="s">
        <v>3677</v>
      </c>
      <c r="M2385" t="s">
        <v>120</v>
      </c>
      <c r="N2385">
        <v>5</v>
      </c>
      <c r="P2385" t="s">
        <v>27</v>
      </c>
      <c r="Q2385" t="s">
        <v>3678</v>
      </c>
      <c r="S2385" t="s">
        <v>29</v>
      </c>
    </row>
    <row r="2386" spans="1:19" hidden="1" x14ac:dyDescent="0.2">
      <c r="A2386">
        <v>1192</v>
      </c>
      <c r="B2386" t="s">
        <v>3676</v>
      </c>
      <c r="C2386" t="s">
        <v>20</v>
      </c>
      <c r="D2386">
        <v>5.94</v>
      </c>
      <c r="E2386">
        <v>25</v>
      </c>
      <c r="F2386" t="s">
        <v>3222</v>
      </c>
      <c r="G2386" t="s">
        <v>63</v>
      </c>
      <c r="H2386" t="s">
        <v>46</v>
      </c>
      <c r="I2386" t="s">
        <v>3069</v>
      </c>
      <c r="K2386" t="e">
        <f>- Other measurements: B135, G33</f>
        <v>#NAME?</v>
      </c>
      <c r="L2386" t="s">
        <v>3677</v>
      </c>
      <c r="M2386" t="s">
        <v>120</v>
      </c>
      <c r="N2386">
        <v>5</v>
      </c>
      <c r="P2386" t="s">
        <v>27</v>
      </c>
      <c r="Q2386" t="s">
        <v>3678</v>
      </c>
      <c r="S2386" t="s">
        <v>29</v>
      </c>
    </row>
    <row r="2387" spans="1:19" hidden="1" x14ac:dyDescent="0.2">
      <c r="A2387">
        <v>1192</v>
      </c>
      <c r="B2387" t="s">
        <v>3676</v>
      </c>
      <c r="C2387" t="s">
        <v>20</v>
      </c>
      <c r="D2387">
        <v>5.92</v>
      </c>
      <c r="E2387">
        <v>25</v>
      </c>
      <c r="F2387" t="s">
        <v>2017</v>
      </c>
      <c r="G2387" t="s">
        <v>240</v>
      </c>
      <c r="H2387" t="s">
        <v>23</v>
      </c>
      <c r="I2387" t="s">
        <v>3426</v>
      </c>
      <c r="K2387" t="e">
        <f>- Other measurements: B135, G33</f>
        <v>#NAME?</v>
      </c>
      <c r="L2387" t="s">
        <v>3677</v>
      </c>
      <c r="M2387" t="s">
        <v>120</v>
      </c>
      <c r="N2387">
        <v>5</v>
      </c>
      <c r="P2387" t="s">
        <v>27</v>
      </c>
      <c r="Q2387" t="s">
        <v>3678</v>
      </c>
      <c r="S2387" t="s">
        <v>29</v>
      </c>
    </row>
    <row r="2388" spans="1:19" hidden="1" x14ac:dyDescent="0.2">
      <c r="A2388">
        <v>1193</v>
      </c>
      <c r="B2388" t="s">
        <v>3680</v>
      </c>
      <c r="C2388" t="s">
        <v>20</v>
      </c>
      <c r="D2388">
        <v>5.52</v>
      </c>
      <c r="E2388">
        <v>25</v>
      </c>
      <c r="F2388" t="s">
        <v>2017</v>
      </c>
      <c r="G2388" t="s">
        <v>55</v>
      </c>
      <c r="H2388" t="s">
        <v>46</v>
      </c>
      <c r="I2388" t="s">
        <v>3070</v>
      </c>
      <c r="K2388" t="e">
        <f>- Other measurement: G33</f>
        <v>#NAME?</v>
      </c>
      <c r="L2388" t="s">
        <v>3681</v>
      </c>
      <c r="M2388" t="s">
        <v>120</v>
      </c>
      <c r="N2388">
        <v>5</v>
      </c>
      <c r="P2388" t="s">
        <v>27</v>
      </c>
      <c r="Q2388" t="s">
        <v>3682</v>
      </c>
      <c r="S2388" t="s">
        <v>29</v>
      </c>
    </row>
    <row r="2389" spans="1:19" hidden="1" x14ac:dyDescent="0.2">
      <c r="A2389">
        <v>1193</v>
      </c>
      <c r="B2389" t="s">
        <v>3680</v>
      </c>
      <c r="C2389" t="s">
        <v>20</v>
      </c>
      <c r="D2389">
        <v>5.67</v>
      </c>
      <c r="E2389">
        <v>24.6</v>
      </c>
      <c r="F2389" t="s">
        <v>759</v>
      </c>
      <c r="G2389" t="s">
        <v>31</v>
      </c>
      <c r="H2389" t="s">
        <v>46</v>
      </c>
      <c r="I2389" t="s">
        <v>3072</v>
      </c>
      <c r="K2389" t="e">
        <f>- Other measurement: G33</f>
        <v>#NAME?</v>
      </c>
      <c r="L2389" t="s">
        <v>3681</v>
      </c>
      <c r="M2389" t="s">
        <v>120</v>
      </c>
      <c r="N2389">
        <v>5</v>
      </c>
      <c r="P2389" t="s">
        <v>27</v>
      </c>
      <c r="Q2389" t="s">
        <v>3682</v>
      </c>
      <c r="S2389" t="s">
        <v>29</v>
      </c>
    </row>
    <row r="2390" spans="1:19" hidden="1" x14ac:dyDescent="0.2">
      <c r="A2390">
        <v>1193</v>
      </c>
      <c r="B2390" t="s">
        <v>3680</v>
      </c>
      <c r="C2390" t="s">
        <v>20</v>
      </c>
      <c r="D2390">
        <v>5.63</v>
      </c>
      <c r="E2390">
        <v>25</v>
      </c>
      <c r="F2390" t="s">
        <v>3414</v>
      </c>
      <c r="G2390" t="s">
        <v>31</v>
      </c>
      <c r="H2390" t="s">
        <v>46</v>
      </c>
      <c r="I2390" t="s">
        <v>3074</v>
      </c>
      <c r="K2390" t="e">
        <f>- Other measurement: G33</f>
        <v>#NAME?</v>
      </c>
      <c r="L2390" t="s">
        <v>3681</v>
      </c>
      <c r="M2390" t="s">
        <v>120</v>
      </c>
      <c r="N2390">
        <v>5</v>
      </c>
      <c r="P2390" t="s">
        <v>27</v>
      </c>
      <c r="Q2390" t="s">
        <v>3682</v>
      </c>
      <c r="S2390" t="s">
        <v>29</v>
      </c>
    </row>
    <row r="2391" spans="1:19" hidden="1" x14ac:dyDescent="0.2">
      <c r="A2391">
        <v>1193</v>
      </c>
      <c r="B2391" t="s">
        <v>3680</v>
      </c>
      <c r="C2391" t="s">
        <v>20</v>
      </c>
      <c r="D2391">
        <v>5.76</v>
      </c>
      <c r="E2391" t="s">
        <v>3075</v>
      </c>
      <c r="F2391" t="s">
        <v>54</v>
      </c>
      <c r="G2391" t="s">
        <v>55</v>
      </c>
      <c r="H2391" t="s">
        <v>46</v>
      </c>
      <c r="I2391" t="s">
        <v>3076</v>
      </c>
      <c r="K2391" t="e">
        <f>- Other measurement: G33</f>
        <v>#NAME?</v>
      </c>
      <c r="L2391" t="s">
        <v>3681</v>
      </c>
      <c r="M2391" t="s">
        <v>120</v>
      </c>
      <c r="N2391">
        <v>5</v>
      </c>
      <c r="P2391" t="s">
        <v>27</v>
      </c>
      <c r="Q2391" t="s">
        <v>3682</v>
      </c>
      <c r="S2391" t="s">
        <v>29</v>
      </c>
    </row>
    <row r="2392" spans="1:19" hidden="1" x14ac:dyDescent="0.2">
      <c r="A2392">
        <v>1193</v>
      </c>
      <c r="B2392" t="s">
        <v>3680</v>
      </c>
      <c r="C2392" t="s">
        <v>20</v>
      </c>
      <c r="D2392">
        <v>5.68</v>
      </c>
      <c r="E2392">
        <v>20</v>
      </c>
      <c r="F2392" t="s">
        <v>54</v>
      </c>
      <c r="G2392" t="s">
        <v>55</v>
      </c>
      <c r="H2392" t="s">
        <v>46</v>
      </c>
      <c r="I2392" t="s">
        <v>3077</v>
      </c>
      <c r="K2392" t="e">
        <f>- Other measurement: G33</f>
        <v>#NAME?</v>
      </c>
      <c r="L2392" t="s">
        <v>3681</v>
      </c>
      <c r="M2392" t="s">
        <v>120</v>
      </c>
      <c r="N2392">
        <v>5</v>
      </c>
      <c r="P2392" t="s">
        <v>27</v>
      </c>
      <c r="Q2392" t="s">
        <v>3682</v>
      </c>
      <c r="S2392" t="s">
        <v>29</v>
      </c>
    </row>
    <row r="2393" spans="1:19" hidden="1" x14ac:dyDescent="0.2">
      <c r="A2393">
        <v>1193</v>
      </c>
      <c r="B2393" t="s">
        <v>3680</v>
      </c>
      <c r="C2393" t="s">
        <v>20</v>
      </c>
      <c r="D2393">
        <v>5.68</v>
      </c>
      <c r="E2393" t="s">
        <v>3078</v>
      </c>
      <c r="F2393" t="s">
        <v>3079</v>
      </c>
      <c r="G2393" t="s">
        <v>31</v>
      </c>
      <c r="H2393" t="s">
        <v>46</v>
      </c>
      <c r="I2393" t="s">
        <v>3080</v>
      </c>
      <c r="K2393" t="e">
        <f>- Other measurement: G33</f>
        <v>#NAME?</v>
      </c>
      <c r="L2393" t="s">
        <v>3681</v>
      </c>
      <c r="M2393" t="s">
        <v>120</v>
      </c>
      <c r="N2393">
        <v>5</v>
      </c>
      <c r="P2393" t="s">
        <v>27</v>
      </c>
      <c r="Q2393" t="s">
        <v>3682</v>
      </c>
      <c r="S2393" t="s">
        <v>29</v>
      </c>
    </row>
    <row r="2394" spans="1:19" hidden="1" x14ac:dyDescent="0.2">
      <c r="A2394">
        <v>1193</v>
      </c>
      <c r="B2394" t="s">
        <v>3680</v>
      </c>
      <c r="C2394" t="s">
        <v>20</v>
      </c>
      <c r="D2394">
        <v>5.96</v>
      </c>
      <c r="E2394">
        <v>5.4</v>
      </c>
      <c r="F2394" t="s">
        <v>3081</v>
      </c>
      <c r="G2394" t="s">
        <v>55</v>
      </c>
      <c r="H2394" t="s">
        <v>46</v>
      </c>
      <c r="I2394" t="s">
        <v>3082</v>
      </c>
      <c r="J2394" t="s">
        <v>43</v>
      </c>
      <c r="K2394" t="e">
        <f>- Other measurement: G33</f>
        <v>#NAME?</v>
      </c>
      <c r="L2394" t="s">
        <v>3681</v>
      </c>
      <c r="M2394" t="s">
        <v>120</v>
      </c>
      <c r="N2394">
        <v>5</v>
      </c>
      <c r="P2394" t="s">
        <v>27</v>
      </c>
      <c r="Q2394" t="s">
        <v>3682</v>
      </c>
      <c r="S2394" t="s">
        <v>29</v>
      </c>
    </row>
    <row r="2395" spans="1:19" hidden="1" x14ac:dyDescent="0.2">
      <c r="A2395">
        <v>1193</v>
      </c>
      <c r="B2395" t="s">
        <v>3680</v>
      </c>
      <c r="C2395" t="s">
        <v>20</v>
      </c>
      <c r="D2395">
        <v>5.8</v>
      </c>
      <c r="E2395">
        <v>20</v>
      </c>
      <c r="F2395" t="s">
        <v>3081</v>
      </c>
      <c r="G2395" t="s">
        <v>55</v>
      </c>
      <c r="H2395" t="s">
        <v>46</v>
      </c>
      <c r="I2395" t="s">
        <v>3082</v>
      </c>
      <c r="J2395" t="s">
        <v>43</v>
      </c>
      <c r="K2395" t="e">
        <f>- Other measurement: G33</f>
        <v>#NAME?</v>
      </c>
      <c r="L2395" t="s">
        <v>3681</v>
      </c>
      <c r="M2395" t="s">
        <v>120</v>
      </c>
      <c r="N2395">
        <v>5</v>
      </c>
      <c r="P2395" t="s">
        <v>27</v>
      </c>
      <c r="Q2395" t="s">
        <v>3682</v>
      </c>
      <c r="S2395" t="s">
        <v>29</v>
      </c>
    </row>
    <row r="2396" spans="1:19" hidden="1" x14ac:dyDescent="0.2">
      <c r="A2396">
        <v>1193</v>
      </c>
      <c r="B2396" t="s">
        <v>3680</v>
      </c>
      <c r="C2396" t="s">
        <v>20</v>
      </c>
      <c r="D2396">
        <v>5.61</v>
      </c>
      <c r="E2396">
        <v>35</v>
      </c>
      <c r="F2396" t="s">
        <v>3081</v>
      </c>
      <c r="G2396" t="s">
        <v>55</v>
      </c>
      <c r="H2396" t="s">
        <v>46</v>
      </c>
      <c r="I2396" t="s">
        <v>3082</v>
      </c>
      <c r="J2396" t="s">
        <v>43</v>
      </c>
      <c r="K2396" t="e">
        <f>- Other measurement: G33</f>
        <v>#NAME?</v>
      </c>
      <c r="L2396" t="s">
        <v>3681</v>
      </c>
      <c r="M2396" t="s">
        <v>120</v>
      </c>
      <c r="N2396">
        <v>5</v>
      </c>
      <c r="P2396" t="s">
        <v>27</v>
      </c>
      <c r="Q2396" t="s">
        <v>3682</v>
      </c>
      <c r="S2396" t="s">
        <v>29</v>
      </c>
    </row>
    <row r="2397" spans="1:19" hidden="1" x14ac:dyDescent="0.2">
      <c r="A2397">
        <v>1193</v>
      </c>
      <c r="B2397" t="s">
        <v>3680</v>
      </c>
      <c r="C2397" t="s">
        <v>20</v>
      </c>
      <c r="D2397">
        <v>5.66</v>
      </c>
      <c r="E2397">
        <v>25</v>
      </c>
      <c r="F2397" t="s">
        <v>2017</v>
      </c>
      <c r="G2397" t="s">
        <v>240</v>
      </c>
      <c r="H2397" t="s">
        <v>23</v>
      </c>
      <c r="I2397" t="s">
        <v>3426</v>
      </c>
      <c r="K2397" t="e">
        <f>- Other measurement: G33</f>
        <v>#NAME?</v>
      </c>
      <c r="L2397" t="s">
        <v>3681</v>
      </c>
      <c r="M2397" t="s">
        <v>120</v>
      </c>
      <c r="N2397">
        <v>5</v>
      </c>
      <c r="P2397" t="s">
        <v>27</v>
      </c>
      <c r="Q2397" t="s">
        <v>3682</v>
      </c>
      <c r="S2397" t="s">
        <v>29</v>
      </c>
    </row>
    <row r="2398" spans="1:19" hidden="1" x14ac:dyDescent="0.2">
      <c r="A2398">
        <v>1194</v>
      </c>
      <c r="B2398" t="s">
        <v>3683</v>
      </c>
      <c r="C2398" t="s">
        <v>20</v>
      </c>
      <c r="D2398">
        <v>6.03</v>
      </c>
      <c r="E2398">
        <v>25</v>
      </c>
      <c r="F2398" t="s">
        <v>410</v>
      </c>
      <c r="G2398" t="s">
        <v>55</v>
      </c>
      <c r="H2398" t="s">
        <v>46</v>
      </c>
      <c r="I2398" t="s">
        <v>3059</v>
      </c>
      <c r="K2398" t="e">
        <f>- Other measurements: B135, G33</f>
        <v>#NAME?</v>
      </c>
      <c r="L2398" t="s">
        <v>3684</v>
      </c>
      <c r="M2398" t="s">
        <v>120</v>
      </c>
      <c r="N2398">
        <v>5</v>
      </c>
      <c r="P2398" t="s">
        <v>27</v>
      </c>
      <c r="Q2398" t="s">
        <v>3685</v>
      </c>
      <c r="S2398" t="s">
        <v>29</v>
      </c>
    </row>
    <row r="2399" spans="1:19" hidden="1" x14ac:dyDescent="0.2">
      <c r="A2399">
        <v>1194</v>
      </c>
      <c r="B2399" t="s">
        <v>3683</v>
      </c>
      <c r="C2399" t="s">
        <v>20</v>
      </c>
      <c r="D2399">
        <v>6.19</v>
      </c>
      <c r="E2399">
        <v>20</v>
      </c>
      <c r="F2399" t="s">
        <v>3060</v>
      </c>
      <c r="G2399" t="s">
        <v>55</v>
      </c>
      <c r="H2399" t="s">
        <v>46</v>
      </c>
      <c r="I2399" t="s">
        <v>348</v>
      </c>
      <c r="K2399" t="e">
        <f>- Other measurements: B135, G33</f>
        <v>#NAME?</v>
      </c>
      <c r="L2399" t="s">
        <v>3684</v>
      </c>
      <c r="M2399" t="s">
        <v>120</v>
      </c>
      <c r="N2399">
        <v>5</v>
      </c>
      <c r="P2399" t="s">
        <v>27</v>
      </c>
      <c r="Q2399" t="s">
        <v>3685</v>
      </c>
      <c r="S2399" t="s">
        <v>29</v>
      </c>
    </row>
    <row r="2400" spans="1:19" hidden="1" x14ac:dyDescent="0.2">
      <c r="A2400">
        <v>1194</v>
      </c>
      <c r="B2400" t="s">
        <v>3683</v>
      </c>
      <c r="C2400" t="s">
        <v>20</v>
      </c>
      <c r="D2400">
        <v>6.08</v>
      </c>
      <c r="E2400">
        <v>25</v>
      </c>
      <c r="F2400" t="s">
        <v>3060</v>
      </c>
      <c r="G2400" t="s">
        <v>55</v>
      </c>
      <c r="H2400" t="s">
        <v>46</v>
      </c>
      <c r="I2400" t="s">
        <v>3070</v>
      </c>
      <c r="K2400" t="e">
        <f>- Other measurements: B135, G33</f>
        <v>#NAME?</v>
      </c>
      <c r="L2400" t="s">
        <v>3684</v>
      </c>
      <c r="M2400" t="s">
        <v>120</v>
      </c>
      <c r="N2400">
        <v>5</v>
      </c>
      <c r="P2400" t="s">
        <v>27</v>
      </c>
      <c r="Q2400" t="s">
        <v>3685</v>
      </c>
      <c r="S2400" t="s">
        <v>29</v>
      </c>
    </row>
    <row r="2401" spans="1:19" hidden="1" x14ac:dyDescent="0.2">
      <c r="A2401">
        <v>1194</v>
      </c>
      <c r="B2401" t="s">
        <v>3683</v>
      </c>
      <c r="C2401" t="s">
        <v>20</v>
      </c>
      <c r="D2401">
        <v>6.05</v>
      </c>
      <c r="E2401">
        <v>24.3</v>
      </c>
      <c r="F2401" t="s">
        <v>759</v>
      </c>
      <c r="G2401" t="s">
        <v>31</v>
      </c>
      <c r="H2401" t="s">
        <v>46</v>
      </c>
      <c r="I2401" t="s">
        <v>3072</v>
      </c>
      <c r="K2401" t="e">
        <f>- Other measurements: B135, G33</f>
        <v>#NAME?</v>
      </c>
      <c r="L2401" t="s">
        <v>3684</v>
      </c>
      <c r="M2401" t="s">
        <v>120</v>
      </c>
      <c r="N2401">
        <v>5</v>
      </c>
      <c r="P2401" t="s">
        <v>27</v>
      </c>
      <c r="Q2401" t="s">
        <v>3685</v>
      </c>
      <c r="S2401" t="s">
        <v>29</v>
      </c>
    </row>
    <row r="2402" spans="1:19" hidden="1" x14ac:dyDescent="0.2">
      <c r="A2402">
        <v>1194</v>
      </c>
      <c r="B2402" t="s">
        <v>3683</v>
      </c>
      <c r="C2402" t="s">
        <v>20</v>
      </c>
      <c r="D2402">
        <v>5.98</v>
      </c>
      <c r="E2402">
        <v>25</v>
      </c>
      <c r="F2402" t="s">
        <v>3079</v>
      </c>
      <c r="G2402" t="s">
        <v>31</v>
      </c>
      <c r="H2402" t="s">
        <v>46</v>
      </c>
      <c r="I2402" t="s">
        <v>3074</v>
      </c>
      <c r="K2402" t="e">
        <f>- Other measurements: B135, G33</f>
        <v>#NAME?</v>
      </c>
      <c r="L2402" t="s">
        <v>3684</v>
      </c>
      <c r="M2402" t="s">
        <v>120</v>
      </c>
      <c r="N2402">
        <v>5</v>
      </c>
      <c r="P2402" t="s">
        <v>27</v>
      </c>
      <c r="Q2402" t="s">
        <v>3685</v>
      </c>
      <c r="S2402" t="s">
        <v>29</v>
      </c>
    </row>
    <row r="2403" spans="1:19" hidden="1" x14ac:dyDescent="0.2">
      <c r="A2403">
        <v>1194</v>
      </c>
      <c r="B2403" t="s">
        <v>3683</v>
      </c>
      <c r="C2403" t="s">
        <v>20</v>
      </c>
      <c r="D2403">
        <v>6.05</v>
      </c>
      <c r="E2403" t="s">
        <v>3075</v>
      </c>
      <c r="F2403" t="s">
        <v>54</v>
      </c>
      <c r="G2403" t="s">
        <v>55</v>
      </c>
      <c r="H2403" t="s">
        <v>46</v>
      </c>
      <c r="I2403" t="s">
        <v>3076</v>
      </c>
      <c r="K2403" t="e">
        <f>- Other measurements: B135, G33</f>
        <v>#NAME?</v>
      </c>
      <c r="L2403" t="s">
        <v>3684</v>
      </c>
      <c r="M2403" t="s">
        <v>120</v>
      </c>
      <c r="N2403">
        <v>5</v>
      </c>
      <c r="P2403" t="s">
        <v>27</v>
      </c>
      <c r="Q2403" t="s">
        <v>3685</v>
      </c>
      <c r="S2403" t="s">
        <v>29</v>
      </c>
    </row>
    <row r="2404" spans="1:19" hidden="1" x14ac:dyDescent="0.2">
      <c r="A2404">
        <v>1194</v>
      </c>
      <c r="B2404" t="s">
        <v>3683</v>
      </c>
      <c r="C2404" t="s">
        <v>20</v>
      </c>
      <c r="D2404">
        <v>6.02</v>
      </c>
      <c r="E2404">
        <v>20</v>
      </c>
      <c r="F2404" t="s">
        <v>54</v>
      </c>
      <c r="G2404" t="s">
        <v>55</v>
      </c>
      <c r="H2404" t="s">
        <v>46</v>
      </c>
      <c r="I2404" t="s">
        <v>3077</v>
      </c>
      <c r="K2404" t="e">
        <f>- Other measurements: B135, G33</f>
        <v>#NAME?</v>
      </c>
      <c r="L2404" t="s">
        <v>3684</v>
      </c>
      <c r="M2404" t="s">
        <v>120</v>
      </c>
      <c r="N2404">
        <v>5</v>
      </c>
      <c r="P2404" t="s">
        <v>27</v>
      </c>
      <c r="Q2404" t="s">
        <v>3685</v>
      </c>
      <c r="S2404" t="s">
        <v>29</v>
      </c>
    </row>
    <row r="2405" spans="1:19" hidden="1" x14ac:dyDescent="0.2">
      <c r="A2405">
        <v>1194</v>
      </c>
      <c r="B2405" t="s">
        <v>3683</v>
      </c>
      <c r="C2405" t="s">
        <v>20</v>
      </c>
      <c r="D2405">
        <v>6.02</v>
      </c>
      <c r="E2405" t="s">
        <v>3078</v>
      </c>
      <c r="F2405" t="s">
        <v>3079</v>
      </c>
      <c r="G2405" t="s">
        <v>31</v>
      </c>
      <c r="H2405" t="s">
        <v>46</v>
      </c>
      <c r="I2405" t="s">
        <v>3080</v>
      </c>
      <c r="K2405" t="e">
        <f>- Other measurements: B135, G33</f>
        <v>#NAME?</v>
      </c>
      <c r="L2405" t="s">
        <v>3684</v>
      </c>
      <c r="M2405" t="s">
        <v>120</v>
      </c>
      <c r="N2405">
        <v>5</v>
      </c>
      <c r="P2405" t="s">
        <v>27</v>
      </c>
      <c r="Q2405" t="s">
        <v>3685</v>
      </c>
      <c r="S2405" t="s">
        <v>29</v>
      </c>
    </row>
    <row r="2406" spans="1:19" hidden="1" x14ac:dyDescent="0.2">
      <c r="A2406">
        <v>1194</v>
      </c>
      <c r="B2406" t="s">
        <v>3683</v>
      </c>
      <c r="C2406" t="s">
        <v>20</v>
      </c>
      <c r="D2406">
        <v>5.23</v>
      </c>
      <c r="E2406">
        <v>50</v>
      </c>
      <c r="F2406" t="s">
        <v>3079</v>
      </c>
      <c r="G2406" t="s">
        <v>55</v>
      </c>
      <c r="H2406" t="s">
        <v>46</v>
      </c>
      <c r="I2406" t="s">
        <v>3686</v>
      </c>
      <c r="K2406" t="e">
        <f>- Other measurements: B135, G33</f>
        <v>#NAME?</v>
      </c>
      <c r="L2406" t="s">
        <v>3684</v>
      </c>
      <c r="M2406" t="s">
        <v>120</v>
      </c>
      <c r="N2406">
        <v>5</v>
      </c>
      <c r="P2406" t="s">
        <v>27</v>
      </c>
      <c r="Q2406" t="s">
        <v>3685</v>
      </c>
      <c r="S2406" t="s">
        <v>29</v>
      </c>
    </row>
    <row r="2407" spans="1:19" hidden="1" x14ac:dyDescent="0.2">
      <c r="A2407">
        <v>1194</v>
      </c>
      <c r="B2407" t="s">
        <v>3683</v>
      </c>
      <c r="C2407" t="s">
        <v>20</v>
      </c>
      <c r="D2407">
        <v>6</v>
      </c>
      <c r="E2407">
        <v>25</v>
      </c>
      <c r="F2407" t="s">
        <v>2017</v>
      </c>
      <c r="G2407" t="s">
        <v>240</v>
      </c>
      <c r="H2407" t="s">
        <v>23</v>
      </c>
      <c r="I2407" t="s">
        <v>3426</v>
      </c>
      <c r="K2407" t="e">
        <f>- Other measurements: B135, G33</f>
        <v>#NAME?</v>
      </c>
      <c r="L2407" t="s">
        <v>3684</v>
      </c>
      <c r="M2407" t="s">
        <v>120</v>
      </c>
      <c r="N2407">
        <v>5</v>
      </c>
      <c r="P2407" t="s">
        <v>27</v>
      </c>
      <c r="Q2407" t="s">
        <v>3685</v>
      </c>
      <c r="S2407" t="s">
        <v>29</v>
      </c>
    </row>
    <row r="2408" spans="1:19" hidden="1" x14ac:dyDescent="0.2">
      <c r="A2408">
        <v>1195</v>
      </c>
      <c r="B2408" t="s">
        <v>3687</v>
      </c>
      <c r="C2408" t="s">
        <v>20</v>
      </c>
      <c r="D2408">
        <v>2.0099999999999998</v>
      </c>
      <c r="E2408" t="s">
        <v>3688</v>
      </c>
      <c r="F2408" t="s">
        <v>3689</v>
      </c>
      <c r="G2408" t="s">
        <v>1440</v>
      </c>
      <c r="H2408" t="s">
        <v>23</v>
      </c>
      <c r="I2408" t="s">
        <v>3085</v>
      </c>
      <c r="K2408"/>
      <c r="L2408" t="s">
        <v>3690</v>
      </c>
      <c r="M2408" t="s">
        <v>26</v>
      </c>
      <c r="N2408">
        <v>2</v>
      </c>
      <c r="P2408" t="s">
        <v>27</v>
      </c>
      <c r="Q2408" t="s">
        <v>3691</v>
      </c>
      <c r="S2408" t="s">
        <v>29</v>
      </c>
    </row>
    <row r="2409" spans="1:19" hidden="1" x14ac:dyDescent="0.2">
      <c r="A2409">
        <v>1196</v>
      </c>
      <c r="B2409" t="s">
        <v>3692</v>
      </c>
      <c r="C2409" t="s">
        <v>20</v>
      </c>
      <c r="D2409">
        <v>3.52</v>
      </c>
      <c r="E2409" t="s">
        <v>3688</v>
      </c>
      <c r="F2409" t="s">
        <v>79</v>
      </c>
      <c r="G2409" t="s">
        <v>189</v>
      </c>
      <c r="H2409" t="s">
        <v>23</v>
      </c>
      <c r="I2409" t="s">
        <v>3085</v>
      </c>
      <c r="K2409"/>
      <c r="L2409" t="s">
        <v>3693</v>
      </c>
      <c r="M2409" t="s">
        <v>26</v>
      </c>
      <c r="N2409">
        <v>2</v>
      </c>
      <c r="P2409" t="s">
        <v>27</v>
      </c>
      <c r="Q2409" t="s">
        <v>3694</v>
      </c>
      <c r="S2409" t="s">
        <v>29</v>
      </c>
    </row>
    <row r="2410" spans="1:19" hidden="1" x14ac:dyDescent="0.2">
      <c r="A2410">
        <v>1197</v>
      </c>
      <c r="B2410" t="s">
        <v>3695</v>
      </c>
      <c r="C2410" t="s">
        <v>20</v>
      </c>
      <c r="D2410">
        <v>4.62</v>
      </c>
      <c r="E2410" t="s">
        <v>3688</v>
      </c>
      <c r="F2410" t="s">
        <v>79</v>
      </c>
      <c r="G2410" t="s">
        <v>189</v>
      </c>
      <c r="H2410" t="s">
        <v>23</v>
      </c>
      <c r="I2410" t="s">
        <v>3085</v>
      </c>
      <c r="K2410"/>
      <c r="L2410" t="s">
        <v>3696</v>
      </c>
      <c r="M2410" t="s">
        <v>26</v>
      </c>
      <c r="N2410">
        <v>2</v>
      </c>
      <c r="P2410" t="s">
        <v>27</v>
      </c>
      <c r="Q2410" t="s">
        <v>3697</v>
      </c>
      <c r="S2410" t="s">
        <v>29</v>
      </c>
    </row>
    <row r="2411" spans="1:19" hidden="1" x14ac:dyDescent="0.2">
      <c r="A2411">
        <v>1198</v>
      </c>
      <c r="B2411" t="s">
        <v>3698</v>
      </c>
      <c r="C2411" t="s">
        <v>20</v>
      </c>
      <c r="D2411">
        <v>10.1</v>
      </c>
      <c r="E2411">
        <v>5.4</v>
      </c>
      <c r="F2411" t="s">
        <v>3081</v>
      </c>
      <c r="G2411" t="s">
        <v>55</v>
      </c>
      <c r="H2411" t="s">
        <v>46</v>
      </c>
      <c r="I2411" t="s">
        <v>3082</v>
      </c>
      <c r="J2411" t="s">
        <v>43</v>
      </c>
      <c r="K2411"/>
      <c r="L2411" t="s">
        <v>3699</v>
      </c>
      <c r="M2411" t="s">
        <v>771</v>
      </c>
      <c r="N2411">
        <v>4</v>
      </c>
      <c r="P2411" t="s">
        <v>27</v>
      </c>
      <c r="Q2411" t="s">
        <v>3700</v>
      </c>
      <c r="S2411" t="s">
        <v>29</v>
      </c>
    </row>
    <row r="2412" spans="1:19" hidden="1" x14ac:dyDescent="0.2">
      <c r="A2412">
        <v>1198</v>
      </c>
      <c r="B2412" t="s">
        <v>3698</v>
      </c>
      <c r="C2412" t="s">
        <v>20</v>
      </c>
      <c r="D2412">
        <v>9.65</v>
      </c>
      <c r="E2412">
        <v>20</v>
      </c>
      <c r="F2412" t="s">
        <v>3081</v>
      </c>
      <c r="G2412" t="s">
        <v>55</v>
      </c>
      <c r="H2412" t="s">
        <v>46</v>
      </c>
      <c r="I2412" t="s">
        <v>3082</v>
      </c>
      <c r="J2412" t="s">
        <v>43</v>
      </c>
      <c r="K2412"/>
      <c r="L2412" t="s">
        <v>3699</v>
      </c>
      <c r="M2412" t="s">
        <v>771</v>
      </c>
      <c r="N2412">
        <v>4</v>
      </c>
      <c r="P2412" t="s">
        <v>27</v>
      </c>
      <c r="Q2412" t="s">
        <v>3700</v>
      </c>
      <c r="S2412" t="s">
        <v>29</v>
      </c>
    </row>
    <row r="2413" spans="1:19" hidden="1" x14ac:dyDescent="0.2">
      <c r="A2413">
        <v>1198</v>
      </c>
      <c r="B2413" t="s">
        <v>3698</v>
      </c>
      <c r="C2413" t="s">
        <v>20</v>
      </c>
      <c r="D2413">
        <v>9.27</v>
      </c>
      <c r="E2413">
        <v>35</v>
      </c>
      <c r="F2413" t="s">
        <v>3081</v>
      </c>
      <c r="G2413" t="s">
        <v>55</v>
      </c>
      <c r="H2413" t="s">
        <v>46</v>
      </c>
      <c r="I2413" t="s">
        <v>3082</v>
      </c>
      <c r="J2413" t="s">
        <v>43</v>
      </c>
      <c r="K2413"/>
      <c r="L2413" t="s">
        <v>3699</v>
      </c>
      <c r="M2413" t="s">
        <v>771</v>
      </c>
      <c r="N2413">
        <v>4</v>
      </c>
      <c r="P2413" t="s">
        <v>27</v>
      </c>
      <c r="Q2413" t="s">
        <v>3700</v>
      </c>
      <c r="S2413" t="s">
        <v>29</v>
      </c>
    </row>
    <row r="2414" spans="1:19" hidden="1" x14ac:dyDescent="0.2">
      <c r="A2414">
        <v>1199</v>
      </c>
      <c r="B2414" t="s">
        <v>3701</v>
      </c>
      <c r="C2414" t="s">
        <v>20</v>
      </c>
      <c r="D2414">
        <v>10.130000000000001</v>
      </c>
      <c r="E2414">
        <v>10</v>
      </c>
      <c r="F2414" t="s">
        <v>2980</v>
      </c>
      <c r="G2414" t="s">
        <v>55</v>
      </c>
      <c r="H2414" t="s">
        <v>46</v>
      </c>
      <c r="I2414" t="s">
        <v>2981</v>
      </c>
      <c r="J2414" t="s">
        <v>43</v>
      </c>
      <c r="K2414"/>
      <c r="L2414" t="s">
        <v>3702</v>
      </c>
      <c r="M2414" t="s">
        <v>120</v>
      </c>
      <c r="N2414">
        <v>5</v>
      </c>
      <c r="P2414" t="s">
        <v>27</v>
      </c>
      <c r="Q2414" t="s">
        <v>3703</v>
      </c>
      <c r="S2414" t="s">
        <v>29</v>
      </c>
    </row>
    <row r="2415" spans="1:19" hidden="1" x14ac:dyDescent="0.2">
      <c r="A2415">
        <v>1199</v>
      </c>
      <c r="B2415" t="s">
        <v>3701</v>
      </c>
      <c r="C2415" t="s">
        <v>73</v>
      </c>
      <c r="D2415">
        <v>3.57</v>
      </c>
      <c r="E2415">
        <v>10</v>
      </c>
      <c r="F2415" t="s">
        <v>2980</v>
      </c>
      <c r="G2415" t="s">
        <v>55</v>
      </c>
      <c r="H2415" t="s">
        <v>46</v>
      </c>
      <c r="I2415" t="s">
        <v>2981</v>
      </c>
      <c r="J2415" t="s">
        <v>43</v>
      </c>
      <c r="K2415"/>
      <c r="L2415" t="s">
        <v>3702</v>
      </c>
      <c r="M2415" t="s">
        <v>120</v>
      </c>
      <c r="N2415">
        <v>5</v>
      </c>
      <c r="P2415" t="s">
        <v>27</v>
      </c>
      <c r="Q2415" t="s">
        <v>3703</v>
      </c>
      <c r="S2415" t="s">
        <v>29</v>
      </c>
    </row>
    <row r="2416" spans="1:19" hidden="1" x14ac:dyDescent="0.2">
      <c r="A2416">
        <v>1199</v>
      </c>
      <c r="B2416" t="s">
        <v>3701</v>
      </c>
      <c r="C2416" t="s">
        <v>20</v>
      </c>
      <c r="D2416">
        <v>9.7799999999999994</v>
      </c>
      <c r="E2416">
        <v>20</v>
      </c>
      <c r="F2416" t="s">
        <v>2980</v>
      </c>
      <c r="G2416" t="s">
        <v>55</v>
      </c>
      <c r="H2416" t="s">
        <v>46</v>
      </c>
      <c r="I2416" t="s">
        <v>2981</v>
      </c>
      <c r="J2416" t="s">
        <v>43</v>
      </c>
      <c r="K2416"/>
      <c r="L2416" t="s">
        <v>3702</v>
      </c>
      <c r="M2416" t="s">
        <v>120</v>
      </c>
      <c r="N2416">
        <v>5</v>
      </c>
      <c r="P2416" t="s">
        <v>27</v>
      </c>
      <c r="Q2416" t="s">
        <v>3703</v>
      </c>
      <c r="S2416" t="s">
        <v>29</v>
      </c>
    </row>
    <row r="2417" spans="1:19" hidden="1" x14ac:dyDescent="0.2">
      <c r="A2417">
        <v>1199</v>
      </c>
      <c r="B2417" t="s">
        <v>3701</v>
      </c>
      <c r="C2417" t="s">
        <v>73</v>
      </c>
      <c r="D2417">
        <v>3.46</v>
      </c>
      <c r="E2417">
        <v>20</v>
      </c>
      <c r="F2417" t="s">
        <v>2980</v>
      </c>
      <c r="G2417" t="s">
        <v>55</v>
      </c>
      <c r="H2417" t="s">
        <v>46</v>
      </c>
      <c r="I2417" t="s">
        <v>2981</v>
      </c>
      <c r="J2417" t="s">
        <v>43</v>
      </c>
      <c r="K2417"/>
      <c r="L2417" t="s">
        <v>3702</v>
      </c>
      <c r="M2417" t="s">
        <v>120</v>
      </c>
      <c r="N2417">
        <v>5</v>
      </c>
      <c r="P2417" t="s">
        <v>27</v>
      </c>
      <c r="Q2417" t="s">
        <v>3703</v>
      </c>
      <c r="S2417" t="s">
        <v>29</v>
      </c>
    </row>
    <row r="2418" spans="1:19" hidden="1" x14ac:dyDescent="0.2">
      <c r="A2418">
        <v>1199</v>
      </c>
      <c r="B2418" t="s">
        <v>3701</v>
      </c>
      <c r="C2418" t="s">
        <v>20</v>
      </c>
      <c r="D2418">
        <v>9.65</v>
      </c>
      <c r="E2418">
        <v>30</v>
      </c>
      <c r="F2418" t="s">
        <v>2980</v>
      </c>
      <c r="G2418" t="s">
        <v>55</v>
      </c>
      <c r="H2418" t="s">
        <v>46</v>
      </c>
      <c r="I2418" t="s">
        <v>2981</v>
      </c>
      <c r="J2418" t="s">
        <v>43</v>
      </c>
      <c r="K2418"/>
      <c r="L2418" t="s">
        <v>3702</v>
      </c>
      <c r="M2418" t="s">
        <v>120</v>
      </c>
      <c r="N2418">
        <v>5</v>
      </c>
      <c r="P2418" t="s">
        <v>27</v>
      </c>
      <c r="Q2418" t="s">
        <v>3703</v>
      </c>
      <c r="S2418" t="s">
        <v>29</v>
      </c>
    </row>
    <row r="2419" spans="1:19" hidden="1" x14ac:dyDescent="0.2">
      <c r="A2419">
        <v>1199</v>
      </c>
      <c r="B2419" t="s">
        <v>3701</v>
      </c>
      <c r="C2419" t="s">
        <v>73</v>
      </c>
      <c r="D2419">
        <v>3.58</v>
      </c>
      <c r="E2419">
        <v>30</v>
      </c>
      <c r="F2419" t="s">
        <v>2980</v>
      </c>
      <c r="G2419" t="s">
        <v>55</v>
      </c>
      <c r="H2419" t="s">
        <v>46</v>
      </c>
      <c r="I2419" t="s">
        <v>2981</v>
      </c>
      <c r="J2419" t="s">
        <v>43</v>
      </c>
      <c r="K2419"/>
      <c r="L2419" t="s">
        <v>3702</v>
      </c>
      <c r="M2419" t="s">
        <v>120</v>
      </c>
      <c r="N2419">
        <v>5</v>
      </c>
      <c r="P2419" t="s">
        <v>27</v>
      </c>
      <c r="Q2419" t="s">
        <v>3703</v>
      </c>
      <c r="S2419" t="s">
        <v>29</v>
      </c>
    </row>
    <row r="2420" spans="1:19" hidden="1" x14ac:dyDescent="0.2">
      <c r="A2420">
        <v>1199</v>
      </c>
      <c r="B2420" t="s">
        <v>3701</v>
      </c>
      <c r="C2420" t="s">
        <v>20</v>
      </c>
      <c r="D2420">
        <v>9.49</v>
      </c>
      <c r="E2420">
        <v>40</v>
      </c>
      <c r="F2420" t="s">
        <v>2980</v>
      </c>
      <c r="G2420" t="s">
        <v>55</v>
      </c>
      <c r="H2420" t="s">
        <v>46</v>
      </c>
      <c r="I2420" t="s">
        <v>2981</v>
      </c>
      <c r="J2420" t="s">
        <v>43</v>
      </c>
      <c r="K2420"/>
      <c r="L2420" t="s">
        <v>3702</v>
      </c>
      <c r="M2420" t="s">
        <v>120</v>
      </c>
      <c r="N2420">
        <v>5</v>
      </c>
      <c r="P2420" t="s">
        <v>27</v>
      </c>
      <c r="Q2420" t="s">
        <v>3703</v>
      </c>
      <c r="S2420" t="s">
        <v>29</v>
      </c>
    </row>
    <row r="2421" spans="1:19" hidden="1" x14ac:dyDescent="0.2">
      <c r="A2421">
        <v>1199</v>
      </c>
      <c r="B2421" t="s">
        <v>3701</v>
      </c>
      <c r="C2421" t="s">
        <v>73</v>
      </c>
      <c r="D2421">
        <v>3.38</v>
      </c>
      <c r="E2421">
        <v>40</v>
      </c>
      <c r="F2421" t="s">
        <v>2980</v>
      </c>
      <c r="G2421" t="s">
        <v>55</v>
      </c>
      <c r="H2421" t="s">
        <v>46</v>
      </c>
      <c r="I2421" t="s">
        <v>2981</v>
      </c>
      <c r="J2421" t="s">
        <v>43</v>
      </c>
      <c r="K2421"/>
      <c r="L2421" t="s">
        <v>3702</v>
      </c>
      <c r="M2421" t="s">
        <v>120</v>
      </c>
      <c r="N2421">
        <v>5</v>
      </c>
      <c r="P2421" t="s">
        <v>27</v>
      </c>
      <c r="Q2421" t="s">
        <v>3703</v>
      </c>
      <c r="S2421" t="s">
        <v>29</v>
      </c>
    </row>
    <row r="2422" spans="1:19" hidden="1" x14ac:dyDescent="0.2">
      <c r="A2422">
        <v>1200</v>
      </c>
      <c r="B2422" t="s">
        <v>3704</v>
      </c>
      <c r="C2422" t="s">
        <v>20</v>
      </c>
      <c r="D2422">
        <v>9.3000000000000007</v>
      </c>
      <c r="E2422">
        <v>10</v>
      </c>
      <c r="G2422" t="s">
        <v>3143</v>
      </c>
      <c r="H2422" t="s">
        <v>46</v>
      </c>
      <c r="I2422" t="s">
        <v>2981</v>
      </c>
      <c r="J2422" t="s">
        <v>43</v>
      </c>
      <c r="K2422"/>
      <c r="L2422" t="s">
        <v>3705</v>
      </c>
      <c r="M2422" t="s">
        <v>26</v>
      </c>
      <c r="N2422">
        <v>2</v>
      </c>
      <c r="P2422" t="s">
        <v>27</v>
      </c>
      <c r="Q2422" t="s">
        <v>3706</v>
      </c>
      <c r="S2422" t="s">
        <v>29</v>
      </c>
    </row>
    <row r="2423" spans="1:19" hidden="1" x14ac:dyDescent="0.2">
      <c r="A2423">
        <v>1200</v>
      </c>
      <c r="B2423" t="s">
        <v>3704</v>
      </c>
      <c r="C2423" t="s">
        <v>20</v>
      </c>
      <c r="D2423">
        <v>9.1</v>
      </c>
      <c r="E2423">
        <v>20</v>
      </c>
      <c r="G2423" t="s">
        <v>3143</v>
      </c>
      <c r="H2423" t="s">
        <v>46</v>
      </c>
      <c r="I2423" t="s">
        <v>2981</v>
      </c>
      <c r="J2423" t="s">
        <v>43</v>
      </c>
      <c r="K2423"/>
      <c r="L2423" t="s">
        <v>3705</v>
      </c>
      <c r="M2423" t="s">
        <v>26</v>
      </c>
      <c r="N2423">
        <v>2</v>
      </c>
      <c r="P2423" t="s">
        <v>27</v>
      </c>
      <c r="Q2423" t="s">
        <v>3706</v>
      </c>
      <c r="S2423" t="s">
        <v>29</v>
      </c>
    </row>
    <row r="2424" spans="1:19" hidden="1" x14ac:dyDescent="0.2">
      <c r="A2424">
        <v>1200</v>
      </c>
      <c r="B2424" t="s">
        <v>3704</v>
      </c>
      <c r="C2424" t="s">
        <v>20</v>
      </c>
      <c r="D2424">
        <v>8.82</v>
      </c>
      <c r="E2424">
        <v>30</v>
      </c>
      <c r="G2424" t="s">
        <v>3143</v>
      </c>
      <c r="H2424" t="s">
        <v>46</v>
      </c>
      <c r="I2424" t="s">
        <v>2981</v>
      </c>
      <c r="J2424" t="s">
        <v>43</v>
      </c>
      <c r="K2424"/>
      <c r="L2424" t="s">
        <v>3705</v>
      </c>
      <c r="M2424" t="s">
        <v>26</v>
      </c>
      <c r="N2424">
        <v>2</v>
      </c>
      <c r="P2424" t="s">
        <v>27</v>
      </c>
      <c r="Q2424" t="s">
        <v>3706</v>
      </c>
      <c r="S2424" t="s">
        <v>29</v>
      </c>
    </row>
    <row r="2425" spans="1:19" hidden="1" x14ac:dyDescent="0.2">
      <c r="A2425">
        <v>1200</v>
      </c>
      <c r="B2425" t="s">
        <v>3704</v>
      </c>
      <c r="C2425" t="s">
        <v>73</v>
      </c>
      <c r="D2425">
        <v>2.92</v>
      </c>
      <c r="E2425">
        <v>30</v>
      </c>
      <c r="G2425" t="s">
        <v>3143</v>
      </c>
      <c r="H2425" t="s">
        <v>46</v>
      </c>
      <c r="I2425" t="s">
        <v>2981</v>
      </c>
      <c r="J2425" t="s">
        <v>43</v>
      </c>
      <c r="K2425"/>
      <c r="L2425" t="s">
        <v>3705</v>
      </c>
      <c r="M2425" t="s">
        <v>26</v>
      </c>
      <c r="N2425">
        <v>2</v>
      </c>
      <c r="P2425" t="s">
        <v>27</v>
      </c>
      <c r="Q2425" t="s">
        <v>3706</v>
      </c>
      <c r="S2425" t="s">
        <v>29</v>
      </c>
    </row>
    <row r="2426" spans="1:19" hidden="1" x14ac:dyDescent="0.2">
      <c r="A2426">
        <v>1200</v>
      </c>
      <c r="B2426" t="s">
        <v>3704</v>
      </c>
      <c r="C2426" t="s">
        <v>20</v>
      </c>
      <c r="D2426">
        <v>8.6199999999999992</v>
      </c>
      <c r="E2426">
        <v>40</v>
      </c>
      <c r="G2426" t="s">
        <v>3143</v>
      </c>
      <c r="H2426" t="s">
        <v>46</v>
      </c>
      <c r="I2426" t="s">
        <v>2981</v>
      </c>
      <c r="J2426" t="s">
        <v>43</v>
      </c>
      <c r="K2426"/>
      <c r="L2426" t="s">
        <v>3705</v>
      </c>
      <c r="M2426" t="s">
        <v>26</v>
      </c>
      <c r="N2426">
        <v>2</v>
      </c>
      <c r="P2426" t="s">
        <v>27</v>
      </c>
      <c r="Q2426" t="s">
        <v>3706</v>
      </c>
      <c r="S2426" t="s">
        <v>29</v>
      </c>
    </row>
    <row r="2427" spans="1:19" hidden="1" x14ac:dyDescent="0.2">
      <c r="A2427">
        <v>1200</v>
      </c>
      <c r="B2427" t="s">
        <v>3704</v>
      </c>
      <c r="C2427" t="s">
        <v>73</v>
      </c>
      <c r="D2427">
        <v>2.91</v>
      </c>
      <c r="E2427">
        <v>40</v>
      </c>
      <c r="G2427" t="s">
        <v>3143</v>
      </c>
      <c r="H2427" t="s">
        <v>46</v>
      </c>
      <c r="I2427" t="s">
        <v>2981</v>
      </c>
      <c r="J2427" t="s">
        <v>43</v>
      </c>
      <c r="K2427"/>
      <c r="L2427" t="s">
        <v>3705</v>
      </c>
      <c r="M2427" t="s">
        <v>26</v>
      </c>
      <c r="N2427">
        <v>2</v>
      </c>
      <c r="P2427" t="s">
        <v>27</v>
      </c>
      <c r="Q2427" t="s">
        <v>3706</v>
      </c>
      <c r="S2427" t="s">
        <v>29</v>
      </c>
    </row>
    <row r="2428" spans="1:19" hidden="1" x14ac:dyDescent="0.2">
      <c r="A2428">
        <v>1201</v>
      </c>
      <c r="B2428" t="s">
        <v>3707</v>
      </c>
      <c r="C2428" t="s">
        <v>20</v>
      </c>
      <c r="D2428">
        <v>1.44</v>
      </c>
      <c r="E2428" t="s">
        <v>363</v>
      </c>
      <c r="F2428" t="s">
        <v>2048</v>
      </c>
      <c r="G2428" t="s">
        <v>1440</v>
      </c>
      <c r="H2428" t="s">
        <v>23</v>
      </c>
      <c r="I2428" t="s">
        <v>3085</v>
      </c>
      <c r="K2428"/>
      <c r="L2428" t="s">
        <v>3708</v>
      </c>
      <c r="M2428" t="s">
        <v>26</v>
      </c>
      <c r="N2428">
        <v>2</v>
      </c>
      <c r="P2428" t="s">
        <v>27</v>
      </c>
      <c r="Q2428" t="s">
        <v>3709</v>
      </c>
      <c r="S2428" t="s">
        <v>29</v>
      </c>
    </row>
    <row r="2429" spans="1:19" hidden="1" x14ac:dyDescent="0.2">
      <c r="A2429">
        <v>1202</v>
      </c>
      <c r="B2429" t="s">
        <v>3710</v>
      </c>
      <c r="C2429" t="s">
        <v>20</v>
      </c>
      <c r="D2429">
        <v>3.66</v>
      </c>
      <c r="E2429" t="s">
        <v>363</v>
      </c>
      <c r="F2429" t="s">
        <v>3711</v>
      </c>
      <c r="G2429" t="s">
        <v>1440</v>
      </c>
      <c r="H2429" t="s">
        <v>23</v>
      </c>
      <c r="I2429" t="s">
        <v>3085</v>
      </c>
      <c r="K2429"/>
      <c r="L2429" t="s">
        <v>3712</v>
      </c>
      <c r="M2429" t="s">
        <v>26</v>
      </c>
      <c r="N2429">
        <v>2</v>
      </c>
      <c r="P2429" t="s">
        <v>27</v>
      </c>
      <c r="Q2429" t="s">
        <v>3713</v>
      </c>
      <c r="S2429" t="s">
        <v>29</v>
      </c>
    </row>
    <row r="2430" spans="1:19" hidden="1" x14ac:dyDescent="0.2">
      <c r="A2430">
        <v>1203</v>
      </c>
      <c r="B2430" t="s">
        <v>3714</v>
      </c>
      <c r="C2430" t="s">
        <v>20</v>
      </c>
      <c r="D2430">
        <v>4.68</v>
      </c>
      <c r="E2430" t="s">
        <v>363</v>
      </c>
      <c r="F2430" t="s">
        <v>79</v>
      </c>
      <c r="G2430" t="s">
        <v>189</v>
      </c>
      <c r="H2430" t="s">
        <v>23</v>
      </c>
      <c r="I2430" t="s">
        <v>3085</v>
      </c>
      <c r="K2430"/>
      <c r="L2430" t="s">
        <v>3715</v>
      </c>
      <c r="M2430" t="s">
        <v>26</v>
      </c>
      <c r="N2430">
        <v>2</v>
      </c>
      <c r="P2430" t="s">
        <v>27</v>
      </c>
      <c r="Q2430" t="s">
        <v>3716</v>
      </c>
      <c r="S2430" t="s">
        <v>29</v>
      </c>
    </row>
    <row r="2431" spans="1:19" hidden="1" x14ac:dyDescent="0.2">
      <c r="A2431">
        <v>1204</v>
      </c>
      <c r="B2431" t="s">
        <v>3717</v>
      </c>
      <c r="C2431" t="s">
        <v>20</v>
      </c>
      <c r="D2431">
        <v>1.73</v>
      </c>
      <c r="F2431" t="s">
        <v>3718</v>
      </c>
      <c r="G2431" t="s">
        <v>1440</v>
      </c>
      <c r="H2431" t="s">
        <v>23</v>
      </c>
      <c r="I2431" t="s">
        <v>3390</v>
      </c>
      <c r="K2431"/>
      <c r="L2431" t="s">
        <v>3719</v>
      </c>
      <c r="M2431" t="s">
        <v>26</v>
      </c>
      <c r="N2431">
        <v>2</v>
      </c>
      <c r="P2431" t="s">
        <v>27</v>
      </c>
      <c r="Q2431" t="s">
        <v>3720</v>
      </c>
      <c r="S2431" t="s">
        <v>29</v>
      </c>
    </row>
    <row r="2432" spans="1:19" hidden="1" x14ac:dyDescent="0.2">
      <c r="A2432">
        <v>1205</v>
      </c>
      <c r="B2432" t="s">
        <v>3721</v>
      </c>
      <c r="C2432" t="s">
        <v>20</v>
      </c>
      <c r="D2432">
        <v>3.94</v>
      </c>
      <c r="E2432" t="s">
        <v>363</v>
      </c>
      <c r="F2432" t="s">
        <v>3722</v>
      </c>
      <c r="G2432" t="s">
        <v>189</v>
      </c>
      <c r="H2432" t="s">
        <v>23</v>
      </c>
      <c r="I2432" t="s">
        <v>3390</v>
      </c>
      <c r="K2432"/>
      <c r="L2432" t="s">
        <v>3723</v>
      </c>
      <c r="M2432" t="s">
        <v>26</v>
      </c>
      <c r="N2432">
        <v>2</v>
      </c>
      <c r="P2432" t="s">
        <v>27</v>
      </c>
      <c r="Q2432" t="s">
        <v>3724</v>
      </c>
      <c r="S2432" t="s">
        <v>29</v>
      </c>
    </row>
    <row r="2433" spans="1:19" hidden="1" x14ac:dyDescent="0.2">
      <c r="A2433">
        <v>1206</v>
      </c>
      <c r="B2433" t="s">
        <v>3725</v>
      </c>
      <c r="C2433" t="s">
        <v>20</v>
      </c>
      <c r="D2433">
        <v>5.14</v>
      </c>
      <c r="E2433" t="s">
        <v>363</v>
      </c>
      <c r="F2433" t="s">
        <v>79</v>
      </c>
      <c r="G2433" t="s">
        <v>189</v>
      </c>
      <c r="H2433" t="s">
        <v>23</v>
      </c>
      <c r="I2433" t="s">
        <v>3390</v>
      </c>
      <c r="K2433"/>
      <c r="L2433" t="s">
        <v>3726</v>
      </c>
      <c r="M2433" t="s">
        <v>26</v>
      </c>
      <c r="N2433">
        <v>2</v>
      </c>
      <c r="P2433" t="s">
        <v>27</v>
      </c>
      <c r="Q2433" t="s">
        <v>3727</v>
      </c>
      <c r="S2433" t="s">
        <v>29</v>
      </c>
    </row>
    <row r="2434" spans="1:19" hidden="1" x14ac:dyDescent="0.2">
      <c r="A2434">
        <v>1207</v>
      </c>
      <c r="B2434" t="s">
        <v>3728</v>
      </c>
      <c r="C2434" t="s">
        <v>20</v>
      </c>
      <c r="D2434">
        <v>9.26</v>
      </c>
      <c r="E2434">
        <v>10</v>
      </c>
      <c r="F2434" t="s">
        <v>2980</v>
      </c>
      <c r="G2434" t="s">
        <v>55</v>
      </c>
      <c r="H2434" t="s">
        <v>46</v>
      </c>
      <c r="I2434" t="s">
        <v>2981</v>
      </c>
      <c r="J2434" t="s">
        <v>43</v>
      </c>
      <c r="K2434"/>
      <c r="L2434" t="s">
        <v>3729</v>
      </c>
      <c r="M2434" t="s">
        <v>26</v>
      </c>
      <c r="N2434">
        <v>2</v>
      </c>
      <c r="P2434" t="s">
        <v>27</v>
      </c>
      <c r="Q2434" t="s">
        <v>3730</v>
      </c>
      <c r="S2434" t="s">
        <v>29</v>
      </c>
    </row>
    <row r="2435" spans="1:19" hidden="1" x14ac:dyDescent="0.2">
      <c r="A2435">
        <v>1207</v>
      </c>
      <c r="B2435" t="s">
        <v>3728</v>
      </c>
      <c r="C2435" t="s">
        <v>73</v>
      </c>
      <c r="D2435">
        <v>2.97</v>
      </c>
      <c r="E2435">
        <v>10</v>
      </c>
      <c r="F2435" t="s">
        <v>2980</v>
      </c>
      <c r="G2435" t="s">
        <v>55</v>
      </c>
      <c r="H2435" t="s">
        <v>23</v>
      </c>
      <c r="I2435" t="s">
        <v>2981</v>
      </c>
      <c r="J2435" t="s">
        <v>43</v>
      </c>
      <c r="K2435"/>
      <c r="L2435" t="s">
        <v>3729</v>
      </c>
      <c r="M2435" t="s">
        <v>26</v>
      </c>
      <c r="N2435">
        <v>2</v>
      </c>
      <c r="P2435" t="s">
        <v>27</v>
      </c>
      <c r="Q2435" t="s">
        <v>3730</v>
      </c>
      <c r="S2435" t="s">
        <v>29</v>
      </c>
    </row>
    <row r="2436" spans="1:19" hidden="1" x14ac:dyDescent="0.2">
      <c r="A2436">
        <v>1207</v>
      </c>
      <c r="B2436" t="s">
        <v>3728</v>
      </c>
      <c r="C2436" t="s">
        <v>20</v>
      </c>
      <c r="D2436">
        <v>8.84</v>
      </c>
      <c r="E2436">
        <v>20</v>
      </c>
      <c r="F2436" t="s">
        <v>2980</v>
      </c>
      <c r="G2436" t="s">
        <v>55</v>
      </c>
      <c r="H2436" t="s">
        <v>46</v>
      </c>
      <c r="I2436" t="s">
        <v>2981</v>
      </c>
      <c r="J2436" t="s">
        <v>43</v>
      </c>
      <c r="K2436"/>
      <c r="L2436" t="s">
        <v>3729</v>
      </c>
      <c r="M2436" t="s">
        <v>26</v>
      </c>
      <c r="N2436">
        <v>2</v>
      </c>
      <c r="P2436" t="s">
        <v>27</v>
      </c>
      <c r="Q2436" t="s">
        <v>3730</v>
      </c>
      <c r="S2436" t="s">
        <v>29</v>
      </c>
    </row>
    <row r="2437" spans="1:19" hidden="1" x14ac:dyDescent="0.2">
      <c r="A2437">
        <v>1207</v>
      </c>
      <c r="B2437" t="s">
        <v>3728</v>
      </c>
      <c r="C2437" t="s">
        <v>73</v>
      </c>
      <c r="D2437">
        <v>3.17</v>
      </c>
      <c r="E2437">
        <v>20</v>
      </c>
      <c r="F2437" t="s">
        <v>2980</v>
      </c>
      <c r="G2437" t="s">
        <v>55</v>
      </c>
      <c r="H2437" t="s">
        <v>23</v>
      </c>
      <c r="I2437" t="s">
        <v>2981</v>
      </c>
      <c r="J2437" t="s">
        <v>43</v>
      </c>
      <c r="K2437"/>
      <c r="L2437" t="s">
        <v>3729</v>
      </c>
      <c r="M2437" t="s">
        <v>26</v>
      </c>
      <c r="N2437">
        <v>2</v>
      </c>
      <c r="P2437" t="s">
        <v>27</v>
      </c>
      <c r="Q2437" t="s">
        <v>3730</v>
      </c>
      <c r="S2437" t="s">
        <v>29</v>
      </c>
    </row>
    <row r="2438" spans="1:19" hidden="1" x14ac:dyDescent="0.2">
      <c r="A2438">
        <v>1207</v>
      </c>
      <c r="B2438" t="s">
        <v>3728</v>
      </c>
      <c r="C2438" t="s">
        <v>20</v>
      </c>
      <c r="D2438">
        <v>8.7899999999999991</v>
      </c>
      <c r="E2438">
        <v>30</v>
      </c>
      <c r="F2438" t="s">
        <v>2980</v>
      </c>
      <c r="G2438" t="s">
        <v>55</v>
      </c>
      <c r="H2438" t="s">
        <v>46</v>
      </c>
      <c r="I2438" t="s">
        <v>2981</v>
      </c>
      <c r="J2438" t="s">
        <v>43</v>
      </c>
      <c r="K2438"/>
      <c r="L2438" t="s">
        <v>3729</v>
      </c>
      <c r="M2438" t="s">
        <v>26</v>
      </c>
      <c r="N2438">
        <v>2</v>
      </c>
      <c r="P2438" t="s">
        <v>27</v>
      </c>
      <c r="Q2438" t="s">
        <v>3730</v>
      </c>
      <c r="S2438" t="s">
        <v>29</v>
      </c>
    </row>
    <row r="2439" spans="1:19" hidden="1" x14ac:dyDescent="0.2">
      <c r="A2439">
        <v>1207</v>
      </c>
      <c r="B2439" t="s">
        <v>3728</v>
      </c>
      <c r="C2439" t="s">
        <v>73</v>
      </c>
      <c r="D2439">
        <v>2.96</v>
      </c>
      <c r="E2439">
        <v>30</v>
      </c>
      <c r="F2439" t="s">
        <v>2980</v>
      </c>
      <c r="G2439" t="s">
        <v>55</v>
      </c>
      <c r="H2439" t="s">
        <v>23</v>
      </c>
      <c r="I2439" t="s">
        <v>2981</v>
      </c>
      <c r="J2439" t="s">
        <v>43</v>
      </c>
      <c r="K2439"/>
      <c r="L2439" t="s">
        <v>3729</v>
      </c>
      <c r="M2439" t="s">
        <v>26</v>
      </c>
      <c r="N2439">
        <v>2</v>
      </c>
      <c r="P2439" t="s">
        <v>27</v>
      </c>
      <c r="Q2439" t="s">
        <v>3730</v>
      </c>
      <c r="S2439" t="s">
        <v>29</v>
      </c>
    </row>
    <row r="2440" spans="1:19" hidden="1" x14ac:dyDescent="0.2">
      <c r="A2440">
        <v>1207</v>
      </c>
      <c r="B2440" t="s">
        <v>3728</v>
      </c>
      <c r="C2440" t="s">
        <v>20</v>
      </c>
      <c r="D2440">
        <v>8.43</v>
      </c>
      <c r="E2440">
        <v>40</v>
      </c>
      <c r="F2440" t="s">
        <v>2980</v>
      </c>
      <c r="G2440" t="s">
        <v>55</v>
      </c>
      <c r="H2440" t="s">
        <v>46</v>
      </c>
      <c r="I2440" t="s">
        <v>2981</v>
      </c>
      <c r="J2440" t="s">
        <v>43</v>
      </c>
      <c r="K2440"/>
      <c r="L2440" t="s">
        <v>3729</v>
      </c>
      <c r="M2440" t="s">
        <v>26</v>
      </c>
      <c r="N2440">
        <v>2</v>
      </c>
      <c r="P2440" t="s">
        <v>27</v>
      </c>
      <c r="Q2440" t="s">
        <v>3730</v>
      </c>
      <c r="S2440" t="s">
        <v>29</v>
      </c>
    </row>
    <row r="2441" spans="1:19" hidden="1" x14ac:dyDescent="0.2">
      <c r="A2441">
        <v>1207</v>
      </c>
      <c r="B2441" t="s">
        <v>3728</v>
      </c>
      <c r="C2441" t="s">
        <v>73</v>
      </c>
      <c r="D2441">
        <v>2.9</v>
      </c>
      <c r="E2441">
        <v>40</v>
      </c>
      <c r="F2441" t="s">
        <v>2980</v>
      </c>
      <c r="G2441" t="s">
        <v>55</v>
      </c>
      <c r="H2441" t="s">
        <v>23</v>
      </c>
      <c r="I2441" t="s">
        <v>2981</v>
      </c>
      <c r="J2441" t="s">
        <v>43</v>
      </c>
      <c r="K2441"/>
      <c r="L2441" t="s">
        <v>3729</v>
      </c>
      <c r="M2441" t="s">
        <v>26</v>
      </c>
      <c r="N2441">
        <v>2</v>
      </c>
      <c r="P2441" t="s">
        <v>27</v>
      </c>
      <c r="Q2441" t="s">
        <v>3730</v>
      </c>
      <c r="S2441" t="s">
        <v>29</v>
      </c>
    </row>
    <row r="2442" spans="1:19" hidden="1" x14ac:dyDescent="0.2">
      <c r="A2442">
        <v>1208</v>
      </c>
      <c r="B2442" t="s">
        <v>3731</v>
      </c>
      <c r="C2442" t="s">
        <v>20</v>
      </c>
      <c r="D2442">
        <v>10.25</v>
      </c>
      <c r="E2442">
        <v>5.4</v>
      </c>
      <c r="F2442" t="s">
        <v>3081</v>
      </c>
      <c r="G2442" t="s">
        <v>55</v>
      </c>
      <c r="H2442" t="s">
        <v>46</v>
      </c>
      <c r="I2442" t="s">
        <v>3082</v>
      </c>
      <c r="J2442" t="s">
        <v>43</v>
      </c>
      <c r="K2442"/>
      <c r="L2442" t="s">
        <v>3732</v>
      </c>
      <c r="M2442" t="s">
        <v>26</v>
      </c>
      <c r="N2442">
        <v>2</v>
      </c>
      <c r="P2442" t="s">
        <v>27</v>
      </c>
      <c r="Q2442" t="s">
        <v>3733</v>
      </c>
      <c r="S2442" t="s">
        <v>29</v>
      </c>
    </row>
    <row r="2443" spans="1:19" hidden="1" x14ac:dyDescent="0.2">
      <c r="A2443">
        <v>1208</v>
      </c>
      <c r="B2443" t="s">
        <v>3731</v>
      </c>
      <c r="C2443" t="s">
        <v>20</v>
      </c>
      <c r="D2443">
        <v>9.84</v>
      </c>
      <c r="E2443">
        <v>20</v>
      </c>
      <c r="F2443" t="s">
        <v>3081</v>
      </c>
      <c r="G2443" t="s">
        <v>55</v>
      </c>
      <c r="H2443" t="s">
        <v>46</v>
      </c>
      <c r="I2443" t="s">
        <v>3082</v>
      </c>
      <c r="J2443" t="s">
        <v>43</v>
      </c>
      <c r="K2443"/>
      <c r="L2443" t="s">
        <v>3732</v>
      </c>
      <c r="M2443" t="s">
        <v>26</v>
      </c>
      <c r="N2443">
        <v>2</v>
      </c>
      <c r="P2443" t="s">
        <v>27</v>
      </c>
      <c r="Q2443" t="s">
        <v>3733</v>
      </c>
      <c r="S2443" t="s">
        <v>29</v>
      </c>
    </row>
    <row r="2444" spans="1:19" hidden="1" x14ac:dyDescent="0.2">
      <c r="A2444">
        <v>1208</v>
      </c>
      <c r="B2444" t="s">
        <v>3731</v>
      </c>
      <c r="C2444" t="s">
        <v>20</v>
      </c>
      <c r="D2444">
        <v>9.43</v>
      </c>
      <c r="E2444">
        <v>35</v>
      </c>
      <c r="F2444" t="s">
        <v>3081</v>
      </c>
      <c r="G2444" t="s">
        <v>55</v>
      </c>
      <c r="H2444" t="s">
        <v>46</v>
      </c>
      <c r="I2444" t="s">
        <v>3082</v>
      </c>
      <c r="J2444" t="s">
        <v>43</v>
      </c>
      <c r="K2444"/>
      <c r="L2444" t="s">
        <v>3732</v>
      </c>
      <c r="M2444" t="s">
        <v>26</v>
      </c>
      <c r="N2444">
        <v>2</v>
      </c>
      <c r="P2444" t="s">
        <v>27</v>
      </c>
      <c r="Q2444" t="s">
        <v>3733</v>
      </c>
      <c r="S2444" t="s">
        <v>29</v>
      </c>
    </row>
    <row r="2445" spans="1:19" hidden="1" x14ac:dyDescent="0.2">
      <c r="A2445">
        <v>1210</v>
      </c>
      <c r="B2445" t="s">
        <v>3734</v>
      </c>
      <c r="C2445" t="s">
        <v>20</v>
      </c>
      <c r="D2445">
        <v>4.7</v>
      </c>
      <c r="E2445" t="s">
        <v>363</v>
      </c>
      <c r="F2445" t="s">
        <v>3338</v>
      </c>
      <c r="G2445" t="s">
        <v>31</v>
      </c>
      <c r="H2445" t="s">
        <v>23</v>
      </c>
      <c r="I2445" t="s">
        <v>3339</v>
      </c>
      <c r="K2445"/>
      <c r="L2445" t="s">
        <v>3735</v>
      </c>
      <c r="M2445" t="s">
        <v>26</v>
      </c>
      <c r="N2445">
        <v>2</v>
      </c>
      <c r="P2445" t="s">
        <v>27</v>
      </c>
      <c r="Q2445" t="s">
        <v>3736</v>
      </c>
      <c r="S2445" t="s">
        <v>29</v>
      </c>
    </row>
    <row r="2446" spans="1:19" hidden="1" x14ac:dyDescent="0.2">
      <c r="A2446">
        <v>1211</v>
      </c>
      <c r="B2446" t="s">
        <v>3737</v>
      </c>
      <c r="C2446" t="s">
        <v>20</v>
      </c>
      <c r="D2446">
        <v>5.94</v>
      </c>
      <c r="E2446" t="s">
        <v>363</v>
      </c>
      <c r="F2446" t="s">
        <v>3338</v>
      </c>
      <c r="G2446" t="s">
        <v>31</v>
      </c>
      <c r="H2446" t="s">
        <v>23</v>
      </c>
      <c r="I2446" t="s">
        <v>3339</v>
      </c>
      <c r="K2446"/>
      <c r="L2446" t="s">
        <v>3738</v>
      </c>
      <c r="M2446" t="s">
        <v>26</v>
      </c>
      <c r="N2446">
        <v>2</v>
      </c>
      <c r="P2446" t="s">
        <v>27</v>
      </c>
      <c r="Q2446" t="s">
        <v>3739</v>
      </c>
      <c r="S2446" t="s">
        <v>29</v>
      </c>
    </row>
    <row r="2447" spans="1:19" hidden="1" x14ac:dyDescent="0.2">
      <c r="A2447">
        <v>1212</v>
      </c>
      <c r="B2447" t="s">
        <v>3740</v>
      </c>
      <c r="C2447" t="s">
        <v>20</v>
      </c>
      <c r="D2447">
        <v>3.59</v>
      </c>
      <c r="E2447">
        <v>20</v>
      </c>
      <c r="F2447" t="s">
        <v>79</v>
      </c>
      <c r="G2447" t="s">
        <v>55</v>
      </c>
      <c r="H2447" t="s">
        <v>46</v>
      </c>
      <c r="I2447" t="s">
        <v>3631</v>
      </c>
      <c r="K2447"/>
      <c r="L2447" t="s">
        <v>3741</v>
      </c>
      <c r="M2447" t="s">
        <v>26</v>
      </c>
      <c r="N2447">
        <v>2</v>
      </c>
      <c r="P2447" t="s">
        <v>27</v>
      </c>
      <c r="Q2447" t="s">
        <v>3742</v>
      </c>
      <c r="S2447" t="s">
        <v>29</v>
      </c>
    </row>
    <row r="2448" spans="1:19" hidden="1" x14ac:dyDescent="0.2">
      <c r="A2448">
        <v>1213</v>
      </c>
      <c r="B2448" t="s">
        <v>3743</v>
      </c>
      <c r="C2448" t="s">
        <v>20</v>
      </c>
      <c r="D2448">
        <v>4.42</v>
      </c>
      <c r="E2448">
        <v>20</v>
      </c>
      <c r="F2448" t="s">
        <v>79</v>
      </c>
      <c r="G2448" t="s">
        <v>55</v>
      </c>
      <c r="H2448" t="s">
        <v>46</v>
      </c>
      <c r="I2448" t="s">
        <v>3631</v>
      </c>
      <c r="K2448"/>
      <c r="L2448" t="s">
        <v>3744</v>
      </c>
      <c r="M2448" t="s">
        <v>26</v>
      </c>
      <c r="N2448">
        <v>2</v>
      </c>
      <c r="P2448" t="s">
        <v>27</v>
      </c>
      <c r="Q2448" t="s">
        <v>3745</v>
      </c>
      <c r="S2448" t="s">
        <v>29</v>
      </c>
    </row>
    <row r="2449" spans="1:19" hidden="1" x14ac:dyDescent="0.2">
      <c r="A2449">
        <v>1214</v>
      </c>
      <c r="B2449" t="s">
        <v>3746</v>
      </c>
      <c r="C2449" t="s">
        <v>20</v>
      </c>
      <c r="D2449">
        <v>5.94</v>
      </c>
      <c r="E2449">
        <v>20</v>
      </c>
      <c r="F2449" t="s">
        <v>79</v>
      </c>
      <c r="G2449" t="s">
        <v>55</v>
      </c>
      <c r="H2449" t="s">
        <v>46</v>
      </c>
      <c r="I2449" t="s">
        <v>3631</v>
      </c>
      <c r="K2449"/>
      <c r="L2449" t="s">
        <v>3747</v>
      </c>
      <c r="M2449" t="s">
        <v>26</v>
      </c>
      <c r="N2449">
        <v>2</v>
      </c>
      <c r="P2449" t="s">
        <v>27</v>
      </c>
      <c r="Q2449" t="s">
        <v>3748</v>
      </c>
      <c r="S2449" t="s">
        <v>29</v>
      </c>
    </row>
    <row r="2450" spans="1:19" hidden="1" x14ac:dyDescent="0.2">
      <c r="A2450">
        <v>1215</v>
      </c>
      <c r="B2450" t="s">
        <v>3749</v>
      </c>
      <c r="C2450" t="s">
        <v>20</v>
      </c>
      <c r="D2450">
        <v>5.67</v>
      </c>
      <c r="E2450">
        <v>25</v>
      </c>
      <c r="F2450" t="s">
        <v>3750</v>
      </c>
      <c r="G2450" t="s">
        <v>55</v>
      </c>
      <c r="H2450" t="s">
        <v>46</v>
      </c>
      <c r="I2450" t="s">
        <v>3751</v>
      </c>
      <c r="K2450"/>
      <c r="L2450" t="s">
        <v>3752</v>
      </c>
      <c r="M2450" t="s">
        <v>120</v>
      </c>
      <c r="N2450">
        <v>5</v>
      </c>
      <c r="P2450" t="s">
        <v>27</v>
      </c>
      <c r="Q2450" t="s">
        <v>3753</v>
      </c>
      <c r="S2450" t="s">
        <v>29</v>
      </c>
    </row>
    <row r="2451" spans="1:19" hidden="1" x14ac:dyDescent="0.2">
      <c r="A2451">
        <v>1216</v>
      </c>
      <c r="B2451" t="s">
        <v>3754</v>
      </c>
      <c r="C2451" t="s">
        <v>20</v>
      </c>
      <c r="D2451">
        <v>0.92</v>
      </c>
      <c r="E2451">
        <v>20</v>
      </c>
      <c r="F2451" t="s">
        <v>3115</v>
      </c>
      <c r="G2451" t="s">
        <v>75</v>
      </c>
      <c r="H2451" t="s">
        <v>46</v>
      </c>
      <c r="I2451" t="s">
        <v>2880</v>
      </c>
      <c r="K2451"/>
      <c r="L2451" t="s">
        <v>3755</v>
      </c>
      <c r="M2451" t="s">
        <v>120</v>
      </c>
      <c r="N2451">
        <v>5</v>
      </c>
      <c r="P2451" t="s">
        <v>27</v>
      </c>
      <c r="Q2451" t="s">
        <v>3756</v>
      </c>
      <c r="S2451" t="s">
        <v>29</v>
      </c>
    </row>
    <row r="2452" spans="1:19" hidden="1" x14ac:dyDescent="0.2">
      <c r="A2452">
        <v>1216</v>
      </c>
      <c r="B2452" t="s">
        <v>3754</v>
      </c>
      <c r="C2452" t="s">
        <v>20</v>
      </c>
      <c r="D2452">
        <v>0.81</v>
      </c>
      <c r="E2452">
        <v>25</v>
      </c>
      <c r="F2452" t="s">
        <v>3110</v>
      </c>
      <c r="G2452" t="s">
        <v>75</v>
      </c>
      <c r="H2452" t="s">
        <v>46</v>
      </c>
      <c r="I2452" t="s">
        <v>3757</v>
      </c>
      <c r="K2452"/>
      <c r="L2452" t="s">
        <v>3755</v>
      </c>
      <c r="M2452" t="s">
        <v>120</v>
      </c>
      <c r="N2452">
        <v>5</v>
      </c>
      <c r="P2452" t="s">
        <v>27</v>
      </c>
      <c r="Q2452" t="s">
        <v>3756</v>
      </c>
      <c r="S2452" t="s">
        <v>29</v>
      </c>
    </row>
    <row r="2453" spans="1:19" hidden="1" x14ac:dyDescent="0.2">
      <c r="A2453">
        <v>1216</v>
      </c>
      <c r="B2453" t="s">
        <v>3754</v>
      </c>
      <c r="C2453" t="s">
        <v>20</v>
      </c>
      <c r="D2453">
        <v>0.77</v>
      </c>
      <c r="E2453">
        <v>20</v>
      </c>
      <c r="F2453" t="s">
        <v>209</v>
      </c>
      <c r="G2453" t="s">
        <v>55</v>
      </c>
      <c r="H2453" t="s">
        <v>23</v>
      </c>
      <c r="I2453" t="s">
        <v>3758</v>
      </c>
      <c r="K2453"/>
      <c r="L2453" t="s">
        <v>3755</v>
      </c>
      <c r="M2453" t="s">
        <v>120</v>
      </c>
      <c r="N2453">
        <v>5</v>
      </c>
      <c r="P2453" t="s">
        <v>27</v>
      </c>
      <c r="Q2453" t="s">
        <v>3756</v>
      </c>
      <c r="S2453" t="s">
        <v>29</v>
      </c>
    </row>
    <row r="2454" spans="1:19" hidden="1" x14ac:dyDescent="0.2">
      <c r="A2454">
        <v>1217</v>
      </c>
      <c r="B2454" t="s">
        <v>3759</v>
      </c>
      <c r="C2454" t="s">
        <v>20</v>
      </c>
      <c r="D2454">
        <v>3.55</v>
      </c>
      <c r="E2454" t="s">
        <v>363</v>
      </c>
      <c r="F2454" t="s">
        <v>3760</v>
      </c>
      <c r="G2454" t="s">
        <v>31</v>
      </c>
      <c r="H2454" t="s">
        <v>23</v>
      </c>
      <c r="I2454" t="s">
        <v>3186</v>
      </c>
      <c r="K2454"/>
      <c r="L2454" t="s">
        <v>3761</v>
      </c>
      <c r="M2454" t="s">
        <v>26</v>
      </c>
      <c r="N2454">
        <v>2</v>
      </c>
      <c r="P2454" t="s">
        <v>27</v>
      </c>
      <c r="Q2454" t="s">
        <v>3762</v>
      </c>
      <c r="S2454" t="s">
        <v>29</v>
      </c>
    </row>
    <row r="2455" spans="1:19" hidden="1" x14ac:dyDescent="0.2">
      <c r="A2455">
        <v>1218</v>
      </c>
      <c r="B2455" t="s">
        <v>3763</v>
      </c>
      <c r="C2455" t="s">
        <v>20</v>
      </c>
      <c r="D2455">
        <v>3.63</v>
      </c>
      <c r="E2455" t="s">
        <v>363</v>
      </c>
      <c r="F2455" t="s">
        <v>3232</v>
      </c>
      <c r="G2455" t="s">
        <v>31</v>
      </c>
      <c r="H2455" t="s">
        <v>23</v>
      </c>
      <c r="I2455" t="s">
        <v>3186</v>
      </c>
      <c r="K2455"/>
      <c r="L2455" t="s">
        <v>3764</v>
      </c>
      <c r="M2455" t="s">
        <v>26</v>
      </c>
      <c r="N2455">
        <v>2</v>
      </c>
      <c r="P2455" t="s">
        <v>27</v>
      </c>
      <c r="Q2455" t="s">
        <v>3765</v>
      </c>
      <c r="S2455" t="s">
        <v>29</v>
      </c>
    </row>
    <row r="2456" spans="1:19" hidden="1" x14ac:dyDescent="0.2">
      <c r="A2456">
        <v>1219</v>
      </c>
      <c r="B2456" t="s">
        <v>3766</v>
      </c>
      <c r="C2456" t="s">
        <v>20</v>
      </c>
      <c r="D2456">
        <v>4.9000000000000004</v>
      </c>
      <c r="E2456" t="s">
        <v>363</v>
      </c>
      <c r="F2456" t="s">
        <v>3767</v>
      </c>
      <c r="G2456" t="s">
        <v>31</v>
      </c>
      <c r="H2456" t="s">
        <v>23</v>
      </c>
      <c r="I2456" t="s">
        <v>3186</v>
      </c>
      <c r="K2456"/>
      <c r="L2456" t="s">
        <v>3768</v>
      </c>
      <c r="M2456" t="s">
        <v>26</v>
      </c>
      <c r="N2456">
        <v>2</v>
      </c>
      <c r="P2456" t="s">
        <v>27</v>
      </c>
      <c r="Q2456" t="s">
        <v>3769</v>
      </c>
      <c r="S2456" t="s">
        <v>29</v>
      </c>
    </row>
    <row r="2457" spans="1:19" hidden="1" x14ac:dyDescent="0.2">
      <c r="A2457">
        <v>1220</v>
      </c>
      <c r="B2457" t="s">
        <v>3770</v>
      </c>
      <c r="C2457" t="s">
        <v>20</v>
      </c>
      <c r="D2457">
        <v>4.87</v>
      </c>
      <c r="E2457" t="s">
        <v>363</v>
      </c>
      <c r="F2457" t="s">
        <v>3771</v>
      </c>
      <c r="G2457" t="s">
        <v>31</v>
      </c>
      <c r="H2457" t="s">
        <v>23</v>
      </c>
      <c r="I2457" t="s">
        <v>3186</v>
      </c>
      <c r="K2457"/>
      <c r="L2457" t="s">
        <v>3772</v>
      </c>
      <c r="M2457" t="s">
        <v>26</v>
      </c>
      <c r="N2457">
        <v>2</v>
      </c>
      <c r="P2457" t="s">
        <v>27</v>
      </c>
      <c r="Q2457" t="s">
        <v>3773</v>
      </c>
      <c r="S2457" t="s">
        <v>29</v>
      </c>
    </row>
    <row r="2458" spans="1:19" hidden="1" x14ac:dyDescent="0.2">
      <c r="A2458">
        <v>1221</v>
      </c>
      <c r="B2458" t="s">
        <v>3774</v>
      </c>
      <c r="C2458" t="s">
        <v>20</v>
      </c>
      <c r="D2458">
        <v>4.3099999999999996</v>
      </c>
      <c r="E2458" t="s">
        <v>363</v>
      </c>
      <c r="F2458" t="s">
        <v>3338</v>
      </c>
      <c r="G2458" t="s">
        <v>31</v>
      </c>
      <c r="H2458" t="s">
        <v>23</v>
      </c>
      <c r="I2458" t="s">
        <v>3339</v>
      </c>
      <c r="K2458"/>
      <c r="L2458" t="s">
        <v>3775</v>
      </c>
      <c r="M2458" t="s">
        <v>26</v>
      </c>
      <c r="N2458">
        <v>2</v>
      </c>
      <c r="P2458" t="s">
        <v>27</v>
      </c>
      <c r="Q2458" t="s">
        <v>3776</v>
      </c>
      <c r="S2458" t="s">
        <v>29</v>
      </c>
    </row>
    <row r="2459" spans="1:19" hidden="1" x14ac:dyDescent="0.2">
      <c r="A2459">
        <v>1223</v>
      </c>
      <c r="B2459" t="s">
        <v>3777</v>
      </c>
      <c r="C2459" t="s">
        <v>20</v>
      </c>
      <c r="D2459">
        <v>6</v>
      </c>
      <c r="E2459">
        <v>25</v>
      </c>
      <c r="F2459" t="s">
        <v>410</v>
      </c>
      <c r="G2459" t="s">
        <v>63</v>
      </c>
      <c r="H2459" t="s">
        <v>46</v>
      </c>
      <c r="I2459" t="s">
        <v>3069</v>
      </c>
      <c r="K2459"/>
      <c r="L2459" t="s">
        <v>3778</v>
      </c>
      <c r="M2459" t="s">
        <v>120</v>
      </c>
      <c r="N2459">
        <v>5</v>
      </c>
      <c r="P2459" t="s">
        <v>27</v>
      </c>
      <c r="Q2459" t="s">
        <v>3779</v>
      </c>
      <c r="S2459" t="s">
        <v>29</v>
      </c>
    </row>
    <row r="2460" spans="1:19" hidden="1" x14ac:dyDescent="0.2">
      <c r="A2460">
        <v>1224</v>
      </c>
      <c r="B2460" t="s">
        <v>3780</v>
      </c>
      <c r="C2460" t="s">
        <v>20</v>
      </c>
      <c r="D2460">
        <v>4.4800000000000004</v>
      </c>
      <c r="E2460" t="s">
        <v>363</v>
      </c>
      <c r="F2460" t="s">
        <v>3771</v>
      </c>
      <c r="G2460" t="s">
        <v>31</v>
      </c>
      <c r="H2460" t="s">
        <v>23</v>
      </c>
      <c r="I2460" t="s">
        <v>3186</v>
      </c>
      <c r="K2460"/>
      <c r="L2460" t="s">
        <v>3781</v>
      </c>
      <c r="M2460" t="s">
        <v>120</v>
      </c>
      <c r="N2460">
        <v>5</v>
      </c>
      <c r="P2460" t="s">
        <v>27</v>
      </c>
      <c r="Q2460" t="s">
        <v>3782</v>
      </c>
      <c r="S2460" t="s">
        <v>29</v>
      </c>
    </row>
    <row r="2461" spans="1:19" hidden="1" x14ac:dyDescent="0.2">
      <c r="A2461">
        <v>1225</v>
      </c>
      <c r="B2461" t="s">
        <v>3783</v>
      </c>
      <c r="C2461" t="s">
        <v>20</v>
      </c>
      <c r="D2461">
        <v>4.8</v>
      </c>
      <c r="E2461" t="s">
        <v>363</v>
      </c>
      <c r="F2461" t="s">
        <v>3760</v>
      </c>
      <c r="G2461" t="s">
        <v>31</v>
      </c>
      <c r="H2461" t="s">
        <v>23</v>
      </c>
      <c r="I2461" t="s">
        <v>3186</v>
      </c>
      <c r="K2461"/>
      <c r="L2461" t="s">
        <v>3784</v>
      </c>
      <c r="M2461" t="s">
        <v>120</v>
      </c>
      <c r="N2461">
        <v>5</v>
      </c>
      <c r="P2461" t="s">
        <v>27</v>
      </c>
      <c r="Q2461" t="s">
        <v>3785</v>
      </c>
      <c r="S2461" t="s">
        <v>29</v>
      </c>
    </row>
    <row r="2462" spans="1:19" hidden="1" x14ac:dyDescent="0.2">
      <c r="A2462">
        <v>1226</v>
      </c>
      <c r="B2462" t="s">
        <v>3786</v>
      </c>
      <c r="C2462" t="s">
        <v>20</v>
      </c>
      <c r="D2462">
        <v>5.55</v>
      </c>
      <c r="E2462" t="s">
        <v>363</v>
      </c>
      <c r="F2462" t="s">
        <v>3787</v>
      </c>
      <c r="G2462" t="s">
        <v>31</v>
      </c>
      <c r="H2462" t="s">
        <v>23</v>
      </c>
      <c r="I2462" t="s">
        <v>3186</v>
      </c>
      <c r="K2462"/>
      <c r="L2462" t="s">
        <v>3788</v>
      </c>
      <c r="M2462" t="s">
        <v>120</v>
      </c>
      <c r="N2462">
        <v>5</v>
      </c>
      <c r="P2462" t="s">
        <v>27</v>
      </c>
      <c r="Q2462" t="s">
        <v>3789</v>
      </c>
      <c r="S2462" t="s">
        <v>29</v>
      </c>
    </row>
    <row r="2463" spans="1:19" hidden="1" x14ac:dyDescent="0.2">
      <c r="A2463">
        <v>1229</v>
      </c>
      <c r="B2463" t="s">
        <v>3790</v>
      </c>
      <c r="C2463" t="s">
        <v>20</v>
      </c>
      <c r="D2463">
        <v>4.62</v>
      </c>
      <c r="G2463" t="s">
        <v>31</v>
      </c>
      <c r="H2463" t="s">
        <v>23</v>
      </c>
      <c r="I2463" t="s">
        <v>3339</v>
      </c>
      <c r="K2463"/>
      <c r="L2463" t="s">
        <v>3791</v>
      </c>
      <c r="M2463" t="s">
        <v>26</v>
      </c>
      <c r="N2463">
        <v>2</v>
      </c>
      <c r="P2463" t="s">
        <v>27</v>
      </c>
      <c r="Q2463" t="s">
        <v>3792</v>
      </c>
      <c r="S2463" t="s">
        <v>29</v>
      </c>
    </row>
    <row r="2464" spans="1:19" hidden="1" x14ac:dyDescent="0.2">
      <c r="A2464">
        <v>1230</v>
      </c>
      <c r="B2464" t="s">
        <v>3793</v>
      </c>
      <c r="C2464" t="s">
        <v>20</v>
      </c>
      <c r="D2464">
        <v>2.31</v>
      </c>
      <c r="G2464" t="s">
        <v>1440</v>
      </c>
      <c r="I2464" t="s">
        <v>3794</v>
      </c>
      <c r="K2464"/>
      <c r="L2464" t="s">
        <v>3795</v>
      </c>
      <c r="M2464" t="s">
        <v>26</v>
      </c>
      <c r="N2464">
        <v>2</v>
      </c>
      <c r="P2464" t="s">
        <v>27</v>
      </c>
      <c r="Q2464" t="s">
        <v>3796</v>
      </c>
      <c r="S2464" t="s">
        <v>29</v>
      </c>
    </row>
    <row r="2465" spans="1:19" hidden="1" x14ac:dyDescent="0.2">
      <c r="A2465">
        <v>1231</v>
      </c>
      <c r="B2465" t="s">
        <v>3797</v>
      </c>
      <c r="C2465" t="s">
        <v>20</v>
      </c>
      <c r="D2465">
        <v>3.27</v>
      </c>
      <c r="G2465" t="s">
        <v>1440</v>
      </c>
      <c r="I2465" t="s">
        <v>3794</v>
      </c>
      <c r="K2465"/>
      <c r="L2465" t="s">
        <v>3798</v>
      </c>
      <c r="M2465" t="s">
        <v>26</v>
      </c>
      <c r="N2465">
        <v>2</v>
      </c>
      <c r="P2465" t="s">
        <v>27</v>
      </c>
      <c r="Q2465" t="s">
        <v>3799</v>
      </c>
      <c r="S2465" t="s">
        <v>29</v>
      </c>
    </row>
    <row r="2466" spans="1:19" hidden="1" x14ac:dyDescent="0.2">
      <c r="A2466">
        <v>1232</v>
      </c>
      <c r="B2466" t="s">
        <v>3800</v>
      </c>
      <c r="C2466" t="s">
        <v>20</v>
      </c>
      <c r="D2466">
        <v>4.18</v>
      </c>
      <c r="G2466" t="s">
        <v>1440</v>
      </c>
      <c r="I2466" t="s">
        <v>3794</v>
      </c>
      <c r="K2466"/>
      <c r="L2466" t="s">
        <v>3801</v>
      </c>
      <c r="M2466" t="s">
        <v>120</v>
      </c>
      <c r="N2466">
        <v>5</v>
      </c>
      <c r="P2466" t="s">
        <v>27</v>
      </c>
      <c r="Q2466" t="s">
        <v>3802</v>
      </c>
      <c r="S2466" t="s">
        <v>29</v>
      </c>
    </row>
    <row r="2467" spans="1:19" hidden="1" x14ac:dyDescent="0.2">
      <c r="A2467">
        <v>1233</v>
      </c>
      <c r="B2467" t="s">
        <v>3803</v>
      </c>
      <c r="C2467" t="s">
        <v>20</v>
      </c>
      <c r="D2467">
        <v>9.2899999999999991</v>
      </c>
      <c r="E2467">
        <v>25</v>
      </c>
      <c r="F2467" t="s">
        <v>3437</v>
      </c>
      <c r="G2467" t="s">
        <v>63</v>
      </c>
      <c r="H2467" t="s">
        <v>23</v>
      </c>
      <c r="I2467" t="s">
        <v>3438</v>
      </c>
      <c r="K2467"/>
      <c r="L2467" t="s">
        <v>3804</v>
      </c>
      <c r="M2467" t="s">
        <v>26</v>
      </c>
      <c r="N2467">
        <v>2</v>
      </c>
      <c r="P2467" t="s">
        <v>27</v>
      </c>
      <c r="Q2467" t="s">
        <v>3805</v>
      </c>
      <c r="S2467" t="s">
        <v>29</v>
      </c>
    </row>
    <row r="2468" spans="1:19" hidden="1" x14ac:dyDescent="0.2">
      <c r="A2468">
        <v>1233</v>
      </c>
      <c r="B2468" t="s">
        <v>3803</v>
      </c>
      <c r="C2468" t="s">
        <v>73</v>
      </c>
      <c r="D2468">
        <v>3.59</v>
      </c>
      <c r="E2468">
        <v>25</v>
      </c>
      <c r="F2468" t="s">
        <v>3437</v>
      </c>
      <c r="G2468" t="s">
        <v>63</v>
      </c>
      <c r="H2468" t="s">
        <v>23</v>
      </c>
      <c r="I2468" t="s">
        <v>3438</v>
      </c>
      <c r="K2468"/>
      <c r="L2468" t="s">
        <v>3804</v>
      </c>
      <c r="M2468" t="s">
        <v>26</v>
      </c>
      <c r="N2468">
        <v>2</v>
      </c>
      <c r="P2468" t="s">
        <v>27</v>
      </c>
      <c r="Q2468" t="s">
        <v>3805</v>
      </c>
      <c r="S2468" t="s">
        <v>29</v>
      </c>
    </row>
    <row r="2469" spans="1:19" hidden="1" x14ac:dyDescent="0.2">
      <c r="A2469">
        <v>1234</v>
      </c>
      <c r="B2469" t="s">
        <v>3806</v>
      </c>
      <c r="C2469" t="s">
        <v>20</v>
      </c>
      <c r="D2469">
        <v>8.81</v>
      </c>
      <c r="E2469">
        <v>25</v>
      </c>
      <c r="F2469" t="s">
        <v>3437</v>
      </c>
      <c r="G2469" t="s">
        <v>63</v>
      </c>
      <c r="H2469" t="s">
        <v>23</v>
      </c>
      <c r="I2469" t="s">
        <v>3438</v>
      </c>
      <c r="K2469"/>
      <c r="L2469" t="s">
        <v>3807</v>
      </c>
      <c r="M2469" t="s">
        <v>26</v>
      </c>
      <c r="N2469">
        <v>2</v>
      </c>
      <c r="P2469" t="s">
        <v>27</v>
      </c>
      <c r="Q2469" t="s">
        <v>3808</v>
      </c>
      <c r="S2469" t="s">
        <v>29</v>
      </c>
    </row>
    <row r="2470" spans="1:19" hidden="1" x14ac:dyDescent="0.2">
      <c r="A2470">
        <v>1234</v>
      </c>
      <c r="B2470" t="s">
        <v>3806</v>
      </c>
      <c r="C2470" t="s">
        <v>73</v>
      </c>
      <c r="D2470">
        <v>4.25</v>
      </c>
      <c r="E2470">
        <v>25</v>
      </c>
      <c r="F2470" t="s">
        <v>3437</v>
      </c>
      <c r="G2470" t="s">
        <v>63</v>
      </c>
      <c r="H2470" t="s">
        <v>23</v>
      </c>
      <c r="I2470" t="s">
        <v>3438</v>
      </c>
      <c r="K2470"/>
      <c r="L2470" t="s">
        <v>3807</v>
      </c>
      <c r="M2470" t="s">
        <v>26</v>
      </c>
      <c r="N2470">
        <v>2</v>
      </c>
      <c r="P2470" t="s">
        <v>27</v>
      </c>
      <c r="Q2470" t="s">
        <v>3808</v>
      </c>
      <c r="S2470" t="s">
        <v>29</v>
      </c>
    </row>
    <row r="2471" spans="1:19" hidden="1" x14ac:dyDescent="0.2">
      <c r="A2471">
        <v>1235</v>
      </c>
      <c r="B2471" t="s">
        <v>3809</v>
      </c>
      <c r="C2471" t="s">
        <v>20</v>
      </c>
      <c r="D2471">
        <v>9.06</v>
      </c>
      <c r="E2471">
        <v>25</v>
      </c>
      <c r="F2471" t="s">
        <v>3437</v>
      </c>
      <c r="G2471" t="s">
        <v>63</v>
      </c>
      <c r="H2471" t="s">
        <v>23</v>
      </c>
      <c r="I2471" t="s">
        <v>3438</v>
      </c>
      <c r="K2471"/>
      <c r="L2471" t="s">
        <v>3810</v>
      </c>
      <c r="M2471" t="s">
        <v>26</v>
      </c>
      <c r="N2471">
        <v>2</v>
      </c>
      <c r="P2471" t="s">
        <v>27</v>
      </c>
      <c r="Q2471" t="s">
        <v>3811</v>
      </c>
      <c r="S2471" t="s">
        <v>29</v>
      </c>
    </row>
    <row r="2472" spans="1:19" hidden="1" x14ac:dyDescent="0.2">
      <c r="A2472">
        <v>1235</v>
      </c>
      <c r="B2472" t="s">
        <v>3809</v>
      </c>
      <c r="C2472" t="s">
        <v>73</v>
      </c>
      <c r="D2472">
        <v>4.68</v>
      </c>
      <c r="E2472">
        <v>25</v>
      </c>
      <c r="F2472" t="s">
        <v>3437</v>
      </c>
      <c r="G2472" t="s">
        <v>63</v>
      </c>
      <c r="H2472" t="s">
        <v>23</v>
      </c>
      <c r="I2472" t="s">
        <v>3438</v>
      </c>
      <c r="K2472"/>
      <c r="L2472" t="s">
        <v>3810</v>
      </c>
      <c r="M2472" t="s">
        <v>26</v>
      </c>
      <c r="N2472">
        <v>2</v>
      </c>
      <c r="P2472" t="s">
        <v>27</v>
      </c>
      <c r="Q2472" t="s">
        <v>3811</v>
      </c>
      <c r="S2472" t="s">
        <v>29</v>
      </c>
    </row>
    <row r="2473" spans="1:19" hidden="1" x14ac:dyDescent="0.2">
      <c r="A2473">
        <v>1236</v>
      </c>
      <c r="B2473" t="s">
        <v>3812</v>
      </c>
      <c r="C2473" t="s">
        <v>20</v>
      </c>
      <c r="D2473">
        <v>8.51</v>
      </c>
      <c r="E2473">
        <v>25</v>
      </c>
      <c r="F2473" t="s">
        <v>3437</v>
      </c>
      <c r="G2473" t="s">
        <v>63</v>
      </c>
      <c r="H2473" t="s">
        <v>23</v>
      </c>
      <c r="I2473" t="s">
        <v>3438</v>
      </c>
      <c r="K2473"/>
      <c r="L2473" t="s">
        <v>3813</v>
      </c>
      <c r="M2473" t="s">
        <v>26</v>
      </c>
      <c r="N2473">
        <v>2</v>
      </c>
      <c r="P2473" t="s">
        <v>27</v>
      </c>
      <c r="Q2473" t="s">
        <v>3814</v>
      </c>
      <c r="S2473" t="s">
        <v>29</v>
      </c>
    </row>
    <row r="2474" spans="1:19" hidden="1" x14ac:dyDescent="0.2">
      <c r="A2474">
        <v>1236</v>
      </c>
      <c r="B2474" t="s">
        <v>3812</v>
      </c>
      <c r="C2474" t="s">
        <v>73</v>
      </c>
      <c r="D2474">
        <v>2.61</v>
      </c>
      <c r="E2474">
        <v>25</v>
      </c>
      <c r="F2474" t="s">
        <v>3437</v>
      </c>
      <c r="G2474" t="s">
        <v>63</v>
      </c>
      <c r="H2474" t="s">
        <v>23</v>
      </c>
      <c r="I2474" t="s">
        <v>3438</v>
      </c>
      <c r="K2474"/>
      <c r="L2474" t="s">
        <v>3813</v>
      </c>
      <c r="M2474" t="s">
        <v>26</v>
      </c>
      <c r="N2474">
        <v>2</v>
      </c>
      <c r="P2474" t="s">
        <v>27</v>
      </c>
      <c r="Q2474" t="s">
        <v>3814</v>
      </c>
      <c r="S2474" t="s">
        <v>29</v>
      </c>
    </row>
    <row r="2475" spans="1:19" hidden="1" x14ac:dyDescent="0.2">
      <c r="A2475">
        <v>1237</v>
      </c>
      <c r="B2475" t="s">
        <v>3815</v>
      </c>
      <c r="C2475" t="s">
        <v>20</v>
      </c>
      <c r="D2475">
        <v>8.3000000000000007</v>
      </c>
      <c r="E2475">
        <v>25</v>
      </c>
      <c r="F2475" t="s">
        <v>3437</v>
      </c>
      <c r="G2475" t="s">
        <v>63</v>
      </c>
      <c r="H2475" t="s">
        <v>23</v>
      </c>
      <c r="I2475" t="s">
        <v>3438</v>
      </c>
      <c r="K2475"/>
      <c r="L2475" t="s">
        <v>3816</v>
      </c>
      <c r="M2475" t="s">
        <v>26</v>
      </c>
      <c r="N2475">
        <v>2</v>
      </c>
      <c r="P2475" t="s">
        <v>27</v>
      </c>
      <c r="Q2475" t="s">
        <v>3817</v>
      </c>
      <c r="S2475" t="s">
        <v>29</v>
      </c>
    </row>
    <row r="2476" spans="1:19" hidden="1" x14ac:dyDescent="0.2">
      <c r="A2476">
        <v>1237</v>
      </c>
      <c r="B2476" t="s">
        <v>3815</v>
      </c>
      <c r="C2476" t="s">
        <v>73</v>
      </c>
      <c r="D2476">
        <v>3.16</v>
      </c>
      <c r="E2476">
        <v>25</v>
      </c>
      <c r="F2476" t="s">
        <v>3437</v>
      </c>
      <c r="G2476" t="s">
        <v>63</v>
      </c>
      <c r="H2476" t="s">
        <v>23</v>
      </c>
      <c r="I2476" t="s">
        <v>3438</v>
      </c>
      <c r="K2476"/>
      <c r="L2476" t="s">
        <v>3816</v>
      </c>
      <c r="M2476" t="s">
        <v>26</v>
      </c>
      <c r="N2476">
        <v>2</v>
      </c>
      <c r="P2476" t="s">
        <v>27</v>
      </c>
      <c r="Q2476" t="s">
        <v>3817</v>
      </c>
      <c r="S2476" t="s">
        <v>29</v>
      </c>
    </row>
    <row r="2477" spans="1:19" hidden="1" x14ac:dyDescent="0.2">
      <c r="A2477">
        <v>1238</v>
      </c>
      <c r="B2477" t="s">
        <v>3818</v>
      </c>
      <c r="C2477" t="s">
        <v>20</v>
      </c>
      <c r="D2477">
        <v>7.88</v>
      </c>
      <c r="E2477">
        <v>25</v>
      </c>
      <c r="F2477" t="s">
        <v>3437</v>
      </c>
      <c r="G2477" t="s">
        <v>63</v>
      </c>
      <c r="H2477" t="s">
        <v>23</v>
      </c>
      <c r="I2477" t="s">
        <v>3438</v>
      </c>
      <c r="K2477"/>
      <c r="L2477" t="s">
        <v>3819</v>
      </c>
      <c r="M2477" t="s">
        <v>26</v>
      </c>
      <c r="N2477">
        <v>2</v>
      </c>
      <c r="P2477" t="s">
        <v>27</v>
      </c>
      <c r="Q2477" t="s">
        <v>3820</v>
      </c>
      <c r="S2477" t="s">
        <v>29</v>
      </c>
    </row>
    <row r="2478" spans="1:19" hidden="1" x14ac:dyDescent="0.2">
      <c r="A2478">
        <v>1238</v>
      </c>
      <c r="B2478" t="s">
        <v>3818</v>
      </c>
      <c r="C2478" t="s">
        <v>73</v>
      </c>
      <c r="D2478">
        <v>3.9</v>
      </c>
      <c r="E2478">
        <v>25</v>
      </c>
      <c r="F2478" t="s">
        <v>3437</v>
      </c>
      <c r="G2478" t="s">
        <v>63</v>
      </c>
      <c r="H2478" t="s">
        <v>23</v>
      </c>
      <c r="I2478" t="s">
        <v>3438</v>
      </c>
      <c r="K2478"/>
      <c r="L2478" t="s">
        <v>3819</v>
      </c>
      <c r="M2478" t="s">
        <v>26</v>
      </c>
      <c r="N2478">
        <v>2</v>
      </c>
      <c r="P2478" t="s">
        <v>27</v>
      </c>
      <c r="Q2478" t="s">
        <v>3820</v>
      </c>
      <c r="S2478" t="s">
        <v>29</v>
      </c>
    </row>
    <row r="2479" spans="1:19" hidden="1" x14ac:dyDescent="0.2">
      <c r="A2479">
        <v>1239</v>
      </c>
      <c r="B2479" t="s">
        <v>3821</v>
      </c>
      <c r="C2479" t="s">
        <v>20</v>
      </c>
      <c r="D2479">
        <v>9.1</v>
      </c>
      <c r="E2479">
        <v>20</v>
      </c>
      <c r="F2479" t="s">
        <v>3822</v>
      </c>
      <c r="G2479" t="s">
        <v>189</v>
      </c>
      <c r="H2479" t="s">
        <v>46</v>
      </c>
      <c r="I2479" t="s">
        <v>3025</v>
      </c>
      <c r="K2479"/>
      <c r="L2479" t="s">
        <v>3823</v>
      </c>
      <c r="M2479" t="s">
        <v>26</v>
      </c>
      <c r="N2479">
        <v>2</v>
      </c>
      <c r="P2479" t="s">
        <v>27</v>
      </c>
      <c r="Q2479" t="s">
        <v>3824</v>
      </c>
      <c r="S2479" t="s">
        <v>29</v>
      </c>
    </row>
    <row r="2480" spans="1:19" hidden="1" x14ac:dyDescent="0.2">
      <c r="A2480">
        <v>1239</v>
      </c>
      <c r="B2480" t="s">
        <v>3821</v>
      </c>
      <c r="C2480" t="s">
        <v>73</v>
      </c>
      <c r="D2480" t="s">
        <v>3825</v>
      </c>
      <c r="E2480">
        <v>20</v>
      </c>
      <c r="F2480" t="s">
        <v>3822</v>
      </c>
      <c r="G2480" t="s">
        <v>189</v>
      </c>
      <c r="H2480" t="s">
        <v>23</v>
      </c>
      <c r="I2480" t="s">
        <v>3025</v>
      </c>
      <c r="K2480"/>
      <c r="L2480" t="s">
        <v>3823</v>
      </c>
      <c r="M2480" t="s">
        <v>26</v>
      </c>
      <c r="N2480">
        <v>2</v>
      </c>
      <c r="P2480" t="s">
        <v>27</v>
      </c>
      <c r="Q2480" t="s">
        <v>3824</v>
      </c>
      <c r="S2480" t="s">
        <v>29</v>
      </c>
    </row>
    <row r="2481" spans="1:19" hidden="1" x14ac:dyDescent="0.2">
      <c r="A2481">
        <v>1240</v>
      </c>
      <c r="B2481" t="s">
        <v>3826</v>
      </c>
      <c r="C2481" t="s">
        <v>20</v>
      </c>
      <c r="D2481">
        <v>5.97</v>
      </c>
      <c r="E2481">
        <v>25</v>
      </c>
      <c r="F2481" t="s">
        <v>3827</v>
      </c>
      <c r="G2481" t="s">
        <v>31</v>
      </c>
      <c r="H2481" t="s">
        <v>46</v>
      </c>
      <c r="I2481" t="s">
        <v>3080</v>
      </c>
      <c r="K2481"/>
      <c r="L2481" t="s">
        <v>3828</v>
      </c>
      <c r="M2481" t="s">
        <v>26</v>
      </c>
      <c r="N2481">
        <v>2</v>
      </c>
      <c r="P2481" t="s">
        <v>27</v>
      </c>
      <c r="Q2481" t="s">
        <v>3829</v>
      </c>
      <c r="S2481" t="s">
        <v>29</v>
      </c>
    </row>
    <row r="2482" spans="1:19" hidden="1" x14ac:dyDescent="0.2">
      <c r="A2482">
        <v>1241</v>
      </c>
      <c r="B2482" t="s">
        <v>3830</v>
      </c>
      <c r="C2482" t="s">
        <v>20</v>
      </c>
      <c r="D2482">
        <v>4.4400000000000004</v>
      </c>
      <c r="E2482">
        <v>20</v>
      </c>
      <c r="F2482" t="s">
        <v>3060</v>
      </c>
      <c r="G2482" t="s">
        <v>55</v>
      </c>
      <c r="H2482" t="s">
        <v>46</v>
      </c>
      <c r="I2482" t="s">
        <v>582</v>
      </c>
      <c r="K2482" t="e">
        <f>- Other measurements: D39, P17, S38, N8</f>
        <v>#NAME?</v>
      </c>
      <c r="L2482" t="s">
        <v>3831</v>
      </c>
      <c r="M2482" t="s">
        <v>26</v>
      </c>
      <c r="N2482">
        <v>2</v>
      </c>
      <c r="P2482" t="s">
        <v>27</v>
      </c>
      <c r="Q2482" t="s">
        <v>3832</v>
      </c>
      <c r="S2482" t="s">
        <v>29</v>
      </c>
    </row>
    <row r="2483" spans="1:19" hidden="1" x14ac:dyDescent="0.2">
      <c r="A2483">
        <v>1241</v>
      </c>
      <c r="B2483" t="s">
        <v>3830</v>
      </c>
      <c r="C2483" t="s">
        <v>20</v>
      </c>
      <c r="D2483">
        <v>4.1900000000000004</v>
      </c>
      <c r="E2483">
        <v>20</v>
      </c>
      <c r="F2483" t="s">
        <v>3062</v>
      </c>
      <c r="G2483" t="s">
        <v>55</v>
      </c>
      <c r="H2483" t="s">
        <v>46</v>
      </c>
      <c r="I2483" t="s">
        <v>2385</v>
      </c>
      <c r="K2483" t="e">
        <f>- Other measurements: D39, P17, S38, N8</f>
        <v>#NAME?</v>
      </c>
      <c r="L2483" t="s">
        <v>3831</v>
      </c>
      <c r="M2483" t="s">
        <v>26</v>
      </c>
      <c r="N2483">
        <v>2</v>
      </c>
      <c r="P2483" t="s">
        <v>27</v>
      </c>
      <c r="Q2483" t="s">
        <v>3832</v>
      </c>
      <c r="S2483" t="s">
        <v>29</v>
      </c>
    </row>
    <row r="2484" spans="1:19" hidden="1" x14ac:dyDescent="0.2">
      <c r="A2484">
        <v>1241</v>
      </c>
      <c r="B2484" t="s">
        <v>3830</v>
      </c>
      <c r="C2484" t="s">
        <v>20</v>
      </c>
      <c r="D2484">
        <v>4.4400000000000004</v>
      </c>
      <c r="E2484" t="s">
        <v>3833</v>
      </c>
      <c r="F2484" t="s">
        <v>3834</v>
      </c>
      <c r="G2484" t="s">
        <v>55</v>
      </c>
      <c r="H2484" t="s">
        <v>46</v>
      </c>
      <c r="I2484" t="s">
        <v>3835</v>
      </c>
      <c r="K2484" t="e">
        <f>- Other measurements: D39, P17, S38, N8</f>
        <v>#NAME?</v>
      </c>
      <c r="L2484" t="s">
        <v>3831</v>
      </c>
      <c r="M2484" t="s">
        <v>26</v>
      </c>
      <c r="N2484">
        <v>2</v>
      </c>
      <c r="P2484" t="s">
        <v>27</v>
      </c>
      <c r="Q2484" t="s">
        <v>3832</v>
      </c>
      <c r="S2484" t="s">
        <v>29</v>
      </c>
    </row>
    <row r="2485" spans="1:19" hidden="1" x14ac:dyDescent="0.2">
      <c r="A2485">
        <v>1241</v>
      </c>
      <c r="B2485" t="s">
        <v>3830</v>
      </c>
      <c r="C2485" t="s">
        <v>20</v>
      </c>
      <c r="D2485">
        <v>4.4400000000000004</v>
      </c>
      <c r="E2485">
        <v>25</v>
      </c>
      <c r="F2485" t="s">
        <v>3836</v>
      </c>
      <c r="G2485" t="s">
        <v>55</v>
      </c>
      <c r="H2485" t="s">
        <v>46</v>
      </c>
      <c r="I2485" t="s">
        <v>3837</v>
      </c>
      <c r="K2485" t="e">
        <f>- Other measurements: D39, P17, S38, N8</f>
        <v>#NAME?</v>
      </c>
      <c r="L2485" t="s">
        <v>3831</v>
      </c>
      <c r="M2485" t="s">
        <v>26</v>
      </c>
      <c r="N2485">
        <v>2</v>
      </c>
      <c r="P2485" t="s">
        <v>27</v>
      </c>
      <c r="Q2485" t="s">
        <v>3832</v>
      </c>
      <c r="S2485" t="s">
        <v>29</v>
      </c>
    </row>
    <row r="2486" spans="1:19" hidden="1" x14ac:dyDescent="0.2">
      <c r="A2486">
        <v>1241</v>
      </c>
      <c r="B2486" t="s">
        <v>3830</v>
      </c>
      <c r="C2486" t="s">
        <v>20</v>
      </c>
      <c r="D2486">
        <v>4.34</v>
      </c>
      <c r="E2486">
        <v>25</v>
      </c>
      <c r="F2486" t="s">
        <v>3838</v>
      </c>
      <c r="G2486" t="s">
        <v>63</v>
      </c>
      <c r="H2486" t="s">
        <v>46</v>
      </c>
      <c r="I2486" t="s">
        <v>3839</v>
      </c>
      <c r="K2486" t="e">
        <f>- Other measurements: D39, P17, S38, N8</f>
        <v>#NAME?</v>
      </c>
      <c r="L2486" t="s">
        <v>3831</v>
      </c>
      <c r="M2486" t="s">
        <v>26</v>
      </c>
      <c r="N2486">
        <v>2</v>
      </c>
      <c r="P2486" t="s">
        <v>27</v>
      </c>
      <c r="Q2486" t="s">
        <v>3832</v>
      </c>
      <c r="S2486" t="s">
        <v>29</v>
      </c>
    </row>
    <row r="2487" spans="1:19" hidden="1" x14ac:dyDescent="0.2">
      <c r="A2487">
        <v>1241</v>
      </c>
      <c r="B2487" t="s">
        <v>3830</v>
      </c>
      <c r="C2487" t="s">
        <v>20</v>
      </c>
      <c r="D2487">
        <v>4.3339999999999996</v>
      </c>
      <c r="E2487">
        <v>25</v>
      </c>
      <c r="F2487" t="s">
        <v>3840</v>
      </c>
      <c r="G2487" t="s">
        <v>63</v>
      </c>
      <c r="H2487" t="s">
        <v>46</v>
      </c>
      <c r="I2487" t="s">
        <v>3841</v>
      </c>
      <c r="K2487" t="e">
        <f>- Other measurements: D39, P17, S38, N8</f>
        <v>#NAME?</v>
      </c>
      <c r="L2487" t="s">
        <v>3831</v>
      </c>
      <c r="M2487" t="s">
        <v>26</v>
      </c>
      <c r="N2487">
        <v>2</v>
      </c>
      <c r="P2487" t="s">
        <v>27</v>
      </c>
      <c r="Q2487" t="s">
        <v>3832</v>
      </c>
      <c r="S2487" t="s">
        <v>29</v>
      </c>
    </row>
    <row r="2488" spans="1:19" hidden="1" x14ac:dyDescent="0.2">
      <c r="A2488">
        <v>1241</v>
      </c>
      <c r="B2488" t="s">
        <v>3830</v>
      </c>
      <c r="C2488" t="s">
        <v>20</v>
      </c>
      <c r="D2488">
        <v>4.38</v>
      </c>
      <c r="E2488">
        <v>16.5</v>
      </c>
      <c r="F2488" t="s">
        <v>424</v>
      </c>
      <c r="G2488" t="s">
        <v>55</v>
      </c>
      <c r="H2488" t="s">
        <v>46</v>
      </c>
      <c r="I2488" t="s">
        <v>3841</v>
      </c>
      <c r="K2488" t="e">
        <f>- Other measurements: D39, P17, S38, N8</f>
        <v>#NAME?</v>
      </c>
      <c r="L2488" t="s">
        <v>3831</v>
      </c>
      <c r="M2488" t="s">
        <v>26</v>
      </c>
      <c r="N2488">
        <v>2</v>
      </c>
      <c r="P2488" t="s">
        <v>27</v>
      </c>
      <c r="Q2488" t="s">
        <v>3832</v>
      </c>
      <c r="S2488" t="s">
        <v>29</v>
      </c>
    </row>
    <row r="2489" spans="1:19" hidden="1" x14ac:dyDescent="0.2">
      <c r="A2489">
        <v>1241</v>
      </c>
      <c r="B2489" t="s">
        <v>3830</v>
      </c>
      <c r="C2489" t="s">
        <v>73</v>
      </c>
      <c r="D2489">
        <v>-0.52</v>
      </c>
      <c r="E2489" t="s">
        <v>3078</v>
      </c>
      <c r="F2489" t="s">
        <v>3110</v>
      </c>
      <c r="G2489" t="s">
        <v>75</v>
      </c>
      <c r="H2489" t="s">
        <v>46</v>
      </c>
      <c r="I2489" t="s">
        <v>3842</v>
      </c>
      <c r="K2489" t="e">
        <f>- Other measurements: D39, P17, S38, N8</f>
        <v>#NAME?</v>
      </c>
      <c r="L2489" t="s">
        <v>3831</v>
      </c>
      <c r="M2489" t="s">
        <v>26</v>
      </c>
      <c r="N2489">
        <v>2</v>
      </c>
      <c r="P2489" t="s">
        <v>27</v>
      </c>
      <c r="Q2489" t="s">
        <v>3832</v>
      </c>
      <c r="S2489" t="s">
        <v>29</v>
      </c>
    </row>
    <row r="2490" spans="1:19" hidden="1" x14ac:dyDescent="0.2">
      <c r="A2490">
        <v>1241</v>
      </c>
      <c r="B2490" t="s">
        <v>3830</v>
      </c>
      <c r="C2490" t="s">
        <v>20</v>
      </c>
      <c r="D2490">
        <v>4.54</v>
      </c>
      <c r="E2490">
        <v>0.8</v>
      </c>
      <c r="F2490" t="s">
        <v>506</v>
      </c>
      <c r="G2490" t="s">
        <v>55</v>
      </c>
      <c r="H2490" t="s">
        <v>46</v>
      </c>
      <c r="I2490" t="s">
        <v>3843</v>
      </c>
      <c r="J2490" t="s">
        <v>43</v>
      </c>
      <c r="K2490" t="e">
        <f>- Other measurements: D39, P17, S38, N8</f>
        <v>#NAME?</v>
      </c>
      <c r="L2490" t="s">
        <v>3831</v>
      </c>
      <c r="M2490" t="s">
        <v>26</v>
      </c>
      <c r="N2490">
        <v>2</v>
      </c>
      <c r="P2490" t="s">
        <v>27</v>
      </c>
      <c r="Q2490" t="s">
        <v>3832</v>
      </c>
      <c r="S2490" t="s">
        <v>29</v>
      </c>
    </row>
    <row r="2491" spans="1:19" hidden="1" x14ac:dyDescent="0.2">
      <c r="A2491">
        <v>1241</v>
      </c>
      <c r="B2491" t="s">
        <v>3830</v>
      </c>
      <c r="C2491" t="s">
        <v>20</v>
      </c>
      <c r="D2491">
        <v>4.46</v>
      </c>
      <c r="E2491">
        <v>15</v>
      </c>
      <c r="F2491" t="s">
        <v>506</v>
      </c>
      <c r="G2491" t="s">
        <v>55</v>
      </c>
      <c r="H2491" t="s">
        <v>46</v>
      </c>
      <c r="I2491" t="s">
        <v>3843</v>
      </c>
      <c r="J2491" t="s">
        <v>43</v>
      </c>
      <c r="K2491" t="e">
        <f>- Other measurements: D39, P17, S38, N8</f>
        <v>#NAME?</v>
      </c>
      <c r="L2491" t="s">
        <v>3831</v>
      </c>
      <c r="M2491" t="s">
        <v>26</v>
      </c>
      <c r="N2491">
        <v>2</v>
      </c>
      <c r="P2491" t="s">
        <v>27</v>
      </c>
      <c r="Q2491" t="s">
        <v>3832</v>
      </c>
      <c r="S2491" t="s">
        <v>29</v>
      </c>
    </row>
    <row r="2492" spans="1:19" hidden="1" x14ac:dyDescent="0.2">
      <c r="A2492">
        <v>1241</v>
      </c>
      <c r="B2492" t="s">
        <v>3830</v>
      </c>
      <c r="C2492" t="s">
        <v>20</v>
      </c>
      <c r="D2492">
        <v>4.33</v>
      </c>
      <c r="E2492">
        <v>25</v>
      </c>
      <c r="F2492" t="s">
        <v>506</v>
      </c>
      <c r="G2492" t="s">
        <v>55</v>
      </c>
      <c r="H2492" t="s">
        <v>46</v>
      </c>
      <c r="I2492" t="s">
        <v>3843</v>
      </c>
      <c r="J2492" t="s">
        <v>43</v>
      </c>
      <c r="K2492" t="e">
        <f>- Other measurements: D39, P17, S38, N8</f>
        <v>#NAME?</v>
      </c>
      <c r="L2492" t="s">
        <v>3831</v>
      </c>
      <c r="M2492" t="s">
        <v>26</v>
      </c>
      <c r="N2492">
        <v>2</v>
      </c>
      <c r="P2492" t="s">
        <v>27</v>
      </c>
      <c r="Q2492" t="s">
        <v>3832</v>
      </c>
      <c r="S2492" t="s">
        <v>29</v>
      </c>
    </row>
    <row r="2493" spans="1:19" hidden="1" x14ac:dyDescent="0.2">
      <c r="A2493">
        <v>1241</v>
      </c>
      <c r="B2493" t="s">
        <v>3830</v>
      </c>
      <c r="C2493" t="s">
        <v>20</v>
      </c>
      <c r="D2493">
        <v>4.26</v>
      </c>
      <c r="E2493">
        <v>40</v>
      </c>
      <c r="F2493" t="s">
        <v>506</v>
      </c>
      <c r="G2493" t="s">
        <v>55</v>
      </c>
      <c r="H2493" t="s">
        <v>46</v>
      </c>
      <c r="I2493" t="s">
        <v>3843</v>
      </c>
      <c r="J2493" t="s">
        <v>43</v>
      </c>
      <c r="K2493" t="e">
        <f>- Other measurements: D39, P17, S38, N8</f>
        <v>#NAME?</v>
      </c>
      <c r="L2493" t="s">
        <v>3831</v>
      </c>
      <c r="M2493" t="s">
        <v>26</v>
      </c>
      <c r="N2493">
        <v>2</v>
      </c>
      <c r="P2493" t="s">
        <v>27</v>
      </c>
      <c r="Q2493" t="s">
        <v>3832</v>
      </c>
      <c r="S2493" t="s">
        <v>29</v>
      </c>
    </row>
    <row r="2494" spans="1:19" hidden="1" x14ac:dyDescent="0.2">
      <c r="A2494">
        <v>1241</v>
      </c>
      <c r="B2494" t="s">
        <v>3830</v>
      </c>
      <c r="C2494" t="s">
        <v>73</v>
      </c>
      <c r="D2494">
        <v>-0.15</v>
      </c>
      <c r="E2494">
        <v>25</v>
      </c>
      <c r="F2494" t="s">
        <v>3844</v>
      </c>
      <c r="G2494" t="s">
        <v>1440</v>
      </c>
      <c r="H2494" t="s">
        <v>23</v>
      </c>
      <c r="I2494" t="s">
        <v>3845</v>
      </c>
      <c r="K2494" t="e">
        <f>- Other measurements: D39, P17, S38, N8</f>
        <v>#NAME?</v>
      </c>
      <c r="L2494" t="s">
        <v>3831</v>
      </c>
      <c r="M2494" t="s">
        <v>26</v>
      </c>
      <c r="N2494">
        <v>2</v>
      </c>
      <c r="P2494" t="s">
        <v>27</v>
      </c>
      <c r="Q2494" t="s">
        <v>3832</v>
      </c>
      <c r="S2494" t="s">
        <v>29</v>
      </c>
    </row>
    <row r="2495" spans="1:19" hidden="1" x14ac:dyDescent="0.2">
      <c r="A2495">
        <v>1242</v>
      </c>
      <c r="B2495" t="s">
        <v>3846</v>
      </c>
      <c r="C2495" t="s">
        <v>20</v>
      </c>
      <c r="D2495">
        <v>4.42</v>
      </c>
      <c r="E2495" t="s">
        <v>3833</v>
      </c>
      <c r="F2495" t="s">
        <v>3847</v>
      </c>
      <c r="G2495" t="s">
        <v>55</v>
      </c>
      <c r="H2495" t="s">
        <v>46</v>
      </c>
      <c r="I2495" t="s">
        <v>3835</v>
      </c>
      <c r="K2495"/>
      <c r="L2495" t="s">
        <v>3848</v>
      </c>
      <c r="M2495" t="s">
        <v>26</v>
      </c>
      <c r="N2495">
        <v>2</v>
      </c>
      <c r="P2495" t="s">
        <v>27</v>
      </c>
      <c r="Q2495" t="s">
        <v>3849</v>
      </c>
      <c r="S2495" t="s">
        <v>29</v>
      </c>
    </row>
    <row r="2496" spans="1:19" hidden="1" x14ac:dyDescent="0.2">
      <c r="A2496">
        <v>1242</v>
      </c>
      <c r="B2496" t="s">
        <v>3846</v>
      </c>
      <c r="C2496" t="s">
        <v>73</v>
      </c>
      <c r="D2496">
        <v>1.52</v>
      </c>
      <c r="E2496" t="s">
        <v>3833</v>
      </c>
      <c r="F2496" t="s">
        <v>3847</v>
      </c>
      <c r="G2496" t="s">
        <v>55</v>
      </c>
      <c r="H2496" t="s">
        <v>23</v>
      </c>
      <c r="I2496" t="s">
        <v>3835</v>
      </c>
      <c r="K2496"/>
      <c r="L2496" t="s">
        <v>3848</v>
      </c>
      <c r="M2496" t="s">
        <v>26</v>
      </c>
      <c r="N2496">
        <v>2</v>
      </c>
      <c r="P2496" t="s">
        <v>27</v>
      </c>
      <c r="Q2496" t="s">
        <v>3849</v>
      </c>
      <c r="S2496" t="s">
        <v>29</v>
      </c>
    </row>
    <row r="2497" spans="1:19" hidden="1" x14ac:dyDescent="0.2">
      <c r="A2497">
        <v>1243</v>
      </c>
      <c r="B2497" t="s">
        <v>3850</v>
      </c>
      <c r="C2497" t="s">
        <v>20</v>
      </c>
      <c r="D2497">
        <v>4.7699999999999996</v>
      </c>
      <c r="E2497" t="s">
        <v>3833</v>
      </c>
      <c r="F2497" t="s">
        <v>3847</v>
      </c>
      <c r="G2497" t="s">
        <v>55</v>
      </c>
      <c r="H2497" t="s">
        <v>46</v>
      </c>
      <c r="I2497" t="s">
        <v>3835</v>
      </c>
      <c r="K2497"/>
      <c r="L2497" t="s">
        <v>3851</v>
      </c>
      <c r="M2497" t="s">
        <v>26</v>
      </c>
      <c r="N2497">
        <v>2</v>
      </c>
      <c r="P2497" t="s">
        <v>27</v>
      </c>
      <c r="Q2497" t="s">
        <v>3852</v>
      </c>
      <c r="S2497" t="s">
        <v>29</v>
      </c>
    </row>
    <row r="2498" spans="1:19" hidden="1" x14ac:dyDescent="0.2">
      <c r="A2498">
        <v>1243</v>
      </c>
      <c r="B2498" t="s">
        <v>3850</v>
      </c>
      <c r="C2498" t="s">
        <v>73</v>
      </c>
      <c r="D2498">
        <v>1.19</v>
      </c>
      <c r="E2498" t="s">
        <v>3833</v>
      </c>
      <c r="F2498" t="s">
        <v>3847</v>
      </c>
      <c r="G2498" t="s">
        <v>55</v>
      </c>
      <c r="H2498" t="s">
        <v>23</v>
      </c>
      <c r="I2498" t="s">
        <v>3835</v>
      </c>
      <c r="K2498"/>
      <c r="L2498" t="s">
        <v>3851</v>
      </c>
      <c r="M2498" t="s">
        <v>26</v>
      </c>
      <c r="N2498">
        <v>2</v>
      </c>
      <c r="P2498" t="s">
        <v>27</v>
      </c>
      <c r="Q2498" t="s">
        <v>3852</v>
      </c>
      <c r="S2498" t="s">
        <v>29</v>
      </c>
    </row>
    <row r="2499" spans="1:19" hidden="1" x14ac:dyDescent="0.2">
      <c r="A2499">
        <v>1244</v>
      </c>
      <c r="B2499" t="s">
        <v>3853</v>
      </c>
      <c r="C2499" t="s">
        <v>20</v>
      </c>
      <c r="D2499">
        <v>4.5999999999999996</v>
      </c>
      <c r="E2499" t="s">
        <v>3833</v>
      </c>
      <c r="F2499" t="s">
        <v>3847</v>
      </c>
      <c r="G2499" t="s">
        <v>55</v>
      </c>
      <c r="H2499" t="s">
        <v>46</v>
      </c>
      <c r="I2499" t="s">
        <v>3835</v>
      </c>
      <c r="K2499"/>
      <c r="L2499" t="s">
        <v>3854</v>
      </c>
      <c r="M2499" t="s">
        <v>26</v>
      </c>
      <c r="N2499">
        <v>2</v>
      </c>
      <c r="P2499" t="s">
        <v>27</v>
      </c>
      <c r="Q2499" t="s">
        <v>3855</v>
      </c>
      <c r="S2499" t="s">
        <v>29</v>
      </c>
    </row>
    <row r="2500" spans="1:19" hidden="1" x14ac:dyDescent="0.2">
      <c r="A2500">
        <v>1244</v>
      </c>
      <c r="B2500" t="s">
        <v>3853</v>
      </c>
      <c r="C2500" t="s">
        <v>73</v>
      </c>
      <c r="D2500">
        <v>3</v>
      </c>
      <c r="E2500" t="s">
        <v>3833</v>
      </c>
      <c r="F2500" t="s">
        <v>3847</v>
      </c>
      <c r="G2500" t="s">
        <v>55</v>
      </c>
      <c r="H2500" t="s">
        <v>23</v>
      </c>
      <c r="I2500" t="s">
        <v>3835</v>
      </c>
      <c r="K2500"/>
      <c r="L2500" t="s">
        <v>3854</v>
      </c>
      <c r="M2500" t="s">
        <v>26</v>
      </c>
      <c r="N2500">
        <v>2</v>
      </c>
      <c r="P2500" t="s">
        <v>27</v>
      </c>
      <c r="Q2500" t="s">
        <v>3855</v>
      </c>
      <c r="S2500" t="s">
        <v>29</v>
      </c>
    </row>
    <row r="2501" spans="1:19" hidden="1" x14ac:dyDescent="0.2">
      <c r="A2501">
        <v>1245</v>
      </c>
      <c r="B2501" t="s">
        <v>3856</v>
      </c>
      <c r="C2501" t="s">
        <v>20</v>
      </c>
      <c r="D2501">
        <v>4.8499999999999996</v>
      </c>
      <c r="E2501" t="s">
        <v>3833</v>
      </c>
      <c r="F2501" t="s">
        <v>3847</v>
      </c>
      <c r="G2501" t="s">
        <v>55</v>
      </c>
      <c r="H2501" t="s">
        <v>23</v>
      </c>
      <c r="I2501" t="s">
        <v>3835</v>
      </c>
      <c r="K2501"/>
      <c r="L2501" t="s">
        <v>3857</v>
      </c>
      <c r="M2501" t="s">
        <v>26</v>
      </c>
      <c r="N2501">
        <v>2</v>
      </c>
      <c r="P2501" t="s">
        <v>27</v>
      </c>
      <c r="Q2501" t="s">
        <v>3858</v>
      </c>
      <c r="S2501" t="s">
        <v>29</v>
      </c>
    </row>
    <row r="2502" spans="1:19" hidden="1" x14ac:dyDescent="0.2">
      <c r="A2502">
        <v>1245</v>
      </c>
      <c r="B2502" t="s">
        <v>3856</v>
      </c>
      <c r="C2502" t="s">
        <v>73</v>
      </c>
      <c r="D2502">
        <v>3</v>
      </c>
      <c r="E2502" t="s">
        <v>3833</v>
      </c>
      <c r="F2502" t="s">
        <v>3847</v>
      </c>
      <c r="G2502" t="s">
        <v>55</v>
      </c>
      <c r="H2502" t="s">
        <v>23</v>
      </c>
      <c r="I2502" t="s">
        <v>3835</v>
      </c>
      <c r="K2502"/>
      <c r="L2502" t="s">
        <v>3857</v>
      </c>
      <c r="M2502" t="s">
        <v>26</v>
      </c>
      <c r="N2502">
        <v>2</v>
      </c>
      <c r="P2502" t="s">
        <v>27</v>
      </c>
      <c r="Q2502" t="s">
        <v>3858</v>
      </c>
      <c r="S2502" t="s">
        <v>29</v>
      </c>
    </row>
    <row r="2503" spans="1:19" hidden="1" x14ac:dyDescent="0.2">
      <c r="A2503">
        <v>1246</v>
      </c>
      <c r="B2503" t="s">
        <v>3859</v>
      </c>
      <c r="C2503" t="s">
        <v>20</v>
      </c>
      <c r="D2503">
        <v>4.82</v>
      </c>
      <c r="E2503">
        <v>20</v>
      </c>
      <c r="F2503" t="s">
        <v>3847</v>
      </c>
      <c r="G2503" t="s">
        <v>55</v>
      </c>
      <c r="H2503" t="s">
        <v>46</v>
      </c>
      <c r="I2503" t="s">
        <v>3835</v>
      </c>
      <c r="K2503"/>
      <c r="L2503" t="s">
        <v>3860</v>
      </c>
      <c r="M2503" t="s">
        <v>26</v>
      </c>
      <c r="N2503">
        <v>2</v>
      </c>
      <c r="P2503" t="s">
        <v>27</v>
      </c>
      <c r="Q2503" t="s">
        <v>3861</v>
      </c>
      <c r="S2503" t="s">
        <v>29</v>
      </c>
    </row>
    <row r="2504" spans="1:19" hidden="1" x14ac:dyDescent="0.2">
      <c r="A2504">
        <v>1246</v>
      </c>
      <c r="B2504" t="s">
        <v>3859</v>
      </c>
      <c r="C2504" t="s">
        <v>73</v>
      </c>
      <c r="D2504">
        <v>3.17</v>
      </c>
      <c r="E2504">
        <v>20</v>
      </c>
      <c r="F2504" t="s">
        <v>3847</v>
      </c>
      <c r="G2504" t="s">
        <v>55</v>
      </c>
      <c r="H2504" t="s">
        <v>46</v>
      </c>
      <c r="I2504" t="s">
        <v>3835</v>
      </c>
      <c r="K2504"/>
      <c r="L2504" t="s">
        <v>3860</v>
      </c>
      <c r="M2504" t="s">
        <v>26</v>
      </c>
      <c r="N2504">
        <v>2</v>
      </c>
      <c r="P2504" t="s">
        <v>27</v>
      </c>
      <c r="Q2504" t="s">
        <v>3861</v>
      </c>
      <c r="S2504" t="s">
        <v>29</v>
      </c>
    </row>
    <row r="2505" spans="1:19" hidden="1" x14ac:dyDescent="0.2">
      <c r="A2505">
        <v>1247</v>
      </c>
      <c r="B2505" t="s">
        <v>3862</v>
      </c>
      <c r="C2505" t="s">
        <v>20</v>
      </c>
      <c r="D2505">
        <v>9.39</v>
      </c>
      <c r="E2505">
        <v>25</v>
      </c>
      <c r="F2505" t="s">
        <v>3437</v>
      </c>
      <c r="G2505" t="s">
        <v>63</v>
      </c>
      <c r="H2505" t="s">
        <v>23</v>
      </c>
      <c r="I2505" t="s">
        <v>3438</v>
      </c>
      <c r="K2505"/>
      <c r="L2505" t="s">
        <v>3863</v>
      </c>
      <c r="M2505" t="s">
        <v>26</v>
      </c>
      <c r="N2505">
        <v>2</v>
      </c>
      <c r="P2505" t="s">
        <v>27</v>
      </c>
      <c r="Q2505" t="s">
        <v>3864</v>
      </c>
      <c r="S2505" t="s">
        <v>29</v>
      </c>
    </row>
    <row r="2506" spans="1:19" hidden="1" x14ac:dyDescent="0.2">
      <c r="A2506">
        <v>1247</v>
      </c>
      <c r="B2506" t="s">
        <v>3862</v>
      </c>
      <c r="C2506" t="s">
        <v>73</v>
      </c>
      <c r="D2506">
        <v>3.6</v>
      </c>
      <c r="E2506">
        <v>25</v>
      </c>
      <c r="F2506" t="s">
        <v>3437</v>
      </c>
      <c r="G2506" t="s">
        <v>63</v>
      </c>
      <c r="H2506" t="s">
        <v>23</v>
      </c>
      <c r="I2506" t="s">
        <v>3438</v>
      </c>
      <c r="K2506"/>
      <c r="L2506" t="s">
        <v>3863</v>
      </c>
      <c r="M2506" t="s">
        <v>26</v>
      </c>
      <c r="N2506">
        <v>2</v>
      </c>
      <c r="P2506" t="s">
        <v>27</v>
      </c>
      <c r="Q2506" t="s">
        <v>3864</v>
      </c>
      <c r="S2506" t="s">
        <v>29</v>
      </c>
    </row>
    <row r="2507" spans="1:19" hidden="1" x14ac:dyDescent="0.2">
      <c r="A2507">
        <v>1248</v>
      </c>
      <c r="B2507" t="s">
        <v>3865</v>
      </c>
      <c r="C2507" t="s">
        <v>20</v>
      </c>
      <c r="D2507">
        <v>9.2799999999999994</v>
      </c>
      <c r="E2507">
        <v>25</v>
      </c>
      <c r="F2507" t="s">
        <v>3437</v>
      </c>
      <c r="G2507" t="s">
        <v>63</v>
      </c>
      <c r="H2507" t="s">
        <v>23</v>
      </c>
      <c r="I2507" t="s">
        <v>3438</v>
      </c>
      <c r="K2507"/>
      <c r="L2507" t="s">
        <v>3866</v>
      </c>
      <c r="M2507" t="s">
        <v>26</v>
      </c>
      <c r="N2507">
        <v>2</v>
      </c>
      <c r="P2507" t="s">
        <v>27</v>
      </c>
      <c r="Q2507" t="s">
        <v>3867</v>
      </c>
      <c r="S2507" t="s">
        <v>29</v>
      </c>
    </row>
    <row r="2508" spans="1:19" hidden="1" x14ac:dyDescent="0.2">
      <c r="A2508">
        <v>1248</v>
      </c>
      <c r="B2508" t="s">
        <v>3865</v>
      </c>
      <c r="C2508" t="s">
        <v>73</v>
      </c>
      <c r="D2508">
        <v>4.28</v>
      </c>
      <c r="E2508">
        <v>25</v>
      </c>
      <c r="F2508" t="s">
        <v>3437</v>
      </c>
      <c r="G2508" t="s">
        <v>63</v>
      </c>
      <c r="H2508" t="s">
        <v>23</v>
      </c>
      <c r="I2508" t="s">
        <v>3438</v>
      </c>
      <c r="K2508"/>
      <c r="L2508" t="s">
        <v>3866</v>
      </c>
      <c r="M2508" t="s">
        <v>26</v>
      </c>
      <c r="N2508">
        <v>2</v>
      </c>
      <c r="P2508" t="s">
        <v>27</v>
      </c>
      <c r="Q2508" t="s">
        <v>3867</v>
      </c>
      <c r="S2508" t="s">
        <v>29</v>
      </c>
    </row>
    <row r="2509" spans="1:19" hidden="1" x14ac:dyDescent="0.2">
      <c r="A2509">
        <v>1249</v>
      </c>
      <c r="B2509" t="s">
        <v>3868</v>
      </c>
      <c r="C2509" t="s">
        <v>20</v>
      </c>
      <c r="D2509">
        <v>9.27</v>
      </c>
      <c r="E2509">
        <v>25</v>
      </c>
      <c r="F2509" t="s">
        <v>3437</v>
      </c>
      <c r="G2509" t="s">
        <v>63</v>
      </c>
      <c r="H2509" t="s">
        <v>23</v>
      </c>
      <c r="I2509" t="s">
        <v>3438</v>
      </c>
      <c r="K2509"/>
      <c r="L2509" t="s">
        <v>3869</v>
      </c>
      <c r="M2509" t="s">
        <v>26</v>
      </c>
      <c r="N2509">
        <v>2</v>
      </c>
      <c r="P2509" t="s">
        <v>27</v>
      </c>
      <c r="Q2509" t="s">
        <v>3870</v>
      </c>
      <c r="S2509" t="s">
        <v>29</v>
      </c>
    </row>
    <row r="2510" spans="1:19" hidden="1" x14ac:dyDescent="0.2">
      <c r="A2510">
        <v>1249</v>
      </c>
      <c r="B2510" t="s">
        <v>3868</v>
      </c>
      <c r="C2510" t="s">
        <v>73</v>
      </c>
      <c r="D2510">
        <v>4.6500000000000004</v>
      </c>
      <c r="E2510">
        <v>25</v>
      </c>
      <c r="F2510" t="s">
        <v>3437</v>
      </c>
      <c r="G2510" t="s">
        <v>63</v>
      </c>
      <c r="H2510" t="s">
        <v>23</v>
      </c>
      <c r="I2510" t="s">
        <v>3438</v>
      </c>
      <c r="K2510"/>
      <c r="L2510" t="s">
        <v>3869</v>
      </c>
      <c r="M2510" t="s">
        <v>26</v>
      </c>
      <c r="N2510">
        <v>2</v>
      </c>
      <c r="P2510" t="s">
        <v>27</v>
      </c>
      <c r="Q2510" t="s">
        <v>3870</v>
      </c>
      <c r="S2510" t="s">
        <v>29</v>
      </c>
    </row>
    <row r="2511" spans="1:19" hidden="1" x14ac:dyDescent="0.2">
      <c r="A2511">
        <v>1250</v>
      </c>
      <c r="B2511" t="s">
        <v>3871</v>
      </c>
      <c r="C2511" t="s">
        <v>20</v>
      </c>
      <c r="D2511">
        <v>8.56</v>
      </c>
      <c r="E2511">
        <v>25</v>
      </c>
      <c r="F2511" t="s">
        <v>3437</v>
      </c>
      <c r="G2511" t="s">
        <v>63</v>
      </c>
      <c r="H2511" t="s">
        <v>23</v>
      </c>
      <c r="I2511" t="s">
        <v>3438</v>
      </c>
      <c r="K2511"/>
      <c r="L2511" t="s">
        <v>3872</v>
      </c>
      <c r="M2511" t="s">
        <v>26</v>
      </c>
      <c r="N2511">
        <v>2</v>
      </c>
      <c r="P2511" t="s">
        <v>27</v>
      </c>
      <c r="Q2511" t="s">
        <v>3873</v>
      </c>
      <c r="S2511" t="s">
        <v>29</v>
      </c>
    </row>
    <row r="2512" spans="1:19" hidden="1" x14ac:dyDescent="0.2">
      <c r="A2512">
        <v>1250</v>
      </c>
      <c r="B2512" t="s">
        <v>3871</v>
      </c>
      <c r="C2512" t="s">
        <v>73</v>
      </c>
      <c r="D2512">
        <v>2.54</v>
      </c>
      <c r="E2512">
        <v>25</v>
      </c>
      <c r="F2512" t="s">
        <v>3437</v>
      </c>
      <c r="G2512" t="s">
        <v>63</v>
      </c>
      <c r="H2512" t="s">
        <v>23</v>
      </c>
      <c r="I2512" t="s">
        <v>3438</v>
      </c>
      <c r="K2512"/>
      <c r="L2512" t="s">
        <v>3872</v>
      </c>
      <c r="M2512" t="s">
        <v>26</v>
      </c>
      <c r="N2512">
        <v>2</v>
      </c>
      <c r="P2512" t="s">
        <v>27</v>
      </c>
      <c r="Q2512" t="s">
        <v>3873</v>
      </c>
      <c r="S2512" t="s">
        <v>29</v>
      </c>
    </row>
    <row r="2513" spans="1:19" hidden="1" x14ac:dyDescent="0.2">
      <c r="A2513">
        <v>1251</v>
      </c>
      <c r="B2513" t="s">
        <v>3874</v>
      </c>
      <c r="C2513" t="s">
        <v>20</v>
      </c>
      <c r="D2513">
        <v>8.36</v>
      </c>
      <c r="E2513">
        <v>25</v>
      </c>
      <c r="F2513" t="s">
        <v>3437</v>
      </c>
      <c r="G2513" t="s">
        <v>63</v>
      </c>
      <c r="H2513" t="s">
        <v>23</v>
      </c>
      <c r="I2513" t="s">
        <v>3438</v>
      </c>
      <c r="K2513"/>
      <c r="L2513" t="s">
        <v>3875</v>
      </c>
      <c r="M2513" t="s">
        <v>120</v>
      </c>
      <c r="N2513">
        <v>5</v>
      </c>
      <c r="P2513" t="s">
        <v>27</v>
      </c>
      <c r="Q2513" t="s">
        <v>3876</v>
      </c>
      <c r="S2513" t="s">
        <v>29</v>
      </c>
    </row>
    <row r="2514" spans="1:19" hidden="1" x14ac:dyDescent="0.2">
      <c r="A2514">
        <v>1251</v>
      </c>
      <c r="B2514" t="s">
        <v>3874</v>
      </c>
      <c r="C2514" t="s">
        <v>73</v>
      </c>
      <c r="D2514">
        <v>3.14</v>
      </c>
      <c r="E2514">
        <v>25</v>
      </c>
      <c r="F2514" t="s">
        <v>3437</v>
      </c>
      <c r="G2514" t="s">
        <v>63</v>
      </c>
      <c r="H2514" t="s">
        <v>23</v>
      </c>
      <c r="I2514" t="s">
        <v>3438</v>
      </c>
      <c r="K2514"/>
      <c r="L2514" t="s">
        <v>3875</v>
      </c>
      <c r="M2514" t="s">
        <v>120</v>
      </c>
      <c r="N2514">
        <v>5</v>
      </c>
      <c r="P2514" t="s">
        <v>27</v>
      </c>
      <c r="Q2514" t="s">
        <v>3876</v>
      </c>
      <c r="S2514" t="s">
        <v>29</v>
      </c>
    </row>
    <row r="2515" spans="1:19" hidden="1" x14ac:dyDescent="0.2">
      <c r="A2515">
        <v>1252</v>
      </c>
      <c r="B2515" t="s">
        <v>3877</v>
      </c>
      <c r="C2515" t="s">
        <v>20</v>
      </c>
      <c r="D2515">
        <v>8.16</v>
      </c>
      <c r="E2515">
        <v>25</v>
      </c>
      <c r="F2515" t="s">
        <v>3437</v>
      </c>
      <c r="G2515" t="s">
        <v>63</v>
      </c>
      <c r="H2515" t="s">
        <v>23</v>
      </c>
      <c r="I2515" t="s">
        <v>3438</v>
      </c>
      <c r="K2515"/>
      <c r="L2515" t="s">
        <v>3878</v>
      </c>
      <c r="M2515" t="s">
        <v>26</v>
      </c>
      <c r="N2515">
        <v>2</v>
      </c>
      <c r="P2515" t="s">
        <v>27</v>
      </c>
      <c r="Q2515" t="s">
        <v>3879</v>
      </c>
      <c r="S2515" t="s">
        <v>29</v>
      </c>
    </row>
    <row r="2516" spans="1:19" hidden="1" x14ac:dyDescent="0.2">
      <c r="A2516">
        <v>1252</v>
      </c>
      <c r="B2516" t="s">
        <v>3877</v>
      </c>
      <c r="C2516" t="s">
        <v>73</v>
      </c>
      <c r="D2516">
        <v>3.38</v>
      </c>
      <c r="E2516">
        <v>25</v>
      </c>
      <c r="F2516" t="s">
        <v>3437</v>
      </c>
      <c r="G2516" t="s">
        <v>63</v>
      </c>
      <c r="H2516" t="s">
        <v>23</v>
      </c>
      <c r="I2516" t="s">
        <v>3438</v>
      </c>
      <c r="K2516"/>
      <c r="L2516" t="s">
        <v>3878</v>
      </c>
      <c r="M2516" t="s">
        <v>26</v>
      </c>
      <c r="N2516">
        <v>2</v>
      </c>
      <c r="P2516" t="s">
        <v>27</v>
      </c>
      <c r="Q2516" t="s">
        <v>3879</v>
      </c>
      <c r="S2516" t="s">
        <v>29</v>
      </c>
    </row>
    <row r="2517" spans="1:19" hidden="1" x14ac:dyDescent="0.2">
      <c r="A2517">
        <v>1253</v>
      </c>
      <c r="B2517" t="s">
        <v>3880</v>
      </c>
      <c r="C2517" t="s">
        <v>20</v>
      </c>
      <c r="D2517">
        <v>5.92</v>
      </c>
      <c r="E2517" t="s">
        <v>363</v>
      </c>
      <c r="F2517" t="s">
        <v>3338</v>
      </c>
      <c r="G2517" t="s">
        <v>31</v>
      </c>
      <c r="H2517" t="s">
        <v>23</v>
      </c>
      <c r="I2517" t="s">
        <v>3339</v>
      </c>
      <c r="K2517"/>
      <c r="L2517" t="s">
        <v>3881</v>
      </c>
      <c r="M2517" t="s">
        <v>26</v>
      </c>
      <c r="N2517">
        <v>2</v>
      </c>
      <c r="P2517" t="s">
        <v>27</v>
      </c>
      <c r="Q2517" t="s">
        <v>3882</v>
      </c>
      <c r="S2517" t="s">
        <v>29</v>
      </c>
    </row>
    <row r="2518" spans="1:19" hidden="1" x14ac:dyDescent="0.2">
      <c r="A2518">
        <v>1255</v>
      </c>
      <c r="B2518" t="s">
        <v>3883</v>
      </c>
      <c r="C2518" t="s">
        <v>20</v>
      </c>
      <c r="D2518">
        <v>2.9</v>
      </c>
      <c r="E2518" t="s">
        <v>3075</v>
      </c>
      <c r="F2518" t="s">
        <v>54</v>
      </c>
      <c r="G2518" t="s">
        <v>55</v>
      </c>
      <c r="H2518" t="s">
        <v>46</v>
      </c>
      <c r="I2518" t="s">
        <v>3076</v>
      </c>
      <c r="K2518"/>
      <c r="L2518" t="s">
        <v>3884</v>
      </c>
      <c r="M2518" t="s">
        <v>26</v>
      </c>
      <c r="N2518">
        <v>2</v>
      </c>
      <c r="P2518" t="s">
        <v>27</v>
      </c>
      <c r="Q2518" t="s">
        <v>3885</v>
      </c>
      <c r="S2518" t="s">
        <v>29</v>
      </c>
    </row>
    <row r="2519" spans="1:19" hidden="1" x14ac:dyDescent="0.2">
      <c r="A2519">
        <v>1256</v>
      </c>
      <c r="B2519" t="s">
        <v>3886</v>
      </c>
      <c r="C2519" t="s">
        <v>20</v>
      </c>
      <c r="D2519">
        <v>11.38</v>
      </c>
      <c r="E2519">
        <v>25.5</v>
      </c>
      <c r="F2519" t="s">
        <v>62</v>
      </c>
      <c r="G2519" t="s">
        <v>63</v>
      </c>
      <c r="H2519" t="s">
        <v>46</v>
      </c>
      <c r="I2519" t="s">
        <v>914</v>
      </c>
      <c r="K2519"/>
      <c r="L2519" t="s">
        <v>3887</v>
      </c>
      <c r="M2519" t="s">
        <v>26</v>
      </c>
      <c r="N2519">
        <v>2</v>
      </c>
      <c r="P2519" t="s">
        <v>27</v>
      </c>
      <c r="Q2519" t="s">
        <v>3888</v>
      </c>
      <c r="S2519" t="s">
        <v>29</v>
      </c>
    </row>
    <row r="2520" spans="1:19" hidden="1" x14ac:dyDescent="0.2">
      <c r="A2520">
        <v>1257</v>
      </c>
      <c r="B2520" t="s">
        <v>3889</v>
      </c>
      <c r="C2520" t="s">
        <v>20</v>
      </c>
      <c r="D2520">
        <v>9.5299999999999994</v>
      </c>
      <c r="E2520">
        <v>24</v>
      </c>
      <c r="F2520" t="s">
        <v>62</v>
      </c>
      <c r="G2520" t="s">
        <v>63</v>
      </c>
      <c r="H2520" t="s">
        <v>46</v>
      </c>
      <c r="I2520" t="s">
        <v>914</v>
      </c>
      <c r="K2520" t="s">
        <v>3890</v>
      </c>
      <c r="L2520" t="s">
        <v>3891</v>
      </c>
      <c r="M2520" t="s">
        <v>26</v>
      </c>
      <c r="N2520">
        <v>2</v>
      </c>
      <c r="P2520" t="s">
        <v>27</v>
      </c>
      <c r="Q2520" t="s">
        <v>3892</v>
      </c>
      <c r="S2520" t="s">
        <v>29</v>
      </c>
    </row>
    <row r="2521" spans="1:19" hidden="1" x14ac:dyDescent="0.2">
      <c r="A2521">
        <v>1258</v>
      </c>
      <c r="B2521" t="s">
        <v>3893</v>
      </c>
      <c r="C2521" t="s">
        <v>20</v>
      </c>
      <c r="D2521">
        <v>8.19</v>
      </c>
      <c r="E2521">
        <v>5.4</v>
      </c>
      <c r="F2521" t="s">
        <v>3081</v>
      </c>
      <c r="G2521" t="s">
        <v>55</v>
      </c>
      <c r="H2521" t="s">
        <v>46</v>
      </c>
      <c r="I2521" t="s">
        <v>3082</v>
      </c>
      <c r="J2521" t="s">
        <v>43</v>
      </c>
      <c r="K2521"/>
      <c r="L2521" t="s">
        <v>3894</v>
      </c>
      <c r="M2521" t="s">
        <v>120</v>
      </c>
      <c r="N2521">
        <v>5</v>
      </c>
      <c r="P2521" t="s">
        <v>27</v>
      </c>
      <c r="Q2521" t="s">
        <v>3895</v>
      </c>
      <c r="S2521" t="s">
        <v>29</v>
      </c>
    </row>
    <row r="2522" spans="1:19" hidden="1" x14ac:dyDescent="0.2">
      <c r="A2522">
        <v>1258</v>
      </c>
      <c r="B2522" t="s">
        <v>3893</v>
      </c>
      <c r="C2522" t="s">
        <v>20</v>
      </c>
      <c r="D2522">
        <v>7.9</v>
      </c>
      <c r="E2522">
        <v>20</v>
      </c>
      <c r="F2522" t="s">
        <v>3081</v>
      </c>
      <c r="G2522" t="s">
        <v>55</v>
      </c>
      <c r="H2522" t="s">
        <v>46</v>
      </c>
      <c r="I2522" t="s">
        <v>3082</v>
      </c>
      <c r="J2522" t="s">
        <v>43</v>
      </c>
      <c r="K2522"/>
      <c r="L2522" t="s">
        <v>3894</v>
      </c>
      <c r="M2522" t="s">
        <v>120</v>
      </c>
      <c r="N2522">
        <v>5</v>
      </c>
      <c r="P2522" t="s">
        <v>27</v>
      </c>
      <c r="Q2522" t="s">
        <v>3895</v>
      </c>
      <c r="S2522" t="s">
        <v>29</v>
      </c>
    </row>
    <row r="2523" spans="1:19" hidden="1" x14ac:dyDescent="0.2">
      <c r="A2523">
        <v>1258</v>
      </c>
      <c r="B2523" t="s">
        <v>3893</v>
      </c>
      <c r="C2523" t="s">
        <v>20</v>
      </c>
      <c r="D2523">
        <v>7.58</v>
      </c>
      <c r="E2523">
        <v>35</v>
      </c>
      <c r="F2523" t="s">
        <v>3081</v>
      </c>
      <c r="G2523" t="s">
        <v>55</v>
      </c>
      <c r="H2523" t="s">
        <v>46</v>
      </c>
      <c r="I2523" t="s">
        <v>3082</v>
      </c>
      <c r="J2523" t="s">
        <v>43</v>
      </c>
      <c r="K2523"/>
      <c r="L2523" t="s">
        <v>3894</v>
      </c>
      <c r="M2523" t="s">
        <v>120</v>
      </c>
      <c r="N2523">
        <v>5</v>
      </c>
      <c r="P2523" t="s">
        <v>27</v>
      </c>
      <c r="Q2523" t="s">
        <v>3895</v>
      </c>
      <c r="S2523" t="s">
        <v>29</v>
      </c>
    </row>
    <row r="2524" spans="1:19" hidden="1" x14ac:dyDescent="0.2">
      <c r="A2524">
        <v>1259</v>
      </c>
      <c r="B2524" t="s">
        <v>3896</v>
      </c>
      <c r="C2524" t="s">
        <v>20</v>
      </c>
      <c r="D2524">
        <v>10.46</v>
      </c>
      <c r="E2524">
        <v>5.4</v>
      </c>
      <c r="F2524" t="s">
        <v>3081</v>
      </c>
      <c r="G2524" t="s">
        <v>55</v>
      </c>
      <c r="H2524" t="s">
        <v>46</v>
      </c>
      <c r="I2524" t="s">
        <v>3082</v>
      </c>
      <c r="J2524" t="s">
        <v>43</v>
      </c>
      <c r="K2524" t="s">
        <v>3897</v>
      </c>
      <c r="L2524" t="s">
        <v>3898</v>
      </c>
      <c r="M2524" t="s">
        <v>26</v>
      </c>
      <c r="N2524">
        <v>2</v>
      </c>
      <c r="P2524" t="s">
        <v>27</v>
      </c>
      <c r="Q2524" t="s">
        <v>3899</v>
      </c>
      <c r="S2524" t="s">
        <v>29</v>
      </c>
    </row>
    <row r="2525" spans="1:19" hidden="1" x14ac:dyDescent="0.2">
      <c r="A2525">
        <v>1259</v>
      </c>
      <c r="B2525" t="s">
        <v>3896</v>
      </c>
      <c r="C2525" t="s">
        <v>20</v>
      </c>
      <c r="D2525">
        <v>10.07</v>
      </c>
      <c r="E2525">
        <v>20</v>
      </c>
      <c r="F2525" t="s">
        <v>3081</v>
      </c>
      <c r="G2525" t="s">
        <v>55</v>
      </c>
      <c r="H2525" t="s">
        <v>46</v>
      </c>
      <c r="I2525" t="s">
        <v>3082</v>
      </c>
      <c r="J2525" t="s">
        <v>43</v>
      </c>
      <c r="K2525" t="s">
        <v>3897</v>
      </c>
      <c r="L2525" t="s">
        <v>3898</v>
      </c>
      <c r="M2525" t="s">
        <v>26</v>
      </c>
      <c r="N2525">
        <v>2</v>
      </c>
      <c r="P2525" t="s">
        <v>27</v>
      </c>
      <c r="Q2525" t="s">
        <v>3899</v>
      </c>
      <c r="S2525" t="s">
        <v>29</v>
      </c>
    </row>
    <row r="2526" spans="1:19" hidden="1" x14ac:dyDescent="0.2">
      <c r="A2526">
        <v>1259</v>
      </c>
      <c r="B2526" t="s">
        <v>3896</v>
      </c>
      <c r="C2526" t="s">
        <v>20</v>
      </c>
      <c r="D2526">
        <v>9.6999999999999993</v>
      </c>
      <c r="E2526">
        <v>35</v>
      </c>
      <c r="F2526" t="s">
        <v>3081</v>
      </c>
      <c r="G2526" t="s">
        <v>55</v>
      </c>
      <c r="H2526" t="s">
        <v>46</v>
      </c>
      <c r="I2526" t="s">
        <v>3082</v>
      </c>
      <c r="J2526" t="s">
        <v>43</v>
      </c>
      <c r="K2526" t="s">
        <v>3897</v>
      </c>
      <c r="L2526" t="s">
        <v>3898</v>
      </c>
      <c r="M2526" t="s">
        <v>26</v>
      </c>
      <c r="N2526">
        <v>2</v>
      </c>
      <c r="P2526" t="s">
        <v>27</v>
      </c>
      <c r="Q2526" t="s">
        <v>3899</v>
      </c>
      <c r="S2526" t="s">
        <v>29</v>
      </c>
    </row>
    <row r="2527" spans="1:19" hidden="1" x14ac:dyDescent="0.2">
      <c r="A2527">
        <v>1260</v>
      </c>
      <c r="B2527" t="s">
        <v>3900</v>
      </c>
      <c r="C2527" t="s">
        <v>20</v>
      </c>
      <c r="D2527">
        <v>7.43</v>
      </c>
      <c r="E2527">
        <v>25</v>
      </c>
      <c r="F2527" t="s">
        <v>410</v>
      </c>
      <c r="G2527" t="s">
        <v>55</v>
      </c>
      <c r="H2527" t="s">
        <v>46</v>
      </c>
      <c r="I2527" t="s">
        <v>3059</v>
      </c>
      <c r="K2527"/>
      <c r="L2527" t="s">
        <v>3901</v>
      </c>
      <c r="M2527" t="s">
        <v>120</v>
      </c>
      <c r="N2527">
        <v>5</v>
      </c>
      <c r="P2527" t="s">
        <v>27</v>
      </c>
      <c r="Q2527" t="s">
        <v>3902</v>
      </c>
      <c r="S2527" t="s">
        <v>29</v>
      </c>
    </row>
    <row r="2528" spans="1:19" hidden="1" x14ac:dyDescent="0.2">
      <c r="A2528">
        <v>1260</v>
      </c>
      <c r="B2528" t="s">
        <v>3900</v>
      </c>
      <c r="C2528" t="s">
        <v>20</v>
      </c>
      <c r="D2528">
        <v>7.43</v>
      </c>
      <c r="E2528" t="s">
        <v>1620</v>
      </c>
      <c r="F2528" t="s">
        <v>3063</v>
      </c>
      <c r="G2528" t="s">
        <v>63</v>
      </c>
      <c r="H2528" t="s">
        <v>46</v>
      </c>
      <c r="I2528" t="s">
        <v>3064</v>
      </c>
      <c r="K2528"/>
      <c r="L2528" t="s">
        <v>3901</v>
      </c>
      <c r="M2528" t="s">
        <v>120</v>
      </c>
      <c r="N2528">
        <v>5</v>
      </c>
      <c r="P2528" t="s">
        <v>27</v>
      </c>
      <c r="Q2528" t="s">
        <v>3902</v>
      </c>
      <c r="S2528" t="s">
        <v>29</v>
      </c>
    </row>
    <row r="2529" spans="1:19" hidden="1" x14ac:dyDescent="0.2">
      <c r="A2529">
        <v>1260</v>
      </c>
      <c r="B2529" t="s">
        <v>3900</v>
      </c>
      <c r="C2529" t="s">
        <v>20</v>
      </c>
      <c r="D2529">
        <v>7.48</v>
      </c>
      <c r="E2529">
        <v>20</v>
      </c>
      <c r="F2529" t="s">
        <v>3063</v>
      </c>
      <c r="G2529" t="s">
        <v>55</v>
      </c>
      <c r="H2529" t="s">
        <v>46</v>
      </c>
      <c r="I2529" t="s">
        <v>3077</v>
      </c>
      <c r="K2529"/>
      <c r="L2529" t="s">
        <v>3901</v>
      </c>
      <c r="M2529" t="s">
        <v>120</v>
      </c>
      <c r="N2529">
        <v>5</v>
      </c>
      <c r="P2529" t="s">
        <v>27</v>
      </c>
      <c r="Q2529" t="s">
        <v>3902</v>
      </c>
      <c r="S2529" t="s">
        <v>29</v>
      </c>
    </row>
    <row r="2530" spans="1:19" hidden="1" x14ac:dyDescent="0.2">
      <c r="A2530">
        <v>1260</v>
      </c>
      <c r="B2530" t="s">
        <v>3900</v>
      </c>
      <c r="C2530" t="s">
        <v>20</v>
      </c>
      <c r="D2530">
        <v>7.59</v>
      </c>
      <c r="E2530">
        <v>25</v>
      </c>
      <c r="F2530" t="s">
        <v>3903</v>
      </c>
      <c r="G2530" t="s">
        <v>615</v>
      </c>
      <c r="H2530" t="s">
        <v>23</v>
      </c>
      <c r="I2530" t="s">
        <v>3904</v>
      </c>
      <c r="K2530"/>
      <c r="L2530" t="s">
        <v>3901</v>
      </c>
      <c r="M2530" t="s">
        <v>120</v>
      </c>
      <c r="N2530">
        <v>5</v>
      </c>
      <c r="P2530" t="s">
        <v>27</v>
      </c>
      <c r="Q2530" t="s">
        <v>3902</v>
      </c>
      <c r="S2530" t="s">
        <v>29</v>
      </c>
    </row>
    <row r="2531" spans="1:19" hidden="1" x14ac:dyDescent="0.2">
      <c r="A2531">
        <v>1261</v>
      </c>
      <c r="B2531" t="s">
        <v>3905</v>
      </c>
      <c r="C2531" t="s">
        <v>20</v>
      </c>
      <c r="D2531">
        <v>4.9800000000000004</v>
      </c>
      <c r="E2531">
        <v>25</v>
      </c>
      <c r="F2531" t="s">
        <v>3906</v>
      </c>
      <c r="G2531" t="s">
        <v>63</v>
      </c>
      <c r="H2531" t="s">
        <v>46</v>
      </c>
      <c r="I2531" t="s">
        <v>3069</v>
      </c>
      <c r="K2531"/>
      <c r="L2531" t="s">
        <v>3907</v>
      </c>
      <c r="M2531" t="s">
        <v>120</v>
      </c>
      <c r="N2531">
        <v>5</v>
      </c>
      <c r="P2531" t="s">
        <v>27</v>
      </c>
      <c r="Q2531" t="s">
        <v>3908</v>
      </c>
      <c r="S2531" t="s">
        <v>29</v>
      </c>
    </row>
    <row r="2532" spans="1:19" hidden="1" x14ac:dyDescent="0.2">
      <c r="A2532">
        <v>1261</v>
      </c>
      <c r="B2532" t="s">
        <v>3905</v>
      </c>
      <c r="C2532" t="s">
        <v>20</v>
      </c>
      <c r="D2532">
        <v>4.92</v>
      </c>
      <c r="E2532">
        <v>25</v>
      </c>
      <c r="F2532" t="s">
        <v>3750</v>
      </c>
      <c r="G2532" t="s">
        <v>55</v>
      </c>
      <c r="H2532" t="s">
        <v>23</v>
      </c>
      <c r="I2532" t="s">
        <v>3751</v>
      </c>
      <c r="K2532"/>
      <c r="L2532" t="s">
        <v>3907</v>
      </c>
      <c r="M2532" t="s">
        <v>120</v>
      </c>
      <c r="N2532">
        <v>5</v>
      </c>
      <c r="P2532" t="s">
        <v>27</v>
      </c>
      <c r="Q2532" t="s">
        <v>3908</v>
      </c>
      <c r="S2532" t="s">
        <v>29</v>
      </c>
    </row>
    <row r="2533" spans="1:19" hidden="1" x14ac:dyDescent="0.2">
      <c r="A2533">
        <v>1261</v>
      </c>
      <c r="B2533" t="s">
        <v>3905</v>
      </c>
      <c r="C2533" t="s">
        <v>48</v>
      </c>
      <c r="D2533">
        <v>9.08</v>
      </c>
      <c r="F2533" t="s">
        <v>615</v>
      </c>
      <c r="H2533" t="s">
        <v>23</v>
      </c>
      <c r="I2533" t="s">
        <v>3909</v>
      </c>
      <c r="K2533"/>
      <c r="L2533" t="s">
        <v>3907</v>
      </c>
      <c r="M2533" t="s">
        <v>120</v>
      </c>
      <c r="N2533">
        <v>5</v>
      </c>
      <c r="P2533" t="s">
        <v>27</v>
      </c>
      <c r="Q2533" t="s">
        <v>3908</v>
      </c>
      <c r="S2533" t="s">
        <v>50</v>
      </c>
    </row>
    <row r="2534" spans="1:19" hidden="1" x14ac:dyDescent="0.2">
      <c r="A2534">
        <v>1262</v>
      </c>
      <c r="B2534" t="s">
        <v>3910</v>
      </c>
      <c r="C2534" t="s">
        <v>20</v>
      </c>
      <c r="D2534">
        <v>5.62</v>
      </c>
      <c r="E2534">
        <v>25</v>
      </c>
      <c r="F2534" t="s">
        <v>3750</v>
      </c>
      <c r="G2534" t="s">
        <v>55</v>
      </c>
      <c r="H2534" t="s">
        <v>23</v>
      </c>
      <c r="I2534" t="s">
        <v>3751</v>
      </c>
      <c r="K2534"/>
      <c r="L2534" t="s">
        <v>3911</v>
      </c>
      <c r="M2534" t="s">
        <v>120</v>
      </c>
      <c r="N2534">
        <v>5</v>
      </c>
      <c r="P2534" t="s">
        <v>27</v>
      </c>
      <c r="Q2534" t="s">
        <v>3912</v>
      </c>
      <c r="S2534" t="s">
        <v>29</v>
      </c>
    </row>
    <row r="2535" spans="1:19" hidden="1" x14ac:dyDescent="0.2">
      <c r="A2535">
        <v>1270</v>
      </c>
      <c r="B2535" t="s">
        <v>3913</v>
      </c>
      <c r="C2535" t="s">
        <v>20</v>
      </c>
      <c r="D2535">
        <v>3.06</v>
      </c>
      <c r="E2535">
        <v>25</v>
      </c>
      <c r="F2535" t="s">
        <v>3914</v>
      </c>
      <c r="G2535" t="s">
        <v>63</v>
      </c>
      <c r="H2535" t="s">
        <v>23</v>
      </c>
      <c r="I2535" t="s">
        <v>3438</v>
      </c>
      <c r="K2535"/>
      <c r="L2535" t="s">
        <v>3915</v>
      </c>
      <c r="M2535" t="s">
        <v>26</v>
      </c>
      <c r="N2535">
        <v>2</v>
      </c>
      <c r="P2535" t="s">
        <v>27</v>
      </c>
      <c r="Q2535" t="s">
        <v>3916</v>
      </c>
      <c r="S2535" t="s">
        <v>29</v>
      </c>
    </row>
    <row r="2536" spans="1:19" hidden="1" x14ac:dyDescent="0.2">
      <c r="A2536">
        <v>1271</v>
      </c>
      <c r="B2536" t="s">
        <v>3917</v>
      </c>
      <c r="C2536" t="s">
        <v>20</v>
      </c>
      <c r="D2536">
        <v>9.4700000000000006</v>
      </c>
      <c r="F2536" t="s">
        <v>615</v>
      </c>
      <c r="H2536" t="s">
        <v>23</v>
      </c>
      <c r="I2536" t="s">
        <v>3918</v>
      </c>
      <c r="K2536"/>
      <c r="L2536" t="s">
        <v>3919</v>
      </c>
      <c r="M2536" t="s">
        <v>26</v>
      </c>
      <c r="N2536">
        <v>2</v>
      </c>
      <c r="P2536" t="s">
        <v>27</v>
      </c>
      <c r="Q2536" t="s">
        <v>3920</v>
      </c>
      <c r="S2536" t="s">
        <v>29</v>
      </c>
    </row>
    <row r="2537" spans="1:19" hidden="1" x14ac:dyDescent="0.2">
      <c r="A2537">
        <v>1273</v>
      </c>
      <c r="B2537" t="s">
        <v>3921</v>
      </c>
      <c r="C2537" t="s">
        <v>20</v>
      </c>
      <c r="D2537" t="s">
        <v>3376</v>
      </c>
      <c r="E2537" t="s">
        <v>363</v>
      </c>
      <c r="F2537" t="s">
        <v>3922</v>
      </c>
      <c r="G2537" t="s">
        <v>189</v>
      </c>
      <c r="H2537" t="s">
        <v>23</v>
      </c>
      <c r="I2537" t="s">
        <v>3218</v>
      </c>
      <c r="K2537"/>
      <c r="L2537" t="s">
        <v>3923</v>
      </c>
      <c r="M2537" t="s">
        <v>26</v>
      </c>
      <c r="N2537">
        <v>2</v>
      </c>
      <c r="P2537" t="s">
        <v>27</v>
      </c>
      <c r="Q2537" t="s">
        <v>3924</v>
      </c>
      <c r="S2537" t="s">
        <v>29</v>
      </c>
    </row>
    <row r="2538" spans="1:19" hidden="1" x14ac:dyDescent="0.2">
      <c r="A2538">
        <v>1274</v>
      </c>
      <c r="B2538" t="s">
        <v>3925</v>
      </c>
      <c r="C2538" t="s">
        <v>20</v>
      </c>
      <c r="D2538">
        <v>3.05</v>
      </c>
      <c r="E2538">
        <v>25</v>
      </c>
      <c r="F2538" t="s">
        <v>3914</v>
      </c>
      <c r="G2538" t="s">
        <v>63</v>
      </c>
      <c r="H2538" t="s">
        <v>23</v>
      </c>
      <c r="I2538" t="s">
        <v>3438</v>
      </c>
      <c r="K2538"/>
      <c r="L2538" t="s">
        <v>3926</v>
      </c>
      <c r="M2538" t="s">
        <v>26</v>
      </c>
      <c r="N2538">
        <v>2</v>
      </c>
      <c r="P2538" t="s">
        <v>27</v>
      </c>
      <c r="Q2538" t="s">
        <v>3927</v>
      </c>
      <c r="S2538" t="s">
        <v>29</v>
      </c>
    </row>
    <row r="2539" spans="1:19" hidden="1" x14ac:dyDescent="0.2">
      <c r="A2539">
        <v>1276</v>
      </c>
      <c r="B2539" t="s">
        <v>3928</v>
      </c>
      <c r="C2539" t="s">
        <v>20</v>
      </c>
      <c r="D2539" t="s">
        <v>3376</v>
      </c>
      <c r="E2539" t="s">
        <v>363</v>
      </c>
      <c r="F2539" t="s">
        <v>3203</v>
      </c>
      <c r="G2539" t="s">
        <v>189</v>
      </c>
      <c r="H2539" t="s">
        <v>23</v>
      </c>
      <c r="I2539" t="s">
        <v>3218</v>
      </c>
      <c r="K2539"/>
      <c r="L2539" t="s">
        <v>3929</v>
      </c>
      <c r="M2539" t="s">
        <v>26</v>
      </c>
      <c r="N2539">
        <v>2</v>
      </c>
      <c r="P2539" t="s">
        <v>27</v>
      </c>
      <c r="Q2539" t="s">
        <v>3930</v>
      </c>
      <c r="S2539" t="s">
        <v>29</v>
      </c>
    </row>
    <row r="2540" spans="1:19" hidden="1" x14ac:dyDescent="0.2">
      <c r="A2540">
        <v>1277</v>
      </c>
      <c r="B2540" t="s">
        <v>3931</v>
      </c>
      <c r="C2540" t="s">
        <v>20</v>
      </c>
      <c r="D2540">
        <v>3.07</v>
      </c>
      <c r="E2540">
        <v>25</v>
      </c>
      <c r="F2540" t="s">
        <v>3914</v>
      </c>
      <c r="G2540" t="s">
        <v>63</v>
      </c>
      <c r="H2540" t="s">
        <v>23</v>
      </c>
      <c r="I2540" t="s">
        <v>3438</v>
      </c>
      <c r="K2540"/>
      <c r="L2540" t="s">
        <v>3932</v>
      </c>
      <c r="M2540" t="s">
        <v>26</v>
      </c>
      <c r="N2540">
        <v>2</v>
      </c>
      <c r="P2540" t="s">
        <v>27</v>
      </c>
      <c r="Q2540" t="s">
        <v>3933</v>
      </c>
      <c r="S2540" t="s">
        <v>29</v>
      </c>
    </row>
    <row r="2541" spans="1:19" hidden="1" x14ac:dyDescent="0.2">
      <c r="A2541">
        <v>1278</v>
      </c>
      <c r="B2541" t="s">
        <v>3934</v>
      </c>
      <c r="C2541" t="s">
        <v>20</v>
      </c>
      <c r="D2541">
        <v>3.07</v>
      </c>
      <c r="E2541">
        <v>25</v>
      </c>
      <c r="F2541" t="s">
        <v>3914</v>
      </c>
      <c r="G2541" t="s">
        <v>63</v>
      </c>
      <c r="H2541" t="s">
        <v>23</v>
      </c>
      <c r="I2541" t="s">
        <v>3438</v>
      </c>
      <c r="K2541"/>
      <c r="L2541" t="s">
        <v>3935</v>
      </c>
      <c r="M2541" t="s">
        <v>26</v>
      </c>
      <c r="N2541">
        <v>2</v>
      </c>
      <c r="P2541" t="s">
        <v>27</v>
      </c>
      <c r="Q2541" t="s">
        <v>3936</v>
      </c>
      <c r="S2541" t="s">
        <v>29</v>
      </c>
    </row>
    <row r="2542" spans="1:19" hidden="1" x14ac:dyDescent="0.2">
      <c r="A2542">
        <v>1280</v>
      </c>
      <c r="B2542" t="s">
        <v>3937</v>
      </c>
      <c r="C2542" t="s">
        <v>20</v>
      </c>
      <c r="D2542">
        <v>3.48</v>
      </c>
      <c r="E2542">
        <v>25</v>
      </c>
      <c r="F2542" t="s">
        <v>3914</v>
      </c>
      <c r="G2542" t="s">
        <v>55</v>
      </c>
      <c r="H2542" t="s">
        <v>23</v>
      </c>
      <c r="I2542" t="s">
        <v>3438</v>
      </c>
      <c r="K2542"/>
      <c r="L2542" t="s">
        <v>3938</v>
      </c>
      <c r="M2542" t="s">
        <v>26</v>
      </c>
      <c r="N2542">
        <v>2</v>
      </c>
      <c r="P2542" t="s">
        <v>27</v>
      </c>
      <c r="Q2542" t="s">
        <v>3939</v>
      </c>
      <c r="S2542" t="s">
        <v>29</v>
      </c>
    </row>
    <row r="2543" spans="1:19" hidden="1" x14ac:dyDescent="0.2">
      <c r="A2543">
        <v>1281</v>
      </c>
      <c r="B2543" t="s">
        <v>3940</v>
      </c>
      <c r="C2543" t="s">
        <v>20</v>
      </c>
      <c r="D2543">
        <v>4.29</v>
      </c>
      <c r="E2543">
        <v>25</v>
      </c>
      <c r="F2543" t="s">
        <v>3914</v>
      </c>
      <c r="G2543" t="s">
        <v>63</v>
      </c>
      <c r="H2543" t="s">
        <v>23</v>
      </c>
      <c r="I2543" t="s">
        <v>3438</v>
      </c>
      <c r="K2543"/>
      <c r="L2543" t="s">
        <v>3941</v>
      </c>
      <c r="M2543" t="s">
        <v>26</v>
      </c>
      <c r="N2543">
        <v>2</v>
      </c>
      <c r="P2543" t="s">
        <v>27</v>
      </c>
      <c r="Q2543" t="s">
        <v>3942</v>
      </c>
      <c r="S2543" t="s">
        <v>29</v>
      </c>
    </row>
    <row r="2544" spans="1:19" hidden="1" x14ac:dyDescent="0.2">
      <c r="A2544">
        <v>1282</v>
      </c>
      <c r="B2544" t="s">
        <v>3943</v>
      </c>
      <c r="C2544" t="s">
        <v>20</v>
      </c>
      <c r="D2544">
        <v>2.63</v>
      </c>
      <c r="E2544">
        <v>25</v>
      </c>
      <c r="F2544" t="s">
        <v>3914</v>
      </c>
      <c r="G2544" t="s">
        <v>63</v>
      </c>
      <c r="H2544" t="s">
        <v>23</v>
      </c>
      <c r="I2544" t="s">
        <v>3438</v>
      </c>
      <c r="K2544"/>
      <c r="L2544" t="s">
        <v>3944</v>
      </c>
      <c r="M2544" t="s">
        <v>26</v>
      </c>
      <c r="N2544">
        <v>2</v>
      </c>
      <c r="P2544" t="s">
        <v>27</v>
      </c>
      <c r="Q2544" t="s">
        <v>3945</v>
      </c>
      <c r="S2544" t="s">
        <v>29</v>
      </c>
    </row>
    <row r="2545" spans="1:19" hidden="1" x14ac:dyDescent="0.2">
      <c r="A2545">
        <v>1283</v>
      </c>
      <c r="B2545" t="s">
        <v>3946</v>
      </c>
      <c r="C2545" t="s">
        <v>20</v>
      </c>
      <c r="D2545">
        <v>3.04</v>
      </c>
      <c r="E2545">
        <v>25</v>
      </c>
      <c r="F2545" t="s">
        <v>3914</v>
      </c>
      <c r="G2545" t="s">
        <v>63</v>
      </c>
      <c r="H2545" t="s">
        <v>23</v>
      </c>
      <c r="I2545" t="s">
        <v>3438</v>
      </c>
      <c r="K2545"/>
      <c r="L2545" t="s">
        <v>3947</v>
      </c>
      <c r="M2545" t="s">
        <v>26</v>
      </c>
      <c r="N2545">
        <v>2</v>
      </c>
      <c r="P2545" t="s">
        <v>27</v>
      </c>
      <c r="Q2545" t="s">
        <v>3948</v>
      </c>
      <c r="S2545" t="s">
        <v>29</v>
      </c>
    </row>
    <row r="2546" spans="1:19" hidden="1" x14ac:dyDescent="0.2">
      <c r="A2546">
        <v>1284</v>
      </c>
      <c r="B2546" t="s">
        <v>3949</v>
      </c>
      <c r="C2546" t="s">
        <v>20</v>
      </c>
      <c r="D2546">
        <v>3.18</v>
      </c>
      <c r="E2546">
        <v>25</v>
      </c>
      <c r="F2546" t="s">
        <v>3914</v>
      </c>
      <c r="G2546" t="s">
        <v>63</v>
      </c>
      <c r="H2546" t="s">
        <v>23</v>
      </c>
      <c r="I2546" t="s">
        <v>3438</v>
      </c>
      <c r="K2546"/>
      <c r="L2546" t="s">
        <v>3950</v>
      </c>
      <c r="M2546" t="s">
        <v>26</v>
      </c>
      <c r="N2546">
        <v>2</v>
      </c>
      <c r="P2546" t="s">
        <v>27</v>
      </c>
      <c r="Q2546" t="s">
        <v>3951</v>
      </c>
      <c r="S2546" t="s">
        <v>29</v>
      </c>
    </row>
    <row r="2547" spans="1:19" hidden="1" x14ac:dyDescent="0.2">
      <c r="A2547">
        <v>1290</v>
      </c>
      <c r="B2547" t="s">
        <v>3952</v>
      </c>
      <c r="C2547" t="s">
        <v>20</v>
      </c>
      <c r="D2547">
        <v>4.07</v>
      </c>
      <c r="E2547">
        <v>20</v>
      </c>
      <c r="F2547" t="s">
        <v>79</v>
      </c>
      <c r="G2547" t="s">
        <v>55</v>
      </c>
      <c r="H2547" t="s">
        <v>46</v>
      </c>
      <c r="I2547" t="s">
        <v>3953</v>
      </c>
      <c r="K2547"/>
      <c r="L2547" t="s">
        <v>3954</v>
      </c>
      <c r="M2547" t="s">
        <v>120</v>
      </c>
      <c r="N2547">
        <v>5</v>
      </c>
      <c r="P2547" t="s">
        <v>27</v>
      </c>
      <c r="Q2547" t="s">
        <v>3955</v>
      </c>
      <c r="S2547" t="s">
        <v>29</v>
      </c>
    </row>
    <row r="2548" spans="1:19" hidden="1" x14ac:dyDescent="0.2">
      <c r="A2548">
        <v>1290</v>
      </c>
      <c r="B2548" t="s">
        <v>3952</v>
      </c>
      <c r="C2548" t="s">
        <v>73</v>
      </c>
      <c r="D2548">
        <v>10.39</v>
      </c>
      <c r="E2548">
        <v>20</v>
      </c>
      <c r="F2548" t="s">
        <v>79</v>
      </c>
      <c r="G2548" t="s">
        <v>55</v>
      </c>
      <c r="H2548" t="s">
        <v>46</v>
      </c>
      <c r="I2548" t="s">
        <v>3953</v>
      </c>
      <c r="K2548"/>
      <c r="L2548" t="s">
        <v>3954</v>
      </c>
      <c r="M2548" t="s">
        <v>120</v>
      </c>
      <c r="N2548">
        <v>5</v>
      </c>
      <c r="P2548" t="s">
        <v>27</v>
      </c>
      <c r="Q2548" t="s">
        <v>3955</v>
      </c>
      <c r="S2548" t="s">
        <v>29</v>
      </c>
    </row>
    <row r="2549" spans="1:19" hidden="1" x14ac:dyDescent="0.2">
      <c r="A2549">
        <v>1290</v>
      </c>
      <c r="B2549" t="s">
        <v>3952</v>
      </c>
      <c r="C2549" t="s">
        <v>20</v>
      </c>
      <c r="D2549">
        <v>3.94</v>
      </c>
      <c r="F2549" t="s">
        <v>79</v>
      </c>
      <c r="G2549" t="s">
        <v>1440</v>
      </c>
      <c r="I2549" t="s">
        <v>3956</v>
      </c>
      <c r="K2549"/>
      <c r="L2549" t="s">
        <v>3954</v>
      </c>
      <c r="M2549" t="s">
        <v>120</v>
      </c>
      <c r="N2549">
        <v>5</v>
      </c>
      <c r="P2549" t="s">
        <v>27</v>
      </c>
      <c r="Q2549" t="s">
        <v>3955</v>
      </c>
      <c r="S2549" t="s">
        <v>29</v>
      </c>
    </row>
    <row r="2550" spans="1:19" hidden="1" x14ac:dyDescent="0.2">
      <c r="A2550">
        <v>1290</v>
      </c>
      <c r="B2550" t="s">
        <v>3952</v>
      </c>
      <c r="C2550" t="s">
        <v>73</v>
      </c>
      <c r="D2550">
        <v>10.32</v>
      </c>
      <c r="F2550" t="s">
        <v>79</v>
      </c>
      <c r="G2550" t="s">
        <v>1440</v>
      </c>
      <c r="I2550" t="s">
        <v>3956</v>
      </c>
      <c r="K2550"/>
      <c r="L2550" t="s">
        <v>3954</v>
      </c>
      <c r="M2550" t="s">
        <v>120</v>
      </c>
      <c r="N2550">
        <v>5</v>
      </c>
      <c r="P2550" t="s">
        <v>27</v>
      </c>
      <c r="Q2550" t="s">
        <v>3955</v>
      </c>
      <c r="S2550" t="s">
        <v>29</v>
      </c>
    </row>
    <row r="2551" spans="1:19" hidden="1" x14ac:dyDescent="0.2">
      <c r="A2551">
        <v>1290</v>
      </c>
      <c r="B2551" t="s">
        <v>3952</v>
      </c>
      <c r="C2551" t="s">
        <v>73</v>
      </c>
      <c r="D2551">
        <v>10.199999999999999</v>
      </c>
      <c r="E2551">
        <v>25</v>
      </c>
      <c r="F2551" t="s">
        <v>79</v>
      </c>
      <c r="G2551" t="s">
        <v>63</v>
      </c>
      <c r="H2551" t="s">
        <v>23</v>
      </c>
      <c r="I2551" t="s">
        <v>3957</v>
      </c>
      <c r="K2551"/>
      <c r="L2551" t="s">
        <v>3954</v>
      </c>
      <c r="M2551" t="s">
        <v>120</v>
      </c>
      <c r="N2551">
        <v>5</v>
      </c>
      <c r="P2551" t="s">
        <v>27</v>
      </c>
      <c r="Q2551" t="s">
        <v>3955</v>
      </c>
      <c r="S2551" t="s">
        <v>29</v>
      </c>
    </row>
    <row r="2552" spans="1:19" hidden="1" x14ac:dyDescent="0.2">
      <c r="A2552">
        <v>1296</v>
      </c>
      <c r="B2552" t="s">
        <v>3958</v>
      </c>
      <c r="C2552" t="s">
        <v>20</v>
      </c>
      <c r="D2552">
        <v>0.79</v>
      </c>
      <c r="E2552" t="s">
        <v>3075</v>
      </c>
      <c r="F2552" t="s">
        <v>3115</v>
      </c>
      <c r="G2552" t="s">
        <v>75</v>
      </c>
      <c r="H2552" t="s">
        <v>46</v>
      </c>
      <c r="I2552" t="s">
        <v>3076</v>
      </c>
      <c r="K2552"/>
      <c r="L2552" t="s">
        <v>3959</v>
      </c>
      <c r="M2552" t="s">
        <v>120</v>
      </c>
      <c r="N2552">
        <v>5</v>
      </c>
      <c r="P2552" t="s">
        <v>27</v>
      </c>
      <c r="Q2552" t="s">
        <v>3960</v>
      </c>
      <c r="S2552" t="s">
        <v>29</v>
      </c>
    </row>
    <row r="2553" spans="1:19" hidden="1" x14ac:dyDescent="0.2">
      <c r="A2553">
        <v>1296</v>
      </c>
      <c r="B2553" t="s">
        <v>3958</v>
      </c>
      <c r="C2553" t="s">
        <v>20</v>
      </c>
      <c r="D2553">
        <v>0.97</v>
      </c>
      <c r="F2553" t="s">
        <v>3115</v>
      </c>
      <c r="G2553" t="s">
        <v>1440</v>
      </c>
      <c r="I2553" t="s">
        <v>3961</v>
      </c>
      <c r="K2553"/>
      <c r="L2553" t="s">
        <v>3959</v>
      </c>
      <c r="M2553" t="s">
        <v>120</v>
      </c>
      <c r="N2553">
        <v>5</v>
      </c>
      <c r="P2553" t="s">
        <v>27</v>
      </c>
      <c r="Q2553" t="s">
        <v>3960</v>
      </c>
      <c r="S2553" t="s">
        <v>29</v>
      </c>
    </row>
    <row r="2554" spans="1:19" hidden="1" x14ac:dyDescent="0.2">
      <c r="A2554">
        <v>1296</v>
      </c>
      <c r="B2554" t="s">
        <v>3958</v>
      </c>
      <c r="C2554" t="s">
        <v>20</v>
      </c>
      <c r="D2554">
        <v>0.56000000000000005</v>
      </c>
      <c r="F2554" t="s">
        <v>3115</v>
      </c>
      <c r="G2554" t="s">
        <v>1440</v>
      </c>
      <c r="I2554" t="s">
        <v>3962</v>
      </c>
      <c r="K2554"/>
      <c r="L2554" t="s">
        <v>3959</v>
      </c>
      <c r="M2554" t="s">
        <v>120</v>
      </c>
      <c r="N2554">
        <v>5</v>
      </c>
      <c r="P2554" t="s">
        <v>27</v>
      </c>
      <c r="Q2554" t="s">
        <v>3960</v>
      </c>
      <c r="S2554" t="s">
        <v>29</v>
      </c>
    </row>
    <row r="2555" spans="1:19" hidden="1" x14ac:dyDescent="0.2">
      <c r="A2555">
        <v>1297</v>
      </c>
      <c r="B2555" t="s">
        <v>3963</v>
      </c>
      <c r="C2555" t="s">
        <v>20</v>
      </c>
      <c r="D2555">
        <v>-0.42</v>
      </c>
      <c r="E2555" t="s">
        <v>363</v>
      </c>
      <c r="F2555" t="s">
        <v>3117</v>
      </c>
      <c r="G2555" t="s">
        <v>75</v>
      </c>
      <c r="H2555" t="s">
        <v>23</v>
      </c>
      <c r="I2555" t="s">
        <v>3964</v>
      </c>
      <c r="K2555"/>
      <c r="L2555" t="s">
        <v>3965</v>
      </c>
      <c r="M2555" t="s">
        <v>26</v>
      </c>
      <c r="N2555">
        <v>2</v>
      </c>
      <c r="P2555" t="s">
        <v>27</v>
      </c>
      <c r="Q2555" t="s">
        <v>3966</v>
      </c>
      <c r="S2555" t="s">
        <v>29</v>
      </c>
    </row>
    <row r="2556" spans="1:19" hidden="1" x14ac:dyDescent="0.2">
      <c r="A2556">
        <v>1298</v>
      </c>
      <c r="B2556" t="s">
        <v>3967</v>
      </c>
      <c r="C2556" t="s">
        <v>20</v>
      </c>
      <c r="D2556">
        <v>0.99</v>
      </c>
      <c r="E2556" t="s">
        <v>363</v>
      </c>
      <c r="F2556" t="s">
        <v>2147</v>
      </c>
      <c r="G2556" t="s">
        <v>1440</v>
      </c>
      <c r="H2556" t="s">
        <v>23</v>
      </c>
      <c r="I2556" t="s">
        <v>3964</v>
      </c>
      <c r="K2556"/>
      <c r="L2556" t="s">
        <v>3968</v>
      </c>
      <c r="M2556" t="s">
        <v>26</v>
      </c>
      <c r="N2556">
        <v>2</v>
      </c>
      <c r="P2556" t="s">
        <v>27</v>
      </c>
      <c r="Q2556" t="s">
        <v>3969</v>
      </c>
      <c r="S2556" t="s">
        <v>29</v>
      </c>
    </row>
    <row r="2557" spans="1:19" hidden="1" x14ac:dyDescent="0.2">
      <c r="A2557">
        <v>1299</v>
      </c>
      <c r="B2557" t="s">
        <v>3970</v>
      </c>
      <c r="C2557" t="s">
        <v>20</v>
      </c>
      <c r="D2557">
        <v>1.59</v>
      </c>
      <c r="E2557" t="s">
        <v>363</v>
      </c>
      <c r="F2557" t="s">
        <v>3971</v>
      </c>
      <c r="G2557" t="s">
        <v>1440</v>
      </c>
      <c r="H2557" t="s">
        <v>23</v>
      </c>
      <c r="I2557" t="s">
        <v>3964</v>
      </c>
      <c r="K2557"/>
      <c r="L2557" t="s">
        <v>3972</v>
      </c>
      <c r="M2557" t="s">
        <v>26</v>
      </c>
      <c r="N2557">
        <v>2</v>
      </c>
      <c r="P2557" t="s">
        <v>27</v>
      </c>
      <c r="Q2557" t="s">
        <v>3973</v>
      </c>
      <c r="S2557" t="s">
        <v>29</v>
      </c>
    </row>
    <row r="2558" spans="1:19" hidden="1" x14ac:dyDescent="0.2">
      <c r="A2558">
        <v>1300</v>
      </c>
      <c r="B2558" t="s">
        <v>3974</v>
      </c>
      <c r="C2558" t="s">
        <v>20</v>
      </c>
      <c r="D2558">
        <v>2.67</v>
      </c>
      <c r="E2558" t="s">
        <v>363</v>
      </c>
      <c r="F2558" t="s">
        <v>3222</v>
      </c>
      <c r="G2558" t="s">
        <v>189</v>
      </c>
      <c r="H2558" t="s">
        <v>23</v>
      </c>
      <c r="I2558" t="s">
        <v>3218</v>
      </c>
      <c r="K2558"/>
      <c r="L2558" t="s">
        <v>3975</v>
      </c>
      <c r="M2558" t="s">
        <v>26</v>
      </c>
      <c r="N2558">
        <v>2</v>
      </c>
      <c r="P2558" t="s">
        <v>27</v>
      </c>
      <c r="Q2558" t="s">
        <v>3976</v>
      </c>
      <c r="S2558" t="s">
        <v>29</v>
      </c>
    </row>
    <row r="2559" spans="1:19" hidden="1" x14ac:dyDescent="0.2">
      <c r="A2559">
        <v>1301</v>
      </c>
      <c r="B2559" t="s">
        <v>3977</v>
      </c>
      <c r="C2559" t="s">
        <v>20</v>
      </c>
      <c r="D2559">
        <v>1.47</v>
      </c>
      <c r="E2559" t="s">
        <v>3075</v>
      </c>
      <c r="F2559" t="s">
        <v>3115</v>
      </c>
      <c r="G2559" t="s">
        <v>75</v>
      </c>
      <c r="H2559" t="s">
        <v>46</v>
      </c>
      <c r="I2559" t="s">
        <v>3076</v>
      </c>
      <c r="K2559"/>
      <c r="L2559" t="s">
        <v>3978</v>
      </c>
      <c r="M2559" t="s">
        <v>26</v>
      </c>
      <c r="N2559">
        <v>2</v>
      </c>
      <c r="P2559" t="s">
        <v>27</v>
      </c>
      <c r="Q2559" t="s">
        <v>3979</v>
      </c>
      <c r="S2559" t="s">
        <v>29</v>
      </c>
    </row>
    <row r="2560" spans="1:19" hidden="1" x14ac:dyDescent="0.2">
      <c r="A2560">
        <v>1301</v>
      </c>
      <c r="B2560" t="s">
        <v>3977</v>
      </c>
      <c r="C2560" t="s">
        <v>73</v>
      </c>
      <c r="D2560">
        <v>-2.1</v>
      </c>
      <c r="E2560" t="s">
        <v>3075</v>
      </c>
      <c r="F2560" t="s">
        <v>3115</v>
      </c>
      <c r="G2560" t="s">
        <v>75</v>
      </c>
      <c r="H2560" t="s">
        <v>23</v>
      </c>
      <c r="I2560" t="s">
        <v>3076</v>
      </c>
      <c r="K2560"/>
      <c r="L2560" t="s">
        <v>3978</v>
      </c>
      <c r="M2560" t="s">
        <v>26</v>
      </c>
      <c r="N2560">
        <v>2</v>
      </c>
      <c r="P2560" t="s">
        <v>27</v>
      </c>
      <c r="Q2560" t="s">
        <v>3979</v>
      </c>
      <c r="S2560" t="s">
        <v>29</v>
      </c>
    </row>
    <row r="2561" spans="1:19" hidden="1" x14ac:dyDescent="0.2">
      <c r="A2561">
        <v>1302</v>
      </c>
      <c r="B2561" t="s">
        <v>3980</v>
      </c>
      <c r="C2561" t="s">
        <v>20</v>
      </c>
      <c r="D2561">
        <v>3.59</v>
      </c>
      <c r="E2561" t="s">
        <v>3075</v>
      </c>
      <c r="F2561" t="s">
        <v>54</v>
      </c>
      <c r="G2561" t="s">
        <v>55</v>
      </c>
      <c r="H2561" t="s">
        <v>46</v>
      </c>
      <c r="I2561" t="s">
        <v>3076</v>
      </c>
      <c r="K2561"/>
      <c r="L2561" t="s">
        <v>3981</v>
      </c>
      <c r="M2561" t="s">
        <v>26</v>
      </c>
      <c r="N2561">
        <v>2</v>
      </c>
      <c r="P2561" t="s">
        <v>27</v>
      </c>
      <c r="Q2561" t="s">
        <v>3982</v>
      </c>
      <c r="S2561" t="s">
        <v>29</v>
      </c>
    </row>
    <row r="2562" spans="1:19" hidden="1" x14ac:dyDescent="0.2">
      <c r="A2562">
        <v>1302</v>
      </c>
      <c r="B2562" t="s">
        <v>3980</v>
      </c>
      <c r="C2562" t="s">
        <v>20</v>
      </c>
      <c r="D2562">
        <v>3.69</v>
      </c>
      <c r="E2562" t="s">
        <v>363</v>
      </c>
      <c r="F2562" t="s">
        <v>2845</v>
      </c>
      <c r="G2562" t="s">
        <v>189</v>
      </c>
      <c r="H2562" t="s">
        <v>23</v>
      </c>
      <c r="I2562" t="s">
        <v>3218</v>
      </c>
      <c r="K2562"/>
      <c r="L2562" t="s">
        <v>3981</v>
      </c>
      <c r="M2562" t="s">
        <v>26</v>
      </c>
      <c r="N2562">
        <v>2</v>
      </c>
      <c r="P2562" t="s">
        <v>27</v>
      </c>
      <c r="Q2562" t="s">
        <v>3982</v>
      </c>
      <c r="S2562" t="s">
        <v>29</v>
      </c>
    </row>
    <row r="2563" spans="1:19" hidden="1" x14ac:dyDescent="0.2">
      <c r="A2563">
        <v>1302</v>
      </c>
      <c r="B2563" t="s">
        <v>3980</v>
      </c>
      <c r="C2563" t="s">
        <v>20</v>
      </c>
      <c r="D2563">
        <v>3.54</v>
      </c>
      <c r="F2563" t="s">
        <v>2845</v>
      </c>
      <c r="G2563" t="s">
        <v>1440</v>
      </c>
      <c r="I2563" t="s">
        <v>3123</v>
      </c>
      <c r="K2563"/>
      <c r="L2563" t="s">
        <v>3981</v>
      </c>
      <c r="M2563" t="s">
        <v>26</v>
      </c>
      <c r="N2563">
        <v>2</v>
      </c>
      <c r="P2563" t="s">
        <v>27</v>
      </c>
      <c r="Q2563" t="s">
        <v>3982</v>
      </c>
      <c r="S2563" t="s">
        <v>29</v>
      </c>
    </row>
    <row r="2564" spans="1:19" hidden="1" x14ac:dyDescent="0.2">
      <c r="A2564">
        <v>1302</v>
      </c>
      <c r="B2564" t="s">
        <v>3980</v>
      </c>
      <c r="C2564" t="s">
        <v>73</v>
      </c>
      <c r="D2564">
        <v>-6.27</v>
      </c>
      <c r="F2564" t="s">
        <v>2845</v>
      </c>
      <c r="G2564" t="s">
        <v>1440</v>
      </c>
      <c r="I2564" t="s">
        <v>3123</v>
      </c>
      <c r="K2564"/>
      <c r="L2564" t="s">
        <v>3981</v>
      </c>
      <c r="M2564" t="s">
        <v>26</v>
      </c>
      <c r="N2564">
        <v>2</v>
      </c>
      <c r="P2564" t="s">
        <v>27</v>
      </c>
      <c r="Q2564" t="s">
        <v>3982</v>
      </c>
      <c r="S2564" t="s">
        <v>29</v>
      </c>
    </row>
    <row r="2565" spans="1:19" hidden="1" x14ac:dyDescent="0.2">
      <c r="A2565">
        <v>1303</v>
      </c>
      <c r="B2565" t="s">
        <v>3983</v>
      </c>
      <c r="C2565" t="s">
        <v>20</v>
      </c>
      <c r="D2565">
        <v>3.92</v>
      </c>
      <c r="E2565" t="s">
        <v>363</v>
      </c>
      <c r="F2565" t="s">
        <v>3771</v>
      </c>
      <c r="G2565" t="s">
        <v>31</v>
      </c>
      <c r="H2565" t="s">
        <v>23</v>
      </c>
      <c r="I2565" t="s">
        <v>3186</v>
      </c>
      <c r="K2565"/>
      <c r="L2565" t="s">
        <v>3984</v>
      </c>
      <c r="M2565" t="s">
        <v>26</v>
      </c>
      <c r="N2565">
        <v>2</v>
      </c>
      <c r="P2565" t="s">
        <v>27</v>
      </c>
      <c r="Q2565" t="s">
        <v>3985</v>
      </c>
      <c r="S2565" t="s">
        <v>29</v>
      </c>
    </row>
    <row r="2566" spans="1:19" hidden="1" x14ac:dyDescent="0.2">
      <c r="A2566">
        <v>1303</v>
      </c>
      <c r="B2566" t="s">
        <v>3983</v>
      </c>
      <c r="C2566" t="s">
        <v>73</v>
      </c>
      <c r="D2566">
        <v>0.2</v>
      </c>
      <c r="E2566" t="s">
        <v>363</v>
      </c>
      <c r="F2566" t="s">
        <v>3771</v>
      </c>
      <c r="G2566" t="s">
        <v>31</v>
      </c>
      <c r="H2566" t="s">
        <v>23</v>
      </c>
      <c r="I2566" t="s">
        <v>3186</v>
      </c>
      <c r="K2566"/>
      <c r="L2566" t="s">
        <v>3984</v>
      </c>
      <c r="M2566" t="s">
        <v>26</v>
      </c>
      <c r="N2566">
        <v>2</v>
      </c>
      <c r="P2566" t="s">
        <v>27</v>
      </c>
      <c r="Q2566" t="s">
        <v>3985</v>
      </c>
      <c r="S2566" t="s">
        <v>29</v>
      </c>
    </row>
    <row r="2567" spans="1:19" hidden="1" x14ac:dyDescent="0.2">
      <c r="A2567">
        <v>1304</v>
      </c>
      <c r="B2567" t="s">
        <v>3986</v>
      </c>
      <c r="C2567" t="s">
        <v>20</v>
      </c>
      <c r="D2567">
        <v>3.82</v>
      </c>
      <c r="E2567" t="s">
        <v>363</v>
      </c>
      <c r="F2567" t="s">
        <v>3987</v>
      </c>
      <c r="G2567" t="s">
        <v>31</v>
      </c>
      <c r="H2567" t="s">
        <v>23</v>
      </c>
      <c r="I2567" t="s">
        <v>3186</v>
      </c>
      <c r="K2567"/>
      <c r="L2567" t="s">
        <v>3988</v>
      </c>
      <c r="M2567" t="s">
        <v>26</v>
      </c>
      <c r="N2567">
        <v>2</v>
      </c>
      <c r="P2567" t="s">
        <v>27</v>
      </c>
      <c r="Q2567" t="s">
        <v>3989</v>
      </c>
      <c r="S2567" t="s">
        <v>29</v>
      </c>
    </row>
    <row r="2568" spans="1:19" hidden="1" x14ac:dyDescent="0.2">
      <c r="A2568">
        <v>1304</v>
      </c>
      <c r="B2568" t="s">
        <v>3986</v>
      </c>
      <c r="C2568" t="s">
        <v>73</v>
      </c>
      <c r="D2568">
        <v>0.25</v>
      </c>
      <c r="E2568" t="s">
        <v>363</v>
      </c>
      <c r="F2568" t="s">
        <v>3987</v>
      </c>
      <c r="G2568" t="s">
        <v>31</v>
      </c>
      <c r="H2568" t="s">
        <v>23</v>
      </c>
      <c r="I2568" t="s">
        <v>3186</v>
      </c>
      <c r="K2568"/>
      <c r="L2568" t="s">
        <v>3988</v>
      </c>
      <c r="M2568" t="s">
        <v>26</v>
      </c>
      <c r="N2568">
        <v>2</v>
      </c>
      <c r="P2568" t="s">
        <v>27</v>
      </c>
      <c r="Q2568" t="s">
        <v>3989</v>
      </c>
      <c r="S2568" t="s">
        <v>29</v>
      </c>
    </row>
    <row r="2569" spans="1:19" hidden="1" x14ac:dyDescent="0.2">
      <c r="A2569">
        <v>1305</v>
      </c>
      <c r="B2569" t="s">
        <v>3990</v>
      </c>
      <c r="C2569" t="s">
        <v>20</v>
      </c>
      <c r="D2569">
        <v>3.64</v>
      </c>
      <c r="E2569" t="s">
        <v>363</v>
      </c>
      <c r="F2569" t="s">
        <v>3991</v>
      </c>
      <c r="G2569" t="s">
        <v>31</v>
      </c>
      <c r="H2569" t="s">
        <v>23</v>
      </c>
      <c r="I2569" t="s">
        <v>3186</v>
      </c>
      <c r="K2569"/>
      <c r="L2569" t="s">
        <v>3992</v>
      </c>
      <c r="M2569" t="s">
        <v>26</v>
      </c>
      <c r="N2569">
        <v>2</v>
      </c>
      <c r="P2569" t="s">
        <v>27</v>
      </c>
      <c r="Q2569" t="s">
        <v>3993</v>
      </c>
      <c r="S2569" t="s">
        <v>29</v>
      </c>
    </row>
    <row r="2570" spans="1:19" hidden="1" x14ac:dyDescent="0.2">
      <c r="A2570">
        <v>1306</v>
      </c>
      <c r="B2570" t="s">
        <v>3994</v>
      </c>
      <c r="C2570" t="s">
        <v>20</v>
      </c>
      <c r="D2570">
        <v>-0.44</v>
      </c>
      <c r="E2570" t="s">
        <v>363</v>
      </c>
      <c r="F2570" t="s">
        <v>3117</v>
      </c>
      <c r="G2570" t="s">
        <v>75</v>
      </c>
      <c r="H2570" t="s">
        <v>23</v>
      </c>
      <c r="I2570" t="s">
        <v>3964</v>
      </c>
      <c r="K2570"/>
      <c r="L2570" t="s">
        <v>3995</v>
      </c>
      <c r="M2570" t="s">
        <v>26</v>
      </c>
      <c r="N2570">
        <v>2</v>
      </c>
      <c r="P2570" t="s">
        <v>27</v>
      </c>
      <c r="Q2570" t="s">
        <v>3996</v>
      </c>
      <c r="S2570" t="s">
        <v>29</v>
      </c>
    </row>
    <row r="2571" spans="1:19" hidden="1" x14ac:dyDescent="0.2">
      <c r="A2571">
        <v>1307</v>
      </c>
      <c r="B2571" t="s">
        <v>3997</v>
      </c>
      <c r="C2571" t="s">
        <v>20</v>
      </c>
      <c r="D2571">
        <v>1.99</v>
      </c>
      <c r="E2571" t="s">
        <v>363</v>
      </c>
      <c r="F2571" t="s">
        <v>3222</v>
      </c>
      <c r="G2571" t="s">
        <v>189</v>
      </c>
      <c r="H2571" t="s">
        <v>23</v>
      </c>
      <c r="I2571" t="s">
        <v>3218</v>
      </c>
      <c r="K2571"/>
      <c r="L2571" t="s">
        <v>3998</v>
      </c>
      <c r="M2571" t="s">
        <v>26</v>
      </c>
      <c r="N2571">
        <v>2</v>
      </c>
      <c r="P2571" t="s">
        <v>27</v>
      </c>
      <c r="Q2571" t="s">
        <v>3999</v>
      </c>
      <c r="S2571" t="s">
        <v>29</v>
      </c>
    </row>
    <row r="2572" spans="1:19" hidden="1" x14ac:dyDescent="0.2">
      <c r="A2572">
        <v>1308</v>
      </c>
      <c r="B2572" t="s">
        <v>4000</v>
      </c>
      <c r="C2572" t="s">
        <v>20</v>
      </c>
      <c r="D2572">
        <v>-0.23</v>
      </c>
      <c r="E2572" t="s">
        <v>363</v>
      </c>
      <c r="F2572" t="s">
        <v>4001</v>
      </c>
      <c r="G2572" t="s">
        <v>75</v>
      </c>
      <c r="H2572" t="s">
        <v>23</v>
      </c>
      <c r="I2572" t="s">
        <v>3964</v>
      </c>
      <c r="K2572"/>
      <c r="L2572" t="s">
        <v>4002</v>
      </c>
      <c r="M2572" t="s">
        <v>26</v>
      </c>
      <c r="N2572">
        <v>2</v>
      </c>
      <c r="P2572" t="s">
        <v>27</v>
      </c>
      <c r="Q2572" t="s">
        <v>4003</v>
      </c>
      <c r="S2572" t="s">
        <v>29</v>
      </c>
    </row>
    <row r="2573" spans="1:19" hidden="1" x14ac:dyDescent="0.2">
      <c r="A2573">
        <v>1309</v>
      </c>
      <c r="B2573" t="s">
        <v>4004</v>
      </c>
      <c r="C2573" t="s">
        <v>20</v>
      </c>
      <c r="D2573">
        <v>2.09</v>
      </c>
      <c r="E2573" t="s">
        <v>363</v>
      </c>
      <c r="F2573" t="s">
        <v>2048</v>
      </c>
      <c r="G2573" t="s">
        <v>1440</v>
      </c>
      <c r="H2573" t="s">
        <v>23</v>
      </c>
      <c r="I2573" t="s">
        <v>3964</v>
      </c>
      <c r="K2573"/>
      <c r="L2573" t="s">
        <v>4005</v>
      </c>
      <c r="M2573" t="s">
        <v>26</v>
      </c>
      <c r="N2573">
        <v>2</v>
      </c>
      <c r="P2573" t="s">
        <v>27</v>
      </c>
      <c r="Q2573" t="s">
        <v>4006</v>
      </c>
      <c r="S2573" t="s">
        <v>29</v>
      </c>
    </row>
    <row r="2574" spans="1:19" hidden="1" x14ac:dyDescent="0.2">
      <c r="A2574">
        <v>1310</v>
      </c>
      <c r="B2574" t="s">
        <v>4007</v>
      </c>
      <c r="C2574" t="s">
        <v>20</v>
      </c>
      <c r="D2574">
        <v>0.03</v>
      </c>
      <c r="E2574" t="s">
        <v>3075</v>
      </c>
      <c r="F2574" t="s">
        <v>3115</v>
      </c>
      <c r="G2574" t="s">
        <v>75</v>
      </c>
      <c r="H2574" t="s">
        <v>46</v>
      </c>
      <c r="I2574" t="s">
        <v>3076</v>
      </c>
      <c r="K2574"/>
      <c r="L2574" t="s">
        <v>4008</v>
      </c>
      <c r="M2574" t="s">
        <v>26</v>
      </c>
      <c r="N2574">
        <v>2</v>
      </c>
      <c r="P2574" t="s">
        <v>27</v>
      </c>
      <c r="Q2574" t="s">
        <v>4009</v>
      </c>
      <c r="S2574" t="s">
        <v>29</v>
      </c>
    </row>
    <row r="2575" spans="1:19" hidden="1" x14ac:dyDescent="0.2">
      <c r="A2575">
        <v>1311</v>
      </c>
      <c r="B2575" t="s">
        <v>4010</v>
      </c>
      <c r="C2575" t="s">
        <v>20</v>
      </c>
      <c r="D2575">
        <v>0.09</v>
      </c>
      <c r="E2575" t="s">
        <v>3075</v>
      </c>
      <c r="F2575" t="s">
        <v>3115</v>
      </c>
      <c r="G2575" t="s">
        <v>75</v>
      </c>
      <c r="H2575" t="s">
        <v>46</v>
      </c>
      <c r="I2575" t="s">
        <v>3076</v>
      </c>
      <c r="K2575"/>
      <c r="L2575" t="s">
        <v>4011</v>
      </c>
      <c r="M2575" t="s">
        <v>26</v>
      </c>
      <c r="N2575">
        <v>2</v>
      </c>
      <c r="P2575" t="s">
        <v>27</v>
      </c>
      <c r="Q2575" t="s">
        <v>4012</v>
      </c>
      <c r="S2575" t="s">
        <v>29</v>
      </c>
    </row>
    <row r="2576" spans="1:19" hidden="1" x14ac:dyDescent="0.2">
      <c r="A2576">
        <v>1311</v>
      </c>
      <c r="B2576" t="s">
        <v>4010</v>
      </c>
      <c r="C2576" t="s">
        <v>20</v>
      </c>
      <c r="D2576">
        <v>0.74</v>
      </c>
      <c r="F2576" t="s">
        <v>3115</v>
      </c>
      <c r="G2576" t="s">
        <v>1440</v>
      </c>
      <c r="I2576" t="s">
        <v>3961</v>
      </c>
      <c r="K2576"/>
      <c r="L2576" t="s">
        <v>4011</v>
      </c>
      <c r="M2576" t="s">
        <v>26</v>
      </c>
      <c r="N2576">
        <v>2</v>
      </c>
      <c r="P2576" t="s">
        <v>27</v>
      </c>
      <c r="Q2576" t="s">
        <v>4012</v>
      </c>
      <c r="S2576" t="s">
        <v>29</v>
      </c>
    </row>
    <row r="2577" spans="1:19" hidden="1" x14ac:dyDescent="0.2">
      <c r="A2577">
        <v>1311</v>
      </c>
      <c r="B2577" t="s">
        <v>4010</v>
      </c>
      <c r="C2577" t="s">
        <v>73</v>
      </c>
      <c r="D2577">
        <v>3.17</v>
      </c>
      <c r="F2577" t="s">
        <v>3115</v>
      </c>
      <c r="G2577" t="s">
        <v>1440</v>
      </c>
      <c r="I2577" t="s">
        <v>3961</v>
      </c>
      <c r="K2577"/>
      <c r="L2577" t="s">
        <v>4011</v>
      </c>
      <c r="M2577" t="s">
        <v>26</v>
      </c>
      <c r="N2577">
        <v>2</v>
      </c>
      <c r="P2577" t="s">
        <v>27</v>
      </c>
      <c r="Q2577" t="s">
        <v>4012</v>
      </c>
      <c r="S2577" t="s">
        <v>29</v>
      </c>
    </row>
    <row r="2578" spans="1:19" hidden="1" x14ac:dyDescent="0.2">
      <c r="A2578">
        <v>1311</v>
      </c>
      <c r="B2578" t="s">
        <v>4010</v>
      </c>
      <c r="C2578" t="s">
        <v>73</v>
      </c>
      <c r="D2578">
        <v>2.73</v>
      </c>
      <c r="F2578" t="s">
        <v>866</v>
      </c>
      <c r="G2578" t="s">
        <v>240</v>
      </c>
      <c r="H2578" t="s">
        <v>23</v>
      </c>
      <c r="I2578" t="s">
        <v>4013</v>
      </c>
      <c r="K2578"/>
      <c r="L2578" t="s">
        <v>4011</v>
      </c>
      <c r="M2578" t="s">
        <v>26</v>
      </c>
      <c r="N2578">
        <v>2</v>
      </c>
      <c r="P2578" t="s">
        <v>27</v>
      </c>
      <c r="Q2578" t="s">
        <v>4012</v>
      </c>
      <c r="S2578" t="s">
        <v>29</v>
      </c>
    </row>
    <row r="2579" spans="1:19" hidden="1" x14ac:dyDescent="0.2">
      <c r="A2579">
        <v>1312</v>
      </c>
      <c r="B2579" t="s">
        <v>4014</v>
      </c>
      <c r="C2579" t="s">
        <v>20</v>
      </c>
      <c r="D2579">
        <v>-0.48</v>
      </c>
      <c r="E2579" t="s">
        <v>3075</v>
      </c>
      <c r="F2579" t="s">
        <v>3115</v>
      </c>
      <c r="G2579" t="s">
        <v>75</v>
      </c>
      <c r="H2579" t="s">
        <v>46</v>
      </c>
      <c r="I2579" t="s">
        <v>3076</v>
      </c>
      <c r="K2579"/>
      <c r="L2579" t="s">
        <v>4015</v>
      </c>
      <c r="M2579" t="s">
        <v>26</v>
      </c>
      <c r="N2579">
        <v>2</v>
      </c>
      <c r="P2579" t="s">
        <v>27</v>
      </c>
      <c r="Q2579" t="s">
        <v>4016</v>
      </c>
      <c r="S2579" t="s">
        <v>29</v>
      </c>
    </row>
    <row r="2580" spans="1:19" hidden="1" x14ac:dyDescent="0.2">
      <c r="A2580">
        <v>1312</v>
      </c>
      <c r="B2580" t="s">
        <v>4014</v>
      </c>
      <c r="C2580" t="s">
        <v>73</v>
      </c>
      <c r="D2580">
        <v>2.86</v>
      </c>
      <c r="F2580" t="s">
        <v>866</v>
      </c>
      <c r="G2580" t="s">
        <v>240</v>
      </c>
      <c r="H2580" t="s">
        <v>23</v>
      </c>
      <c r="I2580" t="s">
        <v>4013</v>
      </c>
      <c r="K2580"/>
      <c r="L2580" t="s">
        <v>4015</v>
      </c>
      <c r="M2580" t="s">
        <v>26</v>
      </c>
      <c r="N2580">
        <v>2</v>
      </c>
      <c r="P2580" t="s">
        <v>27</v>
      </c>
      <c r="Q2580" t="s">
        <v>4016</v>
      </c>
      <c r="S2580" t="s">
        <v>29</v>
      </c>
    </row>
    <row r="2581" spans="1:19" hidden="1" x14ac:dyDescent="0.2">
      <c r="A2581">
        <v>1313</v>
      </c>
      <c r="B2581" t="s">
        <v>4017</v>
      </c>
      <c r="C2581" t="s">
        <v>20</v>
      </c>
      <c r="D2581">
        <v>2.27</v>
      </c>
      <c r="E2581" t="s">
        <v>363</v>
      </c>
      <c r="F2581" t="s">
        <v>66</v>
      </c>
      <c r="G2581" t="s">
        <v>189</v>
      </c>
      <c r="H2581" t="s">
        <v>23</v>
      </c>
      <c r="I2581" t="s">
        <v>3218</v>
      </c>
      <c r="K2581"/>
      <c r="L2581" t="s">
        <v>4018</v>
      </c>
      <c r="M2581" t="s">
        <v>26</v>
      </c>
      <c r="N2581">
        <v>2</v>
      </c>
      <c r="P2581" t="s">
        <v>27</v>
      </c>
      <c r="Q2581" t="s">
        <v>4019</v>
      </c>
      <c r="S2581" t="s">
        <v>29</v>
      </c>
    </row>
    <row r="2582" spans="1:19" hidden="1" x14ac:dyDescent="0.2">
      <c r="A2582">
        <v>1314</v>
      </c>
      <c r="B2582" t="s">
        <v>4020</v>
      </c>
      <c r="C2582" t="s">
        <v>20</v>
      </c>
      <c r="D2582">
        <v>3.88</v>
      </c>
      <c r="E2582" t="s">
        <v>363</v>
      </c>
      <c r="G2582" t="s">
        <v>189</v>
      </c>
      <c r="H2582" t="s">
        <v>23</v>
      </c>
      <c r="I2582" t="s">
        <v>3218</v>
      </c>
      <c r="K2582"/>
      <c r="L2582" t="s">
        <v>4021</v>
      </c>
      <c r="M2582" t="s">
        <v>26</v>
      </c>
      <c r="N2582">
        <v>2</v>
      </c>
      <c r="P2582" t="s">
        <v>27</v>
      </c>
      <c r="Q2582" t="s">
        <v>4022</v>
      </c>
      <c r="S2582" t="s">
        <v>29</v>
      </c>
    </row>
    <row r="2583" spans="1:19" hidden="1" x14ac:dyDescent="0.2">
      <c r="A2583">
        <v>1315</v>
      </c>
      <c r="B2583" t="s">
        <v>4023</v>
      </c>
      <c r="C2583" t="s">
        <v>20</v>
      </c>
      <c r="D2583">
        <v>1.18</v>
      </c>
      <c r="E2583" t="s">
        <v>363</v>
      </c>
      <c r="F2583" t="s">
        <v>2147</v>
      </c>
      <c r="G2583" t="s">
        <v>1440</v>
      </c>
      <c r="H2583" t="s">
        <v>23</v>
      </c>
      <c r="I2583" t="s">
        <v>3218</v>
      </c>
      <c r="K2583"/>
      <c r="L2583" t="s">
        <v>4024</v>
      </c>
      <c r="M2583" t="s">
        <v>26</v>
      </c>
      <c r="N2583">
        <v>2</v>
      </c>
      <c r="P2583" t="s">
        <v>27</v>
      </c>
      <c r="Q2583" t="s">
        <v>4025</v>
      </c>
      <c r="S2583" t="s">
        <v>29</v>
      </c>
    </row>
    <row r="2584" spans="1:19" hidden="1" x14ac:dyDescent="0.2">
      <c r="A2584">
        <v>1316</v>
      </c>
      <c r="B2584" t="s">
        <v>4026</v>
      </c>
      <c r="C2584" t="s">
        <v>20</v>
      </c>
      <c r="D2584">
        <v>-0.8</v>
      </c>
      <c r="E2584" t="s">
        <v>363</v>
      </c>
      <c r="F2584" t="s">
        <v>1694</v>
      </c>
      <c r="G2584" t="s">
        <v>1440</v>
      </c>
      <c r="H2584" t="s">
        <v>23</v>
      </c>
      <c r="I2584" t="s">
        <v>3218</v>
      </c>
      <c r="K2584"/>
      <c r="L2584" t="s">
        <v>4027</v>
      </c>
      <c r="M2584" t="s">
        <v>26</v>
      </c>
      <c r="N2584">
        <v>2</v>
      </c>
      <c r="P2584" t="s">
        <v>27</v>
      </c>
      <c r="Q2584" t="s">
        <v>4028</v>
      </c>
      <c r="S2584" t="s">
        <v>29</v>
      </c>
    </row>
    <row r="2585" spans="1:19" hidden="1" x14ac:dyDescent="0.2">
      <c r="A2585">
        <v>1316</v>
      </c>
      <c r="B2585" t="s">
        <v>4026</v>
      </c>
      <c r="C2585" t="s">
        <v>73</v>
      </c>
      <c r="D2585">
        <v>5.99</v>
      </c>
      <c r="E2585" t="s">
        <v>363</v>
      </c>
      <c r="F2585" t="s">
        <v>79</v>
      </c>
      <c r="G2585" t="s">
        <v>189</v>
      </c>
      <c r="H2585" t="s">
        <v>23</v>
      </c>
      <c r="I2585" t="s">
        <v>3218</v>
      </c>
      <c r="K2585"/>
      <c r="L2585" t="s">
        <v>4027</v>
      </c>
      <c r="M2585" t="s">
        <v>26</v>
      </c>
      <c r="N2585">
        <v>2</v>
      </c>
      <c r="P2585" t="s">
        <v>27</v>
      </c>
      <c r="Q2585" t="s">
        <v>4028</v>
      </c>
      <c r="S2585" t="s">
        <v>29</v>
      </c>
    </row>
    <row r="2586" spans="1:19" hidden="1" x14ac:dyDescent="0.2">
      <c r="A2586">
        <v>1316</v>
      </c>
      <c r="B2586" t="s">
        <v>4026</v>
      </c>
      <c r="C2586" t="s">
        <v>20</v>
      </c>
      <c r="D2586">
        <v>-0.62</v>
      </c>
      <c r="E2586">
        <v>20</v>
      </c>
      <c r="F2586" t="s">
        <v>79</v>
      </c>
      <c r="G2586" t="s">
        <v>75</v>
      </c>
      <c r="H2586" t="s">
        <v>46</v>
      </c>
      <c r="I2586" t="s">
        <v>3601</v>
      </c>
      <c r="K2586"/>
      <c r="L2586" t="s">
        <v>4027</v>
      </c>
      <c r="M2586" t="s">
        <v>26</v>
      </c>
      <c r="N2586">
        <v>2</v>
      </c>
      <c r="P2586" t="s">
        <v>27</v>
      </c>
      <c r="Q2586" t="s">
        <v>4028</v>
      </c>
      <c r="S2586" t="s">
        <v>29</v>
      </c>
    </row>
    <row r="2587" spans="1:19" hidden="1" x14ac:dyDescent="0.2">
      <c r="A2587">
        <v>1316</v>
      </c>
      <c r="B2587" t="s">
        <v>4026</v>
      </c>
      <c r="C2587" t="s">
        <v>73</v>
      </c>
      <c r="D2587">
        <v>5.97</v>
      </c>
      <c r="E2587">
        <v>20</v>
      </c>
      <c r="F2587" t="s">
        <v>79</v>
      </c>
      <c r="G2587" t="s">
        <v>55</v>
      </c>
      <c r="H2587" t="s">
        <v>46</v>
      </c>
      <c r="I2587" t="s">
        <v>3601</v>
      </c>
      <c r="K2587"/>
      <c r="L2587" t="s">
        <v>4027</v>
      </c>
      <c r="M2587" t="s">
        <v>26</v>
      </c>
      <c r="N2587">
        <v>2</v>
      </c>
      <c r="P2587" t="s">
        <v>27</v>
      </c>
      <c r="Q2587" t="s">
        <v>4028</v>
      </c>
      <c r="S2587" t="s">
        <v>29</v>
      </c>
    </row>
    <row r="2588" spans="1:19" hidden="1" x14ac:dyDescent="0.2">
      <c r="A2588">
        <v>1317</v>
      </c>
      <c r="B2588" t="s">
        <v>4029</v>
      </c>
      <c r="C2588" t="s">
        <v>20</v>
      </c>
      <c r="D2588">
        <v>2.2999999999999998</v>
      </c>
      <c r="E2588" t="s">
        <v>3075</v>
      </c>
      <c r="F2588" t="s">
        <v>54</v>
      </c>
      <c r="G2588" t="s">
        <v>55</v>
      </c>
      <c r="H2588" t="s">
        <v>46</v>
      </c>
      <c r="I2588" t="s">
        <v>3076</v>
      </c>
      <c r="K2588"/>
      <c r="L2588" t="s">
        <v>4030</v>
      </c>
      <c r="M2588" t="s">
        <v>26</v>
      </c>
      <c r="N2588">
        <v>2</v>
      </c>
      <c r="P2588" t="s">
        <v>27</v>
      </c>
      <c r="Q2588" t="s">
        <v>4031</v>
      </c>
      <c r="S2588" t="s">
        <v>29</v>
      </c>
    </row>
    <row r="2589" spans="1:19" hidden="1" x14ac:dyDescent="0.2">
      <c r="A2589">
        <v>1317</v>
      </c>
      <c r="B2589" t="s">
        <v>4029</v>
      </c>
      <c r="C2589" t="s">
        <v>20</v>
      </c>
      <c r="D2589">
        <v>2.4500000000000002</v>
      </c>
      <c r="E2589" t="s">
        <v>363</v>
      </c>
      <c r="F2589" t="s">
        <v>3222</v>
      </c>
      <c r="G2589" t="s">
        <v>189</v>
      </c>
      <c r="H2589" t="s">
        <v>23</v>
      </c>
      <c r="I2589" t="s">
        <v>3218</v>
      </c>
      <c r="K2589"/>
      <c r="L2589" t="s">
        <v>4030</v>
      </c>
      <c r="M2589" t="s">
        <v>26</v>
      </c>
      <c r="N2589">
        <v>2</v>
      </c>
      <c r="P2589" t="s">
        <v>27</v>
      </c>
      <c r="Q2589" t="s">
        <v>4031</v>
      </c>
      <c r="S2589" t="s">
        <v>29</v>
      </c>
    </row>
    <row r="2590" spans="1:19" hidden="1" x14ac:dyDescent="0.2">
      <c r="A2590">
        <v>1317</v>
      </c>
      <c r="B2590" t="s">
        <v>4029</v>
      </c>
      <c r="C2590" t="s">
        <v>73</v>
      </c>
      <c r="D2590">
        <v>5.76</v>
      </c>
      <c r="F2590" t="s">
        <v>866</v>
      </c>
      <c r="G2590" t="s">
        <v>240</v>
      </c>
      <c r="H2590" t="s">
        <v>23</v>
      </c>
      <c r="I2590" t="s">
        <v>4013</v>
      </c>
      <c r="K2590"/>
      <c r="L2590" t="s">
        <v>4030</v>
      </c>
      <c r="M2590" t="s">
        <v>26</v>
      </c>
      <c r="N2590">
        <v>2</v>
      </c>
      <c r="P2590" t="s">
        <v>27</v>
      </c>
      <c r="Q2590" t="s">
        <v>4031</v>
      </c>
      <c r="S2590" t="s">
        <v>29</v>
      </c>
    </row>
    <row r="2591" spans="1:19" hidden="1" x14ac:dyDescent="0.2">
      <c r="A2591">
        <v>1318</v>
      </c>
      <c r="B2591" t="s">
        <v>4032</v>
      </c>
      <c r="C2591" t="s">
        <v>20</v>
      </c>
      <c r="D2591" t="s">
        <v>4033</v>
      </c>
      <c r="E2591">
        <v>20</v>
      </c>
      <c r="G2591" t="s">
        <v>55</v>
      </c>
      <c r="H2591" t="s">
        <v>23</v>
      </c>
      <c r="I2591" t="s">
        <v>3601</v>
      </c>
      <c r="K2591"/>
      <c r="L2591" t="s">
        <v>4034</v>
      </c>
      <c r="M2591" t="s">
        <v>26</v>
      </c>
      <c r="N2591">
        <v>2</v>
      </c>
      <c r="P2591" t="s">
        <v>27</v>
      </c>
      <c r="Q2591" t="s">
        <v>4035</v>
      </c>
      <c r="S2591" t="s">
        <v>29</v>
      </c>
    </row>
    <row r="2592" spans="1:19" hidden="1" x14ac:dyDescent="0.2">
      <c r="A2592">
        <v>1318</v>
      </c>
      <c r="B2592" t="s">
        <v>4032</v>
      </c>
      <c r="C2592" t="s">
        <v>73</v>
      </c>
      <c r="D2592">
        <v>4.58</v>
      </c>
      <c r="E2592" t="s">
        <v>383</v>
      </c>
      <c r="G2592" t="s">
        <v>55</v>
      </c>
      <c r="H2592" t="s">
        <v>46</v>
      </c>
      <c r="I2592" t="s">
        <v>3601</v>
      </c>
      <c r="K2592"/>
      <c r="L2592" t="s">
        <v>4034</v>
      </c>
      <c r="M2592" t="s">
        <v>26</v>
      </c>
      <c r="N2592">
        <v>2</v>
      </c>
      <c r="P2592" t="s">
        <v>27</v>
      </c>
      <c r="Q2592" t="s">
        <v>4035</v>
      </c>
      <c r="S2592" t="s">
        <v>29</v>
      </c>
    </row>
    <row r="2593" spans="1:19" hidden="1" x14ac:dyDescent="0.2">
      <c r="A2593">
        <v>1319</v>
      </c>
      <c r="B2593" t="s">
        <v>4036</v>
      </c>
      <c r="C2593" t="s">
        <v>20</v>
      </c>
      <c r="D2593">
        <v>1.23</v>
      </c>
      <c r="E2593" t="s">
        <v>363</v>
      </c>
      <c r="F2593" t="s">
        <v>2147</v>
      </c>
      <c r="G2593" t="s">
        <v>1440</v>
      </c>
      <c r="H2593" t="s">
        <v>23</v>
      </c>
      <c r="I2593" t="s">
        <v>3218</v>
      </c>
      <c r="K2593"/>
      <c r="L2593" t="s">
        <v>4037</v>
      </c>
      <c r="M2593" t="s">
        <v>26</v>
      </c>
      <c r="N2593">
        <v>2</v>
      </c>
      <c r="P2593" t="s">
        <v>27</v>
      </c>
      <c r="Q2593" t="s">
        <v>4038</v>
      </c>
      <c r="S2593" t="s">
        <v>29</v>
      </c>
    </row>
    <row r="2594" spans="1:19" hidden="1" x14ac:dyDescent="0.2">
      <c r="A2594">
        <v>1320</v>
      </c>
      <c r="B2594" t="s">
        <v>4039</v>
      </c>
      <c r="C2594" t="s">
        <v>20</v>
      </c>
      <c r="D2594">
        <v>2.0499999999999998</v>
      </c>
      <c r="E2594" t="s">
        <v>363</v>
      </c>
      <c r="F2594" t="s">
        <v>3222</v>
      </c>
      <c r="G2594" t="s">
        <v>189</v>
      </c>
      <c r="H2594" t="s">
        <v>23</v>
      </c>
      <c r="I2594" t="s">
        <v>3218</v>
      </c>
      <c r="K2594"/>
      <c r="L2594" t="s">
        <v>4040</v>
      </c>
      <c r="M2594" t="s">
        <v>26</v>
      </c>
      <c r="N2594">
        <v>2</v>
      </c>
      <c r="P2594" t="s">
        <v>27</v>
      </c>
      <c r="Q2594" t="s">
        <v>4041</v>
      </c>
      <c r="S2594" t="s">
        <v>29</v>
      </c>
    </row>
    <row r="2595" spans="1:19" hidden="1" x14ac:dyDescent="0.2">
      <c r="A2595">
        <v>1321</v>
      </c>
      <c r="B2595" t="s">
        <v>4042</v>
      </c>
      <c r="C2595" t="s">
        <v>20</v>
      </c>
      <c r="D2595">
        <v>1.08</v>
      </c>
      <c r="E2595" t="s">
        <v>3075</v>
      </c>
      <c r="F2595" t="s">
        <v>3115</v>
      </c>
      <c r="G2595" t="s">
        <v>75</v>
      </c>
      <c r="H2595" t="s">
        <v>46</v>
      </c>
      <c r="I2595" t="s">
        <v>3076</v>
      </c>
      <c r="K2595"/>
      <c r="L2595" t="s">
        <v>4043</v>
      </c>
      <c r="M2595" t="s">
        <v>26</v>
      </c>
      <c r="N2595">
        <v>2</v>
      </c>
      <c r="P2595" t="s">
        <v>27</v>
      </c>
      <c r="Q2595" t="s">
        <v>4044</v>
      </c>
      <c r="S2595" t="s">
        <v>29</v>
      </c>
    </row>
    <row r="2596" spans="1:19" hidden="1" x14ac:dyDescent="0.2">
      <c r="A2596">
        <v>1322</v>
      </c>
      <c r="B2596" t="s">
        <v>4045</v>
      </c>
      <c r="C2596" t="s">
        <v>20</v>
      </c>
      <c r="D2596">
        <v>1.29</v>
      </c>
      <c r="E2596" t="s">
        <v>3075</v>
      </c>
      <c r="F2596" t="s">
        <v>3115</v>
      </c>
      <c r="G2596" t="s">
        <v>75</v>
      </c>
      <c r="H2596" t="s">
        <v>46</v>
      </c>
      <c r="I2596" t="s">
        <v>3076</v>
      </c>
      <c r="K2596"/>
      <c r="L2596" t="s">
        <v>4046</v>
      </c>
      <c r="M2596" t="s">
        <v>26</v>
      </c>
      <c r="N2596">
        <v>2</v>
      </c>
      <c r="P2596" t="s">
        <v>27</v>
      </c>
      <c r="Q2596" t="s">
        <v>4047</v>
      </c>
      <c r="S2596" t="s">
        <v>29</v>
      </c>
    </row>
    <row r="2597" spans="1:19" hidden="1" x14ac:dyDescent="0.2">
      <c r="A2597">
        <v>1323</v>
      </c>
      <c r="B2597" t="s">
        <v>4048</v>
      </c>
      <c r="C2597" t="s">
        <v>20</v>
      </c>
      <c r="D2597">
        <v>-1.02</v>
      </c>
      <c r="E2597" t="s">
        <v>363</v>
      </c>
      <c r="F2597" t="s">
        <v>3117</v>
      </c>
      <c r="G2597" t="s">
        <v>75</v>
      </c>
      <c r="H2597" t="s">
        <v>23</v>
      </c>
      <c r="I2597" t="s">
        <v>3964</v>
      </c>
      <c r="K2597"/>
      <c r="L2597" t="s">
        <v>4049</v>
      </c>
      <c r="M2597" t="s">
        <v>26</v>
      </c>
      <c r="N2597">
        <v>2</v>
      </c>
      <c r="P2597" t="s">
        <v>27</v>
      </c>
      <c r="Q2597" t="s">
        <v>4050</v>
      </c>
      <c r="S2597" t="s">
        <v>29</v>
      </c>
    </row>
    <row r="2598" spans="1:19" hidden="1" x14ac:dyDescent="0.2">
      <c r="A2598">
        <v>1324</v>
      </c>
      <c r="B2598" t="s">
        <v>4051</v>
      </c>
      <c r="C2598" t="s">
        <v>20</v>
      </c>
      <c r="D2598">
        <v>1.36</v>
      </c>
      <c r="E2598" t="s">
        <v>363</v>
      </c>
      <c r="F2598" t="s">
        <v>3711</v>
      </c>
      <c r="G2598" t="s">
        <v>1440</v>
      </c>
      <c r="H2598" t="s">
        <v>23</v>
      </c>
      <c r="I2598" t="s">
        <v>3964</v>
      </c>
      <c r="K2598"/>
      <c r="L2598" t="s">
        <v>4052</v>
      </c>
      <c r="M2598" t="s">
        <v>26</v>
      </c>
      <c r="N2598">
        <v>2</v>
      </c>
      <c r="P2598" t="s">
        <v>27</v>
      </c>
      <c r="Q2598" t="s">
        <v>4053</v>
      </c>
      <c r="S2598" t="s">
        <v>29</v>
      </c>
    </row>
    <row r="2599" spans="1:19" hidden="1" x14ac:dyDescent="0.2">
      <c r="A2599">
        <v>1325</v>
      </c>
      <c r="B2599" t="s">
        <v>4054</v>
      </c>
      <c r="C2599" t="s">
        <v>20</v>
      </c>
      <c r="D2599">
        <v>2.61</v>
      </c>
      <c r="E2599" t="s">
        <v>363</v>
      </c>
      <c r="F2599" t="s">
        <v>3203</v>
      </c>
      <c r="G2599" t="s">
        <v>189</v>
      </c>
      <c r="H2599" t="s">
        <v>23</v>
      </c>
      <c r="I2599" t="s">
        <v>3218</v>
      </c>
      <c r="K2599"/>
      <c r="L2599" t="s">
        <v>4055</v>
      </c>
      <c r="M2599" t="s">
        <v>26</v>
      </c>
      <c r="N2599">
        <v>2</v>
      </c>
      <c r="P2599" t="s">
        <v>27</v>
      </c>
      <c r="Q2599" t="s">
        <v>4056</v>
      </c>
      <c r="S2599" t="s">
        <v>29</v>
      </c>
    </row>
    <row r="2600" spans="1:19" hidden="1" x14ac:dyDescent="0.2">
      <c r="A2600">
        <v>1326</v>
      </c>
      <c r="B2600" t="s">
        <v>4057</v>
      </c>
      <c r="C2600" t="s">
        <v>20</v>
      </c>
      <c r="D2600">
        <v>3.85</v>
      </c>
      <c r="E2600" t="s">
        <v>363</v>
      </c>
      <c r="F2600" t="s">
        <v>3922</v>
      </c>
      <c r="G2600" t="s">
        <v>189</v>
      </c>
      <c r="H2600" t="s">
        <v>23</v>
      </c>
      <c r="I2600" t="s">
        <v>3218</v>
      </c>
      <c r="K2600"/>
      <c r="L2600" t="s">
        <v>4058</v>
      </c>
      <c r="M2600" t="s">
        <v>26</v>
      </c>
      <c r="N2600">
        <v>2</v>
      </c>
      <c r="P2600" t="s">
        <v>27</v>
      </c>
      <c r="Q2600" t="s">
        <v>4059</v>
      </c>
      <c r="S2600" t="s">
        <v>29</v>
      </c>
    </row>
    <row r="2601" spans="1:19" hidden="1" x14ac:dyDescent="0.2">
      <c r="A2601">
        <v>1327</v>
      </c>
      <c r="B2601" t="s">
        <v>4060</v>
      </c>
      <c r="C2601" t="s">
        <v>20</v>
      </c>
      <c r="D2601">
        <v>-1.39</v>
      </c>
      <c r="E2601" t="s">
        <v>363</v>
      </c>
      <c r="F2601" t="s">
        <v>4001</v>
      </c>
      <c r="G2601" t="s">
        <v>75</v>
      </c>
      <c r="H2601" t="s">
        <v>23</v>
      </c>
      <c r="I2601" t="s">
        <v>3964</v>
      </c>
      <c r="K2601"/>
      <c r="L2601" t="s">
        <v>4061</v>
      </c>
      <c r="M2601" t="s">
        <v>26</v>
      </c>
      <c r="N2601">
        <v>2</v>
      </c>
      <c r="P2601" t="s">
        <v>27</v>
      </c>
      <c r="Q2601" t="s">
        <v>4062</v>
      </c>
      <c r="S2601" t="s">
        <v>29</v>
      </c>
    </row>
    <row r="2602" spans="1:19" hidden="1" x14ac:dyDescent="0.2">
      <c r="A2602">
        <v>1328</v>
      </c>
      <c r="B2602" t="s">
        <v>4063</v>
      </c>
      <c r="C2602" t="s">
        <v>20</v>
      </c>
      <c r="D2602">
        <v>1.7</v>
      </c>
      <c r="E2602" t="s">
        <v>363</v>
      </c>
      <c r="F2602" t="s">
        <v>3971</v>
      </c>
      <c r="G2602" t="s">
        <v>1440</v>
      </c>
      <c r="H2602" t="s">
        <v>23</v>
      </c>
      <c r="I2602" t="s">
        <v>3964</v>
      </c>
      <c r="K2602"/>
      <c r="L2602" t="s">
        <v>4064</v>
      </c>
      <c r="M2602" t="s">
        <v>26</v>
      </c>
      <c r="N2602">
        <v>2</v>
      </c>
      <c r="P2602" t="s">
        <v>27</v>
      </c>
      <c r="Q2602" t="s">
        <v>4065</v>
      </c>
      <c r="S2602" t="s">
        <v>29</v>
      </c>
    </row>
    <row r="2603" spans="1:19" hidden="1" x14ac:dyDescent="0.2">
      <c r="A2603">
        <v>1329</v>
      </c>
      <c r="B2603" t="s">
        <v>4066</v>
      </c>
      <c r="C2603" t="s">
        <v>20</v>
      </c>
      <c r="D2603">
        <v>-1.7</v>
      </c>
      <c r="E2603" t="s">
        <v>3075</v>
      </c>
      <c r="F2603" t="s">
        <v>3115</v>
      </c>
      <c r="G2603" t="s">
        <v>75</v>
      </c>
      <c r="H2603" t="s">
        <v>23</v>
      </c>
      <c r="I2603" t="s">
        <v>3076</v>
      </c>
      <c r="K2603"/>
      <c r="L2603" t="s">
        <v>4067</v>
      </c>
      <c r="M2603" t="s">
        <v>26</v>
      </c>
      <c r="N2603">
        <v>2</v>
      </c>
      <c r="P2603" t="s">
        <v>27</v>
      </c>
      <c r="Q2603" t="s">
        <v>4068</v>
      </c>
      <c r="S2603" t="s">
        <v>29</v>
      </c>
    </row>
    <row r="2604" spans="1:19" hidden="1" x14ac:dyDescent="0.2">
      <c r="A2604">
        <v>1330</v>
      </c>
      <c r="B2604" t="s">
        <v>4069</v>
      </c>
      <c r="C2604" t="s">
        <v>20</v>
      </c>
      <c r="D2604">
        <v>0.26</v>
      </c>
      <c r="E2604" t="s">
        <v>363</v>
      </c>
      <c r="F2604" t="s">
        <v>3771</v>
      </c>
      <c r="G2604" t="s">
        <v>31</v>
      </c>
      <c r="H2604" t="s">
        <v>23</v>
      </c>
      <c r="I2604" t="s">
        <v>3186</v>
      </c>
      <c r="K2604"/>
      <c r="L2604" t="s">
        <v>4070</v>
      </c>
      <c r="M2604" t="s">
        <v>26</v>
      </c>
      <c r="N2604">
        <v>2</v>
      </c>
      <c r="P2604" t="s">
        <v>27</v>
      </c>
      <c r="Q2604" t="s">
        <v>4071</v>
      </c>
      <c r="S2604" t="s">
        <v>29</v>
      </c>
    </row>
    <row r="2605" spans="1:19" hidden="1" x14ac:dyDescent="0.2">
      <c r="A2605">
        <v>1331</v>
      </c>
      <c r="B2605" t="s">
        <v>4072</v>
      </c>
      <c r="C2605" t="s">
        <v>20</v>
      </c>
      <c r="D2605">
        <v>0.28000000000000003</v>
      </c>
      <c r="E2605" t="s">
        <v>363</v>
      </c>
      <c r="F2605" t="s">
        <v>3771</v>
      </c>
      <c r="G2605" t="s">
        <v>31</v>
      </c>
      <c r="H2605" t="s">
        <v>23</v>
      </c>
      <c r="I2605" t="s">
        <v>3186</v>
      </c>
      <c r="K2605"/>
      <c r="L2605" t="s">
        <v>4073</v>
      </c>
      <c r="M2605" t="s">
        <v>26</v>
      </c>
      <c r="N2605">
        <v>2</v>
      </c>
      <c r="P2605" t="s">
        <v>27</v>
      </c>
      <c r="Q2605" t="s">
        <v>4074</v>
      </c>
      <c r="S2605" t="s">
        <v>29</v>
      </c>
    </row>
    <row r="2606" spans="1:19" hidden="1" x14ac:dyDescent="0.2">
      <c r="A2606">
        <v>1332</v>
      </c>
      <c r="B2606" t="s">
        <v>4075</v>
      </c>
      <c r="C2606" t="s">
        <v>20</v>
      </c>
      <c r="D2606">
        <v>0.47</v>
      </c>
      <c r="E2606" t="s">
        <v>363</v>
      </c>
      <c r="F2606" t="s">
        <v>3767</v>
      </c>
      <c r="G2606" t="s">
        <v>31</v>
      </c>
      <c r="H2606" t="s">
        <v>23</v>
      </c>
      <c r="I2606" t="s">
        <v>3186</v>
      </c>
      <c r="K2606"/>
      <c r="L2606" t="s">
        <v>4076</v>
      </c>
      <c r="M2606" t="s">
        <v>26</v>
      </c>
      <c r="N2606">
        <v>2</v>
      </c>
      <c r="P2606" t="s">
        <v>27</v>
      </c>
      <c r="Q2606" t="s">
        <v>4077</v>
      </c>
      <c r="S2606" t="s">
        <v>29</v>
      </c>
    </row>
    <row r="2607" spans="1:19" hidden="1" x14ac:dyDescent="0.2">
      <c r="A2607">
        <v>1333</v>
      </c>
      <c r="B2607" t="s">
        <v>4078</v>
      </c>
      <c r="C2607" t="s">
        <v>20</v>
      </c>
      <c r="D2607">
        <v>0.57999999999999996</v>
      </c>
      <c r="E2607" t="s">
        <v>363</v>
      </c>
      <c r="F2607" t="s">
        <v>3767</v>
      </c>
      <c r="G2607" t="s">
        <v>31</v>
      </c>
      <c r="H2607" t="s">
        <v>23</v>
      </c>
      <c r="I2607" t="s">
        <v>3186</v>
      </c>
      <c r="K2607"/>
      <c r="L2607" t="s">
        <v>4079</v>
      </c>
      <c r="M2607" t="s">
        <v>26</v>
      </c>
      <c r="N2607">
        <v>2</v>
      </c>
      <c r="P2607" t="s">
        <v>27</v>
      </c>
      <c r="Q2607" t="s">
        <v>4080</v>
      </c>
      <c r="S2607" t="s">
        <v>29</v>
      </c>
    </row>
    <row r="2608" spans="1:19" hidden="1" x14ac:dyDescent="0.2">
      <c r="A2608" t="s">
        <v>4081</v>
      </c>
      <c r="B2608" t="s">
        <v>4082</v>
      </c>
      <c r="C2608" t="s">
        <v>20</v>
      </c>
      <c r="D2608">
        <v>0.57999999999999996</v>
      </c>
      <c r="E2608" t="s">
        <v>363</v>
      </c>
      <c r="F2608" t="s">
        <v>3771</v>
      </c>
      <c r="G2608" t="s">
        <v>31</v>
      </c>
      <c r="H2608" t="s">
        <v>23</v>
      </c>
      <c r="I2608" t="s">
        <v>3186</v>
      </c>
      <c r="K2608"/>
      <c r="L2608" t="s">
        <v>4083</v>
      </c>
      <c r="M2608" t="s">
        <v>26</v>
      </c>
      <c r="N2608">
        <v>2</v>
      </c>
      <c r="P2608" t="s">
        <v>27</v>
      </c>
      <c r="Q2608" t="s">
        <v>4084</v>
      </c>
      <c r="S2608" t="s">
        <v>29</v>
      </c>
    </row>
    <row r="2609" spans="1:19" hidden="1" x14ac:dyDescent="0.2">
      <c r="A2609">
        <v>1334</v>
      </c>
      <c r="B2609" t="s">
        <v>4085</v>
      </c>
      <c r="C2609" t="s">
        <v>20</v>
      </c>
      <c r="D2609">
        <v>0.77</v>
      </c>
      <c r="E2609" t="s">
        <v>363</v>
      </c>
      <c r="F2609" t="s">
        <v>4086</v>
      </c>
      <c r="G2609" t="s">
        <v>31</v>
      </c>
      <c r="H2609" t="s">
        <v>23</v>
      </c>
      <c r="I2609" t="s">
        <v>3186</v>
      </c>
      <c r="K2609"/>
      <c r="L2609" t="s">
        <v>4087</v>
      </c>
      <c r="M2609" t="s">
        <v>26</v>
      </c>
      <c r="N2609">
        <v>2</v>
      </c>
      <c r="P2609" t="s">
        <v>27</v>
      </c>
      <c r="Q2609" t="s">
        <v>4088</v>
      </c>
      <c r="S2609" t="s">
        <v>29</v>
      </c>
    </row>
    <row r="2610" spans="1:19" hidden="1" x14ac:dyDescent="0.2">
      <c r="A2610">
        <v>1335</v>
      </c>
      <c r="B2610" t="s">
        <v>4089</v>
      </c>
      <c r="C2610" t="s">
        <v>20</v>
      </c>
      <c r="D2610">
        <v>0.74</v>
      </c>
      <c r="E2610" t="s">
        <v>363</v>
      </c>
      <c r="F2610" t="s">
        <v>3767</v>
      </c>
      <c r="G2610" t="s">
        <v>31</v>
      </c>
      <c r="H2610" t="s">
        <v>23</v>
      </c>
      <c r="I2610" t="s">
        <v>3186</v>
      </c>
      <c r="K2610"/>
      <c r="L2610" t="s">
        <v>4090</v>
      </c>
      <c r="M2610" t="s">
        <v>26</v>
      </c>
      <c r="N2610">
        <v>2</v>
      </c>
      <c r="P2610" t="s">
        <v>27</v>
      </c>
      <c r="Q2610" t="s">
        <v>4091</v>
      </c>
      <c r="S2610" t="s">
        <v>29</v>
      </c>
    </row>
    <row r="2611" spans="1:19" hidden="1" x14ac:dyDescent="0.2">
      <c r="A2611">
        <v>1336</v>
      </c>
      <c r="B2611" t="s">
        <v>4092</v>
      </c>
      <c r="C2611" t="s">
        <v>20</v>
      </c>
      <c r="D2611">
        <v>0.83</v>
      </c>
      <c r="E2611" t="s">
        <v>363</v>
      </c>
      <c r="F2611" t="s">
        <v>3771</v>
      </c>
      <c r="G2611" t="s">
        <v>31</v>
      </c>
      <c r="H2611" t="s">
        <v>23</v>
      </c>
      <c r="I2611" t="s">
        <v>3186</v>
      </c>
      <c r="K2611"/>
      <c r="L2611" t="s">
        <v>4093</v>
      </c>
      <c r="M2611" t="s">
        <v>26</v>
      </c>
      <c r="N2611">
        <v>2</v>
      </c>
      <c r="P2611" t="s">
        <v>27</v>
      </c>
      <c r="Q2611" t="s">
        <v>4094</v>
      </c>
      <c r="S2611" t="s">
        <v>29</v>
      </c>
    </row>
    <row r="2612" spans="1:19" hidden="1" x14ac:dyDescent="0.2">
      <c r="A2612">
        <v>1337</v>
      </c>
      <c r="B2612" t="s">
        <v>4095</v>
      </c>
      <c r="C2612" t="s">
        <v>20</v>
      </c>
      <c r="D2612">
        <v>-3.8</v>
      </c>
      <c r="F2612" t="s">
        <v>4096</v>
      </c>
      <c r="G2612" t="s">
        <v>75</v>
      </c>
      <c r="H2612" t="s">
        <v>23</v>
      </c>
      <c r="I2612" t="s">
        <v>4097</v>
      </c>
      <c r="K2612" t="e">
        <f>- Other measurements: N5</f>
        <v>#NAME?</v>
      </c>
      <c r="L2612" t="s">
        <v>4098</v>
      </c>
      <c r="M2612" t="s">
        <v>771</v>
      </c>
      <c r="N2612">
        <v>4</v>
      </c>
      <c r="P2612" t="s">
        <v>27</v>
      </c>
      <c r="Q2612" t="s">
        <v>4099</v>
      </c>
      <c r="S2612" t="s">
        <v>29</v>
      </c>
    </row>
    <row r="2613" spans="1:19" hidden="1" x14ac:dyDescent="0.2">
      <c r="A2613">
        <v>1337</v>
      </c>
      <c r="B2613" t="s">
        <v>4095</v>
      </c>
      <c r="C2613" t="s">
        <v>73</v>
      </c>
      <c r="D2613">
        <v>16.5</v>
      </c>
      <c r="F2613" t="s">
        <v>4100</v>
      </c>
      <c r="G2613" t="s">
        <v>1440</v>
      </c>
      <c r="H2613" t="s">
        <v>2675</v>
      </c>
      <c r="I2613" t="s">
        <v>4101</v>
      </c>
      <c r="K2613" t="e">
        <f>- Other measurements: N5</f>
        <v>#NAME?</v>
      </c>
      <c r="L2613" t="s">
        <v>4098</v>
      </c>
      <c r="M2613" t="s">
        <v>771</v>
      </c>
      <c r="N2613">
        <v>4</v>
      </c>
      <c r="P2613" t="s">
        <v>27</v>
      </c>
      <c r="Q2613" t="s">
        <v>4099</v>
      </c>
      <c r="S2613" t="s">
        <v>29</v>
      </c>
    </row>
    <row r="2614" spans="1:19" hidden="1" x14ac:dyDescent="0.2">
      <c r="A2614">
        <v>1338</v>
      </c>
      <c r="B2614" t="s">
        <v>4102</v>
      </c>
      <c r="C2614" t="s">
        <v>48</v>
      </c>
      <c r="D2614">
        <v>5.05</v>
      </c>
      <c r="F2614" t="s">
        <v>3154</v>
      </c>
      <c r="G2614" t="s">
        <v>3160</v>
      </c>
      <c r="H2614" t="s">
        <v>23</v>
      </c>
      <c r="I2614" t="s">
        <v>3161</v>
      </c>
      <c r="K2614"/>
      <c r="L2614" t="s">
        <v>4103</v>
      </c>
      <c r="M2614" t="s">
        <v>26</v>
      </c>
      <c r="N2614">
        <v>2</v>
      </c>
      <c r="P2614" t="s">
        <v>27</v>
      </c>
      <c r="Q2614" t="s">
        <v>4104</v>
      </c>
      <c r="S2614" t="s">
        <v>50</v>
      </c>
    </row>
    <row r="2615" spans="1:19" hidden="1" x14ac:dyDescent="0.2">
      <c r="A2615">
        <v>1339</v>
      </c>
      <c r="B2615" t="s">
        <v>4105</v>
      </c>
      <c r="C2615" t="s">
        <v>1077</v>
      </c>
      <c r="D2615">
        <v>12.52</v>
      </c>
      <c r="G2615" t="s">
        <v>22</v>
      </c>
      <c r="H2615" t="s">
        <v>23</v>
      </c>
      <c r="I2615" t="s">
        <v>4106</v>
      </c>
      <c r="K2615"/>
      <c r="L2615" t="s">
        <v>4107</v>
      </c>
      <c r="M2615" t="s">
        <v>26</v>
      </c>
      <c r="N2615">
        <v>2</v>
      </c>
      <c r="P2615" t="s">
        <v>27</v>
      </c>
      <c r="Q2615" t="s">
        <v>4108</v>
      </c>
      <c r="S2615" t="s">
        <v>50</v>
      </c>
    </row>
    <row r="2616" spans="1:19" hidden="1" x14ac:dyDescent="0.2">
      <c r="A2616">
        <v>1339</v>
      </c>
      <c r="B2616" t="s">
        <v>4105</v>
      </c>
      <c r="C2616" t="s">
        <v>105</v>
      </c>
      <c r="D2616">
        <v>4.38</v>
      </c>
      <c r="G2616" t="s">
        <v>22</v>
      </c>
      <c r="H2616" t="s">
        <v>23</v>
      </c>
      <c r="I2616" t="s">
        <v>4106</v>
      </c>
      <c r="K2616"/>
      <c r="L2616" t="s">
        <v>4107</v>
      </c>
      <c r="M2616" t="s">
        <v>26</v>
      </c>
      <c r="N2616">
        <v>2</v>
      </c>
      <c r="P2616" t="s">
        <v>27</v>
      </c>
      <c r="Q2616" t="s">
        <v>4108</v>
      </c>
      <c r="S2616" t="s">
        <v>50</v>
      </c>
    </row>
    <row r="2617" spans="1:19" hidden="1" x14ac:dyDescent="0.2">
      <c r="A2617">
        <v>1340</v>
      </c>
      <c r="B2617" t="s">
        <v>4109</v>
      </c>
      <c r="C2617" t="s">
        <v>20</v>
      </c>
      <c r="D2617">
        <v>1.98</v>
      </c>
      <c r="F2617" t="s">
        <v>2017</v>
      </c>
      <c r="G2617" t="s">
        <v>31</v>
      </c>
      <c r="H2617" t="s">
        <v>23</v>
      </c>
      <c r="I2617" t="s">
        <v>4110</v>
      </c>
      <c r="K2617"/>
      <c r="L2617" t="s">
        <v>4111</v>
      </c>
      <c r="M2617" t="s">
        <v>120</v>
      </c>
      <c r="N2617">
        <v>5</v>
      </c>
      <c r="P2617" t="s">
        <v>27</v>
      </c>
      <c r="Q2617" t="s">
        <v>4112</v>
      </c>
      <c r="S2617" t="s">
        <v>29</v>
      </c>
    </row>
    <row r="2618" spans="1:19" hidden="1" x14ac:dyDescent="0.2">
      <c r="A2618">
        <v>1340</v>
      </c>
      <c r="B2618" t="s">
        <v>4109</v>
      </c>
      <c r="C2618" t="s">
        <v>20</v>
      </c>
      <c r="D2618">
        <v>2.5499999999999998</v>
      </c>
      <c r="F2618" t="s">
        <v>2017</v>
      </c>
      <c r="G2618" t="s">
        <v>567</v>
      </c>
      <c r="H2618" t="s">
        <v>23</v>
      </c>
      <c r="I2618" t="s">
        <v>4097</v>
      </c>
      <c r="K2618"/>
      <c r="L2618" t="s">
        <v>4111</v>
      </c>
      <c r="M2618" t="s">
        <v>120</v>
      </c>
      <c r="N2618">
        <v>5</v>
      </c>
      <c r="P2618" t="s">
        <v>27</v>
      </c>
      <c r="Q2618" t="s">
        <v>4112</v>
      </c>
      <c r="S2618" t="s">
        <v>29</v>
      </c>
    </row>
    <row r="2619" spans="1:19" hidden="1" x14ac:dyDescent="0.2">
      <c r="A2619" t="s">
        <v>4113</v>
      </c>
      <c r="B2619" t="s">
        <v>4114</v>
      </c>
      <c r="C2619" t="s">
        <v>20</v>
      </c>
      <c r="D2619">
        <v>-0.71</v>
      </c>
      <c r="G2619" t="s">
        <v>75</v>
      </c>
      <c r="H2619" t="s">
        <v>23</v>
      </c>
      <c r="I2619" t="s">
        <v>4097</v>
      </c>
      <c r="K2619"/>
      <c r="L2619" t="s">
        <v>4115</v>
      </c>
      <c r="M2619" t="s">
        <v>120</v>
      </c>
      <c r="N2619">
        <v>5</v>
      </c>
      <c r="P2619" t="s">
        <v>27</v>
      </c>
      <c r="Q2619" t="s">
        <v>4116</v>
      </c>
      <c r="S2619" t="s">
        <v>29</v>
      </c>
    </row>
    <row r="2620" spans="1:19" hidden="1" x14ac:dyDescent="0.2">
      <c r="A2620" t="s">
        <v>4117</v>
      </c>
      <c r="B2620" t="s">
        <v>4118</v>
      </c>
      <c r="C2620" t="s">
        <v>20</v>
      </c>
      <c r="D2620">
        <v>0.66</v>
      </c>
      <c r="G2620" t="s">
        <v>567</v>
      </c>
      <c r="H2620" t="s">
        <v>23</v>
      </c>
      <c r="I2620" t="s">
        <v>4097</v>
      </c>
      <c r="K2620"/>
      <c r="L2620" t="s">
        <v>4119</v>
      </c>
      <c r="M2620" t="s">
        <v>26</v>
      </c>
      <c r="N2620">
        <v>2</v>
      </c>
      <c r="P2620" t="s">
        <v>27</v>
      </c>
      <c r="Q2620" t="s">
        <v>4120</v>
      </c>
      <c r="S2620" t="s">
        <v>29</v>
      </c>
    </row>
    <row r="2621" spans="1:19" hidden="1" x14ac:dyDescent="0.2">
      <c r="A2621">
        <v>1341</v>
      </c>
      <c r="B2621" t="s">
        <v>4121</v>
      </c>
      <c r="C2621" t="s">
        <v>20</v>
      </c>
      <c r="D2621">
        <v>3.54</v>
      </c>
      <c r="F2621" t="s">
        <v>2017</v>
      </c>
      <c r="G2621" t="s">
        <v>31</v>
      </c>
      <c r="H2621" t="s">
        <v>23</v>
      </c>
      <c r="I2621" t="s">
        <v>4110</v>
      </c>
      <c r="K2621"/>
      <c r="L2621" t="s">
        <v>4122</v>
      </c>
      <c r="M2621" t="s">
        <v>120</v>
      </c>
      <c r="N2621">
        <v>5</v>
      </c>
      <c r="P2621" t="s">
        <v>27</v>
      </c>
      <c r="Q2621" t="s">
        <v>4123</v>
      </c>
      <c r="S2621" t="s">
        <v>29</v>
      </c>
    </row>
    <row r="2622" spans="1:19" hidden="1" x14ac:dyDescent="0.2">
      <c r="A2622" t="s">
        <v>4124</v>
      </c>
      <c r="B2622" t="s">
        <v>4125</v>
      </c>
      <c r="C2622" t="s">
        <v>20</v>
      </c>
      <c r="D2622">
        <v>-2.9</v>
      </c>
      <c r="F2622" t="s">
        <v>4096</v>
      </c>
      <c r="G2622" t="s">
        <v>75</v>
      </c>
      <c r="H2622" t="s">
        <v>23</v>
      </c>
      <c r="I2622" t="s">
        <v>4097</v>
      </c>
      <c r="K2622"/>
      <c r="L2622" t="s">
        <v>4126</v>
      </c>
      <c r="M2622" t="s">
        <v>120</v>
      </c>
      <c r="N2622">
        <v>5</v>
      </c>
      <c r="P2622" t="s">
        <v>27</v>
      </c>
      <c r="Q2622" t="s">
        <v>4127</v>
      </c>
      <c r="S2622" t="s">
        <v>29</v>
      </c>
    </row>
    <row r="2623" spans="1:19" hidden="1" x14ac:dyDescent="0.2">
      <c r="A2623" t="s">
        <v>4128</v>
      </c>
      <c r="B2623" t="s">
        <v>4129</v>
      </c>
      <c r="C2623" t="s">
        <v>20</v>
      </c>
      <c r="D2623">
        <v>-0.21</v>
      </c>
      <c r="G2623" t="s">
        <v>75</v>
      </c>
      <c r="H2623" t="s">
        <v>23</v>
      </c>
      <c r="I2623" t="s">
        <v>4097</v>
      </c>
      <c r="K2623"/>
      <c r="L2623" t="s">
        <v>4130</v>
      </c>
      <c r="M2623" t="s">
        <v>120</v>
      </c>
      <c r="N2623">
        <v>5</v>
      </c>
      <c r="P2623" t="s">
        <v>27</v>
      </c>
      <c r="Q2623" t="s">
        <v>4131</v>
      </c>
      <c r="S2623" t="s">
        <v>29</v>
      </c>
    </row>
    <row r="2624" spans="1:19" hidden="1" x14ac:dyDescent="0.2">
      <c r="A2624" t="s">
        <v>4132</v>
      </c>
      <c r="B2624" t="s">
        <v>4133</v>
      </c>
      <c r="C2624" t="s">
        <v>20</v>
      </c>
      <c r="D2624">
        <v>-1</v>
      </c>
      <c r="G2624" t="s">
        <v>75</v>
      </c>
      <c r="H2624" t="s">
        <v>23</v>
      </c>
      <c r="I2624" t="s">
        <v>4097</v>
      </c>
      <c r="K2624"/>
      <c r="L2624" t="s">
        <v>4134</v>
      </c>
      <c r="M2624" t="s">
        <v>120</v>
      </c>
      <c r="N2624">
        <v>5</v>
      </c>
      <c r="P2624" t="s">
        <v>27</v>
      </c>
      <c r="Q2624" t="s">
        <v>4135</v>
      </c>
      <c r="S2624" t="s">
        <v>29</v>
      </c>
    </row>
    <row r="2625" spans="1:19" hidden="1" x14ac:dyDescent="0.2">
      <c r="A2625">
        <v>1342</v>
      </c>
      <c r="B2625" t="s">
        <v>4136</v>
      </c>
      <c r="C2625" t="s">
        <v>20</v>
      </c>
      <c r="D2625">
        <v>3.77</v>
      </c>
      <c r="F2625" t="s">
        <v>2017</v>
      </c>
      <c r="G2625" t="s">
        <v>31</v>
      </c>
      <c r="H2625" t="s">
        <v>23</v>
      </c>
      <c r="I2625" t="s">
        <v>4110</v>
      </c>
      <c r="K2625"/>
      <c r="L2625" t="s">
        <v>4137</v>
      </c>
      <c r="M2625" t="s">
        <v>120</v>
      </c>
      <c r="N2625">
        <v>5</v>
      </c>
      <c r="P2625" t="s">
        <v>27</v>
      </c>
      <c r="Q2625" t="s">
        <v>4138</v>
      </c>
      <c r="S2625" t="s">
        <v>29</v>
      </c>
    </row>
    <row r="2626" spans="1:19" hidden="1" x14ac:dyDescent="0.2">
      <c r="A2626" t="s">
        <v>4139</v>
      </c>
      <c r="B2626" t="s">
        <v>4140</v>
      </c>
      <c r="C2626" t="s">
        <v>20</v>
      </c>
      <c r="D2626">
        <v>3.94</v>
      </c>
      <c r="F2626" t="s">
        <v>2017</v>
      </c>
      <c r="G2626" t="s">
        <v>31</v>
      </c>
      <c r="H2626" t="s">
        <v>23</v>
      </c>
      <c r="I2626" t="s">
        <v>4110</v>
      </c>
      <c r="K2626"/>
      <c r="L2626" t="s">
        <v>4141</v>
      </c>
      <c r="M2626" t="s">
        <v>26</v>
      </c>
      <c r="N2626">
        <v>2</v>
      </c>
      <c r="P2626" t="s">
        <v>27</v>
      </c>
      <c r="Q2626" t="s">
        <v>4142</v>
      </c>
      <c r="S2626" t="s">
        <v>29</v>
      </c>
    </row>
    <row r="2627" spans="1:19" hidden="1" x14ac:dyDescent="0.2">
      <c r="A2627" t="s">
        <v>4143</v>
      </c>
      <c r="B2627" t="s">
        <v>4144</v>
      </c>
      <c r="C2627" t="s">
        <v>20</v>
      </c>
      <c r="D2627">
        <v>2</v>
      </c>
      <c r="G2627" t="s">
        <v>567</v>
      </c>
      <c r="H2627" t="s">
        <v>23</v>
      </c>
      <c r="I2627" t="s">
        <v>4097</v>
      </c>
      <c r="K2627"/>
      <c r="L2627" t="s">
        <v>4145</v>
      </c>
      <c r="M2627" t="s">
        <v>26</v>
      </c>
      <c r="N2627">
        <v>2</v>
      </c>
      <c r="P2627" t="s">
        <v>27</v>
      </c>
      <c r="Q2627" t="s">
        <v>4146</v>
      </c>
      <c r="S2627" t="s">
        <v>29</v>
      </c>
    </row>
    <row r="2628" spans="1:19" hidden="1" x14ac:dyDescent="0.2">
      <c r="A2628">
        <v>1344</v>
      </c>
      <c r="B2628" t="s">
        <v>4147</v>
      </c>
      <c r="C2628" t="s">
        <v>20</v>
      </c>
      <c r="D2628">
        <v>11.27</v>
      </c>
      <c r="E2628">
        <v>25</v>
      </c>
      <c r="F2628" t="s">
        <v>2905</v>
      </c>
      <c r="G2628" t="s">
        <v>240</v>
      </c>
      <c r="H2628" t="s">
        <v>46</v>
      </c>
      <c r="I2628" t="s">
        <v>2906</v>
      </c>
      <c r="K2628"/>
      <c r="L2628" t="s">
        <v>4148</v>
      </c>
      <c r="M2628" t="s">
        <v>120</v>
      </c>
      <c r="N2628">
        <v>5</v>
      </c>
      <c r="P2628" t="s">
        <v>27</v>
      </c>
      <c r="Q2628" t="s">
        <v>4149</v>
      </c>
      <c r="S2628" t="s">
        <v>29</v>
      </c>
    </row>
    <row r="2629" spans="1:19" hidden="1" x14ac:dyDescent="0.2">
      <c r="A2629">
        <v>1344</v>
      </c>
      <c r="B2629" t="s">
        <v>4147</v>
      </c>
      <c r="C2629" t="s">
        <v>20</v>
      </c>
      <c r="D2629">
        <v>11.08</v>
      </c>
      <c r="E2629">
        <v>35</v>
      </c>
      <c r="F2629" t="s">
        <v>2905</v>
      </c>
      <c r="G2629" t="s">
        <v>240</v>
      </c>
      <c r="H2629" t="s">
        <v>46</v>
      </c>
      <c r="I2629" t="s">
        <v>2906</v>
      </c>
      <c r="K2629"/>
      <c r="L2629" t="s">
        <v>4148</v>
      </c>
      <c r="M2629" t="s">
        <v>120</v>
      </c>
      <c r="N2629">
        <v>5</v>
      </c>
      <c r="P2629" t="s">
        <v>27</v>
      </c>
      <c r="Q2629" t="s">
        <v>4149</v>
      </c>
      <c r="S2629" t="s">
        <v>29</v>
      </c>
    </row>
    <row r="2630" spans="1:19" hidden="1" x14ac:dyDescent="0.2">
      <c r="A2630">
        <v>1344</v>
      </c>
      <c r="B2630" t="s">
        <v>4147</v>
      </c>
      <c r="C2630" t="s">
        <v>20</v>
      </c>
      <c r="D2630">
        <v>10.96</v>
      </c>
      <c r="E2630">
        <v>25.6</v>
      </c>
      <c r="F2630" t="s">
        <v>506</v>
      </c>
      <c r="G2630" t="s">
        <v>31</v>
      </c>
      <c r="H2630" t="s">
        <v>46</v>
      </c>
      <c r="I2630" t="s">
        <v>3083</v>
      </c>
      <c r="K2630"/>
      <c r="L2630" t="s">
        <v>4148</v>
      </c>
      <c r="M2630" t="s">
        <v>120</v>
      </c>
      <c r="N2630">
        <v>5</v>
      </c>
      <c r="P2630" t="s">
        <v>27</v>
      </c>
      <c r="Q2630" t="s">
        <v>4149</v>
      </c>
      <c r="S2630" t="s">
        <v>29</v>
      </c>
    </row>
    <row r="2631" spans="1:19" hidden="1" x14ac:dyDescent="0.2">
      <c r="A2631">
        <v>1344</v>
      </c>
      <c r="B2631" t="s">
        <v>4147</v>
      </c>
      <c r="C2631" t="s">
        <v>20</v>
      </c>
      <c r="D2631">
        <v>11.1</v>
      </c>
      <c r="F2631" t="s">
        <v>615</v>
      </c>
      <c r="H2631" t="s">
        <v>23</v>
      </c>
      <c r="I2631" t="s">
        <v>126</v>
      </c>
      <c r="K2631"/>
      <c r="L2631" t="s">
        <v>4148</v>
      </c>
      <c r="M2631" t="s">
        <v>120</v>
      </c>
      <c r="N2631">
        <v>5</v>
      </c>
      <c r="P2631" t="s">
        <v>27</v>
      </c>
      <c r="Q2631" t="s">
        <v>4149</v>
      </c>
      <c r="S2631" t="s">
        <v>29</v>
      </c>
    </row>
    <row r="2632" spans="1:19" hidden="1" x14ac:dyDescent="0.2">
      <c r="A2632">
        <v>1344</v>
      </c>
      <c r="B2632" t="s">
        <v>4147</v>
      </c>
      <c r="C2632" t="s">
        <v>20</v>
      </c>
      <c r="D2632">
        <v>11.22</v>
      </c>
      <c r="F2632" t="s">
        <v>615</v>
      </c>
      <c r="H2632" t="s">
        <v>23</v>
      </c>
      <c r="I2632" t="s">
        <v>656</v>
      </c>
      <c r="K2632"/>
      <c r="L2632" t="s">
        <v>4148</v>
      </c>
      <c r="M2632" t="s">
        <v>120</v>
      </c>
      <c r="N2632">
        <v>5</v>
      </c>
      <c r="P2632" t="s">
        <v>27</v>
      </c>
      <c r="Q2632" t="s">
        <v>4149</v>
      </c>
      <c r="S2632" t="s">
        <v>29</v>
      </c>
    </row>
    <row r="2633" spans="1:19" hidden="1" x14ac:dyDescent="0.2">
      <c r="A2633">
        <v>1344</v>
      </c>
      <c r="B2633" t="s">
        <v>4147</v>
      </c>
      <c r="C2633" t="s">
        <v>48</v>
      </c>
      <c r="D2633">
        <v>2.89</v>
      </c>
      <c r="F2633" t="s">
        <v>3154</v>
      </c>
      <c r="G2633" t="s">
        <v>3160</v>
      </c>
      <c r="H2633" t="s">
        <v>23</v>
      </c>
      <c r="I2633" t="s">
        <v>3161</v>
      </c>
      <c r="K2633"/>
      <c r="L2633" t="s">
        <v>4148</v>
      </c>
      <c r="M2633" t="s">
        <v>120</v>
      </c>
      <c r="N2633">
        <v>5</v>
      </c>
      <c r="P2633" t="s">
        <v>27</v>
      </c>
      <c r="Q2633" t="s">
        <v>4149</v>
      </c>
      <c r="S2633" t="s">
        <v>50</v>
      </c>
    </row>
    <row r="2634" spans="1:19" hidden="1" x14ac:dyDescent="0.2">
      <c r="A2634">
        <v>1345</v>
      </c>
      <c r="B2634" t="s">
        <v>4150</v>
      </c>
      <c r="C2634" t="s">
        <v>20</v>
      </c>
      <c r="D2634">
        <v>5.9</v>
      </c>
      <c r="F2634" t="s">
        <v>615</v>
      </c>
      <c r="G2634" t="s">
        <v>55</v>
      </c>
      <c r="H2634" t="s">
        <v>23</v>
      </c>
      <c r="I2634" t="s">
        <v>4151</v>
      </c>
      <c r="K2634"/>
      <c r="L2634" t="s">
        <v>4152</v>
      </c>
      <c r="M2634" t="s">
        <v>26</v>
      </c>
      <c r="N2634">
        <v>2</v>
      </c>
      <c r="P2634" t="s">
        <v>27</v>
      </c>
      <c r="Q2634" t="s">
        <v>4153</v>
      </c>
      <c r="S2634" t="s">
        <v>29</v>
      </c>
    </row>
    <row r="2635" spans="1:19" hidden="1" x14ac:dyDescent="0.2">
      <c r="A2635">
        <v>1345</v>
      </c>
      <c r="B2635" t="s">
        <v>4150</v>
      </c>
      <c r="C2635" t="s">
        <v>73</v>
      </c>
      <c r="D2635">
        <v>9</v>
      </c>
      <c r="F2635" t="s">
        <v>615</v>
      </c>
      <c r="G2635" t="s">
        <v>55</v>
      </c>
      <c r="H2635" t="s">
        <v>23</v>
      </c>
      <c r="I2635" t="s">
        <v>4151</v>
      </c>
      <c r="K2635"/>
      <c r="L2635" t="s">
        <v>4152</v>
      </c>
      <c r="M2635" t="s">
        <v>26</v>
      </c>
      <c r="N2635">
        <v>2</v>
      </c>
      <c r="P2635" t="s">
        <v>27</v>
      </c>
      <c r="Q2635" t="s">
        <v>4153</v>
      </c>
      <c r="S2635" t="s">
        <v>29</v>
      </c>
    </row>
    <row r="2636" spans="1:19" hidden="1" x14ac:dyDescent="0.2">
      <c r="A2636">
        <v>1347</v>
      </c>
      <c r="B2636" t="s">
        <v>4154</v>
      </c>
      <c r="C2636" t="s">
        <v>48</v>
      </c>
      <c r="D2636">
        <v>4.49</v>
      </c>
      <c r="F2636" t="s">
        <v>3154</v>
      </c>
      <c r="G2636" t="s">
        <v>3160</v>
      </c>
      <c r="H2636" t="s">
        <v>23</v>
      </c>
      <c r="I2636" t="s">
        <v>3161</v>
      </c>
      <c r="K2636"/>
      <c r="L2636" t="s">
        <v>4155</v>
      </c>
      <c r="M2636" t="s">
        <v>120</v>
      </c>
      <c r="N2636">
        <v>5</v>
      </c>
      <c r="P2636" t="s">
        <v>27</v>
      </c>
      <c r="Q2636" t="s">
        <v>4156</v>
      </c>
      <c r="S2636" t="s">
        <v>50</v>
      </c>
    </row>
    <row r="2637" spans="1:19" hidden="1" x14ac:dyDescent="0.2">
      <c r="A2637">
        <v>1348</v>
      </c>
      <c r="B2637" t="s">
        <v>4157</v>
      </c>
      <c r="C2637" t="s">
        <v>20</v>
      </c>
      <c r="D2637">
        <v>10.31</v>
      </c>
      <c r="E2637">
        <v>25</v>
      </c>
      <c r="F2637" t="s">
        <v>62</v>
      </c>
      <c r="G2637" t="s">
        <v>555</v>
      </c>
      <c r="H2637" t="s">
        <v>46</v>
      </c>
      <c r="I2637" t="s">
        <v>4158</v>
      </c>
      <c r="K2637"/>
      <c r="L2637" t="s">
        <v>4159</v>
      </c>
      <c r="M2637" t="s">
        <v>26</v>
      </c>
      <c r="N2637">
        <v>2</v>
      </c>
      <c r="P2637" t="s">
        <v>27</v>
      </c>
      <c r="Q2637" t="s">
        <v>4160</v>
      </c>
      <c r="S2637" t="s">
        <v>29</v>
      </c>
    </row>
    <row r="2638" spans="1:19" hidden="1" x14ac:dyDescent="0.2">
      <c r="A2638">
        <v>1349</v>
      </c>
      <c r="B2638" t="s">
        <v>4161</v>
      </c>
      <c r="C2638" t="s">
        <v>48</v>
      </c>
      <c r="D2638">
        <v>3.64</v>
      </c>
      <c r="F2638" t="s">
        <v>3154</v>
      </c>
      <c r="G2638" t="s">
        <v>3160</v>
      </c>
      <c r="H2638" t="s">
        <v>23</v>
      </c>
      <c r="I2638" t="s">
        <v>3161</v>
      </c>
      <c r="K2638"/>
      <c r="L2638" t="s">
        <v>4162</v>
      </c>
      <c r="M2638" t="s">
        <v>26</v>
      </c>
      <c r="N2638">
        <v>2</v>
      </c>
      <c r="P2638" t="s">
        <v>27</v>
      </c>
      <c r="Q2638" t="s">
        <v>4163</v>
      </c>
      <c r="S2638" t="s">
        <v>50</v>
      </c>
    </row>
    <row r="2639" spans="1:19" hidden="1" x14ac:dyDescent="0.2">
      <c r="A2639">
        <v>1350</v>
      </c>
      <c r="B2639" t="s">
        <v>4164</v>
      </c>
      <c r="C2639" t="s">
        <v>20</v>
      </c>
      <c r="D2639">
        <v>10.61</v>
      </c>
      <c r="E2639">
        <v>27</v>
      </c>
      <c r="F2639" t="s">
        <v>62</v>
      </c>
      <c r="G2639" t="s">
        <v>63</v>
      </c>
      <c r="H2639" t="s">
        <v>46</v>
      </c>
      <c r="I2639" t="s">
        <v>914</v>
      </c>
      <c r="K2639"/>
      <c r="L2639" t="s">
        <v>4165</v>
      </c>
      <c r="M2639" t="s">
        <v>26</v>
      </c>
      <c r="N2639">
        <v>2</v>
      </c>
      <c r="P2639" t="s">
        <v>27</v>
      </c>
      <c r="Q2639" t="s">
        <v>4166</v>
      </c>
      <c r="S2639" t="s">
        <v>29</v>
      </c>
    </row>
    <row r="2640" spans="1:19" hidden="1" x14ac:dyDescent="0.2">
      <c r="A2640">
        <v>1351</v>
      </c>
      <c r="B2640" t="s">
        <v>4167</v>
      </c>
      <c r="C2640" t="s">
        <v>20</v>
      </c>
      <c r="D2640">
        <v>10.199999999999999</v>
      </c>
      <c r="E2640">
        <v>25</v>
      </c>
      <c r="F2640" t="s">
        <v>62</v>
      </c>
      <c r="G2640" t="s">
        <v>63</v>
      </c>
      <c r="H2640" t="s">
        <v>46</v>
      </c>
      <c r="I2640" t="s">
        <v>914</v>
      </c>
      <c r="K2640"/>
      <c r="L2640" t="s">
        <v>4168</v>
      </c>
      <c r="M2640" t="s">
        <v>26</v>
      </c>
      <c r="N2640">
        <v>2</v>
      </c>
      <c r="P2640" t="s">
        <v>27</v>
      </c>
      <c r="Q2640" t="s">
        <v>4169</v>
      </c>
      <c r="S2640" t="s">
        <v>29</v>
      </c>
    </row>
    <row r="2641" spans="1:19" hidden="1" x14ac:dyDescent="0.2">
      <c r="A2641">
        <v>1351</v>
      </c>
      <c r="B2641" t="s">
        <v>4167</v>
      </c>
      <c r="C2641" t="s">
        <v>48</v>
      </c>
      <c r="D2641">
        <v>4.22</v>
      </c>
      <c r="F2641" t="s">
        <v>3154</v>
      </c>
      <c r="G2641" t="s">
        <v>22</v>
      </c>
      <c r="H2641" t="s">
        <v>23</v>
      </c>
      <c r="I2641" t="s">
        <v>4170</v>
      </c>
      <c r="K2641"/>
      <c r="L2641" t="s">
        <v>4168</v>
      </c>
      <c r="M2641" t="s">
        <v>26</v>
      </c>
      <c r="N2641">
        <v>2</v>
      </c>
      <c r="P2641" t="s">
        <v>27</v>
      </c>
      <c r="Q2641" t="s">
        <v>4169</v>
      </c>
      <c r="S2641" t="s">
        <v>50</v>
      </c>
    </row>
    <row r="2642" spans="1:19" hidden="1" x14ac:dyDescent="0.2">
      <c r="A2642">
        <v>1352</v>
      </c>
      <c r="B2642" t="s">
        <v>4171</v>
      </c>
      <c r="C2642" t="s">
        <v>20</v>
      </c>
      <c r="D2642">
        <v>8.82</v>
      </c>
      <c r="E2642" t="s">
        <v>363</v>
      </c>
      <c r="F2642" t="s">
        <v>4172</v>
      </c>
      <c r="G2642" t="s">
        <v>55</v>
      </c>
      <c r="H2642" t="s">
        <v>23</v>
      </c>
      <c r="I2642" t="s">
        <v>257</v>
      </c>
      <c r="K2642"/>
      <c r="L2642" t="s">
        <v>4173</v>
      </c>
      <c r="M2642" t="s">
        <v>26</v>
      </c>
      <c r="N2642">
        <v>2</v>
      </c>
      <c r="P2642" t="s">
        <v>27</v>
      </c>
      <c r="Q2642" t="s">
        <v>4174</v>
      </c>
      <c r="S2642" t="s">
        <v>29</v>
      </c>
    </row>
    <row r="2643" spans="1:19" hidden="1" x14ac:dyDescent="0.2">
      <c r="A2643">
        <v>1354</v>
      </c>
      <c r="B2643" t="s">
        <v>4175</v>
      </c>
      <c r="C2643" t="s">
        <v>20</v>
      </c>
      <c r="D2643">
        <v>4.8</v>
      </c>
      <c r="F2643" t="s">
        <v>866</v>
      </c>
      <c r="H2643" t="s">
        <v>23</v>
      </c>
      <c r="I2643" t="s">
        <v>126</v>
      </c>
      <c r="K2643"/>
      <c r="L2643" t="s">
        <v>4176</v>
      </c>
      <c r="M2643" t="s">
        <v>26</v>
      </c>
      <c r="N2643">
        <v>2</v>
      </c>
      <c r="P2643" t="s">
        <v>27</v>
      </c>
      <c r="Q2643" t="s">
        <v>4177</v>
      </c>
      <c r="S2643" t="s">
        <v>29</v>
      </c>
    </row>
    <row r="2644" spans="1:19" hidden="1" x14ac:dyDescent="0.2">
      <c r="A2644">
        <v>1355</v>
      </c>
      <c r="B2644" t="s">
        <v>4178</v>
      </c>
      <c r="C2644" t="s">
        <v>48</v>
      </c>
      <c r="D2644">
        <v>3.3</v>
      </c>
      <c r="F2644" t="s">
        <v>3154</v>
      </c>
      <c r="G2644" t="s">
        <v>3160</v>
      </c>
      <c r="H2644" t="s">
        <v>23</v>
      </c>
      <c r="I2644" t="s">
        <v>3161</v>
      </c>
      <c r="K2644"/>
      <c r="L2644" t="s">
        <v>4179</v>
      </c>
      <c r="M2644" t="s">
        <v>120</v>
      </c>
      <c r="N2644">
        <v>5</v>
      </c>
      <c r="P2644" t="s">
        <v>27</v>
      </c>
      <c r="Q2644" t="s">
        <v>4180</v>
      </c>
      <c r="S2644" t="s">
        <v>50</v>
      </c>
    </row>
    <row r="2645" spans="1:19" hidden="1" x14ac:dyDescent="0.2">
      <c r="A2645">
        <v>1356</v>
      </c>
      <c r="B2645" t="s">
        <v>4181</v>
      </c>
      <c r="C2645" t="s">
        <v>20</v>
      </c>
      <c r="D2645">
        <v>10.76</v>
      </c>
      <c r="E2645">
        <v>25</v>
      </c>
      <c r="F2645" t="s">
        <v>62</v>
      </c>
      <c r="G2645" t="s">
        <v>555</v>
      </c>
      <c r="H2645" t="s">
        <v>46</v>
      </c>
      <c r="I2645" t="s">
        <v>4158</v>
      </c>
      <c r="K2645"/>
      <c r="L2645" t="s">
        <v>4182</v>
      </c>
      <c r="M2645" t="s">
        <v>771</v>
      </c>
      <c r="N2645">
        <v>4</v>
      </c>
      <c r="P2645" t="s">
        <v>27</v>
      </c>
      <c r="Q2645" t="s">
        <v>4183</v>
      </c>
      <c r="S2645" t="s">
        <v>29</v>
      </c>
    </row>
    <row r="2646" spans="1:19" hidden="1" x14ac:dyDescent="0.2">
      <c r="A2646">
        <v>1357</v>
      </c>
      <c r="B2646" t="s">
        <v>4184</v>
      </c>
      <c r="C2646" t="s">
        <v>20</v>
      </c>
      <c r="D2646">
        <v>10.199999999999999</v>
      </c>
      <c r="E2646">
        <v>26</v>
      </c>
      <c r="F2646" t="s">
        <v>62</v>
      </c>
      <c r="G2646" t="s">
        <v>63</v>
      </c>
      <c r="H2646" t="s">
        <v>46</v>
      </c>
      <c r="I2646" t="s">
        <v>914</v>
      </c>
      <c r="K2646"/>
      <c r="L2646" t="s">
        <v>4185</v>
      </c>
      <c r="M2646" t="s">
        <v>26</v>
      </c>
      <c r="N2646">
        <v>2</v>
      </c>
      <c r="P2646" t="s">
        <v>27</v>
      </c>
      <c r="Q2646" t="s">
        <v>4186</v>
      </c>
      <c r="S2646" t="s">
        <v>29</v>
      </c>
    </row>
    <row r="2647" spans="1:19" hidden="1" x14ac:dyDescent="0.2">
      <c r="A2647">
        <v>1357</v>
      </c>
      <c r="B2647" t="s">
        <v>4184</v>
      </c>
      <c r="C2647" t="s">
        <v>48</v>
      </c>
      <c r="D2647">
        <v>4.22</v>
      </c>
      <c r="F2647" t="s">
        <v>3154</v>
      </c>
      <c r="G2647" t="s">
        <v>555</v>
      </c>
      <c r="H2647" t="s">
        <v>23</v>
      </c>
      <c r="I2647" t="s">
        <v>4170</v>
      </c>
      <c r="K2647"/>
      <c r="L2647" t="s">
        <v>4185</v>
      </c>
      <c r="M2647" t="s">
        <v>26</v>
      </c>
      <c r="N2647">
        <v>2</v>
      </c>
      <c r="P2647" t="s">
        <v>27</v>
      </c>
      <c r="Q2647" t="s">
        <v>4186</v>
      </c>
      <c r="S2647" t="s">
        <v>50</v>
      </c>
    </row>
    <row r="2648" spans="1:19" hidden="1" x14ac:dyDescent="0.2">
      <c r="A2648">
        <v>1359</v>
      </c>
      <c r="B2648" t="s">
        <v>4187</v>
      </c>
      <c r="C2648" t="s">
        <v>48</v>
      </c>
      <c r="D2648">
        <v>3.57</v>
      </c>
      <c r="F2648" t="s">
        <v>3154</v>
      </c>
      <c r="G2648" t="s">
        <v>3160</v>
      </c>
      <c r="H2648" t="s">
        <v>23</v>
      </c>
      <c r="I2648" t="s">
        <v>3161</v>
      </c>
      <c r="K2648"/>
      <c r="L2648" t="s">
        <v>4188</v>
      </c>
      <c r="M2648" t="s">
        <v>771</v>
      </c>
      <c r="N2648">
        <v>4</v>
      </c>
      <c r="P2648" t="s">
        <v>27</v>
      </c>
      <c r="Q2648" t="s">
        <v>4189</v>
      </c>
      <c r="S2648" t="s">
        <v>50</v>
      </c>
    </row>
    <row r="2649" spans="1:19" hidden="1" x14ac:dyDescent="0.2">
      <c r="A2649">
        <v>1360</v>
      </c>
      <c r="B2649" t="s">
        <v>4190</v>
      </c>
      <c r="C2649" t="s">
        <v>20</v>
      </c>
      <c r="D2649">
        <v>10.56</v>
      </c>
      <c r="E2649">
        <v>27</v>
      </c>
      <c r="F2649" t="s">
        <v>62</v>
      </c>
      <c r="G2649" t="s">
        <v>63</v>
      </c>
      <c r="H2649" t="s">
        <v>46</v>
      </c>
      <c r="I2649" t="s">
        <v>914</v>
      </c>
      <c r="K2649"/>
      <c r="L2649" t="s">
        <v>4191</v>
      </c>
      <c r="M2649" t="s">
        <v>26</v>
      </c>
      <c r="N2649">
        <v>2</v>
      </c>
      <c r="P2649" t="s">
        <v>27</v>
      </c>
      <c r="Q2649" t="s">
        <v>4192</v>
      </c>
      <c r="S2649" t="s">
        <v>29</v>
      </c>
    </row>
    <row r="2650" spans="1:19" hidden="1" x14ac:dyDescent="0.2">
      <c r="A2650">
        <v>1361</v>
      </c>
      <c r="B2650" t="s">
        <v>4193</v>
      </c>
      <c r="C2650" t="s">
        <v>48</v>
      </c>
      <c r="D2650">
        <v>4.22</v>
      </c>
      <c r="F2650" t="s">
        <v>3154</v>
      </c>
      <c r="G2650" t="s">
        <v>555</v>
      </c>
      <c r="H2650" t="s">
        <v>23</v>
      </c>
      <c r="I2650" t="s">
        <v>4170</v>
      </c>
      <c r="K2650"/>
      <c r="L2650" t="s">
        <v>4194</v>
      </c>
      <c r="M2650" t="s">
        <v>120</v>
      </c>
      <c r="N2650">
        <v>5</v>
      </c>
      <c r="P2650" t="s">
        <v>27</v>
      </c>
      <c r="Q2650" t="s">
        <v>4195</v>
      </c>
      <c r="S2650" t="s">
        <v>50</v>
      </c>
    </row>
    <row r="2651" spans="1:19" hidden="1" x14ac:dyDescent="0.2">
      <c r="A2651">
        <v>1363</v>
      </c>
      <c r="B2651" t="s">
        <v>4196</v>
      </c>
      <c r="C2651" t="s">
        <v>48</v>
      </c>
      <c r="D2651">
        <v>5.0999999999999996</v>
      </c>
      <c r="F2651" t="s">
        <v>3154</v>
      </c>
      <c r="G2651" t="s">
        <v>555</v>
      </c>
      <c r="H2651" t="s">
        <v>23</v>
      </c>
      <c r="I2651" t="s">
        <v>4170</v>
      </c>
      <c r="K2651"/>
      <c r="L2651" t="s">
        <v>4197</v>
      </c>
      <c r="M2651" t="s">
        <v>26</v>
      </c>
      <c r="N2651">
        <v>2</v>
      </c>
      <c r="P2651" t="s">
        <v>27</v>
      </c>
      <c r="Q2651" t="s">
        <v>4198</v>
      </c>
      <c r="S2651" t="s">
        <v>50</v>
      </c>
    </row>
    <row r="2652" spans="1:19" hidden="1" x14ac:dyDescent="0.2">
      <c r="A2652">
        <v>1364</v>
      </c>
      <c r="B2652" t="s">
        <v>4199</v>
      </c>
      <c r="C2652" t="s">
        <v>20</v>
      </c>
      <c r="D2652">
        <v>10.32</v>
      </c>
      <c r="E2652">
        <v>25</v>
      </c>
      <c r="F2652" t="s">
        <v>62</v>
      </c>
      <c r="G2652" t="s">
        <v>555</v>
      </c>
      <c r="H2652" t="s">
        <v>46</v>
      </c>
      <c r="I2652" t="s">
        <v>914</v>
      </c>
      <c r="K2652"/>
      <c r="L2652" t="s">
        <v>4200</v>
      </c>
      <c r="M2652" t="s">
        <v>120</v>
      </c>
      <c r="N2652">
        <v>5</v>
      </c>
      <c r="P2652" t="s">
        <v>27</v>
      </c>
      <c r="Q2652" t="s">
        <v>4201</v>
      </c>
      <c r="S2652" t="s">
        <v>29</v>
      </c>
    </row>
    <row r="2653" spans="1:19" hidden="1" x14ac:dyDescent="0.2">
      <c r="A2653">
        <v>1364</v>
      </c>
      <c r="B2653" t="s">
        <v>4199</v>
      </c>
      <c r="C2653" t="s">
        <v>20</v>
      </c>
      <c r="D2653">
        <v>10.46</v>
      </c>
      <c r="E2653">
        <v>25</v>
      </c>
      <c r="F2653" t="s">
        <v>2905</v>
      </c>
      <c r="G2653" t="s">
        <v>55</v>
      </c>
      <c r="H2653" t="s">
        <v>46</v>
      </c>
      <c r="I2653" t="s">
        <v>2906</v>
      </c>
      <c r="K2653"/>
      <c r="L2653" t="s">
        <v>4200</v>
      </c>
      <c r="M2653" t="s">
        <v>120</v>
      </c>
      <c r="N2653">
        <v>5</v>
      </c>
      <c r="P2653" t="s">
        <v>27</v>
      </c>
      <c r="Q2653" t="s">
        <v>4201</v>
      </c>
      <c r="S2653" t="s">
        <v>29</v>
      </c>
    </row>
    <row r="2654" spans="1:19" hidden="1" x14ac:dyDescent="0.2">
      <c r="A2654">
        <v>1364</v>
      </c>
      <c r="B2654" t="s">
        <v>4199</v>
      </c>
      <c r="C2654" t="s">
        <v>48</v>
      </c>
      <c r="D2654">
        <v>3.82</v>
      </c>
      <c r="F2654" t="s">
        <v>3154</v>
      </c>
      <c r="G2654" t="s">
        <v>555</v>
      </c>
      <c r="H2654" t="s">
        <v>23</v>
      </c>
      <c r="I2654" t="s">
        <v>4170</v>
      </c>
      <c r="K2654"/>
      <c r="L2654" t="s">
        <v>4200</v>
      </c>
      <c r="M2654" t="s">
        <v>120</v>
      </c>
      <c r="N2654">
        <v>5</v>
      </c>
      <c r="P2654" t="s">
        <v>27</v>
      </c>
      <c r="Q2654" t="s">
        <v>4201</v>
      </c>
      <c r="S2654" t="s">
        <v>50</v>
      </c>
    </row>
    <row r="2655" spans="1:19" hidden="1" x14ac:dyDescent="0.2">
      <c r="A2655">
        <v>1365</v>
      </c>
      <c r="B2655" t="s">
        <v>4202</v>
      </c>
      <c r="C2655" t="s">
        <v>48</v>
      </c>
      <c r="D2655">
        <v>5.2</v>
      </c>
      <c r="F2655" t="s">
        <v>3154</v>
      </c>
      <c r="G2655" t="s">
        <v>555</v>
      </c>
      <c r="H2655" t="s">
        <v>23</v>
      </c>
      <c r="I2655" t="s">
        <v>4170</v>
      </c>
      <c r="K2655"/>
      <c r="L2655" t="s">
        <v>4203</v>
      </c>
      <c r="M2655" t="s">
        <v>26</v>
      </c>
      <c r="N2655">
        <v>2</v>
      </c>
      <c r="P2655" t="s">
        <v>27</v>
      </c>
      <c r="Q2655" t="s">
        <v>4204</v>
      </c>
      <c r="S2655" t="s">
        <v>50</v>
      </c>
    </row>
    <row r="2656" spans="1:19" hidden="1" x14ac:dyDescent="0.2">
      <c r="A2656">
        <v>1366</v>
      </c>
      <c r="B2656" t="s">
        <v>4205</v>
      </c>
      <c r="C2656" t="s">
        <v>48</v>
      </c>
      <c r="D2656">
        <v>4.22</v>
      </c>
      <c r="F2656" t="s">
        <v>3154</v>
      </c>
      <c r="G2656" t="s">
        <v>555</v>
      </c>
      <c r="H2656" t="s">
        <v>23</v>
      </c>
      <c r="I2656" t="s">
        <v>4170</v>
      </c>
      <c r="K2656"/>
      <c r="L2656" t="s">
        <v>4206</v>
      </c>
      <c r="M2656" t="s">
        <v>26</v>
      </c>
      <c r="N2656">
        <v>2</v>
      </c>
      <c r="P2656" t="s">
        <v>27</v>
      </c>
      <c r="Q2656" t="s">
        <v>4207</v>
      </c>
      <c r="S2656" t="s">
        <v>50</v>
      </c>
    </row>
    <row r="2657" spans="1:19" hidden="1" x14ac:dyDescent="0.2">
      <c r="A2657">
        <v>1367</v>
      </c>
      <c r="B2657" t="s">
        <v>4208</v>
      </c>
      <c r="C2657" t="s">
        <v>20</v>
      </c>
      <c r="D2657">
        <v>8.1300000000000008</v>
      </c>
      <c r="E2657">
        <v>0</v>
      </c>
      <c r="F2657" t="s">
        <v>4209</v>
      </c>
      <c r="G2657" t="s">
        <v>55</v>
      </c>
      <c r="H2657" t="s">
        <v>46</v>
      </c>
      <c r="I2657" t="s">
        <v>4210</v>
      </c>
      <c r="K2657" s="1" t="s">
        <v>4211</v>
      </c>
      <c r="L2657" t="s">
        <v>4212</v>
      </c>
      <c r="M2657" t="s">
        <v>771</v>
      </c>
      <c r="N2657">
        <v>4</v>
      </c>
      <c r="P2657" t="s">
        <v>27</v>
      </c>
      <c r="Q2657" t="s">
        <v>4213</v>
      </c>
      <c r="S2657" t="s">
        <v>29</v>
      </c>
    </row>
    <row r="2658" spans="1:19" hidden="1" x14ac:dyDescent="0.2">
      <c r="A2658">
        <v>1367</v>
      </c>
      <c r="B2658" t="s">
        <v>4208</v>
      </c>
      <c r="C2658" t="s">
        <v>73</v>
      </c>
      <c r="D2658">
        <v>3.55</v>
      </c>
      <c r="E2658">
        <v>0</v>
      </c>
      <c r="F2658" t="s">
        <v>4214</v>
      </c>
      <c r="G2658" t="s">
        <v>55</v>
      </c>
      <c r="H2658" t="s">
        <v>23</v>
      </c>
      <c r="I2658" t="s">
        <v>4210</v>
      </c>
      <c r="K2658" s="1" t="s">
        <v>4211</v>
      </c>
      <c r="L2658" t="s">
        <v>4212</v>
      </c>
      <c r="M2658" t="s">
        <v>771</v>
      </c>
      <c r="N2658">
        <v>4</v>
      </c>
      <c r="P2658" t="s">
        <v>27</v>
      </c>
      <c r="Q2658" t="s">
        <v>4213</v>
      </c>
      <c r="S2658" t="s">
        <v>29</v>
      </c>
    </row>
    <row r="2659" spans="1:19" hidden="1" x14ac:dyDescent="0.2">
      <c r="A2659">
        <v>1367</v>
      </c>
      <c r="B2659" t="s">
        <v>4208</v>
      </c>
      <c r="C2659" t="s">
        <v>20</v>
      </c>
      <c r="D2659">
        <v>7.94</v>
      </c>
      <c r="E2659">
        <v>25</v>
      </c>
      <c r="F2659" t="s">
        <v>4209</v>
      </c>
      <c r="G2659" t="s">
        <v>55</v>
      </c>
      <c r="H2659" t="s">
        <v>46</v>
      </c>
      <c r="I2659" t="s">
        <v>4210</v>
      </c>
      <c r="K2659" s="1" t="s">
        <v>4211</v>
      </c>
      <c r="L2659" t="s">
        <v>4212</v>
      </c>
      <c r="M2659" t="s">
        <v>771</v>
      </c>
      <c r="N2659">
        <v>4</v>
      </c>
      <c r="P2659" t="s">
        <v>27</v>
      </c>
      <c r="Q2659" t="s">
        <v>4213</v>
      </c>
      <c r="S2659" t="s">
        <v>29</v>
      </c>
    </row>
    <row r="2660" spans="1:19" hidden="1" x14ac:dyDescent="0.2">
      <c r="A2660">
        <v>1367</v>
      </c>
      <c r="B2660" t="s">
        <v>4208</v>
      </c>
      <c r="C2660" t="s">
        <v>73</v>
      </c>
      <c r="D2660">
        <v>3.41</v>
      </c>
      <c r="E2660">
        <v>25</v>
      </c>
      <c r="F2660" t="s">
        <v>4214</v>
      </c>
      <c r="G2660" t="s">
        <v>55</v>
      </c>
      <c r="H2660" t="s">
        <v>23</v>
      </c>
      <c r="I2660" t="s">
        <v>4210</v>
      </c>
      <c r="K2660" s="1" t="s">
        <v>4211</v>
      </c>
      <c r="L2660" t="s">
        <v>4212</v>
      </c>
      <c r="M2660" t="s">
        <v>771</v>
      </c>
      <c r="N2660">
        <v>4</v>
      </c>
      <c r="P2660" t="s">
        <v>27</v>
      </c>
      <c r="Q2660" t="s">
        <v>4213</v>
      </c>
      <c r="S2660" t="s">
        <v>29</v>
      </c>
    </row>
    <row r="2661" spans="1:19" hidden="1" x14ac:dyDescent="0.2">
      <c r="A2661">
        <v>1367</v>
      </c>
      <c r="B2661" t="s">
        <v>4208</v>
      </c>
      <c r="C2661" t="s">
        <v>20</v>
      </c>
      <c r="D2661">
        <v>7.65</v>
      </c>
      <c r="E2661">
        <v>40</v>
      </c>
      <c r="F2661" t="s">
        <v>4209</v>
      </c>
      <c r="G2661" t="s">
        <v>55</v>
      </c>
      <c r="H2661" t="s">
        <v>46</v>
      </c>
      <c r="I2661" t="s">
        <v>4210</v>
      </c>
      <c r="K2661" s="1" t="s">
        <v>4211</v>
      </c>
      <c r="L2661" t="s">
        <v>4212</v>
      </c>
      <c r="M2661" t="s">
        <v>771</v>
      </c>
      <c r="N2661">
        <v>4</v>
      </c>
      <c r="P2661" t="s">
        <v>27</v>
      </c>
      <c r="Q2661" t="s">
        <v>4213</v>
      </c>
      <c r="S2661" t="s">
        <v>29</v>
      </c>
    </row>
    <row r="2662" spans="1:19" hidden="1" x14ac:dyDescent="0.2">
      <c r="A2662">
        <v>1367</v>
      </c>
      <c r="B2662" t="s">
        <v>4208</v>
      </c>
      <c r="C2662" t="s">
        <v>73</v>
      </c>
      <c r="D2662">
        <v>3.22</v>
      </c>
      <c r="E2662">
        <v>40</v>
      </c>
      <c r="F2662" t="s">
        <v>4214</v>
      </c>
      <c r="G2662" t="s">
        <v>55</v>
      </c>
      <c r="H2662" t="s">
        <v>23</v>
      </c>
      <c r="I2662" t="s">
        <v>4210</v>
      </c>
      <c r="K2662" s="1" t="s">
        <v>4211</v>
      </c>
      <c r="L2662" t="s">
        <v>4212</v>
      </c>
      <c r="M2662" t="s">
        <v>771</v>
      </c>
      <c r="N2662">
        <v>4</v>
      </c>
      <c r="P2662" t="s">
        <v>27</v>
      </c>
      <c r="Q2662" t="s">
        <v>4213</v>
      </c>
      <c r="S2662" t="s">
        <v>29</v>
      </c>
    </row>
    <row r="2663" spans="1:19" hidden="1" x14ac:dyDescent="0.2">
      <c r="A2663">
        <v>1367</v>
      </c>
      <c r="B2663" t="s">
        <v>4208</v>
      </c>
      <c r="C2663" t="s">
        <v>48</v>
      </c>
      <c r="D2663">
        <v>6.05</v>
      </c>
      <c r="F2663" t="s">
        <v>3154</v>
      </c>
      <c r="G2663" t="s">
        <v>3160</v>
      </c>
      <c r="H2663" t="s">
        <v>23</v>
      </c>
      <c r="I2663" t="s">
        <v>3161</v>
      </c>
      <c r="K2663" s="1" t="s">
        <v>4211</v>
      </c>
      <c r="L2663" t="s">
        <v>4212</v>
      </c>
      <c r="M2663" t="s">
        <v>771</v>
      </c>
      <c r="N2663">
        <v>4</v>
      </c>
      <c r="P2663" t="s">
        <v>27</v>
      </c>
      <c r="Q2663" t="s">
        <v>4213</v>
      </c>
      <c r="S2663" t="s">
        <v>50</v>
      </c>
    </row>
    <row r="2664" spans="1:19" hidden="1" x14ac:dyDescent="0.2">
      <c r="A2664">
        <v>1367</v>
      </c>
      <c r="B2664" t="s">
        <v>4208</v>
      </c>
      <c r="C2664" t="s">
        <v>20</v>
      </c>
      <c r="D2664">
        <v>8.0399999999999991</v>
      </c>
      <c r="E2664">
        <v>15</v>
      </c>
      <c r="F2664" t="s">
        <v>4215</v>
      </c>
      <c r="G2664" t="s">
        <v>567</v>
      </c>
      <c r="H2664" t="s">
        <v>23</v>
      </c>
      <c r="I2664" t="s">
        <v>3034</v>
      </c>
      <c r="K2664" s="1" t="s">
        <v>4211</v>
      </c>
      <c r="L2664" t="s">
        <v>4212</v>
      </c>
      <c r="M2664" t="s">
        <v>771</v>
      </c>
      <c r="N2664">
        <v>4</v>
      </c>
      <c r="P2664" t="s">
        <v>27</v>
      </c>
      <c r="Q2664" t="s">
        <v>4213</v>
      </c>
      <c r="S2664" t="s">
        <v>29</v>
      </c>
    </row>
    <row r="2665" spans="1:19" hidden="1" x14ac:dyDescent="0.2">
      <c r="A2665">
        <v>1367</v>
      </c>
      <c r="B2665" t="s">
        <v>4208</v>
      </c>
      <c r="C2665" t="s">
        <v>73</v>
      </c>
      <c r="D2665">
        <v>3.24</v>
      </c>
      <c r="E2665">
        <v>15</v>
      </c>
      <c r="F2665" t="s">
        <v>4215</v>
      </c>
      <c r="G2665" t="s">
        <v>567</v>
      </c>
      <c r="H2665" t="s">
        <v>23</v>
      </c>
      <c r="I2665" t="s">
        <v>3034</v>
      </c>
      <c r="K2665" s="1" t="s">
        <v>4211</v>
      </c>
      <c r="L2665" t="s">
        <v>4212</v>
      </c>
      <c r="M2665" t="s">
        <v>771</v>
      </c>
      <c r="N2665">
        <v>4</v>
      </c>
      <c r="P2665" t="s">
        <v>27</v>
      </c>
      <c r="Q2665" t="s">
        <v>4213</v>
      </c>
      <c r="S2665" t="s">
        <v>29</v>
      </c>
    </row>
    <row r="2666" spans="1:19" hidden="1" x14ac:dyDescent="0.2">
      <c r="A2666">
        <v>1367</v>
      </c>
      <c r="B2666" t="s">
        <v>4208</v>
      </c>
      <c r="C2666" t="s">
        <v>20</v>
      </c>
      <c r="D2666">
        <v>7.37</v>
      </c>
      <c r="E2666" t="s">
        <v>1636</v>
      </c>
      <c r="F2666" t="s">
        <v>4216</v>
      </c>
      <c r="H2666" t="s">
        <v>23</v>
      </c>
      <c r="I2666" t="s">
        <v>4217</v>
      </c>
      <c r="K2666" s="1" t="s">
        <v>4211</v>
      </c>
      <c r="L2666" t="s">
        <v>4212</v>
      </c>
      <c r="M2666" t="s">
        <v>771</v>
      </c>
      <c r="N2666">
        <v>4</v>
      </c>
      <c r="P2666" t="s">
        <v>27</v>
      </c>
      <c r="Q2666" t="s">
        <v>4213</v>
      </c>
      <c r="S2666" t="s">
        <v>29</v>
      </c>
    </row>
    <row r="2667" spans="1:19" hidden="1" x14ac:dyDescent="0.2">
      <c r="A2667">
        <v>1367</v>
      </c>
      <c r="B2667" t="s">
        <v>4208</v>
      </c>
      <c r="C2667" t="s">
        <v>20</v>
      </c>
      <c r="D2667">
        <v>8</v>
      </c>
      <c r="E2667" t="s">
        <v>363</v>
      </c>
      <c r="F2667" t="s">
        <v>2845</v>
      </c>
      <c r="G2667" t="s">
        <v>55</v>
      </c>
      <c r="H2667" t="s">
        <v>23</v>
      </c>
      <c r="I2667" t="s">
        <v>4218</v>
      </c>
      <c r="K2667" s="1" t="s">
        <v>4211</v>
      </c>
      <c r="L2667" t="s">
        <v>4212</v>
      </c>
      <c r="M2667" t="s">
        <v>771</v>
      </c>
      <c r="N2667">
        <v>4</v>
      </c>
      <c r="P2667" t="s">
        <v>27</v>
      </c>
      <c r="Q2667" t="s">
        <v>4213</v>
      </c>
      <c r="S2667" t="s">
        <v>29</v>
      </c>
    </row>
    <row r="2668" spans="1:19" hidden="1" x14ac:dyDescent="0.2">
      <c r="A2668">
        <v>1367</v>
      </c>
      <c r="B2668" t="s">
        <v>4208</v>
      </c>
      <c r="C2668" t="s">
        <v>20</v>
      </c>
      <c r="D2668">
        <v>7.66</v>
      </c>
      <c r="E2668">
        <v>26</v>
      </c>
      <c r="F2668" t="s">
        <v>4219</v>
      </c>
      <c r="G2668" t="s">
        <v>22</v>
      </c>
      <c r="H2668" t="s">
        <v>23</v>
      </c>
      <c r="I2668" t="s">
        <v>4220</v>
      </c>
      <c r="K2668" s="1" t="s">
        <v>4211</v>
      </c>
      <c r="L2668" t="s">
        <v>4212</v>
      </c>
      <c r="M2668" t="s">
        <v>771</v>
      </c>
      <c r="N2668">
        <v>4</v>
      </c>
      <c r="P2668" t="s">
        <v>27</v>
      </c>
      <c r="Q2668" t="s">
        <v>4213</v>
      </c>
      <c r="S2668" t="s">
        <v>29</v>
      </c>
    </row>
    <row r="2669" spans="1:19" hidden="1" x14ac:dyDescent="0.2">
      <c r="A2669">
        <v>1367</v>
      </c>
      <c r="B2669" t="s">
        <v>4208</v>
      </c>
      <c r="C2669" t="s">
        <v>73</v>
      </c>
      <c r="D2669">
        <v>2.87</v>
      </c>
      <c r="E2669">
        <v>26</v>
      </c>
      <c r="F2669" t="s">
        <v>4219</v>
      </c>
      <c r="G2669" t="s">
        <v>22</v>
      </c>
      <c r="H2669" t="s">
        <v>23</v>
      </c>
      <c r="I2669" t="s">
        <v>4220</v>
      </c>
      <c r="K2669" s="1" t="s">
        <v>4211</v>
      </c>
      <c r="L2669" t="s">
        <v>4212</v>
      </c>
      <c r="M2669" t="s">
        <v>771</v>
      </c>
      <c r="N2669">
        <v>4</v>
      </c>
      <c r="P2669" t="s">
        <v>27</v>
      </c>
      <c r="Q2669" t="s">
        <v>4213</v>
      </c>
      <c r="S2669" t="s">
        <v>29</v>
      </c>
    </row>
    <row r="2670" spans="1:19" hidden="1" x14ac:dyDescent="0.2">
      <c r="A2670">
        <v>1368</v>
      </c>
      <c r="B2670" t="s">
        <v>4221</v>
      </c>
      <c r="C2670" t="s">
        <v>48</v>
      </c>
      <c r="D2670">
        <v>9.6999999999999993</v>
      </c>
      <c r="F2670" t="s">
        <v>3154</v>
      </c>
      <c r="G2670" t="s">
        <v>3160</v>
      </c>
      <c r="H2670" t="s">
        <v>23</v>
      </c>
      <c r="I2670" t="s">
        <v>3161</v>
      </c>
      <c r="K2670"/>
      <c r="L2670" t="s">
        <v>4222</v>
      </c>
      <c r="M2670" t="s">
        <v>120</v>
      </c>
      <c r="N2670">
        <v>5</v>
      </c>
      <c r="P2670" t="s">
        <v>27</v>
      </c>
      <c r="Q2670" t="s">
        <v>4223</v>
      </c>
      <c r="S2670" t="s">
        <v>50</v>
      </c>
    </row>
    <row r="2671" spans="1:19" hidden="1" x14ac:dyDescent="0.2">
      <c r="A2671">
        <v>1369</v>
      </c>
      <c r="B2671" t="s">
        <v>4224</v>
      </c>
      <c r="C2671" t="s">
        <v>48</v>
      </c>
      <c r="D2671">
        <v>4.4000000000000004</v>
      </c>
      <c r="F2671" t="s">
        <v>3154</v>
      </c>
      <c r="G2671" t="s">
        <v>3160</v>
      </c>
      <c r="H2671" t="s">
        <v>23</v>
      </c>
      <c r="I2671" t="s">
        <v>3161</v>
      </c>
      <c r="K2671"/>
      <c r="L2671" t="s">
        <v>4225</v>
      </c>
      <c r="M2671" t="s">
        <v>771</v>
      </c>
      <c r="N2671">
        <v>4</v>
      </c>
      <c r="P2671" t="s">
        <v>27</v>
      </c>
      <c r="Q2671" t="s">
        <v>4226</v>
      </c>
      <c r="S2671" t="s">
        <v>50</v>
      </c>
    </row>
    <row r="2672" spans="1:19" hidden="1" x14ac:dyDescent="0.2">
      <c r="A2672">
        <v>1372</v>
      </c>
      <c r="B2672" t="s">
        <v>4227</v>
      </c>
      <c r="C2672" t="s">
        <v>20</v>
      </c>
      <c r="D2672">
        <v>9.35</v>
      </c>
      <c r="E2672" t="s">
        <v>363</v>
      </c>
      <c r="F2672" t="s">
        <v>4228</v>
      </c>
      <c r="G2672" t="s">
        <v>555</v>
      </c>
      <c r="H2672" t="s">
        <v>23</v>
      </c>
      <c r="I2672" t="s">
        <v>4229</v>
      </c>
      <c r="K2672"/>
      <c r="L2672" t="s">
        <v>4230</v>
      </c>
      <c r="M2672" t="s">
        <v>771</v>
      </c>
      <c r="N2672">
        <v>4</v>
      </c>
      <c r="P2672" t="s">
        <v>27</v>
      </c>
      <c r="Q2672" t="s">
        <v>4231</v>
      </c>
      <c r="S2672" t="s">
        <v>29</v>
      </c>
    </row>
    <row r="2673" spans="1:19" hidden="1" x14ac:dyDescent="0.2">
      <c r="A2673">
        <v>1373</v>
      </c>
      <c r="B2673" t="s">
        <v>4232</v>
      </c>
      <c r="C2673" t="s">
        <v>48</v>
      </c>
      <c r="D2673">
        <v>9.3000000000000007</v>
      </c>
      <c r="F2673" t="s">
        <v>3154</v>
      </c>
      <c r="G2673" t="s">
        <v>3160</v>
      </c>
      <c r="H2673" t="s">
        <v>23</v>
      </c>
      <c r="I2673" t="s">
        <v>3161</v>
      </c>
      <c r="K2673"/>
      <c r="L2673" t="s">
        <v>4233</v>
      </c>
      <c r="M2673" t="s">
        <v>26</v>
      </c>
      <c r="N2673">
        <v>2</v>
      </c>
      <c r="P2673" t="s">
        <v>27</v>
      </c>
      <c r="Q2673" t="s">
        <v>4234</v>
      </c>
      <c r="S2673" t="s">
        <v>50</v>
      </c>
    </row>
    <row r="2674" spans="1:19" hidden="1" x14ac:dyDescent="0.2">
      <c r="A2674">
        <v>1374</v>
      </c>
      <c r="B2674" t="s">
        <v>4235</v>
      </c>
      <c r="C2674" t="s">
        <v>20</v>
      </c>
      <c r="D2674">
        <v>9.9499999999999993</v>
      </c>
      <c r="E2674">
        <v>25</v>
      </c>
      <c r="F2674" t="s">
        <v>62</v>
      </c>
      <c r="G2674" t="s">
        <v>555</v>
      </c>
      <c r="H2674" t="s">
        <v>46</v>
      </c>
      <c r="I2674" t="s">
        <v>4158</v>
      </c>
      <c r="K2674"/>
      <c r="L2674" t="s">
        <v>4236</v>
      </c>
      <c r="M2674" t="s">
        <v>26</v>
      </c>
      <c r="N2674">
        <v>2</v>
      </c>
      <c r="P2674" t="s">
        <v>27</v>
      </c>
      <c r="Q2674" t="s">
        <v>4237</v>
      </c>
      <c r="S2674" t="s">
        <v>29</v>
      </c>
    </row>
    <row r="2675" spans="1:19" hidden="1" x14ac:dyDescent="0.2">
      <c r="A2675">
        <v>1378</v>
      </c>
      <c r="B2675" t="s">
        <v>4238</v>
      </c>
      <c r="C2675" t="s">
        <v>20</v>
      </c>
      <c r="D2675">
        <v>9.6</v>
      </c>
      <c r="F2675" t="s">
        <v>615</v>
      </c>
      <c r="H2675" t="s">
        <v>23</v>
      </c>
      <c r="I2675" t="s">
        <v>4239</v>
      </c>
      <c r="K2675"/>
      <c r="L2675" t="s">
        <v>4240</v>
      </c>
      <c r="M2675" t="s">
        <v>26</v>
      </c>
      <c r="N2675">
        <v>2</v>
      </c>
      <c r="P2675" t="s">
        <v>27</v>
      </c>
      <c r="Q2675" t="s">
        <v>4241</v>
      </c>
      <c r="S2675" t="s">
        <v>29</v>
      </c>
    </row>
    <row r="2676" spans="1:19" hidden="1" x14ac:dyDescent="0.2">
      <c r="A2676">
        <v>1379</v>
      </c>
      <c r="B2676" t="s">
        <v>4242</v>
      </c>
      <c r="C2676" t="s">
        <v>20</v>
      </c>
      <c r="D2676">
        <v>7.06</v>
      </c>
      <c r="E2676">
        <v>25</v>
      </c>
      <c r="F2676" t="s">
        <v>4243</v>
      </c>
      <c r="G2676" t="s">
        <v>555</v>
      </c>
      <c r="H2676" t="s">
        <v>23</v>
      </c>
      <c r="I2676" t="s">
        <v>4158</v>
      </c>
      <c r="K2676"/>
      <c r="L2676" t="s">
        <v>4244</v>
      </c>
      <c r="M2676" t="s">
        <v>26</v>
      </c>
      <c r="N2676">
        <v>2</v>
      </c>
      <c r="P2676" t="s">
        <v>27</v>
      </c>
      <c r="Q2676" t="s">
        <v>4245</v>
      </c>
      <c r="S2676" t="s">
        <v>29</v>
      </c>
    </row>
    <row r="2677" spans="1:19" hidden="1" x14ac:dyDescent="0.2">
      <c r="A2677">
        <v>1380</v>
      </c>
      <c r="B2677" t="s">
        <v>4246</v>
      </c>
      <c r="C2677" t="s">
        <v>20</v>
      </c>
      <c r="D2677">
        <v>11.84</v>
      </c>
      <c r="E2677">
        <v>26</v>
      </c>
      <c r="F2677" t="s">
        <v>62</v>
      </c>
      <c r="G2677" t="s">
        <v>63</v>
      </c>
      <c r="H2677" t="s">
        <v>46</v>
      </c>
      <c r="I2677" t="s">
        <v>914</v>
      </c>
      <c r="K2677"/>
      <c r="L2677" t="s">
        <v>4247</v>
      </c>
      <c r="M2677" t="s">
        <v>26</v>
      </c>
      <c r="N2677">
        <v>2</v>
      </c>
      <c r="P2677" t="s">
        <v>27</v>
      </c>
      <c r="Q2677" t="s">
        <v>4248</v>
      </c>
      <c r="S2677" t="s">
        <v>29</v>
      </c>
    </row>
    <row r="2678" spans="1:19" hidden="1" x14ac:dyDescent="0.2">
      <c r="A2678">
        <v>1381</v>
      </c>
      <c r="B2678" t="s">
        <v>4249</v>
      </c>
      <c r="C2678" t="s">
        <v>20</v>
      </c>
      <c r="D2678">
        <v>7.91</v>
      </c>
      <c r="E2678">
        <v>25</v>
      </c>
      <c r="F2678" t="s">
        <v>62</v>
      </c>
      <c r="G2678" t="s">
        <v>63</v>
      </c>
      <c r="H2678" t="s">
        <v>46</v>
      </c>
      <c r="I2678" t="s">
        <v>4158</v>
      </c>
      <c r="K2678"/>
      <c r="L2678" t="s">
        <v>4250</v>
      </c>
      <c r="M2678" t="s">
        <v>26</v>
      </c>
      <c r="N2678">
        <v>2</v>
      </c>
      <c r="P2678" t="s">
        <v>27</v>
      </c>
      <c r="Q2678" t="s">
        <v>4251</v>
      </c>
      <c r="S2678" t="s">
        <v>29</v>
      </c>
    </row>
    <row r="2679" spans="1:19" hidden="1" x14ac:dyDescent="0.2">
      <c r="A2679">
        <v>1382</v>
      </c>
      <c r="B2679" t="s">
        <v>4252</v>
      </c>
      <c r="C2679" t="s">
        <v>20</v>
      </c>
      <c r="D2679">
        <v>11.9</v>
      </c>
      <c r="E2679">
        <v>25</v>
      </c>
      <c r="F2679" t="s">
        <v>62</v>
      </c>
      <c r="G2679" t="s">
        <v>63</v>
      </c>
      <c r="H2679" t="s">
        <v>46</v>
      </c>
      <c r="I2679" t="s">
        <v>914</v>
      </c>
      <c r="K2679"/>
      <c r="L2679" t="s">
        <v>4253</v>
      </c>
      <c r="M2679" t="s">
        <v>120</v>
      </c>
      <c r="N2679">
        <v>5</v>
      </c>
      <c r="P2679" t="s">
        <v>27</v>
      </c>
      <c r="Q2679" t="s">
        <v>4254</v>
      </c>
      <c r="S2679" t="s">
        <v>29</v>
      </c>
    </row>
    <row r="2680" spans="1:19" hidden="1" x14ac:dyDescent="0.2">
      <c r="A2680">
        <v>1383</v>
      </c>
      <c r="B2680" t="s">
        <v>4255</v>
      </c>
      <c r="C2680" t="s">
        <v>48</v>
      </c>
      <c r="D2680">
        <v>6.57</v>
      </c>
      <c r="F2680" t="s">
        <v>3154</v>
      </c>
      <c r="G2680" t="s">
        <v>3160</v>
      </c>
      <c r="H2680" t="s">
        <v>23</v>
      </c>
      <c r="I2680" t="s">
        <v>3161</v>
      </c>
      <c r="K2680"/>
      <c r="L2680" t="s">
        <v>4256</v>
      </c>
      <c r="M2680" t="s">
        <v>26</v>
      </c>
      <c r="N2680">
        <v>2</v>
      </c>
      <c r="P2680" t="s">
        <v>27</v>
      </c>
      <c r="Q2680" t="s">
        <v>4257</v>
      </c>
      <c r="S2680" t="s">
        <v>50</v>
      </c>
    </row>
    <row r="2681" spans="1:19" hidden="1" x14ac:dyDescent="0.2">
      <c r="A2681">
        <v>1383</v>
      </c>
      <c r="B2681" t="s">
        <v>4255</v>
      </c>
      <c r="C2681" t="s">
        <v>105</v>
      </c>
      <c r="D2681">
        <v>7.87</v>
      </c>
      <c r="E2681">
        <v>25</v>
      </c>
      <c r="F2681" t="s">
        <v>62</v>
      </c>
      <c r="G2681" t="s">
        <v>63</v>
      </c>
      <c r="H2681" t="s">
        <v>46</v>
      </c>
      <c r="I2681" t="s">
        <v>914</v>
      </c>
      <c r="K2681"/>
      <c r="L2681" t="s">
        <v>4256</v>
      </c>
      <c r="M2681" t="s">
        <v>26</v>
      </c>
      <c r="N2681">
        <v>2</v>
      </c>
      <c r="P2681" t="s">
        <v>27</v>
      </c>
      <c r="Q2681" t="s">
        <v>4257</v>
      </c>
      <c r="S2681" t="s">
        <v>50</v>
      </c>
    </row>
    <row r="2682" spans="1:19" hidden="1" x14ac:dyDescent="0.2">
      <c r="A2682">
        <v>1384</v>
      </c>
      <c r="B2682" t="s">
        <v>4258</v>
      </c>
      <c r="C2682" t="s">
        <v>20</v>
      </c>
      <c r="D2682">
        <v>11.84</v>
      </c>
      <c r="E2682">
        <v>27</v>
      </c>
      <c r="F2682" t="s">
        <v>62</v>
      </c>
      <c r="G2682" t="s">
        <v>63</v>
      </c>
      <c r="H2682" t="s">
        <v>46</v>
      </c>
      <c r="I2682" t="s">
        <v>914</v>
      </c>
      <c r="K2682"/>
      <c r="L2682" t="s">
        <v>4259</v>
      </c>
      <c r="M2682" t="s">
        <v>26</v>
      </c>
      <c r="N2682">
        <v>2</v>
      </c>
      <c r="P2682" t="s">
        <v>27</v>
      </c>
      <c r="Q2682" t="s">
        <v>4260</v>
      </c>
      <c r="S2682" t="s">
        <v>29</v>
      </c>
    </row>
    <row r="2683" spans="1:19" hidden="1" x14ac:dyDescent="0.2">
      <c r="A2683">
        <v>1385</v>
      </c>
      <c r="B2683" t="s">
        <v>4261</v>
      </c>
      <c r="C2683" t="s">
        <v>20</v>
      </c>
      <c r="D2683" t="s">
        <v>4262</v>
      </c>
      <c r="E2683">
        <v>25</v>
      </c>
      <c r="F2683" t="s">
        <v>62</v>
      </c>
      <c r="G2683" t="s">
        <v>63</v>
      </c>
      <c r="H2683" t="s">
        <v>23</v>
      </c>
      <c r="I2683" t="s">
        <v>4158</v>
      </c>
      <c r="K2683"/>
      <c r="L2683" t="s">
        <v>4263</v>
      </c>
      <c r="M2683" t="s">
        <v>26</v>
      </c>
      <c r="N2683">
        <v>2</v>
      </c>
      <c r="P2683" t="s">
        <v>27</v>
      </c>
      <c r="Q2683" t="s">
        <v>4264</v>
      </c>
      <c r="S2683" t="s">
        <v>29</v>
      </c>
    </row>
    <row r="2684" spans="1:19" hidden="1" x14ac:dyDescent="0.2">
      <c r="A2684">
        <v>1386</v>
      </c>
      <c r="B2684" t="s">
        <v>4265</v>
      </c>
      <c r="C2684" t="s">
        <v>20</v>
      </c>
      <c r="D2684">
        <v>7.55</v>
      </c>
      <c r="E2684">
        <v>25</v>
      </c>
      <c r="F2684" t="s">
        <v>62</v>
      </c>
      <c r="G2684" t="s">
        <v>63</v>
      </c>
      <c r="H2684" t="s">
        <v>46</v>
      </c>
      <c r="I2684" t="s">
        <v>4158</v>
      </c>
      <c r="K2684"/>
      <c r="L2684" t="s">
        <v>4266</v>
      </c>
      <c r="M2684" t="s">
        <v>26</v>
      </c>
      <c r="N2684">
        <v>2</v>
      </c>
      <c r="P2684" t="s">
        <v>27</v>
      </c>
      <c r="Q2684" t="s">
        <v>4267</v>
      </c>
      <c r="S2684" t="s">
        <v>29</v>
      </c>
    </row>
    <row r="2685" spans="1:19" hidden="1" x14ac:dyDescent="0.2">
      <c r="A2685">
        <v>1387</v>
      </c>
      <c r="B2685" t="s">
        <v>4268</v>
      </c>
      <c r="C2685" t="s">
        <v>20</v>
      </c>
      <c r="D2685">
        <v>9.8800000000000008</v>
      </c>
      <c r="E2685">
        <v>25</v>
      </c>
      <c r="F2685" t="s">
        <v>62</v>
      </c>
      <c r="G2685" t="s">
        <v>63</v>
      </c>
      <c r="H2685" t="s">
        <v>46</v>
      </c>
      <c r="I2685" t="s">
        <v>914</v>
      </c>
      <c r="K2685"/>
      <c r="L2685" t="s">
        <v>4269</v>
      </c>
      <c r="M2685" t="s">
        <v>26</v>
      </c>
      <c r="N2685">
        <v>2</v>
      </c>
      <c r="P2685" t="s">
        <v>27</v>
      </c>
      <c r="Q2685" t="s">
        <v>4270</v>
      </c>
      <c r="S2685" t="s">
        <v>29</v>
      </c>
    </row>
    <row r="2686" spans="1:19" hidden="1" x14ac:dyDescent="0.2">
      <c r="A2686">
        <v>1390</v>
      </c>
      <c r="B2686" t="s">
        <v>4271</v>
      </c>
      <c r="C2686" t="s">
        <v>20</v>
      </c>
      <c r="D2686">
        <v>13.4</v>
      </c>
      <c r="E2686">
        <v>25</v>
      </c>
      <c r="F2686" t="s">
        <v>4272</v>
      </c>
      <c r="G2686" t="s">
        <v>246</v>
      </c>
      <c r="H2686" t="s">
        <v>23</v>
      </c>
      <c r="I2686" t="s">
        <v>24</v>
      </c>
      <c r="K2686"/>
      <c r="L2686" t="s">
        <v>4273</v>
      </c>
      <c r="M2686" t="s">
        <v>26</v>
      </c>
      <c r="N2686">
        <v>2</v>
      </c>
      <c r="P2686" t="s">
        <v>27</v>
      </c>
      <c r="Q2686" t="s">
        <v>4274</v>
      </c>
      <c r="S2686" t="s">
        <v>29</v>
      </c>
    </row>
    <row r="2687" spans="1:19" hidden="1" x14ac:dyDescent="0.2">
      <c r="A2687">
        <v>1391</v>
      </c>
      <c r="B2687" t="s">
        <v>4275</v>
      </c>
      <c r="C2687" t="s">
        <v>20</v>
      </c>
      <c r="D2687">
        <v>10.65</v>
      </c>
      <c r="E2687">
        <v>10.1</v>
      </c>
      <c r="G2687" t="s">
        <v>55</v>
      </c>
      <c r="H2687" t="s">
        <v>46</v>
      </c>
      <c r="I2687" t="s">
        <v>4276</v>
      </c>
      <c r="J2687" t="s">
        <v>43</v>
      </c>
      <c r="K2687"/>
      <c r="L2687" t="s">
        <v>4277</v>
      </c>
      <c r="M2687" t="s">
        <v>120</v>
      </c>
      <c r="N2687">
        <v>5</v>
      </c>
      <c r="P2687" t="s">
        <v>27</v>
      </c>
      <c r="Q2687" t="s">
        <v>4278</v>
      </c>
      <c r="S2687" t="s">
        <v>29</v>
      </c>
    </row>
    <row r="2688" spans="1:19" hidden="1" x14ac:dyDescent="0.2">
      <c r="A2688">
        <v>1391</v>
      </c>
      <c r="B2688" t="s">
        <v>4275</v>
      </c>
      <c r="C2688" t="s">
        <v>73</v>
      </c>
      <c r="D2688">
        <v>6.89</v>
      </c>
      <c r="E2688">
        <v>10.1</v>
      </c>
      <c r="G2688" t="s">
        <v>55</v>
      </c>
      <c r="H2688" t="s">
        <v>23</v>
      </c>
      <c r="I2688" t="s">
        <v>4276</v>
      </c>
      <c r="J2688" t="s">
        <v>43</v>
      </c>
      <c r="K2688"/>
      <c r="L2688" t="s">
        <v>4277</v>
      </c>
      <c r="M2688" t="s">
        <v>120</v>
      </c>
      <c r="N2688">
        <v>5</v>
      </c>
      <c r="P2688" t="s">
        <v>27</v>
      </c>
      <c r="Q2688" t="s">
        <v>4278</v>
      </c>
      <c r="S2688" t="s">
        <v>29</v>
      </c>
    </row>
    <row r="2689" spans="1:19" hidden="1" x14ac:dyDescent="0.2">
      <c r="A2689">
        <v>1391</v>
      </c>
      <c r="B2689" t="s">
        <v>4275</v>
      </c>
      <c r="C2689" t="s">
        <v>20</v>
      </c>
      <c r="D2689">
        <v>10.41</v>
      </c>
      <c r="E2689">
        <v>20.2</v>
      </c>
      <c r="G2689" t="s">
        <v>55</v>
      </c>
      <c r="H2689" t="s">
        <v>46</v>
      </c>
      <c r="I2689" t="s">
        <v>4276</v>
      </c>
      <c r="J2689" t="s">
        <v>43</v>
      </c>
      <c r="K2689"/>
      <c r="L2689" t="s">
        <v>4277</v>
      </c>
      <c r="M2689" t="s">
        <v>120</v>
      </c>
      <c r="N2689">
        <v>5</v>
      </c>
      <c r="P2689" t="s">
        <v>27</v>
      </c>
      <c r="Q2689" t="s">
        <v>4278</v>
      </c>
      <c r="S2689" t="s">
        <v>29</v>
      </c>
    </row>
    <row r="2690" spans="1:19" hidden="1" x14ac:dyDescent="0.2">
      <c r="A2690">
        <v>1391</v>
      </c>
      <c r="B2690" t="s">
        <v>4275</v>
      </c>
      <c r="C2690" t="s">
        <v>73</v>
      </c>
      <c r="D2690">
        <v>6.7</v>
      </c>
      <c r="E2690">
        <v>20.2</v>
      </c>
      <c r="G2690" t="s">
        <v>55</v>
      </c>
      <c r="H2690" t="s">
        <v>23</v>
      </c>
      <c r="I2690" t="s">
        <v>4276</v>
      </c>
      <c r="J2690" t="s">
        <v>43</v>
      </c>
      <c r="K2690"/>
      <c r="L2690" t="s">
        <v>4277</v>
      </c>
      <c r="M2690" t="s">
        <v>120</v>
      </c>
      <c r="N2690">
        <v>5</v>
      </c>
      <c r="P2690" t="s">
        <v>27</v>
      </c>
      <c r="Q2690" t="s">
        <v>4278</v>
      </c>
      <c r="S2690" t="s">
        <v>29</v>
      </c>
    </row>
    <row r="2691" spans="1:19" hidden="1" x14ac:dyDescent="0.2">
      <c r="A2691">
        <v>1391</v>
      </c>
      <c r="B2691" t="s">
        <v>4275</v>
      </c>
      <c r="C2691" t="s">
        <v>20</v>
      </c>
      <c r="D2691">
        <v>10.09</v>
      </c>
      <c r="E2691">
        <v>29.7</v>
      </c>
      <c r="G2691" t="s">
        <v>55</v>
      </c>
      <c r="H2691" t="s">
        <v>46</v>
      </c>
      <c r="I2691" t="s">
        <v>4276</v>
      </c>
      <c r="J2691" t="s">
        <v>43</v>
      </c>
      <c r="K2691"/>
      <c r="L2691" t="s">
        <v>4277</v>
      </c>
      <c r="M2691" t="s">
        <v>120</v>
      </c>
      <c r="N2691">
        <v>5</v>
      </c>
      <c r="P2691" t="s">
        <v>27</v>
      </c>
      <c r="Q2691" t="s">
        <v>4278</v>
      </c>
      <c r="S2691" t="s">
        <v>29</v>
      </c>
    </row>
    <row r="2692" spans="1:19" hidden="1" x14ac:dyDescent="0.2">
      <c r="A2692">
        <v>1391</v>
      </c>
      <c r="B2692" t="s">
        <v>4275</v>
      </c>
      <c r="C2692" t="s">
        <v>73</v>
      </c>
      <c r="D2692">
        <v>6.67</v>
      </c>
      <c r="E2692">
        <v>29.7</v>
      </c>
      <c r="G2692" t="s">
        <v>55</v>
      </c>
      <c r="H2692" t="s">
        <v>23</v>
      </c>
      <c r="I2692" t="s">
        <v>4276</v>
      </c>
      <c r="J2692" t="s">
        <v>43</v>
      </c>
      <c r="K2692"/>
      <c r="L2692" t="s">
        <v>4277</v>
      </c>
      <c r="M2692" t="s">
        <v>120</v>
      </c>
      <c r="N2692">
        <v>5</v>
      </c>
      <c r="P2692" t="s">
        <v>27</v>
      </c>
      <c r="Q2692" t="s">
        <v>4278</v>
      </c>
      <c r="S2692" t="s">
        <v>29</v>
      </c>
    </row>
    <row r="2693" spans="1:19" hidden="1" x14ac:dyDescent="0.2">
      <c r="A2693">
        <v>1391</v>
      </c>
      <c r="B2693" t="s">
        <v>4275</v>
      </c>
      <c r="C2693" t="s">
        <v>20</v>
      </c>
      <c r="D2693">
        <v>9.86</v>
      </c>
      <c r="E2693">
        <v>40</v>
      </c>
      <c r="G2693" t="s">
        <v>55</v>
      </c>
      <c r="H2693" t="s">
        <v>46</v>
      </c>
      <c r="I2693" t="s">
        <v>4276</v>
      </c>
      <c r="J2693" t="s">
        <v>43</v>
      </c>
      <c r="K2693"/>
      <c r="L2693" t="s">
        <v>4277</v>
      </c>
      <c r="M2693" t="s">
        <v>120</v>
      </c>
      <c r="N2693">
        <v>5</v>
      </c>
      <c r="P2693" t="s">
        <v>27</v>
      </c>
      <c r="Q2693" t="s">
        <v>4278</v>
      </c>
      <c r="S2693" t="s">
        <v>29</v>
      </c>
    </row>
    <row r="2694" spans="1:19" hidden="1" x14ac:dyDescent="0.2">
      <c r="A2694">
        <v>1391</v>
      </c>
      <c r="B2694" t="s">
        <v>4275</v>
      </c>
      <c r="C2694" t="s">
        <v>73</v>
      </c>
      <c r="D2694">
        <v>6.28</v>
      </c>
      <c r="E2694">
        <v>40</v>
      </c>
      <c r="G2694" t="s">
        <v>55</v>
      </c>
      <c r="H2694" t="s">
        <v>23</v>
      </c>
      <c r="I2694" t="s">
        <v>4276</v>
      </c>
      <c r="J2694" t="s">
        <v>43</v>
      </c>
      <c r="K2694"/>
      <c r="L2694" t="s">
        <v>4277</v>
      </c>
      <c r="M2694" t="s">
        <v>120</v>
      </c>
      <c r="N2694">
        <v>5</v>
      </c>
      <c r="P2694" t="s">
        <v>27</v>
      </c>
      <c r="Q2694" t="s">
        <v>4278</v>
      </c>
      <c r="S2694" t="s">
        <v>29</v>
      </c>
    </row>
    <row r="2695" spans="1:19" x14ac:dyDescent="0.2">
      <c r="A2695">
        <v>1393</v>
      </c>
      <c r="B2695" t="s">
        <v>4279</v>
      </c>
      <c r="C2695" t="s">
        <v>20</v>
      </c>
      <c r="D2695">
        <v>6.9530000000000003</v>
      </c>
      <c r="E2695">
        <v>25</v>
      </c>
      <c r="F2695" t="s">
        <v>4280</v>
      </c>
      <c r="G2695" t="s">
        <v>4281</v>
      </c>
      <c r="H2695" t="s">
        <v>36</v>
      </c>
      <c r="I2695" t="s">
        <v>4282</v>
      </c>
      <c r="L2695" t="s">
        <v>4283</v>
      </c>
      <c r="M2695" t="s">
        <v>120</v>
      </c>
      <c r="N2695">
        <v>5</v>
      </c>
      <c r="P2695" t="s">
        <v>27</v>
      </c>
      <c r="Q2695" t="s">
        <v>4284</v>
      </c>
      <c r="S2695" t="s">
        <v>29</v>
      </c>
    </row>
    <row r="2696" spans="1:19" hidden="1" x14ac:dyDescent="0.2">
      <c r="A2696">
        <v>1393</v>
      </c>
      <c r="B2696" t="s">
        <v>4279</v>
      </c>
      <c r="C2696" t="s">
        <v>20</v>
      </c>
      <c r="D2696">
        <v>7.2</v>
      </c>
      <c r="E2696">
        <v>20</v>
      </c>
      <c r="F2696" t="s">
        <v>3060</v>
      </c>
      <c r="G2696" t="s">
        <v>55</v>
      </c>
      <c r="H2696" t="s">
        <v>46</v>
      </c>
      <c r="I2696" t="s">
        <v>348</v>
      </c>
      <c r="K2696"/>
      <c r="L2696" t="s">
        <v>4283</v>
      </c>
      <c r="M2696" t="s">
        <v>120</v>
      </c>
      <c r="N2696">
        <v>5</v>
      </c>
      <c r="P2696" t="s">
        <v>27</v>
      </c>
      <c r="Q2696" t="s">
        <v>4284</v>
      </c>
      <c r="S2696" t="s">
        <v>29</v>
      </c>
    </row>
    <row r="2697" spans="1:19" hidden="1" x14ac:dyDescent="0.2">
      <c r="A2697">
        <v>1393</v>
      </c>
      <c r="B2697" t="s">
        <v>4279</v>
      </c>
      <c r="C2697" t="s">
        <v>20</v>
      </c>
      <c r="D2697">
        <v>7.6</v>
      </c>
      <c r="E2697" t="s">
        <v>4285</v>
      </c>
      <c r="F2697" t="s">
        <v>4286</v>
      </c>
      <c r="G2697" t="s">
        <v>55</v>
      </c>
      <c r="H2697" t="s">
        <v>46</v>
      </c>
      <c r="I2697" t="s">
        <v>4287</v>
      </c>
      <c r="K2697"/>
      <c r="L2697" t="s">
        <v>4283</v>
      </c>
      <c r="M2697" t="s">
        <v>120</v>
      </c>
      <c r="N2697">
        <v>5</v>
      </c>
      <c r="P2697" t="s">
        <v>27</v>
      </c>
      <c r="Q2697" t="s">
        <v>4284</v>
      </c>
      <c r="S2697" t="s">
        <v>29</v>
      </c>
    </row>
    <row r="2698" spans="1:19" hidden="1" x14ac:dyDescent="0.2">
      <c r="A2698">
        <v>1393</v>
      </c>
      <c r="B2698" t="s">
        <v>4279</v>
      </c>
      <c r="C2698" t="s">
        <v>20</v>
      </c>
      <c r="D2698">
        <v>7.1</v>
      </c>
      <c r="E2698" t="s">
        <v>2267</v>
      </c>
      <c r="F2698" t="s">
        <v>4286</v>
      </c>
      <c r="G2698" t="s">
        <v>55</v>
      </c>
      <c r="H2698" t="s">
        <v>46</v>
      </c>
      <c r="I2698" t="s">
        <v>4287</v>
      </c>
      <c r="K2698"/>
      <c r="L2698" t="s">
        <v>4283</v>
      </c>
      <c r="M2698" t="s">
        <v>120</v>
      </c>
      <c r="N2698">
        <v>5</v>
      </c>
      <c r="P2698" t="s">
        <v>27</v>
      </c>
      <c r="Q2698" t="s">
        <v>4284</v>
      </c>
      <c r="S2698" t="s">
        <v>29</v>
      </c>
    </row>
    <row r="2699" spans="1:19" hidden="1" x14ac:dyDescent="0.2">
      <c r="A2699">
        <v>1393</v>
      </c>
      <c r="B2699" t="s">
        <v>4279</v>
      </c>
      <c r="C2699" t="s">
        <v>20</v>
      </c>
      <c r="D2699">
        <v>7.12</v>
      </c>
      <c r="E2699">
        <v>27</v>
      </c>
      <c r="F2699" t="s">
        <v>4288</v>
      </c>
      <c r="G2699" t="s">
        <v>55</v>
      </c>
      <c r="H2699" t="s">
        <v>46</v>
      </c>
      <c r="I2699" t="s">
        <v>4289</v>
      </c>
      <c r="K2699"/>
      <c r="L2699" t="s">
        <v>4283</v>
      </c>
      <c r="M2699" t="s">
        <v>120</v>
      </c>
      <c r="N2699">
        <v>5</v>
      </c>
      <c r="P2699" t="s">
        <v>27</v>
      </c>
      <c r="Q2699" t="s">
        <v>4284</v>
      </c>
      <c r="S2699" t="s">
        <v>29</v>
      </c>
    </row>
    <row r="2700" spans="1:19" hidden="1" x14ac:dyDescent="0.2">
      <c r="A2700">
        <v>1393</v>
      </c>
      <c r="B2700" t="s">
        <v>4279</v>
      </c>
      <c r="C2700" t="s">
        <v>20</v>
      </c>
      <c r="D2700">
        <v>7.63</v>
      </c>
      <c r="E2700">
        <v>0</v>
      </c>
      <c r="F2700" t="s">
        <v>4290</v>
      </c>
      <c r="G2700" t="s">
        <v>55</v>
      </c>
      <c r="H2700" t="s">
        <v>46</v>
      </c>
      <c r="I2700" t="s">
        <v>4291</v>
      </c>
      <c r="K2700"/>
      <c r="L2700" t="s">
        <v>4283</v>
      </c>
      <c r="M2700" t="s">
        <v>120</v>
      </c>
      <c r="N2700">
        <v>5</v>
      </c>
      <c r="P2700" t="s">
        <v>27</v>
      </c>
      <c r="Q2700" t="s">
        <v>4284</v>
      </c>
      <c r="S2700" t="s">
        <v>29</v>
      </c>
    </row>
    <row r="2701" spans="1:19" hidden="1" x14ac:dyDescent="0.2">
      <c r="A2701">
        <v>1393</v>
      </c>
      <c r="B2701" t="s">
        <v>4279</v>
      </c>
      <c r="C2701" t="s">
        <v>20</v>
      </c>
      <c r="D2701">
        <v>7.09</v>
      </c>
      <c r="E2701">
        <v>25</v>
      </c>
      <c r="F2701" t="s">
        <v>4290</v>
      </c>
      <c r="G2701" t="s">
        <v>55</v>
      </c>
      <c r="H2701" t="s">
        <v>46</v>
      </c>
      <c r="I2701" t="s">
        <v>4291</v>
      </c>
      <c r="K2701"/>
      <c r="L2701" t="s">
        <v>4283</v>
      </c>
      <c r="M2701" t="s">
        <v>120</v>
      </c>
      <c r="N2701">
        <v>5</v>
      </c>
      <c r="P2701" t="s">
        <v>27</v>
      </c>
      <c r="Q2701" t="s">
        <v>4284</v>
      </c>
      <c r="S2701" t="s">
        <v>29</v>
      </c>
    </row>
    <row r="2702" spans="1:19" hidden="1" x14ac:dyDescent="0.2">
      <c r="A2702">
        <v>1393</v>
      </c>
      <c r="B2702" t="s">
        <v>4279</v>
      </c>
      <c r="C2702" t="s">
        <v>20</v>
      </c>
      <c r="D2702">
        <v>6.92</v>
      </c>
      <c r="E2702">
        <v>35</v>
      </c>
      <c r="F2702" t="s">
        <v>4292</v>
      </c>
      <c r="G2702" t="s">
        <v>55</v>
      </c>
      <c r="H2702" t="s">
        <v>46</v>
      </c>
      <c r="I2702" t="s">
        <v>4293</v>
      </c>
      <c r="K2702"/>
      <c r="L2702" t="s">
        <v>4283</v>
      </c>
      <c r="M2702" t="s">
        <v>120</v>
      </c>
      <c r="N2702">
        <v>5</v>
      </c>
      <c r="P2702" t="s">
        <v>27</v>
      </c>
      <c r="Q2702" t="s">
        <v>4284</v>
      </c>
      <c r="S2702" t="s">
        <v>29</v>
      </c>
    </row>
    <row r="2703" spans="1:19" hidden="1" x14ac:dyDescent="0.2">
      <c r="A2703">
        <v>1393</v>
      </c>
      <c r="B2703" t="s">
        <v>4279</v>
      </c>
      <c r="C2703" t="s">
        <v>20</v>
      </c>
      <c r="D2703">
        <v>7.5</v>
      </c>
      <c r="E2703">
        <v>4.5</v>
      </c>
      <c r="F2703" t="s">
        <v>4294</v>
      </c>
      <c r="G2703" t="s">
        <v>55</v>
      </c>
      <c r="H2703" t="s">
        <v>46</v>
      </c>
      <c r="I2703" t="s">
        <v>4295</v>
      </c>
      <c r="K2703"/>
      <c r="L2703" t="s">
        <v>4283</v>
      </c>
      <c r="M2703" t="s">
        <v>120</v>
      </c>
      <c r="N2703">
        <v>5</v>
      </c>
      <c r="P2703" t="s">
        <v>27</v>
      </c>
      <c r="Q2703" t="s">
        <v>4284</v>
      </c>
      <c r="S2703" t="s">
        <v>29</v>
      </c>
    </row>
    <row r="2704" spans="1:19" hidden="1" x14ac:dyDescent="0.2">
      <c r="A2704">
        <v>1393</v>
      </c>
      <c r="B2704" t="s">
        <v>4279</v>
      </c>
      <c r="C2704" t="s">
        <v>20</v>
      </c>
      <c r="D2704">
        <v>7.11</v>
      </c>
      <c r="E2704">
        <v>23</v>
      </c>
      <c r="F2704" t="s">
        <v>4294</v>
      </c>
      <c r="G2704" t="s">
        <v>55</v>
      </c>
      <c r="H2704" t="s">
        <v>46</v>
      </c>
      <c r="I2704" t="s">
        <v>4295</v>
      </c>
      <c r="K2704"/>
      <c r="L2704" t="s">
        <v>4283</v>
      </c>
      <c r="M2704" t="s">
        <v>120</v>
      </c>
      <c r="N2704">
        <v>5</v>
      </c>
      <c r="P2704" t="s">
        <v>27</v>
      </c>
      <c r="Q2704" t="s">
        <v>4284</v>
      </c>
      <c r="S2704" t="s">
        <v>29</v>
      </c>
    </row>
    <row r="2705" spans="1:19" hidden="1" x14ac:dyDescent="0.2">
      <c r="A2705">
        <v>1393</v>
      </c>
      <c r="B2705" t="s">
        <v>4279</v>
      </c>
      <c r="C2705" t="s">
        <v>20</v>
      </c>
      <c r="D2705">
        <v>6.92</v>
      </c>
      <c r="E2705">
        <v>23</v>
      </c>
      <c r="F2705" t="s">
        <v>4296</v>
      </c>
      <c r="G2705" t="s">
        <v>55</v>
      </c>
      <c r="H2705" t="s">
        <v>46</v>
      </c>
      <c r="I2705" t="s">
        <v>4295</v>
      </c>
      <c r="K2705"/>
      <c r="L2705" t="s">
        <v>4283</v>
      </c>
      <c r="M2705" t="s">
        <v>120</v>
      </c>
      <c r="N2705">
        <v>5</v>
      </c>
      <c r="P2705" t="s">
        <v>27</v>
      </c>
      <c r="Q2705" t="s">
        <v>4284</v>
      </c>
      <c r="S2705" t="s">
        <v>29</v>
      </c>
    </row>
    <row r="2706" spans="1:19" hidden="1" x14ac:dyDescent="0.2">
      <c r="A2706">
        <v>1393</v>
      </c>
      <c r="B2706" t="s">
        <v>4279</v>
      </c>
      <c r="C2706" t="s">
        <v>20</v>
      </c>
      <c r="D2706">
        <v>7.31</v>
      </c>
      <c r="E2706">
        <v>15</v>
      </c>
      <c r="F2706" t="s">
        <v>4297</v>
      </c>
      <c r="G2706" t="s">
        <v>55</v>
      </c>
      <c r="H2706" t="s">
        <v>46</v>
      </c>
      <c r="I2706" t="s">
        <v>4298</v>
      </c>
      <c r="K2706"/>
      <c r="L2706" t="s">
        <v>4283</v>
      </c>
      <c r="M2706" t="s">
        <v>120</v>
      </c>
      <c r="N2706">
        <v>5</v>
      </c>
      <c r="P2706" t="s">
        <v>27</v>
      </c>
      <c r="Q2706" t="s">
        <v>4284</v>
      </c>
      <c r="S2706" t="s">
        <v>29</v>
      </c>
    </row>
    <row r="2707" spans="1:19" hidden="1" x14ac:dyDescent="0.2">
      <c r="A2707">
        <v>1393</v>
      </c>
      <c r="B2707" t="s">
        <v>4279</v>
      </c>
      <c r="C2707" t="s">
        <v>20</v>
      </c>
      <c r="D2707">
        <v>7.12</v>
      </c>
      <c r="E2707">
        <v>25</v>
      </c>
      <c r="F2707" t="s">
        <v>4297</v>
      </c>
      <c r="G2707" t="s">
        <v>55</v>
      </c>
      <c r="H2707" t="s">
        <v>46</v>
      </c>
      <c r="I2707" t="s">
        <v>4298</v>
      </c>
      <c r="K2707"/>
      <c r="L2707" t="s">
        <v>4283</v>
      </c>
      <c r="M2707" t="s">
        <v>120</v>
      </c>
      <c r="N2707">
        <v>5</v>
      </c>
      <c r="P2707" t="s">
        <v>27</v>
      </c>
      <c r="Q2707" t="s">
        <v>4284</v>
      </c>
      <c r="S2707" t="s">
        <v>29</v>
      </c>
    </row>
    <row r="2708" spans="1:19" hidden="1" x14ac:dyDescent="0.2">
      <c r="A2708">
        <v>1393</v>
      </c>
      <c r="B2708" t="s">
        <v>4279</v>
      </c>
      <c r="C2708" t="s">
        <v>20</v>
      </c>
      <c r="D2708">
        <v>6.93</v>
      </c>
      <c r="E2708">
        <v>35</v>
      </c>
      <c r="F2708" t="s">
        <v>4297</v>
      </c>
      <c r="G2708" t="s">
        <v>55</v>
      </c>
      <c r="H2708" t="s">
        <v>46</v>
      </c>
      <c r="I2708" t="s">
        <v>4298</v>
      </c>
      <c r="K2708"/>
      <c r="L2708" t="s">
        <v>4283</v>
      </c>
      <c r="M2708" t="s">
        <v>120</v>
      </c>
      <c r="N2708">
        <v>5</v>
      </c>
      <c r="P2708" t="s">
        <v>27</v>
      </c>
      <c r="Q2708" t="s">
        <v>4284</v>
      </c>
      <c r="S2708" t="s">
        <v>29</v>
      </c>
    </row>
    <row r="2709" spans="1:19" hidden="1" x14ac:dyDescent="0.2">
      <c r="A2709">
        <v>1393</v>
      </c>
      <c r="B2709" t="s">
        <v>4279</v>
      </c>
      <c r="C2709" t="s">
        <v>20</v>
      </c>
      <c r="D2709">
        <v>7.65</v>
      </c>
      <c r="E2709">
        <v>25</v>
      </c>
      <c r="F2709" t="s">
        <v>4299</v>
      </c>
      <c r="G2709" t="s">
        <v>55</v>
      </c>
      <c r="H2709" t="s">
        <v>46</v>
      </c>
      <c r="I2709" t="s">
        <v>4300</v>
      </c>
      <c r="K2709"/>
      <c r="L2709" t="s">
        <v>4283</v>
      </c>
      <c r="M2709" t="s">
        <v>120</v>
      </c>
      <c r="N2709">
        <v>5</v>
      </c>
      <c r="P2709" t="s">
        <v>27</v>
      </c>
      <c r="Q2709" t="s">
        <v>4284</v>
      </c>
      <c r="S2709" t="s">
        <v>29</v>
      </c>
    </row>
    <row r="2710" spans="1:19" hidden="1" x14ac:dyDescent="0.2">
      <c r="A2710">
        <v>1393</v>
      </c>
      <c r="B2710" t="s">
        <v>4279</v>
      </c>
      <c r="C2710" t="s">
        <v>73</v>
      </c>
      <c r="D2710">
        <v>14.52</v>
      </c>
      <c r="E2710">
        <v>25</v>
      </c>
      <c r="F2710" t="s">
        <v>4301</v>
      </c>
      <c r="G2710" t="s">
        <v>4302</v>
      </c>
      <c r="H2710" t="s">
        <v>23</v>
      </c>
      <c r="I2710" t="s">
        <v>4303</v>
      </c>
      <c r="K2710"/>
      <c r="L2710" t="s">
        <v>4283</v>
      </c>
      <c r="M2710" t="s">
        <v>120</v>
      </c>
      <c r="N2710">
        <v>5</v>
      </c>
      <c r="P2710" t="s">
        <v>27</v>
      </c>
      <c r="Q2710" t="s">
        <v>4284</v>
      </c>
      <c r="S2710" t="s">
        <v>29</v>
      </c>
    </row>
    <row r="2711" spans="1:19" hidden="1" x14ac:dyDescent="0.2">
      <c r="A2711">
        <v>1394</v>
      </c>
      <c r="B2711" t="s">
        <v>4304</v>
      </c>
      <c r="C2711" t="s">
        <v>20</v>
      </c>
      <c r="D2711">
        <v>6.97</v>
      </c>
      <c r="E2711">
        <v>26</v>
      </c>
      <c r="F2711" t="s">
        <v>4305</v>
      </c>
      <c r="G2711" t="s">
        <v>55</v>
      </c>
      <c r="H2711" t="s">
        <v>46</v>
      </c>
      <c r="I2711" t="s">
        <v>4306</v>
      </c>
      <c r="K2711"/>
      <c r="L2711" t="s">
        <v>4307</v>
      </c>
      <c r="M2711" t="s">
        <v>26</v>
      </c>
      <c r="N2711">
        <v>2</v>
      </c>
      <c r="P2711" t="s">
        <v>27</v>
      </c>
      <c r="Q2711" t="s">
        <v>4308</v>
      </c>
      <c r="S2711" t="s">
        <v>29</v>
      </c>
    </row>
    <row r="2712" spans="1:19" hidden="1" x14ac:dyDescent="0.2">
      <c r="A2712">
        <v>1394</v>
      </c>
      <c r="B2712" t="s">
        <v>4304</v>
      </c>
      <c r="C2712" t="s">
        <v>20</v>
      </c>
      <c r="D2712">
        <v>6.06</v>
      </c>
      <c r="E2712">
        <v>78</v>
      </c>
      <c r="F2712" t="s">
        <v>4305</v>
      </c>
      <c r="G2712" t="s">
        <v>55</v>
      </c>
      <c r="H2712" t="s">
        <v>23</v>
      </c>
      <c r="I2712" t="s">
        <v>4306</v>
      </c>
      <c r="K2712"/>
      <c r="L2712" t="s">
        <v>4307</v>
      </c>
      <c r="M2712" t="s">
        <v>26</v>
      </c>
      <c r="N2712">
        <v>2</v>
      </c>
      <c r="P2712" t="s">
        <v>27</v>
      </c>
      <c r="Q2712" t="s">
        <v>4308</v>
      </c>
      <c r="S2712" t="s">
        <v>29</v>
      </c>
    </row>
    <row r="2713" spans="1:19" hidden="1" x14ac:dyDescent="0.2">
      <c r="A2713">
        <v>1395</v>
      </c>
      <c r="B2713" t="s">
        <v>4309</v>
      </c>
      <c r="C2713" t="s">
        <v>20</v>
      </c>
      <c r="D2713">
        <v>3.6</v>
      </c>
      <c r="E2713">
        <v>25</v>
      </c>
      <c r="F2713" t="s">
        <v>4310</v>
      </c>
      <c r="G2713" t="s">
        <v>98</v>
      </c>
      <c r="H2713" t="s">
        <v>23</v>
      </c>
      <c r="I2713" t="s">
        <v>4311</v>
      </c>
      <c r="K2713"/>
      <c r="L2713" t="s">
        <v>4312</v>
      </c>
      <c r="M2713" t="s">
        <v>26</v>
      </c>
      <c r="N2713">
        <v>2</v>
      </c>
      <c r="P2713" t="s">
        <v>27</v>
      </c>
      <c r="Q2713" t="s">
        <v>4313</v>
      </c>
      <c r="S2713" t="s">
        <v>29</v>
      </c>
    </row>
    <row r="2714" spans="1:19" hidden="1" x14ac:dyDescent="0.2">
      <c r="A2714">
        <v>1397</v>
      </c>
      <c r="B2714" t="s">
        <v>4314</v>
      </c>
      <c r="C2714" t="s">
        <v>20</v>
      </c>
      <c r="D2714">
        <v>9.3699999999999992</v>
      </c>
      <c r="E2714">
        <v>25</v>
      </c>
      <c r="F2714" t="s">
        <v>3142</v>
      </c>
      <c r="G2714" t="s">
        <v>55</v>
      </c>
      <c r="H2714" t="s">
        <v>46</v>
      </c>
      <c r="I2714" t="s">
        <v>3146</v>
      </c>
      <c r="K2714"/>
      <c r="L2714" t="s">
        <v>4315</v>
      </c>
      <c r="M2714" t="s">
        <v>26</v>
      </c>
      <c r="N2714">
        <v>2</v>
      </c>
      <c r="P2714" t="s">
        <v>27</v>
      </c>
      <c r="Q2714" t="s">
        <v>4316</v>
      </c>
      <c r="S2714" t="s">
        <v>29</v>
      </c>
    </row>
    <row r="2715" spans="1:19" hidden="1" x14ac:dyDescent="0.2">
      <c r="A2715">
        <v>1397</v>
      </c>
      <c r="B2715" t="s">
        <v>4314</v>
      </c>
      <c r="C2715" t="s">
        <v>73</v>
      </c>
      <c r="D2715">
        <v>4.71</v>
      </c>
      <c r="E2715">
        <v>25</v>
      </c>
      <c r="F2715" t="s">
        <v>3142</v>
      </c>
      <c r="G2715" t="s">
        <v>55</v>
      </c>
      <c r="H2715" t="s">
        <v>46</v>
      </c>
      <c r="I2715" t="s">
        <v>3146</v>
      </c>
      <c r="K2715"/>
      <c r="L2715" t="s">
        <v>4315</v>
      </c>
      <c r="M2715" t="s">
        <v>26</v>
      </c>
      <c r="N2715">
        <v>2</v>
      </c>
      <c r="P2715" t="s">
        <v>27</v>
      </c>
      <c r="Q2715" t="s">
        <v>4316</v>
      </c>
      <c r="S2715" t="s">
        <v>29</v>
      </c>
    </row>
    <row r="2716" spans="1:19" hidden="1" x14ac:dyDescent="0.2">
      <c r="A2716">
        <v>1399</v>
      </c>
      <c r="B2716" t="s">
        <v>4317</v>
      </c>
      <c r="C2716" t="s">
        <v>20</v>
      </c>
      <c r="D2716">
        <v>3.7</v>
      </c>
      <c r="F2716" t="s">
        <v>615</v>
      </c>
      <c r="G2716" t="s">
        <v>1440</v>
      </c>
      <c r="H2716" t="s">
        <v>23</v>
      </c>
      <c r="I2716" t="s">
        <v>4318</v>
      </c>
      <c r="K2716"/>
      <c r="L2716" t="s">
        <v>4319</v>
      </c>
      <c r="M2716" t="s">
        <v>26</v>
      </c>
      <c r="N2716">
        <v>2</v>
      </c>
      <c r="P2716" t="s">
        <v>27</v>
      </c>
      <c r="Q2716" t="s">
        <v>4320</v>
      </c>
      <c r="S2716" t="s">
        <v>29</v>
      </c>
    </row>
    <row r="2717" spans="1:19" hidden="1" x14ac:dyDescent="0.2">
      <c r="A2717">
        <v>1399</v>
      </c>
      <c r="B2717" t="s">
        <v>4317</v>
      </c>
      <c r="C2717" t="s">
        <v>73</v>
      </c>
      <c r="D2717">
        <v>11.8</v>
      </c>
      <c r="F2717" t="s">
        <v>615</v>
      </c>
      <c r="G2717" t="s">
        <v>1440</v>
      </c>
      <c r="H2717" t="s">
        <v>23</v>
      </c>
      <c r="I2717" t="s">
        <v>4318</v>
      </c>
      <c r="K2717"/>
      <c r="L2717" t="s">
        <v>4319</v>
      </c>
      <c r="M2717" t="s">
        <v>26</v>
      </c>
      <c r="N2717">
        <v>2</v>
      </c>
      <c r="P2717" t="s">
        <v>27</v>
      </c>
      <c r="Q2717" t="s">
        <v>4320</v>
      </c>
      <c r="S2717" t="s">
        <v>29</v>
      </c>
    </row>
    <row r="2718" spans="1:19" hidden="1" x14ac:dyDescent="0.2">
      <c r="A2718">
        <v>1400</v>
      </c>
      <c r="B2718" t="s">
        <v>4321</v>
      </c>
      <c r="C2718" t="s">
        <v>20</v>
      </c>
      <c r="D2718">
        <v>6.52</v>
      </c>
      <c r="E2718">
        <v>78</v>
      </c>
      <c r="F2718" t="s">
        <v>4305</v>
      </c>
      <c r="G2718" t="s">
        <v>55</v>
      </c>
      <c r="H2718" t="s">
        <v>23</v>
      </c>
      <c r="I2718" t="s">
        <v>4306</v>
      </c>
      <c r="K2718"/>
      <c r="L2718" t="s">
        <v>4322</v>
      </c>
      <c r="M2718" t="s">
        <v>26</v>
      </c>
      <c r="N2718">
        <v>2</v>
      </c>
      <c r="P2718" t="s">
        <v>27</v>
      </c>
      <c r="Q2718" t="s">
        <v>4323</v>
      </c>
      <c r="S2718" t="s">
        <v>29</v>
      </c>
    </row>
    <row r="2719" spans="1:19" hidden="1" x14ac:dyDescent="0.2">
      <c r="A2719">
        <v>1401</v>
      </c>
      <c r="B2719" t="s">
        <v>4324</v>
      </c>
      <c r="C2719" t="s">
        <v>20</v>
      </c>
      <c r="D2719">
        <v>6.23</v>
      </c>
      <c r="E2719">
        <v>25</v>
      </c>
      <c r="G2719" t="s">
        <v>2474</v>
      </c>
      <c r="H2719" t="s">
        <v>23</v>
      </c>
      <c r="I2719" t="s">
        <v>4325</v>
      </c>
      <c r="K2719"/>
      <c r="L2719" t="s">
        <v>4326</v>
      </c>
      <c r="M2719" t="s">
        <v>26</v>
      </c>
      <c r="N2719">
        <v>2</v>
      </c>
      <c r="P2719" t="s">
        <v>27</v>
      </c>
      <c r="Q2719" t="s">
        <v>4327</v>
      </c>
      <c r="S2719" t="s">
        <v>29</v>
      </c>
    </row>
    <row r="2720" spans="1:19" hidden="1" x14ac:dyDescent="0.2">
      <c r="A2720">
        <v>1404</v>
      </c>
      <c r="B2720" t="s">
        <v>4328</v>
      </c>
      <c r="C2720" t="s">
        <v>20</v>
      </c>
      <c r="D2720">
        <v>5.9</v>
      </c>
      <c r="E2720">
        <v>25</v>
      </c>
      <c r="F2720" t="s">
        <v>4329</v>
      </c>
      <c r="G2720" t="s">
        <v>31</v>
      </c>
      <c r="H2720" t="s">
        <v>46</v>
      </c>
      <c r="I2720" t="s">
        <v>4330</v>
      </c>
      <c r="K2720"/>
      <c r="L2720" t="s">
        <v>4331</v>
      </c>
      <c r="M2720" t="s">
        <v>120</v>
      </c>
      <c r="N2720">
        <v>5</v>
      </c>
      <c r="P2720" t="s">
        <v>27</v>
      </c>
      <c r="Q2720" t="s">
        <v>4332</v>
      </c>
      <c r="S2720" t="s">
        <v>29</v>
      </c>
    </row>
    <row r="2721" spans="1:19" hidden="1" x14ac:dyDescent="0.2">
      <c r="A2721">
        <v>1404</v>
      </c>
      <c r="B2721" t="s">
        <v>4328</v>
      </c>
      <c r="C2721" t="s">
        <v>73</v>
      </c>
      <c r="D2721">
        <v>12.8</v>
      </c>
      <c r="E2721">
        <v>25</v>
      </c>
      <c r="F2721" t="s">
        <v>4333</v>
      </c>
      <c r="G2721" t="s">
        <v>4334</v>
      </c>
      <c r="H2721" t="s">
        <v>23</v>
      </c>
      <c r="I2721" t="s">
        <v>4330</v>
      </c>
      <c r="K2721"/>
      <c r="L2721" t="s">
        <v>4331</v>
      </c>
      <c r="M2721" t="s">
        <v>120</v>
      </c>
      <c r="N2721">
        <v>5</v>
      </c>
      <c r="P2721" t="s">
        <v>27</v>
      </c>
      <c r="Q2721" t="s">
        <v>4332</v>
      </c>
      <c r="S2721" t="s">
        <v>29</v>
      </c>
    </row>
    <row r="2722" spans="1:19" hidden="1" x14ac:dyDescent="0.2">
      <c r="A2722">
        <v>1405</v>
      </c>
      <c r="B2722" t="s">
        <v>4335</v>
      </c>
      <c r="C2722" t="s">
        <v>20</v>
      </c>
      <c r="D2722">
        <v>7.3</v>
      </c>
      <c r="E2722">
        <v>25</v>
      </c>
      <c r="G2722" t="s">
        <v>2474</v>
      </c>
      <c r="H2722" t="s">
        <v>23</v>
      </c>
      <c r="I2722" t="s">
        <v>4325</v>
      </c>
      <c r="K2722"/>
      <c r="L2722" t="s">
        <v>4336</v>
      </c>
      <c r="M2722" t="s">
        <v>120</v>
      </c>
      <c r="N2722">
        <v>5</v>
      </c>
      <c r="P2722" t="s">
        <v>27</v>
      </c>
      <c r="Q2722" t="s">
        <v>4337</v>
      </c>
      <c r="S2722" t="s">
        <v>29</v>
      </c>
    </row>
    <row r="2723" spans="1:19" hidden="1" x14ac:dyDescent="0.2">
      <c r="A2723">
        <v>1406</v>
      </c>
      <c r="B2723" t="s">
        <v>4338</v>
      </c>
      <c r="C2723" t="s">
        <v>20</v>
      </c>
      <c r="D2723">
        <v>8</v>
      </c>
      <c r="E2723">
        <v>25</v>
      </c>
      <c r="G2723" t="s">
        <v>2474</v>
      </c>
      <c r="H2723" t="s">
        <v>23</v>
      </c>
      <c r="I2723" t="s">
        <v>4325</v>
      </c>
      <c r="K2723"/>
      <c r="L2723" t="s">
        <v>4339</v>
      </c>
      <c r="M2723" t="s">
        <v>120</v>
      </c>
      <c r="N2723">
        <v>5</v>
      </c>
      <c r="P2723" t="s">
        <v>27</v>
      </c>
      <c r="Q2723" t="s">
        <v>4340</v>
      </c>
      <c r="S2723" t="s">
        <v>29</v>
      </c>
    </row>
    <row r="2724" spans="1:19" hidden="1" x14ac:dyDescent="0.2">
      <c r="A2724">
        <v>1408</v>
      </c>
      <c r="B2724" t="s">
        <v>4341</v>
      </c>
      <c r="C2724" t="s">
        <v>20</v>
      </c>
      <c r="D2724">
        <v>4.53</v>
      </c>
      <c r="E2724">
        <v>25</v>
      </c>
      <c r="F2724" t="s">
        <v>4342</v>
      </c>
      <c r="G2724" t="s">
        <v>55</v>
      </c>
      <c r="H2724" t="s">
        <v>23</v>
      </c>
      <c r="I2724" t="s">
        <v>4343</v>
      </c>
      <c r="K2724"/>
      <c r="L2724" t="s">
        <v>4344</v>
      </c>
      <c r="M2724" t="s">
        <v>26</v>
      </c>
      <c r="N2724">
        <v>2</v>
      </c>
      <c r="P2724" t="s">
        <v>27</v>
      </c>
      <c r="Q2724" t="s">
        <v>4345</v>
      </c>
      <c r="S2724" t="s">
        <v>29</v>
      </c>
    </row>
    <row r="2725" spans="1:19" hidden="1" x14ac:dyDescent="0.2">
      <c r="A2725">
        <v>1409</v>
      </c>
      <c r="B2725" t="s">
        <v>4346</v>
      </c>
      <c r="C2725" t="s">
        <v>20</v>
      </c>
      <c r="D2725">
        <v>7.3</v>
      </c>
      <c r="E2725">
        <v>26</v>
      </c>
      <c r="F2725" t="s">
        <v>4305</v>
      </c>
      <c r="G2725" t="s">
        <v>55</v>
      </c>
      <c r="H2725" t="s">
        <v>23</v>
      </c>
      <c r="I2725" t="s">
        <v>4306</v>
      </c>
      <c r="K2725"/>
      <c r="L2725" t="s">
        <v>4347</v>
      </c>
      <c r="M2725" t="s">
        <v>26</v>
      </c>
      <c r="N2725">
        <v>2</v>
      </c>
      <c r="P2725" t="s">
        <v>27</v>
      </c>
      <c r="Q2725" t="s">
        <v>4348</v>
      </c>
      <c r="S2725" t="s">
        <v>29</v>
      </c>
    </row>
    <row r="2726" spans="1:19" hidden="1" x14ac:dyDescent="0.2">
      <c r="A2726">
        <v>1409</v>
      </c>
      <c r="B2726" t="s">
        <v>4346</v>
      </c>
      <c r="C2726" t="s">
        <v>20</v>
      </c>
      <c r="D2726">
        <v>6.82</v>
      </c>
      <c r="E2726">
        <v>60</v>
      </c>
      <c r="F2726" t="s">
        <v>4305</v>
      </c>
      <c r="G2726" t="s">
        <v>55</v>
      </c>
      <c r="H2726" t="s">
        <v>23</v>
      </c>
      <c r="I2726" t="s">
        <v>4306</v>
      </c>
      <c r="K2726"/>
      <c r="L2726" t="s">
        <v>4347</v>
      </c>
      <c r="M2726" t="s">
        <v>26</v>
      </c>
      <c r="N2726">
        <v>2</v>
      </c>
      <c r="P2726" t="s">
        <v>27</v>
      </c>
      <c r="Q2726" t="s">
        <v>4348</v>
      </c>
      <c r="S2726" t="s">
        <v>29</v>
      </c>
    </row>
    <row r="2727" spans="1:19" hidden="1" x14ac:dyDescent="0.2">
      <c r="A2727">
        <v>1409</v>
      </c>
      <c r="B2727" t="s">
        <v>4346</v>
      </c>
      <c r="C2727" t="s">
        <v>20</v>
      </c>
      <c r="D2727">
        <v>6.48</v>
      </c>
      <c r="E2727">
        <v>78</v>
      </c>
      <c r="F2727" t="s">
        <v>4305</v>
      </c>
      <c r="G2727" t="s">
        <v>55</v>
      </c>
      <c r="H2727" t="s">
        <v>23</v>
      </c>
      <c r="I2727" t="s">
        <v>4306</v>
      </c>
      <c r="K2727"/>
      <c r="L2727" t="s">
        <v>4347</v>
      </c>
      <c r="M2727" t="s">
        <v>26</v>
      </c>
      <c r="N2727">
        <v>2</v>
      </c>
      <c r="P2727" t="s">
        <v>27</v>
      </c>
      <c r="Q2727" t="s">
        <v>4348</v>
      </c>
      <c r="S2727" t="s">
        <v>29</v>
      </c>
    </row>
    <row r="2728" spans="1:19" hidden="1" x14ac:dyDescent="0.2">
      <c r="A2728">
        <v>1410</v>
      </c>
      <c r="B2728" t="s">
        <v>4349</v>
      </c>
      <c r="C2728" t="s">
        <v>20</v>
      </c>
      <c r="D2728">
        <v>6.95</v>
      </c>
      <c r="E2728">
        <v>25</v>
      </c>
      <c r="F2728" t="s">
        <v>62</v>
      </c>
      <c r="G2728" t="s">
        <v>55</v>
      </c>
      <c r="H2728" t="s">
        <v>46</v>
      </c>
      <c r="I2728" t="s">
        <v>4350</v>
      </c>
      <c r="K2728"/>
      <c r="L2728" t="s">
        <v>4351</v>
      </c>
      <c r="M2728" t="s">
        <v>120</v>
      </c>
      <c r="N2728">
        <v>5</v>
      </c>
      <c r="P2728" t="s">
        <v>27</v>
      </c>
      <c r="Q2728" t="s">
        <v>4352</v>
      </c>
      <c r="S2728" t="s">
        <v>29</v>
      </c>
    </row>
    <row r="2729" spans="1:19" hidden="1" x14ac:dyDescent="0.2">
      <c r="A2729">
        <v>1410</v>
      </c>
      <c r="B2729" t="s">
        <v>4349</v>
      </c>
      <c r="C2729" t="s">
        <v>20</v>
      </c>
      <c r="D2729">
        <v>7.2</v>
      </c>
      <c r="E2729">
        <v>25</v>
      </c>
      <c r="F2729" t="s">
        <v>4353</v>
      </c>
      <c r="G2729" t="s">
        <v>555</v>
      </c>
      <c r="H2729" t="s">
        <v>46</v>
      </c>
      <c r="I2729" t="s">
        <v>4354</v>
      </c>
      <c r="K2729"/>
      <c r="L2729" t="s">
        <v>4351</v>
      </c>
      <c r="M2729" t="s">
        <v>120</v>
      </c>
      <c r="N2729">
        <v>5</v>
      </c>
      <c r="P2729" t="s">
        <v>27</v>
      </c>
      <c r="Q2729" t="s">
        <v>4352</v>
      </c>
      <c r="S2729" t="s">
        <v>29</v>
      </c>
    </row>
    <row r="2730" spans="1:19" x14ac:dyDescent="0.2">
      <c r="A2730">
        <v>1411</v>
      </c>
      <c r="B2730" t="s">
        <v>4355</v>
      </c>
      <c r="C2730" t="s">
        <v>20</v>
      </c>
      <c r="D2730">
        <v>7.851</v>
      </c>
      <c r="E2730">
        <v>25</v>
      </c>
      <c r="F2730" t="s">
        <v>4280</v>
      </c>
      <c r="G2730" t="s">
        <v>4281</v>
      </c>
      <c r="H2730" t="s">
        <v>36</v>
      </c>
      <c r="I2730" t="s">
        <v>4282</v>
      </c>
      <c r="L2730" t="s">
        <v>4356</v>
      </c>
      <c r="M2730" t="s">
        <v>120</v>
      </c>
      <c r="N2730">
        <v>5</v>
      </c>
      <c r="P2730" t="s">
        <v>27</v>
      </c>
      <c r="Q2730" t="s">
        <v>4357</v>
      </c>
      <c r="S2730" t="s">
        <v>29</v>
      </c>
    </row>
    <row r="2731" spans="1:19" hidden="1" x14ac:dyDescent="0.2">
      <c r="A2731">
        <v>1413</v>
      </c>
      <c r="B2731" t="s">
        <v>4358</v>
      </c>
      <c r="C2731" t="s">
        <v>20</v>
      </c>
      <c r="D2731">
        <v>-0.53</v>
      </c>
      <c r="E2731" t="s">
        <v>103</v>
      </c>
      <c r="F2731" t="s">
        <v>4359</v>
      </c>
      <c r="G2731" t="s">
        <v>75</v>
      </c>
      <c r="H2731" t="s">
        <v>23</v>
      </c>
      <c r="I2731" t="s">
        <v>4360</v>
      </c>
      <c r="K2731"/>
      <c r="L2731" t="s">
        <v>4361</v>
      </c>
      <c r="M2731" t="s">
        <v>120</v>
      </c>
      <c r="N2731">
        <v>5</v>
      </c>
      <c r="P2731" t="s">
        <v>27</v>
      </c>
      <c r="Q2731" t="s">
        <v>4362</v>
      </c>
      <c r="S2731" t="s">
        <v>29</v>
      </c>
    </row>
    <row r="2732" spans="1:19" hidden="1" x14ac:dyDescent="0.2">
      <c r="A2732">
        <v>1414</v>
      </c>
      <c r="B2732" t="s">
        <v>4363</v>
      </c>
      <c r="C2732" t="s">
        <v>20</v>
      </c>
      <c r="D2732">
        <v>2.13</v>
      </c>
      <c r="E2732">
        <v>25</v>
      </c>
      <c r="F2732" t="s">
        <v>4364</v>
      </c>
      <c r="G2732" t="s">
        <v>31</v>
      </c>
      <c r="H2732" t="s">
        <v>46</v>
      </c>
      <c r="I2732" t="s">
        <v>4360</v>
      </c>
      <c r="K2732"/>
      <c r="L2732" t="s">
        <v>4365</v>
      </c>
      <c r="M2732" t="s">
        <v>120</v>
      </c>
      <c r="N2732">
        <v>5</v>
      </c>
      <c r="P2732" t="s">
        <v>27</v>
      </c>
      <c r="Q2732" t="s">
        <v>4366</v>
      </c>
      <c r="S2732" t="s">
        <v>29</v>
      </c>
    </row>
    <row r="2733" spans="1:19" hidden="1" x14ac:dyDescent="0.2">
      <c r="A2733">
        <v>1415</v>
      </c>
      <c r="B2733" t="s">
        <v>4367</v>
      </c>
      <c r="C2733" t="s">
        <v>20</v>
      </c>
      <c r="D2733">
        <v>5.78</v>
      </c>
      <c r="E2733">
        <v>25</v>
      </c>
      <c r="G2733" t="s">
        <v>55</v>
      </c>
      <c r="H2733" t="s">
        <v>46</v>
      </c>
      <c r="I2733" t="s">
        <v>4368</v>
      </c>
      <c r="K2733"/>
      <c r="L2733" t="s">
        <v>4369</v>
      </c>
      <c r="M2733" t="s">
        <v>26</v>
      </c>
      <c r="N2733">
        <v>2</v>
      </c>
      <c r="P2733" t="s">
        <v>27</v>
      </c>
      <c r="Q2733" t="s">
        <v>4370</v>
      </c>
      <c r="S2733" t="s">
        <v>29</v>
      </c>
    </row>
    <row r="2734" spans="1:19" x14ac:dyDescent="0.2">
      <c r="A2734">
        <v>1418</v>
      </c>
      <c r="B2734" t="s">
        <v>4371</v>
      </c>
      <c r="C2734" t="s">
        <v>20</v>
      </c>
      <c r="D2734">
        <v>6.4020000000000001</v>
      </c>
      <c r="E2734">
        <v>25</v>
      </c>
      <c r="F2734" t="s">
        <v>4372</v>
      </c>
      <c r="G2734" t="s">
        <v>4281</v>
      </c>
      <c r="H2734" t="s">
        <v>36</v>
      </c>
      <c r="I2734" t="s">
        <v>4282</v>
      </c>
      <c r="L2734" t="s">
        <v>4373</v>
      </c>
      <c r="M2734" t="s">
        <v>120</v>
      </c>
      <c r="N2734">
        <v>5</v>
      </c>
      <c r="P2734" t="s">
        <v>27</v>
      </c>
      <c r="Q2734" t="s">
        <v>4374</v>
      </c>
      <c r="S2734" t="s">
        <v>29</v>
      </c>
    </row>
    <row r="2735" spans="1:19" hidden="1" x14ac:dyDescent="0.2">
      <c r="A2735">
        <v>1418</v>
      </c>
      <c r="B2735" t="s">
        <v>4371</v>
      </c>
      <c r="C2735" t="s">
        <v>20</v>
      </c>
      <c r="D2735">
        <v>6.48</v>
      </c>
      <c r="E2735">
        <v>25</v>
      </c>
      <c r="F2735" t="s">
        <v>4375</v>
      </c>
      <c r="G2735" t="s">
        <v>31</v>
      </c>
      <c r="H2735" t="s">
        <v>46</v>
      </c>
      <c r="I2735" t="s">
        <v>4330</v>
      </c>
      <c r="K2735"/>
      <c r="L2735" t="s">
        <v>4373</v>
      </c>
      <c r="M2735" t="s">
        <v>120</v>
      </c>
      <c r="N2735">
        <v>5</v>
      </c>
      <c r="P2735" t="s">
        <v>27</v>
      </c>
      <c r="Q2735" t="s">
        <v>4374</v>
      </c>
      <c r="S2735" t="s">
        <v>29</v>
      </c>
    </row>
    <row r="2736" spans="1:19" hidden="1" x14ac:dyDescent="0.2">
      <c r="A2736">
        <v>1418</v>
      </c>
      <c r="B2736" t="s">
        <v>4371</v>
      </c>
      <c r="C2736" t="s">
        <v>73</v>
      </c>
      <c r="D2736">
        <v>13.32</v>
      </c>
      <c r="E2736">
        <v>25</v>
      </c>
      <c r="F2736" t="s">
        <v>4376</v>
      </c>
      <c r="G2736" t="s">
        <v>4302</v>
      </c>
      <c r="H2736" t="s">
        <v>23</v>
      </c>
      <c r="I2736" t="s">
        <v>4330</v>
      </c>
      <c r="K2736"/>
      <c r="L2736" t="s">
        <v>4373</v>
      </c>
      <c r="M2736" t="s">
        <v>120</v>
      </c>
      <c r="N2736">
        <v>5</v>
      </c>
      <c r="P2736" t="s">
        <v>27</v>
      </c>
      <c r="Q2736" t="s">
        <v>4374</v>
      </c>
      <c r="S2736" t="s">
        <v>29</v>
      </c>
    </row>
    <row r="2737" spans="1:19" hidden="1" x14ac:dyDescent="0.2">
      <c r="A2737">
        <v>1420</v>
      </c>
      <c r="B2737" t="s">
        <v>4377</v>
      </c>
      <c r="C2737" t="s">
        <v>20</v>
      </c>
      <c r="D2737">
        <v>5.42</v>
      </c>
      <c r="E2737">
        <v>25</v>
      </c>
      <c r="F2737" t="s">
        <v>4378</v>
      </c>
      <c r="G2737" t="s">
        <v>55</v>
      </c>
      <c r="H2737" t="s">
        <v>46</v>
      </c>
      <c r="I2737" t="s">
        <v>4343</v>
      </c>
      <c r="K2737"/>
      <c r="L2737" t="s">
        <v>4379</v>
      </c>
      <c r="M2737" t="s">
        <v>26</v>
      </c>
      <c r="N2737">
        <v>2</v>
      </c>
      <c r="P2737" t="s">
        <v>27</v>
      </c>
      <c r="Q2737" t="s">
        <v>4380</v>
      </c>
      <c r="S2737" t="s">
        <v>29</v>
      </c>
    </row>
    <row r="2738" spans="1:19" hidden="1" x14ac:dyDescent="0.2">
      <c r="A2738">
        <v>1421</v>
      </c>
      <c r="B2738" t="s">
        <v>4381</v>
      </c>
      <c r="C2738" t="s">
        <v>20</v>
      </c>
      <c r="D2738">
        <v>8.92</v>
      </c>
      <c r="E2738">
        <v>25</v>
      </c>
      <c r="F2738" t="s">
        <v>4382</v>
      </c>
      <c r="H2738" t="s">
        <v>23</v>
      </c>
      <c r="I2738" t="s">
        <v>4383</v>
      </c>
      <c r="K2738"/>
      <c r="L2738" t="s">
        <v>4384</v>
      </c>
      <c r="M2738" t="s">
        <v>26</v>
      </c>
      <c r="N2738">
        <v>2</v>
      </c>
      <c r="P2738" t="s">
        <v>27</v>
      </c>
      <c r="Q2738" t="s">
        <v>4385</v>
      </c>
      <c r="S2738" t="s">
        <v>29</v>
      </c>
    </row>
    <row r="2739" spans="1:19" hidden="1" x14ac:dyDescent="0.2">
      <c r="A2739">
        <v>1422</v>
      </c>
      <c r="B2739" t="s">
        <v>4386</v>
      </c>
      <c r="C2739" t="s">
        <v>20</v>
      </c>
      <c r="D2739" t="s">
        <v>3825</v>
      </c>
      <c r="F2739" t="s">
        <v>4387</v>
      </c>
      <c r="G2739" t="s">
        <v>189</v>
      </c>
      <c r="H2739" t="s">
        <v>23</v>
      </c>
      <c r="I2739" t="s">
        <v>4388</v>
      </c>
      <c r="K2739"/>
      <c r="L2739" t="s">
        <v>4389</v>
      </c>
      <c r="M2739" t="s">
        <v>26</v>
      </c>
      <c r="N2739">
        <v>2</v>
      </c>
      <c r="P2739" t="s">
        <v>27</v>
      </c>
      <c r="Q2739" t="s">
        <v>4390</v>
      </c>
      <c r="S2739" t="s">
        <v>29</v>
      </c>
    </row>
    <row r="2740" spans="1:19" hidden="1" x14ac:dyDescent="0.2">
      <c r="A2740">
        <v>1422</v>
      </c>
      <c r="B2740" t="s">
        <v>4386</v>
      </c>
      <c r="C2740" t="s">
        <v>73</v>
      </c>
      <c r="D2740">
        <v>7.95</v>
      </c>
      <c r="F2740" t="s">
        <v>4387</v>
      </c>
      <c r="G2740" t="s">
        <v>189</v>
      </c>
      <c r="H2740" t="s">
        <v>23</v>
      </c>
      <c r="I2740" t="s">
        <v>4388</v>
      </c>
      <c r="K2740"/>
      <c r="L2740" t="s">
        <v>4389</v>
      </c>
      <c r="M2740" t="s">
        <v>26</v>
      </c>
      <c r="N2740">
        <v>2</v>
      </c>
      <c r="P2740" t="s">
        <v>27</v>
      </c>
      <c r="Q2740" t="s">
        <v>4390</v>
      </c>
      <c r="S2740" t="s">
        <v>29</v>
      </c>
    </row>
    <row r="2741" spans="1:19" hidden="1" x14ac:dyDescent="0.2">
      <c r="A2741">
        <v>1422</v>
      </c>
      <c r="B2741" t="s">
        <v>4386</v>
      </c>
      <c r="C2741" t="s">
        <v>77</v>
      </c>
      <c r="D2741" t="s">
        <v>4391</v>
      </c>
      <c r="F2741" t="s">
        <v>4387</v>
      </c>
      <c r="G2741" t="s">
        <v>189</v>
      </c>
      <c r="H2741" t="s">
        <v>23</v>
      </c>
      <c r="I2741" t="s">
        <v>4388</v>
      </c>
      <c r="K2741"/>
      <c r="L2741" t="s">
        <v>4389</v>
      </c>
      <c r="M2741" t="s">
        <v>26</v>
      </c>
      <c r="N2741">
        <v>2</v>
      </c>
      <c r="P2741" t="s">
        <v>27</v>
      </c>
      <c r="Q2741" t="s">
        <v>4390</v>
      </c>
      <c r="S2741" t="s">
        <v>29</v>
      </c>
    </row>
    <row r="2742" spans="1:19" hidden="1" x14ac:dyDescent="0.2">
      <c r="A2742">
        <v>1423</v>
      </c>
      <c r="B2742" t="s">
        <v>4392</v>
      </c>
      <c r="C2742" t="s">
        <v>20</v>
      </c>
      <c r="D2742">
        <v>4.8</v>
      </c>
      <c r="E2742">
        <v>25</v>
      </c>
      <c r="F2742" t="s">
        <v>62</v>
      </c>
      <c r="G2742" t="s">
        <v>22</v>
      </c>
      <c r="H2742" t="s">
        <v>46</v>
      </c>
      <c r="I2742" t="s">
        <v>4393</v>
      </c>
      <c r="K2742" t="e">
        <f>- Other measurements: E1, M8, Y6</f>
        <v>#NAME?</v>
      </c>
      <c r="L2742" t="s">
        <v>4394</v>
      </c>
      <c r="M2742" t="s">
        <v>26</v>
      </c>
      <c r="N2742">
        <v>2</v>
      </c>
      <c r="P2742" t="s">
        <v>27</v>
      </c>
      <c r="Q2742" t="s">
        <v>4395</v>
      </c>
      <c r="S2742" t="s">
        <v>29</v>
      </c>
    </row>
    <row r="2743" spans="1:19" hidden="1" x14ac:dyDescent="0.2">
      <c r="A2743">
        <v>1423</v>
      </c>
      <c r="B2743" t="s">
        <v>4392</v>
      </c>
      <c r="C2743" t="s">
        <v>20</v>
      </c>
      <c r="D2743">
        <v>4.87</v>
      </c>
      <c r="E2743">
        <v>15</v>
      </c>
      <c r="F2743" t="s">
        <v>62</v>
      </c>
      <c r="G2743" t="s">
        <v>22</v>
      </c>
      <c r="H2743" t="s">
        <v>46</v>
      </c>
      <c r="I2743" t="s">
        <v>4396</v>
      </c>
      <c r="K2743" t="e">
        <f>- Other measurements: E1, M8, Y6</f>
        <v>#NAME?</v>
      </c>
      <c r="L2743" t="s">
        <v>4394</v>
      </c>
      <c r="M2743" t="s">
        <v>26</v>
      </c>
      <c r="N2743">
        <v>2</v>
      </c>
      <c r="P2743" t="s">
        <v>27</v>
      </c>
      <c r="Q2743" t="s">
        <v>4395</v>
      </c>
      <c r="S2743" t="s">
        <v>29</v>
      </c>
    </row>
    <row r="2744" spans="1:19" hidden="1" x14ac:dyDescent="0.2">
      <c r="A2744">
        <v>1423</v>
      </c>
      <c r="B2744" t="s">
        <v>4392</v>
      </c>
      <c r="C2744" t="s">
        <v>20</v>
      </c>
      <c r="D2744">
        <v>4.6900000000000004</v>
      </c>
      <c r="E2744">
        <v>25</v>
      </c>
      <c r="F2744" t="s">
        <v>3222</v>
      </c>
      <c r="G2744" t="s">
        <v>22</v>
      </c>
      <c r="H2744" t="s">
        <v>46</v>
      </c>
      <c r="I2744" t="s">
        <v>4396</v>
      </c>
      <c r="K2744" t="e">
        <f>- Other measurements: E1, M8, Y6</f>
        <v>#NAME?</v>
      </c>
      <c r="L2744" t="s">
        <v>4394</v>
      </c>
      <c r="M2744" t="s">
        <v>26</v>
      </c>
      <c r="N2744">
        <v>2</v>
      </c>
      <c r="P2744" t="s">
        <v>27</v>
      </c>
      <c r="Q2744" t="s">
        <v>4395</v>
      </c>
      <c r="S2744" t="s">
        <v>29</v>
      </c>
    </row>
    <row r="2745" spans="1:19" hidden="1" x14ac:dyDescent="0.2">
      <c r="A2745">
        <v>1423</v>
      </c>
      <c r="B2745" t="s">
        <v>4392</v>
      </c>
      <c r="C2745" t="s">
        <v>20</v>
      </c>
      <c r="D2745">
        <v>4.68</v>
      </c>
      <c r="E2745">
        <v>30</v>
      </c>
      <c r="F2745" t="s">
        <v>62</v>
      </c>
      <c r="G2745" t="s">
        <v>22</v>
      </c>
      <c r="H2745" t="s">
        <v>46</v>
      </c>
      <c r="I2745" t="s">
        <v>4396</v>
      </c>
      <c r="K2745" t="e">
        <f>- Other measurements: E1, M8, Y6</f>
        <v>#NAME?</v>
      </c>
      <c r="L2745" t="s">
        <v>4394</v>
      </c>
      <c r="M2745" t="s">
        <v>26</v>
      </c>
      <c r="N2745">
        <v>2</v>
      </c>
      <c r="P2745" t="s">
        <v>27</v>
      </c>
      <c r="Q2745" t="s">
        <v>4395</v>
      </c>
      <c r="S2745" t="s">
        <v>29</v>
      </c>
    </row>
    <row r="2746" spans="1:19" hidden="1" x14ac:dyDescent="0.2">
      <c r="A2746">
        <v>1423</v>
      </c>
      <c r="B2746" t="s">
        <v>4392</v>
      </c>
      <c r="C2746" t="s">
        <v>20</v>
      </c>
      <c r="D2746">
        <v>5.1760000000000002</v>
      </c>
      <c r="E2746">
        <v>0</v>
      </c>
      <c r="F2746" t="s">
        <v>62</v>
      </c>
      <c r="I2746" t="s">
        <v>4397</v>
      </c>
      <c r="K2746" t="e">
        <f>- Other measurements: E1, M8, Y6</f>
        <v>#NAME?</v>
      </c>
      <c r="L2746" t="s">
        <v>4394</v>
      </c>
      <c r="M2746" t="s">
        <v>26</v>
      </c>
      <c r="N2746">
        <v>2</v>
      </c>
      <c r="P2746" t="s">
        <v>27</v>
      </c>
      <c r="Q2746" t="s">
        <v>4395</v>
      </c>
      <c r="S2746" t="s">
        <v>29</v>
      </c>
    </row>
    <row r="2747" spans="1:19" hidden="1" x14ac:dyDescent="0.2">
      <c r="A2747">
        <v>1423</v>
      </c>
      <c r="B2747" t="s">
        <v>4392</v>
      </c>
      <c r="C2747" t="s">
        <v>20</v>
      </c>
      <c r="D2747">
        <v>4.8280000000000003</v>
      </c>
      <c r="E2747">
        <v>25</v>
      </c>
      <c r="F2747" t="s">
        <v>62</v>
      </c>
      <c r="I2747" t="s">
        <v>4397</v>
      </c>
      <c r="K2747" t="e">
        <f>- Other measurements: E1, M8, Y6</f>
        <v>#NAME?</v>
      </c>
      <c r="L2747" t="s">
        <v>4394</v>
      </c>
      <c r="M2747" t="s">
        <v>26</v>
      </c>
      <c r="N2747">
        <v>2</v>
      </c>
      <c r="P2747" t="s">
        <v>27</v>
      </c>
      <c r="Q2747" t="s">
        <v>4395</v>
      </c>
      <c r="S2747" t="s">
        <v>29</v>
      </c>
    </row>
    <row r="2748" spans="1:19" hidden="1" x14ac:dyDescent="0.2">
      <c r="A2748">
        <v>1423</v>
      </c>
      <c r="B2748" t="s">
        <v>4392</v>
      </c>
      <c r="C2748" t="s">
        <v>20</v>
      </c>
      <c r="D2748">
        <v>4.9000000000000004</v>
      </c>
      <c r="E2748" t="s">
        <v>363</v>
      </c>
      <c r="F2748" t="s">
        <v>4398</v>
      </c>
      <c r="G2748" t="s">
        <v>240</v>
      </c>
      <c r="H2748" t="s">
        <v>23</v>
      </c>
      <c r="I2748" t="s">
        <v>4399</v>
      </c>
      <c r="K2748" t="e">
        <f>- Other measurements: E1, M8, Y6</f>
        <v>#NAME?</v>
      </c>
      <c r="L2748" t="s">
        <v>4394</v>
      </c>
      <c r="M2748" t="s">
        <v>26</v>
      </c>
      <c r="N2748">
        <v>2</v>
      </c>
      <c r="P2748" t="s">
        <v>27</v>
      </c>
      <c r="Q2748" t="s">
        <v>4395</v>
      </c>
      <c r="S2748" t="s">
        <v>29</v>
      </c>
    </row>
    <row r="2749" spans="1:19" hidden="1" x14ac:dyDescent="0.2">
      <c r="A2749">
        <v>1424</v>
      </c>
      <c r="B2749" t="s">
        <v>4400</v>
      </c>
      <c r="C2749" t="s">
        <v>20</v>
      </c>
      <c r="D2749">
        <v>4.76</v>
      </c>
      <c r="E2749">
        <v>25</v>
      </c>
      <c r="F2749" t="s">
        <v>62</v>
      </c>
      <c r="G2749" t="s">
        <v>22</v>
      </c>
      <c r="H2749" t="s">
        <v>46</v>
      </c>
      <c r="I2749" t="s">
        <v>4393</v>
      </c>
      <c r="K2749"/>
      <c r="L2749" t="s">
        <v>4401</v>
      </c>
      <c r="M2749" t="s">
        <v>26</v>
      </c>
      <c r="N2749">
        <v>2</v>
      </c>
      <c r="P2749" t="s">
        <v>27</v>
      </c>
      <c r="Q2749" t="s">
        <v>4402</v>
      </c>
      <c r="S2749" t="s">
        <v>29</v>
      </c>
    </row>
    <row r="2750" spans="1:19" hidden="1" x14ac:dyDescent="0.2">
      <c r="A2750">
        <v>1426</v>
      </c>
      <c r="B2750" t="s">
        <v>4403</v>
      </c>
      <c r="C2750" t="s">
        <v>20</v>
      </c>
      <c r="D2750">
        <v>11.09</v>
      </c>
      <c r="E2750">
        <v>0</v>
      </c>
      <c r="F2750" t="s">
        <v>4404</v>
      </c>
      <c r="G2750" t="s">
        <v>55</v>
      </c>
      <c r="H2750" t="s">
        <v>46</v>
      </c>
      <c r="I2750" t="s">
        <v>535</v>
      </c>
      <c r="K2750"/>
      <c r="L2750" t="s">
        <v>4405</v>
      </c>
      <c r="M2750" t="s">
        <v>26</v>
      </c>
      <c r="N2750">
        <v>2</v>
      </c>
      <c r="P2750" t="s">
        <v>27</v>
      </c>
      <c r="Q2750" t="s">
        <v>4406</v>
      </c>
      <c r="S2750" t="s">
        <v>29</v>
      </c>
    </row>
    <row r="2751" spans="1:19" hidden="1" x14ac:dyDescent="0.2">
      <c r="A2751">
        <v>1426</v>
      </c>
      <c r="B2751" t="s">
        <v>4403</v>
      </c>
      <c r="C2751" t="s">
        <v>73</v>
      </c>
      <c r="D2751">
        <v>2.37</v>
      </c>
      <c r="E2751">
        <v>0</v>
      </c>
      <c r="F2751" t="s">
        <v>4404</v>
      </c>
      <c r="G2751" t="s">
        <v>55</v>
      </c>
      <c r="H2751" t="s">
        <v>46</v>
      </c>
      <c r="I2751" t="s">
        <v>535</v>
      </c>
      <c r="K2751"/>
      <c r="L2751" t="s">
        <v>4405</v>
      </c>
      <c r="M2751" t="s">
        <v>26</v>
      </c>
      <c r="N2751">
        <v>2</v>
      </c>
      <c r="P2751" t="s">
        <v>27</v>
      </c>
      <c r="Q2751" t="s">
        <v>4406</v>
      </c>
      <c r="S2751" t="s">
        <v>29</v>
      </c>
    </row>
    <row r="2752" spans="1:19" hidden="1" x14ac:dyDescent="0.2">
      <c r="A2752">
        <v>1426</v>
      </c>
      <c r="B2752" t="s">
        <v>4403</v>
      </c>
      <c r="C2752" t="s">
        <v>20</v>
      </c>
      <c r="D2752">
        <v>10.130000000000001</v>
      </c>
      <c r="E2752">
        <v>25</v>
      </c>
      <c r="F2752" t="s">
        <v>4404</v>
      </c>
      <c r="G2752" t="s">
        <v>55</v>
      </c>
      <c r="H2752" t="s">
        <v>46</v>
      </c>
      <c r="I2752" t="s">
        <v>535</v>
      </c>
      <c r="K2752"/>
      <c r="L2752" t="s">
        <v>4405</v>
      </c>
      <c r="M2752" t="s">
        <v>26</v>
      </c>
      <c r="N2752">
        <v>2</v>
      </c>
      <c r="P2752" t="s">
        <v>27</v>
      </c>
      <c r="Q2752" t="s">
        <v>4406</v>
      </c>
      <c r="S2752" t="s">
        <v>29</v>
      </c>
    </row>
    <row r="2753" spans="1:19" hidden="1" x14ac:dyDescent="0.2">
      <c r="A2753">
        <v>1426</v>
      </c>
      <c r="B2753" t="s">
        <v>4403</v>
      </c>
      <c r="C2753" t="s">
        <v>73</v>
      </c>
      <c r="D2753">
        <v>2.4500000000000002</v>
      </c>
      <c r="E2753">
        <v>25</v>
      </c>
      <c r="F2753" t="s">
        <v>4404</v>
      </c>
      <c r="G2753" t="s">
        <v>55</v>
      </c>
      <c r="H2753" t="s">
        <v>46</v>
      </c>
      <c r="I2753" t="s">
        <v>535</v>
      </c>
      <c r="K2753"/>
      <c r="L2753" t="s">
        <v>4405</v>
      </c>
      <c r="M2753" t="s">
        <v>26</v>
      </c>
      <c r="N2753">
        <v>2</v>
      </c>
      <c r="P2753" t="s">
        <v>27</v>
      </c>
      <c r="Q2753" t="s">
        <v>4406</v>
      </c>
      <c r="S2753" t="s">
        <v>29</v>
      </c>
    </row>
    <row r="2754" spans="1:19" hidden="1" x14ac:dyDescent="0.2">
      <c r="A2754">
        <v>1426</v>
      </c>
      <c r="B2754" t="s">
        <v>4403</v>
      </c>
      <c r="C2754" t="s">
        <v>20</v>
      </c>
      <c r="D2754">
        <v>9.99</v>
      </c>
      <c r="E2754">
        <v>20</v>
      </c>
      <c r="F2754" t="s">
        <v>198</v>
      </c>
      <c r="G2754" t="s">
        <v>55</v>
      </c>
      <c r="H2754" t="s">
        <v>23</v>
      </c>
      <c r="I2754" t="s">
        <v>199</v>
      </c>
      <c r="K2754"/>
      <c r="L2754" t="s">
        <v>4405</v>
      </c>
      <c r="M2754" t="s">
        <v>26</v>
      </c>
      <c r="N2754">
        <v>2</v>
      </c>
      <c r="P2754" t="s">
        <v>27</v>
      </c>
      <c r="Q2754" t="s">
        <v>4406</v>
      </c>
      <c r="S2754" t="s">
        <v>29</v>
      </c>
    </row>
    <row r="2755" spans="1:19" hidden="1" x14ac:dyDescent="0.2">
      <c r="A2755">
        <v>1426</v>
      </c>
      <c r="B2755" t="s">
        <v>4403</v>
      </c>
      <c r="C2755" t="s">
        <v>20</v>
      </c>
      <c r="D2755">
        <v>10.06</v>
      </c>
      <c r="E2755">
        <v>25</v>
      </c>
      <c r="F2755" t="s">
        <v>448</v>
      </c>
      <c r="G2755" t="s">
        <v>55</v>
      </c>
      <c r="H2755" t="s">
        <v>23</v>
      </c>
      <c r="I2755" t="s">
        <v>449</v>
      </c>
      <c r="K2755"/>
      <c r="L2755" t="s">
        <v>4405</v>
      </c>
      <c r="M2755" t="s">
        <v>26</v>
      </c>
      <c r="N2755">
        <v>2</v>
      </c>
      <c r="P2755" t="s">
        <v>27</v>
      </c>
      <c r="Q2755" t="s">
        <v>4406</v>
      </c>
      <c r="S2755" t="s">
        <v>29</v>
      </c>
    </row>
    <row r="2756" spans="1:19" hidden="1" x14ac:dyDescent="0.2">
      <c r="A2756">
        <v>1429</v>
      </c>
      <c r="B2756" t="s">
        <v>4407</v>
      </c>
      <c r="C2756" t="s">
        <v>20</v>
      </c>
      <c r="D2756">
        <v>9.7799999999999994</v>
      </c>
      <c r="E2756">
        <v>20</v>
      </c>
      <c r="F2756" t="s">
        <v>198</v>
      </c>
      <c r="G2756" t="s">
        <v>55</v>
      </c>
      <c r="H2756" t="s">
        <v>23</v>
      </c>
      <c r="I2756" t="s">
        <v>199</v>
      </c>
      <c r="K2756"/>
      <c r="L2756" t="s">
        <v>4408</v>
      </c>
      <c r="M2756" t="s">
        <v>26</v>
      </c>
      <c r="N2756">
        <v>2</v>
      </c>
      <c r="P2756" t="s">
        <v>27</v>
      </c>
      <c r="Q2756" t="s">
        <v>4409</v>
      </c>
      <c r="S2756" t="s">
        <v>29</v>
      </c>
    </row>
    <row r="2757" spans="1:19" hidden="1" x14ac:dyDescent="0.2">
      <c r="A2757">
        <v>1431</v>
      </c>
      <c r="B2757" t="s">
        <v>4410</v>
      </c>
      <c r="C2757" t="s">
        <v>20</v>
      </c>
      <c r="D2757" t="s">
        <v>570</v>
      </c>
      <c r="E2757">
        <v>20</v>
      </c>
      <c r="G2757" t="s">
        <v>55</v>
      </c>
      <c r="H2757" t="s">
        <v>23</v>
      </c>
      <c r="I2757" t="s">
        <v>3601</v>
      </c>
      <c r="K2757"/>
      <c r="L2757" t="s">
        <v>4411</v>
      </c>
      <c r="M2757" t="s">
        <v>26</v>
      </c>
      <c r="N2757">
        <v>2</v>
      </c>
      <c r="P2757" t="s">
        <v>27</v>
      </c>
      <c r="Q2757" t="s">
        <v>4412</v>
      </c>
      <c r="S2757" t="s">
        <v>29</v>
      </c>
    </row>
    <row r="2758" spans="1:19" hidden="1" x14ac:dyDescent="0.2">
      <c r="A2758">
        <v>1431</v>
      </c>
      <c r="B2758" t="s">
        <v>4410</v>
      </c>
      <c r="C2758" t="s">
        <v>73</v>
      </c>
      <c r="D2758">
        <v>6.63</v>
      </c>
      <c r="E2758" t="s">
        <v>383</v>
      </c>
      <c r="G2758" t="s">
        <v>55</v>
      </c>
      <c r="H2758" t="s">
        <v>23</v>
      </c>
      <c r="I2758" t="s">
        <v>3601</v>
      </c>
      <c r="K2758"/>
      <c r="L2758" t="s">
        <v>4411</v>
      </c>
      <c r="M2758" t="s">
        <v>26</v>
      </c>
      <c r="N2758">
        <v>2</v>
      </c>
      <c r="P2758" t="s">
        <v>27</v>
      </c>
      <c r="Q2758" t="s">
        <v>4412</v>
      </c>
      <c r="S2758" t="s">
        <v>29</v>
      </c>
    </row>
    <row r="2759" spans="1:19" hidden="1" x14ac:dyDescent="0.2">
      <c r="A2759">
        <v>1431</v>
      </c>
      <c r="B2759" t="s">
        <v>4410</v>
      </c>
      <c r="C2759" t="s">
        <v>77</v>
      </c>
      <c r="D2759">
        <v>12.58</v>
      </c>
      <c r="E2759" t="s">
        <v>383</v>
      </c>
      <c r="G2759" t="s">
        <v>55</v>
      </c>
      <c r="H2759" t="s">
        <v>46</v>
      </c>
      <c r="I2759" t="s">
        <v>3601</v>
      </c>
      <c r="K2759"/>
      <c r="L2759" t="s">
        <v>4411</v>
      </c>
      <c r="M2759" t="s">
        <v>26</v>
      </c>
      <c r="N2759">
        <v>2</v>
      </c>
      <c r="P2759" t="s">
        <v>27</v>
      </c>
      <c r="Q2759" t="s">
        <v>4412</v>
      </c>
      <c r="S2759" t="s">
        <v>29</v>
      </c>
    </row>
    <row r="2760" spans="1:19" hidden="1" x14ac:dyDescent="0.2">
      <c r="A2760">
        <v>1434</v>
      </c>
      <c r="B2760" t="s">
        <v>4413</v>
      </c>
      <c r="C2760" t="s">
        <v>20</v>
      </c>
      <c r="D2760">
        <v>1.3</v>
      </c>
      <c r="E2760">
        <v>25</v>
      </c>
      <c r="G2760" t="s">
        <v>189</v>
      </c>
      <c r="H2760" t="s">
        <v>23</v>
      </c>
      <c r="I2760" t="s">
        <v>4414</v>
      </c>
      <c r="K2760"/>
      <c r="L2760" t="s">
        <v>4415</v>
      </c>
      <c r="M2760" t="s">
        <v>120</v>
      </c>
      <c r="N2760">
        <v>5</v>
      </c>
      <c r="P2760" t="s">
        <v>27</v>
      </c>
      <c r="Q2760" t="s">
        <v>4416</v>
      </c>
      <c r="S2760" t="s">
        <v>29</v>
      </c>
    </row>
    <row r="2761" spans="1:19" hidden="1" x14ac:dyDescent="0.2">
      <c r="A2761">
        <v>1435</v>
      </c>
      <c r="B2761" t="s">
        <v>4417</v>
      </c>
      <c r="C2761" t="s">
        <v>20</v>
      </c>
      <c r="D2761">
        <v>-2</v>
      </c>
      <c r="E2761">
        <v>25</v>
      </c>
      <c r="G2761" t="s">
        <v>4418</v>
      </c>
      <c r="H2761" t="s">
        <v>2675</v>
      </c>
      <c r="I2761" t="s">
        <v>4414</v>
      </c>
      <c r="K2761"/>
      <c r="L2761" t="s">
        <v>4419</v>
      </c>
      <c r="M2761" t="s">
        <v>120</v>
      </c>
      <c r="N2761">
        <v>5</v>
      </c>
      <c r="P2761" t="s">
        <v>27</v>
      </c>
      <c r="Q2761" t="s">
        <v>4420</v>
      </c>
      <c r="S2761" t="s">
        <v>29</v>
      </c>
    </row>
    <row r="2762" spans="1:19" hidden="1" x14ac:dyDescent="0.2">
      <c r="A2762">
        <v>1436</v>
      </c>
      <c r="B2762" t="s">
        <v>4421</v>
      </c>
      <c r="C2762" t="s">
        <v>20</v>
      </c>
      <c r="D2762">
        <v>0</v>
      </c>
      <c r="E2762">
        <v>25</v>
      </c>
      <c r="G2762" t="s">
        <v>4418</v>
      </c>
      <c r="H2762" t="s">
        <v>2675</v>
      </c>
      <c r="I2762" t="s">
        <v>4414</v>
      </c>
      <c r="K2762"/>
      <c r="L2762" t="s">
        <v>4422</v>
      </c>
      <c r="M2762" t="s">
        <v>120</v>
      </c>
      <c r="N2762">
        <v>5</v>
      </c>
      <c r="P2762" t="s">
        <v>27</v>
      </c>
      <c r="Q2762" t="s">
        <v>4423</v>
      </c>
      <c r="S2762" t="s">
        <v>29</v>
      </c>
    </row>
    <row r="2763" spans="1:19" hidden="1" x14ac:dyDescent="0.2">
      <c r="A2763">
        <v>1437</v>
      </c>
      <c r="B2763" t="s">
        <v>4424</v>
      </c>
      <c r="C2763" t="s">
        <v>20</v>
      </c>
      <c r="D2763">
        <v>-1</v>
      </c>
      <c r="E2763">
        <v>25</v>
      </c>
      <c r="G2763" t="s">
        <v>4418</v>
      </c>
      <c r="H2763" t="s">
        <v>2675</v>
      </c>
      <c r="I2763" t="s">
        <v>4414</v>
      </c>
      <c r="K2763"/>
      <c r="L2763" t="s">
        <v>4425</v>
      </c>
      <c r="M2763" t="s">
        <v>120</v>
      </c>
      <c r="N2763">
        <v>5</v>
      </c>
      <c r="P2763" t="s">
        <v>27</v>
      </c>
      <c r="Q2763" t="s">
        <v>4426</v>
      </c>
      <c r="S2763" t="s">
        <v>29</v>
      </c>
    </row>
    <row r="2764" spans="1:19" hidden="1" x14ac:dyDescent="0.2">
      <c r="A2764">
        <v>1438</v>
      </c>
      <c r="B2764" t="s">
        <v>4427</v>
      </c>
      <c r="C2764" t="s">
        <v>20</v>
      </c>
      <c r="D2764">
        <v>2.2999999999999998</v>
      </c>
      <c r="E2764">
        <v>25</v>
      </c>
      <c r="G2764" t="s">
        <v>189</v>
      </c>
      <c r="H2764" t="s">
        <v>23</v>
      </c>
      <c r="I2764" t="s">
        <v>4414</v>
      </c>
      <c r="K2764"/>
      <c r="L2764" t="s">
        <v>4428</v>
      </c>
      <c r="M2764" t="s">
        <v>120</v>
      </c>
      <c r="N2764">
        <v>5</v>
      </c>
      <c r="P2764" t="s">
        <v>27</v>
      </c>
      <c r="Q2764" t="s">
        <v>4429</v>
      </c>
      <c r="S2764" t="s">
        <v>29</v>
      </c>
    </row>
    <row r="2765" spans="1:19" hidden="1" x14ac:dyDescent="0.2">
      <c r="A2765">
        <v>1439</v>
      </c>
      <c r="B2765" t="s">
        <v>4430</v>
      </c>
      <c r="C2765" t="s">
        <v>20</v>
      </c>
      <c r="D2765">
        <v>-1</v>
      </c>
      <c r="E2765">
        <v>25</v>
      </c>
      <c r="G2765" t="s">
        <v>4418</v>
      </c>
      <c r="H2765" t="s">
        <v>2675</v>
      </c>
      <c r="I2765" t="s">
        <v>4414</v>
      </c>
      <c r="K2765"/>
      <c r="L2765" t="s">
        <v>4431</v>
      </c>
      <c r="M2765" t="s">
        <v>120</v>
      </c>
      <c r="N2765">
        <v>5</v>
      </c>
      <c r="P2765" t="s">
        <v>27</v>
      </c>
      <c r="Q2765" t="s">
        <v>4432</v>
      </c>
      <c r="S2765" t="s">
        <v>29</v>
      </c>
    </row>
    <row r="2766" spans="1:19" hidden="1" x14ac:dyDescent="0.2">
      <c r="A2766">
        <v>1440</v>
      </c>
      <c r="B2766" t="s">
        <v>4433</v>
      </c>
      <c r="C2766" t="s">
        <v>20</v>
      </c>
      <c r="D2766">
        <v>8.33</v>
      </c>
      <c r="E2766">
        <v>25</v>
      </c>
      <c r="F2766" t="s">
        <v>79</v>
      </c>
      <c r="G2766" t="s">
        <v>63</v>
      </c>
      <c r="H2766" t="s">
        <v>46</v>
      </c>
      <c r="I2766" t="s">
        <v>196</v>
      </c>
      <c r="K2766" t="e">
        <f>- Other measurement: B135</f>
        <v>#NAME?</v>
      </c>
      <c r="L2766" t="s">
        <v>4434</v>
      </c>
      <c r="M2766" t="s">
        <v>120</v>
      </c>
      <c r="N2766">
        <v>5</v>
      </c>
      <c r="P2766" t="s">
        <v>27</v>
      </c>
      <c r="Q2766" t="s">
        <v>4435</v>
      </c>
      <c r="S2766" t="s">
        <v>29</v>
      </c>
    </row>
    <row r="2767" spans="1:19" hidden="1" x14ac:dyDescent="0.2">
      <c r="A2767">
        <v>1440</v>
      </c>
      <c r="B2767" t="s">
        <v>4433</v>
      </c>
      <c r="C2767" t="s">
        <v>20</v>
      </c>
      <c r="D2767">
        <v>8.39</v>
      </c>
      <c r="E2767">
        <v>25</v>
      </c>
      <c r="F2767" t="s">
        <v>4436</v>
      </c>
      <c r="G2767" t="s">
        <v>2474</v>
      </c>
      <c r="H2767" t="s">
        <v>46</v>
      </c>
      <c r="I2767" t="s">
        <v>4437</v>
      </c>
      <c r="K2767" t="e">
        <f>- Other measurement: B135</f>
        <v>#NAME?</v>
      </c>
      <c r="L2767" t="s">
        <v>4434</v>
      </c>
      <c r="M2767" t="s">
        <v>120</v>
      </c>
      <c r="N2767">
        <v>5</v>
      </c>
      <c r="P2767" t="s">
        <v>27</v>
      </c>
      <c r="Q2767" t="s">
        <v>4435</v>
      </c>
      <c r="S2767" t="s">
        <v>29</v>
      </c>
    </row>
    <row r="2768" spans="1:19" hidden="1" x14ac:dyDescent="0.2">
      <c r="A2768">
        <v>1440</v>
      </c>
      <c r="B2768" t="s">
        <v>4433</v>
      </c>
      <c r="C2768" t="s">
        <v>20</v>
      </c>
      <c r="D2768">
        <v>8.5</v>
      </c>
      <c r="F2768" t="s">
        <v>866</v>
      </c>
      <c r="H2768" t="s">
        <v>23</v>
      </c>
      <c r="I2768" t="s">
        <v>126</v>
      </c>
      <c r="K2768" t="e">
        <f>- Other measurement: B135</f>
        <v>#NAME?</v>
      </c>
      <c r="L2768" t="s">
        <v>4434</v>
      </c>
      <c r="M2768" t="s">
        <v>120</v>
      </c>
      <c r="N2768">
        <v>5</v>
      </c>
      <c r="P2768" t="s">
        <v>27</v>
      </c>
      <c r="Q2768" t="s">
        <v>4435</v>
      </c>
      <c r="S2768" t="s">
        <v>29</v>
      </c>
    </row>
    <row r="2769" spans="1:19" hidden="1" x14ac:dyDescent="0.2">
      <c r="A2769">
        <v>1440</v>
      </c>
      <c r="B2769" t="s">
        <v>4433</v>
      </c>
      <c r="C2769" t="s">
        <v>20</v>
      </c>
      <c r="D2769">
        <v>8.3000000000000007</v>
      </c>
      <c r="E2769">
        <v>20</v>
      </c>
      <c r="F2769" t="s">
        <v>866</v>
      </c>
      <c r="H2769" t="s">
        <v>23</v>
      </c>
      <c r="I2769" t="s">
        <v>656</v>
      </c>
      <c r="K2769" t="e">
        <f>- Other measurement: B135</f>
        <v>#NAME?</v>
      </c>
      <c r="L2769" t="s">
        <v>4434</v>
      </c>
      <c r="M2769" t="s">
        <v>120</v>
      </c>
      <c r="N2769">
        <v>5</v>
      </c>
      <c r="P2769" t="s">
        <v>27</v>
      </c>
      <c r="Q2769" t="s">
        <v>4435</v>
      </c>
      <c r="S2769" t="s">
        <v>29</v>
      </c>
    </row>
    <row r="2770" spans="1:19" hidden="1" x14ac:dyDescent="0.2">
      <c r="A2770">
        <v>1443</v>
      </c>
      <c r="B2770" t="s">
        <v>4438</v>
      </c>
      <c r="C2770" t="s">
        <v>20</v>
      </c>
      <c r="D2770">
        <v>7.02</v>
      </c>
      <c r="E2770">
        <v>25</v>
      </c>
      <c r="F2770" t="s">
        <v>79</v>
      </c>
      <c r="G2770" t="s">
        <v>63</v>
      </c>
      <c r="H2770" t="s">
        <v>46</v>
      </c>
      <c r="I2770" t="s">
        <v>196</v>
      </c>
      <c r="K2770"/>
      <c r="L2770" t="s">
        <v>4439</v>
      </c>
      <c r="M2770" t="s">
        <v>26</v>
      </c>
      <c r="N2770">
        <v>2</v>
      </c>
      <c r="P2770" t="s">
        <v>27</v>
      </c>
      <c r="Q2770" t="s">
        <v>4440</v>
      </c>
      <c r="S2770" t="s">
        <v>29</v>
      </c>
    </row>
    <row r="2771" spans="1:19" hidden="1" x14ac:dyDescent="0.2">
      <c r="A2771">
        <v>1449</v>
      </c>
      <c r="B2771" t="s">
        <v>4441</v>
      </c>
      <c r="C2771" t="s">
        <v>20</v>
      </c>
      <c r="D2771" t="s">
        <v>3825</v>
      </c>
      <c r="H2771" t="s">
        <v>2675</v>
      </c>
      <c r="I2771" t="s">
        <v>126</v>
      </c>
      <c r="K2771"/>
      <c r="L2771" t="s">
        <v>4442</v>
      </c>
      <c r="M2771" t="s">
        <v>26</v>
      </c>
      <c r="N2771">
        <v>2</v>
      </c>
      <c r="P2771" t="s">
        <v>27</v>
      </c>
      <c r="Q2771" t="s">
        <v>4443</v>
      </c>
      <c r="S2771" t="s">
        <v>29</v>
      </c>
    </row>
    <row r="2772" spans="1:19" hidden="1" x14ac:dyDescent="0.2">
      <c r="A2772">
        <v>1453</v>
      </c>
      <c r="B2772" t="s">
        <v>4444</v>
      </c>
      <c r="C2772" t="s">
        <v>20</v>
      </c>
      <c r="D2772">
        <v>7.17</v>
      </c>
      <c r="E2772">
        <v>20</v>
      </c>
      <c r="F2772" t="s">
        <v>198</v>
      </c>
      <c r="G2772" t="s">
        <v>55</v>
      </c>
      <c r="H2772" t="s">
        <v>23</v>
      </c>
      <c r="I2772" t="s">
        <v>199</v>
      </c>
      <c r="K2772"/>
      <c r="L2772" t="s">
        <v>4445</v>
      </c>
      <c r="M2772" t="s">
        <v>26</v>
      </c>
      <c r="N2772">
        <v>2</v>
      </c>
      <c r="P2772" t="s">
        <v>27</v>
      </c>
      <c r="Q2772" t="s">
        <v>4446</v>
      </c>
      <c r="S2772" t="s">
        <v>29</v>
      </c>
    </row>
    <row r="2773" spans="1:19" hidden="1" x14ac:dyDescent="0.2">
      <c r="A2773">
        <v>1454</v>
      </c>
      <c r="B2773" t="s">
        <v>4447</v>
      </c>
      <c r="C2773" t="s">
        <v>20</v>
      </c>
      <c r="D2773">
        <v>7.67</v>
      </c>
      <c r="E2773">
        <v>25</v>
      </c>
      <c r="F2773" t="s">
        <v>79</v>
      </c>
      <c r="G2773" t="s">
        <v>63</v>
      </c>
      <c r="H2773" t="s">
        <v>46</v>
      </c>
      <c r="I2773" t="s">
        <v>196</v>
      </c>
      <c r="K2773"/>
      <c r="L2773" t="s">
        <v>4448</v>
      </c>
      <c r="M2773" t="s">
        <v>26</v>
      </c>
      <c r="N2773">
        <v>2</v>
      </c>
      <c r="P2773" t="s">
        <v>27</v>
      </c>
      <c r="Q2773" t="s">
        <v>4449</v>
      </c>
      <c r="S2773" t="s">
        <v>29</v>
      </c>
    </row>
    <row r="2774" spans="1:19" hidden="1" x14ac:dyDescent="0.2">
      <c r="A2774">
        <v>1459</v>
      </c>
      <c r="B2774" t="s">
        <v>4450</v>
      </c>
      <c r="C2774" t="s">
        <v>20</v>
      </c>
      <c r="D2774">
        <v>7.38</v>
      </c>
      <c r="E2774">
        <v>25</v>
      </c>
      <c r="F2774" t="s">
        <v>79</v>
      </c>
      <c r="G2774" t="s">
        <v>63</v>
      </c>
      <c r="H2774" t="s">
        <v>46</v>
      </c>
      <c r="I2774" t="s">
        <v>196</v>
      </c>
      <c r="K2774"/>
      <c r="L2774" t="s">
        <v>4451</v>
      </c>
      <c r="M2774" t="s">
        <v>120</v>
      </c>
      <c r="N2774">
        <v>5</v>
      </c>
      <c r="P2774" t="s">
        <v>27</v>
      </c>
      <c r="Q2774" t="s">
        <v>4452</v>
      </c>
      <c r="S2774" t="s">
        <v>29</v>
      </c>
    </row>
    <row r="2775" spans="1:19" hidden="1" x14ac:dyDescent="0.2">
      <c r="A2775">
        <v>1461</v>
      </c>
      <c r="B2775" t="s">
        <v>4453</v>
      </c>
      <c r="C2775" t="s">
        <v>20</v>
      </c>
      <c r="D2775">
        <v>6.65</v>
      </c>
      <c r="E2775">
        <v>25</v>
      </c>
      <c r="F2775" t="s">
        <v>410</v>
      </c>
      <c r="G2775" t="s">
        <v>55</v>
      </c>
      <c r="H2775" t="s">
        <v>46</v>
      </c>
      <c r="I2775" t="s">
        <v>411</v>
      </c>
      <c r="K2775"/>
      <c r="L2775" t="s">
        <v>4454</v>
      </c>
      <c r="M2775" t="s">
        <v>26</v>
      </c>
      <c r="N2775">
        <v>2</v>
      </c>
      <c r="P2775" t="s">
        <v>27</v>
      </c>
      <c r="Q2775" t="s">
        <v>4455</v>
      </c>
      <c r="S2775" t="s">
        <v>29</v>
      </c>
    </row>
    <row r="2776" spans="1:19" hidden="1" x14ac:dyDescent="0.2">
      <c r="A2776">
        <v>1461</v>
      </c>
      <c r="B2776" t="s">
        <v>4453</v>
      </c>
      <c r="C2776" t="s">
        <v>73</v>
      </c>
      <c r="D2776">
        <v>3.63</v>
      </c>
      <c r="E2776">
        <v>25</v>
      </c>
      <c r="F2776" t="s">
        <v>410</v>
      </c>
      <c r="G2776" t="s">
        <v>55</v>
      </c>
      <c r="H2776" t="s">
        <v>46</v>
      </c>
      <c r="I2776" t="s">
        <v>411</v>
      </c>
      <c r="K2776"/>
      <c r="L2776" t="s">
        <v>4454</v>
      </c>
      <c r="M2776" t="s">
        <v>26</v>
      </c>
      <c r="N2776">
        <v>2</v>
      </c>
      <c r="P2776" t="s">
        <v>27</v>
      </c>
      <c r="Q2776" t="s">
        <v>4455</v>
      </c>
      <c r="S2776" t="s">
        <v>29</v>
      </c>
    </row>
    <row r="2777" spans="1:19" hidden="1" x14ac:dyDescent="0.2">
      <c r="A2777">
        <v>1462</v>
      </c>
      <c r="B2777" t="s">
        <v>4456</v>
      </c>
      <c r="C2777" t="s">
        <v>20</v>
      </c>
      <c r="D2777">
        <v>7.25</v>
      </c>
      <c r="E2777">
        <v>25</v>
      </c>
      <c r="F2777" t="s">
        <v>4457</v>
      </c>
      <c r="G2777" t="s">
        <v>55</v>
      </c>
      <c r="H2777" t="s">
        <v>23</v>
      </c>
      <c r="I2777" t="s">
        <v>411</v>
      </c>
      <c r="K2777"/>
      <c r="L2777" t="s">
        <v>4458</v>
      </c>
      <c r="M2777" t="s">
        <v>26</v>
      </c>
      <c r="N2777">
        <v>2</v>
      </c>
      <c r="P2777" t="s">
        <v>27</v>
      </c>
      <c r="Q2777" t="s">
        <v>4459</v>
      </c>
      <c r="S2777" t="s">
        <v>29</v>
      </c>
    </row>
    <row r="2778" spans="1:19" hidden="1" x14ac:dyDescent="0.2">
      <c r="A2778">
        <v>1462</v>
      </c>
      <c r="B2778" t="s">
        <v>4456</v>
      </c>
      <c r="C2778" t="s">
        <v>73</v>
      </c>
      <c r="D2778">
        <v>6.25</v>
      </c>
      <c r="E2778">
        <v>25</v>
      </c>
      <c r="F2778" t="s">
        <v>4457</v>
      </c>
      <c r="G2778" t="s">
        <v>55</v>
      </c>
      <c r="H2778" t="s">
        <v>23</v>
      </c>
      <c r="I2778" t="s">
        <v>411</v>
      </c>
      <c r="K2778"/>
      <c r="L2778" t="s">
        <v>4458</v>
      </c>
      <c r="M2778" t="s">
        <v>26</v>
      </c>
      <c r="N2778">
        <v>2</v>
      </c>
      <c r="P2778" t="s">
        <v>27</v>
      </c>
      <c r="Q2778" t="s">
        <v>4459</v>
      </c>
      <c r="S2778" t="s">
        <v>29</v>
      </c>
    </row>
    <row r="2779" spans="1:19" hidden="1" x14ac:dyDescent="0.2">
      <c r="A2779">
        <v>1463</v>
      </c>
      <c r="B2779" t="s">
        <v>4460</v>
      </c>
      <c r="C2779" t="s">
        <v>20</v>
      </c>
      <c r="D2779">
        <v>4.21</v>
      </c>
      <c r="E2779" t="s">
        <v>1636</v>
      </c>
      <c r="F2779" t="s">
        <v>4216</v>
      </c>
      <c r="H2779" t="s">
        <v>23</v>
      </c>
      <c r="I2779" t="s">
        <v>4217</v>
      </c>
      <c r="K2779"/>
      <c r="L2779" t="s">
        <v>4461</v>
      </c>
      <c r="M2779" t="s">
        <v>26</v>
      </c>
      <c r="N2779">
        <v>2</v>
      </c>
      <c r="P2779" t="s">
        <v>27</v>
      </c>
      <c r="Q2779" t="s">
        <v>4462</v>
      </c>
      <c r="S2779" t="s">
        <v>29</v>
      </c>
    </row>
    <row r="2780" spans="1:19" hidden="1" x14ac:dyDescent="0.2">
      <c r="A2780">
        <v>1465</v>
      </c>
      <c r="B2780" t="s">
        <v>4463</v>
      </c>
      <c r="C2780" t="s">
        <v>20</v>
      </c>
      <c r="D2780">
        <v>9.82</v>
      </c>
      <c r="E2780">
        <v>20</v>
      </c>
      <c r="F2780" t="s">
        <v>4464</v>
      </c>
      <c r="G2780" t="s">
        <v>55</v>
      </c>
      <c r="H2780" t="s">
        <v>46</v>
      </c>
      <c r="I2780" t="s">
        <v>779</v>
      </c>
      <c r="K2780"/>
      <c r="L2780" t="s">
        <v>4465</v>
      </c>
      <c r="M2780" t="s">
        <v>120</v>
      </c>
      <c r="N2780">
        <v>5</v>
      </c>
      <c r="P2780" t="s">
        <v>27</v>
      </c>
      <c r="Q2780" t="s">
        <v>4466</v>
      </c>
      <c r="S2780" t="s">
        <v>29</v>
      </c>
    </row>
    <row r="2781" spans="1:19" hidden="1" x14ac:dyDescent="0.2">
      <c r="A2781">
        <v>1465</v>
      </c>
      <c r="B2781" t="s">
        <v>4463</v>
      </c>
      <c r="C2781" t="s">
        <v>73</v>
      </c>
      <c r="D2781">
        <v>5.68</v>
      </c>
      <c r="E2781">
        <v>20</v>
      </c>
      <c r="F2781" t="s">
        <v>4464</v>
      </c>
      <c r="G2781" t="s">
        <v>55</v>
      </c>
      <c r="H2781" t="s">
        <v>46</v>
      </c>
      <c r="I2781" t="s">
        <v>779</v>
      </c>
      <c r="K2781"/>
      <c r="L2781" t="s">
        <v>4465</v>
      </c>
      <c r="M2781" t="s">
        <v>120</v>
      </c>
      <c r="N2781">
        <v>5</v>
      </c>
      <c r="P2781" t="s">
        <v>27</v>
      </c>
      <c r="Q2781" t="s">
        <v>4466</v>
      </c>
      <c r="S2781" t="s">
        <v>29</v>
      </c>
    </row>
    <row r="2782" spans="1:19" hidden="1" x14ac:dyDescent="0.2">
      <c r="A2782">
        <v>1465</v>
      </c>
      <c r="B2782" t="s">
        <v>4463</v>
      </c>
      <c r="C2782" t="s">
        <v>20</v>
      </c>
      <c r="D2782">
        <v>9.81</v>
      </c>
      <c r="E2782">
        <v>25</v>
      </c>
      <c r="F2782" t="s">
        <v>4467</v>
      </c>
      <c r="G2782" t="s">
        <v>55</v>
      </c>
      <c r="H2782" t="s">
        <v>46</v>
      </c>
      <c r="I2782" t="s">
        <v>4468</v>
      </c>
      <c r="K2782"/>
      <c r="L2782" t="s">
        <v>4465</v>
      </c>
      <c r="M2782" t="s">
        <v>120</v>
      </c>
      <c r="N2782">
        <v>5</v>
      </c>
      <c r="P2782" t="s">
        <v>27</v>
      </c>
      <c r="Q2782" t="s">
        <v>4466</v>
      </c>
      <c r="S2782" t="s">
        <v>29</v>
      </c>
    </row>
    <row r="2783" spans="1:19" hidden="1" x14ac:dyDescent="0.2">
      <c r="A2783">
        <v>1465</v>
      </c>
      <c r="B2783" t="s">
        <v>4463</v>
      </c>
      <c r="C2783" t="s">
        <v>73</v>
      </c>
      <c r="D2783">
        <v>5.55</v>
      </c>
      <c r="E2783">
        <v>25</v>
      </c>
      <c r="F2783" t="s">
        <v>4467</v>
      </c>
      <c r="G2783" t="s">
        <v>55</v>
      </c>
      <c r="H2783" t="s">
        <v>46</v>
      </c>
      <c r="I2783" t="s">
        <v>4468</v>
      </c>
      <c r="K2783"/>
      <c r="L2783" t="s">
        <v>4465</v>
      </c>
      <c r="M2783" t="s">
        <v>120</v>
      </c>
      <c r="N2783">
        <v>5</v>
      </c>
      <c r="P2783" t="s">
        <v>27</v>
      </c>
      <c r="Q2783" t="s">
        <v>4466</v>
      </c>
      <c r="S2783" t="s">
        <v>29</v>
      </c>
    </row>
    <row r="2784" spans="1:19" hidden="1" x14ac:dyDescent="0.2">
      <c r="A2784">
        <v>1465</v>
      </c>
      <c r="B2784" t="s">
        <v>4463</v>
      </c>
      <c r="C2784" t="s">
        <v>20</v>
      </c>
      <c r="D2784">
        <v>9.83</v>
      </c>
      <c r="E2784">
        <v>23.5</v>
      </c>
      <c r="F2784" t="s">
        <v>66</v>
      </c>
      <c r="G2784" t="s">
        <v>31</v>
      </c>
      <c r="H2784" t="s">
        <v>46</v>
      </c>
      <c r="I2784" t="s">
        <v>3083</v>
      </c>
      <c r="K2784"/>
      <c r="L2784" t="s">
        <v>4465</v>
      </c>
      <c r="M2784" t="s">
        <v>120</v>
      </c>
      <c r="N2784">
        <v>5</v>
      </c>
      <c r="P2784" t="s">
        <v>27</v>
      </c>
      <c r="Q2784" t="s">
        <v>4466</v>
      </c>
      <c r="S2784" t="s">
        <v>29</v>
      </c>
    </row>
    <row r="2785" spans="1:19" hidden="1" x14ac:dyDescent="0.2">
      <c r="A2785">
        <v>1465</v>
      </c>
      <c r="B2785" t="s">
        <v>4463</v>
      </c>
      <c r="C2785" t="s">
        <v>73</v>
      </c>
      <c r="D2785">
        <v>5.56</v>
      </c>
      <c r="E2785">
        <v>23.5</v>
      </c>
      <c r="F2785" t="s">
        <v>66</v>
      </c>
      <c r="G2785" t="s">
        <v>31</v>
      </c>
      <c r="H2785" t="s">
        <v>46</v>
      </c>
      <c r="I2785" t="s">
        <v>3083</v>
      </c>
      <c r="K2785"/>
      <c r="L2785" t="s">
        <v>4465</v>
      </c>
      <c r="M2785" t="s">
        <v>120</v>
      </c>
      <c r="N2785">
        <v>5</v>
      </c>
      <c r="P2785" t="s">
        <v>27</v>
      </c>
      <c r="Q2785" t="s">
        <v>4466</v>
      </c>
      <c r="S2785" t="s">
        <v>29</v>
      </c>
    </row>
    <row r="2786" spans="1:19" hidden="1" x14ac:dyDescent="0.2">
      <c r="A2786">
        <v>1465</v>
      </c>
      <c r="B2786" t="s">
        <v>4463</v>
      </c>
      <c r="C2786" t="s">
        <v>20</v>
      </c>
      <c r="D2786">
        <v>10.119999999999999</v>
      </c>
      <c r="E2786">
        <v>10</v>
      </c>
      <c r="F2786" t="s">
        <v>66</v>
      </c>
      <c r="G2786" t="s">
        <v>55</v>
      </c>
      <c r="H2786" t="s">
        <v>46</v>
      </c>
      <c r="I2786" t="s">
        <v>4276</v>
      </c>
      <c r="J2786" t="s">
        <v>43</v>
      </c>
      <c r="K2786"/>
      <c r="L2786" t="s">
        <v>4465</v>
      </c>
      <c r="M2786" t="s">
        <v>120</v>
      </c>
      <c r="N2786">
        <v>5</v>
      </c>
      <c r="P2786" t="s">
        <v>27</v>
      </c>
      <c r="Q2786" t="s">
        <v>4466</v>
      </c>
      <c r="S2786" t="s">
        <v>29</v>
      </c>
    </row>
    <row r="2787" spans="1:19" hidden="1" x14ac:dyDescent="0.2">
      <c r="A2787">
        <v>1465</v>
      </c>
      <c r="B2787" t="s">
        <v>4463</v>
      </c>
      <c r="C2787" t="s">
        <v>73</v>
      </c>
      <c r="D2787">
        <v>5.85</v>
      </c>
      <c r="E2787">
        <v>10</v>
      </c>
      <c r="F2787" t="s">
        <v>66</v>
      </c>
      <c r="G2787" t="s">
        <v>55</v>
      </c>
      <c r="H2787" t="s">
        <v>23</v>
      </c>
      <c r="I2787" t="s">
        <v>4276</v>
      </c>
      <c r="J2787" t="s">
        <v>43</v>
      </c>
      <c r="K2787"/>
      <c r="L2787" t="s">
        <v>4465</v>
      </c>
      <c r="M2787" t="s">
        <v>120</v>
      </c>
      <c r="N2787">
        <v>5</v>
      </c>
      <c r="P2787" t="s">
        <v>27</v>
      </c>
      <c r="Q2787" t="s">
        <v>4466</v>
      </c>
      <c r="S2787" t="s">
        <v>29</v>
      </c>
    </row>
    <row r="2788" spans="1:19" hidden="1" x14ac:dyDescent="0.2">
      <c r="A2788">
        <v>1465</v>
      </c>
      <c r="B2788" t="s">
        <v>4463</v>
      </c>
      <c r="C2788" t="s">
        <v>20</v>
      </c>
      <c r="D2788">
        <v>9.89</v>
      </c>
      <c r="E2788">
        <v>20</v>
      </c>
      <c r="F2788" t="s">
        <v>66</v>
      </c>
      <c r="G2788" t="s">
        <v>55</v>
      </c>
      <c r="H2788" t="s">
        <v>46</v>
      </c>
      <c r="I2788" t="s">
        <v>4276</v>
      </c>
      <c r="J2788" t="s">
        <v>43</v>
      </c>
      <c r="K2788"/>
      <c r="L2788" t="s">
        <v>4465</v>
      </c>
      <c r="M2788" t="s">
        <v>120</v>
      </c>
      <c r="N2788">
        <v>5</v>
      </c>
      <c r="P2788" t="s">
        <v>27</v>
      </c>
      <c r="Q2788" t="s">
        <v>4466</v>
      </c>
      <c r="S2788" t="s">
        <v>29</v>
      </c>
    </row>
    <row r="2789" spans="1:19" hidden="1" x14ac:dyDescent="0.2">
      <c r="A2789">
        <v>1465</v>
      </c>
      <c r="B2789" t="s">
        <v>4463</v>
      </c>
      <c r="C2789" t="s">
        <v>73</v>
      </c>
      <c r="D2789">
        <v>5.63</v>
      </c>
      <c r="E2789">
        <v>20</v>
      </c>
      <c r="F2789" t="s">
        <v>66</v>
      </c>
      <c r="G2789" t="s">
        <v>55</v>
      </c>
      <c r="H2789" t="s">
        <v>23</v>
      </c>
      <c r="I2789" t="s">
        <v>4276</v>
      </c>
      <c r="J2789" t="s">
        <v>43</v>
      </c>
      <c r="K2789"/>
      <c r="L2789" t="s">
        <v>4465</v>
      </c>
      <c r="M2789" t="s">
        <v>120</v>
      </c>
      <c r="N2789">
        <v>5</v>
      </c>
      <c r="P2789" t="s">
        <v>27</v>
      </c>
      <c r="Q2789" t="s">
        <v>4466</v>
      </c>
      <c r="S2789" t="s">
        <v>29</v>
      </c>
    </row>
    <row r="2790" spans="1:19" hidden="1" x14ac:dyDescent="0.2">
      <c r="A2790">
        <v>1465</v>
      </c>
      <c r="B2790" t="s">
        <v>4463</v>
      </c>
      <c r="C2790" t="s">
        <v>20</v>
      </c>
      <c r="D2790">
        <v>9.68</v>
      </c>
      <c r="E2790">
        <v>30</v>
      </c>
      <c r="F2790" t="s">
        <v>66</v>
      </c>
      <c r="G2790" t="s">
        <v>55</v>
      </c>
      <c r="H2790" t="s">
        <v>46</v>
      </c>
      <c r="I2790" t="s">
        <v>4276</v>
      </c>
      <c r="J2790" t="s">
        <v>43</v>
      </c>
      <c r="K2790"/>
      <c r="L2790" t="s">
        <v>4465</v>
      </c>
      <c r="M2790" t="s">
        <v>120</v>
      </c>
      <c r="N2790">
        <v>5</v>
      </c>
      <c r="P2790" t="s">
        <v>27</v>
      </c>
      <c r="Q2790" t="s">
        <v>4466</v>
      </c>
      <c r="S2790" t="s">
        <v>29</v>
      </c>
    </row>
    <row r="2791" spans="1:19" hidden="1" x14ac:dyDescent="0.2">
      <c r="A2791">
        <v>1465</v>
      </c>
      <c r="B2791" t="s">
        <v>4463</v>
      </c>
      <c r="C2791" t="s">
        <v>73</v>
      </c>
      <c r="D2791">
        <v>5.54</v>
      </c>
      <c r="E2791">
        <v>30</v>
      </c>
      <c r="F2791" t="s">
        <v>66</v>
      </c>
      <c r="G2791" t="s">
        <v>55</v>
      </c>
      <c r="H2791" t="s">
        <v>23</v>
      </c>
      <c r="I2791" t="s">
        <v>4276</v>
      </c>
      <c r="J2791" t="s">
        <v>43</v>
      </c>
      <c r="K2791"/>
      <c r="L2791" t="s">
        <v>4465</v>
      </c>
      <c r="M2791" t="s">
        <v>120</v>
      </c>
      <c r="N2791">
        <v>5</v>
      </c>
      <c r="P2791" t="s">
        <v>27</v>
      </c>
      <c r="Q2791" t="s">
        <v>4466</v>
      </c>
      <c r="S2791" t="s">
        <v>29</v>
      </c>
    </row>
    <row r="2792" spans="1:19" hidden="1" x14ac:dyDescent="0.2">
      <c r="A2792">
        <v>1465</v>
      </c>
      <c r="B2792" t="s">
        <v>4463</v>
      </c>
      <c r="C2792" t="s">
        <v>20</v>
      </c>
      <c r="D2792">
        <v>9.48</v>
      </c>
      <c r="E2792">
        <v>40</v>
      </c>
      <c r="F2792" t="s">
        <v>66</v>
      </c>
      <c r="G2792" t="s">
        <v>55</v>
      </c>
      <c r="H2792" t="s">
        <v>46</v>
      </c>
      <c r="I2792" t="s">
        <v>4276</v>
      </c>
      <c r="J2792" t="s">
        <v>43</v>
      </c>
      <c r="K2792"/>
      <c r="L2792" t="s">
        <v>4465</v>
      </c>
      <c r="M2792" t="s">
        <v>120</v>
      </c>
      <c r="N2792">
        <v>5</v>
      </c>
      <c r="P2792" t="s">
        <v>27</v>
      </c>
      <c r="Q2792" t="s">
        <v>4466</v>
      </c>
      <c r="S2792" t="s">
        <v>29</v>
      </c>
    </row>
    <row r="2793" spans="1:19" hidden="1" x14ac:dyDescent="0.2">
      <c r="A2793">
        <v>1465</v>
      </c>
      <c r="B2793" t="s">
        <v>4463</v>
      </c>
      <c r="C2793" t="s">
        <v>73</v>
      </c>
      <c r="D2793">
        <v>5.37</v>
      </c>
      <c r="E2793">
        <v>40</v>
      </c>
      <c r="F2793" t="s">
        <v>66</v>
      </c>
      <c r="G2793" t="s">
        <v>55</v>
      </c>
      <c r="H2793" t="s">
        <v>23</v>
      </c>
      <c r="I2793" t="s">
        <v>4276</v>
      </c>
      <c r="J2793" t="s">
        <v>43</v>
      </c>
      <c r="K2793"/>
      <c r="L2793" t="s">
        <v>4465</v>
      </c>
      <c r="M2793" t="s">
        <v>120</v>
      </c>
      <c r="N2793">
        <v>5</v>
      </c>
      <c r="P2793" t="s">
        <v>27</v>
      </c>
      <c r="Q2793" t="s">
        <v>4466</v>
      </c>
      <c r="S2793" t="s">
        <v>29</v>
      </c>
    </row>
    <row r="2794" spans="1:19" hidden="1" x14ac:dyDescent="0.2">
      <c r="A2794">
        <v>1465</v>
      </c>
      <c r="B2794" t="s">
        <v>4463</v>
      </c>
      <c r="C2794" t="s">
        <v>20</v>
      </c>
      <c r="D2794">
        <v>10.050000000000001</v>
      </c>
      <c r="E2794">
        <v>15</v>
      </c>
      <c r="F2794" t="s">
        <v>4469</v>
      </c>
      <c r="G2794" t="s">
        <v>567</v>
      </c>
      <c r="H2794" t="s">
        <v>23</v>
      </c>
      <c r="I2794" t="s">
        <v>3034</v>
      </c>
      <c r="K2794"/>
      <c r="L2794" t="s">
        <v>4465</v>
      </c>
      <c r="M2794" t="s">
        <v>120</v>
      </c>
      <c r="N2794">
        <v>5</v>
      </c>
      <c r="P2794" t="s">
        <v>27</v>
      </c>
      <c r="Q2794" t="s">
        <v>4466</v>
      </c>
      <c r="S2794" t="s">
        <v>29</v>
      </c>
    </row>
    <row r="2795" spans="1:19" hidden="1" x14ac:dyDescent="0.2">
      <c r="A2795">
        <v>1465</v>
      </c>
      <c r="B2795" t="s">
        <v>4463</v>
      </c>
      <c r="C2795" t="s">
        <v>73</v>
      </c>
      <c r="D2795">
        <v>5.76</v>
      </c>
      <c r="E2795">
        <v>15</v>
      </c>
      <c r="F2795" t="s">
        <v>4469</v>
      </c>
      <c r="G2795" t="s">
        <v>567</v>
      </c>
      <c r="H2795" t="s">
        <v>23</v>
      </c>
      <c r="I2795" t="s">
        <v>3034</v>
      </c>
      <c r="K2795"/>
      <c r="L2795" t="s">
        <v>4465</v>
      </c>
      <c r="M2795" t="s">
        <v>120</v>
      </c>
      <c r="N2795">
        <v>5</v>
      </c>
      <c r="P2795" t="s">
        <v>27</v>
      </c>
      <c r="Q2795" t="s">
        <v>4466</v>
      </c>
      <c r="S2795" t="s">
        <v>29</v>
      </c>
    </row>
    <row r="2796" spans="1:19" hidden="1" x14ac:dyDescent="0.2">
      <c r="A2796">
        <v>1466</v>
      </c>
      <c r="B2796" t="s">
        <v>4470</v>
      </c>
      <c r="C2796" t="s">
        <v>20</v>
      </c>
      <c r="D2796">
        <v>7.94</v>
      </c>
      <c r="E2796">
        <v>25</v>
      </c>
      <c r="F2796" t="s">
        <v>1843</v>
      </c>
      <c r="G2796" t="s">
        <v>63</v>
      </c>
      <c r="H2796" t="s">
        <v>46</v>
      </c>
      <c r="I2796" t="s">
        <v>4468</v>
      </c>
      <c r="K2796"/>
      <c r="L2796" t="s">
        <v>4471</v>
      </c>
      <c r="M2796" t="s">
        <v>771</v>
      </c>
      <c r="N2796">
        <v>4</v>
      </c>
      <c r="P2796" t="s">
        <v>27</v>
      </c>
      <c r="Q2796" t="s">
        <v>4472</v>
      </c>
      <c r="S2796" t="s">
        <v>29</v>
      </c>
    </row>
    <row r="2797" spans="1:19" hidden="1" x14ac:dyDescent="0.2">
      <c r="A2797">
        <v>1467</v>
      </c>
      <c r="B2797" t="s">
        <v>4473</v>
      </c>
      <c r="C2797" t="s">
        <v>20</v>
      </c>
      <c r="D2797">
        <v>9.99</v>
      </c>
      <c r="E2797">
        <v>10</v>
      </c>
      <c r="G2797" t="s">
        <v>55</v>
      </c>
      <c r="H2797" t="s">
        <v>46</v>
      </c>
      <c r="I2797" t="s">
        <v>4276</v>
      </c>
      <c r="J2797" t="s">
        <v>43</v>
      </c>
      <c r="K2797"/>
      <c r="L2797" t="s">
        <v>4474</v>
      </c>
      <c r="M2797" t="s">
        <v>26</v>
      </c>
      <c r="N2797">
        <v>2</v>
      </c>
      <c r="P2797" t="s">
        <v>27</v>
      </c>
      <c r="Q2797" t="s">
        <v>4475</v>
      </c>
      <c r="S2797" t="s">
        <v>29</v>
      </c>
    </row>
    <row r="2798" spans="1:19" hidden="1" x14ac:dyDescent="0.2">
      <c r="A2798">
        <v>1467</v>
      </c>
      <c r="B2798" t="s">
        <v>4473</v>
      </c>
      <c r="C2798" t="s">
        <v>73</v>
      </c>
      <c r="D2798">
        <v>8.8699999999999992</v>
      </c>
      <c r="E2798">
        <v>10</v>
      </c>
      <c r="G2798" t="s">
        <v>55</v>
      </c>
      <c r="H2798" t="s">
        <v>46</v>
      </c>
      <c r="I2798" t="s">
        <v>4276</v>
      </c>
      <c r="J2798" t="s">
        <v>43</v>
      </c>
      <c r="K2798"/>
      <c r="L2798" t="s">
        <v>4474</v>
      </c>
      <c r="M2798" t="s">
        <v>26</v>
      </c>
      <c r="N2798">
        <v>2</v>
      </c>
      <c r="P2798" t="s">
        <v>27</v>
      </c>
      <c r="Q2798" t="s">
        <v>4475</v>
      </c>
      <c r="S2798" t="s">
        <v>29</v>
      </c>
    </row>
    <row r="2799" spans="1:19" hidden="1" x14ac:dyDescent="0.2">
      <c r="A2799">
        <v>1467</v>
      </c>
      <c r="B2799" t="s">
        <v>4473</v>
      </c>
      <c r="C2799" t="s">
        <v>20</v>
      </c>
      <c r="D2799">
        <v>9.6300000000000008</v>
      </c>
      <c r="E2799">
        <v>20</v>
      </c>
      <c r="G2799" t="s">
        <v>55</v>
      </c>
      <c r="H2799" t="s">
        <v>46</v>
      </c>
      <c r="I2799" t="s">
        <v>4276</v>
      </c>
      <c r="J2799" t="s">
        <v>43</v>
      </c>
      <c r="K2799"/>
      <c r="L2799" t="s">
        <v>4474</v>
      </c>
      <c r="M2799" t="s">
        <v>26</v>
      </c>
      <c r="N2799">
        <v>2</v>
      </c>
      <c r="P2799" t="s">
        <v>27</v>
      </c>
      <c r="Q2799" t="s">
        <v>4475</v>
      </c>
      <c r="S2799" t="s">
        <v>29</v>
      </c>
    </row>
    <row r="2800" spans="1:19" hidden="1" x14ac:dyDescent="0.2">
      <c r="A2800">
        <v>1467</v>
      </c>
      <c r="B2800" t="s">
        <v>4473</v>
      </c>
      <c r="C2800" t="s">
        <v>73</v>
      </c>
      <c r="D2800">
        <v>8.51</v>
      </c>
      <c r="E2800">
        <v>20</v>
      </c>
      <c r="G2800" t="s">
        <v>55</v>
      </c>
      <c r="H2800" t="s">
        <v>46</v>
      </c>
      <c r="I2800" t="s">
        <v>4276</v>
      </c>
      <c r="J2800" t="s">
        <v>43</v>
      </c>
      <c r="K2800"/>
      <c r="L2800" t="s">
        <v>4474</v>
      </c>
      <c r="M2800" t="s">
        <v>26</v>
      </c>
      <c r="N2800">
        <v>2</v>
      </c>
      <c r="P2800" t="s">
        <v>27</v>
      </c>
      <c r="Q2800" t="s">
        <v>4475</v>
      </c>
      <c r="S2800" t="s">
        <v>29</v>
      </c>
    </row>
    <row r="2801" spans="1:19" hidden="1" x14ac:dyDescent="0.2">
      <c r="A2801">
        <v>1467</v>
      </c>
      <c r="B2801" t="s">
        <v>4473</v>
      </c>
      <c r="C2801" t="s">
        <v>20</v>
      </c>
      <c r="D2801">
        <v>9.4</v>
      </c>
      <c r="E2801">
        <v>30</v>
      </c>
      <c r="G2801" t="s">
        <v>55</v>
      </c>
      <c r="H2801" t="s">
        <v>46</v>
      </c>
      <c r="I2801" t="s">
        <v>4276</v>
      </c>
      <c r="J2801" t="s">
        <v>43</v>
      </c>
      <c r="K2801"/>
      <c r="L2801" t="s">
        <v>4474</v>
      </c>
      <c r="M2801" t="s">
        <v>26</v>
      </c>
      <c r="N2801">
        <v>2</v>
      </c>
      <c r="P2801" t="s">
        <v>27</v>
      </c>
      <c r="Q2801" t="s">
        <v>4475</v>
      </c>
      <c r="S2801" t="s">
        <v>29</v>
      </c>
    </row>
    <row r="2802" spans="1:19" hidden="1" x14ac:dyDescent="0.2">
      <c r="A2802">
        <v>1467</v>
      </c>
      <c r="B2802" t="s">
        <v>4473</v>
      </c>
      <c r="C2802" t="s">
        <v>73</v>
      </c>
      <c r="D2802">
        <v>8.3699999999999992</v>
      </c>
      <c r="E2802">
        <v>30</v>
      </c>
      <c r="G2802" t="s">
        <v>55</v>
      </c>
      <c r="H2802" t="s">
        <v>46</v>
      </c>
      <c r="I2802" t="s">
        <v>4276</v>
      </c>
      <c r="J2802" t="s">
        <v>43</v>
      </c>
      <c r="K2802"/>
      <c r="L2802" t="s">
        <v>4474</v>
      </c>
      <c r="M2802" t="s">
        <v>26</v>
      </c>
      <c r="N2802">
        <v>2</v>
      </c>
      <c r="P2802" t="s">
        <v>27</v>
      </c>
      <c r="Q2802" t="s">
        <v>4475</v>
      </c>
      <c r="S2802" t="s">
        <v>29</v>
      </c>
    </row>
    <row r="2803" spans="1:19" hidden="1" x14ac:dyDescent="0.2">
      <c r="A2803">
        <v>1467</v>
      </c>
      <c r="B2803" t="s">
        <v>4473</v>
      </c>
      <c r="C2803" t="s">
        <v>20</v>
      </c>
      <c r="D2803">
        <v>9.1300000000000008</v>
      </c>
      <c r="E2803">
        <v>40</v>
      </c>
      <c r="G2803" t="s">
        <v>55</v>
      </c>
      <c r="H2803" t="s">
        <v>46</v>
      </c>
      <c r="I2803" t="s">
        <v>4276</v>
      </c>
      <c r="J2803" t="s">
        <v>43</v>
      </c>
      <c r="K2803"/>
      <c r="L2803" t="s">
        <v>4474</v>
      </c>
      <c r="M2803" t="s">
        <v>26</v>
      </c>
      <c r="N2803">
        <v>2</v>
      </c>
      <c r="P2803" t="s">
        <v>27</v>
      </c>
      <c r="Q2803" t="s">
        <v>4475</v>
      </c>
      <c r="S2803" t="s">
        <v>29</v>
      </c>
    </row>
    <row r="2804" spans="1:19" hidden="1" x14ac:dyDescent="0.2">
      <c r="A2804">
        <v>1467</v>
      </c>
      <c r="B2804" t="s">
        <v>4473</v>
      </c>
      <c r="C2804" t="s">
        <v>73</v>
      </c>
      <c r="D2804">
        <v>8.06</v>
      </c>
      <c r="E2804">
        <v>40</v>
      </c>
      <c r="G2804" t="s">
        <v>55</v>
      </c>
      <c r="H2804" t="s">
        <v>46</v>
      </c>
      <c r="I2804" t="s">
        <v>4276</v>
      </c>
      <c r="J2804" t="s">
        <v>43</v>
      </c>
      <c r="K2804"/>
      <c r="L2804" t="s">
        <v>4474</v>
      </c>
      <c r="M2804" t="s">
        <v>26</v>
      </c>
      <c r="N2804">
        <v>2</v>
      </c>
      <c r="P2804" t="s">
        <v>27</v>
      </c>
      <c r="Q2804" t="s">
        <v>4475</v>
      </c>
      <c r="S2804" t="s">
        <v>29</v>
      </c>
    </row>
    <row r="2805" spans="1:19" hidden="1" x14ac:dyDescent="0.2">
      <c r="A2805">
        <v>1468</v>
      </c>
      <c r="B2805" t="s">
        <v>4476</v>
      </c>
      <c r="C2805" t="s">
        <v>20</v>
      </c>
      <c r="D2805">
        <v>7.75</v>
      </c>
      <c r="E2805">
        <v>25</v>
      </c>
      <c r="F2805" t="s">
        <v>79</v>
      </c>
      <c r="G2805" t="s">
        <v>63</v>
      </c>
      <c r="H2805" t="s">
        <v>46</v>
      </c>
      <c r="I2805" t="s">
        <v>196</v>
      </c>
      <c r="K2805"/>
      <c r="L2805" t="s">
        <v>4477</v>
      </c>
      <c r="M2805" t="s">
        <v>771</v>
      </c>
      <c r="N2805">
        <v>4</v>
      </c>
      <c r="P2805" t="s">
        <v>27</v>
      </c>
      <c r="Q2805" t="s">
        <v>4478</v>
      </c>
      <c r="S2805" t="s">
        <v>29</v>
      </c>
    </row>
    <row r="2806" spans="1:19" hidden="1" x14ac:dyDescent="0.2">
      <c r="A2806">
        <v>1468</v>
      </c>
      <c r="B2806" t="s">
        <v>4476</v>
      </c>
      <c r="C2806" t="s">
        <v>20</v>
      </c>
      <c r="D2806">
        <v>7.73</v>
      </c>
      <c r="F2806" t="s">
        <v>615</v>
      </c>
      <c r="H2806" t="s">
        <v>23</v>
      </c>
      <c r="I2806" t="s">
        <v>656</v>
      </c>
      <c r="K2806"/>
      <c r="L2806" t="s">
        <v>4477</v>
      </c>
      <c r="M2806" t="s">
        <v>771</v>
      </c>
      <c r="N2806">
        <v>4</v>
      </c>
      <c r="P2806" t="s">
        <v>27</v>
      </c>
      <c r="Q2806" t="s">
        <v>4478</v>
      </c>
      <c r="S2806" t="s">
        <v>29</v>
      </c>
    </row>
    <row r="2807" spans="1:19" hidden="1" x14ac:dyDescent="0.2">
      <c r="A2807">
        <v>1469</v>
      </c>
      <c r="B2807" t="s">
        <v>4479</v>
      </c>
      <c r="C2807" t="s">
        <v>20</v>
      </c>
      <c r="D2807">
        <v>6.78</v>
      </c>
      <c r="F2807" t="s">
        <v>2017</v>
      </c>
      <c r="G2807" t="s">
        <v>144</v>
      </c>
      <c r="H2807" t="s">
        <v>23</v>
      </c>
      <c r="I2807" t="s">
        <v>4480</v>
      </c>
      <c r="K2807"/>
      <c r="L2807" t="s">
        <v>4481</v>
      </c>
      <c r="M2807" t="s">
        <v>26</v>
      </c>
      <c r="N2807">
        <v>2</v>
      </c>
      <c r="P2807" t="s">
        <v>27</v>
      </c>
      <c r="Q2807" t="s">
        <v>4482</v>
      </c>
      <c r="S2807" t="s">
        <v>29</v>
      </c>
    </row>
    <row r="2808" spans="1:19" hidden="1" x14ac:dyDescent="0.2">
      <c r="A2808">
        <v>1470</v>
      </c>
      <c r="B2808" t="s">
        <v>4483</v>
      </c>
      <c r="C2808" t="s">
        <v>20</v>
      </c>
      <c r="D2808">
        <v>7.1</v>
      </c>
      <c r="F2808" t="s">
        <v>615</v>
      </c>
      <c r="H2808" t="s">
        <v>23</v>
      </c>
      <c r="I2808" t="s">
        <v>845</v>
      </c>
      <c r="K2808"/>
      <c r="L2808" t="s">
        <v>4484</v>
      </c>
      <c r="M2808" t="s">
        <v>26</v>
      </c>
      <c r="N2808">
        <v>2</v>
      </c>
      <c r="P2808" t="s">
        <v>27</v>
      </c>
      <c r="Q2808" t="s">
        <v>4485</v>
      </c>
      <c r="S2808" t="s">
        <v>29</v>
      </c>
    </row>
    <row r="2809" spans="1:19" hidden="1" x14ac:dyDescent="0.2">
      <c r="A2809">
        <v>1471</v>
      </c>
      <c r="B2809" t="s">
        <v>4486</v>
      </c>
      <c r="C2809" t="s">
        <v>20</v>
      </c>
      <c r="D2809">
        <v>7.97</v>
      </c>
      <c r="E2809">
        <v>20</v>
      </c>
      <c r="F2809" t="s">
        <v>198</v>
      </c>
      <c r="G2809" t="s">
        <v>55</v>
      </c>
      <c r="H2809" t="s">
        <v>23</v>
      </c>
      <c r="I2809" t="s">
        <v>199</v>
      </c>
      <c r="K2809"/>
      <c r="L2809" t="s">
        <v>4487</v>
      </c>
      <c r="M2809" t="s">
        <v>26</v>
      </c>
      <c r="N2809">
        <v>2</v>
      </c>
      <c r="P2809" t="s">
        <v>27</v>
      </c>
      <c r="Q2809" t="s">
        <v>4488</v>
      </c>
      <c r="S2809" t="s">
        <v>29</v>
      </c>
    </row>
    <row r="2810" spans="1:19" hidden="1" x14ac:dyDescent="0.2">
      <c r="A2810">
        <v>1472</v>
      </c>
      <c r="B2810" t="s">
        <v>4489</v>
      </c>
      <c r="C2810" t="s">
        <v>20</v>
      </c>
      <c r="D2810">
        <v>8.1</v>
      </c>
      <c r="E2810">
        <v>20</v>
      </c>
      <c r="F2810" t="s">
        <v>198</v>
      </c>
      <c r="G2810" t="s">
        <v>55</v>
      </c>
      <c r="H2810" t="s">
        <v>23</v>
      </c>
      <c r="I2810" t="s">
        <v>199</v>
      </c>
      <c r="K2810"/>
      <c r="L2810" t="s">
        <v>4490</v>
      </c>
      <c r="M2810" t="s">
        <v>26</v>
      </c>
      <c r="N2810">
        <v>2</v>
      </c>
      <c r="P2810" t="s">
        <v>27</v>
      </c>
      <c r="Q2810" t="s">
        <v>4491</v>
      </c>
      <c r="S2810" t="s">
        <v>29</v>
      </c>
    </row>
    <row r="2811" spans="1:19" hidden="1" x14ac:dyDescent="0.2">
      <c r="A2811">
        <v>1473</v>
      </c>
      <c r="B2811" t="s">
        <v>4492</v>
      </c>
      <c r="C2811" t="s">
        <v>20</v>
      </c>
      <c r="D2811">
        <v>8.15</v>
      </c>
      <c r="E2811">
        <v>25</v>
      </c>
      <c r="F2811" t="s">
        <v>198</v>
      </c>
      <c r="G2811" t="s">
        <v>55</v>
      </c>
      <c r="H2811" t="s">
        <v>23</v>
      </c>
      <c r="I2811" t="s">
        <v>199</v>
      </c>
      <c r="K2811"/>
      <c r="L2811" t="s">
        <v>4493</v>
      </c>
      <c r="M2811" t="s">
        <v>26</v>
      </c>
      <c r="N2811">
        <v>2</v>
      </c>
      <c r="P2811" t="s">
        <v>27</v>
      </c>
      <c r="Q2811" t="s">
        <v>4494</v>
      </c>
      <c r="S2811" t="s">
        <v>29</v>
      </c>
    </row>
    <row r="2812" spans="1:19" hidden="1" x14ac:dyDescent="0.2">
      <c r="A2812">
        <v>1473</v>
      </c>
      <c r="B2812" t="s">
        <v>4492</v>
      </c>
      <c r="C2812" t="s">
        <v>20</v>
      </c>
      <c r="D2812">
        <v>7.81</v>
      </c>
      <c r="F2812" t="s">
        <v>448</v>
      </c>
      <c r="G2812" t="s">
        <v>55</v>
      </c>
      <c r="H2812" t="s">
        <v>23</v>
      </c>
      <c r="I2812" t="s">
        <v>449</v>
      </c>
      <c r="K2812"/>
      <c r="L2812" t="s">
        <v>4493</v>
      </c>
      <c r="M2812" t="s">
        <v>26</v>
      </c>
      <c r="N2812">
        <v>2</v>
      </c>
      <c r="P2812" t="s">
        <v>27</v>
      </c>
      <c r="Q2812" t="s">
        <v>4494</v>
      </c>
      <c r="S2812" t="s">
        <v>29</v>
      </c>
    </row>
    <row r="2813" spans="1:19" hidden="1" x14ac:dyDescent="0.2">
      <c r="A2813">
        <v>1473</v>
      </c>
      <c r="B2813" t="s">
        <v>4492</v>
      </c>
      <c r="C2813" t="s">
        <v>73</v>
      </c>
      <c r="D2813">
        <v>2.4300000000000002</v>
      </c>
      <c r="F2813" t="s">
        <v>448</v>
      </c>
      <c r="G2813" t="s">
        <v>55</v>
      </c>
      <c r="H2813" t="s">
        <v>23</v>
      </c>
      <c r="I2813" t="s">
        <v>449</v>
      </c>
      <c r="K2813"/>
      <c r="L2813" t="s">
        <v>4493</v>
      </c>
      <c r="M2813" t="s">
        <v>26</v>
      </c>
      <c r="N2813">
        <v>2</v>
      </c>
      <c r="P2813" t="s">
        <v>27</v>
      </c>
      <c r="Q2813" t="s">
        <v>4494</v>
      </c>
      <c r="S2813" t="s">
        <v>29</v>
      </c>
    </row>
    <row r="2814" spans="1:19" hidden="1" x14ac:dyDescent="0.2">
      <c r="A2814">
        <v>1475</v>
      </c>
      <c r="B2814" t="s">
        <v>4495</v>
      </c>
      <c r="C2814" t="s">
        <v>20</v>
      </c>
      <c r="D2814">
        <v>8.16</v>
      </c>
      <c r="E2814">
        <v>20</v>
      </c>
      <c r="F2814" t="s">
        <v>198</v>
      </c>
      <c r="G2814" t="s">
        <v>55</v>
      </c>
      <c r="H2814" t="s">
        <v>23</v>
      </c>
      <c r="I2814" t="s">
        <v>199</v>
      </c>
      <c r="K2814"/>
      <c r="L2814" t="s">
        <v>4496</v>
      </c>
      <c r="M2814" t="s">
        <v>26</v>
      </c>
      <c r="N2814">
        <v>2</v>
      </c>
      <c r="P2814" t="s">
        <v>27</v>
      </c>
      <c r="Q2814" t="s">
        <v>4497</v>
      </c>
      <c r="S2814" t="s">
        <v>29</v>
      </c>
    </row>
    <row r="2815" spans="1:19" hidden="1" x14ac:dyDescent="0.2">
      <c r="A2815">
        <v>1476</v>
      </c>
      <c r="B2815" t="s">
        <v>4498</v>
      </c>
      <c r="C2815" t="s">
        <v>20</v>
      </c>
      <c r="D2815">
        <v>8.23</v>
      </c>
      <c r="E2815">
        <v>20.100000000000001</v>
      </c>
      <c r="F2815" t="s">
        <v>615</v>
      </c>
      <c r="H2815" t="s">
        <v>23</v>
      </c>
      <c r="I2815" t="s">
        <v>656</v>
      </c>
      <c r="K2815"/>
      <c r="L2815" t="s">
        <v>4499</v>
      </c>
      <c r="M2815" t="s">
        <v>26</v>
      </c>
      <c r="N2815">
        <v>2</v>
      </c>
      <c r="P2815" t="s">
        <v>27</v>
      </c>
      <c r="Q2815" t="s">
        <v>4500</v>
      </c>
      <c r="S2815" t="s">
        <v>29</v>
      </c>
    </row>
    <row r="2816" spans="1:19" hidden="1" x14ac:dyDescent="0.2">
      <c r="A2816">
        <v>1476</v>
      </c>
      <c r="B2816" t="s">
        <v>4498</v>
      </c>
      <c r="C2816" t="s">
        <v>20</v>
      </c>
      <c r="D2816">
        <v>8.25</v>
      </c>
      <c r="E2816">
        <v>25</v>
      </c>
      <c r="F2816" t="s">
        <v>79</v>
      </c>
      <c r="G2816" t="s">
        <v>63</v>
      </c>
      <c r="H2816" t="s">
        <v>46</v>
      </c>
      <c r="I2816" t="s">
        <v>196</v>
      </c>
      <c r="K2816"/>
      <c r="L2816" t="s">
        <v>4499</v>
      </c>
      <c r="M2816" t="s">
        <v>26</v>
      </c>
      <c r="N2816">
        <v>2</v>
      </c>
      <c r="P2816" t="s">
        <v>27</v>
      </c>
      <c r="Q2816" t="s">
        <v>4500</v>
      </c>
      <c r="S2816" t="s">
        <v>29</v>
      </c>
    </row>
    <row r="2817" spans="1:19" hidden="1" x14ac:dyDescent="0.2">
      <c r="A2817">
        <v>1477</v>
      </c>
      <c r="B2817" t="s">
        <v>4501</v>
      </c>
      <c r="C2817" t="s">
        <v>20</v>
      </c>
      <c r="D2817">
        <v>7.31</v>
      </c>
      <c r="F2817" t="s">
        <v>2017</v>
      </c>
      <c r="G2817" t="s">
        <v>144</v>
      </c>
      <c r="H2817" t="s">
        <v>23</v>
      </c>
      <c r="I2817" t="s">
        <v>4480</v>
      </c>
      <c r="K2817"/>
      <c r="L2817" t="s">
        <v>4502</v>
      </c>
      <c r="M2817" t="s">
        <v>26</v>
      </c>
      <c r="N2817">
        <v>2</v>
      </c>
      <c r="P2817" t="s">
        <v>27</v>
      </c>
      <c r="Q2817" t="s">
        <v>4503</v>
      </c>
      <c r="S2817" t="s">
        <v>29</v>
      </c>
    </row>
    <row r="2818" spans="1:19" hidden="1" x14ac:dyDescent="0.2">
      <c r="A2818">
        <v>1478</v>
      </c>
      <c r="B2818" t="s">
        <v>4504</v>
      </c>
      <c r="C2818" t="s">
        <v>20</v>
      </c>
      <c r="D2818">
        <v>5.44</v>
      </c>
      <c r="F2818" t="s">
        <v>2017</v>
      </c>
      <c r="G2818" t="s">
        <v>144</v>
      </c>
      <c r="H2818" t="s">
        <v>23</v>
      </c>
      <c r="I2818" t="s">
        <v>4480</v>
      </c>
      <c r="K2818"/>
      <c r="L2818" t="s">
        <v>4505</v>
      </c>
      <c r="M2818" t="s">
        <v>26</v>
      </c>
      <c r="N2818">
        <v>2</v>
      </c>
      <c r="P2818" t="s">
        <v>27</v>
      </c>
      <c r="Q2818" t="s">
        <v>4506</v>
      </c>
      <c r="S2818" t="s">
        <v>29</v>
      </c>
    </row>
    <row r="2819" spans="1:19" hidden="1" x14ac:dyDescent="0.2">
      <c r="A2819">
        <v>1479</v>
      </c>
      <c r="B2819" t="s">
        <v>4507</v>
      </c>
      <c r="C2819" t="s">
        <v>20</v>
      </c>
      <c r="D2819">
        <v>8.23</v>
      </c>
      <c r="E2819">
        <v>20</v>
      </c>
      <c r="F2819" t="s">
        <v>198</v>
      </c>
      <c r="G2819" t="s">
        <v>55</v>
      </c>
      <c r="H2819" t="s">
        <v>23</v>
      </c>
      <c r="I2819" t="s">
        <v>199</v>
      </c>
      <c r="K2819" t="s">
        <v>4508</v>
      </c>
      <c r="L2819" t="s">
        <v>4509</v>
      </c>
      <c r="M2819" t="s">
        <v>26</v>
      </c>
      <c r="N2819">
        <v>2</v>
      </c>
      <c r="P2819" t="s">
        <v>27</v>
      </c>
      <c r="Q2819" t="s">
        <v>4510</v>
      </c>
      <c r="S2819" t="s">
        <v>29</v>
      </c>
    </row>
    <row r="2820" spans="1:19" hidden="1" x14ac:dyDescent="0.2">
      <c r="A2820">
        <v>1480</v>
      </c>
      <c r="B2820" t="s">
        <v>4511</v>
      </c>
      <c r="C2820" t="s">
        <v>20</v>
      </c>
      <c r="D2820">
        <v>8.2100000000000009</v>
      </c>
      <c r="E2820">
        <v>20</v>
      </c>
      <c r="F2820" t="s">
        <v>198</v>
      </c>
      <c r="G2820" t="s">
        <v>55</v>
      </c>
      <c r="H2820" t="s">
        <v>23</v>
      </c>
      <c r="I2820" t="s">
        <v>199</v>
      </c>
      <c r="K2820"/>
      <c r="L2820" t="s">
        <v>4512</v>
      </c>
      <c r="M2820" t="s">
        <v>26</v>
      </c>
      <c r="N2820">
        <v>2</v>
      </c>
      <c r="P2820" t="s">
        <v>27</v>
      </c>
      <c r="Q2820" t="s">
        <v>4513</v>
      </c>
      <c r="S2820" t="s">
        <v>29</v>
      </c>
    </row>
    <row r="2821" spans="1:19" hidden="1" x14ac:dyDescent="0.2">
      <c r="A2821">
        <v>1481</v>
      </c>
      <c r="B2821" t="s">
        <v>4514</v>
      </c>
      <c r="C2821" t="s">
        <v>20</v>
      </c>
      <c r="D2821">
        <v>5.93</v>
      </c>
      <c r="F2821" t="s">
        <v>2017</v>
      </c>
      <c r="G2821" t="s">
        <v>144</v>
      </c>
      <c r="H2821" t="s">
        <v>23</v>
      </c>
      <c r="I2821" t="s">
        <v>4480</v>
      </c>
      <c r="K2821"/>
      <c r="L2821" t="s">
        <v>4515</v>
      </c>
      <c r="M2821" t="s">
        <v>120</v>
      </c>
      <c r="N2821">
        <v>5</v>
      </c>
      <c r="P2821" t="s">
        <v>27</v>
      </c>
      <c r="Q2821" t="s">
        <v>4516</v>
      </c>
      <c r="S2821" t="s">
        <v>29</v>
      </c>
    </row>
    <row r="2822" spans="1:19" hidden="1" x14ac:dyDescent="0.2">
      <c r="A2822">
        <v>1483</v>
      </c>
      <c r="B2822" t="s">
        <v>4517</v>
      </c>
      <c r="C2822" t="s">
        <v>20</v>
      </c>
      <c r="D2822">
        <v>0.65</v>
      </c>
      <c r="E2822" t="s">
        <v>4518</v>
      </c>
      <c r="F2822" t="s">
        <v>4001</v>
      </c>
      <c r="G2822" t="s">
        <v>75</v>
      </c>
      <c r="H2822" t="s">
        <v>46</v>
      </c>
      <c r="I2822" t="s">
        <v>4519</v>
      </c>
      <c r="K2822"/>
      <c r="L2822" t="s">
        <v>4520</v>
      </c>
      <c r="M2822" t="s">
        <v>120</v>
      </c>
      <c r="N2822">
        <v>5</v>
      </c>
      <c r="P2822" t="s">
        <v>27</v>
      </c>
      <c r="Q2822" t="s">
        <v>4521</v>
      </c>
      <c r="S2822" t="s">
        <v>29</v>
      </c>
    </row>
    <row r="2823" spans="1:19" hidden="1" x14ac:dyDescent="0.2">
      <c r="A2823">
        <v>1483</v>
      </c>
      <c r="B2823" t="s">
        <v>4517</v>
      </c>
      <c r="C2823" t="s">
        <v>73</v>
      </c>
      <c r="D2823">
        <v>-5.78</v>
      </c>
      <c r="E2823" t="s">
        <v>4518</v>
      </c>
      <c r="F2823" t="s">
        <v>4001</v>
      </c>
      <c r="G2823" t="s">
        <v>75</v>
      </c>
      <c r="H2823" t="s">
        <v>23</v>
      </c>
      <c r="I2823" t="s">
        <v>4519</v>
      </c>
      <c r="K2823"/>
      <c r="L2823" t="s">
        <v>4520</v>
      </c>
      <c r="M2823" t="s">
        <v>120</v>
      </c>
      <c r="N2823">
        <v>5</v>
      </c>
      <c r="P2823" t="s">
        <v>27</v>
      </c>
      <c r="Q2823" t="s">
        <v>4521</v>
      </c>
      <c r="S2823" t="s">
        <v>29</v>
      </c>
    </row>
    <row r="2824" spans="1:19" hidden="1" x14ac:dyDescent="0.2">
      <c r="A2824">
        <v>1483</v>
      </c>
      <c r="B2824" t="s">
        <v>4517</v>
      </c>
      <c r="C2824" t="s">
        <v>20</v>
      </c>
      <c r="D2824">
        <v>0.51</v>
      </c>
      <c r="E2824">
        <v>20</v>
      </c>
      <c r="F2824" t="s">
        <v>3222</v>
      </c>
      <c r="G2824" t="s">
        <v>55</v>
      </c>
      <c r="H2824" t="s">
        <v>23</v>
      </c>
      <c r="I2824" t="s">
        <v>2385</v>
      </c>
      <c r="K2824"/>
      <c r="L2824" t="s">
        <v>4520</v>
      </c>
      <c r="M2824" t="s">
        <v>120</v>
      </c>
      <c r="N2824">
        <v>5</v>
      </c>
      <c r="P2824" t="s">
        <v>27</v>
      </c>
      <c r="Q2824" t="s">
        <v>4521</v>
      </c>
      <c r="S2824" t="s">
        <v>29</v>
      </c>
    </row>
    <row r="2825" spans="1:19" hidden="1" x14ac:dyDescent="0.2">
      <c r="A2825">
        <v>1483</v>
      </c>
      <c r="B2825" t="s">
        <v>4517</v>
      </c>
      <c r="C2825" t="s">
        <v>20</v>
      </c>
      <c r="D2825">
        <v>1.1000000000000001</v>
      </c>
      <c r="E2825">
        <v>25</v>
      </c>
      <c r="F2825" t="s">
        <v>1997</v>
      </c>
      <c r="G2825" t="s">
        <v>75</v>
      </c>
      <c r="H2825" t="s">
        <v>23</v>
      </c>
      <c r="I2825" t="s">
        <v>4522</v>
      </c>
      <c r="K2825"/>
      <c r="L2825" t="s">
        <v>4520</v>
      </c>
      <c r="M2825" t="s">
        <v>120</v>
      </c>
      <c r="N2825">
        <v>5</v>
      </c>
      <c r="P2825" t="s">
        <v>27</v>
      </c>
      <c r="Q2825" t="s">
        <v>4521</v>
      </c>
      <c r="S2825" t="s">
        <v>29</v>
      </c>
    </row>
    <row r="2826" spans="1:19" hidden="1" x14ac:dyDescent="0.2">
      <c r="A2826">
        <v>1483</v>
      </c>
      <c r="B2826" t="s">
        <v>4517</v>
      </c>
      <c r="C2826" t="s">
        <v>20</v>
      </c>
      <c r="D2826">
        <v>0.6</v>
      </c>
      <c r="E2826" t="s">
        <v>363</v>
      </c>
      <c r="F2826" t="s">
        <v>2322</v>
      </c>
      <c r="G2826" t="s">
        <v>75</v>
      </c>
      <c r="I2826" t="s">
        <v>4523</v>
      </c>
      <c r="K2826"/>
      <c r="L2826" t="s">
        <v>4520</v>
      </c>
      <c r="M2826" t="s">
        <v>120</v>
      </c>
      <c r="N2826">
        <v>5</v>
      </c>
      <c r="P2826" t="s">
        <v>27</v>
      </c>
      <c r="Q2826" t="s">
        <v>4521</v>
      </c>
      <c r="S2826" t="s">
        <v>29</v>
      </c>
    </row>
    <row r="2827" spans="1:19" hidden="1" x14ac:dyDescent="0.2">
      <c r="A2827">
        <v>1484</v>
      </c>
      <c r="B2827" t="s">
        <v>4524</v>
      </c>
      <c r="C2827" t="s">
        <v>20</v>
      </c>
      <c r="D2827">
        <v>5.49</v>
      </c>
      <c r="E2827">
        <v>20</v>
      </c>
      <c r="F2827" t="s">
        <v>4525</v>
      </c>
      <c r="G2827" t="s">
        <v>55</v>
      </c>
      <c r="H2827" t="s">
        <v>46</v>
      </c>
      <c r="I2827" t="s">
        <v>4526</v>
      </c>
      <c r="K2827"/>
      <c r="L2827" t="s">
        <v>4527</v>
      </c>
      <c r="M2827" t="s">
        <v>26</v>
      </c>
      <c r="N2827">
        <v>2</v>
      </c>
      <c r="P2827" t="s">
        <v>27</v>
      </c>
      <c r="Q2827" t="s">
        <v>4528</v>
      </c>
      <c r="S2827" t="s">
        <v>29</v>
      </c>
    </row>
    <row r="2828" spans="1:19" hidden="1" x14ac:dyDescent="0.2">
      <c r="A2828">
        <v>1485</v>
      </c>
      <c r="B2828" t="s">
        <v>4529</v>
      </c>
      <c r="C2828" t="s">
        <v>20</v>
      </c>
      <c r="D2828">
        <v>9.43</v>
      </c>
      <c r="E2828">
        <v>20</v>
      </c>
      <c r="F2828" t="s">
        <v>410</v>
      </c>
      <c r="G2828" t="s">
        <v>55</v>
      </c>
      <c r="H2828" t="s">
        <v>46</v>
      </c>
      <c r="I2828" t="s">
        <v>4530</v>
      </c>
      <c r="K2828"/>
      <c r="L2828" t="s">
        <v>4531</v>
      </c>
      <c r="M2828" t="s">
        <v>26</v>
      </c>
      <c r="N2828">
        <v>2</v>
      </c>
      <c r="P2828" t="s">
        <v>27</v>
      </c>
      <c r="Q2828" t="s">
        <v>4532</v>
      </c>
      <c r="S2828" t="s">
        <v>29</v>
      </c>
    </row>
    <row r="2829" spans="1:19" hidden="1" x14ac:dyDescent="0.2">
      <c r="A2829">
        <v>1486</v>
      </c>
      <c r="B2829" t="s">
        <v>4533</v>
      </c>
      <c r="C2829" t="s">
        <v>20</v>
      </c>
      <c r="D2829">
        <v>8.9600000000000009</v>
      </c>
      <c r="E2829">
        <v>20</v>
      </c>
      <c r="F2829" t="s">
        <v>410</v>
      </c>
      <c r="G2829" t="s">
        <v>55</v>
      </c>
      <c r="H2829" t="s">
        <v>46</v>
      </c>
      <c r="I2829" t="s">
        <v>4530</v>
      </c>
      <c r="K2829"/>
      <c r="L2829" t="s">
        <v>4534</v>
      </c>
      <c r="M2829" t="s">
        <v>26</v>
      </c>
      <c r="N2829">
        <v>2</v>
      </c>
      <c r="P2829" t="s">
        <v>27</v>
      </c>
      <c r="Q2829" t="s">
        <v>4535</v>
      </c>
      <c r="S2829" t="s">
        <v>29</v>
      </c>
    </row>
    <row r="2830" spans="1:19" hidden="1" x14ac:dyDescent="0.2">
      <c r="A2830">
        <v>1487</v>
      </c>
      <c r="B2830" t="s">
        <v>4536</v>
      </c>
      <c r="C2830" t="s">
        <v>20</v>
      </c>
      <c r="D2830">
        <v>3.07</v>
      </c>
      <c r="E2830">
        <v>20</v>
      </c>
      <c r="F2830" t="s">
        <v>209</v>
      </c>
      <c r="G2830" t="s">
        <v>55</v>
      </c>
      <c r="H2830" t="s">
        <v>46</v>
      </c>
      <c r="I2830" t="s">
        <v>2385</v>
      </c>
      <c r="K2830"/>
      <c r="L2830" t="s">
        <v>4537</v>
      </c>
      <c r="M2830" t="s">
        <v>120</v>
      </c>
      <c r="N2830">
        <v>5</v>
      </c>
      <c r="P2830" t="s">
        <v>27</v>
      </c>
      <c r="Q2830" t="s">
        <v>4538</v>
      </c>
      <c r="S2830" t="s">
        <v>29</v>
      </c>
    </row>
    <row r="2831" spans="1:19" hidden="1" x14ac:dyDescent="0.2">
      <c r="A2831">
        <v>1487</v>
      </c>
      <c r="B2831" t="s">
        <v>4536</v>
      </c>
      <c r="C2831" t="s">
        <v>20</v>
      </c>
      <c r="D2831">
        <v>2.93</v>
      </c>
      <c r="E2831">
        <v>25</v>
      </c>
      <c r="F2831" t="s">
        <v>79</v>
      </c>
      <c r="G2831" t="s">
        <v>55</v>
      </c>
      <c r="H2831" t="s">
        <v>46</v>
      </c>
      <c r="I2831" t="s">
        <v>4539</v>
      </c>
      <c r="K2831"/>
      <c r="L2831" t="s">
        <v>4537</v>
      </c>
      <c r="M2831" t="s">
        <v>120</v>
      </c>
      <c r="N2831">
        <v>5</v>
      </c>
      <c r="P2831" t="s">
        <v>27</v>
      </c>
      <c r="Q2831" t="s">
        <v>4538</v>
      </c>
      <c r="S2831" t="s">
        <v>29</v>
      </c>
    </row>
    <row r="2832" spans="1:19" hidden="1" x14ac:dyDescent="0.2">
      <c r="A2832">
        <v>1488</v>
      </c>
      <c r="B2832" t="s">
        <v>4540</v>
      </c>
      <c r="C2832" t="s">
        <v>20</v>
      </c>
      <c r="D2832" t="s">
        <v>570</v>
      </c>
      <c r="F2832" t="s">
        <v>615</v>
      </c>
      <c r="G2832" t="s">
        <v>498</v>
      </c>
      <c r="H2832" t="s">
        <v>23</v>
      </c>
      <c r="I2832" t="s">
        <v>4541</v>
      </c>
      <c r="K2832"/>
      <c r="L2832" t="s">
        <v>4542</v>
      </c>
      <c r="M2832" t="s">
        <v>26</v>
      </c>
      <c r="N2832">
        <v>2</v>
      </c>
      <c r="P2832" t="s">
        <v>27</v>
      </c>
      <c r="Q2832" t="s">
        <v>4543</v>
      </c>
      <c r="S2832" t="s">
        <v>29</v>
      </c>
    </row>
    <row r="2833" spans="1:19" hidden="1" x14ac:dyDescent="0.2">
      <c r="A2833">
        <v>1488</v>
      </c>
      <c r="B2833" t="s">
        <v>4540</v>
      </c>
      <c r="C2833" t="s">
        <v>73</v>
      </c>
      <c r="D2833">
        <v>3.7</v>
      </c>
      <c r="F2833" t="s">
        <v>615</v>
      </c>
      <c r="G2833" t="s">
        <v>498</v>
      </c>
      <c r="H2833" t="s">
        <v>23</v>
      </c>
      <c r="I2833" t="s">
        <v>4541</v>
      </c>
      <c r="K2833"/>
      <c r="L2833" t="s">
        <v>4542</v>
      </c>
      <c r="M2833" t="s">
        <v>26</v>
      </c>
      <c r="N2833">
        <v>2</v>
      </c>
      <c r="P2833" t="s">
        <v>27</v>
      </c>
      <c r="Q2833" t="s">
        <v>4543</v>
      </c>
      <c r="S2833" t="s">
        <v>29</v>
      </c>
    </row>
    <row r="2834" spans="1:19" hidden="1" x14ac:dyDescent="0.2">
      <c r="A2834">
        <v>1489</v>
      </c>
      <c r="B2834" t="s">
        <v>4544</v>
      </c>
      <c r="C2834" t="s">
        <v>20</v>
      </c>
      <c r="D2834" t="s">
        <v>570</v>
      </c>
      <c r="E2834">
        <v>20</v>
      </c>
      <c r="F2834" t="s">
        <v>410</v>
      </c>
      <c r="G2834" t="s">
        <v>75</v>
      </c>
      <c r="H2834" t="s">
        <v>23</v>
      </c>
      <c r="I2834" t="s">
        <v>4530</v>
      </c>
      <c r="K2834"/>
      <c r="L2834" t="s">
        <v>4545</v>
      </c>
      <c r="M2834" t="s">
        <v>26</v>
      </c>
      <c r="N2834">
        <v>2</v>
      </c>
      <c r="P2834" t="s">
        <v>27</v>
      </c>
      <c r="Q2834" t="s">
        <v>4546</v>
      </c>
      <c r="S2834" t="s">
        <v>29</v>
      </c>
    </row>
    <row r="2835" spans="1:19" hidden="1" x14ac:dyDescent="0.2">
      <c r="A2835">
        <v>1489</v>
      </c>
      <c r="B2835" t="s">
        <v>4544</v>
      </c>
      <c r="C2835" t="s">
        <v>73</v>
      </c>
      <c r="D2835">
        <v>4.4800000000000004</v>
      </c>
      <c r="E2835">
        <v>20</v>
      </c>
      <c r="F2835" t="s">
        <v>410</v>
      </c>
      <c r="G2835" t="s">
        <v>55</v>
      </c>
      <c r="H2835" t="s">
        <v>46</v>
      </c>
      <c r="I2835" t="s">
        <v>4530</v>
      </c>
      <c r="K2835"/>
      <c r="L2835" t="s">
        <v>4545</v>
      </c>
      <c r="M2835" t="s">
        <v>26</v>
      </c>
      <c r="N2835">
        <v>2</v>
      </c>
      <c r="P2835" t="s">
        <v>27</v>
      </c>
      <c r="Q2835" t="s">
        <v>4546</v>
      </c>
      <c r="S2835" t="s">
        <v>29</v>
      </c>
    </row>
    <row r="2836" spans="1:19" hidden="1" x14ac:dyDescent="0.2">
      <c r="A2836">
        <v>1490</v>
      </c>
      <c r="B2836" t="s">
        <v>4547</v>
      </c>
      <c r="C2836" t="s">
        <v>20</v>
      </c>
      <c r="D2836">
        <v>5.15</v>
      </c>
      <c r="E2836">
        <v>20</v>
      </c>
      <c r="F2836" t="s">
        <v>4548</v>
      </c>
      <c r="G2836" t="s">
        <v>55</v>
      </c>
      <c r="H2836" t="s">
        <v>46</v>
      </c>
      <c r="I2836" t="s">
        <v>4526</v>
      </c>
      <c r="K2836"/>
      <c r="L2836" t="s">
        <v>4549</v>
      </c>
      <c r="M2836" t="s">
        <v>26</v>
      </c>
      <c r="N2836">
        <v>2</v>
      </c>
      <c r="P2836" t="s">
        <v>27</v>
      </c>
      <c r="Q2836" t="s">
        <v>4550</v>
      </c>
      <c r="S2836" t="s">
        <v>29</v>
      </c>
    </row>
    <row r="2837" spans="1:19" hidden="1" x14ac:dyDescent="0.2">
      <c r="A2837">
        <v>1490</v>
      </c>
      <c r="B2837" t="s">
        <v>4547</v>
      </c>
      <c r="C2837" t="s">
        <v>20</v>
      </c>
      <c r="D2837">
        <v>5.3</v>
      </c>
      <c r="E2837">
        <v>20</v>
      </c>
      <c r="F2837" t="s">
        <v>4548</v>
      </c>
      <c r="G2837" t="s">
        <v>31</v>
      </c>
      <c r="H2837" t="s">
        <v>23</v>
      </c>
      <c r="I2837" t="s">
        <v>4526</v>
      </c>
      <c r="K2837"/>
      <c r="L2837" t="s">
        <v>4549</v>
      </c>
      <c r="M2837" t="s">
        <v>26</v>
      </c>
      <c r="N2837">
        <v>2</v>
      </c>
      <c r="P2837" t="s">
        <v>27</v>
      </c>
      <c r="Q2837" t="s">
        <v>4550</v>
      </c>
      <c r="S2837" t="s">
        <v>29</v>
      </c>
    </row>
    <row r="2838" spans="1:19" hidden="1" x14ac:dyDescent="0.2">
      <c r="A2838">
        <v>1493</v>
      </c>
      <c r="B2838" t="s">
        <v>4551</v>
      </c>
      <c r="C2838" t="s">
        <v>20</v>
      </c>
      <c r="D2838" t="s">
        <v>3368</v>
      </c>
      <c r="E2838" t="s">
        <v>363</v>
      </c>
      <c r="F2838" t="s">
        <v>1694</v>
      </c>
      <c r="G2838" t="s">
        <v>1440</v>
      </c>
      <c r="H2838" t="s">
        <v>23</v>
      </c>
      <c r="I2838" t="s">
        <v>3350</v>
      </c>
      <c r="K2838"/>
      <c r="L2838" t="s">
        <v>4552</v>
      </c>
      <c r="M2838" t="s">
        <v>26</v>
      </c>
      <c r="N2838">
        <v>2</v>
      </c>
      <c r="P2838" t="s">
        <v>27</v>
      </c>
      <c r="Q2838" t="s">
        <v>4553</v>
      </c>
      <c r="S2838" t="s">
        <v>29</v>
      </c>
    </row>
    <row r="2839" spans="1:19" hidden="1" x14ac:dyDescent="0.2">
      <c r="A2839">
        <v>1494</v>
      </c>
      <c r="B2839" t="s">
        <v>4554</v>
      </c>
      <c r="C2839" t="s">
        <v>20</v>
      </c>
      <c r="D2839">
        <v>-0.5</v>
      </c>
      <c r="F2839" t="s">
        <v>615</v>
      </c>
      <c r="G2839" t="s">
        <v>1440</v>
      </c>
      <c r="H2839" t="s">
        <v>23</v>
      </c>
      <c r="I2839" t="s">
        <v>4318</v>
      </c>
      <c r="K2839"/>
      <c r="L2839" t="s">
        <v>4555</v>
      </c>
      <c r="M2839" t="s">
        <v>26</v>
      </c>
      <c r="N2839">
        <v>2</v>
      </c>
      <c r="P2839" t="s">
        <v>27</v>
      </c>
      <c r="Q2839" t="s">
        <v>4556</v>
      </c>
      <c r="S2839" t="s">
        <v>29</v>
      </c>
    </row>
    <row r="2840" spans="1:19" hidden="1" x14ac:dyDescent="0.2">
      <c r="A2840">
        <v>1495</v>
      </c>
      <c r="B2840" t="s">
        <v>4557</v>
      </c>
      <c r="C2840" t="s">
        <v>20</v>
      </c>
      <c r="D2840">
        <v>2.68</v>
      </c>
      <c r="E2840">
        <v>20</v>
      </c>
      <c r="F2840" t="s">
        <v>4558</v>
      </c>
      <c r="G2840" t="s">
        <v>55</v>
      </c>
      <c r="H2840" t="s">
        <v>46</v>
      </c>
      <c r="I2840" t="s">
        <v>4530</v>
      </c>
      <c r="K2840"/>
      <c r="L2840" t="s">
        <v>4559</v>
      </c>
      <c r="M2840" t="s">
        <v>26</v>
      </c>
      <c r="N2840">
        <v>2</v>
      </c>
      <c r="P2840" t="s">
        <v>27</v>
      </c>
      <c r="Q2840" t="s">
        <v>4560</v>
      </c>
      <c r="S2840" t="s">
        <v>29</v>
      </c>
    </row>
    <row r="2841" spans="1:19" hidden="1" x14ac:dyDescent="0.2">
      <c r="A2841">
        <v>1496</v>
      </c>
      <c r="B2841" t="s">
        <v>4561</v>
      </c>
      <c r="C2841" t="s">
        <v>20</v>
      </c>
      <c r="D2841">
        <v>2.09</v>
      </c>
      <c r="E2841">
        <v>20</v>
      </c>
      <c r="F2841" t="s">
        <v>410</v>
      </c>
      <c r="G2841" t="s">
        <v>55</v>
      </c>
      <c r="H2841" t="s">
        <v>23</v>
      </c>
      <c r="I2841" t="s">
        <v>4530</v>
      </c>
      <c r="K2841"/>
      <c r="L2841" t="s">
        <v>4562</v>
      </c>
      <c r="M2841" t="s">
        <v>26</v>
      </c>
      <c r="N2841">
        <v>2</v>
      </c>
      <c r="P2841" t="s">
        <v>27</v>
      </c>
      <c r="Q2841" t="s">
        <v>4563</v>
      </c>
      <c r="S2841" t="s">
        <v>29</v>
      </c>
    </row>
    <row r="2842" spans="1:19" hidden="1" x14ac:dyDescent="0.2">
      <c r="A2842">
        <v>1497</v>
      </c>
      <c r="B2842" t="s">
        <v>4564</v>
      </c>
      <c r="C2842" t="s">
        <v>20</v>
      </c>
      <c r="D2842" t="s">
        <v>3368</v>
      </c>
      <c r="E2842" t="s">
        <v>363</v>
      </c>
      <c r="F2842" t="s">
        <v>1694</v>
      </c>
      <c r="G2842" t="s">
        <v>1440</v>
      </c>
      <c r="H2842" t="s">
        <v>23</v>
      </c>
      <c r="I2842" t="s">
        <v>3350</v>
      </c>
      <c r="K2842"/>
      <c r="L2842" t="s">
        <v>4565</v>
      </c>
      <c r="M2842" t="s">
        <v>26</v>
      </c>
      <c r="N2842">
        <v>2</v>
      </c>
      <c r="P2842" t="s">
        <v>27</v>
      </c>
      <c r="Q2842" t="s">
        <v>4566</v>
      </c>
      <c r="S2842" t="s">
        <v>29</v>
      </c>
    </row>
    <row r="2843" spans="1:19" hidden="1" x14ac:dyDescent="0.2">
      <c r="A2843">
        <v>1497</v>
      </c>
      <c r="B2843" t="s">
        <v>4564</v>
      </c>
      <c r="C2843" t="s">
        <v>73</v>
      </c>
      <c r="D2843">
        <v>0.9</v>
      </c>
      <c r="E2843" t="s">
        <v>363</v>
      </c>
      <c r="F2843" t="s">
        <v>1694</v>
      </c>
      <c r="G2843" t="s">
        <v>1440</v>
      </c>
      <c r="H2843" t="s">
        <v>23</v>
      </c>
      <c r="I2843" t="s">
        <v>3350</v>
      </c>
      <c r="K2843"/>
      <c r="L2843" t="s">
        <v>4565</v>
      </c>
      <c r="M2843" t="s">
        <v>26</v>
      </c>
      <c r="N2843">
        <v>2</v>
      </c>
      <c r="P2843" t="s">
        <v>27</v>
      </c>
      <c r="Q2843" t="s">
        <v>4566</v>
      </c>
      <c r="S2843" t="s">
        <v>29</v>
      </c>
    </row>
    <row r="2844" spans="1:19" hidden="1" x14ac:dyDescent="0.2">
      <c r="A2844">
        <v>1497</v>
      </c>
      <c r="B2844" t="s">
        <v>4564</v>
      </c>
      <c r="C2844" t="s">
        <v>77</v>
      </c>
      <c r="D2844">
        <v>3.57</v>
      </c>
      <c r="E2844" t="s">
        <v>363</v>
      </c>
      <c r="F2844" t="s">
        <v>3356</v>
      </c>
      <c r="G2844" t="s">
        <v>55</v>
      </c>
      <c r="H2844" t="s">
        <v>23</v>
      </c>
      <c r="I2844" t="s">
        <v>3350</v>
      </c>
      <c r="K2844"/>
      <c r="L2844" t="s">
        <v>4565</v>
      </c>
      <c r="M2844" t="s">
        <v>26</v>
      </c>
      <c r="N2844">
        <v>2</v>
      </c>
      <c r="P2844" t="s">
        <v>27</v>
      </c>
      <c r="Q2844" t="s">
        <v>4566</v>
      </c>
      <c r="S2844" t="s">
        <v>29</v>
      </c>
    </row>
    <row r="2845" spans="1:19" hidden="1" x14ac:dyDescent="0.2">
      <c r="A2845">
        <v>1498</v>
      </c>
      <c r="B2845" t="s">
        <v>4567</v>
      </c>
      <c r="C2845" t="s">
        <v>20</v>
      </c>
      <c r="D2845">
        <v>-0.04</v>
      </c>
      <c r="E2845">
        <v>20</v>
      </c>
      <c r="F2845" t="s">
        <v>3117</v>
      </c>
      <c r="G2845" t="s">
        <v>75</v>
      </c>
      <c r="H2845" t="s">
        <v>46</v>
      </c>
      <c r="I2845" t="s">
        <v>3404</v>
      </c>
      <c r="K2845"/>
      <c r="L2845" t="s">
        <v>4568</v>
      </c>
      <c r="M2845" t="s">
        <v>26</v>
      </c>
      <c r="N2845">
        <v>2</v>
      </c>
      <c r="P2845" t="s">
        <v>27</v>
      </c>
      <c r="Q2845" t="s">
        <v>4569</v>
      </c>
      <c r="S2845" t="s">
        <v>29</v>
      </c>
    </row>
    <row r="2846" spans="1:19" hidden="1" x14ac:dyDescent="0.2">
      <c r="A2846">
        <v>1500</v>
      </c>
      <c r="B2846" t="s">
        <v>4570</v>
      </c>
      <c r="C2846" t="s">
        <v>20</v>
      </c>
      <c r="D2846">
        <v>1.85</v>
      </c>
      <c r="E2846" t="s">
        <v>4518</v>
      </c>
      <c r="F2846" t="s">
        <v>4001</v>
      </c>
      <c r="G2846" t="s">
        <v>75</v>
      </c>
      <c r="H2846" t="s">
        <v>46</v>
      </c>
      <c r="I2846" t="s">
        <v>4519</v>
      </c>
      <c r="K2846"/>
      <c r="L2846" t="s">
        <v>4571</v>
      </c>
      <c r="M2846" t="s">
        <v>120</v>
      </c>
      <c r="N2846">
        <v>5</v>
      </c>
      <c r="P2846" t="s">
        <v>27</v>
      </c>
      <c r="Q2846" t="s">
        <v>4572</v>
      </c>
      <c r="S2846" t="s">
        <v>29</v>
      </c>
    </row>
    <row r="2847" spans="1:19" hidden="1" x14ac:dyDescent="0.2">
      <c r="A2847">
        <v>1500</v>
      </c>
      <c r="B2847" t="s">
        <v>4570</v>
      </c>
      <c r="C2847" t="s">
        <v>73</v>
      </c>
      <c r="D2847">
        <v>-4.5999999999999996</v>
      </c>
      <c r="E2847" t="s">
        <v>4518</v>
      </c>
      <c r="F2847" t="s">
        <v>4001</v>
      </c>
      <c r="G2847" t="s">
        <v>75</v>
      </c>
      <c r="H2847" t="s">
        <v>23</v>
      </c>
      <c r="I2847" t="s">
        <v>4519</v>
      </c>
      <c r="K2847"/>
      <c r="L2847" t="s">
        <v>4571</v>
      </c>
      <c r="M2847" t="s">
        <v>120</v>
      </c>
      <c r="N2847">
        <v>5</v>
      </c>
      <c r="P2847" t="s">
        <v>27</v>
      </c>
      <c r="Q2847" t="s">
        <v>4572</v>
      </c>
      <c r="S2847" t="s">
        <v>29</v>
      </c>
    </row>
    <row r="2848" spans="1:19" hidden="1" x14ac:dyDescent="0.2">
      <c r="A2848">
        <v>1500</v>
      </c>
      <c r="B2848" t="s">
        <v>4570</v>
      </c>
      <c r="C2848" t="s">
        <v>20</v>
      </c>
      <c r="D2848">
        <v>1.97</v>
      </c>
      <c r="E2848" t="s">
        <v>363</v>
      </c>
      <c r="F2848" t="s">
        <v>3356</v>
      </c>
      <c r="G2848" t="s">
        <v>55</v>
      </c>
      <c r="H2848" t="s">
        <v>23</v>
      </c>
      <c r="I2848" t="s">
        <v>3350</v>
      </c>
      <c r="K2848"/>
      <c r="L2848" t="s">
        <v>4571</v>
      </c>
      <c r="M2848" t="s">
        <v>120</v>
      </c>
      <c r="N2848">
        <v>5</v>
      </c>
      <c r="P2848" t="s">
        <v>27</v>
      </c>
      <c r="Q2848" t="s">
        <v>4572</v>
      </c>
      <c r="S2848" t="s">
        <v>29</v>
      </c>
    </row>
    <row r="2849" spans="1:19" hidden="1" x14ac:dyDescent="0.2">
      <c r="A2849">
        <v>1500</v>
      </c>
      <c r="B2849" t="s">
        <v>4570</v>
      </c>
      <c r="C2849" t="s">
        <v>20</v>
      </c>
      <c r="D2849">
        <v>2.1</v>
      </c>
      <c r="E2849">
        <v>25</v>
      </c>
      <c r="F2849" t="s">
        <v>1997</v>
      </c>
      <c r="G2849" t="s">
        <v>75</v>
      </c>
      <c r="H2849" t="s">
        <v>23</v>
      </c>
      <c r="I2849" t="s">
        <v>4522</v>
      </c>
      <c r="K2849"/>
      <c r="L2849" t="s">
        <v>4571</v>
      </c>
      <c r="M2849" t="s">
        <v>120</v>
      </c>
      <c r="N2849">
        <v>5</v>
      </c>
      <c r="P2849" t="s">
        <v>27</v>
      </c>
      <c r="Q2849" t="s">
        <v>4572</v>
      </c>
      <c r="S2849" t="s">
        <v>29</v>
      </c>
    </row>
    <row r="2850" spans="1:19" hidden="1" x14ac:dyDescent="0.2">
      <c r="A2850">
        <v>1500</v>
      </c>
      <c r="B2850" t="s">
        <v>4570</v>
      </c>
      <c r="C2850" t="s">
        <v>20</v>
      </c>
      <c r="D2850">
        <v>1.9</v>
      </c>
      <c r="E2850" t="s">
        <v>363</v>
      </c>
      <c r="F2850" t="s">
        <v>2322</v>
      </c>
      <c r="G2850" t="s">
        <v>75</v>
      </c>
      <c r="H2850" t="s">
        <v>23</v>
      </c>
      <c r="I2850" t="s">
        <v>4523</v>
      </c>
      <c r="K2850"/>
      <c r="L2850" t="s">
        <v>4571</v>
      </c>
      <c r="M2850" t="s">
        <v>120</v>
      </c>
      <c r="N2850">
        <v>5</v>
      </c>
      <c r="P2850" t="s">
        <v>27</v>
      </c>
      <c r="Q2850" t="s">
        <v>4572</v>
      </c>
      <c r="S2850" t="s">
        <v>29</v>
      </c>
    </row>
    <row r="2851" spans="1:19" hidden="1" x14ac:dyDescent="0.2">
      <c r="A2851">
        <v>1501</v>
      </c>
      <c r="B2851" t="s">
        <v>4573</v>
      </c>
      <c r="C2851" t="s">
        <v>20</v>
      </c>
      <c r="D2851">
        <v>1.9</v>
      </c>
      <c r="E2851" t="s">
        <v>4518</v>
      </c>
      <c r="F2851" t="s">
        <v>4001</v>
      </c>
      <c r="G2851" t="s">
        <v>75</v>
      </c>
      <c r="H2851" t="s">
        <v>46</v>
      </c>
      <c r="I2851" t="s">
        <v>4519</v>
      </c>
      <c r="K2851"/>
      <c r="L2851" t="s">
        <v>4574</v>
      </c>
      <c r="M2851" t="s">
        <v>120</v>
      </c>
      <c r="N2851">
        <v>5</v>
      </c>
      <c r="P2851" t="s">
        <v>27</v>
      </c>
      <c r="Q2851" t="s">
        <v>4575</v>
      </c>
      <c r="S2851" t="s">
        <v>29</v>
      </c>
    </row>
    <row r="2852" spans="1:19" hidden="1" x14ac:dyDescent="0.2">
      <c r="A2852">
        <v>1501</v>
      </c>
      <c r="B2852" t="s">
        <v>4573</v>
      </c>
      <c r="C2852" t="s">
        <v>73</v>
      </c>
      <c r="D2852">
        <v>-4.57</v>
      </c>
      <c r="E2852" t="s">
        <v>4518</v>
      </c>
      <c r="F2852" t="s">
        <v>4001</v>
      </c>
      <c r="G2852" t="s">
        <v>75</v>
      </c>
      <c r="H2852" t="s">
        <v>23</v>
      </c>
      <c r="I2852" t="s">
        <v>4519</v>
      </c>
      <c r="K2852"/>
      <c r="L2852" t="s">
        <v>4574</v>
      </c>
      <c r="M2852" t="s">
        <v>120</v>
      </c>
      <c r="N2852">
        <v>5</v>
      </c>
      <c r="P2852" t="s">
        <v>27</v>
      </c>
      <c r="Q2852" t="s">
        <v>4575</v>
      </c>
      <c r="S2852" t="s">
        <v>29</v>
      </c>
    </row>
    <row r="2853" spans="1:19" hidden="1" x14ac:dyDescent="0.2">
      <c r="A2853">
        <v>1501</v>
      </c>
      <c r="B2853" t="s">
        <v>4573</v>
      </c>
      <c r="C2853" t="s">
        <v>20</v>
      </c>
      <c r="D2853">
        <v>2.5</v>
      </c>
      <c r="E2853">
        <v>25</v>
      </c>
      <c r="F2853" t="s">
        <v>1997</v>
      </c>
      <c r="G2853" t="s">
        <v>75</v>
      </c>
      <c r="H2853" t="s">
        <v>23</v>
      </c>
      <c r="I2853" t="s">
        <v>4522</v>
      </c>
      <c r="K2853"/>
      <c r="L2853" t="s">
        <v>4574</v>
      </c>
      <c r="M2853" t="s">
        <v>120</v>
      </c>
      <c r="N2853">
        <v>5</v>
      </c>
      <c r="P2853" t="s">
        <v>27</v>
      </c>
      <c r="Q2853" t="s">
        <v>4575</v>
      </c>
      <c r="S2853" t="s">
        <v>29</v>
      </c>
    </row>
    <row r="2854" spans="1:19" hidden="1" x14ac:dyDescent="0.2">
      <c r="A2854">
        <v>1502</v>
      </c>
      <c r="B2854" t="s">
        <v>4576</v>
      </c>
      <c r="C2854" t="s">
        <v>20</v>
      </c>
      <c r="D2854">
        <v>3.24</v>
      </c>
      <c r="E2854">
        <v>25</v>
      </c>
      <c r="F2854" t="s">
        <v>79</v>
      </c>
      <c r="G2854" t="s">
        <v>55</v>
      </c>
      <c r="H2854" t="s">
        <v>46</v>
      </c>
      <c r="I2854" t="s">
        <v>4539</v>
      </c>
      <c r="K2854"/>
      <c r="L2854" t="s">
        <v>4577</v>
      </c>
      <c r="M2854" t="s">
        <v>26</v>
      </c>
      <c r="N2854">
        <v>2</v>
      </c>
      <c r="P2854" t="s">
        <v>27</v>
      </c>
      <c r="Q2854" t="s">
        <v>4578</v>
      </c>
      <c r="S2854" t="s">
        <v>29</v>
      </c>
    </row>
    <row r="2855" spans="1:19" hidden="1" x14ac:dyDescent="0.2">
      <c r="A2855">
        <v>1503</v>
      </c>
      <c r="B2855" t="s">
        <v>4579</v>
      </c>
      <c r="C2855" t="s">
        <v>20</v>
      </c>
      <c r="D2855">
        <v>2.9</v>
      </c>
      <c r="E2855">
        <v>20</v>
      </c>
      <c r="F2855" t="s">
        <v>79</v>
      </c>
      <c r="G2855" t="s">
        <v>55</v>
      </c>
      <c r="H2855" t="s">
        <v>46</v>
      </c>
      <c r="I2855" t="s">
        <v>4530</v>
      </c>
      <c r="K2855"/>
      <c r="L2855" t="s">
        <v>4580</v>
      </c>
      <c r="M2855" t="s">
        <v>26</v>
      </c>
      <c r="N2855">
        <v>2</v>
      </c>
      <c r="P2855" t="s">
        <v>27</v>
      </c>
      <c r="Q2855" t="s">
        <v>4581</v>
      </c>
      <c r="S2855" t="s">
        <v>29</v>
      </c>
    </row>
    <row r="2856" spans="1:19" hidden="1" x14ac:dyDescent="0.2">
      <c r="A2856">
        <v>1504</v>
      </c>
      <c r="B2856" t="s">
        <v>4582</v>
      </c>
      <c r="C2856" t="s">
        <v>20</v>
      </c>
      <c r="D2856">
        <v>-0.1</v>
      </c>
      <c r="E2856">
        <v>20</v>
      </c>
      <c r="F2856" t="s">
        <v>4583</v>
      </c>
      <c r="G2856" t="s">
        <v>75</v>
      </c>
      <c r="H2856" t="s">
        <v>46</v>
      </c>
      <c r="I2856" t="s">
        <v>3404</v>
      </c>
      <c r="K2856"/>
      <c r="L2856" t="s">
        <v>4584</v>
      </c>
      <c r="M2856" t="s">
        <v>26</v>
      </c>
      <c r="N2856">
        <v>2</v>
      </c>
      <c r="P2856" t="s">
        <v>27</v>
      </c>
      <c r="Q2856" t="s">
        <v>4585</v>
      </c>
      <c r="S2856" t="s">
        <v>29</v>
      </c>
    </row>
    <row r="2857" spans="1:19" hidden="1" x14ac:dyDescent="0.2">
      <c r="A2857">
        <v>1504</v>
      </c>
      <c r="B2857" t="s">
        <v>4582</v>
      </c>
      <c r="C2857" t="s">
        <v>73</v>
      </c>
      <c r="D2857">
        <v>8.25</v>
      </c>
      <c r="E2857">
        <v>20</v>
      </c>
      <c r="F2857" t="s">
        <v>4583</v>
      </c>
      <c r="G2857" t="s">
        <v>55</v>
      </c>
      <c r="H2857" t="s">
        <v>46</v>
      </c>
      <c r="I2857" t="s">
        <v>4586</v>
      </c>
      <c r="K2857"/>
      <c r="L2857" t="s">
        <v>4584</v>
      </c>
      <c r="M2857" t="s">
        <v>26</v>
      </c>
      <c r="N2857">
        <v>2</v>
      </c>
      <c r="P2857" t="s">
        <v>27</v>
      </c>
      <c r="Q2857" t="s">
        <v>4585</v>
      </c>
      <c r="S2857" t="s">
        <v>29</v>
      </c>
    </row>
    <row r="2858" spans="1:19" hidden="1" x14ac:dyDescent="0.2">
      <c r="A2858">
        <v>1505</v>
      </c>
      <c r="B2858" t="s">
        <v>4587</v>
      </c>
      <c r="C2858" t="s">
        <v>20</v>
      </c>
      <c r="D2858">
        <v>1.7</v>
      </c>
      <c r="E2858" t="s">
        <v>363</v>
      </c>
      <c r="F2858" t="s">
        <v>2322</v>
      </c>
      <c r="G2858" t="s">
        <v>75</v>
      </c>
      <c r="H2858" t="s">
        <v>23</v>
      </c>
      <c r="I2858" t="s">
        <v>4523</v>
      </c>
      <c r="K2858"/>
      <c r="L2858" t="s">
        <v>4588</v>
      </c>
      <c r="M2858" t="s">
        <v>26</v>
      </c>
      <c r="N2858">
        <v>2</v>
      </c>
      <c r="P2858" t="s">
        <v>27</v>
      </c>
      <c r="Q2858" t="s">
        <v>4589</v>
      </c>
      <c r="S2858" t="s">
        <v>29</v>
      </c>
    </row>
    <row r="2859" spans="1:19" hidden="1" x14ac:dyDescent="0.2">
      <c r="A2859">
        <v>1506</v>
      </c>
      <c r="B2859" t="s">
        <v>4590</v>
      </c>
      <c r="C2859" t="s">
        <v>20</v>
      </c>
      <c r="D2859">
        <v>-0.73</v>
      </c>
      <c r="E2859">
        <v>20</v>
      </c>
      <c r="F2859" t="s">
        <v>4591</v>
      </c>
      <c r="G2859" t="s">
        <v>75</v>
      </c>
      <c r="H2859" t="s">
        <v>23</v>
      </c>
      <c r="I2859" t="s">
        <v>4592</v>
      </c>
      <c r="K2859"/>
      <c r="L2859" t="s">
        <v>4593</v>
      </c>
      <c r="M2859" t="s">
        <v>26</v>
      </c>
      <c r="N2859">
        <v>2</v>
      </c>
      <c r="P2859" t="s">
        <v>27</v>
      </c>
      <c r="Q2859" t="s">
        <v>4594</v>
      </c>
      <c r="S2859" t="s">
        <v>29</v>
      </c>
    </row>
    <row r="2860" spans="1:19" hidden="1" x14ac:dyDescent="0.2">
      <c r="A2860">
        <v>1506</v>
      </c>
      <c r="B2860" t="s">
        <v>4590</v>
      </c>
      <c r="C2860" t="s">
        <v>73</v>
      </c>
      <c r="D2860">
        <v>6.34</v>
      </c>
      <c r="E2860">
        <v>20</v>
      </c>
      <c r="F2860" t="s">
        <v>410</v>
      </c>
      <c r="G2860" t="s">
        <v>55</v>
      </c>
      <c r="H2860" t="s">
        <v>46</v>
      </c>
      <c r="I2860" t="s">
        <v>4592</v>
      </c>
      <c r="K2860"/>
      <c r="L2860" t="s">
        <v>4593</v>
      </c>
      <c r="M2860" t="s">
        <v>26</v>
      </c>
      <c r="N2860">
        <v>2</v>
      </c>
      <c r="P2860" t="s">
        <v>27</v>
      </c>
      <c r="Q2860" t="s">
        <v>4594</v>
      </c>
      <c r="S2860" t="s">
        <v>29</v>
      </c>
    </row>
    <row r="2861" spans="1:19" hidden="1" x14ac:dyDescent="0.2">
      <c r="A2861">
        <v>1506</v>
      </c>
      <c r="B2861" t="s">
        <v>4590</v>
      </c>
      <c r="C2861" t="s">
        <v>20</v>
      </c>
      <c r="D2861">
        <v>-0.24</v>
      </c>
      <c r="E2861" t="s">
        <v>86</v>
      </c>
      <c r="F2861" t="s">
        <v>2201</v>
      </c>
      <c r="G2861" t="s">
        <v>75</v>
      </c>
      <c r="H2861" t="s">
        <v>23</v>
      </c>
      <c r="I2861" t="s">
        <v>4539</v>
      </c>
      <c r="K2861"/>
      <c r="L2861" t="s">
        <v>4593</v>
      </c>
      <c r="M2861" t="s">
        <v>26</v>
      </c>
      <c r="N2861">
        <v>2</v>
      </c>
      <c r="P2861" t="s">
        <v>27</v>
      </c>
      <c r="Q2861" t="s">
        <v>4594</v>
      </c>
      <c r="S2861" t="s">
        <v>29</v>
      </c>
    </row>
    <row r="2862" spans="1:19" hidden="1" x14ac:dyDescent="0.2">
      <c r="A2862">
        <v>1506</v>
      </c>
      <c r="B2862" t="s">
        <v>4590</v>
      </c>
      <c r="C2862" t="s">
        <v>73</v>
      </c>
      <c r="D2862">
        <v>6.75</v>
      </c>
      <c r="E2862">
        <v>25</v>
      </c>
      <c r="F2862" t="s">
        <v>4595</v>
      </c>
      <c r="G2862" t="s">
        <v>55</v>
      </c>
      <c r="H2862" t="s">
        <v>23</v>
      </c>
      <c r="I2862" t="s">
        <v>4539</v>
      </c>
      <c r="K2862"/>
      <c r="L2862" t="s">
        <v>4593</v>
      </c>
      <c r="M2862" t="s">
        <v>26</v>
      </c>
      <c r="N2862">
        <v>2</v>
      </c>
      <c r="P2862" t="s">
        <v>27</v>
      </c>
      <c r="Q2862" t="s">
        <v>4594</v>
      </c>
      <c r="S2862" t="s">
        <v>29</v>
      </c>
    </row>
    <row r="2863" spans="1:19" hidden="1" x14ac:dyDescent="0.2">
      <c r="A2863">
        <v>1507</v>
      </c>
      <c r="B2863" t="s">
        <v>4596</v>
      </c>
      <c r="C2863" t="s">
        <v>20</v>
      </c>
      <c r="D2863">
        <v>0.75</v>
      </c>
      <c r="E2863">
        <v>20</v>
      </c>
      <c r="F2863" t="s">
        <v>209</v>
      </c>
      <c r="G2863" t="s">
        <v>55</v>
      </c>
      <c r="H2863" t="s">
        <v>23</v>
      </c>
      <c r="I2863" t="s">
        <v>3404</v>
      </c>
      <c r="K2863"/>
      <c r="L2863" t="s">
        <v>4597</v>
      </c>
      <c r="M2863" t="s">
        <v>771</v>
      </c>
      <c r="N2863">
        <v>4</v>
      </c>
      <c r="P2863" t="s">
        <v>27</v>
      </c>
      <c r="Q2863" t="s">
        <v>4598</v>
      </c>
      <c r="S2863" t="s">
        <v>29</v>
      </c>
    </row>
    <row r="2864" spans="1:19" hidden="1" x14ac:dyDescent="0.2">
      <c r="A2864">
        <v>1508</v>
      </c>
      <c r="B2864" t="s">
        <v>4599</v>
      </c>
      <c r="C2864" t="s">
        <v>20</v>
      </c>
      <c r="D2864">
        <v>1.45</v>
      </c>
      <c r="E2864" t="s">
        <v>4518</v>
      </c>
      <c r="F2864" t="s">
        <v>4001</v>
      </c>
      <c r="G2864" t="s">
        <v>75</v>
      </c>
      <c r="H2864" t="s">
        <v>46</v>
      </c>
      <c r="I2864" t="s">
        <v>4519</v>
      </c>
      <c r="K2864"/>
      <c r="L2864" t="s">
        <v>4600</v>
      </c>
      <c r="M2864" t="s">
        <v>120</v>
      </c>
      <c r="N2864">
        <v>5</v>
      </c>
      <c r="P2864" t="s">
        <v>27</v>
      </c>
      <c r="Q2864" t="s">
        <v>4601</v>
      </c>
      <c r="S2864" t="s">
        <v>29</v>
      </c>
    </row>
    <row r="2865" spans="1:19" hidden="1" x14ac:dyDescent="0.2">
      <c r="A2865">
        <v>1508</v>
      </c>
      <c r="B2865" t="s">
        <v>4599</v>
      </c>
      <c r="C2865" t="s">
        <v>73</v>
      </c>
      <c r="D2865">
        <v>-5.25</v>
      </c>
      <c r="E2865" t="s">
        <v>4518</v>
      </c>
      <c r="F2865" t="s">
        <v>4001</v>
      </c>
      <c r="G2865" t="s">
        <v>75</v>
      </c>
      <c r="H2865" t="s">
        <v>23</v>
      </c>
      <c r="I2865" t="s">
        <v>4519</v>
      </c>
      <c r="K2865"/>
      <c r="L2865" t="s">
        <v>4600</v>
      </c>
      <c r="M2865" t="s">
        <v>120</v>
      </c>
      <c r="N2865">
        <v>5</v>
      </c>
      <c r="P2865" t="s">
        <v>27</v>
      </c>
      <c r="Q2865" t="s">
        <v>4601</v>
      </c>
      <c r="S2865" t="s">
        <v>29</v>
      </c>
    </row>
    <row r="2866" spans="1:19" hidden="1" x14ac:dyDescent="0.2">
      <c r="A2866">
        <v>1508</v>
      </c>
      <c r="B2866" t="s">
        <v>4599</v>
      </c>
      <c r="C2866" t="s">
        <v>20</v>
      </c>
      <c r="D2866">
        <v>1.47</v>
      </c>
      <c r="E2866" t="s">
        <v>363</v>
      </c>
      <c r="F2866" t="s">
        <v>3356</v>
      </c>
      <c r="G2866" t="s">
        <v>55</v>
      </c>
      <c r="H2866" t="s">
        <v>23</v>
      </c>
      <c r="I2866" t="s">
        <v>3350</v>
      </c>
      <c r="K2866"/>
      <c r="L2866" t="s">
        <v>4600</v>
      </c>
      <c r="M2866" t="s">
        <v>120</v>
      </c>
      <c r="N2866">
        <v>5</v>
      </c>
      <c r="P2866" t="s">
        <v>27</v>
      </c>
      <c r="Q2866" t="s">
        <v>4601</v>
      </c>
      <c r="S2866" t="s">
        <v>29</v>
      </c>
    </row>
    <row r="2867" spans="1:19" hidden="1" x14ac:dyDescent="0.2">
      <c r="A2867">
        <v>1508</v>
      </c>
      <c r="B2867" t="s">
        <v>4599</v>
      </c>
      <c r="C2867" t="s">
        <v>20</v>
      </c>
      <c r="D2867">
        <v>1.5</v>
      </c>
      <c r="E2867">
        <v>25</v>
      </c>
      <c r="F2867" t="s">
        <v>1997</v>
      </c>
      <c r="G2867" t="s">
        <v>75</v>
      </c>
      <c r="H2867" t="s">
        <v>23</v>
      </c>
      <c r="I2867" t="s">
        <v>4522</v>
      </c>
      <c r="K2867"/>
      <c r="L2867" t="s">
        <v>4600</v>
      </c>
      <c r="M2867" t="s">
        <v>120</v>
      </c>
      <c r="N2867">
        <v>5</v>
      </c>
      <c r="P2867" t="s">
        <v>27</v>
      </c>
      <c r="Q2867" t="s">
        <v>4601</v>
      </c>
      <c r="S2867" t="s">
        <v>29</v>
      </c>
    </row>
    <row r="2868" spans="1:19" hidden="1" x14ac:dyDescent="0.2">
      <c r="A2868">
        <v>1508</v>
      </c>
      <c r="B2868" t="s">
        <v>4599</v>
      </c>
      <c r="C2868" t="s">
        <v>20</v>
      </c>
      <c r="D2868">
        <v>1.4</v>
      </c>
      <c r="E2868" t="s">
        <v>363</v>
      </c>
      <c r="F2868" t="s">
        <v>2322</v>
      </c>
      <c r="G2868" t="s">
        <v>75</v>
      </c>
      <c r="H2868" t="s">
        <v>23</v>
      </c>
      <c r="I2868" t="s">
        <v>4523</v>
      </c>
      <c r="K2868"/>
      <c r="L2868" t="s">
        <v>4600</v>
      </c>
      <c r="M2868" t="s">
        <v>120</v>
      </c>
      <c r="N2868">
        <v>5</v>
      </c>
      <c r="P2868" t="s">
        <v>27</v>
      </c>
      <c r="Q2868" t="s">
        <v>4601</v>
      </c>
      <c r="S2868" t="s">
        <v>29</v>
      </c>
    </row>
    <row r="2869" spans="1:19" hidden="1" x14ac:dyDescent="0.2">
      <c r="A2869">
        <v>1509</v>
      </c>
      <c r="B2869" t="s">
        <v>4602</v>
      </c>
      <c r="C2869" t="s">
        <v>20</v>
      </c>
      <c r="D2869">
        <v>3.39</v>
      </c>
      <c r="E2869">
        <v>25</v>
      </c>
      <c r="F2869" t="s">
        <v>79</v>
      </c>
      <c r="G2869" t="s">
        <v>55</v>
      </c>
      <c r="H2869" t="s">
        <v>46</v>
      </c>
      <c r="I2869" t="s">
        <v>4539</v>
      </c>
      <c r="K2869"/>
      <c r="L2869" t="s">
        <v>4603</v>
      </c>
      <c r="M2869" t="s">
        <v>26</v>
      </c>
      <c r="N2869">
        <v>2</v>
      </c>
      <c r="P2869" t="s">
        <v>27</v>
      </c>
      <c r="Q2869" t="s">
        <v>4604</v>
      </c>
      <c r="S2869" t="s">
        <v>29</v>
      </c>
    </row>
    <row r="2870" spans="1:19" hidden="1" x14ac:dyDescent="0.2">
      <c r="A2870">
        <v>1510</v>
      </c>
      <c r="B2870" t="s">
        <v>4605</v>
      </c>
      <c r="C2870" t="s">
        <v>20</v>
      </c>
      <c r="D2870">
        <v>0.48</v>
      </c>
      <c r="E2870">
        <v>20</v>
      </c>
      <c r="F2870" t="s">
        <v>4591</v>
      </c>
      <c r="G2870" t="s">
        <v>75</v>
      </c>
      <c r="H2870" t="s">
        <v>46</v>
      </c>
      <c r="I2870" t="s">
        <v>4592</v>
      </c>
      <c r="K2870"/>
      <c r="L2870" t="s">
        <v>4606</v>
      </c>
      <c r="M2870" t="s">
        <v>26</v>
      </c>
      <c r="N2870">
        <v>2</v>
      </c>
      <c r="P2870" t="s">
        <v>27</v>
      </c>
      <c r="Q2870" t="s">
        <v>4607</v>
      </c>
      <c r="S2870" t="s">
        <v>29</v>
      </c>
    </row>
    <row r="2871" spans="1:19" hidden="1" x14ac:dyDescent="0.2">
      <c r="A2871">
        <v>1510</v>
      </c>
      <c r="B2871" t="s">
        <v>4605</v>
      </c>
      <c r="C2871" t="s">
        <v>20</v>
      </c>
      <c r="D2871">
        <v>0.55000000000000004</v>
      </c>
      <c r="E2871" t="s">
        <v>86</v>
      </c>
      <c r="F2871" t="s">
        <v>2201</v>
      </c>
      <c r="G2871" t="s">
        <v>75</v>
      </c>
      <c r="H2871" t="s">
        <v>23</v>
      </c>
      <c r="I2871" t="s">
        <v>4539</v>
      </c>
      <c r="K2871"/>
      <c r="L2871" t="s">
        <v>4606</v>
      </c>
      <c r="M2871" t="s">
        <v>26</v>
      </c>
      <c r="N2871">
        <v>2</v>
      </c>
      <c r="P2871" t="s">
        <v>27</v>
      </c>
      <c r="Q2871" t="s">
        <v>4607</v>
      </c>
      <c r="S2871" t="s">
        <v>29</v>
      </c>
    </row>
    <row r="2872" spans="1:19" hidden="1" x14ac:dyDescent="0.2">
      <c r="A2872">
        <v>1515</v>
      </c>
      <c r="B2872" t="s">
        <v>4608</v>
      </c>
      <c r="C2872" t="s">
        <v>20</v>
      </c>
      <c r="D2872">
        <v>3.55</v>
      </c>
      <c r="E2872" t="s">
        <v>4518</v>
      </c>
      <c r="F2872" t="s">
        <v>4001</v>
      </c>
      <c r="G2872" t="s">
        <v>75</v>
      </c>
      <c r="H2872" t="s">
        <v>46</v>
      </c>
      <c r="I2872" t="s">
        <v>4519</v>
      </c>
      <c r="K2872"/>
      <c r="L2872" t="s">
        <v>4609</v>
      </c>
      <c r="M2872" t="s">
        <v>120</v>
      </c>
      <c r="N2872">
        <v>5</v>
      </c>
      <c r="P2872" t="s">
        <v>27</v>
      </c>
      <c r="Q2872" t="s">
        <v>4610</v>
      </c>
      <c r="S2872" t="s">
        <v>29</v>
      </c>
    </row>
    <row r="2873" spans="1:19" hidden="1" x14ac:dyDescent="0.2">
      <c r="A2873">
        <v>1515</v>
      </c>
      <c r="B2873" t="s">
        <v>4608</v>
      </c>
      <c r="C2873" t="s">
        <v>73</v>
      </c>
      <c r="D2873">
        <v>-2.7</v>
      </c>
      <c r="E2873" t="s">
        <v>4518</v>
      </c>
      <c r="F2873" t="s">
        <v>4001</v>
      </c>
      <c r="G2873" t="s">
        <v>75</v>
      </c>
      <c r="H2873" t="s">
        <v>23</v>
      </c>
      <c r="I2873" t="s">
        <v>4519</v>
      </c>
      <c r="K2873"/>
      <c r="L2873" t="s">
        <v>4609</v>
      </c>
      <c r="M2873" t="s">
        <v>120</v>
      </c>
      <c r="N2873">
        <v>5</v>
      </c>
      <c r="P2873" t="s">
        <v>27</v>
      </c>
      <c r="Q2873" t="s">
        <v>4610</v>
      </c>
      <c r="S2873" t="s">
        <v>29</v>
      </c>
    </row>
    <row r="2874" spans="1:19" hidden="1" x14ac:dyDescent="0.2">
      <c r="A2874">
        <v>1515</v>
      </c>
      <c r="B2874" t="s">
        <v>4608</v>
      </c>
      <c r="C2874" t="s">
        <v>20</v>
      </c>
      <c r="D2874">
        <v>2.8</v>
      </c>
      <c r="E2874">
        <v>25</v>
      </c>
      <c r="F2874" t="s">
        <v>4001</v>
      </c>
      <c r="H2874" t="s">
        <v>23</v>
      </c>
      <c r="I2874" t="s">
        <v>4522</v>
      </c>
      <c r="K2874"/>
      <c r="L2874" t="s">
        <v>4609</v>
      </c>
      <c r="M2874" t="s">
        <v>120</v>
      </c>
      <c r="N2874">
        <v>5</v>
      </c>
      <c r="P2874" t="s">
        <v>27</v>
      </c>
      <c r="Q2874" t="s">
        <v>4610</v>
      </c>
      <c r="S2874" t="s">
        <v>29</v>
      </c>
    </row>
    <row r="2875" spans="1:19" hidden="1" x14ac:dyDescent="0.2">
      <c r="A2875">
        <v>1515</v>
      </c>
      <c r="B2875" t="s">
        <v>4608</v>
      </c>
      <c r="C2875" t="s">
        <v>20</v>
      </c>
      <c r="D2875">
        <v>3.7</v>
      </c>
      <c r="E2875" t="s">
        <v>363</v>
      </c>
      <c r="F2875" t="s">
        <v>4611</v>
      </c>
      <c r="G2875" t="s">
        <v>31</v>
      </c>
      <c r="H2875" t="s">
        <v>23</v>
      </c>
      <c r="I2875" t="s">
        <v>4523</v>
      </c>
      <c r="K2875"/>
      <c r="L2875" t="s">
        <v>4609</v>
      </c>
      <c r="M2875" t="s">
        <v>120</v>
      </c>
      <c r="N2875">
        <v>5</v>
      </c>
      <c r="P2875" t="s">
        <v>27</v>
      </c>
      <c r="Q2875" t="s">
        <v>4610</v>
      </c>
      <c r="S2875" t="s">
        <v>29</v>
      </c>
    </row>
    <row r="2876" spans="1:19" hidden="1" x14ac:dyDescent="0.2">
      <c r="A2876">
        <v>1515</v>
      </c>
      <c r="B2876" t="s">
        <v>4608</v>
      </c>
      <c r="C2876" t="s">
        <v>20</v>
      </c>
      <c r="D2876">
        <v>3.6</v>
      </c>
      <c r="E2876" t="s">
        <v>2267</v>
      </c>
      <c r="F2876" t="s">
        <v>4611</v>
      </c>
      <c r="G2876" t="s">
        <v>4612</v>
      </c>
      <c r="H2876" t="s">
        <v>23</v>
      </c>
      <c r="I2876" t="s">
        <v>4523</v>
      </c>
      <c r="K2876"/>
      <c r="L2876" t="s">
        <v>4609</v>
      </c>
      <c r="M2876" t="s">
        <v>120</v>
      </c>
      <c r="N2876">
        <v>5</v>
      </c>
      <c r="P2876" t="s">
        <v>27</v>
      </c>
      <c r="Q2876" t="s">
        <v>4610</v>
      </c>
      <c r="S2876" t="s">
        <v>29</v>
      </c>
    </row>
    <row r="2877" spans="1:19" hidden="1" x14ac:dyDescent="0.2">
      <c r="A2877">
        <v>1516</v>
      </c>
      <c r="B2877" t="s">
        <v>4613</v>
      </c>
      <c r="C2877" t="s">
        <v>20</v>
      </c>
      <c r="D2877">
        <v>2.8</v>
      </c>
      <c r="E2877">
        <v>27</v>
      </c>
      <c r="F2877" t="s">
        <v>4614</v>
      </c>
      <c r="H2877" t="s">
        <v>23</v>
      </c>
      <c r="I2877" t="s">
        <v>4519</v>
      </c>
      <c r="K2877"/>
      <c r="L2877" t="s">
        <v>4615</v>
      </c>
      <c r="M2877" t="s">
        <v>120</v>
      </c>
      <c r="N2877">
        <v>5</v>
      </c>
      <c r="P2877" t="s">
        <v>27</v>
      </c>
      <c r="Q2877" t="s">
        <v>4616</v>
      </c>
      <c r="S2877" t="s">
        <v>29</v>
      </c>
    </row>
    <row r="2878" spans="1:19" hidden="1" x14ac:dyDescent="0.2">
      <c r="A2878">
        <v>1516</v>
      </c>
      <c r="B2878" t="s">
        <v>4613</v>
      </c>
      <c r="C2878" t="s">
        <v>73</v>
      </c>
      <c r="D2878">
        <v>-3.5</v>
      </c>
      <c r="E2878">
        <v>27</v>
      </c>
      <c r="F2878" t="s">
        <v>4614</v>
      </c>
      <c r="H2878" t="s">
        <v>23</v>
      </c>
      <c r="I2878" t="s">
        <v>4519</v>
      </c>
      <c r="K2878"/>
      <c r="L2878" t="s">
        <v>4615</v>
      </c>
      <c r="M2878" t="s">
        <v>120</v>
      </c>
      <c r="N2878">
        <v>5</v>
      </c>
      <c r="P2878" t="s">
        <v>27</v>
      </c>
      <c r="Q2878" t="s">
        <v>4616</v>
      </c>
      <c r="S2878" t="s">
        <v>29</v>
      </c>
    </row>
    <row r="2879" spans="1:19" hidden="1" x14ac:dyDescent="0.2">
      <c r="A2879">
        <v>1517</v>
      </c>
      <c r="B2879" t="s">
        <v>4617</v>
      </c>
      <c r="C2879" t="s">
        <v>20</v>
      </c>
      <c r="D2879">
        <v>2.48</v>
      </c>
      <c r="E2879">
        <v>25</v>
      </c>
      <c r="F2879" t="s">
        <v>4618</v>
      </c>
      <c r="G2879" t="s">
        <v>98</v>
      </c>
      <c r="H2879" t="s">
        <v>23</v>
      </c>
      <c r="I2879" t="s">
        <v>4325</v>
      </c>
      <c r="K2879"/>
      <c r="L2879" t="s">
        <v>4619</v>
      </c>
      <c r="M2879" t="s">
        <v>771</v>
      </c>
      <c r="N2879">
        <v>4</v>
      </c>
      <c r="P2879" t="s">
        <v>27</v>
      </c>
      <c r="Q2879" t="s">
        <v>4620</v>
      </c>
      <c r="S2879" t="s">
        <v>29</v>
      </c>
    </row>
    <row r="2880" spans="1:19" hidden="1" x14ac:dyDescent="0.2">
      <c r="A2880">
        <v>1521</v>
      </c>
      <c r="B2880" t="s">
        <v>4621</v>
      </c>
      <c r="C2880" t="s">
        <v>20</v>
      </c>
      <c r="D2880">
        <v>1.2</v>
      </c>
      <c r="I2880" t="s">
        <v>4622</v>
      </c>
      <c r="K2880"/>
      <c r="L2880" t="s">
        <v>4623</v>
      </c>
      <c r="M2880" t="s">
        <v>26</v>
      </c>
      <c r="N2880">
        <v>2</v>
      </c>
      <c r="P2880" t="s">
        <v>27</v>
      </c>
      <c r="Q2880" t="s">
        <v>4624</v>
      </c>
      <c r="S2880" t="s">
        <v>29</v>
      </c>
    </row>
    <row r="2881" spans="1:19" hidden="1" x14ac:dyDescent="0.2">
      <c r="A2881">
        <v>1523</v>
      </c>
      <c r="B2881" t="s">
        <v>4625</v>
      </c>
      <c r="C2881" t="s">
        <v>20</v>
      </c>
      <c r="D2881">
        <v>5.04</v>
      </c>
      <c r="E2881">
        <v>18</v>
      </c>
      <c r="F2881" t="s">
        <v>4626</v>
      </c>
      <c r="G2881" t="s">
        <v>1427</v>
      </c>
      <c r="H2881" t="s">
        <v>46</v>
      </c>
      <c r="I2881" t="s">
        <v>1428</v>
      </c>
      <c r="K2881"/>
      <c r="L2881" t="s">
        <v>4627</v>
      </c>
      <c r="M2881" t="s">
        <v>26</v>
      </c>
      <c r="N2881">
        <v>2</v>
      </c>
      <c r="P2881" t="s">
        <v>27</v>
      </c>
      <c r="Q2881" t="s">
        <v>4628</v>
      </c>
      <c r="S2881" t="s">
        <v>29</v>
      </c>
    </row>
    <row r="2882" spans="1:19" hidden="1" x14ac:dyDescent="0.2">
      <c r="A2882">
        <v>1524</v>
      </c>
      <c r="B2882" t="s">
        <v>4629</v>
      </c>
      <c r="C2882" t="s">
        <v>20</v>
      </c>
      <c r="D2882">
        <v>1.45</v>
      </c>
      <c r="E2882">
        <v>25</v>
      </c>
      <c r="F2882" t="s">
        <v>615</v>
      </c>
      <c r="G2882" t="s">
        <v>2474</v>
      </c>
      <c r="H2882" t="s">
        <v>46</v>
      </c>
      <c r="I2882" t="s">
        <v>4630</v>
      </c>
      <c r="K2882"/>
      <c r="L2882" t="s">
        <v>4631</v>
      </c>
      <c r="M2882" t="s">
        <v>26</v>
      </c>
      <c r="N2882">
        <v>2</v>
      </c>
      <c r="P2882" t="s">
        <v>27</v>
      </c>
      <c r="Q2882" t="s">
        <v>4632</v>
      </c>
      <c r="S2882" t="s">
        <v>29</v>
      </c>
    </row>
    <row r="2883" spans="1:19" hidden="1" x14ac:dyDescent="0.2">
      <c r="A2883">
        <v>1524</v>
      </c>
      <c r="B2883" t="s">
        <v>4629</v>
      </c>
      <c r="C2883" t="s">
        <v>20</v>
      </c>
      <c r="D2883">
        <v>1.46</v>
      </c>
      <c r="E2883">
        <v>25</v>
      </c>
      <c r="F2883" t="s">
        <v>615</v>
      </c>
      <c r="H2883" t="s">
        <v>23</v>
      </c>
      <c r="I2883" t="s">
        <v>4633</v>
      </c>
      <c r="K2883"/>
      <c r="L2883" t="s">
        <v>4631</v>
      </c>
      <c r="M2883" t="s">
        <v>26</v>
      </c>
      <c r="N2883">
        <v>2</v>
      </c>
      <c r="P2883" t="s">
        <v>27</v>
      </c>
      <c r="Q2883" t="s">
        <v>4632</v>
      </c>
      <c r="S2883" t="s">
        <v>29</v>
      </c>
    </row>
    <row r="2884" spans="1:19" hidden="1" x14ac:dyDescent="0.2">
      <c r="A2884">
        <v>1524</v>
      </c>
      <c r="B2884" t="s">
        <v>4629</v>
      </c>
      <c r="C2884" t="s">
        <v>48</v>
      </c>
      <c r="D2884">
        <v>11.2</v>
      </c>
      <c r="E2884" t="s">
        <v>363</v>
      </c>
      <c r="F2884" t="s">
        <v>4634</v>
      </c>
      <c r="G2884" t="s">
        <v>55</v>
      </c>
      <c r="H2884" t="s">
        <v>23</v>
      </c>
      <c r="I2884" t="s">
        <v>4635</v>
      </c>
      <c r="K2884"/>
      <c r="L2884" t="s">
        <v>4631</v>
      </c>
      <c r="M2884" t="s">
        <v>26</v>
      </c>
      <c r="N2884">
        <v>2</v>
      </c>
      <c r="P2884" t="s">
        <v>27</v>
      </c>
      <c r="Q2884" t="s">
        <v>4632</v>
      </c>
      <c r="S2884" t="s">
        <v>50</v>
      </c>
    </row>
    <row r="2885" spans="1:19" hidden="1" x14ac:dyDescent="0.2">
      <c r="A2885">
        <v>1524</v>
      </c>
      <c r="B2885" t="s">
        <v>4629</v>
      </c>
      <c r="C2885" t="s">
        <v>20</v>
      </c>
      <c r="D2885">
        <v>1.1000000000000001</v>
      </c>
      <c r="F2885" t="s">
        <v>615</v>
      </c>
      <c r="G2885" t="s">
        <v>31</v>
      </c>
      <c r="H2885" t="s">
        <v>23</v>
      </c>
      <c r="I2885" t="s">
        <v>4636</v>
      </c>
      <c r="K2885"/>
      <c r="L2885" t="s">
        <v>4631</v>
      </c>
      <c r="M2885" t="s">
        <v>26</v>
      </c>
      <c r="N2885">
        <v>2</v>
      </c>
      <c r="P2885" t="s">
        <v>27</v>
      </c>
      <c r="Q2885" t="s">
        <v>4632</v>
      </c>
      <c r="S2885" t="s">
        <v>29</v>
      </c>
    </row>
    <row r="2886" spans="1:19" hidden="1" x14ac:dyDescent="0.2">
      <c r="A2886">
        <v>1527</v>
      </c>
      <c r="B2886" t="s">
        <v>4637</v>
      </c>
      <c r="C2886" t="s">
        <v>20</v>
      </c>
      <c r="D2886">
        <v>3.11</v>
      </c>
      <c r="E2886">
        <v>25</v>
      </c>
      <c r="G2886" t="s">
        <v>4418</v>
      </c>
      <c r="H2886" t="s">
        <v>23</v>
      </c>
      <c r="I2886" t="s">
        <v>4325</v>
      </c>
      <c r="K2886"/>
      <c r="L2886" t="s">
        <v>4638</v>
      </c>
      <c r="M2886" t="s">
        <v>120</v>
      </c>
      <c r="N2886">
        <v>5</v>
      </c>
      <c r="P2886" t="s">
        <v>27</v>
      </c>
      <c r="Q2886" t="s">
        <v>4639</v>
      </c>
      <c r="S2886" t="s">
        <v>29</v>
      </c>
    </row>
    <row r="2887" spans="1:19" hidden="1" x14ac:dyDescent="0.2">
      <c r="A2887">
        <v>1528</v>
      </c>
      <c r="B2887" t="s">
        <v>4640</v>
      </c>
      <c r="C2887" t="s">
        <v>20</v>
      </c>
      <c r="D2887">
        <v>4.38</v>
      </c>
      <c r="E2887">
        <v>25</v>
      </c>
      <c r="G2887" t="s">
        <v>4418</v>
      </c>
      <c r="H2887" t="s">
        <v>23</v>
      </c>
      <c r="I2887" t="s">
        <v>4325</v>
      </c>
      <c r="K2887"/>
      <c r="L2887" t="s">
        <v>4641</v>
      </c>
      <c r="M2887" t="s">
        <v>120</v>
      </c>
      <c r="N2887">
        <v>5</v>
      </c>
      <c r="P2887" t="s">
        <v>27</v>
      </c>
      <c r="Q2887" t="s">
        <v>4642</v>
      </c>
      <c r="S2887" t="s">
        <v>29</v>
      </c>
    </row>
    <row r="2888" spans="1:19" hidden="1" x14ac:dyDescent="0.2">
      <c r="A2888">
        <v>1529</v>
      </c>
      <c r="B2888" t="s">
        <v>4643</v>
      </c>
      <c r="C2888" t="s">
        <v>20</v>
      </c>
      <c r="D2888">
        <v>2.04</v>
      </c>
      <c r="E2888">
        <v>25</v>
      </c>
      <c r="F2888" t="s">
        <v>4618</v>
      </c>
      <c r="G2888" t="s">
        <v>98</v>
      </c>
      <c r="H2888" t="s">
        <v>23</v>
      </c>
      <c r="I2888" t="s">
        <v>4325</v>
      </c>
      <c r="K2888"/>
      <c r="L2888" t="s">
        <v>4644</v>
      </c>
      <c r="M2888" t="s">
        <v>120</v>
      </c>
      <c r="N2888">
        <v>5</v>
      </c>
      <c r="P2888" t="s">
        <v>27</v>
      </c>
      <c r="Q2888" t="s">
        <v>4645</v>
      </c>
      <c r="S2888" t="s">
        <v>29</v>
      </c>
    </row>
    <row r="2889" spans="1:19" hidden="1" x14ac:dyDescent="0.2">
      <c r="A2889">
        <v>1532</v>
      </c>
      <c r="B2889" t="s">
        <v>4646</v>
      </c>
      <c r="C2889" t="s">
        <v>20</v>
      </c>
      <c r="D2889">
        <v>2.2400000000000002</v>
      </c>
      <c r="E2889">
        <v>20</v>
      </c>
      <c r="F2889" t="s">
        <v>3222</v>
      </c>
      <c r="G2889" t="s">
        <v>55</v>
      </c>
      <c r="H2889" t="s">
        <v>46</v>
      </c>
      <c r="I2889" t="s">
        <v>2385</v>
      </c>
      <c r="K2889"/>
      <c r="L2889" t="s">
        <v>4647</v>
      </c>
      <c r="M2889" t="s">
        <v>120</v>
      </c>
      <c r="N2889">
        <v>5</v>
      </c>
      <c r="P2889" t="s">
        <v>27</v>
      </c>
      <c r="Q2889" t="s">
        <v>4648</v>
      </c>
      <c r="S2889" t="s">
        <v>29</v>
      </c>
    </row>
    <row r="2890" spans="1:19" hidden="1" x14ac:dyDescent="0.2">
      <c r="A2890">
        <v>1532</v>
      </c>
      <c r="B2890" t="s">
        <v>4646</v>
      </c>
      <c r="C2890" t="s">
        <v>20</v>
      </c>
      <c r="D2890">
        <v>2.96</v>
      </c>
      <c r="E2890">
        <v>20.5</v>
      </c>
      <c r="F2890" t="s">
        <v>4649</v>
      </c>
      <c r="G2890" t="s">
        <v>144</v>
      </c>
      <c r="H2890" t="s">
        <v>23</v>
      </c>
      <c r="I2890" t="s">
        <v>4650</v>
      </c>
      <c r="K2890"/>
      <c r="L2890" t="s">
        <v>4647</v>
      </c>
      <c r="M2890" t="s">
        <v>120</v>
      </c>
      <c r="N2890">
        <v>5</v>
      </c>
      <c r="P2890" t="s">
        <v>27</v>
      </c>
      <c r="Q2890" t="s">
        <v>4648</v>
      </c>
      <c r="S2890" t="s">
        <v>29</v>
      </c>
    </row>
    <row r="2891" spans="1:19" hidden="1" x14ac:dyDescent="0.2">
      <c r="A2891">
        <v>1533</v>
      </c>
      <c r="B2891" t="s">
        <v>4651</v>
      </c>
      <c r="C2891" t="s">
        <v>20</v>
      </c>
      <c r="D2891">
        <v>5.19</v>
      </c>
      <c r="E2891">
        <v>20</v>
      </c>
      <c r="F2891" t="s">
        <v>615</v>
      </c>
      <c r="H2891" t="s">
        <v>23</v>
      </c>
      <c r="I2891" t="s">
        <v>2385</v>
      </c>
      <c r="K2891"/>
      <c r="L2891" t="s">
        <v>4652</v>
      </c>
      <c r="M2891" t="s">
        <v>26</v>
      </c>
      <c r="N2891">
        <v>2</v>
      </c>
      <c r="P2891" t="s">
        <v>27</v>
      </c>
      <c r="Q2891" t="s">
        <v>4653</v>
      </c>
      <c r="S2891" t="s">
        <v>29</v>
      </c>
    </row>
    <row r="2892" spans="1:19" hidden="1" x14ac:dyDescent="0.2">
      <c r="A2892">
        <v>1534</v>
      </c>
      <c r="B2892" t="s">
        <v>4654</v>
      </c>
      <c r="C2892" t="s">
        <v>20</v>
      </c>
      <c r="D2892">
        <v>6.65</v>
      </c>
      <c r="E2892">
        <v>20</v>
      </c>
      <c r="F2892" t="s">
        <v>62</v>
      </c>
      <c r="G2892" t="s">
        <v>55</v>
      </c>
      <c r="H2892" t="s">
        <v>46</v>
      </c>
      <c r="I2892" t="s">
        <v>4655</v>
      </c>
      <c r="K2892"/>
      <c r="L2892" t="s">
        <v>4656</v>
      </c>
      <c r="M2892" t="s">
        <v>771</v>
      </c>
      <c r="N2892">
        <v>4</v>
      </c>
      <c r="P2892" t="s">
        <v>27</v>
      </c>
      <c r="Q2892" t="s">
        <v>4657</v>
      </c>
      <c r="S2892" t="s">
        <v>29</v>
      </c>
    </row>
    <row r="2893" spans="1:19" hidden="1" x14ac:dyDescent="0.2">
      <c r="A2893">
        <v>1535</v>
      </c>
      <c r="B2893" t="s">
        <v>4658</v>
      </c>
      <c r="C2893" t="s">
        <v>20</v>
      </c>
      <c r="D2893">
        <v>5.29</v>
      </c>
      <c r="E2893">
        <v>20</v>
      </c>
      <c r="F2893" t="s">
        <v>79</v>
      </c>
      <c r="G2893" t="s">
        <v>55</v>
      </c>
      <c r="H2893" t="s">
        <v>46</v>
      </c>
      <c r="I2893" t="s">
        <v>4659</v>
      </c>
      <c r="K2893"/>
      <c r="L2893" t="s">
        <v>4660</v>
      </c>
      <c r="M2893" t="s">
        <v>26</v>
      </c>
      <c r="N2893">
        <v>2</v>
      </c>
      <c r="P2893" t="s">
        <v>27</v>
      </c>
      <c r="Q2893" t="s">
        <v>4661</v>
      </c>
      <c r="S2893" t="s">
        <v>29</v>
      </c>
    </row>
    <row r="2894" spans="1:19" hidden="1" x14ac:dyDescent="0.2">
      <c r="A2894">
        <v>1536</v>
      </c>
      <c r="B2894" t="s">
        <v>4662</v>
      </c>
      <c r="C2894" t="s">
        <v>20</v>
      </c>
      <c r="D2894">
        <v>3.49</v>
      </c>
      <c r="E2894">
        <v>18</v>
      </c>
      <c r="F2894" t="s">
        <v>4663</v>
      </c>
      <c r="G2894" t="s">
        <v>144</v>
      </c>
      <c r="H2894" t="s">
        <v>23</v>
      </c>
      <c r="I2894" t="s">
        <v>4650</v>
      </c>
      <c r="K2894"/>
      <c r="L2894" t="s">
        <v>4664</v>
      </c>
      <c r="M2894" t="s">
        <v>26</v>
      </c>
      <c r="N2894">
        <v>2</v>
      </c>
      <c r="P2894" t="s">
        <v>27</v>
      </c>
      <c r="Q2894" t="s">
        <v>4665</v>
      </c>
      <c r="S2894" t="s">
        <v>29</v>
      </c>
    </row>
    <row r="2895" spans="1:19" hidden="1" x14ac:dyDescent="0.2">
      <c r="A2895">
        <v>1537</v>
      </c>
      <c r="B2895" t="s">
        <v>4666</v>
      </c>
      <c r="C2895" t="s">
        <v>20</v>
      </c>
      <c r="D2895">
        <v>1</v>
      </c>
      <c r="F2895" t="s">
        <v>615</v>
      </c>
      <c r="G2895" t="s">
        <v>1440</v>
      </c>
      <c r="H2895" t="s">
        <v>23</v>
      </c>
      <c r="I2895" t="s">
        <v>4318</v>
      </c>
      <c r="K2895"/>
      <c r="L2895" t="s">
        <v>4667</v>
      </c>
      <c r="M2895" t="s">
        <v>26</v>
      </c>
      <c r="N2895">
        <v>2</v>
      </c>
      <c r="P2895" t="s">
        <v>27</v>
      </c>
      <c r="Q2895" t="s">
        <v>4668</v>
      </c>
      <c r="S2895" t="s">
        <v>29</v>
      </c>
    </row>
    <row r="2896" spans="1:19" hidden="1" x14ac:dyDescent="0.2">
      <c r="A2896">
        <v>1538</v>
      </c>
      <c r="B2896" t="s">
        <v>4669</v>
      </c>
      <c r="C2896" t="s">
        <v>20</v>
      </c>
      <c r="D2896">
        <v>1</v>
      </c>
      <c r="F2896" t="s">
        <v>615</v>
      </c>
      <c r="G2896" t="s">
        <v>1440</v>
      </c>
      <c r="H2896" t="s">
        <v>23</v>
      </c>
      <c r="I2896" t="s">
        <v>4318</v>
      </c>
      <c r="K2896"/>
      <c r="L2896" t="s">
        <v>4670</v>
      </c>
      <c r="M2896" t="s">
        <v>26</v>
      </c>
      <c r="N2896">
        <v>2</v>
      </c>
      <c r="P2896" t="s">
        <v>27</v>
      </c>
      <c r="Q2896" t="s">
        <v>4671</v>
      </c>
      <c r="S2896" t="s">
        <v>29</v>
      </c>
    </row>
    <row r="2897" spans="1:19" hidden="1" x14ac:dyDescent="0.2">
      <c r="A2897">
        <v>1539</v>
      </c>
      <c r="B2897" t="s">
        <v>4672</v>
      </c>
      <c r="C2897" t="s">
        <v>20</v>
      </c>
      <c r="D2897">
        <v>1.02</v>
      </c>
      <c r="E2897">
        <v>20</v>
      </c>
      <c r="F2897" t="s">
        <v>4001</v>
      </c>
      <c r="G2897" t="s">
        <v>75</v>
      </c>
      <c r="H2897" t="s">
        <v>46</v>
      </c>
      <c r="I2897" t="s">
        <v>4592</v>
      </c>
      <c r="K2897"/>
      <c r="L2897" t="s">
        <v>4673</v>
      </c>
      <c r="M2897" t="s">
        <v>26</v>
      </c>
      <c r="N2897">
        <v>2</v>
      </c>
      <c r="P2897" t="s">
        <v>27</v>
      </c>
      <c r="Q2897" t="s">
        <v>4674</v>
      </c>
      <c r="S2897" t="s">
        <v>29</v>
      </c>
    </row>
    <row r="2898" spans="1:19" hidden="1" x14ac:dyDescent="0.2">
      <c r="A2898">
        <v>1539</v>
      </c>
      <c r="B2898" t="s">
        <v>4672</v>
      </c>
      <c r="C2898" t="s">
        <v>20</v>
      </c>
      <c r="D2898">
        <v>1.1000000000000001</v>
      </c>
      <c r="F2898" t="s">
        <v>4001</v>
      </c>
      <c r="G2898" t="s">
        <v>75</v>
      </c>
      <c r="H2898" t="s">
        <v>23</v>
      </c>
      <c r="I2898" t="s">
        <v>4675</v>
      </c>
      <c r="K2898"/>
      <c r="L2898" t="s">
        <v>4673</v>
      </c>
      <c r="M2898" t="s">
        <v>26</v>
      </c>
      <c r="N2898">
        <v>2</v>
      </c>
      <c r="P2898" t="s">
        <v>27</v>
      </c>
      <c r="Q2898" t="s">
        <v>4674</v>
      </c>
      <c r="S2898" t="s">
        <v>29</v>
      </c>
    </row>
    <row r="2899" spans="1:19" hidden="1" x14ac:dyDescent="0.2">
      <c r="A2899">
        <v>1540</v>
      </c>
      <c r="B2899" t="s">
        <v>4676</v>
      </c>
      <c r="C2899" t="s">
        <v>20</v>
      </c>
      <c r="D2899">
        <v>-2.1</v>
      </c>
      <c r="E2899">
        <v>20</v>
      </c>
      <c r="F2899" t="s">
        <v>4677</v>
      </c>
      <c r="G2899" t="s">
        <v>75</v>
      </c>
      <c r="H2899" t="s">
        <v>23</v>
      </c>
      <c r="I2899" t="s">
        <v>4592</v>
      </c>
      <c r="K2899"/>
      <c r="L2899" t="s">
        <v>4678</v>
      </c>
      <c r="M2899" t="s">
        <v>26</v>
      </c>
      <c r="N2899">
        <v>2</v>
      </c>
      <c r="P2899" t="s">
        <v>27</v>
      </c>
      <c r="Q2899" t="s">
        <v>4679</v>
      </c>
      <c r="S2899" t="s">
        <v>29</v>
      </c>
    </row>
    <row r="2900" spans="1:19" hidden="1" x14ac:dyDescent="0.2">
      <c r="A2900">
        <v>1543</v>
      </c>
      <c r="B2900" t="s">
        <v>4680</v>
      </c>
      <c r="C2900" t="s">
        <v>20</v>
      </c>
      <c r="D2900">
        <v>-2.2000000000000002</v>
      </c>
      <c r="E2900">
        <v>20</v>
      </c>
      <c r="F2900" t="s">
        <v>4681</v>
      </c>
      <c r="G2900" t="s">
        <v>75</v>
      </c>
      <c r="H2900" t="s">
        <v>23</v>
      </c>
      <c r="I2900" t="s">
        <v>3404</v>
      </c>
      <c r="K2900"/>
      <c r="L2900" t="s">
        <v>4682</v>
      </c>
      <c r="M2900" t="s">
        <v>26</v>
      </c>
      <c r="N2900">
        <v>2</v>
      </c>
      <c r="P2900" t="s">
        <v>27</v>
      </c>
      <c r="Q2900" t="s">
        <v>4683</v>
      </c>
      <c r="S2900" t="s">
        <v>29</v>
      </c>
    </row>
    <row r="2901" spans="1:19" hidden="1" x14ac:dyDescent="0.2">
      <c r="A2901">
        <v>1543</v>
      </c>
      <c r="B2901" t="s">
        <v>4680</v>
      </c>
      <c r="C2901" t="s">
        <v>73</v>
      </c>
      <c r="D2901">
        <v>5.71</v>
      </c>
      <c r="E2901" t="s">
        <v>383</v>
      </c>
      <c r="F2901" t="s">
        <v>62</v>
      </c>
      <c r="G2901" t="s">
        <v>55</v>
      </c>
      <c r="H2901" t="s">
        <v>46</v>
      </c>
      <c r="I2901" t="s">
        <v>3404</v>
      </c>
      <c r="K2901"/>
      <c r="L2901" t="s">
        <v>4682</v>
      </c>
      <c r="M2901" t="s">
        <v>26</v>
      </c>
      <c r="N2901">
        <v>2</v>
      </c>
      <c r="P2901" t="s">
        <v>27</v>
      </c>
      <c r="Q2901" t="s">
        <v>4683</v>
      </c>
      <c r="S2901" t="s">
        <v>29</v>
      </c>
    </row>
    <row r="2902" spans="1:19" hidden="1" x14ac:dyDescent="0.2">
      <c r="A2902">
        <v>1543</v>
      </c>
      <c r="B2902" t="s">
        <v>4680</v>
      </c>
      <c r="C2902" t="s">
        <v>77</v>
      </c>
      <c r="D2902" t="s">
        <v>4684</v>
      </c>
      <c r="E2902" t="s">
        <v>383</v>
      </c>
      <c r="F2902" t="s">
        <v>62</v>
      </c>
      <c r="G2902" t="s">
        <v>55</v>
      </c>
      <c r="H2902" t="s">
        <v>23</v>
      </c>
      <c r="I2902" t="s">
        <v>3404</v>
      </c>
      <c r="K2902"/>
      <c r="L2902" t="s">
        <v>4682</v>
      </c>
      <c r="M2902" t="s">
        <v>26</v>
      </c>
      <c r="N2902">
        <v>2</v>
      </c>
      <c r="P2902" t="s">
        <v>27</v>
      </c>
      <c r="Q2902" t="s">
        <v>4683</v>
      </c>
      <c r="S2902" t="s">
        <v>29</v>
      </c>
    </row>
    <row r="2903" spans="1:19" hidden="1" x14ac:dyDescent="0.2">
      <c r="A2903">
        <v>1544</v>
      </c>
      <c r="B2903" t="s">
        <v>4685</v>
      </c>
      <c r="C2903" t="s">
        <v>20</v>
      </c>
      <c r="D2903">
        <v>1.61</v>
      </c>
      <c r="E2903">
        <v>20</v>
      </c>
      <c r="F2903" t="s">
        <v>62</v>
      </c>
      <c r="G2903" t="s">
        <v>55</v>
      </c>
      <c r="H2903" t="s">
        <v>23</v>
      </c>
      <c r="I2903" t="s">
        <v>3404</v>
      </c>
      <c r="K2903"/>
      <c r="L2903" t="s">
        <v>4686</v>
      </c>
      <c r="M2903" t="s">
        <v>120</v>
      </c>
      <c r="N2903">
        <v>5</v>
      </c>
      <c r="P2903" t="s">
        <v>27</v>
      </c>
      <c r="Q2903" t="s">
        <v>4687</v>
      </c>
      <c r="S2903" t="s">
        <v>29</v>
      </c>
    </row>
    <row r="2904" spans="1:19" hidden="1" x14ac:dyDescent="0.2">
      <c r="A2904">
        <v>1545</v>
      </c>
      <c r="B2904" t="s">
        <v>4688</v>
      </c>
      <c r="C2904" t="s">
        <v>20</v>
      </c>
      <c r="D2904">
        <v>4.0999999999999996</v>
      </c>
      <c r="E2904">
        <v>16</v>
      </c>
      <c r="F2904" t="s">
        <v>4649</v>
      </c>
      <c r="G2904" t="s">
        <v>144</v>
      </c>
      <c r="H2904" t="s">
        <v>23</v>
      </c>
      <c r="I2904" t="s">
        <v>4650</v>
      </c>
      <c r="K2904"/>
      <c r="L2904" t="s">
        <v>4689</v>
      </c>
      <c r="M2904" t="s">
        <v>26</v>
      </c>
      <c r="N2904">
        <v>2</v>
      </c>
      <c r="P2904" t="s">
        <v>27</v>
      </c>
      <c r="Q2904" t="s">
        <v>4690</v>
      </c>
      <c r="S2904" t="s">
        <v>29</v>
      </c>
    </row>
    <row r="2905" spans="1:19" hidden="1" x14ac:dyDescent="0.2">
      <c r="A2905">
        <v>1546</v>
      </c>
      <c r="B2905" t="s">
        <v>4691</v>
      </c>
      <c r="C2905" t="s">
        <v>20</v>
      </c>
      <c r="D2905">
        <v>4.1100000000000003</v>
      </c>
      <c r="E2905">
        <v>17.5</v>
      </c>
      <c r="F2905" t="s">
        <v>4663</v>
      </c>
      <c r="G2905" t="s">
        <v>144</v>
      </c>
      <c r="H2905" t="s">
        <v>23</v>
      </c>
      <c r="I2905" t="s">
        <v>4650</v>
      </c>
      <c r="K2905"/>
      <c r="L2905" t="s">
        <v>4692</v>
      </c>
      <c r="M2905" t="s">
        <v>26</v>
      </c>
      <c r="N2905">
        <v>2</v>
      </c>
      <c r="P2905" t="s">
        <v>27</v>
      </c>
      <c r="Q2905" t="s">
        <v>4693</v>
      </c>
      <c r="S2905" t="s">
        <v>29</v>
      </c>
    </row>
    <row r="2906" spans="1:19" hidden="1" x14ac:dyDescent="0.2">
      <c r="A2906">
        <v>1547</v>
      </c>
      <c r="B2906" t="s">
        <v>4694</v>
      </c>
      <c r="C2906" t="s">
        <v>20</v>
      </c>
      <c r="D2906">
        <v>3.99</v>
      </c>
      <c r="E2906">
        <v>16.5</v>
      </c>
      <c r="F2906" t="s">
        <v>4663</v>
      </c>
      <c r="G2906" t="s">
        <v>144</v>
      </c>
      <c r="H2906" t="s">
        <v>23</v>
      </c>
      <c r="I2906" t="s">
        <v>4650</v>
      </c>
      <c r="K2906"/>
      <c r="L2906" t="s">
        <v>4695</v>
      </c>
      <c r="M2906" t="s">
        <v>771</v>
      </c>
      <c r="N2906">
        <v>4</v>
      </c>
      <c r="P2906" t="s">
        <v>27</v>
      </c>
      <c r="Q2906" t="s">
        <v>4696</v>
      </c>
      <c r="S2906" t="s">
        <v>29</v>
      </c>
    </row>
    <row r="2907" spans="1:19" hidden="1" x14ac:dyDescent="0.2">
      <c r="A2907">
        <v>1548</v>
      </c>
      <c r="B2907" t="s">
        <v>4697</v>
      </c>
      <c r="C2907" t="s">
        <v>20</v>
      </c>
      <c r="D2907">
        <v>4.13</v>
      </c>
      <c r="E2907">
        <v>16</v>
      </c>
      <c r="F2907" t="s">
        <v>4698</v>
      </c>
      <c r="G2907" t="s">
        <v>144</v>
      </c>
      <c r="H2907" t="s">
        <v>23</v>
      </c>
      <c r="I2907" t="s">
        <v>4650</v>
      </c>
      <c r="K2907"/>
      <c r="L2907" t="s">
        <v>4699</v>
      </c>
      <c r="M2907" t="s">
        <v>771</v>
      </c>
      <c r="N2907">
        <v>4</v>
      </c>
      <c r="P2907" t="s">
        <v>27</v>
      </c>
      <c r="Q2907" t="s">
        <v>4700</v>
      </c>
      <c r="S2907" t="s">
        <v>29</v>
      </c>
    </row>
    <row r="2908" spans="1:19" hidden="1" x14ac:dyDescent="0.2">
      <c r="A2908">
        <v>1549</v>
      </c>
      <c r="B2908" t="s">
        <v>4701</v>
      </c>
      <c r="C2908" t="s">
        <v>20</v>
      </c>
      <c r="D2908">
        <v>3.58</v>
      </c>
      <c r="E2908">
        <v>16.5</v>
      </c>
      <c r="F2908" t="s">
        <v>4649</v>
      </c>
      <c r="G2908" t="s">
        <v>144</v>
      </c>
      <c r="H2908" t="s">
        <v>23</v>
      </c>
      <c r="I2908" t="s">
        <v>4650</v>
      </c>
      <c r="K2908"/>
      <c r="L2908" t="s">
        <v>4702</v>
      </c>
      <c r="M2908" t="s">
        <v>26</v>
      </c>
      <c r="N2908">
        <v>2</v>
      </c>
      <c r="P2908" t="s">
        <v>27</v>
      </c>
      <c r="Q2908" t="s">
        <v>4703</v>
      </c>
      <c r="S2908" t="s">
        <v>29</v>
      </c>
    </row>
    <row r="2909" spans="1:19" hidden="1" x14ac:dyDescent="0.2">
      <c r="A2909">
        <v>1550</v>
      </c>
      <c r="B2909" t="s">
        <v>4704</v>
      </c>
      <c r="C2909" t="s">
        <v>20</v>
      </c>
      <c r="D2909">
        <v>4.7300000000000004</v>
      </c>
      <c r="E2909">
        <v>17.5</v>
      </c>
      <c r="F2909" t="s">
        <v>4663</v>
      </c>
      <c r="G2909" t="s">
        <v>144</v>
      </c>
      <c r="H2909" t="s">
        <v>23</v>
      </c>
      <c r="I2909" t="s">
        <v>4650</v>
      </c>
      <c r="K2909"/>
      <c r="L2909" t="s">
        <v>4705</v>
      </c>
      <c r="M2909" t="s">
        <v>26</v>
      </c>
      <c r="N2909">
        <v>2</v>
      </c>
      <c r="P2909" t="s">
        <v>27</v>
      </c>
      <c r="Q2909" t="s">
        <v>4706</v>
      </c>
      <c r="S2909" t="s">
        <v>29</v>
      </c>
    </row>
    <row r="2910" spans="1:19" hidden="1" x14ac:dyDescent="0.2">
      <c r="A2910">
        <v>1551</v>
      </c>
      <c r="B2910" t="s">
        <v>4707</v>
      </c>
      <c r="C2910" t="s">
        <v>20</v>
      </c>
      <c r="D2910">
        <v>4.17</v>
      </c>
      <c r="E2910">
        <v>20</v>
      </c>
      <c r="F2910" t="s">
        <v>4649</v>
      </c>
      <c r="G2910" t="s">
        <v>144</v>
      </c>
      <c r="H2910" t="s">
        <v>23</v>
      </c>
      <c r="I2910" t="s">
        <v>4650</v>
      </c>
      <c r="K2910"/>
      <c r="L2910" t="s">
        <v>4708</v>
      </c>
      <c r="M2910" t="s">
        <v>771</v>
      </c>
      <c r="N2910">
        <v>4</v>
      </c>
      <c r="P2910" t="s">
        <v>27</v>
      </c>
      <c r="Q2910" t="s">
        <v>4709</v>
      </c>
      <c r="S2910" t="s">
        <v>29</v>
      </c>
    </row>
    <row r="2911" spans="1:19" hidden="1" x14ac:dyDescent="0.2">
      <c r="A2911">
        <v>1552</v>
      </c>
      <c r="B2911" t="s">
        <v>4710</v>
      </c>
      <c r="C2911" t="s">
        <v>20</v>
      </c>
      <c r="D2911">
        <v>4.03</v>
      </c>
      <c r="E2911">
        <v>20.5</v>
      </c>
      <c r="F2911" t="s">
        <v>4649</v>
      </c>
      <c r="G2911" t="s">
        <v>144</v>
      </c>
      <c r="H2911" t="s">
        <v>23</v>
      </c>
      <c r="I2911" t="s">
        <v>4650</v>
      </c>
      <c r="K2911"/>
      <c r="L2911" t="s">
        <v>4711</v>
      </c>
      <c r="M2911" t="s">
        <v>771</v>
      </c>
      <c r="N2911">
        <v>4</v>
      </c>
      <c r="P2911" t="s">
        <v>27</v>
      </c>
      <c r="Q2911" t="s">
        <v>4712</v>
      </c>
      <c r="S2911" t="s">
        <v>29</v>
      </c>
    </row>
    <row r="2912" spans="1:19" hidden="1" x14ac:dyDescent="0.2">
      <c r="A2912">
        <v>1553</v>
      </c>
      <c r="B2912" t="s">
        <v>4713</v>
      </c>
      <c r="C2912" t="s">
        <v>20</v>
      </c>
      <c r="D2912">
        <v>4.17</v>
      </c>
      <c r="E2912">
        <v>17</v>
      </c>
      <c r="F2912" t="s">
        <v>4649</v>
      </c>
      <c r="G2912" t="s">
        <v>144</v>
      </c>
      <c r="H2912" t="s">
        <v>23</v>
      </c>
      <c r="I2912" t="s">
        <v>4650</v>
      </c>
      <c r="K2912"/>
      <c r="L2912" t="s">
        <v>4714</v>
      </c>
      <c r="M2912" t="s">
        <v>26</v>
      </c>
      <c r="N2912">
        <v>2</v>
      </c>
      <c r="P2912" t="s">
        <v>27</v>
      </c>
      <c r="Q2912" t="s">
        <v>4715</v>
      </c>
      <c r="S2912" t="s">
        <v>29</v>
      </c>
    </row>
    <row r="2913" spans="1:19" hidden="1" x14ac:dyDescent="0.2">
      <c r="A2913">
        <v>1556</v>
      </c>
      <c r="B2913" t="s">
        <v>4716</v>
      </c>
      <c r="C2913" t="s">
        <v>20</v>
      </c>
      <c r="D2913">
        <v>1.07</v>
      </c>
      <c r="E2913">
        <v>20</v>
      </c>
      <c r="F2913" t="s">
        <v>3115</v>
      </c>
      <c r="G2913" t="s">
        <v>75</v>
      </c>
      <c r="H2913" t="s">
        <v>23</v>
      </c>
      <c r="I2913" t="s">
        <v>3404</v>
      </c>
      <c r="K2913"/>
      <c r="L2913" t="s">
        <v>4717</v>
      </c>
      <c r="M2913" t="s">
        <v>26</v>
      </c>
      <c r="N2913">
        <v>2</v>
      </c>
      <c r="P2913" t="s">
        <v>27</v>
      </c>
      <c r="Q2913" t="s">
        <v>4718</v>
      </c>
      <c r="S2913" t="s">
        <v>29</v>
      </c>
    </row>
    <row r="2914" spans="1:19" hidden="1" x14ac:dyDescent="0.2">
      <c r="A2914">
        <v>1556</v>
      </c>
      <c r="B2914" t="s">
        <v>4716</v>
      </c>
      <c r="C2914" t="s">
        <v>73</v>
      </c>
      <c r="D2914">
        <v>8.7200000000000006</v>
      </c>
      <c r="E2914">
        <v>20</v>
      </c>
      <c r="F2914" t="s">
        <v>62</v>
      </c>
      <c r="G2914" t="s">
        <v>55</v>
      </c>
      <c r="H2914" t="s">
        <v>46</v>
      </c>
      <c r="I2914" t="s">
        <v>3404</v>
      </c>
      <c r="K2914"/>
      <c r="L2914" t="s">
        <v>4717</v>
      </c>
      <c r="M2914" t="s">
        <v>26</v>
      </c>
      <c r="N2914">
        <v>2</v>
      </c>
      <c r="P2914" t="s">
        <v>27</v>
      </c>
      <c r="Q2914" t="s">
        <v>4718</v>
      </c>
      <c r="S2914" t="s">
        <v>29</v>
      </c>
    </row>
    <row r="2915" spans="1:19" hidden="1" x14ac:dyDescent="0.2">
      <c r="A2915">
        <v>1557</v>
      </c>
      <c r="B2915" t="s">
        <v>4719</v>
      </c>
      <c r="C2915" t="s">
        <v>20</v>
      </c>
      <c r="D2915">
        <v>-2.68</v>
      </c>
      <c r="E2915">
        <v>20</v>
      </c>
      <c r="F2915" t="s">
        <v>3115</v>
      </c>
      <c r="G2915" t="s">
        <v>75</v>
      </c>
      <c r="H2915" t="s">
        <v>23</v>
      </c>
      <c r="I2915" t="s">
        <v>4592</v>
      </c>
      <c r="K2915"/>
      <c r="L2915" t="s">
        <v>4720</v>
      </c>
      <c r="M2915" t="s">
        <v>26</v>
      </c>
      <c r="N2915">
        <v>2</v>
      </c>
      <c r="P2915" t="s">
        <v>27</v>
      </c>
      <c r="Q2915" t="s">
        <v>4721</v>
      </c>
      <c r="S2915" t="s">
        <v>29</v>
      </c>
    </row>
    <row r="2916" spans="1:19" hidden="1" x14ac:dyDescent="0.2">
      <c r="A2916">
        <v>1557</v>
      </c>
      <c r="B2916" t="s">
        <v>4719</v>
      </c>
      <c r="C2916" t="s">
        <v>73</v>
      </c>
      <c r="D2916">
        <v>8.32</v>
      </c>
      <c r="E2916">
        <v>20</v>
      </c>
      <c r="F2916" t="s">
        <v>410</v>
      </c>
      <c r="G2916" t="s">
        <v>55</v>
      </c>
      <c r="H2916" t="s">
        <v>46</v>
      </c>
      <c r="I2916" t="s">
        <v>4592</v>
      </c>
      <c r="K2916"/>
      <c r="L2916" t="s">
        <v>4720</v>
      </c>
      <c r="M2916" t="s">
        <v>26</v>
      </c>
      <c r="N2916">
        <v>2</v>
      </c>
      <c r="P2916" t="s">
        <v>27</v>
      </c>
      <c r="Q2916" t="s">
        <v>4721</v>
      </c>
      <c r="S2916" t="s">
        <v>29</v>
      </c>
    </row>
    <row r="2917" spans="1:19" hidden="1" x14ac:dyDescent="0.2">
      <c r="A2917">
        <v>1558</v>
      </c>
      <c r="B2917" t="s">
        <v>4722</v>
      </c>
      <c r="C2917" t="s">
        <v>20</v>
      </c>
      <c r="D2917">
        <v>-0.75</v>
      </c>
      <c r="E2917">
        <v>20</v>
      </c>
      <c r="F2917" t="s">
        <v>4723</v>
      </c>
      <c r="G2917" t="s">
        <v>75</v>
      </c>
      <c r="H2917" t="s">
        <v>23</v>
      </c>
      <c r="I2917" t="s">
        <v>4592</v>
      </c>
      <c r="K2917"/>
      <c r="L2917" t="s">
        <v>4724</v>
      </c>
      <c r="M2917" t="s">
        <v>26</v>
      </c>
      <c r="N2917">
        <v>2</v>
      </c>
      <c r="P2917" t="s">
        <v>27</v>
      </c>
      <c r="Q2917" t="s">
        <v>4725</v>
      </c>
      <c r="S2917" t="s">
        <v>29</v>
      </c>
    </row>
    <row r="2918" spans="1:19" hidden="1" x14ac:dyDescent="0.2">
      <c r="A2918">
        <v>1558</v>
      </c>
      <c r="B2918" t="s">
        <v>4722</v>
      </c>
      <c r="C2918" t="s">
        <v>73</v>
      </c>
      <c r="D2918">
        <v>6.55</v>
      </c>
      <c r="E2918">
        <v>20</v>
      </c>
      <c r="F2918" t="s">
        <v>1546</v>
      </c>
      <c r="G2918" t="s">
        <v>55</v>
      </c>
      <c r="H2918" t="s">
        <v>46</v>
      </c>
      <c r="I2918" t="s">
        <v>4592</v>
      </c>
      <c r="K2918"/>
      <c r="L2918" t="s">
        <v>4724</v>
      </c>
      <c r="M2918" t="s">
        <v>26</v>
      </c>
      <c r="N2918">
        <v>2</v>
      </c>
      <c r="P2918" t="s">
        <v>27</v>
      </c>
      <c r="Q2918" t="s">
        <v>4725</v>
      </c>
      <c r="S2918" t="s">
        <v>29</v>
      </c>
    </row>
    <row r="2919" spans="1:19" hidden="1" x14ac:dyDescent="0.2">
      <c r="A2919">
        <v>1559</v>
      </c>
      <c r="B2919" t="s">
        <v>4726</v>
      </c>
      <c r="C2919" t="s">
        <v>20</v>
      </c>
      <c r="D2919">
        <v>2.48</v>
      </c>
      <c r="E2919">
        <v>20</v>
      </c>
      <c r="F2919" t="s">
        <v>62</v>
      </c>
      <c r="G2919" t="s">
        <v>55</v>
      </c>
      <c r="H2919" t="s">
        <v>46</v>
      </c>
      <c r="I2919" t="s">
        <v>3404</v>
      </c>
      <c r="K2919"/>
      <c r="L2919" t="s">
        <v>4727</v>
      </c>
      <c r="M2919" t="s">
        <v>771</v>
      </c>
      <c r="N2919">
        <v>4</v>
      </c>
      <c r="P2919" t="s">
        <v>27</v>
      </c>
      <c r="Q2919" t="s">
        <v>4728</v>
      </c>
      <c r="S2919" t="s">
        <v>29</v>
      </c>
    </row>
    <row r="2920" spans="1:19" hidden="1" x14ac:dyDescent="0.2">
      <c r="A2920">
        <v>1560</v>
      </c>
      <c r="B2920" t="s">
        <v>4729</v>
      </c>
      <c r="C2920" t="s">
        <v>20</v>
      </c>
      <c r="D2920">
        <v>3.66</v>
      </c>
      <c r="E2920">
        <v>20</v>
      </c>
      <c r="F2920" t="s">
        <v>62</v>
      </c>
      <c r="G2920" t="s">
        <v>55</v>
      </c>
      <c r="H2920" t="s">
        <v>46</v>
      </c>
      <c r="I2920" t="s">
        <v>3404</v>
      </c>
      <c r="K2920"/>
      <c r="L2920" t="s">
        <v>4730</v>
      </c>
      <c r="M2920" t="s">
        <v>771</v>
      </c>
      <c r="N2920">
        <v>4</v>
      </c>
      <c r="P2920" t="s">
        <v>27</v>
      </c>
      <c r="Q2920" t="s">
        <v>4731</v>
      </c>
      <c r="S2920" t="s">
        <v>29</v>
      </c>
    </row>
    <row r="2921" spans="1:19" hidden="1" x14ac:dyDescent="0.2">
      <c r="A2921">
        <v>1561</v>
      </c>
      <c r="B2921" t="s">
        <v>4732</v>
      </c>
      <c r="C2921" t="s">
        <v>20</v>
      </c>
      <c r="D2921">
        <v>3.46</v>
      </c>
      <c r="E2921">
        <v>16.5</v>
      </c>
      <c r="F2921" t="s">
        <v>4663</v>
      </c>
      <c r="G2921" t="s">
        <v>144</v>
      </c>
      <c r="H2921" t="s">
        <v>23</v>
      </c>
      <c r="I2921" t="s">
        <v>4650</v>
      </c>
      <c r="K2921"/>
      <c r="L2921" t="s">
        <v>4733</v>
      </c>
      <c r="M2921" t="s">
        <v>120</v>
      </c>
      <c r="N2921">
        <v>5</v>
      </c>
      <c r="P2921" t="s">
        <v>27</v>
      </c>
      <c r="Q2921" t="s">
        <v>4734</v>
      </c>
      <c r="S2921" t="s">
        <v>29</v>
      </c>
    </row>
    <row r="2922" spans="1:19" hidden="1" x14ac:dyDescent="0.2">
      <c r="A2922">
        <v>1562</v>
      </c>
      <c r="B2922" t="s">
        <v>4735</v>
      </c>
      <c r="C2922" t="s">
        <v>20</v>
      </c>
      <c r="D2922">
        <v>2.92</v>
      </c>
      <c r="E2922" t="s">
        <v>363</v>
      </c>
      <c r="F2922" t="s">
        <v>3356</v>
      </c>
      <c r="G2922" t="s">
        <v>55</v>
      </c>
      <c r="H2922" t="s">
        <v>23</v>
      </c>
      <c r="I2922" t="s">
        <v>3350</v>
      </c>
      <c r="K2922"/>
      <c r="L2922" t="s">
        <v>4736</v>
      </c>
      <c r="M2922" t="s">
        <v>771</v>
      </c>
      <c r="N2922">
        <v>4</v>
      </c>
      <c r="P2922" t="s">
        <v>27</v>
      </c>
      <c r="Q2922" t="s">
        <v>4737</v>
      </c>
      <c r="S2922" t="s">
        <v>29</v>
      </c>
    </row>
    <row r="2923" spans="1:19" hidden="1" x14ac:dyDescent="0.2">
      <c r="A2923">
        <v>1562</v>
      </c>
      <c r="B2923" t="s">
        <v>4735</v>
      </c>
      <c r="C2923" t="s">
        <v>20</v>
      </c>
      <c r="D2923">
        <v>3.53</v>
      </c>
      <c r="E2923">
        <v>16.5</v>
      </c>
      <c r="F2923" t="s">
        <v>4649</v>
      </c>
      <c r="G2923" t="s">
        <v>144</v>
      </c>
      <c r="H2923" t="s">
        <v>23</v>
      </c>
      <c r="I2923" t="s">
        <v>4650</v>
      </c>
      <c r="K2923"/>
      <c r="L2923" t="s">
        <v>4736</v>
      </c>
      <c r="M2923" t="s">
        <v>771</v>
      </c>
      <c r="N2923">
        <v>4</v>
      </c>
      <c r="P2923" t="s">
        <v>27</v>
      </c>
      <c r="Q2923" t="s">
        <v>4737</v>
      </c>
      <c r="S2923" t="s">
        <v>29</v>
      </c>
    </row>
    <row r="2924" spans="1:19" hidden="1" x14ac:dyDescent="0.2">
      <c r="A2924">
        <v>1563</v>
      </c>
      <c r="B2924" t="s">
        <v>4738</v>
      </c>
      <c r="C2924" t="s">
        <v>20</v>
      </c>
      <c r="D2924">
        <v>4.25</v>
      </c>
      <c r="E2924">
        <v>17.5</v>
      </c>
      <c r="F2924" t="s">
        <v>4663</v>
      </c>
      <c r="G2924" t="s">
        <v>144</v>
      </c>
      <c r="H2924" t="s">
        <v>23</v>
      </c>
      <c r="I2924" t="s">
        <v>4650</v>
      </c>
      <c r="K2924"/>
      <c r="L2924" t="s">
        <v>4739</v>
      </c>
      <c r="M2924" t="s">
        <v>26</v>
      </c>
      <c r="N2924">
        <v>2</v>
      </c>
      <c r="P2924" t="s">
        <v>27</v>
      </c>
      <c r="Q2924" t="s">
        <v>4740</v>
      </c>
      <c r="S2924" t="s">
        <v>29</v>
      </c>
    </row>
    <row r="2925" spans="1:19" hidden="1" x14ac:dyDescent="0.2">
      <c r="A2925">
        <v>1564</v>
      </c>
      <c r="B2925" t="s">
        <v>4741</v>
      </c>
      <c r="C2925" t="s">
        <v>20</v>
      </c>
      <c r="D2925">
        <v>2.2599999999999998</v>
      </c>
      <c r="E2925">
        <v>20</v>
      </c>
      <c r="F2925" t="s">
        <v>4591</v>
      </c>
      <c r="G2925" t="s">
        <v>75</v>
      </c>
      <c r="H2925" t="s">
        <v>46</v>
      </c>
      <c r="I2925" t="s">
        <v>4592</v>
      </c>
      <c r="K2925"/>
      <c r="L2925" t="s">
        <v>4742</v>
      </c>
      <c r="M2925" t="s">
        <v>26</v>
      </c>
      <c r="N2925">
        <v>2</v>
      </c>
      <c r="P2925" t="s">
        <v>27</v>
      </c>
      <c r="Q2925" t="s">
        <v>4743</v>
      </c>
      <c r="S2925" t="s">
        <v>29</v>
      </c>
    </row>
    <row r="2926" spans="1:19" hidden="1" x14ac:dyDescent="0.2">
      <c r="A2926">
        <v>1565</v>
      </c>
      <c r="B2926" t="s">
        <v>4744</v>
      </c>
      <c r="C2926" t="s">
        <v>20</v>
      </c>
      <c r="D2926">
        <v>3.24</v>
      </c>
      <c r="E2926">
        <v>20</v>
      </c>
      <c r="F2926" t="s">
        <v>410</v>
      </c>
      <c r="G2926" t="s">
        <v>55</v>
      </c>
      <c r="H2926" t="s">
        <v>46</v>
      </c>
      <c r="I2926" t="s">
        <v>4592</v>
      </c>
      <c r="K2926"/>
      <c r="L2926" t="s">
        <v>4745</v>
      </c>
      <c r="M2926" t="s">
        <v>26</v>
      </c>
      <c r="N2926">
        <v>2</v>
      </c>
      <c r="P2926" t="s">
        <v>27</v>
      </c>
      <c r="Q2926" t="s">
        <v>4746</v>
      </c>
      <c r="S2926" t="s">
        <v>29</v>
      </c>
    </row>
    <row r="2927" spans="1:19" hidden="1" x14ac:dyDescent="0.2">
      <c r="A2927">
        <v>1566</v>
      </c>
      <c r="B2927" t="s">
        <v>4747</v>
      </c>
      <c r="C2927" t="s">
        <v>20</v>
      </c>
      <c r="D2927">
        <v>3.7</v>
      </c>
      <c r="E2927">
        <v>19</v>
      </c>
      <c r="F2927" t="s">
        <v>4649</v>
      </c>
      <c r="G2927" t="s">
        <v>144</v>
      </c>
      <c r="H2927" t="s">
        <v>23</v>
      </c>
      <c r="I2927" t="s">
        <v>4650</v>
      </c>
      <c r="K2927"/>
      <c r="L2927" t="s">
        <v>4748</v>
      </c>
      <c r="M2927" t="s">
        <v>26</v>
      </c>
      <c r="N2927">
        <v>2</v>
      </c>
      <c r="P2927" t="s">
        <v>27</v>
      </c>
      <c r="Q2927" t="s">
        <v>4749</v>
      </c>
      <c r="S2927" t="s">
        <v>29</v>
      </c>
    </row>
    <row r="2928" spans="1:19" hidden="1" x14ac:dyDescent="0.2">
      <c r="A2928">
        <v>1567</v>
      </c>
      <c r="B2928" t="s">
        <v>4750</v>
      </c>
      <c r="C2928" t="s">
        <v>20</v>
      </c>
      <c r="D2928">
        <v>3.59</v>
      </c>
      <c r="E2928">
        <v>16.5</v>
      </c>
      <c r="F2928" t="s">
        <v>4649</v>
      </c>
      <c r="G2928" t="s">
        <v>144</v>
      </c>
      <c r="H2928" t="s">
        <v>23</v>
      </c>
      <c r="I2928" t="s">
        <v>4650</v>
      </c>
      <c r="K2928"/>
      <c r="L2928" t="s">
        <v>4751</v>
      </c>
      <c r="M2928" t="s">
        <v>26</v>
      </c>
      <c r="N2928">
        <v>2</v>
      </c>
      <c r="P2928" t="s">
        <v>27</v>
      </c>
      <c r="Q2928" t="s">
        <v>4752</v>
      </c>
      <c r="S2928" t="s">
        <v>29</v>
      </c>
    </row>
    <row r="2929" spans="1:19" hidden="1" x14ac:dyDescent="0.2">
      <c r="A2929">
        <v>1569</v>
      </c>
      <c r="B2929" t="s">
        <v>4753</v>
      </c>
      <c r="C2929" t="s">
        <v>20</v>
      </c>
      <c r="D2929">
        <v>5.36</v>
      </c>
      <c r="E2929">
        <v>16.5</v>
      </c>
      <c r="F2929" t="s">
        <v>1546</v>
      </c>
      <c r="G2929" t="s">
        <v>144</v>
      </c>
      <c r="H2929" t="s">
        <v>23</v>
      </c>
      <c r="I2929" t="s">
        <v>4650</v>
      </c>
      <c r="K2929"/>
      <c r="L2929" t="s">
        <v>4754</v>
      </c>
      <c r="M2929" t="s">
        <v>26</v>
      </c>
      <c r="N2929">
        <v>2</v>
      </c>
      <c r="P2929" t="s">
        <v>27</v>
      </c>
      <c r="Q2929" t="s">
        <v>4755</v>
      </c>
      <c r="S2929" t="s">
        <v>29</v>
      </c>
    </row>
    <row r="2930" spans="1:19" hidden="1" x14ac:dyDescent="0.2">
      <c r="A2930">
        <v>1570</v>
      </c>
      <c r="B2930" t="s">
        <v>4756</v>
      </c>
      <c r="C2930" t="s">
        <v>20</v>
      </c>
      <c r="D2930">
        <v>4.8099999999999996</v>
      </c>
      <c r="E2930">
        <v>16</v>
      </c>
      <c r="F2930" t="s">
        <v>4649</v>
      </c>
      <c r="G2930" t="s">
        <v>144</v>
      </c>
      <c r="H2930" t="s">
        <v>23</v>
      </c>
      <c r="I2930" t="s">
        <v>4650</v>
      </c>
      <c r="K2930"/>
      <c r="L2930" t="s">
        <v>4757</v>
      </c>
      <c r="M2930" t="s">
        <v>26</v>
      </c>
      <c r="N2930">
        <v>2</v>
      </c>
      <c r="P2930" t="s">
        <v>27</v>
      </c>
      <c r="Q2930" t="s">
        <v>4758</v>
      </c>
      <c r="S2930" t="s">
        <v>29</v>
      </c>
    </row>
    <row r="2931" spans="1:19" hidden="1" x14ac:dyDescent="0.2">
      <c r="A2931">
        <v>1574</v>
      </c>
      <c r="B2931" t="s">
        <v>4759</v>
      </c>
      <c r="C2931" t="s">
        <v>20</v>
      </c>
      <c r="D2931">
        <v>1.23</v>
      </c>
      <c r="E2931">
        <v>20</v>
      </c>
      <c r="F2931" t="s">
        <v>664</v>
      </c>
      <c r="G2931" t="s">
        <v>55</v>
      </c>
      <c r="H2931" t="s">
        <v>23</v>
      </c>
      <c r="I2931" t="s">
        <v>2385</v>
      </c>
      <c r="K2931"/>
      <c r="L2931" t="s">
        <v>4760</v>
      </c>
      <c r="M2931" t="s">
        <v>120</v>
      </c>
      <c r="N2931">
        <v>5</v>
      </c>
      <c r="P2931" t="s">
        <v>27</v>
      </c>
      <c r="Q2931" t="s">
        <v>4761</v>
      </c>
      <c r="S2931" t="s">
        <v>29</v>
      </c>
    </row>
    <row r="2932" spans="1:19" hidden="1" x14ac:dyDescent="0.2">
      <c r="A2932">
        <v>1574</v>
      </c>
      <c r="B2932" t="s">
        <v>4759</v>
      </c>
      <c r="C2932" t="s">
        <v>20</v>
      </c>
      <c r="D2932">
        <v>1.31</v>
      </c>
      <c r="F2932" t="s">
        <v>615</v>
      </c>
      <c r="G2932" t="s">
        <v>240</v>
      </c>
      <c r="H2932" t="s">
        <v>23</v>
      </c>
      <c r="I2932" t="s">
        <v>4762</v>
      </c>
      <c r="K2932"/>
      <c r="L2932" t="s">
        <v>4760</v>
      </c>
      <c r="M2932" t="s">
        <v>120</v>
      </c>
      <c r="N2932">
        <v>5</v>
      </c>
      <c r="P2932" t="s">
        <v>27</v>
      </c>
      <c r="Q2932" t="s">
        <v>4761</v>
      </c>
      <c r="S2932" t="s">
        <v>29</v>
      </c>
    </row>
    <row r="2933" spans="1:19" hidden="1" x14ac:dyDescent="0.2">
      <c r="A2933">
        <v>1574</v>
      </c>
      <c r="B2933" t="s">
        <v>4759</v>
      </c>
      <c r="C2933" t="s">
        <v>73</v>
      </c>
      <c r="D2933">
        <v>-6.3</v>
      </c>
      <c r="E2933">
        <v>20</v>
      </c>
      <c r="F2933" t="s">
        <v>3110</v>
      </c>
      <c r="G2933" t="s">
        <v>75</v>
      </c>
      <c r="H2933" t="s">
        <v>23</v>
      </c>
      <c r="I2933" t="s">
        <v>3601</v>
      </c>
      <c r="K2933"/>
      <c r="L2933" t="s">
        <v>4760</v>
      </c>
      <c r="M2933" t="s">
        <v>120</v>
      </c>
      <c r="N2933">
        <v>5</v>
      </c>
      <c r="P2933" t="s">
        <v>27</v>
      </c>
      <c r="Q2933" t="s">
        <v>4761</v>
      </c>
      <c r="S2933" t="s">
        <v>29</v>
      </c>
    </row>
    <row r="2934" spans="1:19" hidden="1" x14ac:dyDescent="0.2">
      <c r="A2934">
        <v>1575</v>
      </c>
      <c r="B2934" t="s">
        <v>4763</v>
      </c>
      <c r="C2934" t="s">
        <v>20</v>
      </c>
      <c r="D2934">
        <v>3.45</v>
      </c>
      <c r="E2934">
        <v>20</v>
      </c>
      <c r="F2934" t="s">
        <v>3222</v>
      </c>
      <c r="G2934" t="s">
        <v>55</v>
      </c>
      <c r="H2934" t="s">
        <v>46</v>
      </c>
      <c r="I2934" t="s">
        <v>2385</v>
      </c>
      <c r="K2934"/>
      <c r="L2934" t="s">
        <v>4764</v>
      </c>
      <c r="M2934" t="s">
        <v>120</v>
      </c>
      <c r="N2934">
        <v>5</v>
      </c>
      <c r="P2934" t="s">
        <v>27</v>
      </c>
      <c r="Q2934" t="s">
        <v>4765</v>
      </c>
      <c r="S2934" t="s">
        <v>29</v>
      </c>
    </row>
    <row r="2935" spans="1:19" hidden="1" x14ac:dyDescent="0.2">
      <c r="A2935">
        <v>1576</v>
      </c>
      <c r="B2935" t="s">
        <v>4766</v>
      </c>
      <c r="C2935" t="s">
        <v>20</v>
      </c>
      <c r="D2935">
        <v>5.69</v>
      </c>
      <c r="E2935">
        <v>20</v>
      </c>
      <c r="F2935" t="s">
        <v>410</v>
      </c>
      <c r="G2935" t="s">
        <v>55</v>
      </c>
      <c r="H2935" t="s">
        <v>46</v>
      </c>
      <c r="I2935" t="s">
        <v>2385</v>
      </c>
      <c r="K2935"/>
      <c r="L2935" t="s">
        <v>4767</v>
      </c>
      <c r="M2935" t="s">
        <v>120</v>
      </c>
      <c r="N2935">
        <v>5</v>
      </c>
      <c r="P2935" t="s">
        <v>27</v>
      </c>
      <c r="Q2935" t="s">
        <v>4768</v>
      </c>
      <c r="S2935" t="s">
        <v>29</v>
      </c>
    </row>
    <row r="2936" spans="1:19" hidden="1" x14ac:dyDescent="0.2">
      <c r="A2936">
        <v>1577</v>
      </c>
      <c r="B2936" t="s">
        <v>4769</v>
      </c>
      <c r="C2936" t="s">
        <v>20</v>
      </c>
      <c r="D2936">
        <v>2.5099999999999998</v>
      </c>
      <c r="E2936">
        <v>25</v>
      </c>
      <c r="F2936" t="s">
        <v>3222</v>
      </c>
      <c r="G2936" t="s">
        <v>55</v>
      </c>
      <c r="H2936" t="s">
        <v>46</v>
      </c>
      <c r="I2936" t="s">
        <v>4770</v>
      </c>
      <c r="K2936"/>
      <c r="L2936" t="s">
        <v>4771</v>
      </c>
      <c r="M2936" t="s">
        <v>26</v>
      </c>
      <c r="N2936">
        <v>2</v>
      </c>
      <c r="P2936" t="s">
        <v>27</v>
      </c>
      <c r="Q2936" t="s">
        <v>4772</v>
      </c>
      <c r="S2936" t="s">
        <v>29</v>
      </c>
    </row>
    <row r="2937" spans="1:19" hidden="1" x14ac:dyDescent="0.2">
      <c r="A2937">
        <v>1577</v>
      </c>
      <c r="B2937" t="s">
        <v>4769</v>
      </c>
      <c r="C2937" t="s">
        <v>20</v>
      </c>
      <c r="D2937">
        <v>2.5299999999999998</v>
      </c>
      <c r="E2937">
        <v>40</v>
      </c>
      <c r="F2937" t="s">
        <v>3222</v>
      </c>
      <c r="G2937" t="s">
        <v>55</v>
      </c>
      <c r="H2937" t="s">
        <v>46</v>
      </c>
      <c r="I2937" t="s">
        <v>4770</v>
      </c>
      <c r="K2937"/>
      <c r="L2937" t="s">
        <v>4771</v>
      </c>
      <c r="M2937" t="s">
        <v>26</v>
      </c>
      <c r="N2937">
        <v>2</v>
      </c>
      <c r="P2937" t="s">
        <v>27</v>
      </c>
      <c r="Q2937" t="s">
        <v>4772</v>
      </c>
      <c r="S2937" t="s">
        <v>29</v>
      </c>
    </row>
    <row r="2938" spans="1:19" hidden="1" x14ac:dyDescent="0.2">
      <c r="A2938">
        <v>1577</v>
      </c>
      <c r="B2938" t="s">
        <v>4769</v>
      </c>
      <c r="C2938" t="s">
        <v>20</v>
      </c>
      <c r="D2938">
        <v>2.83</v>
      </c>
      <c r="E2938">
        <v>20</v>
      </c>
      <c r="F2938" t="s">
        <v>615</v>
      </c>
      <c r="H2938" t="s">
        <v>23</v>
      </c>
      <c r="I2938" t="s">
        <v>2385</v>
      </c>
      <c r="K2938"/>
      <c r="L2938" t="s">
        <v>4771</v>
      </c>
      <c r="M2938" t="s">
        <v>26</v>
      </c>
      <c r="N2938">
        <v>2</v>
      </c>
      <c r="P2938" t="s">
        <v>27</v>
      </c>
      <c r="Q2938" t="s">
        <v>4772</v>
      </c>
      <c r="S2938" t="s">
        <v>29</v>
      </c>
    </row>
    <row r="2939" spans="1:19" hidden="1" x14ac:dyDescent="0.2">
      <c r="A2939">
        <v>1578</v>
      </c>
      <c r="B2939" t="s">
        <v>4773</v>
      </c>
      <c r="C2939" t="s">
        <v>20</v>
      </c>
      <c r="D2939">
        <v>7.1</v>
      </c>
      <c r="F2939" t="s">
        <v>615</v>
      </c>
      <c r="H2939" t="s">
        <v>23</v>
      </c>
      <c r="I2939" t="s">
        <v>4774</v>
      </c>
      <c r="K2939"/>
      <c r="L2939" t="s">
        <v>4775</v>
      </c>
      <c r="M2939" t="s">
        <v>26</v>
      </c>
      <c r="N2939">
        <v>2</v>
      </c>
      <c r="P2939" t="s">
        <v>27</v>
      </c>
      <c r="Q2939" t="s">
        <v>4776</v>
      </c>
      <c r="S2939" t="s">
        <v>29</v>
      </c>
    </row>
    <row r="2940" spans="1:19" hidden="1" x14ac:dyDescent="0.2">
      <c r="A2940">
        <v>1578</v>
      </c>
      <c r="B2940" t="s">
        <v>4773</v>
      </c>
      <c r="C2940" t="s">
        <v>73</v>
      </c>
      <c r="D2940">
        <v>4</v>
      </c>
      <c r="F2940" t="s">
        <v>615</v>
      </c>
      <c r="H2940" t="s">
        <v>23</v>
      </c>
      <c r="I2940" t="s">
        <v>4774</v>
      </c>
      <c r="K2940"/>
      <c r="L2940" t="s">
        <v>4775</v>
      </c>
      <c r="M2940" t="s">
        <v>26</v>
      </c>
      <c r="N2940">
        <v>2</v>
      </c>
      <c r="P2940" t="s">
        <v>27</v>
      </c>
      <c r="Q2940" t="s">
        <v>4776</v>
      </c>
      <c r="S2940" t="s">
        <v>29</v>
      </c>
    </row>
    <row r="2941" spans="1:19" hidden="1" x14ac:dyDescent="0.2">
      <c r="A2941">
        <v>1579</v>
      </c>
      <c r="B2941" t="s">
        <v>4777</v>
      </c>
      <c r="C2941" t="s">
        <v>20</v>
      </c>
      <c r="D2941">
        <v>1.95</v>
      </c>
      <c r="E2941">
        <v>20</v>
      </c>
      <c r="F2941" t="s">
        <v>4778</v>
      </c>
      <c r="G2941" t="s">
        <v>75</v>
      </c>
      <c r="H2941" t="s">
        <v>46</v>
      </c>
      <c r="I2941" t="s">
        <v>4779</v>
      </c>
      <c r="K2941"/>
      <c r="L2941" t="s">
        <v>4780</v>
      </c>
      <c r="M2941" t="s">
        <v>120</v>
      </c>
      <c r="N2941">
        <v>5</v>
      </c>
      <c r="P2941" t="s">
        <v>27</v>
      </c>
      <c r="Q2941" t="s">
        <v>4781</v>
      </c>
      <c r="S2941" t="s">
        <v>29</v>
      </c>
    </row>
    <row r="2942" spans="1:19" hidden="1" x14ac:dyDescent="0.2">
      <c r="A2942">
        <v>1580</v>
      </c>
      <c r="B2942" t="s">
        <v>4782</v>
      </c>
      <c r="C2942" t="s">
        <v>20</v>
      </c>
      <c r="D2942">
        <v>3.05</v>
      </c>
      <c r="E2942" t="s">
        <v>2403</v>
      </c>
      <c r="F2942" t="s">
        <v>364</v>
      </c>
      <c r="G2942" t="s">
        <v>55</v>
      </c>
      <c r="H2942" t="s">
        <v>23</v>
      </c>
      <c r="I2942" t="s">
        <v>4783</v>
      </c>
      <c r="K2942"/>
      <c r="L2942" t="s">
        <v>4784</v>
      </c>
      <c r="M2942" t="s">
        <v>26</v>
      </c>
      <c r="N2942">
        <v>2</v>
      </c>
      <c r="P2942" t="s">
        <v>27</v>
      </c>
      <c r="Q2942" t="s">
        <v>4785</v>
      </c>
      <c r="S2942" t="s">
        <v>29</v>
      </c>
    </row>
    <row r="2943" spans="1:19" hidden="1" x14ac:dyDescent="0.2">
      <c r="A2943">
        <v>1580</v>
      </c>
      <c r="B2943" t="s">
        <v>4782</v>
      </c>
      <c r="C2943" t="s">
        <v>73</v>
      </c>
      <c r="D2943">
        <v>4.4800000000000004</v>
      </c>
      <c r="E2943" t="s">
        <v>2403</v>
      </c>
      <c r="F2943" t="s">
        <v>364</v>
      </c>
      <c r="G2943" t="s">
        <v>55</v>
      </c>
      <c r="H2943" t="s">
        <v>23</v>
      </c>
      <c r="I2943" t="s">
        <v>4783</v>
      </c>
      <c r="K2943"/>
      <c r="L2943" t="s">
        <v>4784</v>
      </c>
      <c r="M2943" t="s">
        <v>26</v>
      </c>
      <c r="N2943">
        <v>2</v>
      </c>
      <c r="P2943" t="s">
        <v>27</v>
      </c>
      <c r="Q2943" t="s">
        <v>4785</v>
      </c>
      <c r="S2943" t="s">
        <v>29</v>
      </c>
    </row>
    <row r="2944" spans="1:19" hidden="1" x14ac:dyDescent="0.2">
      <c r="A2944">
        <v>1581</v>
      </c>
      <c r="B2944" t="s">
        <v>4786</v>
      </c>
      <c r="C2944" t="s">
        <v>20</v>
      </c>
      <c r="D2944">
        <v>9.85</v>
      </c>
      <c r="E2944" t="s">
        <v>2403</v>
      </c>
      <c r="F2944" t="s">
        <v>410</v>
      </c>
      <c r="G2944" t="s">
        <v>55</v>
      </c>
      <c r="H2944" t="s">
        <v>23</v>
      </c>
      <c r="I2944" t="s">
        <v>4783</v>
      </c>
      <c r="K2944"/>
      <c r="L2944" t="s">
        <v>4787</v>
      </c>
      <c r="M2944" t="s">
        <v>26</v>
      </c>
      <c r="N2944">
        <v>2</v>
      </c>
      <c r="P2944" t="s">
        <v>27</v>
      </c>
      <c r="Q2944" t="s">
        <v>4788</v>
      </c>
      <c r="S2944" t="s">
        <v>29</v>
      </c>
    </row>
    <row r="2945" spans="1:19" hidden="1" x14ac:dyDescent="0.2">
      <c r="A2945">
        <v>1581</v>
      </c>
      <c r="B2945" t="s">
        <v>4786</v>
      </c>
      <c r="C2945" t="s">
        <v>20</v>
      </c>
      <c r="D2945">
        <v>9.77</v>
      </c>
      <c r="E2945" t="s">
        <v>2403</v>
      </c>
      <c r="F2945" t="s">
        <v>410</v>
      </c>
      <c r="G2945" t="s">
        <v>31</v>
      </c>
      <c r="H2945" t="s">
        <v>23</v>
      </c>
      <c r="I2945" t="s">
        <v>4783</v>
      </c>
      <c r="K2945"/>
      <c r="L2945" t="s">
        <v>4787</v>
      </c>
      <c r="M2945" t="s">
        <v>26</v>
      </c>
      <c r="N2945">
        <v>2</v>
      </c>
      <c r="P2945" t="s">
        <v>27</v>
      </c>
      <c r="Q2945" t="s">
        <v>4788</v>
      </c>
      <c r="S2945" t="s">
        <v>29</v>
      </c>
    </row>
    <row r="2946" spans="1:19" hidden="1" x14ac:dyDescent="0.2">
      <c r="A2946">
        <v>1582</v>
      </c>
      <c r="B2946" t="s">
        <v>4789</v>
      </c>
      <c r="C2946" t="s">
        <v>20</v>
      </c>
      <c r="D2946">
        <v>3.6</v>
      </c>
      <c r="E2946" t="s">
        <v>2403</v>
      </c>
      <c r="F2946" t="s">
        <v>1094</v>
      </c>
      <c r="G2946" t="s">
        <v>55</v>
      </c>
      <c r="H2946" t="s">
        <v>23</v>
      </c>
      <c r="I2946" t="s">
        <v>4783</v>
      </c>
      <c r="K2946"/>
      <c r="L2946" t="s">
        <v>4790</v>
      </c>
      <c r="M2946" t="s">
        <v>26</v>
      </c>
      <c r="N2946">
        <v>2</v>
      </c>
      <c r="P2946" t="s">
        <v>27</v>
      </c>
      <c r="Q2946" t="s">
        <v>4791</v>
      </c>
      <c r="S2946" t="s">
        <v>29</v>
      </c>
    </row>
    <row r="2947" spans="1:19" hidden="1" x14ac:dyDescent="0.2">
      <c r="A2947">
        <v>1582</v>
      </c>
      <c r="B2947" t="s">
        <v>4789</v>
      </c>
      <c r="C2947" t="s">
        <v>73</v>
      </c>
      <c r="D2947">
        <v>7.33</v>
      </c>
      <c r="E2947" t="s">
        <v>2403</v>
      </c>
      <c r="F2947" t="s">
        <v>1094</v>
      </c>
      <c r="G2947" t="s">
        <v>55</v>
      </c>
      <c r="H2947" t="s">
        <v>23</v>
      </c>
      <c r="I2947" t="s">
        <v>4783</v>
      </c>
      <c r="K2947"/>
      <c r="L2947" t="s">
        <v>4790</v>
      </c>
      <c r="M2947" t="s">
        <v>26</v>
      </c>
      <c r="N2947">
        <v>2</v>
      </c>
      <c r="P2947" t="s">
        <v>27</v>
      </c>
      <c r="Q2947" t="s">
        <v>4791</v>
      </c>
      <c r="S2947" t="s">
        <v>29</v>
      </c>
    </row>
    <row r="2948" spans="1:19" hidden="1" x14ac:dyDescent="0.2">
      <c r="A2948">
        <v>1584</v>
      </c>
      <c r="B2948" t="s">
        <v>4792</v>
      </c>
      <c r="C2948" t="s">
        <v>20</v>
      </c>
      <c r="D2948">
        <v>2.99</v>
      </c>
      <c r="E2948">
        <v>20</v>
      </c>
      <c r="F2948" t="s">
        <v>79</v>
      </c>
      <c r="G2948" t="s">
        <v>55</v>
      </c>
      <c r="H2948" t="s">
        <v>46</v>
      </c>
      <c r="I2948" t="s">
        <v>4586</v>
      </c>
      <c r="K2948"/>
      <c r="L2948" t="s">
        <v>4793</v>
      </c>
      <c r="M2948" t="s">
        <v>26</v>
      </c>
      <c r="N2948">
        <v>2</v>
      </c>
      <c r="P2948" t="s">
        <v>27</v>
      </c>
      <c r="Q2948" t="s">
        <v>4794</v>
      </c>
      <c r="S2948" t="s">
        <v>29</v>
      </c>
    </row>
    <row r="2949" spans="1:19" hidden="1" x14ac:dyDescent="0.2">
      <c r="A2949">
        <v>1584</v>
      </c>
      <c r="B2949" t="s">
        <v>4792</v>
      </c>
      <c r="C2949" t="s">
        <v>73</v>
      </c>
      <c r="D2949">
        <v>6.7</v>
      </c>
      <c r="E2949">
        <v>20</v>
      </c>
      <c r="F2949" t="s">
        <v>79</v>
      </c>
      <c r="G2949" t="s">
        <v>55</v>
      </c>
      <c r="H2949" t="s">
        <v>46</v>
      </c>
      <c r="I2949" t="s">
        <v>4586</v>
      </c>
      <c r="K2949"/>
      <c r="L2949" t="s">
        <v>4793</v>
      </c>
      <c r="M2949" t="s">
        <v>26</v>
      </c>
      <c r="N2949">
        <v>2</v>
      </c>
      <c r="P2949" t="s">
        <v>27</v>
      </c>
      <c r="Q2949" t="s">
        <v>4794</v>
      </c>
      <c r="S2949" t="s">
        <v>29</v>
      </c>
    </row>
    <row r="2950" spans="1:19" hidden="1" x14ac:dyDescent="0.2">
      <c r="A2950">
        <v>1585</v>
      </c>
      <c r="B2950" t="s">
        <v>4795</v>
      </c>
      <c r="C2950" t="s">
        <v>20</v>
      </c>
      <c r="D2950">
        <v>2.9</v>
      </c>
      <c r="E2950">
        <v>20</v>
      </c>
      <c r="F2950" t="s">
        <v>4796</v>
      </c>
      <c r="G2950" t="s">
        <v>55</v>
      </c>
      <c r="H2950" t="s">
        <v>23</v>
      </c>
      <c r="I2950" t="s">
        <v>4541</v>
      </c>
      <c r="K2950"/>
      <c r="L2950" t="s">
        <v>4797</v>
      </c>
      <c r="M2950" t="s">
        <v>26</v>
      </c>
      <c r="N2950">
        <v>2</v>
      </c>
      <c r="P2950" t="s">
        <v>27</v>
      </c>
      <c r="Q2950" t="s">
        <v>4798</v>
      </c>
      <c r="S2950" t="s">
        <v>29</v>
      </c>
    </row>
    <row r="2951" spans="1:19" hidden="1" x14ac:dyDescent="0.2">
      <c r="A2951">
        <v>1585</v>
      </c>
      <c r="B2951" t="s">
        <v>4795</v>
      </c>
      <c r="C2951" t="s">
        <v>73</v>
      </c>
      <c r="D2951">
        <v>6.59</v>
      </c>
      <c r="E2951">
        <v>20</v>
      </c>
      <c r="F2951" t="s">
        <v>424</v>
      </c>
      <c r="G2951" t="s">
        <v>55</v>
      </c>
      <c r="H2951" t="s">
        <v>46</v>
      </c>
      <c r="I2951" t="s">
        <v>4541</v>
      </c>
      <c r="K2951"/>
      <c r="L2951" t="s">
        <v>4797</v>
      </c>
      <c r="M2951" t="s">
        <v>26</v>
      </c>
      <c r="N2951">
        <v>2</v>
      </c>
      <c r="P2951" t="s">
        <v>27</v>
      </c>
      <c r="Q2951" t="s">
        <v>4798</v>
      </c>
      <c r="S2951" t="s">
        <v>29</v>
      </c>
    </row>
    <row r="2952" spans="1:19" hidden="1" x14ac:dyDescent="0.2">
      <c r="A2952">
        <v>1586</v>
      </c>
      <c r="B2952" t="s">
        <v>4799</v>
      </c>
      <c r="C2952" t="s">
        <v>20</v>
      </c>
      <c r="D2952">
        <v>2.1</v>
      </c>
      <c r="E2952">
        <v>20</v>
      </c>
      <c r="F2952" t="s">
        <v>410</v>
      </c>
      <c r="G2952" t="s">
        <v>55</v>
      </c>
      <c r="H2952" t="s">
        <v>23</v>
      </c>
      <c r="I2952" t="s">
        <v>3758</v>
      </c>
      <c r="K2952"/>
      <c r="L2952" t="s">
        <v>4800</v>
      </c>
      <c r="M2952" t="s">
        <v>26</v>
      </c>
      <c r="N2952">
        <v>2</v>
      </c>
      <c r="P2952" t="s">
        <v>27</v>
      </c>
      <c r="Q2952" t="s">
        <v>4801</v>
      </c>
      <c r="S2952" t="s">
        <v>29</v>
      </c>
    </row>
    <row r="2953" spans="1:19" hidden="1" x14ac:dyDescent="0.2">
      <c r="A2953">
        <v>1587</v>
      </c>
      <c r="B2953" t="s">
        <v>4802</v>
      </c>
      <c r="C2953" t="s">
        <v>20</v>
      </c>
      <c r="D2953">
        <v>6.6</v>
      </c>
      <c r="E2953">
        <v>25</v>
      </c>
      <c r="F2953" t="s">
        <v>4803</v>
      </c>
      <c r="G2953" t="s">
        <v>31</v>
      </c>
      <c r="H2953" t="s">
        <v>23</v>
      </c>
      <c r="I2953" t="s">
        <v>415</v>
      </c>
      <c r="K2953"/>
      <c r="L2953" t="s">
        <v>4804</v>
      </c>
      <c r="M2953" t="s">
        <v>26</v>
      </c>
      <c r="N2953">
        <v>2</v>
      </c>
      <c r="P2953" t="s">
        <v>27</v>
      </c>
      <c r="Q2953" t="s">
        <v>4805</v>
      </c>
      <c r="S2953" t="s">
        <v>29</v>
      </c>
    </row>
    <row r="2954" spans="1:19" hidden="1" x14ac:dyDescent="0.2">
      <c r="A2954">
        <v>1588</v>
      </c>
      <c r="B2954" t="s">
        <v>4806</v>
      </c>
      <c r="C2954" t="s">
        <v>20</v>
      </c>
      <c r="D2954">
        <v>3.79</v>
      </c>
      <c r="E2954">
        <v>20</v>
      </c>
      <c r="F2954" t="s">
        <v>410</v>
      </c>
      <c r="G2954" t="s">
        <v>55</v>
      </c>
      <c r="H2954" t="s">
        <v>46</v>
      </c>
      <c r="I2954" t="s">
        <v>4807</v>
      </c>
      <c r="K2954"/>
      <c r="L2954" t="s">
        <v>4808</v>
      </c>
      <c r="M2954" t="s">
        <v>26</v>
      </c>
      <c r="N2954">
        <v>2</v>
      </c>
      <c r="P2954" t="s">
        <v>27</v>
      </c>
      <c r="Q2954" t="s">
        <v>4809</v>
      </c>
      <c r="S2954" t="s">
        <v>29</v>
      </c>
    </row>
    <row r="2955" spans="1:19" hidden="1" x14ac:dyDescent="0.2">
      <c r="A2955">
        <v>1589</v>
      </c>
      <c r="B2955" t="s">
        <v>4810</v>
      </c>
      <c r="C2955" t="s">
        <v>20</v>
      </c>
      <c r="D2955">
        <v>9.8699999999999992</v>
      </c>
      <c r="E2955">
        <v>20</v>
      </c>
      <c r="F2955" t="s">
        <v>79</v>
      </c>
      <c r="G2955" t="s">
        <v>55</v>
      </c>
      <c r="H2955" t="s">
        <v>46</v>
      </c>
      <c r="I2955" t="s">
        <v>4807</v>
      </c>
      <c r="K2955"/>
      <c r="L2955" t="s">
        <v>4811</v>
      </c>
      <c r="M2955" t="s">
        <v>26</v>
      </c>
      <c r="N2955">
        <v>2</v>
      </c>
      <c r="P2955" t="s">
        <v>27</v>
      </c>
      <c r="Q2955" t="s">
        <v>4812</v>
      </c>
      <c r="S2955" t="s">
        <v>29</v>
      </c>
    </row>
    <row r="2956" spans="1:19" hidden="1" x14ac:dyDescent="0.2">
      <c r="A2956">
        <v>1590</v>
      </c>
      <c r="B2956" t="s">
        <v>4813</v>
      </c>
      <c r="C2956" t="s">
        <v>20</v>
      </c>
      <c r="D2956">
        <v>2.61</v>
      </c>
      <c r="E2956">
        <v>20</v>
      </c>
      <c r="F2956" t="s">
        <v>4558</v>
      </c>
      <c r="G2956" t="s">
        <v>55</v>
      </c>
      <c r="H2956" t="s">
        <v>46</v>
      </c>
      <c r="I2956" t="s">
        <v>4814</v>
      </c>
      <c r="K2956"/>
      <c r="L2956" t="s">
        <v>4815</v>
      </c>
      <c r="M2956" t="s">
        <v>26</v>
      </c>
      <c r="N2956">
        <v>2</v>
      </c>
      <c r="P2956" t="s">
        <v>27</v>
      </c>
      <c r="Q2956" t="s">
        <v>4816</v>
      </c>
      <c r="S2956" t="s">
        <v>29</v>
      </c>
    </row>
    <row r="2957" spans="1:19" hidden="1" x14ac:dyDescent="0.2">
      <c r="A2957">
        <v>1590</v>
      </c>
      <c r="B2957" t="s">
        <v>4813</v>
      </c>
      <c r="C2957" t="s">
        <v>20</v>
      </c>
      <c r="D2957">
        <v>2.57</v>
      </c>
      <c r="E2957">
        <v>20</v>
      </c>
      <c r="F2957" t="s">
        <v>2322</v>
      </c>
      <c r="G2957" t="s">
        <v>75</v>
      </c>
      <c r="H2957" t="s">
        <v>46</v>
      </c>
      <c r="I2957" t="s">
        <v>4814</v>
      </c>
      <c r="K2957"/>
      <c r="L2957" t="s">
        <v>4815</v>
      </c>
      <c r="M2957" t="s">
        <v>26</v>
      </c>
      <c r="N2957">
        <v>2</v>
      </c>
      <c r="P2957" t="s">
        <v>27</v>
      </c>
      <c r="Q2957" t="s">
        <v>4816</v>
      </c>
      <c r="S2957" t="s">
        <v>29</v>
      </c>
    </row>
    <row r="2958" spans="1:19" hidden="1" x14ac:dyDescent="0.2">
      <c r="A2958">
        <v>1591</v>
      </c>
      <c r="B2958" t="s">
        <v>4817</v>
      </c>
      <c r="C2958" t="s">
        <v>20</v>
      </c>
      <c r="D2958">
        <v>9.6999999999999993</v>
      </c>
      <c r="E2958">
        <v>25</v>
      </c>
      <c r="F2958" t="s">
        <v>4803</v>
      </c>
      <c r="G2958" t="s">
        <v>55</v>
      </c>
      <c r="H2958" t="s">
        <v>23</v>
      </c>
      <c r="I2958" t="s">
        <v>415</v>
      </c>
      <c r="K2958"/>
      <c r="L2958" t="s">
        <v>4818</v>
      </c>
      <c r="M2958" t="s">
        <v>26</v>
      </c>
      <c r="N2958">
        <v>2</v>
      </c>
      <c r="P2958" t="s">
        <v>27</v>
      </c>
      <c r="Q2958" t="s">
        <v>4819</v>
      </c>
      <c r="S2958" t="s">
        <v>29</v>
      </c>
    </row>
    <row r="2959" spans="1:19" hidden="1" x14ac:dyDescent="0.2">
      <c r="A2959">
        <v>1591</v>
      </c>
      <c r="B2959" t="s">
        <v>4817</v>
      </c>
      <c r="C2959" t="s">
        <v>73</v>
      </c>
      <c r="D2959">
        <v>7.9</v>
      </c>
      <c r="E2959">
        <v>25</v>
      </c>
      <c r="F2959" t="s">
        <v>4803</v>
      </c>
      <c r="G2959" t="s">
        <v>55</v>
      </c>
      <c r="H2959" t="s">
        <v>23</v>
      </c>
      <c r="I2959" t="s">
        <v>415</v>
      </c>
      <c r="K2959"/>
      <c r="L2959" t="s">
        <v>4818</v>
      </c>
      <c r="M2959" t="s">
        <v>26</v>
      </c>
      <c r="N2959">
        <v>2</v>
      </c>
      <c r="P2959" t="s">
        <v>27</v>
      </c>
      <c r="Q2959" t="s">
        <v>4819</v>
      </c>
      <c r="S2959" t="s">
        <v>29</v>
      </c>
    </row>
    <row r="2960" spans="1:19" hidden="1" x14ac:dyDescent="0.2">
      <c r="A2960">
        <v>1592</v>
      </c>
      <c r="B2960" t="s">
        <v>4820</v>
      </c>
      <c r="C2960" t="s">
        <v>20</v>
      </c>
      <c r="D2960">
        <v>9.5500000000000007</v>
      </c>
      <c r="E2960">
        <v>25</v>
      </c>
      <c r="F2960" t="s">
        <v>1903</v>
      </c>
      <c r="G2960" t="s">
        <v>55</v>
      </c>
      <c r="H2960" t="s">
        <v>23</v>
      </c>
      <c r="I2960" t="s">
        <v>415</v>
      </c>
      <c r="K2960"/>
      <c r="L2960" t="s">
        <v>4821</v>
      </c>
      <c r="M2960" t="s">
        <v>26</v>
      </c>
      <c r="N2960">
        <v>2</v>
      </c>
      <c r="P2960" t="s">
        <v>27</v>
      </c>
      <c r="Q2960" t="s">
        <v>4822</v>
      </c>
      <c r="S2960" t="s">
        <v>29</v>
      </c>
    </row>
    <row r="2961" spans="1:19" hidden="1" x14ac:dyDescent="0.2">
      <c r="A2961">
        <v>1592</v>
      </c>
      <c r="B2961" t="s">
        <v>4820</v>
      </c>
      <c r="C2961" t="s">
        <v>73</v>
      </c>
      <c r="D2961">
        <v>7.5</v>
      </c>
      <c r="E2961">
        <v>25</v>
      </c>
      <c r="F2961" t="s">
        <v>1903</v>
      </c>
      <c r="G2961" t="s">
        <v>55</v>
      </c>
      <c r="H2961" t="s">
        <v>23</v>
      </c>
      <c r="I2961" t="s">
        <v>415</v>
      </c>
      <c r="K2961"/>
      <c r="L2961" t="s">
        <v>4821</v>
      </c>
      <c r="M2961" t="s">
        <v>26</v>
      </c>
      <c r="N2961">
        <v>2</v>
      </c>
      <c r="P2961" t="s">
        <v>27</v>
      </c>
      <c r="Q2961" t="s">
        <v>4822</v>
      </c>
      <c r="S2961" t="s">
        <v>29</v>
      </c>
    </row>
    <row r="2962" spans="1:19" hidden="1" x14ac:dyDescent="0.2">
      <c r="A2962">
        <v>1592</v>
      </c>
      <c r="B2962" t="s">
        <v>4820</v>
      </c>
      <c r="C2962" t="s">
        <v>73</v>
      </c>
      <c r="D2962">
        <v>7.7</v>
      </c>
      <c r="E2962">
        <v>25</v>
      </c>
      <c r="F2962" t="s">
        <v>4803</v>
      </c>
      <c r="G2962" t="s">
        <v>31</v>
      </c>
      <c r="H2962" t="s">
        <v>23</v>
      </c>
      <c r="I2962" t="s">
        <v>415</v>
      </c>
      <c r="K2962"/>
      <c r="L2962" t="s">
        <v>4821</v>
      </c>
      <c r="M2962" t="s">
        <v>26</v>
      </c>
      <c r="N2962">
        <v>2</v>
      </c>
      <c r="P2962" t="s">
        <v>27</v>
      </c>
      <c r="Q2962" t="s">
        <v>4822</v>
      </c>
      <c r="S2962" t="s">
        <v>29</v>
      </c>
    </row>
    <row r="2963" spans="1:19" hidden="1" x14ac:dyDescent="0.2">
      <c r="A2963">
        <v>1594</v>
      </c>
      <c r="B2963" t="s">
        <v>4823</v>
      </c>
      <c r="C2963" t="s">
        <v>20</v>
      </c>
      <c r="D2963">
        <v>4.6900000000000004</v>
      </c>
      <c r="E2963" t="s">
        <v>363</v>
      </c>
      <c r="F2963" t="s">
        <v>4824</v>
      </c>
      <c r="G2963" t="s">
        <v>31</v>
      </c>
      <c r="H2963" t="s">
        <v>23</v>
      </c>
      <c r="I2963" t="s">
        <v>4825</v>
      </c>
      <c r="K2963"/>
      <c r="L2963" t="s">
        <v>4826</v>
      </c>
      <c r="M2963" t="s">
        <v>26</v>
      </c>
      <c r="N2963">
        <v>2</v>
      </c>
      <c r="P2963" t="s">
        <v>27</v>
      </c>
      <c r="Q2963" t="s">
        <v>4827</v>
      </c>
      <c r="S2963" t="s">
        <v>29</v>
      </c>
    </row>
    <row r="2964" spans="1:19" hidden="1" x14ac:dyDescent="0.2">
      <c r="A2964">
        <v>1595</v>
      </c>
      <c r="B2964" t="s">
        <v>4828</v>
      </c>
      <c r="C2964" t="s">
        <v>20</v>
      </c>
      <c r="D2964">
        <v>12.9</v>
      </c>
      <c r="E2964">
        <v>10.5</v>
      </c>
      <c r="F2964" t="s">
        <v>2147</v>
      </c>
      <c r="G2964" t="s">
        <v>4302</v>
      </c>
      <c r="H2964" t="s">
        <v>23</v>
      </c>
      <c r="I2964" t="s">
        <v>4807</v>
      </c>
      <c r="K2964"/>
      <c r="L2964" t="s">
        <v>4829</v>
      </c>
      <c r="M2964" t="s">
        <v>26</v>
      </c>
      <c r="N2964">
        <v>2</v>
      </c>
      <c r="P2964" t="s">
        <v>27</v>
      </c>
      <c r="Q2964" t="s">
        <v>4830</v>
      </c>
      <c r="S2964" t="s">
        <v>29</v>
      </c>
    </row>
    <row r="2965" spans="1:19" hidden="1" x14ac:dyDescent="0.2">
      <c r="A2965">
        <v>1596</v>
      </c>
      <c r="B2965" t="s">
        <v>4831</v>
      </c>
      <c r="C2965" t="s">
        <v>20</v>
      </c>
      <c r="D2965">
        <v>11.94</v>
      </c>
      <c r="E2965">
        <v>20</v>
      </c>
      <c r="F2965" t="s">
        <v>4832</v>
      </c>
      <c r="G2965" t="s">
        <v>55</v>
      </c>
      <c r="H2965" t="s">
        <v>46</v>
      </c>
      <c r="I2965" t="s">
        <v>4530</v>
      </c>
      <c r="K2965"/>
      <c r="L2965" t="s">
        <v>4833</v>
      </c>
      <c r="M2965" t="s">
        <v>26</v>
      </c>
      <c r="N2965">
        <v>2</v>
      </c>
      <c r="P2965" t="s">
        <v>27</v>
      </c>
      <c r="Q2965" t="s">
        <v>4834</v>
      </c>
      <c r="S2965" t="s">
        <v>29</v>
      </c>
    </row>
    <row r="2966" spans="1:19" hidden="1" x14ac:dyDescent="0.2">
      <c r="A2966">
        <v>1597</v>
      </c>
      <c r="B2966" t="s">
        <v>4835</v>
      </c>
      <c r="C2966" t="s">
        <v>20</v>
      </c>
      <c r="D2966" t="s">
        <v>4836</v>
      </c>
      <c r="E2966">
        <v>20</v>
      </c>
      <c r="F2966" t="s">
        <v>209</v>
      </c>
      <c r="G2966" t="s">
        <v>55</v>
      </c>
      <c r="H2966" t="s">
        <v>23</v>
      </c>
      <c r="I2966" t="s">
        <v>4807</v>
      </c>
      <c r="K2966"/>
      <c r="L2966" t="s">
        <v>4837</v>
      </c>
      <c r="M2966" t="s">
        <v>26</v>
      </c>
      <c r="N2966">
        <v>2</v>
      </c>
      <c r="P2966" t="s">
        <v>27</v>
      </c>
      <c r="Q2966" t="s">
        <v>4838</v>
      </c>
      <c r="S2966" t="s">
        <v>29</v>
      </c>
    </row>
    <row r="2967" spans="1:19" hidden="1" x14ac:dyDescent="0.2">
      <c r="A2967">
        <v>1598</v>
      </c>
      <c r="B2967" t="s">
        <v>4839</v>
      </c>
      <c r="C2967" t="s">
        <v>20</v>
      </c>
      <c r="D2967" t="s">
        <v>4840</v>
      </c>
      <c r="E2967">
        <v>20</v>
      </c>
      <c r="F2967" t="s">
        <v>3222</v>
      </c>
      <c r="G2967" t="s">
        <v>55</v>
      </c>
      <c r="H2967" t="s">
        <v>23</v>
      </c>
      <c r="I2967" t="s">
        <v>4807</v>
      </c>
      <c r="K2967"/>
      <c r="L2967" t="s">
        <v>4841</v>
      </c>
      <c r="M2967" t="s">
        <v>26</v>
      </c>
      <c r="N2967">
        <v>2</v>
      </c>
      <c r="P2967" t="s">
        <v>27</v>
      </c>
      <c r="Q2967" t="s">
        <v>4842</v>
      </c>
      <c r="S2967" t="s">
        <v>29</v>
      </c>
    </row>
    <row r="2968" spans="1:19" hidden="1" x14ac:dyDescent="0.2">
      <c r="A2968">
        <v>1599</v>
      </c>
      <c r="B2968" t="s">
        <v>4843</v>
      </c>
      <c r="C2968" t="s">
        <v>20</v>
      </c>
      <c r="D2968" t="s">
        <v>4844</v>
      </c>
      <c r="E2968">
        <v>20</v>
      </c>
      <c r="F2968" t="s">
        <v>62</v>
      </c>
      <c r="G2968" t="s">
        <v>55</v>
      </c>
      <c r="H2968" t="s">
        <v>23</v>
      </c>
      <c r="I2968" t="s">
        <v>4807</v>
      </c>
      <c r="K2968"/>
      <c r="L2968" t="s">
        <v>4845</v>
      </c>
      <c r="M2968" t="s">
        <v>26</v>
      </c>
      <c r="N2968">
        <v>2</v>
      </c>
      <c r="P2968" t="s">
        <v>27</v>
      </c>
      <c r="Q2968" t="s">
        <v>4846</v>
      </c>
      <c r="S2968" t="s">
        <v>29</v>
      </c>
    </row>
    <row r="2969" spans="1:19" hidden="1" x14ac:dyDescent="0.2">
      <c r="A2969">
        <v>1600</v>
      </c>
      <c r="B2969" t="s">
        <v>4847</v>
      </c>
      <c r="C2969" t="s">
        <v>20</v>
      </c>
      <c r="D2969" t="s">
        <v>4848</v>
      </c>
      <c r="E2969">
        <v>20</v>
      </c>
      <c r="F2969" t="s">
        <v>209</v>
      </c>
      <c r="G2969" t="s">
        <v>55</v>
      </c>
      <c r="H2969" t="s">
        <v>23</v>
      </c>
      <c r="I2969" t="s">
        <v>4807</v>
      </c>
      <c r="K2969"/>
      <c r="L2969" t="s">
        <v>4849</v>
      </c>
      <c r="M2969" t="s">
        <v>26</v>
      </c>
      <c r="N2969">
        <v>2</v>
      </c>
      <c r="P2969" t="s">
        <v>27</v>
      </c>
      <c r="Q2969" t="s">
        <v>4850</v>
      </c>
      <c r="S2969" t="s">
        <v>29</v>
      </c>
    </row>
    <row r="2970" spans="1:19" hidden="1" x14ac:dyDescent="0.2">
      <c r="A2970">
        <v>1601</v>
      </c>
      <c r="B2970" t="s">
        <v>4851</v>
      </c>
      <c r="C2970" t="s">
        <v>20</v>
      </c>
      <c r="D2970">
        <v>1.35</v>
      </c>
      <c r="E2970" t="s">
        <v>363</v>
      </c>
      <c r="G2970" t="s">
        <v>4852</v>
      </c>
      <c r="H2970" t="s">
        <v>23</v>
      </c>
      <c r="I2970" t="s">
        <v>4853</v>
      </c>
      <c r="K2970"/>
      <c r="L2970" t="s">
        <v>4854</v>
      </c>
      <c r="M2970" t="s">
        <v>26</v>
      </c>
      <c r="N2970">
        <v>2</v>
      </c>
      <c r="P2970" t="s">
        <v>27</v>
      </c>
      <c r="Q2970" t="s">
        <v>4855</v>
      </c>
      <c r="S2970" t="s">
        <v>29</v>
      </c>
    </row>
    <row r="2971" spans="1:19" hidden="1" x14ac:dyDescent="0.2">
      <c r="A2971">
        <v>1601</v>
      </c>
      <c r="B2971" t="s">
        <v>4851</v>
      </c>
      <c r="C2971" t="s">
        <v>73</v>
      </c>
      <c r="D2971">
        <v>10.55</v>
      </c>
      <c r="E2971" t="s">
        <v>363</v>
      </c>
      <c r="G2971" t="s">
        <v>4852</v>
      </c>
      <c r="H2971" t="s">
        <v>23</v>
      </c>
      <c r="I2971" t="s">
        <v>4853</v>
      </c>
      <c r="K2971"/>
      <c r="L2971" t="s">
        <v>4854</v>
      </c>
      <c r="M2971" t="s">
        <v>26</v>
      </c>
      <c r="N2971">
        <v>2</v>
      </c>
      <c r="P2971" t="s">
        <v>27</v>
      </c>
      <c r="Q2971" t="s">
        <v>4855</v>
      </c>
      <c r="S2971" t="s">
        <v>29</v>
      </c>
    </row>
    <row r="2972" spans="1:19" hidden="1" x14ac:dyDescent="0.2">
      <c r="A2972">
        <v>1602</v>
      </c>
      <c r="B2972" t="s">
        <v>4856</v>
      </c>
      <c r="C2972" t="s">
        <v>20</v>
      </c>
      <c r="D2972">
        <v>4.57</v>
      </c>
      <c r="F2972" t="s">
        <v>615</v>
      </c>
      <c r="H2972" t="s">
        <v>23</v>
      </c>
      <c r="I2972" t="s">
        <v>4857</v>
      </c>
      <c r="K2972"/>
      <c r="L2972" t="s">
        <v>4858</v>
      </c>
      <c r="M2972" t="s">
        <v>26</v>
      </c>
      <c r="N2972">
        <v>2</v>
      </c>
      <c r="P2972" t="s">
        <v>27</v>
      </c>
      <c r="Q2972" t="s">
        <v>4859</v>
      </c>
      <c r="S2972" t="s">
        <v>29</v>
      </c>
    </row>
    <row r="2973" spans="1:19" hidden="1" x14ac:dyDescent="0.2">
      <c r="A2973">
        <v>1602</v>
      </c>
      <c r="B2973" t="s">
        <v>4856</v>
      </c>
      <c r="C2973" t="s">
        <v>20</v>
      </c>
      <c r="D2973">
        <v>4.4800000000000004</v>
      </c>
      <c r="E2973" t="s">
        <v>363</v>
      </c>
      <c r="F2973" t="s">
        <v>4824</v>
      </c>
      <c r="G2973" t="s">
        <v>31</v>
      </c>
      <c r="H2973" t="s">
        <v>23</v>
      </c>
      <c r="I2973" t="s">
        <v>4860</v>
      </c>
      <c r="K2973"/>
      <c r="L2973" t="s">
        <v>4858</v>
      </c>
      <c r="M2973" t="s">
        <v>26</v>
      </c>
      <c r="N2973">
        <v>2</v>
      </c>
      <c r="P2973" t="s">
        <v>27</v>
      </c>
      <c r="Q2973" t="s">
        <v>4859</v>
      </c>
      <c r="S2973" t="s">
        <v>29</v>
      </c>
    </row>
    <row r="2974" spans="1:19" hidden="1" x14ac:dyDescent="0.2">
      <c r="A2974">
        <v>1603</v>
      </c>
      <c r="B2974" t="s">
        <v>4861</v>
      </c>
      <c r="C2974" t="s">
        <v>20</v>
      </c>
      <c r="D2974">
        <v>0.98</v>
      </c>
      <c r="E2974">
        <v>20</v>
      </c>
      <c r="G2974" t="s">
        <v>55</v>
      </c>
      <c r="H2974" t="s">
        <v>23</v>
      </c>
      <c r="I2974" t="s">
        <v>3758</v>
      </c>
      <c r="K2974"/>
      <c r="L2974" t="s">
        <v>4862</v>
      </c>
      <c r="M2974" t="s">
        <v>26</v>
      </c>
      <c r="N2974">
        <v>2</v>
      </c>
      <c r="P2974" t="s">
        <v>27</v>
      </c>
      <c r="Q2974" t="s">
        <v>4863</v>
      </c>
      <c r="S2974" t="s">
        <v>29</v>
      </c>
    </row>
    <row r="2975" spans="1:19" hidden="1" x14ac:dyDescent="0.2">
      <c r="A2975">
        <v>1604</v>
      </c>
      <c r="B2975" t="s">
        <v>4864</v>
      </c>
      <c r="C2975" t="s">
        <v>20</v>
      </c>
      <c r="D2975">
        <v>7.4</v>
      </c>
      <c r="E2975">
        <v>25</v>
      </c>
      <c r="F2975" t="s">
        <v>192</v>
      </c>
      <c r="G2975" t="s">
        <v>31</v>
      </c>
      <c r="H2975" t="s">
        <v>23</v>
      </c>
      <c r="I2975" t="s">
        <v>4865</v>
      </c>
      <c r="K2975"/>
      <c r="L2975" t="s">
        <v>4866</v>
      </c>
      <c r="M2975" t="s">
        <v>26</v>
      </c>
      <c r="N2975">
        <v>2</v>
      </c>
      <c r="P2975" t="s">
        <v>27</v>
      </c>
      <c r="Q2975" t="s">
        <v>4867</v>
      </c>
      <c r="S2975" t="s">
        <v>29</v>
      </c>
    </row>
    <row r="2976" spans="1:19" hidden="1" x14ac:dyDescent="0.2">
      <c r="A2976">
        <v>1606</v>
      </c>
      <c r="B2976" t="s">
        <v>4868</v>
      </c>
      <c r="C2976" t="s">
        <v>20</v>
      </c>
      <c r="D2976">
        <v>4.82</v>
      </c>
      <c r="E2976">
        <v>20</v>
      </c>
      <c r="F2976" t="s">
        <v>2384</v>
      </c>
      <c r="G2976" t="s">
        <v>55</v>
      </c>
      <c r="H2976" t="s">
        <v>46</v>
      </c>
      <c r="I2976" t="s">
        <v>2385</v>
      </c>
      <c r="K2976"/>
      <c r="L2976" t="s">
        <v>4869</v>
      </c>
      <c r="M2976" t="s">
        <v>120</v>
      </c>
      <c r="N2976">
        <v>5</v>
      </c>
      <c r="P2976" t="s">
        <v>27</v>
      </c>
      <c r="Q2976" t="s">
        <v>4870</v>
      </c>
      <c r="S2976" t="s">
        <v>29</v>
      </c>
    </row>
    <row r="2977" spans="1:19" hidden="1" x14ac:dyDescent="0.2">
      <c r="A2977">
        <v>1606</v>
      </c>
      <c r="B2977" t="s">
        <v>4868</v>
      </c>
      <c r="C2977" t="s">
        <v>20</v>
      </c>
      <c r="D2977">
        <v>4.95</v>
      </c>
      <c r="E2977">
        <v>25</v>
      </c>
      <c r="F2977" t="s">
        <v>506</v>
      </c>
      <c r="G2977" t="s">
        <v>55</v>
      </c>
      <c r="H2977" t="s">
        <v>23</v>
      </c>
      <c r="I2977" t="s">
        <v>415</v>
      </c>
      <c r="K2977"/>
      <c r="L2977" t="s">
        <v>4869</v>
      </c>
      <c r="M2977" t="s">
        <v>120</v>
      </c>
      <c r="N2977">
        <v>5</v>
      </c>
      <c r="P2977" t="s">
        <v>27</v>
      </c>
      <c r="Q2977" t="s">
        <v>4870</v>
      </c>
      <c r="S2977" t="s">
        <v>29</v>
      </c>
    </row>
    <row r="2978" spans="1:19" hidden="1" x14ac:dyDescent="0.2">
      <c r="A2978">
        <v>1606</v>
      </c>
      <c r="B2978" t="s">
        <v>4868</v>
      </c>
      <c r="C2978" t="s">
        <v>20</v>
      </c>
      <c r="D2978">
        <v>5</v>
      </c>
      <c r="E2978">
        <v>25</v>
      </c>
      <c r="F2978" t="s">
        <v>4803</v>
      </c>
      <c r="G2978" t="s">
        <v>31</v>
      </c>
      <c r="H2978" t="s">
        <v>23</v>
      </c>
      <c r="I2978" t="s">
        <v>415</v>
      </c>
      <c r="K2978"/>
      <c r="L2978" t="s">
        <v>4869</v>
      </c>
      <c r="M2978" t="s">
        <v>120</v>
      </c>
      <c r="N2978">
        <v>5</v>
      </c>
      <c r="P2978" t="s">
        <v>27</v>
      </c>
      <c r="Q2978" t="s">
        <v>4870</v>
      </c>
      <c r="S2978" t="s">
        <v>29</v>
      </c>
    </row>
    <row r="2979" spans="1:19" hidden="1" x14ac:dyDescent="0.2">
      <c r="A2979">
        <v>1607</v>
      </c>
      <c r="B2979" t="s">
        <v>4871</v>
      </c>
      <c r="C2979" t="s">
        <v>20</v>
      </c>
      <c r="D2979">
        <v>7.94</v>
      </c>
      <c r="E2979">
        <v>20</v>
      </c>
      <c r="F2979" t="s">
        <v>410</v>
      </c>
      <c r="G2979" t="s">
        <v>55</v>
      </c>
      <c r="H2979" t="s">
        <v>46</v>
      </c>
      <c r="I2979" t="s">
        <v>2880</v>
      </c>
      <c r="K2979"/>
      <c r="L2979" t="s">
        <v>4872</v>
      </c>
      <c r="M2979" t="s">
        <v>26</v>
      </c>
      <c r="N2979">
        <v>2</v>
      </c>
      <c r="P2979" t="s">
        <v>27</v>
      </c>
      <c r="Q2979" t="s">
        <v>4873</v>
      </c>
      <c r="S2979" t="s">
        <v>29</v>
      </c>
    </row>
    <row r="2980" spans="1:19" hidden="1" x14ac:dyDescent="0.2">
      <c r="A2980">
        <v>1608</v>
      </c>
      <c r="B2980" t="s">
        <v>4874</v>
      </c>
      <c r="C2980" t="s">
        <v>20</v>
      </c>
      <c r="D2980">
        <v>6.12</v>
      </c>
      <c r="E2980" t="s">
        <v>2403</v>
      </c>
      <c r="F2980" t="s">
        <v>1546</v>
      </c>
      <c r="G2980" t="s">
        <v>55</v>
      </c>
      <c r="H2980" t="s">
        <v>23</v>
      </c>
      <c r="I2980" t="s">
        <v>4875</v>
      </c>
      <c r="K2980"/>
      <c r="L2980" t="s">
        <v>4876</v>
      </c>
      <c r="M2980" t="s">
        <v>26</v>
      </c>
      <c r="N2980">
        <v>2</v>
      </c>
      <c r="P2980" t="s">
        <v>27</v>
      </c>
      <c r="Q2980" t="s">
        <v>4877</v>
      </c>
      <c r="S2980" t="s">
        <v>29</v>
      </c>
    </row>
    <row r="2981" spans="1:19" hidden="1" x14ac:dyDescent="0.2">
      <c r="A2981">
        <v>1609</v>
      </c>
      <c r="B2981" t="s">
        <v>4878</v>
      </c>
      <c r="C2981" t="s">
        <v>20</v>
      </c>
      <c r="D2981">
        <v>3.74</v>
      </c>
      <c r="E2981">
        <v>20</v>
      </c>
      <c r="F2981" t="s">
        <v>4879</v>
      </c>
      <c r="G2981" t="s">
        <v>31</v>
      </c>
      <c r="H2981" t="s">
        <v>46</v>
      </c>
      <c r="I2981" t="s">
        <v>2880</v>
      </c>
      <c r="K2981"/>
      <c r="L2981" t="s">
        <v>4880</v>
      </c>
      <c r="M2981" t="s">
        <v>26</v>
      </c>
      <c r="N2981">
        <v>2</v>
      </c>
      <c r="P2981" t="s">
        <v>27</v>
      </c>
      <c r="Q2981" t="s">
        <v>4881</v>
      </c>
      <c r="S2981" t="s">
        <v>29</v>
      </c>
    </row>
    <row r="2982" spans="1:19" hidden="1" x14ac:dyDescent="0.2">
      <c r="A2982">
        <v>1610</v>
      </c>
      <c r="B2982" t="s">
        <v>4882</v>
      </c>
      <c r="C2982" t="s">
        <v>20</v>
      </c>
      <c r="D2982">
        <v>4.58</v>
      </c>
      <c r="E2982" t="s">
        <v>2403</v>
      </c>
      <c r="F2982" t="s">
        <v>1546</v>
      </c>
      <c r="G2982" t="s">
        <v>55</v>
      </c>
      <c r="H2982" t="s">
        <v>23</v>
      </c>
      <c r="I2982" t="s">
        <v>4783</v>
      </c>
      <c r="K2982"/>
      <c r="L2982" t="s">
        <v>4883</v>
      </c>
      <c r="M2982" t="s">
        <v>26</v>
      </c>
      <c r="N2982">
        <v>2</v>
      </c>
      <c r="P2982" t="s">
        <v>27</v>
      </c>
      <c r="Q2982" t="s">
        <v>4884</v>
      </c>
      <c r="S2982" t="s">
        <v>29</v>
      </c>
    </row>
    <row r="2983" spans="1:19" hidden="1" x14ac:dyDescent="0.2">
      <c r="A2983">
        <v>1611</v>
      </c>
      <c r="B2983" t="s">
        <v>4885</v>
      </c>
      <c r="C2983" t="s">
        <v>20</v>
      </c>
      <c r="D2983">
        <v>2.9</v>
      </c>
      <c r="E2983" t="s">
        <v>363</v>
      </c>
      <c r="F2983" t="s">
        <v>2322</v>
      </c>
      <c r="G2983" t="s">
        <v>31</v>
      </c>
      <c r="H2983" t="s">
        <v>23</v>
      </c>
      <c r="I2983" t="s">
        <v>4886</v>
      </c>
      <c r="K2983" t="s">
        <v>4887</v>
      </c>
      <c r="L2983" t="s">
        <v>4888</v>
      </c>
      <c r="M2983" t="s">
        <v>26</v>
      </c>
      <c r="N2983">
        <v>2</v>
      </c>
      <c r="P2983" t="s">
        <v>27</v>
      </c>
      <c r="Q2983" t="s">
        <v>4889</v>
      </c>
      <c r="S2983" t="s">
        <v>29</v>
      </c>
    </row>
    <row r="2984" spans="1:19" hidden="1" x14ac:dyDescent="0.2">
      <c r="A2984">
        <v>1612</v>
      </c>
      <c r="B2984" t="s">
        <v>4890</v>
      </c>
      <c r="C2984" t="s">
        <v>20</v>
      </c>
      <c r="D2984">
        <v>3.96</v>
      </c>
      <c r="E2984">
        <v>20</v>
      </c>
      <c r="F2984" t="s">
        <v>4891</v>
      </c>
      <c r="G2984" t="s">
        <v>31</v>
      </c>
      <c r="H2984" t="s">
        <v>46</v>
      </c>
      <c r="I2984" t="s">
        <v>4807</v>
      </c>
      <c r="K2984"/>
      <c r="L2984" t="s">
        <v>4892</v>
      </c>
      <c r="M2984" t="s">
        <v>26</v>
      </c>
      <c r="N2984">
        <v>2</v>
      </c>
      <c r="P2984" t="s">
        <v>27</v>
      </c>
      <c r="Q2984" t="s">
        <v>4893</v>
      </c>
      <c r="S2984" t="s">
        <v>29</v>
      </c>
    </row>
    <row r="2985" spans="1:19" hidden="1" x14ac:dyDescent="0.2">
      <c r="A2985">
        <v>1612</v>
      </c>
      <c r="B2985" t="s">
        <v>4890</v>
      </c>
      <c r="C2985" t="s">
        <v>73</v>
      </c>
      <c r="D2985">
        <v>9.6300000000000008</v>
      </c>
      <c r="E2985">
        <v>20</v>
      </c>
      <c r="F2985" t="s">
        <v>4891</v>
      </c>
      <c r="G2985" t="s">
        <v>31</v>
      </c>
      <c r="H2985" t="s">
        <v>46</v>
      </c>
      <c r="I2985" t="s">
        <v>4807</v>
      </c>
      <c r="K2985"/>
      <c r="L2985" t="s">
        <v>4892</v>
      </c>
      <c r="M2985" t="s">
        <v>26</v>
      </c>
      <c r="N2985">
        <v>2</v>
      </c>
      <c r="P2985" t="s">
        <v>27</v>
      </c>
      <c r="Q2985" t="s">
        <v>4893</v>
      </c>
      <c r="S2985" t="s">
        <v>29</v>
      </c>
    </row>
    <row r="2986" spans="1:19" hidden="1" x14ac:dyDescent="0.2">
      <c r="A2986">
        <v>1612</v>
      </c>
      <c r="B2986" t="s">
        <v>4890</v>
      </c>
      <c r="C2986" t="s">
        <v>20</v>
      </c>
      <c r="D2986">
        <v>3.91</v>
      </c>
      <c r="E2986">
        <v>25</v>
      </c>
      <c r="F2986" t="s">
        <v>4891</v>
      </c>
      <c r="G2986" t="s">
        <v>22</v>
      </c>
      <c r="H2986" t="s">
        <v>46</v>
      </c>
      <c r="I2986" t="s">
        <v>4894</v>
      </c>
      <c r="K2986"/>
      <c r="L2986" t="s">
        <v>4892</v>
      </c>
      <c r="M2986" t="s">
        <v>26</v>
      </c>
      <c r="N2986">
        <v>2</v>
      </c>
      <c r="P2986" t="s">
        <v>27</v>
      </c>
      <c r="Q2986" t="s">
        <v>4893</v>
      </c>
      <c r="S2986" t="s">
        <v>29</v>
      </c>
    </row>
    <row r="2987" spans="1:19" hidden="1" x14ac:dyDescent="0.2">
      <c r="A2987">
        <v>1612</v>
      </c>
      <c r="B2987" t="s">
        <v>4890</v>
      </c>
      <c r="C2987" t="s">
        <v>73</v>
      </c>
      <c r="D2987">
        <v>9.5399999999999991</v>
      </c>
      <c r="E2987">
        <v>25</v>
      </c>
      <c r="F2987" t="s">
        <v>4891</v>
      </c>
      <c r="G2987" t="s">
        <v>22</v>
      </c>
      <c r="H2987" t="s">
        <v>46</v>
      </c>
      <c r="I2987" t="s">
        <v>4894</v>
      </c>
      <c r="K2987"/>
      <c r="L2987" t="s">
        <v>4892</v>
      </c>
      <c r="M2987" t="s">
        <v>26</v>
      </c>
      <c r="N2987">
        <v>2</v>
      </c>
      <c r="P2987" t="s">
        <v>27</v>
      </c>
      <c r="Q2987" t="s">
        <v>4893</v>
      </c>
      <c r="S2987" t="s">
        <v>29</v>
      </c>
    </row>
    <row r="2988" spans="1:19" hidden="1" x14ac:dyDescent="0.2">
      <c r="A2988">
        <v>1613</v>
      </c>
      <c r="B2988" t="s">
        <v>4895</v>
      </c>
      <c r="C2988" t="s">
        <v>20</v>
      </c>
      <c r="D2988">
        <v>4.38</v>
      </c>
      <c r="E2988" t="s">
        <v>363</v>
      </c>
      <c r="F2988" t="s">
        <v>4896</v>
      </c>
      <c r="G2988" t="s">
        <v>4897</v>
      </c>
      <c r="H2988" t="s">
        <v>23</v>
      </c>
      <c r="I2988" t="s">
        <v>4898</v>
      </c>
      <c r="K2988"/>
      <c r="L2988" t="s">
        <v>4899</v>
      </c>
      <c r="M2988" t="s">
        <v>26</v>
      </c>
      <c r="N2988">
        <v>2</v>
      </c>
      <c r="P2988" t="s">
        <v>27</v>
      </c>
      <c r="Q2988" t="s">
        <v>4900</v>
      </c>
      <c r="S2988" t="s">
        <v>29</v>
      </c>
    </row>
    <row r="2989" spans="1:19" hidden="1" x14ac:dyDescent="0.2">
      <c r="A2989">
        <v>1613</v>
      </c>
      <c r="B2989" t="s">
        <v>4895</v>
      </c>
      <c r="C2989" t="s">
        <v>73</v>
      </c>
      <c r="D2989">
        <v>12.2</v>
      </c>
      <c r="E2989" t="s">
        <v>363</v>
      </c>
      <c r="F2989" t="s">
        <v>4896</v>
      </c>
      <c r="G2989" t="s">
        <v>4897</v>
      </c>
      <c r="H2989" t="s">
        <v>23</v>
      </c>
      <c r="I2989" t="s">
        <v>4898</v>
      </c>
      <c r="K2989"/>
      <c r="L2989" t="s">
        <v>4899</v>
      </c>
      <c r="M2989" t="s">
        <v>26</v>
      </c>
      <c r="N2989">
        <v>2</v>
      </c>
      <c r="P2989" t="s">
        <v>27</v>
      </c>
      <c r="Q2989" t="s">
        <v>4900</v>
      </c>
      <c r="S2989" t="s">
        <v>29</v>
      </c>
    </row>
    <row r="2990" spans="1:19" hidden="1" x14ac:dyDescent="0.2">
      <c r="A2990">
        <v>1613</v>
      </c>
      <c r="B2990" t="s">
        <v>4895</v>
      </c>
      <c r="C2990" t="s">
        <v>20</v>
      </c>
      <c r="D2990">
        <v>4.5999999999999996</v>
      </c>
      <c r="E2990">
        <v>25</v>
      </c>
      <c r="F2990" t="s">
        <v>4901</v>
      </c>
      <c r="G2990" t="s">
        <v>22</v>
      </c>
      <c r="H2990" t="s">
        <v>23</v>
      </c>
      <c r="I2990" t="s">
        <v>4894</v>
      </c>
      <c r="K2990"/>
      <c r="L2990" t="s">
        <v>4899</v>
      </c>
      <c r="M2990" t="s">
        <v>26</v>
      </c>
      <c r="N2990">
        <v>2</v>
      </c>
      <c r="P2990" t="s">
        <v>27</v>
      </c>
      <c r="Q2990" t="s">
        <v>4900</v>
      </c>
      <c r="S2990" t="s">
        <v>29</v>
      </c>
    </row>
    <row r="2991" spans="1:19" hidden="1" x14ac:dyDescent="0.2">
      <c r="A2991">
        <v>1613</v>
      </c>
      <c r="B2991" t="s">
        <v>4895</v>
      </c>
      <c r="C2991" t="s">
        <v>73</v>
      </c>
      <c r="D2991">
        <v>12.16</v>
      </c>
      <c r="E2991">
        <v>25</v>
      </c>
      <c r="F2991" t="s">
        <v>4901</v>
      </c>
      <c r="G2991" t="s">
        <v>22</v>
      </c>
      <c r="H2991" t="s">
        <v>23</v>
      </c>
      <c r="I2991" t="s">
        <v>4894</v>
      </c>
      <c r="K2991"/>
      <c r="L2991" t="s">
        <v>4899</v>
      </c>
      <c r="M2991" t="s">
        <v>26</v>
      </c>
      <c r="N2991">
        <v>2</v>
      </c>
      <c r="P2991" t="s">
        <v>27</v>
      </c>
      <c r="Q2991" t="s">
        <v>4900</v>
      </c>
      <c r="S2991" t="s">
        <v>29</v>
      </c>
    </row>
    <row r="2992" spans="1:19" hidden="1" x14ac:dyDescent="0.2">
      <c r="A2992">
        <v>1613</v>
      </c>
      <c r="B2992" t="s">
        <v>4895</v>
      </c>
      <c r="C2992" t="s">
        <v>20</v>
      </c>
      <c r="D2992">
        <v>4.57</v>
      </c>
      <c r="E2992" t="s">
        <v>363</v>
      </c>
      <c r="F2992" t="s">
        <v>4902</v>
      </c>
      <c r="G2992" t="s">
        <v>31</v>
      </c>
      <c r="H2992" t="s">
        <v>23</v>
      </c>
      <c r="I2992" t="s">
        <v>4886</v>
      </c>
      <c r="K2992"/>
      <c r="L2992" t="s">
        <v>4899</v>
      </c>
      <c r="M2992" t="s">
        <v>26</v>
      </c>
      <c r="N2992">
        <v>2</v>
      </c>
      <c r="P2992" t="s">
        <v>27</v>
      </c>
      <c r="Q2992" t="s">
        <v>4900</v>
      </c>
      <c r="S2992" t="s">
        <v>29</v>
      </c>
    </row>
    <row r="2993" spans="1:19" hidden="1" x14ac:dyDescent="0.2">
      <c r="A2993">
        <v>1614</v>
      </c>
      <c r="B2993" t="s">
        <v>4903</v>
      </c>
      <c r="C2993" t="s">
        <v>20</v>
      </c>
      <c r="D2993">
        <v>1.36</v>
      </c>
      <c r="E2993">
        <v>20</v>
      </c>
      <c r="F2993" t="s">
        <v>209</v>
      </c>
      <c r="G2993" t="s">
        <v>55</v>
      </c>
      <c r="H2993" t="s">
        <v>23</v>
      </c>
      <c r="I2993" t="s">
        <v>3758</v>
      </c>
      <c r="K2993"/>
      <c r="L2993" t="s">
        <v>4904</v>
      </c>
      <c r="M2993" t="s">
        <v>26</v>
      </c>
      <c r="N2993">
        <v>2</v>
      </c>
      <c r="P2993" t="s">
        <v>27</v>
      </c>
      <c r="Q2993" t="s">
        <v>4905</v>
      </c>
      <c r="S2993" t="s">
        <v>29</v>
      </c>
    </row>
    <row r="2994" spans="1:19" hidden="1" x14ac:dyDescent="0.2">
      <c r="A2994">
        <v>1614</v>
      </c>
      <c r="B2994" t="s">
        <v>4903</v>
      </c>
      <c r="C2994" t="s">
        <v>73</v>
      </c>
      <c r="D2994">
        <v>10.08</v>
      </c>
      <c r="E2994">
        <v>20</v>
      </c>
      <c r="F2994" t="s">
        <v>79</v>
      </c>
      <c r="G2994" t="s">
        <v>55</v>
      </c>
      <c r="H2994" t="s">
        <v>46</v>
      </c>
      <c r="I2994" t="s">
        <v>3758</v>
      </c>
      <c r="K2994"/>
      <c r="L2994" t="s">
        <v>4904</v>
      </c>
      <c r="M2994" t="s">
        <v>26</v>
      </c>
      <c r="N2994">
        <v>2</v>
      </c>
      <c r="P2994" t="s">
        <v>27</v>
      </c>
      <c r="Q2994" t="s">
        <v>4905</v>
      </c>
      <c r="S2994" t="s">
        <v>29</v>
      </c>
    </row>
    <row r="2995" spans="1:19" hidden="1" x14ac:dyDescent="0.2">
      <c r="A2995">
        <v>1615</v>
      </c>
      <c r="B2995" t="s">
        <v>4906</v>
      </c>
      <c r="C2995" t="s">
        <v>20</v>
      </c>
      <c r="D2995" t="s">
        <v>4907</v>
      </c>
      <c r="F2995" t="s">
        <v>615</v>
      </c>
      <c r="H2995" t="s">
        <v>23</v>
      </c>
      <c r="I2995" t="s">
        <v>4541</v>
      </c>
      <c r="K2995"/>
      <c r="L2995" t="s">
        <v>4908</v>
      </c>
      <c r="M2995" t="s">
        <v>26</v>
      </c>
      <c r="N2995">
        <v>2</v>
      </c>
      <c r="P2995" t="s">
        <v>27</v>
      </c>
      <c r="Q2995" t="s">
        <v>4909</v>
      </c>
      <c r="S2995" t="s">
        <v>29</v>
      </c>
    </row>
    <row r="2996" spans="1:19" hidden="1" x14ac:dyDescent="0.2">
      <c r="A2996">
        <v>1616</v>
      </c>
      <c r="B2996" t="s">
        <v>4910</v>
      </c>
      <c r="C2996" t="s">
        <v>20</v>
      </c>
      <c r="D2996">
        <v>4.5999999999999996</v>
      </c>
      <c r="E2996" t="s">
        <v>363</v>
      </c>
      <c r="F2996" t="s">
        <v>4896</v>
      </c>
      <c r="G2996" t="s">
        <v>4897</v>
      </c>
      <c r="H2996" t="s">
        <v>23</v>
      </c>
      <c r="I2996" t="s">
        <v>4898</v>
      </c>
      <c r="K2996"/>
      <c r="L2996" t="s">
        <v>4911</v>
      </c>
      <c r="M2996" t="s">
        <v>26</v>
      </c>
      <c r="N2996">
        <v>2</v>
      </c>
      <c r="P2996" t="s">
        <v>27</v>
      </c>
      <c r="Q2996" t="s">
        <v>4912</v>
      </c>
      <c r="S2996" t="s">
        <v>29</v>
      </c>
    </row>
    <row r="2997" spans="1:19" hidden="1" x14ac:dyDescent="0.2">
      <c r="A2997">
        <v>1616</v>
      </c>
      <c r="B2997" t="s">
        <v>4910</v>
      </c>
      <c r="C2997" t="s">
        <v>73</v>
      </c>
      <c r="D2997">
        <v>12.4</v>
      </c>
      <c r="E2997" t="s">
        <v>363</v>
      </c>
      <c r="F2997" t="s">
        <v>4896</v>
      </c>
      <c r="G2997" t="s">
        <v>4897</v>
      </c>
      <c r="H2997" t="s">
        <v>23</v>
      </c>
      <c r="I2997" t="s">
        <v>4898</v>
      </c>
      <c r="K2997"/>
      <c r="L2997" t="s">
        <v>4911</v>
      </c>
      <c r="M2997" t="s">
        <v>26</v>
      </c>
      <c r="N2997">
        <v>2</v>
      </c>
      <c r="P2997" t="s">
        <v>27</v>
      </c>
      <c r="Q2997" t="s">
        <v>4912</v>
      </c>
      <c r="S2997" t="s">
        <v>29</v>
      </c>
    </row>
    <row r="2998" spans="1:19" hidden="1" x14ac:dyDescent="0.2">
      <c r="A2998">
        <v>1617</v>
      </c>
      <c r="B2998" t="s">
        <v>4913</v>
      </c>
      <c r="C2998" t="s">
        <v>20</v>
      </c>
      <c r="D2998">
        <v>3.2</v>
      </c>
      <c r="E2998">
        <v>20</v>
      </c>
      <c r="F2998" t="s">
        <v>4914</v>
      </c>
      <c r="G2998" t="s">
        <v>55</v>
      </c>
      <c r="H2998" t="s">
        <v>46</v>
      </c>
      <c r="I2998" t="s">
        <v>4807</v>
      </c>
      <c r="K2998"/>
      <c r="L2998" t="s">
        <v>4915</v>
      </c>
      <c r="M2998" t="s">
        <v>26</v>
      </c>
      <c r="N2998">
        <v>2</v>
      </c>
      <c r="P2998" t="s">
        <v>27</v>
      </c>
      <c r="Q2998" t="s">
        <v>4916</v>
      </c>
      <c r="S2998" t="s">
        <v>29</v>
      </c>
    </row>
    <row r="2999" spans="1:19" hidden="1" x14ac:dyDescent="0.2">
      <c r="A2999">
        <v>1617</v>
      </c>
      <c r="B2999" t="s">
        <v>4913</v>
      </c>
      <c r="C2999" t="s">
        <v>73</v>
      </c>
      <c r="D2999">
        <v>11.06</v>
      </c>
      <c r="E2999">
        <v>20</v>
      </c>
      <c r="F2999" t="s">
        <v>4914</v>
      </c>
      <c r="G2999" t="s">
        <v>55</v>
      </c>
      <c r="H2999" t="s">
        <v>46</v>
      </c>
      <c r="I2999" t="s">
        <v>4807</v>
      </c>
      <c r="K2999"/>
      <c r="L2999" t="s">
        <v>4915</v>
      </c>
      <c r="M2999" t="s">
        <v>26</v>
      </c>
      <c r="N2999">
        <v>2</v>
      </c>
      <c r="P2999" t="s">
        <v>27</v>
      </c>
      <c r="Q2999" t="s">
        <v>4916</v>
      </c>
      <c r="S2999" t="s">
        <v>29</v>
      </c>
    </row>
    <row r="3000" spans="1:19" hidden="1" x14ac:dyDescent="0.2">
      <c r="A3000">
        <v>1618</v>
      </c>
      <c r="B3000" t="s">
        <v>4917</v>
      </c>
      <c r="C3000" t="s">
        <v>20</v>
      </c>
      <c r="D3000" t="s">
        <v>4918</v>
      </c>
      <c r="E3000">
        <v>20</v>
      </c>
      <c r="F3000" t="s">
        <v>1546</v>
      </c>
      <c r="G3000" t="s">
        <v>55</v>
      </c>
      <c r="H3000" t="s">
        <v>23</v>
      </c>
      <c r="I3000" t="s">
        <v>4919</v>
      </c>
      <c r="K3000"/>
      <c r="L3000" t="s">
        <v>4920</v>
      </c>
      <c r="M3000" t="s">
        <v>26</v>
      </c>
      <c r="N3000">
        <v>2</v>
      </c>
      <c r="P3000" t="s">
        <v>27</v>
      </c>
      <c r="Q3000" t="s">
        <v>4921</v>
      </c>
      <c r="S3000" t="s">
        <v>29</v>
      </c>
    </row>
    <row r="3001" spans="1:19" hidden="1" x14ac:dyDescent="0.2">
      <c r="A3001">
        <v>1618</v>
      </c>
      <c r="B3001" t="s">
        <v>4917</v>
      </c>
      <c r="C3001" t="s">
        <v>73</v>
      </c>
      <c r="D3001">
        <v>7.4</v>
      </c>
      <c r="E3001">
        <v>20</v>
      </c>
      <c r="F3001" t="s">
        <v>1546</v>
      </c>
      <c r="G3001" t="s">
        <v>55</v>
      </c>
      <c r="H3001" t="s">
        <v>46</v>
      </c>
      <c r="I3001" t="s">
        <v>4919</v>
      </c>
      <c r="K3001"/>
      <c r="L3001" t="s">
        <v>4920</v>
      </c>
      <c r="M3001" t="s">
        <v>26</v>
      </c>
      <c r="N3001">
        <v>2</v>
      </c>
      <c r="P3001" t="s">
        <v>27</v>
      </c>
      <c r="Q3001" t="s">
        <v>4921</v>
      </c>
      <c r="S3001" t="s">
        <v>29</v>
      </c>
    </row>
    <row r="3002" spans="1:19" hidden="1" x14ac:dyDescent="0.2">
      <c r="A3002">
        <v>1620</v>
      </c>
      <c r="B3002" t="s">
        <v>4922</v>
      </c>
      <c r="C3002" t="s">
        <v>20</v>
      </c>
      <c r="D3002">
        <v>3.29</v>
      </c>
      <c r="E3002">
        <v>20</v>
      </c>
      <c r="F3002" t="s">
        <v>79</v>
      </c>
      <c r="G3002" t="s">
        <v>55</v>
      </c>
      <c r="H3002" t="s">
        <v>46</v>
      </c>
      <c r="I3002" t="s">
        <v>4919</v>
      </c>
      <c r="K3002"/>
      <c r="L3002" t="s">
        <v>4923</v>
      </c>
      <c r="M3002" t="s">
        <v>26</v>
      </c>
      <c r="N3002">
        <v>2</v>
      </c>
      <c r="P3002" t="s">
        <v>27</v>
      </c>
      <c r="Q3002" t="s">
        <v>4924</v>
      </c>
      <c r="S3002" t="s">
        <v>29</v>
      </c>
    </row>
    <row r="3003" spans="1:19" hidden="1" x14ac:dyDescent="0.2">
      <c r="A3003">
        <v>1620</v>
      </c>
      <c r="B3003" t="s">
        <v>4922</v>
      </c>
      <c r="C3003" t="s">
        <v>73</v>
      </c>
      <c r="D3003">
        <v>10.66</v>
      </c>
      <c r="E3003">
        <v>20</v>
      </c>
      <c r="F3003" t="s">
        <v>79</v>
      </c>
      <c r="G3003" t="s">
        <v>55</v>
      </c>
      <c r="H3003" t="s">
        <v>46</v>
      </c>
      <c r="I3003" t="s">
        <v>4919</v>
      </c>
      <c r="K3003"/>
      <c r="L3003" t="s">
        <v>4923</v>
      </c>
      <c r="M3003" t="s">
        <v>26</v>
      </c>
      <c r="N3003">
        <v>2</v>
      </c>
      <c r="P3003" t="s">
        <v>27</v>
      </c>
      <c r="Q3003" t="s">
        <v>4924</v>
      </c>
      <c r="S3003" t="s">
        <v>29</v>
      </c>
    </row>
    <row r="3004" spans="1:19" hidden="1" x14ac:dyDescent="0.2">
      <c r="A3004">
        <v>1621</v>
      </c>
      <c r="B3004" t="s">
        <v>4925</v>
      </c>
      <c r="C3004" t="s">
        <v>20</v>
      </c>
      <c r="D3004">
        <v>5.3</v>
      </c>
      <c r="E3004" t="s">
        <v>363</v>
      </c>
      <c r="F3004" t="s">
        <v>4926</v>
      </c>
      <c r="G3004" t="s">
        <v>31</v>
      </c>
      <c r="H3004" t="s">
        <v>23</v>
      </c>
      <c r="I3004" t="s">
        <v>4898</v>
      </c>
      <c r="K3004"/>
      <c r="L3004" t="s">
        <v>4927</v>
      </c>
      <c r="M3004" t="s">
        <v>120</v>
      </c>
      <c r="N3004">
        <v>5</v>
      </c>
      <c r="P3004" t="s">
        <v>27</v>
      </c>
      <c r="Q3004" t="s">
        <v>4928</v>
      </c>
      <c r="S3004" t="s">
        <v>29</v>
      </c>
    </row>
    <row r="3005" spans="1:19" hidden="1" x14ac:dyDescent="0.2">
      <c r="A3005">
        <v>1622</v>
      </c>
      <c r="B3005" t="s">
        <v>4929</v>
      </c>
      <c r="C3005" t="s">
        <v>20</v>
      </c>
      <c r="D3005">
        <v>4</v>
      </c>
      <c r="E3005">
        <v>20</v>
      </c>
      <c r="F3005" t="s">
        <v>410</v>
      </c>
      <c r="G3005" t="s">
        <v>55</v>
      </c>
      <c r="H3005" t="s">
        <v>46</v>
      </c>
      <c r="I3005" t="s">
        <v>3758</v>
      </c>
      <c r="K3005"/>
      <c r="L3005" t="s">
        <v>4930</v>
      </c>
      <c r="M3005" t="s">
        <v>26</v>
      </c>
      <c r="N3005">
        <v>2</v>
      </c>
      <c r="P3005" t="s">
        <v>27</v>
      </c>
      <c r="Q3005" t="s">
        <v>4931</v>
      </c>
      <c r="S3005" t="s">
        <v>29</v>
      </c>
    </row>
    <row r="3006" spans="1:19" hidden="1" x14ac:dyDescent="0.2">
      <c r="A3006">
        <v>1623</v>
      </c>
      <c r="B3006" t="s">
        <v>4932</v>
      </c>
      <c r="C3006" t="s">
        <v>20</v>
      </c>
      <c r="D3006">
        <v>4.1100000000000003</v>
      </c>
      <c r="E3006">
        <v>20</v>
      </c>
      <c r="F3006" t="s">
        <v>3062</v>
      </c>
      <c r="G3006" t="s">
        <v>55</v>
      </c>
      <c r="H3006" t="s">
        <v>46</v>
      </c>
      <c r="I3006" t="s">
        <v>2385</v>
      </c>
      <c r="K3006"/>
      <c r="L3006" t="s">
        <v>4933</v>
      </c>
      <c r="M3006" t="s">
        <v>120</v>
      </c>
      <c r="N3006">
        <v>5</v>
      </c>
      <c r="P3006" t="s">
        <v>27</v>
      </c>
      <c r="Q3006" t="s">
        <v>4934</v>
      </c>
      <c r="S3006" t="s">
        <v>29</v>
      </c>
    </row>
    <row r="3007" spans="1:19" hidden="1" x14ac:dyDescent="0.2">
      <c r="A3007">
        <v>1623</v>
      </c>
      <c r="B3007" t="s">
        <v>4932</v>
      </c>
      <c r="C3007" t="s">
        <v>20</v>
      </c>
      <c r="D3007">
        <v>4.16</v>
      </c>
      <c r="E3007" t="s">
        <v>363</v>
      </c>
      <c r="F3007" t="s">
        <v>4935</v>
      </c>
      <c r="G3007" t="s">
        <v>55</v>
      </c>
      <c r="H3007" t="s">
        <v>23</v>
      </c>
      <c r="I3007" t="s">
        <v>4936</v>
      </c>
      <c r="K3007"/>
      <c r="L3007" t="s">
        <v>4933</v>
      </c>
      <c r="M3007" t="s">
        <v>120</v>
      </c>
      <c r="N3007">
        <v>5</v>
      </c>
      <c r="P3007" t="s">
        <v>27</v>
      </c>
      <c r="Q3007" t="s">
        <v>4934</v>
      </c>
      <c r="S3007" t="s">
        <v>29</v>
      </c>
    </row>
    <row r="3008" spans="1:19" hidden="1" x14ac:dyDescent="0.2">
      <c r="A3008">
        <v>1624</v>
      </c>
      <c r="B3008" t="s">
        <v>4937</v>
      </c>
      <c r="C3008" t="s">
        <v>20</v>
      </c>
      <c r="D3008">
        <v>6.16</v>
      </c>
      <c r="E3008" t="s">
        <v>363</v>
      </c>
      <c r="F3008" t="s">
        <v>4935</v>
      </c>
      <c r="G3008" t="s">
        <v>55</v>
      </c>
      <c r="H3008" t="s">
        <v>23</v>
      </c>
      <c r="I3008" t="s">
        <v>4936</v>
      </c>
      <c r="K3008"/>
      <c r="L3008" t="s">
        <v>4938</v>
      </c>
      <c r="M3008" t="s">
        <v>26</v>
      </c>
      <c r="N3008">
        <v>2</v>
      </c>
      <c r="P3008" t="s">
        <v>27</v>
      </c>
      <c r="Q3008" t="s">
        <v>4939</v>
      </c>
      <c r="S3008" t="s">
        <v>29</v>
      </c>
    </row>
    <row r="3009" spans="1:19" hidden="1" x14ac:dyDescent="0.2">
      <c r="A3009">
        <v>1625</v>
      </c>
      <c r="B3009" t="s">
        <v>4940</v>
      </c>
      <c r="C3009" t="s">
        <v>20</v>
      </c>
      <c r="D3009">
        <v>3.06</v>
      </c>
      <c r="E3009" t="s">
        <v>363</v>
      </c>
      <c r="F3009" t="s">
        <v>4935</v>
      </c>
      <c r="G3009" t="s">
        <v>55</v>
      </c>
      <c r="H3009" t="s">
        <v>23</v>
      </c>
      <c r="I3009" t="s">
        <v>4936</v>
      </c>
      <c r="K3009"/>
      <c r="L3009" t="s">
        <v>4941</v>
      </c>
      <c r="M3009" t="s">
        <v>26</v>
      </c>
      <c r="N3009">
        <v>2</v>
      </c>
      <c r="P3009" t="s">
        <v>27</v>
      </c>
      <c r="Q3009" t="s">
        <v>4942</v>
      </c>
      <c r="S3009" t="s">
        <v>29</v>
      </c>
    </row>
    <row r="3010" spans="1:19" hidden="1" x14ac:dyDescent="0.2">
      <c r="A3010">
        <v>1626</v>
      </c>
      <c r="B3010" t="s">
        <v>4943</v>
      </c>
      <c r="C3010" t="s">
        <v>20</v>
      </c>
      <c r="D3010">
        <v>7.53</v>
      </c>
      <c r="E3010">
        <v>20</v>
      </c>
      <c r="F3010" t="s">
        <v>410</v>
      </c>
      <c r="G3010" t="s">
        <v>55</v>
      </c>
      <c r="H3010" t="s">
        <v>46</v>
      </c>
      <c r="I3010" t="s">
        <v>4807</v>
      </c>
      <c r="K3010"/>
      <c r="L3010" t="s">
        <v>4944</v>
      </c>
      <c r="M3010" t="s">
        <v>26</v>
      </c>
      <c r="N3010">
        <v>2</v>
      </c>
      <c r="P3010" t="s">
        <v>27</v>
      </c>
      <c r="Q3010" t="s">
        <v>4945</v>
      </c>
      <c r="S3010" t="s">
        <v>29</v>
      </c>
    </row>
    <row r="3011" spans="1:19" hidden="1" x14ac:dyDescent="0.2">
      <c r="A3011">
        <v>1627</v>
      </c>
      <c r="B3011" t="s">
        <v>4946</v>
      </c>
      <c r="C3011" t="s">
        <v>20</v>
      </c>
      <c r="D3011">
        <v>6.3</v>
      </c>
      <c r="E3011">
        <v>20</v>
      </c>
      <c r="F3011" t="s">
        <v>410</v>
      </c>
      <c r="G3011" t="s">
        <v>55</v>
      </c>
      <c r="H3011" t="s">
        <v>46</v>
      </c>
      <c r="I3011" t="s">
        <v>4530</v>
      </c>
      <c r="K3011"/>
      <c r="L3011" t="s">
        <v>4947</v>
      </c>
      <c r="M3011" t="s">
        <v>26</v>
      </c>
      <c r="N3011">
        <v>2</v>
      </c>
      <c r="P3011" t="s">
        <v>27</v>
      </c>
      <c r="Q3011" t="s">
        <v>4948</v>
      </c>
      <c r="S3011" t="s">
        <v>29</v>
      </c>
    </row>
    <row r="3012" spans="1:19" hidden="1" x14ac:dyDescent="0.2">
      <c r="A3012">
        <v>1628</v>
      </c>
      <c r="B3012" t="s">
        <v>4949</v>
      </c>
      <c r="C3012" t="s">
        <v>20</v>
      </c>
      <c r="D3012">
        <v>2.73</v>
      </c>
      <c r="E3012">
        <v>20</v>
      </c>
      <c r="F3012" t="s">
        <v>4950</v>
      </c>
      <c r="G3012" t="s">
        <v>31</v>
      </c>
      <c r="H3012" t="s">
        <v>46</v>
      </c>
      <c r="I3012" t="s">
        <v>4530</v>
      </c>
      <c r="K3012"/>
      <c r="L3012" t="s">
        <v>4951</v>
      </c>
      <c r="M3012" t="s">
        <v>26</v>
      </c>
      <c r="N3012">
        <v>2</v>
      </c>
      <c r="P3012" t="s">
        <v>27</v>
      </c>
      <c r="Q3012" t="s">
        <v>4952</v>
      </c>
      <c r="S3012" t="s">
        <v>29</v>
      </c>
    </row>
    <row r="3013" spans="1:19" hidden="1" x14ac:dyDescent="0.2">
      <c r="A3013">
        <v>1629</v>
      </c>
      <c r="B3013" t="s">
        <v>4953</v>
      </c>
      <c r="C3013" t="s">
        <v>20</v>
      </c>
      <c r="D3013">
        <v>0.35</v>
      </c>
      <c r="E3013">
        <v>20</v>
      </c>
      <c r="G3013" t="s">
        <v>75</v>
      </c>
      <c r="H3013" t="s">
        <v>46</v>
      </c>
      <c r="I3013" t="s">
        <v>4779</v>
      </c>
      <c r="K3013"/>
      <c r="L3013" t="s">
        <v>4954</v>
      </c>
      <c r="M3013" t="s">
        <v>26</v>
      </c>
      <c r="N3013">
        <v>2</v>
      </c>
      <c r="P3013" t="s">
        <v>27</v>
      </c>
      <c r="Q3013" t="s">
        <v>4955</v>
      </c>
      <c r="S3013" t="s">
        <v>29</v>
      </c>
    </row>
    <row r="3014" spans="1:19" hidden="1" x14ac:dyDescent="0.2">
      <c r="A3014">
        <v>1631</v>
      </c>
      <c r="B3014" t="s">
        <v>4956</v>
      </c>
      <c r="C3014" t="s">
        <v>20</v>
      </c>
      <c r="D3014">
        <v>14.11</v>
      </c>
      <c r="E3014">
        <v>20</v>
      </c>
      <c r="F3014" s="1" t="s">
        <v>4957</v>
      </c>
      <c r="G3014" t="s">
        <v>4302</v>
      </c>
      <c r="H3014" t="s">
        <v>23</v>
      </c>
      <c r="I3014" t="s">
        <v>4958</v>
      </c>
      <c r="K3014"/>
      <c r="L3014" t="s">
        <v>4959</v>
      </c>
      <c r="M3014" t="s">
        <v>26</v>
      </c>
      <c r="N3014">
        <v>2</v>
      </c>
      <c r="P3014" t="s">
        <v>27</v>
      </c>
      <c r="Q3014" t="s">
        <v>4960</v>
      </c>
      <c r="S3014" t="s">
        <v>29</v>
      </c>
    </row>
    <row r="3015" spans="1:19" hidden="1" x14ac:dyDescent="0.2">
      <c r="A3015">
        <v>1632</v>
      </c>
      <c r="B3015" t="s">
        <v>4961</v>
      </c>
      <c r="C3015" t="s">
        <v>20</v>
      </c>
      <c r="D3015">
        <v>3.91</v>
      </c>
      <c r="E3015">
        <v>20</v>
      </c>
      <c r="F3015" t="s">
        <v>410</v>
      </c>
      <c r="G3015" t="s">
        <v>55</v>
      </c>
      <c r="H3015" t="s">
        <v>46</v>
      </c>
      <c r="I3015" t="s">
        <v>4962</v>
      </c>
      <c r="K3015"/>
      <c r="L3015" t="s">
        <v>4963</v>
      </c>
      <c r="M3015" t="s">
        <v>26</v>
      </c>
      <c r="N3015">
        <v>2</v>
      </c>
      <c r="P3015" t="s">
        <v>27</v>
      </c>
      <c r="Q3015" t="s">
        <v>4964</v>
      </c>
      <c r="S3015" t="s">
        <v>29</v>
      </c>
    </row>
    <row r="3016" spans="1:19" hidden="1" x14ac:dyDescent="0.2">
      <c r="A3016">
        <v>1633</v>
      </c>
      <c r="B3016" t="s">
        <v>4965</v>
      </c>
      <c r="C3016" t="s">
        <v>20</v>
      </c>
      <c r="D3016">
        <v>13.01</v>
      </c>
      <c r="E3016">
        <v>20</v>
      </c>
      <c r="F3016" t="s">
        <v>4966</v>
      </c>
      <c r="G3016" t="s">
        <v>4302</v>
      </c>
      <c r="H3016" t="s">
        <v>23</v>
      </c>
      <c r="I3016" t="s">
        <v>4958</v>
      </c>
      <c r="K3016"/>
      <c r="L3016" t="s">
        <v>4967</v>
      </c>
      <c r="M3016" t="s">
        <v>26</v>
      </c>
      <c r="N3016">
        <v>2</v>
      </c>
      <c r="P3016" t="s">
        <v>27</v>
      </c>
      <c r="Q3016" t="s">
        <v>4968</v>
      </c>
      <c r="S3016" t="s">
        <v>29</v>
      </c>
    </row>
    <row r="3017" spans="1:19" hidden="1" x14ac:dyDescent="0.2">
      <c r="A3017">
        <v>1634</v>
      </c>
      <c r="B3017" t="s">
        <v>4969</v>
      </c>
      <c r="C3017" t="s">
        <v>20</v>
      </c>
      <c r="D3017">
        <v>6.34</v>
      </c>
      <c r="E3017">
        <v>20</v>
      </c>
      <c r="F3017" t="s">
        <v>410</v>
      </c>
      <c r="G3017" t="s">
        <v>55</v>
      </c>
      <c r="H3017" t="s">
        <v>46</v>
      </c>
      <c r="I3017" t="s">
        <v>3758</v>
      </c>
      <c r="K3017"/>
      <c r="L3017" t="s">
        <v>4970</v>
      </c>
      <c r="M3017" t="s">
        <v>26</v>
      </c>
      <c r="N3017">
        <v>2</v>
      </c>
      <c r="P3017" t="s">
        <v>27</v>
      </c>
      <c r="Q3017" t="s">
        <v>4971</v>
      </c>
      <c r="S3017" t="s">
        <v>29</v>
      </c>
    </row>
    <row r="3018" spans="1:19" hidden="1" x14ac:dyDescent="0.2">
      <c r="A3018">
        <v>1635</v>
      </c>
      <c r="B3018" t="s">
        <v>4972</v>
      </c>
      <c r="C3018" t="s">
        <v>20</v>
      </c>
      <c r="D3018">
        <v>6.77</v>
      </c>
      <c r="E3018">
        <v>20</v>
      </c>
      <c r="F3018" t="s">
        <v>410</v>
      </c>
      <c r="G3018" t="s">
        <v>55</v>
      </c>
      <c r="H3018" t="s">
        <v>46</v>
      </c>
      <c r="I3018" t="s">
        <v>4962</v>
      </c>
      <c r="K3018"/>
      <c r="L3018" t="s">
        <v>4973</v>
      </c>
      <c r="M3018" t="s">
        <v>26</v>
      </c>
      <c r="N3018">
        <v>2</v>
      </c>
      <c r="P3018" t="s">
        <v>27</v>
      </c>
      <c r="Q3018" t="s">
        <v>4974</v>
      </c>
      <c r="S3018" t="s">
        <v>29</v>
      </c>
    </row>
    <row r="3019" spans="1:19" hidden="1" x14ac:dyDescent="0.2">
      <c r="A3019">
        <v>1636</v>
      </c>
      <c r="B3019" t="s">
        <v>4975</v>
      </c>
      <c r="C3019" t="s">
        <v>20</v>
      </c>
      <c r="D3019">
        <v>6.32</v>
      </c>
      <c r="E3019">
        <v>20</v>
      </c>
      <c r="F3019" t="s">
        <v>209</v>
      </c>
      <c r="G3019" t="s">
        <v>55</v>
      </c>
      <c r="H3019" t="s">
        <v>46</v>
      </c>
      <c r="I3019" t="s">
        <v>3758</v>
      </c>
      <c r="K3019"/>
      <c r="L3019" t="s">
        <v>4976</v>
      </c>
      <c r="M3019" t="s">
        <v>26</v>
      </c>
      <c r="N3019">
        <v>2</v>
      </c>
      <c r="P3019" t="s">
        <v>27</v>
      </c>
      <c r="Q3019" t="s">
        <v>4977</v>
      </c>
      <c r="S3019" t="s">
        <v>29</v>
      </c>
    </row>
    <row r="3020" spans="1:19" hidden="1" x14ac:dyDescent="0.2">
      <c r="A3020">
        <v>1637</v>
      </c>
      <c r="B3020" t="s">
        <v>4978</v>
      </c>
      <c r="C3020" t="s">
        <v>20</v>
      </c>
      <c r="D3020">
        <v>-6.6</v>
      </c>
      <c r="E3020" t="s">
        <v>3075</v>
      </c>
      <c r="F3020" t="s">
        <v>3110</v>
      </c>
      <c r="G3020" t="s">
        <v>75</v>
      </c>
      <c r="H3020" t="s">
        <v>23</v>
      </c>
      <c r="I3020" t="s">
        <v>4979</v>
      </c>
      <c r="K3020"/>
      <c r="L3020" t="s">
        <v>4980</v>
      </c>
      <c r="M3020" t="s">
        <v>26</v>
      </c>
      <c r="N3020">
        <v>2</v>
      </c>
      <c r="P3020" t="s">
        <v>27</v>
      </c>
      <c r="Q3020" t="s">
        <v>4981</v>
      </c>
      <c r="S3020" t="s">
        <v>29</v>
      </c>
    </row>
    <row r="3021" spans="1:19" hidden="1" x14ac:dyDescent="0.2">
      <c r="A3021">
        <v>1637</v>
      </c>
      <c r="B3021" t="s">
        <v>4978</v>
      </c>
      <c r="C3021" t="s">
        <v>73</v>
      </c>
      <c r="D3021">
        <v>7.84</v>
      </c>
      <c r="E3021" t="s">
        <v>3075</v>
      </c>
      <c r="F3021" t="s">
        <v>3110</v>
      </c>
      <c r="G3021" t="s">
        <v>55</v>
      </c>
      <c r="H3021" t="s">
        <v>46</v>
      </c>
      <c r="I3021" t="s">
        <v>4979</v>
      </c>
      <c r="K3021"/>
      <c r="L3021" t="s">
        <v>4980</v>
      </c>
      <c r="M3021" t="s">
        <v>26</v>
      </c>
      <c r="N3021">
        <v>2</v>
      </c>
      <c r="P3021" t="s">
        <v>27</v>
      </c>
      <c r="Q3021" t="s">
        <v>4981</v>
      </c>
      <c r="S3021" t="s">
        <v>29</v>
      </c>
    </row>
    <row r="3022" spans="1:19" hidden="1" x14ac:dyDescent="0.2">
      <c r="A3022">
        <v>1638</v>
      </c>
      <c r="B3022" t="s">
        <v>4982</v>
      </c>
      <c r="C3022" t="s">
        <v>20</v>
      </c>
      <c r="D3022">
        <v>9.91</v>
      </c>
      <c r="E3022">
        <v>20</v>
      </c>
      <c r="F3022" t="s">
        <v>4983</v>
      </c>
      <c r="G3022" t="s">
        <v>31</v>
      </c>
      <c r="H3022" t="s">
        <v>46</v>
      </c>
      <c r="I3022" t="s">
        <v>4779</v>
      </c>
      <c r="K3022"/>
      <c r="L3022" t="s">
        <v>4984</v>
      </c>
      <c r="M3022" t="s">
        <v>26</v>
      </c>
      <c r="N3022">
        <v>2</v>
      </c>
      <c r="P3022" t="s">
        <v>27</v>
      </c>
      <c r="Q3022" t="s">
        <v>4985</v>
      </c>
      <c r="S3022" t="s">
        <v>29</v>
      </c>
    </row>
    <row r="3023" spans="1:19" hidden="1" x14ac:dyDescent="0.2">
      <c r="A3023">
        <v>1639</v>
      </c>
      <c r="B3023" t="s">
        <v>4986</v>
      </c>
      <c r="C3023" t="s">
        <v>20</v>
      </c>
      <c r="D3023">
        <v>-3.32</v>
      </c>
      <c r="E3023">
        <v>24</v>
      </c>
      <c r="F3023" t="s">
        <v>3110</v>
      </c>
      <c r="G3023" t="s">
        <v>75</v>
      </c>
      <c r="H3023" t="s">
        <v>23</v>
      </c>
      <c r="I3023" t="s">
        <v>4979</v>
      </c>
      <c r="K3023"/>
      <c r="L3023" t="s">
        <v>4987</v>
      </c>
      <c r="M3023" t="s">
        <v>26</v>
      </c>
      <c r="N3023">
        <v>2</v>
      </c>
      <c r="P3023" t="s">
        <v>27</v>
      </c>
      <c r="Q3023" t="s">
        <v>4988</v>
      </c>
      <c r="S3023" t="s">
        <v>29</v>
      </c>
    </row>
    <row r="3024" spans="1:19" hidden="1" x14ac:dyDescent="0.2">
      <c r="A3024">
        <v>1640</v>
      </c>
      <c r="B3024" t="s">
        <v>4989</v>
      </c>
      <c r="C3024" t="s">
        <v>20</v>
      </c>
      <c r="D3024">
        <v>10.65</v>
      </c>
      <c r="E3024">
        <v>20</v>
      </c>
      <c r="G3024" t="s">
        <v>55</v>
      </c>
      <c r="H3024" t="s">
        <v>46</v>
      </c>
      <c r="I3024" t="s">
        <v>4779</v>
      </c>
      <c r="K3024"/>
      <c r="L3024" t="s">
        <v>4990</v>
      </c>
      <c r="M3024" t="s">
        <v>26</v>
      </c>
      <c r="N3024">
        <v>2</v>
      </c>
      <c r="P3024" t="s">
        <v>27</v>
      </c>
      <c r="Q3024" t="s">
        <v>4991</v>
      </c>
      <c r="S3024" t="s">
        <v>29</v>
      </c>
    </row>
    <row r="3025" spans="1:19" hidden="1" x14ac:dyDescent="0.2">
      <c r="A3025">
        <v>1641</v>
      </c>
      <c r="B3025" t="s">
        <v>4992</v>
      </c>
      <c r="C3025" t="s">
        <v>20</v>
      </c>
      <c r="D3025">
        <v>-7.25</v>
      </c>
      <c r="E3025" t="s">
        <v>3075</v>
      </c>
      <c r="F3025" t="s">
        <v>3110</v>
      </c>
      <c r="G3025" t="s">
        <v>75</v>
      </c>
      <c r="H3025" t="s">
        <v>23</v>
      </c>
      <c r="I3025" t="s">
        <v>4979</v>
      </c>
      <c r="K3025"/>
      <c r="L3025" t="s">
        <v>4993</v>
      </c>
      <c r="M3025" t="s">
        <v>26</v>
      </c>
      <c r="N3025">
        <v>2</v>
      </c>
      <c r="P3025" t="s">
        <v>27</v>
      </c>
      <c r="Q3025" t="s">
        <v>4994</v>
      </c>
      <c r="S3025" t="s">
        <v>29</v>
      </c>
    </row>
    <row r="3026" spans="1:19" hidden="1" x14ac:dyDescent="0.2">
      <c r="A3026">
        <v>1641</v>
      </c>
      <c r="B3026" t="s">
        <v>4992</v>
      </c>
      <c r="C3026" t="s">
        <v>73</v>
      </c>
      <c r="D3026">
        <v>7.83</v>
      </c>
      <c r="E3026" t="s">
        <v>3075</v>
      </c>
      <c r="F3026" t="s">
        <v>3110</v>
      </c>
      <c r="G3026" t="s">
        <v>55</v>
      </c>
      <c r="H3026" t="s">
        <v>46</v>
      </c>
      <c r="I3026" t="s">
        <v>4979</v>
      </c>
      <c r="K3026"/>
      <c r="L3026" t="s">
        <v>4993</v>
      </c>
      <c r="M3026" t="s">
        <v>26</v>
      </c>
      <c r="N3026">
        <v>2</v>
      </c>
      <c r="P3026" t="s">
        <v>27</v>
      </c>
      <c r="Q3026" t="s">
        <v>4994</v>
      </c>
      <c r="S3026" t="s">
        <v>29</v>
      </c>
    </row>
    <row r="3027" spans="1:19" hidden="1" x14ac:dyDescent="0.2">
      <c r="A3027">
        <v>1642</v>
      </c>
      <c r="B3027" t="s">
        <v>4995</v>
      </c>
      <c r="C3027" t="s">
        <v>20</v>
      </c>
      <c r="D3027">
        <v>2.09</v>
      </c>
      <c r="E3027">
        <v>20</v>
      </c>
      <c r="F3027" t="s">
        <v>4996</v>
      </c>
      <c r="G3027" t="s">
        <v>75</v>
      </c>
      <c r="H3027" t="s">
        <v>46</v>
      </c>
      <c r="I3027" t="s">
        <v>4779</v>
      </c>
      <c r="K3027"/>
      <c r="L3027" t="s">
        <v>4997</v>
      </c>
      <c r="M3027" t="s">
        <v>26</v>
      </c>
      <c r="N3027">
        <v>2</v>
      </c>
      <c r="P3027" t="s">
        <v>27</v>
      </c>
      <c r="Q3027" t="s">
        <v>4998</v>
      </c>
      <c r="S3027" t="s">
        <v>29</v>
      </c>
    </row>
    <row r="3028" spans="1:19" hidden="1" x14ac:dyDescent="0.2">
      <c r="A3028">
        <v>1643</v>
      </c>
      <c r="B3028" t="s">
        <v>4999</v>
      </c>
      <c r="C3028" t="s">
        <v>20</v>
      </c>
      <c r="D3028">
        <v>-6.44</v>
      </c>
      <c r="E3028">
        <v>24</v>
      </c>
      <c r="F3028" t="s">
        <v>3110</v>
      </c>
      <c r="G3028" t="s">
        <v>75</v>
      </c>
      <c r="H3028" t="s">
        <v>23</v>
      </c>
      <c r="I3028" t="s">
        <v>4979</v>
      </c>
      <c r="K3028"/>
      <c r="L3028" t="s">
        <v>5000</v>
      </c>
      <c r="M3028" t="s">
        <v>26</v>
      </c>
      <c r="N3028">
        <v>2</v>
      </c>
      <c r="P3028" t="s">
        <v>27</v>
      </c>
      <c r="Q3028" t="s">
        <v>5001</v>
      </c>
      <c r="S3028" t="s">
        <v>29</v>
      </c>
    </row>
    <row r="3029" spans="1:19" hidden="1" x14ac:dyDescent="0.2">
      <c r="A3029">
        <v>1644</v>
      </c>
      <c r="B3029" t="s">
        <v>5002</v>
      </c>
      <c r="C3029" t="s">
        <v>20</v>
      </c>
      <c r="D3029">
        <v>4.1399999999999997</v>
      </c>
      <c r="E3029">
        <v>20</v>
      </c>
      <c r="F3029" t="s">
        <v>1094</v>
      </c>
      <c r="G3029" t="s">
        <v>55</v>
      </c>
      <c r="H3029" t="s">
        <v>46</v>
      </c>
      <c r="I3029" t="s">
        <v>4779</v>
      </c>
      <c r="K3029"/>
      <c r="L3029" t="s">
        <v>5003</v>
      </c>
      <c r="M3029" t="s">
        <v>26</v>
      </c>
      <c r="N3029">
        <v>2</v>
      </c>
      <c r="P3029" t="s">
        <v>27</v>
      </c>
      <c r="Q3029" t="s">
        <v>5004</v>
      </c>
      <c r="S3029" t="s">
        <v>29</v>
      </c>
    </row>
    <row r="3030" spans="1:19" hidden="1" x14ac:dyDescent="0.2">
      <c r="A3030">
        <v>1645</v>
      </c>
      <c r="B3030" t="s">
        <v>5005</v>
      </c>
      <c r="C3030" t="s">
        <v>20</v>
      </c>
      <c r="D3030">
        <v>4.67</v>
      </c>
      <c r="E3030">
        <v>20</v>
      </c>
      <c r="F3030" t="s">
        <v>410</v>
      </c>
      <c r="G3030" t="s">
        <v>55</v>
      </c>
      <c r="H3030" t="s">
        <v>46</v>
      </c>
      <c r="I3030" t="s">
        <v>4919</v>
      </c>
      <c r="K3030"/>
      <c r="L3030" t="s">
        <v>5006</v>
      </c>
      <c r="M3030" t="s">
        <v>26</v>
      </c>
      <c r="N3030">
        <v>2</v>
      </c>
      <c r="P3030" t="s">
        <v>27</v>
      </c>
      <c r="Q3030" t="s">
        <v>5007</v>
      </c>
      <c r="S3030" t="s">
        <v>29</v>
      </c>
    </row>
    <row r="3031" spans="1:19" hidden="1" x14ac:dyDescent="0.2">
      <c r="A3031">
        <v>1645</v>
      </c>
      <c r="B3031" t="s">
        <v>5005</v>
      </c>
      <c r="C3031" t="s">
        <v>73</v>
      </c>
      <c r="D3031" t="s">
        <v>5008</v>
      </c>
      <c r="E3031">
        <v>20</v>
      </c>
      <c r="F3031" t="s">
        <v>62</v>
      </c>
      <c r="G3031" t="s">
        <v>55</v>
      </c>
      <c r="H3031" t="s">
        <v>23</v>
      </c>
      <c r="I3031" t="s">
        <v>4919</v>
      </c>
      <c r="K3031"/>
      <c r="L3031" t="s">
        <v>5006</v>
      </c>
      <c r="M3031" t="s">
        <v>26</v>
      </c>
      <c r="N3031">
        <v>2</v>
      </c>
      <c r="P3031" t="s">
        <v>27</v>
      </c>
      <c r="Q3031" t="s">
        <v>5007</v>
      </c>
      <c r="S3031" t="s">
        <v>29</v>
      </c>
    </row>
    <row r="3032" spans="1:19" hidden="1" x14ac:dyDescent="0.2">
      <c r="A3032">
        <v>1646</v>
      </c>
      <c r="B3032" t="s">
        <v>5009</v>
      </c>
      <c r="C3032" t="s">
        <v>20</v>
      </c>
      <c r="D3032">
        <v>3.2</v>
      </c>
      <c r="E3032">
        <v>20</v>
      </c>
      <c r="F3032" t="s">
        <v>410</v>
      </c>
      <c r="G3032" t="s">
        <v>55</v>
      </c>
      <c r="H3032" t="s">
        <v>23</v>
      </c>
      <c r="I3032" t="s">
        <v>4919</v>
      </c>
      <c r="K3032"/>
      <c r="L3032" t="s">
        <v>5010</v>
      </c>
      <c r="M3032" t="s">
        <v>26</v>
      </c>
      <c r="N3032">
        <v>2</v>
      </c>
      <c r="P3032" t="s">
        <v>27</v>
      </c>
      <c r="Q3032" t="s">
        <v>5011</v>
      </c>
      <c r="S3032" t="s">
        <v>29</v>
      </c>
    </row>
    <row r="3033" spans="1:19" hidden="1" x14ac:dyDescent="0.2">
      <c r="A3033">
        <v>1646</v>
      </c>
      <c r="B3033" t="s">
        <v>5009</v>
      </c>
      <c r="C3033" t="s">
        <v>73</v>
      </c>
      <c r="D3033">
        <v>11.15</v>
      </c>
      <c r="E3033">
        <v>20</v>
      </c>
      <c r="F3033" t="s">
        <v>4558</v>
      </c>
      <c r="G3033" t="s">
        <v>55</v>
      </c>
      <c r="H3033" t="s">
        <v>46</v>
      </c>
      <c r="I3033" t="s">
        <v>4919</v>
      </c>
      <c r="K3033"/>
      <c r="L3033" t="s">
        <v>5010</v>
      </c>
      <c r="M3033" t="s">
        <v>26</v>
      </c>
      <c r="N3033">
        <v>2</v>
      </c>
      <c r="P3033" t="s">
        <v>27</v>
      </c>
      <c r="Q3033" t="s">
        <v>5011</v>
      </c>
      <c r="S3033" t="s">
        <v>29</v>
      </c>
    </row>
    <row r="3034" spans="1:19" hidden="1" x14ac:dyDescent="0.2">
      <c r="A3034">
        <v>1647</v>
      </c>
      <c r="B3034" t="s">
        <v>5012</v>
      </c>
      <c r="C3034" t="s">
        <v>20</v>
      </c>
      <c r="D3034">
        <v>10.91</v>
      </c>
      <c r="E3034">
        <v>20</v>
      </c>
      <c r="F3034" t="s">
        <v>410</v>
      </c>
      <c r="G3034" t="s">
        <v>55</v>
      </c>
      <c r="H3034" t="s">
        <v>46</v>
      </c>
      <c r="I3034" t="s">
        <v>4779</v>
      </c>
      <c r="K3034"/>
      <c r="L3034" t="s">
        <v>5013</v>
      </c>
      <c r="M3034" t="s">
        <v>26</v>
      </c>
      <c r="N3034">
        <v>2</v>
      </c>
      <c r="P3034" t="s">
        <v>27</v>
      </c>
      <c r="Q3034" t="s">
        <v>5014</v>
      </c>
      <c r="S3034" t="s">
        <v>29</v>
      </c>
    </row>
    <row r="3035" spans="1:19" hidden="1" x14ac:dyDescent="0.2">
      <c r="A3035">
        <v>1648</v>
      </c>
      <c r="B3035" t="s">
        <v>5015</v>
      </c>
      <c r="C3035" t="s">
        <v>20</v>
      </c>
      <c r="D3035">
        <v>-1.1299999999999999</v>
      </c>
      <c r="E3035" t="s">
        <v>363</v>
      </c>
      <c r="F3035" t="s">
        <v>1694</v>
      </c>
      <c r="G3035" t="s">
        <v>1440</v>
      </c>
      <c r="H3035" t="s">
        <v>23</v>
      </c>
      <c r="I3035" t="s">
        <v>3350</v>
      </c>
      <c r="K3035"/>
      <c r="L3035" t="s">
        <v>5016</v>
      </c>
      <c r="M3035" t="s">
        <v>26</v>
      </c>
      <c r="N3035">
        <v>2</v>
      </c>
      <c r="P3035" t="s">
        <v>27</v>
      </c>
      <c r="Q3035" t="s">
        <v>5017</v>
      </c>
      <c r="S3035" t="s">
        <v>29</v>
      </c>
    </row>
    <row r="3036" spans="1:19" hidden="1" x14ac:dyDescent="0.2">
      <c r="A3036">
        <v>1648</v>
      </c>
      <c r="B3036" t="s">
        <v>5015</v>
      </c>
      <c r="C3036" t="s">
        <v>73</v>
      </c>
      <c r="D3036">
        <v>2.85</v>
      </c>
      <c r="E3036" t="s">
        <v>5018</v>
      </c>
      <c r="F3036" t="s">
        <v>3356</v>
      </c>
      <c r="G3036" t="s">
        <v>55</v>
      </c>
      <c r="H3036" t="s">
        <v>23</v>
      </c>
      <c r="I3036" t="s">
        <v>3350</v>
      </c>
      <c r="K3036"/>
      <c r="L3036" t="s">
        <v>5016</v>
      </c>
      <c r="M3036" t="s">
        <v>26</v>
      </c>
      <c r="N3036">
        <v>2</v>
      </c>
      <c r="P3036" t="s">
        <v>27</v>
      </c>
      <c r="Q3036" t="s">
        <v>5017</v>
      </c>
      <c r="S3036" t="s">
        <v>29</v>
      </c>
    </row>
    <row r="3037" spans="1:19" hidden="1" x14ac:dyDescent="0.2">
      <c r="A3037">
        <v>1649</v>
      </c>
      <c r="B3037" t="s">
        <v>5019</v>
      </c>
      <c r="C3037" t="s">
        <v>20</v>
      </c>
      <c r="D3037">
        <v>2.8</v>
      </c>
      <c r="E3037" t="s">
        <v>363</v>
      </c>
      <c r="F3037" t="s">
        <v>4832</v>
      </c>
      <c r="G3037" t="s">
        <v>240</v>
      </c>
      <c r="H3037" t="s">
        <v>23</v>
      </c>
      <c r="I3037" t="s">
        <v>5020</v>
      </c>
      <c r="K3037"/>
      <c r="L3037" t="s">
        <v>5021</v>
      </c>
      <c r="M3037" t="s">
        <v>26</v>
      </c>
      <c r="N3037">
        <v>2</v>
      </c>
      <c r="P3037" t="s">
        <v>27</v>
      </c>
      <c r="Q3037" t="s">
        <v>5022</v>
      </c>
      <c r="S3037" t="s">
        <v>29</v>
      </c>
    </row>
    <row r="3038" spans="1:19" hidden="1" x14ac:dyDescent="0.2">
      <c r="A3038">
        <v>1649</v>
      </c>
      <c r="B3038" t="s">
        <v>5019</v>
      </c>
      <c r="C3038" t="s">
        <v>73</v>
      </c>
      <c r="D3038">
        <v>8.4</v>
      </c>
      <c r="E3038" t="s">
        <v>363</v>
      </c>
      <c r="F3038" t="s">
        <v>4832</v>
      </c>
      <c r="G3038" t="s">
        <v>240</v>
      </c>
      <c r="H3038" t="s">
        <v>23</v>
      </c>
      <c r="I3038" t="s">
        <v>5020</v>
      </c>
      <c r="K3038"/>
      <c r="L3038" t="s">
        <v>5021</v>
      </c>
      <c r="M3038" t="s">
        <v>26</v>
      </c>
      <c r="N3038">
        <v>2</v>
      </c>
      <c r="P3038" t="s">
        <v>27</v>
      </c>
      <c r="Q3038" t="s">
        <v>5022</v>
      </c>
      <c r="S3038" t="s">
        <v>29</v>
      </c>
    </row>
    <row r="3039" spans="1:19" hidden="1" x14ac:dyDescent="0.2">
      <c r="A3039">
        <v>1650</v>
      </c>
      <c r="B3039" t="s">
        <v>5023</v>
      </c>
      <c r="C3039" t="s">
        <v>20</v>
      </c>
      <c r="D3039" t="s">
        <v>570</v>
      </c>
      <c r="F3039" t="s">
        <v>615</v>
      </c>
      <c r="G3039" t="s">
        <v>240</v>
      </c>
      <c r="H3039" t="s">
        <v>23</v>
      </c>
      <c r="I3039" t="s">
        <v>4762</v>
      </c>
      <c r="K3039"/>
      <c r="L3039" t="s">
        <v>5024</v>
      </c>
      <c r="M3039" t="s">
        <v>120</v>
      </c>
      <c r="N3039">
        <v>5</v>
      </c>
      <c r="P3039" t="s">
        <v>27</v>
      </c>
      <c r="Q3039" t="s">
        <v>5025</v>
      </c>
      <c r="S3039" t="s">
        <v>29</v>
      </c>
    </row>
    <row r="3040" spans="1:19" hidden="1" x14ac:dyDescent="0.2">
      <c r="A3040">
        <v>1655</v>
      </c>
      <c r="B3040" t="s">
        <v>5026</v>
      </c>
      <c r="C3040" t="s">
        <v>20</v>
      </c>
      <c r="D3040">
        <v>2.8</v>
      </c>
      <c r="E3040">
        <v>20</v>
      </c>
      <c r="F3040" t="s">
        <v>79</v>
      </c>
      <c r="G3040" t="s">
        <v>55</v>
      </c>
      <c r="H3040" t="s">
        <v>46</v>
      </c>
      <c r="I3040" t="s">
        <v>4807</v>
      </c>
      <c r="K3040"/>
      <c r="L3040" t="s">
        <v>5027</v>
      </c>
      <c r="M3040" t="s">
        <v>26</v>
      </c>
      <c r="N3040">
        <v>2</v>
      </c>
      <c r="P3040" t="s">
        <v>27</v>
      </c>
      <c r="Q3040" t="s">
        <v>5028</v>
      </c>
      <c r="S3040" t="s">
        <v>29</v>
      </c>
    </row>
    <row r="3041" spans="1:19" hidden="1" x14ac:dyDescent="0.2">
      <c r="A3041">
        <v>1656</v>
      </c>
      <c r="B3041" t="s">
        <v>5029</v>
      </c>
      <c r="C3041" t="s">
        <v>20</v>
      </c>
      <c r="D3041">
        <v>2.59</v>
      </c>
      <c r="E3041">
        <v>20</v>
      </c>
      <c r="F3041" t="s">
        <v>62</v>
      </c>
      <c r="G3041" t="s">
        <v>55</v>
      </c>
      <c r="H3041" t="s">
        <v>46</v>
      </c>
      <c r="I3041" t="s">
        <v>4807</v>
      </c>
      <c r="K3041"/>
      <c r="L3041" t="s">
        <v>5030</v>
      </c>
      <c r="M3041" t="s">
        <v>26</v>
      </c>
      <c r="N3041">
        <v>2</v>
      </c>
      <c r="P3041" t="s">
        <v>27</v>
      </c>
      <c r="Q3041" t="s">
        <v>5031</v>
      </c>
      <c r="S3041" t="s">
        <v>29</v>
      </c>
    </row>
    <row r="3042" spans="1:19" hidden="1" x14ac:dyDescent="0.2">
      <c r="A3042">
        <v>1657</v>
      </c>
      <c r="B3042" t="s">
        <v>5032</v>
      </c>
      <c r="C3042" t="s">
        <v>20</v>
      </c>
      <c r="D3042">
        <v>2.42</v>
      </c>
      <c r="E3042">
        <v>20</v>
      </c>
      <c r="F3042" t="s">
        <v>410</v>
      </c>
      <c r="G3042" t="s">
        <v>55</v>
      </c>
      <c r="H3042" t="s">
        <v>23</v>
      </c>
      <c r="I3042" t="s">
        <v>3758</v>
      </c>
      <c r="K3042"/>
      <c r="L3042" t="s">
        <v>5033</v>
      </c>
      <c r="M3042" t="s">
        <v>26</v>
      </c>
      <c r="N3042">
        <v>2</v>
      </c>
      <c r="P3042" t="s">
        <v>27</v>
      </c>
      <c r="Q3042" t="s">
        <v>5034</v>
      </c>
      <c r="S3042" t="s">
        <v>29</v>
      </c>
    </row>
    <row r="3043" spans="1:19" hidden="1" x14ac:dyDescent="0.2">
      <c r="A3043">
        <v>1658</v>
      </c>
      <c r="B3043" t="s">
        <v>5035</v>
      </c>
      <c r="C3043" t="s">
        <v>20</v>
      </c>
      <c r="D3043">
        <v>2.2400000000000002</v>
      </c>
      <c r="E3043">
        <v>20</v>
      </c>
      <c r="F3043" t="s">
        <v>410</v>
      </c>
      <c r="G3043" t="s">
        <v>55</v>
      </c>
      <c r="H3043" t="s">
        <v>23</v>
      </c>
      <c r="I3043" t="s">
        <v>3758</v>
      </c>
      <c r="K3043"/>
      <c r="L3043" t="s">
        <v>5036</v>
      </c>
      <c r="M3043" t="s">
        <v>26</v>
      </c>
      <c r="N3043">
        <v>2</v>
      </c>
      <c r="P3043" t="s">
        <v>27</v>
      </c>
      <c r="Q3043" t="s">
        <v>5037</v>
      </c>
      <c r="S3043" t="s">
        <v>29</v>
      </c>
    </row>
    <row r="3044" spans="1:19" hidden="1" x14ac:dyDescent="0.2">
      <c r="A3044">
        <v>1660</v>
      </c>
      <c r="B3044" t="s">
        <v>5038</v>
      </c>
      <c r="C3044" t="s">
        <v>20</v>
      </c>
      <c r="D3044">
        <v>7.23</v>
      </c>
      <c r="E3044">
        <v>20</v>
      </c>
      <c r="F3044" t="s">
        <v>2384</v>
      </c>
      <c r="G3044" t="s">
        <v>55</v>
      </c>
      <c r="H3044" t="s">
        <v>46</v>
      </c>
      <c r="I3044" t="s">
        <v>2385</v>
      </c>
      <c r="K3044"/>
      <c r="L3044" t="s">
        <v>5039</v>
      </c>
      <c r="M3044" t="s">
        <v>120</v>
      </c>
      <c r="N3044">
        <v>5</v>
      </c>
      <c r="P3044" t="s">
        <v>27</v>
      </c>
      <c r="Q3044" t="s">
        <v>5040</v>
      </c>
      <c r="S3044" t="s">
        <v>29</v>
      </c>
    </row>
    <row r="3045" spans="1:19" hidden="1" x14ac:dyDescent="0.2">
      <c r="A3045">
        <v>1661</v>
      </c>
      <c r="B3045" t="s">
        <v>5041</v>
      </c>
      <c r="C3045" t="s">
        <v>20</v>
      </c>
      <c r="D3045">
        <v>3.93</v>
      </c>
      <c r="E3045">
        <v>20</v>
      </c>
      <c r="F3045" t="s">
        <v>5042</v>
      </c>
      <c r="G3045" t="s">
        <v>31</v>
      </c>
      <c r="H3045" t="s">
        <v>46</v>
      </c>
      <c r="I3045" t="s">
        <v>4779</v>
      </c>
      <c r="K3045"/>
      <c r="L3045" t="s">
        <v>5043</v>
      </c>
      <c r="M3045" t="s">
        <v>120</v>
      </c>
      <c r="N3045">
        <v>5</v>
      </c>
      <c r="P3045" t="s">
        <v>27</v>
      </c>
      <c r="Q3045" t="s">
        <v>5044</v>
      </c>
      <c r="S3045" t="s">
        <v>29</v>
      </c>
    </row>
    <row r="3046" spans="1:19" hidden="1" x14ac:dyDescent="0.2">
      <c r="A3046">
        <v>1661</v>
      </c>
      <c r="B3046" t="s">
        <v>5041</v>
      </c>
      <c r="C3046" t="s">
        <v>73</v>
      </c>
      <c r="D3046">
        <v>0.99</v>
      </c>
      <c r="E3046" t="s">
        <v>383</v>
      </c>
      <c r="F3046" t="s">
        <v>5042</v>
      </c>
      <c r="G3046" t="s">
        <v>75</v>
      </c>
      <c r="H3046" t="s">
        <v>46</v>
      </c>
      <c r="I3046" t="s">
        <v>4779</v>
      </c>
      <c r="K3046"/>
      <c r="L3046" t="s">
        <v>5043</v>
      </c>
      <c r="M3046" t="s">
        <v>120</v>
      </c>
      <c r="N3046">
        <v>5</v>
      </c>
      <c r="P3046" t="s">
        <v>27</v>
      </c>
      <c r="Q3046" t="s">
        <v>5044</v>
      </c>
      <c r="S3046" t="s">
        <v>29</v>
      </c>
    </row>
    <row r="3047" spans="1:19" hidden="1" x14ac:dyDescent="0.2">
      <c r="A3047">
        <v>1662</v>
      </c>
      <c r="B3047" t="s">
        <v>5045</v>
      </c>
      <c r="C3047" t="s">
        <v>20</v>
      </c>
      <c r="D3047">
        <v>6</v>
      </c>
      <c r="E3047">
        <v>20</v>
      </c>
      <c r="F3047" t="s">
        <v>79</v>
      </c>
      <c r="G3047" t="s">
        <v>55</v>
      </c>
      <c r="H3047" t="s">
        <v>46</v>
      </c>
      <c r="I3047" t="s">
        <v>4541</v>
      </c>
      <c r="K3047"/>
      <c r="L3047" t="s">
        <v>5046</v>
      </c>
      <c r="M3047" t="s">
        <v>120</v>
      </c>
      <c r="N3047">
        <v>5</v>
      </c>
      <c r="P3047" t="s">
        <v>27</v>
      </c>
      <c r="Q3047" t="s">
        <v>5047</v>
      </c>
      <c r="S3047" t="s">
        <v>29</v>
      </c>
    </row>
    <row r="3048" spans="1:19" hidden="1" x14ac:dyDescent="0.2">
      <c r="A3048">
        <v>1662</v>
      </c>
      <c r="B3048" t="s">
        <v>5045</v>
      </c>
      <c r="C3048" t="s">
        <v>73</v>
      </c>
      <c r="D3048" t="s">
        <v>5048</v>
      </c>
      <c r="E3048">
        <v>20</v>
      </c>
      <c r="F3048" t="s">
        <v>5049</v>
      </c>
      <c r="G3048" t="s">
        <v>55</v>
      </c>
      <c r="H3048" t="s">
        <v>23</v>
      </c>
      <c r="I3048" t="s">
        <v>4541</v>
      </c>
      <c r="K3048"/>
      <c r="L3048" t="s">
        <v>5046</v>
      </c>
      <c r="M3048" t="s">
        <v>120</v>
      </c>
      <c r="N3048">
        <v>5</v>
      </c>
      <c r="P3048" t="s">
        <v>27</v>
      </c>
      <c r="Q3048" t="s">
        <v>5047</v>
      </c>
      <c r="S3048" t="s">
        <v>29</v>
      </c>
    </row>
    <row r="3049" spans="1:19" hidden="1" x14ac:dyDescent="0.2">
      <c r="A3049">
        <v>1663</v>
      </c>
      <c r="B3049" t="s">
        <v>5050</v>
      </c>
      <c r="C3049" t="s">
        <v>20</v>
      </c>
      <c r="D3049">
        <v>5.99</v>
      </c>
      <c r="E3049">
        <v>20</v>
      </c>
      <c r="F3049" t="s">
        <v>1094</v>
      </c>
      <c r="G3049" t="s">
        <v>55</v>
      </c>
      <c r="H3049" t="s">
        <v>46</v>
      </c>
      <c r="I3049" t="s">
        <v>3758</v>
      </c>
      <c r="K3049"/>
      <c r="L3049" t="s">
        <v>5051</v>
      </c>
      <c r="M3049" t="s">
        <v>26</v>
      </c>
      <c r="N3049">
        <v>2</v>
      </c>
      <c r="P3049" t="s">
        <v>27</v>
      </c>
      <c r="Q3049" t="s">
        <v>5052</v>
      </c>
      <c r="S3049" t="s">
        <v>29</v>
      </c>
    </row>
    <row r="3050" spans="1:19" hidden="1" x14ac:dyDescent="0.2">
      <c r="A3050">
        <v>1664</v>
      </c>
      <c r="B3050" t="s">
        <v>5053</v>
      </c>
      <c r="C3050" t="s">
        <v>20</v>
      </c>
      <c r="D3050">
        <v>4.2</v>
      </c>
      <c r="E3050">
        <v>20</v>
      </c>
      <c r="F3050" t="s">
        <v>410</v>
      </c>
      <c r="G3050" t="s">
        <v>55</v>
      </c>
      <c r="H3050" t="s">
        <v>46</v>
      </c>
      <c r="I3050" t="s">
        <v>3758</v>
      </c>
      <c r="K3050"/>
      <c r="L3050" t="s">
        <v>5054</v>
      </c>
      <c r="M3050" t="s">
        <v>26</v>
      </c>
      <c r="N3050">
        <v>2</v>
      </c>
      <c r="P3050" t="s">
        <v>27</v>
      </c>
      <c r="Q3050" t="s">
        <v>5055</v>
      </c>
      <c r="S3050" t="s">
        <v>29</v>
      </c>
    </row>
    <row r="3051" spans="1:19" hidden="1" x14ac:dyDescent="0.2">
      <c r="A3051">
        <v>1665</v>
      </c>
      <c r="B3051" t="s">
        <v>5056</v>
      </c>
      <c r="C3051" t="s">
        <v>20</v>
      </c>
      <c r="D3051">
        <v>3.55</v>
      </c>
      <c r="E3051">
        <v>20</v>
      </c>
      <c r="F3051" t="s">
        <v>410</v>
      </c>
      <c r="G3051" t="s">
        <v>55</v>
      </c>
      <c r="H3051" t="s">
        <v>46</v>
      </c>
      <c r="I3051" t="s">
        <v>4807</v>
      </c>
      <c r="K3051"/>
      <c r="L3051" t="s">
        <v>5057</v>
      </c>
      <c r="M3051" t="s">
        <v>26</v>
      </c>
      <c r="N3051">
        <v>2</v>
      </c>
      <c r="P3051" t="s">
        <v>27</v>
      </c>
      <c r="Q3051" t="s">
        <v>5058</v>
      </c>
      <c r="S3051" t="s">
        <v>29</v>
      </c>
    </row>
    <row r="3052" spans="1:19" hidden="1" x14ac:dyDescent="0.2">
      <c r="A3052">
        <v>1666</v>
      </c>
      <c r="B3052" t="s">
        <v>5059</v>
      </c>
      <c r="C3052" t="s">
        <v>20</v>
      </c>
      <c r="D3052">
        <v>2.63</v>
      </c>
      <c r="E3052">
        <v>20</v>
      </c>
      <c r="F3052" t="s">
        <v>62</v>
      </c>
      <c r="G3052" t="s">
        <v>55</v>
      </c>
      <c r="H3052" t="s">
        <v>46</v>
      </c>
      <c r="I3052" t="s">
        <v>4814</v>
      </c>
      <c r="K3052"/>
      <c r="L3052" t="s">
        <v>5060</v>
      </c>
      <c r="M3052" t="s">
        <v>120</v>
      </c>
      <c r="N3052">
        <v>5</v>
      </c>
      <c r="P3052" t="s">
        <v>27</v>
      </c>
      <c r="Q3052" t="s">
        <v>5061</v>
      </c>
      <c r="S3052" t="s">
        <v>29</v>
      </c>
    </row>
    <row r="3053" spans="1:19" hidden="1" x14ac:dyDescent="0.2">
      <c r="A3053">
        <v>1667</v>
      </c>
      <c r="B3053" t="s">
        <v>5062</v>
      </c>
      <c r="C3053" t="s">
        <v>20</v>
      </c>
      <c r="D3053">
        <v>1.27</v>
      </c>
      <c r="E3053" t="s">
        <v>2403</v>
      </c>
      <c r="G3053" t="s">
        <v>31</v>
      </c>
      <c r="H3053" t="s">
        <v>23</v>
      </c>
      <c r="I3053" t="s">
        <v>4783</v>
      </c>
      <c r="K3053"/>
      <c r="L3053" t="s">
        <v>5063</v>
      </c>
      <c r="M3053" t="s">
        <v>26</v>
      </c>
      <c r="N3053">
        <v>2</v>
      </c>
      <c r="P3053" t="s">
        <v>27</v>
      </c>
      <c r="Q3053" t="s">
        <v>5064</v>
      </c>
      <c r="S3053" t="s">
        <v>29</v>
      </c>
    </row>
    <row r="3054" spans="1:19" hidden="1" x14ac:dyDescent="0.2">
      <c r="A3054">
        <v>1668</v>
      </c>
      <c r="B3054" t="s">
        <v>5065</v>
      </c>
      <c r="C3054" t="s">
        <v>20</v>
      </c>
      <c r="D3054" t="s">
        <v>5066</v>
      </c>
      <c r="E3054">
        <v>20</v>
      </c>
      <c r="F3054" t="s">
        <v>2199</v>
      </c>
      <c r="G3054" t="s">
        <v>55</v>
      </c>
      <c r="H3054" t="s">
        <v>23</v>
      </c>
      <c r="I3054" t="s">
        <v>4807</v>
      </c>
      <c r="K3054"/>
      <c r="L3054" t="s">
        <v>5067</v>
      </c>
      <c r="M3054" t="s">
        <v>26</v>
      </c>
      <c r="N3054">
        <v>2</v>
      </c>
      <c r="P3054" t="s">
        <v>27</v>
      </c>
      <c r="Q3054" t="s">
        <v>5068</v>
      </c>
      <c r="S3054" t="s">
        <v>29</v>
      </c>
    </row>
    <row r="3055" spans="1:19" hidden="1" x14ac:dyDescent="0.2">
      <c r="A3055">
        <v>1669</v>
      </c>
      <c r="B3055" t="s">
        <v>5069</v>
      </c>
      <c r="C3055" t="s">
        <v>20</v>
      </c>
      <c r="D3055">
        <v>3.42</v>
      </c>
      <c r="E3055">
        <v>20</v>
      </c>
      <c r="F3055" t="s">
        <v>62</v>
      </c>
      <c r="G3055" t="s">
        <v>55</v>
      </c>
      <c r="H3055" t="s">
        <v>46</v>
      </c>
      <c r="I3055" t="s">
        <v>3758</v>
      </c>
      <c r="K3055"/>
      <c r="L3055" t="s">
        <v>5070</v>
      </c>
      <c r="M3055" t="s">
        <v>26</v>
      </c>
      <c r="N3055">
        <v>2</v>
      </c>
      <c r="P3055" t="s">
        <v>27</v>
      </c>
      <c r="Q3055" t="s">
        <v>5071</v>
      </c>
      <c r="S3055" t="s">
        <v>29</v>
      </c>
    </row>
    <row r="3056" spans="1:19" hidden="1" x14ac:dyDescent="0.2">
      <c r="A3056">
        <v>1670</v>
      </c>
      <c r="B3056" t="s">
        <v>5072</v>
      </c>
      <c r="C3056" t="s">
        <v>20</v>
      </c>
      <c r="D3056">
        <v>3.6</v>
      </c>
      <c r="F3056" t="s">
        <v>5073</v>
      </c>
      <c r="G3056" t="s">
        <v>55</v>
      </c>
      <c r="H3056" t="s">
        <v>46</v>
      </c>
      <c r="I3056" t="s">
        <v>5074</v>
      </c>
      <c r="K3056"/>
      <c r="L3056" t="s">
        <v>5075</v>
      </c>
      <c r="M3056" t="s">
        <v>26</v>
      </c>
      <c r="N3056">
        <v>2</v>
      </c>
      <c r="P3056" t="s">
        <v>27</v>
      </c>
      <c r="Q3056" t="s">
        <v>5076</v>
      </c>
      <c r="S3056" t="s">
        <v>29</v>
      </c>
    </row>
    <row r="3057" spans="1:19" hidden="1" x14ac:dyDescent="0.2">
      <c r="A3057">
        <v>1670</v>
      </c>
      <c r="B3057" t="s">
        <v>5072</v>
      </c>
      <c r="C3057" t="s">
        <v>73</v>
      </c>
      <c r="D3057">
        <v>8.9</v>
      </c>
      <c r="F3057" t="s">
        <v>5073</v>
      </c>
      <c r="G3057" t="s">
        <v>55</v>
      </c>
      <c r="H3057" t="s">
        <v>46</v>
      </c>
      <c r="I3057" t="s">
        <v>5074</v>
      </c>
      <c r="K3057"/>
      <c r="L3057" t="s">
        <v>5075</v>
      </c>
      <c r="M3057" t="s">
        <v>26</v>
      </c>
      <c r="N3057">
        <v>2</v>
      </c>
      <c r="P3057" t="s">
        <v>27</v>
      </c>
      <c r="Q3057" t="s">
        <v>5076</v>
      </c>
      <c r="S3057" t="s">
        <v>29</v>
      </c>
    </row>
    <row r="3058" spans="1:19" hidden="1" x14ac:dyDescent="0.2">
      <c r="A3058">
        <v>1671</v>
      </c>
      <c r="B3058" t="s">
        <v>5077</v>
      </c>
      <c r="C3058" t="s">
        <v>20</v>
      </c>
      <c r="D3058">
        <v>6.47</v>
      </c>
      <c r="E3058" t="s">
        <v>2403</v>
      </c>
      <c r="F3058" t="s">
        <v>3110</v>
      </c>
      <c r="G3058" t="s">
        <v>55</v>
      </c>
      <c r="H3058" t="s">
        <v>23</v>
      </c>
      <c r="I3058" t="s">
        <v>4783</v>
      </c>
      <c r="K3058"/>
      <c r="L3058" t="s">
        <v>5078</v>
      </c>
      <c r="M3058" t="s">
        <v>26</v>
      </c>
      <c r="N3058">
        <v>2</v>
      </c>
      <c r="P3058" t="s">
        <v>27</v>
      </c>
      <c r="Q3058" t="s">
        <v>5079</v>
      </c>
      <c r="S3058" t="s">
        <v>29</v>
      </c>
    </row>
    <row r="3059" spans="1:19" hidden="1" x14ac:dyDescent="0.2">
      <c r="A3059">
        <v>1671</v>
      </c>
      <c r="B3059" t="s">
        <v>5077</v>
      </c>
      <c r="C3059" t="s">
        <v>73</v>
      </c>
      <c r="D3059">
        <v>-2.0299999999999998</v>
      </c>
      <c r="E3059" t="s">
        <v>2403</v>
      </c>
      <c r="F3059" t="s">
        <v>3110</v>
      </c>
      <c r="G3059" t="s">
        <v>75</v>
      </c>
      <c r="H3059" t="s">
        <v>23</v>
      </c>
      <c r="I3059" t="s">
        <v>4783</v>
      </c>
      <c r="K3059"/>
      <c r="L3059" t="s">
        <v>5078</v>
      </c>
      <c r="M3059" t="s">
        <v>26</v>
      </c>
      <c r="N3059">
        <v>2</v>
      </c>
      <c r="P3059" t="s">
        <v>27</v>
      </c>
      <c r="Q3059" t="s">
        <v>5079</v>
      </c>
      <c r="S3059" t="s">
        <v>29</v>
      </c>
    </row>
    <row r="3060" spans="1:19" hidden="1" x14ac:dyDescent="0.2">
      <c r="A3060">
        <v>1672</v>
      </c>
      <c r="B3060" t="s">
        <v>5080</v>
      </c>
      <c r="C3060" t="s">
        <v>20</v>
      </c>
      <c r="D3060">
        <v>3.22</v>
      </c>
      <c r="E3060" t="s">
        <v>2403</v>
      </c>
      <c r="F3060" t="s">
        <v>3110</v>
      </c>
      <c r="G3060" t="s">
        <v>31</v>
      </c>
      <c r="H3060" t="s">
        <v>23</v>
      </c>
      <c r="I3060" t="s">
        <v>4783</v>
      </c>
      <c r="K3060"/>
      <c r="L3060" t="s">
        <v>5081</v>
      </c>
      <c r="M3060" t="s">
        <v>26</v>
      </c>
      <c r="N3060">
        <v>2</v>
      </c>
      <c r="P3060" t="s">
        <v>27</v>
      </c>
      <c r="Q3060" t="s">
        <v>5082</v>
      </c>
      <c r="S3060" t="s">
        <v>29</v>
      </c>
    </row>
    <row r="3061" spans="1:19" hidden="1" x14ac:dyDescent="0.2">
      <c r="A3061">
        <v>1672</v>
      </c>
      <c r="B3061" t="s">
        <v>5080</v>
      </c>
      <c r="C3061" t="s">
        <v>73</v>
      </c>
      <c r="D3061">
        <v>-3.21</v>
      </c>
      <c r="E3061" t="s">
        <v>2403</v>
      </c>
      <c r="F3061" t="s">
        <v>3110</v>
      </c>
      <c r="G3061" t="s">
        <v>75</v>
      </c>
      <c r="H3061" t="s">
        <v>23</v>
      </c>
      <c r="I3061" t="s">
        <v>4783</v>
      </c>
      <c r="K3061"/>
      <c r="L3061" t="s">
        <v>5081</v>
      </c>
      <c r="M3061" t="s">
        <v>26</v>
      </c>
      <c r="N3061">
        <v>2</v>
      </c>
      <c r="P3061" t="s">
        <v>27</v>
      </c>
      <c r="Q3061" t="s">
        <v>5082</v>
      </c>
      <c r="S3061" t="s">
        <v>29</v>
      </c>
    </row>
    <row r="3062" spans="1:19" hidden="1" x14ac:dyDescent="0.2">
      <c r="A3062">
        <v>1673</v>
      </c>
      <c r="B3062" t="s">
        <v>5083</v>
      </c>
      <c r="C3062" t="s">
        <v>20</v>
      </c>
      <c r="D3062">
        <v>2.11</v>
      </c>
      <c r="E3062" t="s">
        <v>2403</v>
      </c>
      <c r="G3062" t="s">
        <v>31</v>
      </c>
      <c r="H3062" t="s">
        <v>23</v>
      </c>
      <c r="I3062" t="s">
        <v>4783</v>
      </c>
      <c r="K3062"/>
      <c r="L3062" t="s">
        <v>5084</v>
      </c>
      <c r="M3062" t="s">
        <v>26</v>
      </c>
      <c r="N3062">
        <v>2</v>
      </c>
      <c r="P3062" t="s">
        <v>27</v>
      </c>
      <c r="Q3062" t="s">
        <v>5085</v>
      </c>
      <c r="S3062" t="s">
        <v>29</v>
      </c>
    </row>
    <row r="3063" spans="1:19" hidden="1" x14ac:dyDescent="0.2">
      <c r="A3063">
        <v>1674</v>
      </c>
      <c r="B3063" t="s">
        <v>5086</v>
      </c>
      <c r="C3063" t="s">
        <v>20</v>
      </c>
      <c r="D3063">
        <v>4.5999999999999996</v>
      </c>
      <c r="E3063" t="s">
        <v>2403</v>
      </c>
      <c r="F3063" t="s">
        <v>3110</v>
      </c>
      <c r="G3063" t="s">
        <v>55</v>
      </c>
      <c r="H3063" t="s">
        <v>23</v>
      </c>
      <c r="I3063" t="s">
        <v>4783</v>
      </c>
      <c r="K3063"/>
      <c r="L3063" t="s">
        <v>5087</v>
      </c>
      <c r="M3063" t="s">
        <v>26</v>
      </c>
      <c r="N3063">
        <v>2</v>
      </c>
      <c r="P3063" t="s">
        <v>27</v>
      </c>
      <c r="Q3063" t="s">
        <v>5088</v>
      </c>
      <c r="S3063" t="s">
        <v>29</v>
      </c>
    </row>
    <row r="3064" spans="1:19" hidden="1" x14ac:dyDescent="0.2">
      <c r="A3064">
        <v>1674</v>
      </c>
      <c r="B3064" t="s">
        <v>5086</v>
      </c>
      <c r="C3064" t="s">
        <v>73</v>
      </c>
      <c r="D3064">
        <v>-3.06</v>
      </c>
      <c r="E3064" t="s">
        <v>2403</v>
      </c>
      <c r="F3064" t="s">
        <v>3110</v>
      </c>
      <c r="G3064" t="s">
        <v>75</v>
      </c>
      <c r="H3064" t="s">
        <v>23</v>
      </c>
      <c r="I3064" t="s">
        <v>4783</v>
      </c>
      <c r="K3064"/>
      <c r="L3064" t="s">
        <v>5087</v>
      </c>
      <c r="M3064" t="s">
        <v>26</v>
      </c>
      <c r="N3064">
        <v>2</v>
      </c>
      <c r="P3064" t="s">
        <v>27</v>
      </c>
      <c r="Q3064" t="s">
        <v>5088</v>
      </c>
      <c r="S3064" t="s">
        <v>29</v>
      </c>
    </row>
    <row r="3065" spans="1:19" hidden="1" x14ac:dyDescent="0.2">
      <c r="A3065">
        <v>1675</v>
      </c>
      <c r="B3065" t="s">
        <v>5089</v>
      </c>
      <c r="C3065" t="s">
        <v>20</v>
      </c>
      <c r="D3065">
        <v>2.5</v>
      </c>
      <c r="F3065" t="s">
        <v>615</v>
      </c>
      <c r="H3065" t="s">
        <v>23</v>
      </c>
      <c r="I3065" t="s">
        <v>5090</v>
      </c>
      <c r="K3065"/>
      <c r="L3065" t="s">
        <v>5091</v>
      </c>
      <c r="M3065" t="s">
        <v>26</v>
      </c>
      <c r="N3065">
        <v>2</v>
      </c>
      <c r="P3065" t="s">
        <v>27</v>
      </c>
      <c r="Q3065" t="s">
        <v>5092</v>
      </c>
      <c r="S3065" t="s">
        <v>29</v>
      </c>
    </row>
    <row r="3066" spans="1:19" hidden="1" x14ac:dyDescent="0.2">
      <c r="A3066">
        <v>1675</v>
      </c>
      <c r="B3066" t="s">
        <v>5089</v>
      </c>
      <c r="C3066" t="s">
        <v>73</v>
      </c>
      <c r="D3066">
        <v>9.9</v>
      </c>
      <c r="F3066" t="s">
        <v>615</v>
      </c>
      <c r="H3066" t="s">
        <v>23</v>
      </c>
      <c r="I3066" t="s">
        <v>5090</v>
      </c>
      <c r="K3066"/>
      <c r="L3066" t="s">
        <v>5091</v>
      </c>
      <c r="M3066" t="s">
        <v>26</v>
      </c>
      <c r="N3066">
        <v>2</v>
      </c>
      <c r="P3066" t="s">
        <v>27</v>
      </c>
      <c r="Q3066" t="s">
        <v>5092</v>
      </c>
      <c r="S3066" t="s">
        <v>29</v>
      </c>
    </row>
    <row r="3067" spans="1:19" hidden="1" x14ac:dyDescent="0.2">
      <c r="A3067">
        <v>1676</v>
      </c>
      <c r="B3067" t="s">
        <v>5093</v>
      </c>
      <c r="C3067" t="s">
        <v>20</v>
      </c>
      <c r="D3067">
        <v>3.3</v>
      </c>
      <c r="E3067">
        <v>20</v>
      </c>
      <c r="F3067" t="s">
        <v>79</v>
      </c>
      <c r="G3067" t="s">
        <v>55</v>
      </c>
      <c r="H3067" t="s">
        <v>46</v>
      </c>
      <c r="I3067" t="s">
        <v>4807</v>
      </c>
      <c r="K3067"/>
      <c r="L3067" t="s">
        <v>5094</v>
      </c>
      <c r="M3067" t="s">
        <v>26</v>
      </c>
      <c r="N3067">
        <v>2</v>
      </c>
      <c r="P3067" t="s">
        <v>27</v>
      </c>
      <c r="Q3067" t="s">
        <v>5095</v>
      </c>
      <c r="S3067" t="s">
        <v>29</v>
      </c>
    </row>
    <row r="3068" spans="1:19" hidden="1" x14ac:dyDescent="0.2">
      <c r="A3068">
        <v>1676</v>
      </c>
      <c r="B3068" t="s">
        <v>5093</v>
      </c>
      <c r="C3068" t="s">
        <v>73</v>
      </c>
      <c r="D3068">
        <v>10.81</v>
      </c>
      <c r="E3068">
        <v>20</v>
      </c>
      <c r="F3068" t="s">
        <v>79</v>
      </c>
      <c r="G3068" t="s">
        <v>55</v>
      </c>
      <c r="H3068" t="s">
        <v>46</v>
      </c>
      <c r="I3068" t="s">
        <v>4807</v>
      </c>
      <c r="K3068"/>
      <c r="L3068" t="s">
        <v>5094</v>
      </c>
      <c r="M3068" t="s">
        <v>26</v>
      </c>
      <c r="N3068">
        <v>2</v>
      </c>
      <c r="P3068" t="s">
        <v>27</v>
      </c>
      <c r="Q3068" t="s">
        <v>5095</v>
      </c>
      <c r="S3068" t="s">
        <v>29</v>
      </c>
    </row>
    <row r="3069" spans="1:19" hidden="1" x14ac:dyDescent="0.2">
      <c r="A3069">
        <v>1676</v>
      </c>
      <c r="B3069" t="s">
        <v>5093</v>
      </c>
      <c r="C3069" t="s">
        <v>20</v>
      </c>
      <c r="D3069">
        <v>4.2</v>
      </c>
      <c r="F3069" t="s">
        <v>79</v>
      </c>
      <c r="I3069" t="s">
        <v>5074</v>
      </c>
      <c r="K3069"/>
      <c r="L3069" t="s">
        <v>5094</v>
      </c>
      <c r="M3069" t="s">
        <v>26</v>
      </c>
      <c r="N3069">
        <v>2</v>
      </c>
      <c r="P3069" t="s">
        <v>27</v>
      </c>
      <c r="Q3069" t="s">
        <v>5095</v>
      </c>
      <c r="S3069" t="s">
        <v>29</v>
      </c>
    </row>
    <row r="3070" spans="1:19" hidden="1" x14ac:dyDescent="0.2">
      <c r="A3070">
        <v>1676</v>
      </c>
      <c r="B3070" t="s">
        <v>5093</v>
      </c>
      <c r="C3070" t="s">
        <v>73</v>
      </c>
      <c r="D3070">
        <v>10.199999999999999</v>
      </c>
      <c r="F3070" t="s">
        <v>79</v>
      </c>
      <c r="I3070" t="s">
        <v>5074</v>
      </c>
      <c r="K3070"/>
      <c r="L3070" t="s">
        <v>5094</v>
      </c>
      <c r="M3070" t="s">
        <v>26</v>
      </c>
      <c r="N3070">
        <v>2</v>
      </c>
      <c r="P3070" t="s">
        <v>27</v>
      </c>
      <c r="Q3070" t="s">
        <v>5095</v>
      </c>
      <c r="S3070" t="s">
        <v>29</v>
      </c>
    </row>
    <row r="3071" spans="1:19" hidden="1" x14ac:dyDescent="0.2">
      <c r="A3071">
        <v>1677</v>
      </c>
      <c r="B3071" t="s">
        <v>5096</v>
      </c>
      <c r="C3071" t="s">
        <v>20</v>
      </c>
      <c r="D3071">
        <v>4.34</v>
      </c>
      <c r="E3071">
        <v>20</v>
      </c>
      <c r="F3071" t="s">
        <v>79</v>
      </c>
      <c r="G3071" t="s">
        <v>55</v>
      </c>
      <c r="H3071" t="s">
        <v>46</v>
      </c>
      <c r="I3071" t="s">
        <v>5097</v>
      </c>
      <c r="K3071"/>
      <c r="L3071" t="s">
        <v>5098</v>
      </c>
      <c r="M3071" t="s">
        <v>26</v>
      </c>
      <c r="N3071">
        <v>2</v>
      </c>
      <c r="P3071" t="s">
        <v>27</v>
      </c>
      <c r="Q3071" t="s">
        <v>5099</v>
      </c>
      <c r="S3071" t="s">
        <v>29</v>
      </c>
    </row>
    <row r="3072" spans="1:19" hidden="1" x14ac:dyDescent="0.2">
      <c r="A3072">
        <v>1677</v>
      </c>
      <c r="B3072" t="s">
        <v>5096</v>
      </c>
      <c r="C3072" t="s">
        <v>73</v>
      </c>
      <c r="D3072">
        <v>11.48</v>
      </c>
      <c r="E3072">
        <v>20</v>
      </c>
      <c r="F3072" t="s">
        <v>79</v>
      </c>
      <c r="G3072" t="s">
        <v>55</v>
      </c>
      <c r="H3072" t="s">
        <v>46</v>
      </c>
      <c r="I3072" t="s">
        <v>5097</v>
      </c>
      <c r="K3072"/>
      <c r="L3072" t="s">
        <v>5098</v>
      </c>
      <c r="M3072" t="s">
        <v>26</v>
      </c>
      <c r="N3072">
        <v>2</v>
      </c>
      <c r="P3072" t="s">
        <v>27</v>
      </c>
      <c r="Q3072" t="s">
        <v>5099</v>
      </c>
      <c r="S3072" t="s">
        <v>29</v>
      </c>
    </row>
    <row r="3073" spans="1:19" hidden="1" x14ac:dyDescent="0.2">
      <c r="A3073">
        <v>1678</v>
      </c>
      <c r="B3073" t="s">
        <v>5100</v>
      </c>
      <c r="C3073" t="s">
        <v>20</v>
      </c>
      <c r="D3073">
        <v>1.28</v>
      </c>
      <c r="E3073">
        <v>20</v>
      </c>
      <c r="F3073" t="s">
        <v>79</v>
      </c>
      <c r="G3073" t="s">
        <v>55</v>
      </c>
      <c r="H3073" t="s">
        <v>23</v>
      </c>
      <c r="I3073" t="s">
        <v>5097</v>
      </c>
      <c r="K3073"/>
      <c r="L3073" t="s">
        <v>5101</v>
      </c>
      <c r="M3073" t="s">
        <v>26</v>
      </c>
      <c r="N3073">
        <v>2</v>
      </c>
      <c r="P3073" t="s">
        <v>27</v>
      </c>
      <c r="Q3073" t="s">
        <v>5102</v>
      </c>
      <c r="S3073" t="s">
        <v>29</v>
      </c>
    </row>
    <row r="3074" spans="1:19" hidden="1" x14ac:dyDescent="0.2">
      <c r="A3074">
        <v>1678</v>
      </c>
      <c r="B3074" t="s">
        <v>5100</v>
      </c>
      <c r="C3074" t="s">
        <v>73</v>
      </c>
      <c r="D3074">
        <v>3.54</v>
      </c>
      <c r="E3074">
        <v>20</v>
      </c>
      <c r="F3074" t="s">
        <v>79</v>
      </c>
      <c r="G3074" t="s">
        <v>55</v>
      </c>
      <c r="H3074" t="s">
        <v>46</v>
      </c>
      <c r="I3074" t="s">
        <v>5097</v>
      </c>
      <c r="K3074"/>
      <c r="L3074" t="s">
        <v>5101</v>
      </c>
      <c r="M3074" t="s">
        <v>26</v>
      </c>
      <c r="N3074">
        <v>2</v>
      </c>
      <c r="P3074" t="s">
        <v>27</v>
      </c>
      <c r="Q3074" t="s">
        <v>5102</v>
      </c>
      <c r="S3074" t="s">
        <v>29</v>
      </c>
    </row>
    <row r="3075" spans="1:19" hidden="1" x14ac:dyDescent="0.2">
      <c r="A3075">
        <v>1678</v>
      </c>
      <c r="B3075" t="s">
        <v>5100</v>
      </c>
      <c r="C3075" t="s">
        <v>77</v>
      </c>
      <c r="D3075">
        <v>9.89</v>
      </c>
      <c r="E3075">
        <v>20</v>
      </c>
      <c r="F3075" t="s">
        <v>79</v>
      </c>
      <c r="G3075" t="s">
        <v>55</v>
      </c>
      <c r="H3075" t="s">
        <v>46</v>
      </c>
      <c r="I3075" t="s">
        <v>5097</v>
      </c>
      <c r="K3075"/>
      <c r="L3075" t="s">
        <v>5101</v>
      </c>
      <c r="M3075" t="s">
        <v>26</v>
      </c>
      <c r="N3075">
        <v>2</v>
      </c>
      <c r="P3075" t="s">
        <v>27</v>
      </c>
      <c r="Q3075" t="s">
        <v>5102</v>
      </c>
      <c r="S3075" t="s">
        <v>29</v>
      </c>
    </row>
    <row r="3076" spans="1:19" hidden="1" x14ac:dyDescent="0.2">
      <c r="A3076">
        <v>1679</v>
      </c>
      <c r="B3076" t="s">
        <v>5103</v>
      </c>
      <c r="C3076" t="s">
        <v>20</v>
      </c>
      <c r="D3076">
        <v>6.47</v>
      </c>
      <c r="E3076">
        <v>20</v>
      </c>
      <c r="F3076" t="s">
        <v>4558</v>
      </c>
      <c r="G3076" t="s">
        <v>55</v>
      </c>
      <c r="H3076" t="s">
        <v>46</v>
      </c>
      <c r="I3076" t="s">
        <v>2880</v>
      </c>
      <c r="K3076"/>
      <c r="L3076" t="s">
        <v>5104</v>
      </c>
      <c r="M3076" t="s">
        <v>26</v>
      </c>
      <c r="N3076">
        <v>2</v>
      </c>
      <c r="P3076" t="s">
        <v>27</v>
      </c>
      <c r="Q3076" t="s">
        <v>5105</v>
      </c>
      <c r="S3076" t="s">
        <v>29</v>
      </c>
    </row>
    <row r="3077" spans="1:19" hidden="1" x14ac:dyDescent="0.2">
      <c r="A3077">
        <v>1679</v>
      </c>
      <c r="B3077" t="s">
        <v>5103</v>
      </c>
      <c r="C3077" t="s">
        <v>73</v>
      </c>
      <c r="D3077">
        <v>11.98</v>
      </c>
      <c r="E3077">
        <v>20</v>
      </c>
      <c r="F3077" t="s">
        <v>2201</v>
      </c>
      <c r="G3077" t="s">
        <v>75</v>
      </c>
      <c r="H3077" t="s">
        <v>23</v>
      </c>
      <c r="I3077" t="s">
        <v>2880</v>
      </c>
      <c r="K3077"/>
      <c r="L3077" t="s">
        <v>5104</v>
      </c>
      <c r="M3077" t="s">
        <v>26</v>
      </c>
      <c r="N3077">
        <v>2</v>
      </c>
      <c r="P3077" t="s">
        <v>27</v>
      </c>
      <c r="Q3077" t="s">
        <v>5105</v>
      </c>
      <c r="S3077" t="s">
        <v>29</v>
      </c>
    </row>
    <row r="3078" spans="1:19" hidden="1" x14ac:dyDescent="0.2">
      <c r="A3078">
        <v>1680</v>
      </c>
      <c r="B3078" t="s">
        <v>5106</v>
      </c>
      <c r="C3078" t="s">
        <v>20</v>
      </c>
      <c r="D3078">
        <v>3.58</v>
      </c>
      <c r="E3078">
        <v>20</v>
      </c>
      <c r="F3078" t="s">
        <v>79</v>
      </c>
      <c r="G3078" t="s">
        <v>55</v>
      </c>
      <c r="H3078" t="s">
        <v>46</v>
      </c>
      <c r="I3078" t="s">
        <v>4807</v>
      </c>
      <c r="K3078"/>
      <c r="L3078" t="s">
        <v>5107</v>
      </c>
      <c r="M3078" t="s">
        <v>26</v>
      </c>
      <c r="N3078">
        <v>2</v>
      </c>
      <c r="P3078" t="s">
        <v>27</v>
      </c>
      <c r="Q3078" t="s">
        <v>5108</v>
      </c>
      <c r="S3078" t="s">
        <v>29</v>
      </c>
    </row>
    <row r="3079" spans="1:19" hidden="1" x14ac:dyDescent="0.2">
      <c r="A3079">
        <v>1680</v>
      </c>
      <c r="B3079" t="s">
        <v>5106</v>
      </c>
      <c r="C3079" t="s">
        <v>73</v>
      </c>
      <c r="D3079">
        <v>11.1</v>
      </c>
      <c r="E3079">
        <v>20</v>
      </c>
      <c r="F3079" t="s">
        <v>79</v>
      </c>
      <c r="G3079" t="s">
        <v>55</v>
      </c>
      <c r="H3079" t="s">
        <v>46</v>
      </c>
      <c r="I3079" t="s">
        <v>4807</v>
      </c>
      <c r="K3079"/>
      <c r="L3079" t="s">
        <v>5107</v>
      </c>
      <c r="M3079" t="s">
        <v>26</v>
      </c>
      <c r="N3079">
        <v>2</v>
      </c>
      <c r="P3079" t="s">
        <v>27</v>
      </c>
      <c r="Q3079" t="s">
        <v>5108</v>
      </c>
      <c r="S3079" t="s">
        <v>29</v>
      </c>
    </row>
    <row r="3080" spans="1:19" hidden="1" x14ac:dyDescent="0.2">
      <c r="A3080">
        <v>1681</v>
      </c>
      <c r="B3080" t="s">
        <v>5109</v>
      </c>
      <c r="C3080" t="s">
        <v>20</v>
      </c>
      <c r="D3080">
        <v>5.42</v>
      </c>
      <c r="E3080">
        <v>20</v>
      </c>
      <c r="F3080" t="s">
        <v>4914</v>
      </c>
      <c r="G3080" t="s">
        <v>55</v>
      </c>
      <c r="H3080" t="s">
        <v>46</v>
      </c>
      <c r="I3080" t="s">
        <v>4807</v>
      </c>
      <c r="K3080"/>
      <c r="L3080" t="s">
        <v>5110</v>
      </c>
      <c r="M3080" t="s">
        <v>26</v>
      </c>
      <c r="N3080">
        <v>2</v>
      </c>
      <c r="P3080" t="s">
        <v>27</v>
      </c>
      <c r="Q3080" t="s">
        <v>5111</v>
      </c>
      <c r="S3080" t="s">
        <v>29</v>
      </c>
    </row>
    <row r="3081" spans="1:19" hidden="1" x14ac:dyDescent="0.2">
      <c r="A3081">
        <v>1681</v>
      </c>
      <c r="B3081" t="s">
        <v>5109</v>
      </c>
      <c r="C3081" t="s">
        <v>73</v>
      </c>
      <c r="D3081">
        <v>10.66</v>
      </c>
      <c r="E3081">
        <v>20</v>
      </c>
      <c r="F3081" t="s">
        <v>4914</v>
      </c>
      <c r="G3081" t="s">
        <v>55</v>
      </c>
      <c r="H3081" t="s">
        <v>46</v>
      </c>
      <c r="I3081" t="s">
        <v>4807</v>
      </c>
      <c r="K3081"/>
      <c r="L3081" t="s">
        <v>5110</v>
      </c>
      <c r="M3081" t="s">
        <v>26</v>
      </c>
      <c r="N3081">
        <v>2</v>
      </c>
      <c r="P3081" t="s">
        <v>27</v>
      </c>
      <c r="Q3081" t="s">
        <v>5111</v>
      </c>
      <c r="S3081" t="s">
        <v>29</v>
      </c>
    </row>
    <row r="3082" spans="1:19" hidden="1" x14ac:dyDescent="0.2">
      <c r="A3082">
        <v>1682</v>
      </c>
      <c r="B3082" t="s">
        <v>5112</v>
      </c>
      <c r="C3082" t="s">
        <v>20</v>
      </c>
      <c r="D3082">
        <v>2.93</v>
      </c>
      <c r="E3082">
        <v>20</v>
      </c>
      <c r="F3082" t="s">
        <v>79</v>
      </c>
      <c r="G3082" t="s">
        <v>55</v>
      </c>
      <c r="H3082" t="s">
        <v>46</v>
      </c>
      <c r="I3082" t="s">
        <v>5097</v>
      </c>
      <c r="K3082"/>
      <c r="L3082" t="s">
        <v>5113</v>
      </c>
      <c r="M3082" t="s">
        <v>26</v>
      </c>
      <c r="N3082">
        <v>2</v>
      </c>
      <c r="P3082" t="s">
        <v>27</v>
      </c>
      <c r="Q3082" t="s">
        <v>5114</v>
      </c>
      <c r="S3082" t="s">
        <v>29</v>
      </c>
    </row>
    <row r="3083" spans="1:19" hidden="1" x14ac:dyDescent="0.2">
      <c r="A3083">
        <v>1682</v>
      </c>
      <c r="B3083" t="s">
        <v>5112</v>
      </c>
      <c r="C3083" t="s">
        <v>73</v>
      </c>
      <c r="D3083">
        <v>10.42</v>
      </c>
      <c r="E3083">
        <v>20</v>
      </c>
      <c r="F3083" t="s">
        <v>79</v>
      </c>
      <c r="G3083" t="s">
        <v>55</v>
      </c>
      <c r="H3083" t="s">
        <v>46</v>
      </c>
      <c r="I3083" t="s">
        <v>5097</v>
      </c>
      <c r="K3083"/>
      <c r="L3083" t="s">
        <v>5113</v>
      </c>
      <c r="M3083" t="s">
        <v>26</v>
      </c>
      <c r="N3083">
        <v>2</v>
      </c>
      <c r="P3083" t="s">
        <v>27</v>
      </c>
      <c r="Q3083" t="s">
        <v>5114</v>
      </c>
      <c r="S3083" t="s">
        <v>29</v>
      </c>
    </row>
    <row r="3084" spans="1:19" hidden="1" x14ac:dyDescent="0.2">
      <c r="A3084">
        <v>1683</v>
      </c>
      <c r="B3084" t="s">
        <v>5115</v>
      </c>
      <c r="C3084" t="s">
        <v>20</v>
      </c>
      <c r="D3084">
        <v>7.7</v>
      </c>
      <c r="E3084">
        <v>25</v>
      </c>
      <c r="F3084" t="s">
        <v>506</v>
      </c>
      <c r="G3084" t="s">
        <v>55</v>
      </c>
      <c r="H3084" t="s">
        <v>23</v>
      </c>
      <c r="I3084" t="s">
        <v>415</v>
      </c>
      <c r="K3084"/>
      <c r="L3084" t="s">
        <v>5116</v>
      </c>
      <c r="M3084" t="s">
        <v>26</v>
      </c>
      <c r="N3084">
        <v>2</v>
      </c>
      <c r="P3084" t="s">
        <v>27</v>
      </c>
      <c r="Q3084" t="s">
        <v>5117</v>
      </c>
      <c r="S3084" t="s">
        <v>29</v>
      </c>
    </row>
    <row r="3085" spans="1:19" hidden="1" x14ac:dyDescent="0.2">
      <c r="A3085">
        <v>1683</v>
      </c>
      <c r="B3085" t="s">
        <v>5115</v>
      </c>
      <c r="C3085" t="s">
        <v>20</v>
      </c>
      <c r="D3085">
        <v>7.6</v>
      </c>
      <c r="E3085">
        <v>25</v>
      </c>
      <c r="F3085" t="s">
        <v>4803</v>
      </c>
      <c r="G3085" t="s">
        <v>31</v>
      </c>
      <c r="H3085" t="s">
        <v>23</v>
      </c>
      <c r="I3085" t="s">
        <v>415</v>
      </c>
      <c r="K3085"/>
      <c r="L3085" t="s">
        <v>5116</v>
      </c>
      <c r="M3085" t="s">
        <v>26</v>
      </c>
      <c r="N3085">
        <v>2</v>
      </c>
      <c r="P3085" t="s">
        <v>27</v>
      </c>
      <c r="Q3085" t="s">
        <v>5117</v>
      </c>
      <c r="S3085" t="s">
        <v>29</v>
      </c>
    </row>
    <row r="3086" spans="1:19" hidden="1" x14ac:dyDescent="0.2">
      <c r="A3086">
        <v>1684</v>
      </c>
      <c r="B3086" t="s">
        <v>5118</v>
      </c>
      <c r="C3086" t="s">
        <v>20</v>
      </c>
      <c r="D3086">
        <v>5.9</v>
      </c>
      <c r="E3086">
        <v>20</v>
      </c>
      <c r="F3086" t="s">
        <v>79</v>
      </c>
      <c r="G3086" t="s">
        <v>55</v>
      </c>
      <c r="H3086" t="s">
        <v>46</v>
      </c>
      <c r="I3086" t="s">
        <v>4530</v>
      </c>
      <c r="K3086"/>
      <c r="L3086" t="s">
        <v>5119</v>
      </c>
      <c r="M3086" t="s">
        <v>26</v>
      </c>
      <c r="N3086">
        <v>2</v>
      </c>
      <c r="P3086" t="s">
        <v>27</v>
      </c>
      <c r="Q3086" t="s">
        <v>5120</v>
      </c>
      <c r="S3086" t="s">
        <v>29</v>
      </c>
    </row>
    <row r="3087" spans="1:19" hidden="1" x14ac:dyDescent="0.2">
      <c r="A3087">
        <v>1685</v>
      </c>
      <c r="B3087" t="s">
        <v>5121</v>
      </c>
      <c r="C3087" t="s">
        <v>20</v>
      </c>
      <c r="D3087">
        <v>5.44</v>
      </c>
      <c r="E3087">
        <v>20</v>
      </c>
      <c r="F3087" t="s">
        <v>410</v>
      </c>
      <c r="G3087" t="s">
        <v>55</v>
      </c>
      <c r="H3087" t="s">
        <v>46</v>
      </c>
      <c r="I3087" t="s">
        <v>4807</v>
      </c>
      <c r="K3087"/>
      <c r="L3087" t="s">
        <v>5122</v>
      </c>
      <c r="M3087" t="s">
        <v>26</v>
      </c>
      <c r="N3087">
        <v>2</v>
      </c>
      <c r="P3087" t="s">
        <v>27</v>
      </c>
      <c r="Q3087" t="s">
        <v>5123</v>
      </c>
      <c r="S3087" t="s">
        <v>29</v>
      </c>
    </row>
    <row r="3088" spans="1:19" hidden="1" x14ac:dyDescent="0.2">
      <c r="A3088">
        <v>1686</v>
      </c>
      <c r="B3088" t="s">
        <v>5124</v>
      </c>
      <c r="C3088" t="s">
        <v>20</v>
      </c>
      <c r="D3088">
        <v>5.03</v>
      </c>
      <c r="E3088">
        <v>20</v>
      </c>
      <c r="F3088" t="s">
        <v>410</v>
      </c>
      <c r="G3088" t="s">
        <v>55</v>
      </c>
      <c r="H3088" t="s">
        <v>46</v>
      </c>
      <c r="I3088" t="s">
        <v>4807</v>
      </c>
      <c r="K3088"/>
      <c r="L3088" t="s">
        <v>5125</v>
      </c>
      <c r="M3088" t="s">
        <v>26</v>
      </c>
      <c r="N3088">
        <v>2</v>
      </c>
      <c r="P3088" t="s">
        <v>27</v>
      </c>
      <c r="Q3088" t="s">
        <v>5126</v>
      </c>
      <c r="S3088" t="s">
        <v>29</v>
      </c>
    </row>
    <row r="3089" spans="1:19" hidden="1" x14ac:dyDescent="0.2">
      <c r="A3089">
        <v>1687</v>
      </c>
      <c r="B3089" t="s">
        <v>5127</v>
      </c>
      <c r="C3089" t="s">
        <v>20</v>
      </c>
      <c r="D3089">
        <v>1.5</v>
      </c>
      <c r="E3089" t="s">
        <v>363</v>
      </c>
      <c r="F3089" t="s">
        <v>4832</v>
      </c>
      <c r="G3089" t="s">
        <v>240</v>
      </c>
      <c r="H3089" t="s">
        <v>23</v>
      </c>
      <c r="I3089" t="s">
        <v>5020</v>
      </c>
      <c r="K3089"/>
      <c r="L3089" t="s">
        <v>5128</v>
      </c>
      <c r="M3089" t="s">
        <v>26</v>
      </c>
      <c r="N3089">
        <v>2</v>
      </c>
      <c r="P3089" t="s">
        <v>27</v>
      </c>
      <c r="Q3089" t="s">
        <v>5129</v>
      </c>
      <c r="S3089" t="s">
        <v>29</v>
      </c>
    </row>
    <row r="3090" spans="1:19" hidden="1" x14ac:dyDescent="0.2">
      <c r="A3090">
        <v>1687</v>
      </c>
      <c r="B3090" t="s">
        <v>5127</v>
      </c>
      <c r="C3090" t="s">
        <v>73</v>
      </c>
      <c r="D3090">
        <v>7.8</v>
      </c>
      <c r="E3090" t="s">
        <v>363</v>
      </c>
      <c r="F3090" t="s">
        <v>4832</v>
      </c>
      <c r="G3090" t="s">
        <v>240</v>
      </c>
      <c r="H3090" t="s">
        <v>23</v>
      </c>
      <c r="I3090" t="s">
        <v>5020</v>
      </c>
      <c r="K3090"/>
      <c r="L3090" t="s">
        <v>5128</v>
      </c>
      <c r="M3090" t="s">
        <v>26</v>
      </c>
      <c r="N3090">
        <v>2</v>
      </c>
      <c r="P3090" t="s">
        <v>27</v>
      </c>
      <c r="Q3090" t="s">
        <v>5129</v>
      </c>
      <c r="S3090" t="s">
        <v>29</v>
      </c>
    </row>
    <row r="3091" spans="1:19" hidden="1" x14ac:dyDescent="0.2">
      <c r="A3091">
        <v>1688</v>
      </c>
      <c r="B3091" t="s">
        <v>5130</v>
      </c>
      <c r="C3091" t="s">
        <v>20</v>
      </c>
      <c r="D3091">
        <v>0.9</v>
      </c>
      <c r="E3091" t="s">
        <v>363</v>
      </c>
      <c r="F3091" t="s">
        <v>2322</v>
      </c>
      <c r="G3091" t="s">
        <v>31</v>
      </c>
      <c r="H3091" t="s">
        <v>23</v>
      </c>
      <c r="I3091" t="s">
        <v>5131</v>
      </c>
      <c r="K3091"/>
      <c r="L3091" t="s">
        <v>5132</v>
      </c>
      <c r="M3091" t="s">
        <v>26</v>
      </c>
      <c r="N3091">
        <v>2</v>
      </c>
      <c r="P3091" t="s">
        <v>27</v>
      </c>
      <c r="Q3091" t="s">
        <v>5133</v>
      </c>
      <c r="S3091" t="s">
        <v>29</v>
      </c>
    </row>
    <row r="3092" spans="1:19" hidden="1" x14ac:dyDescent="0.2">
      <c r="A3092">
        <v>1689</v>
      </c>
      <c r="B3092" t="s">
        <v>5134</v>
      </c>
      <c r="C3092" t="s">
        <v>20</v>
      </c>
      <c r="D3092">
        <v>2</v>
      </c>
      <c r="E3092" t="s">
        <v>363</v>
      </c>
      <c r="F3092" t="s">
        <v>4935</v>
      </c>
      <c r="G3092" t="s">
        <v>55</v>
      </c>
      <c r="H3092" t="s">
        <v>23</v>
      </c>
      <c r="I3092" t="s">
        <v>4936</v>
      </c>
      <c r="K3092"/>
      <c r="L3092" t="s">
        <v>5135</v>
      </c>
      <c r="M3092" t="s">
        <v>26</v>
      </c>
      <c r="N3092">
        <v>2</v>
      </c>
      <c r="P3092" t="s">
        <v>27</v>
      </c>
      <c r="Q3092" t="s">
        <v>5136</v>
      </c>
      <c r="S3092" t="s">
        <v>29</v>
      </c>
    </row>
    <row r="3093" spans="1:19" hidden="1" x14ac:dyDescent="0.2">
      <c r="A3093">
        <v>1690</v>
      </c>
      <c r="B3093" t="s">
        <v>5137</v>
      </c>
      <c r="C3093" t="s">
        <v>73</v>
      </c>
      <c r="D3093">
        <v>9.7100000000000009</v>
      </c>
      <c r="E3093">
        <v>25</v>
      </c>
      <c r="F3093" t="s">
        <v>5138</v>
      </c>
      <c r="G3093" t="s">
        <v>22</v>
      </c>
      <c r="H3093" t="s">
        <v>46</v>
      </c>
      <c r="I3093" t="s">
        <v>4894</v>
      </c>
      <c r="K3093"/>
      <c r="L3093" t="s">
        <v>5139</v>
      </c>
      <c r="M3093" t="s">
        <v>26</v>
      </c>
      <c r="N3093">
        <v>2</v>
      </c>
      <c r="P3093" t="s">
        <v>27</v>
      </c>
      <c r="Q3093" t="s">
        <v>5140</v>
      </c>
      <c r="S3093" t="s">
        <v>29</v>
      </c>
    </row>
    <row r="3094" spans="1:19" hidden="1" x14ac:dyDescent="0.2">
      <c r="A3094">
        <v>1690</v>
      </c>
      <c r="B3094" t="s">
        <v>5137</v>
      </c>
      <c r="C3094" t="s">
        <v>20</v>
      </c>
      <c r="D3094">
        <v>-3.4</v>
      </c>
      <c r="E3094" t="s">
        <v>3075</v>
      </c>
      <c r="F3094" t="s">
        <v>3110</v>
      </c>
      <c r="G3094" t="s">
        <v>75</v>
      </c>
      <c r="H3094" t="s">
        <v>23</v>
      </c>
      <c r="I3094" t="s">
        <v>4979</v>
      </c>
      <c r="K3094"/>
      <c r="L3094" t="s">
        <v>5139</v>
      </c>
      <c r="M3094" t="s">
        <v>26</v>
      </c>
      <c r="N3094">
        <v>2</v>
      </c>
      <c r="P3094" t="s">
        <v>27</v>
      </c>
      <c r="Q3094" t="s">
        <v>5140</v>
      </c>
      <c r="S3094" t="s">
        <v>29</v>
      </c>
    </row>
    <row r="3095" spans="1:19" hidden="1" x14ac:dyDescent="0.2">
      <c r="A3095">
        <v>1690</v>
      </c>
      <c r="B3095" t="s">
        <v>5137</v>
      </c>
      <c r="C3095" t="s">
        <v>73</v>
      </c>
      <c r="D3095">
        <v>9.75</v>
      </c>
      <c r="E3095" t="s">
        <v>363</v>
      </c>
      <c r="F3095" t="s">
        <v>5138</v>
      </c>
      <c r="G3095" t="s">
        <v>31</v>
      </c>
      <c r="H3095" t="s">
        <v>23</v>
      </c>
      <c r="I3095" t="s">
        <v>4898</v>
      </c>
      <c r="K3095"/>
      <c r="L3095" t="s">
        <v>5139</v>
      </c>
      <c r="M3095" t="s">
        <v>26</v>
      </c>
      <c r="N3095">
        <v>2</v>
      </c>
      <c r="P3095" t="s">
        <v>27</v>
      </c>
      <c r="Q3095" t="s">
        <v>5140</v>
      </c>
      <c r="S3095" t="s">
        <v>29</v>
      </c>
    </row>
    <row r="3096" spans="1:19" hidden="1" x14ac:dyDescent="0.2">
      <c r="A3096">
        <v>1691</v>
      </c>
      <c r="B3096" t="s">
        <v>5141</v>
      </c>
      <c r="C3096" t="s">
        <v>20</v>
      </c>
      <c r="D3096" t="s">
        <v>5142</v>
      </c>
      <c r="E3096">
        <v>20</v>
      </c>
      <c r="F3096" t="s">
        <v>5143</v>
      </c>
      <c r="G3096" t="s">
        <v>55</v>
      </c>
      <c r="H3096" t="s">
        <v>23</v>
      </c>
      <c r="I3096" t="s">
        <v>2880</v>
      </c>
      <c r="K3096"/>
      <c r="L3096" t="s">
        <v>5144</v>
      </c>
      <c r="M3096" t="s">
        <v>26</v>
      </c>
      <c r="N3096">
        <v>2</v>
      </c>
      <c r="P3096" t="s">
        <v>27</v>
      </c>
      <c r="Q3096" t="s">
        <v>5145</v>
      </c>
      <c r="S3096" t="s">
        <v>29</v>
      </c>
    </row>
    <row r="3097" spans="1:19" hidden="1" x14ac:dyDescent="0.2">
      <c r="A3097">
        <v>1692</v>
      </c>
      <c r="B3097" t="s">
        <v>5146</v>
      </c>
      <c r="C3097" t="s">
        <v>20</v>
      </c>
      <c r="D3097">
        <v>10.71</v>
      </c>
      <c r="E3097">
        <v>20</v>
      </c>
      <c r="F3097" t="s">
        <v>5147</v>
      </c>
      <c r="G3097" t="s">
        <v>55</v>
      </c>
      <c r="H3097" t="s">
        <v>23</v>
      </c>
      <c r="I3097" t="s">
        <v>5148</v>
      </c>
      <c r="K3097"/>
      <c r="L3097" t="s">
        <v>5149</v>
      </c>
      <c r="M3097" t="s">
        <v>26</v>
      </c>
      <c r="N3097">
        <v>2</v>
      </c>
      <c r="P3097" t="s">
        <v>27</v>
      </c>
      <c r="Q3097" t="s">
        <v>5150</v>
      </c>
      <c r="S3097" t="s">
        <v>29</v>
      </c>
    </row>
    <row r="3098" spans="1:19" hidden="1" x14ac:dyDescent="0.2">
      <c r="A3098">
        <v>1693</v>
      </c>
      <c r="B3098" t="s">
        <v>5151</v>
      </c>
      <c r="C3098" t="s">
        <v>20</v>
      </c>
      <c r="D3098">
        <v>12.18</v>
      </c>
      <c r="E3098">
        <v>20</v>
      </c>
      <c r="F3098" t="s">
        <v>5147</v>
      </c>
      <c r="G3098" t="s">
        <v>55</v>
      </c>
      <c r="H3098" t="s">
        <v>23</v>
      </c>
      <c r="I3098" t="s">
        <v>5148</v>
      </c>
      <c r="K3098"/>
      <c r="L3098" t="s">
        <v>5152</v>
      </c>
      <c r="M3098" t="s">
        <v>26</v>
      </c>
      <c r="N3098">
        <v>2</v>
      </c>
      <c r="P3098" t="s">
        <v>27</v>
      </c>
      <c r="Q3098" t="s">
        <v>5153</v>
      </c>
      <c r="S3098" t="s">
        <v>29</v>
      </c>
    </row>
    <row r="3099" spans="1:19" hidden="1" x14ac:dyDescent="0.2">
      <c r="A3099">
        <v>1694</v>
      </c>
      <c r="B3099" t="s">
        <v>5154</v>
      </c>
      <c r="C3099" t="s">
        <v>20</v>
      </c>
      <c r="D3099">
        <v>14</v>
      </c>
      <c r="E3099">
        <v>20</v>
      </c>
      <c r="F3099" t="s">
        <v>2048</v>
      </c>
      <c r="G3099" t="s">
        <v>4302</v>
      </c>
      <c r="H3099" t="s">
        <v>23</v>
      </c>
      <c r="I3099" t="s">
        <v>4807</v>
      </c>
      <c r="K3099"/>
      <c r="L3099" t="s">
        <v>5155</v>
      </c>
      <c r="M3099" t="s">
        <v>26</v>
      </c>
      <c r="N3099">
        <v>2</v>
      </c>
      <c r="P3099" t="s">
        <v>27</v>
      </c>
      <c r="Q3099" t="s">
        <v>5156</v>
      </c>
      <c r="S3099" t="s">
        <v>29</v>
      </c>
    </row>
    <row r="3100" spans="1:19" hidden="1" x14ac:dyDescent="0.2">
      <c r="A3100">
        <v>1695</v>
      </c>
      <c r="B3100" t="s">
        <v>5157</v>
      </c>
      <c r="C3100" t="s">
        <v>20</v>
      </c>
      <c r="D3100">
        <v>12.43</v>
      </c>
      <c r="E3100">
        <v>20</v>
      </c>
      <c r="F3100" t="s">
        <v>209</v>
      </c>
      <c r="G3100" t="s">
        <v>55</v>
      </c>
      <c r="H3100" t="s">
        <v>23</v>
      </c>
      <c r="I3100" t="s">
        <v>4807</v>
      </c>
      <c r="K3100"/>
      <c r="L3100" t="s">
        <v>5158</v>
      </c>
      <c r="M3100" t="s">
        <v>26</v>
      </c>
      <c r="N3100">
        <v>2</v>
      </c>
      <c r="P3100" t="s">
        <v>27</v>
      </c>
      <c r="Q3100" t="s">
        <v>5159</v>
      </c>
      <c r="S3100" t="s">
        <v>29</v>
      </c>
    </row>
    <row r="3101" spans="1:19" hidden="1" x14ac:dyDescent="0.2">
      <c r="A3101">
        <v>1696</v>
      </c>
      <c r="B3101" t="s">
        <v>5160</v>
      </c>
      <c r="C3101" t="s">
        <v>20</v>
      </c>
      <c r="D3101">
        <v>11.52</v>
      </c>
      <c r="E3101">
        <v>20</v>
      </c>
      <c r="G3101" t="s">
        <v>31</v>
      </c>
      <c r="H3101" t="s">
        <v>46</v>
      </c>
      <c r="I3101" t="s">
        <v>4779</v>
      </c>
      <c r="K3101"/>
      <c r="L3101" t="s">
        <v>5161</v>
      </c>
      <c r="M3101" t="s">
        <v>26</v>
      </c>
      <c r="N3101">
        <v>2</v>
      </c>
      <c r="P3101" t="s">
        <v>27</v>
      </c>
      <c r="Q3101" t="s">
        <v>5162</v>
      </c>
      <c r="S3101" t="s">
        <v>29</v>
      </c>
    </row>
    <row r="3102" spans="1:19" hidden="1" x14ac:dyDescent="0.2">
      <c r="A3102">
        <v>1697</v>
      </c>
      <c r="B3102" t="s">
        <v>5163</v>
      </c>
      <c r="C3102" t="s">
        <v>20</v>
      </c>
      <c r="D3102">
        <v>0.65</v>
      </c>
      <c r="E3102" t="s">
        <v>3075</v>
      </c>
      <c r="F3102" t="s">
        <v>3110</v>
      </c>
      <c r="G3102" t="s">
        <v>75</v>
      </c>
      <c r="H3102" t="s">
        <v>23</v>
      </c>
      <c r="I3102" t="s">
        <v>4979</v>
      </c>
      <c r="K3102"/>
      <c r="L3102" t="s">
        <v>5164</v>
      </c>
      <c r="M3102" t="s">
        <v>26</v>
      </c>
      <c r="N3102">
        <v>2</v>
      </c>
      <c r="P3102" t="s">
        <v>27</v>
      </c>
      <c r="Q3102" t="s">
        <v>5165</v>
      </c>
      <c r="S3102" t="s">
        <v>29</v>
      </c>
    </row>
    <row r="3103" spans="1:19" hidden="1" x14ac:dyDescent="0.2">
      <c r="A3103">
        <v>1698</v>
      </c>
      <c r="B3103" t="s">
        <v>5166</v>
      </c>
      <c r="C3103" t="s">
        <v>20</v>
      </c>
      <c r="D3103">
        <v>4.47</v>
      </c>
      <c r="F3103" t="s">
        <v>615</v>
      </c>
      <c r="H3103" t="s">
        <v>23</v>
      </c>
      <c r="I3103" t="s">
        <v>4857</v>
      </c>
      <c r="K3103"/>
      <c r="L3103" t="s">
        <v>5167</v>
      </c>
      <c r="M3103" t="s">
        <v>26</v>
      </c>
      <c r="N3103">
        <v>2</v>
      </c>
      <c r="P3103" t="s">
        <v>27</v>
      </c>
      <c r="Q3103" t="s">
        <v>5168</v>
      </c>
      <c r="S3103" t="s">
        <v>29</v>
      </c>
    </row>
    <row r="3104" spans="1:19" hidden="1" x14ac:dyDescent="0.2">
      <c r="A3104">
        <v>1699</v>
      </c>
      <c r="B3104" t="s">
        <v>5169</v>
      </c>
      <c r="C3104" t="s">
        <v>20</v>
      </c>
      <c r="D3104" t="s">
        <v>570</v>
      </c>
      <c r="E3104">
        <v>20</v>
      </c>
      <c r="G3104" t="s">
        <v>55</v>
      </c>
      <c r="H3104" t="s">
        <v>23</v>
      </c>
      <c r="I3104" t="s">
        <v>3758</v>
      </c>
      <c r="K3104"/>
      <c r="L3104" t="s">
        <v>5170</v>
      </c>
      <c r="M3104" t="s">
        <v>26</v>
      </c>
      <c r="N3104">
        <v>2</v>
      </c>
      <c r="P3104" t="s">
        <v>27</v>
      </c>
      <c r="Q3104" t="s">
        <v>5171</v>
      </c>
      <c r="S3104" t="s">
        <v>29</v>
      </c>
    </row>
    <row r="3105" spans="1:19" hidden="1" x14ac:dyDescent="0.2">
      <c r="A3105">
        <v>1700</v>
      </c>
      <c r="B3105" t="s">
        <v>5172</v>
      </c>
      <c r="C3105" t="s">
        <v>20</v>
      </c>
      <c r="D3105">
        <v>2.4500000000000002</v>
      </c>
      <c r="E3105">
        <v>20</v>
      </c>
      <c r="F3105" t="s">
        <v>424</v>
      </c>
      <c r="G3105" t="s">
        <v>55</v>
      </c>
      <c r="H3105" t="s">
        <v>46</v>
      </c>
      <c r="I3105" t="s">
        <v>3404</v>
      </c>
      <c r="K3105"/>
      <c r="L3105" t="s">
        <v>5173</v>
      </c>
      <c r="M3105" t="s">
        <v>26</v>
      </c>
      <c r="N3105">
        <v>2</v>
      </c>
      <c r="P3105" t="s">
        <v>27</v>
      </c>
      <c r="Q3105" t="s">
        <v>5174</v>
      </c>
      <c r="S3105" t="s">
        <v>29</v>
      </c>
    </row>
    <row r="3106" spans="1:19" hidden="1" x14ac:dyDescent="0.2">
      <c r="A3106">
        <v>1701</v>
      </c>
      <c r="B3106" t="s">
        <v>5175</v>
      </c>
      <c r="C3106" t="s">
        <v>20</v>
      </c>
      <c r="D3106">
        <v>2.02</v>
      </c>
      <c r="E3106">
        <v>20</v>
      </c>
      <c r="F3106" t="s">
        <v>2201</v>
      </c>
      <c r="G3106" t="s">
        <v>75</v>
      </c>
      <c r="H3106" t="s">
        <v>46</v>
      </c>
      <c r="I3106" t="s">
        <v>5176</v>
      </c>
      <c r="K3106"/>
      <c r="L3106" t="s">
        <v>5177</v>
      </c>
      <c r="M3106" t="s">
        <v>26</v>
      </c>
      <c r="N3106">
        <v>2</v>
      </c>
      <c r="P3106" t="s">
        <v>27</v>
      </c>
      <c r="Q3106" t="s">
        <v>5178</v>
      </c>
      <c r="S3106" t="s">
        <v>29</v>
      </c>
    </row>
    <row r="3107" spans="1:19" hidden="1" x14ac:dyDescent="0.2">
      <c r="A3107">
        <v>1701</v>
      </c>
      <c r="B3107" t="s">
        <v>5175</v>
      </c>
      <c r="C3107" t="s">
        <v>20</v>
      </c>
      <c r="D3107">
        <v>1.8</v>
      </c>
      <c r="E3107">
        <v>20</v>
      </c>
      <c r="F3107" t="s">
        <v>5179</v>
      </c>
      <c r="G3107" t="s">
        <v>55</v>
      </c>
      <c r="H3107" t="s">
        <v>23</v>
      </c>
      <c r="I3107" t="s">
        <v>3404</v>
      </c>
      <c r="K3107"/>
      <c r="L3107" t="s">
        <v>5177</v>
      </c>
      <c r="M3107" t="s">
        <v>26</v>
      </c>
      <c r="N3107">
        <v>2</v>
      </c>
      <c r="P3107" t="s">
        <v>27</v>
      </c>
      <c r="Q3107" t="s">
        <v>5178</v>
      </c>
      <c r="S3107" t="s">
        <v>29</v>
      </c>
    </row>
    <row r="3108" spans="1:19" hidden="1" x14ac:dyDescent="0.2">
      <c r="A3108">
        <v>1702</v>
      </c>
      <c r="B3108" t="s">
        <v>5180</v>
      </c>
      <c r="C3108" t="s">
        <v>20</v>
      </c>
      <c r="D3108">
        <v>1.79</v>
      </c>
      <c r="E3108">
        <v>20</v>
      </c>
      <c r="F3108" t="s">
        <v>424</v>
      </c>
      <c r="G3108" t="s">
        <v>55</v>
      </c>
      <c r="H3108" t="s">
        <v>46</v>
      </c>
      <c r="I3108" t="s">
        <v>3404</v>
      </c>
      <c r="K3108"/>
      <c r="L3108" t="s">
        <v>5181</v>
      </c>
      <c r="M3108" t="s">
        <v>26</v>
      </c>
      <c r="N3108">
        <v>2</v>
      </c>
      <c r="P3108" t="s">
        <v>27</v>
      </c>
      <c r="Q3108" t="s">
        <v>5182</v>
      </c>
      <c r="S3108" t="s">
        <v>29</v>
      </c>
    </row>
    <row r="3109" spans="1:19" hidden="1" x14ac:dyDescent="0.2">
      <c r="A3109">
        <v>1706</v>
      </c>
      <c r="B3109" t="s">
        <v>5183</v>
      </c>
      <c r="C3109" t="s">
        <v>20</v>
      </c>
      <c r="D3109">
        <v>3.9</v>
      </c>
      <c r="E3109" t="s">
        <v>363</v>
      </c>
      <c r="F3109" t="s">
        <v>4935</v>
      </c>
      <c r="G3109" t="s">
        <v>55</v>
      </c>
      <c r="H3109" t="s">
        <v>23</v>
      </c>
      <c r="I3109" t="s">
        <v>4936</v>
      </c>
      <c r="K3109"/>
      <c r="L3109" t="s">
        <v>5184</v>
      </c>
      <c r="M3109" t="s">
        <v>26</v>
      </c>
      <c r="N3109">
        <v>2</v>
      </c>
      <c r="P3109" t="s">
        <v>27</v>
      </c>
      <c r="Q3109" t="s">
        <v>5185</v>
      </c>
      <c r="S3109" t="s">
        <v>29</v>
      </c>
    </row>
    <row r="3110" spans="1:19" hidden="1" x14ac:dyDescent="0.2">
      <c r="A3110">
        <v>1708</v>
      </c>
      <c r="B3110" t="s">
        <v>5186</v>
      </c>
      <c r="C3110" t="s">
        <v>73</v>
      </c>
      <c r="D3110">
        <v>9.4499999999999993</v>
      </c>
      <c r="E3110">
        <v>25</v>
      </c>
      <c r="G3110" t="s">
        <v>22</v>
      </c>
      <c r="H3110" t="s">
        <v>46</v>
      </c>
      <c r="I3110" t="s">
        <v>4894</v>
      </c>
      <c r="K3110"/>
      <c r="L3110" t="s">
        <v>5187</v>
      </c>
      <c r="M3110" t="s">
        <v>26</v>
      </c>
      <c r="N3110">
        <v>2</v>
      </c>
      <c r="P3110" t="s">
        <v>27</v>
      </c>
      <c r="Q3110" t="s">
        <v>5188</v>
      </c>
      <c r="S3110" t="s">
        <v>29</v>
      </c>
    </row>
    <row r="3111" spans="1:19" hidden="1" x14ac:dyDescent="0.2">
      <c r="A3111">
        <v>1708</v>
      </c>
      <c r="B3111" t="s">
        <v>5186</v>
      </c>
      <c r="C3111" t="s">
        <v>20</v>
      </c>
      <c r="D3111">
        <v>-3.38</v>
      </c>
      <c r="E3111" t="s">
        <v>3075</v>
      </c>
      <c r="F3111" t="s">
        <v>3110</v>
      </c>
      <c r="G3111" t="s">
        <v>75</v>
      </c>
      <c r="H3111" t="s">
        <v>23</v>
      </c>
      <c r="I3111" t="s">
        <v>4979</v>
      </c>
      <c r="K3111"/>
      <c r="L3111" t="s">
        <v>5187</v>
      </c>
      <c r="M3111" t="s">
        <v>26</v>
      </c>
      <c r="N3111">
        <v>2</v>
      </c>
      <c r="P3111" t="s">
        <v>27</v>
      </c>
      <c r="Q3111" t="s">
        <v>5188</v>
      </c>
      <c r="S3111" t="s">
        <v>29</v>
      </c>
    </row>
    <row r="3112" spans="1:19" hidden="1" x14ac:dyDescent="0.2">
      <c r="A3112">
        <v>1708</v>
      </c>
      <c r="B3112" t="s">
        <v>5186</v>
      </c>
      <c r="C3112" t="s">
        <v>73</v>
      </c>
      <c r="D3112">
        <v>9.5</v>
      </c>
      <c r="E3112" t="s">
        <v>363</v>
      </c>
      <c r="F3112" t="s">
        <v>5138</v>
      </c>
      <c r="G3112" t="s">
        <v>31</v>
      </c>
      <c r="H3112" t="s">
        <v>23</v>
      </c>
      <c r="I3112" t="s">
        <v>4898</v>
      </c>
      <c r="K3112"/>
      <c r="L3112" t="s">
        <v>5187</v>
      </c>
      <c r="M3112" t="s">
        <v>26</v>
      </c>
      <c r="N3112">
        <v>2</v>
      </c>
      <c r="P3112" t="s">
        <v>27</v>
      </c>
      <c r="Q3112" t="s">
        <v>5188</v>
      </c>
      <c r="S3112" t="s">
        <v>29</v>
      </c>
    </row>
    <row r="3113" spans="1:19" hidden="1" x14ac:dyDescent="0.2">
      <c r="A3113">
        <v>1708</v>
      </c>
      <c r="B3113" t="s">
        <v>5186</v>
      </c>
      <c r="C3113" t="s">
        <v>77</v>
      </c>
      <c r="D3113" t="s">
        <v>5189</v>
      </c>
      <c r="E3113" t="s">
        <v>5018</v>
      </c>
      <c r="F3113" t="s">
        <v>5138</v>
      </c>
      <c r="G3113" t="s">
        <v>1440</v>
      </c>
      <c r="H3113" t="s">
        <v>23</v>
      </c>
      <c r="I3113" t="s">
        <v>4898</v>
      </c>
      <c r="K3113"/>
      <c r="L3113" t="s">
        <v>5187</v>
      </c>
      <c r="M3113" t="s">
        <v>26</v>
      </c>
      <c r="N3113">
        <v>2</v>
      </c>
      <c r="P3113" t="s">
        <v>27</v>
      </c>
      <c r="Q3113" t="s">
        <v>5188</v>
      </c>
      <c r="S3113" t="s">
        <v>29</v>
      </c>
    </row>
    <row r="3114" spans="1:19" hidden="1" x14ac:dyDescent="0.2">
      <c r="A3114">
        <v>1709</v>
      </c>
      <c r="B3114" t="s">
        <v>5190</v>
      </c>
      <c r="C3114" t="s">
        <v>20</v>
      </c>
      <c r="D3114">
        <v>1.99</v>
      </c>
      <c r="E3114">
        <v>20</v>
      </c>
      <c r="F3114" t="s">
        <v>209</v>
      </c>
      <c r="G3114" t="s">
        <v>55</v>
      </c>
      <c r="H3114" t="s">
        <v>46</v>
      </c>
      <c r="I3114" t="s">
        <v>3404</v>
      </c>
      <c r="K3114"/>
      <c r="L3114" t="s">
        <v>5191</v>
      </c>
      <c r="M3114" t="s">
        <v>26</v>
      </c>
      <c r="N3114">
        <v>2</v>
      </c>
      <c r="P3114" t="s">
        <v>27</v>
      </c>
      <c r="Q3114" t="s">
        <v>5192</v>
      </c>
      <c r="S3114" t="s">
        <v>29</v>
      </c>
    </row>
    <row r="3115" spans="1:19" hidden="1" x14ac:dyDescent="0.2">
      <c r="A3115">
        <v>1709</v>
      </c>
      <c r="B3115" t="s">
        <v>5190</v>
      </c>
      <c r="C3115" t="s">
        <v>73</v>
      </c>
      <c r="D3115">
        <v>7.52</v>
      </c>
      <c r="E3115">
        <v>20</v>
      </c>
      <c r="F3115" t="s">
        <v>62</v>
      </c>
      <c r="G3115" t="s">
        <v>55</v>
      </c>
      <c r="H3115" t="s">
        <v>46</v>
      </c>
      <c r="I3115" t="s">
        <v>3404</v>
      </c>
      <c r="K3115"/>
      <c r="L3115" t="s">
        <v>5191</v>
      </c>
      <c r="M3115" t="s">
        <v>26</v>
      </c>
      <c r="N3115">
        <v>2</v>
      </c>
      <c r="P3115" t="s">
        <v>27</v>
      </c>
      <c r="Q3115" t="s">
        <v>5192</v>
      </c>
      <c r="S3115" t="s">
        <v>29</v>
      </c>
    </row>
    <row r="3116" spans="1:19" hidden="1" x14ac:dyDescent="0.2">
      <c r="A3116">
        <v>1709</v>
      </c>
      <c r="B3116" t="s">
        <v>5190</v>
      </c>
      <c r="C3116" t="s">
        <v>77</v>
      </c>
      <c r="D3116">
        <v>11.69</v>
      </c>
      <c r="E3116">
        <v>20</v>
      </c>
      <c r="F3116" t="s">
        <v>62</v>
      </c>
      <c r="G3116" t="s">
        <v>55</v>
      </c>
      <c r="H3116" t="s">
        <v>23</v>
      </c>
      <c r="I3116" t="s">
        <v>3404</v>
      </c>
      <c r="K3116"/>
      <c r="L3116" t="s">
        <v>5191</v>
      </c>
      <c r="M3116" t="s">
        <v>26</v>
      </c>
      <c r="N3116">
        <v>2</v>
      </c>
      <c r="P3116" t="s">
        <v>27</v>
      </c>
      <c r="Q3116" t="s">
        <v>5192</v>
      </c>
      <c r="S3116" t="s">
        <v>29</v>
      </c>
    </row>
    <row r="3117" spans="1:19" hidden="1" x14ac:dyDescent="0.2">
      <c r="A3117">
        <v>1710</v>
      </c>
      <c r="B3117" t="s">
        <v>5193</v>
      </c>
      <c r="C3117" t="s">
        <v>5194</v>
      </c>
      <c r="D3117" t="s">
        <v>5195</v>
      </c>
      <c r="E3117" t="s">
        <v>363</v>
      </c>
      <c r="F3117" t="s">
        <v>4935</v>
      </c>
      <c r="G3117" t="s">
        <v>55</v>
      </c>
      <c r="H3117" t="s">
        <v>23</v>
      </c>
      <c r="I3117" t="s">
        <v>4936</v>
      </c>
      <c r="K3117"/>
      <c r="L3117" t="s">
        <v>5196</v>
      </c>
      <c r="M3117" t="s">
        <v>26</v>
      </c>
      <c r="N3117">
        <v>2</v>
      </c>
      <c r="P3117" t="s">
        <v>27</v>
      </c>
      <c r="Q3117" t="s">
        <v>5197</v>
      </c>
      <c r="S3117" t="s">
        <v>29</v>
      </c>
    </row>
    <row r="3118" spans="1:19" hidden="1" x14ac:dyDescent="0.2">
      <c r="A3118">
        <v>1710</v>
      </c>
      <c r="B3118" t="s">
        <v>5193</v>
      </c>
      <c r="C3118" t="s">
        <v>5198</v>
      </c>
      <c r="D3118">
        <v>9.8000000000000007</v>
      </c>
      <c r="E3118" t="s">
        <v>363</v>
      </c>
      <c r="F3118" t="s">
        <v>4935</v>
      </c>
      <c r="G3118" t="s">
        <v>55</v>
      </c>
      <c r="H3118" t="s">
        <v>23</v>
      </c>
      <c r="I3118" t="s">
        <v>4936</v>
      </c>
      <c r="K3118"/>
      <c r="L3118" t="s">
        <v>5196</v>
      </c>
      <c r="M3118" t="s">
        <v>26</v>
      </c>
      <c r="N3118">
        <v>2</v>
      </c>
      <c r="P3118" t="s">
        <v>27</v>
      </c>
      <c r="Q3118" t="s">
        <v>5197</v>
      </c>
      <c r="S3118" t="s">
        <v>29</v>
      </c>
    </row>
    <row r="3119" spans="1:19" hidden="1" x14ac:dyDescent="0.2">
      <c r="A3119">
        <v>1711</v>
      </c>
      <c r="B3119" t="s">
        <v>5199</v>
      </c>
      <c r="C3119" t="s">
        <v>20</v>
      </c>
      <c r="D3119">
        <v>2.7</v>
      </c>
      <c r="F3119" t="s">
        <v>615</v>
      </c>
      <c r="G3119" t="s">
        <v>240</v>
      </c>
      <c r="H3119" t="s">
        <v>23</v>
      </c>
      <c r="I3119" t="s">
        <v>5200</v>
      </c>
      <c r="K3119"/>
      <c r="L3119" t="s">
        <v>5201</v>
      </c>
      <c r="M3119" t="s">
        <v>120</v>
      </c>
      <c r="N3119">
        <v>5</v>
      </c>
      <c r="P3119" t="s">
        <v>27</v>
      </c>
      <c r="Q3119" t="s">
        <v>5202</v>
      </c>
      <c r="S3119" t="s">
        <v>29</v>
      </c>
    </row>
    <row r="3120" spans="1:19" hidden="1" x14ac:dyDescent="0.2">
      <c r="A3120">
        <v>1712</v>
      </c>
      <c r="B3120" t="s">
        <v>5203</v>
      </c>
      <c r="C3120" t="s">
        <v>20</v>
      </c>
      <c r="D3120">
        <v>3.93</v>
      </c>
      <c r="E3120">
        <v>20</v>
      </c>
      <c r="F3120" t="s">
        <v>79</v>
      </c>
      <c r="G3120" t="s">
        <v>55</v>
      </c>
      <c r="H3120" t="s">
        <v>46</v>
      </c>
      <c r="I3120" t="s">
        <v>5204</v>
      </c>
      <c r="K3120"/>
      <c r="L3120" t="s">
        <v>5205</v>
      </c>
      <c r="M3120" t="s">
        <v>26</v>
      </c>
      <c r="N3120">
        <v>2</v>
      </c>
      <c r="P3120" t="s">
        <v>27</v>
      </c>
      <c r="Q3120" t="s">
        <v>5206</v>
      </c>
      <c r="S3120" t="s">
        <v>29</v>
      </c>
    </row>
    <row r="3121" spans="1:19" hidden="1" x14ac:dyDescent="0.2">
      <c r="A3121">
        <v>1713</v>
      </c>
      <c r="B3121" t="s">
        <v>5207</v>
      </c>
      <c r="C3121" t="s">
        <v>20</v>
      </c>
      <c r="D3121">
        <v>6.32</v>
      </c>
      <c r="E3121">
        <v>20</v>
      </c>
      <c r="F3121" t="s">
        <v>79</v>
      </c>
      <c r="G3121" t="s">
        <v>55</v>
      </c>
      <c r="H3121" t="s">
        <v>46</v>
      </c>
      <c r="I3121" t="s">
        <v>5204</v>
      </c>
      <c r="K3121"/>
      <c r="L3121" t="s">
        <v>5208</v>
      </c>
      <c r="M3121" t="s">
        <v>26</v>
      </c>
      <c r="N3121">
        <v>2</v>
      </c>
      <c r="P3121" t="s">
        <v>27</v>
      </c>
      <c r="Q3121" t="s">
        <v>5209</v>
      </c>
      <c r="S3121" t="s">
        <v>29</v>
      </c>
    </row>
    <row r="3122" spans="1:19" hidden="1" x14ac:dyDescent="0.2">
      <c r="A3122">
        <v>1714</v>
      </c>
      <c r="B3122" t="s">
        <v>5210</v>
      </c>
      <c r="C3122" t="s">
        <v>20</v>
      </c>
      <c r="D3122">
        <v>13.69</v>
      </c>
      <c r="E3122">
        <v>20</v>
      </c>
      <c r="F3122" t="s">
        <v>5211</v>
      </c>
      <c r="G3122" t="s">
        <v>4302</v>
      </c>
      <c r="H3122" t="s">
        <v>46</v>
      </c>
      <c r="I3122" t="s">
        <v>2880</v>
      </c>
      <c r="K3122"/>
      <c r="L3122" t="s">
        <v>5212</v>
      </c>
      <c r="M3122" t="s">
        <v>26</v>
      </c>
      <c r="N3122">
        <v>2</v>
      </c>
      <c r="P3122" t="s">
        <v>27</v>
      </c>
      <c r="Q3122" t="s">
        <v>5213</v>
      </c>
      <c r="S3122" t="s">
        <v>29</v>
      </c>
    </row>
    <row r="3123" spans="1:19" hidden="1" x14ac:dyDescent="0.2">
      <c r="A3123">
        <v>1716</v>
      </c>
      <c r="B3123" t="s">
        <v>5214</v>
      </c>
      <c r="C3123" t="s">
        <v>20</v>
      </c>
      <c r="D3123" t="s">
        <v>570</v>
      </c>
      <c r="E3123">
        <v>20</v>
      </c>
      <c r="G3123" t="s">
        <v>55</v>
      </c>
      <c r="H3123" t="s">
        <v>23</v>
      </c>
      <c r="I3123" t="s">
        <v>3758</v>
      </c>
      <c r="K3123"/>
      <c r="L3123" t="s">
        <v>5215</v>
      </c>
      <c r="M3123" t="s">
        <v>26</v>
      </c>
      <c r="N3123">
        <v>2</v>
      </c>
      <c r="P3123" t="s">
        <v>27</v>
      </c>
      <c r="Q3123" t="s">
        <v>5216</v>
      </c>
      <c r="S3123" t="s">
        <v>29</v>
      </c>
    </row>
    <row r="3124" spans="1:19" hidden="1" x14ac:dyDescent="0.2">
      <c r="A3124">
        <v>1717</v>
      </c>
      <c r="B3124" t="s">
        <v>5217</v>
      </c>
      <c r="C3124" t="s">
        <v>20</v>
      </c>
      <c r="D3124">
        <v>1.45</v>
      </c>
      <c r="E3124">
        <v>20</v>
      </c>
      <c r="F3124" t="s">
        <v>5218</v>
      </c>
      <c r="G3124" t="s">
        <v>75</v>
      </c>
      <c r="H3124" t="s">
        <v>46</v>
      </c>
      <c r="I3124" t="s">
        <v>4779</v>
      </c>
      <c r="K3124"/>
      <c r="L3124" t="s">
        <v>5219</v>
      </c>
      <c r="M3124" t="s">
        <v>26</v>
      </c>
      <c r="N3124">
        <v>2</v>
      </c>
      <c r="P3124" t="s">
        <v>27</v>
      </c>
      <c r="Q3124" t="s">
        <v>5220</v>
      </c>
      <c r="S3124" t="s">
        <v>29</v>
      </c>
    </row>
    <row r="3125" spans="1:19" hidden="1" x14ac:dyDescent="0.2">
      <c r="A3125">
        <v>1718</v>
      </c>
      <c r="B3125" t="s">
        <v>5221</v>
      </c>
      <c r="C3125" t="s">
        <v>20</v>
      </c>
      <c r="D3125">
        <v>9.66</v>
      </c>
      <c r="E3125">
        <v>0</v>
      </c>
      <c r="F3125" t="s">
        <v>332</v>
      </c>
      <c r="G3125" t="s">
        <v>55</v>
      </c>
      <c r="H3125" t="s">
        <v>46</v>
      </c>
      <c r="I3125" t="s">
        <v>535</v>
      </c>
      <c r="K3125"/>
      <c r="L3125" t="s">
        <v>5222</v>
      </c>
      <c r="M3125" t="s">
        <v>26</v>
      </c>
      <c r="N3125">
        <v>2</v>
      </c>
      <c r="P3125" t="s">
        <v>27</v>
      </c>
      <c r="Q3125" t="s">
        <v>5223</v>
      </c>
      <c r="S3125" t="s">
        <v>29</v>
      </c>
    </row>
    <row r="3126" spans="1:19" hidden="1" x14ac:dyDescent="0.2">
      <c r="A3126">
        <v>1718</v>
      </c>
      <c r="B3126" t="s">
        <v>5221</v>
      </c>
      <c r="C3126" t="s">
        <v>20</v>
      </c>
      <c r="D3126">
        <v>8.94</v>
      </c>
      <c r="E3126">
        <v>25</v>
      </c>
      <c r="F3126" t="s">
        <v>332</v>
      </c>
      <c r="G3126" t="s">
        <v>55</v>
      </c>
      <c r="H3126" t="s">
        <v>46</v>
      </c>
      <c r="I3126" t="s">
        <v>535</v>
      </c>
      <c r="K3126"/>
      <c r="L3126" t="s">
        <v>5222</v>
      </c>
      <c r="M3126" t="s">
        <v>26</v>
      </c>
      <c r="N3126">
        <v>2</v>
      </c>
      <c r="P3126" t="s">
        <v>27</v>
      </c>
      <c r="Q3126" t="s">
        <v>5223</v>
      </c>
      <c r="S3126" t="s">
        <v>29</v>
      </c>
    </row>
    <row r="3127" spans="1:19" hidden="1" x14ac:dyDescent="0.2">
      <c r="A3127">
        <v>1718</v>
      </c>
      <c r="B3127" t="s">
        <v>5221</v>
      </c>
      <c r="C3127" t="s">
        <v>20</v>
      </c>
      <c r="D3127">
        <v>8.84</v>
      </c>
      <c r="E3127">
        <v>25</v>
      </c>
      <c r="F3127" t="s">
        <v>5224</v>
      </c>
      <c r="G3127" t="s">
        <v>55</v>
      </c>
      <c r="H3127" t="s">
        <v>23</v>
      </c>
      <c r="I3127" t="s">
        <v>449</v>
      </c>
      <c r="K3127"/>
      <c r="L3127" t="s">
        <v>5222</v>
      </c>
      <c r="M3127" t="s">
        <v>26</v>
      </c>
      <c r="N3127">
        <v>2</v>
      </c>
      <c r="P3127" t="s">
        <v>27</v>
      </c>
      <c r="Q3127" t="s">
        <v>5223</v>
      </c>
      <c r="S3127" t="s">
        <v>29</v>
      </c>
    </row>
    <row r="3128" spans="1:19" hidden="1" x14ac:dyDescent="0.2">
      <c r="A3128">
        <v>1718</v>
      </c>
      <c r="B3128" t="s">
        <v>5221</v>
      </c>
      <c r="C3128" t="s">
        <v>73</v>
      </c>
      <c r="D3128">
        <v>2.08</v>
      </c>
      <c r="E3128">
        <v>25</v>
      </c>
      <c r="F3128" t="s">
        <v>5224</v>
      </c>
      <c r="G3128" t="s">
        <v>55</v>
      </c>
      <c r="H3128" t="s">
        <v>23</v>
      </c>
      <c r="I3128" t="s">
        <v>449</v>
      </c>
      <c r="K3128"/>
      <c r="L3128" t="s">
        <v>5222</v>
      </c>
      <c r="M3128" t="s">
        <v>26</v>
      </c>
      <c r="N3128">
        <v>2</v>
      </c>
      <c r="P3128" t="s">
        <v>27</v>
      </c>
      <c r="Q3128" t="s">
        <v>5223</v>
      </c>
      <c r="S3128" t="s">
        <v>29</v>
      </c>
    </row>
    <row r="3129" spans="1:19" hidden="1" x14ac:dyDescent="0.2">
      <c r="A3129">
        <v>1719</v>
      </c>
      <c r="B3129" t="s">
        <v>5225</v>
      </c>
      <c r="C3129" t="s">
        <v>20</v>
      </c>
      <c r="D3129">
        <v>4.21</v>
      </c>
      <c r="E3129" t="s">
        <v>363</v>
      </c>
      <c r="F3129" t="s">
        <v>4902</v>
      </c>
      <c r="G3129" t="s">
        <v>31</v>
      </c>
      <c r="H3129" t="s">
        <v>23</v>
      </c>
      <c r="I3129" t="s">
        <v>4886</v>
      </c>
      <c r="K3129"/>
      <c r="L3129" t="s">
        <v>5226</v>
      </c>
      <c r="M3129" t="s">
        <v>26</v>
      </c>
      <c r="N3129">
        <v>2</v>
      </c>
      <c r="P3129" t="s">
        <v>27</v>
      </c>
      <c r="Q3129" t="s">
        <v>5227</v>
      </c>
      <c r="S3129" t="s">
        <v>29</v>
      </c>
    </row>
    <row r="3130" spans="1:19" hidden="1" x14ac:dyDescent="0.2">
      <c r="A3130">
        <v>1720</v>
      </c>
      <c r="B3130" t="s">
        <v>5228</v>
      </c>
      <c r="C3130" t="s">
        <v>20</v>
      </c>
      <c r="D3130">
        <v>1.22</v>
      </c>
      <c r="E3130">
        <v>20</v>
      </c>
      <c r="F3130" t="s">
        <v>410</v>
      </c>
      <c r="G3130" t="s">
        <v>55</v>
      </c>
      <c r="H3130" t="s">
        <v>23</v>
      </c>
      <c r="I3130" t="s">
        <v>3758</v>
      </c>
      <c r="K3130"/>
      <c r="L3130" t="s">
        <v>5229</v>
      </c>
      <c r="M3130" t="s">
        <v>26</v>
      </c>
      <c r="N3130">
        <v>2</v>
      </c>
      <c r="P3130" t="s">
        <v>27</v>
      </c>
      <c r="Q3130" t="s">
        <v>5230</v>
      </c>
      <c r="S3130" t="s">
        <v>29</v>
      </c>
    </row>
    <row r="3131" spans="1:19" hidden="1" x14ac:dyDescent="0.2">
      <c r="A3131">
        <v>1720</v>
      </c>
      <c r="B3131" t="s">
        <v>5228</v>
      </c>
      <c r="C3131" t="s">
        <v>73</v>
      </c>
      <c r="D3131">
        <v>10.49</v>
      </c>
      <c r="E3131">
        <v>20</v>
      </c>
      <c r="F3131" t="s">
        <v>410</v>
      </c>
      <c r="G3131" t="s">
        <v>55</v>
      </c>
      <c r="H3131" t="s">
        <v>46</v>
      </c>
      <c r="I3131" t="s">
        <v>3758</v>
      </c>
      <c r="K3131"/>
      <c r="L3131" t="s">
        <v>5229</v>
      </c>
      <c r="M3131" t="s">
        <v>26</v>
      </c>
      <c r="N3131">
        <v>2</v>
      </c>
      <c r="P3131" t="s">
        <v>27</v>
      </c>
      <c r="Q3131" t="s">
        <v>5230</v>
      </c>
      <c r="S3131" t="s">
        <v>29</v>
      </c>
    </row>
    <row r="3132" spans="1:19" hidden="1" x14ac:dyDescent="0.2">
      <c r="A3132">
        <v>1721</v>
      </c>
      <c r="B3132" t="s">
        <v>5231</v>
      </c>
      <c r="C3132" t="s">
        <v>20</v>
      </c>
      <c r="D3132">
        <v>6.13</v>
      </c>
      <c r="E3132">
        <v>20</v>
      </c>
      <c r="F3132" t="s">
        <v>2147</v>
      </c>
      <c r="G3132" t="s">
        <v>31</v>
      </c>
      <c r="H3132" t="s">
        <v>46</v>
      </c>
      <c r="I3132" t="s">
        <v>2880</v>
      </c>
      <c r="K3132"/>
      <c r="L3132" t="s">
        <v>5232</v>
      </c>
      <c r="M3132" t="s">
        <v>26</v>
      </c>
      <c r="N3132">
        <v>2</v>
      </c>
      <c r="P3132" t="s">
        <v>27</v>
      </c>
      <c r="Q3132" t="s">
        <v>5233</v>
      </c>
      <c r="S3132" t="s">
        <v>29</v>
      </c>
    </row>
    <row r="3133" spans="1:19" hidden="1" x14ac:dyDescent="0.2">
      <c r="A3133">
        <v>1722</v>
      </c>
      <c r="B3133" t="s">
        <v>5234</v>
      </c>
      <c r="C3133" t="s">
        <v>20</v>
      </c>
      <c r="D3133">
        <v>4.2699999999999996</v>
      </c>
      <c r="E3133">
        <v>20</v>
      </c>
      <c r="F3133" t="s">
        <v>410</v>
      </c>
      <c r="G3133" t="s">
        <v>55</v>
      </c>
      <c r="H3133" t="s">
        <v>46</v>
      </c>
      <c r="I3133" t="s">
        <v>3758</v>
      </c>
      <c r="K3133"/>
      <c r="L3133" t="s">
        <v>5235</v>
      </c>
      <c r="M3133" t="s">
        <v>26</v>
      </c>
      <c r="N3133">
        <v>2</v>
      </c>
      <c r="P3133" t="s">
        <v>27</v>
      </c>
      <c r="Q3133" t="s">
        <v>5236</v>
      </c>
      <c r="S3133" t="s">
        <v>29</v>
      </c>
    </row>
    <row r="3134" spans="1:19" hidden="1" x14ac:dyDescent="0.2">
      <c r="A3134">
        <v>1723</v>
      </c>
      <c r="B3134" t="s">
        <v>5237</v>
      </c>
      <c r="C3134" t="s">
        <v>20</v>
      </c>
      <c r="D3134">
        <v>8.1</v>
      </c>
      <c r="E3134">
        <v>20</v>
      </c>
      <c r="F3134" t="s">
        <v>410</v>
      </c>
      <c r="G3134" t="s">
        <v>55</v>
      </c>
      <c r="H3134" t="s">
        <v>46</v>
      </c>
      <c r="I3134" t="s">
        <v>2880</v>
      </c>
      <c r="K3134"/>
      <c r="L3134" t="s">
        <v>5238</v>
      </c>
      <c r="M3134" t="s">
        <v>26</v>
      </c>
      <c r="N3134">
        <v>2</v>
      </c>
      <c r="P3134" t="s">
        <v>27</v>
      </c>
      <c r="Q3134" t="s">
        <v>5239</v>
      </c>
      <c r="S3134" t="s">
        <v>29</v>
      </c>
    </row>
    <row r="3135" spans="1:19" hidden="1" x14ac:dyDescent="0.2">
      <c r="A3135">
        <v>1724</v>
      </c>
      <c r="B3135" t="s">
        <v>5240</v>
      </c>
      <c r="C3135" t="s">
        <v>20</v>
      </c>
      <c r="D3135">
        <v>6.37</v>
      </c>
      <c r="E3135">
        <v>20</v>
      </c>
      <c r="F3135" t="s">
        <v>410</v>
      </c>
      <c r="G3135" t="s">
        <v>55</v>
      </c>
      <c r="H3135" t="s">
        <v>46</v>
      </c>
      <c r="I3135" t="s">
        <v>3758</v>
      </c>
      <c r="K3135"/>
      <c r="L3135" t="s">
        <v>5241</v>
      </c>
      <c r="M3135" t="s">
        <v>26</v>
      </c>
      <c r="N3135">
        <v>2</v>
      </c>
      <c r="P3135" t="s">
        <v>27</v>
      </c>
      <c r="Q3135" t="s">
        <v>5242</v>
      </c>
      <c r="S3135" t="s">
        <v>29</v>
      </c>
    </row>
    <row r="3136" spans="1:19" hidden="1" x14ac:dyDescent="0.2">
      <c r="A3136">
        <v>1725</v>
      </c>
      <c r="B3136" t="s">
        <v>5243</v>
      </c>
      <c r="C3136" t="s">
        <v>20</v>
      </c>
      <c r="D3136">
        <v>5.23</v>
      </c>
      <c r="E3136">
        <v>20</v>
      </c>
      <c r="F3136" t="s">
        <v>410</v>
      </c>
      <c r="G3136" t="s">
        <v>55</v>
      </c>
      <c r="H3136" t="s">
        <v>46</v>
      </c>
      <c r="I3136" t="s">
        <v>2880</v>
      </c>
      <c r="K3136"/>
      <c r="L3136" t="s">
        <v>5244</v>
      </c>
      <c r="M3136" t="s">
        <v>26</v>
      </c>
      <c r="N3136">
        <v>2</v>
      </c>
      <c r="P3136" t="s">
        <v>27</v>
      </c>
      <c r="Q3136" t="s">
        <v>5245</v>
      </c>
      <c r="S3136" t="s">
        <v>29</v>
      </c>
    </row>
    <row r="3137" spans="1:19" hidden="1" x14ac:dyDescent="0.2">
      <c r="A3137">
        <v>1727</v>
      </c>
      <c r="B3137" t="s">
        <v>5246</v>
      </c>
      <c r="C3137" t="s">
        <v>20</v>
      </c>
      <c r="D3137">
        <v>1</v>
      </c>
      <c r="E3137" t="s">
        <v>3075</v>
      </c>
      <c r="F3137" t="s">
        <v>3110</v>
      </c>
      <c r="G3137" t="s">
        <v>75</v>
      </c>
      <c r="H3137" t="s">
        <v>23</v>
      </c>
      <c r="I3137" t="s">
        <v>4979</v>
      </c>
      <c r="K3137"/>
      <c r="L3137" t="s">
        <v>5247</v>
      </c>
      <c r="M3137" t="s">
        <v>26</v>
      </c>
      <c r="N3137">
        <v>2</v>
      </c>
      <c r="P3137" t="s">
        <v>27</v>
      </c>
      <c r="Q3137" t="s">
        <v>5248</v>
      </c>
      <c r="S3137" t="s">
        <v>29</v>
      </c>
    </row>
    <row r="3138" spans="1:19" hidden="1" x14ac:dyDescent="0.2">
      <c r="A3138">
        <v>1727</v>
      </c>
      <c r="B3138" t="s">
        <v>5246</v>
      </c>
      <c r="C3138" t="s">
        <v>73</v>
      </c>
      <c r="D3138">
        <v>10.7</v>
      </c>
      <c r="E3138" t="s">
        <v>363</v>
      </c>
      <c r="F3138" t="s">
        <v>3110</v>
      </c>
      <c r="G3138" t="s">
        <v>31</v>
      </c>
      <c r="H3138" t="s">
        <v>23</v>
      </c>
      <c r="I3138" t="s">
        <v>4898</v>
      </c>
      <c r="K3138"/>
      <c r="L3138" t="s">
        <v>5247</v>
      </c>
      <c r="M3138" t="s">
        <v>26</v>
      </c>
      <c r="N3138">
        <v>2</v>
      </c>
      <c r="P3138" t="s">
        <v>27</v>
      </c>
      <c r="Q3138" t="s">
        <v>5248</v>
      </c>
      <c r="S3138" t="s">
        <v>29</v>
      </c>
    </row>
    <row r="3139" spans="1:19" hidden="1" x14ac:dyDescent="0.2">
      <c r="A3139">
        <v>1728</v>
      </c>
      <c r="B3139" t="s">
        <v>5249</v>
      </c>
      <c r="C3139" t="s">
        <v>20</v>
      </c>
      <c r="D3139">
        <v>3.89</v>
      </c>
      <c r="E3139">
        <v>20</v>
      </c>
      <c r="F3139" t="s">
        <v>410</v>
      </c>
      <c r="G3139" t="s">
        <v>55</v>
      </c>
      <c r="H3139" t="s">
        <v>46</v>
      </c>
      <c r="I3139" t="s">
        <v>4779</v>
      </c>
      <c r="K3139"/>
      <c r="L3139" t="s">
        <v>5250</v>
      </c>
      <c r="M3139" t="s">
        <v>26</v>
      </c>
      <c r="N3139">
        <v>2</v>
      </c>
      <c r="P3139" t="s">
        <v>27</v>
      </c>
      <c r="Q3139" t="s">
        <v>5251</v>
      </c>
      <c r="S3139" t="s">
        <v>29</v>
      </c>
    </row>
    <row r="3140" spans="1:19" hidden="1" x14ac:dyDescent="0.2">
      <c r="A3140">
        <v>1729</v>
      </c>
      <c r="B3140" t="s">
        <v>5252</v>
      </c>
      <c r="C3140" t="s">
        <v>20</v>
      </c>
      <c r="D3140">
        <v>4.5599999999999996</v>
      </c>
      <c r="E3140">
        <v>20</v>
      </c>
      <c r="F3140" t="s">
        <v>410</v>
      </c>
      <c r="G3140" t="s">
        <v>55</v>
      </c>
      <c r="H3140" t="s">
        <v>46</v>
      </c>
      <c r="I3140" t="s">
        <v>4919</v>
      </c>
      <c r="K3140"/>
      <c r="L3140" t="s">
        <v>5253</v>
      </c>
      <c r="M3140" t="s">
        <v>26</v>
      </c>
      <c r="N3140">
        <v>2</v>
      </c>
      <c r="P3140" t="s">
        <v>27</v>
      </c>
      <c r="Q3140" t="s">
        <v>5254</v>
      </c>
      <c r="S3140" t="s">
        <v>29</v>
      </c>
    </row>
    <row r="3141" spans="1:19" hidden="1" x14ac:dyDescent="0.2">
      <c r="A3141">
        <v>1729</v>
      </c>
      <c r="B3141" t="s">
        <v>5252</v>
      </c>
      <c r="C3141" t="s">
        <v>73</v>
      </c>
      <c r="D3141" t="s">
        <v>5189</v>
      </c>
      <c r="E3141">
        <v>20</v>
      </c>
      <c r="F3141" t="s">
        <v>62</v>
      </c>
      <c r="G3141" t="s">
        <v>55</v>
      </c>
      <c r="H3141" t="s">
        <v>23</v>
      </c>
      <c r="I3141" t="s">
        <v>4919</v>
      </c>
      <c r="K3141"/>
      <c r="L3141" t="s">
        <v>5253</v>
      </c>
      <c r="M3141" t="s">
        <v>26</v>
      </c>
      <c r="N3141">
        <v>2</v>
      </c>
      <c r="P3141" t="s">
        <v>27</v>
      </c>
      <c r="Q3141" t="s">
        <v>5254</v>
      </c>
      <c r="S3141" t="s">
        <v>29</v>
      </c>
    </row>
    <row r="3142" spans="1:19" hidden="1" x14ac:dyDescent="0.2">
      <c r="A3142">
        <v>1730</v>
      </c>
      <c r="B3142" t="s">
        <v>5255</v>
      </c>
      <c r="C3142" t="s">
        <v>20</v>
      </c>
      <c r="D3142">
        <v>3.08</v>
      </c>
      <c r="E3142">
        <v>20</v>
      </c>
      <c r="F3142" t="s">
        <v>4558</v>
      </c>
      <c r="G3142" t="s">
        <v>55</v>
      </c>
      <c r="H3142" t="s">
        <v>46</v>
      </c>
      <c r="I3142" t="s">
        <v>4919</v>
      </c>
      <c r="K3142"/>
      <c r="L3142" t="s">
        <v>5256</v>
      </c>
      <c r="M3142" t="s">
        <v>26</v>
      </c>
      <c r="N3142">
        <v>2</v>
      </c>
      <c r="P3142" t="s">
        <v>27</v>
      </c>
      <c r="Q3142" t="s">
        <v>5257</v>
      </c>
      <c r="S3142" t="s">
        <v>29</v>
      </c>
    </row>
    <row r="3143" spans="1:19" hidden="1" x14ac:dyDescent="0.2">
      <c r="A3143">
        <v>1730</v>
      </c>
      <c r="B3143" t="s">
        <v>5255</v>
      </c>
      <c r="C3143" t="s">
        <v>73</v>
      </c>
      <c r="D3143">
        <v>11.15</v>
      </c>
      <c r="E3143">
        <v>20</v>
      </c>
      <c r="F3143" t="s">
        <v>4558</v>
      </c>
      <c r="G3143" t="s">
        <v>55</v>
      </c>
      <c r="H3143" t="s">
        <v>46</v>
      </c>
      <c r="I3143" t="s">
        <v>4919</v>
      </c>
      <c r="K3143"/>
      <c r="L3143" t="s">
        <v>5256</v>
      </c>
      <c r="M3143" t="s">
        <v>26</v>
      </c>
      <c r="N3143">
        <v>2</v>
      </c>
      <c r="P3143" t="s">
        <v>27</v>
      </c>
      <c r="Q3143" t="s">
        <v>5257</v>
      </c>
      <c r="S3143" t="s">
        <v>29</v>
      </c>
    </row>
    <row r="3144" spans="1:19" hidden="1" x14ac:dyDescent="0.2">
      <c r="A3144">
        <v>1731</v>
      </c>
      <c r="B3144" t="s">
        <v>5258</v>
      </c>
      <c r="C3144" t="s">
        <v>20</v>
      </c>
      <c r="D3144">
        <v>10.92</v>
      </c>
      <c r="E3144">
        <v>20</v>
      </c>
      <c r="F3144" t="s">
        <v>410</v>
      </c>
      <c r="G3144" t="s">
        <v>55</v>
      </c>
      <c r="H3144" t="s">
        <v>46</v>
      </c>
      <c r="I3144" t="s">
        <v>4779</v>
      </c>
      <c r="K3144"/>
      <c r="L3144" t="s">
        <v>5259</v>
      </c>
      <c r="M3144" t="s">
        <v>26</v>
      </c>
      <c r="N3144">
        <v>2</v>
      </c>
      <c r="P3144" t="s">
        <v>27</v>
      </c>
      <c r="Q3144" t="s">
        <v>5260</v>
      </c>
      <c r="S3144" t="s">
        <v>29</v>
      </c>
    </row>
    <row r="3145" spans="1:19" hidden="1" x14ac:dyDescent="0.2">
      <c r="A3145">
        <v>1732</v>
      </c>
      <c r="B3145" t="s">
        <v>5261</v>
      </c>
      <c r="C3145" t="s">
        <v>20</v>
      </c>
      <c r="D3145">
        <v>11.45</v>
      </c>
      <c r="E3145">
        <v>20</v>
      </c>
      <c r="F3145" t="s">
        <v>5262</v>
      </c>
      <c r="G3145" t="s">
        <v>31</v>
      </c>
      <c r="H3145" t="s">
        <v>46</v>
      </c>
      <c r="I3145" t="s">
        <v>2880</v>
      </c>
      <c r="K3145"/>
      <c r="L3145" t="s">
        <v>5263</v>
      </c>
      <c r="M3145" t="s">
        <v>26</v>
      </c>
      <c r="N3145">
        <v>2</v>
      </c>
      <c r="P3145" t="s">
        <v>27</v>
      </c>
      <c r="Q3145" t="s">
        <v>5264</v>
      </c>
      <c r="S3145" t="s">
        <v>29</v>
      </c>
    </row>
    <row r="3146" spans="1:19" hidden="1" x14ac:dyDescent="0.2">
      <c r="A3146">
        <v>1733</v>
      </c>
      <c r="B3146" t="s">
        <v>5265</v>
      </c>
      <c r="C3146" t="s">
        <v>20</v>
      </c>
      <c r="D3146">
        <v>4.29</v>
      </c>
      <c r="E3146">
        <v>20</v>
      </c>
      <c r="F3146" t="s">
        <v>410</v>
      </c>
      <c r="G3146" t="s">
        <v>55</v>
      </c>
      <c r="H3146" t="s">
        <v>46</v>
      </c>
      <c r="I3146" t="s">
        <v>2880</v>
      </c>
      <c r="K3146"/>
      <c r="L3146" t="s">
        <v>5266</v>
      </c>
      <c r="M3146" t="s">
        <v>26</v>
      </c>
      <c r="N3146">
        <v>2</v>
      </c>
      <c r="P3146" t="s">
        <v>27</v>
      </c>
      <c r="Q3146" t="s">
        <v>5267</v>
      </c>
      <c r="S3146" t="s">
        <v>29</v>
      </c>
    </row>
    <row r="3147" spans="1:19" hidden="1" x14ac:dyDescent="0.2">
      <c r="A3147">
        <v>1734</v>
      </c>
      <c r="B3147" t="s">
        <v>5268</v>
      </c>
      <c r="C3147" t="s">
        <v>20</v>
      </c>
      <c r="D3147">
        <v>0.9</v>
      </c>
      <c r="E3147" t="s">
        <v>363</v>
      </c>
      <c r="F3147" t="s">
        <v>2322</v>
      </c>
      <c r="G3147" t="s">
        <v>31</v>
      </c>
      <c r="H3147" t="s">
        <v>23</v>
      </c>
      <c r="I3147" t="s">
        <v>5131</v>
      </c>
      <c r="K3147"/>
      <c r="L3147" t="s">
        <v>5269</v>
      </c>
      <c r="M3147" t="s">
        <v>26</v>
      </c>
      <c r="N3147">
        <v>2</v>
      </c>
      <c r="P3147" t="s">
        <v>27</v>
      </c>
      <c r="Q3147" t="s">
        <v>5270</v>
      </c>
      <c r="S3147" t="s">
        <v>29</v>
      </c>
    </row>
    <row r="3148" spans="1:19" hidden="1" x14ac:dyDescent="0.2">
      <c r="A3148">
        <v>1735</v>
      </c>
      <c r="B3148" t="s">
        <v>5271</v>
      </c>
      <c r="C3148" t="s">
        <v>20</v>
      </c>
      <c r="D3148">
        <v>2.66</v>
      </c>
      <c r="E3148" t="s">
        <v>363</v>
      </c>
      <c r="F3148" t="s">
        <v>2322</v>
      </c>
      <c r="G3148" t="s">
        <v>31</v>
      </c>
      <c r="H3148" t="s">
        <v>23</v>
      </c>
      <c r="I3148" t="s">
        <v>4886</v>
      </c>
      <c r="K3148"/>
      <c r="L3148" t="s">
        <v>5272</v>
      </c>
      <c r="M3148" t="s">
        <v>26</v>
      </c>
      <c r="N3148">
        <v>2</v>
      </c>
      <c r="P3148" t="s">
        <v>27</v>
      </c>
      <c r="Q3148" t="s">
        <v>5273</v>
      </c>
      <c r="S3148" t="s">
        <v>29</v>
      </c>
    </row>
    <row r="3149" spans="1:19" hidden="1" x14ac:dyDescent="0.2">
      <c r="A3149">
        <v>1736</v>
      </c>
      <c r="B3149" t="s">
        <v>5274</v>
      </c>
      <c r="C3149" t="s">
        <v>20</v>
      </c>
      <c r="D3149">
        <v>4.07</v>
      </c>
      <c r="E3149">
        <v>20</v>
      </c>
      <c r="F3149" t="s">
        <v>5275</v>
      </c>
      <c r="G3149" t="s">
        <v>55</v>
      </c>
      <c r="H3149" t="s">
        <v>46</v>
      </c>
      <c r="I3149" t="s">
        <v>4779</v>
      </c>
      <c r="K3149"/>
      <c r="L3149" t="s">
        <v>5276</v>
      </c>
      <c r="M3149" t="s">
        <v>26</v>
      </c>
      <c r="N3149">
        <v>2</v>
      </c>
      <c r="P3149" t="s">
        <v>27</v>
      </c>
      <c r="Q3149" t="s">
        <v>5277</v>
      </c>
      <c r="S3149" t="s">
        <v>29</v>
      </c>
    </row>
    <row r="3150" spans="1:19" hidden="1" x14ac:dyDescent="0.2">
      <c r="A3150">
        <v>1737</v>
      </c>
      <c r="B3150" t="s">
        <v>5278</v>
      </c>
      <c r="C3150" t="s">
        <v>20</v>
      </c>
      <c r="D3150">
        <v>10.84</v>
      </c>
      <c r="E3150">
        <v>20</v>
      </c>
      <c r="F3150" t="s">
        <v>410</v>
      </c>
      <c r="G3150" t="s">
        <v>55</v>
      </c>
      <c r="H3150" t="s">
        <v>46</v>
      </c>
      <c r="I3150" t="s">
        <v>4779</v>
      </c>
      <c r="K3150"/>
      <c r="L3150" t="s">
        <v>5279</v>
      </c>
      <c r="M3150" t="s">
        <v>26</v>
      </c>
      <c r="N3150">
        <v>2</v>
      </c>
      <c r="P3150" t="s">
        <v>27</v>
      </c>
      <c r="Q3150" t="s">
        <v>5280</v>
      </c>
      <c r="S3150" t="s">
        <v>29</v>
      </c>
    </row>
    <row r="3151" spans="1:19" hidden="1" x14ac:dyDescent="0.2">
      <c r="A3151">
        <v>1738</v>
      </c>
      <c r="B3151" t="s">
        <v>5281</v>
      </c>
      <c r="C3151" t="s">
        <v>20</v>
      </c>
      <c r="D3151">
        <v>5.5</v>
      </c>
      <c r="E3151" t="s">
        <v>363</v>
      </c>
      <c r="F3151" t="s">
        <v>4832</v>
      </c>
      <c r="G3151" t="s">
        <v>240</v>
      </c>
      <c r="H3151" t="s">
        <v>23</v>
      </c>
      <c r="I3151" t="s">
        <v>5282</v>
      </c>
      <c r="K3151"/>
      <c r="L3151" t="s">
        <v>5283</v>
      </c>
      <c r="M3151" t="s">
        <v>26</v>
      </c>
      <c r="N3151">
        <v>2</v>
      </c>
      <c r="P3151" t="s">
        <v>27</v>
      </c>
      <c r="Q3151" t="s">
        <v>5284</v>
      </c>
      <c r="S3151" t="s">
        <v>29</v>
      </c>
    </row>
    <row r="3152" spans="1:19" hidden="1" x14ac:dyDescent="0.2">
      <c r="A3152">
        <v>1739</v>
      </c>
      <c r="B3152" t="s">
        <v>5285</v>
      </c>
      <c r="C3152" t="s">
        <v>20</v>
      </c>
      <c r="D3152">
        <v>3.8</v>
      </c>
      <c r="E3152" t="s">
        <v>363</v>
      </c>
      <c r="F3152" t="s">
        <v>4832</v>
      </c>
      <c r="G3152" t="s">
        <v>240</v>
      </c>
      <c r="H3152" t="s">
        <v>23</v>
      </c>
      <c r="I3152" t="s">
        <v>5282</v>
      </c>
      <c r="K3152"/>
      <c r="L3152" t="s">
        <v>5286</v>
      </c>
      <c r="M3152" t="s">
        <v>26</v>
      </c>
      <c r="N3152">
        <v>2</v>
      </c>
      <c r="P3152" t="s">
        <v>27</v>
      </c>
      <c r="Q3152" t="s">
        <v>5287</v>
      </c>
      <c r="S3152" t="s">
        <v>29</v>
      </c>
    </row>
    <row r="3153" spans="1:19" hidden="1" x14ac:dyDescent="0.2">
      <c r="A3153">
        <v>1740</v>
      </c>
      <c r="B3153" t="s">
        <v>5288</v>
      </c>
      <c r="C3153" t="s">
        <v>20</v>
      </c>
      <c r="D3153">
        <v>6.2</v>
      </c>
      <c r="E3153" t="s">
        <v>363</v>
      </c>
      <c r="F3153" t="s">
        <v>4832</v>
      </c>
      <c r="G3153" t="s">
        <v>240</v>
      </c>
      <c r="H3153" t="s">
        <v>23</v>
      </c>
      <c r="I3153" t="s">
        <v>5282</v>
      </c>
      <c r="K3153"/>
      <c r="L3153" t="s">
        <v>5289</v>
      </c>
      <c r="M3153" t="s">
        <v>26</v>
      </c>
      <c r="N3153">
        <v>2</v>
      </c>
      <c r="P3153" t="s">
        <v>27</v>
      </c>
      <c r="Q3153" t="s">
        <v>5290</v>
      </c>
      <c r="S3153" t="s">
        <v>29</v>
      </c>
    </row>
    <row r="3154" spans="1:19" hidden="1" x14ac:dyDescent="0.2">
      <c r="A3154">
        <v>1741</v>
      </c>
      <c r="B3154" t="s">
        <v>5291</v>
      </c>
      <c r="C3154" t="s">
        <v>20</v>
      </c>
      <c r="D3154">
        <v>2.15</v>
      </c>
      <c r="E3154">
        <v>20</v>
      </c>
      <c r="F3154" t="s">
        <v>5292</v>
      </c>
      <c r="G3154" t="s">
        <v>55</v>
      </c>
      <c r="H3154" t="s">
        <v>46</v>
      </c>
      <c r="I3154" t="s">
        <v>5293</v>
      </c>
      <c r="K3154"/>
      <c r="L3154" t="s">
        <v>5294</v>
      </c>
      <c r="M3154" t="s">
        <v>26</v>
      </c>
      <c r="N3154">
        <v>2</v>
      </c>
      <c r="P3154" t="s">
        <v>27</v>
      </c>
      <c r="Q3154" t="s">
        <v>5295</v>
      </c>
      <c r="S3154" t="s">
        <v>29</v>
      </c>
    </row>
    <row r="3155" spans="1:19" hidden="1" x14ac:dyDescent="0.2">
      <c r="A3155">
        <v>1741</v>
      </c>
      <c r="B3155" t="s">
        <v>5291</v>
      </c>
      <c r="C3155" t="s">
        <v>73</v>
      </c>
      <c r="D3155">
        <v>9.1999999999999993</v>
      </c>
      <c r="E3155">
        <v>20</v>
      </c>
      <c r="F3155" t="s">
        <v>5292</v>
      </c>
      <c r="G3155" t="s">
        <v>55</v>
      </c>
      <c r="H3155" t="s">
        <v>46</v>
      </c>
      <c r="I3155" t="s">
        <v>5293</v>
      </c>
      <c r="K3155"/>
      <c r="L3155" t="s">
        <v>5294</v>
      </c>
      <c r="M3155" t="s">
        <v>26</v>
      </c>
      <c r="N3155">
        <v>2</v>
      </c>
      <c r="P3155" t="s">
        <v>27</v>
      </c>
      <c r="Q3155" t="s">
        <v>5295</v>
      </c>
      <c r="S3155" t="s">
        <v>29</v>
      </c>
    </row>
    <row r="3156" spans="1:19" hidden="1" x14ac:dyDescent="0.2">
      <c r="A3156">
        <v>1743</v>
      </c>
      <c r="B3156" t="s">
        <v>5296</v>
      </c>
      <c r="C3156" t="s">
        <v>20</v>
      </c>
      <c r="D3156">
        <v>1.85</v>
      </c>
      <c r="E3156">
        <v>20</v>
      </c>
      <c r="F3156" t="s">
        <v>364</v>
      </c>
      <c r="G3156" t="s">
        <v>55</v>
      </c>
      <c r="H3156" t="s">
        <v>23</v>
      </c>
      <c r="I3156" t="s">
        <v>5176</v>
      </c>
      <c r="K3156"/>
      <c r="L3156" t="s">
        <v>5297</v>
      </c>
      <c r="M3156" t="s">
        <v>26</v>
      </c>
      <c r="N3156">
        <v>2</v>
      </c>
      <c r="P3156" t="s">
        <v>27</v>
      </c>
      <c r="Q3156" t="s">
        <v>5298</v>
      </c>
      <c r="S3156" t="s">
        <v>29</v>
      </c>
    </row>
    <row r="3157" spans="1:19" hidden="1" x14ac:dyDescent="0.2">
      <c r="A3157">
        <v>1743</v>
      </c>
      <c r="B3157" t="s">
        <v>5296</v>
      </c>
      <c r="C3157" t="s">
        <v>73</v>
      </c>
      <c r="D3157">
        <v>6.8</v>
      </c>
      <c r="E3157">
        <v>20</v>
      </c>
      <c r="F3157" t="s">
        <v>364</v>
      </c>
      <c r="G3157" t="s">
        <v>55</v>
      </c>
      <c r="H3157" t="s">
        <v>46</v>
      </c>
      <c r="I3157" t="s">
        <v>5176</v>
      </c>
      <c r="K3157"/>
      <c r="L3157" t="s">
        <v>5297</v>
      </c>
      <c r="M3157" t="s">
        <v>26</v>
      </c>
      <c r="N3157">
        <v>2</v>
      </c>
      <c r="P3157" t="s">
        <v>27</v>
      </c>
      <c r="Q3157" t="s">
        <v>5298</v>
      </c>
      <c r="S3157" t="s">
        <v>29</v>
      </c>
    </row>
    <row r="3158" spans="1:19" hidden="1" x14ac:dyDescent="0.2">
      <c r="A3158">
        <v>1744</v>
      </c>
      <c r="B3158" t="s">
        <v>5299</v>
      </c>
      <c r="C3158" t="s">
        <v>20</v>
      </c>
      <c r="D3158">
        <v>1.75</v>
      </c>
      <c r="E3158">
        <v>20</v>
      </c>
      <c r="F3158" t="s">
        <v>62</v>
      </c>
      <c r="G3158" t="s">
        <v>55</v>
      </c>
      <c r="H3158" t="s">
        <v>46</v>
      </c>
      <c r="I3158" t="s">
        <v>3404</v>
      </c>
      <c r="K3158"/>
      <c r="L3158" t="s">
        <v>5300</v>
      </c>
      <c r="M3158" t="s">
        <v>26</v>
      </c>
      <c r="N3158">
        <v>2</v>
      </c>
      <c r="P3158" t="s">
        <v>27</v>
      </c>
      <c r="Q3158" t="s">
        <v>5301</v>
      </c>
      <c r="S3158" t="s">
        <v>29</v>
      </c>
    </row>
    <row r="3159" spans="1:19" hidden="1" x14ac:dyDescent="0.2">
      <c r="A3159">
        <v>1744</v>
      </c>
      <c r="B3159" t="s">
        <v>5299</v>
      </c>
      <c r="C3159" t="s">
        <v>73</v>
      </c>
      <c r="D3159">
        <v>8.64</v>
      </c>
      <c r="E3159">
        <v>20</v>
      </c>
      <c r="F3159" t="s">
        <v>62</v>
      </c>
      <c r="G3159" t="s">
        <v>55</v>
      </c>
      <c r="H3159" t="s">
        <v>46</v>
      </c>
      <c r="I3159" t="s">
        <v>3404</v>
      </c>
      <c r="K3159"/>
      <c r="L3159" t="s">
        <v>5300</v>
      </c>
      <c r="M3159" t="s">
        <v>26</v>
      </c>
      <c r="N3159">
        <v>2</v>
      </c>
      <c r="P3159" t="s">
        <v>27</v>
      </c>
      <c r="Q3159" t="s">
        <v>5301</v>
      </c>
      <c r="S3159" t="s">
        <v>29</v>
      </c>
    </row>
    <row r="3160" spans="1:19" hidden="1" x14ac:dyDescent="0.2">
      <c r="A3160">
        <v>1745</v>
      </c>
      <c r="B3160" t="s">
        <v>5302</v>
      </c>
      <c r="C3160" t="s">
        <v>20</v>
      </c>
      <c r="D3160" t="s">
        <v>5303</v>
      </c>
      <c r="E3160" t="s">
        <v>363</v>
      </c>
      <c r="F3160" t="s">
        <v>4935</v>
      </c>
      <c r="G3160" t="s">
        <v>55</v>
      </c>
      <c r="H3160" t="s">
        <v>23</v>
      </c>
      <c r="I3160" t="s">
        <v>4936</v>
      </c>
      <c r="K3160"/>
      <c r="L3160" t="s">
        <v>5304</v>
      </c>
      <c r="M3160" t="s">
        <v>26</v>
      </c>
      <c r="N3160">
        <v>2</v>
      </c>
      <c r="P3160" t="s">
        <v>27</v>
      </c>
      <c r="Q3160" t="s">
        <v>5305</v>
      </c>
      <c r="S3160" t="s">
        <v>29</v>
      </c>
    </row>
    <row r="3161" spans="1:19" hidden="1" x14ac:dyDescent="0.2">
      <c r="A3161">
        <v>1745</v>
      </c>
      <c r="B3161" t="s">
        <v>5302</v>
      </c>
      <c r="C3161" t="s">
        <v>73</v>
      </c>
      <c r="D3161">
        <v>8.5</v>
      </c>
      <c r="E3161" t="s">
        <v>363</v>
      </c>
      <c r="F3161" t="s">
        <v>4935</v>
      </c>
      <c r="G3161" t="s">
        <v>55</v>
      </c>
      <c r="H3161" t="s">
        <v>23</v>
      </c>
      <c r="I3161" t="s">
        <v>4936</v>
      </c>
      <c r="K3161"/>
      <c r="L3161" t="s">
        <v>5304</v>
      </c>
      <c r="M3161" t="s">
        <v>26</v>
      </c>
      <c r="N3161">
        <v>2</v>
      </c>
      <c r="P3161" t="s">
        <v>27</v>
      </c>
      <c r="Q3161" t="s">
        <v>5305</v>
      </c>
      <c r="S3161" t="s">
        <v>29</v>
      </c>
    </row>
    <row r="3162" spans="1:19" hidden="1" x14ac:dyDescent="0.2">
      <c r="A3162">
        <v>1746</v>
      </c>
      <c r="B3162" t="s">
        <v>5306</v>
      </c>
      <c r="C3162" t="s">
        <v>20</v>
      </c>
      <c r="D3162">
        <v>3.06</v>
      </c>
      <c r="E3162" t="s">
        <v>363</v>
      </c>
      <c r="F3162" t="s">
        <v>4935</v>
      </c>
      <c r="G3162" t="s">
        <v>55</v>
      </c>
      <c r="H3162" t="s">
        <v>23</v>
      </c>
      <c r="I3162" t="s">
        <v>4936</v>
      </c>
      <c r="K3162"/>
      <c r="L3162" t="s">
        <v>5307</v>
      </c>
      <c r="M3162" t="s">
        <v>26</v>
      </c>
      <c r="N3162">
        <v>2</v>
      </c>
      <c r="P3162" t="s">
        <v>27</v>
      </c>
      <c r="Q3162" t="s">
        <v>5308</v>
      </c>
      <c r="S3162" t="s">
        <v>29</v>
      </c>
    </row>
    <row r="3163" spans="1:19" hidden="1" x14ac:dyDescent="0.2">
      <c r="A3163">
        <v>1746</v>
      </c>
      <c r="B3163" t="s">
        <v>5306</v>
      </c>
      <c r="C3163" t="s">
        <v>73</v>
      </c>
      <c r="D3163">
        <v>9.9</v>
      </c>
      <c r="E3163" t="s">
        <v>363</v>
      </c>
      <c r="F3163" t="s">
        <v>4935</v>
      </c>
      <c r="G3163" t="s">
        <v>55</v>
      </c>
      <c r="H3163" t="s">
        <v>23</v>
      </c>
      <c r="I3163" t="s">
        <v>4936</v>
      </c>
      <c r="K3163"/>
      <c r="L3163" t="s">
        <v>5307</v>
      </c>
      <c r="M3163" t="s">
        <v>26</v>
      </c>
      <c r="N3163">
        <v>2</v>
      </c>
      <c r="P3163" t="s">
        <v>27</v>
      </c>
      <c r="Q3163" t="s">
        <v>5308</v>
      </c>
      <c r="S3163" t="s">
        <v>29</v>
      </c>
    </row>
    <row r="3164" spans="1:19" hidden="1" x14ac:dyDescent="0.2">
      <c r="A3164">
        <v>1747</v>
      </c>
      <c r="B3164" t="s">
        <v>5309</v>
      </c>
      <c r="C3164" t="s">
        <v>20</v>
      </c>
      <c r="D3164">
        <v>2.06</v>
      </c>
      <c r="E3164" t="s">
        <v>363</v>
      </c>
      <c r="F3164" t="s">
        <v>4935</v>
      </c>
      <c r="G3164" t="s">
        <v>55</v>
      </c>
      <c r="H3164" t="s">
        <v>23</v>
      </c>
      <c r="I3164" t="s">
        <v>4936</v>
      </c>
      <c r="K3164"/>
      <c r="L3164" t="s">
        <v>5310</v>
      </c>
      <c r="M3164" t="s">
        <v>26</v>
      </c>
      <c r="N3164">
        <v>2</v>
      </c>
      <c r="P3164" t="s">
        <v>27</v>
      </c>
      <c r="Q3164" t="s">
        <v>5311</v>
      </c>
      <c r="S3164" t="s">
        <v>29</v>
      </c>
    </row>
    <row r="3165" spans="1:19" hidden="1" x14ac:dyDescent="0.2">
      <c r="A3165">
        <v>1747</v>
      </c>
      <c r="B3165" t="s">
        <v>5309</v>
      </c>
      <c r="C3165" t="s">
        <v>73</v>
      </c>
      <c r="D3165">
        <v>9.1</v>
      </c>
      <c r="E3165" t="s">
        <v>363</v>
      </c>
      <c r="F3165" t="s">
        <v>4935</v>
      </c>
      <c r="G3165" t="s">
        <v>55</v>
      </c>
      <c r="H3165" t="s">
        <v>23</v>
      </c>
      <c r="I3165" t="s">
        <v>4936</v>
      </c>
      <c r="K3165"/>
      <c r="L3165" t="s">
        <v>5310</v>
      </c>
      <c r="M3165" t="s">
        <v>26</v>
      </c>
      <c r="N3165">
        <v>2</v>
      </c>
      <c r="P3165" t="s">
        <v>27</v>
      </c>
      <c r="Q3165" t="s">
        <v>5311</v>
      </c>
      <c r="S3165" t="s">
        <v>29</v>
      </c>
    </row>
    <row r="3166" spans="1:19" hidden="1" x14ac:dyDescent="0.2">
      <c r="A3166">
        <v>1748</v>
      </c>
      <c r="B3166" t="s">
        <v>5312</v>
      </c>
      <c r="C3166" t="s">
        <v>20</v>
      </c>
      <c r="D3166">
        <v>4.53</v>
      </c>
      <c r="E3166">
        <v>20</v>
      </c>
      <c r="F3166" t="s">
        <v>410</v>
      </c>
      <c r="G3166" t="s">
        <v>55</v>
      </c>
      <c r="H3166" t="s">
        <v>46</v>
      </c>
      <c r="I3166" t="s">
        <v>4919</v>
      </c>
      <c r="K3166"/>
      <c r="L3166" t="s">
        <v>5313</v>
      </c>
      <c r="M3166" t="s">
        <v>26</v>
      </c>
      <c r="N3166">
        <v>2</v>
      </c>
      <c r="P3166" t="s">
        <v>27</v>
      </c>
      <c r="Q3166" t="s">
        <v>5314</v>
      </c>
      <c r="S3166" t="s">
        <v>29</v>
      </c>
    </row>
    <row r="3167" spans="1:19" hidden="1" x14ac:dyDescent="0.2">
      <c r="A3167">
        <v>1748</v>
      </c>
      <c r="B3167" t="s">
        <v>5312</v>
      </c>
      <c r="C3167" t="s">
        <v>73</v>
      </c>
      <c r="D3167" t="s">
        <v>5189</v>
      </c>
      <c r="E3167">
        <v>20</v>
      </c>
      <c r="F3167" t="s">
        <v>5315</v>
      </c>
      <c r="G3167" t="s">
        <v>55</v>
      </c>
      <c r="H3167" t="s">
        <v>23</v>
      </c>
      <c r="I3167" t="s">
        <v>4919</v>
      </c>
      <c r="K3167"/>
      <c r="L3167" t="s">
        <v>5313</v>
      </c>
      <c r="M3167" t="s">
        <v>26</v>
      </c>
      <c r="N3167">
        <v>2</v>
      </c>
      <c r="P3167" t="s">
        <v>27</v>
      </c>
      <c r="Q3167" t="s">
        <v>5314</v>
      </c>
      <c r="S3167" t="s">
        <v>29</v>
      </c>
    </row>
    <row r="3168" spans="1:19" hidden="1" x14ac:dyDescent="0.2">
      <c r="A3168">
        <v>1749</v>
      </c>
      <c r="B3168" t="s">
        <v>5316</v>
      </c>
      <c r="C3168" t="s">
        <v>20</v>
      </c>
      <c r="D3168">
        <v>3.9</v>
      </c>
      <c r="E3168">
        <v>20</v>
      </c>
      <c r="F3168" t="s">
        <v>5317</v>
      </c>
      <c r="G3168" t="s">
        <v>55</v>
      </c>
      <c r="H3168" t="s">
        <v>46</v>
      </c>
      <c r="I3168" t="s">
        <v>4807</v>
      </c>
      <c r="K3168"/>
      <c r="L3168" t="s">
        <v>5318</v>
      </c>
      <c r="M3168" t="s">
        <v>26</v>
      </c>
      <c r="N3168">
        <v>2</v>
      </c>
      <c r="P3168" t="s">
        <v>27</v>
      </c>
      <c r="Q3168" t="s">
        <v>5319</v>
      </c>
      <c r="S3168" t="s">
        <v>29</v>
      </c>
    </row>
    <row r="3169" spans="1:19" hidden="1" x14ac:dyDescent="0.2">
      <c r="A3169">
        <v>1749</v>
      </c>
      <c r="B3169" t="s">
        <v>5316</v>
      </c>
      <c r="C3169" t="s">
        <v>73</v>
      </c>
      <c r="D3169">
        <v>9.84</v>
      </c>
      <c r="E3169">
        <v>20</v>
      </c>
      <c r="F3169" t="s">
        <v>5317</v>
      </c>
      <c r="G3169" t="s">
        <v>55</v>
      </c>
      <c r="H3169" t="s">
        <v>46</v>
      </c>
      <c r="I3169" t="s">
        <v>4807</v>
      </c>
      <c r="K3169"/>
      <c r="L3169" t="s">
        <v>5318</v>
      </c>
      <c r="M3169" t="s">
        <v>26</v>
      </c>
      <c r="N3169">
        <v>2</v>
      </c>
      <c r="P3169" t="s">
        <v>27</v>
      </c>
      <c r="Q3169" t="s">
        <v>5319</v>
      </c>
      <c r="S3169" t="s">
        <v>29</v>
      </c>
    </row>
    <row r="3170" spans="1:19" hidden="1" x14ac:dyDescent="0.2">
      <c r="A3170">
        <v>1750</v>
      </c>
      <c r="B3170" t="s">
        <v>5320</v>
      </c>
      <c r="C3170" t="s">
        <v>20</v>
      </c>
      <c r="D3170" t="s">
        <v>5321</v>
      </c>
      <c r="E3170">
        <v>20</v>
      </c>
      <c r="F3170" t="s">
        <v>410</v>
      </c>
      <c r="G3170" t="s">
        <v>55</v>
      </c>
      <c r="H3170" t="s">
        <v>23</v>
      </c>
      <c r="I3170" t="s">
        <v>3758</v>
      </c>
      <c r="K3170"/>
      <c r="L3170" t="s">
        <v>5322</v>
      </c>
      <c r="M3170" t="s">
        <v>26</v>
      </c>
      <c r="N3170">
        <v>2</v>
      </c>
      <c r="P3170" t="s">
        <v>27</v>
      </c>
      <c r="Q3170" t="s">
        <v>5323</v>
      </c>
      <c r="S3170" t="s">
        <v>29</v>
      </c>
    </row>
    <row r="3171" spans="1:19" hidden="1" x14ac:dyDescent="0.2">
      <c r="A3171">
        <v>1750</v>
      </c>
      <c r="B3171" t="s">
        <v>5320</v>
      </c>
      <c r="C3171" t="s">
        <v>73</v>
      </c>
      <c r="D3171">
        <v>10.49</v>
      </c>
      <c r="E3171">
        <v>20</v>
      </c>
      <c r="F3171" t="s">
        <v>410</v>
      </c>
      <c r="G3171" t="s">
        <v>55</v>
      </c>
      <c r="H3171" t="s">
        <v>46</v>
      </c>
      <c r="I3171" t="s">
        <v>3758</v>
      </c>
      <c r="K3171"/>
      <c r="L3171" t="s">
        <v>5322</v>
      </c>
      <c r="M3171" t="s">
        <v>26</v>
      </c>
      <c r="N3171">
        <v>2</v>
      </c>
      <c r="P3171" t="s">
        <v>27</v>
      </c>
      <c r="Q3171" t="s">
        <v>5323</v>
      </c>
      <c r="S3171" t="s">
        <v>29</v>
      </c>
    </row>
    <row r="3172" spans="1:19" hidden="1" x14ac:dyDescent="0.2">
      <c r="A3172">
        <v>1751</v>
      </c>
      <c r="B3172" t="s">
        <v>5324</v>
      </c>
      <c r="C3172" t="s">
        <v>20</v>
      </c>
      <c r="D3172">
        <v>1.35</v>
      </c>
      <c r="E3172">
        <v>20</v>
      </c>
      <c r="F3172" t="s">
        <v>4681</v>
      </c>
      <c r="G3172" t="s">
        <v>75</v>
      </c>
      <c r="H3172" t="s">
        <v>46</v>
      </c>
      <c r="I3172" t="s">
        <v>4592</v>
      </c>
      <c r="K3172"/>
      <c r="L3172" t="s">
        <v>5325</v>
      </c>
      <c r="M3172" t="s">
        <v>26</v>
      </c>
      <c r="N3172">
        <v>2</v>
      </c>
      <c r="P3172" t="s">
        <v>27</v>
      </c>
      <c r="Q3172" t="s">
        <v>5326</v>
      </c>
      <c r="S3172" t="s">
        <v>29</v>
      </c>
    </row>
    <row r="3173" spans="1:19" hidden="1" x14ac:dyDescent="0.2">
      <c r="A3173">
        <v>1751</v>
      </c>
      <c r="B3173" t="s">
        <v>5324</v>
      </c>
      <c r="C3173" t="s">
        <v>73</v>
      </c>
      <c r="D3173">
        <v>7.1</v>
      </c>
      <c r="E3173">
        <v>20</v>
      </c>
      <c r="F3173" t="s">
        <v>1997</v>
      </c>
      <c r="G3173" t="s">
        <v>31</v>
      </c>
      <c r="H3173" t="s">
        <v>46</v>
      </c>
      <c r="I3173" t="s">
        <v>4592</v>
      </c>
      <c r="K3173"/>
      <c r="L3173" t="s">
        <v>5325</v>
      </c>
      <c r="M3173" t="s">
        <v>26</v>
      </c>
      <c r="N3173">
        <v>2</v>
      </c>
      <c r="P3173" t="s">
        <v>27</v>
      </c>
      <c r="Q3173" t="s">
        <v>5326</v>
      </c>
      <c r="S3173" t="s">
        <v>29</v>
      </c>
    </row>
    <row r="3174" spans="1:19" hidden="1" x14ac:dyDescent="0.2">
      <c r="A3174">
        <v>1751</v>
      </c>
      <c r="B3174" t="s">
        <v>5324</v>
      </c>
      <c r="C3174" t="s">
        <v>20</v>
      </c>
      <c r="D3174">
        <v>1.3</v>
      </c>
      <c r="F3174" t="s">
        <v>615</v>
      </c>
      <c r="G3174" t="s">
        <v>240</v>
      </c>
      <c r="H3174" t="s">
        <v>23</v>
      </c>
      <c r="I3174" t="s">
        <v>4762</v>
      </c>
      <c r="K3174"/>
      <c r="L3174" t="s">
        <v>5325</v>
      </c>
      <c r="M3174" t="s">
        <v>26</v>
      </c>
      <c r="N3174">
        <v>2</v>
      </c>
      <c r="P3174" t="s">
        <v>27</v>
      </c>
      <c r="Q3174" t="s">
        <v>5326</v>
      </c>
      <c r="S3174" t="s">
        <v>29</v>
      </c>
    </row>
    <row r="3175" spans="1:19" hidden="1" x14ac:dyDescent="0.2">
      <c r="A3175">
        <v>1751</v>
      </c>
      <c r="B3175" t="s">
        <v>5324</v>
      </c>
      <c r="C3175" t="s">
        <v>73</v>
      </c>
      <c r="D3175">
        <v>7.2</v>
      </c>
      <c r="F3175" t="s">
        <v>615</v>
      </c>
      <c r="G3175" t="s">
        <v>240</v>
      </c>
      <c r="H3175" t="s">
        <v>23</v>
      </c>
      <c r="I3175" t="s">
        <v>4762</v>
      </c>
      <c r="K3175"/>
      <c r="L3175" t="s">
        <v>5325</v>
      </c>
      <c r="M3175" t="s">
        <v>26</v>
      </c>
      <c r="N3175">
        <v>2</v>
      </c>
      <c r="P3175" t="s">
        <v>27</v>
      </c>
      <c r="Q3175" t="s">
        <v>5326</v>
      </c>
      <c r="S3175" t="s">
        <v>29</v>
      </c>
    </row>
    <row r="3176" spans="1:19" hidden="1" x14ac:dyDescent="0.2">
      <c r="A3176">
        <v>1752</v>
      </c>
      <c r="B3176" t="s">
        <v>5327</v>
      </c>
      <c r="C3176" t="s">
        <v>20</v>
      </c>
      <c r="D3176">
        <v>0.68</v>
      </c>
      <c r="E3176">
        <v>20</v>
      </c>
      <c r="F3176" t="s">
        <v>3117</v>
      </c>
      <c r="G3176" t="s">
        <v>75</v>
      </c>
      <c r="H3176" t="s">
        <v>46</v>
      </c>
      <c r="I3176" t="s">
        <v>4592</v>
      </c>
      <c r="K3176"/>
      <c r="L3176" t="s">
        <v>5328</v>
      </c>
      <c r="M3176" t="s">
        <v>26</v>
      </c>
      <c r="N3176">
        <v>2</v>
      </c>
      <c r="P3176" t="s">
        <v>27</v>
      </c>
      <c r="Q3176" t="s">
        <v>5329</v>
      </c>
      <c r="S3176" t="s">
        <v>29</v>
      </c>
    </row>
    <row r="3177" spans="1:19" hidden="1" x14ac:dyDescent="0.2">
      <c r="A3177">
        <v>1752</v>
      </c>
      <c r="B3177" t="s">
        <v>5327</v>
      </c>
      <c r="C3177" t="s">
        <v>73</v>
      </c>
      <c r="D3177">
        <v>6.94</v>
      </c>
      <c r="E3177">
        <v>20</v>
      </c>
      <c r="F3177" t="s">
        <v>1694</v>
      </c>
      <c r="G3177" t="s">
        <v>31</v>
      </c>
      <c r="H3177" t="s">
        <v>46</v>
      </c>
      <c r="I3177" t="s">
        <v>4592</v>
      </c>
      <c r="K3177"/>
      <c r="L3177" t="s">
        <v>5328</v>
      </c>
      <c r="M3177" t="s">
        <v>26</v>
      </c>
      <c r="N3177">
        <v>2</v>
      </c>
      <c r="P3177" t="s">
        <v>27</v>
      </c>
      <c r="Q3177" t="s">
        <v>5329</v>
      </c>
      <c r="S3177" t="s">
        <v>29</v>
      </c>
    </row>
    <row r="3178" spans="1:19" hidden="1" x14ac:dyDescent="0.2">
      <c r="A3178">
        <v>1752</v>
      </c>
      <c r="B3178" t="s">
        <v>5327</v>
      </c>
      <c r="C3178" t="s">
        <v>20</v>
      </c>
      <c r="D3178" t="s">
        <v>570</v>
      </c>
      <c r="F3178" t="s">
        <v>615</v>
      </c>
      <c r="G3178" t="s">
        <v>240</v>
      </c>
      <c r="H3178" t="s">
        <v>23</v>
      </c>
      <c r="I3178" t="s">
        <v>4762</v>
      </c>
      <c r="K3178"/>
      <c r="L3178" t="s">
        <v>5328</v>
      </c>
      <c r="M3178" t="s">
        <v>26</v>
      </c>
      <c r="N3178">
        <v>2</v>
      </c>
      <c r="P3178" t="s">
        <v>27</v>
      </c>
      <c r="Q3178" t="s">
        <v>5329</v>
      </c>
      <c r="S3178" t="s">
        <v>29</v>
      </c>
    </row>
    <row r="3179" spans="1:19" hidden="1" x14ac:dyDescent="0.2">
      <c r="A3179">
        <v>1752</v>
      </c>
      <c r="B3179" t="s">
        <v>5327</v>
      </c>
      <c r="C3179" t="s">
        <v>73</v>
      </c>
      <c r="D3179">
        <v>6.7</v>
      </c>
      <c r="F3179" t="s">
        <v>615</v>
      </c>
      <c r="G3179" t="s">
        <v>240</v>
      </c>
      <c r="H3179" t="s">
        <v>23</v>
      </c>
      <c r="I3179" t="s">
        <v>4762</v>
      </c>
      <c r="K3179"/>
      <c r="L3179" t="s">
        <v>5328</v>
      </c>
      <c r="M3179" t="s">
        <v>26</v>
      </c>
      <c r="N3179">
        <v>2</v>
      </c>
      <c r="P3179" t="s">
        <v>27</v>
      </c>
      <c r="Q3179" t="s">
        <v>5329</v>
      </c>
      <c r="S3179" t="s">
        <v>29</v>
      </c>
    </row>
    <row r="3180" spans="1:19" hidden="1" x14ac:dyDescent="0.2">
      <c r="A3180">
        <v>1753</v>
      </c>
      <c r="B3180" t="s">
        <v>5330</v>
      </c>
      <c r="C3180" t="s">
        <v>20</v>
      </c>
      <c r="D3180">
        <v>2.8</v>
      </c>
      <c r="F3180" t="s">
        <v>615</v>
      </c>
      <c r="G3180" t="s">
        <v>240</v>
      </c>
      <c r="H3180" t="s">
        <v>23</v>
      </c>
      <c r="I3180" t="s">
        <v>5200</v>
      </c>
      <c r="K3180"/>
      <c r="L3180" t="s">
        <v>5331</v>
      </c>
      <c r="M3180" t="s">
        <v>26</v>
      </c>
      <c r="N3180">
        <v>2</v>
      </c>
      <c r="P3180" t="s">
        <v>27</v>
      </c>
      <c r="Q3180" t="s">
        <v>5332</v>
      </c>
      <c r="S3180" t="s">
        <v>29</v>
      </c>
    </row>
    <row r="3181" spans="1:19" hidden="1" x14ac:dyDescent="0.2">
      <c r="A3181">
        <v>1753</v>
      </c>
      <c r="B3181" t="s">
        <v>5330</v>
      </c>
      <c r="C3181" t="s">
        <v>73</v>
      </c>
      <c r="D3181">
        <v>8.5</v>
      </c>
      <c r="F3181" t="s">
        <v>615</v>
      </c>
      <c r="G3181" t="s">
        <v>240</v>
      </c>
      <c r="H3181" t="s">
        <v>23</v>
      </c>
      <c r="I3181" t="s">
        <v>5200</v>
      </c>
      <c r="K3181"/>
      <c r="L3181" t="s">
        <v>5331</v>
      </c>
      <c r="M3181" t="s">
        <v>26</v>
      </c>
      <c r="N3181">
        <v>2</v>
      </c>
      <c r="P3181" t="s">
        <v>27</v>
      </c>
      <c r="Q3181" t="s">
        <v>5332</v>
      </c>
      <c r="S3181" t="s">
        <v>29</v>
      </c>
    </row>
    <row r="3182" spans="1:19" hidden="1" x14ac:dyDescent="0.2">
      <c r="A3182">
        <v>1754</v>
      </c>
      <c r="B3182" t="s">
        <v>5333</v>
      </c>
      <c r="C3182" t="s">
        <v>20</v>
      </c>
      <c r="D3182">
        <v>2.1</v>
      </c>
      <c r="E3182" t="s">
        <v>363</v>
      </c>
      <c r="F3182" t="s">
        <v>4935</v>
      </c>
      <c r="G3182" t="s">
        <v>55</v>
      </c>
      <c r="H3182" t="s">
        <v>23</v>
      </c>
      <c r="I3182" t="s">
        <v>4936</v>
      </c>
      <c r="K3182"/>
      <c r="L3182" t="s">
        <v>5334</v>
      </c>
      <c r="M3182" t="s">
        <v>26</v>
      </c>
      <c r="N3182">
        <v>2</v>
      </c>
      <c r="P3182" t="s">
        <v>27</v>
      </c>
      <c r="Q3182" t="s">
        <v>5335</v>
      </c>
      <c r="S3182" t="s">
        <v>29</v>
      </c>
    </row>
    <row r="3183" spans="1:19" hidden="1" x14ac:dyDescent="0.2">
      <c r="A3183">
        <v>1754</v>
      </c>
      <c r="B3183" t="s">
        <v>5333</v>
      </c>
      <c r="C3183" t="s">
        <v>73</v>
      </c>
      <c r="D3183">
        <v>8.1</v>
      </c>
      <c r="E3183" t="s">
        <v>363</v>
      </c>
      <c r="F3183" t="s">
        <v>4935</v>
      </c>
      <c r="G3183" t="s">
        <v>55</v>
      </c>
      <c r="H3183" t="s">
        <v>23</v>
      </c>
      <c r="I3183" t="s">
        <v>4936</v>
      </c>
      <c r="K3183"/>
      <c r="L3183" t="s">
        <v>5334</v>
      </c>
      <c r="M3183" t="s">
        <v>26</v>
      </c>
      <c r="N3183">
        <v>2</v>
      </c>
      <c r="P3183" t="s">
        <v>27</v>
      </c>
      <c r="Q3183" t="s">
        <v>5335</v>
      </c>
      <c r="S3183" t="s">
        <v>29</v>
      </c>
    </row>
    <row r="3184" spans="1:19" hidden="1" x14ac:dyDescent="0.2">
      <c r="A3184">
        <v>1755</v>
      </c>
      <c r="B3184" t="s">
        <v>5336</v>
      </c>
      <c r="C3184" t="s">
        <v>20</v>
      </c>
      <c r="D3184">
        <v>1.8</v>
      </c>
      <c r="E3184" t="s">
        <v>363</v>
      </c>
      <c r="F3184" t="s">
        <v>5337</v>
      </c>
      <c r="G3184" t="s">
        <v>55</v>
      </c>
      <c r="H3184" t="s">
        <v>23</v>
      </c>
      <c r="I3184" t="s">
        <v>4936</v>
      </c>
      <c r="K3184"/>
      <c r="L3184" t="s">
        <v>5338</v>
      </c>
      <c r="M3184" t="s">
        <v>26</v>
      </c>
      <c r="N3184">
        <v>2</v>
      </c>
      <c r="P3184" t="s">
        <v>27</v>
      </c>
      <c r="Q3184" t="s">
        <v>5339</v>
      </c>
      <c r="S3184" t="s">
        <v>29</v>
      </c>
    </row>
    <row r="3185" spans="1:19" hidden="1" x14ac:dyDescent="0.2">
      <c r="A3185">
        <v>1755</v>
      </c>
      <c r="B3185" t="s">
        <v>5336</v>
      </c>
      <c r="C3185" t="s">
        <v>73</v>
      </c>
      <c r="D3185">
        <v>7.3</v>
      </c>
      <c r="E3185" t="s">
        <v>363</v>
      </c>
      <c r="F3185" t="s">
        <v>5337</v>
      </c>
      <c r="G3185" t="s">
        <v>55</v>
      </c>
      <c r="H3185" t="s">
        <v>23</v>
      </c>
      <c r="I3185" t="s">
        <v>4936</v>
      </c>
      <c r="K3185"/>
      <c r="L3185" t="s">
        <v>5338</v>
      </c>
      <c r="M3185" t="s">
        <v>26</v>
      </c>
      <c r="N3185">
        <v>2</v>
      </c>
      <c r="P3185" t="s">
        <v>27</v>
      </c>
      <c r="Q3185" t="s">
        <v>5339</v>
      </c>
      <c r="S3185" t="s">
        <v>29</v>
      </c>
    </row>
    <row r="3186" spans="1:19" hidden="1" x14ac:dyDescent="0.2">
      <c r="A3186">
        <v>1756</v>
      </c>
      <c r="B3186" t="s">
        <v>5340</v>
      </c>
      <c r="C3186" t="s">
        <v>20</v>
      </c>
      <c r="D3186">
        <v>3.07</v>
      </c>
      <c r="E3186">
        <v>20</v>
      </c>
      <c r="F3186" t="s">
        <v>5341</v>
      </c>
      <c r="G3186" t="s">
        <v>55</v>
      </c>
      <c r="H3186" t="s">
        <v>46</v>
      </c>
      <c r="I3186" t="s">
        <v>4919</v>
      </c>
      <c r="K3186"/>
      <c r="L3186" t="s">
        <v>5342</v>
      </c>
      <c r="M3186" t="s">
        <v>26</v>
      </c>
      <c r="N3186">
        <v>2</v>
      </c>
      <c r="P3186" t="s">
        <v>27</v>
      </c>
      <c r="Q3186" t="s">
        <v>5343</v>
      </c>
      <c r="S3186" t="s">
        <v>29</v>
      </c>
    </row>
    <row r="3187" spans="1:19" hidden="1" x14ac:dyDescent="0.2">
      <c r="A3187">
        <v>1756</v>
      </c>
      <c r="B3187" t="s">
        <v>5340</v>
      </c>
      <c r="C3187" t="s">
        <v>73</v>
      </c>
      <c r="D3187">
        <v>11.12</v>
      </c>
      <c r="E3187">
        <v>20</v>
      </c>
      <c r="F3187" t="s">
        <v>5341</v>
      </c>
      <c r="G3187" t="s">
        <v>55</v>
      </c>
      <c r="H3187" t="s">
        <v>46</v>
      </c>
      <c r="I3187" t="s">
        <v>4919</v>
      </c>
      <c r="K3187"/>
      <c r="L3187" t="s">
        <v>5342</v>
      </c>
      <c r="M3187" t="s">
        <v>26</v>
      </c>
      <c r="N3187">
        <v>2</v>
      </c>
      <c r="P3187" t="s">
        <v>27</v>
      </c>
      <c r="Q3187" t="s">
        <v>5343</v>
      </c>
      <c r="S3187" t="s">
        <v>29</v>
      </c>
    </row>
    <row r="3188" spans="1:19" hidden="1" x14ac:dyDescent="0.2">
      <c r="A3188">
        <v>1757</v>
      </c>
      <c r="B3188" t="s">
        <v>5344</v>
      </c>
      <c r="C3188" t="s">
        <v>20</v>
      </c>
      <c r="D3188" t="s">
        <v>570</v>
      </c>
      <c r="E3188">
        <v>20</v>
      </c>
      <c r="F3188" t="s">
        <v>62</v>
      </c>
      <c r="G3188" t="s">
        <v>55</v>
      </c>
      <c r="H3188" t="s">
        <v>23</v>
      </c>
      <c r="I3188" t="s">
        <v>3404</v>
      </c>
      <c r="K3188"/>
      <c r="L3188" t="s">
        <v>5345</v>
      </c>
      <c r="M3188" t="s">
        <v>120</v>
      </c>
      <c r="N3188">
        <v>5</v>
      </c>
      <c r="P3188" t="s">
        <v>27</v>
      </c>
      <c r="Q3188" t="s">
        <v>5346</v>
      </c>
      <c r="S3188" t="s">
        <v>29</v>
      </c>
    </row>
    <row r="3189" spans="1:19" hidden="1" x14ac:dyDescent="0.2">
      <c r="A3189">
        <v>1758</v>
      </c>
      <c r="B3189" t="s">
        <v>5347</v>
      </c>
      <c r="C3189" t="s">
        <v>20</v>
      </c>
      <c r="D3189">
        <v>2.5</v>
      </c>
      <c r="E3189">
        <v>20</v>
      </c>
      <c r="F3189" t="s">
        <v>5348</v>
      </c>
      <c r="G3189" t="s">
        <v>55</v>
      </c>
      <c r="H3189" t="s">
        <v>23</v>
      </c>
      <c r="I3189" t="s">
        <v>5204</v>
      </c>
      <c r="K3189"/>
      <c r="L3189" t="s">
        <v>5349</v>
      </c>
      <c r="M3189" t="s">
        <v>771</v>
      </c>
      <c r="N3189">
        <v>4</v>
      </c>
      <c r="P3189" t="s">
        <v>27</v>
      </c>
      <c r="Q3189" t="s">
        <v>5350</v>
      </c>
      <c r="S3189" t="s">
        <v>29</v>
      </c>
    </row>
    <row r="3190" spans="1:19" hidden="1" x14ac:dyDescent="0.2">
      <c r="A3190">
        <v>1759</v>
      </c>
      <c r="B3190" t="s">
        <v>5351</v>
      </c>
      <c r="C3190" t="s">
        <v>20</v>
      </c>
      <c r="D3190">
        <v>-0.68</v>
      </c>
      <c r="E3190" t="s">
        <v>363</v>
      </c>
      <c r="F3190" t="s">
        <v>1694</v>
      </c>
      <c r="G3190" t="s">
        <v>1440</v>
      </c>
      <c r="H3190" t="s">
        <v>23</v>
      </c>
      <c r="I3190" t="s">
        <v>3350</v>
      </c>
      <c r="K3190"/>
      <c r="L3190" t="s">
        <v>5352</v>
      </c>
      <c r="M3190" t="s">
        <v>26</v>
      </c>
      <c r="N3190">
        <v>2</v>
      </c>
      <c r="P3190" t="s">
        <v>27</v>
      </c>
      <c r="Q3190" t="s">
        <v>5353</v>
      </c>
      <c r="S3190" t="s">
        <v>29</v>
      </c>
    </row>
    <row r="3191" spans="1:19" hidden="1" x14ac:dyDescent="0.2">
      <c r="A3191">
        <v>1761</v>
      </c>
      <c r="B3191" t="s">
        <v>5354</v>
      </c>
      <c r="C3191" t="s">
        <v>20</v>
      </c>
      <c r="D3191">
        <v>3.56</v>
      </c>
      <c r="E3191" t="s">
        <v>363</v>
      </c>
      <c r="F3191" t="s">
        <v>4935</v>
      </c>
      <c r="G3191" t="s">
        <v>55</v>
      </c>
      <c r="H3191" t="s">
        <v>23</v>
      </c>
      <c r="I3191" t="s">
        <v>4936</v>
      </c>
      <c r="K3191"/>
      <c r="L3191" t="s">
        <v>5355</v>
      </c>
      <c r="M3191" t="s">
        <v>771</v>
      </c>
      <c r="N3191">
        <v>4</v>
      </c>
      <c r="P3191" t="s">
        <v>27</v>
      </c>
      <c r="Q3191" t="s">
        <v>5356</v>
      </c>
      <c r="S3191" t="s">
        <v>29</v>
      </c>
    </row>
    <row r="3192" spans="1:19" hidden="1" x14ac:dyDescent="0.2">
      <c r="A3192">
        <v>1762</v>
      </c>
      <c r="B3192" t="s">
        <v>5357</v>
      </c>
      <c r="C3192" t="s">
        <v>20</v>
      </c>
      <c r="D3192">
        <v>5.74</v>
      </c>
      <c r="E3192">
        <v>20</v>
      </c>
      <c r="F3192" t="s">
        <v>410</v>
      </c>
      <c r="G3192" t="s">
        <v>55</v>
      </c>
      <c r="H3192" t="s">
        <v>46</v>
      </c>
      <c r="I3192" t="s">
        <v>5358</v>
      </c>
      <c r="K3192"/>
      <c r="L3192" t="s">
        <v>5359</v>
      </c>
      <c r="M3192" t="s">
        <v>26</v>
      </c>
      <c r="N3192">
        <v>2</v>
      </c>
      <c r="P3192" t="s">
        <v>27</v>
      </c>
      <c r="Q3192" t="s">
        <v>5360</v>
      </c>
      <c r="S3192" t="s">
        <v>29</v>
      </c>
    </row>
    <row r="3193" spans="1:19" hidden="1" x14ac:dyDescent="0.2">
      <c r="A3193">
        <v>1763</v>
      </c>
      <c r="B3193" t="s">
        <v>5361</v>
      </c>
      <c r="C3193" t="s">
        <v>20</v>
      </c>
      <c r="D3193">
        <v>4.21</v>
      </c>
      <c r="E3193">
        <v>20</v>
      </c>
      <c r="F3193" t="s">
        <v>410</v>
      </c>
      <c r="G3193" t="s">
        <v>55</v>
      </c>
      <c r="H3193" t="s">
        <v>46</v>
      </c>
      <c r="I3193" t="s">
        <v>3758</v>
      </c>
      <c r="K3193"/>
      <c r="L3193" t="s">
        <v>5362</v>
      </c>
      <c r="M3193" t="s">
        <v>26</v>
      </c>
      <c r="N3193">
        <v>2</v>
      </c>
      <c r="P3193" t="s">
        <v>27</v>
      </c>
      <c r="Q3193" t="s">
        <v>5363</v>
      </c>
      <c r="S3193" t="s">
        <v>29</v>
      </c>
    </row>
    <row r="3194" spans="1:19" hidden="1" x14ac:dyDescent="0.2">
      <c r="A3194">
        <v>1764</v>
      </c>
      <c r="B3194" t="s">
        <v>5364</v>
      </c>
      <c r="C3194" t="s">
        <v>20</v>
      </c>
      <c r="D3194">
        <v>1.62</v>
      </c>
      <c r="E3194">
        <v>20</v>
      </c>
      <c r="F3194" t="s">
        <v>2322</v>
      </c>
      <c r="G3194" t="s">
        <v>75</v>
      </c>
      <c r="H3194" t="s">
        <v>46</v>
      </c>
      <c r="I3194" t="s">
        <v>2880</v>
      </c>
      <c r="K3194"/>
      <c r="L3194" t="s">
        <v>5365</v>
      </c>
      <c r="M3194" t="s">
        <v>26</v>
      </c>
      <c r="N3194">
        <v>2</v>
      </c>
      <c r="P3194" t="s">
        <v>27</v>
      </c>
      <c r="Q3194" t="s">
        <v>5366</v>
      </c>
      <c r="S3194" t="s">
        <v>29</v>
      </c>
    </row>
    <row r="3195" spans="1:19" hidden="1" x14ac:dyDescent="0.2">
      <c r="A3195">
        <v>1765</v>
      </c>
      <c r="B3195" t="s">
        <v>5367</v>
      </c>
      <c r="C3195" t="s">
        <v>20</v>
      </c>
      <c r="D3195">
        <v>1.91</v>
      </c>
      <c r="E3195">
        <v>20</v>
      </c>
      <c r="F3195" t="s">
        <v>209</v>
      </c>
      <c r="G3195" t="s">
        <v>55</v>
      </c>
      <c r="H3195" t="s">
        <v>46</v>
      </c>
      <c r="I3195" t="s">
        <v>2385</v>
      </c>
      <c r="K3195"/>
      <c r="L3195" t="s">
        <v>5368</v>
      </c>
      <c r="M3195" t="s">
        <v>120</v>
      </c>
      <c r="N3195">
        <v>5</v>
      </c>
      <c r="P3195" t="s">
        <v>27</v>
      </c>
      <c r="Q3195" t="s">
        <v>5369</v>
      </c>
      <c r="S3195" t="s">
        <v>29</v>
      </c>
    </row>
    <row r="3196" spans="1:19" hidden="1" x14ac:dyDescent="0.2">
      <c r="A3196">
        <v>1765</v>
      </c>
      <c r="B3196" t="s">
        <v>5367</v>
      </c>
      <c r="C3196" t="s">
        <v>20</v>
      </c>
      <c r="D3196">
        <v>1.9</v>
      </c>
      <c r="E3196" t="s">
        <v>363</v>
      </c>
      <c r="F3196" t="s">
        <v>4935</v>
      </c>
      <c r="G3196" t="s">
        <v>55</v>
      </c>
      <c r="H3196" t="s">
        <v>23</v>
      </c>
      <c r="I3196" t="s">
        <v>4936</v>
      </c>
      <c r="K3196"/>
      <c r="L3196" t="s">
        <v>5368</v>
      </c>
      <c r="M3196" t="s">
        <v>120</v>
      </c>
      <c r="N3196">
        <v>5</v>
      </c>
      <c r="P3196" t="s">
        <v>27</v>
      </c>
      <c r="Q3196" t="s">
        <v>5369</v>
      </c>
      <c r="S3196" t="s">
        <v>29</v>
      </c>
    </row>
    <row r="3197" spans="1:19" hidden="1" x14ac:dyDescent="0.2">
      <c r="A3197">
        <v>1766</v>
      </c>
      <c r="B3197" t="s">
        <v>5370</v>
      </c>
      <c r="C3197" t="s">
        <v>20</v>
      </c>
      <c r="D3197">
        <v>3.79</v>
      </c>
      <c r="E3197">
        <v>22</v>
      </c>
      <c r="F3197" t="s">
        <v>79</v>
      </c>
      <c r="G3197" t="s">
        <v>55</v>
      </c>
      <c r="H3197" t="s">
        <v>46</v>
      </c>
      <c r="I3197" t="s">
        <v>5204</v>
      </c>
      <c r="K3197"/>
      <c r="L3197" t="s">
        <v>5371</v>
      </c>
      <c r="M3197" t="s">
        <v>26</v>
      </c>
      <c r="N3197">
        <v>2</v>
      </c>
      <c r="P3197" t="s">
        <v>27</v>
      </c>
      <c r="Q3197" t="s">
        <v>5372</v>
      </c>
      <c r="S3197" t="s">
        <v>29</v>
      </c>
    </row>
    <row r="3198" spans="1:19" hidden="1" x14ac:dyDescent="0.2">
      <c r="A3198">
        <v>1766</v>
      </c>
      <c r="B3198" t="s">
        <v>5370</v>
      </c>
      <c r="C3198" t="s">
        <v>20</v>
      </c>
      <c r="D3198">
        <v>3.99</v>
      </c>
      <c r="E3198">
        <v>20</v>
      </c>
      <c r="F3198" t="s">
        <v>1546</v>
      </c>
      <c r="G3198" t="s">
        <v>55</v>
      </c>
      <c r="H3198" t="s">
        <v>46</v>
      </c>
      <c r="I3198" t="s">
        <v>4779</v>
      </c>
      <c r="K3198"/>
      <c r="L3198" t="s">
        <v>5371</v>
      </c>
      <c r="M3198" t="s">
        <v>26</v>
      </c>
      <c r="N3198">
        <v>2</v>
      </c>
      <c r="P3198" t="s">
        <v>27</v>
      </c>
      <c r="Q3198" t="s">
        <v>5372</v>
      </c>
      <c r="S3198" t="s">
        <v>29</v>
      </c>
    </row>
    <row r="3199" spans="1:19" hidden="1" x14ac:dyDescent="0.2">
      <c r="A3199">
        <v>1767</v>
      </c>
      <c r="B3199" t="s">
        <v>5373</v>
      </c>
      <c r="C3199" t="s">
        <v>20</v>
      </c>
      <c r="D3199">
        <v>6.09</v>
      </c>
      <c r="E3199">
        <v>23</v>
      </c>
      <c r="F3199" t="s">
        <v>79</v>
      </c>
      <c r="G3199" t="s">
        <v>55</v>
      </c>
      <c r="H3199" t="s">
        <v>46</v>
      </c>
      <c r="I3199" t="s">
        <v>5204</v>
      </c>
      <c r="K3199"/>
      <c r="L3199" t="s">
        <v>5374</v>
      </c>
      <c r="M3199" t="s">
        <v>26</v>
      </c>
      <c r="N3199">
        <v>2</v>
      </c>
      <c r="P3199" t="s">
        <v>27</v>
      </c>
      <c r="Q3199" t="s">
        <v>5375</v>
      </c>
      <c r="S3199" t="s">
        <v>29</v>
      </c>
    </row>
    <row r="3200" spans="1:19" hidden="1" x14ac:dyDescent="0.2">
      <c r="A3200">
        <v>1768</v>
      </c>
      <c r="B3200" t="s">
        <v>5376</v>
      </c>
      <c r="C3200" t="s">
        <v>20</v>
      </c>
      <c r="D3200">
        <v>1.86</v>
      </c>
      <c r="E3200" t="s">
        <v>363</v>
      </c>
      <c r="F3200" t="s">
        <v>4935</v>
      </c>
      <c r="G3200" t="s">
        <v>55</v>
      </c>
      <c r="H3200" t="s">
        <v>23</v>
      </c>
      <c r="I3200" t="s">
        <v>4936</v>
      </c>
      <c r="K3200"/>
      <c r="L3200" t="s">
        <v>5377</v>
      </c>
      <c r="M3200" t="s">
        <v>26</v>
      </c>
      <c r="N3200">
        <v>2</v>
      </c>
      <c r="P3200" t="s">
        <v>27</v>
      </c>
      <c r="Q3200" t="s">
        <v>5378</v>
      </c>
      <c r="S3200" t="s">
        <v>29</v>
      </c>
    </row>
    <row r="3201" spans="1:19" hidden="1" x14ac:dyDescent="0.2">
      <c r="A3201">
        <v>1769</v>
      </c>
      <c r="B3201" t="s">
        <v>5379</v>
      </c>
      <c r="C3201" t="s">
        <v>20</v>
      </c>
      <c r="D3201">
        <v>3.16</v>
      </c>
      <c r="E3201" t="s">
        <v>363</v>
      </c>
      <c r="F3201" t="s">
        <v>4935</v>
      </c>
      <c r="G3201" t="s">
        <v>55</v>
      </c>
      <c r="H3201" t="s">
        <v>23</v>
      </c>
      <c r="I3201" t="s">
        <v>4936</v>
      </c>
      <c r="K3201"/>
      <c r="L3201" t="s">
        <v>5380</v>
      </c>
      <c r="M3201" t="s">
        <v>26</v>
      </c>
      <c r="N3201">
        <v>2</v>
      </c>
      <c r="P3201" t="s">
        <v>27</v>
      </c>
      <c r="Q3201" t="s">
        <v>5381</v>
      </c>
      <c r="S3201" t="s">
        <v>29</v>
      </c>
    </row>
    <row r="3202" spans="1:19" hidden="1" x14ac:dyDescent="0.2">
      <c r="A3202">
        <v>1771</v>
      </c>
      <c r="B3202" t="s">
        <v>5382</v>
      </c>
      <c r="C3202" t="s">
        <v>20</v>
      </c>
      <c r="D3202">
        <v>0.59</v>
      </c>
      <c r="E3202">
        <v>20</v>
      </c>
      <c r="F3202" t="s">
        <v>5383</v>
      </c>
      <c r="G3202" t="s">
        <v>75</v>
      </c>
      <c r="H3202" t="s">
        <v>46</v>
      </c>
      <c r="I3202" t="s">
        <v>4592</v>
      </c>
      <c r="K3202"/>
      <c r="L3202" t="s">
        <v>5384</v>
      </c>
      <c r="M3202" t="s">
        <v>26</v>
      </c>
      <c r="N3202">
        <v>2</v>
      </c>
      <c r="P3202" t="s">
        <v>27</v>
      </c>
      <c r="Q3202" t="s">
        <v>5385</v>
      </c>
      <c r="S3202" t="s">
        <v>29</v>
      </c>
    </row>
    <row r="3203" spans="1:19" hidden="1" x14ac:dyDescent="0.2">
      <c r="A3203">
        <v>1772</v>
      </c>
      <c r="B3203" t="s">
        <v>5386</v>
      </c>
      <c r="C3203" t="s">
        <v>20</v>
      </c>
      <c r="D3203">
        <v>2.41</v>
      </c>
      <c r="E3203">
        <v>20</v>
      </c>
      <c r="F3203" t="s">
        <v>209</v>
      </c>
      <c r="G3203" t="s">
        <v>55</v>
      </c>
      <c r="H3203" t="s">
        <v>46</v>
      </c>
      <c r="I3203" t="s">
        <v>4592</v>
      </c>
      <c r="K3203"/>
      <c r="L3203" t="s">
        <v>5387</v>
      </c>
      <c r="M3203" t="s">
        <v>26</v>
      </c>
      <c r="N3203">
        <v>2</v>
      </c>
      <c r="P3203" t="s">
        <v>27</v>
      </c>
      <c r="Q3203" t="s">
        <v>5388</v>
      </c>
      <c r="S3203" t="s">
        <v>29</v>
      </c>
    </row>
    <row r="3204" spans="1:19" hidden="1" x14ac:dyDescent="0.2">
      <c r="A3204">
        <v>1773</v>
      </c>
      <c r="B3204" t="s">
        <v>5389</v>
      </c>
      <c r="C3204" t="s">
        <v>20</v>
      </c>
      <c r="D3204">
        <v>4.03</v>
      </c>
      <c r="E3204">
        <v>20</v>
      </c>
      <c r="F3204" t="s">
        <v>1546</v>
      </c>
      <c r="G3204" t="s">
        <v>55</v>
      </c>
      <c r="H3204" t="s">
        <v>46</v>
      </c>
      <c r="I3204" t="s">
        <v>4779</v>
      </c>
      <c r="K3204"/>
      <c r="L3204" t="s">
        <v>5390</v>
      </c>
      <c r="M3204" t="s">
        <v>26</v>
      </c>
      <c r="N3204">
        <v>2</v>
      </c>
      <c r="P3204" t="s">
        <v>27</v>
      </c>
      <c r="Q3204" t="s">
        <v>5391</v>
      </c>
      <c r="S3204" t="s">
        <v>29</v>
      </c>
    </row>
    <row r="3205" spans="1:19" hidden="1" x14ac:dyDescent="0.2">
      <c r="A3205">
        <v>1774</v>
      </c>
      <c r="B3205" t="s">
        <v>5392</v>
      </c>
      <c r="C3205" t="s">
        <v>20</v>
      </c>
      <c r="D3205">
        <v>4.09</v>
      </c>
      <c r="E3205">
        <v>20</v>
      </c>
      <c r="F3205" t="s">
        <v>1546</v>
      </c>
      <c r="G3205" t="s">
        <v>55</v>
      </c>
      <c r="H3205" t="s">
        <v>46</v>
      </c>
      <c r="I3205" t="s">
        <v>4779</v>
      </c>
      <c r="K3205"/>
      <c r="L3205" t="s">
        <v>5393</v>
      </c>
      <c r="M3205" t="s">
        <v>26</v>
      </c>
      <c r="N3205">
        <v>2</v>
      </c>
      <c r="P3205" t="s">
        <v>27</v>
      </c>
      <c r="Q3205" t="s">
        <v>5394</v>
      </c>
      <c r="S3205" t="s">
        <v>29</v>
      </c>
    </row>
    <row r="3206" spans="1:19" hidden="1" x14ac:dyDescent="0.2">
      <c r="A3206">
        <v>1778</v>
      </c>
      <c r="B3206" t="s">
        <v>5395</v>
      </c>
      <c r="C3206" t="s">
        <v>20</v>
      </c>
      <c r="D3206">
        <v>13</v>
      </c>
      <c r="E3206">
        <v>20</v>
      </c>
      <c r="F3206" t="s">
        <v>5396</v>
      </c>
      <c r="G3206" t="s">
        <v>555</v>
      </c>
      <c r="H3206" t="s">
        <v>23</v>
      </c>
      <c r="I3206" t="s">
        <v>5397</v>
      </c>
      <c r="K3206"/>
      <c r="L3206" t="s">
        <v>5398</v>
      </c>
      <c r="M3206" t="s">
        <v>771</v>
      </c>
      <c r="N3206">
        <v>4</v>
      </c>
      <c r="P3206" t="s">
        <v>27</v>
      </c>
      <c r="Q3206" t="s">
        <v>5399</v>
      </c>
      <c r="S3206" t="s">
        <v>29</v>
      </c>
    </row>
    <row r="3207" spans="1:19" hidden="1" x14ac:dyDescent="0.2">
      <c r="A3207">
        <v>1779</v>
      </c>
      <c r="B3207" t="s">
        <v>5400</v>
      </c>
      <c r="C3207" t="s">
        <v>20</v>
      </c>
      <c r="D3207">
        <v>-3.25</v>
      </c>
      <c r="E3207" t="s">
        <v>3075</v>
      </c>
      <c r="F3207" t="s">
        <v>3110</v>
      </c>
      <c r="G3207" t="s">
        <v>75</v>
      </c>
      <c r="H3207" t="s">
        <v>23</v>
      </c>
      <c r="I3207" t="s">
        <v>4979</v>
      </c>
      <c r="K3207"/>
      <c r="L3207" t="s">
        <v>5401</v>
      </c>
      <c r="M3207" t="s">
        <v>26</v>
      </c>
      <c r="N3207">
        <v>2</v>
      </c>
      <c r="P3207" t="s">
        <v>27</v>
      </c>
      <c r="Q3207" t="s">
        <v>5402</v>
      </c>
      <c r="S3207" t="s">
        <v>29</v>
      </c>
    </row>
    <row r="3208" spans="1:19" hidden="1" x14ac:dyDescent="0.2">
      <c r="A3208">
        <v>1780</v>
      </c>
      <c r="B3208" t="s">
        <v>5403</v>
      </c>
      <c r="C3208" t="s">
        <v>20</v>
      </c>
      <c r="D3208">
        <v>9.4</v>
      </c>
      <c r="E3208">
        <v>20</v>
      </c>
      <c r="F3208" t="s">
        <v>192</v>
      </c>
      <c r="G3208" t="s">
        <v>31</v>
      </c>
      <c r="H3208" t="s">
        <v>23</v>
      </c>
      <c r="I3208" t="s">
        <v>4865</v>
      </c>
      <c r="K3208"/>
      <c r="L3208" t="s">
        <v>5404</v>
      </c>
      <c r="M3208" t="s">
        <v>26</v>
      </c>
      <c r="N3208">
        <v>2</v>
      </c>
      <c r="P3208" t="s">
        <v>27</v>
      </c>
      <c r="Q3208" t="s">
        <v>5405</v>
      </c>
      <c r="S3208" t="s">
        <v>29</v>
      </c>
    </row>
    <row r="3209" spans="1:19" hidden="1" x14ac:dyDescent="0.2">
      <c r="A3209">
        <v>1780</v>
      </c>
      <c r="B3209" t="s">
        <v>5403</v>
      </c>
      <c r="C3209" t="s">
        <v>20</v>
      </c>
      <c r="D3209">
        <v>9.2899999999999991</v>
      </c>
      <c r="F3209" t="s">
        <v>615</v>
      </c>
      <c r="H3209" t="s">
        <v>23</v>
      </c>
      <c r="I3209" t="s">
        <v>4857</v>
      </c>
      <c r="K3209"/>
      <c r="L3209" t="s">
        <v>5404</v>
      </c>
      <c r="M3209" t="s">
        <v>26</v>
      </c>
      <c r="N3209">
        <v>2</v>
      </c>
      <c r="P3209" t="s">
        <v>27</v>
      </c>
      <c r="Q3209" t="s">
        <v>5405</v>
      </c>
      <c r="S3209" t="s">
        <v>29</v>
      </c>
    </row>
    <row r="3210" spans="1:19" hidden="1" x14ac:dyDescent="0.2">
      <c r="A3210">
        <v>1781</v>
      </c>
      <c r="B3210" t="s">
        <v>5406</v>
      </c>
      <c r="C3210" t="s">
        <v>20</v>
      </c>
      <c r="D3210">
        <v>12.8</v>
      </c>
      <c r="E3210">
        <v>20</v>
      </c>
      <c r="F3210" t="s">
        <v>5407</v>
      </c>
      <c r="G3210" t="s">
        <v>4302</v>
      </c>
      <c r="H3210" t="s">
        <v>23</v>
      </c>
      <c r="I3210" t="s">
        <v>4958</v>
      </c>
      <c r="K3210"/>
      <c r="L3210" t="s">
        <v>5408</v>
      </c>
      <c r="M3210" t="s">
        <v>771</v>
      </c>
      <c r="N3210">
        <v>4</v>
      </c>
      <c r="P3210" t="s">
        <v>27</v>
      </c>
      <c r="Q3210" t="s">
        <v>5409</v>
      </c>
      <c r="S3210" t="s">
        <v>29</v>
      </c>
    </row>
    <row r="3211" spans="1:19" hidden="1" x14ac:dyDescent="0.2">
      <c r="A3211">
        <v>1782</v>
      </c>
      <c r="B3211" t="s">
        <v>5410</v>
      </c>
      <c r="C3211" t="s">
        <v>20</v>
      </c>
      <c r="D3211">
        <v>7.6</v>
      </c>
      <c r="E3211">
        <v>20</v>
      </c>
      <c r="F3211" t="s">
        <v>79</v>
      </c>
      <c r="G3211" t="s">
        <v>55</v>
      </c>
      <c r="H3211" t="s">
        <v>46</v>
      </c>
      <c r="I3211" t="s">
        <v>5097</v>
      </c>
      <c r="K3211"/>
      <c r="L3211" t="s">
        <v>5411</v>
      </c>
      <c r="M3211" t="s">
        <v>120</v>
      </c>
      <c r="N3211">
        <v>5</v>
      </c>
      <c r="P3211" t="s">
        <v>27</v>
      </c>
      <c r="Q3211" t="s">
        <v>5412</v>
      </c>
      <c r="S3211" t="s">
        <v>29</v>
      </c>
    </row>
    <row r="3212" spans="1:19" hidden="1" x14ac:dyDescent="0.2">
      <c r="A3212">
        <v>1782</v>
      </c>
      <c r="B3212" t="s">
        <v>5410</v>
      </c>
      <c r="C3212" t="s">
        <v>73</v>
      </c>
      <c r="D3212">
        <v>2.5</v>
      </c>
      <c r="E3212">
        <v>20</v>
      </c>
      <c r="F3212" t="s">
        <v>79</v>
      </c>
      <c r="G3212" t="s">
        <v>55</v>
      </c>
      <c r="H3212" t="s">
        <v>46</v>
      </c>
      <c r="I3212" t="s">
        <v>5097</v>
      </c>
      <c r="K3212"/>
      <c r="L3212" t="s">
        <v>5411</v>
      </c>
      <c r="M3212" t="s">
        <v>120</v>
      </c>
      <c r="N3212">
        <v>5</v>
      </c>
      <c r="P3212" t="s">
        <v>27</v>
      </c>
      <c r="Q3212" t="s">
        <v>5412</v>
      </c>
      <c r="S3212" t="s">
        <v>29</v>
      </c>
    </row>
    <row r="3213" spans="1:19" hidden="1" x14ac:dyDescent="0.2">
      <c r="A3213">
        <v>1783</v>
      </c>
      <c r="B3213" t="s">
        <v>5413</v>
      </c>
      <c r="C3213" t="s">
        <v>20</v>
      </c>
      <c r="D3213">
        <v>6.81</v>
      </c>
      <c r="E3213">
        <v>20</v>
      </c>
      <c r="F3213" t="s">
        <v>2384</v>
      </c>
      <c r="G3213" t="s">
        <v>55</v>
      </c>
      <c r="H3213" t="s">
        <v>46</v>
      </c>
      <c r="I3213" t="s">
        <v>2385</v>
      </c>
      <c r="K3213"/>
      <c r="L3213" t="s">
        <v>5414</v>
      </c>
      <c r="M3213" t="s">
        <v>120</v>
      </c>
      <c r="N3213">
        <v>5</v>
      </c>
      <c r="P3213" t="s">
        <v>27</v>
      </c>
      <c r="Q3213" t="s">
        <v>5415</v>
      </c>
      <c r="S3213" t="s">
        <v>29</v>
      </c>
    </row>
    <row r="3214" spans="1:19" hidden="1" x14ac:dyDescent="0.2">
      <c r="A3214">
        <v>1785</v>
      </c>
      <c r="B3214" t="s">
        <v>5416</v>
      </c>
      <c r="C3214" t="s">
        <v>20</v>
      </c>
      <c r="D3214">
        <v>6.51</v>
      </c>
      <c r="E3214" t="s">
        <v>2403</v>
      </c>
      <c r="F3214" t="s">
        <v>5417</v>
      </c>
      <c r="G3214" t="s">
        <v>55</v>
      </c>
      <c r="H3214" t="s">
        <v>23</v>
      </c>
      <c r="I3214" t="s">
        <v>4814</v>
      </c>
      <c r="K3214"/>
      <c r="L3214" t="s">
        <v>5418</v>
      </c>
      <c r="M3214" t="s">
        <v>26</v>
      </c>
      <c r="N3214">
        <v>2</v>
      </c>
      <c r="P3214" t="s">
        <v>27</v>
      </c>
      <c r="Q3214" t="s">
        <v>5419</v>
      </c>
      <c r="S3214" t="s">
        <v>29</v>
      </c>
    </row>
    <row r="3215" spans="1:19" hidden="1" x14ac:dyDescent="0.2">
      <c r="A3215">
        <v>1785</v>
      </c>
      <c r="B3215" t="s">
        <v>5416</v>
      </c>
      <c r="C3215" t="s">
        <v>73</v>
      </c>
      <c r="D3215">
        <v>-1.9</v>
      </c>
      <c r="E3215" t="s">
        <v>5420</v>
      </c>
      <c r="F3215" t="s">
        <v>5417</v>
      </c>
      <c r="G3215" t="s">
        <v>75</v>
      </c>
      <c r="H3215" t="s">
        <v>23</v>
      </c>
      <c r="I3215" t="s">
        <v>4814</v>
      </c>
      <c r="K3215"/>
      <c r="L3215" t="s">
        <v>5418</v>
      </c>
      <c r="M3215" t="s">
        <v>26</v>
      </c>
      <c r="N3215">
        <v>2</v>
      </c>
      <c r="P3215" t="s">
        <v>27</v>
      </c>
      <c r="Q3215" t="s">
        <v>5419</v>
      </c>
      <c r="S3215" t="s">
        <v>29</v>
      </c>
    </row>
    <row r="3216" spans="1:19" hidden="1" x14ac:dyDescent="0.2">
      <c r="A3216">
        <v>1786</v>
      </c>
      <c r="B3216" t="s">
        <v>5421</v>
      </c>
      <c r="C3216" t="s">
        <v>20</v>
      </c>
      <c r="D3216">
        <v>2</v>
      </c>
      <c r="F3216" t="s">
        <v>615</v>
      </c>
      <c r="H3216" t="s">
        <v>23</v>
      </c>
      <c r="I3216" t="s">
        <v>5090</v>
      </c>
      <c r="K3216"/>
      <c r="L3216" t="s">
        <v>5422</v>
      </c>
      <c r="M3216" t="s">
        <v>26</v>
      </c>
      <c r="N3216">
        <v>2</v>
      </c>
      <c r="P3216" t="s">
        <v>27</v>
      </c>
      <c r="Q3216" t="s">
        <v>5423</v>
      </c>
      <c r="S3216" t="s">
        <v>29</v>
      </c>
    </row>
    <row r="3217" spans="1:19" hidden="1" x14ac:dyDescent="0.2">
      <c r="A3217">
        <v>1786</v>
      </c>
      <c r="B3217" t="s">
        <v>5421</v>
      </c>
      <c r="C3217" t="s">
        <v>73</v>
      </c>
      <c r="D3217">
        <v>5.0999999999999996</v>
      </c>
      <c r="F3217" t="s">
        <v>615</v>
      </c>
      <c r="H3217" t="s">
        <v>23</v>
      </c>
      <c r="I3217" t="s">
        <v>5090</v>
      </c>
      <c r="K3217"/>
      <c r="L3217" t="s">
        <v>5422</v>
      </c>
      <c r="M3217" t="s">
        <v>26</v>
      </c>
      <c r="N3217">
        <v>2</v>
      </c>
      <c r="P3217" t="s">
        <v>27</v>
      </c>
      <c r="Q3217" t="s">
        <v>5423</v>
      </c>
      <c r="S3217" t="s">
        <v>29</v>
      </c>
    </row>
    <row r="3218" spans="1:19" hidden="1" x14ac:dyDescent="0.2">
      <c r="A3218">
        <v>1786</v>
      </c>
      <c r="B3218" t="s">
        <v>5421</v>
      </c>
      <c r="C3218" t="s">
        <v>77</v>
      </c>
      <c r="D3218">
        <v>10.1</v>
      </c>
      <c r="F3218" t="s">
        <v>615</v>
      </c>
      <c r="H3218" t="s">
        <v>23</v>
      </c>
      <c r="I3218" t="s">
        <v>5090</v>
      </c>
      <c r="K3218"/>
      <c r="L3218" t="s">
        <v>5422</v>
      </c>
      <c r="M3218" t="s">
        <v>26</v>
      </c>
      <c r="N3218">
        <v>2</v>
      </c>
      <c r="P3218" t="s">
        <v>27</v>
      </c>
      <c r="Q3218" t="s">
        <v>5423</v>
      </c>
      <c r="S3218" t="s">
        <v>29</v>
      </c>
    </row>
    <row r="3219" spans="1:19" hidden="1" x14ac:dyDescent="0.2">
      <c r="A3219">
        <v>1790</v>
      </c>
      <c r="B3219" t="s">
        <v>5424</v>
      </c>
      <c r="C3219" t="s">
        <v>20</v>
      </c>
      <c r="D3219">
        <v>7.6</v>
      </c>
      <c r="E3219">
        <v>25</v>
      </c>
      <c r="F3219" t="s">
        <v>5425</v>
      </c>
      <c r="G3219" t="s">
        <v>498</v>
      </c>
      <c r="H3219" t="s">
        <v>23</v>
      </c>
      <c r="I3219" t="s">
        <v>193</v>
      </c>
      <c r="K3219"/>
      <c r="L3219" t="s">
        <v>5426</v>
      </c>
      <c r="M3219" t="s">
        <v>26</v>
      </c>
      <c r="N3219">
        <v>2</v>
      </c>
      <c r="P3219" t="s">
        <v>27</v>
      </c>
      <c r="Q3219" t="s">
        <v>5427</v>
      </c>
      <c r="S3219" t="s">
        <v>29</v>
      </c>
    </row>
    <row r="3220" spans="1:19" hidden="1" x14ac:dyDescent="0.2">
      <c r="A3220">
        <v>1791</v>
      </c>
      <c r="B3220" t="s">
        <v>5428</v>
      </c>
      <c r="C3220" t="s">
        <v>48</v>
      </c>
      <c r="D3220">
        <v>8.4</v>
      </c>
      <c r="F3220" t="s">
        <v>615</v>
      </c>
      <c r="H3220" t="s">
        <v>23</v>
      </c>
      <c r="I3220" t="s">
        <v>5429</v>
      </c>
      <c r="K3220"/>
      <c r="L3220" t="s">
        <v>5430</v>
      </c>
      <c r="M3220" t="s">
        <v>1341</v>
      </c>
      <c r="N3220">
        <v>3</v>
      </c>
      <c r="P3220" t="s">
        <v>27</v>
      </c>
      <c r="Q3220" t="s">
        <v>5431</v>
      </c>
      <c r="S3220" t="s">
        <v>50</v>
      </c>
    </row>
    <row r="3221" spans="1:19" hidden="1" x14ac:dyDescent="0.2">
      <c r="A3221">
        <v>1792</v>
      </c>
      <c r="B3221" t="s">
        <v>5432</v>
      </c>
      <c r="C3221" t="s">
        <v>20</v>
      </c>
      <c r="D3221">
        <v>9</v>
      </c>
      <c r="E3221">
        <v>25</v>
      </c>
      <c r="F3221" t="s">
        <v>5433</v>
      </c>
      <c r="G3221" t="s">
        <v>63</v>
      </c>
      <c r="H3221" t="s">
        <v>23</v>
      </c>
      <c r="I3221" t="s">
        <v>4468</v>
      </c>
      <c r="K3221"/>
      <c r="L3221" t="s">
        <v>5434</v>
      </c>
      <c r="M3221" t="s">
        <v>771</v>
      </c>
      <c r="N3221">
        <v>4</v>
      </c>
      <c r="P3221" t="s">
        <v>27</v>
      </c>
      <c r="Q3221" t="s">
        <v>5435</v>
      </c>
      <c r="S3221" t="s">
        <v>29</v>
      </c>
    </row>
    <row r="3222" spans="1:19" hidden="1" x14ac:dyDescent="0.2">
      <c r="A3222">
        <v>1793</v>
      </c>
      <c r="B3222" t="s">
        <v>5436</v>
      </c>
      <c r="C3222" t="s">
        <v>20</v>
      </c>
      <c r="D3222">
        <v>2.44</v>
      </c>
      <c r="E3222">
        <v>20</v>
      </c>
      <c r="F3222" t="s">
        <v>3222</v>
      </c>
      <c r="G3222" t="s">
        <v>55</v>
      </c>
      <c r="H3222" t="s">
        <v>46</v>
      </c>
      <c r="I3222" t="s">
        <v>2385</v>
      </c>
      <c r="K3222"/>
      <c r="L3222" t="s">
        <v>5437</v>
      </c>
      <c r="M3222" t="s">
        <v>120</v>
      </c>
      <c r="N3222">
        <v>5</v>
      </c>
      <c r="P3222" t="s">
        <v>27</v>
      </c>
      <c r="Q3222" t="s">
        <v>5438</v>
      </c>
      <c r="S3222" t="s">
        <v>29</v>
      </c>
    </row>
    <row r="3223" spans="1:19" hidden="1" x14ac:dyDescent="0.2">
      <c r="A3223">
        <v>1794</v>
      </c>
      <c r="B3223" t="s">
        <v>5439</v>
      </c>
      <c r="C3223" t="s">
        <v>20</v>
      </c>
      <c r="D3223">
        <v>3.64</v>
      </c>
      <c r="E3223">
        <v>25</v>
      </c>
      <c r="F3223" t="s">
        <v>192</v>
      </c>
      <c r="G3223" t="s">
        <v>5440</v>
      </c>
      <c r="H3223" t="s">
        <v>46</v>
      </c>
      <c r="I3223" t="s">
        <v>193</v>
      </c>
      <c r="K3223"/>
      <c r="L3223" t="s">
        <v>5441</v>
      </c>
      <c r="M3223" t="s">
        <v>26</v>
      </c>
      <c r="N3223">
        <v>2</v>
      </c>
      <c r="P3223" t="s">
        <v>27</v>
      </c>
      <c r="Q3223" t="s">
        <v>5442</v>
      </c>
      <c r="S3223" t="s">
        <v>29</v>
      </c>
    </row>
    <row r="3224" spans="1:19" hidden="1" x14ac:dyDescent="0.2">
      <c r="A3224">
        <v>1795</v>
      </c>
      <c r="B3224" t="s">
        <v>5443</v>
      </c>
      <c r="C3224" t="s">
        <v>20</v>
      </c>
      <c r="D3224">
        <v>5.36</v>
      </c>
      <c r="E3224">
        <v>20</v>
      </c>
      <c r="F3224" t="s">
        <v>2845</v>
      </c>
      <c r="G3224" t="s">
        <v>55</v>
      </c>
      <c r="H3224" t="s">
        <v>46</v>
      </c>
      <c r="I3224" t="s">
        <v>2385</v>
      </c>
      <c r="K3224"/>
      <c r="L3224" t="s">
        <v>5444</v>
      </c>
      <c r="M3224" t="s">
        <v>120</v>
      </c>
      <c r="N3224">
        <v>5</v>
      </c>
      <c r="P3224" t="s">
        <v>27</v>
      </c>
      <c r="Q3224" t="s">
        <v>5445</v>
      </c>
      <c r="S3224" t="s">
        <v>29</v>
      </c>
    </row>
    <row r="3225" spans="1:19" hidden="1" x14ac:dyDescent="0.2">
      <c r="A3225">
        <v>1797</v>
      </c>
      <c r="B3225" t="s">
        <v>5446</v>
      </c>
      <c r="C3225" t="s">
        <v>20</v>
      </c>
      <c r="D3225">
        <v>9.48</v>
      </c>
      <c r="E3225">
        <v>25</v>
      </c>
      <c r="F3225" t="s">
        <v>5447</v>
      </c>
      <c r="G3225" t="s">
        <v>55</v>
      </c>
      <c r="H3225" t="s">
        <v>46</v>
      </c>
      <c r="I3225" t="s">
        <v>3146</v>
      </c>
      <c r="K3225"/>
      <c r="L3225" t="s">
        <v>5448</v>
      </c>
      <c r="M3225" t="s">
        <v>26</v>
      </c>
      <c r="N3225">
        <v>2</v>
      </c>
      <c r="P3225" t="s">
        <v>27</v>
      </c>
      <c r="Q3225" t="s">
        <v>5449</v>
      </c>
      <c r="S3225" t="s">
        <v>29</v>
      </c>
    </row>
    <row r="3226" spans="1:19" hidden="1" x14ac:dyDescent="0.2">
      <c r="A3226">
        <v>1797</v>
      </c>
      <c r="B3226" t="s">
        <v>5446</v>
      </c>
      <c r="C3226" t="s">
        <v>73</v>
      </c>
      <c r="D3226">
        <v>1.68</v>
      </c>
      <c r="E3226">
        <v>20</v>
      </c>
      <c r="F3226" t="s">
        <v>3159</v>
      </c>
      <c r="G3226" t="s">
        <v>31</v>
      </c>
      <c r="H3226" t="s">
        <v>23</v>
      </c>
      <c r="I3226" t="s">
        <v>3146</v>
      </c>
      <c r="K3226"/>
      <c r="L3226" t="s">
        <v>5448</v>
      </c>
      <c r="M3226" t="s">
        <v>26</v>
      </c>
      <c r="N3226">
        <v>2</v>
      </c>
      <c r="P3226" t="s">
        <v>27</v>
      </c>
      <c r="Q3226" t="s">
        <v>5449</v>
      </c>
      <c r="S3226" t="s">
        <v>29</v>
      </c>
    </row>
    <row r="3227" spans="1:19" hidden="1" x14ac:dyDescent="0.2">
      <c r="A3227">
        <v>1798</v>
      </c>
      <c r="B3227" t="s">
        <v>5450</v>
      </c>
      <c r="C3227" t="s">
        <v>20</v>
      </c>
      <c r="D3227">
        <v>0.6</v>
      </c>
      <c r="F3227" t="s">
        <v>615</v>
      </c>
      <c r="G3227" t="s">
        <v>1440</v>
      </c>
      <c r="H3227" t="s">
        <v>23</v>
      </c>
      <c r="I3227" t="s">
        <v>4318</v>
      </c>
      <c r="K3227"/>
      <c r="L3227" t="s">
        <v>5451</v>
      </c>
      <c r="M3227" t="s">
        <v>26</v>
      </c>
      <c r="N3227">
        <v>2</v>
      </c>
      <c r="P3227" t="s">
        <v>27</v>
      </c>
      <c r="Q3227" t="s">
        <v>5452</v>
      </c>
      <c r="S3227" t="s">
        <v>29</v>
      </c>
    </row>
    <row r="3228" spans="1:19" hidden="1" x14ac:dyDescent="0.2">
      <c r="A3228">
        <v>1799</v>
      </c>
      <c r="B3228" t="s">
        <v>5453</v>
      </c>
      <c r="C3228" t="s">
        <v>20</v>
      </c>
      <c r="D3228">
        <v>9.61</v>
      </c>
      <c r="E3228">
        <v>21</v>
      </c>
      <c r="F3228" t="s">
        <v>5454</v>
      </c>
      <c r="G3228" t="s">
        <v>55</v>
      </c>
      <c r="H3228" t="s">
        <v>46</v>
      </c>
      <c r="I3228" t="s">
        <v>3382</v>
      </c>
      <c r="K3228"/>
      <c r="L3228" t="s">
        <v>5455</v>
      </c>
      <c r="M3228" t="s">
        <v>26</v>
      </c>
      <c r="N3228">
        <v>2</v>
      </c>
      <c r="P3228" t="s">
        <v>27</v>
      </c>
      <c r="Q3228" t="s">
        <v>5456</v>
      </c>
      <c r="S3228" t="s">
        <v>29</v>
      </c>
    </row>
    <row r="3229" spans="1:19" hidden="1" x14ac:dyDescent="0.2">
      <c r="A3229">
        <v>1800</v>
      </c>
      <c r="B3229" t="s">
        <v>5457</v>
      </c>
      <c r="C3229" t="s">
        <v>20</v>
      </c>
      <c r="D3229">
        <v>5.22</v>
      </c>
      <c r="E3229">
        <v>25</v>
      </c>
      <c r="F3229" t="s">
        <v>5458</v>
      </c>
      <c r="G3229" t="s">
        <v>55</v>
      </c>
      <c r="H3229" t="s">
        <v>46</v>
      </c>
      <c r="I3229" t="s">
        <v>5459</v>
      </c>
      <c r="K3229"/>
      <c r="L3229" t="s">
        <v>5460</v>
      </c>
      <c r="M3229" t="s">
        <v>120</v>
      </c>
      <c r="N3229">
        <v>5</v>
      </c>
      <c r="P3229" t="s">
        <v>27</v>
      </c>
      <c r="Q3229" t="s">
        <v>5461</v>
      </c>
      <c r="S3229" t="s">
        <v>29</v>
      </c>
    </row>
    <row r="3230" spans="1:19" hidden="1" x14ac:dyDescent="0.2">
      <c r="A3230">
        <v>1800</v>
      </c>
      <c r="B3230" t="s">
        <v>5457</v>
      </c>
      <c r="C3230" t="s">
        <v>20</v>
      </c>
      <c r="D3230">
        <v>5.37</v>
      </c>
      <c r="E3230">
        <v>25</v>
      </c>
      <c r="F3230" t="s">
        <v>5462</v>
      </c>
      <c r="G3230" t="s">
        <v>144</v>
      </c>
      <c r="H3230" t="s">
        <v>23</v>
      </c>
      <c r="I3230" t="s">
        <v>5463</v>
      </c>
      <c r="K3230"/>
      <c r="L3230" t="s">
        <v>5460</v>
      </c>
      <c r="M3230" t="s">
        <v>120</v>
      </c>
      <c r="N3230">
        <v>5</v>
      </c>
      <c r="P3230" t="s">
        <v>27</v>
      </c>
      <c r="Q3230" t="s">
        <v>5461</v>
      </c>
      <c r="S3230" t="s">
        <v>29</v>
      </c>
    </row>
    <row r="3231" spans="1:19" hidden="1" x14ac:dyDescent="0.2">
      <c r="A3231">
        <v>1802</v>
      </c>
      <c r="B3231" t="s">
        <v>5464</v>
      </c>
      <c r="C3231" t="s">
        <v>20</v>
      </c>
      <c r="D3231">
        <v>6.22</v>
      </c>
      <c r="E3231" t="s">
        <v>5465</v>
      </c>
      <c r="F3231" t="s">
        <v>3222</v>
      </c>
      <c r="G3231" t="s">
        <v>55</v>
      </c>
      <c r="H3231" t="s">
        <v>23</v>
      </c>
      <c r="I3231" t="s">
        <v>5466</v>
      </c>
      <c r="K3231"/>
      <c r="L3231" t="s">
        <v>5467</v>
      </c>
      <c r="M3231" t="s">
        <v>120</v>
      </c>
      <c r="N3231">
        <v>5</v>
      </c>
      <c r="P3231" t="s">
        <v>27</v>
      </c>
      <c r="Q3231" t="s">
        <v>5468</v>
      </c>
      <c r="S3231" t="s">
        <v>29</v>
      </c>
    </row>
    <row r="3232" spans="1:19" hidden="1" x14ac:dyDescent="0.2">
      <c r="A3232">
        <v>1803</v>
      </c>
      <c r="B3232" t="s">
        <v>5469</v>
      </c>
      <c r="C3232" t="s">
        <v>20</v>
      </c>
      <c r="D3232">
        <v>1.42</v>
      </c>
      <c r="E3232" t="s">
        <v>5465</v>
      </c>
      <c r="F3232" t="s">
        <v>3222</v>
      </c>
      <c r="G3232" t="s">
        <v>55</v>
      </c>
      <c r="H3232" t="s">
        <v>23</v>
      </c>
      <c r="I3232" t="s">
        <v>5466</v>
      </c>
      <c r="K3232"/>
      <c r="L3232" t="s">
        <v>5470</v>
      </c>
      <c r="M3232" t="s">
        <v>26</v>
      </c>
      <c r="N3232">
        <v>2</v>
      </c>
      <c r="P3232" t="s">
        <v>27</v>
      </c>
      <c r="Q3232" t="s">
        <v>5471</v>
      </c>
      <c r="S3232" t="s">
        <v>29</v>
      </c>
    </row>
    <row r="3233" spans="1:19" hidden="1" x14ac:dyDescent="0.2">
      <c r="A3233">
        <v>1803</v>
      </c>
      <c r="B3233" t="s">
        <v>5469</v>
      </c>
      <c r="C3233" t="s">
        <v>73</v>
      </c>
      <c r="D3233">
        <v>6.3</v>
      </c>
      <c r="E3233" t="s">
        <v>5465</v>
      </c>
      <c r="F3233" t="s">
        <v>3222</v>
      </c>
      <c r="G3233" t="s">
        <v>55</v>
      </c>
      <c r="H3233" t="s">
        <v>23</v>
      </c>
      <c r="I3233" t="s">
        <v>5466</v>
      </c>
      <c r="K3233"/>
      <c r="L3233" t="s">
        <v>5470</v>
      </c>
      <c r="M3233" t="s">
        <v>26</v>
      </c>
      <c r="N3233">
        <v>2</v>
      </c>
      <c r="P3233" t="s">
        <v>27</v>
      </c>
      <c r="Q3233" t="s">
        <v>5471</v>
      </c>
      <c r="S3233" t="s">
        <v>29</v>
      </c>
    </row>
    <row r="3234" spans="1:19" hidden="1" x14ac:dyDescent="0.2">
      <c r="A3234">
        <v>1804</v>
      </c>
      <c r="B3234" t="s">
        <v>5472</v>
      </c>
      <c r="C3234" t="s">
        <v>20</v>
      </c>
      <c r="D3234">
        <v>3.91</v>
      </c>
      <c r="E3234" t="s">
        <v>5465</v>
      </c>
      <c r="F3234" t="s">
        <v>3222</v>
      </c>
      <c r="G3234" t="s">
        <v>55</v>
      </c>
      <c r="H3234" t="s">
        <v>23</v>
      </c>
      <c r="I3234" t="s">
        <v>5466</v>
      </c>
      <c r="K3234"/>
      <c r="L3234" t="s">
        <v>5473</v>
      </c>
      <c r="M3234" t="s">
        <v>26</v>
      </c>
      <c r="N3234">
        <v>2</v>
      </c>
      <c r="P3234" t="s">
        <v>27</v>
      </c>
      <c r="Q3234" t="s">
        <v>5474</v>
      </c>
      <c r="S3234" t="s">
        <v>29</v>
      </c>
    </row>
    <row r="3235" spans="1:19" hidden="1" x14ac:dyDescent="0.2">
      <c r="A3235">
        <v>1809</v>
      </c>
      <c r="B3235" t="s">
        <v>5475</v>
      </c>
      <c r="C3235" t="s">
        <v>20</v>
      </c>
      <c r="D3235">
        <v>0.1</v>
      </c>
      <c r="E3235" t="s">
        <v>363</v>
      </c>
      <c r="F3235" t="s">
        <v>3115</v>
      </c>
      <c r="G3235" t="s">
        <v>75</v>
      </c>
      <c r="H3235" t="s">
        <v>23</v>
      </c>
      <c r="I3235" t="s">
        <v>5476</v>
      </c>
      <c r="K3235"/>
      <c r="L3235" t="s">
        <v>5477</v>
      </c>
      <c r="M3235" t="s">
        <v>26</v>
      </c>
      <c r="N3235">
        <v>2</v>
      </c>
      <c r="P3235" t="s">
        <v>27</v>
      </c>
      <c r="Q3235" t="s">
        <v>5478</v>
      </c>
      <c r="S3235" t="s">
        <v>29</v>
      </c>
    </row>
    <row r="3236" spans="1:19" hidden="1" x14ac:dyDescent="0.2">
      <c r="A3236">
        <v>1810</v>
      </c>
      <c r="B3236" t="s">
        <v>5479</v>
      </c>
      <c r="C3236" t="s">
        <v>20</v>
      </c>
      <c r="D3236">
        <v>1.4</v>
      </c>
      <c r="E3236" t="s">
        <v>363</v>
      </c>
      <c r="F3236" t="s">
        <v>4591</v>
      </c>
      <c r="G3236" t="s">
        <v>75</v>
      </c>
      <c r="H3236" t="s">
        <v>23</v>
      </c>
      <c r="I3236" t="s">
        <v>5476</v>
      </c>
      <c r="K3236"/>
      <c r="L3236" t="s">
        <v>5480</v>
      </c>
      <c r="M3236" t="s">
        <v>120</v>
      </c>
      <c r="N3236">
        <v>5</v>
      </c>
      <c r="P3236" t="s">
        <v>27</v>
      </c>
      <c r="Q3236" t="s">
        <v>5481</v>
      </c>
      <c r="S3236" t="s">
        <v>29</v>
      </c>
    </row>
    <row r="3237" spans="1:19" hidden="1" x14ac:dyDescent="0.2">
      <c r="A3237">
        <v>1811</v>
      </c>
      <c r="B3237" t="s">
        <v>5482</v>
      </c>
      <c r="C3237" t="s">
        <v>20</v>
      </c>
      <c r="D3237">
        <v>2.9</v>
      </c>
      <c r="E3237" t="s">
        <v>363</v>
      </c>
      <c r="F3237" t="s">
        <v>5483</v>
      </c>
      <c r="G3237" t="s">
        <v>31</v>
      </c>
      <c r="H3237" t="s">
        <v>23</v>
      </c>
      <c r="I3237" t="s">
        <v>5484</v>
      </c>
      <c r="K3237"/>
      <c r="L3237" t="s">
        <v>5485</v>
      </c>
      <c r="M3237" t="s">
        <v>26</v>
      </c>
      <c r="N3237">
        <v>2</v>
      </c>
      <c r="P3237" t="s">
        <v>27</v>
      </c>
      <c r="Q3237" t="s">
        <v>5486</v>
      </c>
      <c r="S3237" t="s">
        <v>29</v>
      </c>
    </row>
    <row r="3238" spans="1:19" hidden="1" x14ac:dyDescent="0.2">
      <c r="A3238">
        <v>1812</v>
      </c>
      <c r="B3238" t="s">
        <v>5487</v>
      </c>
      <c r="C3238" t="s">
        <v>20</v>
      </c>
      <c r="D3238">
        <v>2.5</v>
      </c>
      <c r="E3238" t="s">
        <v>363</v>
      </c>
      <c r="G3238" t="s">
        <v>1440</v>
      </c>
      <c r="H3238" t="s">
        <v>23</v>
      </c>
      <c r="I3238" t="s">
        <v>5488</v>
      </c>
      <c r="K3238"/>
      <c r="L3238" t="s">
        <v>5489</v>
      </c>
      <c r="M3238" t="s">
        <v>26</v>
      </c>
      <c r="N3238">
        <v>2</v>
      </c>
      <c r="P3238" t="s">
        <v>27</v>
      </c>
      <c r="Q3238" t="s">
        <v>5490</v>
      </c>
      <c r="S3238" t="s">
        <v>29</v>
      </c>
    </row>
    <row r="3239" spans="1:19" hidden="1" x14ac:dyDescent="0.2">
      <c r="A3239">
        <v>1813</v>
      </c>
      <c r="B3239" t="s">
        <v>5491</v>
      </c>
      <c r="C3239" t="s">
        <v>20</v>
      </c>
      <c r="D3239">
        <v>3.05</v>
      </c>
      <c r="E3239" t="s">
        <v>363</v>
      </c>
      <c r="F3239" t="s">
        <v>5483</v>
      </c>
      <c r="G3239" t="s">
        <v>31</v>
      </c>
      <c r="H3239" t="s">
        <v>23</v>
      </c>
      <c r="I3239" t="s">
        <v>5484</v>
      </c>
      <c r="K3239"/>
      <c r="L3239" t="s">
        <v>5492</v>
      </c>
      <c r="M3239" t="s">
        <v>26</v>
      </c>
      <c r="N3239">
        <v>2</v>
      </c>
      <c r="P3239" t="s">
        <v>27</v>
      </c>
      <c r="Q3239" t="s">
        <v>5493</v>
      </c>
      <c r="S3239" t="s">
        <v>29</v>
      </c>
    </row>
    <row r="3240" spans="1:19" hidden="1" x14ac:dyDescent="0.2">
      <c r="A3240">
        <v>1814</v>
      </c>
      <c r="B3240" t="s">
        <v>5494</v>
      </c>
      <c r="C3240" t="s">
        <v>20</v>
      </c>
      <c r="D3240">
        <v>7.9</v>
      </c>
      <c r="E3240" t="s">
        <v>363</v>
      </c>
      <c r="F3240" t="s">
        <v>2201</v>
      </c>
      <c r="G3240" t="s">
        <v>31</v>
      </c>
      <c r="H3240" t="s">
        <v>23</v>
      </c>
      <c r="I3240" t="s">
        <v>5484</v>
      </c>
      <c r="K3240"/>
      <c r="L3240" t="s">
        <v>5495</v>
      </c>
      <c r="M3240" t="s">
        <v>26</v>
      </c>
      <c r="N3240">
        <v>2</v>
      </c>
      <c r="P3240" t="s">
        <v>27</v>
      </c>
      <c r="Q3240" t="s">
        <v>5496</v>
      </c>
      <c r="S3240" t="s">
        <v>29</v>
      </c>
    </row>
    <row r="3241" spans="1:19" hidden="1" x14ac:dyDescent="0.2">
      <c r="A3241">
        <v>1815</v>
      </c>
      <c r="B3241" t="s">
        <v>5497</v>
      </c>
      <c r="C3241" t="s">
        <v>20</v>
      </c>
      <c r="D3241">
        <v>7.3</v>
      </c>
      <c r="E3241" t="s">
        <v>363</v>
      </c>
      <c r="F3241" t="s">
        <v>2201</v>
      </c>
      <c r="G3241" t="s">
        <v>31</v>
      </c>
      <c r="H3241" t="s">
        <v>23</v>
      </c>
      <c r="I3241" t="s">
        <v>5484</v>
      </c>
      <c r="K3241"/>
      <c r="L3241" t="s">
        <v>5498</v>
      </c>
      <c r="M3241" t="s">
        <v>26</v>
      </c>
      <c r="N3241">
        <v>2</v>
      </c>
      <c r="P3241" t="s">
        <v>27</v>
      </c>
      <c r="Q3241" t="s">
        <v>5499</v>
      </c>
      <c r="S3241" t="s">
        <v>29</v>
      </c>
    </row>
    <row r="3242" spans="1:19" hidden="1" x14ac:dyDescent="0.2">
      <c r="A3242">
        <v>1816</v>
      </c>
      <c r="B3242" t="s">
        <v>5500</v>
      </c>
      <c r="C3242" t="s">
        <v>20</v>
      </c>
      <c r="D3242">
        <v>2.8</v>
      </c>
      <c r="E3242" t="s">
        <v>363</v>
      </c>
      <c r="G3242" t="s">
        <v>1440</v>
      </c>
      <c r="H3242" t="s">
        <v>23</v>
      </c>
      <c r="I3242" t="s">
        <v>5488</v>
      </c>
      <c r="K3242"/>
      <c r="L3242" t="s">
        <v>5501</v>
      </c>
      <c r="M3242" t="s">
        <v>26</v>
      </c>
      <c r="N3242">
        <v>2</v>
      </c>
      <c r="P3242" t="s">
        <v>27</v>
      </c>
      <c r="Q3242" t="s">
        <v>5502</v>
      </c>
      <c r="S3242" t="s">
        <v>29</v>
      </c>
    </row>
    <row r="3243" spans="1:19" hidden="1" x14ac:dyDescent="0.2">
      <c r="A3243">
        <v>1819</v>
      </c>
      <c r="B3243" t="s">
        <v>5503</v>
      </c>
      <c r="C3243" t="s">
        <v>20</v>
      </c>
      <c r="D3243">
        <v>4</v>
      </c>
      <c r="E3243" t="s">
        <v>363</v>
      </c>
      <c r="F3243" t="s">
        <v>3356</v>
      </c>
      <c r="G3243" t="s">
        <v>55</v>
      </c>
      <c r="H3243" t="s">
        <v>23</v>
      </c>
      <c r="I3243" t="s">
        <v>3350</v>
      </c>
      <c r="K3243"/>
      <c r="L3243" t="s">
        <v>5504</v>
      </c>
      <c r="M3243" t="s">
        <v>26</v>
      </c>
      <c r="N3243">
        <v>2</v>
      </c>
      <c r="P3243" t="s">
        <v>27</v>
      </c>
      <c r="Q3243" t="s">
        <v>5505</v>
      </c>
      <c r="S3243" t="s">
        <v>29</v>
      </c>
    </row>
    <row r="3244" spans="1:19" hidden="1" x14ac:dyDescent="0.2">
      <c r="A3244">
        <v>1819</v>
      </c>
      <c r="B3244" t="s">
        <v>5503</v>
      </c>
      <c r="C3244" t="s">
        <v>20</v>
      </c>
      <c r="D3244">
        <v>3.09</v>
      </c>
      <c r="F3244" t="s">
        <v>5506</v>
      </c>
      <c r="G3244" t="s">
        <v>55</v>
      </c>
      <c r="H3244" t="s">
        <v>23</v>
      </c>
      <c r="I3244" t="s">
        <v>5507</v>
      </c>
      <c r="K3244"/>
      <c r="L3244" t="s">
        <v>5504</v>
      </c>
      <c r="M3244" t="s">
        <v>26</v>
      </c>
      <c r="N3244">
        <v>2</v>
      </c>
      <c r="P3244" t="s">
        <v>27</v>
      </c>
      <c r="Q3244" t="s">
        <v>5505</v>
      </c>
      <c r="S3244" t="s">
        <v>29</v>
      </c>
    </row>
    <row r="3245" spans="1:19" hidden="1" x14ac:dyDescent="0.2">
      <c r="A3245">
        <v>1820</v>
      </c>
      <c r="B3245" t="s">
        <v>5508</v>
      </c>
      <c r="C3245" t="s">
        <v>20</v>
      </c>
      <c r="D3245">
        <v>2.85</v>
      </c>
      <c r="E3245" t="s">
        <v>363</v>
      </c>
      <c r="F3245" t="s">
        <v>3356</v>
      </c>
      <c r="G3245" t="s">
        <v>55</v>
      </c>
      <c r="H3245" t="s">
        <v>23</v>
      </c>
      <c r="I3245" t="s">
        <v>3350</v>
      </c>
      <c r="K3245"/>
      <c r="L3245" t="s">
        <v>5509</v>
      </c>
      <c r="M3245" t="s">
        <v>120</v>
      </c>
      <c r="N3245">
        <v>5</v>
      </c>
      <c r="P3245" t="s">
        <v>27</v>
      </c>
      <c r="Q3245" t="s">
        <v>5510</v>
      </c>
      <c r="S3245" t="s">
        <v>29</v>
      </c>
    </row>
    <row r="3246" spans="1:19" hidden="1" x14ac:dyDescent="0.2">
      <c r="A3246">
        <v>1821</v>
      </c>
      <c r="B3246" t="s">
        <v>5511</v>
      </c>
      <c r="C3246" t="s">
        <v>20</v>
      </c>
      <c r="D3246">
        <v>3.43</v>
      </c>
      <c r="E3246">
        <v>25</v>
      </c>
      <c r="F3246" t="s">
        <v>664</v>
      </c>
      <c r="G3246" t="s">
        <v>55</v>
      </c>
      <c r="H3246" t="s">
        <v>46</v>
      </c>
      <c r="I3246" t="s">
        <v>665</v>
      </c>
      <c r="K3246"/>
      <c r="L3246" t="s">
        <v>5512</v>
      </c>
      <c r="M3246" t="s">
        <v>26</v>
      </c>
      <c r="N3246">
        <v>2</v>
      </c>
      <c r="P3246" t="s">
        <v>27</v>
      </c>
      <c r="Q3246" t="s">
        <v>5513</v>
      </c>
      <c r="S3246" t="s">
        <v>29</v>
      </c>
    </row>
    <row r="3247" spans="1:19" hidden="1" x14ac:dyDescent="0.2">
      <c r="A3247">
        <v>1822</v>
      </c>
      <c r="B3247" t="s">
        <v>5514</v>
      </c>
      <c r="C3247" t="s">
        <v>20</v>
      </c>
      <c r="D3247">
        <v>6.18</v>
      </c>
      <c r="E3247">
        <v>25</v>
      </c>
      <c r="F3247" t="s">
        <v>5515</v>
      </c>
      <c r="G3247" t="s">
        <v>55</v>
      </c>
      <c r="H3247" t="s">
        <v>46</v>
      </c>
      <c r="I3247" t="s">
        <v>665</v>
      </c>
      <c r="K3247"/>
      <c r="L3247" t="s">
        <v>5516</v>
      </c>
      <c r="M3247" t="s">
        <v>26</v>
      </c>
      <c r="N3247">
        <v>2</v>
      </c>
      <c r="P3247" t="s">
        <v>27</v>
      </c>
      <c r="Q3247" t="s">
        <v>5517</v>
      </c>
      <c r="S3247" t="s">
        <v>29</v>
      </c>
    </row>
    <row r="3248" spans="1:19" hidden="1" x14ac:dyDescent="0.2">
      <c r="A3248">
        <v>1824</v>
      </c>
      <c r="B3248" t="s">
        <v>5518</v>
      </c>
      <c r="C3248" t="s">
        <v>20</v>
      </c>
      <c r="D3248">
        <v>5.53</v>
      </c>
      <c r="E3248">
        <v>25</v>
      </c>
      <c r="F3248" t="s">
        <v>664</v>
      </c>
      <c r="G3248" t="s">
        <v>55</v>
      </c>
      <c r="H3248" t="s">
        <v>46</v>
      </c>
      <c r="I3248" t="s">
        <v>665</v>
      </c>
      <c r="K3248"/>
      <c r="L3248" t="s">
        <v>5519</v>
      </c>
      <c r="M3248" t="s">
        <v>26</v>
      </c>
      <c r="N3248">
        <v>2</v>
      </c>
      <c r="P3248" t="s">
        <v>27</v>
      </c>
      <c r="Q3248" t="s">
        <v>5520</v>
      </c>
      <c r="S3248" t="s">
        <v>29</v>
      </c>
    </row>
    <row r="3249" spans="1:19" hidden="1" x14ac:dyDescent="0.2">
      <c r="A3249">
        <v>1825</v>
      </c>
      <c r="B3249" t="s">
        <v>5521</v>
      </c>
      <c r="C3249" t="s">
        <v>20</v>
      </c>
      <c r="D3249">
        <v>9.8000000000000007</v>
      </c>
      <c r="E3249" t="s">
        <v>363</v>
      </c>
      <c r="F3249" t="s">
        <v>2017</v>
      </c>
      <c r="G3249" t="s">
        <v>5522</v>
      </c>
      <c r="H3249" t="s">
        <v>23</v>
      </c>
      <c r="I3249" t="s">
        <v>5523</v>
      </c>
      <c r="K3249"/>
      <c r="L3249" t="s">
        <v>5524</v>
      </c>
      <c r="M3249" t="s">
        <v>26</v>
      </c>
      <c r="N3249">
        <v>2</v>
      </c>
      <c r="P3249" t="s">
        <v>27</v>
      </c>
      <c r="Q3249" t="s">
        <v>5525</v>
      </c>
      <c r="S3249" t="s">
        <v>29</v>
      </c>
    </row>
    <row r="3250" spans="1:19" hidden="1" x14ac:dyDescent="0.2">
      <c r="A3250">
        <v>1825</v>
      </c>
      <c r="B3250" t="s">
        <v>5521</v>
      </c>
      <c r="C3250" t="s">
        <v>73</v>
      </c>
      <c r="D3250">
        <v>7.1</v>
      </c>
      <c r="E3250" t="s">
        <v>363</v>
      </c>
      <c r="F3250" t="s">
        <v>2017</v>
      </c>
      <c r="G3250" t="s">
        <v>5522</v>
      </c>
      <c r="H3250" t="s">
        <v>23</v>
      </c>
      <c r="I3250" t="s">
        <v>5523</v>
      </c>
      <c r="K3250"/>
      <c r="L3250" t="s">
        <v>5524</v>
      </c>
      <c r="M3250" t="s">
        <v>26</v>
      </c>
      <c r="N3250">
        <v>2</v>
      </c>
      <c r="P3250" t="s">
        <v>27</v>
      </c>
      <c r="Q3250" t="s">
        <v>5525</v>
      </c>
      <c r="S3250" t="s">
        <v>29</v>
      </c>
    </row>
    <row r="3251" spans="1:19" hidden="1" x14ac:dyDescent="0.2">
      <c r="A3251">
        <v>1827</v>
      </c>
      <c r="B3251" t="s">
        <v>5526</v>
      </c>
      <c r="C3251" t="s">
        <v>20</v>
      </c>
      <c r="D3251">
        <v>4.8</v>
      </c>
      <c r="E3251">
        <v>25</v>
      </c>
      <c r="F3251" t="s">
        <v>664</v>
      </c>
      <c r="G3251" t="s">
        <v>55</v>
      </c>
      <c r="H3251" t="s">
        <v>23</v>
      </c>
      <c r="I3251" t="s">
        <v>5527</v>
      </c>
      <c r="K3251"/>
      <c r="L3251" t="s">
        <v>5528</v>
      </c>
      <c r="M3251" t="s">
        <v>26</v>
      </c>
      <c r="N3251">
        <v>2</v>
      </c>
      <c r="P3251" t="s">
        <v>27</v>
      </c>
      <c r="Q3251" t="s">
        <v>5529</v>
      </c>
      <c r="S3251" t="s">
        <v>29</v>
      </c>
    </row>
    <row r="3252" spans="1:19" hidden="1" x14ac:dyDescent="0.2">
      <c r="A3252">
        <v>1827</v>
      </c>
      <c r="B3252" t="s">
        <v>5526</v>
      </c>
      <c r="C3252" t="s">
        <v>20</v>
      </c>
      <c r="D3252">
        <v>4.5</v>
      </c>
      <c r="E3252">
        <v>25</v>
      </c>
      <c r="F3252" t="s">
        <v>5530</v>
      </c>
      <c r="G3252" t="s">
        <v>31</v>
      </c>
      <c r="H3252" t="s">
        <v>23</v>
      </c>
      <c r="I3252" t="s">
        <v>5527</v>
      </c>
      <c r="K3252"/>
      <c r="L3252" t="s">
        <v>5528</v>
      </c>
      <c r="M3252" t="s">
        <v>26</v>
      </c>
      <c r="N3252">
        <v>2</v>
      </c>
      <c r="P3252" t="s">
        <v>27</v>
      </c>
      <c r="Q3252" t="s">
        <v>5529</v>
      </c>
      <c r="S3252" t="s">
        <v>29</v>
      </c>
    </row>
    <row r="3253" spans="1:19" hidden="1" x14ac:dyDescent="0.2">
      <c r="A3253">
        <v>1828</v>
      </c>
      <c r="B3253" t="s">
        <v>5531</v>
      </c>
      <c r="C3253" t="s">
        <v>20</v>
      </c>
      <c r="D3253">
        <v>3.56</v>
      </c>
      <c r="E3253">
        <v>20</v>
      </c>
      <c r="F3253" t="s">
        <v>3062</v>
      </c>
      <c r="G3253" t="s">
        <v>55</v>
      </c>
      <c r="H3253" t="s">
        <v>46</v>
      </c>
      <c r="I3253" t="s">
        <v>2385</v>
      </c>
      <c r="K3253"/>
      <c r="L3253" t="s">
        <v>5532</v>
      </c>
      <c r="M3253" t="s">
        <v>26</v>
      </c>
      <c r="N3253">
        <v>2</v>
      </c>
      <c r="P3253" t="s">
        <v>27</v>
      </c>
      <c r="Q3253" t="s">
        <v>5533</v>
      </c>
      <c r="S3253" t="s">
        <v>29</v>
      </c>
    </row>
    <row r="3254" spans="1:19" hidden="1" x14ac:dyDescent="0.2">
      <c r="A3254">
        <v>1830</v>
      </c>
      <c r="B3254" t="s">
        <v>5534</v>
      </c>
      <c r="C3254" t="s">
        <v>20</v>
      </c>
      <c r="D3254">
        <v>5.88</v>
      </c>
      <c r="E3254">
        <v>25</v>
      </c>
      <c r="F3254" t="s">
        <v>664</v>
      </c>
      <c r="G3254" t="s">
        <v>55</v>
      </c>
      <c r="H3254" t="s">
        <v>46</v>
      </c>
      <c r="I3254" t="s">
        <v>665</v>
      </c>
      <c r="K3254"/>
      <c r="L3254" t="s">
        <v>5535</v>
      </c>
      <c r="M3254" t="s">
        <v>26</v>
      </c>
      <c r="N3254">
        <v>2</v>
      </c>
      <c r="P3254" t="s">
        <v>27</v>
      </c>
      <c r="Q3254" t="s">
        <v>5536</v>
      </c>
      <c r="S3254" t="s">
        <v>29</v>
      </c>
    </row>
    <row r="3255" spans="1:19" hidden="1" x14ac:dyDescent="0.2">
      <c r="A3255">
        <v>1831</v>
      </c>
      <c r="B3255" t="s">
        <v>5537</v>
      </c>
      <c r="C3255" t="s">
        <v>20</v>
      </c>
      <c r="D3255">
        <v>5.62</v>
      </c>
      <c r="E3255">
        <v>25</v>
      </c>
      <c r="F3255" t="s">
        <v>664</v>
      </c>
      <c r="G3255" t="s">
        <v>55</v>
      </c>
      <c r="H3255" t="s">
        <v>46</v>
      </c>
      <c r="I3255" t="s">
        <v>665</v>
      </c>
      <c r="K3255"/>
      <c r="L3255" t="s">
        <v>5538</v>
      </c>
      <c r="M3255" t="s">
        <v>26</v>
      </c>
      <c r="N3255">
        <v>2</v>
      </c>
      <c r="P3255" t="s">
        <v>27</v>
      </c>
      <c r="Q3255" t="s">
        <v>5539</v>
      </c>
      <c r="S3255" t="s">
        <v>29</v>
      </c>
    </row>
    <row r="3256" spans="1:19" hidden="1" x14ac:dyDescent="0.2">
      <c r="A3256">
        <v>1833</v>
      </c>
      <c r="B3256" t="s">
        <v>5540</v>
      </c>
      <c r="C3256" t="s">
        <v>20</v>
      </c>
      <c r="D3256">
        <v>5.23</v>
      </c>
      <c r="E3256">
        <v>25</v>
      </c>
      <c r="F3256" t="s">
        <v>664</v>
      </c>
      <c r="G3256" t="s">
        <v>55</v>
      </c>
      <c r="H3256" t="s">
        <v>46</v>
      </c>
      <c r="I3256" t="s">
        <v>665</v>
      </c>
      <c r="K3256"/>
      <c r="L3256" t="s">
        <v>5541</v>
      </c>
      <c r="M3256" t="s">
        <v>26</v>
      </c>
      <c r="N3256">
        <v>2</v>
      </c>
      <c r="P3256" t="s">
        <v>27</v>
      </c>
      <c r="Q3256" t="s">
        <v>5542</v>
      </c>
      <c r="S3256" t="s">
        <v>29</v>
      </c>
    </row>
    <row r="3257" spans="1:19" hidden="1" x14ac:dyDescent="0.2">
      <c r="A3257">
        <v>1834</v>
      </c>
      <c r="B3257" t="s">
        <v>5543</v>
      </c>
      <c r="C3257" t="s">
        <v>20</v>
      </c>
      <c r="D3257">
        <v>10.54</v>
      </c>
      <c r="E3257">
        <v>25</v>
      </c>
      <c r="F3257" t="s">
        <v>664</v>
      </c>
      <c r="G3257" t="s">
        <v>55</v>
      </c>
      <c r="H3257" t="s">
        <v>46</v>
      </c>
      <c r="I3257" t="s">
        <v>665</v>
      </c>
      <c r="K3257"/>
      <c r="L3257" t="s">
        <v>5544</v>
      </c>
      <c r="M3257" t="s">
        <v>26</v>
      </c>
      <c r="N3257">
        <v>2</v>
      </c>
      <c r="P3257" t="s">
        <v>27</v>
      </c>
      <c r="Q3257" t="s">
        <v>5545</v>
      </c>
      <c r="S3257" t="s">
        <v>29</v>
      </c>
    </row>
    <row r="3258" spans="1:19" hidden="1" x14ac:dyDescent="0.2">
      <c r="A3258">
        <v>1835</v>
      </c>
      <c r="B3258" t="s">
        <v>5546</v>
      </c>
      <c r="C3258" t="s">
        <v>20</v>
      </c>
      <c r="D3258">
        <v>9.4</v>
      </c>
      <c r="E3258" t="s">
        <v>363</v>
      </c>
      <c r="F3258" t="s">
        <v>2017</v>
      </c>
      <c r="G3258" t="s">
        <v>5522</v>
      </c>
      <c r="H3258" t="s">
        <v>23</v>
      </c>
      <c r="I3258" t="s">
        <v>5523</v>
      </c>
      <c r="K3258"/>
      <c r="L3258" t="s">
        <v>5547</v>
      </c>
      <c r="M3258" t="s">
        <v>26</v>
      </c>
      <c r="N3258">
        <v>2</v>
      </c>
      <c r="P3258" t="s">
        <v>27</v>
      </c>
      <c r="Q3258" t="s">
        <v>5548</v>
      </c>
      <c r="S3258" t="s">
        <v>29</v>
      </c>
    </row>
    <row r="3259" spans="1:19" hidden="1" x14ac:dyDescent="0.2">
      <c r="A3259">
        <v>1836</v>
      </c>
      <c r="B3259" t="s">
        <v>5549</v>
      </c>
      <c r="C3259" t="s">
        <v>20</v>
      </c>
      <c r="D3259">
        <v>4.5999999999999996</v>
      </c>
      <c r="E3259">
        <v>25</v>
      </c>
      <c r="F3259" t="s">
        <v>664</v>
      </c>
      <c r="G3259" t="s">
        <v>55</v>
      </c>
      <c r="H3259" t="s">
        <v>46</v>
      </c>
      <c r="I3259" t="s">
        <v>665</v>
      </c>
      <c r="K3259"/>
      <c r="L3259" t="s">
        <v>5550</v>
      </c>
      <c r="M3259" t="s">
        <v>26</v>
      </c>
      <c r="N3259">
        <v>2</v>
      </c>
      <c r="P3259" t="s">
        <v>27</v>
      </c>
      <c r="Q3259" t="s">
        <v>5551</v>
      </c>
      <c r="S3259" t="s">
        <v>29</v>
      </c>
    </row>
    <row r="3260" spans="1:19" hidden="1" x14ac:dyDescent="0.2">
      <c r="A3260">
        <v>1837</v>
      </c>
      <c r="B3260" t="s">
        <v>5552</v>
      </c>
      <c r="C3260" t="s">
        <v>20</v>
      </c>
      <c r="D3260">
        <v>4.6500000000000004</v>
      </c>
      <c r="E3260">
        <v>25</v>
      </c>
      <c r="F3260" t="s">
        <v>664</v>
      </c>
      <c r="G3260" t="s">
        <v>55</v>
      </c>
      <c r="H3260" t="s">
        <v>46</v>
      </c>
      <c r="I3260" t="s">
        <v>665</v>
      </c>
      <c r="K3260"/>
      <c r="L3260" t="s">
        <v>5553</v>
      </c>
      <c r="M3260" t="s">
        <v>26</v>
      </c>
      <c r="N3260">
        <v>2</v>
      </c>
      <c r="P3260" t="s">
        <v>27</v>
      </c>
      <c r="Q3260" t="s">
        <v>5554</v>
      </c>
      <c r="S3260" t="s">
        <v>29</v>
      </c>
    </row>
    <row r="3261" spans="1:19" hidden="1" x14ac:dyDescent="0.2">
      <c r="A3261">
        <v>1839</v>
      </c>
      <c r="B3261" t="s">
        <v>5555</v>
      </c>
      <c r="C3261" t="s">
        <v>20</v>
      </c>
      <c r="D3261">
        <v>5</v>
      </c>
      <c r="E3261">
        <v>25</v>
      </c>
      <c r="F3261" t="s">
        <v>664</v>
      </c>
      <c r="G3261" t="s">
        <v>55</v>
      </c>
      <c r="H3261" t="s">
        <v>46</v>
      </c>
      <c r="I3261" t="s">
        <v>665</v>
      </c>
      <c r="K3261"/>
      <c r="L3261" t="s">
        <v>5556</v>
      </c>
      <c r="M3261" t="s">
        <v>26</v>
      </c>
      <c r="N3261">
        <v>2</v>
      </c>
      <c r="P3261" t="s">
        <v>27</v>
      </c>
      <c r="Q3261" t="s">
        <v>5557</v>
      </c>
      <c r="S3261" t="s">
        <v>29</v>
      </c>
    </row>
    <row r="3262" spans="1:19" hidden="1" x14ac:dyDescent="0.2">
      <c r="A3262">
        <v>1839</v>
      </c>
      <c r="B3262" t="s">
        <v>5555</v>
      </c>
      <c r="C3262" t="s">
        <v>20</v>
      </c>
      <c r="D3262">
        <v>5.13</v>
      </c>
      <c r="E3262">
        <v>20</v>
      </c>
      <c r="F3262" t="s">
        <v>3922</v>
      </c>
      <c r="G3262" t="s">
        <v>55</v>
      </c>
      <c r="H3262" t="s">
        <v>46</v>
      </c>
      <c r="I3262" t="s">
        <v>2385</v>
      </c>
      <c r="K3262"/>
      <c r="L3262" t="s">
        <v>5556</v>
      </c>
      <c r="M3262" t="s">
        <v>26</v>
      </c>
      <c r="N3262">
        <v>2</v>
      </c>
      <c r="P3262" t="s">
        <v>27</v>
      </c>
      <c r="Q3262" t="s">
        <v>5557</v>
      </c>
      <c r="S3262" t="s">
        <v>29</v>
      </c>
    </row>
    <row r="3263" spans="1:19" hidden="1" x14ac:dyDescent="0.2">
      <c r="A3263">
        <v>1839</v>
      </c>
      <c r="B3263" t="s">
        <v>5555</v>
      </c>
      <c r="C3263" t="s">
        <v>20</v>
      </c>
      <c r="D3263">
        <v>5</v>
      </c>
      <c r="E3263">
        <v>25</v>
      </c>
      <c r="F3263" t="s">
        <v>664</v>
      </c>
      <c r="G3263" t="s">
        <v>55</v>
      </c>
      <c r="H3263" t="s">
        <v>23</v>
      </c>
      <c r="I3263" t="s">
        <v>5527</v>
      </c>
      <c r="K3263"/>
      <c r="L3263" t="s">
        <v>5556</v>
      </c>
      <c r="M3263" t="s">
        <v>26</v>
      </c>
      <c r="N3263">
        <v>2</v>
      </c>
      <c r="P3263" t="s">
        <v>27</v>
      </c>
      <c r="Q3263" t="s">
        <v>5557</v>
      </c>
      <c r="S3263" t="s">
        <v>29</v>
      </c>
    </row>
    <row r="3264" spans="1:19" hidden="1" x14ac:dyDescent="0.2">
      <c r="A3264">
        <v>1839</v>
      </c>
      <c r="B3264" t="s">
        <v>5555</v>
      </c>
      <c r="C3264" t="s">
        <v>20</v>
      </c>
      <c r="D3264">
        <v>5.0999999999999996</v>
      </c>
      <c r="E3264">
        <v>25</v>
      </c>
      <c r="F3264" t="s">
        <v>5530</v>
      </c>
      <c r="G3264" t="s">
        <v>31</v>
      </c>
      <c r="H3264" t="s">
        <v>23</v>
      </c>
      <c r="I3264" t="s">
        <v>5527</v>
      </c>
      <c r="K3264"/>
      <c r="L3264" t="s">
        <v>5556</v>
      </c>
      <c r="M3264" t="s">
        <v>26</v>
      </c>
      <c r="N3264">
        <v>2</v>
      </c>
      <c r="P3264" t="s">
        <v>27</v>
      </c>
      <c r="Q3264" t="s">
        <v>5557</v>
      </c>
      <c r="S3264" t="s">
        <v>29</v>
      </c>
    </row>
    <row r="3265" spans="1:19" hidden="1" x14ac:dyDescent="0.2">
      <c r="A3265">
        <v>1839</v>
      </c>
      <c r="B3265" t="s">
        <v>5555</v>
      </c>
      <c r="C3265" t="s">
        <v>20</v>
      </c>
      <c r="D3265">
        <v>5</v>
      </c>
      <c r="E3265" t="s">
        <v>363</v>
      </c>
      <c r="F3265" t="s">
        <v>2017</v>
      </c>
      <c r="G3265" t="s">
        <v>31</v>
      </c>
      <c r="H3265" t="s">
        <v>23</v>
      </c>
      <c r="I3265" t="s">
        <v>5523</v>
      </c>
      <c r="K3265"/>
      <c r="L3265" t="s">
        <v>5556</v>
      </c>
      <c r="M3265" t="s">
        <v>26</v>
      </c>
      <c r="N3265">
        <v>2</v>
      </c>
      <c r="P3265" t="s">
        <v>27</v>
      </c>
      <c r="Q3265" t="s">
        <v>5557</v>
      </c>
      <c r="S3265" t="s">
        <v>29</v>
      </c>
    </row>
    <row r="3266" spans="1:19" hidden="1" x14ac:dyDescent="0.2">
      <c r="A3266">
        <v>1842</v>
      </c>
      <c r="B3266" t="s">
        <v>5558</v>
      </c>
      <c r="C3266" t="s">
        <v>20</v>
      </c>
      <c r="D3266">
        <v>5.84</v>
      </c>
      <c r="E3266">
        <v>25</v>
      </c>
      <c r="F3266" t="s">
        <v>664</v>
      </c>
      <c r="G3266" t="s">
        <v>55</v>
      </c>
      <c r="H3266" t="s">
        <v>46</v>
      </c>
      <c r="I3266" t="s">
        <v>665</v>
      </c>
      <c r="K3266"/>
      <c r="L3266" t="s">
        <v>5559</v>
      </c>
      <c r="M3266" t="s">
        <v>26</v>
      </c>
      <c r="N3266">
        <v>2</v>
      </c>
      <c r="P3266" t="s">
        <v>27</v>
      </c>
      <c r="Q3266" t="s">
        <v>5560</v>
      </c>
      <c r="S3266" t="s">
        <v>29</v>
      </c>
    </row>
    <row r="3267" spans="1:19" hidden="1" x14ac:dyDescent="0.2">
      <c r="A3267">
        <v>1843</v>
      </c>
      <c r="B3267" t="s">
        <v>5561</v>
      </c>
      <c r="C3267" t="s">
        <v>20</v>
      </c>
      <c r="D3267">
        <v>10.3</v>
      </c>
      <c r="E3267" t="s">
        <v>363</v>
      </c>
      <c r="F3267" t="s">
        <v>2017</v>
      </c>
      <c r="G3267" t="s">
        <v>5522</v>
      </c>
      <c r="H3267" t="s">
        <v>23</v>
      </c>
      <c r="I3267" t="s">
        <v>5523</v>
      </c>
      <c r="K3267"/>
      <c r="L3267" t="s">
        <v>5562</v>
      </c>
      <c r="M3267" t="s">
        <v>26</v>
      </c>
      <c r="N3267">
        <v>2</v>
      </c>
      <c r="P3267" t="s">
        <v>27</v>
      </c>
      <c r="Q3267" t="s">
        <v>5563</v>
      </c>
      <c r="S3267" t="s">
        <v>29</v>
      </c>
    </row>
    <row r="3268" spans="1:19" hidden="1" x14ac:dyDescent="0.2">
      <c r="A3268">
        <v>1843</v>
      </c>
      <c r="B3268" t="s">
        <v>5561</v>
      </c>
      <c r="C3268" t="s">
        <v>73</v>
      </c>
      <c r="D3268">
        <v>7.6</v>
      </c>
      <c r="E3268" t="s">
        <v>363</v>
      </c>
      <c r="F3268" t="s">
        <v>2017</v>
      </c>
      <c r="G3268" t="s">
        <v>5522</v>
      </c>
      <c r="H3268" t="s">
        <v>23</v>
      </c>
      <c r="I3268" t="s">
        <v>5523</v>
      </c>
      <c r="K3268"/>
      <c r="L3268" t="s">
        <v>5562</v>
      </c>
      <c r="M3268" t="s">
        <v>26</v>
      </c>
      <c r="N3268">
        <v>2</v>
      </c>
      <c r="P3268" t="s">
        <v>27</v>
      </c>
      <c r="Q3268" t="s">
        <v>5563</v>
      </c>
      <c r="S3268" t="s">
        <v>29</v>
      </c>
    </row>
    <row r="3269" spans="1:19" hidden="1" x14ac:dyDescent="0.2">
      <c r="A3269">
        <v>1843</v>
      </c>
      <c r="B3269" t="s">
        <v>5561</v>
      </c>
      <c r="C3269" t="s">
        <v>77</v>
      </c>
      <c r="D3269">
        <v>4.5999999999999996</v>
      </c>
      <c r="E3269" t="s">
        <v>363</v>
      </c>
      <c r="F3269" t="s">
        <v>2017</v>
      </c>
      <c r="G3269" t="s">
        <v>5522</v>
      </c>
      <c r="H3269" t="s">
        <v>23</v>
      </c>
      <c r="I3269" t="s">
        <v>5523</v>
      </c>
      <c r="K3269"/>
      <c r="L3269" t="s">
        <v>5562</v>
      </c>
      <c r="M3269" t="s">
        <v>26</v>
      </c>
      <c r="N3269">
        <v>2</v>
      </c>
      <c r="P3269" t="s">
        <v>27</v>
      </c>
      <c r="Q3269" t="s">
        <v>5563</v>
      </c>
      <c r="S3269" t="s">
        <v>29</v>
      </c>
    </row>
    <row r="3270" spans="1:19" hidden="1" x14ac:dyDescent="0.2">
      <c r="A3270">
        <v>1845</v>
      </c>
      <c r="B3270" t="s">
        <v>5564</v>
      </c>
      <c r="C3270" t="s">
        <v>20</v>
      </c>
      <c r="D3270">
        <v>4</v>
      </c>
      <c r="E3270">
        <v>25</v>
      </c>
      <c r="F3270" t="s">
        <v>664</v>
      </c>
      <c r="G3270" t="s">
        <v>55</v>
      </c>
      <c r="H3270" t="s">
        <v>46</v>
      </c>
      <c r="I3270" t="s">
        <v>665</v>
      </c>
      <c r="K3270"/>
      <c r="L3270" t="s">
        <v>5565</v>
      </c>
      <c r="M3270" t="s">
        <v>26</v>
      </c>
      <c r="N3270">
        <v>2</v>
      </c>
      <c r="P3270" t="s">
        <v>27</v>
      </c>
      <c r="Q3270" t="s">
        <v>5566</v>
      </c>
      <c r="S3270" t="s">
        <v>29</v>
      </c>
    </row>
    <row r="3271" spans="1:19" hidden="1" x14ac:dyDescent="0.2">
      <c r="A3271">
        <v>1845</v>
      </c>
      <c r="B3271" t="s">
        <v>5564</v>
      </c>
      <c r="C3271" t="s">
        <v>20</v>
      </c>
      <c r="D3271">
        <v>4</v>
      </c>
      <c r="E3271">
        <v>25</v>
      </c>
      <c r="F3271" t="s">
        <v>664</v>
      </c>
      <c r="G3271" t="s">
        <v>55</v>
      </c>
      <c r="H3271" t="s">
        <v>23</v>
      </c>
      <c r="I3271" t="s">
        <v>5527</v>
      </c>
      <c r="K3271"/>
      <c r="L3271" t="s">
        <v>5565</v>
      </c>
      <c r="M3271" t="s">
        <v>26</v>
      </c>
      <c r="N3271">
        <v>2</v>
      </c>
      <c r="P3271" t="s">
        <v>27</v>
      </c>
      <c r="Q3271" t="s">
        <v>5566</v>
      </c>
      <c r="S3271" t="s">
        <v>29</v>
      </c>
    </row>
    <row r="3272" spans="1:19" hidden="1" x14ac:dyDescent="0.2">
      <c r="A3272">
        <v>1845</v>
      </c>
      <c r="B3272" t="s">
        <v>5564</v>
      </c>
      <c r="C3272" t="s">
        <v>20</v>
      </c>
      <c r="D3272">
        <v>4.0999999999999996</v>
      </c>
      <c r="E3272">
        <v>25</v>
      </c>
      <c r="F3272" t="s">
        <v>5530</v>
      </c>
      <c r="G3272" t="s">
        <v>31</v>
      </c>
      <c r="H3272" t="s">
        <v>23</v>
      </c>
      <c r="I3272" t="s">
        <v>5527</v>
      </c>
      <c r="K3272"/>
      <c r="L3272" t="s">
        <v>5565</v>
      </c>
      <c r="M3272" t="s">
        <v>26</v>
      </c>
      <c r="N3272">
        <v>2</v>
      </c>
      <c r="P3272" t="s">
        <v>27</v>
      </c>
      <c r="Q3272" t="s">
        <v>5566</v>
      </c>
      <c r="S3272" t="s">
        <v>29</v>
      </c>
    </row>
    <row r="3273" spans="1:19" hidden="1" x14ac:dyDescent="0.2">
      <c r="A3273">
        <v>1847</v>
      </c>
      <c r="B3273" t="s">
        <v>5567</v>
      </c>
      <c r="C3273" t="s">
        <v>20</v>
      </c>
      <c r="D3273">
        <v>3.6</v>
      </c>
      <c r="E3273">
        <v>25</v>
      </c>
      <c r="F3273" t="s">
        <v>664</v>
      </c>
      <c r="G3273" t="s">
        <v>55</v>
      </c>
      <c r="H3273" t="s">
        <v>23</v>
      </c>
      <c r="I3273" t="s">
        <v>5527</v>
      </c>
      <c r="K3273"/>
      <c r="L3273" t="s">
        <v>5568</v>
      </c>
      <c r="M3273" t="s">
        <v>26</v>
      </c>
      <c r="N3273">
        <v>2</v>
      </c>
      <c r="P3273" t="s">
        <v>27</v>
      </c>
      <c r="Q3273" t="s">
        <v>5569</v>
      </c>
      <c r="S3273" t="s">
        <v>29</v>
      </c>
    </row>
    <row r="3274" spans="1:19" hidden="1" x14ac:dyDescent="0.2">
      <c r="A3274">
        <v>1847</v>
      </c>
      <c r="B3274" t="s">
        <v>5567</v>
      </c>
      <c r="C3274" t="s">
        <v>20</v>
      </c>
      <c r="D3274">
        <v>3.6</v>
      </c>
      <c r="E3274">
        <v>25</v>
      </c>
      <c r="F3274" t="s">
        <v>5530</v>
      </c>
      <c r="G3274" t="s">
        <v>31</v>
      </c>
      <c r="H3274" t="s">
        <v>23</v>
      </c>
      <c r="I3274" t="s">
        <v>5527</v>
      </c>
      <c r="K3274"/>
      <c r="L3274" t="s">
        <v>5568</v>
      </c>
      <c r="M3274" t="s">
        <v>26</v>
      </c>
      <c r="N3274">
        <v>2</v>
      </c>
      <c r="P3274" t="s">
        <v>27</v>
      </c>
      <c r="Q3274" t="s">
        <v>5569</v>
      </c>
      <c r="S3274" t="s">
        <v>29</v>
      </c>
    </row>
    <row r="3275" spans="1:19" hidden="1" x14ac:dyDescent="0.2">
      <c r="A3275">
        <v>1849</v>
      </c>
      <c r="B3275" t="s">
        <v>5570</v>
      </c>
      <c r="C3275" t="s">
        <v>20</v>
      </c>
      <c r="D3275">
        <v>1.25</v>
      </c>
      <c r="E3275">
        <v>20</v>
      </c>
      <c r="F3275" t="s">
        <v>3222</v>
      </c>
      <c r="G3275" t="s">
        <v>55</v>
      </c>
      <c r="H3275" t="s">
        <v>46</v>
      </c>
      <c r="I3275" t="s">
        <v>5571</v>
      </c>
      <c r="K3275"/>
      <c r="L3275" t="s">
        <v>5572</v>
      </c>
      <c r="M3275" t="s">
        <v>26</v>
      </c>
      <c r="N3275">
        <v>2</v>
      </c>
      <c r="P3275" t="s">
        <v>27</v>
      </c>
      <c r="Q3275" t="s">
        <v>5573</v>
      </c>
      <c r="S3275" t="s">
        <v>29</v>
      </c>
    </row>
    <row r="3276" spans="1:19" hidden="1" x14ac:dyDescent="0.2">
      <c r="A3276">
        <v>1850</v>
      </c>
      <c r="B3276" t="s">
        <v>5574</v>
      </c>
      <c r="C3276" t="s">
        <v>20</v>
      </c>
      <c r="D3276" t="s">
        <v>570</v>
      </c>
      <c r="E3276">
        <v>20</v>
      </c>
      <c r="F3276" t="s">
        <v>3222</v>
      </c>
      <c r="G3276" t="s">
        <v>55</v>
      </c>
      <c r="H3276" t="s">
        <v>23</v>
      </c>
      <c r="I3276" t="s">
        <v>5571</v>
      </c>
      <c r="K3276"/>
      <c r="L3276" t="s">
        <v>5575</v>
      </c>
      <c r="M3276" t="s">
        <v>26</v>
      </c>
      <c r="N3276">
        <v>2</v>
      </c>
      <c r="P3276" t="s">
        <v>27</v>
      </c>
      <c r="Q3276" t="s">
        <v>5576</v>
      </c>
      <c r="S3276" t="s">
        <v>29</v>
      </c>
    </row>
    <row r="3277" spans="1:19" hidden="1" x14ac:dyDescent="0.2">
      <c r="A3277">
        <v>1851</v>
      </c>
      <c r="B3277" t="s">
        <v>5577</v>
      </c>
      <c r="C3277" t="s">
        <v>20</v>
      </c>
      <c r="D3277">
        <v>2.2999999999999998</v>
      </c>
      <c r="E3277">
        <v>25</v>
      </c>
      <c r="G3277" t="s">
        <v>5578</v>
      </c>
      <c r="H3277" t="s">
        <v>23</v>
      </c>
      <c r="I3277" t="s">
        <v>4325</v>
      </c>
      <c r="K3277"/>
      <c r="L3277" t="s">
        <v>5579</v>
      </c>
      <c r="M3277" t="s">
        <v>120</v>
      </c>
      <c r="N3277">
        <v>5</v>
      </c>
      <c r="P3277" t="s">
        <v>27</v>
      </c>
      <c r="Q3277" t="s">
        <v>5580</v>
      </c>
      <c r="S3277" t="s">
        <v>29</v>
      </c>
    </row>
    <row r="3278" spans="1:19" hidden="1" x14ac:dyDescent="0.2">
      <c r="A3278">
        <v>1852</v>
      </c>
      <c r="B3278" t="s">
        <v>5581</v>
      </c>
      <c r="C3278" t="s">
        <v>20</v>
      </c>
      <c r="D3278">
        <v>3.75</v>
      </c>
      <c r="E3278">
        <v>25</v>
      </c>
      <c r="G3278" t="s">
        <v>5578</v>
      </c>
      <c r="H3278" t="s">
        <v>23</v>
      </c>
      <c r="I3278" t="s">
        <v>4325</v>
      </c>
      <c r="K3278"/>
      <c r="L3278" t="s">
        <v>5582</v>
      </c>
      <c r="M3278" t="s">
        <v>26</v>
      </c>
      <c r="N3278">
        <v>2</v>
      </c>
      <c r="P3278" t="s">
        <v>27</v>
      </c>
      <c r="Q3278" t="s">
        <v>5583</v>
      </c>
      <c r="S3278" t="s">
        <v>29</v>
      </c>
    </row>
    <row r="3279" spans="1:19" hidden="1" x14ac:dyDescent="0.2">
      <c r="A3279">
        <v>1853</v>
      </c>
      <c r="B3279" t="s">
        <v>5584</v>
      </c>
      <c r="C3279" t="s">
        <v>20</v>
      </c>
      <c r="D3279">
        <v>3.79</v>
      </c>
      <c r="E3279">
        <v>25</v>
      </c>
      <c r="G3279" t="s">
        <v>5578</v>
      </c>
      <c r="H3279" t="s">
        <v>23</v>
      </c>
      <c r="I3279" t="s">
        <v>4325</v>
      </c>
      <c r="K3279"/>
      <c r="L3279" t="s">
        <v>5585</v>
      </c>
      <c r="M3279" t="s">
        <v>26</v>
      </c>
      <c r="N3279">
        <v>2</v>
      </c>
      <c r="P3279" t="s">
        <v>27</v>
      </c>
      <c r="Q3279" t="s">
        <v>5586</v>
      </c>
      <c r="S3279" t="s">
        <v>29</v>
      </c>
    </row>
    <row r="3280" spans="1:19" hidden="1" x14ac:dyDescent="0.2">
      <c r="A3280">
        <v>1856</v>
      </c>
      <c r="B3280" t="s">
        <v>5587</v>
      </c>
      <c r="C3280" t="s">
        <v>20</v>
      </c>
      <c r="D3280" t="s">
        <v>5048</v>
      </c>
      <c r="E3280" t="s">
        <v>363</v>
      </c>
      <c r="F3280" t="s">
        <v>1694</v>
      </c>
      <c r="G3280" t="s">
        <v>1440</v>
      </c>
      <c r="H3280" t="s">
        <v>23</v>
      </c>
      <c r="I3280" t="s">
        <v>3350</v>
      </c>
      <c r="K3280"/>
      <c r="L3280" t="s">
        <v>5588</v>
      </c>
      <c r="M3280" t="s">
        <v>120</v>
      </c>
      <c r="N3280">
        <v>5</v>
      </c>
      <c r="P3280" t="s">
        <v>27</v>
      </c>
      <c r="Q3280" t="s">
        <v>5589</v>
      </c>
      <c r="S3280" t="s">
        <v>29</v>
      </c>
    </row>
    <row r="3281" spans="1:19" hidden="1" x14ac:dyDescent="0.2">
      <c r="A3281">
        <v>1857</v>
      </c>
      <c r="B3281" t="s">
        <v>5590</v>
      </c>
      <c r="C3281" t="s">
        <v>20</v>
      </c>
      <c r="D3281">
        <v>4.2300000000000004</v>
      </c>
      <c r="E3281">
        <v>25</v>
      </c>
      <c r="G3281" t="s">
        <v>4418</v>
      </c>
      <c r="H3281" t="s">
        <v>23</v>
      </c>
      <c r="I3281" t="s">
        <v>4325</v>
      </c>
      <c r="K3281"/>
      <c r="L3281" t="s">
        <v>5591</v>
      </c>
      <c r="M3281" t="s">
        <v>26</v>
      </c>
      <c r="N3281">
        <v>2</v>
      </c>
      <c r="P3281" t="s">
        <v>27</v>
      </c>
      <c r="Q3281" t="s">
        <v>5592</v>
      </c>
      <c r="S3281" t="s">
        <v>29</v>
      </c>
    </row>
    <row r="3282" spans="1:19" hidden="1" x14ac:dyDescent="0.2">
      <c r="A3282">
        <v>1858</v>
      </c>
      <c r="B3282" t="s">
        <v>5593</v>
      </c>
      <c r="C3282" t="s">
        <v>20</v>
      </c>
      <c r="D3282">
        <v>2.25</v>
      </c>
      <c r="E3282">
        <v>25</v>
      </c>
      <c r="G3282" t="s">
        <v>5578</v>
      </c>
      <c r="H3282" t="s">
        <v>23</v>
      </c>
      <c r="I3282" t="s">
        <v>4325</v>
      </c>
      <c r="K3282"/>
      <c r="L3282" t="s">
        <v>5594</v>
      </c>
      <c r="M3282" t="s">
        <v>26</v>
      </c>
      <c r="N3282">
        <v>2</v>
      </c>
      <c r="P3282" t="s">
        <v>27</v>
      </c>
      <c r="Q3282" t="s">
        <v>5595</v>
      </c>
      <c r="S3282" t="s">
        <v>29</v>
      </c>
    </row>
    <row r="3283" spans="1:19" hidden="1" x14ac:dyDescent="0.2">
      <c r="A3283">
        <v>1861</v>
      </c>
      <c r="B3283" t="s">
        <v>5596</v>
      </c>
      <c r="C3283" t="s">
        <v>20</v>
      </c>
      <c r="D3283">
        <v>1.44</v>
      </c>
      <c r="E3283" t="s">
        <v>5597</v>
      </c>
      <c r="F3283" t="s">
        <v>5506</v>
      </c>
      <c r="G3283" t="s">
        <v>55</v>
      </c>
      <c r="H3283" t="s">
        <v>23</v>
      </c>
      <c r="I3283" t="s">
        <v>5507</v>
      </c>
      <c r="K3283"/>
      <c r="L3283" t="s">
        <v>5598</v>
      </c>
      <c r="M3283" t="s">
        <v>26</v>
      </c>
      <c r="N3283">
        <v>2</v>
      </c>
      <c r="P3283" t="s">
        <v>27</v>
      </c>
      <c r="Q3283" t="s">
        <v>5599</v>
      </c>
      <c r="S3283" t="s">
        <v>29</v>
      </c>
    </row>
    <row r="3284" spans="1:19" hidden="1" x14ac:dyDescent="0.2">
      <c r="A3284">
        <v>1862</v>
      </c>
      <c r="B3284" t="s">
        <v>5600</v>
      </c>
      <c r="C3284" t="s">
        <v>20</v>
      </c>
      <c r="D3284">
        <v>0.7</v>
      </c>
      <c r="E3284" t="s">
        <v>5597</v>
      </c>
      <c r="F3284" t="s">
        <v>5506</v>
      </c>
      <c r="G3284" t="s">
        <v>55</v>
      </c>
      <c r="H3284" t="s">
        <v>23</v>
      </c>
      <c r="I3284" t="s">
        <v>5507</v>
      </c>
      <c r="K3284"/>
      <c r="L3284" t="s">
        <v>5601</v>
      </c>
      <c r="M3284" t="s">
        <v>26</v>
      </c>
      <c r="N3284">
        <v>2</v>
      </c>
      <c r="P3284" t="s">
        <v>27</v>
      </c>
      <c r="Q3284" t="s">
        <v>5602</v>
      </c>
      <c r="S3284" t="s">
        <v>29</v>
      </c>
    </row>
    <row r="3285" spans="1:19" hidden="1" x14ac:dyDescent="0.2">
      <c r="A3285">
        <v>1863</v>
      </c>
      <c r="B3285" t="s">
        <v>5603</v>
      </c>
      <c r="C3285" t="s">
        <v>20</v>
      </c>
      <c r="D3285">
        <v>0.78</v>
      </c>
      <c r="E3285" t="s">
        <v>5597</v>
      </c>
      <c r="F3285" t="s">
        <v>5506</v>
      </c>
      <c r="G3285" t="s">
        <v>55</v>
      </c>
      <c r="H3285" t="s">
        <v>23</v>
      </c>
      <c r="I3285" t="s">
        <v>5507</v>
      </c>
      <c r="K3285"/>
      <c r="L3285" t="s">
        <v>5604</v>
      </c>
      <c r="M3285" t="s">
        <v>26</v>
      </c>
      <c r="N3285">
        <v>2</v>
      </c>
      <c r="P3285" t="s">
        <v>27</v>
      </c>
      <c r="Q3285" t="s">
        <v>5605</v>
      </c>
      <c r="S3285" t="s">
        <v>29</v>
      </c>
    </row>
    <row r="3286" spans="1:19" hidden="1" x14ac:dyDescent="0.2">
      <c r="A3286">
        <v>1864</v>
      </c>
      <c r="B3286" t="s">
        <v>5606</v>
      </c>
      <c r="C3286" t="s">
        <v>20</v>
      </c>
      <c r="D3286">
        <v>1.91</v>
      </c>
      <c r="E3286" t="s">
        <v>5597</v>
      </c>
      <c r="F3286" t="s">
        <v>5506</v>
      </c>
      <c r="G3286" t="s">
        <v>55</v>
      </c>
      <c r="H3286" t="s">
        <v>23</v>
      </c>
      <c r="I3286" t="s">
        <v>5507</v>
      </c>
      <c r="K3286"/>
      <c r="L3286" t="s">
        <v>5607</v>
      </c>
      <c r="M3286" t="s">
        <v>26</v>
      </c>
      <c r="N3286">
        <v>2</v>
      </c>
      <c r="P3286" t="s">
        <v>27</v>
      </c>
      <c r="Q3286" t="s">
        <v>5608</v>
      </c>
      <c r="S3286" t="s">
        <v>29</v>
      </c>
    </row>
    <row r="3287" spans="1:19" hidden="1" x14ac:dyDescent="0.2">
      <c r="A3287">
        <v>1865</v>
      </c>
      <c r="B3287" t="s">
        <v>5609</v>
      </c>
      <c r="C3287" t="s">
        <v>20</v>
      </c>
      <c r="D3287">
        <v>1.82</v>
      </c>
      <c r="E3287" t="s">
        <v>5597</v>
      </c>
      <c r="F3287" t="s">
        <v>5506</v>
      </c>
      <c r="G3287" t="s">
        <v>55</v>
      </c>
      <c r="H3287" t="s">
        <v>23</v>
      </c>
      <c r="I3287" t="s">
        <v>5507</v>
      </c>
      <c r="K3287"/>
      <c r="L3287" t="s">
        <v>5610</v>
      </c>
      <c r="M3287" t="s">
        <v>26</v>
      </c>
      <c r="N3287">
        <v>2</v>
      </c>
      <c r="P3287" t="s">
        <v>27</v>
      </c>
      <c r="Q3287" t="s">
        <v>5611</v>
      </c>
      <c r="S3287" t="s">
        <v>29</v>
      </c>
    </row>
    <row r="3288" spans="1:19" hidden="1" x14ac:dyDescent="0.2">
      <c r="A3288">
        <v>1866</v>
      </c>
      <c r="B3288" t="s">
        <v>5612</v>
      </c>
      <c r="C3288" t="s">
        <v>20</v>
      </c>
      <c r="D3288">
        <v>0.47</v>
      </c>
      <c r="E3288" t="s">
        <v>5597</v>
      </c>
      <c r="F3288" t="s">
        <v>5506</v>
      </c>
      <c r="G3288" t="s">
        <v>55</v>
      </c>
      <c r="H3288" t="s">
        <v>23</v>
      </c>
      <c r="I3288" t="s">
        <v>5507</v>
      </c>
      <c r="K3288"/>
      <c r="L3288" t="s">
        <v>5613</v>
      </c>
      <c r="M3288" t="s">
        <v>26</v>
      </c>
      <c r="N3288">
        <v>2</v>
      </c>
      <c r="P3288" t="s">
        <v>27</v>
      </c>
      <c r="Q3288" t="s">
        <v>5614</v>
      </c>
      <c r="S3288" t="s">
        <v>29</v>
      </c>
    </row>
    <row r="3289" spans="1:19" hidden="1" x14ac:dyDescent="0.2">
      <c r="A3289">
        <v>1867</v>
      </c>
      <c r="B3289" t="s">
        <v>5615</v>
      </c>
      <c r="C3289" t="s">
        <v>20</v>
      </c>
      <c r="D3289">
        <v>0.34</v>
      </c>
      <c r="E3289" t="s">
        <v>5597</v>
      </c>
      <c r="F3289" t="s">
        <v>5506</v>
      </c>
      <c r="G3289" t="s">
        <v>55</v>
      </c>
      <c r="H3289" t="s">
        <v>23</v>
      </c>
      <c r="I3289" t="s">
        <v>5507</v>
      </c>
      <c r="K3289"/>
      <c r="L3289" t="s">
        <v>5616</v>
      </c>
      <c r="M3289" t="s">
        <v>26</v>
      </c>
      <c r="N3289">
        <v>2</v>
      </c>
      <c r="P3289" t="s">
        <v>27</v>
      </c>
      <c r="Q3289" t="s">
        <v>5617</v>
      </c>
      <c r="S3289" t="s">
        <v>29</v>
      </c>
    </row>
    <row r="3290" spans="1:19" hidden="1" x14ac:dyDescent="0.2">
      <c r="A3290">
        <v>1868</v>
      </c>
      <c r="B3290" t="s">
        <v>5618</v>
      </c>
      <c r="C3290" t="s">
        <v>20</v>
      </c>
      <c r="D3290">
        <v>-0.62</v>
      </c>
      <c r="E3290" t="s">
        <v>5597</v>
      </c>
      <c r="F3290" t="s">
        <v>5506</v>
      </c>
      <c r="G3290" t="s">
        <v>55</v>
      </c>
      <c r="H3290" t="s">
        <v>23</v>
      </c>
      <c r="I3290" t="s">
        <v>5507</v>
      </c>
      <c r="K3290"/>
      <c r="L3290" t="s">
        <v>5619</v>
      </c>
      <c r="M3290" t="s">
        <v>26</v>
      </c>
      <c r="N3290">
        <v>2</v>
      </c>
      <c r="P3290" t="s">
        <v>27</v>
      </c>
      <c r="Q3290" t="s">
        <v>5620</v>
      </c>
      <c r="S3290" t="s">
        <v>29</v>
      </c>
    </row>
    <row r="3291" spans="1:19" hidden="1" x14ac:dyDescent="0.2">
      <c r="A3291" t="s">
        <v>5621</v>
      </c>
      <c r="B3291" t="s">
        <v>5622</v>
      </c>
      <c r="C3291" t="s">
        <v>20</v>
      </c>
      <c r="D3291">
        <v>1.1200000000000001</v>
      </c>
      <c r="E3291" t="s">
        <v>5597</v>
      </c>
      <c r="F3291" t="s">
        <v>5506</v>
      </c>
      <c r="G3291" t="s">
        <v>55</v>
      </c>
      <c r="H3291" t="s">
        <v>23</v>
      </c>
      <c r="I3291" t="s">
        <v>5507</v>
      </c>
      <c r="K3291"/>
      <c r="L3291" t="s">
        <v>5623</v>
      </c>
      <c r="M3291" t="s">
        <v>26</v>
      </c>
      <c r="N3291">
        <v>2</v>
      </c>
      <c r="P3291" t="s">
        <v>27</v>
      </c>
      <c r="Q3291" t="s">
        <v>5624</v>
      </c>
      <c r="S3291" t="s">
        <v>29</v>
      </c>
    </row>
    <row r="3292" spans="1:19" hidden="1" x14ac:dyDescent="0.2">
      <c r="A3292">
        <v>1869</v>
      </c>
      <c r="B3292" t="s">
        <v>5625</v>
      </c>
      <c r="C3292" t="s">
        <v>20</v>
      </c>
      <c r="D3292">
        <v>1.8</v>
      </c>
      <c r="E3292" t="s">
        <v>5597</v>
      </c>
      <c r="F3292" t="s">
        <v>5506</v>
      </c>
      <c r="G3292" t="s">
        <v>55</v>
      </c>
      <c r="H3292" t="s">
        <v>23</v>
      </c>
      <c r="I3292" t="s">
        <v>5507</v>
      </c>
      <c r="K3292"/>
      <c r="L3292" t="s">
        <v>5626</v>
      </c>
      <c r="M3292" t="s">
        <v>26</v>
      </c>
      <c r="N3292">
        <v>2</v>
      </c>
      <c r="P3292" t="s">
        <v>27</v>
      </c>
      <c r="Q3292" t="s">
        <v>5627</v>
      </c>
      <c r="S3292" t="s">
        <v>29</v>
      </c>
    </row>
    <row r="3293" spans="1:19" hidden="1" x14ac:dyDescent="0.2">
      <c r="A3293">
        <v>1870</v>
      </c>
      <c r="B3293" t="s">
        <v>5628</v>
      </c>
      <c r="C3293" t="s">
        <v>20</v>
      </c>
      <c r="D3293">
        <v>1.23</v>
      </c>
      <c r="E3293" t="s">
        <v>5597</v>
      </c>
      <c r="F3293" t="s">
        <v>5506</v>
      </c>
      <c r="G3293" t="s">
        <v>55</v>
      </c>
      <c r="H3293" t="s">
        <v>23</v>
      </c>
      <c r="I3293" t="s">
        <v>5507</v>
      </c>
      <c r="K3293"/>
      <c r="L3293" t="s">
        <v>5629</v>
      </c>
      <c r="M3293" t="s">
        <v>26</v>
      </c>
      <c r="N3293">
        <v>2</v>
      </c>
      <c r="P3293" t="s">
        <v>27</v>
      </c>
      <c r="Q3293" t="s">
        <v>5630</v>
      </c>
      <c r="S3293" t="s">
        <v>29</v>
      </c>
    </row>
    <row r="3294" spans="1:19" hidden="1" x14ac:dyDescent="0.2">
      <c r="A3294">
        <v>1871</v>
      </c>
      <c r="B3294" t="s">
        <v>5631</v>
      </c>
      <c r="C3294" t="s">
        <v>20</v>
      </c>
      <c r="D3294">
        <v>1.08</v>
      </c>
      <c r="E3294" t="s">
        <v>5597</v>
      </c>
      <c r="F3294" t="s">
        <v>5506</v>
      </c>
      <c r="G3294" t="s">
        <v>55</v>
      </c>
      <c r="H3294" t="s">
        <v>23</v>
      </c>
      <c r="I3294" t="s">
        <v>5507</v>
      </c>
      <c r="K3294"/>
      <c r="L3294" t="s">
        <v>5632</v>
      </c>
      <c r="M3294" t="s">
        <v>26</v>
      </c>
      <c r="N3294">
        <v>2</v>
      </c>
      <c r="P3294" t="s">
        <v>27</v>
      </c>
      <c r="Q3294" t="s">
        <v>5633</v>
      </c>
      <c r="S3294" t="s">
        <v>29</v>
      </c>
    </row>
    <row r="3295" spans="1:19" hidden="1" x14ac:dyDescent="0.2">
      <c r="A3295">
        <v>1872</v>
      </c>
      <c r="B3295" t="s">
        <v>5634</v>
      </c>
      <c r="C3295" t="s">
        <v>20</v>
      </c>
      <c r="D3295">
        <v>3.26</v>
      </c>
      <c r="E3295" t="s">
        <v>5597</v>
      </c>
      <c r="F3295" t="s">
        <v>5506</v>
      </c>
      <c r="G3295" t="s">
        <v>55</v>
      </c>
      <c r="H3295" t="s">
        <v>23</v>
      </c>
      <c r="I3295" t="s">
        <v>5507</v>
      </c>
      <c r="K3295"/>
      <c r="L3295" t="s">
        <v>5635</v>
      </c>
      <c r="M3295" t="s">
        <v>26</v>
      </c>
      <c r="N3295">
        <v>2</v>
      </c>
      <c r="P3295" t="s">
        <v>27</v>
      </c>
      <c r="Q3295" t="s">
        <v>5636</v>
      </c>
      <c r="S3295" t="s">
        <v>29</v>
      </c>
    </row>
    <row r="3296" spans="1:19" hidden="1" x14ac:dyDescent="0.2">
      <c r="A3296">
        <v>1873</v>
      </c>
      <c r="B3296" t="s">
        <v>5637</v>
      </c>
      <c r="C3296" t="s">
        <v>20</v>
      </c>
      <c r="D3296">
        <v>-2.4</v>
      </c>
      <c r="E3296">
        <v>25</v>
      </c>
      <c r="F3296" t="s">
        <v>3110</v>
      </c>
      <c r="G3296" t="s">
        <v>75</v>
      </c>
      <c r="H3296" t="s">
        <v>23</v>
      </c>
      <c r="I3296" t="s">
        <v>5638</v>
      </c>
      <c r="K3296"/>
      <c r="L3296" t="s">
        <v>5639</v>
      </c>
      <c r="M3296" t="s">
        <v>120</v>
      </c>
      <c r="N3296">
        <v>5</v>
      </c>
      <c r="P3296" t="s">
        <v>27</v>
      </c>
      <c r="Q3296" t="s">
        <v>5640</v>
      </c>
      <c r="S3296" t="s">
        <v>29</v>
      </c>
    </row>
    <row r="3297" spans="1:19" hidden="1" x14ac:dyDescent="0.2">
      <c r="A3297">
        <v>1874</v>
      </c>
      <c r="B3297" t="s">
        <v>5641</v>
      </c>
      <c r="C3297" t="s">
        <v>20</v>
      </c>
      <c r="D3297">
        <v>8.15</v>
      </c>
      <c r="E3297" t="s">
        <v>363</v>
      </c>
      <c r="F3297" t="s">
        <v>5642</v>
      </c>
      <c r="G3297" t="s">
        <v>240</v>
      </c>
      <c r="H3297" t="s">
        <v>23</v>
      </c>
      <c r="I3297" t="s">
        <v>5643</v>
      </c>
      <c r="K3297"/>
      <c r="L3297" t="s">
        <v>5644</v>
      </c>
      <c r="M3297" t="s">
        <v>26</v>
      </c>
      <c r="N3297">
        <v>2</v>
      </c>
      <c r="P3297" t="s">
        <v>27</v>
      </c>
      <c r="Q3297" t="s">
        <v>5645</v>
      </c>
      <c r="S3297" t="s">
        <v>29</v>
      </c>
    </row>
    <row r="3298" spans="1:19" hidden="1" x14ac:dyDescent="0.2">
      <c r="A3298">
        <v>1875</v>
      </c>
      <c r="B3298" t="s">
        <v>5646</v>
      </c>
      <c r="C3298" t="s">
        <v>73</v>
      </c>
      <c r="D3298">
        <v>10.199999999999999</v>
      </c>
      <c r="E3298" t="s">
        <v>363</v>
      </c>
      <c r="F3298" t="s">
        <v>4398</v>
      </c>
      <c r="G3298" t="s">
        <v>240</v>
      </c>
      <c r="H3298" t="s">
        <v>23</v>
      </c>
      <c r="I3298" t="s">
        <v>4399</v>
      </c>
      <c r="K3298"/>
      <c r="L3298" t="s">
        <v>5647</v>
      </c>
      <c r="M3298" t="s">
        <v>120</v>
      </c>
      <c r="N3298">
        <v>5</v>
      </c>
      <c r="P3298" t="s">
        <v>27</v>
      </c>
      <c r="Q3298" t="s">
        <v>5648</v>
      </c>
      <c r="S3298" t="s">
        <v>29</v>
      </c>
    </row>
    <row r="3299" spans="1:19" hidden="1" x14ac:dyDescent="0.2">
      <c r="A3299">
        <v>1876</v>
      </c>
      <c r="B3299" t="s">
        <v>5649</v>
      </c>
      <c r="C3299" t="s">
        <v>20</v>
      </c>
      <c r="D3299">
        <v>4.9000000000000004</v>
      </c>
      <c r="F3299" t="s">
        <v>5650</v>
      </c>
      <c r="G3299" t="s">
        <v>55</v>
      </c>
      <c r="H3299" t="s">
        <v>23</v>
      </c>
      <c r="I3299" t="s">
        <v>2071</v>
      </c>
      <c r="K3299"/>
      <c r="L3299" t="s">
        <v>5651</v>
      </c>
      <c r="M3299" t="s">
        <v>26</v>
      </c>
      <c r="N3299">
        <v>2</v>
      </c>
      <c r="P3299" t="s">
        <v>27</v>
      </c>
      <c r="Q3299" t="s">
        <v>5652</v>
      </c>
      <c r="S3299" t="s">
        <v>29</v>
      </c>
    </row>
    <row r="3300" spans="1:19" hidden="1" x14ac:dyDescent="0.2">
      <c r="A3300">
        <v>1876</v>
      </c>
      <c r="B3300" t="s">
        <v>5649</v>
      </c>
      <c r="C3300" t="s">
        <v>73</v>
      </c>
      <c r="D3300">
        <v>9.8000000000000007</v>
      </c>
      <c r="F3300" t="s">
        <v>5650</v>
      </c>
      <c r="G3300" t="s">
        <v>55</v>
      </c>
      <c r="H3300" t="s">
        <v>23</v>
      </c>
      <c r="I3300" t="s">
        <v>2071</v>
      </c>
      <c r="K3300"/>
      <c r="L3300" t="s">
        <v>5651</v>
      </c>
      <c r="M3300" t="s">
        <v>26</v>
      </c>
      <c r="N3300">
        <v>2</v>
      </c>
      <c r="P3300" t="s">
        <v>27</v>
      </c>
      <c r="Q3300" t="s">
        <v>5652</v>
      </c>
      <c r="S3300" t="s">
        <v>29</v>
      </c>
    </row>
    <row r="3301" spans="1:19" hidden="1" x14ac:dyDescent="0.2">
      <c r="A3301">
        <v>1876</v>
      </c>
      <c r="B3301" t="s">
        <v>5649</v>
      </c>
      <c r="C3301" t="s">
        <v>20</v>
      </c>
      <c r="D3301">
        <v>4.9000000000000004</v>
      </c>
      <c r="E3301">
        <v>26</v>
      </c>
      <c r="F3301" t="s">
        <v>4398</v>
      </c>
      <c r="G3301" t="s">
        <v>240</v>
      </c>
      <c r="H3301" t="s">
        <v>23</v>
      </c>
      <c r="I3301" t="s">
        <v>4399</v>
      </c>
      <c r="K3301"/>
      <c r="L3301" t="s">
        <v>5651</v>
      </c>
      <c r="M3301" t="s">
        <v>26</v>
      </c>
      <c r="N3301">
        <v>2</v>
      </c>
      <c r="P3301" t="s">
        <v>27</v>
      </c>
      <c r="Q3301" t="s">
        <v>5652</v>
      </c>
      <c r="S3301" t="s">
        <v>29</v>
      </c>
    </row>
    <row r="3302" spans="1:19" hidden="1" x14ac:dyDescent="0.2">
      <c r="A3302">
        <v>1876</v>
      </c>
      <c r="B3302" t="s">
        <v>5649</v>
      </c>
      <c r="C3302" t="s">
        <v>73</v>
      </c>
      <c r="D3302">
        <v>10</v>
      </c>
      <c r="E3302">
        <v>26</v>
      </c>
      <c r="F3302" t="s">
        <v>4398</v>
      </c>
      <c r="G3302" t="s">
        <v>240</v>
      </c>
      <c r="H3302" t="s">
        <v>23</v>
      </c>
      <c r="I3302" t="s">
        <v>4399</v>
      </c>
      <c r="K3302"/>
      <c r="L3302" t="s">
        <v>5651</v>
      </c>
      <c r="M3302" t="s">
        <v>26</v>
      </c>
      <c r="N3302">
        <v>2</v>
      </c>
      <c r="P3302" t="s">
        <v>27</v>
      </c>
      <c r="Q3302" t="s">
        <v>5652</v>
      </c>
      <c r="S3302" t="s">
        <v>29</v>
      </c>
    </row>
    <row r="3303" spans="1:19" hidden="1" x14ac:dyDescent="0.2">
      <c r="A3303">
        <v>1876</v>
      </c>
      <c r="B3303" t="s">
        <v>5649</v>
      </c>
      <c r="C3303" t="s">
        <v>77</v>
      </c>
      <c r="D3303">
        <v>11.1</v>
      </c>
      <c r="E3303" t="s">
        <v>5653</v>
      </c>
      <c r="F3303" t="s">
        <v>4398</v>
      </c>
      <c r="G3303" t="s">
        <v>240</v>
      </c>
      <c r="H3303" t="s">
        <v>23</v>
      </c>
      <c r="I3303" t="s">
        <v>4399</v>
      </c>
      <c r="K3303"/>
      <c r="L3303" t="s">
        <v>5651</v>
      </c>
      <c r="M3303" t="s">
        <v>26</v>
      </c>
      <c r="N3303">
        <v>2</v>
      </c>
      <c r="P3303" t="s">
        <v>27</v>
      </c>
      <c r="Q3303" t="s">
        <v>5652</v>
      </c>
      <c r="S3303" t="s">
        <v>29</v>
      </c>
    </row>
    <row r="3304" spans="1:19" hidden="1" x14ac:dyDescent="0.2">
      <c r="A3304">
        <v>1877</v>
      </c>
      <c r="B3304" t="s">
        <v>5654</v>
      </c>
      <c r="C3304" t="s">
        <v>20</v>
      </c>
      <c r="D3304">
        <v>9.6</v>
      </c>
      <c r="E3304" t="s">
        <v>363</v>
      </c>
      <c r="F3304" t="s">
        <v>5655</v>
      </c>
      <c r="G3304" t="s">
        <v>240</v>
      </c>
      <c r="H3304" t="s">
        <v>23</v>
      </c>
      <c r="I3304" t="s">
        <v>5643</v>
      </c>
      <c r="K3304"/>
      <c r="L3304" t="s">
        <v>5656</v>
      </c>
      <c r="M3304" t="s">
        <v>26</v>
      </c>
      <c r="N3304">
        <v>2</v>
      </c>
      <c r="P3304" t="s">
        <v>27</v>
      </c>
      <c r="Q3304" t="s">
        <v>5657</v>
      </c>
      <c r="S3304" t="s">
        <v>29</v>
      </c>
    </row>
    <row r="3305" spans="1:19" hidden="1" x14ac:dyDescent="0.2">
      <c r="A3305">
        <v>1878</v>
      </c>
      <c r="B3305" t="s">
        <v>5658</v>
      </c>
      <c r="C3305" t="s">
        <v>73</v>
      </c>
      <c r="D3305">
        <v>10.3</v>
      </c>
      <c r="E3305" t="s">
        <v>363</v>
      </c>
      <c r="F3305" t="s">
        <v>4398</v>
      </c>
      <c r="G3305" t="s">
        <v>240</v>
      </c>
      <c r="H3305" t="s">
        <v>23</v>
      </c>
      <c r="I3305" t="s">
        <v>4399</v>
      </c>
      <c r="K3305"/>
      <c r="L3305" t="s">
        <v>5659</v>
      </c>
      <c r="M3305" t="s">
        <v>26</v>
      </c>
      <c r="N3305">
        <v>2</v>
      </c>
      <c r="P3305" t="s">
        <v>27</v>
      </c>
      <c r="Q3305" t="s">
        <v>5660</v>
      </c>
      <c r="S3305" t="s">
        <v>29</v>
      </c>
    </row>
    <row r="3306" spans="1:19" hidden="1" x14ac:dyDescent="0.2">
      <c r="A3306">
        <v>1879</v>
      </c>
      <c r="B3306" t="s">
        <v>5661</v>
      </c>
      <c r="C3306" t="s">
        <v>20</v>
      </c>
      <c r="D3306">
        <v>9.25</v>
      </c>
      <c r="E3306" t="s">
        <v>363</v>
      </c>
      <c r="F3306" t="s">
        <v>5655</v>
      </c>
      <c r="G3306" t="s">
        <v>240</v>
      </c>
      <c r="H3306" t="s">
        <v>23</v>
      </c>
      <c r="I3306" t="s">
        <v>5643</v>
      </c>
      <c r="K3306"/>
      <c r="L3306" t="s">
        <v>5662</v>
      </c>
      <c r="M3306" t="s">
        <v>26</v>
      </c>
      <c r="N3306">
        <v>2</v>
      </c>
      <c r="P3306" t="s">
        <v>27</v>
      </c>
      <c r="Q3306" t="s">
        <v>5663</v>
      </c>
      <c r="S3306" t="s">
        <v>29</v>
      </c>
    </row>
    <row r="3307" spans="1:19" hidden="1" x14ac:dyDescent="0.2">
      <c r="A3307">
        <v>1880</v>
      </c>
      <c r="B3307" t="s">
        <v>5664</v>
      </c>
      <c r="C3307" t="s">
        <v>20</v>
      </c>
      <c r="D3307">
        <v>0.34</v>
      </c>
      <c r="E3307">
        <v>25</v>
      </c>
      <c r="F3307" t="s">
        <v>3110</v>
      </c>
      <c r="G3307" t="s">
        <v>75</v>
      </c>
      <c r="H3307" t="s">
        <v>23</v>
      </c>
      <c r="I3307" t="s">
        <v>5638</v>
      </c>
      <c r="K3307"/>
      <c r="L3307" t="s">
        <v>5665</v>
      </c>
      <c r="M3307" t="s">
        <v>120</v>
      </c>
      <c r="N3307">
        <v>5</v>
      </c>
      <c r="P3307" t="s">
        <v>27</v>
      </c>
      <c r="Q3307" t="s">
        <v>5666</v>
      </c>
      <c r="S3307" t="s">
        <v>29</v>
      </c>
    </row>
    <row r="3308" spans="1:19" hidden="1" x14ac:dyDescent="0.2">
      <c r="A3308">
        <v>1881</v>
      </c>
      <c r="B3308" t="s">
        <v>5667</v>
      </c>
      <c r="C3308" t="s">
        <v>20</v>
      </c>
      <c r="D3308">
        <v>-1.1000000000000001</v>
      </c>
      <c r="E3308">
        <v>25</v>
      </c>
      <c r="F3308" t="s">
        <v>3110</v>
      </c>
      <c r="G3308" t="s">
        <v>75</v>
      </c>
      <c r="H3308" t="s">
        <v>23</v>
      </c>
      <c r="I3308" t="s">
        <v>5638</v>
      </c>
      <c r="K3308"/>
      <c r="L3308" t="s">
        <v>5668</v>
      </c>
      <c r="M3308" t="s">
        <v>120</v>
      </c>
      <c r="N3308">
        <v>5</v>
      </c>
      <c r="P3308" t="s">
        <v>27</v>
      </c>
      <c r="Q3308" t="s">
        <v>5669</v>
      </c>
      <c r="S3308" t="s">
        <v>29</v>
      </c>
    </row>
    <row r="3309" spans="1:19" hidden="1" x14ac:dyDescent="0.2">
      <c r="A3309">
        <v>1882</v>
      </c>
      <c r="B3309" t="s">
        <v>5670</v>
      </c>
      <c r="C3309" t="s">
        <v>73</v>
      </c>
      <c r="D3309">
        <v>9.8000000000000007</v>
      </c>
      <c r="E3309" t="s">
        <v>363</v>
      </c>
      <c r="F3309" t="s">
        <v>4398</v>
      </c>
      <c r="G3309" t="s">
        <v>240</v>
      </c>
      <c r="H3309" t="s">
        <v>23</v>
      </c>
      <c r="I3309" t="s">
        <v>4399</v>
      </c>
      <c r="K3309"/>
      <c r="L3309" t="s">
        <v>5671</v>
      </c>
      <c r="M3309" t="s">
        <v>26</v>
      </c>
      <c r="N3309">
        <v>2</v>
      </c>
      <c r="P3309" t="s">
        <v>27</v>
      </c>
      <c r="Q3309" t="s">
        <v>5672</v>
      </c>
      <c r="S3309" t="s">
        <v>29</v>
      </c>
    </row>
    <row r="3310" spans="1:19" hidden="1" x14ac:dyDescent="0.2">
      <c r="A3310">
        <v>1882</v>
      </c>
      <c r="B3310" t="s">
        <v>5670</v>
      </c>
      <c r="C3310" t="s">
        <v>77</v>
      </c>
      <c r="D3310">
        <v>11.2</v>
      </c>
      <c r="E3310" t="s">
        <v>363</v>
      </c>
      <c r="F3310" t="s">
        <v>4398</v>
      </c>
      <c r="G3310" t="s">
        <v>240</v>
      </c>
      <c r="H3310" t="s">
        <v>23</v>
      </c>
      <c r="I3310" t="s">
        <v>4399</v>
      </c>
      <c r="K3310"/>
      <c r="L3310" t="s">
        <v>5671</v>
      </c>
      <c r="M3310" t="s">
        <v>26</v>
      </c>
      <c r="N3310">
        <v>2</v>
      </c>
      <c r="P3310" t="s">
        <v>27</v>
      </c>
      <c r="Q3310" t="s">
        <v>5672</v>
      </c>
      <c r="S3310" t="s">
        <v>29</v>
      </c>
    </row>
    <row r="3311" spans="1:19" hidden="1" x14ac:dyDescent="0.2">
      <c r="A3311">
        <v>1883</v>
      </c>
      <c r="B3311" t="s">
        <v>5673</v>
      </c>
      <c r="C3311" t="s">
        <v>73</v>
      </c>
      <c r="D3311">
        <v>8.6</v>
      </c>
      <c r="E3311" t="s">
        <v>363</v>
      </c>
      <c r="F3311" t="s">
        <v>4398</v>
      </c>
      <c r="G3311" t="s">
        <v>240</v>
      </c>
      <c r="H3311" t="s">
        <v>23</v>
      </c>
      <c r="I3311" t="s">
        <v>4399</v>
      </c>
      <c r="K3311"/>
      <c r="L3311" t="s">
        <v>5674</v>
      </c>
      <c r="M3311" t="s">
        <v>26</v>
      </c>
      <c r="N3311">
        <v>2</v>
      </c>
      <c r="P3311" t="s">
        <v>27</v>
      </c>
      <c r="Q3311" t="s">
        <v>5675</v>
      </c>
      <c r="S3311" t="s">
        <v>29</v>
      </c>
    </row>
    <row r="3312" spans="1:19" hidden="1" x14ac:dyDescent="0.2">
      <c r="A3312">
        <v>1884</v>
      </c>
      <c r="B3312" t="s">
        <v>5676</v>
      </c>
      <c r="C3312" t="s">
        <v>20</v>
      </c>
      <c r="D3312">
        <v>-1.8</v>
      </c>
      <c r="E3312">
        <v>25</v>
      </c>
      <c r="F3312" t="s">
        <v>3110</v>
      </c>
      <c r="G3312" t="s">
        <v>75</v>
      </c>
      <c r="H3312" t="s">
        <v>23</v>
      </c>
      <c r="I3312" t="s">
        <v>5638</v>
      </c>
      <c r="K3312"/>
      <c r="L3312" t="s">
        <v>5677</v>
      </c>
      <c r="M3312" t="s">
        <v>120</v>
      </c>
      <c r="N3312">
        <v>5</v>
      </c>
      <c r="P3312" t="s">
        <v>27</v>
      </c>
      <c r="Q3312" t="s">
        <v>5678</v>
      </c>
      <c r="S3312" t="s">
        <v>29</v>
      </c>
    </row>
    <row r="3313" spans="1:19" hidden="1" x14ac:dyDescent="0.2">
      <c r="A3313">
        <v>1885</v>
      </c>
      <c r="B3313" t="s">
        <v>5679</v>
      </c>
      <c r="C3313" t="s">
        <v>20</v>
      </c>
      <c r="D3313">
        <v>-0.1</v>
      </c>
      <c r="E3313">
        <v>25</v>
      </c>
      <c r="F3313" t="s">
        <v>3110</v>
      </c>
      <c r="G3313" t="s">
        <v>75</v>
      </c>
      <c r="H3313" t="s">
        <v>23</v>
      </c>
      <c r="I3313" t="s">
        <v>5638</v>
      </c>
      <c r="K3313"/>
      <c r="L3313" t="s">
        <v>5680</v>
      </c>
      <c r="M3313" t="s">
        <v>120</v>
      </c>
      <c r="N3313">
        <v>5</v>
      </c>
      <c r="P3313" t="s">
        <v>27</v>
      </c>
      <c r="Q3313" t="s">
        <v>5681</v>
      </c>
      <c r="S3313" t="s">
        <v>29</v>
      </c>
    </row>
    <row r="3314" spans="1:19" hidden="1" x14ac:dyDescent="0.2">
      <c r="A3314">
        <v>1886</v>
      </c>
      <c r="B3314" t="s">
        <v>5682</v>
      </c>
      <c r="C3314" t="s">
        <v>20</v>
      </c>
      <c r="D3314">
        <v>-3.35</v>
      </c>
      <c r="E3314">
        <v>25</v>
      </c>
      <c r="F3314" t="s">
        <v>3110</v>
      </c>
      <c r="G3314" t="s">
        <v>75</v>
      </c>
      <c r="H3314" t="s">
        <v>23</v>
      </c>
      <c r="I3314" t="s">
        <v>5638</v>
      </c>
      <c r="K3314"/>
      <c r="L3314" t="s">
        <v>5683</v>
      </c>
      <c r="M3314" t="s">
        <v>120</v>
      </c>
      <c r="N3314">
        <v>5</v>
      </c>
      <c r="P3314" t="s">
        <v>27</v>
      </c>
      <c r="Q3314" t="s">
        <v>5684</v>
      </c>
      <c r="S3314" t="s">
        <v>29</v>
      </c>
    </row>
    <row r="3315" spans="1:19" hidden="1" x14ac:dyDescent="0.2">
      <c r="A3315">
        <v>1887</v>
      </c>
      <c r="B3315" t="s">
        <v>5685</v>
      </c>
      <c r="C3315" t="s">
        <v>20</v>
      </c>
      <c r="D3315">
        <v>5.42</v>
      </c>
      <c r="E3315">
        <v>20</v>
      </c>
      <c r="F3315" t="s">
        <v>5686</v>
      </c>
      <c r="G3315" t="s">
        <v>31</v>
      </c>
      <c r="H3315" t="s">
        <v>46</v>
      </c>
      <c r="I3315" t="s">
        <v>3404</v>
      </c>
      <c r="K3315" t="e">
        <f>- Other measurements: G33, K47</f>
        <v>#NAME?</v>
      </c>
      <c r="L3315" t="s">
        <v>5687</v>
      </c>
      <c r="M3315" t="s">
        <v>120</v>
      </c>
      <c r="N3315">
        <v>5</v>
      </c>
      <c r="P3315" t="s">
        <v>27</v>
      </c>
      <c r="Q3315" t="s">
        <v>5688</v>
      </c>
      <c r="S3315" t="s">
        <v>29</v>
      </c>
    </row>
    <row r="3316" spans="1:19" hidden="1" x14ac:dyDescent="0.2">
      <c r="A3316">
        <v>1887</v>
      </c>
      <c r="B3316" t="s">
        <v>5685</v>
      </c>
      <c r="C3316" t="s">
        <v>20</v>
      </c>
      <c r="D3316">
        <v>5.38</v>
      </c>
      <c r="E3316">
        <v>20</v>
      </c>
      <c r="F3316" t="s">
        <v>5530</v>
      </c>
      <c r="G3316" t="s">
        <v>55</v>
      </c>
      <c r="H3316" t="s">
        <v>46</v>
      </c>
      <c r="I3316" t="s">
        <v>4302</v>
      </c>
      <c r="K3316" t="e">
        <f>- Other measurements: G33, K47</f>
        <v>#NAME?</v>
      </c>
      <c r="L3316" t="s">
        <v>5687</v>
      </c>
      <c r="M3316" t="s">
        <v>120</v>
      </c>
      <c r="N3316">
        <v>5</v>
      </c>
      <c r="P3316" t="s">
        <v>27</v>
      </c>
      <c r="Q3316" t="s">
        <v>5688</v>
      </c>
      <c r="S3316" t="s">
        <v>29</v>
      </c>
    </row>
    <row r="3317" spans="1:19" hidden="1" x14ac:dyDescent="0.2">
      <c r="A3317">
        <v>1887</v>
      </c>
      <c r="B3317" t="s">
        <v>5685</v>
      </c>
      <c r="C3317" t="s">
        <v>20</v>
      </c>
      <c r="D3317">
        <v>5.36</v>
      </c>
      <c r="E3317" t="s">
        <v>363</v>
      </c>
      <c r="F3317" t="s">
        <v>5689</v>
      </c>
      <c r="G3317" t="s">
        <v>189</v>
      </c>
      <c r="H3317" t="s">
        <v>23</v>
      </c>
      <c r="I3317" t="s">
        <v>5690</v>
      </c>
      <c r="K3317" t="e">
        <f>- Other measurements: G33, K47</f>
        <v>#NAME?</v>
      </c>
      <c r="L3317" t="s">
        <v>5687</v>
      </c>
      <c r="M3317" t="s">
        <v>120</v>
      </c>
      <c r="N3317">
        <v>5</v>
      </c>
      <c r="P3317" t="s">
        <v>27</v>
      </c>
      <c r="Q3317" t="s">
        <v>5688</v>
      </c>
      <c r="S3317" t="s">
        <v>29</v>
      </c>
    </row>
    <row r="3318" spans="1:19" hidden="1" x14ac:dyDescent="0.2">
      <c r="A3318">
        <v>1888</v>
      </c>
      <c r="B3318" t="s">
        <v>5691</v>
      </c>
      <c r="C3318" t="s">
        <v>20</v>
      </c>
      <c r="D3318">
        <v>7.59</v>
      </c>
      <c r="E3318">
        <v>20</v>
      </c>
      <c r="F3318" t="s">
        <v>2384</v>
      </c>
      <c r="G3318" t="s">
        <v>55</v>
      </c>
      <c r="H3318" t="s">
        <v>46</v>
      </c>
      <c r="I3318" t="s">
        <v>2385</v>
      </c>
      <c r="K3318"/>
      <c r="L3318" t="s">
        <v>5692</v>
      </c>
      <c r="M3318" t="s">
        <v>120</v>
      </c>
      <c r="N3318">
        <v>5</v>
      </c>
      <c r="P3318" t="s">
        <v>27</v>
      </c>
      <c r="Q3318" t="s">
        <v>5693</v>
      </c>
      <c r="S3318" t="s">
        <v>29</v>
      </c>
    </row>
    <row r="3319" spans="1:19" hidden="1" x14ac:dyDescent="0.2">
      <c r="A3319">
        <v>1888</v>
      </c>
      <c r="B3319" t="s">
        <v>5691</v>
      </c>
      <c r="C3319" t="s">
        <v>20</v>
      </c>
      <c r="D3319">
        <v>8.16</v>
      </c>
      <c r="E3319">
        <v>5.4</v>
      </c>
      <c r="F3319" t="s">
        <v>79</v>
      </c>
      <c r="G3319" t="s">
        <v>55</v>
      </c>
      <c r="H3319" t="s">
        <v>46</v>
      </c>
      <c r="I3319" t="s">
        <v>3109</v>
      </c>
      <c r="J3319" t="s">
        <v>43</v>
      </c>
      <c r="K3319"/>
      <c r="L3319" t="s">
        <v>5692</v>
      </c>
      <c r="M3319" t="s">
        <v>120</v>
      </c>
      <c r="N3319">
        <v>5</v>
      </c>
      <c r="P3319" t="s">
        <v>27</v>
      </c>
      <c r="Q3319" t="s">
        <v>5693</v>
      </c>
      <c r="S3319" t="s">
        <v>29</v>
      </c>
    </row>
    <row r="3320" spans="1:19" hidden="1" x14ac:dyDescent="0.2">
      <c r="A3320">
        <v>1888</v>
      </c>
      <c r="B3320" t="s">
        <v>5691</v>
      </c>
      <c r="C3320" t="s">
        <v>20</v>
      </c>
      <c r="D3320">
        <v>7.37</v>
      </c>
      <c r="E3320">
        <v>35</v>
      </c>
      <c r="F3320" t="s">
        <v>79</v>
      </c>
      <c r="G3320" t="s">
        <v>55</v>
      </c>
      <c r="H3320" t="s">
        <v>46</v>
      </c>
      <c r="I3320" t="s">
        <v>3109</v>
      </c>
      <c r="J3320" t="s">
        <v>43</v>
      </c>
      <c r="K3320"/>
      <c r="L3320" t="s">
        <v>5692</v>
      </c>
      <c r="M3320" t="s">
        <v>120</v>
      </c>
      <c r="N3320">
        <v>5</v>
      </c>
      <c r="P3320" t="s">
        <v>27</v>
      </c>
      <c r="Q3320" t="s">
        <v>5693</v>
      </c>
      <c r="S3320" t="s">
        <v>29</v>
      </c>
    </row>
    <row r="3321" spans="1:19" hidden="1" x14ac:dyDescent="0.2">
      <c r="A3321">
        <v>1889</v>
      </c>
      <c r="B3321" t="s">
        <v>5694</v>
      </c>
      <c r="C3321" t="s">
        <v>20</v>
      </c>
      <c r="D3321">
        <v>5.23</v>
      </c>
      <c r="E3321">
        <v>5.4</v>
      </c>
      <c r="F3321" t="s">
        <v>79</v>
      </c>
      <c r="G3321" t="s">
        <v>55</v>
      </c>
      <c r="H3321" t="s">
        <v>46</v>
      </c>
      <c r="I3321" t="s">
        <v>3109</v>
      </c>
      <c r="J3321" t="s">
        <v>43</v>
      </c>
      <c r="K3321"/>
      <c r="L3321" t="s">
        <v>5695</v>
      </c>
      <c r="M3321" t="s">
        <v>120</v>
      </c>
      <c r="N3321">
        <v>5</v>
      </c>
      <c r="P3321" t="s">
        <v>27</v>
      </c>
      <c r="Q3321" t="s">
        <v>5696</v>
      </c>
      <c r="S3321" t="s">
        <v>29</v>
      </c>
    </row>
    <row r="3322" spans="1:19" hidden="1" x14ac:dyDescent="0.2">
      <c r="A3322">
        <v>1889</v>
      </c>
      <c r="B3322" t="s">
        <v>5694</v>
      </c>
      <c r="C3322" t="s">
        <v>20</v>
      </c>
      <c r="D3322">
        <v>4.8499999999999996</v>
      </c>
      <c r="E3322">
        <v>35</v>
      </c>
      <c r="F3322" t="s">
        <v>79</v>
      </c>
      <c r="G3322" t="s">
        <v>55</v>
      </c>
      <c r="H3322" t="s">
        <v>46</v>
      </c>
      <c r="I3322" t="s">
        <v>3109</v>
      </c>
      <c r="J3322" t="s">
        <v>43</v>
      </c>
      <c r="K3322"/>
      <c r="L3322" t="s">
        <v>5695</v>
      </c>
      <c r="M3322" t="s">
        <v>120</v>
      </c>
      <c r="N3322">
        <v>5</v>
      </c>
      <c r="P3322" t="s">
        <v>27</v>
      </c>
      <c r="Q3322" t="s">
        <v>5696</v>
      </c>
      <c r="S3322" t="s">
        <v>29</v>
      </c>
    </row>
    <row r="3323" spans="1:19" hidden="1" x14ac:dyDescent="0.2">
      <c r="A3323">
        <v>1889</v>
      </c>
      <c r="B3323" t="s">
        <v>5694</v>
      </c>
      <c r="C3323" t="s">
        <v>20</v>
      </c>
      <c r="D3323">
        <v>5.03</v>
      </c>
      <c r="E3323">
        <v>20</v>
      </c>
      <c r="F3323" t="s">
        <v>1094</v>
      </c>
      <c r="G3323" t="s">
        <v>55</v>
      </c>
      <c r="H3323" t="s">
        <v>46</v>
      </c>
      <c r="I3323" t="s">
        <v>4302</v>
      </c>
      <c r="K3323"/>
      <c r="L3323" t="s">
        <v>5695</v>
      </c>
      <c r="M3323" t="s">
        <v>120</v>
      </c>
      <c r="N3323">
        <v>5</v>
      </c>
      <c r="P3323" t="s">
        <v>27</v>
      </c>
      <c r="Q3323" t="s">
        <v>5696</v>
      </c>
      <c r="S3323" t="s">
        <v>29</v>
      </c>
    </row>
    <row r="3324" spans="1:19" hidden="1" x14ac:dyDescent="0.2">
      <c r="A3324">
        <v>1890</v>
      </c>
      <c r="B3324" t="s">
        <v>5697</v>
      </c>
      <c r="C3324" t="s">
        <v>20</v>
      </c>
      <c r="D3324">
        <v>6.26</v>
      </c>
      <c r="E3324">
        <v>20</v>
      </c>
      <c r="F3324" t="s">
        <v>4558</v>
      </c>
      <c r="G3324" t="s">
        <v>55</v>
      </c>
      <c r="H3324" t="s">
        <v>46</v>
      </c>
      <c r="I3324" t="s">
        <v>4302</v>
      </c>
      <c r="K3324"/>
      <c r="L3324" t="s">
        <v>5698</v>
      </c>
      <c r="M3324" t="s">
        <v>120</v>
      </c>
      <c r="N3324">
        <v>5</v>
      </c>
      <c r="P3324" t="s">
        <v>27</v>
      </c>
      <c r="Q3324" t="s">
        <v>5699</v>
      </c>
      <c r="S3324" t="s">
        <v>29</v>
      </c>
    </row>
    <row r="3325" spans="1:19" hidden="1" x14ac:dyDescent="0.2">
      <c r="A3325">
        <v>1891</v>
      </c>
      <c r="B3325" t="s">
        <v>5700</v>
      </c>
      <c r="C3325" t="s">
        <v>20</v>
      </c>
      <c r="D3325">
        <v>5.57</v>
      </c>
      <c r="E3325">
        <v>20</v>
      </c>
      <c r="F3325" t="s">
        <v>4558</v>
      </c>
      <c r="G3325" t="s">
        <v>55</v>
      </c>
      <c r="H3325" t="s">
        <v>46</v>
      </c>
      <c r="I3325" t="s">
        <v>4302</v>
      </c>
      <c r="K3325"/>
      <c r="L3325" t="s">
        <v>5701</v>
      </c>
      <c r="M3325" t="s">
        <v>120</v>
      </c>
      <c r="N3325">
        <v>5</v>
      </c>
      <c r="P3325" t="s">
        <v>27</v>
      </c>
      <c r="Q3325" t="s">
        <v>5702</v>
      </c>
      <c r="S3325" t="s">
        <v>29</v>
      </c>
    </row>
    <row r="3326" spans="1:19" hidden="1" x14ac:dyDescent="0.2">
      <c r="A3326">
        <v>1892</v>
      </c>
      <c r="B3326" t="s">
        <v>5703</v>
      </c>
      <c r="C3326" t="s">
        <v>20</v>
      </c>
      <c r="D3326">
        <v>7.16</v>
      </c>
      <c r="E3326">
        <v>20</v>
      </c>
      <c r="F3326" t="s">
        <v>1546</v>
      </c>
      <c r="G3326" t="s">
        <v>55</v>
      </c>
      <c r="H3326" t="s">
        <v>46</v>
      </c>
      <c r="I3326" t="s">
        <v>4302</v>
      </c>
      <c r="K3326"/>
      <c r="L3326" t="s">
        <v>5704</v>
      </c>
      <c r="M3326" t="s">
        <v>120</v>
      </c>
      <c r="N3326">
        <v>5</v>
      </c>
      <c r="P3326" t="s">
        <v>27</v>
      </c>
      <c r="Q3326" t="s">
        <v>5705</v>
      </c>
      <c r="S3326" t="s">
        <v>29</v>
      </c>
    </row>
    <row r="3327" spans="1:19" hidden="1" x14ac:dyDescent="0.2">
      <c r="A3327">
        <v>1893</v>
      </c>
      <c r="B3327" t="s">
        <v>5706</v>
      </c>
      <c r="C3327" t="s">
        <v>20</v>
      </c>
      <c r="D3327">
        <v>6.19</v>
      </c>
      <c r="E3327">
        <v>20</v>
      </c>
      <c r="F3327" t="s">
        <v>1546</v>
      </c>
      <c r="G3327" t="s">
        <v>55</v>
      </c>
      <c r="H3327" t="s">
        <v>46</v>
      </c>
      <c r="I3327" t="s">
        <v>4302</v>
      </c>
      <c r="K3327"/>
      <c r="L3327" t="s">
        <v>5707</v>
      </c>
      <c r="M3327" t="s">
        <v>26</v>
      </c>
      <c r="N3327">
        <v>2</v>
      </c>
      <c r="P3327" t="s">
        <v>27</v>
      </c>
      <c r="Q3327" t="s">
        <v>5708</v>
      </c>
      <c r="S3327" t="s">
        <v>29</v>
      </c>
    </row>
    <row r="3328" spans="1:19" hidden="1" x14ac:dyDescent="0.2">
      <c r="A3328">
        <v>1894</v>
      </c>
      <c r="B3328" t="s">
        <v>5709</v>
      </c>
      <c r="C3328" t="s">
        <v>20</v>
      </c>
      <c r="D3328">
        <v>6.04</v>
      </c>
      <c r="E3328">
        <v>20</v>
      </c>
      <c r="F3328" t="s">
        <v>4558</v>
      </c>
      <c r="G3328" t="s">
        <v>55</v>
      </c>
      <c r="H3328" t="s">
        <v>46</v>
      </c>
      <c r="I3328" t="s">
        <v>4302</v>
      </c>
      <c r="K3328"/>
      <c r="L3328" t="s">
        <v>5710</v>
      </c>
      <c r="M3328" t="s">
        <v>26</v>
      </c>
      <c r="N3328">
        <v>2</v>
      </c>
      <c r="P3328" t="s">
        <v>27</v>
      </c>
      <c r="Q3328" t="s">
        <v>5711</v>
      </c>
      <c r="S3328" t="s">
        <v>29</v>
      </c>
    </row>
    <row r="3329" spans="1:19" hidden="1" x14ac:dyDescent="0.2">
      <c r="A3329">
        <v>1895</v>
      </c>
      <c r="B3329" t="s">
        <v>5712</v>
      </c>
      <c r="C3329" t="s">
        <v>20</v>
      </c>
      <c r="D3329">
        <v>3.31</v>
      </c>
      <c r="E3329">
        <v>25</v>
      </c>
      <c r="F3329" t="s">
        <v>5713</v>
      </c>
      <c r="G3329" t="s">
        <v>31</v>
      </c>
      <c r="H3329" t="s">
        <v>46</v>
      </c>
      <c r="I3329" t="s">
        <v>3757</v>
      </c>
      <c r="K3329"/>
      <c r="L3329" t="s">
        <v>5714</v>
      </c>
      <c r="M3329" t="s">
        <v>120</v>
      </c>
      <c r="N3329">
        <v>5</v>
      </c>
      <c r="P3329" t="s">
        <v>27</v>
      </c>
      <c r="Q3329" t="s">
        <v>5715</v>
      </c>
      <c r="S3329" t="s">
        <v>29</v>
      </c>
    </row>
    <row r="3330" spans="1:19" hidden="1" x14ac:dyDescent="0.2">
      <c r="A3330">
        <v>1896</v>
      </c>
      <c r="B3330" t="s">
        <v>5716</v>
      </c>
      <c r="C3330" t="s">
        <v>20</v>
      </c>
      <c r="D3330">
        <v>-1.8</v>
      </c>
      <c r="E3330">
        <v>20</v>
      </c>
      <c r="F3330" t="s">
        <v>3117</v>
      </c>
      <c r="G3330" t="s">
        <v>75</v>
      </c>
      <c r="H3330" t="s">
        <v>23</v>
      </c>
      <c r="I3330" t="s">
        <v>3404</v>
      </c>
      <c r="K3330"/>
      <c r="L3330" t="s">
        <v>5717</v>
      </c>
      <c r="M3330" t="s">
        <v>26</v>
      </c>
      <c r="N3330">
        <v>2</v>
      </c>
      <c r="P3330" t="s">
        <v>27</v>
      </c>
      <c r="Q3330" t="s">
        <v>5718</v>
      </c>
      <c r="S3330" t="s">
        <v>29</v>
      </c>
    </row>
    <row r="3331" spans="1:19" hidden="1" x14ac:dyDescent="0.2">
      <c r="A3331">
        <v>1897</v>
      </c>
      <c r="B3331" t="s">
        <v>5719</v>
      </c>
      <c r="C3331" t="s">
        <v>20</v>
      </c>
      <c r="D3331">
        <v>5.99</v>
      </c>
      <c r="E3331">
        <v>20</v>
      </c>
      <c r="F3331" t="s">
        <v>79</v>
      </c>
      <c r="G3331" t="s">
        <v>55</v>
      </c>
      <c r="H3331" t="s">
        <v>46</v>
      </c>
      <c r="I3331" t="s">
        <v>5176</v>
      </c>
      <c r="K3331"/>
      <c r="L3331" t="s">
        <v>5720</v>
      </c>
      <c r="M3331" t="s">
        <v>26</v>
      </c>
      <c r="N3331">
        <v>2</v>
      </c>
      <c r="P3331" t="s">
        <v>27</v>
      </c>
      <c r="Q3331" t="s">
        <v>5721</v>
      </c>
      <c r="S3331" t="s">
        <v>29</v>
      </c>
    </row>
    <row r="3332" spans="1:19" hidden="1" x14ac:dyDescent="0.2">
      <c r="A3332">
        <v>1898</v>
      </c>
      <c r="B3332" t="s">
        <v>5722</v>
      </c>
      <c r="C3332" t="s">
        <v>20</v>
      </c>
      <c r="D3332">
        <v>5.78</v>
      </c>
      <c r="E3332">
        <v>20</v>
      </c>
      <c r="F3332" t="s">
        <v>79</v>
      </c>
      <c r="G3332" t="s">
        <v>55</v>
      </c>
      <c r="H3332" t="s">
        <v>46</v>
      </c>
      <c r="I3332" t="s">
        <v>5176</v>
      </c>
      <c r="K3332"/>
      <c r="L3332" t="s">
        <v>5723</v>
      </c>
      <c r="M3332" t="s">
        <v>26</v>
      </c>
      <c r="N3332">
        <v>2</v>
      </c>
      <c r="P3332" t="s">
        <v>27</v>
      </c>
      <c r="Q3332" t="s">
        <v>5724</v>
      </c>
      <c r="S3332" t="s">
        <v>29</v>
      </c>
    </row>
    <row r="3333" spans="1:19" hidden="1" x14ac:dyDescent="0.2">
      <c r="A3333">
        <v>1899</v>
      </c>
      <c r="B3333" t="s">
        <v>5725</v>
      </c>
      <c r="C3333" t="s">
        <v>20</v>
      </c>
      <c r="D3333">
        <v>-1.2</v>
      </c>
      <c r="E3333">
        <v>20</v>
      </c>
      <c r="F3333" t="s">
        <v>4681</v>
      </c>
      <c r="G3333" t="s">
        <v>75</v>
      </c>
      <c r="H3333" t="s">
        <v>23</v>
      </c>
      <c r="I3333" t="s">
        <v>3404</v>
      </c>
      <c r="K3333"/>
      <c r="L3333" t="s">
        <v>5726</v>
      </c>
      <c r="M3333" t="s">
        <v>26</v>
      </c>
      <c r="N3333">
        <v>2</v>
      </c>
      <c r="P3333" t="s">
        <v>27</v>
      </c>
      <c r="Q3333" t="s">
        <v>5727</v>
      </c>
      <c r="S3333" t="s">
        <v>29</v>
      </c>
    </row>
    <row r="3334" spans="1:19" hidden="1" x14ac:dyDescent="0.2">
      <c r="A3334">
        <v>1900</v>
      </c>
      <c r="B3334" t="s">
        <v>5728</v>
      </c>
      <c r="C3334" t="s">
        <v>20</v>
      </c>
      <c r="D3334">
        <v>2.1800000000000002</v>
      </c>
      <c r="E3334" t="s">
        <v>363</v>
      </c>
      <c r="F3334" t="s">
        <v>5729</v>
      </c>
      <c r="G3334" t="s">
        <v>55</v>
      </c>
      <c r="H3334" t="s">
        <v>46</v>
      </c>
      <c r="I3334" t="s">
        <v>5730</v>
      </c>
      <c r="K3334"/>
      <c r="L3334" t="s">
        <v>5731</v>
      </c>
      <c r="M3334" t="s">
        <v>26</v>
      </c>
      <c r="N3334">
        <v>2</v>
      </c>
      <c r="P3334" t="s">
        <v>27</v>
      </c>
      <c r="Q3334" t="s">
        <v>5732</v>
      </c>
      <c r="S3334" t="s">
        <v>29</v>
      </c>
    </row>
    <row r="3335" spans="1:19" hidden="1" x14ac:dyDescent="0.2">
      <c r="A3335">
        <v>1900</v>
      </c>
      <c r="B3335" t="s">
        <v>5728</v>
      </c>
      <c r="C3335" t="s">
        <v>73</v>
      </c>
      <c r="D3335">
        <v>9.6199999999999992</v>
      </c>
      <c r="E3335" t="s">
        <v>363</v>
      </c>
      <c r="F3335" t="s">
        <v>5729</v>
      </c>
      <c r="G3335" t="s">
        <v>55</v>
      </c>
      <c r="H3335" t="s">
        <v>46</v>
      </c>
      <c r="I3335" t="s">
        <v>5730</v>
      </c>
      <c r="K3335"/>
      <c r="L3335" t="s">
        <v>5731</v>
      </c>
      <c r="M3335" t="s">
        <v>26</v>
      </c>
      <c r="N3335">
        <v>2</v>
      </c>
      <c r="P3335" t="s">
        <v>27</v>
      </c>
      <c r="Q3335" t="s">
        <v>5732</v>
      </c>
      <c r="S3335" t="s">
        <v>29</v>
      </c>
    </row>
    <row r="3336" spans="1:19" hidden="1" x14ac:dyDescent="0.2">
      <c r="A3336">
        <v>1901</v>
      </c>
      <c r="B3336" t="s">
        <v>5733</v>
      </c>
      <c r="C3336" t="s">
        <v>20</v>
      </c>
      <c r="D3336">
        <v>4.7</v>
      </c>
      <c r="E3336">
        <v>25</v>
      </c>
      <c r="F3336" t="s">
        <v>5734</v>
      </c>
      <c r="G3336" t="s">
        <v>31</v>
      </c>
      <c r="H3336" t="s">
        <v>46</v>
      </c>
      <c r="I3336" t="s">
        <v>3757</v>
      </c>
      <c r="K3336"/>
      <c r="L3336" t="s">
        <v>5735</v>
      </c>
      <c r="M3336" t="s">
        <v>26</v>
      </c>
      <c r="N3336">
        <v>2</v>
      </c>
      <c r="P3336" t="s">
        <v>27</v>
      </c>
      <c r="Q3336" t="s">
        <v>5736</v>
      </c>
      <c r="S3336" t="s">
        <v>29</v>
      </c>
    </row>
    <row r="3337" spans="1:19" hidden="1" x14ac:dyDescent="0.2">
      <c r="A3337">
        <v>1901</v>
      </c>
      <c r="B3337" t="s">
        <v>5733</v>
      </c>
      <c r="C3337" t="s">
        <v>20</v>
      </c>
      <c r="D3337">
        <v>4.78</v>
      </c>
      <c r="E3337">
        <v>20</v>
      </c>
      <c r="F3337" t="s">
        <v>364</v>
      </c>
      <c r="G3337" t="s">
        <v>55</v>
      </c>
      <c r="H3337" t="s">
        <v>46</v>
      </c>
      <c r="I3337" t="s">
        <v>5176</v>
      </c>
      <c r="K3337"/>
      <c r="L3337" t="s">
        <v>5735</v>
      </c>
      <c r="M3337" t="s">
        <v>26</v>
      </c>
      <c r="N3337">
        <v>2</v>
      </c>
      <c r="P3337" t="s">
        <v>27</v>
      </c>
      <c r="Q3337" t="s">
        <v>5736</v>
      </c>
      <c r="S3337" t="s">
        <v>29</v>
      </c>
    </row>
    <row r="3338" spans="1:19" hidden="1" x14ac:dyDescent="0.2">
      <c r="A3338">
        <v>1901</v>
      </c>
      <c r="B3338" t="s">
        <v>5733</v>
      </c>
      <c r="C3338" t="s">
        <v>73</v>
      </c>
      <c r="D3338">
        <v>8.6999999999999993</v>
      </c>
      <c r="E3338">
        <v>20</v>
      </c>
      <c r="F3338" t="s">
        <v>364</v>
      </c>
      <c r="G3338" t="s">
        <v>55</v>
      </c>
      <c r="H3338" t="s">
        <v>46</v>
      </c>
      <c r="I3338" t="s">
        <v>5176</v>
      </c>
      <c r="K3338"/>
      <c r="L3338" t="s">
        <v>5735</v>
      </c>
      <c r="M3338" t="s">
        <v>26</v>
      </c>
      <c r="N3338">
        <v>2</v>
      </c>
      <c r="P3338" t="s">
        <v>27</v>
      </c>
      <c r="Q3338" t="s">
        <v>5736</v>
      </c>
      <c r="S3338" t="s">
        <v>29</v>
      </c>
    </row>
    <row r="3339" spans="1:19" hidden="1" x14ac:dyDescent="0.2">
      <c r="A3339">
        <v>1902</v>
      </c>
      <c r="B3339" t="s">
        <v>5737</v>
      </c>
      <c r="C3339" t="s">
        <v>20</v>
      </c>
      <c r="D3339">
        <v>5.38</v>
      </c>
      <c r="E3339">
        <v>20</v>
      </c>
      <c r="F3339" t="s">
        <v>364</v>
      </c>
      <c r="G3339" t="s">
        <v>55</v>
      </c>
      <c r="H3339" t="s">
        <v>46</v>
      </c>
      <c r="I3339" t="s">
        <v>5738</v>
      </c>
      <c r="K3339"/>
      <c r="L3339" t="s">
        <v>5739</v>
      </c>
      <c r="M3339" t="s">
        <v>26</v>
      </c>
      <c r="N3339">
        <v>2</v>
      </c>
      <c r="P3339" t="s">
        <v>27</v>
      </c>
      <c r="Q3339" t="s">
        <v>5740</v>
      </c>
      <c r="S3339" t="s">
        <v>29</v>
      </c>
    </row>
    <row r="3340" spans="1:19" hidden="1" x14ac:dyDescent="0.2">
      <c r="A3340">
        <v>1902</v>
      </c>
      <c r="B3340" t="s">
        <v>5737</v>
      </c>
      <c r="C3340" t="s">
        <v>73</v>
      </c>
      <c r="D3340">
        <v>8.4700000000000006</v>
      </c>
      <c r="E3340">
        <v>20</v>
      </c>
      <c r="F3340" t="s">
        <v>364</v>
      </c>
      <c r="G3340" t="s">
        <v>55</v>
      </c>
      <c r="H3340" t="s">
        <v>46</v>
      </c>
      <c r="I3340" t="s">
        <v>5738</v>
      </c>
      <c r="K3340"/>
      <c r="L3340" t="s">
        <v>5739</v>
      </c>
      <c r="M3340" t="s">
        <v>26</v>
      </c>
      <c r="N3340">
        <v>2</v>
      </c>
      <c r="P3340" t="s">
        <v>27</v>
      </c>
      <c r="Q3340" t="s">
        <v>5740</v>
      </c>
      <c r="S3340" t="s">
        <v>29</v>
      </c>
    </row>
    <row r="3341" spans="1:19" hidden="1" x14ac:dyDescent="0.2">
      <c r="A3341">
        <v>1903</v>
      </c>
      <c r="B3341" t="s">
        <v>5741</v>
      </c>
      <c r="C3341" t="s">
        <v>20</v>
      </c>
      <c r="D3341">
        <v>5.83</v>
      </c>
      <c r="E3341">
        <v>20</v>
      </c>
      <c r="F3341" t="s">
        <v>364</v>
      </c>
      <c r="G3341" t="s">
        <v>55</v>
      </c>
      <c r="H3341" t="s">
        <v>46</v>
      </c>
      <c r="I3341" t="s">
        <v>5176</v>
      </c>
      <c r="K3341"/>
      <c r="L3341" t="s">
        <v>5742</v>
      </c>
      <c r="M3341" t="s">
        <v>26</v>
      </c>
      <c r="N3341">
        <v>2</v>
      </c>
      <c r="P3341" t="s">
        <v>27</v>
      </c>
      <c r="Q3341" t="s">
        <v>5743</v>
      </c>
      <c r="S3341" t="s">
        <v>29</v>
      </c>
    </row>
    <row r="3342" spans="1:19" hidden="1" x14ac:dyDescent="0.2">
      <c r="A3342">
        <v>1903</v>
      </c>
      <c r="B3342" t="s">
        <v>5741</v>
      </c>
      <c r="C3342" t="s">
        <v>73</v>
      </c>
      <c r="D3342">
        <v>9.17</v>
      </c>
      <c r="E3342">
        <v>20</v>
      </c>
      <c r="F3342" t="s">
        <v>364</v>
      </c>
      <c r="G3342" t="s">
        <v>55</v>
      </c>
      <c r="H3342" t="s">
        <v>46</v>
      </c>
      <c r="I3342" t="s">
        <v>5176</v>
      </c>
      <c r="K3342"/>
      <c r="L3342" t="s">
        <v>5742</v>
      </c>
      <c r="M3342" t="s">
        <v>26</v>
      </c>
      <c r="N3342">
        <v>2</v>
      </c>
      <c r="P3342" t="s">
        <v>27</v>
      </c>
      <c r="Q3342" t="s">
        <v>5743</v>
      </c>
      <c r="S3342" t="s">
        <v>29</v>
      </c>
    </row>
    <row r="3343" spans="1:19" hidden="1" x14ac:dyDescent="0.2">
      <c r="A3343">
        <v>1904</v>
      </c>
      <c r="B3343" t="s">
        <v>5744</v>
      </c>
      <c r="C3343" t="s">
        <v>20</v>
      </c>
      <c r="D3343">
        <v>5.68</v>
      </c>
      <c r="E3343">
        <v>20</v>
      </c>
      <c r="F3343" t="s">
        <v>364</v>
      </c>
      <c r="G3343" t="s">
        <v>55</v>
      </c>
      <c r="H3343" t="s">
        <v>46</v>
      </c>
      <c r="I3343" t="s">
        <v>5176</v>
      </c>
      <c r="K3343"/>
      <c r="L3343" t="s">
        <v>5745</v>
      </c>
      <c r="M3343" t="s">
        <v>26</v>
      </c>
      <c r="N3343">
        <v>2</v>
      </c>
      <c r="P3343" t="s">
        <v>27</v>
      </c>
      <c r="Q3343" t="s">
        <v>5746</v>
      </c>
      <c r="S3343" t="s">
        <v>29</v>
      </c>
    </row>
    <row r="3344" spans="1:19" hidden="1" x14ac:dyDescent="0.2">
      <c r="A3344">
        <v>1904</v>
      </c>
      <c r="B3344" t="s">
        <v>5744</v>
      </c>
      <c r="C3344" t="s">
        <v>73</v>
      </c>
      <c r="D3344">
        <v>8.9</v>
      </c>
      <c r="E3344">
        <v>20</v>
      </c>
      <c r="F3344" t="s">
        <v>364</v>
      </c>
      <c r="G3344" t="s">
        <v>55</v>
      </c>
      <c r="H3344" t="s">
        <v>46</v>
      </c>
      <c r="I3344" t="s">
        <v>5176</v>
      </c>
      <c r="K3344"/>
      <c r="L3344" t="s">
        <v>5745</v>
      </c>
      <c r="M3344" t="s">
        <v>26</v>
      </c>
      <c r="N3344">
        <v>2</v>
      </c>
      <c r="P3344" t="s">
        <v>27</v>
      </c>
      <c r="Q3344" t="s">
        <v>5746</v>
      </c>
      <c r="S3344" t="s">
        <v>29</v>
      </c>
    </row>
    <row r="3345" spans="1:19" hidden="1" x14ac:dyDescent="0.2">
      <c r="A3345">
        <v>1905</v>
      </c>
      <c r="B3345" t="s">
        <v>5747</v>
      </c>
      <c r="C3345" t="s">
        <v>20</v>
      </c>
      <c r="D3345">
        <v>5.64</v>
      </c>
      <c r="E3345">
        <v>20</v>
      </c>
      <c r="F3345" t="s">
        <v>364</v>
      </c>
      <c r="G3345" t="s">
        <v>55</v>
      </c>
      <c r="H3345" t="s">
        <v>46</v>
      </c>
      <c r="I3345" t="s">
        <v>5176</v>
      </c>
      <c r="K3345"/>
      <c r="L3345" t="s">
        <v>5748</v>
      </c>
      <c r="M3345" t="s">
        <v>26</v>
      </c>
      <c r="N3345">
        <v>2</v>
      </c>
      <c r="P3345" t="s">
        <v>27</v>
      </c>
      <c r="Q3345" t="s">
        <v>5749</v>
      </c>
      <c r="S3345" t="s">
        <v>29</v>
      </c>
    </row>
    <row r="3346" spans="1:19" hidden="1" x14ac:dyDescent="0.2">
      <c r="A3346">
        <v>1905</v>
      </c>
      <c r="B3346" t="s">
        <v>5747</v>
      </c>
      <c r="C3346" t="s">
        <v>73</v>
      </c>
      <c r="D3346">
        <v>8.42</v>
      </c>
      <c r="E3346">
        <v>20</v>
      </c>
      <c r="F3346" t="s">
        <v>364</v>
      </c>
      <c r="G3346" t="s">
        <v>55</v>
      </c>
      <c r="H3346" t="s">
        <v>46</v>
      </c>
      <c r="I3346" t="s">
        <v>5176</v>
      </c>
      <c r="K3346"/>
      <c r="L3346" t="s">
        <v>5748</v>
      </c>
      <c r="M3346" t="s">
        <v>26</v>
      </c>
      <c r="N3346">
        <v>2</v>
      </c>
      <c r="P3346" t="s">
        <v>27</v>
      </c>
      <c r="Q3346" t="s">
        <v>5749</v>
      </c>
      <c r="S3346" t="s">
        <v>29</v>
      </c>
    </row>
    <row r="3347" spans="1:19" hidden="1" x14ac:dyDescent="0.2">
      <c r="A3347">
        <v>1906</v>
      </c>
      <c r="B3347" t="s">
        <v>5750</v>
      </c>
      <c r="C3347" t="s">
        <v>20</v>
      </c>
      <c r="D3347">
        <v>-1.9</v>
      </c>
      <c r="E3347">
        <v>20</v>
      </c>
      <c r="F3347" t="s">
        <v>4591</v>
      </c>
      <c r="G3347" t="s">
        <v>75</v>
      </c>
      <c r="H3347" t="s">
        <v>23</v>
      </c>
      <c r="I3347" t="s">
        <v>3631</v>
      </c>
      <c r="K3347"/>
      <c r="L3347" t="s">
        <v>5751</v>
      </c>
      <c r="M3347" t="s">
        <v>26</v>
      </c>
      <c r="N3347">
        <v>2</v>
      </c>
      <c r="P3347" t="s">
        <v>27</v>
      </c>
      <c r="Q3347" t="s">
        <v>5752</v>
      </c>
      <c r="S3347" t="s">
        <v>29</v>
      </c>
    </row>
    <row r="3348" spans="1:19" hidden="1" x14ac:dyDescent="0.2">
      <c r="A3348">
        <v>1906</v>
      </c>
      <c r="B3348" t="s">
        <v>5750</v>
      </c>
      <c r="C3348" t="s">
        <v>73</v>
      </c>
      <c r="D3348">
        <v>10.86</v>
      </c>
      <c r="E3348">
        <v>20</v>
      </c>
      <c r="F3348" t="s">
        <v>4950</v>
      </c>
      <c r="G3348" t="s">
        <v>31</v>
      </c>
      <c r="H3348" t="s">
        <v>46</v>
      </c>
      <c r="I3348" t="s">
        <v>3631</v>
      </c>
      <c r="K3348"/>
      <c r="L3348" t="s">
        <v>5751</v>
      </c>
      <c r="M3348" t="s">
        <v>26</v>
      </c>
      <c r="N3348">
        <v>2</v>
      </c>
      <c r="P3348" t="s">
        <v>27</v>
      </c>
      <c r="Q3348" t="s">
        <v>5752</v>
      </c>
      <c r="S3348" t="s">
        <v>29</v>
      </c>
    </row>
    <row r="3349" spans="1:19" hidden="1" x14ac:dyDescent="0.2">
      <c r="A3349">
        <v>1907</v>
      </c>
      <c r="B3349" t="s">
        <v>5753</v>
      </c>
      <c r="C3349" t="s">
        <v>20</v>
      </c>
      <c r="D3349">
        <v>0.39</v>
      </c>
      <c r="E3349">
        <v>20</v>
      </c>
      <c r="F3349" t="s">
        <v>4591</v>
      </c>
      <c r="G3349" t="s">
        <v>75</v>
      </c>
      <c r="H3349" t="s">
        <v>23</v>
      </c>
      <c r="I3349" t="s">
        <v>3631</v>
      </c>
      <c r="K3349"/>
      <c r="L3349" t="s">
        <v>5754</v>
      </c>
      <c r="M3349" t="s">
        <v>26</v>
      </c>
      <c r="N3349">
        <v>2</v>
      </c>
      <c r="P3349" t="s">
        <v>27</v>
      </c>
      <c r="Q3349" t="s">
        <v>5755</v>
      </c>
      <c r="S3349" t="s">
        <v>29</v>
      </c>
    </row>
    <row r="3350" spans="1:19" hidden="1" x14ac:dyDescent="0.2">
      <c r="A3350">
        <v>1907</v>
      </c>
      <c r="B3350" t="s">
        <v>5753</v>
      </c>
      <c r="C3350" t="s">
        <v>73</v>
      </c>
      <c r="D3350">
        <v>8.6199999999999992</v>
      </c>
      <c r="E3350">
        <v>20</v>
      </c>
      <c r="F3350" t="s">
        <v>4950</v>
      </c>
      <c r="G3350" t="s">
        <v>31</v>
      </c>
      <c r="H3350" t="s">
        <v>46</v>
      </c>
      <c r="I3350" t="s">
        <v>3631</v>
      </c>
      <c r="K3350"/>
      <c r="L3350" t="s">
        <v>5754</v>
      </c>
      <c r="M3350" t="s">
        <v>26</v>
      </c>
      <c r="N3350">
        <v>2</v>
      </c>
      <c r="P3350" t="s">
        <v>27</v>
      </c>
      <c r="Q3350" t="s">
        <v>5755</v>
      </c>
      <c r="S3350" t="s">
        <v>29</v>
      </c>
    </row>
    <row r="3351" spans="1:19" hidden="1" x14ac:dyDescent="0.2">
      <c r="A3351">
        <v>1908</v>
      </c>
      <c r="B3351" t="s">
        <v>5756</v>
      </c>
      <c r="C3351" t="s">
        <v>20</v>
      </c>
      <c r="D3351">
        <v>-2.13</v>
      </c>
      <c r="E3351">
        <v>20</v>
      </c>
      <c r="F3351" t="s">
        <v>4591</v>
      </c>
      <c r="G3351" t="s">
        <v>75</v>
      </c>
      <c r="H3351" t="s">
        <v>23</v>
      </c>
      <c r="I3351" t="s">
        <v>3631</v>
      </c>
      <c r="K3351"/>
      <c r="L3351" t="s">
        <v>5757</v>
      </c>
      <c r="M3351" t="s">
        <v>26</v>
      </c>
      <c r="N3351">
        <v>2</v>
      </c>
      <c r="P3351" t="s">
        <v>27</v>
      </c>
      <c r="Q3351" t="s">
        <v>5758</v>
      </c>
      <c r="S3351" t="s">
        <v>29</v>
      </c>
    </row>
    <row r="3352" spans="1:19" hidden="1" x14ac:dyDescent="0.2">
      <c r="A3352">
        <v>1909</v>
      </c>
      <c r="B3352" t="s">
        <v>5759</v>
      </c>
      <c r="C3352" t="s">
        <v>20</v>
      </c>
      <c r="D3352">
        <v>3.01</v>
      </c>
      <c r="E3352">
        <v>20</v>
      </c>
      <c r="F3352" t="s">
        <v>5760</v>
      </c>
      <c r="G3352" t="s">
        <v>31</v>
      </c>
      <c r="H3352" t="s">
        <v>46</v>
      </c>
      <c r="I3352" t="s">
        <v>3404</v>
      </c>
      <c r="K3352"/>
      <c r="L3352" t="s">
        <v>5761</v>
      </c>
      <c r="M3352" t="s">
        <v>120</v>
      </c>
      <c r="N3352">
        <v>5</v>
      </c>
      <c r="P3352" t="s">
        <v>27</v>
      </c>
      <c r="Q3352" t="s">
        <v>5762</v>
      </c>
      <c r="S3352" t="s">
        <v>29</v>
      </c>
    </row>
    <row r="3353" spans="1:19" hidden="1" x14ac:dyDescent="0.2">
      <c r="A3353">
        <v>1910</v>
      </c>
      <c r="B3353" t="s">
        <v>5763</v>
      </c>
      <c r="C3353" t="s">
        <v>20</v>
      </c>
      <c r="D3353">
        <v>5.64</v>
      </c>
      <c r="E3353">
        <v>25</v>
      </c>
      <c r="F3353" t="s">
        <v>5764</v>
      </c>
      <c r="I3353" t="s">
        <v>5765</v>
      </c>
      <c r="K3353"/>
      <c r="L3353" t="s">
        <v>5766</v>
      </c>
      <c r="M3353" t="s">
        <v>120</v>
      </c>
      <c r="N3353">
        <v>5</v>
      </c>
      <c r="P3353" t="s">
        <v>27</v>
      </c>
      <c r="Q3353" t="s">
        <v>5767</v>
      </c>
      <c r="S3353" t="s">
        <v>29</v>
      </c>
    </row>
    <row r="3354" spans="1:19" hidden="1" x14ac:dyDescent="0.2">
      <c r="A3354">
        <v>1911</v>
      </c>
      <c r="B3354" t="s">
        <v>5768</v>
      </c>
      <c r="C3354" t="s">
        <v>20</v>
      </c>
      <c r="D3354">
        <v>3.89</v>
      </c>
      <c r="E3354">
        <v>20</v>
      </c>
      <c r="F3354" t="s">
        <v>4950</v>
      </c>
      <c r="G3354" t="s">
        <v>31</v>
      </c>
      <c r="H3354" t="s">
        <v>46</v>
      </c>
      <c r="I3354" t="s">
        <v>3631</v>
      </c>
      <c r="K3354"/>
      <c r="L3354" t="s">
        <v>5769</v>
      </c>
      <c r="M3354" t="s">
        <v>26</v>
      </c>
      <c r="N3354">
        <v>2</v>
      </c>
      <c r="P3354" t="s">
        <v>27</v>
      </c>
      <c r="Q3354" t="s">
        <v>5770</v>
      </c>
      <c r="S3354" t="s">
        <v>29</v>
      </c>
    </row>
    <row r="3355" spans="1:19" hidden="1" x14ac:dyDescent="0.2">
      <c r="A3355">
        <v>1912</v>
      </c>
      <c r="B3355" t="s">
        <v>5771</v>
      </c>
      <c r="C3355" t="s">
        <v>20</v>
      </c>
      <c r="D3355">
        <v>3.37</v>
      </c>
      <c r="E3355">
        <v>20</v>
      </c>
      <c r="F3355" t="s">
        <v>4950</v>
      </c>
      <c r="G3355" t="s">
        <v>31</v>
      </c>
      <c r="H3355" t="s">
        <v>46</v>
      </c>
      <c r="I3355" t="s">
        <v>3631</v>
      </c>
      <c r="K3355"/>
      <c r="L3355" t="s">
        <v>5772</v>
      </c>
      <c r="M3355" t="s">
        <v>26</v>
      </c>
      <c r="N3355">
        <v>2</v>
      </c>
      <c r="P3355" t="s">
        <v>27</v>
      </c>
      <c r="Q3355" t="s">
        <v>5773</v>
      </c>
      <c r="S3355" t="s">
        <v>29</v>
      </c>
    </row>
    <row r="3356" spans="1:19" hidden="1" x14ac:dyDescent="0.2">
      <c r="A3356">
        <v>1913</v>
      </c>
      <c r="B3356" t="s">
        <v>5774</v>
      </c>
      <c r="C3356" t="s">
        <v>20</v>
      </c>
      <c r="D3356">
        <v>1.35</v>
      </c>
      <c r="E3356">
        <v>25</v>
      </c>
      <c r="F3356" t="s">
        <v>3110</v>
      </c>
      <c r="G3356" t="s">
        <v>75</v>
      </c>
      <c r="H3356" t="s">
        <v>46</v>
      </c>
      <c r="I3356" t="s">
        <v>3757</v>
      </c>
      <c r="K3356"/>
      <c r="L3356" t="s">
        <v>5775</v>
      </c>
      <c r="M3356" t="s">
        <v>771</v>
      </c>
      <c r="N3356">
        <v>4</v>
      </c>
      <c r="P3356" t="s">
        <v>27</v>
      </c>
      <c r="Q3356" t="s">
        <v>5776</v>
      </c>
      <c r="S3356" t="s">
        <v>29</v>
      </c>
    </row>
    <row r="3357" spans="1:19" hidden="1" x14ac:dyDescent="0.2">
      <c r="A3357">
        <v>1914</v>
      </c>
      <c r="B3357" t="s">
        <v>5777</v>
      </c>
      <c r="C3357" t="s">
        <v>20</v>
      </c>
      <c r="D3357">
        <v>3.49</v>
      </c>
      <c r="E3357">
        <v>20</v>
      </c>
      <c r="G3357" t="s">
        <v>31</v>
      </c>
      <c r="H3357" t="s">
        <v>46</v>
      </c>
      <c r="I3357" t="s">
        <v>5778</v>
      </c>
      <c r="K3357"/>
      <c r="L3357" t="s">
        <v>5779</v>
      </c>
      <c r="M3357" t="s">
        <v>120</v>
      </c>
      <c r="N3357">
        <v>5</v>
      </c>
      <c r="P3357" t="s">
        <v>27</v>
      </c>
      <c r="Q3357" t="s">
        <v>5780</v>
      </c>
      <c r="S3357" t="s">
        <v>29</v>
      </c>
    </row>
    <row r="3358" spans="1:19" hidden="1" x14ac:dyDescent="0.2">
      <c r="A3358">
        <v>1915</v>
      </c>
      <c r="B3358" t="s">
        <v>5781</v>
      </c>
      <c r="C3358" t="s">
        <v>20</v>
      </c>
      <c r="D3358">
        <v>3.43</v>
      </c>
      <c r="E3358">
        <v>20</v>
      </c>
      <c r="G3358" t="s">
        <v>31</v>
      </c>
      <c r="H3358" t="s">
        <v>46</v>
      </c>
      <c r="I3358" t="s">
        <v>5778</v>
      </c>
      <c r="K3358"/>
      <c r="L3358" t="s">
        <v>5782</v>
      </c>
      <c r="M3358" t="s">
        <v>771</v>
      </c>
      <c r="N3358">
        <v>4</v>
      </c>
      <c r="P3358" t="s">
        <v>27</v>
      </c>
      <c r="Q3358" t="s">
        <v>5783</v>
      </c>
      <c r="S3358" t="s">
        <v>29</v>
      </c>
    </row>
    <row r="3359" spans="1:19" hidden="1" x14ac:dyDescent="0.2">
      <c r="A3359">
        <v>1916</v>
      </c>
      <c r="B3359" t="s">
        <v>5784</v>
      </c>
      <c r="C3359" t="s">
        <v>20</v>
      </c>
      <c r="D3359">
        <v>3.57</v>
      </c>
      <c r="E3359">
        <v>20</v>
      </c>
      <c r="G3359" t="s">
        <v>31</v>
      </c>
      <c r="H3359" t="s">
        <v>46</v>
      </c>
      <c r="I3359" t="s">
        <v>5778</v>
      </c>
      <c r="K3359"/>
      <c r="L3359" t="s">
        <v>5785</v>
      </c>
      <c r="M3359" t="s">
        <v>771</v>
      </c>
      <c r="N3359">
        <v>4</v>
      </c>
      <c r="P3359" t="s">
        <v>27</v>
      </c>
      <c r="Q3359" t="s">
        <v>5786</v>
      </c>
      <c r="S3359" t="s">
        <v>29</v>
      </c>
    </row>
    <row r="3360" spans="1:19" hidden="1" x14ac:dyDescent="0.2">
      <c r="A3360">
        <v>1917</v>
      </c>
      <c r="B3360" t="s">
        <v>5787</v>
      </c>
      <c r="C3360" t="s">
        <v>20</v>
      </c>
      <c r="D3360">
        <v>3.55</v>
      </c>
      <c r="E3360">
        <v>20</v>
      </c>
      <c r="G3360" t="s">
        <v>31</v>
      </c>
      <c r="H3360" t="s">
        <v>46</v>
      </c>
      <c r="I3360" t="s">
        <v>5778</v>
      </c>
      <c r="K3360"/>
      <c r="L3360" t="s">
        <v>5788</v>
      </c>
      <c r="M3360" t="s">
        <v>771</v>
      </c>
      <c r="N3360">
        <v>4</v>
      </c>
      <c r="P3360" t="s">
        <v>27</v>
      </c>
      <c r="Q3360" t="s">
        <v>5789</v>
      </c>
      <c r="S3360" t="s">
        <v>29</v>
      </c>
    </row>
    <row r="3361" spans="1:19" hidden="1" x14ac:dyDescent="0.2">
      <c r="A3361">
        <v>1918</v>
      </c>
      <c r="B3361" t="s">
        <v>5790</v>
      </c>
      <c r="C3361" t="s">
        <v>20</v>
      </c>
      <c r="D3361">
        <v>9.41</v>
      </c>
      <c r="E3361" t="s">
        <v>363</v>
      </c>
      <c r="F3361" t="s">
        <v>5689</v>
      </c>
      <c r="G3361" t="s">
        <v>189</v>
      </c>
      <c r="H3361" t="s">
        <v>23</v>
      </c>
      <c r="I3361" t="s">
        <v>5690</v>
      </c>
      <c r="K3361"/>
      <c r="L3361" t="s">
        <v>5791</v>
      </c>
      <c r="M3361" t="s">
        <v>120</v>
      </c>
      <c r="N3361">
        <v>5</v>
      </c>
      <c r="P3361" t="s">
        <v>27</v>
      </c>
      <c r="Q3361" t="s">
        <v>5792</v>
      </c>
      <c r="S3361" t="s">
        <v>29</v>
      </c>
    </row>
    <row r="3362" spans="1:19" hidden="1" x14ac:dyDescent="0.2">
      <c r="A3362">
        <v>1919</v>
      </c>
      <c r="B3362" t="s">
        <v>5793</v>
      </c>
      <c r="C3362" t="s">
        <v>20</v>
      </c>
      <c r="D3362">
        <v>4.9000000000000004</v>
      </c>
      <c r="E3362">
        <v>20</v>
      </c>
      <c r="F3362" t="s">
        <v>79</v>
      </c>
      <c r="G3362" t="s">
        <v>55</v>
      </c>
      <c r="H3362" t="s">
        <v>46</v>
      </c>
      <c r="I3362" t="s">
        <v>5176</v>
      </c>
      <c r="K3362"/>
      <c r="L3362" t="s">
        <v>5794</v>
      </c>
      <c r="M3362" t="s">
        <v>26</v>
      </c>
      <c r="N3362">
        <v>2</v>
      </c>
      <c r="P3362" t="s">
        <v>27</v>
      </c>
      <c r="Q3362" t="s">
        <v>5795</v>
      </c>
      <c r="S3362" t="s">
        <v>29</v>
      </c>
    </row>
    <row r="3363" spans="1:19" hidden="1" x14ac:dyDescent="0.2">
      <c r="A3363">
        <v>1922</v>
      </c>
      <c r="B3363" t="s">
        <v>5796</v>
      </c>
      <c r="C3363" t="s">
        <v>20</v>
      </c>
      <c r="D3363">
        <v>1.01</v>
      </c>
      <c r="E3363" t="s">
        <v>3075</v>
      </c>
      <c r="F3363" t="s">
        <v>3115</v>
      </c>
      <c r="G3363" t="s">
        <v>75</v>
      </c>
      <c r="H3363" t="s">
        <v>46</v>
      </c>
      <c r="I3363" t="s">
        <v>3076</v>
      </c>
      <c r="K3363"/>
      <c r="L3363" t="s">
        <v>5797</v>
      </c>
      <c r="M3363" t="s">
        <v>26</v>
      </c>
      <c r="N3363">
        <v>2</v>
      </c>
      <c r="P3363" t="s">
        <v>27</v>
      </c>
      <c r="Q3363" t="s">
        <v>5798</v>
      </c>
      <c r="S3363" t="s">
        <v>29</v>
      </c>
    </row>
    <row r="3364" spans="1:19" hidden="1" x14ac:dyDescent="0.2">
      <c r="A3364">
        <v>1923</v>
      </c>
      <c r="B3364" t="s">
        <v>5799</v>
      </c>
      <c r="C3364" t="s">
        <v>20</v>
      </c>
      <c r="D3364">
        <v>4.9000000000000004</v>
      </c>
      <c r="E3364">
        <v>20</v>
      </c>
      <c r="F3364" t="s">
        <v>3062</v>
      </c>
      <c r="G3364" t="s">
        <v>55</v>
      </c>
      <c r="H3364" t="s">
        <v>46</v>
      </c>
      <c r="I3364" t="s">
        <v>2385</v>
      </c>
      <c r="K3364" s="1" t="s">
        <v>5800</v>
      </c>
      <c r="L3364" t="s">
        <v>5801</v>
      </c>
      <c r="M3364" t="s">
        <v>120</v>
      </c>
      <c r="N3364">
        <v>5</v>
      </c>
      <c r="P3364" t="s">
        <v>27</v>
      </c>
      <c r="Q3364" t="s">
        <v>5802</v>
      </c>
      <c r="S3364" t="s">
        <v>29</v>
      </c>
    </row>
    <row r="3365" spans="1:19" hidden="1" x14ac:dyDescent="0.2">
      <c r="A3365">
        <v>1923</v>
      </c>
      <c r="B3365" t="s">
        <v>5799</v>
      </c>
      <c r="C3365" t="s">
        <v>20</v>
      </c>
      <c r="D3365">
        <v>4.8899999999999997</v>
      </c>
      <c r="E3365">
        <v>20</v>
      </c>
      <c r="F3365" t="s">
        <v>5803</v>
      </c>
      <c r="G3365" t="s">
        <v>31</v>
      </c>
      <c r="H3365" t="s">
        <v>46</v>
      </c>
      <c r="I3365" t="s">
        <v>3404</v>
      </c>
      <c r="K3365" s="1" t="s">
        <v>5800</v>
      </c>
      <c r="L3365" t="s">
        <v>5801</v>
      </c>
      <c r="M3365" t="s">
        <v>120</v>
      </c>
      <c r="N3365">
        <v>5</v>
      </c>
      <c r="P3365" t="s">
        <v>27</v>
      </c>
      <c r="Q3365" t="s">
        <v>5802</v>
      </c>
      <c r="S3365" t="s">
        <v>29</v>
      </c>
    </row>
    <row r="3366" spans="1:19" hidden="1" x14ac:dyDescent="0.2">
      <c r="A3366">
        <v>1923</v>
      </c>
      <c r="B3366" t="s">
        <v>5799</v>
      </c>
      <c r="C3366" t="s">
        <v>20</v>
      </c>
      <c r="D3366">
        <v>4.8099999999999996</v>
      </c>
      <c r="E3366">
        <v>25</v>
      </c>
      <c r="F3366" t="s">
        <v>5804</v>
      </c>
      <c r="G3366" t="s">
        <v>31</v>
      </c>
      <c r="H3366" t="s">
        <v>46</v>
      </c>
      <c r="I3366" t="s">
        <v>5805</v>
      </c>
      <c r="K3366" s="1" t="s">
        <v>5800</v>
      </c>
      <c r="L3366" t="s">
        <v>5801</v>
      </c>
      <c r="M3366" t="s">
        <v>120</v>
      </c>
      <c r="N3366">
        <v>5</v>
      </c>
      <c r="P3366" t="s">
        <v>27</v>
      </c>
      <c r="Q3366" t="s">
        <v>5802</v>
      </c>
      <c r="S3366" t="s">
        <v>29</v>
      </c>
    </row>
    <row r="3367" spans="1:19" hidden="1" x14ac:dyDescent="0.2">
      <c r="A3367">
        <v>1923</v>
      </c>
      <c r="B3367" t="s">
        <v>5799</v>
      </c>
      <c r="C3367" t="s">
        <v>20</v>
      </c>
      <c r="D3367">
        <v>4.96</v>
      </c>
      <c r="E3367">
        <v>20</v>
      </c>
      <c r="F3367" t="s">
        <v>4902</v>
      </c>
      <c r="G3367" t="s">
        <v>31</v>
      </c>
      <c r="H3367" t="s">
        <v>46</v>
      </c>
      <c r="I3367" t="s">
        <v>5806</v>
      </c>
      <c r="K3367" s="1" t="s">
        <v>5800</v>
      </c>
      <c r="L3367" t="s">
        <v>5801</v>
      </c>
      <c r="M3367" t="s">
        <v>120</v>
      </c>
      <c r="N3367">
        <v>5</v>
      </c>
      <c r="P3367" t="s">
        <v>27</v>
      </c>
      <c r="Q3367" t="s">
        <v>5802</v>
      </c>
      <c r="S3367" t="s">
        <v>29</v>
      </c>
    </row>
    <row r="3368" spans="1:19" hidden="1" x14ac:dyDescent="0.2">
      <c r="A3368">
        <v>1923</v>
      </c>
      <c r="B3368" t="s">
        <v>5799</v>
      </c>
      <c r="C3368" t="s">
        <v>20</v>
      </c>
      <c r="D3368">
        <v>4.8899999999999997</v>
      </c>
      <c r="E3368" t="s">
        <v>363</v>
      </c>
      <c r="F3368" t="s">
        <v>5689</v>
      </c>
      <c r="G3368" t="s">
        <v>189</v>
      </c>
      <c r="H3368" t="s">
        <v>23</v>
      </c>
      <c r="I3368" t="s">
        <v>5690</v>
      </c>
      <c r="K3368" s="1" t="s">
        <v>5800</v>
      </c>
      <c r="L3368" t="s">
        <v>5801</v>
      </c>
      <c r="M3368" t="s">
        <v>120</v>
      </c>
      <c r="N3368">
        <v>5</v>
      </c>
      <c r="P3368" t="s">
        <v>27</v>
      </c>
      <c r="Q3368" t="s">
        <v>5802</v>
      </c>
      <c r="S3368" t="s">
        <v>29</v>
      </c>
    </row>
    <row r="3369" spans="1:19" hidden="1" x14ac:dyDescent="0.2">
      <c r="A3369">
        <v>1923</v>
      </c>
      <c r="B3369" t="s">
        <v>5799</v>
      </c>
      <c r="C3369" t="s">
        <v>20</v>
      </c>
      <c r="D3369">
        <v>4.8</v>
      </c>
      <c r="E3369">
        <v>25</v>
      </c>
      <c r="F3369" t="s">
        <v>5807</v>
      </c>
      <c r="G3369" t="s">
        <v>634</v>
      </c>
      <c r="H3369" t="s">
        <v>23</v>
      </c>
      <c r="I3369" t="s">
        <v>5808</v>
      </c>
      <c r="K3369" s="1" t="s">
        <v>5800</v>
      </c>
      <c r="L3369" t="s">
        <v>5801</v>
      </c>
      <c r="M3369" t="s">
        <v>120</v>
      </c>
      <c r="N3369">
        <v>5</v>
      </c>
      <c r="P3369" t="s">
        <v>27</v>
      </c>
      <c r="Q3369" t="s">
        <v>5802</v>
      </c>
      <c r="S3369" t="s">
        <v>29</v>
      </c>
    </row>
    <row r="3370" spans="1:19" hidden="1" x14ac:dyDescent="0.2">
      <c r="A3370">
        <v>1923</v>
      </c>
      <c r="B3370" t="s">
        <v>5799</v>
      </c>
      <c r="C3370" t="s">
        <v>20</v>
      </c>
      <c r="D3370">
        <v>4.95</v>
      </c>
      <c r="E3370">
        <v>25</v>
      </c>
      <c r="F3370" t="s">
        <v>5809</v>
      </c>
      <c r="G3370" t="s">
        <v>31</v>
      </c>
      <c r="H3370" t="s">
        <v>23</v>
      </c>
      <c r="I3370" t="s">
        <v>5810</v>
      </c>
      <c r="K3370" s="1" t="s">
        <v>5800</v>
      </c>
      <c r="L3370" t="s">
        <v>5801</v>
      </c>
      <c r="M3370" t="s">
        <v>120</v>
      </c>
      <c r="N3370">
        <v>5</v>
      </c>
      <c r="P3370" t="s">
        <v>27</v>
      </c>
      <c r="Q3370" t="s">
        <v>5802</v>
      </c>
      <c r="S3370" t="s">
        <v>29</v>
      </c>
    </row>
    <row r="3371" spans="1:19" hidden="1" x14ac:dyDescent="0.2">
      <c r="A3371">
        <v>1923</v>
      </c>
      <c r="B3371" t="s">
        <v>5799</v>
      </c>
      <c r="C3371" t="s">
        <v>20</v>
      </c>
      <c r="D3371">
        <v>4.93</v>
      </c>
      <c r="E3371">
        <v>25</v>
      </c>
      <c r="F3371" t="s">
        <v>5811</v>
      </c>
      <c r="G3371" t="s">
        <v>246</v>
      </c>
      <c r="H3371" t="s">
        <v>23</v>
      </c>
      <c r="I3371" t="s">
        <v>5810</v>
      </c>
      <c r="K3371" s="1" t="s">
        <v>5800</v>
      </c>
      <c r="L3371" t="s">
        <v>5801</v>
      </c>
      <c r="M3371" t="s">
        <v>120</v>
      </c>
      <c r="N3371">
        <v>5</v>
      </c>
      <c r="P3371" t="s">
        <v>27</v>
      </c>
      <c r="Q3371" t="s">
        <v>5802</v>
      </c>
      <c r="S3371" t="s">
        <v>29</v>
      </c>
    </row>
    <row r="3372" spans="1:19" hidden="1" x14ac:dyDescent="0.2">
      <c r="A3372">
        <v>1923</v>
      </c>
      <c r="B3372" t="s">
        <v>5799</v>
      </c>
      <c r="C3372" t="s">
        <v>20</v>
      </c>
      <c r="D3372">
        <v>3.97</v>
      </c>
      <c r="E3372">
        <v>55</v>
      </c>
      <c r="F3372" t="s">
        <v>1374</v>
      </c>
      <c r="G3372" t="s">
        <v>1379</v>
      </c>
      <c r="H3372" t="s">
        <v>23</v>
      </c>
      <c r="I3372" t="s">
        <v>1380</v>
      </c>
      <c r="K3372" s="1" t="s">
        <v>5800</v>
      </c>
      <c r="L3372" t="s">
        <v>5801</v>
      </c>
      <c r="M3372" t="s">
        <v>120</v>
      </c>
      <c r="N3372">
        <v>5</v>
      </c>
      <c r="P3372" t="s">
        <v>27</v>
      </c>
      <c r="Q3372" t="s">
        <v>5802</v>
      </c>
      <c r="S3372" t="s">
        <v>29</v>
      </c>
    </row>
    <row r="3373" spans="1:19" hidden="1" x14ac:dyDescent="0.2">
      <c r="A3373">
        <v>1925</v>
      </c>
      <c r="B3373" t="s">
        <v>5812</v>
      </c>
      <c r="C3373" t="s">
        <v>20</v>
      </c>
      <c r="D3373">
        <v>7.3</v>
      </c>
      <c r="E3373">
        <v>20</v>
      </c>
      <c r="F3373" t="s">
        <v>3062</v>
      </c>
      <c r="G3373" t="s">
        <v>55</v>
      </c>
      <c r="H3373" t="s">
        <v>46</v>
      </c>
      <c r="I3373" t="s">
        <v>2385</v>
      </c>
      <c r="K3373"/>
      <c r="L3373" t="s">
        <v>5813</v>
      </c>
      <c r="M3373" t="s">
        <v>120</v>
      </c>
      <c r="N3373">
        <v>5</v>
      </c>
      <c r="P3373" t="s">
        <v>27</v>
      </c>
      <c r="Q3373" t="s">
        <v>5814</v>
      </c>
      <c r="S3373" t="s">
        <v>29</v>
      </c>
    </row>
    <row r="3374" spans="1:19" hidden="1" x14ac:dyDescent="0.2">
      <c r="A3374">
        <v>1925</v>
      </c>
      <c r="B3374" t="s">
        <v>5812</v>
      </c>
      <c r="C3374" t="s">
        <v>20</v>
      </c>
      <c r="D3374">
        <v>7.78</v>
      </c>
      <c r="E3374">
        <v>5.4</v>
      </c>
      <c r="F3374" t="s">
        <v>79</v>
      </c>
      <c r="G3374" t="s">
        <v>55</v>
      </c>
      <c r="H3374" t="s">
        <v>46</v>
      </c>
      <c r="I3374" t="s">
        <v>3109</v>
      </c>
      <c r="J3374" t="s">
        <v>43</v>
      </c>
      <c r="K3374"/>
      <c r="L3374" t="s">
        <v>5813</v>
      </c>
      <c r="M3374" t="s">
        <v>120</v>
      </c>
      <c r="N3374">
        <v>5</v>
      </c>
      <c r="P3374" t="s">
        <v>27</v>
      </c>
      <c r="Q3374" t="s">
        <v>5814</v>
      </c>
      <c r="S3374" t="s">
        <v>29</v>
      </c>
    </row>
    <row r="3375" spans="1:19" hidden="1" x14ac:dyDescent="0.2">
      <c r="A3375">
        <v>1925</v>
      </c>
      <c r="B3375" t="s">
        <v>5812</v>
      </c>
      <c r="C3375" t="s">
        <v>20</v>
      </c>
      <c r="D3375">
        <v>7.04</v>
      </c>
      <c r="E3375">
        <v>35</v>
      </c>
      <c r="F3375" t="s">
        <v>79</v>
      </c>
      <c r="G3375" t="s">
        <v>55</v>
      </c>
      <c r="H3375" t="s">
        <v>46</v>
      </c>
      <c r="I3375" t="s">
        <v>3109</v>
      </c>
      <c r="J3375" t="s">
        <v>43</v>
      </c>
      <c r="K3375"/>
      <c r="L3375" t="s">
        <v>5813</v>
      </c>
      <c r="M3375" t="s">
        <v>120</v>
      </c>
      <c r="N3375">
        <v>5</v>
      </c>
      <c r="P3375" t="s">
        <v>27</v>
      </c>
      <c r="Q3375" t="s">
        <v>5814</v>
      </c>
      <c r="S3375" t="s">
        <v>29</v>
      </c>
    </row>
    <row r="3376" spans="1:19" hidden="1" x14ac:dyDescent="0.2">
      <c r="A3376">
        <v>1926</v>
      </c>
      <c r="B3376" t="s">
        <v>5815</v>
      </c>
      <c r="C3376" t="s">
        <v>20</v>
      </c>
      <c r="D3376">
        <v>4.91</v>
      </c>
      <c r="E3376">
        <v>20</v>
      </c>
      <c r="F3376" t="s">
        <v>3062</v>
      </c>
      <c r="G3376" t="s">
        <v>55</v>
      </c>
      <c r="H3376" t="s">
        <v>46</v>
      </c>
      <c r="I3376" t="s">
        <v>2385</v>
      </c>
      <c r="K3376" t="e">
        <f>- Other measurements: G33</f>
        <v>#NAME?</v>
      </c>
      <c r="L3376" t="s">
        <v>5816</v>
      </c>
      <c r="M3376" t="s">
        <v>120</v>
      </c>
      <c r="N3376">
        <v>5</v>
      </c>
      <c r="P3376" t="s">
        <v>27</v>
      </c>
      <c r="Q3376" t="s">
        <v>5817</v>
      </c>
      <c r="S3376" t="s">
        <v>29</v>
      </c>
    </row>
    <row r="3377" spans="1:19" hidden="1" x14ac:dyDescent="0.2">
      <c r="A3377">
        <v>1926</v>
      </c>
      <c r="B3377" t="s">
        <v>5815</v>
      </c>
      <c r="C3377" t="s">
        <v>20</v>
      </c>
      <c r="D3377">
        <v>5.13</v>
      </c>
      <c r="E3377">
        <v>5.4</v>
      </c>
      <c r="F3377" t="s">
        <v>79</v>
      </c>
      <c r="G3377" t="s">
        <v>55</v>
      </c>
      <c r="H3377" t="s">
        <v>46</v>
      </c>
      <c r="I3377" t="s">
        <v>3109</v>
      </c>
      <c r="J3377" t="s">
        <v>43</v>
      </c>
      <c r="K3377" t="e">
        <f>- Other measurements: G33</f>
        <v>#NAME?</v>
      </c>
      <c r="L3377" t="s">
        <v>5816</v>
      </c>
      <c r="M3377" t="s">
        <v>120</v>
      </c>
      <c r="N3377">
        <v>5</v>
      </c>
      <c r="P3377" t="s">
        <v>27</v>
      </c>
      <c r="Q3377" t="s">
        <v>5817</v>
      </c>
      <c r="S3377" t="s">
        <v>29</v>
      </c>
    </row>
    <row r="3378" spans="1:19" hidden="1" x14ac:dyDescent="0.2">
      <c r="A3378">
        <v>1926</v>
      </c>
      <c r="B3378" t="s">
        <v>5815</v>
      </c>
      <c r="C3378" t="s">
        <v>20</v>
      </c>
      <c r="D3378">
        <v>4.7300000000000004</v>
      </c>
      <c r="E3378">
        <v>35</v>
      </c>
      <c r="F3378" t="s">
        <v>79</v>
      </c>
      <c r="G3378" t="s">
        <v>55</v>
      </c>
      <c r="H3378" t="s">
        <v>46</v>
      </c>
      <c r="I3378" t="s">
        <v>3109</v>
      </c>
      <c r="J3378" t="s">
        <v>43</v>
      </c>
      <c r="K3378" t="e">
        <f>- Other measurements: G33</f>
        <v>#NAME?</v>
      </c>
      <c r="L3378" t="s">
        <v>5816</v>
      </c>
      <c r="M3378" t="s">
        <v>120</v>
      </c>
      <c r="N3378">
        <v>5</v>
      </c>
      <c r="P3378" t="s">
        <v>27</v>
      </c>
      <c r="Q3378" t="s">
        <v>5817</v>
      </c>
      <c r="S3378" t="s">
        <v>29</v>
      </c>
    </row>
    <row r="3379" spans="1:19" hidden="1" x14ac:dyDescent="0.2">
      <c r="A3379">
        <v>1926</v>
      </c>
      <c r="B3379" t="s">
        <v>5815</v>
      </c>
      <c r="C3379" t="s">
        <v>20</v>
      </c>
      <c r="D3379">
        <v>4.9400000000000004</v>
      </c>
      <c r="E3379">
        <v>20</v>
      </c>
      <c r="F3379" t="s">
        <v>1094</v>
      </c>
      <c r="G3379" t="s">
        <v>55</v>
      </c>
      <c r="H3379" t="s">
        <v>46</v>
      </c>
      <c r="I3379" t="s">
        <v>5818</v>
      </c>
      <c r="K3379" t="e">
        <f>- Other measurements: G33</f>
        <v>#NAME?</v>
      </c>
      <c r="L3379" t="s">
        <v>5816</v>
      </c>
      <c r="M3379" t="s">
        <v>120</v>
      </c>
      <c r="N3379">
        <v>5</v>
      </c>
      <c r="P3379" t="s">
        <v>27</v>
      </c>
      <c r="Q3379" t="s">
        <v>5817</v>
      </c>
      <c r="S3379" t="s">
        <v>29</v>
      </c>
    </row>
    <row r="3380" spans="1:19" hidden="1" x14ac:dyDescent="0.2">
      <c r="A3380">
        <v>1927</v>
      </c>
      <c r="B3380" t="s">
        <v>5819</v>
      </c>
      <c r="C3380" t="s">
        <v>20</v>
      </c>
      <c r="D3380">
        <v>9.1300000000000008</v>
      </c>
      <c r="E3380">
        <v>20</v>
      </c>
      <c r="F3380" t="s">
        <v>3062</v>
      </c>
      <c r="G3380" t="s">
        <v>55</v>
      </c>
      <c r="H3380" t="s">
        <v>46</v>
      </c>
      <c r="I3380" t="s">
        <v>2385</v>
      </c>
      <c r="K3380"/>
      <c r="L3380" t="s">
        <v>5820</v>
      </c>
      <c r="M3380" t="s">
        <v>120</v>
      </c>
      <c r="N3380">
        <v>5</v>
      </c>
      <c r="P3380" t="s">
        <v>27</v>
      </c>
      <c r="Q3380" t="s">
        <v>5821</v>
      </c>
      <c r="S3380" t="s">
        <v>29</v>
      </c>
    </row>
    <row r="3381" spans="1:19" hidden="1" x14ac:dyDescent="0.2">
      <c r="A3381">
        <v>1927</v>
      </c>
      <c r="B3381" t="s">
        <v>5819</v>
      </c>
      <c r="C3381" t="s">
        <v>20</v>
      </c>
      <c r="D3381">
        <v>9.58</v>
      </c>
      <c r="E3381">
        <v>5.4</v>
      </c>
      <c r="F3381" t="s">
        <v>79</v>
      </c>
      <c r="G3381" t="s">
        <v>55</v>
      </c>
      <c r="H3381" t="s">
        <v>46</v>
      </c>
      <c r="I3381" t="s">
        <v>3109</v>
      </c>
      <c r="K3381"/>
      <c r="L3381" t="s">
        <v>5820</v>
      </c>
      <c r="M3381" t="s">
        <v>120</v>
      </c>
      <c r="N3381">
        <v>5</v>
      </c>
      <c r="P3381" t="s">
        <v>27</v>
      </c>
      <c r="Q3381" t="s">
        <v>5821</v>
      </c>
      <c r="S3381" t="s">
        <v>29</v>
      </c>
    </row>
    <row r="3382" spans="1:19" hidden="1" x14ac:dyDescent="0.2">
      <c r="A3382">
        <v>1927</v>
      </c>
      <c r="B3382" t="s">
        <v>5819</v>
      </c>
      <c r="C3382" t="s">
        <v>20</v>
      </c>
      <c r="D3382">
        <v>8.68</v>
      </c>
      <c r="E3382">
        <v>35</v>
      </c>
      <c r="F3382" t="s">
        <v>79</v>
      </c>
      <c r="G3382" t="s">
        <v>55</v>
      </c>
      <c r="H3382" t="s">
        <v>46</v>
      </c>
      <c r="I3382" t="s">
        <v>3109</v>
      </c>
      <c r="K3382"/>
      <c r="L3382" t="s">
        <v>5820</v>
      </c>
      <c r="M3382" t="s">
        <v>120</v>
      </c>
      <c r="N3382">
        <v>5</v>
      </c>
      <c r="P3382" t="s">
        <v>27</v>
      </c>
      <c r="Q3382" t="s">
        <v>5821</v>
      </c>
      <c r="S3382" t="s">
        <v>29</v>
      </c>
    </row>
    <row r="3383" spans="1:19" hidden="1" x14ac:dyDescent="0.2">
      <c r="A3383">
        <v>1927</v>
      </c>
      <c r="B3383" t="s">
        <v>5819</v>
      </c>
      <c r="C3383" t="s">
        <v>20</v>
      </c>
      <c r="D3383">
        <v>9.17</v>
      </c>
      <c r="E3383">
        <v>20</v>
      </c>
      <c r="F3383" t="s">
        <v>1094</v>
      </c>
      <c r="G3383" t="s">
        <v>1440</v>
      </c>
      <c r="I3383" t="s">
        <v>3123</v>
      </c>
      <c r="K3383"/>
      <c r="L3383" t="s">
        <v>5820</v>
      </c>
      <c r="M3383" t="s">
        <v>120</v>
      </c>
      <c r="N3383">
        <v>5</v>
      </c>
      <c r="P3383" t="s">
        <v>27</v>
      </c>
      <c r="Q3383" t="s">
        <v>5821</v>
      </c>
      <c r="S3383" t="s">
        <v>29</v>
      </c>
    </row>
    <row r="3384" spans="1:19" hidden="1" x14ac:dyDescent="0.2">
      <c r="A3384">
        <v>1927</v>
      </c>
      <c r="B3384" t="s">
        <v>5819</v>
      </c>
      <c r="C3384" t="s">
        <v>73</v>
      </c>
      <c r="D3384">
        <v>-7.11</v>
      </c>
      <c r="E3384">
        <v>20</v>
      </c>
      <c r="F3384" t="s">
        <v>1094</v>
      </c>
      <c r="G3384" t="s">
        <v>1440</v>
      </c>
      <c r="I3384" t="s">
        <v>3123</v>
      </c>
      <c r="K3384"/>
      <c r="L3384" t="s">
        <v>5820</v>
      </c>
      <c r="M3384" t="s">
        <v>120</v>
      </c>
      <c r="N3384">
        <v>5</v>
      </c>
      <c r="P3384" t="s">
        <v>27</v>
      </c>
      <c r="Q3384" t="s">
        <v>5821</v>
      </c>
      <c r="S3384" t="s">
        <v>29</v>
      </c>
    </row>
    <row r="3385" spans="1:19" hidden="1" x14ac:dyDescent="0.2">
      <c r="A3385">
        <v>1928</v>
      </c>
      <c r="B3385" t="s">
        <v>5822</v>
      </c>
      <c r="C3385" t="s">
        <v>20</v>
      </c>
      <c r="D3385">
        <v>5.42</v>
      </c>
      <c r="E3385">
        <v>20</v>
      </c>
      <c r="F3385" t="s">
        <v>3062</v>
      </c>
      <c r="G3385" t="s">
        <v>55</v>
      </c>
      <c r="H3385" t="s">
        <v>46</v>
      </c>
      <c r="I3385" t="s">
        <v>2385</v>
      </c>
      <c r="K3385"/>
      <c r="L3385" t="s">
        <v>5823</v>
      </c>
      <c r="M3385" t="s">
        <v>120</v>
      </c>
      <c r="N3385">
        <v>5</v>
      </c>
      <c r="P3385" t="s">
        <v>27</v>
      </c>
      <c r="Q3385" t="s">
        <v>5824</v>
      </c>
      <c r="S3385" t="s">
        <v>29</v>
      </c>
    </row>
    <row r="3386" spans="1:19" hidden="1" x14ac:dyDescent="0.2">
      <c r="A3386">
        <v>1928</v>
      </c>
      <c r="B3386" t="s">
        <v>5822</v>
      </c>
      <c r="C3386" t="s">
        <v>20</v>
      </c>
      <c r="D3386">
        <v>5.69</v>
      </c>
      <c r="E3386">
        <v>5.4</v>
      </c>
      <c r="F3386" t="s">
        <v>79</v>
      </c>
      <c r="G3386" t="s">
        <v>55</v>
      </c>
      <c r="H3386" t="s">
        <v>46</v>
      </c>
      <c r="I3386" t="s">
        <v>3109</v>
      </c>
      <c r="J3386" t="s">
        <v>43</v>
      </c>
      <c r="K3386"/>
      <c r="L3386" t="s">
        <v>5823</v>
      </c>
      <c r="M3386" t="s">
        <v>120</v>
      </c>
      <c r="N3386">
        <v>5</v>
      </c>
      <c r="P3386" t="s">
        <v>27</v>
      </c>
      <c r="Q3386" t="s">
        <v>5824</v>
      </c>
      <c r="S3386" t="s">
        <v>29</v>
      </c>
    </row>
    <row r="3387" spans="1:19" hidden="1" x14ac:dyDescent="0.2">
      <c r="A3387">
        <v>1928</v>
      </c>
      <c r="B3387" t="s">
        <v>5822</v>
      </c>
      <c r="C3387" t="s">
        <v>20</v>
      </c>
      <c r="D3387">
        <v>5.27</v>
      </c>
      <c r="E3387">
        <v>35</v>
      </c>
      <c r="F3387" t="s">
        <v>79</v>
      </c>
      <c r="G3387" t="s">
        <v>55</v>
      </c>
      <c r="H3387" t="s">
        <v>46</v>
      </c>
      <c r="I3387" t="s">
        <v>3109</v>
      </c>
      <c r="J3387" t="s">
        <v>43</v>
      </c>
      <c r="K3387"/>
      <c r="L3387" t="s">
        <v>5823</v>
      </c>
      <c r="M3387" t="s">
        <v>120</v>
      </c>
      <c r="N3387">
        <v>5</v>
      </c>
      <c r="P3387" t="s">
        <v>27</v>
      </c>
      <c r="Q3387" t="s">
        <v>5824</v>
      </c>
      <c r="S3387" t="s">
        <v>29</v>
      </c>
    </row>
    <row r="3388" spans="1:19" hidden="1" x14ac:dyDescent="0.2">
      <c r="A3388">
        <v>1928</v>
      </c>
      <c r="B3388" t="s">
        <v>5822</v>
      </c>
      <c r="C3388" t="s">
        <v>73</v>
      </c>
      <c r="D3388">
        <v>0.97</v>
      </c>
      <c r="E3388" t="s">
        <v>363</v>
      </c>
      <c r="F3388" t="s">
        <v>5825</v>
      </c>
      <c r="G3388" t="s">
        <v>31</v>
      </c>
      <c r="H3388" t="s">
        <v>46</v>
      </c>
      <c r="I3388" t="s">
        <v>5826</v>
      </c>
      <c r="K3388"/>
      <c r="L3388" t="s">
        <v>5823</v>
      </c>
      <c r="M3388" t="s">
        <v>120</v>
      </c>
      <c r="N3388">
        <v>5</v>
      </c>
      <c r="P3388" t="s">
        <v>27</v>
      </c>
      <c r="Q3388" t="s">
        <v>5824</v>
      </c>
      <c r="S3388" t="s">
        <v>29</v>
      </c>
    </row>
    <row r="3389" spans="1:19" hidden="1" x14ac:dyDescent="0.2">
      <c r="A3389">
        <v>1929</v>
      </c>
      <c r="B3389" t="s">
        <v>5827</v>
      </c>
      <c r="C3389" t="s">
        <v>20</v>
      </c>
      <c r="D3389">
        <v>5.59</v>
      </c>
      <c r="E3389">
        <v>20</v>
      </c>
      <c r="F3389" t="s">
        <v>3062</v>
      </c>
      <c r="G3389" t="s">
        <v>55</v>
      </c>
      <c r="H3389" t="s">
        <v>46</v>
      </c>
      <c r="I3389" t="s">
        <v>2385</v>
      </c>
      <c r="K3389"/>
      <c r="L3389" t="s">
        <v>5828</v>
      </c>
      <c r="M3389" t="s">
        <v>120</v>
      </c>
      <c r="N3389">
        <v>5</v>
      </c>
      <c r="P3389" t="s">
        <v>27</v>
      </c>
      <c r="Q3389" t="s">
        <v>5829</v>
      </c>
      <c r="S3389" t="s">
        <v>29</v>
      </c>
    </row>
    <row r="3390" spans="1:19" hidden="1" x14ac:dyDescent="0.2">
      <c r="A3390">
        <v>1929</v>
      </c>
      <c r="B3390" t="s">
        <v>5827</v>
      </c>
      <c r="C3390" t="s">
        <v>20</v>
      </c>
      <c r="D3390">
        <v>5.91</v>
      </c>
      <c r="E3390">
        <v>5.4</v>
      </c>
      <c r="F3390" t="s">
        <v>79</v>
      </c>
      <c r="G3390" t="s">
        <v>55</v>
      </c>
      <c r="H3390" t="s">
        <v>46</v>
      </c>
      <c r="I3390" t="s">
        <v>3109</v>
      </c>
      <c r="J3390" t="s">
        <v>43</v>
      </c>
      <c r="K3390"/>
      <c r="L3390" t="s">
        <v>5828</v>
      </c>
      <c r="M3390" t="s">
        <v>120</v>
      </c>
      <c r="N3390">
        <v>5</v>
      </c>
      <c r="P3390" t="s">
        <v>27</v>
      </c>
      <c r="Q3390" t="s">
        <v>5829</v>
      </c>
      <c r="S3390" t="s">
        <v>29</v>
      </c>
    </row>
    <row r="3391" spans="1:19" hidden="1" x14ac:dyDescent="0.2">
      <c r="A3391">
        <v>1929</v>
      </c>
      <c r="B3391" t="s">
        <v>5827</v>
      </c>
      <c r="C3391" t="s">
        <v>20</v>
      </c>
      <c r="D3391">
        <v>5.45</v>
      </c>
      <c r="E3391">
        <v>35</v>
      </c>
      <c r="F3391" t="s">
        <v>79</v>
      </c>
      <c r="G3391" t="s">
        <v>55</v>
      </c>
      <c r="H3391" t="s">
        <v>46</v>
      </c>
      <c r="I3391" t="s">
        <v>3109</v>
      </c>
      <c r="J3391" t="s">
        <v>43</v>
      </c>
      <c r="K3391"/>
      <c r="L3391" t="s">
        <v>5828</v>
      </c>
      <c r="M3391" t="s">
        <v>120</v>
      </c>
      <c r="N3391">
        <v>5</v>
      </c>
      <c r="P3391" t="s">
        <v>27</v>
      </c>
      <c r="Q3391" t="s">
        <v>5829</v>
      </c>
      <c r="S3391" t="s">
        <v>29</v>
      </c>
    </row>
    <row r="3392" spans="1:19" hidden="1" x14ac:dyDescent="0.2">
      <c r="A3392">
        <v>1929</v>
      </c>
      <c r="B3392" t="s">
        <v>5827</v>
      </c>
      <c r="C3392" t="s">
        <v>73</v>
      </c>
      <c r="D3392">
        <v>1.63</v>
      </c>
      <c r="E3392" t="s">
        <v>363</v>
      </c>
      <c r="F3392" t="s">
        <v>5830</v>
      </c>
      <c r="G3392" t="s">
        <v>31</v>
      </c>
      <c r="H3392" t="s">
        <v>46</v>
      </c>
      <c r="I3392" t="s">
        <v>5826</v>
      </c>
      <c r="K3392"/>
      <c r="L3392" t="s">
        <v>5828</v>
      </c>
      <c r="M3392" t="s">
        <v>120</v>
      </c>
      <c r="N3392">
        <v>5</v>
      </c>
      <c r="P3392" t="s">
        <v>27</v>
      </c>
      <c r="Q3392" t="s">
        <v>5829</v>
      </c>
      <c r="S3392" t="s">
        <v>29</v>
      </c>
    </row>
    <row r="3393" spans="1:19" hidden="1" x14ac:dyDescent="0.2">
      <c r="A3393">
        <v>1930</v>
      </c>
      <c r="B3393" t="s">
        <v>5831</v>
      </c>
      <c r="C3393" t="s">
        <v>20</v>
      </c>
      <c r="D3393">
        <v>6.61</v>
      </c>
      <c r="E3393">
        <v>20</v>
      </c>
      <c r="F3393" t="s">
        <v>3062</v>
      </c>
      <c r="G3393" t="s">
        <v>55</v>
      </c>
      <c r="H3393" t="s">
        <v>46</v>
      </c>
      <c r="I3393" t="s">
        <v>2385</v>
      </c>
      <c r="K3393"/>
      <c r="L3393" t="s">
        <v>5832</v>
      </c>
      <c r="M3393" t="s">
        <v>120</v>
      </c>
      <c r="N3393">
        <v>5</v>
      </c>
      <c r="P3393" t="s">
        <v>27</v>
      </c>
      <c r="Q3393" t="s">
        <v>5833</v>
      </c>
      <c r="S3393" t="s">
        <v>29</v>
      </c>
    </row>
    <row r="3394" spans="1:19" hidden="1" x14ac:dyDescent="0.2">
      <c r="A3394">
        <v>1931</v>
      </c>
      <c r="B3394" t="s">
        <v>5834</v>
      </c>
      <c r="C3394" t="s">
        <v>20</v>
      </c>
      <c r="D3394">
        <v>3.95</v>
      </c>
      <c r="E3394">
        <v>20</v>
      </c>
      <c r="F3394" t="s">
        <v>3062</v>
      </c>
      <c r="G3394" t="s">
        <v>55</v>
      </c>
      <c r="H3394" t="s">
        <v>46</v>
      </c>
      <c r="I3394" t="s">
        <v>2385</v>
      </c>
      <c r="K3394"/>
      <c r="L3394" t="s">
        <v>5835</v>
      </c>
      <c r="M3394" t="s">
        <v>120</v>
      </c>
      <c r="N3394">
        <v>5</v>
      </c>
      <c r="P3394" t="s">
        <v>27</v>
      </c>
      <c r="Q3394" t="s">
        <v>5836</v>
      </c>
      <c r="S3394" t="s">
        <v>29</v>
      </c>
    </row>
    <row r="3395" spans="1:19" hidden="1" x14ac:dyDescent="0.2">
      <c r="A3395">
        <v>1931</v>
      </c>
      <c r="B3395" t="s">
        <v>5834</v>
      </c>
      <c r="C3395" t="s">
        <v>20</v>
      </c>
      <c r="D3395">
        <v>4.21</v>
      </c>
      <c r="E3395">
        <v>5.4</v>
      </c>
      <c r="F3395" t="s">
        <v>79</v>
      </c>
      <c r="G3395" t="s">
        <v>55</v>
      </c>
      <c r="H3395" t="s">
        <v>46</v>
      </c>
      <c r="I3395" t="s">
        <v>3109</v>
      </c>
      <c r="J3395" t="s">
        <v>43</v>
      </c>
      <c r="K3395"/>
      <c r="L3395" t="s">
        <v>5835</v>
      </c>
      <c r="M3395" t="s">
        <v>120</v>
      </c>
      <c r="N3395">
        <v>5</v>
      </c>
      <c r="P3395" t="s">
        <v>27</v>
      </c>
      <c r="Q3395" t="s">
        <v>5836</v>
      </c>
      <c r="S3395" t="s">
        <v>29</v>
      </c>
    </row>
    <row r="3396" spans="1:19" hidden="1" x14ac:dyDescent="0.2">
      <c r="A3396">
        <v>1931</v>
      </c>
      <c r="B3396" t="s">
        <v>5834</v>
      </c>
      <c r="C3396" t="s">
        <v>20</v>
      </c>
      <c r="D3396">
        <v>3.83</v>
      </c>
      <c r="E3396">
        <v>35</v>
      </c>
      <c r="F3396" t="s">
        <v>79</v>
      </c>
      <c r="G3396" t="s">
        <v>55</v>
      </c>
      <c r="H3396" t="s">
        <v>46</v>
      </c>
      <c r="I3396" t="s">
        <v>3109</v>
      </c>
      <c r="J3396" t="s">
        <v>43</v>
      </c>
      <c r="K3396"/>
      <c r="L3396" t="s">
        <v>5835</v>
      </c>
      <c r="M3396" t="s">
        <v>120</v>
      </c>
      <c r="N3396">
        <v>5</v>
      </c>
      <c r="P3396" t="s">
        <v>27</v>
      </c>
      <c r="Q3396" t="s">
        <v>5836</v>
      </c>
      <c r="S3396" t="s">
        <v>29</v>
      </c>
    </row>
    <row r="3397" spans="1:19" hidden="1" x14ac:dyDescent="0.2">
      <c r="A3397" t="s">
        <v>5837</v>
      </c>
      <c r="B3397" t="s">
        <v>5838</v>
      </c>
      <c r="C3397" t="s">
        <v>20</v>
      </c>
      <c r="D3397" t="s">
        <v>5839</v>
      </c>
      <c r="E3397">
        <v>20</v>
      </c>
      <c r="F3397" t="s">
        <v>615</v>
      </c>
      <c r="H3397" t="s">
        <v>23</v>
      </c>
      <c r="I3397" t="s">
        <v>5840</v>
      </c>
      <c r="K3397"/>
      <c r="L3397" t="s">
        <v>5841</v>
      </c>
      <c r="M3397" t="s">
        <v>26</v>
      </c>
      <c r="N3397">
        <v>2</v>
      </c>
      <c r="P3397" t="s">
        <v>27</v>
      </c>
      <c r="Q3397" t="s">
        <v>5842</v>
      </c>
      <c r="S3397" t="s">
        <v>29</v>
      </c>
    </row>
    <row r="3398" spans="1:19" hidden="1" x14ac:dyDescent="0.2">
      <c r="A3398">
        <v>1932</v>
      </c>
      <c r="B3398" t="s">
        <v>5843</v>
      </c>
      <c r="C3398" t="s">
        <v>20</v>
      </c>
      <c r="D3398">
        <v>8.23</v>
      </c>
      <c r="E3398">
        <v>30</v>
      </c>
      <c r="F3398" t="s">
        <v>5844</v>
      </c>
      <c r="G3398" t="s">
        <v>31</v>
      </c>
      <c r="H3398" t="s">
        <v>46</v>
      </c>
      <c r="I3398" t="s">
        <v>5845</v>
      </c>
      <c r="K3398"/>
      <c r="L3398" t="s">
        <v>5846</v>
      </c>
      <c r="M3398" t="s">
        <v>26</v>
      </c>
      <c r="N3398">
        <v>2</v>
      </c>
      <c r="P3398" t="s">
        <v>27</v>
      </c>
      <c r="Q3398" t="s">
        <v>5847</v>
      </c>
      <c r="S3398" t="s">
        <v>29</v>
      </c>
    </row>
    <row r="3399" spans="1:19" hidden="1" x14ac:dyDescent="0.2">
      <c r="A3399" t="s">
        <v>5848</v>
      </c>
      <c r="B3399" t="s">
        <v>5849</v>
      </c>
      <c r="C3399" t="s">
        <v>20</v>
      </c>
      <c r="D3399" t="s">
        <v>5839</v>
      </c>
      <c r="E3399">
        <v>20</v>
      </c>
      <c r="F3399" t="s">
        <v>615</v>
      </c>
      <c r="H3399" t="s">
        <v>23</v>
      </c>
      <c r="I3399" t="s">
        <v>5840</v>
      </c>
      <c r="K3399"/>
      <c r="L3399" t="s">
        <v>5850</v>
      </c>
      <c r="M3399" t="s">
        <v>26</v>
      </c>
      <c r="N3399">
        <v>2</v>
      </c>
      <c r="P3399" t="s">
        <v>27</v>
      </c>
      <c r="Q3399" t="s">
        <v>5851</v>
      </c>
      <c r="S3399" t="s">
        <v>29</v>
      </c>
    </row>
    <row r="3400" spans="1:19" hidden="1" x14ac:dyDescent="0.2">
      <c r="A3400">
        <v>1933</v>
      </c>
      <c r="B3400" t="s">
        <v>5852</v>
      </c>
      <c r="C3400" t="s">
        <v>20</v>
      </c>
      <c r="D3400">
        <v>6.91</v>
      </c>
      <c r="E3400">
        <v>20</v>
      </c>
      <c r="G3400" t="s">
        <v>615</v>
      </c>
      <c r="H3400" t="s">
        <v>23</v>
      </c>
      <c r="I3400" t="s">
        <v>5853</v>
      </c>
      <c r="K3400"/>
      <c r="L3400" t="s">
        <v>5854</v>
      </c>
      <c r="M3400" t="s">
        <v>26</v>
      </c>
      <c r="N3400">
        <v>2</v>
      </c>
      <c r="P3400" t="s">
        <v>27</v>
      </c>
      <c r="Q3400" t="s">
        <v>5855</v>
      </c>
      <c r="S3400" t="s">
        <v>29</v>
      </c>
    </row>
    <row r="3401" spans="1:19" hidden="1" x14ac:dyDescent="0.2">
      <c r="A3401">
        <v>1933</v>
      </c>
      <c r="B3401" t="s">
        <v>5852</v>
      </c>
      <c r="C3401" t="s">
        <v>73</v>
      </c>
      <c r="D3401">
        <v>10.71</v>
      </c>
      <c r="E3401">
        <v>20</v>
      </c>
      <c r="G3401" t="s">
        <v>615</v>
      </c>
      <c r="H3401" t="s">
        <v>23</v>
      </c>
      <c r="I3401" t="s">
        <v>5853</v>
      </c>
      <c r="K3401"/>
      <c r="L3401" t="s">
        <v>5854</v>
      </c>
      <c r="M3401" t="s">
        <v>26</v>
      </c>
      <c r="N3401">
        <v>2</v>
      </c>
      <c r="P3401" t="s">
        <v>27</v>
      </c>
      <c r="Q3401" t="s">
        <v>5855</v>
      </c>
      <c r="S3401" t="s">
        <v>29</v>
      </c>
    </row>
    <row r="3402" spans="1:19" hidden="1" x14ac:dyDescent="0.2">
      <c r="A3402">
        <v>1934</v>
      </c>
      <c r="B3402" t="s">
        <v>5856</v>
      </c>
      <c r="C3402" t="s">
        <v>20</v>
      </c>
      <c r="D3402">
        <v>5.67</v>
      </c>
      <c r="E3402">
        <v>20</v>
      </c>
      <c r="G3402" t="s">
        <v>615</v>
      </c>
      <c r="H3402" t="s">
        <v>23</v>
      </c>
      <c r="I3402" t="s">
        <v>5853</v>
      </c>
      <c r="K3402"/>
      <c r="L3402" t="s">
        <v>5857</v>
      </c>
      <c r="M3402" t="s">
        <v>26</v>
      </c>
      <c r="N3402">
        <v>2</v>
      </c>
      <c r="P3402" t="s">
        <v>27</v>
      </c>
      <c r="Q3402" t="s">
        <v>5858</v>
      </c>
      <c r="S3402" t="s">
        <v>29</v>
      </c>
    </row>
    <row r="3403" spans="1:19" hidden="1" x14ac:dyDescent="0.2">
      <c r="A3403">
        <v>1934</v>
      </c>
      <c r="B3403" t="s">
        <v>5856</v>
      </c>
      <c r="C3403" t="s">
        <v>73</v>
      </c>
      <c r="D3403">
        <v>11.24</v>
      </c>
      <c r="E3403">
        <v>20</v>
      </c>
      <c r="G3403" t="s">
        <v>615</v>
      </c>
      <c r="H3403" t="s">
        <v>23</v>
      </c>
      <c r="I3403" t="s">
        <v>5853</v>
      </c>
      <c r="K3403"/>
      <c r="L3403" t="s">
        <v>5857</v>
      </c>
      <c r="M3403" t="s">
        <v>26</v>
      </c>
      <c r="N3403">
        <v>2</v>
      </c>
      <c r="P3403" t="s">
        <v>27</v>
      </c>
      <c r="Q3403" t="s">
        <v>5858</v>
      </c>
      <c r="S3403" t="s">
        <v>29</v>
      </c>
    </row>
    <row r="3404" spans="1:19" hidden="1" x14ac:dyDescent="0.2">
      <c r="A3404">
        <v>1935</v>
      </c>
      <c r="B3404" t="s">
        <v>5859</v>
      </c>
      <c r="C3404" t="s">
        <v>20</v>
      </c>
      <c r="D3404">
        <v>8.93</v>
      </c>
      <c r="E3404">
        <v>30</v>
      </c>
      <c r="F3404" t="s">
        <v>5844</v>
      </c>
      <c r="G3404" t="s">
        <v>31</v>
      </c>
      <c r="H3404" t="s">
        <v>46</v>
      </c>
      <c r="I3404" t="s">
        <v>5845</v>
      </c>
      <c r="K3404"/>
      <c r="L3404" t="s">
        <v>5860</v>
      </c>
      <c r="M3404" t="s">
        <v>26</v>
      </c>
      <c r="N3404">
        <v>2</v>
      </c>
      <c r="P3404" t="s">
        <v>27</v>
      </c>
      <c r="Q3404" t="s">
        <v>5861</v>
      </c>
      <c r="S3404" t="s">
        <v>29</v>
      </c>
    </row>
    <row r="3405" spans="1:19" hidden="1" x14ac:dyDescent="0.2">
      <c r="A3405">
        <v>1936</v>
      </c>
      <c r="B3405" t="s">
        <v>5862</v>
      </c>
      <c r="C3405" t="s">
        <v>20</v>
      </c>
      <c r="D3405">
        <v>3.38</v>
      </c>
      <c r="E3405">
        <v>70.099999999999994</v>
      </c>
      <c r="F3405" t="s">
        <v>5863</v>
      </c>
      <c r="G3405" t="s">
        <v>55</v>
      </c>
      <c r="H3405" t="s">
        <v>23</v>
      </c>
      <c r="I3405" t="s">
        <v>5864</v>
      </c>
      <c r="K3405"/>
      <c r="L3405" t="s">
        <v>5865</v>
      </c>
      <c r="M3405" t="s">
        <v>120</v>
      </c>
      <c r="N3405">
        <v>5</v>
      </c>
      <c r="P3405" t="s">
        <v>27</v>
      </c>
      <c r="Q3405" t="s">
        <v>5866</v>
      </c>
      <c r="S3405" t="s">
        <v>29</v>
      </c>
    </row>
    <row r="3406" spans="1:19" hidden="1" x14ac:dyDescent="0.2">
      <c r="A3406">
        <v>1937</v>
      </c>
      <c r="B3406" t="s">
        <v>5867</v>
      </c>
      <c r="C3406" t="s">
        <v>20</v>
      </c>
      <c r="D3406">
        <v>9.42</v>
      </c>
      <c r="E3406">
        <v>20</v>
      </c>
      <c r="F3406" t="s">
        <v>364</v>
      </c>
      <c r="G3406" t="s">
        <v>55</v>
      </c>
      <c r="H3406" t="s">
        <v>46</v>
      </c>
      <c r="I3406" t="s">
        <v>2385</v>
      </c>
      <c r="K3406"/>
      <c r="L3406" t="s">
        <v>5868</v>
      </c>
      <c r="M3406" t="s">
        <v>26</v>
      </c>
      <c r="N3406">
        <v>2</v>
      </c>
      <c r="P3406" t="s">
        <v>27</v>
      </c>
      <c r="Q3406" t="s">
        <v>5869</v>
      </c>
      <c r="S3406" t="s">
        <v>29</v>
      </c>
    </row>
    <row r="3407" spans="1:19" hidden="1" x14ac:dyDescent="0.2">
      <c r="A3407" t="s">
        <v>5870</v>
      </c>
      <c r="B3407" t="s">
        <v>5871</v>
      </c>
      <c r="C3407" t="s">
        <v>20</v>
      </c>
      <c r="D3407">
        <v>10.4</v>
      </c>
      <c r="E3407">
        <v>20</v>
      </c>
      <c r="F3407" t="s">
        <v>615</v>
      </c>
      <c r="H3407" t="s">
        <v>23</v>
      </c>
      <c r="I3407" t="s">
        <v>5840</v>
      </c>
      <c r="K3407"/>
      <c r="L3407" t="s">
        <v>5872</v>
      </c>
      <c r="M3407" t="s">
        <v>26</v>
      </c>
      <c r="N3407">
        <v>2</v>
      </c>
      <c r="P3407" t="s">
        <v>27</v>
      </c>
      <c r="Q3407" t="s">
        <v>5873</v>
      </c>
      <c r="S3407" t="s">
        <v>29</v>
      </c>
    </row>
    <row r="3408" spans="1:19" hidden="1" x14ac:dyDescent="0.2">
      <c r="A3408">
        <v>1939</v>
      </c>
      <c r="B3408" t="s">
        <v>5874</v>
      </c>
      <c r="C3408" t="s">
        <v>20</v>
      </c>
      <c r="D3408">
        <v>1.05</v>
      </c>
      <c r="E3408">
        <v>25</v>
      </c>
      <c r="F3408" t="s">
        <v>5875</v>
      </c>
      <c r="G3408" t="s">
        <v>31</v>
      </c>
      <c r="H3408" t="s">
        <v>23</v>
      </c>
      <c r="I3408" t="s">
        <v>5876</v>
      </c>
      <c r="K3408"/>
      <c r="L3408" t="s">
        <v>5877</v>
      </c>
      <c r="M3408" t="s">
        <v>771</v>
      </c>
      <c r="N3408">
        <v>4</v>
      </c>
      <c r="P3408" t="s">
        <v>27</v>
      </c>
      <c r="Q3408" t="s">
        <v>5878</v>
      </c>
      <c r="S3408" t="s">
        <v>29</v>
      </c>
    </row>
    <row r="3409" spans="1:19" hidden="1" x14ac:dyDescent="0.2">
      <c r="A3409">
        <v>1940</v>
      </c>
      <c r="B3409" t="s">
        <v>5879</v>
      </c>
      <c r="C3409" t="s">
        <v>20</v>
      </c>
      <c r="D3409">
        <v>2.69</v>
      </c>
      <c r="E3409">
        <v>25</v>
      </c>
      <c r="F3409" t="s">
        <v>5880</v>
      </c>
      <c r="G3409" t="s">
        <v>31</v>
      </c>
      <c r="H3409" t="s">
        <v>46</v>
      </c>
      <c r="I3409" t="s">
        <v>3757</v>
      </c>
      <c r="K3409"/>
      <c r="L3409" t="s">
        <v>5881</v>
      </c>
      <c r="M3409" t="s">
        <v>120</v>
      </c>
      <c r="N3409">
        <v>5</v>
      </c>
      <c r="P3409" t="s">
        <v>27</v>
      </c>
      <c r="Q3409" t="s">
        <v>5882</v>
      </c>
      <c r="S3409" t="s">
        <v>29</v>
      </c>
    </row>
    <row r="3410" spans="1:19" hidden="1" x14ac:dyDescent="0.2">
      <c r="A3410">
        <v>1940</v>
      </c>
      <c r="B3410" t="s">
        <v>5879</v>
      </c>
      <c r="C3410" t="s">
        <v>20</v>
      </c>
      <c r="D3410">
        <v>2.75</v>
      </c>
      <c r="E3410">
        <v>25</v>
      </c>
      <c r="F3410" t="s">
        <v>5875</v>
      </c>
      <c r="G3410" t="s">
        <v>31</v>
      </c>
      <c r="H3410" t="s">
        <v>23</v>
      </c>
      <c r="I3410" t="s">
        <v>5876</v>
      </c>
      <c r="K3410"/>
      <c r="L3410" t="s">
        <v>5881</v>
      </c>
      <c r="M3410" t="s">
        <v>120</v>
      </c>
      <c r="N3410">
        <v>5</v>
      </c>
      <c r="P3410" t="s">
        <v>27</v>
      </c>
      <c r="Q3410" t="s">
        <v>5882</v>
      </c>
      <c r="S3410" t="s">
        <v>29</v>
      </c>
    </row>
    <row r="3411" spans="1:19" hidden="1" x14ac:dyDescent="0.2">
      <c r="A3411">
        <v>1941</v>
      </c>
      <c r="B3411" t="s">
        <v>5883</v>
      </c>
      <c r="C3411" t="s">
        <v>20</v>
      </c>
      <c r="D3411">
        <v>3.62</v>
      </c>
      <c r="E3411">
        <v>25</v>
      </c>
      <c r="F3411" t="s">
        <v>5875</v>
      </c>
      <c r="G3411" t="s">
        <v>31</v>
      </c>
      <c r="H3411" t="s">
        <v>23</v>
      </c>
      <c r="I3411" t="s">
        <v>1539</v>
      </c>
      <c r="K3411"/>
      <c r="L3411" t="s">
        <v>5884</v>
      </c>
      <c r="M3411" t="s">
        <v>771</v>
      </c>
      <c r="N3411">
        <v>4</v>
      </c>
      <c r="P3411" t="s">
        <v>27</v>
      </c>
      <c r="Q3411" t="s">
        <v>5885</v>
      </c>
      <c r="S3411" t="s">
        <v>29</v>
      </c>
    </row>
    <row r="3412" spans="1:19" hidden="1" x14ac:dyDescent="0.2">
      <c r="A3412">
        <v>1942</v>
      </c>
      <c r="B3412" t="s">
        <v>5886</v>
      </c>
      <c r="C3412" t="s">
        <v>20</v>
      </c>
      <c r="D3412">
        <v>3.91</v>
      </c>
      <c r="E3412">
        <v>25</v>
      </c>
      <c r="F3412" t="s">
        <v>5875</v>
      </c>
      <c r="G3412" t="s">
        <v>31</v>
      </c>
      <c r="H3412" t="s">
        <v>23</v>
      </c>
      <c r="I3412" t="s">
        <v>1539</v>
      </c>
      <c r="K3412"/>
      <c r="L3412" t="s">
        <v>5887</v>
      </c>
      <c r="M3412" t="s">
        <v>120</v>
      </c>
      <c r="N3412">
        <v>5</v>
      </c>
      <c r="P3412" t="s">
        <v>27</v>
      </c>
      <c r="Q3412" t="s">
        <v>5888</v>
      </c>
      <c r="S3412" t="s">
        <v>29</v>
      </c>
    </row>
    <row r="3413" spans="1:19" hidden="1" x14ac:dyDescent="0.2">
      <c r="A3413">
        <v>1943</v>
      </c>
      <c r="B3413" t="s">
        <v>5889</v>
      </c>
      <c r="C3413" t="s">
        <v>20</v>
      </c>
      <c r="D3413">
        <v>3.87</v>
      </c>
      <c r="E3413">
        <v>25</v>
      </c>
      <c r="F3413" t="s">
        <v>5875</v>
      </c>
      <c r="G3413" t="s">
        <v>31</v>
      </c>
      <c r="H3413" t="s">
        <v>23</v>
      </c>
      <c r="I3413" t="s">
        <v>1539</v>
      </c>
      <c r="K3413"/>
      <c r="L3413" t="s">
        <v>5890</v>
      </c>
      <c r="M3413" t="s">
        <v>120</v>
      </c>
      <c r="N3413">
        <v>5</v>
      </c>
      <c r="P3413" t="s">
        <v>27</v>
      </c>
      <c r="Q3413" t="s">
        <v>5891</v>
      </c>
      <c r="S3413" t="s">
        <v>29</v>
      </c>
    </row>
    <row r="3414" spans="1:19" hidden="1" x14ac:dyDescent="0.2">
      <c r="A3414">
        <v>1944</v>
      </c>
      <c r="B3414" t="s">
        <v>5892</v>
      </c>
      <c r="C3414" t="s">
        <v>20</v>
      </c>
      <c r="D3414">
        <v>3.13</v>
      </c>
      <c r="E3414">
        <v>25</v>
      </c>
      <c r="F3414" t="s">
        <v>5875</v>
      </c>
      <c r="G3414" t="s">
        <v>31</v>
      </c>
      <c r="H3414" t="s">
        <v>23</v>
      </c>
      <c r="I3414" t="s">
        <v>1539</v>
      </c>
      <c r="K3414"/>
      <c r="L3414" t="s">
        <v>5893</v>
      </c>
      <c r="M3414" t="s">
        <v>120</v>
      </c>
      <c r="N3414">
        <v>5</v>
      </c>
      <c r="P3414" t="s">
        <v>27</v>
      </c>
      <c r="Q3414" t="s">
        <v>5894</v>
      </c>
      <c r="S3414" t="s">
        <v>29</v>
      </c>
    </row>
    <row r="3415" spans="1:19" hidden="1" x14ac:dyDescent="0.2">
      <c r="A3415">
        <v>1945</v>
      </c>
      <c r="B3415" t="s">
        <v>5895</v>
      </c>
      <c r="C3415" t="s">
        <v>20</v>
      </c>
      <c r="D3415">
        <v>2.83</v>
      </c>
      <c r="E3415">
        <v>25</v>
      </c>
      <c r="F3415" t="s">
        <v>5896</v>
      </c>
      <c r="G3415" t="s">
        <v>31</v>
      </c>
      <c r="H3415" t="s">
        <v>46</v>
      </c>
      <c r="I3415" t="s">
        <v>5805</v>
      </c>
      <c r="K3415"/>
      <c r="L3415" t="s">
        <v>5897</v>
      </c>
      <c r="M3415" t="s">
        <v>771</v>
      </c>
      <c r="N3415">
        <v>4</v>
      </c>
      <c r="P3415" t="s">
        <v>27</v>
      </c>
      <c r="Q3415" t="s">
        <v>5898</v>
      </c>
      <c r="S3415" t="s">
        <v>29</v>
      </c>
    </row>
    <row r="3416" spans="1:19" hidden="1" x14ac:dyDescent="0.2">
      <c r="A3416">
        <v>1946</v>
      </c>
      <c r="B3416" t="s">
        <v>5899</v>
      </c>
      <c r="C3416" t="s">
        <v>20</v>
      </c>
      <c r="D3416">
        <v>2.83</v>
      </c>
      <c r="E3416">
        <v>25</v>
      </c>
      <c r="F3416" t="s">
        <v>5896</v>
      </c>
      <c r="G3416" t="s">
        <v>31</v>
      </c>
      <c r="H3416" t="s">
        <v>46</v>
      </c>
      <c r="I3416" t="s">
        <v>5900</v>
      </c>
      <c r="K3416"/>
      <c r="L3416" t="s">
        <v>5901</v>
      </c>
      <c r="M3416" t="s">
        <v>771</v>
      </c>
      <c r="N3416">
        <v>4</v>
      </c>
      <c r="P3416" t="s">
        <v>27</v>
      </c>
      <c r="Q3416" t="s">
        <v>5902</v>
      </c>
      <c r="S3416" t="s">
        <v>29</v>
      </c>
    </row>
    <row r="3417" spans="1:19" hidden="1" x14ac:dyDescent="0.2">
      <c r="A3417">
        <v>1948</v>
      </c>
      <c r="B3417" t="s">
        <v>5903</v>
      </c>
      <c r="C3417" t="s">
        <v>48</v>
      </c>
      <c r="D3417">
        <v>11.49</v>
      </c>
      <c r="E3417" t="s">
        <v>363</v>
      </c>
      <c r="F3417" t="s">
        <v>5904</v>
      </c>
      <c r="G3417" t="s">
        <v>31</v>
      </c>
      <c r="H3417" t="s">
        <v>23</v>
      </c>
      <c r="I3417" t="s">
        <v>5905</v>
      </c>
      <c r="K3417"/>
      <c r="L3417" t="s">
        <v>5906</v>
      </c>
      <c r="M3417" t="s">
        <v>26</v>
      </c>
      <c r="N3417">
        <v>2</v>
      </c>
      <c r="P3417" t="s">
        <v>27</v>
      </c>
      <c r="Q3417" t="s">
        <v>5907</v>
      </c>
      <c r="S3417" t="s">
        <v>50</v>
      </c>
    </row>
    <row r="3418" spans="1:19" hidden="1" x14ac:dyDescent="0.2">
      <c r="A3418">
        <v>1948</v>
      </c>
      <c r="B3418" t="s">
        <v>5903</v>
      </c>
      <c r="C3418" t="s">
        <v>73</v>
      </c>
      <c r="D3418">
        <v>6.7</v>
      </c>
      <c r="E3418" t="s">
        <v>5018</v>
      </c>
      <c r="F3418" t="s">
        <v>5904</v>
      </c>
      <c r="G3418" t="s">
        <v>31</v>
      </c>
      <c r="H3418" t="s">
        <v>23</v>
      </c>
      <c r="I3418" t="s">
        <v>5905</v>
      </c>
      <c r="K3418"/>
      <c r="L3418" t="s">
        <v>5906</v>
      </c>
      <c r="M3418" t="s">
        <v>26</v>
      </c>
      <c r="N3418">
        <v>2</v>
      </c>
      <c r="P3418" t="s">
        <v>27</v>
      </c>
      <c r="Q3418" t="s">
        <v>5907</v>
      </c>
      <c r="S3418" t="s">
        <v>29</v>
      </c>
    </row>
    <row r="3419" spans="1:19" hidden="1" x14ac:dyDescent="0.2">
      <c r="A3419">
        <v>1949</v>
      </c>
      <c r="B3419" t="s">
        <v>5908</v>
      </c>
      <c r="C3419" t="s">
        <v>20</v>
      </c>
      <c r="D3419">
        <v>8.85</v>
      </c>
      <c r="E3419">
        <v>25</v>
      </c>
      <c r="F3419" t="s">
        <v>1546</v>
      </c>
      <c r="G3419" t="s">
        <v>63</v>
      </c>
      <c r="H3419" t="s">
        <v>23</v>
      </c>
      <c r="I3419" t="s">
        <v>1557</v>
      </c>
      <c r="K3419" t="s">
        <v>5909</v>
      </c>
      <c r="L3419" t="s">
        <v>5910</v>
      </c>
      <c r="M3419" t="s">
        <v>26</v>
      </c>
      <c r="N3419">
        <v>2</v>
      </c>
      <c r="P3419" t="s">
        <v>27</v>
      </c>
      <c r="Q3419" t="s">
        <v>5911</v>
      </c>
      <c r="S3419" t="s">
        <v>29</v>
      </c>
    </row>
    <row r="3420" spans="1:19" hidden="1" x14ac:dyDescent="0.2">
      <c r="A3420">
        <v>1950</v>
      </c>
      <c r="B3420" t="s">
        <v>5912</v>
      </c>
      <c r="C3420" t="s">
        <v>20</v>
      </c>
      <c r="D3420">
        <v>1.9</v>
      </c>
      <c r="E3420" t="s">
        <v>2141</v>
      </c>
      <c r="F3420" t="s">
        <v>3291</v>
      </c>
      <c r="G3420" t="s">
        <v>75</v>
      </c>
      <c r="H3420" t="s">
        <v>23</v>
      </c>
      <c r="I3420" t="s">
        <v>3292</v>
      </c>
      <c r="K3420"/>
      <c r="L3420" t="s">
        <v>5913</v>
      </c>
      <c r="M3420" t="s">
        <v>26</v>
      </c>
      <c r="N3420">
        <v>2</v>
      </c>
      <c r="P3420" t="s">
        <v>27</v>
      </c>
      <c r="Q3420" t="s">
        <v>5914</v>
      </c>
      <c r="S3420" t="s">
        <v>29</v>
      </c>
    </row>
    <row r="3421" spans="1:19" hidden="1" x14ac:dyDescent="0.2">
      <c r="A3421">
        <v>1950</v>
      </c>
      <c r="B3421" t="s">
        <v>5912</v>
      </c>
      <c r="C3421" t="s">
        <v>73</v>
      </c>
      <c r="D3421">
        <v>4.9800000000000004</v>
      </c>
      <c r="E3421">
        <v>25</v>
      </c>
      <c r="F3421" t="s">
        <v>1361</v>
      </c>
      <c r="G3421" t="s">
        <v>240</v>
      </c>
      <c r="H3421" t="s">
        <v>46</v>
      </c>
      <c r="I3421" t="s">
        <v>3292</v>
      </c>
      <c r="K3421"/>
      <c r="L3421" t="s">
        <v>5913</v>
      </c>
      <c r="M3421" t="s">
        <v>26</v>
      </c>
      <c r="N3421">
        <v>2</v>
      </c>
      <c r="P3421" t="s">
        <v>27</v>
      </c>
      <c r="Q3421" t="s">
        <v>5914</v>
      </c>
      <c r="S3421" t="s">
        <v>29</v>
      </c>
    </row>
    <row r="3422" spans="1:19" hidden="1" x14ac:dyDescent="0.2">
      <c r="A3422">
        <v>1950</v>
      </c>
      <c r="B3422" t="s">
        <v>5912</v>
      </c>
      <c r="C3422" t="s">
        <v>73</v>
      </c>
      <c r="D3422">
        <v>4.87</v>
      </c>
      <c r="E3422">
        <v>20</v>
      </c>
      <c r="F3422" t="s">
        <v>5915</v>
      </c>
      <c r="G3422" t="s">
        <v>55</v>
      </c>
      <c r="H3422" t="s">
        <v>46</v>
      </c>
      <c r="I3422" t="s">
        <v>5916</v>
      </c>
      <c r="K3422"/>
      <c r="L3422" t="s">
        <v>5913</v>
      </c>
      <c r="M3422" t="s">
        <v>26</v>
      </c>
      <c r="N3422">
        <v>2</v>
      </c>
      <c r="P3422" t="s">
        <v>27</v>
      </c>
      <c r="Q3422" t="s">
        <v>5914</v>
      </c>
      <c r="S3422" t="s">
        <v>29</v>
      </c>
    </row>
    <row r="3423" spans="1:19" hidden="1" x14ac:dyDescent="0.2">
      <c r="A3423">
        <v>1950</v>
      </c>
      <c r="B3423" t="s">
        <v>5912</v>
      </c>
      <c r="C3423" t="s">
        <v>20</v>
      </c>
      <c r="D3423">
        <v>0.1</v>
      </c>
      <c r="E3423">
        <v>25</v>
      </c>
      <c r="F3423" t="s">
        <v>615</v>
      </c>
      <c r="H3423" t="s">
        <v>23</v>
      </c>
      <c r="I3423" t="s">
        <v>5917</v>
      </c>
      <c r="K3423"/>
      <c r="L3423" t="s">
        <v>5913</v>
      </c>
      <c r="M3423" t="s">
        <v>26</v>
      </c>
      <c r="N3423">
        <v>2</v>
      </c>
      <c r="P3423" t="s">
        <v>27</v>
      </c>
      <c r="Q3423" t="s">
        <v>5914</v>
      </c>
      <c r="S3423" t="s">
        <v>29</v>
      </c>
    </row>
    <row r="3424" spans="1:19" hidden="1" x14ac:dyDescent="0.2">
      <c r="A3424">
        <v>1950</v>
      </c>
      <c r="B3424" t="s">
        <v>5912</v>
      </c>
      <c r="C3424" t="s">
        <v>73</v>
      </c>
      <c r="D3424">
        <v>4.97</v>
      </c>
      <c r="E3424">
        <v>25</v>
      </c>
      <c r="F3424" t="s">
        <v>615</v>
      </c>
      <c r="H3424" t="s">
        <v>5918</v>
      </c>
      <c r="I3424" t="s">
        <v>5917</v>
      </c>
      <c r="K3424"/>
      <c r="L3424" t="s">
        <v>5913</v>
      </c>
      <c r="M3424" t="s">
        <v>26</v>
      </c>
      <c r="N3424">
        <v>2</v>
      </c>
      <c r="P3424" t="s">
        <v>27</v>
      </c>
      <c r="Q3424" t="s">
        <v>5914</v>
      </c>
      <c r="S3424" t="s">
        <v>29</v>
      </c>
    </row>
    <row r="3425" spans="1:19" hidden="1" x14ac:dyDescent="0.2">
      <c r="A3425">
        <v>1951</v>
      </c>
      <c r="B3425" t="s">
        <v>5919</v>
      </c>
      <c r="C3425" t="s">
        <v>20</v>
      </c>
      <c r="D3425">
        <v>0.1</v>
      </c>
      <c r="E3425">
        <v>25</v>
      </c>
      <c r="F3425" t="s">
        <v>615</v>
      </c>
      <c r="H3425" t="s">
        <v>23</v>
      </c>
      <c r="I3425" t="s">
        <v>5917</v>
      </c>
      <c r="K3425"/>
      <c r="L3425" t="s">
        <v>5920</v>
      </c>
      <c r="M3425" t="s">
        <v>26</v>
      </c>
      <c r="N3425">
        <v>2</v>
      </c>
      <c r="P3425" t="s">
        <v>27</v>
      </c>
      <c r="Q3425" t="s">
        <v>5921</v>
      </c>
      <c r="S3425" t="s">
        <v>29</v>
      </c>
    </row>
    <row r="3426" spans="1:19" hidden="1" x14ac:dyDescent="0.2">
      <c r="A3426">
        <v>1951</v>
      </c>
      <c r="B3426" t="s">
        <v>5919</v>
      </c>
      <c r="C3426" t="s">
        <v>73</v>
      </c>
      <c r="D3426">
        <v>4.82</v>
      </c>
      <c r="E3426">
        <v>25</v>
      </c>
      <c r="F3426" t="s">
        <v>615</v>
      </c>
      <c r="H3426" t="s">
        <v>5918</v>
      </c>
      <c r="I3426" t="s">
        <v>5917</v>
      </c>
      <c r="K3426"/>
      <c r="L3426" t="s">
        <v>5920</v>
      </c>
      <c r="M3426" t="s">
        <v>26</v>
      </c>
      <c r="N3426">
        <v>2</v>
      </c>
      <c r="P3426" t="s">
        <v>27</v>
      </c>
      <c r="Q3426" t="s">
        <v>5921</v>
      </c>
      <c r="S3426" t="s">
        <v>29</v>
      </c>
    </row>
    <row r="3427" spans="1:19" hidden="1" x14ac:dyDescent="0.2">
      <c r="A3427">
        <v>1952</v>
      </c>
      <c r="B3427" t="s">
        <v>5922</v>
      </c>
      <c r="C3427" t="s">
        <v>20</v>
      </c>
      <c r="D3427">
        <v>2</v>
      </c>
      <c r="E3427" t="s">
        <v>2141</v>
      </c>
      <c r="F3427" t="s">
        <v>3291</v>
      </c>
      <c r="G3427" t="s">
        <v>75</v>
      </c>
      <c r="H3427" t="s">
        <v>23</v>
      </c>
      <c r="I3427" t="s">
        <v>3292</v>
      </c>
      <c r="K3427"/>
      <c r="L3427" t="s">
        <v>5923</v>
      </c>
      <c r="M3427" t="s">
        <v>26</v>
      </c>
      <c r="N3427">
        <v>2</v>
      </c>
      <c r="P3427" t="s">
        <v>27</v>
      </c>
      <c r="Q3427" t="s">
        <v>5924</v>
      </c>
      <c r="S3427" t="s">
        <v>29</v>
      </c>
    </row>
    <row r="3428" spans="1:19" hidden="1" x14ac:dyDescent="0.2">
      <c r="A3428">
        <v>1952</v>
      </c>
      <c r="B3428" t="s">
        <v>5922</v>
      </c>
      <c r="C3428" t="s">
        <v>73</v>
      </c>
      <c r="D3428">
        <v>6.77</v>
      </c>
      <c r="E3428">
        <v>25</v>
      </c>
      <c r="F3428" t="s">
        <v>1361</v>
      </c>
      <c r="G3428" t="s">
        <v>240</v>
      </c>
      <c r="H3428" t="s">
        <v>46</v>
      </c>
      <c r="I3428" t="s">
        <v>3292</v>
      </c>
      <c r="K3428"/>
      <c r="L3428" t="s">
        <v>5923</v>
      </c>
      <c r="M3428" t="s">
        <v>26</v>
      </c>
      <c r="N3428">
        <v>2</v>
      </c>
      <c r="P3428" t="s">
        <v>27</v>
      </c>
      <c r="Q3428" t="s">
        <v>5924</v>
      </c>
      <c r="S3428" t="s">
        <v>29</v>
      </c>
    </row>
    <row r="3429" spans="1:19" hidden="1" x14ac:dyDescent="0.2">
      <c r="A3429">
        <v>1952</v>
      </c>
      <c r="B3429" t="s">
        <v>5922</v>
      </c>
      <c r="C3429" t="s">
        <v>20</v>
      </c>
      <c r="D3429">
        <v>1.82</v>
      </c>
      <c r="E3429">
        <v>25</v>
      </c>
      <c r="F3429" t="s">
        <v>5925</v>
      </c>
      <c r="G3429" t="s">
        <v>1352</v>
      </c>
      <c r="H3429" t="s">
        <v>46</v>
      </c>
      <c r="I3429" t="s">
        <v>3299</v>
      </c>
      <c r="K3429"/>
      <c r="L3429" t="s">
        <v>5923</v>
      </c>
      <c r="M3429" t="s">
        <v>26</v>
      </c>
      <c r="N3429">
        <v>2</v>
      </c>
      <c r="P3429" t="s">
        <v>27</v>
      </c>
      <c r="Q3429" t="s">
        <v>5924</v>
      </c>
      <c r="S3429" t="s">
        <v>29</v>
      </c>
    </row>
    <row r="3430" spans="1:19" hidden="1" x14ac:dyDescent="0.2">
      <c r="A3430">
        <v>1952</v>
      </c>
      <c r="B3430" t="s">
        <v>5922</v>
      </c>
      <c r="C3430" t="s">
        <v>20</v>
      </c>
      <c r="D3430">
        <v>1.82</v>
      </c>
      <c r="E3430">
        <v>25</v>
      </c>
      <c r="F3430" t="s">
        <v>5925</v>
      </c>
      <c r="I3430" t="s">
        <v>5926</v>
      </c>
      <c r="K3430"/>
      <c r="L3430" t="s">
        <v>5923</v>
      </c>
      <c r="M3430" t="s">
        <v>26</v>
      </c>
      <c r="N3430">
        <v>2</v>
      </c>
      <c r="P3430" t="s">
        <v>27</v>
      </c>
      <c r="Q3430" t="s">
        <v>5924</v>
      </c>
      <c r="S3430" t="s">
        <v>29</v>
      </c>
    </row>
    <row r="3431" spans="1:19" hidden="1" x14ac:dyDescent="0.2">
      <c r="A3431">
        <v>1952</v>
      </c>
      <c r="B3431" t="s">
        <v>5922</v>
      </c>
      <c r="C3431" t="s">
        <v>73</v>
      </c>
      <c r="D3431">
        <v>6.87</v>
      </c>
      <c r="E3431">
        <v>25</v>
      </c>
      <c r="F3431" t="s">
        <v>5925</v>
      </c>
      <c r="I3431" t="s">
        <v>5926</v>
      </c>
      <c r="K3431"/>
      <c r="L3431" t="s">
        <v>5923</v>
      </c>
      <c r="M3431" t="s">
        <v>26</v>
      </c>
      <c r="N3431">
        <v>2</v>
      </c>
      <c r="P3431" t="s">
        <v>27</v>
      </c>
      <c r="Q3431" t="s">
        <v>5924</v>
      </c>
      <c r="S3431" t="s">
        <v>29</v>
      </c>
    </row>
    <row r="3432" spans="1:19" hidden="1" x14ac:dyDescent="0.2">
      <c r="A3432">
        <v>1953</v>
      </c>
      <c r="B3432" t="s">
        <v>5927</v>
      </c>
      <c r="C3432" t="s">
        <v>20</v>
      </c>
      <c r="D3432">
        <v>4</v>
      </c>
      <c r="E3432">
        <v>20</v>
      </c>
      <c r="F3432" t="s">
        <v>5928</v>
      </c>
      <c r="H3432" t="s">
        <v>23</v>
      </c>
      <c r="I3432" t="s">
        <v>5853</v>
      </c>
      <c r="K3432"/>
      <c r="L3432" t="s">
        <v>5929</v>
      </c>
      <c r="M3432" t="s">
        <v>26</v>
      </c>
      <c r="N3432">
        <v>2</v>
      </c>
      <c r="P3432" t="s">
        <v>27</v>
      </c>
      <c r="Q3432" t="s">
        <v>5930</v>
      </c>
      <c r="S3432" t="s">
        <v>29</v>
      </c>
    </row>
    <row r="3433" spans="1:19" hidden="1" x14ac:dyDescent="0.2">
      <c r="A3433">
        <v>1953</v>
      </c>
      <c r="B3433" t="s">
        <v>5927</v>
      </c>
      <c r="C3433" t="s">
        <v>73</v>
      </c>
      <c r="D3433">
        <v>4.8</v>
      </c>
      <c r="E3433">
        <v>20</v>
      </c>
      <c r="F3433" t="s">
        <v>5928</v>
      </c>
      <c r="H3433" t="s">
        <v>23</v>
      </c>
      <c r="I3433" t="s">
        <v>5853</v>
      </c>
      <c r="K3433"/>
      <c r="L3433" t="s">
        <v>5929</v>
      </c>
      <c r="M3433" t="s">
        <v>26</v>
      </c>
      <c r="N3433">
        <v>2</v>
      </c>
      <c r="P3433" t="s">
        <v>27</v>
      </c>
      <c r="Q3433" t="s">
        <v>5930</v>
      </c>
      <c r="S3433" t="s">
        <v>29</v>
      </c>
    </row>
    <row r="3434" spans="1:19" hidden="1" x14ac:dyDescent="0.2">
      <c r="A3434">
        <v>1953</v>
      </c>
      <c r="B3434" t="s">
        <v>5927</v>
      </c>
      <c r="C3434" t="s">
        <v>77</v>
      </c>
      <c r="D3434">
        <v>9.32</v>
      </c>
      <c r="E3434">
        <v>20</v>
      </c>
      <c r="F3434" t="s">
        <v>5928</v>
      </c>
      <c r="H3434" t="s">
        <v>23</v>
      </c>
      <c r="I3434" t="s">
        <v>5853</v>
      </c>
      <c r="K3434"/>
      <c r="L3434" t="s">
        <v>5929</v>
      </c>
      <c r="M3434" t="s">
        <v>26</v>
      </c>
      <c r="N3434">
        <v>2</v>
      </c>
      <c r="P3434" t="s">
        <v>27</v>
      </c>
      <c r="Q3434" t="s">
        <v>5930</v>
      </c>
      <c r="S3434" t="s">
        <v>29</v>
      </c>
    </row>
    <row r="3435" spans="1:19" hidden="1" x14ac:dyDescent="0.2">
      <c r="A3435">
        <v>1954</v>
      </c>
      <c r="B3435" t="s">
        <v>5931</v>
      </c>
      <c r="C3435" t="s">
        <v>20</v>
      </c>
      <c r="D3435">
        <v>2.63</v>
      </c>
      <c r="E3435">
        <v>25</v>
      </c>
      <c r="F3435" t="s">
        <v>5875</v>
      </c>
      <c r="G3435" t="s">
        <v>31</v>
      </c>
      <c r="H3435" t="s">
        <v>23</v>
      </c>
      <c r="I3435" t="s">
        <v>5932</v>
      </c>
      <c r="K3435"/>
      <c r="L3435" t="s">
        <v>5933</v>
      </c>
      <c r="M3435" t="s">
        <v>120</v>
      </c>
      <c r="N3435">
        <v>5</v>
      </c>
      <c r="P3435" t="s">
        <v>27</v>
      </c>
      <c r="Q3435" t="s">
        <v>5934</v>
      </c>
      <c r="S3435" t="s">
        <v>29</v>
      </c>
    </row>
    <row r="3436" spans="1:19" hidden="1" x14ac:dyDescent="0.2">
      <c r="A3436">
        <v>1955</v>
      </c>
      <c r="B3436" t="s">
        <v>5935</v>
      </c>
      <c r="C3436" t="s">
        <v>20</v>
      </c>
      <c r="D3436">
        <v>3.72</v>
      </c>
      <c r="E3436">
        <v>25</v>
      </c>
      <c r="F3436" t="s">
        <v>5896</v>
      </c>
      <c r="G3436" t="s">
        <v>31</v>
      </c>
      <c r="H3436" t="s">
        <v>46</v>
      </c>
      <c r="I3436" t="s">
        <v>5805</v>
      </c>
      <c r="K3436"/>
      <c r="L3436" t="s">
        <v>5936</v>
      </c>
      <c r="M3436" t="s">
        <v>120</v>
      </c>
      <c r="N3436">
        <v>5</v>
      </c>
      <c r="P3436" t="s">
        <v>27</v>
      </c>
      <c r="Q3436" t="s">
        <v>5937</v>
      </c>
      <c r="S3436" t="s">
        <v>29</v>
      </c>
    </row>
    <row r="3437" spans="1:19" hidden="1" x14ac:dyDescent="0.2">
      <c r="A3437">
        <v>1955</v>
      </c>
      <c r="B3437" t="s">
        <v>5935</v>
      </c>
      <c r="C3437" t="s">
        <v>20</v>
      </c>
      <c r="D3437">
        <v>3.68</v>
      </c>
      <c r="E3437">
        <v>25</v>
      </c>
      <c r="F3437" t="s">
        <v>5875</v>
      </c>
      <c r="G3437" t="s">
        <v>31</v>
      </c>
      <c r="H3437" t="s">
        <v>23</v>
      </c>
      <c r="I3437" t="s">
        <v>5932</v>
      </c>
      <c r="K3437"/>
      <c r="L3437" t="s">
        <v>5936</v>
      </c>
      <c r="M3437" t="s">
        <v>120</v>
      </c>
      <c r="N3437">
        <v>5</v>
      </c>
      <c r="P3437" t="s">
        <v>27</v>
      </c>
      <c r="Q3437" t="s">
        <v>5937</v>
      </c>
      <c r="S3437" t="s">
        <v>29</v>
      </c>
    </row>
    <row r="3438" spans="1:19" hidden="1" x14ac:dyDescent="0.2">
      <c r="A3438">
        <v>1956</v>
      </c>
      <c r="B3438" t="s">
        <v>5938</v>
      </c>
      <c r="C3438" t="s">
        <v>20</v>
      </c>
      <c r="D3438">
        <v>3.65</v>
      </c>
      <c r="E3438">
        <v>25</v>
      </c>
      <c r="F3438" t="s">
        <v>5875</v>
      </c>
      <c r="G3438" t="s">
        <v>31</v>
      </c>
      <c r="H3438" t="s">
        <v>23</v>
      </c>
      <c r="I3438" t="s">
        <v>5932</v>
      </c>
      <c r="K3438"/>
      <c r="L3438" t="s">
        <v>5939</v>
      </c>
      <c r="M3438" t="s">
        <v>120</v>
      </c>
      <c r="N3438">
        <v>5</v>
      </c>
      <c r="P3438" t="s">
        <v>27</v>
      </c>
      <c r="Q3438" t="s">
        <v>5940</v>
      </c>
      <c r="S3438" t="s">
        <v>29</v>
      </c>
    </row>
    <row r="3439" spans="1:19" hidden="1" x14ac:dyDescent="0.2">
      <c r="A3439">
        <v>1957</v>
      </c>
      <c r="B3439" t="s">
        <v>5941</v>
      </c>
      <c r="C3439" t="s">
        <v>20</v>
      </c>
      <c r="D3439">
        <v>3.99</v>
      </c>
      <c r="E3439">
        <v>25</v>
      </c>
      <c r="F3439" t="s">
        <v>5875</v>
      </c>
      <c r="G3439" t="s">
        <v>31</v>
      </c>
      <c r="H3439" t="s">
        <v>23</v>
      </c>
      <c r="I3439" t="s">
        <v>5810</v>
      </c>
      <c r="K3439"/>
      <c r="L3439" t="s">
        <v>5942</v>
      </c>
      <c r="M3439" t="s">
        <v>120</v>
      </c>
      <c r="N3439">
        <v>5</v>
      </c>
      <c r="P3439" t="s">
        <v>27</v>
      </c>
      <c r="Q3439" t="s">
        <v>5943</v>
      </c>
      <c r="S3439" t="s">
        <v>29</v>
      </c>
    </row>
    <row r="3440" spans="1:19" hidden="1" x14ac:dyDescent="0.2">
      <c r="A3440">
        <v>1957</v>
      </c>
      <c r="B3440" t="s">
        <v>5941</v>
      </c>
      <c r="C3440" t="s">
        <v>20</v>
      </c>
      <c r="D3440">
        <v>4.0999999999999996</v>
      </c>
      <c r="E3440">
        <v>25</v>
      </c>
      <c r="F3440" t="s">
        <v>5944</v>
      </c>
      <c r="G3440" t="s">
        <v>246</v>
      </c>
      <c r="H3440" t="s">
        <v>23</v>
      </c>
      <c r="I3440" t="s">
        <v>5810</v>
      </c>
      <c r="K3440"/>
      <c r="L3440" t="s">
        <v>5942</v>
      </c>
      <c r="M3440" t="s">
        <v>120</v>
      </c>
      <c r="N3440">
        <v>5</v>
      </c>
      <c r="P3440" t="s">
        <v>27</v>
      </c>
      <c r="Q3440" t="s">
        <v>5943</v>
      </c>
      <c r="S3440" t="s">
        <v>29</v>
      </c>
    </row>
    <row r="3441" spans="1:19" hidden="1" x14ac:dyDescent="0.2">
      <c r="A3441">
        <v>1957</v>
      </c>
      <c r="B3441" t="s">
        <v>5941</v>
      </c>
      <c r="C3441" t="s">
        <v>20</v>
      </c>
      <c r="D3441">
        <v>3.27</v>
      </c>
      <c r="E3441">
        <v>25</v>
      </c>
      <c r="F3441" t="s">
        <v>5875</v>
      </c>
      <c r="G3441" t="s">
        <v>31</v>
      </c>
      <c r="H3441" t="s">
        <v>23</v>
      </c>
      <c r="I3441" t="s">
        <v>5932</v>
      </c>
      <c r="K3441"/>
      <c r="L3441" t="s">
        <v>5942</v>
      </c>
      <c r="M3441" t="s">
        <v>120</v>
      </c>
      <c r="N3441">
        <v>5</v>
      </c>
      <c r="P3441" t="s">
        <v>27</v>
      </c>
      <c r="Q3441" t="s">
        <v>5943</v>
      </c>
      <c r="S3441" t="s">
        <v>29</v>
      </c>
    </row>
    <row r="3442" spans="1:19" hidden="1" x14ac:dyDescent="0.2">
      <c r="A3442">
        <v>1958</v>
      </c>
      <c r="B3442" t="s">
        <v>5945</v>
      </c>
      <c r="C3442" t="s">
        <v>20</v>
      </c>
      <c r="D3442">
        <v>3.85</v>
      </c>
      <c r="E3442">
        <v>25</v>
      </c>
      <c r="F3442" t="s">
        <v>5875</v>
      </c>
      <c r="G3442" t="s">
        <v>31</v>
      </c>
      <c r="H3442" t="s">
        <v>23</v>
      </c>
      <c r="I3442" t="s">
        <v>5932</v>
      </c>
      <c r="K3442"/>
      <c r="L3442" t="s">
        <v>5946</v>
      </c>
      <c r="M3442" t="s">
        <v>120</v>
      </c>
      <c r="N3442">
        <v>5</v>
      </c>
      <c r="P3442" t="s">
        <v>27</v>
      </c>
      <c r="Q3442" t="s">
        <v>5947</v>
      </c>
      <c r="S3442" t="s">
        <v>29</v>
      </c>
    </row>
    <row r="3443" spans="1:19" hidden="1" x14ac:dyDescent="0.2">
      <c r="A3443">
        <v>1959</v>
      </c>
      <c r="B3443" t="s">
        <v>5948</v>
      </c>
      <c r="C3443" t="s">
        <v>20</v>
      </c>
      <c r="D3443">
        <v>3.12</v>
      </c>
      <c r="E3443">
        <v>25</v>
      </c>
      <c r="F3443" t="s">
        <v>5875</v>
      </c>
      <c r="G3443" t="s">
        <v>31</v>
      </c>
      <c r="H3443" t="s">
        <v>23</v>
      </c>
      <c r="I3443" t="s">
        <v>5932</v>
      </c>
      <c r="K3443"/>
      <c r="L3443" t="s">
        <v>5949</v>
      </c>
      <c r="M3443" t="s">
        <v>120</v>
      </c>
      <c r="N3443">
        <v>5</v>
      </c>
      <c r="P3443" t="s">
        <v>27</v>
      </c>
      <c r="Q3443" t="s">
        <v>5950</v>
      </c>
      <c r="S3443" t="s">
        <v>29</v>
      </c>
    </row>
    <row r="3444" spans="1:19" hidden="1" x14ac:dyDescent="0.2">
      <c r="A3444">
        <v>1963</v>
      </c>
      <c r="B3444" t="s">
        <v>5951</v>
      </c>
      <c r="C3444" t="s">
        <v>20</v>
      </c>
      <c r="D3444">
        <v>3.82</v>
      </c>
      <c r="E3444">
        <v>25</v>
      </c>
      <c r="F3444" t="s">
        <v>5896</v>
      </c>
      <c r="G3444" t="s">
        <v>31</v>
      </c>
      <c r="H3444" t="s">
        <v>46</v>
      </c>
      <c r="I3444" t="s">
        <v>5805</v>
      </c>
      <c r="K3444"/>
      <c r="L3444" t="s">
        <v>5952</v>
      </c>
      <c r="M3444" t="s">
        <v>771</v>
      </c>
      <c r="N3444">
        <v>4</v>
      </c>
      <c r="P3444" t="s">
        <v>27</v>
      </c>
      <c r="Q3444" t="s">
        <v>5953</v>
      </c>
      <c r="S3444" t="s">
        <v>29</v>
      </c>
    </row>
    <row r="3445" spans="1:19" hidden="1" x14ac:dyDescent="0.2">
      <c r="A3445">
        <v>1964</v>
      </c>
      <c r="B3445" t="s">
        <v>5954</v>
      </c>
      <c r="C3445" t="s">
        <v>20</v>
      </c>
      <c r="D3445">
        <v>2.95</v>
      </c>
      <c r="E3445">
        <v>25</v>
      </c>
      <c r="F3445" t="s">
        <v>5896</v>
      </c>
      <c r="G3445" t="s">
        <v>31</v>
      </c>
      <c r="H3445" t="s">
        <v>46</v>
      </c>
      <c r="I3445" t="s">
        <v>5805</v>
      </c>
      <c r="K3445"/>
      <c r="L3445" t="s">
        <v>5955</v>
      </c>
      <c r="M3445" t="s">
        <v>771</v>
      </c>
      <c r="N3445">
        <v>4</v>
      </c>
      <c r="P3445" t="s">
        <v>27</v>
      </c>
      <c r="Q3445" t="s">
        <v>5956</v>
      </c>
      <c r="S3445" t="s">
        <v>29</v>
      </c>
    </row>
    <row r="3446" spans="1:19" hidden="1" x14ac:dyDescent="0.2">
      <c r="A3446">
        <v>1965</v>
      </c>
      <c r="B3446" t="s">
        <v>5957</v>
      </c>
      <c r="C3446" t="s">
        <v>20</v>
      </c>
      <c r="D3446">
        <v>3.04</v>
      </c>
      <c r="E3446">
        <v>25</v>
      </c>
      <c r="F3446" t="s">
        <v>5896</v>
      </c>
      <c r="G3446" t="s">
        <v>31</v>
      </c>
      <c r="H3446" t="s">
        <v>46</v>
      </c>
      <c r="I3446" t="s">
        <v>5900</v>
      </c>
      <c r="K3446"/>
      <c r="L3446" t="s">
        <v>5958</v>
      </c>
      <c r="M3446" t="s">
        <v>771</v>
      </c>
      <c r="N3446">
        <v>4</v>
      </c>
      <c r="P3446" t="s">
        <v>27</v>
      </c>
      <c r="Q3446" t="s">
        <v>5959</v>
      </c>
      <c r="S3446" t="s">
        <v>29</v>
      </c>
    </row>
    <row r="3447" spans="1:19" hidden="1" x14ac:dyDescent="0.2">
      <c r="A3447">
        <v>1966</v>
      </c>
      <c r="B3447" t="s">
        <v>5960</v>
      </c>
      <c r="C3447" t="s">
        <v>20</v>
      </c>
      <c r="D3447">
        <v>3.8</v>
      </c>
      <c r="E3447">
        <v>20</v>
      </c>
      <c r="F3447" t="s">
        <v>5961</v>
      </c>
      <c r="H3447" t="s">
        <v>23</v>
      </c>
      <c r="I3447" t="s">
        <v>5853</v>
      </c>
      <c r="K3447"/>
      <c r="L3447" t="s">
        <v>5962</v>
      </c>
      <c r="M3447" t="s">
        <v>26</v>
      </c>
      <c r="N3447">
        <v>2</v>
      </c>
      <c r="P3447" t="s">
        <v>27</v>
      </c>
      <c r="Q3447" t="s">
        <v>5963</v>
      </c>
      <c r="S3447" t="s">
        <v>29</v>
      </c>
    </row>
    <row r="3448" spans="1:19" hidden="1" x14ac:dyDescent="0.2">
      <c r="A3448">
        <v>1966</v>
      </c>
      <c r="B3448" t="s">
        <v>5960</v>
      </c>
      <c r="C3448" t="s">
        <v>73</v>
      </c>
      <c r="D3448">
        <v>8.6999999999999993</v>
      </c>
      <c r="E3448">
        <v>20</v>
      </c>
      <c r="F3448" t="s">
        <v>5961</v>
      </c>
      <c r="H3448" t="s">
        <v>23</v>
      </c>
      <c r="I3448" t="s">
        <v>5853</v>
      </c>
      <c r="K3448"/>
      <c r="L3448" t="s">
        <v>5962</v>
      </c>
      <c r="M3448" t="s">
        <v>26</v>
      </c>
      <c r="N3448">
        <v>2</v>
      </c>
      <c r="P3448" t="s">
        <v>27</v>
      </c>
      <c r="Q3448" t="s">
        <v>5963</v>
      </c>
      <c r="S3448" t="s">
        <v>29</v>
      </c>
    </row>
    <row r="3449" spans="1:19" hidden="1" x14ac:dyDescent="0.2">
      <c r="A3449">
        <v>1967</v>
      </c>
      <c r="B3449" t="s">
        <v>5964</v>
      </c>
      <c r="C3449" t="s">
        <v>20</v>
      </c>
      <c r="D3449">
        <v>4</v>
      </c>
      <c r="E3449">
        <v>20</v>
      </c>
      <c r="F3449" t="s">
        <v>5965</v>
      </c>
      <c r="H3449" t="s">
        <v>23</v>
      </c>
      <c r="I3449" t="s">
        <v>5853</v>
      </c>
      <c r="K3449"/>
      <c r="L3449" t="s">
        <v>5966</v>
      </c>
      <c r="M3449" t="s">
        <v>26</v>
      </c>
      <c r="N3449">
        <v>2</v>
      </c>
      <c r="P3449" t="s">
        <v>27</v>
      </c>
      <c r="Q3449" t="s">
        <v>5967</v>
      </c>
      <c r="S3449" t="s">
        <v>29</v>
      </c>
    </row>
    <row r="3450" spans="1:19" hidden="1" x14ac:dyDescent="0.2">
      <c r="A3450">
        <v>1967</v>
      </c>
      <c r="B3450" t="s">
        <v>5964</v>
      </c>
      <c r="C3450" t="s">
        <v>73</v>
      </c>
      <c r="D3450">
        <v>7.7</v>
      </c>
      <c r="E3450">
        <v>20</v>
      </c>
      <c r="F3450" t="s">
        <v>5965</v>
      </c>
      <c r="H3450" t="s">
        <v>23</v>
      </c>
      <c r="I3450" t="s">
        <v>5853</v>
      </c>
      <c r="K3450"/>
      <c r="L3450" t="s">
        <v>5966</v>
      </c>
      <c r="M3450" t="s">
        <v>26</v>
      </c>
      <c r="N3450">
        <v>2</v>
      </c>
      <c r="P3450" t="s">
        <v>27</v>
      </c>
      <c r="Q3450" t="s">
        <v>5967</v>
      </c>
      <c r="S3450" t="s">
        <v>29</v>
      </c>
    </row>
    <row r="3451" spans="1:19" hidden="1" x14ac:dyDescent="0.2">
      <c r="A3451">
        <v>1968</v>
      </c>
      <c r="B3451" t="s">
        <v>5968</v>
      </c>
      <c r="C3451" t="s">
        <v>48</v>
      </c>
      <c r="D3451">
        <v>11.1</v>
      </c>
      <c r="E3451" t="s">
        <v>363</v>
      </c>
      <c r="F3451" t="s">
        <v>5904</v>
      </c>
      <c r="G3451" t="s">
        <v>31</v>
      </c>
      <c r="H3451" t="s">
        <v>23</v>
      </c>
      <c r="I3451" t="s">
        <v>5905</v>
      </c>
      <c r="K3451"/>
      <c r="L3451" t="s">
        <v>5969</v>
      </c>
      <c r="M3451" t="s">
        <v>26</v>
      </c>
      <c r="N3451">
        <v>2</v>
      </c>
      <c r="P3451" t="s">
        <v>27</v>
      </c>
      <c r="Q3451" t="s">
        <v>5970</v>
      </c>
      <c r="S3451" t="s">
        <v>50</v>
      </c>
    </row>
    <row r="3452" spans="1:19" hidden="1" x14ac:dyDescent="0.2">
      <c r="A3452">
        <v>1968</v>
      </c>
      <c r="B3452" t="s">
        <v>5968</v>
      </c>
      <c r="C3452" t="s">
        <v>73</v>
      </c>
      <c r="D3452">
        <v>6.8</v>
      </c>
      <c r="E3452" t="s">
        <v>363</v>
      </c>
      <c r="F3452" t="s">
        <v>5904</v>
      </c>
      <c r="G3452" t="s">
        <v>31</v>
      </c>
      <c r="H3452" t="s">
        <v>23</v>
      </c>
      <c r="I3452" t="s">
        <v>5905</v>
      </c>
      <c r="K3452"/>
      <c r="L3452" t="s">
        <v>5969</v>
      </c>
      <c r="M3452" t="s">
        <v>26</v>
      </c>
      <c r="N3452">
        <v>2</v>
      </c>
      <c r="P3452" t="s">
        <v>27</v>
      </c>
      <c r="Q3452" t="s">
        <v>5970</v>
      </c>
      <c r="S3452" t="s">
        <v>29</v>
      </c>
    </row>
    <row r="3453" spans="1:19" hidden="1" x14ac:dyDescent="0.2">
      <c r="A3453">
        <v>1969</v>
      </c>
      <c r="B3453" t="s">
        <v>5971</v>
      </c>
      <c r="C3453" t="s">
        <v>20</v>
      </c>
      <c r="D3453">
        <v>3.93</v>
      </c>
      <c r="E3453">
        <v>25</v>
      </c>
      <c r="F3453" t="s">
        <v>5896</v>
      </c>
      <c r="G3453" t="s">
        <v>31</v>
      </c>
      <c r="H3453" t="s">
        <v>46</v>
      </c>
      <c r="I3453" t="s">
        <v>5805</v>
      </c>
      <c r="K3453"/>
      <c r="L3453" t="s">
        <v>5972</v>
      </c>
      <c r="M3453" t="s">
        <v>771</v>
      </c>
      <c r="N3453">
        <v>4</v>
      </c>
      <c r="P3453" t="s">
        <v>27</v>
      </c>
      <c r="Q3453" t="s">
        <v>5973</v>
      </c>
      <c r="S3453" t="s">
        <v>29</v>
      </c>
    </row>
    <row r="3454" spans="1:19" hidden="1" x14ac:dyDescent="0.2">
      <c r="A3454">
        <v>1970</v>
      </c>
      <c r="B3454" t="s">
        <v>5974</v>
      </c>
      <c r="C3454" t="s">
        <v>20</v>
      </c>
      <c r="D3454">
        <v>4.32</v>
      </c>
      <c r="E3454">
        <v>25</v>
      </c>
      <c r="F3454" t="s">
        <v>5896</v>
      </c>
      <c r="G3454" t="s">
        <v>31</v>
      </c>
      <c r="H3454" t="s">
        <v>46</v>
      </c>
      <c r="I3454" t="s">
        <v>5900</v>
      </c>
      <c r="K3454"/>
      <c r="L3454" t="s">
        <v>5975</v>
      </c>
      <c r="M3454" t="s">
        <v>771</v>
      </c>
      <c r="N3454">
        <v>4</v>
      </c>
      <c r="P3454" t="s">
        <v>27</v>
      </c>
      <c r="Q3454" t="s">
        <v>5976</v>
      </c>
      <c r="S3454" t="s">
        <v>29</v>
      </c>
    </row>
    <row r="3455" spans="1:19" hidden="1" x14ac:dyDescent="0.2">
      <c r="A3455">
        <v>1971</v>
      </c>
      <c r="B3455" t="s">
        <v>5977</v>
      </c>
      <c r="C3455" t="s">
        <v>20</v>
      </c>
      <c r="D3455">
        <v>3.96</v>
      </c>
      <c r="E3455">
        <v>25</v>
      </c>
      <c r="F3455" t="s">
        <v>5896</v>
      </c>
      <c r="G3455" t="s">
        <v>31</v>
      </c>
      <c r="H3455" t="s">
        <v>46</v>
      </c>
      <c r="I3455" t="s">
        <v>5805</v>
      </c>
      <c r="K3455"/>
      <c r="L3455" t="s">
        <v>5978</v>
      </c>
      <c r="M3455" t="s">
        <v>771</v>
      </c>
      <c r="N3455">
        <v>4</v>
      </c>
      <c r="P3455" t="s">
        <v>27</v>
      </c>
      <c r="Q3455" t="s">
        <v>5979</v>
      </c>
      <c r="S3455" t="s">
        <v>29</v>
      </c>
    </row>
    <row r="3456" spans="1:19" hidden="1" x14ac:dyDescent="0.2">
      <c r="A3456">
        <v>1972</v>
      </c>
      <c r="B3456" t="s">
        <v>5980</v>
      </c>
      <c r="C3456" t="s">
        <v>20</v>
      </c>
      <c r="D3456">
        <v>4</v>
      </c>
      <c r="E3456">
        <v>25</v>
      </c>
      <c r="F3456" t="s">
        <v>5981</v>
      </c>
      <c r="H3456" t="s">
        <v>23</v>
      </c>
      <c r="I3456" t="s">
        <v>5900</v>
      </c>
      <c r="K3456"/>
      <c r="L3456" t="s">
        <v>5982</v>
      </c>
      <c r="M3456" t="s">
        <v>771</v>
      </c>
      <c r="N3456">
        <v>4</v>
      </c>
      <c r="P3456" t="s">
        <v>27</v>
      </c>
      <c r="Q3456" t="s">
        <v>5983</v>
      </c>
      <c r="S3456" t="s">
        <v>29</v>
      </c>
    </row>
    <row r="3457" spans="1:19" hidden="1" x14ac:dyDescent="0.2">
      <c r="A3457">
        <v>1973</v>
      </c>
      <c r="B3457" t="s">
        <v>5984</v>
      </c>
      <c r="C3457" t="s">
        <v>20</v>
      </c>
      <c r="D3457">
        <v>9.4</v>
      </c>
      <c r="E3457">
        <v>20</v>
      </c>
      <c r="F3457" t="s">
        <v>2199</v>
      </c>
      <c r="G3457" t="s">
        <v>55</v>
      </c>
      <c r="H3457" t="s">
        <v>46</v>
      </c>
      <c r="I3457" t="s">
        <v>2385</v>
      </c>
      <c r="K3457"/>
      <c r="L3457" t="s">
        <v>5985</v>
      </c>
      <c r="M3457" t="s">
        <v>26</v>
      </c>
      <c r="N3457">
        <v>2</v>
      </c>
      <c r="P3457" t="s">
        <v>27</v>
      </c>
      <c r="Q3457" t="s">
        <v>5986</v>
      </c>
      <c r="S3457" t="s">
        <v>29</v>
      </c>
    </row>
    <row r="3458" spans="1:19" hidden="1" x14ac:dyDescent="0.2">
      <c r="A3458">
        <v>1974</v>
      </c>
      <c r="B3458" t="s">
        <v>5987</v>
      </c>
      <c r="C3458" t="s">
        <v>20</v>
      </c>
      <c r="D3458">
        <v>6.96</v>
      </c>
      <c r="E3458">
        <v>20</v>
      </c>
      <c r="F3458" t="s">
        <v>615</v>
      </c>
      <c r="H3458" t="s">
        <v>23</v>
      </c>
      <c r="I3458" t="s">
        <v>5853</v>
      </c>
      <c r="K3458"/>
      <c r="L3458" t="s">
        <v>5988</v>
      </c>
      <c r="M3458" t="s">
        <v>26</v>
      </c>
      <c r="N3458">
        <v>2</v>
      </c>
      <c r="P3458" t="s">
        <v>27</v>
      </c>
      <c r="Q3458" t="s">
        <v>5989</v>
      </c>
      <c r="S3458" t="s">
        <v>29</v>
      </c>
    </row>
    <row r="3459" spans="1:19" hidden="1" x14ac:dyDescent="0.2">
      <c r="A3459">
        <v>1974</v>
      </c>
      <c r="B3459" t="s">
        <v>5987</v>
      </c>
      <c r="C3459" t="s">
        <v>73</v>
      </c>
      <c r="D3459">
        <v>10.83</v>
      </c>
      <c r="E3459">
        <v>20</v>
      </c>
      <c r="F3459" t="s">
        <v>615</v>
      </c>
      <c r="H3459" t="s">
        <v>23</v>
      </c>
      <c r="I3459" t="s">
        <v>5853</v>
      </c>
      <c r="K3459"/>
      <c r="L3459" t="s">
        <v>5988</v>
      </c>
      <c r="M3459" t="s">
        <v>26</v>
      </c>
      <c r="N3459">
        <v>2</v>
      </c>
      <c r="P3459" t="s">
        <v>27</v>
      </c>
      <c r="Q3459" t="s">
        <v>5989</v>
      </c>
      <c r="S3459" t="s">
        <v>29</v>
      </c>
    </row>
    <row r="3460" spans="1:19" hidden="1" x14ac:dyDescent="0.2">
      <c r="A3460">
        <v>1975</v>
      </c>
      <c r="B3460" t="s">
        <v>5990</v>
      </c>
      <c r="C3460" t="s">
        <v>20</v>
      </c>
      <c r="D3460">
        <v>2.81</v>
      </c>
      <c r="E3460">
        <v>25</v>
      </c>
      <c r="F3460" t="s">
        <v>5896</v>
      </c>
      <c r="G3460" t="s">
        <v>31</v>
      </c>
      <c r="H3460" t="s">
        <v>46</v>
      </c>
      <c r="I3460" t="s">
        <v>5805</v>
      </c>
      <c r="K3460"/>
      <c r="L3460" t="s">
        <v>5991</v>
      </c>
      <c r="M3460" t="s">
        <v>771</v>
      </c>
      <c r="N3460">
        <v>4</v>
      </c>
      <c r="P3460" t="s">
        <v>27</v>
      </c>
      <c r="Q3460" t="s">
        <v>5992</v>
      </c>
      <c r="S3460" t="s">
        <v>29</v>
      </c>
    </row>
    <row r="3461" spans="1:19" hidden="1" x14ac:dyDescent="0.2">
      <c r="A3461">
        <v>1976</v>
      </c>
      <c r="B3461" t="s">
        <v>5993</v>
      </c>
      <c r="C3461" t="s">
        <v>20</v>
      </c>
      <c r="D3461">
        <v>2.8</v>
      </c>
      <c r="E3461">
        <v>25</v>
      </c>
      <c r="F3461" t="s">
        <v>5896</v>
      </c>
      <c r="G3461" t="s">
        <v>31</v>
      </c>
      <c r="H3461" t="s">
        <v>46</v>
      </c>
      <c r="I3461" t="s">
        <v>5900</v>
      </c>
      <c r="K3461"/>
      <c r="L3461" t="s">
        <v>5994</v>
      </c>
      <c r="M3461" t="s">
        <v>120</v>
      </c>
      <c r="N3461">
        <v>5</v>
      </c>
      <c r="P3461" t="s">
        <v>27</v>
      </c>
      <c r="Q3461" t="s">
        <v>5995</v>
      </c>
      <c r="S3461" t="s">
        <v>29</v>
      </c>
    </row>
    <row r="3462" spans="1:19" hidden="1" x14ac:dyDescent="0.2">
      <c r="A3462">
        <v>1977</v>
      </c>
      <c r="B3462" t="s">
        <v>5996</v>
      </c>
      <c r="C3462" t="s">
        <v>20</v>
      </c>
      <c r="D3462">
        <v>1.89</v>
      </c>
      <c r="G3462" t="s">
        <v>1440</v>
      </c>
      <c r="I3462" t="s">
        <v>5997</v>
      </c>
      <c r="K3462"/>
      <c r="L3462" t="s">
        <v>5998</v>
      </c>
      <c r="M3462" t="s">
        <v>26</v>
      </c>
      <c r="N3462">
        <v>2</v>
      </c>
      <c r="P3462" t="s">
        <v>27</v>
      </c>
      <c r="Q3462" t="s">
        <v>5999</v>
      </c>
      <c r="S3462" t="s">
        <v>29</v>
      </c>
    </row>
    <row r="3463" spans="1:19" hidden="1" x14ac:dyDescent="0.2">
      <c r="A3463">
        <v>1977</v>
      </c>
      <c r="B3463" t="s">
        <v>5996</v>
      </c>
      <c r="C3463" t="s">
        <v>73</v>
      </c>
      <c r="D3463">
        <v>7.62</v>
      </c>
      <c r="G3463" t="s">
        <v>1440</v>
      </c>
      <c r="I3463" t="s">
        <v>5997</v>
      </c>
      <c r="K3463"/>
      <c r="L3463" t="s">
        <v>5998</v>
      </c>
      <c r="M3463" t="s">
        <v>26</v>
      </c>
      <c r="N3463">
        <v>2</v>
      </c>
      <c r="P3463" t="s">
        <v>27</v>
      </c>
      <c r="Q3463" t="s">
        <v>5999</v>
      </c>
      <c r="S3463" t="s">
        <v>29</v>
      </c>
    </row>
    <row r="3464" spans="1:19" hidden="1" x14ac:dyDescent="0.2">
      <c r="A3464">
        <v>1981</v>
      </c>
      <c r="B3464" t="s">
        <v>6000</v>
      </c>
      <c r="C3464" t="s">
        <v>20</v>
      </c>
      <c r="D3464">
        <v>10.199999999999999</v>
      </c>
      <c r="E3464">
        <v>30</v>
      </c>
      <c r="F3464" t="s">
        <v>6001</v>
      </c>
      <c r="G3464" t="s">
        <v>31</v>
      </c>
      <c r="H3464" t="s">
        <v>23</v>
      </c>
      <c r="I3464" t="s">
        <v>5845</v>
      </c>
      <c r="K3464"/>
      <c r="L3464" t="s">
        <v>6002</v>
      </c>
      <c r="M3464" t="s">
        <v>26</v>
      </c>
      <c r="N3464">
        <v>2</v>
      </c>
      <c r="P3464" t="s">
        <v>27</v>
      </c>
      <c r="Q3464" t="s">
        <v>6003</v>
      </c>
      <c r="S3464" t="s">
        <v>29</v>
      </c>
    </row>
    <row r="3465" spans="1:19" hidden="1" x14ac:dyDescent="0.2">
      <c r="A3465">
        <v>1981</v>
      </c>
      <c r="B3465" t="s">
        <v>6000</v>
      </c>
      <c r="C3465" t="s">
        <v>73</v>
      </c>
      <c r="D3465">
        <v>8.73</v>
      </c>
      <c r="E3465">
        <v>30</v>
      </c>
      <c r="F3465" t="s">
        <v>5844</v>
      </c>
      <c r="G3465" t="s">
        <v>31</v>
      </c>
      <c r="H3465" t="s">
        <v>46</v>
      </c>
      <c r="I3465" t="s">
        <v>5845</v>
      </c>
      <c r="K3465"/>
      <c r="L3465" t="s">
        <v>6002</v>
      </c>
      <c r="M3465" t="s">
        <v>26</v>
      </c>
      <c r="N3465">
        <v>2</v>
      </c>
      <c r="P3465" t="s">
        <v>27</v>
      </c>
      <c r="Q3465" t="s">
        <v>6003</v>
      </c>
      <c r="S3465" t="s">
        <v>29</v>
      </c>
    </row>
    <row r="3466" spans="1:19" hidden="1" x14ac:dyDescent="0.2">
      <c r="A3466">
        <v>1981</v>
      </c>
      <c r="B3466" t="s">
        <v>6000</v>
      </c>
      <c r="C3466" t="s">
        <v>73</v>
      </c>
      <c r="D3466">
        <v>-7.83</v>
      </c>
      <c r="E3466">
        <v>30</v>
      </c>
      <c r="F3466" t="s">
        <v>3110</v>
      </c>
      <c r="G3466" t="s">
        <v>75</v>
      </c>
      <c r="H3466" t="s">
        <v>23</v>
      </c>
      <c r="I3466" t="s">
        <v>6004</v>
      </c>
      <c r="K3466"/>
      <c r="L3466" t="s">
        <v>6002</v>
      </c>
      <c r="M3466" t="s">
        <v>26</v>
      </c>
      <c r="N3466">
        <v>2</v>
      </c>
      <c r="P3466" t="s">
        <v>27</v>
      </c>
      <c r="Q3466" t="s">
        <v>6003</v>
      </c>
      <c r="S3466" t="s">
        <v>29</v>
      </c>
    </row>
    <row r="3467" spans="1:19" hidden="1" x14ac:dyDescent="0.2">
      <c r="A3467">
        <v>1982</v>
      </c>
      <c r="B3467" t="s">
        <v>6005</v>
      </c>
      <c r="C3467" t="s">
        <v>20</v>
      </c>
      <c r="D3467">
        <v>10.199999999999999</v>
      </c>
      <c r="E3467">
        <v>30</v>
      </c>
      <c r="F3467" t="s">
        <v>334</v>
      </c>
      <c r="G3467" t="s">
        <v>55</v>
      </c>
      <c r="H3467" t="s">
        <v>23</v>
      </c>
      <c r="I3467" t="s">
        <v>6004</v>
      </c>
      <c r="K3467"/>
      <c r="L3467" t="s">
        <v>6006</v>
      </c>
      <c r="M3467" t="s">
        <v>26</v>
      </c>
      <c r="N3467">
        <v>2</v>
      </c>
      <c r="P3467" t="s">
        <v>27</v>
      </c>
      <c r="Q3467" t="s">
        <v>6007</v>
      </c>
      <c r="S3467" t="s">
        <v>29</v>
      </c>
    </row>
    <row r="3468" spans="1:19" hidden="1" x14ac:dyDescent="0.2">
      <c r="A3468">
        <v>1982</v>
      </c>
      <c r="B3468" t="s">
        <v>6005</v>
      </c>
      <c r="C3468" t="s">
        <v>73</v>
      </c>
      <c r="D3468">
        <v>3.48</v>
      </c>
      <c r="E3468">
        <v>30</v>
      </c>
      <c r="F3468" t="s">
        <v>334</v>
      </c>
      <c r="G3468" t="s">
        <v>55</v>
      </c>
      <c r="H3468" t="s">
        <v>46</v>
      </c>
      <c r="I3468" t="s">
        <v>6004</v>
      </c>
      <c r="K3468"/>
      <c r="L3468" t="s">
        <v>6006</v>
      </c>
      <c r="M3468" t="s">
        <v>26</v>
      </c>
      <c r="N3468">
        <v>2</v>
      </c>
      <c r="P3468" t="s">
        <v>27</v>
      </c>
      <c r="Q3468" t="s">
        <v>6007</v>
      </c>
      <c r="S3468" t="s">
        <v>29</v>
      </c>
    </row>
    <row r="3469" spans="1:19" hidden="1" x14ac:dyDescent="0.2">
      <c r="A3469">
        <v>1982</v>
      </c>
      <c r="B3469" t="s">
        <v>6005</v>
      </c>
      <c r="C3469" t="s">
        <v>73</v>
      </c>
      <c r="D3469">
        <v>3.49</v>
      </c>
      <c r="E3469">
        <v>30</v>
      </c>
      <c r="F3469" t="s">
        <v>192</v>
      </c>
      <c r="G3469" t="s">
        <v>31</v>
      </c>
      <c r="H3469" t="s">
        <v>46</v>
      </c>
      <c r="I3469" t="s">
        <v>6004</v>
      </c>
      <c r="K3469"/>
      <c r="L3469" t="s">
        <v>6006</v>
      </c>
      <c r="M3469" t="s">
        <v>26</v>
      </c>
      <c r="N3469">
        <v>2</v>
      </c>
      <c r="P3469" t="s">
        <v>27</v>
      </c>
      <c r="Q3469" t="s">
        <v>6007</v>
      </c>
      <c r="S3469" t="s">
        <v>29</v>
      </c>
    </row>
    <row r="3470" spans="1:19" hidden="1" x14ac:dyDescent="0.2">
      <c r="A3470">
        <v>1982</v>
      </c>
      <c r="B3470" t="s">
        <v>6005</v>
      </c>
      <c r="C3470" t="s">
        <v>77</v>
      </c>
      <c r="D3470">
        <v>-1.33</v>
      </c>
      <c r="E3470">
        <v>30</v>
      </c>
      <c r="F3470" t="s">
        <v>3110</v>
      </c>
      <c r="G3470" t="s">
        <v>75</v>
      </c>
      <c r="H3470" t="s">
        <v>23</v>
      </c>
      <c r="I3470" t="s">
        <v>6004</v>
      </c>
      <c r="K3470"/>
      <c r="L3470" t="s">
        <v>6006</v>
      </c>
      <c r="M3470" t="s">
        <v>26</v>
      </c>
      <c r="N3470">
        <v>2</v>
      </c>
      <c r="P3470" t="s">
        <v>27</v>
      </c>
      <c r="Q3470" t="s">
        <v>6007</v>
      </c>
      <c r="S3470" t="s">
        <v>29</v>
      </c>
    </row>
    <row r="3471" spans="1:19" hidden="1" x14ac:dyDescent="0.2">
      <c r="A3471">
        <v>1982</v>
      </c>
      <c r="B3471" t="s">
        <v>6005</v>
      </c>
      <c r="C3471" t="s">
        <v>20</v>
      </c>
      <c r="D3471">
        <v>10.130000000000001</v>
      </c>
      <c r="E3471">
        <v>20</v>
      </c>
      <c r="F3471" t="s">
        <v>6008</v>
      </c>
      <c r="G3471" t="s">
        <v>240</v>
      </c>
      <c r="H3471" t="s">
        <v>46</v>
      </c>
      <c r="I3471" t="s">
        <v>6009</v>
      </c>
      <c r="K3471"/>
      <c r="L3471" t="s">
        <v>6006</v>
      </c>
      <c r="M3471" t="s">
        <v>26</v>
      </c>
      <c r="N3471">
        <v>2</v>
      </c>
      <c r="P3471" t="s">
        <v>27</v>
      </c>
      <c r="Q3471" t="s">
        <v>6007</v>
      </c>
      <c r="S3471" t="s">
        <v>29</v>
      </c>
    </row>
    <row r="3472" spans="1:19" hidden="1" x14ac:dyDescent="0.2">
      <c r="A3472">
        <v>1982</v>
      </c>
      <c r="B3472" t="s">
        <v>6005</v>
      </c>
      <c r="C3472" t="s">
        <v>73</v>
      </c>
      <c r="D3472">
        <v>3.39</v>
      </c>
      <c r="E3472">
        <v>20</v>
      </c>
      <c r="F3472" t="s">
        <v>6008</v>
      </c>
      <c r="G3472" t="s">
        <v>240</v>
      </c>
      <c r="H3472" t="s">
        <v>46</v>
      </c>
      <c r="I3472" t="s">
        <v>6009</v>
      </c>
      <c r="K3472"/>
      <c r="L3472" t="s">
        <v>6006</v>
      </c>
      <c r="M3472" t="s">
        <v>26</v>
      </c>
      <c r="N3472">
        <v>2</v>
      </c>
      <c r="P3472" t="s">
        <v>27</v>
      </c>
      <c r="Q3472" t="s">
        <v>6007</v>
      </c>
      <c r="S3472" t="s">
        <v>29</v>
      </c>
    </row>
    <row r="3473" spans="1:19" hidden="1" x14ac:dyDescent="0.2">
      <c r="A3473">
        <v>1983</v>
      </c>
      <c r="B3473" t="s">
        <v>6010</v>
      </c>
      <c r="C3473" t="s">
        <v>20</v>
      </c>
      <c r="D3473">
        <v>2.9</v>
      </c>
      <c r="E3473" t="s">
        <v>363</v>
      </c>
      <c r="G3473" t="s">
        <v>31</v>
      </c>
      <c r="H3473" t="s">
        <v>23</v>
      </c>
      <c r="I3473" t="s">
        <v>6011</v>
      </c>
      <c r="K3473"/>
      <c r="L3473" t="s">
        <v>6012</v>
      </c>
      <c r="M3473" t="s">
        <v>26</v>
      </c>
      <c r="N3473">
        <v>2</v>
      </c>
      <c r="P3473" t="s">
        <v>27</v>
      </c>
      <c r="Q3473" t="s">
        <v>6013</v>
      </c>
      <c r="S3473" t="s">
        <v>29</v>
      </c>
    </row>
    <row r="3474" spans="1:19" hidden="1" x14ac:dyDescent="0.2">
      <c r="A3474">
        <v>1983</v>
      </c>
      <c r="B3474" t="s">
        <v>6010</v>
      </c>
      <c r="C3474" t="s">
        <v>73</v>
      </c>
      <c r="D3474">
        <v>7.2</v>
      </c>
      <c r="E3474" t="s">
        <v>363</v>
      </c>
      <c r="G3474" t="s">
        <v>31</v>
      </c>
      <c r="H3474" t="s">
        <v>23</v>
      </c>
      <c r="I3474" t="s">
        <v>6011</v>
      </c>
      <c r="K3474"/>
      <c r="L3474" t="s">
        <v>6012</v>
      </c>
      <c r="M3474" t="s">
        <v>26</v>
      </c>
      <c r="N3474">
        <v>2</v>
      </c>
      <c r="P3474" t="s">
        <v>27</v>
      </c>
      <c r="Q3474" t="s">
        <v>6013</v>
      </c>
      <c r="S3474" t="s">
        <v>29</v>
      </c>
    </row>
    <row r="3475" spans="1:19" hidden="1" x14ac:dyDescent="0.2">
      <c r="A3475">
        <v>1983</v>
      </c>
      <c r="B3475" t="s">
        <v>6010</v>
      </c>
      <c r="C3475" t="s">
        <v>77</v>
      </c>
      <c r="D3475">
        <v>11.3</v>
      </c>
      <c r="E3475" t="s">
        <v>363</v>
      </c>
      <c r="G3475" t="s">
        <v>31</v>
      </c>
      <c r="H3475" t="s">
        <v>23</v>
      </c>
      <c r="I3475" t="s">
        <v>6011</v>
      </c>
      <c r="K3475"/>
      <c r="L3475" t="s">
        <v>6012</v>
      </c>
      <c r="M3475" t="s">
        <v>26</v>
      </c>
      <c r="N3475">
        <v>2</v>
      </c>
      <c r="P3475" t="s">
        <v>27</v>
      </c>
      <c r="Q3475" t="s">
        <v>6013</v>
      </c>
      <c r="S3475" t="s">
        <v>29</v>
      </c>
    </row>
    <row r="3476" spans="1:19" hidden="1" x14ac:dyDescent="0.2">
      <c r="A3476">
        <v>1986</v>
      </c>
      <c r="B3476" t="s">
        <v>6014</v>
      </c>
      <c r="C3476" t="s">
        <v>20</v>
      </c>
      <c r="D3476">
        <v>12.4</v>
      </c>
      <c r="E3476">
        <v>21</v>
      </c>
      <c r="F3476" t="s">
        <v>3381</v>
      </c>
      <c r="G3476" t="s">
        <v>55</v>
      </c>
      <c r="H3476" t="s">
        <v>23</v>
      </c>
      <c r="I3476" t="s">
        <v>3382</v>
      </c>
      <c r="K3476"/>
      <c r="L3476" t="s">
        <v>6015</v>
      </c>
      <c r="M3476" t="s">
        <v>26</v>
      </c>
      <c r="N3476">
        <v>2</v>
      </c>
      <c r="P3476" t="s">
        <v>27</v>
      </c>
      <c r="Q3476" t="s">
        <v>6016</v>
      </c>
      <c r="S3476" t="s">
        <v>29</v>
      </c>
    </row>
    <row r="3477" spans="1:19" hidden="1" x14ac:dyDescent="0.2">
      <c r="A3477">
        <v>1987</v>
      </c>
      <c r="B3477" t="s">
        <v>6017</v>
      </c>
      <c r="C3477" t="s">
        <v>20</v>
      </c>
      <c r="D3477">
        <v>-0.71</v>
      </c>
      <c r="E3477">
        <v>20</v>
      </c>
      <c r="F3477" t="s">
        <v>4681</v>
      </c>
      <c r="G3477" t="s">
        <v>75</v>
      </c>
      <c r="H3477" t="s">
        <v>23</v>
      </c>
      <c r="I3477" t="s">
        <v>3404</v>
      </c>
      <c r="K3477"/>
      <c r="L3477" t="s">
        <v>6018</v>
      </c>
      <c r="M3477" t="s">
        <v>26</v>
      </c>
      <c r="N3477">
        <v>2</v>
      </c>
      <c r="P3477" t="s">
        <v>27</v>
      </c>
      <c r="Q3477" t="s">
        <v>6019</v>
      </c>
      <c r="S3477" t="s">
        <v>29</v>
      </c>
    </row>
    <row r="3478" spans="1:19" hidden="1" x14ac:dyDescent="0.2">
      <c r="A3478">
        <v>1988</v>
      </c>
      <c r="B3478" t="s">
        <v>6020</v>
      </c>
      <c r="C3478" t="s">
        <v>20</v>
      </c>
      <c r="D3478">
        <v>2.36</v>
      </c>
      <c r="E3478">
        <v>30</v>
      </c>
      <c r="F3478" t="s">
        <v>192</v>
      </c>
      <c r="G3478" t="s">
        <v>31</v>
      </c>
      <c r="H3478" t="s">
        <v>46</v>
      </c>
      <c r="I3478" t="s">
        <v>6021</v>
      </c>
      <c r="K3478"/>
      <c r="L3478" t="s">
        <v>6022</v>
      </c>
      <c r="M3478" t="s">
        <v>26</v>
      </c>
      <c r="N3478">
        <v>2</v>
      </c>
      <c r="P3478" t="s">
        <v>27</v>
      </c>
      <c r="Q3478" t="s">
        <v>6023</v>
      </c>
      <c r="S3478" t="s">
        <v>29</v>
      </c>
    </row>
    <row r="3479" spans="1:19" hidden="1" x14ac:dyDescent="0.2">
      <c r="A3479">
        <v>1989</v>
      </c>
      <c r="B3479" t="s">
        <v>6024</v>
      </c>
      <c r="C3479" t="s">
        <v>20</v>
      </c>
      <c r="D3479">
        <v>6.09</v>
      </c>
      <c r="E3479">
        <v>20</v>
      </c>
      <c r="F3479" t="s">
        <v>79</v>
      </c>
      <c r="G3479" t="s">
        <v>55</v>
      </c>
      <c r="H3479" t="s">
        <v>46</v>
      </c>
      <c r="I3479" t="s">
        <v>5176</v>
      </c>
      <c r="K3479"/>
      <c r="L3479" t="s">
        <v>6025</v>
      </c>
      <c r="M3479" t="s">
        <v>26</v>
      </c>
      <c r="N3479">
        <v>2</v>
      </c>
      <c r="P3479" t="s">
        <v>27</v>
      </c>
      <c r="Q3479" t="s">
        <v>6026</v>
      </c>
      <c r="S3479" t="s">
        <v>29</v>
      </c>
    </row>
    <row r="3480" spans="1:19" hidden="1" x14ac:dyDescent="0.2">
      <c r="A3480">
        <v>1990</v>
      </c>
      <c r="B3480" t="s">
        <v>6027</v>
      </c>
      <c r="C3480" t="s">
        <v>20</v>
      </c>
      <c r="D3480">
        <v>5.53</v>
      </c>
      <c r="E3480">
        <v>20</v>
      </c>
      <c r="F3480" t="s">
        <v>79</v>
      </c>
      <c r="G3480" t="s">
        <v>55</v>
      </c>
      <c r="H3480" t="s">
        <v>46</v>
      </c>
      <c r="I3480" t="s">
        <v>5176</v>
      </c>
      <c r="K3480"/>
      <c r="L3480" t="s">
        <v>6028</v>
      </c>
      <c r="M3480" t="s">
        <v>26</v>
      </c>
      <c r="N3480">
        <v>2</v>
      </c>
      <c r="P3480" t="s">
        <v>27</v>
      </c>
      <c r="Q3480" t="s">
        <v>6029</v>
      </c>
      <c r="S3480" t="s">
        <v>29</v>
      </c>
    </row>
    <row r="3481" spans="1:19" hidden="1" x14ac:dyDescent="0.2">
      <c r="A3481">
        <v>1993</v>
      </c>
      <c r="B3481" t="s">
        <v>6030</v>
      </c>
      <c r="C3481" t="s">
        <v>20</v>
      </c>
      <c r="D3481">
        <v>0.76</v>
      </c>
      <c r="E3481">
        <v>20</v>
      </c>
      <c r="F3481" t="s">
        <v>3115</v>
      </c>
      <c r="G3481" t="s">
        <v>75</v>
      </c>
      <c r="H3481" t="s">
        <v>46</v>
      </c>
      <c r="I3481" t="s">
        <v>3404</v>
      </c>
      <c r="K3481"/>
      <c r="L3481" t="s">
        <v>6031</v>
      </c>
      <c r="M3481" t="s">
        <v>26</v>
      </c>
      <c r="N3481">
        <v>2</v>
      </c>
      <c r="P3481" t="s">
        <v>27</v>
      </c>
      <c r="Q3481" t="s">
        <v>6032</v>
      </c>
      <c r="S3481" t="s">
        <v>29</v>
      </c>
    </row>
    <row r="3482" spans="1:19" hidden="1" x14ac:dyDescent="0.2">
      <c r="A3482">
        <v>1993</v>
      </c>
      <c r="B3482" t="s">
        <v>6030</v>
      </c>
      <c r="C3482" t="s">
        <v>73</v>
      </c>
      <c r="D3482">
        <v>5.9</v>
      </c>
      <c r="E3482">
        <v>20</v>
      </c>
      <c r="F3482" t="s">
        <v>6033</v>
      </c>
      <c r="G3482" t="s">
        <v>31</v>
      </c>
      <c r="H3482" t="s">
        <v>46</v>
      </c>
      <c r="I3482" t="s">
        <v>3404</v>
      </c>
      <c r="K3482"/>
      <c r="L3482" t="s">
        <v>6031</v>
      </c>
      <c r="M3482" t="s">
        <v>26</v>
      </c>
      <c r="N3482">
        <v>2</v>
      </c>
      <c r="P3482" t="s">
        <v>27</v>
      </c>
      <c r="Q3482" t="s">
        <v>6032</v>
      </c>
      <c r="S3482" t="s">
        <v>29</v>
      </c>
    </row>
    <row r="3483" spans="1:19" hidden="1" x14ac:dyDescent="0.2">
      <c r="A3483">
        <v>1994</v>
      </c>
      <c r="B3483" t="s">
        <v>6034</v>
      </c>
      <c r="C3483" t="s">
        <v>20</v>
      </c>
      <c r="D3483">
        <v>4.9400000000000004</v>
      </c>
      <c r="E3483">
        <v>25</v>
      </c>
      <c r="F3483" t="s">
        <v>5807</v>
      </c>
      <c r="G3483" t="s">
        <v>634</v>
      </c>
      <c r="H3483" t="s">
        <v>23</v>
      </c>
      <c r="I3483" t="s">
        <v>5808</v>
      </c>
      <c r="K3483"/>
      <c r="L3483" t="s">
        <v>6035</v>
      </c>
      <c r="M3483" t="s">
        <v>120</v>
      </c>
      <c r="N3483">
        <v>5</v>
      </c>
      <c r="P3483" t="s">
        <v>27</v>
      </c>
      <c r="Q3483" t="s">
        <v>6036</v>
      </c>
      <c r="S3483" t="s">
        <v>29</v>
      </c>
    </row>
    <row r="3484" spans="1:19" hidden="1" x14ac:dyDescent="0.2">
      <c r="A3484">
        <v>1995</v>
      </c>
      <c r="B3484" t="s">
        <v>6037</v>
      </c>
      <c r="C3484" t="s">
        <v>20</v>
      </c>
      <c r="D3484">
        <v>5.12</v>
      </c>
      <c r="E3484">
        <v>25</v>
      </c>
      <c r="F3484" t="s">
        <v>5807</v>
      </c>
      <c r="G3484" t="s">
        <v>634</v>
      </c>
      <c r="H3484" t="s">
        <v>23</v>
      </c>
      <c r="I3484" t="s">
        <v>5808</v>
      </c>
      <c r="K3484"/>
      <c r="L3484" t="s">
        <v>6038</v>
      </c>
      <c r="M3484" t="s">
        <v>120</v>
      </c>
      <c r="N3484">
        <v>5</v>
      </c>
      <c r="P3484" t="s">
        <v>27</v>
      </c>
      <c r="Q3484" t="s">
        <v>6039</v>
      </c>
      <c r="S3484" t="s">
        <v>29</v>
      </c>
    </row>
    <row r="3485" spans="1:19" hidden="1" x14ac:dyDescent="0.2">
      <c r="A3485">
        <v>1996</v>
      </c>
      <c r="B3485" t="s">
        <v>6040</v>
      </c>
      <c r="C3485" t="s">
        <v>20</v>
      </c>
      <c r="D3485">
        <v>6.1</v>
      </c>
      <c r="E3485">
        <v>25</v>
      </c>
      <c r="F3485" t="s">
        <v>6041</v>
      </c>
      <c r="H3485" t="s">
        <v>23</v>
      </c>
      <c r="I3485" t="s">
        <v>6042</v>
      </c>
      <c r="K3485"/>
      <c r="L3485" t="s">
        <v>6043</v>
      </c>
      <c r="M3485" t="s">
        <v>120</v>
      </c>
      <c r="N3485">
        <v>5</v>
      </c>
      <c r="P3485" t="s">
        <v>27</v>
      </c>
      <c r="Q3485" t="s">
        <v>6044</v>
      </c>
      <c r="S3485" t="s">
        <v>29</v>
      </c>
    </row>
    <row r="3486" spans="1:19" hidden="1" x14ac:dyDescent="0.2">
      <c r="A3486">
        <v>1996</v>
      </c>
      <c r="B3486" t="s">
        <v>6040</v>
      </c>
      <c r="C3486" t="s">
        <v>20</v>
      </c>
      <c r="D3486">
        <v>5.46</v>
      </c>
      <c r="E3486">
        <v>25</v>
      </c>
      <c r="F3486" t="s">
        <v>5807</v>
      </c>
      <c r="G3486" t="s">
        <v>634</v>
      </c>
      <c r="H3486" t="s">
        <v>23</v>
      </c>
      <c r="I3486" t="s">
        <v>5808</v>
      </c>
      <c r="K3486"/>
      <c r="L3486" t="s">
        <v>6043</v>
      </c>
      <c r="M3486" t="s">
        <v>120</v>
      </c>
      <c r="N3486">
        <v>5</v>
      </c>
      <c r="P3486" t="s">
        <v>27</v>
      </c>
      <c r="Q3486" t="s">
        <v>6044</v>
      </c>
      <c r="S3486" t="s">
        <v>29</v>
      </c>
    </row>
    <row r="3487" spans="1:19" hidden="1" x14ac:dyDescent="0.2">
      <c r="A3487">
        <v>1997</v>
      </c>
      <c r="B3487" t="s">
        <v>6045</v>
      </c>
      <c r="C3487" t="s">
        <v>20</v>
      </c>
      <c r="D3487">
        <v>5.0199999999999996</v>
      </c>
      <c r="E3487">
        <v>25</v>
      </c>
      <c r="F3487" t="s">
        <v>5807</v>
      </c>
      <c r="G3487" t="s">
        <v>634</v>
      </c>
      <c r="H3487" t="s">
        <v>23</v>
      </c>
      <c r="I3487" t="s">
        <v>5808</v>
      </c>
      <c r="K3487"/>
      <c r="L3487" t="s">
        <v>6046</v>
      </c>
      <c r="M3487" t="s">
        <v>120</v>
      </c>
      <c r="N3487">
        <v>5</v>
      </c>
      <c r="P3487" t="s">
        <v>27</v>
      </c>
      <c r="Q3487" t="s">
        <v>6047</v>
      </c>
      <c r="S3487" t="s">
        <v>29</v>
      </c>
    </row>
    <row r="3488" spans="1:19" hidden="1" x14ac:dyDescent="0.2">
      <c r="A3488">
        <v>1998</v>
      </c>
      <c r="B3488" t="s">
        <v>6048</v>
      </c>
      <c r="C3488" t="s">
        <v>20</v>
      </c>
      <c r="D3488">
        <v>4.1100000000000003</v>
      </c>
      <c r="E3488">
        <v>25</v>
      </c>
      <c r="F3488" t="s">
        <v>5807</v>
      </c>
      <c r="G3488" t="s">
        <v>634</v>
      </c>
      <c r="H3488" t="s">
        <v>23</v>
      </c>
      <c r="I3488" t="s">
        <v>5808</v>
      </c>
      <c r="K3488"/>
      <c r="L3488" t="s">
        <v>6049</v>
      </c>
      <c r="M3488" t="s">
        <v>120</v>
      </c>
      <c r="N3488">
        <v>5</v>
      </c>
      <c r="P3488" t="s">
        <v>27</v>
      </c>
      <c r="Q3488" t="s">
        <v>6050</v>
      </c>
      <c r="S3488" t="s">
        <v>29</v>
      </c>
    </row>
    <row r="3489" spans="1:19" hidden="1" x14ac:dyDescent="0.2">
      <c r="A3489">
        <v>1999</v>
      </c>
      <c r="B3489" t="s">
        <v>6051</v>
      </c>
      <c r="C3489" t="s">
        <v>20</v>
      </c>
      <c r="D3489">
        <v>2.4</v>
      </c>
      <c r="E3489" t="s">
        <v>363</v>
      </c>
      <c r="G3489" t="s">
        <v>31</v>
      </c>
      <c r="H3489" t="s">
        <v>23</v>
      </c>
      <c r="I3489" t="s">
        <v>6011</v>
      </c>
      <c r="K3489"/>
      <c r="L3489" t="s">
        <v>6052</v>
      </c>
      <c r="M3489" t="s">
        <v>26</v>
      </c>
      <c r="N3489">
        <v>2</v>
      </c>
      <c r="P3489" t="s">
        <v>27</v>
      </c>
      <c r="Q3489" t="s">
        <v>6053</v>
      </c>
      <c r="S3489" t="s">
        <v>29</v>
      </c>
    </row>
    <row r="3490" spans="1:19" hidden="1" x14ac:dyDescent="0.2">
      <c r="A3490">
        <v>1999</v>
      </c>
      <c r="B3490" t="s">
        <v>6051</v>
      </c>
      <c r="C3490" t="s">
        <v>73</v>
      </c>
      <c r="D3490">
        <v>7.8</v>
      </c>
      <c r="E3490" t="s">
        <v>363</v>
      </c>
      <c r="G3490" t="s">
        <v>31</v>
      </c>
      <c r="H3490" t="s">
        <v>23</v>
      </c>
      <c r="I3490" t="s">
        <v>6011</v>
      </c>
      <c r="K3490"/>
      <c r="L3490" t="s">
        <v>6052</v>
      </c>
      <c r="M3490" t="s">
        <v>26</v>
      </c>
      <c r="N3490">
        <v>2</v>
      </c>
      <c r="P3490" t="s">
        <v>27</v>
      </c>
      <c r="Q3490" t="s">
        <v>6053</v>
      </c>
      <c r="S3490" t="s">
        <v>29</v>
      </c>
    </row>
    <row r="3491" spans="1:19" hidden="1" x14ac:dyDescent="0.2">
      <c r="A3491">
        <v>1999</v>
      </c>
      <c r="B3491" t="s">
        <v>6051</v>
      </c>
      <c r="C3491" t="s">
        <v>77</v>
      </c>
      <c r="D3491">
        <v>11</v>
      </c>
      <c r="E3491" t="s">
        <v>363</v>
      </c>
      <c r="G3491" t="s">
        <v>31</v>
      </c>
      <c r="H3491" t="s">
        <v>23</v>
      </c>
      <c r="I3491" t="s">
        <v>6011</v>
      </c>
      <c r="K3491"/>
      <c r="L3491" t="s">
        <v>6052</v>
      </c>
      <c r="M3491" t="s">
        <v>26</v>
      </c>
      <c r="N3491">
        <v>2</v>
      </c>
      <c r="P3491" t="s">
        <v>27</v>
      </c>
      <c r="Q3491" t="s">
        <v>6053</v>
      </c>
      <c r="S3491" t="s">
        <v>29</v>
      </c>
    </row>
    <row r="3492" spans="1:19" hidden="1" x14ac:dyDescent="0.2">
      <c r="A3492">
        <v>2000</v>
      </c>
      <c r="B3492" t="s">
        <v>6054</v>
      </c>
      <c r="C3492" t="s">
        <v>20</v>
      </c>
      <c r="D3492">
        <v>2.64</v>
      </c>
      <c r="E3492">
        <v>25</v>
      </c>
      <c r="F3492" t="s">
        <v>5875</v>
      </c>
      <c r="G3492" t="s">
        <v>31</v>
      </c>
      <c r="H3492" t="s">
        <v>23</v>
      </c>
      <c r="I3492" t="s">
        <v>5810</v>
      </c>
      <c r="K3492"/>
      <c r="L3492" t="s">
        <v>6055</v>
      </c>
      <c r="M3492" t="s">
        <v>120</v>
      </c>
      <c r="N3492">
        <v>5</v>
      </c>
      <c r="P3492" t="s">
        <v>27</v>
      </c>
      <c r="Q3492" t="s">
        <v>6056</v>
      </c>
      <c r="S3492" t="s">
        <v>29</v>
      </c>
    </row>
    <row r="3493" spans="1:19" hidden="1" x14ac:dyDescent="0.2">
      <c r="A3493">
        <v>2000</v>
      </c>
      <c r="B3493" t="s">
        <v>6054</v>
      </c>
      <c r="C3493" t="s">
        <v>20</v>
      </c>
      <c r="D3493">
        <v>2.75</v>
      </c>
      <c r="E3493">
        <v>25</v>
      </c>
      <c r="F3493" t="s">
        <v>5944</v>
      </c>
      <c r="G3493" t="s">
        <v>246</v>
      </c>
      <c r="H3493" t="s">
        <v>23</v>
      </c>
      <c r="I3493" t="s">
        <v>5810</v>
      </c>
      <c r="K3493"/>
      <c r="L3493" t="s">
        <v>6055</v>
      </c>
      <c r="M3493" t="s">
        <v>120</v>
      </c>
      <c r="N3493">
        <v>5</v>
      </c>
      <c r="P3493" t="s">
        <v>27</v>
      </c>
      <c r="Q3493" t="s">
        <v>6056</v>
      </c>
      <c r="S3493" t="s">
        <v>29</v>
      </c>
    </row>
    <row r="3494" spans="1:19" hidden="1" x14ac:dyDescent="0.2">
      <c r="A3494">
        <v>2001</v>
      </c>
      <c r="B3494" t="s">
        <v>6057</v>
      </c>
      <c r="C3494" t="s">
        <v>20</v>
      </c>
      <c r="D3494">
        <v>3.95</v>
      </c>
      <c r="E3494">
        <v>25</v>
      </c>
      <c r="F3494" t="s">
        <v>5875</v>
      </c>
      <c r="G3494" t="s">
        <v>31</v>
      </c>
      <c r="H3494" t="s">
        <v>23</v>
      </c>
      <c r="I3494" t="s">
        <v>5810</v>
      </c>
      <c r="K3494"/>
      <c r="L3494" t="s">
        <v>6058</v>
      </c>
      <c r="M3494" t="s">
        <v>120</v>
      </c>
      <c r="N3494">
        <v>5</v>
      </c>
      <c r="P3494" t="s">
        <v>27</v>
      </c>
      <c r="Q3494" t="s">
        <v>6059</v>
      </c>
      <c r="S3494" t="s">
        <v>29</v>
      </c>
    </row>
    <row r="3495" spans="1:19" hidden="1" x14ac:dyDescent="0.2">
      <c r="A3495">
        <v>2001</v>
      </c>
      <c r="B3495" t="s">
        <v>6057</v>
      </c>
      <c r="C3495" t="s">
        <v>20</v>
      </c>
      <c r="D3495">
        <v>3.96</v>
      </c>
      <c r="E3495">
        <v>25</v>
      </c>
      <c r="F3495" t="s">
        <v>5944</v>
      </c>
      <c r="G3495" t="s">
        <v>246</v>
      </c>
      <c r="H3495" t="s">
        <v>23</v>
      </c>
      <c r="I3495" t="s">
        <v>5810</v>
      </c>
      <c r="K3495"/>
      <c r="L3495" t="s">
        <v>6058</v>
      </c>
      <c r="M3495" t="s">
        <v>120</v>
      </c>
      <c r="N3495">
        <v>5</v>
      </c>
      <c r="P3495" t="s">
        <v>27</v>
      </c>
      <c r="Q3495" t="s">
        <v>6059</v>
      </c>
      <c r="S3495" t="s">
        <v>29</v>
      </c>
    </row>
    <row r="3496" spans="1:19" hidden="1" x14ac:dyDescent="0.2">
      <c r="A3496">
        <v>2002</v>
      </c>
      <c r="B3496" t="s">
        <v>6060</v>
      </c>
      <c r="C3496" t="s">
        <v>20</v>
      </c>
      <c r="D3496">
        <v>4.3099999999999996</v>
      </c>
      <c r="E3496">
        <v>25</v>
      </c>
      <c r="F3496" t="s">
        <v>5875</v>
      </c>
      <c r="G3496" t="s">
        <v>31</v>
      </c>
      <c r="H3496" t="s">
        <v>23</v>
      </c>
      <c r="I3496" t="s">
        <v>5810</v>
      </c>
      <c r="K3496"/>
      <c r="L3496" t="s">
        <v>6061</v>
      </c>
      <c r="M3496" t="s">
        <v>120</v>
      </c>
      <c r="N3496">
        <v>5</v>
      </c>
      <c r="P3496" t="s">
        <v>27</v>
      </c>
      <c r="Q3496" t="s">
        <v>6062</v>
      </c>
      <c r="S3496" t="s">
        <v>29</v>
      </c>
    </row>
    <row r="3497" spans="1:19" hidden="1" x14ac:dyDescent="0.2">
      <c r="A3497">
        <v>2002</v>
      </c>
      <c r="B3497" t="s">
        <v>6060</v>
      </c>
      <c r="C3497" t="s">
        <v>20</v>
      </c>
      <c r="D3497">
        <v>4.25</v>
      </c>
      <c r="E3497">
        <v>25</v>
      </c>
      <c r="F3497" t="s">
        <v>5944</v>
      </c>
      <c r="G3497" t="s">
        <v>246</v>
      </c>
      <c r="H3497" t="s">
        <v>23</v>
      </c>
      <c r="I3497" t="s">
        <v>5810</v>
      </c>
      <c r="K3497"/>
      <c r="L3497" t="s">
        <v>6061</v>
      </c>
      <c r="M3497" t="s">
        <v>120</v>
      </c>
      <c r="N3497">
        <v>5</v>
      </c>
      <c r="P3497" t="s">
        <v>27</v>
      </c>
      <c r="Q3497" t="s">
        <v>6062</v>
      </c>
      <c r="S3497" t="s">
        <v>29</v>
      </c>
    </row>
    <row r="3498" spans="1:19" hidden="1" x14ac:dyDescent="0.2">
      <c r="A3498">
        <v>2003</v>
      </c>
      <c r="B3498" t="s">
        <v>6063</v>
      </c>
      <c r="C3498" t="s">
        <v>20</v>
      </c>
      <c r="D3498">
        <v>4.3099999999999996</v>
      </c>
      <c r="E3498">
        <v>25</v>
      </c>
      <c r="F3498" t="s">
        <v>5875</v>
      </c>
      <c r="G3498" t="s">
        <v>31</v>
      </c>
      <c r="H3498" t="s">
        <v>23</v>
      </c>
      <c r="I3498" t="s">
        <v>5810</v>
      </c>
      <c r="K3498"/>
      <c r="L3498" t="s">
        <v>6064</v>
      </c>
      <c r="M3498" t="s">
        <v>120</v>
      </c>
      <c r="N3498">
        <v>5</v>
      </c>
      <c r="P3498" t="s">
        <v>27</v>
      </c>
      <c r="Q3498" t="s">
        <v>6065</v>
      </c>
      <c r="S3498" t="s">
        <v>29</v>
      </c>
    </row>
    <row r="3499" spans="1:19" hidden="1" x14ac:dyDescent="0.2">
      <c r="A3499">
        <v>2004</v>
      </c>
      <c r="B3499" t="s">
        <v>6066</v>
      </c>
      <c r="C3499" t="s">
        <v>20</v>
      </c>
      <c r="D3499">
        <v>3.34</v>
      </c>
      <c r="E3499">
        <v>25</v>
      </c>
      <c r="F3499" t="s">
        <v>5875</v>
      </c>
      <c r="G3499" t="s">
        <v>31</v>
      </c>
      <c r="H3499" t="s">
        <v>23</v>
      </c>
      <c r="I3499" t="s">
        <v>5810</v>
      </c>
      <c r="K3499"/>
      <c r="L3499" t="s">
        <v>6067</v>
      </c>
      <c r="M3499" t="s">
        <v>120</v>
      </c>
      <c r="N3499">
        <v>5</v>
      </c>
      <c r="P3499" t="s">
        <v>27</v>
      </c>
      <c r="Q3499" t="s">
        <v>6068</v>
      </c>
      <c r="S3499" t="s">
        <v>29</v>
      </c>
    </row>
    <row r="3500" spans="1:19" hidden="1" x14ac:dyDescent="0.2">
      <c r="A3500">
        <v>2004</v>
      </c>
      <c r="B3500" t="s">
        <v>6066</v>
      </c>
      <c r="C3500" t="s">
        <v>20</v>
      </c>
      <c r="D3500">
        <v>3.41</v>
      </c>
      <c r="E3500">
        <v>25</v>
      </c>
      <c r="F3500" t="s">
        <v>5944</v>
      </c>
      <c r="G3500" t="s">
        <v>246</v>
      </c>
      <c r="H3500" t="s">
        <v>23</v>
      </c>
      <c r="I3500" t="s">
        <v>5810</v>
      </c>
      <c r="K3500"/>
      <c r="L3500" t="s">
        <v>6067</v>
      </c>
      <c r="M3500" t="s">
        <v>120</v>
      </c>
      <c r="N3500">
        <v>5</v>
      </c>
      <c r="P3500" t="s">
        <v>27</v>
      </c>
      <c r="Q3500" t="s">
        <v>6068</v>
      </c>
      <c r="S3500" t="s">
        <v>29</v>
      </c>
    </row>
    <row r="3501" spans="1:19" hidden="1" x14ac:dyDescent="0.2">
      <c r="A3501">
        <v>2005</v>
      </c>
      <c r="B3501" t="s">
        <v>6069</v>
      </c>
      <c r="C3501" t="s">
        <v>20</v>
      </c>
      <c r="D3501">
        <v>-0.31</v>
      </c>
      <c r="E3501">
        <v>20</v>
      </c>
      <c r="F3501" t="s">
        <v>6070</v>
      </c>
      <c r="G3501" t="s">
        <v>75</v>
      </c>
      <c r="H3501" t="s">
        <v>46</v>
      </c>
      <c r="I3501" t="s">
        <v>3404</v>
      </c>
      <c r="K3501"/>
      <c r="L3501" t="s">
        <v>6071</v>
      </c>
      <c r="M3501" t="s">
        <v>26</v>
      </c>
      <c r="N3501">
        <v>2</v>
      </c>
      <c r="P3501" t="s">
        <v>27</v>
      </c>
      <c r="Q3501" t="s">
        <v>6072</v>
      </c>
      <c r="S3501" t="s">
        <v>29</v>
      </c>
    </row>
    <row r="3502" spans="1:19" hidden="1" x14ac:dyDescent="0.2">
      <c r="A3502">
        <v>2005</v>
      </c>
      <c r="B3502" t="s">
        <v>6069</v>
      </c>
      <c r="C3502" t="s">
        <v>73</v>
      </c>
      <c r="D3502">
        <v>11.76</v>
      </c>
      <c r="E3502">
        <v>20</v>
      </c>
      <c r="F3502" t="s">
        <v>410</v>
      </c>
      <c r="G3502" t="s">
        <v>55</v>
      </c>
      <c r="H3502" t="s">
        <v>46</v>
      </c>
      <c r="I3502" t="s">
        <v>3404</v>
      </c>
      <c r="K3502"/>
      <c r="L3502" t="s">
        <v>6071</v>
      </c>
      <c r="M3502" t="s">
        <v>26</v>
      </c>
      <c r="N3502">
        <v>2</v>
      </c>
      <c r="P3502" t="s">
        <v>27</v>
      </c>
      <c r="Q3502" t="s">
        <v>6072</v>
      </c>
      <c r="S3502" t="s">
        <v>29</v>
      </c>
    </row>
    <row r="3503" spans="1:19" hidden="1" x14ac:dyDescent="0.2">
      <c r="A3503">
        <v>2006</v>
      </c>
      <c r="B3503" t="s">
        <v>6073</v>
      </c>
      <c r="C3503" t="s">
        <v>20</v>
      </c>
      <c r="D3503">
        <v>4.28</v>
      </c>
      <c r="E3503">
        <v>20</v>
      </c>
      <c r="F3503" t="s">
        <v>410</v>
      </c>
      <c r="G3503" t="s">
        <v>55</v>
      </c>
      <c r="H3503" t="s">
        <v>46</v>
      </c>
      <c r="I3503" t="s">
        <v>3404</v>
      </c>
      <c r="K3503"/>
      <c r="L3503" t="s">
        <v>6074</v>
      </c>
      <c r="M3503" t="s">
        <v>26</v>
      </c>
      <c r="N3503">
        <v>2</v>
      </c>
      <c r="P3503" t="s">
        <v>27</v>
      </c>
      <c r="Q3503" t="s">
        <v>6075</v>
      </c>
      <c r="S3503" t="s">
        <v>29</v>
      </c>
    </row>
    <row r="3504" spans="1:19" hidden="1" x14ac:dyDescent="0.2">
      <c r="A3504">
        <v>2006</v>
      </c>
      <c r="B3504" t="s">
        <v>6073</v>
      </c>
      <c r="C3504" t="s">
        <v>73</v>
      </c>
      <c r="D3504">
        <v>8.08</v>
      </c>
      <c r="E3504">
        <v>20</v>
      </c>
      <c r="F3504" t="s">
        <v>410</v>
      </c>
      <c r="G3504" t="s">
        <v>55</v>
      </c>
      <c r="H3504" t="s">
        <v>46</v>
      </c>
      <c r="I3504" t="s">
        <v>3404</v>
      </c>
      <c r="K3504"/>
      <c r="L3504" t="s">
        <v>6074</v>
      </c>
      <c r="M3504" t="s">
        <v>26</v>
      </c>
      <c r="N3504">
        <v>2</v>
      </c>
      <c r="P3504" t="s">
        <v>27</v>
      </c>
      <c r="Q3504" t="s">
        <v>6075</v>
      </c>
      <c r="S3504" t="s">
        <v>29</v>
      </c>
    </row>
    <row r="3505" spans="1:19" hidden="1" x14ac:dyDescent="0.2">
      <c r="A3505">
        <v>2006</v>
      </c>
      <c r="B3505" t="s">
        <v>6073</v>
      </c>
      <c r="C3505" t="s">
        <v>20</v>
      </c>
      <c r="D3505">
        <v>4.18</v>
      </c>
      <c r="E3505">
        <v>25</v>
      </c>
      <c r="F3505" t="s">
        <v>5734</v>
      </c>
      <c r="G3505" t="s">
        <v>31</v>
      </c>
      <c r="H3505" t="s">
        <v>46</v>
      </c>
      <c r="I3505" t="s">
        <v>3757</v>
      </c>
      <c r="K3505"/>
      <c r="L3505" t="s">
        <v>6074</v>
      </c>
      <c r="M3505" t="s">
        <v>26</v>
      </c>
      <c r="N3505">
        <v>2</v>
      </c>
      <c r="P3505" t="s">
        <v>27</v>
      </c>
      <c r="Q3505" t="s">
        <v>6075</v>
      </c>
      <c r="S3505" t="s">
        <v>29</v>
      </c>
    </row>
    <row r="3506" spans="1:19" hidden="1" x14ac:dyDescent="0.2">
      <c r="A3506">
        <v>2006</v>
      </c>
      <c r="B3506" t="s">
        <v>6073</v>
      </c>
      <c r="C3506" t="s">
        <v>73</v>
      </c>
      <c r="D3506">
        <v>8.09</v>
      </c>
      <c r="E3506">
        <v>20</v>
      </c>
      <c r="F3506" t="s">
        <v>1094</v>
      </c>
      <c r="G3506" t="s">
        <v>55</v>
      </c>
      <c r="H3506" t="s">
        <v>46</v>
      </c>
      <c r="I3506" t="s">
        <v>5818</v>
      </c>
      <c r="K3506"/>
      <c r="L3506" t="s">
        <v>6074</v>
      </c>
      <c r="M3506" t="s">
        <v>26</v>
      </c>
      <c r="N3506">
        <v>2</v>
      </c>
      <c r="P3506" t="s">
        <v>27</v>
      </c>
      <c r="Q3506" t="s">
        <v>6075</v>
      </c>
      <c r="S3506" t="s">
        <v>29</v>
      </c>
    </row>
    <row r="3507" spans="1:19" hidden="1" x14ac:dyDescent="0.2">
      <c r="A3507">
        <v>2008</v>
      </c>
      <c r="B3507" t="s">
        <v>6076</v>
      </c>
      <c r="C3507" t="s">
        <v>20</v>
      </c>
      <c r="D3507">
        <v>5.18</v>
      </c>
      <c r="E3507">
        <v>20</v>
      </c>
      <c r="F3507" t="s">
        <v>4558</v>
      </c>
      <c r="G3507" t="s">
        <v>55</v>
      </c>
      <c r="H3507" t="s">
        <v>46</v>
      </c>
      <c r="I3507" t="s">
        <v>3404</v>
      </c>
      <c r="K3507"/>
      <c r="L3507" t="s">
        <v>6077</v>
      </c>
      <c r="M3507" t="s">
        <v>26</v>
      </c>
      <c r="N3507">
        <v>2</v>
      </c>
      <c r="P3507" t="s">
        <v>27</v>
      </c>
      <c r="Q3507" t="s">
        <v>6078</v>
      </c>
      <c r="S3507" t="s">
        <v>29</v>
      </c>
    </row>
    <row r="3508" spans="1:19" hidden="1" x14ac:dyDescent="0.2">
      <c r="A3508">
        <v>2008</v>
      </c>
      <c r="B3508" t="s">
        <v>6076</v>
      </c>
      <c r="C3508" t="s">
        <v>73</v>
      </c>
      <c r="D3508">
        <v>8.56</v>
      </c>
      <c r="E3508">
        <v>20</v>
      </c>
      <c r="F3508" t="s">
        <v>4558</v>
      </c>
      <c r="G3508" t="s">
        <v>55</v>
      </c>
      <c r="H3508" t="s">
        <v>46</v>
      </c>
      <c r="I3508" t="s">
        <v>3404</v>
      </c>
      <c r="K3508"/>
      <c r="L3508" t="s">
        <v>6077</v>
      </c>
      <c r="M3508" t="s">
        <v>26</v>
      </c>
      <c r="N3508">
        <v>2</v>
      </c>
      <c r="P3508" t="s">
        <v>27</v>
      </c>
      <c r="Q3508" t="s">
        <v>6078</v>
      </c>
      <c r="S3508" t="s">
        <v>29</v>
      </c>
    </row>
    <row r="3509" spans="1:19" hidden="1" x14ac:dyDescent="0.2">
      <c r="A3509">
        <v>2009</v>
      </c>
      <c r="B3509" t="s">
        <v>6079</v>
      </c>
      <c r="C3509" t="s">
        <v>20</v>
      </c>
      <c r="D3509">
        <v>5.15</v>
      </c>
      <c r="E3509">
        <v>20</v>
      </c>
      <c r="F3509" t="s">
        <v>410</v>
      </c>
      <c r="G3509" t="s">
        <v>55</v>
      </c>
      <c r="H3509" t="s">
        <v>46</v>
      </c>
      <c r="I3509" t="s">
        <v>3404</v>
      </c>
      <c r="K3509"/>
      <c r="L3509" t="s">
        <v>6080</v>
      </c>
      <c r="M3509" t="s">
        <v>26</v>
      </c>
      <c r="N3509">
        <v>2</v>
      </c>
      <c r="P3509" t="s">
        <v>27</v>
      </c>
      <c r="Q3509" t="s">
        <v>6081</v>
      </c>
      <c r="S3509" t="s">
        <v>29</v>
      </c>
    </row>
    <row r="3510" spans="1:19" hidden="1" x14ac:dyDescent="0.2">
      <c r="A3510">
        <v>2009</v>
      </c>
      <c r="B3510" t="s">
        <v>6079</v>
      </c>
      <c r="C3510" t="s">
        <v>73</v>
      </c>
      <c r="D3510">
        <v>8.9</v>
      </c>
      <c r="E3510">
        <v>20</v>
      </c>
      <c r="F3510" t="s">
        <v>410</v>
      </c>
      <c r="G3510" t="s">
        <v>55</v>
      </c>
      <c r="H3510" t="s">
        <v>46</v>
      </c>
      <c r="I3510" t="s">
        <v>3404</v>
      </c>
      <c r="K3510"/>
      <c r="L3510" t="s">
        <v>6080</v>
      </c>
      <c r="M3510" t="s">
        <v>26</v>
      </c>
      <c r="N3510">
        <v>2</v>
      </c>
      <c r="P3510" t="s">
        <v>27</v>
      </c>
      <c r="Q3510" t="s">
        <v>6081</v>
      </c>
      <c r="S3510" t="s">
        <v>29</v>
      </c>
    </row>
    <row r="3511" spans="1:19" hidden="1" x14ac:dyDescent="0.2">
      <c r="A3511">
        <v>2010</v>
      </c>
      <c r="B3511" t="s">
        <v>6082</v>
      </c>
      <c r="C3511" t="s">
        <v>20</v>
      </c>
      <c r="D3511">
        <v>5.46</v>
      </c>
      <c r="E3511">
        <v>20</v>
      </c>
      <c r="F3511" t="s">
        <v>4558</v>
      </c>
      <c r="G3511" t="s">
        <v>55</v>
      </c>
      <c r="H3511" t="s">
        <v>46</v>
      </c>
      <c r="I3511" t="s">
        <v>3404</v>
      </c>
      <c r="K3511"/>
      <c r="L3511" t="s">
        <v>6083</v>
      </c>
      <c r="M3511" t="s">
        <v>26</v>
      </c>
      <c r="N3511">
        <v>2</v>
      </c>
      <c r="P3511" t="s">
        <v>27</v>
      </c>
      <c r="Q3511" t="s">
        <v>6084</v>
      </c>
      <c r="S3511" t="s">
        <v>29</v>
      </c>
    </row>
    <row r="3512" spans="1:19" hidden="1" x14ac:dyDescent="0.2">
      <c r="A3512">
        <v>2010</v>
      </c>
      <c r="B3512" t="s">
        <v>6082</v>
      </c>
      <c r="C3512" t="s">
        <v>73</v>
      </c>
      <c r="D3512">
        <v>8.8699999999999992</v>
      </c>
      <c r="E3512">
        <v>20</v>
      </c>
      <c r="F3512" t="s">
        <v>4558</v>
      </c>
      <c r="G3512" t="s">
        <v>55</v>
      </c>
      <c r="H3512" t="s">
        <v>46</v>
      </c>
      <c r="I3512" t="s">
        <v>3404</v>
      </c>
      <c r="K3512"/>
      <c r="L3512" t="s">
        <v>6083</v>
      </c>
      <c r="M3512" t="s">
        <v>26</v>
      </c>
      <c r="N3512">
        <v>2</v>
      </c>
      <c r="P3512" t="s">
        <v>27</v>
      </c>
      <c r="Q3512" t="s">
        <v>6084</v>
      </c>
      <c r="S3512" t="s">
        <v>29</v>
      </c>
    </row>
    <row r="3513" spans="1:19" x14ac:dyDescent="0.2">
      <c r="A3513">
        <v>2011</v>
      </c>
      <c r="B3513" t="s">
        <v>6085</v>
      </c>
      <c r="C3513" t="s">
        <v>20</v>
      </c>
      <c r="D3513">
        <v>5.0170000000000003</v>
      </c>
      <c r="E3513">
        <v>20</v>
      </c>
      <c r="F3513" t="s">
        <v>6086</v>
      </c>
      <c r="G3513" t="s">
        <v>6087</v>
      </c>
      <c r="H3513" t="s">
        <v>36</v>
      </c>
      <c r="I3513" t="s">
        <v>6088</v>
      </c>
      <c r="K3513" s="4" t="e">
        <f>- Other measurements: B43, D41</f>
        <v>#NAME?</v>
      </c>
      <c r="L3513" t="s">
        <v>6089</v>
      </c>
      <c r="M3513" t="s">
        <v>120</v>
      </c>
      <c r="N3513">
        <v>5</v>
      </c>
      <c r="P3513" t="s">
        <v>27</v>
      </c>
      <c r="Q3513" t="s">
        <v>6090</v>
      </c>
      <c r="S3513" t="s">
        <v>29</v>
      </c>
    </row>
    <row r="3514" spans="1:19" x14ac:dyDescent="0.2">
      <c r="A3514">
        <v>2011</v>
      </c>
      <c r="B3514" t="s">
        <v>6085</v>
      </c>
      <c r="C3514" t="s">
        <v>73</v>
      </c>
      <c r="D3514">
        <v>9.8119999999999994</v>
      </c>
      <c r="E3514">
        <v>25</v>
      </c>
      <c r="F3514" t="s">
        <v>6091</v>
      </c>
      <c r="G3514" t="s">
        <v>6087</v>
      </c>
      <c r="H3514" t="s">
        <v>36</v>
      </c>
      <c r="I3514" t="s">
        <v>6088</v>
      </c>
      <c r="K3514" s="4" t="e">
        <f>- Other measurements: B43, D41</f>
        <v>#NAME?</v>
      </c>
      <c r="L3514" t="s">
        <v>6089</v>
      </c>
      <c r="M3514" t="s">
        <v>120</v>
      </c>
      <c r="N3514">
        <v>5</v>
      </c>
      <c r="P3514" t="s">
        <v>27</v>
      </c>
      <c r="Q3514" t="s">
        <v>6090</v>
      </c>
      <c r="S3514" t="s">
        <v>29</v>
      </c>
    </row>
    <row r="3515" spans="1:19" x14ac:dyDescent="0.2">
      <c r="A3515">
        <v>2011</v>
      </c>
      <c r="B3515" t="s">
        <v>6085</v>
      </c>
      <c r="C3515" t="s">
        <v>20</v>
      </c>
      <c r="D3515">
        <v>4.91</v>
      </c>
      <c r="E3515">
        <v>25</v>
      </c>
      <c r="F3515" t="s">
        <v>6092</v>
      </c>
      <c r="G3515" t="s">
        <v>1434</v>
      </c>
      <c r="H3515" t="s">
        <v>36</v>
      </c>
      <c r="I3515" t="s">
        <v>6088</v>
      </c>
      <c r="K3515" s="4" t="e">
        <f>- Other measurements: B43, D41</f>
        <v>#NAME?</v>
      </c>
      <c r="L3515" t="s">
        <v>6089</v>
      </c>
      <c r="M3515" t="s">
        <v>120</v>
      </c>
      <c r="N3515">
        <v>5</v>
      </c>
      <c r="P3515" t="s">
        <v>27</v>
      </c>
      <c r="Q3515" t="s">
        <v>6090</v>
      </c>
      <c r="S3515" t="s">
        <v>29</v>
      </c>
    </row>
    <row r="3516" spans="1:19" x14ac:dyDescent="0.2">
      <c r="A3516">
        <v>2011</v>
      </c>
      <c r="B3516" t="s">
        <v>6085</v>
      </c>
      <c r="C3516" t="s">
        <v>73</v>
      </c>
      <c r="D3516">
        <v>9.8140000000000001</v>
      </c>
      <c r="E3516">
        <v>25</v>
      </c>
      <c r="F3516" t="s">
        <v>6092</v>
      </c>
      <c r="G3516" t="s">
        <v>1434</v>
      </c>
      <c r="H3516" t="s">
        <v>36</v>
      </c>
      <c r="I3516" t="s">
        <v>6088</v>
      </c>
      <c r="K3516" s="4" t="e">
        <f>- Other measurements: B43, D41</f>
        <v>#NAME?</v>
      </c>
      <c r="L3516" t="s">
        <v>6089</v>
      </c>
      <c r="M3516" t="s">
        <v>120</v>
      </c>
      <c r="N3516">
        <v>5</v>
      </c>
      <c r="P3516" t="s">
        <v>27</v>
      </c>
      <c r="Q3516" t="s">
        <v>6090</v>
      </c>
      <c r="S3516" t="s">
        <v>29</v>
      </c>
    </row>
    <row r="3517" spans="1:19" hidden="1" x14ac:dyDescent="0.2">
      <c r="A3517">
        <v>2011</v>
      </c>
      <c r="B3517" t="s">
        <v>6085</v>
      </c>
      <c r="C3517" t="s">
        <v>20</v>
      </c>
      <c r="D3517">
        <v>5.1100000000000003</v>
      </c>
      <c r="E3517">
        <v>20</v>
      </c>
      <c r="F3517" t="s">
        <v>364</v>
      </c>
      <c r="G3517" t="s">
        <v>55</v>
      </c>
      <c r="H3517" t="s">
        <v>46</v>
      </c>
      <c r="I3517" t="s">
        <v>3577</v>
      </c>
      <c r="K3517" t="e">
        <f>- Other measurements: B43, D41</f>
        <v>#NAME?</v>
      </c>
      <c r="L3517" t="s">
        <v>6089</v>
      </c>
      <c r="M3517" t="s">
        <v>120</v>
      </c>
      <c r="N3517">
        <v>5</v>
      </c>
      <c r="P3517" t="s">
        <v>27</v>
      </c>
      <c r="Q3517" t="s">
        <v>6090</v>
      </c>
      <c r="S3517" t="s">
        <v>29</v>
      </c>
    </row>
    <row r="3518" spans="1:19" hidden="1" x14ac:dyDescent="0.2">
      <c r="A3518">
        <v>2011</v>
      </c>
      <c r="B3518" t="s">
        <v>6085</v>
      </c>
      <c r="C3518" t="s">
        <v>73</v>
      </c>
      <c r="D3518">
        <v>9.91</v>
      </c>
      <c r="E3518">
        <v>20</v>
      </c>
      <c r="F3518" t="s">
        <v>364</v>
      </c>
      <c r="G3518" t="s">
        <v>55</v>
      </c>
      <c r="H3518" t="s">
        <v>46</v>
      </c>
      <c r="I3518" t="s">
        <v>3577</v>
      </c>
      <c r="K3518" t="e">
        <f>- Other measurements: B43, D41</f>
        <v>#NAME?</v>
      </c>
      <c r="L3518" t="s">
        <v>6089</v>
      </c>
      <c r="M3518" t="s">
        <v>120</v>
      </c>
      <c r="N3518">
        <v>5</v>
      </c>
      <c r="P3518" t="s">
        <v>27</v>
      </c>
      <c r="Q3518" t="s">
        <v>6090</v>
      </c>
      <c r="S3518" t="s">
        <v>29</v>
      </c>
    </row>
    <row r="3519" spans="1:19" hidden="1" x14ac:dyDescent="0.2">
      <c r="A3519">
        <v>2011</v>
      </c>
      <c r="B3519" t="s">
        <v>6085</v>
      </c>
      <c r="C3519" t="s">
        <v>20</v>
      </c>
      <c r="D3519">
        <v>5.09</v>
      </c>
      <c r="E3519">
        <v>20</v>
      </c>
      <c r="F3519" t="s">
        <v>1576</v>
      </c>
      <c r="G3519" t="s">
        <v>55</v>
      </c>
      <c r="H3519" t="s">
        <v>46</v>
      </c>
      <c r="I3519" t="s">
        <v>6093</v>
      </c>
      <c r="K3519" t="e">
        <f>- Other measurements: B43, D41</f>
        <v>#NAME?</v>
      </c>
      <c r="L3519" t="s">
        <v>6089</v>
      </c>
      <c r="M3519" t="s">
        <v>120</v>
      </c>
      <c r="N3519">
        <v>5</v>
      </c>
      <c r="P3519" t="s">
        <v>27</v>
      </c>
      <c r="Q3519" t="s">
        <v>6090</v>
      </c>
      <c r="S3519" t="s">
        <v>29</v>
      </c>
    </row>
    <row r="3520" spans="1:19" hidden="1" x14ac:dyDescent="0.2">
      <c r="A3520">
        <v>2011</v>
      </c>
      <c r="B3520" t="s">
        <v>6085</v>
      </c>
      <c r="C3520" t="s">
        <v>73</v>
      </c>
      <c r="D3520">
        <v>9.82</v>
      </c>
      <c r="E3520">
        <v>20</v>
      </c>
      <c r="F3520" t="s">
        <v>1576</v>
      </c>
      <c r="G3520" t="s">
        <v>55</v>
      </c>
      <c r="H3520" t="s">
        <v>46</v>
      </c>
      <c r="I3520" t="s">
        <v>6093</v>
      </c>
      <c r="K3520" t="e">
        <f>- Other measurements: B43, D41</f>
        <v>#NAME?</v>
      </c>
      <c r="L3520" t="s">
        <v>6089</v>
      </c>
      <c r="M3520" t="s">
        <v>120</v>
      </c>
      <c r="N3520">
        <v>5</v>
      </c>
      <c r="P3520" t="s">
        <v>27</v>
      </c>
      <c r="Q3520" t="s">
        <v>6090</v>
      </c>
      <c r="S3520" t="s">
        <v>29</v>
      </c>
    </row>
    <row r="3521" spans="1:19" hidden="1" x14ac:dyDescent="0.2">
      <c r="A3521">
        <v>2011</v>
      </c>
      <c r="B3521" t="s">
        <v>6085</v>
      </c>
      <c r="C3521" t="s">
        <v>48</v>
      </c>
      <c r="D3521">
        <v>9.09</v>
      </c>
      <c r="E3521" t="s">
        <v>363</v>
      </c>
      <c r="F3521" t="s">
        <v>1576</v>
      </c>
      <c r="G3521" t="s">
        <v>31</v>
      </c>
      <c r="H3521" t="s">
        <v>23</v>
      </c>
      <c r="I3521" t="s">
        <v>6094</v>
      </c>
      <c r="K3521" t="e">
        <f>- Other measurements: B43, D41</f>
        <v>#NAME?</v>
      </c>
      <c r="L3521" t="s">
        <v>6089</v>
      </c>
      <c r="M3521" t="s">
        <v>120</v>
      </c>
      <c r="N3521">
        <v>5</v>
      </c>
      <c r="P3521" t="s">
        <v>27</v>
      </c>
      <c r="Q3521" t="s">
        <v>6090</v>
      </c>
      <c r="S3521" t="s">
        <v>50</v>
      </c>
    </row>
    <row r="3522" spans="1:19" hidden="1" x14ac:dyDescent="0.2">
      <c r="A3522">
        <v>2011</v>
      </c>
      <c r="B3522" t="s">
        <v>6085</v>
      </c>
      <c r="C3522" t="s">
        <v>73</v>
      </c>
      <c r="D3522">
        <v>9.7100000000000009</v>
      </c>
      <c r="E3522" t="s">
        <v>363</v>
      </c>
      <c r="F3522" t="s">
        <v>1576</v>
      </c>
      <c r="G3522" t="s">
        <v>31</v>
      </c>
      <c r="H3522" t="s">
        <v>23</v>
      </c>
      <c r="I3522" t="s">
        <v>6094</v>
      </c>
      <c r="K3522" t="e">
        <f>- Other measurements: B43, D41</f>
        <v>#NAME?</v>
      </c>
      <c r="L3522" t="s">
        <v>6089</v>
      </c>
      <c r="M3522" t="s">
        <v>120</v>
      </c>
      <c r="N3522">
        <v>5</v>
      </c>
      <c r="P3522" t="s">
        <v>27</v>
      </c>
      <c r="Q3522" t="s">
        <v>6090</v>
      </c>
      <c r="S3522" t="s">
        <v>29</v>
      </c>
    </row>
    <row r="3523" spans="1:19" hidden="1" x14ac:dyDescent="0.2">
      <c r="A3523">
        <v>2011</v>
      </c>
      <c r="B3523" t="s">
        <v>6085</v>
      </c>
      <c r="C3523" t="s">
        <v>20</v>
      </c>
      <c r="D3523">
        <v>4.88</v>
      </c>
      <c r="E3523" t="s">
        <v>6095</v>
      </c>
      <c r="F3523" t="s">
        <v>5425</v>
      </c>
      <c r="G3523" t="s">
        <v>31</v>
      </c>
      <c r="H3523" t="s">
        <v>23</v>
      </c>
      <c r="I3523" t="s">
        <v>6096</v>
      </c>
      <c r="K3523" t="e">
        <f>- Other measurements: B43, D41</f>
        <v>#NAME?</v>
      </c>
      <c r="L3523" t="s">
        <v>6089</v>
      </c>
      <c r="M3523" t="s">
        <v>120</v>
      </c>
      <c r="N3523">
        <v>5</v>
      </c>
      <c r="P3523" t="s">
        <v>27</v>
      </c>
      <c r="Q3523" t="s">
        <v>6090</v>
      </c>
      <c r="S3523" t="s">
        <v>29</v>
      </c>
    </row>
    <row r="3524" spans="1:19" hidden="1" x14ac:dyDescent="0.2">
      <c r="A3524">
        <v>2011</v>
      </c>
      <c r="B3524" t="s">
        <v>6085</v>
      </c>
      <c r="C3524" t="s">
        <v>73</v>
      </c>
      <c r="D3524">
        <v>9.89</v>
      </c>
      <c r="E3524" t="s">
        <v>6095</v>
      </c>
      <c r="F3524" t="s">
        <v>5425</v>
      </c>
      <c r="G3524" t="s">
        <v>31</v>
      </c>
      <c r="H3524" t="s">
        <v>23</v>
      </c>
      <c r="I3524" t="s">
        <v>6096</v>
      </c>
      <c r="K3524" t="e">
        <f>- Other measurements: B43, D41</f>
        <v>#NAME?</v>
      </c>
      <c r="L3524" t="s">
        <v>6089</v>
      </c>
      <c r="M3524" t="s">
        <v>120</v>
      </c>
      <c r="N3524">
        <v>5</v>
      </c>
      <c r="P3524" t="s">
        <v>27</v>
      </c>
      <c r="Q3524" t="s">
        <v>6090</v>
      </c>
      <c r="S3524" t="s">
        <v>29</v>
      </c>
    </row>
    <row r="3525" spans="1:19" hidden="1" x14ac:dyDescent="0.2">
      <c r="A3525">
        <v>2011</v>
      </c>
      <c r="B3525" t="s">
        <v>6085</v>
      </c>
      <c r="C3525" t="s">
        <v>20</v>
      </c>
      <c r="D3525">
        <v>5.13</v>
      </c>
      <c r="E3525">
        <v>20</v>
      </c>
      <c r="F3525" t="s">
        <v>5425</v>
      </c>
      <c r="G3525" t="s">
        <v>4418</v>
      </c>
      <c r="H3525" t="s">
        <v>23</v>
      </c>
      <c r="I3525" t="s">
        <v>6096</v>
      </c>
      <c r="K3525" t="e">
        <f>- Other measurements: B43, D41</f>
        <v>#NAME?</v>
      </c>
      <c r="L3525" t="s">
        <v>6089</v>
      </c>
      <c r="M3525" t="s">
        <v>120</v>
      </c>
      <c r="N3525">
        <v>5</v>
      </c>
      <c r="P3525" t="s">
        <v>27</v>
      </c>
      <c r="Q3525" t="s">
        <v>6090</v>
      </c>
      <c r="S3525" t="s">
        <v>29</v>
      </c>
    </row>
    <row r="3526" spans="1:19" hidden="1" x14ac:dyDescent="0.2">
      <c r="A3526">
        <v>2011</v>
      </c>
      <c r="B3526" t="s">
        <v>6085</v>
      </c>
      <c r="C3526" t="s">
        <v>73</v>
      </c>
      <c r="D3526">
        <v>9.82</v>
      </c>
      <c r="E3526">
        <v>20</v>
      </c>
      <c r="F3526" t="s">
        <v>5425</v>
      </c>
      <c r="G3526" t="s">
        <v>4418</v>
      </c>
      <c r="H3526" t="s">
        <v>23</v>
      </c>
      <c r="I3526" t="s">
        <v>6096</v>
      </c>
      <c r="K3526" t="e">
        <f>- Other measurements: B43, D41</f>
        <v>#NAME?</v>
      </c>
      <c r="L3526" t="s">
        <v>6089</v>
      </c>
      <c r="M3526" t="s">
        <v>120</v>
      </c>
      <c r="N3526">
        <v>5</v>
      </c>
      <c r="P3526" t="s">
        <v>27</v>
      </c>
      <c r="Q3526" t="s">
        <v>6090</v>
      </c>
      <c r="S3526" t="s">
        <v>29</v>
      </c>
    </row>
    <row r="3527" spans="1:19" hidden="1" x14ac:dyDescent="0.2">
      <c r="A3527">
        <v>2011</v>
      </c>
      <c r="B3527" t="s">
        <v>6085</v>
      </c>
      <c r="C3527" t="s">
        <v>20</v>
      </c>
      <c r="D3527">
        <v>4.5</v>
      </c>
      <c r="E3527">
        <v>18</v>
      </c>
      <c r="F3527" t="s">
        <v>2017</v>
      </c>
      <c r="G3527" t="s">
        <v>1440</v>
      </c>
      <c r="H3527" t="s">
        <v>23</v>
      </c>
      <c r="I3527" t="s">
        <v>6097</v>
      </c>
      <c r="K3527" t="e">
        <f>- Other measurements: B43, D41</f>
        <v>#NAME?</v>
      </c>
      <c r="L3527" t="s">
        <v>6089</v>
      </c>
      <c r="M3527" t="s">
        <v>120</v>
      </c>
      <c r="N3527">
        <v>5</v>
      </c>
      <c r="P3527" t="s">
        <v>27</v>
      </c>
      <c r="Q3527" t="s">
        <v>6090</v>
      </c>
      <c r="S3527" t="s">
        <v>29</v>
      </c>
    </row>
    <row r="3528" spans="1:19" hidden="1" x14ac:dyDescent="0.2">
      <c r="A3528">
        <v>2011</v>
      </c>
      <c r="B3528" t="s">
        <v>6085</v>
      </c>
      <c r="C3528" t="s">
        <v>73</v>
      </c>
      <c r="D3528">
        <v>9.6999999999999993</v>
      </c>
      <c r="E3528">
        <v>18</v>
      </c>
      <c r="F3528" t="s">
        <v>2017</v>
      </c>
      <c r="G3528" t="s">
        <v>1440</v>
      </c>
      <c r="H3528" t="s">
        <v>23</v>
      </c>
      <c r="I3528" t="s">
        <v>6097</v>
      </c>
      <c r="K3528" t="e">
        <f>- Other measurements: B43, D41</f>
        <v>#NAME?</v>
      </c>
      <c r="L3528" t="s">
        <v>6089</v>
      </c>
      <c r="M3528" t="s">
        <v>120</v>
      </c>
      <c r="N3528">
        <v>5</v>
      </c>
      <c r="P3528" t="s">
        <v>27</v>
      </c>
      <c r="Q3528" t="s">
        <v>6090</v>
      </c>
      <c r="S3528" t="s">
        <v>29</v>
      </c>
    </row>
    <row r="3529" spans="1:19" hidden="1" x14ac:dyDescent="0.2">
      <c r="A3529">
        <v>2012</v>
      </c>
      <c r="B3529" t="s">
        <v>6098</v>
      </c>
      <c r="C3529" t="s">
        <v>20</v>
      </c>
      <c r="D3529">
        <v>5.87</v>
      </c>
      <c r="E3529" t="s">
        <v>1512</v>
      </c>
      <c r="F3529" t="s">
        <v>334</v>
      </c>
      <c r="G3529" t="s">
        <v>31</v>
      </c>
      <c r="H3529" t="s">
        <v>23</v>
      </c>
      <c r="I3529" t="s">
        <v>6099</v>
      </c>
      <c r="K3529"/>
      <c r="L3529" t="s">
        <v>6100</v>
      </c>
      <c r="M3529" t="s">
        <v>26</v>
      </c>
      <c r="N3529">
        <v>2</v>
      </c>
      <c r="P3529" t="s">
        <v>27</v>
      </c>
      <c r="Q3529" t="s">
        <v>6101</v>
      </c>
      <c r="S3529" t="s">
        <v>29</v>
      </c>
    </row>
    <row r="3530" spans="1:19" hidden="1" x14ac:dyDescent="0.2">
      <c r="A3530">
        <v>2012</v>
      </c>
      <c r="B3530" t="s">
        <v>6098</v>
      </c>
      <c r="C3530" t="s">
        <v>73</v>
      </c>
      <c r="D3530">
        <v>10.199999999999999</v>
      </c>
      <c r="E3530" t="s">
        <v>1512</v>
      </c>
      <c r="F3530" t="s">
        <v>334</v>
      </c>
      <c r="G3530" t="s">
        <v>31</v>
      </c>
      <c r="H3530" t="s">
        <v>23</v>
      </c>
      <c r="I3530" t="s">
        <v>6099</v>
      </c>
      <c r="K3530"/>
      <c r="L3530" t="s">
        <v>6100</v>
      </c>
      <c r="M3530" t="s">
        <v>26</v>
      </c>
      <c r="N3530">
        <v>2</v>
      </c>
      <c r="P3530" t="s">
        <v>27</v>
      </c>
      <c r="Q3530" t="s">
        <v>6101</v>
      </c>
      <c r="S3530" t="s">
        <v>29</v>
      </c>
    </row>
    <row r="3531" spans="1:19" hidden="1" x14ac:dyDescent="0.2">
      <c r="A3531">
        <v>2013</v>
      </c>
      <c r="B3531" t="s">
        <v>6102</v>
      </c>
      <c r="C3531" t="s">
        <v>48</v>
      </c>
      <c r="D3531">
        <v>7.8</v>
      </c>
      <c r="E3531" t="s">
        <v>363</v>
      </c>
      <c r="G3531" t="s">
        <v>31</v>
      </c>
      <c r="H3531" t="s">
        <v>23</v>
      </c>
      <c r="I3531" t="s">
        <v>6094</v>
      </c>
      <c r="K3531"/>
      <c r="L3531" t="s">
        <v>6103</v>
      </c>
      <c r="M3531" t="s">
        <v>26</v>
      </c>
      <c r="N3531">
        <v>2</v>
      </c>
      <c r="P3531" t="s">
        <v>27</v>
      </c>
      <c r="Q3531" t="s">
        <v>6104</v>
      </c>
      <c r="S3531" t="s">
        <v>50</v>
      </c>
    </row>
    <row r="3532" spans="1:19" hidden="1" x14ac:dyDescent="0.2">
      <c r="A3532">
        <v>2013</v>
      </c>
      <c r="B3532" t="s">
        <v>6102</v>
      </c>
      <c r="C3532" t="s">
        <v>73</v>
      </c>
      <c r="D3532">
        <v>10.6</v>
      </c>
      <c r="E3532" t="s">
        <v>363</v>
      </c>
      <c r="G3532" t="s">
        <v>31</v>
      </c>
      <c r="H3532" t="s">
        <v>23</v>
      </c>
      <c r="I3532" t="s">
        <v>6094</v>
      </c>
      <c r="K3532"/>
      <c r="L3532" t="s">
        <v>6103</v>
      </c>
      <c r="M3532" t="s">
        <v>26</v>
      </c>
      <c r="N3532">
        <v>2</v>
      </c>
      <c r="P3532" t="s">
        <v>27</v>
      </c>
      <c r="Q3532" t="s">
        <v>6104</v>
      </c>
      <c r="S3532" t="s">
        <v>29</v>
      </c>
    </row>
    <row r="3533" spans="1:19" hidden="1" x14ac:dyDescent="0.2">
      <c r="A3533">
        <v>2014</v>
      </c>
      <c r="B3533" t="s">
        <v>6105</v>
      </c>
      <c r="C3533" t="s">
        <v>48</v>
      </c>
      <c r="D3533">
        <v>8.1999999999999993</v>
      </c>
      <c r="E3533" t="s">
        <v>363</v>
      </c>
      <c r="G3533" t="s">
        <v>31</v>
      </c>
      <c r="H3533" t="s">
        <v>23</v>
      </c>
      <c r="I3533" t="s">
        <v>6094</v>
      </c>
      <c r="K3533"/>
      <c r="L3533" t="s">
        <v>6106</v>
      </c>
      <c r="M3533" t="s">
        <v>26</v>
      </c>
      <c r="N3533">
        <v>2</v>
      </c>
      <c r="P3533" t="s">
        <v>27</v>
      </c>
      <c r="Q3533" t="s">
        <v>6107</v>
      </c>
      <c r="S3533" t="s">
        <v>50</v>
      </c>
    </row>
    <row r="3534" spans="1:19" hidden="1" x14ac:dyDescent="0.2">
      <c r="A3534">
        <v>2014</v>
      </c>
      <c r="B3534" t="s">
        <v>6105</v>
      </c>
      <c r="C3534" t="s">
        <v>73</v>
      </c>
      <c r="D3534">
        <v>10.050000000000001</v>
      </c>
      <c r="E3534" t="s">
        <v>363</v>
      </c>
      <c r="G3534" t="s">
        <v>31</v>
      </c>
      <c r="H3534" t="s">
        <v>23</v>
      </c>
      <c r="I3534" t="s">
        <v>6094</v>
      </c>
      <c r="K3534"/>
      <c r="L3534" t="s">
        <v>6106</v>
      </c>
      <c r="M3534" t="s">
        <v>26</v>
      </c>
      <c r="N3534">
        <v>2</v>
      </c>
      <c r="P3534" t="s">
        <v>27</v>
      </c>
      <c r="Q3534" t="s">
        <v>6107</v>
      </c>
      <c r="S3534" t="s">
        <v>29</v>
      </c>
    </row>
    <row r="3535" spans="1:19" hidden="1" x14ac:dyDescent="0.2">
      <c r="A3535">
        <v>2016</v>
      </c>
      <c r="B3535" t="s">
        <v>6108</v>
      </c>
      <c r="C3535" t="s">
        <v>20</v>
      </c>
      <c r="D3535">
        <v>2.5139999999999998</v>
      </c>
      <c r="E3535">
        <v>25</v>
      </c>
      <c r="F3535" t="s">
        <v>6109</v>
      </c>
      <c r="G3535" t="s">
        <v>160</v>
      </c>
      <c r="H3535" t="s">
        <v>46</v>
      </c>
      <c r="I3535" t="s">
        <v>6110</v>
      </c>
      <c r="K3535"/>
      <c r="L3535" t="s">
        <v>6111</v>
      </c>
      <c r="M3535" t="s">
        <v>26</v>
      </c>
      <c r="N3535">
        <v>2</v>
      </c>
      <c r="P3535" t="s">
        <v>27</v>
      </c>
      <c r="Q3535" t="s">
        <v>6112</v>
      </c>
      <c r="S3535" t="s">
        <v>29</v>
      </c>
    </row>
    <row r="3536" spans="1:19" hidden="1" x14ac:dyDescent="0.2">
      <c r="A3536">
        <v>2016</v>
      </c>
      <c r="B3536" t="s">
        <v>6108</v>
      </c>
      <c r="C3536" t="s">
        <v>73</v>
      </c>
      <c r="D3536">
        <v>7.4169999999999998</v>
      </c>
      <c r="E3536">
        <v>25</v>
      </c>
      <c r="F3536" t="s">
        <v>6109</v>
      </c>
      <c r="G3536" t="s">
        <v>160</v>
      </c>
      <c r="H3536" t="s">
        <v>46</v>
      </c>
      <c r="I3536" t="s">
        <v>6110</v>
      </c>
      <c r="K3536"/>
      <c r="L3536" t="s">
        <v>6111</v>
      </c>
      <c r="M3536" t="s">
        <v>26</v>
      </c>
      <c r="N3536">
        <v>2</v>
      </c>
      <c r="P3536" t="s">
        <v>27</v>
      </c>
      <c r="Q3536" t="s">
        <v>6112</v>
      </c>
      <c r="S3536" t="s">
        <v>29</v>
      </c>
    </row>
    <row r="3537" spans="1:19" hidden="1" x14ac:dyDescent="0.2">
      <c r="A3537">
        <v>2016</v>
      </c>
      <c r="B3537" t="s">
        <v>6108</v>
      </c>
      <c r="C3537" t="s">
        <v>20</v>
      </c>
      <c r="D3537">
        <v>2.61</v>
      </c>
      <c r="F3537" t="s">
        <v>6109</v>
      </c>
      <c r="G3537" t="s">
        <v>189</v>
      </c>
      <c r="I3537" t="s">
        <v>6113</v>
      </c>
      <c r="J3537" t="s">
        <v>43</v>
      </c>
      <c r="K3537"/>
      <c r="L3537" t="s">
        <v>6111</v>
      </c>
      <c r="M3537" t="s">
        <v>26</v>
      </c>
      <c r="N3537">
        <v>2</v>
      </c>
      <c r="P3537" t="s">
        <v>27</v>
      </c>
      <c r="Q3537" t="s">
        <v>6112</v>
      </c>
      <c r="S3537" t="s">
        <v>29</v>
      </c>
    </row>
    <row r="3538" spans="1:19" hidden="1" x14ac:dyDescent="0.2">
      <c r="A3538">
        <v>2016</v>
      </c>
      <c r="B3538" t="s">
        <v>6108</v>
      </c>
      <c r="C3538" t="s">
        <v>73</v>
      </c>
      <c r="D3538">
        <v>7.7679999999999998</v>
      </c>
      <c r="F3538" t="s">
        <v>6109</v>
      </c>
      <c r="G3538" t="s">
        <v>189</v>
      </c>
      <c r="I3538" t="s">
        <v>6113</v>
      </c>
      <c r="J3538" t="s">
        <v>43</v>
      </c>
      <c r="K3538"/>
      <c r="L3538" t="s">
        <v>6111</v>
      </c>
      <c r="M3538" t="s">
        <v>26</v>
      </c>
      <c r="N3538">
        <v>2</v>
      </c>
      <c r="P3538" t="s">
        <v>27</v>
      </c>
      <c r="Q3538" t="s">
        <v>6112</v>
      </c>
      <c r="S3538" t="s">
        <v>29</v>
      </c>
    </row>
    <row r="3539" spans="1:19" hidden="1" x14ac:dyDescent="0.2">
      <c r="A3539">
        <v>2016</v>
      </c>
      <c r="B3539" t="s">
        <v>6108</v>
      </c>
      <c r="C3539" t="s">
        <v>20</v>
      </c>
      <c r="D3539">
        <v>2.42</v>
      </c>
      <c r="E3539">
        <v>50</v>
      </c>
      <c r="F3539" t="s">
        <v>6109</v>
      </c>
      <c r="G3539" t="s">
        <v>189</v>
      </c>
      <c r="I3539" t="s">
        <v>6113</v>
      </c>
      <c r="J3539" t="s">
        <v>43</v>
      </c>
      <c r="K3539"/>
      <c r="L3539" t="s">
        <v>6111</v>
      </c>
      <c r="M3539" t="s">
        <v>26</v>
      </c>
      <c r="N3539">
        <v>2</v>
      </c>
      <c r="P3539" t="s">
        <v>27</v>
      </c>
      <c r="Q3539" t="s">
        <v>6112</v>
      </c>
      <c r="S3539" t="s">
        <v>29</v>
      </c>
    </row>
    <row r="3540" spans="1:19" hidden="1" x14ac:dyDescent="0.2">
      <c r="A3540">
        <v>2016</v>
      </c>
      <c r="B3540" t="s">
        <v>6108</v>
      </c>
      <c r="C3540" t="s">
        <v>73</v>
      </c>
      <c r="D3540">
        <v>7.2670000000000003</v>
      </c>
      <c r="E3540">
        <v>50</v>
      </c>
      <c r="F3540" t="s">
        <v>6109</v>
      </c>
      <c r="G3540" t="s">
        <v>189</v>
      </c>
      <c r="I3540" t="s">
        <v>6113</v>
      </c>
      <c r="J3540" t="s">
        <v>43</v>
      </c>
      <c r="K3540"/>
      <c r="L3540" t="s">
        <v>6111</v>
      </c>
      <c r="M3540" t="s">
        <v>26</v>
      </c>
      <c r="N3540">
        <v>2</v>
      </c>
      <c r="P3540" t="s">
        <v>27</v>
      </c>
      <c r="Q3540" t="s">
        <v>6112</v>
      </c>
      <c r="S3540" t="s">
        <v>29</v>
      </c>
    </row>
    <row r="3541" spans="1:19" hidden="1" x14ac:dyDescent="0.2">
      <c r="A3541">
        <v>2016</v>
      </c>
      <c r="B3541" t="s">
        <v>6108</v>
      </c>
      <c r="C3541" t="s">
        <v>48</v>
      </c>
      <c r="D3541">
        <v>11.55</v>
      </c>
      <c r="E3541" t="s">
        <v>363</v>
      </c>
      <c r="F3541" t="s">
        <v>5904</v>
      </c>
      <c r="G3541" t="s">
        <v>31</v>
      </c>
      <c r="H3541" t="s">
        <v>23</v>
      </c>
      <c r="I3541" t="s">
        <v>5905</v>
      </c>
      <c r="K3541"/>
      <c r="L3541" t="s">
        <v>6111</v>
      </c>
      <c r="M3541" t="s">
        <v>26</v>
      </c>
      <c r="N3541">
        <v>2</v>
      </c>
      <c r="P3541" t="s">
        <v>27</v>
      </c>
      <c r="Q3541" t="s">
        <v>6112</v>
      </c>
      <c r="S3541" t="s">
        <v>50</v>
      </c>
    </row>
    <row r="3542" spans="1:19" hidden="1" x14ac:dyDescent="0.2">
      <c r="A3542">
        <v>2016</v>
      </c>
      <c r="B3542" t="s">
        <v>6108</v>
      </c>
      <c r="C3542" t="s">
        <v>73</v>
      </c>
      <c r="D3542">
        <v>7.15</v>
      </c>
      <c r="E3542" t="s">
        <v>363</v>
      </c>
      <c r="F3542" t="s">
        <v>5904</v>
      </c>
      <c r="G3542" t="s">
        <v>31</v>
      </c>
      <c r="H3542" t="s">
        <v>23</v>
      </c>
      <c r="I3542" t="s">
        <v>5905</v>
      </c>
      <c r="K3542"/>
      <c r="L3542" t="s">
        <v>6111</v>
      </c>
      <c r="M3542" t="s">
        <v>26</v>
      </c>
      <c r="N3542">
        <v>2</v>
      </c>
      <c r="P3542" t="s">
        <v>27</v>
      </c>
      <c r="Q3542" t="s">
        <v>6112</v>
      </c>
      <c r="S3542" t="s">
        <v>29</v>
      </c>
    </row>
    <row r="3543" spans="1:19" hidden="1" x14ac:dyDescent="0.2">
      <c r="A3543">
        <v>2017</v>
      </c>
      <c r="B3543" t="s">
        <v>6114</v>
      </c>
      <c r="C3543" t="s">
        <v>48</v>
      </c>
      <c r="D3543">
        <v>8.4499999999999993</v>
      </c>
      <c r="E3543" t="s">
        <v>363</v>
      </c>
      <c r="G3543" t="s">
        <v>31</v>
      </c>
      <c r="H3543" t="s">
        <v>23</v>
      </c>
      <c r="I3543" t="s">
        <v>6094</v>
      </c>
      <c r="K3543"/>
      <c r="L3543" t="s">
        <v>6115</v>
      </c>
      <c r="M3543" t="s">
        <v>26</v>
      </c>
      <c r="N3543">
        <v>2</v>
      </c>
      <c r="P3543" t="s">
        <v>27</v>
      </c>
      <c r="Q3543" t="s">
        <v>6116</v>
      </c>
      <c r="S3543" t="s">
        <v>50</v>
      </c>
    </row>
    <row r="3544" spans="1:19" hidden="1" x14ac:dyDescent="0.2">
      <c r="A3544">
        <v>2017</v>
      </c>
      <c r="B3544" t="s">
        <v>6114</v>
      </c>
      <c r="C3544" t="s">
        <v>73</v>
      </c>
      <c r="D3544">
        <v>10.31</v>
      </c>
      <c r="E3544" t="s">
        <v>363</v>
      </c>
      <c r="G3544" t="s">
        <v>31</v>
      </c>
      <c r="H3544" t="s">
        <v>23</v>
      </c>
      <c r="I3544" t="s">
        <v>6094</v>
      </c>
      <c r="K3544"/>
      <c r="L3544" t="s">
        <v>6115</v>
      </c>
      <c r="M3544" t="s">
        <v>26</v>
      </c>
      <c r="N3544">
        <v>2</v>
      </c>
      <c r="P3544" t="s">
        <v>27</v>
      </c>
      <c r="Q3544" t="s">
        <v>6116</v>
      </c>
      <c r="S3544" t="s">
        <v>29</v>
      </c>
    </row>
    <row r="3545" spans="1:19" hidden="1" x14ac:dyDescent="0.2">
      <c r="A3545">
        <v>2017</v>
      </c>
      <c r="B3545" t="s">
        <v>6114</v>
      </c>
      <c r="C3545" t="s">
        <v>20</v>
      </c>
      <c r="D3545">
        <v>5.6079999999999997</v>
      </c>
      <c r="E3545">
        <v>25</v>
      </c>
      <c r="G3545" t="s">
        <v>189</v>
      </c>
      <c r="I3545" t="s">
        <v>6117</v>
      </c>
      <c r="K3545"/>
      <c r="L3545" t="s">
        <v>6115</v>
      </c>
      <c r="M3545" t="s">
        <v>26</v>
      </c>
      <c r="N3545">
        <v>2</v>
      </c>
      <c r="P3545" t="s">
        <v>27</v>
      </c>
      <c r="Q3545" t="s">
        <v>6116</v>
      </c>
      <c r="S3545" t="s">
        <v>29</v>
      </c>
    </row>
    <row r="3546" spans="1:19" hidden="1" x14ac:dyDescent="0.2">
      <c r="A3546">
        <v>2017</v>
      </c>
      <c r="B3546" t="s">
        <v>6114</v>
      </c>
      <c r="C3546" t="s">
        <v>73</v>
      </c>
      <c r="D3546">
        <v>10.161</v>
      </c>
      <c r="E3546">
        <v>25</v>
      </c>
      <c r="G3546" t="s">
        <v>189</v>
      </c>
      <c r="I3546" t="s">
        <v>6117</v>
      </c>
      <c r="K3546"/>
      <c r="L3546" t="s">
        <v>6115</v>
      </c>
      <c r="M3546" t="s">
        <v>26</v>
      </c>
      <c r="N3546">
        <v>2</v>
      </c>
      <c r="P3546" t="s">
        <v>27</v>
      </c>
      <c r="Q3546" t="s">
        <v>6116</v>
      </c>
      <c r="S3546" t="s">
        <v>29</v>
      </c>
    </row>
    <row r="3547" spans="1:19" hidden="1" x14ac:dyDescent="0.2">
      <c r="A3547">
        <v>2018</v>
      </c>
      <c r="B3547" t="s">
        <v>6118</v>
      </c>
      <c r="C3547" t="s">
        <v>20</v>
      </c>
      <c r="D3547">
        <v>4.9400000000000004</v>
      </c>
      <c r="E3547" t="s">
        <v>1512</v>
      </c>
      <c r="F3547" t="s">
        <v>192</v>
      </c>
      <c r="G3547" t="s">
        <v>31</v>
      </c>
      <c r="H3547" t="s">
        <v>23</v>
      </c>
      <c r="I3547" t="s">
        <v>6099</v>
      </c>
      <c r="K3547"/>
      <c r="L3547" t="s">
        <v>6119</v>
      </c>
      <c r="M3547" t="s">
        <v>26</v>
      </c>
      <c r="N3547">
        <v>2</v>
      </c>
      <c r="P3547" t="s">
        <v>27</v>
      </c>
      <c r="Q3547" t="s">
        <v>6120</v>
      </c>
      <c r="S3547" t="s">
        <v>29</v>
      </c>
    </row>
    <row r="3548" spans="1:19" hidden="1" x14ac:dyDescent="0.2">
      <c r="A3548">
        <v>2018</v>
      </c>
      <c r="B3548" t="s">
        <v>6118</v>
      </c>
      <c r="C3548" t="s">
        <v>73</v>
      </c>
      <c r="D3548">
        <v>9.75</v>
      </c>
      <c r="E3548" t="s">
        <v>1512</v>
      </c>
      <c r="F3548" t="s">
        <v>192</v>
      </c>
      <c r="G3548" t="s">
        <v>31</v>
      </c>
      <c r="H3548" t="s">
        <v>23</v>
      </c>
      <c r="I3548" t="s">
        <v>6099</v>
      </c>
      <c r="K3548"/>
      <c r="L3548" t="s">
        <v>6119</v>
      </c>
      <c r="M3548" t="s">
        <v>26</v>
      </c>
      <c r="N3548">
        <v>2</v>
      </c>
      <c r="P3548" t="s">
        <v>27</v>
      </c>
      <c r="Q3548" t="s">
        <v>6120</v>
      </c>
      <c r="S3548" t="s">
        <v>29</v>
      </c>
    </row>
    <row r="3549" spans="1:19" hidden="1" x14ac:dyDescent="0.2">
      <c r="A3549">
        <v>2019</v>
      </c>
      <c r="B3549" t="s">
        <v>6121</v>
      </c>
      <c r="C3549" t="s">
        <v>48</v>
      </c>
      <c r="D3549">
        <v>8.44</v>
      </c>
      <c r="E3549" t="s">
        <v>363</v>
      </c>
      <c r="G3549" t="s">
        <v>31</v>
      </c>
      <c r="H3549" t="s">
        <v>23</v>
      </c>
      <c r="I3549" t="s">
        <v>6094</v>
      </c>
      <c r="K3549"/>
      <c r="L3549" t="s">
        <v>6122</v>
      </c>
      <c r="M3549" t="s">
        <v>26</v>
      </c>
      <c r="N3549">
        <v>2</v>
      </c>
      <c r="P3549" t="s">
        <v>27</v>
      </c>
      <c r="Q3549" t="s">
        <v>6123</v>
      </c>
      <c r="S3549" t="s">
        <v>50</v>
      </c>
    </row>
    <row r="3550" spans="1:19" hidden="1" x14ac:dyDescent="0.2">
      <c r="A3550">
        <v>2019</v>
      </c>
      <c r="B3550" t="s">
        <v>6121</v>
      </c>
      <c r="C3550" t="s">
        <v>73</v>
      </c>
      <c r="D3550">
        <v>9.99</v>
      </c>
      <c r="E3550" t="s">
        <v>363</v>
      </c>
      <c r="G3550" t="s">
        <v>31</v>
      </c>
      <c r="H3550" t="s">
        <v>23</v>
      </c>
      <c r="I3550" t="s">
        <v>6094</v>
      </c>
      <c r="K3550"/>
      <c r="L3550" t="s">
        <v>6122</v>
      </c>
      <c r="M3550" t="s">
        <v>26</v>
      </c>
      <c r="N3550">
        <v>2</v>
      </c>
      <c r="P3550" t="s">
        <v>27</v>
      </c>
      <c r="Q3550" t="s">
        <v>6123</v>
      </c>
      <c r="S3550" t="s">
        <v>29</v>
      </c>
    </row>
    <row r="3551" spans="1:19" hidden="1" x14ac:dyDescent="0.2">
      <c r="A3551">
        <v>2022</v>
      </c>
      <c r="B3551" t="s">
        <v>6124</v>
      </c>
      <c r="C3551" t="s">
        <v>48</v>
      </c>
      <c r="D3551">
        <v>9.8000000000000007</v>
      </c>
      <c r="E3551" t="s">
        <v>363</v>
      </c>
      <c r="F3551" t="s">
        <v>5904</v>
      </c>
      <c r="G3551" t="s">
        <v>31</v>
      </c>
      <c r="H3551" t="s">
        <v>23</v>
      </c>
      <c r="I3551" t="s">
        <v>5905</v>
      </c>
      <c r="K3551"/>
      <c r="L3551" t="s">
        <v>6125</v>
      </c>
      <c r="M3551" t="s">
        <v>26</v>
      </c>
      <c r="N3551">
        <v>2</v>
      </c>
      <c r="P3551" t="s">
        <v>27</v>
      </c>
      <c r="Q3551" t="s">
        <v>6126</v>
      </c>
      <c r="S3551" t="s">
        <v>50</v>
      </c>
    </row>
    <row r="3552" spans="1:19" hidden="1" x14ac:dyDescent="0.2">
      <c r="A3552">
        <v>2022</v>
      </c>
      <c r="B3552" t="s">
        <v>6124</v>
      </c>
      <c r="C3552" t="s">
        <v>73</v>
      </c>
      <c r="D3552">
        <v>8.6999999999999993</v>
      </c>
      <c r="E3552" t="s">
        <v>363</v>
      </c>
      <c r="F3552" t="s">
        <v>5904</v>
      </c>
      <c r="G3552" t="s">
        <v>31</v>
      </c>
      <c r="H3552" t="s">
        <v>23</v>
      </c>
      <c r="I3552" t="s">
        <v>5905</v>
      </c>
      <c r="K3552"/>
      <c r="L3552" t="s">
        <v>6125</v>
      </c>
      <c r="M3552" t="s">
        <v>26</v>
      </c>
      <c r="N3552">
        <v>2</v>
      </c>
      <c r="P3552" t="s">
        <v>27</v>
      </c>
      <c r="Q3552" t="s">
        <v>6126</v>
      </c>
      <c r="S3552" t="s">
        <v>29</v>
      </c>
    </row>
    <row r="3553" spans="1:19" hidden="1" x14ac:dyDescent="0.2">
      <c r="A3553">
        <v>2023</v>
      </c>
      <c r="B3553" t="s">
        <v>6127</v>
      </c>
      <c r="C3553" t="s">
        <v>20</v>
      </c>
      <c r="D3553">
        <v>3.41</v>
      </c>
      <c r="E3553">
        <v>0</v>
      </c>
      <c r="G3553" t="s">
        <v>189</v>
      </c>
      <c r="I3553" t="s">
        <v>6113</v>
      </c>
      <c r="J3553" t="s">
        <v>43</v>
      </c>
      <c r="K3553"/>
      <c r="L3553" t="s">
        <v>6128</v>
      </c>
      <c r="M3553" t="s">
        <v>26</v>
      </c>
      <c r="N3553">
        <v>2</v>
      </c>
      <c r="P3553" t="s">
        <v>27</v>
      </c>
      <c r="Q3553" t="s">
        <v>6129</v>
      </c>
      <c r="S3553" t="s">
        <v>29</v>
      </c>
    </row>
    <row r="3554" spans="1:19" hidden="1" x14ac:dyDescent="0.2">
      <c r="A3554">
        <v>2023</v>
      </c>
      <c r="B3554" t="s">
        <v>6127</v>
      </c>
      <c r="C3554" t="s">
        <v>73</v>
      </c>
      <c r="D3554">
        <v>7.82</v>
      </c>
      <c r="E3554">
        <v>0</v>
      </c>
      <c r="G3554" t="s">
        <v>189</v>
      </c>
      <c r="I3554" t="s">
        <v>6113</v>
      </c>
      <c r="J3554" t="s">
        <v>43</v>
      </c>
      <c r="K3554"/>
      <c r="L3554" t="s">
        <v>6128</v>
      </c>
      <c r="M3554" t="s">
        <v>26</v>
      </c>
      <c r="N3554">
        <v>2</v>
      </c>
      <c r="P3554" t="s">
        <v>27</v>
      </c>
      <c r="Q3554" t="s">
        <v>6129</v>
      </c>
      <c r="S3554" t="s">
        <v>29</v>
      </c>
    </row>
    <row r="3555" spans="1:19" hidden="1" x14ac:dyDescent="0.2">
      <c r="A3555">
        <v>2023</v>
      </c>
      <c r="B3555" t="s">
        <v>6127</v>
      </c>
      <c r="C3555" t="s">
        <v>20</v>
      </c>
      <c r="D3555">
        <v>3.14</v>
      </c>
      <c r="E3555">
        <v>25</v>
      </c>
      <c r="G3555" t="s">
        <v>189</v>
      </c>
      <c r="I3555" t="s">
        <v>6113</v>
      </c>
      <c r="J3555" t="s">
        <v>43</v>
      </c>
      <c r="K3555"/>
      <c r="L3555" t="s">
        <v>6128</v>
      </c>
      <c r="M3555" t="s">
        <v>26</v>
      </c>
      <c r="N3555">
        <v>2</v>
      </c>
      <c r="P3555" t="s">
        <v>27</v>
      </c>
      <c r="Q3555" t="s">
        <v>6129</v>
      </c>
      <c r="S3555" t="s">
        <v>29</v>
      </c>
    </row>
    <row r="3556" spans="1:19" hidden="1" x14ac:dyDescent="0.2">
      <c r="A3556">
        <v>2023</v>
      </c>
      <c r="B3556" t="s">
        <v>6127</v>
      </c>
      <c r="C3556" t="s">
        <v>73</v>
      </c>
      <c r="D3556">
        <v>7.4939999999999998</v>
      </c>
      <c r="E3556">
        <v>25</v>
      </c>
      <c r="G3556" t="s">
        <v>189</v>
      </c>
      <c r="I3556" t="s">
        <v>6113</v>
      </c>
      <c r="J3556" t="s">
        <v>43</v>
      </c>
      <c r="K3556"/>
      <c r="L3556" t="s">
        <v>6128</v>
      </c>
      <c r="M3556" t="s">
        <v>26</v>
      </c>
      <c r="N3556">
        <v>2</v>
      </c>
      <c r="P3556" t="s">
        <v>27</v>
      </c>
      <c r="Q3556" t="s">
        <v>6129</v>
      </c>
      <c r="S3556" t="s">
        <v>29</v>
      </c>
    </row>
    <row r="3557" spans="1:19" hidden="1" x14ac:dyDescent="0.2">
      <c r="A3557">
        <v>2023</v>
      </c>
      <c r="B3557" t="s">
        <v>6127</v>
      </c>
      <c r="C3557" t="s">
        <v>20</v>
      </c>
      <c r="D3557">
        <v>2.98</v>
      </c>
      <c r="E3557">
        <v>50</v>
      </c>
      <c r="G3557" t="s">
        <v>189</v>
      </c>
      <c r="I3557" t="s">
        <v>6113</v>
      </c>
      <c r="J3557" t="s">
        <v>43</v>
      </c>
      <c r="K3557"/>
      <c r="L3557" t="s">
        <v>6128</v>
      </c>
      <c r="M3557" t="s">
        <v>26</v>
      </c>
      <c r="N3557">
        <v>2</v>
      </c>
      <c r="P3557" t="s">
        <v>27</v>
      </c>
      <c r="Q3557" t="s">
        <v>6129</v>
      </c>
      <c r="S3557" t="s">
        <v>29</v>
      </c>
    </row>
    <row r="3558" spans="1:19" hidden="1" x14ac:dyDescent="0.2">
      <c r="A3558">
        <v>2023</v>
      </c>
      <c r="B3558" t="s">
        <v>6127</v>
      </c>
      <c r="C3558" t="s">
        <v>73</v>
      </c>
      <c r="D3558">
        <v>7.2539999999999996</v>
      </c>
      <c r="E3558">
        <v>50</v>
      </c>
      <c r="G3558" t="s">
        <v>189</v>
      </c>
      <c r="I3558" t="s">
        <v>6113</v>
      </c>
      <c r="J3558" t="s">
        <v>43</v>
      </c>
      <c r="K3558"/>
      <c r="L3558" t="s">
        <v>6128</v>
      </c>
      <c r="M3558" t="s">
        <v>26</v>
      </c>
      <c r="N3558">
        <v>2</v>
      </c>
      <c r="P3558" t="s">
        <v>27</v>
      </c>
      <c r="Q3558" t="s">
        <v>6129</v>
      </c>
      <c r="S3558" t="s">
        <v>29</v>
      </c>
    </row>
    <row r="3559" spans="1:19" hidden="1" x14ac:dyDescent="0.2">
      <c r="A3559">
        <v>2024</v>
      </c>
      <c r="B3559" t="s">
        <v>6130</v>
      </c>
      <c r="C3559" t="s">
        <v>20</v>
      </c>
      <c r="D3559">
        <v>2.4</v>
      </c>
      <c r="E3559" t="s">
        <v>6131</v>
      </c>
      <c r="F3559" t="s">
        <v>6132</v>
      </c>
      <c r="G3559" t="s">
        <v>31</v>
      </c>
      <c r="H3559" t="s">
        <v>23</v>
      </c>
      <c r="I3559" t="s">
        <v>6133</v>
      </c>
      <c r="K3559"/>
      <c r="L3559" t="s">
        <v>6134</v>
      </c>
      <c r="M3559" t="s">
        <v>26</v>
      </c>
      <c r="N3559">
        <v>2</v>
      </c>
      <c r="P3559" t="s">
        <v>27</v>
      </c>
      <c r="Q3559" t="s">
        <v>6135</v>
      </c>
      <c r="S3559" t="s">
        <v>29</v>
      </c>
    </row>
    <row r="3560" spans="1:19" hidden="1" x14ac:dyDescent="0.2">
      <c r="A3560">
        <v>2024</v>
      </c>
      <c r="B3560" t="s">
        <v>6130</v>
      </c>
      <c r="C3560" t="s">
        <v>73</v>
      </c>
      <c r="D3560">
        <v>7.75</v>
      </c>
      <c r="E3560" t="s">
        <v>6131</v>
      </c>
      <c r="F3560" t="s">
        <v>6132</v>
      </c>
      <c r="G3560" t="s">
        <v>31</v>
      </c>
      <c r="H3560" t="s">
        <v>23</v>
      </c>
      <c r="I3560" t="s">
        <v>6133</v>
      </c>
      <c r="K3560"/>
      <c r="L3560" t="s">
        <v>6134</v>
      </c>
      <c r="M3560" t="s">
        <v>26</v>
      </c>
      <c r="N3560">
        <v>2</v>
      </c>
      <c r="P3560" t="s">
        <v>27</v>
      </c>
      <c r="Q3560" t="s">
        <v>6135</v>
      </c>
      <c r="S3560" t="s">
        <v>29</v>
      </c>
    </row>
    <row r="3561" spans="1:19" hidden="1" x14ac:dyDescent="0.2">
      <c r="A3561">
        <v>2025</v>
      </c>
      <c r="B3561" t="s">
        <v>6136</v>
      </c>
      <c r="C3561" t="s">
        <v>20</v>
      </c>
      <c r="D3561">
        <v>1.95</v>
      </c>
      <c r="E3561">
        <v>25</v>
      </c>
      <c r="G3561" t="s">
        <v>3107</v>
      </c>
      <c r="I3561" t="s">
        <v>6137</v>
      </c>
      <c r="K3561"/>
      <c r="L3561" t="s">
        <v>6138</v>
      </c>
      <c r="M3561" t="s">
        <v>26</v>
      </c>
      <c r="N3561">
        <v>2</v>
      </c>
      <c r="P3561" t="s">
        <v>27</v>
      </c>
      <c r="Q3561" t="s">
        <v>6139</v>
      </c>
      <c r="S3561" t="s">
        <v>29</v>
      </c>
    </row>
    <row r="3562" spans="1:19" hidden="1" x14ac:dyDescent="0.2">
      <c r="A3562">
        <v>2025</v>
      </c>
      <c r="B3562" t="s">
        <v>6136</v>
      </c>
      <c r="C3562" t="s">
        <v>73</v>
      </c>
      <c r="D3562">
        <v>5.75</v>
      </c>
      <c r="E3562">
        <v>25</v>
      </c>
      <c r="G3562" t="s">
        <v>3107</v>
      </c>
      <c r="I3562" t="s">
        <v>6137</v>
      </c>
      <c r="K3562"/>
      <c r="L3562" t="s">
        <v>6138</v>
      </c>
      <c r="M3562" t="s">
        <v>26</v>
      </c>
      <c r="N3562">
        <v>2</v>
      </c>
      <c r="P3562" t="s">
        <v>27</v>
      </c>
      <c r="Q3562" t="s">
        <v>6139</v>
      </c>
      <c r="S3562" t="s">
        <v>29</v>
      </c>
    </row>
    <row r="3563" spans="1:19" hidden="1" x14ac:dyDescent="0.2">
      <c r="A3563">
        <v>2025</v>
      </c>
      <c r="B3563" t="s">
        <v>6136</v>
      </c>
      <c r="C3563" t="s">
        <v>20</v>
      </c>
      <c r="D3563">
        <v>1.93</v>
      </c>
      <c r="E3563">
        <v>0</v>
      </c>
      <c r="G3563" t="s">
        <v>189</v>
      </c>
      <c r="I3563" t="s">
        <v>6113</v>
      </c>
      <c r="J3563" t="s">
        <v>43</v>
      </c>
      <c r="K3563"/>
      <c r="L3563" t="s">
        <v>6138</v>
      </c>
      <c r="M3563" t="s">
        <v>26</v>
      </c>
      <c r="N3563">
        <v>2</v>
      </c>
      <c r="P3563" t="s">
        <v>27</v>
      </c>
      <c r="Q3563" t="s">
        <v>6139</v>
      </c>
      <c r="S3563" t="s">
        <v>29</v>
      </c>
    </row>
    <row r="3564" spans="1:19" hidden="1" x14ac:dyDescent="0.2">
      <c r="A3564">
        <v>2025</v>
      </c>
      <c r="B3564" t="s">
        <v>6136</v>
      </c>
      <c r="C3564" t="s">
        <v>73</v>
      </c>
      <c r="D3564">
        <v>5.9189999999999996</v>
      </c>
      <c r="E3564">
        <v>0</v>
      </c>
      <c r="G3564" t="s">
        <v>189</v>
      </c>
      <c r="I3564" t="s">
        <v>6113</v>
      </c>
      <c r="J3564" t="s">
        <v>43</v>
      </c>
      <c r="K3564"/>
      <c r="L3564" t="s">
        <v>6138</v>
      </c>
      <c r="M3564" t="s">
        <v>26</v>
      </c>
      <c r="N3564">
        <v>2</v>
      </c>
      <c r="P3564" t="s">
        <v>27</v>
      </c>
      <c r="Q3564" t="s">
        <v>6139</v>
      </c>
      <c r="S3564" t="s">
        <v>29</v>
      </c>
    </row>
    <row r="3565" spans="1:19" hidden="1" x14ac:dyDescent="0.2">
      <c r="A3565">
        <v>2025</v>
      </c>
      <c r="B3565" t="s">
        <v>6136</v>
      </c>
      <c r="C3565" t="s">
        <v>20</v>
      </c>
      <c r="D3565">
        <v>1.94</v>
      </c>
      <c r="E3565">
        <v>50</v>
      </c>
      <c r="G3565" t="s">
        <v>189</v>
      </c>
      <c r="I3565" t="s">
        <v>6113</v>
      </c>
      <c r="J3565" t="s">
        <v>43</v>
      </c>
      <c r="K3565"/>
      <c r="L3565" t="s">
        <v>6138</v>
      </c>
      <c r="M3565" t="s">
        <v>26</v>
      </c>
      <c r="N3565">
        <v>2</v>
      </c>
      <c r="P3565" t="s">
        <v>27</v>
      </c>
      <c r="Q3565" t="s">
        <v>6139</v>
      </c>
      <c r="S3565" t="s">
        <v>29</v>
      </c>
    </row>
    <row r="3566" spans="1:19" hidden="1" x14ac:dyDescent="0.2">
      <c r="A3566">
        <v>2025</v>
      </c>
      <c r="B3566" t="s">
        <v>6136</v>
      </c>
      <c r="C3566" t="s">
        <v>73</v>
      </c>
      <c r="D3566">
        <v>5.6050000000000004</v>
      </c>
      <c r="E3566">
        <v>50</v>
      </c>
      <c r="G3566" t="s">
        <v>189</v>
      </c>
      <c r="I3566" t="s">
        <v>6113</v>
      </c>
      <c r="J3566" t="s">
        <v>43</v>
      </c>
      <c r="K3566"/>
      <c r="L3566" t="s">
        <v>6138</v>
      </c>
      <c r="M3566" t="s">
        <v>26</v>
      </c>
      <c r="N3566">
        <v>2</v>
      </c>
      <c r="P3566" t="s">
        <v>27</v>
      </c>
      <c r="Q3566" t="s">
        <v>6139</v>
      </c>
      <c r="S3566" t="s">
        <v>29</v>
      </c>
    </row>
    <row r="3567" spans="1:19" hidden="1" x14ac:dyDescent="0.2">
      <c r="A3567">
        <v>2026</v>
      </c>
      <c r="B3567" t="s">
        <v>6140</v>
      </c>
      <c r="C3567" t="s">
        <v>20</v>
      </c>
      <c r="D3567">
        <v>3.65</v>
      </c>
      <c r="E3567">
        <v>0</v>
      </c>
      <c r="G3567" t="s">
        <v>189</v>
      </c>
      <c r="I3567" t="s">
        <v>6113</v>
      </c>
      <c r="J3567" t="s">
        <v>43</v>
      </c>
      <c r="K3567"/>
      <c r="L3567" t="s">
        <v>6141</v>
      </c>
      <c r="M3567" t="s">
        <v>26</v>
      </c>
      <c r="N3567">
        <v>2</v>
      </c>
      <c r="P3567" t="s">
        <v>27</v>
      </c>
      <c r="Q3567" t="s">
        <v>6142</v>
      </c>
      <c r="S3567" t="s">
        <v>29</v>
      </c>
    </row>
    <row r="3568" spans="1:19" hidden="1" x14ac:dyDescent="0.2">
      <c r="A3568">
        <v>2026</v>
      </c>
      <c r="B3568" t="s">
        <v>6140</v>
      </c>
      <c r="C3568" t="s">
        <v>73</v>
      </c>
      <c r="D3568">
        <v>8.18</v>
      </c>
      <c r="E3568">
        <v>0</v>
      </c>
      <c r="G3568" t="s">
        <v>189</v>
      </c>
      <c r="I3568" t="s">
        <v>6113</v>
      </c>
      <c r="J3568" t="s">
        <v>43</v>
      </c>
      <c r="K3568"/>
      <c r="L3568" t="s">
        <v>6141</v>
      </c>
      <c r="M3568" t="s">
        <v>26</v>
      </c>
      <c r="N3568">
        <v>2</v>
      </c>
      <c r="P3568" t="s">
        <v>27</v>
      </c>
      <c r="Q3568" t="s">
        <v>6142</v>
      </c>
      <c r="S3568" t="s">
        <v>29</v>
      </c>
    </row>
    <row r="3569" spans="1:19" hidden="1" x14ac:dyDescent="0.2">
      <c r="A3569">
        <v>2026</v>
      </c>
      <c r="B3569" t="s">
        <v>6140</v>
      </c>
      <c r="C3569" t="s">
        <v>20</v>
      </c>
      <c r="D3569">
        <v>3.41</v>
      </c>
      <c r="E3569">
        <v>25</v>
      </c>
      <c r="G3569" t="s">
        <v>189</v>
      </c>
      <c r="I3569" t="s">
        <v>6113</v>
      </c>
      <c r="J3569" t="s">
        <v>43</v>
      </c>
      <c r="K3569"/>
      <c r="L3569" t="s">
        <v>6141</v>
      </c>
      <c r="M3569" t="s">
        <v>26</v>
      </c>
      <c r="N3569">
        <v>2</v>
      </c>
      <c r="P3569" t="s">
        <v>27</v>
      </c>
      <c r="Q3569" t="s">
        <v>6142</v>
      </c>
      <c r="S3569" t="s">
        <v>29</v>
      </c>
    </row>
    <row r="3570" spans="1:19" hidden="1" x14ac:dyDescent="0.2">
      <c r="A3570">
        <v>2026</v>
      </c>
      <c r="B3570" t="s">
        <v>6140</v>
      </c>
      <c r="C3570" t="s">
        <v>73</v>
      </c>
      <c r="D3570">
        <v>7.8449999999999998</v>
      </c>
      <c r="E3570">
        <v>25</v>
      </c>
      <c r="G3570" t="s">
        <v>189</v>
      </c>
      <c r="I3570" t="s">
        <v>6113</v>
      </c>
      <c r="J3570" t="s">
        <v>43</v>
      </c>
      <c r="K3570"/>
      <c r="L3570" t="s">
        <v>6141</v>
      </c>
      <c r="M3570" t="s">
        <v>26</v>
      </c>
      <c r="N3570">
        <v>2</v>
      </c>
      <c r="P3570" t="s">
        <v>27</v>
      </c>
      <c r="Q3570" t="s">
        <v>6142</v>
      </c>
      <c r="S3570" t="s">
        <v>29</v>
      </c>
    </row>
    <row r="3571" spans="1:19" hidden="1" x14ac:dyDescent="0.2">
      <c r="A3571">
        <v>2026</v>
      </c>
      <c r="B3571" t="s">
        <v>6140</v>
      </c>
      <c r="C3571" t="s">
        <v>20</v>
      </c>
      <c r="D3571">
        <v>3.27</v>
      </c>
      <c r="E3571">
        <v>50</v>
      </c>
      <c r="G3571" t="s">
        <v>189</v>
      </c>
      <c r="I3571" t="s">
        <v>6113</v>
      </c>
      <c r="J3571" t="s">
        <v>43</v>
      </c>
      <c r="K3571"/>
      <c r="L3571" t="s">
        <v>6141</v>
      </c>
      <c r="M3571" t="s">
        <v>26</v>
      </c>
      <c r="N3571">
        <v>2</v>
      </c>
      <c r="P3571" t="s">
        <v>27</v>
      </c>
      <c r="Q3571" t="s">
        <v>6142</v>
      </c>
      <c r="S3571" t="s">
        <v>29</v>
      </c>
    </row>
    <row r="3572" spans="1:19" hidden="1" x14ac:dyDescent="0.2">
      <c r="A3572">
        <v>2026</v>
      </c>
      <c r="B3572" t="s">
        <v>6140</v>
      </c>
      <c r="C3572" t="s">
        <v>73</v>
      </c>
      <c r="D3572">
        <v>7.61</v>
      </c>
      <c r="E3572">
        <v>50</v>
      </c>
      <c r="G3572" t="s">
        <v>189</v>
      </c>
      <c r="I3572" t="s">
        <v>6113</v>
      </c>
      <c r="J3572" t="s">
        <v>43</v>
      </c>
      <c r="K3572"/>
      <c r="L3572" t="s">
        <v>6141</v>
      </c>
      <c r="M3572" t="s">
        <v>26</v>
      </c>
      <c r="N3572">
        <v>2</v>
      </c>
      <c r="P3572" t="s">
        <v>27</v>
      </c>
      <c r="Q3572" t="s">
        <v>6142</v>
      </c>
      <c r="S3572" t="s">
        <v>29</v>
      </c>
    </row>
    <row r="3573" spans="1:19" hidden="1" x14ac:dyDescent="0.2">
      <c r="A3573">
        <v>2027</v>
      </c>
      <c r="B3573" t="s">
        <v>6143</v>
      </c>
      <c r="C3573" t="s">
        <v>20</v>
      </c>
      <c r="D3573">
        <v>1.7</v>
      </c>
      <c r="E3573" t="s">
        <v>363</v>
      </c>
      <c r="G3573" t="s">
        <v>31</v>
      </c>
      <c r="H3573" t="s">
        <v>23</v>
      </c>
      <c r="I3573" t="s">
        <v>6011</v>
      </c>
      <c r="K3573"/>
      <c r="L3573" t="s">
        <v>6144</v>
      </c>
      <c r="M3573" t="s">
        <v>26</v>
      </c>
      <c r="N3573">
        <v>2</v>
      </c>
      <c r="P3573" t="s">
        <v>27</v>
      </c>
      <c r="Q3573" t="s">
        <v>6145</v>
      </c>
      <c r="S3573" t="s">
        <v>29</v>
      </c>
    </row>
    <row r="3574" spans="1:19" hidden="1" x14ac:dyDescent="0.2">
      <c r="A3574">
        <v>2027</v>
      </c>
      <c r="B3574" t="s">
        <v>6143</v>
      </c>
      <c r="C3574" t="s">
        <v>73</v>
      </c>
      <c r="D3574">
        <v>6.6</v>
      </c>
      <c r="E3574" t="s">
        <v>363</v>
      </c>
      <c r="G3574" t="s">
        <v>31</v>
      </c>
      <c r="H3574" t="s">
        <v>23</v>
      </c>
      <c r="I3574" t="s">
        <v>6011</v>
      </c>
      <c r="K3574"/>
      <c r="L3574" t="s">
        <v>6144</v>
      </c>
      <c r="M3574" t="s">
        <v>26</v>
      </c>
      <c r="N3574">
        <v>2</v>
      </c>
      <c r="P3574" t="s">
        <v>27</v>
      </c>
      <c r="Q3574" t="s">
        <v>6145</v>
      </c>
      <c r="S3574" t="s">
        <v>29</v>
      </c>
    </row>
    <row r="3575" spans="1:19" hidden="1" x14ac:dyDescent="0.2">
      <c r="A3575">
        <v>2027</v>
      </c>
      <c r="B3575" t="s">
        <v>6143</v>
      </c>
      <c r="C3575" t="s">
        <v>77</v>
      </c>
      <c r="D3575">
        <v>10.9</v>
      </c>
      <c r="E3575" t="s">
        <v>363</v>
      </c>
      <c r="G3575" t="s">
        <v>31</v>
      </c>
      <c r="H3575" t="s">
        <v>23</v>
      </c>
      <c r="I3575" t="s">
        <v>6011</v>
      </c>
      <c r="K3575"/>
      <c r="L3575" t="s">
        <v>6144</v>
      </c>
      <c r="M3575" t="s">
        <v>26</v>
      </c>
      <c r="N3575">
        <v>2</v>
      </c>
      <c r="P3575" t="s">
        <v>27</v>
      </c>
      <c r="Q3575" t="s">
        <v>6145</v>
      </c>
      <c r="S3575" t="s">
        <v>29</v>
      </c>
    </row>
    <row r="3576" spans="1:19" hidden="1" x14ac:dyDescent="0.2">
      <c r="A3576">
        <v>2028</v>
      </c>
      <c r="B3576" t="s">
        <v>6146</v>
      </c>
      <c r="C3576" t="s">
        <v>20</v>
      </c>
      <c r="D3576">
        <v>9.3000000000000007</v>
      </c>
      <c r="E3576">
        <v>30</v>
      </c>
      <c r="F3576" t="s">
        <v>334</v>
      </c>
      <c r="G3576" t="s">
        <v>55</v>
      </c>
      <c r="H3576" t="s">
        <v>23</v>
      </c>
      <c r="I3576" t="s">
        <v>6004</v>
      </c>
      <c r="K3576"/>
      <c r="L3576" t="s">
        <v>6147</v>
      </c>
      <c r="M3576" t="s">
        <v>26</v>
      </c>
      <c r="N3576">
        <v>2</v>
      </c>
      <c r="P3576" t="s">
        <v>27</v>
      </c>
      <c r="Q3576" t="s">
        <v>6148</v>
      </c>
      <c r="S3576" t="s">
        <v>29</v>
      </c>
    </row>
    <row r="3577" spans="1:19" hidden="1" x14ac:dyDescent="0.2">
      <c r="A3577">
        <v>2028</v>
      </c>
      <c r="B3577" t="s">
        <v>6146</v>
      </c>
      <c r="C3577" t="s">
        <v>73</v>
      </c>
      <c r="D3577">
        <v>4.3600000000000003</v>
      </c>
      <c r="E3577">
        <v>30</v>
      </c>
      <c r="F3577" t="s">
        <v>334</v>
      </c>
      <c r="G3577" t="s">
        <v>55</v>
      </c>
      <c r="H3577" t="s">
        <v>46</v>
      </c>
      <c r="I3577" t="s">
        <v>6004</v>
      </c>
      <c r="K3577"/>
      <c r="L3577" t="s">
        <v>6147</v>
      </c>
      <c r="M3577" t="s">
        <v>26</v>
      </c>
      <c r="N3577">
        <v>2</v>
      </c>
      <c r="P3577" t="s">
        <v>27</v>
      </c>
      <c r="Q3577" t="s">
        <v>6148</v>
      </c>
      <c r="S3577" t="s">
        <v>29</v>
      </c>
    </row>
    <row r="3578" spans="1:19" hidden="1" x14ac:dyDescent="0.2">
      <c r="A3578">
        <v>2028</v>
      </c>
      <c r="B3578" t="s">
        <v>6146</v>
      </c>
      <c r="C3578" t="s">
        <v>73</v>
      </c>
      <c r="D3578">
        <v>4.34</v>
      </c>
      <c r="E3578">
        <v>30</v>
      </c>
      <c r="F3578" t="s">
        <v>334</v>
      </c>
      <c r="G3578" t="s">
        <v>31</v>
      </c>
      <c r="H3578" t="s">
        <v>46</v>
      </c>
      <c r="I3578" t="s">
        <v>6004</v>
      </c>
      <c r="K3578"/>
      <c r="L3578" t="s">
        <v>6147</v>
      </c>
      <c r="M3578" t="s">
        <v>26</v>
      </c>
      <c r="N3578">
        <v>2</v>
      </c>
      <c r="P3578" t="s">
        <v>27</v>
      </c>
      <c r="Q3578" t="s">
        <v>6148</v>
      </c>
      <c r="S3578" t="s">
        <v>29</v>
      </c>
    </row>
    <row r="3579" spans="1:19" hidden="1" x14ac:dyDescent="0.2">
      <c r="A3579">
        <v>2029</v>
      </c>
      <c r="B3579" t="s">
        <v>6149</v>
      </c>
      <c r="C3579" t="s">
        <v>20</v>
      </c>
      <c r="D3579">
        <v>5</v>
      </c>
      <c r="E3579">
        <v>20</v>
      </c>
      <c r="F3579" t="s">
        <v>5961</v>
      </c>
      <c r="H3579" t="s">
        <v>23</v>
      </c>
      <c r="I3579" t="s">
        <v>5853</v>
      </c>
      <c r="K3579"/>
      <c r="L3579" t="s">
        <v>6150</v>
      </c>
      <c r="M3579" t="s">
        <v>26</v>
      </c>
      <c r="N3579">
        <v>2</v>
      </c>
      <c r="P3579" t="s">
        <v>27</v>
      </c>
      <c r="Q3579" t="s">
        <v>6151</v>
      </c>
      <c r="S3579" t="s">
        <v>29</v>
      </c>
    </row>
    <row r="3580" spans="1:19" hidden="1" x14ac:dyDescent="0.2">
      <c r="A3580">
        <v>2029</v>
      </c>
      <c r="B3580" t="s">
        <v>6149</v>
      </c>
      <c r="C3580" t="s">
        <v>73</v>
      </c>
      <c r="D3580">
        <v>9.6999999999999993</v>
      </c>
      <c r="E3580">
        <v>20</v>
      </c>
      <c r="F3580" t="s">
        <v>5961</v>
      </c>
      <c r="H3580" t="s">
        <v>23</v>
      </c>
      <c r="I3580" t="s">
        <v>5853</v>
      </c>
      <c r="K3580"/>
      <c r="L3580" t="s">
        <v>6150</v>
      </c>
      <c r="M3580" t="s">
        <v>26</v>
      </c>
      <c r="N3580">
        <v>2</v>
      </c>
      <c r="P3580" t="s">
        <v>27</v>
      </c>
      <c r="Q3580" t="s">
        <v>6151</v>
      </c>
      <c r="S3580" t="s">
        <v>29</v>
      </c>
    </row>
    <row r="3581" spans="1:19" x14ac:dyDescent="0.2">
      <c r="A3581">
        <v>2030</v>
      </c>
      <c r="B3581" t="s">
        <v>6152</v>
      </c>
      <c r="C3581" t="s">
        <v>20</v>
      </c>
      <c r="D3581">
        <v>4.1120000000000001</v>
      </c>
      <c r="E3581">
        <v>25</v>
      </c>
      <c r="F3581" t="s">
        <v>6153</v>
      </c>
      <c r="G3581" t="s">
        <v>300</v>
      </c>
      <c r="H3581" t="s">
        <v>36</v>
      </c>
      <c r="I3581" t="s">
        <v>6154</v>
      </c>
      <c r="L3581" t="s">
        <v>6155</v>
      </c>
      <c r="M3581" t="s">
        <v>26</v>
      </c>
      <c r="N3581">
        <v>2</v>
      </c>
      <c r="P3581" t="s">
        <v>27</v>
      </c>
      <c r="Q3581" t="s">
        <v>6156</v>
      </c>
      <c r="S3581" t="s">
        <v>29</v>
      </c>
    </row>
    <row r="3582" spans="1:19" x14ac:dyDescent="0.2">
      <c r="A3582">
        <v>2030</v>
      </c>
      <c r="B3582" t="s">
        <v>6152</v>
      </c>
      <c r="C3582" t="s">
        <v>73</v>
      </c>
      <c r="D3582">
        <v>8.7569999999999997</v>
      </c>
      <c r="E3582">
        <v>25</v>
      </c>
      <c r="F3582" t="s">
        <v>6153</v>
      </c>
      <c r="G3582" t="s">
        <v>300</v>
      </c>
      <c r="H3582" t="s">
        <v>36</v>
      </c>
      <c r="I3582" t="s">
        <v>6154</v>
      </c>
      <c r="L3582" t="s">
        <v>6155</v>
      </c>
      <c r="M3582" t="s">
        <v>26</v>
      </c>
      <c r="N3582">
        <v>2</v>
      </c>
      <c r="P3582" t="s">
        <v>27</v>
      </c>
      <c r="Q3582" t="s">
        <v>6156</v>
      </c>
      <c r="S3582" t="s">
        <v>29</v>
      </c>
    </row>
    <row r="3583" spans="1:19" hidden="1" x14ac:dyDescent="0.2">
      <c r="A3583">
        <v>2030</v>
      </c>
      <c r="B3583" t="s">
        <v>6152</v>
      </c>
      <c r="C3583" t="s">
        <v>20</v>
      </c>
      <c r="D3583">
        <v>4.0919999999999996</v>
      </c>
      <c r="E3583">
        <v>25</v>
      </c>
      <c r="F3583" t="s">
        <v>6157</v>
      </c>
      <c r="G3583" t="s">
        <v>160</v>
      </c>
      <c r="H3583" t="s">
        <v>46</v>
      </c>
      <c r="I3583" t="s">
        <v>6110</v>
      </c>
      <c r="K3583"/>
      <c r="L3583" t="s">
        <v>6155</v>
      </c>
      <c r="M3583" t="s">
        <v>26</v>
      </c>
      <c r="N3583">
        <v>2</v>
      </c>
      <c r="P3583" t="s">
        <v>27</v>
      </c>
      <c r="Q3583" t="s">
        <v>6156</v>
      </c>
      <c r="S3583" t="s">
        <v>29</v>
      </c>
    </row>
    <row r="3584" spans="1:19" hidden="1" x14ac:dyDescent="0.2">
      <c r="A3584">
        <v>2030</v>
      </c>
      <c r="B3584" t="s">
        <v>6152</v>
      </c>
      <c r="C3584" t="s">
        <v>73</v>
      </c>
      <c r="D3584">
        <v>8.7759999999999998</v>
      </c>
      <c r="E3584">
        <v>25</v>
      </c>
      <c r="F3584" t="s">
        <v>6157</v>
      </c>
      <c r="G3584" t="s">
        <v>160</v>
      </c>
      <c r="H3584" t="s">
        <v>46</v>
      </c>
      <c r="I3584" t="s">
        <v>6110</v>
      </c>
      <c r="K3584"/>
      <c r="L3584" t="s">
        <v>6155</v>
      </c>
      <c r="M3584" t="s">
        <v>26</v>
      </c>
      <c r="N3584">
        <v>2</v>
      </c>
      <c r="P3584" t="s">
        <v>27</v>
      </c>
      <c r="Q3584" t="s">
        <v>6156</v>
      </c>
      <c r="S3584" t="s">
        <v>29</v>
      </c>
    </row>
    <row r="3585" spans="1:19" hidden="1" x14ac:dyDescent="0.2">
      <c r="A3585">
        <v>2030</v>
      </c>
      <c r="B3585" t="s">
        <v>6152</v>
      </c>
      <c r="C3585" t="s">
        <v>20</v>
      </c>
      <c r="D3585">
        <v>4.4050000000000002</v>
      </c>
      <c r="E3585">
        <v>0</v>
      </c>
      <c r="F3585" t="s">
        <v>6157</v>
      </c>
      <c r="G3585" t="s">
        <v>189</v>
      </c>
      <c r="I3585" t="s">
        <v>6113</v>
      </c>
      <c r="J3585" t="s">
        <v>43</v>
      </c>
      <c r="K3585"/>
      <c r="L3585" t="s">
        <v>6155</v>
      </c>
      <c r="M3585" t="s">
        <v>26</v>
      </c>
      <c r="N3585">
        <v>2</v>
      </c>
      <c r="P3585" t="s">
        <v>27</v>
      </c>
      <c r="Q3585" t="s">
        <v>6156</v>
      </c>
      <c r="S3585" t="s">
        <v>29</v>
      </c>
    </row>
    <row r="3586" spans="1:19" hidden="1" x14ac:dyDescent="0.2">
      <c r="A3586">
        <v>2030</v>
      </c>
      <c r="B3586" t="s">
        <v>6152</v>
      </c>
      <c r="C3586" t="s">
        <v>73</v>
      </c>
      <c r="D3586">
        <v>9.125</v>
      </c>
      <c r="E3586">
        <v>0</v>
      </c>
      <c r="F3586" t="s">
        <v>6157</v>
      </c>
      <c r="G3586" t="s">
        <v>189</v>
      </c>
      <c r="I3586" t="s">
        <v>6113</v>
      </c>
      <c r="J3586" t="s">
        <v>43</v>
      </c>
      <c r="K3586"/>
      <c r="L3586" t="s">
        <v>6155</v>
      </c>
      <c r="M3586" t="s">
        <v>26</v>
      </c>
      <c r="N3586">
        <v>2</v>
      </c>
      <c r="P3586" t="s">
        <v>27</v>
      </c>
      <c r="Q3586" t="s">
        <v>6156</v>
      </c>
      <c r="S3586" t="s">
        <v>29</v>
      </c>
    </row>
    <row r="3587" spans="1:19" hidden="1" x14ac:dyDescent="0.2">
      <c r="A3587">
        <v>2030</v>
      </c>
      <c r="B3587" t="s">
        <v>6152</v>
      </c>
      <c r="C3587" t="s">
        <v>20</v>
      </c>
      <c r="D3587">
        <v>3.8130000000000002</v>
      </c>
      <c r="E3587">
        <v>50</v>
      </c>
      <c r="F3587" t="s">
        <v>6157</v>
      </c>
      <c r="G3587" t="s">
        <v>189</v>
      </c>
      <c r="I3587" t="s">
        <v>6113</v>
      </c>
      <c r="J3587" t="s">
        <v>43</v>
      </c>
      <c r="K3587"/>
      <c r="L3587" t="s">
        <v>6155</v>
      </c>
      <c r="M3587" t="s">
        <v>26</v>
      </c>
      <c r="N3587">
        <v>2</v>
      </c>
      <c r="P3587" t="s">
        <v>27</v>
      </c>
      <c r="Q3587" t="s">
        <v>6156</v>
      </c>
      <c r="S3587" t="s">
        <v>29</v>
      </c>
    </row>
    <row r="3588" spans="1:19" hidden="1" x14ac:dyDescent="0.2">
      <c r="A3588">
        <v>2030</v>
      </c>
      <c r="B3588" t="s">
        <v>6152</v>
      </c>
      <c r="C3588" t="s">
        <v>73</v>
      </c>
      <c r="D3588">
        <v>8.4909999999999997</v>
      </c>
      <c r="E3588">
        <v>50</v>
      </c>
      <c r="F3588" t="s">
        <v>6157</v>
      </c>
      <c r="G3588" t="s">
        <v>189</v>
      </c>
      <c r="I3588" t="s">
        <v>6113</v>
      </c>
      <c r="J3588" t="s">
        <v>43</v>
      </c>
      <c r="K3588"/>
      <c r="L3588" t="s">
        <v>6155</v>
      </c>
      <c r="M3588" t="s">
        <v>26</v>
      </c>
      <c r="N3588">
        <v>2</v>
      </c>
      <c r="P3588" t="s">
        <v>27</v>
      </c>
      <c r="Q3588" t="s">
        <v>6156</v>
      </c>
      <c r="S3588" t="s">
        <v>29</v>
      </c>
    </row>
    <row r="3589" spans="1:19" hidden="1" x14ac:dyDescent="0.2">
      <c r="A3589">
        <v>2030</v>
      </c>
      <c r="B3589" t="s">
        <v>6152</v>
      </c>
      <c r="C3589" t="s">
        <v>20</v>
      </c>
      <c r="D3589">
        <v>4.18</v>
      </c>
      <c r="E3589">
        <v>20</v>
      </c>
      <c r="F3589" t="s">
        <v>410</v>
      </c>
      <c r="G3589" t="s">
        <v>189</v>
      </c>
      <c r="I3589" t="s">
        <v>6113</v>
      </c>
      <c r="J3589" t="s">
        <v>43</v>
      </c>
      <c r="K3589"/>
      <c r="L3589" t="s">
        <v>6155</v>
      </c>
      <c r="M3589" t="s">
        <v>26</v>
      </c>
      <c r="N3589">
        <v>2</v>
      </c>
      <c r="P3589" t="s">
        <v>27</v>
      </c>
      <c r="Q3589" t="s">
        <v>6156</v>
      </c>
      <c r="S3589" t="s">
        <v>29</v>
      </c>
    </row>
    <row r="3590" spans="1:19" hidden="1" x14ac:dyDescent="0.2">
      <c r="A3590">
        <v>2030</v>
      </c>
      <c r="B3590" t="s">
        <v>6152</v>
      </c>
      <c r="C3590" t="s">
        <v>73</v>
      </c>
      <c r="D3590">
        <v>8.8000000000000007</v>
      </c>
      <c r="E3590">
        <v>20</v>
      </c>
      <c r="F3590" t="s">
        <v>410</v>
      </c>
      <c r="G3590" t="s">
        <v>189</v>
      </c>
      <c r="I3590" t="s">
        <v>6113</v>
      </c>
      <c r="J3590" t="s">
        <v>43</v>
      </c>
      <c r="K3590"/>
      <c r="L3590" t="s">
        <v>6155</v>
      </c>
      <c r="M3590" t="s">
        <v>26</v>
      </c>
      <c r="N3590">
        <v>2</v>
      </c>
      <c r="P3590" t="s">
        <v>27</v>
      </c>
      <c r="Q3590" t="s">
        <v>6156</v>
      </c>
      <c r="S3590" t="s">
        <v>29</v>
      </c>
    </row>
    <row r="3591" spans="1:19" hidden="1" x14ac:dyDescent="0.2">
      <c r="A3591">
        <v>2030</v>
      </c>
      <c r="B3591" t="s">
        <v>6152</v>
      </c>
      <c r="C3591" t="s">
        <v>48</v>
      </c>
      <c r="D3591">
        <v>10.1</v>
      </c>
      <c r="E3591" t="s">
        <v>363</v>
      </c>
      <c r="F3591" t="s">
        <v>5904</v>
      </c>
      <c r="G3591" t="s">
        <v>55</v>
      </c>
      <c r="H3591" t="s">
        <v>46</v>
      </c>
      <c r="I3591" t="s">
        <v>6158</v>
      </c>
      <c r="K3591"/>
      <c r="L3591" t="s">
        <v>6155</v>
      </c>
      <c r="M3591" t="s">
        <v>26</v>
      </c>
      <c r="N3591">
        <v>2</v>
      </c>
      <c r="P3591" t="s">
        <v>27</v>
      </c>
      <c r="Q3591" t="s">
        <v>6156</v>
      </c>
      <c r="S3591" t="s">
        <v>50</v>
      </c>
    </row>
    <row r="3592" spans="1:19" hidden="1" x14ac:dyDescent="0.2">
      <c r="A3592">
        <v>2030</v>
      </c>
      <c r="B3592" t="s">
        <v>6152</v>
      </c>
      <c r="C3592" t="s">
        <v>73</v>
      </c>
      <c r="D3592">
        <v>8.1</v>
      </c>
      <c r="F3592" t="s">
        <v>5904</v>
      </c>
      <c r="G3592" t="s">
        <v>31</v>
      </c>
      <c r="H3592" t="s">
        <v>23</v>
      </c>
      <c r="I3592" t="s">
        <v>5905</v>
      </c>
      <c r="K3592"/>
      <c r="L3592" t="s">
        <v>6155</v>
      </c>
      <c r="M3592" t="s">
        <v>26</v>
      </c>
      <c r="N3592">
        <v>2</v>
      </c>
      <c r="P3592" t="s">
        <v>27</v>
      </c>
      <c r="Q3592" t="s">
        <v>6156</v>
      </c>
      <c r="S3592" t="s">
        <v>29</v>
      </c>
    </row>
    <row r="3593" spans="1:19" hidden="1" x14ac:dyDescent="0.2">
      <c r="A3593">
        <v>2030</v>
      </c>
      <c r="B3593" t="s">
        <v>6152</v>
      </c>
      <c r="C3593" t="s">
        <v>48</v>
      </c>
      <c r="D3593">
        <v>9.93</v>
      </c>
      <c r="E3593" t="s">
        <v>363</v>
      </c>
      <c r="F3593" t="s">
        <v>5904</v>
      </c>
      <c r="G3593" t="s">
        <v>31</v>
      </c>
      <c r="H3593" t="s">
        <v>23</v>
      </c>
      <c r="I3593" t="s">
        <v>6094</v>
      </c>
      <c r="K3593"/>
      <c r="L3593" t="s">
        <v>6155</v>
      </c>
      <c r="M3593" t="s">
        <v>26</v>
      </c>
      <c r="N3593">
        <v>2</v>
      </c>
      <c r="P3593" t="s">
        <v>27</v>
      </c>
      <c r="Q3593" t="s">
        <v>6156</v>
      </c>
      <c r="S3593" t="s">
        <v>50</v>
      </c>
    </row>
    <row r="3594" spans="1:19" hidden="1" x14ac:dyDescent="0.2">
      <c r="A3594">
        <v>2030</v>
      </c>
      <c r="B3594" t="s">
        <v>6152</v>
      </c>
      <c r="C3594" t="s">
        <v>73</v>
      </c>
      <c r="D3594">
        <v>8.86</v>
      </c>
      <c r="E3594" t="s">
        <v>363</v>
      </c>
      <c r="F3594" t="s">
        <v>5904</v>
      </c>
      <c r="G3594" t="s">
        <v>31</v>
      </c>
      <c r="H3594" t="s">
        <v>23</v>
      </c>
      <c r="I3594" t="s">
        <v>6094</v>
      </c>
      <c r="K3594"/>
      <c r="L3594" t="s">
        <v>6155</v>
      </c>
      <c r="M3594" t="s">
        <v>26</v>
      </c>
      <c r="N3594">
        <v>2</v>
      </c>
      <c r="P3594" t="s">
        <v>27</v>
      </c>
      <c r="Q3594" t="s">
        <v>6156</v>
      </c>
      <c r="S3594" t="s">
        <v>29</v>
      </c>
    </row>
    <row r="3595" spans="1:19" hidden="1" x14ac:dyDescent="0.2">
      <c r="A3595">
        <v>2030</v>
      </c>
      <c r="B3595" t="s">
        <v>6152</v>
      </c>
      <c r="C3595" t="s">
        <v>20</v>
      </c>
      <c r="D3595">
        <v>3.84</v>
      </c>
      <c r="E3595">
        <v>25</v>
      </c>
      <c r="F3595" t="s">
        <v>6159</v>
      </c>
      <c r="G3595" t="s">
        <v>55</v>
      </c>
      <c r="H3595" t="s">
        <v>46</v>
      </c>
      <c r="I3595" t="s">
        <v>6160</v>
      </c>
      <c r="K3595"/>
      <c r="L3595" t="s">
        <v>6155</v>
      </c>
      <c r="M3595" t="s">
        <v>26</v>
      </c>
      <c r="N3595">
        <v>2</v>
      </c>
      <c r="P3595" t="s">
        <v>27</v>
      </c>
      <c r="Q3595" t="s">
        <v>6156</v>
      </c>
      <c r="S3595" t="s">
        <v>29</v>
      </c>
    </row>
    <row r="3596" spans="1:19" hidden="1" x14ac:dyDescent="0.2">
      <c r="A3596">
        <v>2030</v>
      </c>
      <c r="B3596" t="s">
        <v>6152</v>
      </c>
      <c r="C3596" t="s">
        <v>73</v>
      </c>
      <c r="D3596">
        <v>8.35</v>
      </c>
      <c r="E3596">
        <v>25</v>
      </c>
      <c r="F3596" t="s">
        <v>6159</v>
      </c>
      <c r="G3596" t="s">
        <v>55</v>
      </c>
      <c r="H3596" t="s">
        <v>46</v>
      </c>
      <c r="I3596" t="s">
        <v>6160</v>
      </c>
      <c r="K3596"/>
      <c r="L3596" t="s">
        <v>6155</v>
      </c>
      <c r="M3596" t="s">
        <v>26</v>
      </c>
      <c r="N3596">
        <v>2</v>
      </c>
      <c r="P3596" t="s">
        <v>27</v>
      </c>
      <c r="Q3596" t="s">
        <v>6156</v>
      </c>
      <c r="S3596" t="s">
        <v>29</v>
      </c>
    </row>
    <row r="3597" spans="1:19" hidden="1" x14ac:dyDescent="0.2">
      <c r="A3597">
        <v>2031</v>
      </c>
      <c r="B3597" t="s">
        <v>6161</v>
      </c>
      <c r="C3597" t="s">
        <v>20</v>
      </c>
      <c r="D3597">
        <v>1.8</v>
      </c>
      <c r="E3597">
        <v>25</v>
      </c>
      <c r="F3597" t="s">
        <v>6162</v>
      </c>
      <c r="G3597" t="s">
        <v>55</v>
      </c>
      <c r="H3597" t="s">
        <v>23</v>
      </c>
      <c r="I3597" t="s">
        <v>6163</v>
      </c>
      <c r="K3597"/>
      <c r="L3597" t="s">
        <v>6164</v>
      </c>
      <c r="M3597" t="s">
        <v>26</v>
      </c>
      <c r="N3597">
        <v>2</v>
      </c>
      <c r="P3597" t="s">
        <v>27</v>
      </c>
      <c r="Q3597" t="s">
        <v>6165</v>
      </c>
      <c r="S3597" t="s">
        <v>29</v>
      </c>
    </row>
    <row r="3598" spans="1:19" hidden="1" x14ac:dyDescent="0.2">
      <c r="A3598">
        <v>2032</v>
      </c>
      <c r="B3598" t="s">
        <v>6166</v>
      </c>
      <c r="C3598" t="s">
        <v>20</v>
      </c>
      <c r="D3598">
        <v>2.6</v>
      </c>
      <c r="E3598">
        <v>25</v>
      </c>
      <c r="F3598" t="s">
        <v>6167</v>
      </c>
      <c r="G3598" t="s">
        <v>55</v>
      </c>
      <c r="H3598" t="s">
        <v>23</v>
      </c>
      <c r="I3598" t="s">
        <v>6163</v>
      </c>
      <c r="K3598"/>
      <c r="L3598" t="s">
        <v>6168</v>
      </c>
      <c r="M3598" t="s">
        <v>26</v>
      </c>
      <c r="N3598">
        <v>2</v>
      </c>
      <c r="P3598" t="s">
        <v>27</v>
      </c>
      <c r="Q3598" t="s">
        <v>6169</v>
      </c>
      <c r="S3598" t="s">
        <v>29</v>
      </c>
    </row>
    <row r="3599" spans="1:19" hidden="1" x14ac:dyDescent="0.2">
      <c r="A3599">
        <v>2032</v>
      </c>
      <c r="B3599" t="s">
        <v>6166</v>
      </c>
      <c r="C3599" t="s">
        <v>73</v>
      </c>
      <c r="D3599">
        <v>10.1</v>
      </c>
      <c r="E3599">
        <v>25</v>
      </c>
      <c r="F3599" t="s">
        <v>1363</v>
      </c>
      <c r="G3599" t="s">
        <v>55</v>
      </c>
      <c r="H3599" t="s">
        <v>23</v>
      </c>
      <c r="I3599" t="s">
        <v>6163</v>
      </c>
      <c r="K3599"/>
      <c r="L3599" t="s">
        <v>6168</v>
      </c>
      <c r="M3599" t="s">
        <v>26</v>
      </c>
      <c r="N3599">
        <v>2</v>
      </c>
      <c r="P3599" t="s">
        <v>27</v>
      </c>
      <c r="Q3599" t="s">
        <v>6169</v>
      </c>
      <c r="S3599" t="s">
        <v>29</v>
      </c>
    </row>
    <row r="3600" spans="1:19" hidden="1" x14ac:dyDescent="0.2">
      <c r="A3600">
        <v>2033</v>
      </c>
      <c r="B3600" t="s">
        <v>6170</v>
      </c>
      <c r="C3600" t="s">
        <v>20</v>
      </c>
      <c r="D3600">
        <v>2.4</v>
      </c>
      <c r="E3600">
        <v>25</v>
      </c>
      <c r="F3600" t="s">
        <v>6167</v>
      </c>
      <c r="G3600" t="s">
        <v>55</v>
      </c>
      <c r="H3600" t="s">
        <v>23</v>
      </c>
      <c r="I3600" t="s">
        <v>6163</v>
      </c>
      <c r="K3600" t="s">
        <v>6171</v>
      </c>
      <c r="L3600" t="s">
        <v>6172</v>
      </c>
      <c r="M3600" t="s">
        <v>26</v>
      </c>
      <c r="N3600">
        <v>2</v>
      </c>
      <c r="P3600" t="s">
        <v>27</v>
      </c>
      <c r="Q3600" t="s">
        <v>6173</v>
      </c>
      <c r="S3600" t="s">
        <v>29</v>
      </c>
    </row>
    <row r="3601" spans="1:19" hidden="1" x14ac:dyDescent="0.2">
      <c r="A3601">
        <v>2033</v>
      </c>
      <c r="B3601" t="s">
        <v>6170</v>
      </c>
      <c r="C3601" t="s">
        <v>73</v>
      </c>
      <c r="D3601">
        <v>9.08</v>
      </c>
      <c r="E3601">
        <v>25</v>
      </c>
      <c r="F3601" t="s">
        <v>1363</v>
      </c>
      <c r="G3601" t="s">
        <v>55</v>
      </c>
      <c r="H3601" t="s">
        <v>23</v>
      </c>
      <c r="I3601" t="s">
        <v>6163</v>
      </c>
      <c r="K3601" t="s">
        <v>6171</v>
      </c>
      <c r="L3601" t="s">
        <v>6172</v>
      </c>
      <c r="M3601" t="s">
        <v>26</v>
      </c>
      <c r="N3601">
        <v>2</v>
      </c>
      <c r="P3601" t="s">
        <v>27</v>
      </c>
      <c r="Q3601" t="s">
        <v>6173</v>
      </c>
      <c r="S3601" t="s">
        <v>29</v>
      </c>
    </row>
    <row r="3602" spans="1:19" hidden="1" x14ac:dyDescent="0.2">
      <c r="A3602">
        <v>2035</v>
      </c>
      <c r="B3602" t="s">
        <v>6174</v>
      </c>
      <c r="C3602" t="s">
        <v>20</v>
      </c>
      <c r="D3602">
        <v>8.1300000000000008</v>
      </c>
      <c r="E3602">
        <v>70.099999999999994</v>
      </c>
      <c r="F3602" t="s">
        <v>5863</v>
      </c>
      <c r="G3602" t="s">
        <v>55</v>
      </c>
      <c r="H3602" t="s">
        <v>23</v>
      </c>
      <c r="I3602" t="s">
        <v>5864</v>
      </c>
      <c r="K3602"/>
      <c r="L3602" t="s">
        <v>6175</v>
      </c>
      <c r="M3602" t="s">
        <v>26</v>
      </c>
      <c r="N3602">
        <v>2</v>
      </c>
      <c r="P3602" t="s">
        <v>27</v>
      </c>
      <c r="Q3602" t="s">
        <v>6176</v>
      </c>
      <c r="S3602" t="s">
        <v>29</v>
      </c>
    </row>
    <row r="3603" spans="1:19" hidden="1" x14ac:dyDescent="0.2">
      <c r="A3603">
        <v>2037</v>
      </c>
      <c r="B3603" t="s">
        <v>6177</v>
      </c>
      <c r="C3603" t="s">
        <v>20</v>
      </c>
      <c r="D3603">
        <v>-1.44</v>
      </c>
      <c r="E3603">
        <v>20</v>
      </c>
      <c r="F3603" t="s">
        <v>3117</v>
      </c>
      <c r="G3603" t="s">
        <v>75</v>
      </c>
      <c r="H3603" t="s">
        <v>23</v>
      </c>
      <c r="I3603" t="s">
        <v>3631</v>
      </c>
      <c r="K3603"/>
      <c r="L3603" t="s">
        <v>6178</v>
      </c>
      <c r="M3603" t="s">
        <v>26</v>
      </c>
      <c r="N3603">
        <v>2</v>
      </c>
      <c r="P3603" t="s">
        <v>27</v>
      </c>
      <c r="Q3603" t="s">
        <v>6179</v>
      </c>
      <c r="S3603" t="s">
        <v>29</v>
      </c>
    </row>
    <row r="3604" spans="1:19" hidden="1" x14ac:dyDescent="0.2">
      <c r="A3604">
        <v>2037</v>
      </c>
      <c r="B3604" t="s">
        <v>6177</v>
      </c>
      <c r="C3604" t="s">
        <v>73</v>
      </c>
      <c r="D3604">
        <v>10.25</v>
      </c>
      <c r="E3604">
        <v>20</v>
      </c>
      <c r="F3604" t="s">
        <v>1694</v>
      </c>
      <c r="G3604" t="s">
        <v>31</v>
      </c>
      <c r="H3604" t="s">
        <v>46</v>
      </c>
      <c r="I3604" t="s">
        <v>3631</v>
      </c>
      <c r="K3604"/>
      <c r="L3604" t="s">
        <v>6178</v>
      </c>
      <c r="M3604" t="s">
        <v>26</v>
      </c>
      <c r="N3604">
        <v>2</v>
      </c>
      <c r="P3604" t="s">
        <v>27</v>
      </c>
      <c r="Q3604" t="s">
        <v>6179</v>
      </c>
      <c r="S3604" t="s">
        <v>29</v>
      </c>
    </row>
    <row r="3605" spans="1:19" hidden="1" x14ac:dyDescent="0.2">
      <c r="A3605">
        <v>2038</v>
      </c>
      <c r="B3605" t="s">
        <v>6180</v>
      </c>
      <c r="C3605" t="s">
        <v>20</v>
      </c>
      <c r="D3605">
        <v>2.29</v>
      </c>
      <c r="E3605">
        <v>20</v>
      </c>
      <c r="F3605" t="s">
        <v>4950</v>
      </c>
      <c r="G3605" t="s">
        <v>31</v>
      </c>
      <c r="H3605" t="s">
        <v>46</v>
      </c>
      <c r="I3605" t="s">
        <v>3631</v>
      </c>
      <c r="K3605"/>
      <c r="L3605" t="s">
        <v>6181</v>
      </c>
      <c r="M3605" t="s">
        <v>26</v>
      </c>
      <c r="N3605">
        <v>2</v>
      </c>
      <c r="P3605" t="s">
        <v>27</v>
      </c>
      <c r="Q3605" t="s">
        <v>6182</v>
      </c>
      <c r="S3605" t="s">
        <v>29</v>
      </c>
    </row>
    <row r="3606" spans="1:19" hidden="1" x14ac:dyDescent="0.2">
      <c r="A3606">
        <v>2038</v>
      </c>
      <c r="B3606" t="s">
        <v>6180</v>
      </c>
      <c r="C3606" t="s">
        <v>73</v>
      </c>
      <c r="D3606">
        <v>6.17</v>
      </c>
      <c r="E3606">
        <v>20</v>
      </c>
      <c r="F3606" t="s">
        <v>4950</v>
      </c>
      <c r="G3606" t="s">
        <v>31</v>
      </c>
      <c r="H3606" t="s">
        <v>46</v>
      </c>
      <c r="I3606" t="s">
        <v>3631</v>
      </c>
      <c r="K3606"/>
      <c r="L3606" t="s">
        <v>6181</v>
      </c>
      <c r="M3606" t="s">
        <v>26</v>
      </c>
      <c r="N3606">
        <v>2</v>
      </c>
      <c r="P3606" t="s">
        <v>27</v>
      </c>
      <c r="Q3606" t="s">
        <v>6182</v>
      </c>
      <c r="S3606" t="s">
        <v>29</v>
      </c>
    </row>
    <row r="3607" spans="1:19" hidden="1" x14ac:dyDescent="0.2">
      <c r="A3607">
        <v>2039</v>
      </c>
      <c r="B3607" t="s">
        <v>6183</v>
      </c>
      <c r="C3607" t="s">
        <v>20</v>
      </c>
      <c r="D3607">
        <v>0.77</v>
      </c>
      <c r="E3607">
        <v>20</v>
      </c>
      <c r="F3607" t="s">
        <v>4591</v>
      </c>
      <c r="G3607" t="s">
        <v>75</v>
      </c>
      <c r="H3607" t="s">
        <v>46</v>
      </c>
      <c r="I3607" t="s">
        <v>3631</v>
      </c>
      <c r="K3607"/>
      <c r="L3607" t="s">
        <v>6184</v>
      </c>
      <c r="M3607" t="s">
        <v>26</v>
      </c>
      <c r="N3607">
        <v>2</v>
      </c>
      <c r="P3607" t="s">
        <v>27</v>
      </c>
      <c r="Q3607" t="s">
        <v>6185</v>
      </c>
      <c r="S3607" t="s">
        <v>29</v>
      </c>
    </row>
    <row r="3608" spans="1:19" hidden="1" x14ac:dyDescent="0.2">
      <c r="A3608">
        <v>2039</v>
      </c>
      <c r="B3608" t="s">
        <v>6183</v>
      </c>
      <c r="C3608" t="s">
        <v>73</v>
      </c>
      <c r="D3608">
        <v>8.8699999999999992</v>
      </c>
      <c r="E3608">
        <v>20</v>
      </c>
      <c r="F3608" t="s">
        <v>4950</v>
      </c>
      <c r="G3608" t="s">
        <v>31</v>
      </c>
      <c r="H3608" t="s">
        <v>46</v>
      </c>
      <c r="I3608" t="s">
        <v>3631</v>
      </c>
      <c r="K3608"/>
      <c r="L3608" t="s">
        <v>6184</v>
      </c>
      <c r="M3608" t="s">
        <v>26</v>
      </c>
      <c r="N3608">
        <v>2</v>
      </c>
      <c r="P3608" t="s">
        <v>27</v>
      </c>
      <c r="Q3608" t="s">
        <v>6185</v>
      </c>
      <c r="S3608" t="s">
        <v>29</v>
      </c>
    </row>
    <row r="3609" spans="1:19" hidden="1" x14ac:dyDescent="0.2">
      <c r="A3609">
        <v>2040</v>
      </c>
      <c r="B3609" t="s">
        <v>6186</v>
      </c>
      <c r="C3609" t="s">
        <v>20</v>
      </c>
      <c r="D3609">
        <v>3.27</v>
      </c>
      <c r="E3609">
        <v>20</v>
      </c>
      <c r="F3609" t="s">
        <v>4950</v>
      </c>
      <c r="G3609" t="s">
        <v>31</v>
      </c>
      <c r="H3609" t="s">
        <v>46</v>
      </c>
      <c r="I3609" t="s">
        <v>3631</v>
      </c>
      <c r="K3609"/>
      <c r="L3609" t="s">
        <v>6187</v>
      </c>
      <c r="M3609" t="s">
        <v>26</v>
      </c>
      <c r="N3609">
        <v>2</v>
      </c>
      <c r="P3609" t="s">
        <v>27</v>
      </c>
      <c r="Q3609" t="s">
        <v>6188</v>
      </c>
      <c r="S3609" t="s">
        <v>29</v>
      </c>
    </row>
    <row r="3610" spans="1:19" hidden="1" x14ac:dyDescent="0.2">
      <c r="A3610">
        <v>2040</v>
      </c>
      <c r="B3610" t="s">
        <v>6186</v>
      </c>
      <c r="C3610" t="s">
        <v>73</v>
      </c>
      <c r="D3610">
        <v>6.52</v>
      </c>
      <c r="E3610">
        <v>20</v>
      </c>
      <c r="F3610" t="s">
        <v>4950</v>
      </c>
      <c r="G3610" t="s">
        <v>31</v>
      </c>
      <c r="H3610" t="s">
        <v>46</v>
      </c>
      <c r="I3610" t="s">
        <v>3631</v>
      </c>
      <c r="K3610"/>
      <c r="L3610" t="s">
        <v>6187</v>
      </c>
      <c r="M3610" t="s">
        <v>26</v>
      </c>
      <c r="N3610">
        <v>2</v>
      </c>
      <c r="P3610" t="s">
        <v>27</v>
      </c>
      <c r="Q3610" t="s">
        <v>6188</v>
      </c>
      <c r="S3610" t="s">
        <v>29</v>
      </c>
    </row>
    <row r="3611" spans="1:19" hidden="1" x14ac:dyDescent="0.2">
      <c r="A3611">
        <v>2041</v>
      </c>
      <c r="B3611" t="s">
        <v>6189</v>
      </c>
      <c r="C3611" t="s">
        <v>20</v>
      </c>
      <c r="D3611">
        <v>3.91</v>
      </c>
      <c r="E3611">
        <v>20</v>
      </c>
      <c r="F3611" t="s">
        <v>4950</v>
      </c>
      <c r="G3611" t="s">
        <v>31</v>
      </c>
      <c r="H3611" t="s">
        <v>46</v>
      </c>
      <c r="I3611" t="s">
        <v>3631</v>
      </c>
      <c r="K3611"/>
      <c r="L3611" t="s">
        <v>6190</v>
      </c>
      <c r="M3611" t="s">
        <v>26</v>
      </c>
      <c r="N3611">
        <v>2</v>
      </c>
      <c r="P3611" t="s">
        <v>27</v>
      </c>
      <c r="Q3611" t="s">
        <v>6191</v>
      </c>
      <c r="S3611" t="s">
        <v>29</v>
      </c>
    </row>
    <row r="3612" spans="1:19" hidden="1" x14ac:dyDescent="0.2">
      <c r="A3612">
        <v>2041</v>
      </c>
      <c r="B3612" t="s">
        <v>6189</v>
      </c>
      <c r="C3612" t="s">
        <v>73</v>
      </c>
      <c r="D3612">
        <v>6.5</v>
      </c>
      <c r="E3612">
        <v>20</v>
      </c>
      <c r="F3612" t="s">
        <v>4950</v>
      </c>
      <c r="G3612" t="s">
        <v>31</v>
      </c>
      <c r="H3612" t="s">
        <v>23</v>
      </c>
      <c r="I3612" t="s">
        <v>3631</v>
      </c>
      <c r="K3612"/>
      <c r="L3612" t="s">
        <v>6190</v>
      </c>
      <c r="M3612" t="s">
        <v>26</v>
      </c>
      <c r="N3612">
        <v>2</v>
      </c>
      <c r="P3612" t="s">
        <v>27</v>
      </c>
      <c r="Q3612" t="s">
        <v>6191</v>
      </c>
      <c r="S3612" t="s">
        <v>29</v>
      </c>
    </row>
    <row r="3613" spans="1:19" hidden="1" x14ac:dyDescent="0.2">
      <c r="A3613">
        <v>2042</v>
      </c>
      <c r="B3613" t="s">
        <v>6192</v>
      </c>
      <c r="C3613" t="s">
        <v>20</v>
      </c>
      <c r="D3613">
        <v>2.0099999999999998</v>
      </c>
      <c r="E3613">
        <v>20</v>
      </c>
      <c r="F3613" t="s">
        <v>4950</v>
      </c>
      <c r="G3613" t="s">
        <v>31</v>
      </c>
      <c r="H3613" t="s">
        <v>46</v>
      </c>
      <c r="I3613" t="s">
        <v>3631</v>
      </c>
      <c r="K3613"/>
      <c r="L3613" t="s">
        <v>6193</v>
      </c>
      <c r="M3613" t="s">
        <v>26</v>
      </c>
      <c r="N3613">
        <v>2</v>
      </c>
      <c r="P3613" t="s">
        <v>27</v>
      </c>
      <c r="Q3613" t="s">
        <v>6194</v>
      </c>
      <c r="S3613" t="s">
        <v>29</v>
      </c>
    </row>
    <row r="3614" spans="1:19" hidden="1" x14ac:dyDescent="0.2">
      <c r="A3614">
        <v>2042</v>
      </c>
      <c r="B3614" t="s">
        <v>6192</v>
      </c>
      <c r="C3614" t="s">
        <v>73</v>
      </c>
      <c r="D3614">
        <v>8.33</v>
      </c>
      <c r="E3614">
        <v>20</v>
      </c>
      <c r="F3614" t="s">
        <v>4950</v>
      </c>
      <c r="G3614" t="s">
        <v>31</v>
      </c>
      <c r="H3614" t="s">
        <v>46</v>
      </c>
      <c r="I3614" t="s">
        <v>3631</v>
      </c>
      <c r="K3614"/>
      <c r="L3614" t="s">
        <v>6193</v>
      </c>
      <c r="M3614" t="s">
        <v>26</v>
      </c>
      <c r="N3614">
        <v>2</v>
      </c>
      <c r="P3614" t="s">
        <v>27</v>
      </c>
      <c r="Q3614" t="s">
        <v>6194</v>
      </c>
      <c r="S3614" t="s">
        <v>29</v>
      </c>
    </row>
    <row r="3615" spans="1:19" hidden="1" x14ac:dyDescent="0.2">
      <c r="A3615">
        <v>2046</v>
      </c>
      <c r="B3615" t="s">
        <v>6195</v>
      </c>
      <c r="C3615" t="s">
        <v>20</v>
      </c>
      <c r="D3615">
        <v>3.16</v>
      </c>
      <c r="E3615">
        <v>20</v>
      </c>
      <c r="F3615" t="s">
        <v>1546</v>
      </c>
      <c r="G3615" t="s">
        <v>55</v>
      </c>
      <c r="H3615" t="s">
        <v>46</v>
      </c>
      <c r="I3615" t="s">
        <v>3404</v>
      </c>
      <c r="K3615"/>
      <c r="L3615" t="s">
        <v>6196</v>
      </c>
      <c r="M3615" t="s">
        <v>120</v>
      </c>
      <c r="N3615">
        <v>5</v>
      </c>
      <c r="P3615" t="s">
        <v>27</v>
      </c>
      <c r="Q3615" t="s">
        <v>6197</v>
      </c>
      <c r="S3615" t="s">
        <v>29</v>
      </c>
    </row>
    <row r="3616" spans="1:19" hidden="1" x14ac:dyDescent="0.2">
      <c r="A3616">
        <v>2047</v>
      </c>
      <c r="B3616" t="s">
        <v>6198</v>
      </c>
      <c r="C3616" t="s">
        <v>20</v>
      </c>
      <c r="D3616">
        <v>6.45</v>
      </c>
      <c r="E3616">
        <v>30</v>
      </c>
      <c r="F3616" t="s">
        <v>192</v>
      </c>
      <c r="G3616" t="s">
        <v>31</v>
      </c>
      <c r="H3616" t="s">
        <v>46</v>
      </c>
      <c r="I3616" t="s">
        <v>6021</v>
      </c>
      <c r="K3616"/>
      <c r="L3616" t="s">
        <v>6199</v>
      </c>
      <c r="M3616" t="s">
        <v>120</v>
      </c>
      <c r="N3616">
        <v>5</v>
      </c>
      <c r="P3616" t="s">
        <v>27</v>
      </c>
      <c r="Q3616" t="s">
        <v>6200</v>
      </c>
      <c r="S3616" t="s">
        <v>29</v>
      </c>
    </row>
    <row r="3617" spans="1:19" hidden="1" x14ac:dyDescent="0.2">
      <c r="A3617">
        <v>2048</v>
      </c>
      <c r="B3617" t="s">
        <v>6201</v>
      </c>
      <c r="C3617" t="s">
        <v>20</v>
      </c>
      <c r="D3617">
        <v>5.03</v>
      </c>
      <c r="E3617">
        <v>20</v>
      </c>
      <c r="F3617" t="s">
        <v>79</v>
      </c>
      <c r="G3617" t="s">
        <v>55</v>
      </c>
      <c r="H3617" t="s">
        <v>46</v>
      </c>
      <c r="I3617" t="s">
        <v>5176</v>
      </c>
      <c r="K3617"/>
      <c r="L3617" t="s">
        <v>6202</v>
      </c>
      <c r="M3617" t="s">
        <v>120</v>
      </c>
      <c r="N3617">
        <v>5</v>
      </c>
      <c r="P3617" t="s">
        <v>27</v>
      </c>
      <c r="Q3617" t="s">
        <v>6203</v>
      </c>
      <c r="S3617" t="s">
        <v>29</v>
      </c>
    </row>
    <row r="3618" spans="1:19" hidden="1" x14ac:dyDescent="0.2">
      <c r="A3618">
        <v>2049</v>
      </c>
      <c r="B3618" t="s">
        <v>6204</v>
      </c>
      <c r="C3618" t="s">
        <v>48</v>
      </c>
      <c r="D3618">
        <v>8.99</v>
      </c>
      <c r="E3618" t="s">
        <v>363</v>
      </c>
      <c r="G3618" t="s">
        <v>31</v>
      </c>
      <c r="H3618" t="s">
        <v>23</v>
      </c>
      <c r="I3618" t="s">
        <v>6094</v>
      </c>
      <c r="K3618"/>
      <c r="L3618" t="s">
        <v>6205</v>
      </c>
      <c r="M3618" t="s">
        <v>120</v>
      </c>
      <c r="N3618">
        <v>5</v>
      </c>
      <c r="P3618" t="s">
        <v>27</v>
      </c>
      <c r="Q3618" t="s">
        <v>6206</v>
      </c>
      <c r="S3618" t="s">
        <v>50</v>
      </c>
    </row>
    <row r="3619" spans="1:19" hidden="1" x14ac:dyDescent="0.2">
      <c r="A3619">
        <v>2050</v>
      </c>
      <c r="B3619" t="s">
        <v>6207</v>
      </c>
      <c r="C3619" t="s">
        <v>48</v>
      </c>
      <c r="D3619">
        <v>8.3000000000000007</v>
      </c>
      <c r="E3619" t="s">
        <v>363</v>
      </c>
      <c r="G3619" t="s">
        <v>31</v>
      </c>
      <c r="H3619" t="s">
        <v>23</v>
      </c>
      <c r="I3619" t="s">
        <v>6094</v>
      </c>
      <c r="K3619"/>
      <c r="L3619" t="s">
        <v>6208</v>
      </c>
      <c r="M3619" t="s">
        <v>771</v>
      </c>
      <c r="N3619">
        <v>4</v>
      </c>
      <c r="P3619" t="s">
        <v>27</v>
      </c>
      <c r="Q3619" t="s">
        <v>6209</v>
      </c>
      <c r="S3619" t="s">
        <v>50</v>
      </c>
    </row>
    <row r="3620" spans="1:19" x14ac:dyDescent="0.2">
      <c r="A3620">
        <v>2051</v>
      </c>
      <c r="B3620" t="s">
        <v>6210</v>
      </c>
      <c r="C3620" t="s">
        <v>20</v>
      </c>
      <c r="D3620">
        <v>1.748</v>
      </c>
      <c r="E3620">
        <v>25</v>
      </c>
      <c r="G3620" t="s">
        <v>55</v>
      </c>
      <c r="H3620" t="s">
        <v>36</v>
      </c>
      <c r="I3620" t="s">
        <v>5917</v>
      </c>
      <c r="L3620" t="s">
        <v>6211</v>
      </c>
      <c r="M3620" t="s">
        <v>26</v>
      </c>
      <c r="N3620">
        <v>2</v>
      </c>
      <c r="P3620" t="s">
        <v>27</v>
      </c>
      <c r="Q3620" t="s">
        <v>6212</v>
      </c>
      <c r="S3620" t="s">
        <v>29</v>
      </c>
    </row>
    <row r="3621" spans="1:19" x14ac:dyDescent="0.2">
      <c r="A3621">
        <v>2051</v>
      </c>
      <c r="B3621" t="s">
        <v>6210</v>
      </c>
      <c r="C3621" t="s">
        <v>20</v>
      </c>
      <c r="D3621">
        <v>1.7609999999999999</v>
      </c>
      <c r="E3621">
        <v>25</v>
      </c>
      <c r="G3621" t="s">
        <v>31</v>
      </c>
      <c r="H3621" t="s">
        <v>36</v>
      </c>
      <c r="I3621" t="s">
        <v>5917</v>
      </c>
      <c r="L3621" t="s">
        <v>6211</v>
      </c>
      <c r="M3621" t="s">
        <v>26</v>
      </c>
      <c r="N3621">
        <v>2</v>
      </c>
      <c r="P3621" t="s">
        <v>27</v>
      </c>
      <c r="Q3621" t="s">
        <v>6212</v>
      </c>
      <c r="S3621" t="s">
        <v>29</v>
      </c>
    </row>
    <row r="3622" spans="1:19" hidden="1" x14ac:dyDescent="0.2">
      <c r="A3622">
        <v>2052</v>
      </c>
      <c r="B3622" t="s">
        <v>6213</v>
      </c>
      <c r="C3622" t="s">
        <v>20</v>
      </c>
      <c r="D3622">
        <v>3.8</v>
      </c>
      <c r="E3622">
        <v>25</v>
      </c>
      <c r="G3622" t="s">
        <v>31</v>
      </c>
      <c r="H3622" t="s">
        <v>46</v>
      </c>
      <c r="I3622" t="s">
        <v>5917</v>
      </c>
      <c r="K3622"/>
      <c r="L3622" t="s">
        <v>6214</v>
      </c>
      <c r="M3622" t="s">
        <v>26</v>
      </c>
      <c r="N3622">
        <v>2</v>
      </c>
      <c r="P3622" t="s">
        <v>27</v>
      </c>
      <c r="Q3622" t="s">
        <v>6215</v>
      </c>
      <c r="S3622" t="s">
        <v>29</v>
      </c>
    </row>
    <row r="3623" spans="1:19" hidden="1" x14ac:dyDescent="0.2">
      <c r="A3623">
        <v>2053</v>
      </c>
      <c r="B3623" t="s">
        <v>6216</v>
      </c>
      <c r="C3623" t="s">
        <v>20</v>
      </c>
      <c r="D3623">
        <v>5.71</v>
      </c>
      <c r="E3623" t="s">
        <v>1620</v>
      </c>
      <c r="F3623" t="s">
        <v>3063</v>
      </c>
      <c r="G3623" t="s">
        <v>63</v>
      </c>
      <c r="H3623" t="s">
        <v>46</v>
      </c>
      <c r="I3623" t="s">
        <v>3064</v>
      </c>
      <c r="K3623" t="e">
        <f>- Other measurement: G33</f>
        <v>#NAME?</v>
      </c>
      <c r="L3623" t="s">
        <v>6217</v>
      </c>
      <c r="M3623" t="s">
        <v>120</v>
      </c>
      <c r="N3623">
        <v>5</v>
      </c>
      <c r="P3623" t="s">
        <v>27</v>
      </c>
      <c r="Q3623" t="s">
        <v>6218</v>
      </c>
      <c r="S3623" t="s">
        <v>29</v>
      </c>
    </row>
    <row r="3624" spans="1:19" hidden="1" x14ac:dyDescent="0.2">
      <c r="A3624">
        <v>2053</v>
      </c>
      <c r="B3624" t="s">
        <v>6216</v>
      </c>
      <c r="C3624" t="s">
        <v>20</v>
      </c>
      <c r="D3624">
        <v>5.83</v>
      </c>
      <c r="E3624">
        <v>20</v>
      </c>
      <c r="F3624" t="s">
        <v>4902</v>
      </c>
      <c r="G3624" t="s">
        <v>31</v>
      </c>
      <c r="H3624" t="s">
        <v>46</v>
      </c>
      <c r="I3624" t="s">
        <v>5806</v>
      </c>
      <c r="K3624" t="e">
        <f>- Other measurement: G33</f>
        <v>#NAME?</v>
      </c>
      <c r="L3624" t="s">
        <v>6217</v>
      </c>
      <c r="M3624" t="s">
        <v>120</v>
      </c>
      <c r="N3624">
        <v>5</v>
      </c>
      <c r="P3624" t="s">
        <v>27</v>
      </c>
      <c r="Q3624" t="s">
        <v>6218</v>
      </c>
      <c r="S3624" t="s">
        <v>29</v>
      </c>
    </row>
    <row r="3625" spans="1:19" hidden="1" x14ac:dyDescent="0.2">
      <c r="A3625">
        <v>2053</v>
      </c>
      <c r="B3625" t="s">
        <v>6216</v>
      </c>
      <c r="C3625" t="s">
        <v>20</v>
      </c>
      <c r="D3625">
        <v>5.65</v>
      </c>
      <c r="E3625">
        <v>25</v>
      </c>
      <c r="F3625" t="s">
        <v>2017</v>
      </c>
      <c r="G3625" t="s">
        <v>240</v>
      </c>
      <c r="H3625" t="s">
        <v>23</v>
      </c>
      <c r="I3625" t="s">
        <v>3426</v>
      </c>
      <c r="K3625" t="e">
        <f>- Other measurement: G33</f>
        <v>#NAME?</v>
      </c>
      <c r="L3625" t="s">
        <v>6217</v>
      </c>
      <c r="M3625" t="s">
        <v>120</v>
      </c>
      <c r="N3625">
        <v>5</v>
      </c>
      <c r="P3625" t="s">
        <v>27</v>
      </c>
      <c r="Q3625" t="s">
        <v>6218</v>
      </c>
      <c r="S3625" t="s">
        <v>29</v>
      </c>
    </row>
    <row r="3626" spans="1:19" hidden="1" x14ac:dyDescent="0.2">
      <c r="A3626">
        <v>2053</v>
      </c>
      <c r="B3626" t="s">
        <v>6216</v>
      </c>
      <c r="C3626" t="s">
        <v>20</v>
      </c>
      <c r="D3626">
        <v>5.42</v>
      </c>
      <c r="E3626">
        <v>25</v>
      </c>
      <c r="F3626" t="s">
        <v>5807</v>
      </c>
      <c r="G3626" t="s">
        <v>634</v>
      </c>
      <c r="H3626" t="s">
        <v>23</v>
      </c>
      <c r="I3626" t="s">
        <v>5808</v>
      </c>
      <c r="K3626" t="e">
        <f>- Other measurement: G33</f>
        <v>#NAME?</v>
      </c>
      <c r="L3626" t="s">
        <v>6217</v>
      </c>
      <c r="M3626" t="s">
        <v>120</v>
      </c>
      <c r="N3626">
        <v>5</v>
      </c>
      <c r="P3626" t="s">
        <v>27</v>
      </c>
      <c r="Q3626" t="s">
        <v>6218</v>
      </c>
      <c r="S3626" t="s">
        <v>29</v>
      </c>
    </row>
    <row r="3627" spans="1:19" hidden="1" x14ac:dyDescent="0.2">
      <c r="A3627">
        <v>2053</v>
      </c>
      <c r="B3627" t="s">
        <v>6216</v>
      </c>
      <c r="C3627" t="s">
        <v>20</v>
      </c>
      <c r="D3627">
        <v>5.69</v>
      </c>
      <c r="E3627">
        <v>25</v>
      </c>
      <c r="F3627" t="s">
        <v>5875</v>
      </c>
      <c r="G3627" t="s">
        <v>31</v>
      </c>
      <c r="H3627" t="s">
        <v>23</v>
      </c>
      <c r="I3627" t="s">
        <v>5932</v>
      </c>
      <c r="K3627" t="e">
        <f>- Other measurement: G33</f>
        <v>#NAME?</v>
      </c>
      <c r="L3627" t="s">
        <v>6217</v>
      </c>
      <c r="M3627" t="s">
        <v>120</v>
      </c>
      <c r="N3627">
        <v>5</v>
      </c>
      <c r="P3627" t="s">
        <v>27</v>
      </c>
      <c r="Q3627" t="s">
        <v>6218</v>
      </c>
      <c r="S3627" t="s">
        <v>29</v>
      </c>
    </row>
    <row r="3628" spans="1:19" hidden="1" x14ac:dyDescent="0.2">
      <c r="A3628">
        <v>2054</v>
      </c>
      <c r="B3628" t="s">
        <v>6219</v>
      </c>
      <c r="C3628" t="s">
        <v>20</v>
      </c>
      <c r="D3628">
        <v>5.17</v>
      </c>
      <c r="E3628">
        <v>20</v>
      </c>
      <c r="F3628" t="s">
        <v>4902</v>
      </c>
      <c r="G3628" t="s">
        <v>31</v>
      </c>
      <c r="H3628" t="s">
        <v>46</v>
      </c>
      <c r="I3628" t="s">
        <v>5806</v>
      </c>
      <c r="K3628"/>
      <c r="L3628" t="s">
        <v>6220</v>
      </c>
      <c r="M3628" t="s">
        <v>120</v>
      </c>
      <c r="N3628">
        <v>5</v>
      </c>
      <c r="P3628" t="s">
        <v>27</v>
      </c>
      <c r="Q3628" t="s">
        <v>6221</v>
      </c>
      <c r="S3628" t="s">
        <v>29</v>
      </c>
    </row>
    <row r="3629" spans="1:19" hidden="1" x14ac:dyDescent="0.2">
      <c r="A3629">
        <v>2054</v>
      </c>
      <c r="B3629" t="s">
        <v>6219</v>
      </c>
      <c r="C3629" t="s">
        <v>20</v>
      </c>
      <c r="D3629">
        <v>5.14</v>
      </c>
      <c r="E3629">
        <v>25</v>
      </c>
      <c r="F3629" t="s">
        <v>5807</v>
      </c>
      <c r="G3629" t="s">
        <v>634</v>
      </c>
      <c r="H3629" t="s">
        <v>23</v>
      </c>
      <c r="I3629" t="s">
        <v>5808</v>
      </c>
      <c r="K3629"/>
      <c r="L3629" t="s">
        <v>6220</v>
      </c>
      <c r="M3629" t="s">
        <v>120</v>
      </c>
      <c r="N3629">
        <v>5</v>
      </c>
      <c r="P3629" t="s">
        <v>27</v>
      </c>
      <c r="Q3629" t="s">
        <v>6221</v>
      </c>
      <c r="S3629" t="s">
        <v>29</v>
      </c>
    </row>
    <row r="3630" spans="1:19" hidden="1" x14ac:dyDescent="0.2">
      <c r="A3630">
        <v>2054</v>
      </c>
      <c r="B3630" t="s">
        <v>6219</v>
      </c>
      <c r="C3630" t="s">
        <v>20</v>
      </c>
      <c r="D3630">
        <v>4.54</v>
      </c>
      <c r="E3630">
        <v>25</v>
      </c>
      <c r="F3630" t="s">
        <v>5875</v>
      </c>
      <c r="G3630" t="s">
        <v>31</v>
      </c>
      <c r="H3630" t="s">
        <v>23</v>
      </c>
      <c r="I3630" t="s">
        <v>5932</v>
      </c>
      <c r="K3630"/>
      <c r="L3630" t="s">
        <v>6220</v>
      </c>
      <c r="M3630" t="s">
        <v>120</v>
      </c>
      <c r="N3630">
        <v>5</v>
      </c>
      <c r="P3630" t="s">
        <v>27</v>
      </c>
      <c r="Q3630" t="s">
        <v>6221</v>
      </c>
      <c r="S3630" t="s">
        <v>29</v>
      </c>
    </row>
    <row r="3631" spans="1:19" hidden="1" x14ac:dyDescent="0.2">
      <c r="A3631">
        <v>2055</v>
      </c>
      <c r="B3631" t="s">
        <v>6222</v>
      </c>
      <c r="C3631" t="s">
        <v>20</v>
      </c>
      <c r="D3631">
        <v>5.67</v>
      </c>
      <c r="E3631">
        <v>20</v>
      </c>
      <c r="F3631" t="s">
        <v>4902</v>
      </c>
      <c r="G3631" t="s">
        <v>31</v>
      </c>
      <c r="H3631" t="s">
        <v>46</v>
      </c>
      <c r="I3631" t="s">
        <v>5806</v>
      </c>
      <c r="K3631" t="e">
        <f>- Other measurement: G33</f>
        <v>#NAME?</v>
      </c>
      <c r="L3631" t="s">
        <v>6223</v>
      </c>
      <c r="M3631" t="s">
        <v>120</v>
      </c>
      <c r="N3631">
        <v>5</v>
      </c>
      <c r="P3631" t="s">
        <v>27</v>
      </c>
      <c r="Q3631" t="s">
        <v>6224</v>
      </c>
      <c r="S3631" t="s">
        <v>29</v>
      </c>
    </row>
    <row r="3632" spans="1:19" hidden="1" x14ac:dyDescent="0.2">
      <c r="A3632">
        <v>2055</v>
      </c>
      <c r="B3632" t="s">
        <v>6222</v>
      </c>
      <c r="C3632" t="s">
        <v>20</v>
      </c>
      <c r="D3632">
        <v>5.2</v>
      </c>
      <c r="E3632">
        <v>25</v>
      </c>
      <c r="F3632" t="s">
        <v>5807</v>
      </c>
      <c r="G3632" t="s">
        <v>634</v>
      </c>
      <c r="H3632" t="s">
        <v>23</v>
      </c>
      <c r="I3632" t="s">
        <v>5808</v>
      </c>
      <c r="K3632" t="e">
        <f>- Other measurement: G33</f>
        <v>#NAME?</v>
      </c>
      <c r="L3632" t="s">
        <v>6223</v>
      </c>
      <c r="M3632" t="s">
        <v>120</v>
      </c>
      <c r="N3632">
        <v>5</v>
      </c>
      <c r="P3632" t="s">
        <v>27</v>
      </c>
      <c r="Q3632" t="s">
        <v>6224</v>
      </c>
      <c r="S3632" t="s">
        <v>29</v>
      </c>
    </row>
    <row r="3633" spans="1:19" hidden="1" x14ac:dyDescent="0.2">
      <c r="A3633">
        <v>2055</v>
      </c>
      <c r="B3633" t="s">
        <v>6222</v>
      </c>
      <c r="C3633" t="s">
        <v>20</v>
      </c>
      <c r="D3633">
        <v>5.59</v>
      </c>
      <c r="E3633">
        <v>25</v>
      </c>
      <c r="F3633" t="s">
        <v>5875</v>
      </c>
      <c r="G3633" t="s">
        <v>31</v>
      </c>
      <c r="H3633" t="s">
        <v>23</v>
      </c>
      <c r="I3633" t="s">
        <v>5932</v>
      </c>
      <c r="K3633" t="e">
        <f>- Other measurement: G33</f>
        <v>#NAME?</v>
      </c>
      <c r="L3633" t="s">
        <v>6223</v>
      </c>
      <c r="M3633" t="s">
        <v>120</v>
      </c>
      <c r="N3633">
        <v>5</v>
      </c>
      <c r="P3633" t="s">
        <v>27</v>
      </c>
      <c r="Q3633" t="s">
        <v>6224</v>
      </c>
      <c r="S3633" t="s">
        <v>29</v>
      </c>
    </row>
    <row r="3634" spans="1:19" hidden="1" x14ac:dyDescent="0.2">
      <c r="A3634">
        <v>2056</v>
      </c>
      <c r="B3634" t="s">
        <v>6225</v>
      </c>
      <c r="C3634" t="s">
        <v>20</v>
      </c>
      <c r="D3634">
        <v>5.2</v>
      </c>
      <c r="E3634">
        <v>20</v>
      </c>
      <c r="F3634" t="s">
        <v>4902</v>
      </c>
      <c r="G3634" t="s">
        <v>31</v>
      </c>
      <c r="H3634" t="s">
        <v>46</v>
      </c>
      <c r="I3634" t="s">
        <v>5806</v>
      </c>
      <c r="K3634"/>
      <c r="L3634" t="s">
        <v>6226</v>
      </c>
      <c r="M3634" t="s">
        <v>120</v>
      </c>
      <c r="N3634">
        <v>5</v>
      </c>
      <c r="P3634" t="s">
        <v>27</v>
      </c>
      <c r="Q3634" t="s">
        <v>6227</v>
      </c>
      <c r="S3634" t="s">
        <v>29</v>
      </c>
    </row>
    <row r="3635" spans="1:19" hidden="1" x14ac:dyDescent="0.2">
      <c r="A3635">
        <v>2056</v>
      </c>
      <c r="B3635" t="s">
        <v>6225</v>
      </c>
      <c r="C3635" t="s">
        <v>20</v>
      </c>
      <c r="D3635">
        <v>4.62</v>
      </c>
      <c r="E3635">
        <v>25</v>
      </c>
      <c r="F3635" t="s">
        <v>5807</v>
      </c>
      <c r="G3635" t="s">
        <v>634</v>
      </c>
      <c r="H3635" t="s">
        <v>23</v>
      </c>
      <c r="I3635" t="s">
        <v>5808</v>
      </c>
      <c r="K3635"/>
      <c r="L3635" t="s">
        <v>6226</v>
      </c>
      <c r="M3635" t="s">
        <v>120</v>
      </c>
      <c r="N3635">
        <v>5</v>
      </c>
      <c r="P3635" t="s">
        <v>27</v>
      </c>
      <c r="Q3635" t="s">
        <v>6227</v>
      </c>
      <c r="S3635" t="s">
        <v>29</v>
      </c>
    </row>
    <row r="3636" spans="1:19" hidden="1" x14ac:dyDescent="0.2">
      <c r="A3636">
        <v>2057</v>
      </c>
      <c r="B3636" t="s">
        <v>6228</v>
      </c>
      <c r="C3636" t="s">
        <v>20</v>
      </c>
      <c r="D3636">
        <v>5.22</v>
      </c>
      <c r="E3636">
        <v>20</v>
      </c>
      <c r="F3636" t="s">
        <v>4902</v>
      </c>
      <c r="G3636" t="s">
        <v>31</v>
      </c>
      <c r="H3636" t="s">
        <v>46</v>
      </c>
      <c r="I3636" t="s">
        <v>5806</v>
      </c>
      <c r="K3636" t="e">
        <f>- Other measurement: G33</f>
        <v>#NAME?</v>
      </c>
      <c r="L3636" t="s">
        <v>6229</v>
      </c>
      <c r="M3636" t="s">
        <v>120</v>
      </c>
      <c r="N3636">
        <v>5</v>
      </c>
      <c r="P3636" t="s">
        <v>27</v>
      </c>
      <c r="Q3636" t="s">
        <v>6230</v>
      </c>
      <c r="S3636" t="s">
        <v>29</v>
      </c>
    </row>
    <row r="3637" spans="1:19" hidden="1" x14ac:dyDescent="0.2">
      <c r="A3637">
        <v>2057</v>
      </c>
      <c r="B3637" t="s">
        <v>6228</v>
      </c>
      <c r="C3637" t="s">
        <v>20</v>
      </c>
      <c r="D3637">
        <v>4.92</v>
      </c>
      <c r="E3637">
        <v>25</v>
      </c>
      <c r="F3637" t="s">
        <v>5807</v>
      </c>
      <c r="G3637" t="s">
        <v>634</v>
      </c>
      <c r="H3637" t="s">
        <v>23</v>
      </c>
      <c r="I3637" t="s">
        <v>5808</v>
      </c>
      <c r="K3637" t="e">
        <f>- Other measurement: G33</f>
        <v>#NAME?</v>
      </c>
      <c r="L3637" t="s">
        <v>6229</v>
      </c>
      <c r="M3637" t="s">
        <v>120</v>
      </c>
      <c r="N3637">
        <v>5</v>
      </c>
      <c r="P3637" t="s">
        <v>27</v>
      </c>
      <c r="Q3637" t="s">
        <v>6230</v>
      </c>
      <c r="S3637" t="s">
        <v>29</v>
      </c>
    </row>
    <row r="3638" spans="1:19" hidden="1" x14ac:dyDescent="0.2">
      <c r="A3638">
        <v>2057</v>
      </c>
      <c r="B3638" t="s">
        <v>6228</v>
      </c>
      <c r="C3638" t="s">
        <v>20</v>
      </c>
      <c r="D3638">
        <v>5.15</v>
      </c>
      <c r="E3638">
        <v>25</v>
      </c>
      <c r="F3638" t="s">
        <v>5875</v>
      </c>
      <c r="G3638" t="s">
        <v>31</v>
      </c>
      <c r="H3638" t="s">
        <v>23</v>
      </c>
      <c r="I3638" t="s">
        <v>5932</v>
      </c>
      <c r="K3638" t="e">
        <f>- Other measurement: G33</f>
        <v>#NAME?</v>
      </c>
      <c r="L3638" t="s">
        <v>6229</v>
      </c>
      <c r="M3638" t="s">
        <v>120</v>
      </c>
      <c r="N3638">
        <v>5</v>
      </c>
      <c r="P3638" t="s">
        <v>27</v>
      </c>
      <c r="Q3638" t="s">
        <v>6230</v>
      </c>
      <c r="S3638" t="s">
        <v>29</v>
      </c>
    </row>
    <row r="3639" spans="1:19" hidden="1" x14ac:dyDescent="0.2">
      <c r="A3639">
        <v>2058</v>
      </c>
      <c r="B3639" t="s">
        <v>6231</v>
      </c>
      <c r="C3639" t="s">
        <v>20</v>
      </c>
      <c r="D3639">
        <v>5.34</v>
      </c>
      <c r="E3639">
        <v>20</v>
      </c>
      <c r="F3639" t="s">
        <v>4902</v>
      </c>
      <c r="G3639" t="s">
        <v>31</v>
      </c>
      <c r="H3639" t="s">
        <v>46</v>
      </c>
      <c r="I3639" t="s">
        <v>5806</v>
      </c>
      <c r="K3639"/>
      <c r="L3639" t="s">
        <v>6232</v>
      </c>
      <c r="M3639" t="s">
        <v>120</v>
      </c>
      <c r="N3639">
        <v>5</v>
      </c>
      <c r="P3639" t="s">
        <v>27</v>
      </c>
      <c r="Q3639" t="s">
        <v>6233</v>
      </c>
      <c r="S3639" t="s">
        <v>29</v>
      </c>
    </row>
    <row r="3640" spans="1:19" hidden="1" x14ac:dyDescent="0.2">
      <c r="A3640">
        <v>2058</v>
      </c>
      <c r="B3640" t="s">
        <v>6231</v>
      </c>
      <c r="C3640" t="s">
        <v>20</v>
      </c>
      <c r="D3640">
        <v>5.08</v>
      </c>
      <c r="E3640">
        <v>25</v>
      </c>
      <c r="F3640" t="s">
        <v>5807</v>
      </c>
      <c r="G3640" t="s">
        <v>634</v>
      </c>
      <c r="H3640" t="s">
        <v>23</v>
      </c>
      <c r="I3640" t="s">
        <v>5808</v>
      </c>
      <c r="K3640"/>
      <c r="L3640" t="s">
        <v>6232</v>
      </c>
      <c r="M3640" t="s">
        <v>120</v>
      </c>
      <c r="N3640">
        <v>5</v>
      </c>
      <c r="P3640" t="s">
        <v>27</v>
      </c>
      <c r="Q3640" t="s">
        <v>6233</v>
      </c>
      <c r="S3640" t="s">
        <v>29</v>
      </c>
    </row>
    <row r="3641" spans="1:19" hidden="1" x14ac:dyDescent="0.2">
      <c r="A3641">
        <v>2058</v>
      </c>
      <c r="B3641" t="s">
        <v>6231</v>
      </c>
      <c r="C3641" t="s">
        <v>20</v>
      </c>
      <c r="D3641">
        <v>5.29</v>
      </c>
      <c r="E3641">
        <v>25</v>
      </c>
      <c r="F3641" t="s">
        <v>5875</v>
      </c>
      <c r="G3641" t="s">
        <v>31</v>
      </c>
      <c r="H3641" t="s">
        <v>23</v>
      </c>
      <c r="I3641" t="s">
        <v>5932</v>
      </c>
      <c r="K3641"/>
      <c r="L3641" t="s">
        <v>6232</v>
      </c>
      <c r="M3641" t="s">
        <v>120</v>
      </c>
      <c r="N3641">
        <v>5</v>
      </c>
      <c r="P3641" t="s">
        <v>27</v>
      </c>
      <c r="Q3641" t="s">
        <v>6233</v>
      </c>
      <c r="S3641" t="s">
        <v>29</v>
      </c>
    </row>
    <row r="3642" spans="1:19" hidden="1" x14ac:dyDescent="0.2">
      <c r="A3642">
        <v>2058</v>
      </c>
      <c r="B3642" t="s">
        <v>6231</v>
      </c>
      <c r="C3642" t="s">
        <v>20</v>
      </c>
      <c r="D3642">
        <v>8.7200000000000006</v>
      </c>
      <c r="E3642" t="s">
        <v>363</v>
      </c>
      <c r="F3642" t="s">
        <v>5875</v>
      </c>
      <c r="G3642" t="s">
        <v>6234</v>
      </c>
      <c r="H3642" t="s">
        <v>23</v>
      </c>
      <c r="I3642" t="s">
        <v>6235</v>
      </c>
      <c r="K3642"/>
      <c r="L3642" t="s">
        <v>6232</v>
      </c>
      <c r="M3642" t="s">
        <v>120</v>
      </c>
      <c r="N3642">
        <v>5</v>
      </c>
      <c r="P3642" t="s">
        <v>27</v>
      </c>
      <c r="Q3642" t="s">
        <v>6233</v>
      </c>
      <c r="S3642" t="s">
        <v>29</v>
      </c>
    </row>
    <row r="3643" spans="1:19" hidden="1" x14ac:dyDescent="0.2">
      <c r="A3643">
        <v>2059</v>
      </c>
      <c r="B3643" t="s">
        <v>6236</v>
      </c>
      <c r="C3643" t="s">
        <v>20</v>
      </c>
      <c r="D3643">
        <v>5.05</v>
      </c>
      <c r="E3643">
        <v>20</v>
      </c>
      <c r="F3643" t="s">
        <v>4902</v>
      </c>
      <c r="G3643" t="s">
        <v>31</v>
      </c>
      <c r="H3643" t="s">
        <v>46</v>
      </c>
      <c r="I3643" t="s">
        <v>5806</v>
      </c>
      <c r="K3643" t="e">
        <f>- Other measurement: G33</f>
        <v>#NAME?</v>
      </c>
      <c r="L3643" t="s">
        <v>6237</v>
      </c>
      <c r="M3643" t="s">
        <v>120</v>
      </c>
      <c r="N3643">
        <v>5</v>
      </c>
      <c r="P3643" t="s">
        <v>27</v>
      </c>
      <c r="Q3643" t="s">
        <v>6238</v>
      </c>
      <c r="S3643" t="s">
        <v>29</v>
      </c>
    </row>
    <row r="3644" spans="1:19" hidden="1" x14ac:dyDescent="0.2">
      <c r="A3644">
        <v>2059</v>
      </c>
      <c r="B3644" t="s">
        <v>6236</v>
      </c>
      <c r="C3644" t="s">
        <v>20</v>
      </c>
      <c r="D3644">
        <v>4.5999999999999996</v>
      </c>
      <c r="E3644">
        <v>25</v>
      </c>
      <c r="F3644" t="s">
        <v>5807</v>
      </c>
      <c r="G3644" t="s">
        <v>634</v>
      </c>
      <c r="H3644" t="s">
        <v>23</v>
      </c>
      <c r="I3644" t="s">
        <v>5808</v>
      </c>
      <c r="K3644" t="e">
        <f>- Other measurement: G33</f>
        <v>#NAME?</v>
      </c>
      <c r="L3644" t="s">
        <v>6237</v>
      </c>
      <c r="M3644" t="s">
        <v>120</v>
      </c>
      <c r="N3644">
        <v>5</v>
      </c>
      <c r="P3644" t="s">
        <v>27</v>
      </c>
      <c r="Q3644" t="s">
        <v>6238</v>
      </c>
      <c r="S3644" t="s">
        <v>29</v>
      </c>
    </row>
    <row r="3645" spans="1:19" hidden="1" x14ac:dyDescent="0.2">
      <c r="A3645">
        <v>2059</v>
      </c>
      <c r="B3645" t="s">
        <v>6236</v>
      </c>
      <c r="C3645" t="s">
        <v>20</v>
      </c>
      <c r="D3645">
        <v>4.91</v>
      </c>
      <c r="E3645">
        <v>25</v>
      </c>
      <c r="F3645" t="s">
        <v>5875</v>
      </c>
      <c r="G3645" t="s">
        <v>31</v>
      </c>
      <c r="H3645" t="s">
        <v>23</v>
      </c>
      <c r="I3645" t="s">
        <v>5932</v>
      </c>
      <c r="K3645" t="e">
        <f>- Other measurement: G33</f>
        <v>#NAME?</v>
      </c>
      <c r="L3645" t="s">
        <v>6237</v>
      </c>
      <c r="M3645" t="s">
        <v>120</v>
      </c>
      <c r="N3645">
        <v>5</v>
      </c>
      <c r="P3645" t="s">
        <v>27</v>
      </c>
      <c r="Q3645" t="s">
        <v>6238</v>
      </c>
      <c r="S3645" t="s">
        <v>29</v>
      </c>
    </row>
    <row r="3646" spans="1:19" hidden="1" x14ac:dyDescent="0.2">
      <c r="A3646">
        <v>2060</v>
      </c>
      <c r="B3646" t="s">
        <v>6239</v>
      </c>
      <c r="C3646" t="s">
        <v>20</v>
      </c>
      <c r="D3646">
        <v>3.67</v>
      </c>
      <c r="E3646">
        <v>20</v>
      </c>
      <c r="F3646" t="s">
        <v>2201</v>
      </c>
      <c r="G3646" t="s">
        <v>31</v>
      </c>
      <c r="H3646" t="s">
        <v>46</v>
      </c>
      <c r="I3646" t="s">
        <v>3631</v>
      </c>
      <c r="K3646"/>
      <c r="L3646" t="s">
        <v>6240</v>
      </c>
      <c r="M3646" t="s">
        <v>26</v>
      </c>
      <c r="N3646">
        <v>2</v>
      </c>
      <c r="P3646" t="s">
        <v>27</v>
      </c>
      <c r="Q3646" t="s">
        <v>6241</v>
      </c>
      <c r="S3646" t="s">
        <v>29</v>
      </c>
    </row>
    <row r="3647" spans="1:19" hidden="1" x14ac:dyDescent="0.2">
      <c r="A3647">
        <v>2061</v>
      </c>
      <c r="B3647" t="s">
        <v>6242</v>
      </c>
      <c r="C3647" t="s">
        <v>20</v>
      </c>
      <c r="D3647">
        <v>3.84</v>
      </c>
      <c r="E3647">
        <v>20</v>
      </c>
      <c r="F3647" t="s">
        <v>4950</v>
      </c>
      <c r="G3647" t="s">
        <v>31</v>
      </c>
      <c r="H3647" t="s">
        <v>46</v>
      </c>
      <c r="I3647" t="s">
        <v>3631</v>
      </c>
      <c r="K3647"/>
      <c r="L3647" t="s">
        <v>6243</v>
      </c>
      <c r="M3647" t="s">
        <v>26</v>
      </c>
      <c r="N3647">
        <v>2</v>
      </c>
      <c r="P3647" t="s">
        <v>27</v>
      </c>
      <c r="Q3647" t="s">
        <v>6244</v>
      </c>
      <c r="S3647" t="s">
        <v>29</v>
      </c>
    </row>
    <row r="3648" spans="1:19" hidden="1" x14ac:dyDescent="0.2">
      <c r="A3648">
        <v>2062</v>
      </c>
      <c r="B3648" t="s">
        <v>6245</v>
      </c>
      <c r="C3648" t="s">
        <v>20</v>
      </c>
      <c r="D3648">
        <v>5.85</v>
      </c>
      <c r="E3648">
        <v>20</v>
      </c>
      <c r="F3648" t="s">
        <v>4950</v>
      </c>
      <c r="G3648" t="s">
        <v>31</v>
      </c>
      <c r="H3648" t="s">
        <v>46</v>
      </c>
      <c r="I3648" t="s">
        <v>3631</v>
      </c>
      <c r="K3648"/>
      <c r="L3648" t="s">
        <v>6246</v>
      </c>
      <c r="M3648" t="s">
        <v>26</v>
      </c>
      <c r="N3648">
        <v>2</v>
      </c>
      <c r="P3648" t="s">
        <v>27</v>
      </c>
      <c r="Q3648" t="s">
        <v>6247</v>
      </c>
      <c r="S3648" t="s">
        <v>29</v>
      </c>
    </row>
    <row r="3649" spans="1:19" hidden="1" x14ac:dyDescent="0.2">
      <c r="A3649">
        <v>2063</v>
      </c>
      <c r="B3649" t="s">
        <v>6248</v>
      </c>
      <c r="C3649" t="s">
        <v>20</v>
      </c>
      <c r="D3649">
        <v>4.46</v>
      </c>
      <c r="E3649">
        <v>20</v>
      </c>
      <c r="F3649" t="s">
        <v>4950</v>
      </c>
      <c r="G3649" t="s">
        <v>31</v>
      </c>
      <c r="H3649" t="s">
        <v>46</v>
      </c>
      <c r="I3649" t="s">
        <v>3631</v>
      </c>
      <c r="K3649"/>
      <c r="L3649" t="s">
        <v>6249</v>
      </c>
      <c r="M3649" t="s">
        <v>26</v>
      </c>
      <c r="N3649">
        <v>2</v>
      </c>
      <c r="P3649" t="s">
        <v>27</v>
      </c>
      <c r="Q3649" t="s">
        <v>6250</v>
      </c>
      <c r="S3649" t="s">
        <v>29</v>
      </c>
    </row>
    <row r="3650" spans="1:19" hidden="1" x14ac:dyDescent="0.2">
      <c r="A3650">
        <v>2064</v>
      </c>
      <c r="B3650" t="s">
        <v>6251</v>
      </c>
      <c r="C3650" t="s">
        <v>20</v>
      </c>
      <c r="D3650">
        <v>4.71</v>
      </c>
      <c r="E3650">
        <v>20</v>
      </c>
      <c r="F3650" t="s">
        <v>4950</v>
      </c>
      <c r="G3650" t="s">
        <v>31</v>
      </c>
      <c r="H3650" t="s">
        <v>46</v>
      </c>
      <c r="I3650" t="s">
        <v>3631</v>
      </c>
      <c r="K3650"/>
      <c r="L3650" t="s">
        <v>6252</v>
      </c>
      <c r="M3650" t="s">
        <v>26</v>
      </c>
      <c r="N3650">
        <v>2</v>
      </c>
      <c r="P3650" t="s">
        <v>27</v>
      </c>
      <c r="Q3650" t="s">
        <v>6253</v>
      </c>
      <c r="S3650" t="s">
        <v>29</v>
      </c>
    </row>
    <row r="3651" spans="1:19" hidden="1" x14ac:dyDescent="0.2">
      <c r="A3651">
        <v>2065</v>
      </c>
      <c r="B3651" t="s">
        <v>6254</v>
      </c>
      <c r="C3651" t="s">
        <v>20</v>
      </c>
      <c r="D3651">
        <v>3.46</v>
      </c>
      <c r="E3651">
        <v>20</v>
      </c>
      <c r="F3651" t="s">
        <v>4950</v>
      </c>
      <c r="G3651" t="s">
        <v>31</v>
      </c>
      <c r="H3651" t="s">
        <v>46</v>
      </c>
      <c r="I3651" t="s">
        <v>3631</v>
      </c>
      <c r="K3651"/>
      <c r="L3651" t="s">
        <v>6255</v>
      </c>
      <c r="M3651" t="s">
        <v>26</v>
      </c>
      <c r="N3651">
        <v>2</v>
      </c>
      <c r="P3651" t="s">
        <v>27</v>
      </c>
      <c r="Q3651" t="s">
        <v>6256</v>
      </c>
      <c r="S3651" t="s">
        <v>29</v>
      </c>
    </row>
    <row r="3652" spans="1:19" hidden="1" x14ac:dyDescent="0.2">
      <c r="A3652">
        <v>2066</v>
      </c>
      <c r="B3652" t="s">
        <v>6257</v>
      </c>
      <c r="C3652" t="s">
        <v>20</v>
      </c>
      <c r="D3652">
        <v>1.03</v>
      </c>
      <c r="E3652">
        <v>25</v>
      </c>
      <c r="F3652" t="s">
        <v>3110</v>
      </c>
      <c r="G3652" t="s">
        <v>75</v>
      </c>
      <c r="H3652" t="s">
        <v>46</v>
      </c>
      <c r="I3652" t="s">
        <v>3757</v>
      </c>
      <c r="K3652"/>
      <c r="L3652" t="s">
        <v>6258</v>
      </c>
      <c r="M3652" t="s">
        <v>120</v>
      </c>
      <c r="N3652">
        <v>5</v>
      </c>
      <c r="P3652" t="s">
        <v>27</v>
      </c>
      <c r="Q3652" t="s">
        <v>6259</v>
      </c>
      <c r="S3652" t="s">
        <v>29</v>
      </c>
    </row>
    <row r="3653" spans="1:19" hidden="1" x14ac:dyDescent="0.2">
      <c r="A3653">
        <v>2067</v>
      </c>
      <c r="B3653" t="s">
        <v>6260</v>
      </c>
      <c r="C3653" t="s">
        <v>20</v>
      </c>
      <c r="D3653">
        <v>2.69</v>
      </c>
      <c r="E3653">
        <v>20</v>
      </c>
      <c r="F3653" t="s">
        <v>1413</v>
      </c>
      <c r="G3653" t="s">
        <v>31</v>
      </c>
      <c r="H3653" t="s">
        <v>46</v>
      </c>
      <c r="I3653" t="s">
        <v>5778</v>
      </c>
      <c r="K3653"/>
      <c r="L3653" t="s">
        <v>6261</v>
      </c>
      <c r="M3653" t="s">
        <v>120</v>
      </c>
      <c r="N3653">
        <v>5</v>
      </c>
      <c r="P3653" t="s">
        <v>27</v>
      </c>
      <c r="Q3653" t="s">
        <v>6262</v>
      </c>
      <c r="S3653" t="s">
        <v>29</v>
      </c>
    </row>
    <row r="3654" spans="1:19" hidden="1" x14ac:dyDescent="0.2">
      <c r="A3654">
        <v>2068</v>
      </c>
      <c r="B3654" t="s">
        <v>6263</v>
      </c>
      <c r="C3654" t="s">
        <v>20</v>
      </c>
      <c r="D3654">
        <v>2.72</v>
      </c>
      <c r="E3654">
        <v>20</v>
      </c>
      <c r="F3654" t="s">
        <v>1413</v>
      </c>
      <c r="G3654" t="s">
        <v>31</v>
      </c>
      <c r="H3654" t="s">
        <v>46</v>
      </c>
      <c r="I3654" t="s">
        <v>5778</v>
      </c>
      <c r="K3654"/>
      <c r="L3654" t="s">
        <v>6264</v>
      </c>
      <c r="M3654" t="s">
        <v>120</v>
      </c>
      <c r="N3654">
        <v>5</v>
      </c>
      <c r="P3654" t="s">
        <v>27</v>
      </c>
      <c r="Q3654" t="s">
        <v>6265</v>
      </c>
      <c r="S3654" t="s">
        <v>29</v>
      </c>
    </row>
    <row r="3655" spans="1:19" hidden="1" x14ac:dyDescent="0.2">
      <c r="A3655">
        <v>2069</v>
      </c>
      <c r="B3655" t="s">
        <v>6266</v>
      </c>
      <c r="C3655" t="s">
        <v>20</v>
      </c>
      <c r="D3655">
        <v>2.4</v>
      </c>
      <c r="E3655">
        <v>20</v>
      </c>
      <c r="F3655" t="s">
        <v>3971</v>
      </c>
      <c r="G3655" t="s">
        <v>31</v>
      </c>
      <c r="H3655" t="s">
        <v>46</v>
      </c>
      <c r="I3655" t="s">
        <v>5778</v>
      </c>
      <c r="K3655"/>
      <c r="L3655" t="s">
        <v>6267</v>
      </c>
      <c r="M3655" t="s">
        <v>120</v>
      </c>
      <c r="N3655">
        <v>5</v>
      </c>
      <c r="P3655" t="s">
        <v>27</v>
      </c>
      <c r="Q3655" t="s">
        <v>6268</v>
      </c>
      <c r="S3655" t="s">
        <v>29</v>
      </c>
    </row>
    <row r="3656" spans="1:19" hidden="1" x14ac:dyDescent="0.2">
      <c r="A3656">
        <v>2070</v>
      </c>
      <c r="B3656" t="s">
        <v>6269</v>
      </c>
      <c r="C3656" t="s">
        <v>20</v>
      </c>
      <c r="D3656">
        <v>2.5499999999999998</v>
      </c>
      <c r="E3656">
        <v>20</v>
      </c>
      <c r="F3656" t="s">
        <v>6270</v>
      </c>
      <c r="G3656" t="s">
        <v>31</v>
      </c>
      <c r="H3656" t="s">
        <v>46</v>
      </c>
      <c r="I3656" t="s">
        <v>5778</v>
      </c>
      <c r="K3656"/>
      <c r="L3656" t="s">
        <v>6271</v>
      </c>
      <c r="M3656" t="s">
        <v>120</v>
      </c>
      <c r="N3656">
        <v>5</v>
      </c>
      <c r="P3656" t="s">
        <v>27</v>
      </c>
      <c r="Q3656" t="s">
        <v>6272</v>
      </c>
      <c r="S3656" t="s">
        <v>29</v>
      </c>
    </row>
    <row r="3657" spans="1:19" hidden="1" x14ac:dyDescent="0.2">
      <c r="A3657">
        <v>2071</v>
      </c>
      <c r="B3657" t="s">
        <v>6273</v>
      </c>
      <c r="C3657" t="s">
        <v>20</v>
      </c>
      <c r="D3657">
        <v>5.03</v>
      </c>
      <c r="E3657" t="s">
        <v>363</v>
      </c>
      <c r="F3657" t="s">
        <v>5689</v>
      </c>
      <c r="G3657" t="s">
        <v>189</v>
      </c>
      <c r="H3657" t="s">
        <v>23</v>
      </c>
      <c r="I3657" t="s">
        <v>5690</v>
      </c>
      <c r="K3657"/>
      <c r="L3657" t="s">
        <v>6274</v>
      </c>
      <c r="M3657" t="s">
        <v>120</v>
      </c>
      <c r="N3657">
        <v>5</v>
      </c>
      <c r="P3657" t="s">
        <v>27</v>
      </c>
      <c r="Q3657" t="s">
        <v>6275</v>
      </c>
      <c r="S3657" t="s">
        <v>29</v>
      </c>
    </row>
    <row r="3658" spans="1:19" hidden="1" x14ac:dyDescent="0.2">
      <c r="A3658">
        <v>2072</v>
      </c>
      <c r="B3658" t="s">
        <v>6276</v>
      </c>
      <c r="C3658" t="s">
        <v>20</v>
      </c>
      <c r="D3658">
        <v>5.5</v>
      </c>
      <c r="E3658">
        <v>20</v>
      </c>
      <c r="F3658" t="s">
        <v>5961</v>
      </c>
      <c r="H3658" t="s">
        <v>23</v>
      </c>
      <c r="I3658" t="s">
        <v>5853</v>
      </c>
      <c r="K3658"/>
      <c r="L3658" t="s">
        <v>6277</v>
      </c>
      <c r="M3658" t="s">
        <v>26</v>
      </c>
      <c r="N3658">
        <v>2</v>
      </c>
      <c r="P3658" t="s">
        <v>27</v>
      </c>
      <c r="Q3658" t="s">
        <v>6278</v>
      </c>
      <c r="S3658" t="s">
        <v>29</v>
      </c>
    </row>
    <row r="3659" spans="1:19" hidden="1" x14ac:dyDescent="0.2">
      <c r="A3659">
        <v>2072</v>
      </c>
      <c r="B3659" t="s">
        <v>6276</v>
      </c>
      <c r="C3659" t="s">
        <v>73</v>
      </c>
      <c r="D3659">
        <v>9.4</v>
      </c>
      <c r="E3659">
        <v>20</v>
      </c>
      <c r="F3659" t="s">
        <v>5961</v>
      </c>
      <c r="H3659" t="s">
        <v>23</v>
      </c>
      <c r="I3659" t="s">
        <v>5853</v>
      </c>
      <c r="K3659"/>
      <c r="L3659" t="s">
        <v>6277</v>
      </c>
      <c r="M3659" t="s">
        <v>26</v>
      </c>
      <c r="N3659">
        <v>2</v>
      </c>
      <c r="P3659" t="s">
        <v>27</v>
      </c>
      <c r="Q3659" t="s">
        <v>6278</v>
      </c>
      <c r="S3659" t="s">
        <v>29</v>
      </c>
    </row>
    <row r="3660" spans="1:19" hidden="1" x14ac:dyDescent="0.2">
      <c r="A3660">
        <v>2073</v>
      </c>
      <c r="B3660" t="s">
        <v>6279</v>
      </c>
      <c r="C3660" t="s">
        <v>48</v>
      </c>
      <c r="D3660">
        <v>10.9</v>
      </c>
      <c r="F3660" t="s">
        <v>615</v>
      </c>
      <c r="G3660" t="s">
        <v>6234</v>
      </c>
      <c r="H3660" t="s">
        <v>23</v>
      </c>
      <c r="I3660" t="s">
        <v>6235</v>
      </c>
      <c r="K3660"/>
      <c r="L3660" t="s">
        <v>6280</v>
      </c>
      <c r="M3660" t="s">
        <v>26</v>
      </c>
      <c r="N3660">
        <v>2</v>
      </c>
      <c r="P3660" t="s">
        <v>27</v>
      </c>
      <c r="Q3660" t="s">
        <v>6281</v>
      </c>
      <c r="S3660" t="s">
        <v>50</v>
      </c>
    </row>
    <row r="3661" spans="1:19" hidden="1" x14ac:dyDescent="0.2">
      <c r="A3661">
        <v>2074</v>
      </c>
      <c r="B3661" t="s">
        <v>6282</v>
      </c>
      <c r="C3661" t="s">
        <v>48</v>
      </c>
      <c r="D3661">
        <v>10.84</v>
      </c>
      <c r="F3661" t="s">
        <v>615</v>
      </c>
      <c r="G3661" t="s">
        <v>6234</v>
      </c>
      <c r="H3661" t="s">
        <v>23</v>
      </c>
      <c r="I3661" t="s">
        <v>6235</v>
      </c>
      <c r="K3661"/>
      <c r="L3661" t="s">
        <v>6283</v>
      </c>
      <c r="M3661" t="s">
        <v>26</v>
      </c>
      <c r="N3661">
        <v>2</v>
      </c>
      <c r="P3661" t="s">
        <v>27</v>
      </c>
      <c r="Q3661" t="s">
        <v>6284</v>
      </c>
      <c r="S3661" t="s">
        <v>50</v>
      </c>
    </row>
    <row r="3662" spans="1:19" hidden="1" x14ac:dyDescent="0.2">
      <c r="A3662">
        <v>2075</v>
      </c>
      <c r="B3662" t="s">
        <v>6285</v>
      </c>
      <c r="C3662" t="s">
        <v>20</v>
      </c>
      <c r="D3662">
        <v>4.42</v>
      </c>
      <c r="E3662">
        <v>25</v>
      </c>
      <c r="F3662" t="s">
        <v>5807</v>
      </c>
      <c r="G3662" t="s">
        <v>634</v>
      </c>
      <c r="H3662" t="s">
        <v>23</v>
      </c>
      <c r="I3662" t="s">
        <v>5808</v>
      </c>
      <c r="K3662"/>
      <c r="L3662" t="s">
        <v>6286</v>
      </c>
      <c r="M3662" t="s">
        <v>26</v>
      </c>
      <c r="N3662">
        <v>2</v>
      </c>
      <c r="P3662" t="s">
        <v>27</v>
      </c>
      <c r="Q3662" t="s">
        <v>6287</v>
      </c>
      <c r="S3662" t="s">
        <v>29</v>
      </c>
    </row>
    <row r="3663" spans="1:19" hidden="1" x14ac:dyDescent="0.2">
      <c r="A3663">
        <v>2076</v>
      </c>
      <c r="B3663" t="s">
        <v>6288</v>
      </c>
      <c r="C3663" t="s">
        <v>20</v>
      </c>
      <c r="D3663">
        <v>4.4800000000000004</v>
      </c>
      <c r="E3663">
        <v>25</v>
      </c>
      <c r="F3663" t="s">
        <v>5807</v>
      </c>
      <c r="G3663" t="s">
        <v>634</v>
      </c>
      <c r="H3663" t="s">
        <v>23</v>
      </c>
      <c r="I3663" t="s">
        <v>5808</v>
      </c>
      <c r="K3663"/>
      <c r="L3663" t="s">
        <v>6289</v>
      </c>
      <c r="M3663" t="s">
        <v>120</v>
      </c>
      <c r="N3663">
        <v>5</v>
      </c>
      <c r="P3663" t="s">
        <v>27</v>
      </c>
      <c r="Q3663" t="s">
        <v>6290</v>
      </c>
      <c r="S3663" t="s">
        <v>29</v>
      </c>
    </row>
    <row r="3664" spans="1:19" hidden="1" x14ac:dyDescent="0.2">
      <c r="A3664">
        <v>2079</v>
      </c>
      <c r="B3664" t="s">
        <v>6291</v>
      </c>
      <c r="C3664" t="s">
        <v>20</v>
      </c>
      <c r="D3664">
        <v>5.39</v>
      </c>
      <c r="E3664">
        <v>20</v>
      </c>
      <c r="F3664" t="s">
        <v>79</v>
      </c>
      <c r="G3664" t="s">
        <v>55</v>
      </c>
      <c r="H3664" t="s">
        <v>46</v>
      </c>
      <c r="I3664" t="s">
        <v>5176</v>
      </c>
      <c r="K3664"/>
      <c r="L3664" t="s">
        <v>6292</v>
      </c>
      <c r="M3664" t="s">
        <v>26</v>
      </c>
      <c r="N3664">
        <v>2</v>
      </c>
      <c r="P3664" t="s">
        <v>27</v>
      </c>
      <c r="Q3664" t="s">
        <v>6293</v>
      </c>
      <c r="S3664" t="s">
        <v>29</v>
      </c>
    </row>
    <row r="3665" spans="1:19" hidden="1" x14ac:dyDescent="0.2">
      <c r="A3665">
        <v>2082</v>
      </c>
      <c r="B3665" t="s">
        <v>6294</v>
      </c>
      <c r="C3665" t="s">
        <v>20</v>
      </c>
      <c r="D3665">
        <v>4.5199999999999996</v>
      </c>
      <c r="E3665">
        <v>20</v>
      </c>
      <c r="F3665" t="s">
        <v>6295</v>
      </c>
      <c r="G3665" t="s">
        <v>31</v>
      </c>
      <c r="H3665" t="s">
        <v>46</v>
      </c>
      <c r="I3665" t="s">
        <v>3953</v>
      </c>
      <c r="K3665"/>
      <c r="L3665" t="s">
        <v>6296</v>
      </c>
      <c r="M3665" t="s">
        <v>26</v>
      </c>
      <c r="N3665">
        <v>2</v>
      </c>
      <c r="P3665" t="s">
        <v>27</v>
      </c>
      <c r="Q3665" t="s">
        <v>6297</v>
      </c>
      <c r="S3665" t="s">
        <v>29</v>
      </c>
    </row>
    <row r="3666" spans="1:19" hidden="1" x14ac:dyDescent="0.2">
      <c r="A3666">
        <v>2082</v>
      </c>
      <c r="B3666" t="s">
        <v>6294</v>
      </c>
      <c r="C3666" t="s">
        <v>73</v>
      </c>
      <c r="D3666">
        <v>10.46</v>
      </c>
      <c r="E3666">
        <v>20</v>
      </c>
      <c r="F3666" t="s">
        <v>6295</v>
      </c>
      <c r="G3666" t="s">
        <v>31</v>
      </c>
      <c r="H3666" t="s">
        <v>46</v>
      </c>
      <c r="I3666" t="s">
        <v>3953</v>
      </c>
      <c r="K3666"/>
      <c r="L3666" t="s">
        <v>6296</v>
      </c>
      <c r="M3666" t="s">
        <v>26</v>
      </c>
      <c r="N3666">
        <v>2</v>
      </c>
      <c r="P3666" t="s">
        <v>27</v>
      </c>
      <c r="Q3666" t="s">
        <v>6297</v>
      </c>
      <c r="S3666" t="s">
        <v>29</v>
      </c>
    </row>
    <row r="3667" spans="1:19" hidden="1" x14ac:dyDescent="0.2">
      <c r="A3667">
        <v>2084</v>
      </c>
      <c r="B3667" t="s">
        <v>6298</v>
      </c>
      <c r="C3667" t="s">
        <v>20</v>
      </c>
      <c r="D3667">
        <v>0.7</v>
      </c>
      <c r="G3667" t="s">
        <v>1440</v>
      </c>
      <c r="I3667" t="s">
        <v>6299</v>
      </c>
      <c r="K3667"/>
      <c r="L3667" t="s">
        <v>6300</v>
      </c>
      <c r="M3667" t="s">
        <v>120</v>
      </c>
      <c r="N3667">
        <v>5</v>
      </c>
      <c r="P3667" t="s">
        <v>27</v>
      </c>
      <c r="Q3667" t="s">
        <v>6301</v>
      </c>
      <c r="S3667" t="s">
        <v>29</v>
      </c>
    </row>
    <row r="3668" spans="1:19" hidden="1" x14ac:dyDescent="0.2">
      <c r="A3668">
        <v>2085</v>
      </c>
      <c r="B3668" t="s">
        <v>6302</v>
      </c>
      <c r="C3668" t="s">
        <v>73</v>
      </c>
      <c r="D3668">
        <v>-6.55</v>
      </c>
      <c r="F3668" t="s">
        <v>3110</v>
      </c>
      <c r="G3668" t="s">
        <v>1440</v>
      </c>
      <c r="I3668" t="s">
        <v>3123</v>
      </c>
      <c r="K3668"/>
      <c r="L3668" t="s">
        <v>6303</v>
      </c>
      <c r="M3668" t="s">
        <v>26</v>
      </c>
      <c r="N3668">
        <v>2</v>
      </c>
      <c r="P3668" t="s">
        <v>27</v>
      </c>
      <c r="Q3668" t="s">
        <v>6304</v>
      </c>
      <c r="S3668" t="s">
        <v>29</v>
      </c>
    </row>
    <row r="3669" spans="1:19" hidden="1" x14ac:dyDescent="0.2">
      <c r="A3669">
        <v>2086</v>
      </c>
      <c r="B3669" t="s">
        <v>6305</v>
      </c>
      <c r="C3669" t="s">
        <v>20</v>
      </c>
      <c r="D3669" t="s">
        <v>570</v>
      </c>
      <c r="E3669">
        <v>20</v>
      </c>
      <c r="G3669" t="s">
        <v>55</v>
      </c>
      <c r="H3669" t="s">
        <v>23</v>
      </c>
      <c r="I3669" t="s">
        <v>3601</v>
      </c>
      <c r="K3669"/>
      <c r="L3669" t="s">
        <v>6306</v>
      </c>
      <c r="M3669" t="s">
        <v>26</v>
      </c>
      <c r="N3669">
        <v>2</v>
      </c>
      <c r="P3669" t="s">
        <v>27</v>
      </c>
      <c r="Q3669" t="s">
        <v>6307</v>
      </c>
      <c r="S3669" t="s">
        <v>29</v>
      </c>
    </row>
    <row r="3670" spans="1:19" hidden="1" x14ac:dyDescent="0.2">
      <c r="A3670">
        <v>2086</v>
      </c>
      <c r="B3670" t="s">
        <v>6305</v>
      </c>
      <c r="C3670" t="s">
        <v>73</v>
      </c>
      <c r="D3670">
        <v>6.89</v>
      </c>
      <c r="E3670">
        <v>20</v>
      </c>
      <c r="G3670" t="s">
        <v>55</v>
      </c>
      <c r="H3670" t="s">
        <v>46</v>
      </c>
      <c r="I3670" t="s">
        <v>3601</v>
      </c>
      <c r="K3670"/>
      <c r="L3670" t="s">
        <v>6306</v>
      </c>
      <c r="M3670" t="s">
        <v>26</v>
      </c>
      <c r="N3670">
        <v>2</v>
      </c>
      <c r="P3670" t="s">
        <v>27</v>
      </c>
      <c r="Q3670" t="s">
        <v>6307</v>
      </c>
      <c r="S3670" t="s">
        <v>29</v>
      </c>
    </row>
    <row r="3671" spans="1:19" hidden="1" x14ac:dyDescent="0.2">
      <c r="A3671">
        <v>2087</v>
      </c>
      <c r="B3671" t="s">
        <v>6308</v>
      </c>
      <c r="C3671" t="s">
        <v>20</v>
      </c>
      <c r="D3671">
        <v>11.49</v>
      </c>
      <c r="E3671">
        <v>0</v>
      </c>
      <c r="F3671" t="s">
        <v>922</v>
      </c>
      <c r="G3671" t="s">
        <v>63</v>
      </c>
      <c r="H3671" t="s">
        <v>23</v>
      </c>
      <c r="I3671" t="s">
        <v>146</v>
      </c>
      <c r="K3671"/>
      <c r="L3671" t="s">
        <v>6309</v>
      </c>
      <c r="M3671" t="s">
        <v>120</v>
      </c>
      <c r="N3671">
        <v>5</v>
      </c>
      <c r="P3671" t="s">
        <v>27</v>
      </c>
      <c r="Q3671" t="s">
        <v>6310</v>
      </c>
      <c r="S3671" t="s">
        <v>29</v>
      </c>
    </row>
    <row r="3672" spans="1:19" hidden="1" x14ac:dyDescent="0.2">
      <c r="A3672">
        <v>2087</v>
      </c>
      <c r="B3672" t="s">
        <v>6308</v>
      </c>
      <c r="C3672" t="s">
        <v>20</v>
      </c>
      <c r="D3672">
        <v>10.65</v>
      </c>
      <c r="E3672">
        <v>22</v>
      </c>
      <c r="F3672" t="s">
        <v>615</v>
      </c>
      <c r="H3672" t="s">
        <v>23</v>
      </c>
      <c r="I3672" t="s">
        <v>6311</v>
      </c>
      <c r="K3672"/>
      <c r="L3672" t="s">
        <v>6309</v>
      </c>
      <c r="M3672" t="s">
        <v>120</v>
      </c>
      <c r="N3672">
        <v>5</v>
      </c>
      <c r="P3672" t="s">
        <v>27</v>
      </c>
      <c r="Q3672" t="s">
        <v>6310</v>
      </c>
      <c r="S3672" t="s">
        <v>29</v>
      </c>
    </row>
    <row r="3673" spans="1:19" hidden="1" x14ac:dyDescent="0.2">
      <c r="A3673">
        <v>2087</v>
      </c>
      <c r="B3673" t="s">
        <v>6308</v>
      </c>
      <c r="C3673" t="s">
        <v>20</v>
      </c>
      <c r="D3673">
        <v>10.95</v>
      </c>
      <c r="E3673">
        <v>25</v>
      </c>
      <c r="F3673" t="s">
        <v>615</v>
      </c>
      <c r="H3673" t="s">
        <v>23</v>
      </c>
      <c r="I3673" t="s">
        <v>6312</v>
      </c>
      <c r="K3673"/>
      <c r="L3673" t="s">
        <v>6309</v>
      </c>
      <c r="M3673" t="s">
        <v>120</v>
      </c>
      <c r="N3673">
        <v>5</v>
      </c>
      <c r="P3673" t="s">
        <v>27</v>
      </c>
      <c r="Q3673" t="s">
        <v>6310</v>
      </c>
      <c r="S3673" t="s">
        <v>29</v>
      </c>
    </row>
    <row r="3674" spans="1:19" hidden="1" x14ac:dyDescent="0.2">
      <c r="A3674">
        <v>2088</v>
      </c>
      <c r="B3674" t="s">
        <v>6313</v>
      </c>
      <c r="C3674" t="s">
        <v>20</v>
      </c>
      <c r="D3674">
        <v>9.67</v>
      </c>
      <c r="E3674">
        <v>25</v>
      </c>
      <c r="F3674" t="s">
        <v>615</v>
      </c>
      <c r="H3674" t="s">
        <v>23</v>
      </c>
      <c r="I3674" t="s">
        <v>6312</v>
      </c>
      <c r="K3674"/>
      <c r="L3674" t="s">
        <v>6314</v>
      </c>
      <c r="M3674" t="s">
        <v>26</v>
      </c>
      <c r="N3674">
        <v>2</v>
      </c>
      <c r="P3674" t="s">
        <v>27</v>
      </c>
      <c r="Q3674" t="s">
        <v>6315</v>
      </c>
      <c r="S3674" t="s">
        <v>29</v>
      </c>
    </row>
    <row r="3675" spans="1:19" hidden="1" x14ac:dyDescent="0.2">
      <c r="A3675">
        <v>2089</v>
      </c>
      <c r="B3675" t="s">
        <v>6316</v>
      </c>
      <c r="C3675" t="s">
        <v>20</v>
      </c>
      <c r="D3675">
        <v>7.81</v>
      </c>
      <c r="E3675">
        <v>25</v>
      </c>
      <c r="F3675" t="s">
        <v>615</v>
      </c>
      <c r="H3675" t="s">
        <v>23</v>
      </c>
      <c r="I3675" t="s">
        <v>6312</v>
      </c>
      <c r="K3675"/>
      <c r="L3675" t="s">
        <v>6317</v>
      </c>
      <c r="M3675" t="s">
        <v>26</v>
      </c>
      <c r="N3675">
        <v>2</v>
      </c>
      <c r="P3675" t="s">
        <v>27</v>
      </c>
      <c r="Q3675" t="s">
        <v>6318</v>
      </c>
      <c r="S3675" t="s">
        <v>29</v>
      </c>
    </row>
    <row r="3676" spans="1:19" hidden="1" x14ac:dyDescent="0.2">
      <c r="A3676">
        <v>2090</v>
      </c>
      <c r="B3676" t="s">
        <v>6319</v>
      </c>
      <c r="C3676" t="s">
        <v>20</v>
      </c>
      <c r="D3676">
        <v>10.29</v>
      </c>
      <c r="E3676">
        <v>25</v>
      </c>
      <c r="F3676" t="s">
        <v>615</v>
      </c>
      <c r="H3676" t="s">
        <v>23</v>
      </c>
      <c r="I3676" t="s">
        <v>6312</v>
      </c>
      <c r="K3676"/>
      <c r="L3676" t="s">
        <v>6320</v>
      </c>
      <c r="M3676" t="s">
        <v>26</v>
      </c>
      <c r="N3676">
        <v>2</v>
      </c>
      <c r="P3676" t="s">
        <v>27</v>
      </c>
      <c r="Q3676" t="s">
        <v>6321</v>
      </c>
      <c r="S3676" t="s">
        <v>29</v>
      </c>
    </row>
    <row r="3677" spans="1:19" hidden="1" x14ac:dyDescent="0.2">
      <c r="A3677">
        <v>2091</v>
      </c>
      <c r="B3677" t="s">
        <v>6322</v>
      </c>
      <c r="C3677" t="s">
        <v>20</v>
      </c>
      <c r="D3677">
        <v>9.4</v>
      </c>
      <c r="E3677">
        <v>25</v>
      </c>
      <c r="F3677" t="s">
        <v>615</v>
      </c>
      <c r="H3677" t="s">
        <v>23</v>
      </c>
      <c r="I3677" t="s">
        <v>6312</v>
      </c>
      <c r="K3677"/>
      <c r="L3677" t="s">
        <v>6323</v>
      </c>
      <c r="M3677" t="s">
        <v>26</v>
      </c>
      <c r="N3677">
        <v>2</v>
      </c>
      <c r="P3677" t="s">
        <v>27</v>
      </c>
      <c r="Q3677" t="s">
        <v>6324</v>
      </c>
      <c r="S3677" t="s">
        <v>29</v>
      </c>
    </row>
    <row r="3678" spans="1:19" hidden="1" x14ac:dyDescent="0.2">
      <c r="A3678">
        <v>2092</v>
      </c>
      <c r="B3678" t="s">
        <v>6325</v>
      </c>
      <c r="C3678" t="s">
        <v>20</v>
      </c>
      <c r="D3678">
        <v>10.23</v>
      </c>
      <c r="E3678">
        <v>25</v>
      </c>
      <c r="F3678" t="s">
        <v>615</v>
      </c>
      <c r="H3678" t="s">
        <v>23</v>
      </c>
      <c r="I3678" t="s">
        <v>6312</v>
      </c>
      <c r="K3678"/>
      <c r="L3678" t="s">
        <v>6326</v>
      </c>
      <c r="M3678" t="s">
        <v>26</v>
      </c>
      <c r="N3678">
        <v>2</v>
      </c>
      <c r="P3678" t="s">
        <v>27</v>
      </c>
      <c r="Q3678" t="s">
        <v>6327</v>
      </c>
      <c r="S3678" t="s">
        <v>29</v>
      </c>
    </row>
    <row r="3679" spans="1:19" ht="136" x14ac:dyDescent="0.2">
      <c r="A3679">
        <v>2101</v>
      </c>
      <c r="B3679" t="s">
        <v>6328</v>
      </c>
      <c r="C3679" t="s">
        <v>20</v>
      </c>
      <c r="D3679">
        <v>5.532</v>
      </c>
      <c r="E3679">
        <v>25</v>
      </c>
      <c r="F3679" t="s">
        <v>6329</v>
      </c>
      <c r="G3679" t="s">
        <v>22</v>
      </c>
      <c r="H3679" t="s">
        <v>36</v>
      </c>
      <c r="I3679" t="s">
        <v>24</v>
      </c>
      <c r="K3679" s="5" t="s">
        <v>6330</v>
      </c>
      <c r="L3679" t="s">
        <v>6331</v>
      </c>
      <c r="M3679" t="s">
        <v>120</v>
      </c>
      <c r="N3679">
        <v>5</v>
      </c>
      <c r="P3679" t="s">
        <v>27</v>
      </c>
      <c r="Q3679" t="s">
        <v>6332</v>
      </c>
      <c r="S3679" t="s">
        <v>29</v>
      </c>
    </row>
    <row r="3680" spans="1:19" hidden="1" x14ac:dyDescent="0.2">
      <c r="A3680">
        <v>2101</v>
      </c>
      <c r="B3680" t="s">
        <v>6328</v>
      </c>
      <c r="C3680" t="s">
        <v>20</v>
      </c>
      <c r="D3680">
        <v>5.68</v>
      </c>
      <c r="E3680">
        <v>20</v>
      </c>
      <c r="F3680" t="s">
        <v>3060</v>
      </c>
      <c r="H3680" t="s">
        <v>46</v>
      </c>
      <c r="I3680" t="s">
        <v>348</v>
      </c>
      <c r="K3680" s="1" t="s">
        <v>6330</v>
      </c>
      <c r="L3680" t="s">
        <v>6331</v>
      </c>
      <c r="M3680" t="s">
        <v>120</v>
      </c>
      <c r="N3680">
        <v>5</v>
      </c>
      <c r="P3680" t="s">
        <v>27</v>
      </c>
      <c r="Q3680" t="s">
        <v>6332</v>
      </c>
      <c r="S3680" t="s">
        <v>29</v>
      </c>
    </row>
    <row r="3681" spans="1:19" hidden="1" x14ac:dyDescent="0.2">
      <c r="A3681">
        <v>2101</v>
      </c>
      <c r="B3681" t="s">
        <v>6328</v>
      </c>
      <c r="C3681" t="s">
        <v>20</v>
      </c>
      <c r="D3681">
        <v>5.48</v>
      </c>
      <c r="E3681">
        <v>20</v>
      </c>
      <c r="F3681" t="s">
        <v>2199</v>
      </c>
      <c r="G3681" t="s">
        <v>55</v>
      </c>
      <c r="H3681" t="s">
        <v>46</v>
      </c>
      <c r="I3681" t="s">
        <v>2385</v>
      </c>
      <c r="K3681" s="1" t="s">
        <v>6330</v>
      </c>
      <c r="L3681" t="s">
        <v>6331</v>
      </c>
      <c r="M3681" t="s">
        <v>120</v>
      </c>
      <c r="N3681">
        <v>5</v>
      </c>
      <c r="P3681" t="s">
        <v>27</v>
      </c>
      <c r="Q3681" t="s">
        <v>6332</v>
      </c>
      <c r="S3681" t="s">
        <v>29</v>
      </c>
    </row>
    <row r="3682" spans="1:19" hidden="1" x14ac:dyDescent="0.2">
      <c r="A3682">
        <v>2101</v>
      </c>
      <c r="B3682" t="s">
        <v>6328</v>
      </c>
      <c r="C3682" t="s">
        <v>73</v>
      </c>
      <c r="D3682">
        <v>12.3</v>
      </c>
      <c r="E3682">
        <v>20</v>
      </c>
      <c r="F3682" t="s">
        <v>2199</v>
      </c>
      <c r="G3682" t="s">
        <v>55</v>
      </c>
      <c r="H3682" t="s">
        <v>23</v>
      </c>
      <c r="I3682" t="s">
        <v>2385</v>
      </c>
      <c r="K3682" s="1" t="s">
        <v>6330</v>
      </c>
      <c r="L3682" t="s">
        <v>6331</v>
      </c>
      <c r="M3682" t="s">
        <v>120</v>
      </c>
      <c r="N3682">
        <v>5</v>
      </c>
      <c r="P3682" t="s">
        <v>27</v>
      </c>
      <c r="Q3682" t="s">
        <v>6332</v>
      </c>
      <c r="S3682" t="s">
        <v>29</v>
      </c>
    </row>
    <row r="3683" spans="1:19" hidden="1" x14ac:dyDescent="0.2">
      <c r="A3683">
        <v>2101</v>
      </c>
      <c r="B3683" t="s">
        <v>6328</v>
      </c>
      <c r="C3683" t="s">
        <v>20</v>
      </c>
      <c r="D3683">
        <v>5.55</v>
      </c>
      <c r="E3683">
        <v>25</v>
      </c>
      <c r="F3683" t="s">
        <v>4329</v>
      </c>
      <c r="G3683" t="s">
        <v>31</v>
      </c>
      <c r="H3683" t="s">
        <v>46</v>
      </c>
      <c r="I3683" t="s">
        <v>4330</v>
      </c>
      <c r="K3683" s="1" t="s">
        <v>6330</v>
      </c>
      <c r="L3683" t="s">
        <v>6331</v>
      </c>
      <c r="M3683" t="s">
        <v>120</v>
      </c>
      <c r="N3683">
        <v>5</v>
      </c>
      <c r="P3683" t="s">
        <v>27</v>
      </c>
      <c r="Q3683" t="s">
        <v>6332</v>
      </c>
      <c r="S3683" t="s">
        <v>29</v>
      </c>
    </row>
    <row r="3684" spans="1:19" hidden="1" x14ac:dyDescent="0.2">
      <c r="A3684">
        <v>2101</v>
      </c>
      <c r="B3684" t="s">
        <v>6328</v>
      </c>
      <c r="C3684" t="s">
        <v>73</v>
      </c>
      <c r="D3684">
        <v>12.78</v>
      </c>
      <c r="E3684">
        <v>25</v>
      </c>
      <c r="F3684" t="s">
        <v>4333</v>
      </c>
      <c r="G3684" t="s">
        <v>4334</v>
      </c>
      <c r="H3684" t="s">
        <v>23</v>
      </c>
      <c r="I3684" t="s">
        <v>4330</v>
      </c>
      <c r="K3684" s="1" t="s">
        <v>6330</v>
      </c>
      <c r="L3684" t="s">
        <v>6331</v>
      </c>
      <c r="M3684" t="s">
        <v>120</v>
      </c>
      <c r="N3684">
        <v>5</v>
      </c>
      <c r="P3684" t="s">
        <v>27</v>
      </c>
      <c r="Q3684" t="s">
        <v>6332</v>
      </c>
      <c r="S3684" t="s">
        <v>29</v>
      </c>
    </row>
    <row r="3685" spans="1:19" hidden="1" x14ac:dyDescent="0.2">
      <c r="A3685">
        <v>2101</v>
      </c>
      <c r="B3685" t="s">
        <v>6328</v>
      </c>
      <c r="C3685" t="s">
        <v>20</v>
      </c>
      <c r="D3685">
        <v>5.53</v>
      </c>
      <c r="E3685" t="s">
        <v>6333</v>
      </c>
      <c r="F3685" t="s">
        <v>79</v>
      </c>
      <c r="G3685" t="s">
        <v>55</v>
      </c>
      <c r="H3685" t="s">
        <v>46</v>
      </c>
      <c r="I3685" t="s">
        <v>6334</v>
      </c>
      <c r="K3685" s="1" t="s">
        <v>6330</v>
      </c>
      <c r="L3685" t="s">
        <v>6331</v>
      </c>
      <c r="M3685" t="s">
        <v>120</v>
      </c>
      <c r="N3685">
        <v>5</v>
      </c>
      <c r="P3685" t="s">
        <v>27</v>
      </c>
      <c r="Q3685" t="s">
        <v>6332</v>
      </c>
      <c r="S3685" t="s">
        <v>29</v>
      </c>
    </row>
    <row r="3686" spans="1:19" hidden="1" x14ac:dyDescent="0.2">
      <c r="A3686">
        <v>2101</v>
      </c>
      <c r="B3686" t="s">
        <v>6328</v>
      </c>
      <c r="C3686" t="s">
        <v>20</v>
      </c>
      <c r="D3686">
        <v>5.48</v>
      </c>
      <c r="E3686" t="s">
        <v>3078</v>
      </c>
      <c r="F3686" t="s">
        <v>79</v>
      </c>
      <c r="G3686" t="s">
        <v>55</v>
      </c>
      <c r="H3686" t="s">
        <v>46</v>
      </c>
      <c r="I3686" t="s">
        <v>6334</v>
      </c>
      <c r="K3686" s="1" t="s">
        <v>6330</v>
      </c>
      <c r="L3686" t="s">
        <v>6331</v>
      </c>
      <c r="M3686" t="s">
        <v>120</v>
      </c>
      <c r="N3686">
        <v>5</v>
      </c>
      <c r="P3686" t="s">
        <v>27</v>
      </c>
      <c r="Q3686" t="s">
        <v>6332</v>
      </c>
      <c r="S3686" t="s">
        <v>29</v>
      </c>
    </row>
    <row r="3687" spans="1:19" hidden="1" x14ac:dyDescent="0.2">
      <c r="A3687">
        <v>2101</v>
      </c>
      <c r="B3687" t="s">
        <v>6328</v>
      </c>
      <c r="C3687" t="s">
        <v>20</v>
      </c>
      <c r="D3687">
        <v>5.43</v>
      </c>
      <c r="E3687">
        <v>25</v>
      </c>
      <c r="F3687" t="s">
        <v>79</v>
      </c>
      <c r="G3687" t="s">
        <v>189</v>
      </c>
      <c r="I3687" t="s">
        <v>6335</v>
      </c>
      <c r="K3687" s="1" t="s">
        <v>6330</v>
      </c>
      <c r="L3687" t="s">
        <v>6331</v>
      </c>
      <c r="M3687" t="s">
        <v>120</v>
      </c>
      <c r="N3687">
        <v>5</v>
      </c>
      <c r="P3687" t="s">
        <v>27</v>
      </c>
      <c r="Q3687" t="s">
        <v>6332</v>
      </c>
      <c r="S3687" t="s">
        <v>29</v>
      </c>
    </row>
    <row r="3688" spans="1:19" hidden="1" x14ac:dyDescent="0.2">
      <c r="A3688">
        <v>2101</v>
      </c>
      <c r="B3688" t="s">
        <v>6328</v>
      </c>
      <c r="C3688" t="s">
        <v>73</v>
      </c>
      <c r="D3688">
        <v>11.7</v>
      </c>
      <c r="E3688">
        <v>25</v>
      </c>
      <c r="F3688" t="s">
        <v>79</v>
      </c>
      <c r="G3688" t="s">
        <v>189</v>
      </c>
      <c r="I3688" t="s">
        <v>6335</v>
      </c>
      <c r="K3688" s="1" t="s">
        <v>6330</v>
      </c>
      <c r="L3688" t="s">
        <v>6331</v>
      </c>
      <c r="M3688" t="s">
        <v>120</v>
      </c>
      <c r="N3688">
        <v>5</v>
      </c>
      <c r="P3688" t="s">
        <v>27</v>
      </c>
      <c r="Q3688" t="s">
        <v>6332</v>
      </c>
      <c r="S3688" t="s">
        <v>29</v>
      </c>
    </row>
    <row r="3689" spans="1:19" hidden="1" x14ac:dyDescent="0.2">
      <c r="A3689">
        <v>2101</v>
      </c>
      <c r="B3689" t="s">
        <v>6328</v>
      </c>
      <c r="C3689" t="s">
        <v>48</v>
      </c>
      <c r="D3689">
        <v>8.6</v>
      </c>
      <c r="F3689" t="s">
        <v>79</v>
      </c>
      <c r="G3689" t="s">
        <v>189</v>
      </c>
      <c r="I3689" t="s">
        <v>6336</v>
      </c>
      <c r="K3689" s="1" t="s">
        <v>6330</v>
      </c>
      <c r="L3689" t="s">
        <v>6331</v>
      </c>
      <c r="M3689" t="s">
        <v>120</v>
      </c>
      <c r="N3689">
        <v>5</v>
      </c>
      <c r="P3689" t="s">
        <v>27</v>
      </c>
      <c r="Q3689" t="s">
        <v>6332</v>
      </c>
      <c r="S3689" t="s">
        <v>50</v>
      </c>
    </row>
    <row r="3690" spans="1:19" hidden="1" x14ac:dyDescent="0.2">
      <c r="A3690">
        <v>2101</v>
      </c>
      <c r="B3690" t="s">
        <v>6328</v>
      </c>
      <c r="C3690" t="s">
        <v>73</v>
      </c>
      <c r="D3690">
        <v>12.7</v>
      </c>
      <c r="F3690" t="s">
        <v>79</v>
      </c>
      <c r="G3690" t="s">
        <v>189</v>
      </c>
      <c r="I3690" t="s">
        <v>6336</v>
      </c>
      <c r="K3690" s="1" t="s">
        <v>6330</v>
      </c>
      <c r="L3690" t="s">
        <v>6331</v>
      </c>
      <c r="M3690" t="s">
        <v>120</v>
      </c>
      <c r="N3690">
        <v>5</v>
      </c>
      <c r="P3690" t="s">
        <v>27</v>
      </c>
      <c r="Q3690" t="s">
        <v>6332</v>
      </c>
      <c r="S3690" t="s">
        <v>29</v>
      </c>
    </row>
    <row r="3691" spans="1:19" hidden="1" x14ac:dyDescent="0.2">
      <c r="A3691">
        <v>2101</v>
      </c>
      <c r="B3691" t="s">
        <v>6328</v>
      </c>
      <c r="C3691" t="s">
        <v>20</v>
      </c>
      <c r="D3691">
        <v>6</v>
      </c>
      <c r="E3691" t="s">
        <v>6337</v>
      </c>
      <c r="F3691" t="s">
        <v>6338</v>
      </c>
      <c r="G3691" t="s">
        <v>63</v>
      </c>
      <c r="H3691" t="s">
        <v>23</v>
      </c>
      <c r="I3691" t="s">
        <v>6339</v>
      </c>
      <c r="K3691" s="1" t="s">
        <v>6330</v>
      </c>
      <c r="L3691" t="s">
        <v>6331</v>
      </c>
      <c r="M3691" t="s">
        <v>120</v>
      </c>
      <c r="N3691">
        <v>5</v>
      </c>
      <c r="P3691" t="s">
        <v>27</v>
      </c>
      <c r="Q3691" t="s">
        <v>6332</v>
      </c>
      <c r="S3691" t="s">
        <v>29</v>
      </c>
    </row>
    <row r="3692" spans="1:19" hidden="1" x14ac:dyDescent="0.2">
      <c r="A3692">
        <v>2101</v>
      </c>
      <c r="B3692" t="s">
        <v>6328</v>
      </c>
      <c r="C3692" t="s">
        <v>20</v>
      </c>
      <c r="D3692">
        <v>5.58</v>
      </c>
      <c r="E3692">
        <v>25</v>
      </c>
      <c r="F3692" t="s">
        <v>6338</v>
      </c>
      <c r="G3692" t="s">
        <v>63</v>
      </c>
      <c r="H3692" t="s">
        <v>23</v>
      </c>
      <c r="I3692" t="s">
        <v>6339</v>
      </c>
      <c r="K3692" s="1" t="s">
        <v>6330</v>
      </c>
      <c r="L3692" t="s">
        <v>6331</v>
      </c>
      <c r="M3692" t="s">
        <v>120</v>
      </c>
      <c r="N3692">
        <v>5</v>
      </c>
      <c r="P3692" t="s">
        <v>27</v>
      </c>
      <c r="Q3692" t="s">
        <v>6332</v>
      </c>
      <c r="S3692" t="s">
        <v>29</v>
      </c>
    </row>
    <row r="3693" spans="1:19" hidden="1" x14ac:dyDescent="0.2">
      <c r="A3693">
        <v>2101</v>
      </c>
      <c r="B3693" t="s">
        <v>6328</v>
      </c>
      <c r="C3693" t="s">
        <v>20</v>
      </c>
      <c r="D3693">
        <v>5.36</v>
      </c>
      <c r="E3693">
        <v>35</v>
      </c>
      <c r="F3693" t="s">
        <v>6338</v>
      </c>
      <c r="G3693" t="s">
        <v>63</v>
      </c>
      <c r="H3693" t="s">
        <v>23</v>
      </c>
      <c r="I3693" t="s">
        <v>6339</v>
      </c>
      <c r="K3693" s="1" t="s">
        <v>6330</v>
      </c>
      <c r="L3693" t="s">
        <v>6331</v>
      </c>
      <c r="M3693" t="s">
        <v>120</v>
      </c>
      <c r="N3693">
        <v>5</v>
      </c>
      <c r="P3693" t="s">
        <v>27</v>
      </c>
      <c r="Q3693" t="s">
        <v>6332</v>
      </c>
      <c r="S3693" t="s">
        <v>29</v>
      </c>
    </row>
    <row r="3694" spans="1:19" hidden="1" x14ac:dyDescent="0.2">
      <c r="A3694">
        <v>2102</v>
      </c>
      <c r="B3694" t="s">
        <v>6340</v>
      </c>
      <c r="C3694" t="s">
        <v>20</v>
      </c>
      <c r="D3694">
        <v>7.51</v>
      </c>
      <c r="E3694">
        <v>20</v>
      </c>
      <c r="F3694" t="s">
        <v>3922</v>
      </c>
      <c r="G3694" t="s">
        <v>55</v>
      </c>
      <c r="H3694" t="s">
        <v>46</v>
      </c>
      <c r="I3694" t="s">
        <v>2385</v>
      </c>
      <c r="K3694"/>
      <c r="L3694" t="s">
        <v>6341</v>
      </c>
      <c r="M3694" t="s">
        <v>120</v>
      </c>
      <c r="N3694">
        <v>5</v>
      </c>
      <c r="P3694" t="s">
        <v>27</v>
      </c>
      <c r="Q3694" t="s">
        <v>6342</v>
      </c>
      <c r="S3694" t="s">
        <v>29</v>
      </c>
    </row>
    <row r="3695" spans="1:19" hidden="1" x14ac:dyDescent="0.2">
      <c r="A3695">
        <v>2107</v>
      </c>
      <c r="B3695" t="s">
        <v>6343</v>
      </c>
      <c r="C3695" t="s">
        <v>20</v>
      </c>
      <c r="D3695">
        <v>6.66</v>
      </c>
      <c r="G3695" t="s">
        <v>1011</v>
      </c>
      <c r="I3695" t="s">
        <v>6344</v>
      </c>
      <c r="K3695"/>
      <c r="L3695" t="s">
        <v>6345</v>
      </c>
      <c r="M3695" t="s">
        <v>26</v>
      </c>
      <c r="N3695">
        <v>2</v>
      </c>
      <c r="P3695" t="s">
        <v>27</v>
      </c>
      <c r="Q3695" t="s">
        <v>6346</v>
      </c>
      <c r="S3695" t="s">
        <v>29</v>
      </c>
    </row>
    <row r="3696" spans="1:19" hidden="1" x14ac:dyDescent="0.2">
      <c r="A3696">
        <v>2107</v>
      </c>
      <c r="B3696" t="s">
        <v>6343</v>
      </c>
      <c r="C3696" t="s">
        <v>73</v>
      </c>
      <c r="D3696">
        <v>2.35</v>
      </c>
      <c r="G3696" t="s">
        <v>1011</v>
      </c>
      <c r="I3696" t="s">
        <v>6344</v>
      </c>
      <c r="K3696"/>
      <c r="L3696" t="s">
        <v>6345</v>
      </c>
      <c r="M3696" t="s">
        <v>26</v>
      </c>
      <c r="N3696">
        <v>2</v>
      </c>
      <c r="P3696" t="s">
        <v>27</v>
      </c>
      <c r="Q3696" t="s">
        <v>6346</v>
      </c>
      <c r="S3696" t="s">
        <v>29</v>
      </c>
    </row>
    <row r="3697" spans="1:19" hidden="1" x14ac:dyDescent="0.2">
      <c r="A3697">
        <v>2108</v>
      </c>
      <c r="B3697" t="s">
        <v>6347</v>
      </c>
      <c r="C3697" t="s">
        <v>20</v>
      </c>
      <c r="D3697">
        <v>7</v>
      </c>
      <c r="G3697" t="s">
        <v>1011</v>
      </c>
      <c r="I3697" t="s">
        <v>6344</v>
      </c>
      <c r="K3697"/>
      <c r="L3697" t="s">
        <v>6348</v>
      </c>
      <c r="M3697" t="s">
        <v>26</v>
      </c>
      <c r="N3697">
        <v>2</v>
      </c>
      <c r="P3697" t="s">
        <v>27</v>
      </c>
      <c r="Q3697" t="s">
        <v>6349</v>
      </c>
      <c r="S3697" t="s">
        <v>29</v>
      </c>
    </row>
    <row r="3698" spans="1:19" hidden="1" x14ac:dyDescent="0.2">
      <c r="A3698">
        <v>2108</v>
      </c>
      <c r="B3698" t="s">
        <v>6347</v>
      </c>
      <c r="C3698" t="s">
        <v>73</v>
      </c>
      <c r="D3698">
        <v>3.38</v>
      </c>
      <c r="G3698" t="s">
        <v>1011</v>
      </c>
      <c r="I3698" t="s">
        <v>6344</v>
      </c>
      <c r="K3698"/>
      <c r="L3698" t="s">
        <v>6348</v>
      </c>
      <c r="M3698" t="s">
        <v>26</v>
      </c>
      <c r="N3698">
        <v>2</v>
      </c>
      <c r="P3698" t="s">
        <v>27</v>
      </c>
      <c r="Q3698" t="s">
        <v>6349</v>
      </c>
      <c r="S3698" t="s">
        <v>29</v>
      </c>
    </row>
    <row r="3699" spans="1:19" hidden="1" x14ac:dyDescent="0.2">
      <c r="A3699">
        <v>2110</v>
      </c>
      <c r="B3699" t="s">
        <v>6350</v>
      </c>
      <c r="C3699" t="s">
        <v>20</v>
      </c>
      <c r="D3699">
        <v>7.69</v>
      </c>
      <c r="E3699">
        <v>20</v>
      </c>
      <c r="F3699" t="s">
        <v>6351</v>
      </c>
      <c r="G3699" t="s">
        <v>60</v>
      </c>
      <c r="H3699" t="s">
        <v>46</v>
      </c>
      <c r="I3699" t="s">
        <v>6352</v>
      </c>
      <c r="K3699"/>
      <c r="L3699" t="s">
        <v>6353</v>
      </c>
      <c r="M3699" t="s">
        <v>26</v>
      </c>
      <c r="N3699">
        <v>2</v>
      </c>
      <c r="P3699" t="s">
        <v>27</v>
      </c>
      <c r="Q3699" t="s">
        <v>6354</v>
      </c>
      <c r="S3699" t="s">
        <v>29</v>
      </c>
    </row>
    <row r="3700" spans="1:19" hidden="1" x14ac:dyDescent="0.2">
      <c r="A3700">
        <v>2110</v>
      </c>
      <c r="B3700" t="s">
        <v>6350</v>
      </c>
      <c r="C3700" t="s">
        <v>73</v>
      </c>
      <c r="D3700">
        <v>3.46</v>
      </c>
      <c r="E3700">
        <v>20</v>
      </c>
      <c r="F3700" t="s">
        <v>6351</v>
      </c>
      <c r="G3700" t="s">
        <v>60</v>
      </c>
      <c r="H3700" t="s">
        <v>46</v>
      </c>
      <c r="I3700" t="s">
        <v>6352</v>
      </c>
      <c r="K3700"/>
      <c r="L3700" t="s">
        <v>6353</v>
      </c>
      <c r="M3700" t="s">
        <v>26</v>
      </c>
      <c r="N3700">
        <v>2</v>
      </c>
      <c r="P3700" t="s">
        <v>27</v>
      </c>
      <c r="Q3700" t="s">
        <v>6354</v>
      </c>
      <c r="S3700" t="s">
        <v>29</v>
      </c>
    </row>
    <row r="3701" spans="1:19" hidden="1" x14ac:dyDescent="0.2">
      <c r="A3701">
        <v>2112</v>
      </c>
      <c r="B3701" t="s">
        <v>6355</v>
      </c>
      <c r="C3701" t="s">
        <v>20</v>
      </c>
      <c r="D3701">
        <v>5.79</v>
      </c>
      <c r="G3701" t="s">
        <v>1011</v>
      </c>
      <c r="I3701" t="s">
        <v>6344</v>
      </c>
      <c r="K3701"/>
      <c r="L3701" t="s">
        <v>6356</v>
      </c>
      <c r="M3701" t="s">
        <v>26</v>
      </c>
      <c r="N3701">
        <v>2</v>
      </c>
      <c r="P3701" t="s">
        <v>27</v>
      </c>
      <c r="Q3701" t="s">
        <v>6357</v>
      </c>
      <c r="S3701" t="s">
        <v>29</v>
      </c>
    </row>
    <row r="3702" spans="1:19" hidden="1" x14ac:dyDescent="0.2">
      <c r="A3702">
        <v>2112</v>
      </c>
      <c r="B3702" t="s">
        <v>6355</v>
      </c>
      <c r="C3702" t="s">
        <v>73</v>
      </c>
      <c r="D3702">
        <v>2.36</v>
      </c>
      <c r="G3702" t="s">
        <v>1011</v>
      </c>
      <c r="I3702" t="s">
        <v>6344</v>
      </c>
      <c r="K3702"/>
      <c r="L3702" t="s">
        <v>6356</v>
      </c>
      <c r="M3702" t="s">
        <v>26</v>
      </c>
      <c r="N3702">
        <v>2</v>
      </c>
      <c r="P3702" t="s">
        <v>27</v>
      </c>
      <c r="Q3702" t="s">
        <v>6357</v>
      </c>
      <c r="S3702" t="s">
        <v>29</v>
      </c>
    </row>
    <row r="3703" spans="1:19" hidden="1" x14ac:dyDescent="0.2">
      <c r="A3703">
        <v>2113</v>
      </c>
      <c r="B3703" t="s">
        <v>6358</v>
      </c>
      <c r="C3703" t="s">
        <v>20</v>
      </c>
      <c r="D3703">
        <v>6.31</v>
      </c>
      <c r="E3703" t="s">
        <v>3078</v>
      </c>
      <c r="F3703" t="s">
        <v>6359</v>
      </c>
      <c r="G3703" t="s">
        <v>55</v>
      </c>
      <c r="H3703" t="s">
        <v>46</v>
      </c>
      <c r="I3703" t="s">
        <v>6334</v>
      </c>
      <c r="K3703"/>
      <c r="L3703" t="s">
        <v>6360</v>
      </c>
      <c r="M3703" t="s">
        <v>26</v>
      </c>
      <c r="N3703">
        <v>2</v>
      </c>
      <c r="P3703" t="s">
        <v>27</v>
      </c>
      <c r="Q3703" t="s">
        <v>6361</v>
      </c>
      <c r="S3703" t="s">
        <v>29</v>
      </c>
    </row>
    <row r="3704" spans="1:19" hidden="1" x14ac:dyDescent="0.2">
      <c r="A3704">
        <v>2113</v>
      </c>
      <c r="B3704" t="s">
        <v>6358</v>
      </c>
      <c r="C3704" t="s">
        <v>73</v>
      </c>
      <c r="D3704">
        <v>2.86</v>
      </c>
      <c r="E3704" t="s">
        <v>3078</v>
      </c>
      <c r="F3704" t="s">
        <v>6359</v>
      </c>
      <c r="G3704" t="s">
        <v>55</v>
      </c>
      <c r="H3704" t="s">
        <v>46</v>
      </c>
      <c r="I3704" t="s">
        <v>6334</v>
      </c>
      <c r="K3704"/>
      <c r="L3704" t="s">
        <v>6360</v>
      </c>
      <c r="M3704" t="s">
        <v>26</v>
      </c>
      <c r="N3704">
        <v>2</v>
      </c>
      <c r="P3704" t="s">
        <v>27</v>
      </c>
      <c r="Q3704" t="s">
        <v>6361</v>
      </c>
      <c r="S3704" t="s">
        <v>29</v>
      </c>
    </row>
    <row r="3705" spans="1:19" hidden="1" x14ac:dyDescent="0.2">
      <c r="A3705">
        <v>2113</v>
      </c>
      <c r="B3705" t="s">
        <v>6358</v>
      </c>
      <c r="C3705" t="s">
        <v>20</v>
      </c>
      <c r="D3705">
        <v>6.21</v>
      </c>
      <c r="F3705" t="s">
        <v>6359</v>
      </c>
      <c r="G3705" t="s">
        <v>1011</v>
      </c>
      <c r="I3705" t="s">
        <v>6344</v>
      </c>
      <c r="K3705"/>
      <c r="L3705" t="s">
        <v>6360</v>
      </c>
      <c r="M3705" t="s">
        <v>26</v>
      </c>
      <c r="N3705">
        <v>2</v>
      </c>
      <c r="P3705" t="s">
        <v>27</v>
      </c>
      <c r="Q3705" t="s">
        <v>6361</v>
      </c>
      <c r="S3705" t="s">
        <v>29</v>
      </c>
    </row>
    <row r="3706" spans="1:19" hidden="1" x14ac:dyDescent="0.2">
      <c r="A3706">
        <v>2113</v>
      </c>
      <c r="B3706" t="s">
        <v>6358</v>
      </c>
      <c r="C3706" t="s">
        <v>73</v>
      </c>
      <c r="D3706">
        <v>3.29</v>
      </c>
      <c r="F3706" t="s">
        <v>6359</v>
      </c>
      <c r="G3706" t="s">
        <v>1011</v>
      </c>
      <c r="I3706" t="s">
        <v>6344</v>
      </c>
      <c r="K3706"/>
      <c r="L3706" t="s">
        <v>6360</v>
      </c>
      <c r="M3706" t="s">
        <v>26</v>
      </c>
      <c r="N3706">
        <v>2</v>
      </c>
      <c r="P3706" t="s">
        <v>27</v>
      </c>
      <c r="Q3706" t="s">
        <v>6361</v>
      </c>
      <c r="S3706" t="s">
        <v>29</v>
      </c>
    </row>
    <row r="3707" spans="1:19" hidden="1" x14ac:dyDescent="0.2">
      <c r="A3707">
        <v>2119</v>
      </c>
      <c r="B3707" t="s">
        <v>6362</v>
      </c>
      <c r="C3707" t="s">
        <v>1077</v>
      </c>
      <c r="D3707">
        <v>8.9</v>
      </c>
      <c r="G3707" t="s">
        <v>189</v>
      </c>
      <c r="I3707" t="s">
        <v>6336</v>
      </c>
      <c r="K3707"/>
      <c r="L3707" t="s">
        <v>6363</v>
      </c>
      <c r="M3707" t="s">
        <v>120</v>
      </c>
      <c r="N3707">
        <v>5</v>
      </c>
      <c r="P3707" t="s">
        <v>27</v>
      </c>
      <c r="Q3707" t="s">
        <v>6364</v>
      </c>
      <c r="S3707" t="s">
        <v>50</v>
      </c>
    </row>
    <row r="3708" spans="1:19" hidden="1" x14ac:dyDescent="0.2">
      <c r="A3708">
        <v>2119</v>
      </c>
      <c r="B3708" t="s">
        <v>6362</v>
      </c>
      <c r="C3708" t="s">
        <v>73</v>
      </c>
      <c r="D3708">
        <v>12.7</v>
      </c>
      <c r="G3708" t="s">
        <v>189</v>
      </c>
      <c r="I3708" t="s">
        <v>6336</v>
      </c>
      <c r="K3708"/>
      <c r="L3708" t="s">
        <v>6363</v>
      </c>
      <c r="M3708" t="s">
        <v>120</v>
      </c>
      <c r="N3708">
        <v>5</v>
      </c>
      <c r="P3708" t="s">
        <v>27</v>
      </c>
      <c r="Q3708" t="s">
        <v>6364</v>
      </c>
      <c r="S3708" t="s">
        <v>29</v>
      </c>
    </row>
    <row r="3709" spans="1:19" hidden="1" x14ac:dyDescent="0.2">
      <c r="A3709">
        <v>2121</v>
      </c>
      <c r="B3709" t="s">
        <v>6365</v>
      </c>
      <c r="C3709" t="s">
        <v>20</v>
      </c>
      <c r="D3709">
        <v>5.29</v>
      </c>
      <c r="E3709" t="s">
        <v>3078</v>
      </c>
      <c r="F3709" t="s">
        <v>364</v>
      </c>
      <c r="G3709" t="s">
        <v>55</v>
      </c>
      <c r="H3709" t="s">
        <v>46</v>
      </c>
      <c r="I3709" t="s">
        <v>6334</v>
      </c>
      <c r="K3709"/>
      <c r="L3709" t="s">
        <v>6366</v>
      </c>
      <c r="M3709" t="s">
        <v>26</v>
      </c>
      <c r="N3709">
        <v>2</v>
      </c>
      <c r="P3709" t="s">
        <v>27</v>
      </c>
      <c r="Q3709" t="s">
        <v>6367</v>
      </c>
      <c r="S3709" t="s">
        <v>29</v>
      </c>
    </row>
    <row r="3710" spans="1:19" hidden="1" x14ac:dyDescent="0.2">
      <c r="A3710">
        <v>2122</v>
      </c>
      <c r="B3710" t="s">
        <v>6368</v>
      </c>
      <c r="C3710" t="s">
        <v>1077</v>
      </c>
      <c r="D3710">
        <v>11.4</v>
      </c>
      <c r="E3710">
        <v>9.6</v>
      </c>
      <c r="G3710" t="s">
        <v>189</v>
      </c>
      <c r="I3710" t="s">
        <v>6336</v>
      </c>
      <c r="K3710"/>
      <c r="L3710" t="s">
        <v>6369</v>
      </c>
      <c r="M3710" t="s">
        <v>120</v>
      </c>
      <c r="N3710">
        <v>5</v>
      </c>
      <c r="P3710" t="s">
        <v>27</v>
      </c>
      <c r="Q3710" t="s">
        <v>6370</v>
      </c>
      <c r="S3710" t="s">
        <v>50</v>
      </c>
    </row>
    <row r="3711" spans="1:19" hidden="1" x14ac:dyDescent="0.2">
      <c r="A3711">
        <v>2122</v>
      </c>
      <c r="B3711" t="s">
        <v>6368</v>
      </c>
      <c r="C3711" t="s">
        <v>73</v>
      </c>
      <c r="D3711">
        <v>9.6</v>
      </c>
      <c r="E3711">
        <v>9.6</v>
      </c>
      <c r="G3711" t="s">
        <v>189</v>
      </c>
      <c r="I3711" t="s">
        <v>6336</v>
      </c>
      <c r="K3711"/>
      <c r="L3711" t="s">
        <v>6369</v>
      </c>
      <c r="M3711" t="s">
        <v>120</v>
      </c>
      <c r="N3711">
        <v>5</v>
      </c>
      <c r="P3711" t="s">
        <v>27</v>
      </c>
      <c r="Q3711" t="s">
        <v>6370</v>
      </c>
      <c r="S3711" t="s">
        <v>29</v>
      </c>
    </row>
    <row r="3712" spans="1:19" hidden="1" x14ac:dyDescent="0.2">
      <c r="A3712">
        <v>2126</v>
      </c>
      <c r="B3712" t="s">
        <v>6371</v>
      </c>
      <c r="C3712" t="s">
        <v>1077</v>
      </c>
      <c r="D3712">
        <v>11.9</v>
      </c>
      <c r="G3712" t="s">
        <v>189</v>
      </c>
      <c r="I3712" t="s">
        <v>6336</v>
      </c>
      <c r="K3712"/>
      <c r="L3712" t="s">
        <v>6372</v>
      </c>
      <c r="M3712" t="s">
        <v>26</v>
      </c>
      <c r="N3712">
        <v>2</v>
      </c>
      <c r="P3712" t="s">
        <v>27</v>
      </c>
      <c r="Q3712" t="s">
        <v>6373</v>
      </c>
      <c r="S3712" t="s">
        <v>50</v>
      </c>
    </row>
    <row r="3713" spans="1:19" hidden="1" x14ac:dyDescent="0.2">
      <c r="A3713">
        <v>2126</v>
      </c>
      <c r="B3713" t="s">
        <v>6371</v>
      </c>
      <c r="C3713" t="s">
        <v>1082</v>
      </c>
      <c r="D3713">
        <v>10.7</v>
      </c>
      <c r="G3713" t="s">
        <v>189</v>
      </c>
      <c r="I3713" t="s">
        <v>6336</v>
      </c>
      <c r="K3713"/>
      <c r="L3713" t="s">
        <v>6372</v>
      </c>
      <c r="M3713" t="s">
        <v>26</v>
      </c>
      <c r="N3713">
        <v>2</v>
      </c>
      <c r="P3713" t="s">
        <v>27</v>
      </c>
      <c r="Q3713" t="s">
        <v>6373</v>
      </c>
      <c r="S3713" t="s">
        <v>50</v>
      </c>
    </row>
    <row r="3714" spans="1:19" hidden="1" x14ac:dyDescent="0.2">
      <c r="A3714">
        <v>2126</v>
      </c>
      <c r="B3714" t="s">
        <v>6371</v>
      </c>
      <c r="C3714" t="s">
        <v>6374</v>
      </c>
      <c r="D3714">
        <v>6.5</v>
      </c>
      <c r="G3714" t="s">
        <v>189</v>
      </c>
      <c r="I3714" t="s">
        <v>6336</v>
      </c>
      <c r="K3714"/>
      <c r="L3714" t="s">
        <v>6372</v>
      </c>
      <c r="M3714" t="s">
        <v>26</v>
      </c>
      <c r="N3714">
        <v>2</v>
      </c>
      <c r="P3714" t="s">
        <v>27</v>
      </c>
      <c r="Q3714" t="s">
        <v>6373</v>
      </c>
      <c r="S3714" t="s">
        <v>50</v>
      </c>
    </row>
    <row r="3715" spans="1:19" hidden="1" x14ac:dyDescent="0.2">
      <c r="A3715">
        <v>2126</v>
      </c>
      <c r="B3715" t="s">
        <v>6371</v>
      </c>
      <c r="C3715" t="s">
        <v>283</v>
      </c>
      <c r="D3715">
        <v>10.9</v>
      </c>
      <c r="G3715" t="s">
        <v>189</v>
      </c>
      <c r="I3715" t="s">
        <v>6336</v>
      </c>
      <c r="K3715"/>
      <c r="L3715" t="s">
        <v>6372</v>
      </c>
      <c r="M3715" t="s">
        <v>26</v>
      </c>
      <c r="N3715">
        <v>2</v>
      </c>
      <c r="P3715" t="s">
        <v>27</v>
      </c>
      <c r="Q3715" t="s">
        <v>6373</v>
      </c>
      <c r="S3715" t="s">
        <v>29</v>
      </c>
    </row>
    <row r="3716" spans="1:19" hidden="1" x14ac:dyDescent="0.2">
      <c r="A3716">
        <v>2128</v>
      </c>
      <c r="B3716" t="s">
        <v>6375</v>
      </c>
      <c r="C3716" t="s">
        <v>20</v>
      </c>
      <c r="D3716">
        <v>6.55</v>
      </c>
      <c r="G3716" t="s">
        <v>1011</v>
      </c>
      <c r="I3716" t="s">
        <v>6344</v>
      </c>
      <c r="K3716"/>
      <c r="L3716" t="s">
        <v>6376</v>
      </c>
      <c r="M3716" t="s">
        <v>26</v>
      </c>
      <c r="N3716">
        <v>2</v>
      </c>
      <c r="P3716" t="s">
        <v>27</v>
      </c>
      <c r="Q3716" t="s">
        <v>6377</v>
      </c>
      <c r="S3716" t="s">
        <v>29</v>
      </c>
    </row>
    <row r="3717" spans="1:19" hidden="1" x14ac:dyDescent="0.2">
      <c r="A3717">
        <v>2130</v>
      </c>
      <c r="B3717" t="s">
        <v>6378</v>
      </c>
      <c r="C3717" t="s">
        <v>20</v>
      </c>
      <c r="D3717">
        <v>5.96</v>
      </c>
      <c r="E3717" t="s">
        <v>3078</v>
      </c>
      <c r="F3717" t="s">
        <v>1094</v>
      </c>
      <c r="G3717" t="s">
        <v>55</v>
      </c>
      <c r="H3717" t="s">
        <v>46</v>
      </c>
      <c r="I3717" t="s">
        <v>6334</v>
      </c>
      <c r="K3717"/>
      <c r="L3717" t="s">
        <v>6379</v>
      </c>
      <c r="M3717" t="s">
        <v>120</v>
      </c>
      <c r="N3717">
        <v>5</v>
      </c>
      <c r="P3717" t="s">
        <v>27</v>
      </c>
      <c r="Q3717" t="s">
        <v>6380</v>
      </c>
      <c r="S3717" t="s">
        <v>29</v>
      </c>
    </row>
    <row r="3718" spans="1:19" hidden="1" x14ac:dyDescent="0.2">
      <c r="A3718">
        <v>2130</v>
      </c>
      <c r="B3718" t="s">
        <v>6378</v>
      </c>
      <c r="C3718" t="s">
        <v>20</v>
      </c>
      <c r="D3718">
        <v>6.09</v>
      </c>
      <c r="E3718">
        <v>20</v>
      </c>
      <c r="F3718" t="s">
        <v>1094</v>
      </c>
      <c r="G3718" t="s">
        <v>55</v>
      </c>
      <c r="H3718" t="s">
        <v>46</v>
      </c>
      <c r="I3718" t="s">
        <v>6381</v>
      </c>
      <c r="K3718"/>
      <c r="L3718" t="s">
        <v>6379</v>
      </c>
      <c r="M3718" t="s">
        <v>120</v>
      </c>
      <c r="N3718">
        <v>5</v>
      </c>
      <c r="P3718" t="s">
        <v>27</v>
      </c>
      <c r="Q3718" t="s">
        <v>6380</v>
      </c>
      <c r="S3718" t="s">
        <v>29</v>
      </c>
    </row>
    <row r="3719" spans="1:19" hidden="1" x14ac:dyDescent="0.2">
      <c r="A3719">
        <v>2130</v>
      </c>
      <c r="B3719" t="s">
        <v>6378</v>
      </c>
      <c r="C3719" t="s">
        <v>73</v>
      </c>
      <c r="D3719">
        <v>12.52</v>
      </c>
      <c r="E3719">
        <v>20</v>
      </c>
      <c r="F3719" t="s">
        <v>615</v>
      </c>
      <c r="G3719" t="s">
        <v>55</v>
      </c>
      <c r="H3719" t="s">
        <v>23</v>
      </c>
      <c r="I3719" t="s">
        <v>6381</v>
      </c>
      <c r="K3719"/>
      <c r="L3719" t="s">
        <v>6379</v>
      </c>
      <c r="M3719" t="s">
        <v>120</v>
      </c>
      <c r="N3719">
        <v>5</v>
      </c>
      <c r="P3719" t="s">
        <v>27</v>
      </c>
      <c r="Q3719" t="s">
        <v>6380</v>
      </c>
      <c r="S3719" t="s">
        <v>29</v>
      </c>
    </row>
    <row r="3720" spans="1:19" hidden="1" x14ac:dyDescent="0.2">
      <c r="A3720">
        <v>2131</v>
      </c>
      <c r="B3720" t="s">
        <v>6382</v>
      </c>
      <c r="C3720" t="s">
        <v>1077</v>
      </c>
      <c r="D3720">
        <v>6.6</v>
      </c>
      <c r="G3720" t="s">
        <v>189</v>
      </c>
      <c r="I3720" t="s">
        <v>6336</v>
      </c>
      <c r="K3720"/>
      <c r="L3720" t="s">
        <v>6383</v>
      </c>
      <c r="M3720" t="s">
        <v>120</v>
      </c>
      <c r="N3720">
        <v>5</v>
      </c>
      <c r="P3720" t="s">
        <v>27</v>
      </c>
      <c r="Q3720" t="s">
        <v>6384</v>
      </c>
      <c r="S3720" t="s">
        <v>50</v>
      </c>
    </row>
    <row r="3721" spans="1:19" hidden="1" x14ac:dyDescent="0.2">
      <c r="A3721">
        <v>2131</v>
      </c>
      <c r="B3721" t="s">
        <v>6382</v>
      </c>
      <c r="C3721" t="s">
        <v>73</v>
      </c>
      <c r="D3721">
        <v>11.5</v>
      </c>
      <c r="G3721" t="s">
        <v>189</v>
      </c>
      <c r="I3721" t="s">
        <v>6336</v>
      </c>
      <c r="K3721"/>
      <c r="L3721" t="s">
        <v>6383</v>
      </c>
      <c r="M3721" t="s">
        <v>120</v>
      </c>
      <c r="N3721">
        <v>5</v>
      </c>
      <c r="P3721" t="s">
        <v>27</v>
      </c>
      <c r="Q3721" t="s">
        <v>6384</v>
      </c>
      <c r="S3721" t="s">
        <v>29</v>
      </c>
    </row>
    <row r="3722" spans="1:19" hidden="1" x14ac:dyDescent="0.2">
      <c r="A3722">
        <v>2132</v>
      </c>
      <c r="B3722" t="s">
        <v>6385</v>
      </c>
      <c r="C3722" t="s">
        <v>20</v>
      </c>
      <c r="D3722">
        <v>4.4000000000000004</v>
      </c>
      <c r="E3722">
        <v>25</v>
      </c>
      <c r="F3722" t="s">
        <v>6386</v>
      </c>
      <c r="G3722" t="s">
        <v>31</v>
      </c>
      <c r="H3722" t="s">
        <v>46</v>
      </c>
      <c r="I3722" t="s">
        <v>4368</v>
      </c>
      <c r="K3722"/>
      <c r="L3722" t="s">
        <v>6387</v>
      </c>
      <c r="M3722" t="s">
        <v>26</v>
      </c>
      <c r="N3722">
        <v>2</v>
      </c>
      <c r="P3722" t="s">
        <v>27</v>
      </c>
      <c r="Q3722" t="s">
        <v>6388</v>
      </c>
      <c r="S3722" t="s">
        <v>29</v>
      </c>
    </row>
    <row r="3723" spans="1:19" hidden="1" x14ac:dyDescent="0.2">
      <c r="A3723">
        <v>2133</v>
      </c>
      <c r="B3723" t="s">
        <v>6389</v>
      </c>
      <c r="C3723" t="s">
        <v>20</v>
      </c>
      <c r="D3723">
        <v>4.2</v>
      </c>
      <c r="E3723">
        <v>25</v>
      </c>
      <c r="F3723" t="s">
        <v>6390</v>
      </c>
      <c r="G3723" t="s">
        <v>31</v>
      </c>
      <c r="H3723" t="s">
        <v>46</v>
      </c>
      <c r="I3723" t="s">
        <v>4368</v>
      </c>
      <c r="K3723"/>
      <c r="L3723" t="s">
        <v>6391</v>
      </c>
      <c r="M3723" t="s">
        <v>26</v>
      </c>
      <c r="N3723">
        <v>2</v>
      </c>
      <c r="P3723" t="s">
        <v>27</v>
      </c>
      <c r="Q3723" t="s">
        <v>6392</v>
      </c>
      <c r="S3723" t="s">
        <v>29</v>
      </c>
    </row>
    <row r="3724" spans="1:19" hidden="1" x14ac:dyDescent="0.2">
      <c r="A3724">
        <v>2135</v>
      </c>
      <c r="B3724" t="s">
        <v>6393</v>
      </c>
      <c r="C3724" t="s">
        <v>20</v>
      </c>
      <c r="D3724">
        <v>5.59</v>
      </c>
      <c r="E3724" t="s">
        <v>3078</v>
      </c>
      <c r="F3724" t="s">
        <v>79</v>
      </c>
      <c r="G3724" t="s">
        <v>55</v>
      </c>
      <c r="H3724" t="s">
        <v>46</v>
      </c>
      <c r="I3724" t="s">
        <v>6334</v>
      </c>
      <c r="K3724"/>
      <c r="L3724" t="s">
        <v>6394</v>
      </c>
      <c r="M3724" t="s">
        <v>26</v>
      </c>
      <c r="N3724">
        <v>2</v>
      </c>
      <c r="P3724" t="s">
        <v>27</v>
      </c>
      <c r="Q3724" t="s">
        <v>6395</v>
      </c>
      <c r="S3724" t="s">
        <v>29</v>
      </c>
    </row>
    <row r="3725" spans="1:19" hidden="1" x14ac:dyDescent="0.2">
      <c r="A3725">
        <v>2135</v>
      </c>
      <c r="B3725" t="s">
        <v>6393</v>
      </c>
      <c r="C3725" t="s">
        <v>20</v>
      </c>
      <c r="D3725">
        <v>5.67</v>
      </c>
      <c r="E3725" t="s">
        <v>3078</v>
      </c>
      <c r="F3725" t="s">
        <v>6396</v>
      </c>
      <c r="G3725" t="s">
        <v>55</v>
      </c>
      <c r="H3725" t="s">
        <v>46</v>
      </c>
      <c r="I3725" t="s">
        <v>6334</v>
      </c>
      <c r="K3725"/>
      <c r="L3725" t="s">
        <v>6394</v>
      </c>
      <c r="M3725" t="s">
        <v>26</v>
      </c>
      <c r="N3725">
        <v>2</v>
      </c>
      <c r="P3725" t="s">
        <v>27</v>
      </c>
      <c r="Q3725" t="s">
        <v>6395</v>
      </c>
      <c r="S3725" t="s">
        <v>29</v>
      </c>
    </row>
    <row r="3726" spans="1:19" hidden="1" x14ac:dyDescent="0.2">
      <c r="A3726">
        <v>2136</v>
      </c>
      <c r="B3726" t="s">
        <v>6397</v>
      </c>
      <c r="C3726" t="s">
        <v>20</v>
      </c>
      <c r="D3726">
        <v>6.18</v>
      </c>
      <c r="E3726">
        <v>25</v>
      </c>
      <c r="F3726" t="s">
        <v>1094</v>
      </c>
      <c r="G3726" t="s">
        <v>55</v>
      </c>
      <c r="H3726" t="s">
        <v>46</v>
      </c>
      <c r="I3726" t="s">
        <v>6334</v>
      </c>
      <c r="K3726"/>
      <c r="L3726" t="s">
        <v>6398</v>
      </c>
      <c r="M3726" t="s">
        <v>120</v>
      </c>
      <c r="N3726">
        <v>5</v>
      </c>
      <c r="P3726" t="s">
        <v>27</v>
      </c>
      <c r="Q3726" t="s">
        <v>6399</v>
      </c>
      <c r="S3726" t="s">
        <v>29</v>
      </c>
    </row>
    <row r="3727" spans="1:19" hidden="1" x14ac:dyDescent="0.2">
      <c r="A3727">
        <v>2136</v>
      </c>
      <c r="B3727" t="s">
        <v>6397</v>
      </c>
      <c r="C3727" t="s">
        <v>20</v>
      </c>
      <c r="D3727">
        <v>6.9</v>
      </c>
      <c r="E3727" t="s">
        <v>6337</v>
      </c>
      <c r="F3727" t="s">
        <v>6400</v>
      </c>
      <c r="G3727" t="s">
        <v>144</v>
      </c>
      <c r="H3727" t="s">
        <v>23</v>
      </c>
      <c r="I3727" t="s">
        <v>6339</v>
      </c>
      <c r="K3727"/>
      <c r="L3727" t="s">
        <v>6398</v>
      </c>
      <c r="M3727" t="s">
        <v>120</v>
      </c>
      <c r="N3727">
        <v>5</v>
      </c>
      <c r="P3727" t="s">
        <v>27</v>
      </c>
      <c r="Q3727" t="s">
        <v>6399</v>
      </c>
      <c r="S3727" t="s">
        <v>29</v>
      </c>
    </row>
    <row r="3728" spans="1:19" hidden="1" x14ac:dyDescent="0.2">
      <c r="A3728">
        <v>2136</v>
      </c>
      <c r="B3728" t="s">
        <v>6397</v>
      </c>
      <c r="C3728" t="s">
        <v>20</v>
      </c>
      <c r="D3728">
        <v>6.27</v>
      </c>
      <c r="E3728">
        <v>25</v>
      </c>
      <c r="F3728" t="s">
        <v>6400</v>
      </c>
      <c r="G3728" t="s">
        <v>144</v>
      </c>
      <c r="H3728" t="s">
        <v>23</v>
      </c>
      <c r="I3728" t="s">
        <v>6339</v>
      </c>
      <c r="K3728"/>
      <c r="L3728" t="s">
        <v>6398</v>
      </c>
      <c r="M3728" t="s">
        <v>120</v>
      </c>
      <c r="N3728">
        <v>5</v>
      </c>
      <c r="P3728" t="s">
        <v>27</v>
      </c>
      <c r="Q3728" t="s">
        <v>6399</v>
      </c>
      <c r="S3728" t="s">
        <v>29</v>
      </c>
    </row>
    <row r="3729" spans="1:19" hidden="1" x14ac:dyDescent="0.2">
      <c r="A3729">
        <v>2136</v>
      </c>
      <c r="B3729" t="s">
        <v>6397</v>
      </c>
      <c r="C3729" t="s">
        <v>20</v>
      </c>
      <c r="D3729">
        <v>6.14</v>
      </c>
      <c r="E3729">
        <v>35</v>
      </c>
      <c r="F3729" t="s">
        <v>6400</v>
      </c>
      <c r="G3729" t="s">
        <v>144</v>
      </c>
      <c r="H3729" t="s">
        <v>23</v>
      </c>
      <c r="I3729" t="s">
        <v>6339</v>
      </c>
      <c r="K3729"/>
      <c r="L3729" t="s">
        <v>6398</v>
      </c>
      <c r="M3729" t="s">
        <v>120</v>
      </c>
      <c r="N3729">
        <v>5</v>
      </c>
      <c r="P3729" t="s">
        <v>27</v>
      </c>
      <c r="Q3729" t="s">
        <v>6399</v>
      </c>
      <c r="S3729" t="s">
        <v>29</v>
      </c>
    </row>
    <row r="3730" spans="1:19" hidden="1" x14ac:dyDescent="0.2">
      <c r="A3730">
        <v>2137</v>
      </c>
      <c r="B3730" t="s">
        <v>6401</v>
      </c>
      <c r="C3730" t="s">
        <v>20</v>
      </c>
      <c r="D3730">
        <v>3.97</v>
      </c>
      <c r="E3730" t="s">
        <v>3078</v>
      </c>
      <c r="F3730" t="s">
        <v>4832</v>
      </c>
      <c r="G3730" t="s">
        <v>55</v>
      </c>
      <c r="H3730" t="s">
        <v>46</v>
      </c>
      <c r="I3730" t="s">
        <v>6334</v>
      </c>
      <c r="K3730"/>
      <c r="L3730" t="s">
        <v>6402</v>
      </c>
      <c r="M3730" t="s">
        <v>26</v>
      </c>
      <c r="N3730">
        <v>2</v>
      </c>
      <c r="P3730" t="s">
        <v>27</v>
      </c>
      <c r="Q3730" t="s">
        <v>6403</v>
      </c>
      <c r="S3730" t="s">
        <v>29</v>
      </c>
    </row>
    <row r="3731" spans="1:19" hidden="1" x14ac:dyDescent="0.2">
      <c r="A3731">
        <v>2138</v>
      </c>
      <c r="B3731" t="s">
        <v>6404</v>
      </c>
      <c r="C3731" t="s">
        <v>20</v>
      </c>
      <c r="D3731">
        <v>4.5999999999999996</v>
      </c>
      <c r="E3731" t="s">
        <v>3078</v>
      </c>
      <c r="F3731" t="s">
        <v>3922</v>
      </c>
      <c r="G3731" t="s">
        <v>55</v>
      </c>
      <c r="H3731" t="s">
        <v>46</v>
      </c>
      <c r="I3731" t="s">
        <v>6334</v>
      </c>
      <c r="K3731"/>
      <c r="L3731" t="s">
        <v>6405</v>
      </c>
      <c r="M3731" t="s">
        <v>26</v>
      </c>
      <c r="N3731">
        <v>2</v>
      </c>
      <c r="P3731" t="s">
        <v>27</v>
      </c>
      <c r="Q3731" t="s">
        <v>6406</v>
      </c>
      <c r="S3731" t="s">
        <v>29</v>
      </c>
    </row>
    <row r="3732" spans="1:19" hidden="1" x14ac:dyDescent="0.2">
      <c r="A3732">
        <v>2139</v>
      </c>
      <c r="B3732" t="s">
        <v>6407</v>
      </c>
      <c r="C3732" t="s">
        <v>20</v>
      </c>
      <c r="D3732">
        <v>4.29</v>
      </c>
      <c r="E3732" t="s">
        <v>3078</v>
      </c>
      <c r="F3732" t="s">
        <v>2384</v>
      </c>
      <c r="G3732" t="s">
        <v>55</v>
      </c>
      <c r="H3732" t="s">
        <v>46</v>
      </c>
      <c r="I3732" t="s">
        <v>6334</v>
      </c>
      <c r="K3732"/>
      <c r="L3732" t="s">
        <v>6408</v>
      </c>
      <c r="M3732" t="s">
        <v>26</v>
      </c>
      <c r="N3732">
        <v>2</v>
      </c>
      <c r="P3732" t="s">
        <v>27</v>
      </c>
      <c r="Q3732" t="s">
        <v>6409</v>
      </c>
      <c r="S3732" t="s">
        <v>29</v>
      </c>
    </row>
    <row r="3733" spans="1:19" hidden="1" x14ac:dyDescent="0.2">
      <c r="A3733">
        <v>2140</v>
      </c>
      <c r="B3733" t="s">
        <v>6410</v>
      </c>
      <c r="C3733" t="s">
        <v>1077</v>
      </c>
      <c r="D3733">
        <v>11.6</v>
      </c>
      <c r="F3733" t="s">
        <v>2201</v>
      </c>
      <c r="G3733" t="s">
        <v>189</v>
      </c>
      <c r="I3733" t="s">
        <v>6336</v>
      </c>
      <c r="K3733"/>
      <c r="L3733" t="s">
        <v>6411</v>
      </c>
      <c r="M3733" t="s">
        <v>26</v>
      </c>
      <c r="N3733">
        <v>2</v>
      </c>
      <c r="P3733" t="s">
        <v>27</v>
      </c>
      <c r="Q3733" t="s">
        <v>6412</v>
      </c>
      <c r="S3733" t="s">
        <v>50</v>
      </c>
    </row>
    <row r="3734" spans="1:19" hidden="1" x14ac:dyDescent="0.2">
      <c r="A3734">
        <v>2140</v>
      </c>
      <c r="B3734" t="s">
        <v>6410</v>
      </c>
      <c r="C3734" t="s">
        <v>73</v>
      </c>
      <c r="D3734">
        <v>12.7</v>
      </c>
      <c r="F3734" t="s">
        <v>2201</v>
      </c>
      <c r="G3734" t="s">
        <v>189</v>
      </c>
      <c r="I3734" t="s">
        <v>6336</v>
      </c>
      <c r="K3734"/>
      <c r="L3734" t="s">
        <v>6411</v>
      </c>
      <c r="M3734" t="s">
        <v>26</v>
      </c>
      <c r="N3734">
        <v>2</v>
      </c>
      <c r="P3734" t="s">
        <v>27</v>
      </c>
      <c r="Q3734" t="s">
        <v>6412</v>
      </c>
      <c r="S3734" t="s">
        <v>29</v>
      </c>
    </row>
    <row r="3735" spans="1:19" hidden="1" x14ac:dyDescent="0.2">
      <c r="A3735">
        <v>2140</v>
      </c>
      <c r="B3735" t="s">
        <v>6410</v>
      </c>
      <c r="C3735" t="s">
        <v>20</v>
      </c>
      <c r="D3735">
        <v>-1.7</v>
      </c>
      <c r="E3735">
        <v>20</v>
      </c>
      <c r="F3735" t="s">
        <v>3117</v>
      </c>
      <c r="G3735" t="s">
        <v>75</v>
      </c>
      <c r="H3735" t="s">
        <v>23</v>
      </c>
      <c r="I3735" t="s">
        <v>6413</v>
      </c>
      <c r="K3735"/>
      <c r="L3735" t="s">
        <v>6411</v>
      </c>
      <c r="M3735" t="s">
        <v>26</v>
      </c>
      <c r="N3735">
        <v>2</v>
      </c>
      <c r="P3735" t="s">
        <v>27</v>
      </c>
      <c r="Q3735" t="s">
        <v>6412</v>
      </c>
      <c r="S3735" t="s">
        <v>29</v>
      </c>
    </row>
    <row r="3736" spans="1:19" hidden="1" x14ac:dyDescent="0.2">
      <c r="A3736">
        <v>2140</v>
      </c>
      <c r="B3736" t="s">
        <v>6410</v>
      </c>
      <c r="C3736" t="s">
        <v>73</v>
      </c>
      <c r="D3736">
        <v>11.99</v>
      </c>
      <c r="E3736">
        <v>20</v>
      </c>
      <c r="F3736" t="s">
        <v>2201</v>
      </c>
      <c r="G3736" t="s">
        <v>31</v>
      </c>
      <c r="H3736" t="s">
        <v>46</v>
      </c>
      <c r="I3736" t="s">
        <v>6413</v>
      </c>
      <c r="K3736"/>
      <c r="L3736" t="s">
        <v>6411</v>
      </c>
      <c r="M3736" t="s">
        <v>26</v>
      </c>
      <c r="N3736">
        <v>2</v>
      </c>
      <c r="P3736" t="s">
        <v>27</v>
      </c>
      <c r="Q3736" t="s">
        <v>6412</v>
      </c>
      <c r="S3736" t="s">
        <v>29</v>
      </c>
    </row>
    <row r="3737" spans="1:19" hidden="1" x14ac:dyDescent="0.2">
      <c r="A3737">
        <v>2141</v>
      </c>
      <c r="B3737" t="s">
        <v>6414</v>
      </c>
      <c r="C3737" t="s">
        <v>20</v>
      </c>
      <c r="D3737">
        <v>5.26</v>
      </c>
      <c r="E3737" t="s">
        <v>3078</v>
      </c>
      <c r="F3737" t="s">
        <v>79</v>
      </c>
      <c r="G3737" t="s">
        <v>55</v>
      </c>
      <c r="H3737" t="s">
        <v>46</v>
      </c>
      <c r="I3737" t="s">
        <v>6334</v>
      </c>
      <c r="K3737"/>
      <c r="L3737" t="s">
        <v>6415</v>
      </c>
      <c r="M3737" t="s">
        <v>26</v>
      </c>
      <c r="N3737">
        <v>2</v>
      </c>
      <c r="P3737" t="s">
        <v>27</v>
      </c>
      <c r="Q3737" t="s">
        <v>6416</v>
      </c>
      <c r="S3737" t="s">
        <v>29</v>
      </c>
    </row>
    <row r="3738" spans="1:19" hidden="1" x14ac:dyDescent="0.2">
      <c r="A3738">
        <v>2142</v>
      </c>
      <c r="B3738" t="s">
        <v>6417</v>
      </c>
      <c r="C3738" t="s">
        <v>20</v>
      </c>
      <c r="D3738">
        <v>5.41</v>
      </c>
      <c r="E3738" t="s">
        <v>3078</v>
      </c>
      <c r="F3738" t="s">
        <v>79</v>
      </c>
      <c r="G3738" t="s">
        <v>55</v>
      </c>
      <c r="H3738" t="s">
        <v>46</v>
      </c>
      <c r="I3738" t="s">
        <v>6334</v>
      </c>
      <c r="K3738"/>
      <c r="L3738" t="s">
        <v>6418</v>
      </c>
      <c r="M3738" t="s">
        <v>26</v>
      </c>
      <c r="N3738">
        <v>2</v>
      </c>
      <c r="P3738" t="s">
        <v>27</v>
      </c>
      <c r="Q3738" t="s">
        <v>6419</v>
      </c>
      <c r="S3738" t="s">
        <v>29</v>
      </c>
    </row>
    <row r="3739" spans="1:19" hidden="1" x14ac:dyDescent="0.2">
      <c r="A3739">
        <v>2143</v>
      </c>
      <c r="B3739" t="s">
        <v>6420</v>
      </c>
      <c r="C3739" t="s">
        <v>1077</v>
      </c>
      <c r="D3739">
        <v>8.4</v>
      </c>
      <c r="F3739" t="s">
        <v>6400</v>
      </c>
      <c r="G3739" t="s">
        <v>189</v>
      </c>
      <c r="I3739" t="s">
        <v>6336</v>
      </c>
      <c r="K3739"/>
      <c r="L3739" t="s">
        <v>6421</v>
      </c>
      <c r="M3739" t="s">
        <v>26</v>
      </c>
      <c r="N3739">
        <v>2</v>
      </c>
      <c r="P3739" t="s">
        <v>27</v>
      </c>
      <c r="Q3739" t="s">
        <v>6422</v>
      </c>
      <c r="S3739" t="s">
        <v>50</v>
      </c>
    </row>
    <row r="3740" spans="1:19" hidden="1" x14ac:dyDescent="0.2">
      <c r="A3740">
        <v>2143</v>
      </c>
      <c r="B3740" t="s">
        <v>6420</v>
      </c>
      <c r="C3740" t="s">
        <v>73</v>
      </c>
      <c r="D3740">
        <v>10.6</v>
      </c>
      <c r="F3740" t="s">
        <v>6400</v>
      </c>
      <c r="G3740" t="s">
        <v>189</v>
      </c>
      <c r="I3740" t="s">
        <v>6336</v>
      </c>
      <c r="K3740"/>
      <c r="L3740" t="s">
        <v>6421</v>
      </c>
      <c r="M3740" t="s">
        <v>26</v>
      </c>
      <c r="N3740">
        <v>2</v>
      </c>
      <c r="P3740" t="s">
        <v>27</v>
      </c>
      <c r="Q3740" t="s">
        <v>6422</v>
      </c>
      <c r="S3740" t="s">
        <v>29</v>
      </c>
    </row>
    <row r="3741" spans="1:19" hidden="1" x14ac:dyDescent="0.2">
      <c r="A3741">
        <v>2143</v>
      </c>
      <c r="B3741" t="s">
        <v>6420</v>
      </c>
      <c r="C3741" t="s">
        <v>20</v>
      </c>
      <c r="D3741">
        <v>5.4</v>
      </c>
      <c r="E3741">
        <v>25</v>
      </c>
      <c r="F3741" t="s">
        <v>6400</v>
      </c>
      <c r="G3741" t="s">
        <v>144</v>
      </c>
      <c r="H3741" t="s">
        <v>23</v>
      </c>
      <c r="I3741" t="s">
        <v>6339</v>
      </c>
      <c r="K3741"/>
      <c r="L3741" t="s">
        <v>6421</v>
      </c>
      <c r="M3741" t="s">
        <v>26</v>
      </c>
      <c r="N3741">
        <v>2</v>
      </c>
      <c r="P3741" t="s">
        <v>27</v>
      </c>
      <c r="Q3741" t="s">
        <v>6422</v>
      </c>
      <c r="S3741" t="s">
        <v>29</v>
      </c>
    </row>
    <row r="3742" spans="1:19" hidden="1" x14ac:dyDescent="0.2">
      <c r="A3742">
        <v>2143</v>
      </c>
      <c r="B3742" t="s">
        <v>6420</v>
      </c>
      <c r="C3742" t="s">
        <v>73</v>
      </c>
      <c r="D3742">
        <v>11.55</v>
      </c>
      <c r="E3742">
        <v>25</v>
      </c>
      <c r="F3742" t="s">
        <v>6400</v>
      </c>
      <c r="G3742" t="s">
        <v>144</v>
      </c>
      <c r="H3742" t="s">
        <v>23</v>
      </c>
      <c r="I3742" t="s">
        <v>6339</v>
      </c>
      <c r="K3742"/>
      <c r="L3742" t="s">
        <v>6421</v>
      </c>
      <c r="M3742" t="s">
        <v>26</v>
      </c>
      <c r="N3742">
        <v>2</v>
      </c>
      <c r="P3742" t="s">
        <v>27</v>
      </c>
      <c r="Q3742" t="s">
        <v>6422</v>
      </c>
      <c r="S3742" t="s">
        <v>29</v>
      </c>
    </row>
    <row r="3743" spans="1:19" hidden="1" x14ac:dyDescent="0.2">
      <c r="A3743">
        <v>2144</v>
      </c>
      <c r="B3743" t="s">
        <v>6423</v>
      </c>
      <c r="C3743" t="s">
        <v>20</v>
      </c>
      <c r="D3743">
        <v>5.55</v>
      </c>
      <c r="E3743">
        <v>25</v>
      </c>
      <c r="F3743" t="s">
        <v>6400</v>
      </c>
      <c r="G3743" t="s">
        <v>144</v>
      </c>
      <c r="H3743" t="s">
        <v>23</v>
      </c>
      <c r="I3743" t="s">
        <v>6339</v>
      </c>
      <c r="K3743"/>
      <c r="L3743" t="s">
        <v>6424</v>
      </c>
      <c r="M3743" t="s">
        <v>26</v>
      </c>
      <c r="N3743">
        <v>2</v>
      </c>
      <c r="P3743" t="s">
        <v>27</v>
      </c>
      <c r="Q3743" t="s">
        <v>6425</v>
      </c>
      <c r="S3743" t="s">
        <v>29</v>
      </c>
    </row>
    <row r="3744" spans="1:19" hidden="1" x14ac:dyDescent="0.2">
      <c r="A3744">
        <v>2144</v>
      </c>
      <c r="B3744" t="s">
        <v>6423</v>
      </c>
      <c r="C3744" t="s">
        <v>73</v>
      </c>
      <c r="D3744">
        <v>11.45</v>
      </c>
      <c r="E3744">
        <v>25</v>
      </c>
      <c r="F3744" t="s">
        <v>6400</v>
      </c>
      <c r="G3744" t="s">
        <v>144</v>
      </c>
      <c r="H3744" t="s">
        <v>23</v>
      </c>
      <c r="I3744" t="s">
        <v>6339</v>
      </c>
      <c r="K3744"/>
      <c r="L3744" t="s">
        <v>6424</v>
      </c>
      <c r="M3744" t="s">
        <v>26</v>
      </c>
      <c r="N3744">
        <v>2</v>
      </c>
      <c r="P3744" t="s">
        <v>27</v>
      </c>
      <c r="Q3744" t="s">
        <v>6425</v>
      </c>
      <c r="S3744" t="s">
        <v>29</v>
      </c>
    </row>
    <row r="3745" spans="1:19" hidden="1" x14ac:dyDescent="0.2">
      <c r="A3745">
        <v>2145</v>
      </c>
      <c r="B3745" t="s">
        <v>6426</v>
      </c>
      <c r="C3745" t="s">
        <v>20</v>
      </c>
      <c r="D3745">
        <v>5.71</v>
      </c>
      <c r="E3745">
        <v>25</v>
      </c>
      <c r="F3745" t="s">
        <v>6427</v>
      </c>
      <c r="G3745" t="s">
        <v>55</v>
      </c>
      <c r="H3745" t="s">
        <v>46</v>
      </c>
      <c r="I3745" t="s">
        <v>6334</v>
      </c>
      <c r="K3745"/>
      <c r="L3745" t="s">
        <v>6428</v>
      </c>
      <c r="M3745" t="s">
        <v>26</v>
      </c>
      <c r="N3745">
        <v>2</v>
      </c>
      <c r="P3745" t="s">
        <v>27</v>
      </c>
      <c r="Q3745" t="s">
        <v>6429</v>
      </c>
      <c r="S3745" t="s">
        <v>29</v>
      </c>
    </row>
    <row r="3746" spans="1:19" hidden="1" x14ac:dyDescent="0.2">
      <c r="A3746">
        <v>2146</v>
      </c>
      <c r="B3746" t="s">
        <v>6430</v>
      </c>
      <c r="C3746" t="s">
        <v>20</v>
      </c>
      <c r="D3746">
        <v>6.21</v>
      </c>
      <c r="E3746">
        <v>25</v>
      </c>
      <c r="F3746" t="s">
        <v>1094</v>
      </c>
      <c r="G3746" t="s">
        <v>55</v>
      </c>
      <c r="H3746" t="s">
        <v>46</v>
      </c>
      <c r="I3746" t="s">
        <v>6334</v>
      </c>
      <c r="K3746"/>
      <c r="L3746" t="s">
        <v>6431</v>
      </c>
      <c r="M3746" t="s">
        <v>120</v>
      </c>
      <c r="N3746">
        <v>5</v>
      </c>
      <c r="P3746" t="s">
        <v>27</v>
      </c>
      <c r="Q3746" t="s">
        <v>6432</v>
      </c>
      <c r="S3746" t="s">
        <v>29</v>
      </c>
    </row>
    <row r="3747" spans="1:19" hidden="1" x14ac:dyDescent="0.2">
      <c r="A3747">
        <v>2147</v>
      </c>
      <c r="B3747" t="s">
        <v>6433</v>
      </c>
      <c r="C3747" t="s">
        <v>1077</v>
      </c>
      <c r="D3747">
        <v>9.4</v>
      </c>
      <c r="G3747" t="s">
        <v>189</v>
      </c>
      <c r="I3747" t="s">
        <v>6336</v>
      </c>
      <c r="K3747"/>
      <c r="L3747" t="s">
        <v>6434</v>
      </c>
      <c r="M3747" t="s">
        <v>26</v>
      </c>
      <c r="N3747">
        <v>2</v>
      </c>
      <c r="P3747" t="s">
        <v>27</v>
      </c>
      <c r="Q3747" t="s">
        <v>6435</v>
      </c>
      <c r="S3747" t="s">
        <v>50</v>
      </c>
    </row>
    <row r="3748" spans="1:19" hidden="1" x14ac:dyDescent="0.2">
      <c r="A3748">
        <v>2147</v>
      </c>
      <c r="B3748" t="s">
        <v>6433</v>
      </c>
      <c r="C3748" t="s">
        <v>73</v>
      </c>
      <c r="D3748">
        <v>11.7</v>
      </c>
      <c r="G3748" t="s">
        <v>189</v>
      </c>
      <c r="I3748" t="s">
        <v>6336</v>
      </c>
      <c r="K3748"/>
      <c r="L3748" t="s">
        <v>6434</v>
      </c>
      <c r="M3748" t="s">
        <v>26</v>
      </c>
      <c r="N3748">
        <v>2</v>
      </c>
      <c r="P3748" t="s">
        <v>27</v>
      </c>
      <c r="Q3748" t="s">
        <v>6435</v>
      </c>
      <c r="S3748" t="s">
        <v>29</v>
      </c>
    </row>
    <row r="3749" spans="1:19" hidden="1" x14ac:dyDescent="0.2">
      <c r="A3749">
        <v>2148</v>
      </c>
      <c r="B3749" t="s">
        <v>6436</v>
      </c>
      <c r="C3749" t="s">
        <v>20</v>
      </c>
      <c r="D3749">
        <v>5.54</v>
      </c>
      <c r="E3749" t="s">
        <v>3078</v>
      </c>
      <c r="F3749" t="s">
        <v>79</v>
      </c>
      <c r="G3749" t="s">
        <v>55</v>
      </c>
      <c r="H3749" t="s">
        <v>46</v>
      </c>
      <c r="I3749" t="s">
        <v>6334</v>
      </c>
      <c r="K3749"/>
      <c r="L3749" t="s">
        <v>6437</v>
      </c>
      <c r="M3749" t="s">
        <v>26</v>
      </c>
      <c r="N3749">
        <v>2</v>
      </c>
      <c r="P3749" t="s">
        <v>27</v>
      </c>
      <c r="Q3749" t="s">
        <v>6438</v>
      </c>
      <c r="S3749" t="s">
        <v>29</v>
      </c>
    </row>
    <row r="3750" spans="1:19" hidden="1" x14ac:dyDescent="0.2">
      <c r="A3750">
        <v>2148</v>
      </c>
      <c r="B3750" t="s">
        <v>6436</v>
      </c>
      <c r="C3750" t="s">
        <v>20</v>
      </c>
      <c r="D3750">
        <v>5.66</v>
      </c>
      <c r="E3750" t="s">
        <v>3078</v>
      </c>
      <c r="F3750" t="s">
        <v>6439</v>
      </c>
      <c r="G3750" t="s">
        <v>55</v>
      </c>
      <c r="H3750" t="s">
        <v>46</v>
      </c>
      <c r="I3750" t="s">
        <v>6334</v>
      </c>
      <c r="K3750"/>
      <c r="L3750" t="s">
        <v>6437</v>
      </c>
      <c r="M3750" t="s">
        <v>26</v>
      </c>
      <c r="N3750">
        <v>2</v>
      </c>
      <c r="P3750" t="s">
        <v>27</v>
      </c>
      <c r="Q3750" t="s">
        <v>6438</v>
      </c>
      <c r="S3750" t="s">
        <v>29</v>
      </c>
    </row>
    <row r="3751" spans="1:19" hidden="1" x14ac:dyDescent="0.2">
      <c r="A3751">
        <v>2148</v>
      </c>
      <c r="B3751" t="s">
        <v>6436</v>
      </c>
      <c r="C3751" t="s">
        <v>20</v>
      </c>
      <c r="D3751">
        <v>5.57</v>
      </c>
      <c r="E3751" t="s">
        <v>3078</v>
      </c>
      <c r="F3751" t="s">
        <v>6439</v>
      </c>
      <c r="G3751" t="s">
        <v>1011</v>
      </c>
      <c r="I3751" t="s">
        <v>6344</v>
      </c>
      <c r="K3751"/>
      <c r="L3751" t="s">
        <v>6437</v>
      </c>
      <c r="M3751" t="s">
        <v>26</v>
      </c>
      <c r="N3751">
        <v>2</v>
      </c>
      <c r="P3751" t="s">
        <v>27</v>
      </c>
      <c r="Q3751" t="s">
        <v>6438</v>
      </c>
      <c r="S3751" t="s">
        <v>29</v>
      </c>
    </row>
    <row r="3752" spans="1:19" x14ac:dyDescent="0.2">
      <c r="A3752">
        <v>2149</v>
      </c>
      <c r="B3752" t="s">
        <v>6440</v>
      </c>
      <c r="C3752" t="s">
        <v>20</v>
      </c>
      <c r="D3752">
        <v>6.19</v>
      </c>
      <c r="E3752">
        <v>25</v>
      </c>
      <c r="F3752" t="s">
        <v>6441</v>
      </c>
      <c r="G3752" t="s">
        <v>22</v>
      </c>
      <c r="H3752" t="s">
        <v>36</v>
      </c>
      <c r="I3752" t="s">
        <v>24</v>
      </c>
      <c r="L3752" t="s">
        <v>6442</v>
      </c>
      <c r="M3752" t="s">
        <v>120</v>
      </c>
      <c r="N3752">
        <v>5</v>
      </c>
      <c r="P3752" t="s">
        <v>27</v>
      </c>
      <c r="Q3752" t="s">
        <v>6443</v>
      </c>
      <c r="S3752" t="s">
        <v>29</v>
      </c>
    </row>
    <row r="3753" spans="1:19" hidden="1" x14ac:dyDescent="0.2">
      <c r="A3753">
        <v>2149</v>
      </c>
      <c r="B3753" t="s">
        <v>6440</v>
      </c>
      <c r="C3753" t="s">
        <v>20</v>
      </c>
      <c r="D3753">
        <v>6.17</v>
      </c>
      <c r="E3753" t="s">
        <v>3078</v>
      </c>
      <c r="F3753" t="s">
        <v>1094</v>
      </c>
      <c r="G3753" t="s">
        <v>55</v>
      </c>
      <c r="H3753" t="s">
        <v>46</v>
      </c>
      <c r="I3753" t="s">
        <v>6334</v>
      </c>
      <c r="K3753"/>
      <c r="L3753" t="s">
        <v>6442</v>
      </c>
      <c r="M3753" t="s">
        <v>120</v>
      </c>
      <c r="N3753">
        <v>5</v>
      </c>
      <c r="P3753" t="s">
        <v>27</v>
      </c>
      <c r="Q3753" t="s">
        <v>6443</v>
      </c>
      <c r="S3753" t="s">
        <v>29</v>
      </c>
    </row>
    <row r="3754" spans="1:19" hidden="1" x14ac:dyDescent="0.2">
      <c r="A3754">
        <v>2149</v>
      </c>
      <c r="B3754" t="s">
        <v>6440</v>
      </c>
      <c r="C3754" t="s">
        <v>20</v>
      </c>
      <c r="D3754">
        <v>6.15</v>
      </c>
      <c r="E3754">
        <v>25</v>
      </c>
      <c r="F3754" t="s">
        <v>1094</v>
      </c>
      <c r="G3754" t="s">
        <v>189</v>
      </c>
      <c r="I3754" t="s">
        <v>6335</v>
      </c>
      <c r="K3754"/>
      <c r="L3754" t="s">
        <v>6442</v>
      </c>
      <c r="M3754" t="s">
        <v>120</v>
      </c>
      <c r="N3754">
        <v>5</v>
      </c>
      <c r="P3754" t="s">
        <v>27</v>
      </c>
      <c r="Q3754" t="s">
        <v>6443</v>
      </c>
      <c r="S3754" t="s">
        <v>29</v>
      </c>
    </row>
    <row r="3755" spans="1:19" hidden="1" x14ac:dyDescent="0.2">
      <c r="A3755">
        <v>2149</v>
      </c>
      <c r="B3755" t="s">
        <v>6440</v>
      </c>
      <c r="C3755" t="s">
        <v>73</v>
      </c>
      <c r="D3755">
        <v>11.48</v>
      </c>
      <c r="E3755">
        <v>25</v>
      </c>
      <c r="F3755" t="s">
        <v>1094</v>
      </c>
      <c r="G3755" t="s">
        <v>189</v>
      </c>
      <c r="I3755" t="s">
        <v>6335</v>
      </c>
      <c r="K3755"/>
      <c r="L3755" t="s">
        <v>6442</v>
      </c>
      <c r="M3755" t="s">
        <v>120</v>
      </c>
      <c r="N3755">
        <v>5</v>
      </c>
      <c r="P3755" t="s">
        <v>27</v>
      </c>
      <c r="Q3755" t="s">
        <v>6443</v>
      </c>
      <c r="S3755" t="s">
        <v>29</v>
      </c>
    </row>
    <row r="3756" spans="1:19" hidden="1" x14ac:dyDescent="0.2">
      <c r="A3756">
        <v>2149</v>
      </c>
      <c r="B3756" t="s">
        <v>6440</v>
      </c>
      <c r="C3756" t="s">
        <v>1077</v>
      </c>
      <c r="D3756">
        <v>8.3000000000000007</v>
      </c>
      <c r="F3756" t="s">
        <v>1094</v>
      </c>
      <c r="G3756" t="s">
        <v>189</v>
      </c>
      <c r="I3756" t="s">
        <v>6336</v>
      </c>
      <c r="K3756"/>
      <c r="L3756" t="s">
        <v>6442</v>
      </c>
      <c r="M3756" t="s">
        <v>120</v>
      </c>
      <c r="N3756">
        <v>5</v>
      </c>
      <c r="P3756" t="s">
        <v>27</v>
      </c>
      <c r="Q3756" t="s">
        <v>6443</v>
      </c>
      <c r="S3756" t="s">
        <v>50</v>
      </c>
    </row>
    <row r="3757" spans="1:19" hidden="1" x14ac:dyDescent="0.2">
      <c r="A3757">
        <v>2149</v>
      </c>
      <c r="B3757" t="s">
        <v>6440</v>
      </c>
      <c r="C3757" t="s">
        <v>73</v>
      </c>
      <c r="D3757">
        <v>10.5</v>
      </c>
      <c r="F3757" t="s">
        <v>1094</v>
      </c>
      <c r="G3757" t="s">
        <v>189</v>
      </c>
      <c r="I3757" t="s">
        <v>6336</v>
      </c>
      <c r="K3757"/>
      <c r="L3757" t="s">
        <v>6442</v>
      </c>
      <c r="M3757" t="s">
        <v>120</v>
      </c>
      <c r="N3757">
        <v>5</v>
      </c>
      <c r="P3757" t="s">
        <v>27</v>
      </c>
      <c r="Q3757" t="s">
        <v>6443</v>
      </c>
      <c r="S3757" t="s">
        <v>29</v>
      </c>
    </row>
    <row r="3758" spans="1:19" hidden="1" x14ac:dyDescent="0.2">
      <c r="A3758">
        <v>2149</v>
      </c>
      <c r="B3758" t="s">
        <v>6440</v>
      </c>
      <c r="C3758" t="s">
        <v>20</v>
      </c>
      <c r="D3758">
        <v>6.96</v>
      </c>
      <c r="E3758" t="s">
        <v>6337</v>
      </c>
      <c r="F3758" t="s">
        <v>6400</v>
      </c>
      <c r="G3758" t="s">
        <v>144</v>
      </c>
      <c r="H3758" t="s">
        <v>23</v>
      </c>
      <c r="I3758" t="s">
        <v>6339</v>
      </c>
      <c r="K3758"/>
      <c r="L3758" t="s">
        <v>6442</v>
      </c>
      <c r="M3758" t="s">
        <v>120</v>
      </c>
      <c r="N3758">
        <v>5</v>
      </c>
      <c r="P3758" t="s">
        <v>27</v>
      </c>
      <c r="Q3758" t="s">
        <v>6443</v>
      </c>
      <c r="S3758" t="s">
        <v>29</v>
      </c>
    </row>
    <row r="3759" spans="1:19" hidden="1" x14ac:dyDescent="0.2">
      <c r="A3759">
        <v>2149</v>
      </c>
      <c r="B3759" t="s">
        <v>6440</v>
      </c>
      <c r="C3759" t="s">
        <v>20</v>
      </c>
      <c r="D3759">
        <v>6.29</v>
      </c>
      <c r="E3759">
        <v>25</v>
      </c>
      <c r="F3759" t="s">
        <v>6400</v>
      </c>
      <c r="G3759" t="s">
        <v>144</v>
      </c>
      <c r="H3759" t="s">
        <v>23</v>
      </c>
      <c r="I3759" t="s">
        <v>6339</v>
      </c>
      <c r="K3759"/>
      <c r="L3759" t="s">
        <v>6442</v>
      </c>
      <c r="M3759" t="s">
        <v>120</v>
      </c>
      <c r="N3759">
        <v>5</v>
      </c>
      <c r="P3759" t="s">
        <v>27</v>
      </c>
      <c r="Q3759" t="s">
        <v>6443</v>
      </c>
      <c r="S3759" t="s">
        <v>29</v>
      </c>
    </row>
    <row r="3760" spans="1:19" hidden="1" x14ac:dyDescent="0.2">
      <c r="A3760">
        <v>2149</v>
      </c>
      <c r="B3760" t="s">
        <v>6440</v>
      </c>
      <c r="C3760" t="s">
        <v>20</v>
      </c>
      <c r="D3760">
        <v>6.18</v>
      </c>
      <c r="E3760">
        <v>35</v>
      </c>
      <c r="F3760" t="s">
        <v>6400</v>
      </c>
      <c r="G3760" t="s">
        <v>144</v>
      </c>
      <c r="H3760" t="s">
        <v>23</v>
      </c>
      <c r="I3760" t="s">
        <v>6339</v>
      </c>
      <c r="K3760"/>
      <c r="L3760" t="s">
        <v>6442</v>
      </c>
      <c r="M3760" t="s">
        <v>120</v>
      </c>
      <c r="N3760">
        <v>5</v>
      </c>
      <c r="P3760" t="s">
        <v>27</v>
      </c>
      <c r="Q3760" t="s">
        <v>6443</v>
      </c>
      <c r="S3760" t="s">
        <v>29</v>
      </c>
    </row>
    <row r="3761" spans="1:19" hidden="1" x14ac:dyDescent="0.2">
      <c r="A3761">
        <v>2152</v>
      </c>
      <c r="B3761" t="s">
        <v>6444</v>
      </c>
      <c r="C3761" t="s">
        <v>20</v>
      </c>
      <c r="D3761">
        <v>0.7</v>
      </c>
      <c r="G3761" t="s">
        <v>189</v>
      </c>
      <c r="I3761" t="s">
        <v>6336</v>
      </c>
      <c r="K3761"/>
      <c r="L3761" t="s">
        <v>6445</v>
      </c>
      <c r="M3761" t="s">
        <v>26</v>
      </c>
      <c r="N3761">
        <v>2</v>
      </c>
      <c r="P3761" t="s">
        <v>27</v>
      </c>
      <c r="Q3761" t="s">
        <v>6446</v>
      </c>
      <c r="S3761" t="s">
        <v>29</v>
      </c>
    </row>
    <row r="3762" spans="1:19" hidden="1" x14ac:dyDescent="0.2">
      <c r="A3762">
        <v>2152</v>
      </c>
      <c r="B3762" t="s">
        <v>6444</v>
      </c>
      <c r="C3762" t="s">
        <v>1082</v>
      </c>
      <c r="D3762">
        <v>11.2</v>
      </c>
      <c r="G3762" t="s">
        <v>189</v>
      </c>
      <c r="I3762" t="s">
        <v>6336</v>
      </c>
      <c r="K3762"/>
      <c r="L3762" t="s">
        <v>6445</v>
      </c>
      <c r="M3762" t="s">
        <v>26</v>
      </c>
      <c r="N3762">
        <v>2</v>
      </c>
      <c r="P3762" t="s">
        <v>27</v>
      </c>
      <c r="Q3762" t="s">
        <v>6446</v>
      </c>
      <c r="S3762" t="s">
        <v>50</v>
      </c>
    </row>
    <row r="3763" spans="1:19" hidden="1" x14ac:dyDescent="0.2">
      <c r="A3763">
        <v>2153</v>
      </c>
      <c r="B3763" t="s">
        <v>6447</v>
      </c>
      <c r="C3763" t="s">
        <v>20</v>
      </c>
      <c r="D3763">
        <v>3.86</v>
      </c>
      <c r="E3763">
        <v>25</v>
      </c>
      <c r="F3763" t="s">
        <v>6448</v>
      </c>
      <c r="G3763" t="s">
        <v>31</v>
      </c>
      <c r="H3763" t="s">
        <v>46</v>
      </c>
      <c r="I3763" t="s">
        <v>4368</v>
      </c>
      <c r="K3763"/>
      <c r="L3763" t="s">
        <v>6449</v>
      </c>
      <c r="M3763" t="s">
        <v>26</v>
      </c>
      <c r="N3763">
        <v>2</v>
      </c>
      <c r="P3763" t="s">
        <v>27</v>
      </c>
      <c r="Q3763" t="s">
        <v>6450</v>
      </c>
      <c r="S3763" t="s">
        <v>29</v>
      </c>
    </row>
    <row r="3764" spans="1:19" hidden="1" x14ac:dyDescent="0.2">
      <c r="A3764">
        <v>2154</v>
      </c>
      <c r="B3764" t="s">
        <v>6451</v>
      </c>
      <c r="C3764" t="s">
        <v>20</v>
      </c>
      <c r="D3764">
        <v>3.4</v>
      </c>
      <c r="E3764">
        <v>25</v>
      </c>
      <c r="F3764" t="s">
        <v>6386</v>
      </c>
      <c r="G3764" t="s">
        <v>31</v>
      </c>
      <c r="H3764" t="s">
        <v>46</v>
      </c>
      <c r="I3764" t="s">
        <v>4368</v>
      </c>
      <c r="K3764"/>
      <c r="L3764" t="s">
        <v>6452</v>
      </c>
      <c r="M3764" t="s">
        <v>26</v>
      </c>
      <c r="N3764">
        <v>2</v>
      </c>
      <c r="P3764" t="s">
        <v>27</v>
      </c>
      <c r="Q3764" t="s">
        <v>6453</v>
      </c>
      <c r="S3764" t="s">
        <v>29</v>
      </c>
    </row>
    <row r="3765" spans="1:19" hidden="1" x14ac:dyDescent="0.2">
      <c r="A3765">
        <v>2155</v>
      </c>
      <c r="B3765" t="s">
        <v>6454</v>
      </c>
      <c r="C3765" t="s">
        <v>20</v>
      </c>
      <c r="D3765">
        <v>3.67</v>
      </c>
      <c r="E3765">
        <v>25</v>
      </c>
      <c r="F3765" t="s">
        <v>6386</v>
      </c>
      <c r="G3765" t="s">
        <v>31</v>
      </c>
      <c r="H3765" t="s">
        <v>46</v>
      </c>
      <c r="I3765" t="s">
        <v>4368</v>
      </c>
      <c r="K3765"/>
      <c r="L3765" t="s">
        <v>6455</v>
      </c>
      <c r="M3765" t="s">
        <v>771</v>
      </c>
      <c r="N3765">
        <v>4</v>
      </c>
      <c r="P3765" t="s">
        <v>27</v>
      </c>
      <c r="Q3765" t="s">
        <v>6456</v>
      </c>
      <c r="S3765" t="s">
        <v>29</v>
      </c>
    </row>
    <row r="3766" spans="1:19" hidden="1" x14ac:dyDescent="0.2">
      <c r="A3766">
        <v>2156</v>
      </c>
      <c r="B3766" t="s">
        <v>6457</v>
      </c>
      <c r="C3766" t="s">
        <v>20</v>
      </c>
      <c r="D3766">
        <v>3.25</v>
      </c>
      <c r="E3766">
        <v>25</v>
      </c>
      <c r="F3766" t="s">
        <v>6386</v>
      </c>
      <c r="G3766" t="s">
        <v>31</v>
      </c>
      <c r="H3766" t="s">
        <v>46</v>
      </c>
      <c r="I3766" t="s">
        <v>4368</v>
      </c>
      <c r="K3766"/>
      <c r="L3766" t="s">
        <v>6458</v>
      </c>
      <c r="M3766" t="s">
        <v>26</v>
      </c>
      <c r="N3766">
        <v>2</v>
      </c>
      <c r="P3766" t="s">
        <v>27</v>
      </c>
      <c r="Q3766" t="s">
        <v>6459</v>
      </c>
      <c r="S3766" t="s">
        <v>29</v>
      </c>
    </row>
    <row r="3767" spans="1:19" hidden="1" x14ac:dyDescent="0.2">
      <c r="A3767">
        <v>2158</v>
      </c>
      <c r="B3767" t="s">
        <v>6460</v>
      </c>
      <c r="C3767" t="s">
        <v>20</v>
      </c>
      <c r="D3767">
        <v>4.1500000000000004</v>
      </c>
      <c r="E3767" t="s">
        <v>3078</v>
      </c>
      <c r="F3767" t="s">
        <v>6461</v>
      </c>
      <c r="G3767" t="s">
        <v>55</v>
      </c>
      <c r="H3767" t="s">
        <v>46</v>
      </c>
      <c r="I3767" t="s">
        <v>6334</v>
      </c>
      <c r="K3767"/>
      <c r="L3767" t="s">
        <v>6462</v>
      </c>
      <c r="M3767" t="s">
        <v>26</v>
      </c>
      <c r="N3767">
        <v>2</v>
      </c>
      <c r="P3767" t="s">
        <v>27</v>
      </c>
      <c r="Q3767" t="s">
        <v>6463</v>
      </c>
      <c r="S3767" t="s">
        <v>29</v>
      </c>
    </row>
    <row r="3768" spans="1:19" hidden="1" x14ac:dyDescent="0.2">
      <c r="A3768">
        <v>2162</v>
      </c>
      <c r="B3768" t="s">
        <v>6464</v>
      </c>
      <c r="C3768" t="s">
        <v>1077</v>
      </c>
      <c r="D3768">
        <v>7.9</v>
      </c>
      <c r="G3768" t="s">
        <v>189</v>
      </c>
      <c r="I3768" t="s">
        <v>6336</v>
      </c>
      <c r="K3768"/>
      <c r="L3768" t="s">
        <v>6465</v>
      </c>
      <c r="M3768" t="s">
        <v>26</v>
      </c>
      <c r="N3768">
        <v>2</v>
      </c>
      <c r="P3768" t="s">
        <v>27</v>
      </c>
      <c r="Q3768" t="s">
        <v>6466</v>
      </c>
      <c r="S3768" t="s">
        <v>50</v>
      </c>
    </row>
    <row r="3769" spans="1:19" hidden="1" x14ac:dyDescent="0.2">
      <c r="A3769">
        <v>2162</v>
      </c>
      <c r="B3769" t="s">
        <v>6464</v>
      </c>
      <c r="C3769" t="s">
        <v>73</v>
      </c>
      <c r="D3769">
        <v>11.4</v>
      </c>
      <c r="G3769" t="s">
        <v>189</v>
      </c>
      <c r="I3769" t="s">
        <v>6336</v>
      </c>
      <c r="K3769"/>
      <c r="L3769" t="s">
        <v>6465</v>
      </c>
      <c r="M3769" t="s">
        <v>26</v>
      </c>
      <c r="N3769">
        <v>2</v>
      </c>
      <c r="P3769" t="s">
        <v>27</v>
      </c>
      <c r="Q3769" t="s">
        <v>6466</v>
      </c>
      <c r="S3769" t="s">
        <v>29</v>
      </c>
    </row>
    <row r="3770" spans="1:19" hidden="1" x14ac:dyDescent="0.2">
      <c r="A3770">
        <v>2163</v>
      </c>
      <c r="B3770" t="s">
        <v>6467</v>
      </c>
      <c r="C3770" t="s">
        <v>20</v>
      </c>
      <c r="D3770">
        <v>5.23</v>
      </c>
      <c r="E3770">
        <v>25</v>
      </c>
      <c r="F3770" t="s">
        <v>4375</v>
      </c>
      <c r="G3770" t="s">
        <v>31</v>
      </c>
      <c r="H3770" t="s">
        <v>46</v>
      </c>
      <c r="I3770" t="s">
        <v>4330</v>
      </c>
      <c r="K3770"/>
      <c r="L3770" t="s">
        <v>6468</v>
      </c>
      <c r="M3770" t="s">
        <v>120</v>
      </c>
      <c r="N3770">
        <v>5</v>
      </c>
      <c r="P3770" t="s">
        <v>27</v>
      </c>
      <c r="Q3770" t="s">
        <v>6469</v>
      </c>
      <c r="S3770" t="s">
        <v>29</v>
      </c>
    </row>
    <row r="3771" spans="1:19" hidden="1" x14ac:dyDescent="0.2">
      <c r="A3771">
        <v>2163</v>
      </c>
      <c r="B3771" t="s">
        <v>6467</v>
      </c>
      <c r="C3771" t="s">
        <v>73</v>
      </c>
      <c r="D3771">
        <v>11.91</v>
      </c>
      <c r="E3771">
        <v>25</v>
      </c>
      <c r="F3771" t="s">
        <v>4333</v>
      </c>
      <c r="G3771" t="s">
        <v>4334</v>
      </c>
      <c r="H3771" t="s">
        <v>46</v>
      </c>
      <c r="I3771" t="s">
        <v>4330</v>
      </c>
      <c r="K3771"/>
      <c r="L3771" t="s">
        <v>6468</v>
      </c>
      <c r="M3771" t="s">
        <v>120</v>
      </c>
      <c r="N3771">
        <v>5</v>
      </c>
      <c r="P3771" t="s">
        <v>27</v>
      </c>
      <c r="Q3771" t="s">
        <v>6469</v>
      </c>
      <c r="S3771" t="s">
        <v>29</v>
      </c>
    </row>
    <row r="3772" spans="1:19" hidden="1" x14ac:dyDescent="0.2">
      <c r="A3772">
        <v>2163</v>
      </c>
      <c r="B3772" t="s">
        <v>6467</v>
      </c>
      <c r="C3772" t="s">
        <v>1077</v>
      </c>
      <c r="D3772">
        <v>9.1999999999999993</v>
      </c>
      <c r="F3772" t="s">
        <v>4333</v>
      </c>
      <c r="G3772" t="s">
        <v>189</v>
      </c>
      <c r="I3772" t="s">
        <v>6336</v>
      </c>
      <c r="K3772"/>
      <c r="L3772" t="s">
        <v>6468</v>
      </c>
      <c r="M3772" t="s">
        <v>120</v>
      </c>
      <c r="N3772">
        <v>5</v>
      </c>
      <c r="P3772" t="s">
        <v>27</v>
      </c>
      <c r="Q3772" t="s">
        <v>6469</v>
      </c>
      <c r="S3772" t="s">
        <v>50</v>
      </c>
    </row>
    <row r="3773" spans="1:19" hidden="1" x14ac:dyDescent="0.2">
      <c r="A3773">
        <v>2163</v>
      </c>
      <c r="B3773" t="s">
        <v>6467</v>
      </c>
      <c r="C3773" t="s">
        <v>73</v>
      </c>
      <c r="D3773">
        <v>12.5</v>
      </c>
      <c r="F3773" t="s">
        <v>4333</v>
      </c>
      <c r="G3773" t="s">
        <v>189</v>
      </c>
      <c r="I3773" t="s">
        <v>6336</v>
      </c>
      <c r="K3773"/>
      <c r="L3773" t="s">
        <v>6468</v>
      </c>
      <c r="M3773" t="s">
        <v>120</v>
      </c>
      <c r="N3773">
        <v>5</v>
      </c>
      <c r="P3773" t="s">
        <v>27</v>
      </c>
      <c r="Q3773" t="s">
        <v>6469</v>
      </c>
      <c r="S3773" t="s">
        <v>29</v>
      </c>
    </row>
    <row r="3774" spans="1:19" hidden="1" x14ac:dyDescent="0.2">
      <c r="A3774">
        <v>2165</v>
      </c>
      <c r="B3774" t="s">
        <v>6470</v>
      </c>
      <c r="C3774" t="s">
        <v>20</v>
      </c>
      <c r="D3774">
        <v>5.44</v>
      </c>
      <c r="E3774">
        <v>25</v>
      </c>
      <c r="F3774" t="s">
        <v>6471</v>
      </c>
      <c r="G3774" t="s">
        <v>55</v>
      </c>
      <c r="H3774" t="s">
        <v>46</v>
      </c>
      <c r="I3774" t="s">
        <v>6334</v>
      </c>
      <c r="K3774"/>
      <c r="L3774" t="s">
        <v>6472</v>
      </c>
      <c r="M3774" t="s">
        <v>26</v>
      </c>
      <c r="N3774">
        <v>2</v>
      </c>
      <c r="P3774" t="s">
        <v>27</v>
      </c>
      <c r="Q3774" t="s">
        <v>6473</v>
      </c>
      <c r="S3774" t="s">
        <v>29</v>
      </c>
    </row>
    <row r="3775" spans="1:19" hidden="1" x14ac:dyDescent="0.2">
      <c r="A3775">
        <v>2166</v>
      </c>
      <c r="B3775" t="s">
        <v>6474</v>
      </c>
      <c r="C3775" t="s">
        <v>1077</v>
      </c>
      <c r="D3775">
        <v>12</v>
      </c>
      <c r="G3775" t="s">
        <v>189</v>
      </c>
      <c r="I3775" t="s">
        <v>6336</v>
      </c>
      <c r="K3775"/>
      <c r="L3775" t="s">
        <v>6475</v>
      </c>
      <c r="M3775" t="s">
        <v>771</v>
      </c>
      <c r="N3775">
        <v>4</v>
      </c>
      <c r="P3775" t="s">
        <v>27</v>
      </c>
      <c r="Q3775" t="s">
        <v>6476</v>
      </c>
      <c r="S3775" t="s">
        <v>50</v>
      </c>
    </row>
    <row r="3776" spans="1:19" hidden="1" x14ac:dyDescent="0.2">
      <c r="A3776">
        <v>2166</v>
      </c>
      <c r="B3776" t="s">
        <v>6474</v>
      </c>
      <c r="C3776" t="s">
        <v>1082</v>
      </c>
      <c r="D3776">
        <v>11.3</v>
      </c>
      <c r="G3776" t="s">
        <v>189</v>
      </c>
      <c r="I3776" t="s">
        <v>6336</v>
      </c>
      <c r="K3776"/>
      <c r="L3776" t="s">
        <v>6475</v>
      </c>
      <c r="M3776" t="s">
        <v>771</v>
      </c>
      <c r="N3776">
        <v>4</v>
      </c>
      <c r="P3776" t="s">
        <v>27</v>
      </c>
      <c r="Q3776" t="s">
        <v>6476</v>
      </c>
      <c r="S3776" t="s">
        <v>50</v>
      </c>
    </row>
    <row r="3777" spans="1:19" hidden="1" x14ac:dyDescent="0.2">
      <c r="A3777">
        <v>2166</v>
      </c>
      <c r="B3777" t="s">
        <v>6474</v>
      </c>
      <c r="C3777" t="s">
        <v>77</v>
      </c>
      <c r="D3777">
        <v>11.1</v>
      </c>
      <c r="G3777" t="s">
        <v>189</v>
      </c>
      <c r="I3777" t="s">
        <v>6336</v>
      </c>
      <c r="K3777"/>
      <c r="L3777" t="s">
        <v>6475</v>
      </c>
      <c r="M3777" t="s">
        <v>771</v>
      </c>
      <c r="N3777">
        <v>4</v>
      </c>
      <c r="P3777" t="s">
        <v>27</v>
      </c>
      <c r="Q3777" t="s">
        <v>6476</v>
      </c>
      <c r="S3777" t="s">
        <v>29</v>
      </c>
    </row>
    <row r="3778" spans="1:19" hidden="1" x14ac:dyDescent="0.2">
      <c r="A3778">
        <v>2167</v>
      </c>
      <c r="B3778" t="s">
        <v>6477</v>
      </c>
      <c r="C3778" t="s">
        <v>20</v>
      </c>
      <c r="D3778">
        <v>3.89</v>
      </c>
      <c r="E3778" t="s">
        <v>3078</v>
      </c>
      <c r="F3778" t="s">
        <v>79</v>
      </c>
      <c r="G3778" t="s">
        <v>55</v>
      </c>
      <c r="H3778" t="s">
        <v>46</v>
      </c>
      <c r="I3778" t="s">
        <v>6334</v>
      </c>
      <c r="K3778"/>
      <c r="L3778" t="s">
        <v>6478</v>
      </c>
      <c r="M3778" t="s">
        <v>26</v>
      </c>
      <c r="N3778">
        <v>2</v>
      </c>
      <c r="P3778" t="s">
        <v>27</v>
      </c>
      <c r="Q3778" t="s">
        <v>6479</v>
      </c>
      <c r="S3778" t="s">
        <v>29</v>
      </c>
    </row>
    <row r="3779" spans="1:19" hidden="1" x14ac:dyDescent="0.2">
      <c r="A3779">
        <v>2170</v>
      </c>
      <c r="B3779" t="s">
        <v>6480</v>
      </c>
      <c r="C3779" t="s">
        <v>20</v>
      </c>
      <c r="D3779">
        <v>4.4800000000000004</v>
      </c>
      <c r="E3779">
        <v>20</v>
      </c>
      <c r="F3779" t="s">
        <v>3922</v>
      </c>
      <c r="G3779" t="s">
        <v>55</v>
      </c>
      <c r="H3779" t="s">
        <v>46</v>
      </c>
      <c r="I3779" t="s">
        <v>2385</v>
      </c>
      <c r="K3779"/>
      <c r="L3779" t="s">
        <v>6481</v>
      </c>
      <c r="M3779" t="s">
        <v>120</v>
      </c>
      <c r="N3779">
        <v>5</v>
      </c>
      <c r="P3779" t="s">
        <v>27</v>
      </c>
      <c r="Q3779" t="s">
        <v>6482</v>
      </c>
      <c r="S3779" t="s">
        <v>29</v>
      </c>
    </row>
    <row r="3780" spans="1:19" hidden="1" x14ac:dyDescent="0.2">
      <c r="A3780">
        <v>2170</v>
      </c>
      <c r="B3780" t="s">
        <v>6480</v>
      </c>
      <c r="C3780" t="s">
        <v>20</v>
      </c>
      <c r="D3780">
        <v>4.3</v>
      </c>
      <c r="F3780" t="s">
        <v>3922</v>
      </c>
      <c r="I3780" t="s">
        <v>6483</v>
      </c>
      <c r="K3780"/>
      <c r="L3780" t="s">
        <v>6481</v>
      </c>
      <c r="M3780" t="s">
        <v>120</v>
      </c>
      <c r="N3780">
        <v>5</v>
      </c>
      <c r="P3780" t="s">
        <v>27</v>
      </c>
      <c r="Q3780" t="s">
        <v>6482</v>
      </c>
      <c r="S3780" t="s">
        <v>29</v>
      </c>
    </row>
    <row r="3781" spans="1:19" hidden="1" x14ac:dyDescent="0.2">
      <c r="A3781">
        <v>2171</v>
      </c>
      <c r="B3781" t="s">
        <v>6484</v>
      </c>
      <c r="C3781" t="s">
        <v>20</v>
      </c>
      <c r="D3781">
        <v>4.29</v>
      </c>
      <c r="I3781" t="s">
        <v>6483</v>
      </c>
      <c r="K3781"/>
      <c r="L3781" t="s">
        <v>6485</v>
      </c>
      <c r="M3781" t="s">
        <v>120</v>
      </c>
      <c r="N3781">
        <v>5</v>
      </c>
      <c r="P3781" t="s">
        <v>27</v>
      </c>
      <c r="Q3781" t="s">
        <v>6486</v>
      </c>
      <c r="S3781" t="s">
        <v>29</v>
      </c>
    </row>
    <row r="3782" spans="1:19" hidden="1" x14ac:dyDescent="0.2">
      <c r="A3782">
        <v>2172</v>
      </c>
      <c r="B3782" t="s">
        <v>6487</v>
      </c>
      <c r="C3782" t="s">
        <v>20</v>
      </c>
      <c r="D3782">
        <v>4.3499999999999996</v>
      </c>
      <c r="I3782" t="s">
        <v>6483</v>
      </c>
      <c r="K3782"/>
      <c r="L3782" t="s">
        <v>6488</v>
      </c>
      <c r="M3782" t="s">
        <v>120</v>
      </c>
      <c r="N3782">
        <v>5</v>
      </c>
      <c r="P3782" t="s">
        <v>27</v>
      </c>
      <c r="Q3782" t="s">
        <v>6489</v>
      </c>
      <c r="S3782" t="s">
        <v>29</v>
      </c>
    </row>
    <row r="3783" spans="1:19" hidden="1" x14ac:dyDescent="0.2">
      <c r="A3783">
        <v>2173</v>
      </c>
      <c r="B3783" t="s">
        <v>6490</v>
      </c>
      <c r="C3783" t="s">
        <v>20</v>
      </c>
      <c r="D3783">
        <v>4.5</v>
      </c>
      <c r="I3783" t="s">
        <v>6483</v>
      </c>
      <c r="K3783"/>
      <c r="L3783" t="s">
        <v>6491</v>
      </c>
      <c r="M3783" t="s">
        <v>120</v>
      </c>
      <c r="N3783">
        <v>5</v>
      </c>
      <c r="P3783" t="s">
        <v>27</v>
      </c>
      <c r="Q3783" t="s">
        <v>6492</v>
      </c>
      <c r="S3783" t="s">
        <v>29</v>
      </c>
    </row>
    <row r="3784" spans="1:19" hidden="1" x14ac:dyDescent="0.2">
      <c r="A3784">
        <v>2174</v>
      </c>
      <c r="B3784" t="s">
        <v>6493</v>
      </c>
      <c r="C3784" t="s">
        <v>20</v>
      </c>
      <c r="D3784">
        <v>4.7</v>
      </c>
      <c r="I3784" t="s">
        <v>6483</v>
      </c>
      <c r="K3784"/>
      <c r="L3784" t="s">
        <v>6494</v>
      </c>
      <c r="M3784" t="s">
        <v>120</v>
      </c>
      <c r="N3784">
        <v>5</v>
      </c>
      <c r="P3784" t="s">
        <v>27</v>
      </c>
      <c r="Q3784" t="s">
        <v>6495</v>
      </c>
      <c r="S3784" t="s">
        <v>29</v>
      </c>
    </row>
    <row r="3785" spans="1:19" hidden="1" x14ac:dyDescent="0.2">
      <c r="A3785">
        <v>2175</v>
      </c>
      <c r="B3785" t="s">
        <v>6496</v>
      </c>
      <c r="C3785" t="s">
        <v>20</v>
      </c>
      <c r="D3785">
        <v>4.5999999999999996</v>
      </c>
      <c r="I3785" t="s">
        <v>6483</v>
      </c>
      <c r="K3785"/>
      <c r="L3785" t="s">
        <v>6497</v>
      </c>
      <c r="M3785" t="s">
        <v>120</v>
      </c>
      <c r="N3785">
        <v>5</v>
      </c>
      <c r="P3785" t="s">
        <v>27</v>
      </c>
      <c r="Q3785" t="s">
        <v>6498</v>
      </c>
      <c r="S3785" t="s">
        <v>29</v>
      </c>
    </row>
    <row r="3786" spans="1:19" hidden="1" x14ac:dyDescent="0.2">
      <c r="A3786">
        <v>2176</v>
      </c>
      <c r="B3786" t="s">
        <v>6499</v>
      </c>
      <c r="C3786" t="s">
        <v>20</v>
      </c>
      <c r="D3786">
        <v>4.5999999999999996</v>
      </c>
      <c r="I3786" t="s">
        <v>6483</v>
      </c>
      <c r="K3786"/>
      <c r="L3786" t="s">
        <v>6500</v>
      </c>
      <c r="M3786" t="s">
        <v>120</v>
      </c>
      <c r="N3786">
        <v>5</v>
      </c>
      <c r="P3786" t="s">
        <v>27</v>
      </c>
      <c r="Q3786" t="s">
        <v>6501</v>
      </c>
      <c r="S3786" t="s">
        <v>29</v>
      </c>
    </row>
    <row r="3787" spans="1:19" hidden="1" x14ac:dyDescent="0.2">
      <c r="A3787">
        <v>2177</v>
      </c>
      <c r="B3787" t="s">
        <v>6502</v>
      </c>
      <c r="C3787" t="s">
        <v>20</v>
      </c>
      <c r="D3787">
        <v>4.25</v>
      </c>
      <c r="I3787" t="s">
        <v>6483</v>
      </c>
      <c r="K3787"/>
      <c r="L3787" t="s">
        <v>6503</v>
      </c>
      <c r="M3787" t="s">
        <v>26</v>
      </c>
      <c r="N3787">
        <v>2</v>
      </c>
      <c r="P3787" t="s">
        <v>27</v>
      </c>
      <c r="Q3787" t="s">
        <v>6504</v>
      </c>
      <c r="S3787" t="s">
        <v>29</v>
      </c>
    </row>
    <row r="3788" spans="1:19" hidden="1" x14ac:dyDescent="0.2">
      <c r="A3788">
        <v>2178</v>
      </c>
      <c r="B3788" t="s">
        <v>6505</v>
      </c>
      <c r="C3788" t="s">
        <v>20</v>
      </c>
      <c r="D3788">
        <v>1.2</v>
      </c>
      <c r="E3788" t="s">
        <v>363</v>
      </c>
      <c r="F3788" t="s">
        <v>6506</v>
      </c>
      <c r="G3788" t="s">
        <v>31</v>
      </c>
      <c r="H3788" t="s">
        <v>23</v>
      </c>
      <c r="I3788" t="s">
        <v>6507</v>
      </c>
      <c r="K3788" t="s">
        <v>6508</v>
      </c>
      <c r="L3788" t="s">
        <v>6509</v>
      </c>
      <c r="M3788" t="s">
        <v>26</v>
      </c>
      <c r="N3788">
        <v>2</v>
      </c>
      <c r="P3788" t="s">
        <v>27</v>
      </c>
      <c r="Q3788" t="s">
        <v>6510</v>
      </c>
      <c r="S3788" t="s">
        <v>29</v>
      </c>
    </row>
    <row r="3789" spans="1:19" hidden="1" x14ac:dyDescent="0.2">
      <c r="A3789">
        <v>2178</v>
      </c>
      <c r="B3789" t="s">
        <v>6505</v>
      </c>
      <c r="C3789" t="s">
        <v>73</v>
      </c>
      <c r="D3789">
        <v>8.85</v>
      </c>
      <c r="E3789" t="s">
        <v>363</v>
      </c>
      <c r="F3789" t="s">
        <v>6506</v>
      </c>
      <c r="G3789" t="s">
        <v>31</v>
      </c>
      <c r="H3789" t="s">
        <v>23</v>
      </c>
      <c r="I3789" t="s">
        <v>6507</v>
      </c>
      <c r="K3789" t="s">
        <v>6508</v>
      </c>
      <c r="L3789" t="s">
        <v>6509</v>
      </c>
      <c r="M3789" t="s">
        <v>26</v>
      </c>
      <c r="N3789">
        <v>2</v>
      </c>
      <c r="P3789" t="s">
        <v>27</v>
      </c>
      <c r="Q3789" t="s">
        <v>6510</v>
      </c>
      <c r="S3789" t="s">
        <v>29</v>
      </c>
    </row>
    <row r="3790" spans="1:19" hidden="1" x14ac:dyDescent="0.2">
      <c r="A3790">
        <v>2178</v>
      </c>
      <c r="B3790" t="s">
        <v>6505</v>
      </c>
      <c r="C3790" t="s">
        <v>20</v>
      </c>
      <c r="D3790">
        <v>1.3</v>
      </c>
      <c r="E3790" t="s">
        <v>5018</v>
      </c>
      <c r="F3790" t="s">
        <v>6506</v>
      </c>
      <c r="G3790" t="s">
        <v>55</v>
      </c>
      <c r="H3790" t="s">
        <v>23</v>
      </c>
      <c r="I3790" t="s">
        <v>6507</v>
      </c>
      <c r="K3790" t="s">
        <v>6508</v>
      </c>
      <c r="L3790" t="s">
        <v>6509</v>
      </c>
      <c r="M3790" t="s">
        <v>26</v>
      </c>
      <c r="N3790">
        <v>2</v>
      </c>
      <c r="P3790" t="s">
        <v>27</v>
      </c>
      <c r="Q3790" t="s">
        <v>6510</v>
      </c>
      <c r="S3790" t="s">
        <v>29</v>
      </c>
    </row>
    <row r="3791" spans="1:19" hidden="1" x14ac:dyDescent="0.2">
      <c r="A3791">
        <v>2178</v>
      </c>
      <c r="B3791" t="s">
        <v>6505</v>
      </c>
      <c r="C3791" t="s">
        <v>73</v>
      </c>
      <c r="D3791">
        <v>8.6999999999999993</v>
      </c>
      <c r="E3791" t="s">
        <v>5018</v>
      </c>
      <c r="F3791" t="s">
        <v>6506</v>
      </c>
      <c r="G3791" t="s">
        <v>55</v>
      </c>
      <c r="H3791" t="s">
        <v>23</v>
      </c>
      <c r="I3791" t="s">
        <v>6507</v>
      </c>
      <c r="K3791" t="s">
        <v>6508</v>
      </c>
      <c r="L3791" t="s">
        <v>6509</v>
      </c>
      <c r="M3791" t="s">
        <v>26</v>
      </c>
      <c r="N3791">
        <v>2</v>
      </c>
      <c r="P3791" t="s">
        <v>27</v>
      </c>
      <c r="Q3791" t="s">
        <v>6510</v>
      </c>
      <c r="S3791" t="s">
        <v>29</v>
      </c>
    </row>
    <row r="3792" spans="1:19" hidden="1" x14ac:dyDescent="0.2">
      <c r="A3792">
        <v>2179</v>
      </c>
      <c r="B3792" t="s">
        <v>6511</v>
      </c>
      <c r="C3792" t="s">
        <v>20</v>
      </c>
      <c r="D3792">
        <v>3.7</v>
      </c>
      <c r="E3792">
        <v>20</v>
      </c>
      <c r="F3792" t="s">
        <v>79</v>
      </c>
      <c r="G3792" t="s">
        <v>55</v>
      </c>
      <c r="H3792" t="s">
        <v>46</v>
      </c>
      <c r="I3792" t="s">
        <v>2385</v>
      </c>
      <c r="K3792" t="s">
        <v>6512</v>
      </c>
      <c r="L3792" t="s">
        <v>6513</v>
      </c>
      <c r="M3792" t="s">
        <v>120</v>
      </c>
      <c r="N3792">
        <v>5</v>
      </c>
      <c r="P3792" t="s">
        <v>27</v>
      </c>
      <c r="Q3792" t="s">
        <v>6514</v>
      </c>
      <c r="S3792" t="s">
        <v>29</v>
      </c>
    </row>
    <row r="3793" spans="1:19" hidden="1" x14ac:dyDescent="0.2">
      <c r="A3793">
        <v>2180</v>
      </c>
      <c r="B3793" t="s">
        <v>6515</v>
      </c>
      <c r="C3793" t="s">
        <v>20</v>
      </c>
      <c r="D3793">
        <v>10.25</v>
      </c>
      <c r="E3793">
        <v>20</v>
      </c>
      <c r="F3793" t="s">
        <v>198</v>
      </c>
      <c r="G3793" t="s">
        <v>55</v>
      </c>
      <c r="H3793" t="s">
        <v>23</v>
      </c>
      <c r="I3793" t="s">
        <v>199</v>
      </c>
      <c r="K3793"/>
      <c r="L3793" t="s">
        <v>6516</v>
      </c>
      <c r="M3793" t="s">
        <v>6517</v>
      </c>
      <c r="N3793">
        <v>3</v>
      </c>
      <c r="P3793" t="s">
        <v>27</v>
      </c>
      <c r="Q3793" t="s">
        <v>6518</v>
      </c>
      <c r="S3793" t="s">
        <v>29</v>
      </c>
    </row>
    <row r="3794" spans="1:19" hidden="1" x14ac:dyDescent="0.2">
      <c r="A3794">
        <v>2183</v>
      </c>
      <c r="B3794" t="s">
        <v>6519</v>
      </c>
      <c r="C3794" t="s">
        <v>20</v>
      </c>
      <c r="D3794">
        <v>2.27</v>
      </c>
      <c r="E3794">
        <v>20</v>
      </c>
      <c r="F3794" t="s">
        <v>364</v>
      </c>
      <c r="G3794" t="s">
        <v>55</v>
      </c>
      <c r="H3794" t="s">
        <v>46</v>
      </c>
      <c r="I3794" t="s">
        <v>4302</v>
      </c>
      <c r="K3794" t="s">
        <v>6520</v>
      </c>
      <c r="L3794" t="s">
        <v>6521</v>
      </c>
      <c r="M3794" t="s">
        <v>120</v>
      </c>
      <c r="N3794">
        <v>5</v>
      </c>
      <c r="P3794" t="s">
        <v>27</v>
      </c>
      <c r="Q3794" t="s">
        <v>6522</v>
      </c>
      <c r="S3794" t="s">
        <v>29</v>
      </c>
    </row>
    <row r="3795" spans="1:19" hidden="1" x14ac:dyDescent="0.2">
      <c r="A3795">
        <v>2183</v>
      </c>
      <c r="B3795" t="s">
        <v>6519</v>
      </c>
      <c r="C3795" t="s">
        <v>20</v>
      </c>
      <c r="D3795">
        <v>2.37</v>
      </c>
      <c r="E3795">
        <v>20</v>
      </c>
      <c r="F3795" t="s">
        <v>6523</v>
      </c>
      <c r="G3795" t="s">
        <v>31</v>
      </c>
      <c r="H3795" t="s">
        <v>46</v>
      </c>
      <c r="I3795" t="s">
        <v>4962</v>
      </c>
      <c r="K3795" t="s">
        <v>6520</v>
      </c>
      <c r="L3795" t="s">
        <v>6521</v>
      </c>
      <c r="M3795" t="s">
        <v>120</v>
      </c>
      <c r="N3795">
        <v>5</v>
      </c>
      <c r="P3795" t="s">
        <v>27</v>
      </c>
      <c r="Q3795" t="s">
        <v>6522</v>
      </c>
      <c r="S3795" t="s">
        <v>29</v>
      </c>
    </row>
    <row r="3796" spans="1:19" hidden="1" x14ac:dyDescent="0.2">
      <c r="A3796">
        <v>2184</v>
      </c>
      <c r="B3796" t="s">
        <v>6524</v>
      </c>
      <c r="C3796" t="s">
        <v>20</v>
      </c>
      <c r="D3796">
        <v>3.69</v>
      </c>
      <c r="E3796">
        <v>20</v>
      </c>
      <c r="F3796" t="s">
        <v>1546</v>
      </c>
      <c r="G3796" t="s">
        <v>55</v>
      </c>
      <c r="H3796" t="s">
        <v>46</v>
      </c>
      <c r="I3796" t="s">
        <v>4302</v>
      </c>
      <c r="K3796"/>
      <c r="L3796" t="s">
        <v>6525</v>
      </c>
      <c r="M3796" t="s">
        <v>26</v>
      </c>
      <c r="N3796">
        <v>2</v>
      </c>
      <c r="P3796" t="s">
        <v>27</v>
      </c>
      <c r="Q3796" t="s">
        <v>6526</v>
      </c>
      <c r="S3796" t="s">
        <v>29</v>
      </c>
    </row>
    <row r="3797" spans="1:19" hidden="1" x14ac:dyDescent="0.2">
      <c r="A3797">
        <v>2184</v>
      </c>
      <c r="B3797" t="s">
        <v>6524</v>
      </c>
      <c r="C3797" t="s">
        <v>20</v>
      </c>
      <c r="D3797">
        <v>3.7</v>
      </c>
      <c r="E3797">
        <v>20</v>
      </c>
      <c r="F3797" t="s">
        <v>5729</v>
      </c>
      <c r="G3797" t="s">
        <v>55</v>
      </c>
      <c r="H3797" t="s">
        <v>46</v>
      </c>
      <c r="I3797" t="s">
        <v>5730</v>
      </c>
      <c r="K3797"/>
      <c r="L3797" t="s">
        <v>6525</v>
      </c>
      <c r="M3797" t="s">
        <v>26</v>
      </c>
      <c r="N3797">
        <v>2</v>
      </c>
      <c r="P3797" t="s">
        <v>27</v>
      </c>
      <c r="Q3797" t="s">
        <v>6526</v>
      </c>
      <c r="S3797" t="s">
        <v>29</v>
      </c>
    </row>
    <row r="3798" spans="1:19" hidden="1" x14ac:dyDescent="0.2">
      <c r="A3798">
        <v>2184</v>
      </c>
      <c r="B3798" t="s">
        <v>6524</v>
      </c>
      <c r="C3798" t="s">
        <v>20</v>
      </c>
      <c r="D3798">
        <v>3.61</v>
      </c>
      <c r="E3798">
        <v>20</v>
      </c>
      <c r="F3798" t="s">
        <v>1094</v>
      </c>
      <c r="G3798" t="s">
        <v>55</v>
      </c>
      <c r="H3798" t="s">
        <v>46</v>
      </c>
      <c r="I3798" t="s">
        <v>5818</v>
      </c>
      <c r="K3798"/>
      <c r="L3798" t="s">
        <v>6525</v>
      </c>
      <c r="M3798" t="s">
        <v>26</v>
      </c>
      <c r="N3798">
        <v>2</v>
      </c>
      <c r="P3798" t="s">
        <v>27</v>
      </c>
      <c r="Q3798" t="s">
        <v>6526</v>
      </c>
      <c r="S3798" t="s">
        <v>29</v>
      </c>
    </row>
    <row r="3799" spans="1:19" hidden="1" x14ac:dyDescent="0.2">
      <c r="A3799">
        <v>2185</v>
      </c>
      <c r="B3799" t="s">
        <v>6527</v>
      </c>
      <c r="C3799" t="s">
        <v>20</v>
      </c>
      <c r="D3799">
        <v>6.81</v>
      </c>
      <c r="E3799">
        <v>20</v>
      </c>
      <c r="F3799" t="s">
        <v>2384</v>
      </c>
      <c r="G3799" t="s">
        <v>55</v>
      </c>
      <c r="H3799" t="s">
        <v>46</v>
      </c>
      <c r="I3799" t="s">
        <v>2385</v>
      </c>
      <c r="K3799"/>
      <c r="L3799" t="s">
        <v>6528</v>
      </c>
      <c r="M3799" t="s">
        <v>26</v>
      </c>
      <c r="N3799">
        <v>2</v>
      </c>
      <c r="P3799" t="s">
        <v>27</v>
      </c>
      <c r="Q3799" t="s">
        <v>6529</v>
      </c>
      <c r="S3799" t="s">
        <v>29</v>
      </c>
    </row>
    <row r="3800" spans="1:19" hidden="1" x14ac:dyDescent="0.2">
      <c r="A3800">
        <v>2185</v>
      </c>
      <c r="B3800" t="s">
        <v>6527</v>
      </c>
      <c r="C3800" t="s">
        <v>20</v>
      </c>
      <c r="D3800">
        <v>6.83</v>
      </c>
      <c r="E3800">
        <v>20</v>
      </c>
      <c r="F3800" t="s">
        <v>4558</v>
      </c>
      <c r="G3800" t="s">
        <v>55</v>
      </c>
      <c r="H3800" t="s">
        <v>46</v>
      </c>
      <c r="I3800" t="s">
        <v>4302</v>
      </c>
      <c r="K3800"/>
      <c r="L3800" t="s">
        <v>6528</v>
      </c>
      <c r="M3800" t="s">
        <v>26</v>
      </c>
      <c r="N3800">
        <v>2</v>
      </c>
      <c r="P3800" t="s">
        <v>27</v>
      </c>
      <c r="Q3800" t="s">
        <v>6529</v>
      </c>
      <c r="S3800" t="s">
        <v>29</v>
      </c>
    </row>
    <row r="3801" spans="1:19" hidden="1" x14ac:dyDescent="0.2">
      <c r="A3801">
        <v>2186</v>
      </c>
      <c r="B3801" t="s">
        <v>6530</v>
      </c>
      <c r="C3801" t="s">
        <v>20</v>
      </c>
      <c r="D3801">
        <v>2.69</v>
      </c>
      <c r="E3801">
        <v>20</v>
      </c>
      <c r="F3801" t="s">
        <v>1546</v>
      </c>
      <c r="G3801" t="s">
        <v>55</v>
      </c>
      <c r="H3801" t="s">
        <v>23</v>
      </c>
      <c r="I3801" t="s">
        <v>4302</v>
      </c>
      <c r="K3801"/>
      <c r="L3801" t="s">
        <v>6531</v>
      </c>
      <c r="M3801" t="s">
        <v>26</v>
      </c>
      <c r="N3801">
        <v>2</v>
      </c>
      <c r="P3801" t="s">
        <v>27</v>
      </c>
      <c r="Q3801" t="s">
        <v>6532</v>
      </c>
      <c r="S3801" t="s">
        <v>29</v>
      </c>
    </row>
    <row r="3802" spans="1:19" hidden="1" x14ac:dyDescent="0.2">
      <c r="A3802">
        <v>2187</v>
      </c>
      <c r="B3802" t="s">
        <v>6533</v>
      </c>
      <c r="C3802" t="s">
        <v>20</v>
      </c>
      <c r="D3802">
        <v>5.03</v>
      </c>
      <c r="E3802">
        <v>20</v>
      </c>
      <c r="F3802" t="s">
        <v>1546</v>
      </c>
      <c r="G3802" t="s">
        <v>55</v>
      </c>
      <c r="H3802" t="s">
        <v>46</v>
      </c>
      <c r="I3802" t="s">
        <v>4302</v>
      </c>
      <c r="K3802"/>
      <c r="L3802" t="s">
        <v>6534</v>
      </c>
      <c r="M3802" t="s">
        <v>26</v>
      </c>
      <c r="N3802">
        <v>2</v>
      </c>
      <c r="P3802" t="s">
        <v>27</v>
      </c>
      <c r="Q3802" t="s">
        <v>6535</v>
      </c>
      <c r="S3802" t="s">
        <v>29</v>
      </c>
    </row>
    <row r="3803" spans="1:19" hidden="1" x14ac:dyDescent="0.2">
      <c r="A3803">
        <v>2188</v>
      </c>
      <c r="B3803" t="s">
        <v>6536</v>
      </c>
      <c r="C3803" t="s">
        <v>20</v>
      </c>
      <c r="D3803">
        <v>4.83</v>
      </c>
      <c r="E3803">
        <v>20</v>
      </c>
      <c r="F3803" t="s">
        <v>6537</v>
      </c>
      <c r="G3803" t="s">
        <v>55</v>
      </c>
      <c r="H3803" t="s">
        <v>46</v>
      </c>
      <c r="I3803" t="s">
        <v>4302</v>
      </c>
      <c r="K3803"/>
      <c r="L3803" t="s">
        <v>6538</v>
      </c>
      <c r="M3803" t="s">
        <v>26</v>
      </c>
      <c r="N3803">
        <v>2</v>
      </c>
      <c r="P3803" t="s">
        <v>27</v>
      </c>
      <c r="Q3803" t="s">
        <v>6539</v>
      </c>
      <c r="S3803" t="s">
        <v>29</v>
      </c>
    </row>
    <row r="3804" spans="1:19" hidden="1" x14ac:dyDescent="0.2">
      <c r="A3804">
        <v>2189</v>
      </c>
      <c r="B3804" t="s">
        <v>6540</v>
      </c>
      <c r="C3804" t="s">
        <v>20</v>
      </c>
      <c r="D3804">
        <v>3.66</v>
      </c>
      <c r="E3804">
        <v>20</v>
      </c>
      <c r="F3804" t="s">
        <v>6537</v>
      </c>
      <c r="G3804" t="s">
        <v>55</v>
      </c>
      <c r="H3804" t="s">
        <v>46</v>
      </c>
      <c r="I3804" t="s">
        <v>4302</v>
      </c>
      <c r="K3804"/>
      <c r="L3804" t="s">
        <v>6541</v>
      </c>
      <c r="M3804" t="s">
        <v>26</v>
      </c>
      <c r="N3804">
        <v>2</v>
      </c>
      <c r="P3804" t="s">
        <v>27</v>
      </c>
      <c r="Q3804" t="s">
        <v>6542</v>
      </c>
      <c r="S3804" t="s">
        <v>29</v>
      </c>
    </row>
    <row r="3805" spans="1:19" hidden="1" x14ac:dyDescent="0.2">
      <c r="A3805">
        <v>2190</v>
      </c>
      <c r="B3805" t="s">
        <v>6543</v>
      </c>
      <c r="C3805" t="s">
        <v>20</v>
      </c>
      <c r="D3805">
        <v>3.24</v>
      </c>
      <c r="E3805">
        <v>20</v>
      </c>
      <c r="F3805" t="s">
        <v>5729</v>
      </c>
      <c r="G3805" t="s">
        <v>55</v>
      </c>
      <c r="H3805" t="s">
        <v>46</v>
      </c>
      <c r="I3805" t="s">
        <v>5730</v>
      </c>
      <c r="K3805"/>
      <c r="L3805" t="s">
        <v>6544</v>
      </c>
      <c r="M3805" t="s">
        <v>26</v>
      </c>
      <c r="N3805">
        <v>2</v>
      </c>
      <c r="P3805" t="s">
        <v>27</v>
      </c>
      <c r="Q3805" t="s">
        <v>6545</v>
      </c>
      <c r="S3805" t="s">
        <v>29</v>
      </c>
    </row>
    <row r="3806" spans="1:19" hidden="1" x14ac:dyDescent="0.2">
      <c r="A3806">
        <v>2191</v>
      </c>
      <c r="B3806" t="s">
        <v>6546</v>
      </c>
      <c r="C3806" t="s">
        <v>20</v>
      </c>
      <c r="D3806">
        <v>3.28</v>
      </c>
      <c r="E3806">
        <v>20</v>
      </c>
      <c r="F3806" t="s">
        <v>5729</v>
      </c>
      <c r="G3806" t="s">
        <v>55</v>
      </c>
      <c r="H3806" t="s">
        <v>46</v>
      </c>
      <c r="I3806" t="s">
        <v>5730</v>
      </c>
      <c r="K3806"/>
      <c r="L3806" t="s">
        <v>6547</v>
      </c>
      <c r="M3806" t="s">
        <v>26</v>
      </c>
      <c r="N3806">
        <v>2</v>
      </c>
      <c r="P3806" t="s">
        <v>27</v>
      </c>
      <c r="Q3806" t="s">
        <v>6548</v>
      </c>
      <c r="S3806" t="s">
        <v>29</v>
      </c>
    </row>
    <row r="3807" spans="1:19" hidden="1" x14ac:dyDescent="0.2">
      <c r="A3807">
        <v>2192</v>
      </c>
      <c r="B3807" t="s">
        <v>6549</v>
      </c>
      <c r="C3807" t="s">
        <v>20</v>
      </c>
      <c r="D3807">
        <v>0.91</v>
      </c>
      <c r="E3807">
        <v>20</v>
      </c>
      <c r="F3807" t="s">
        <v>6550</v>
      </c>
      <c r="G3807" t="s">
        <v>75</v>
      </c>
      <c r="H3807" t="s">
        <v>46</v>
      </c>
      <c r="I3807" t="s">
        <v>4592</v>
      </c>
      <c r="K3807"/>
      <c r="L3807" t="s">
        <v>6551</v>
      </c>
      <c r="M3807" t="s">
        <v>26</v>
      </c>
      <c r="N3807">
        <v>2</v>
      </c>
      <c r="P3807" t="s">
        <v>27</v>
      </c>
      <c r="Q3807" t="s">
        <v>6552</v>
      </c>
      <c r="S3807" t="s">
        <v>29</v>
      </c>
    </row>
    <row r="3808" spans="1:19" hidden="1" x14ac:dyDescent="0.2">
      <c r="A3808">
        <v>2194</v>
      </c>
      <c r="B3808" t="s">
        <v>6553</v>
      </c>
      <c r="C3808" t="s">
        <v>20</v>
      </c>
      <c r="D3808">
        <v>0.21</v>
      </c>
      <c r="E3808">
        <v>20</v>
      </c>
      <c r="F3808" t="s">
        <v>6554</v>
      </c>
      <c r="G3808" t="s">
        <v>75</v>
      </c>
      <c r="H3808" t="s">
        <v>46</v>
      </c>
      <c r="I3808" t="s">
        <v>3404</v>
      </c>
      <c r="K3808"/>
      <c r="L3808" t="s">
        <v>6555</v>
      </c>
      <c r="M3808" t="s">
        <v>26</v>
      </c>
      <c r="N3808">
        <v>2</v>
      </c>
      <c r="P3808" t="s">
        <v>27</v>
      </c>
      <c r="Q3808" t="s">
        <v>6556</v>
      </c>
      <c r="S3808" t="s">
        <v>29</v>
      </c>
    </row>
    <row r="3809" spans="1:19" hidden="1" x14ac:dyDescent="0.2">
      <c r="A3809">
        <v>2194</v>
      </c>
      <c r="B3809" t="s">
        <v>6553</v>
      </c>
      <c r="C3809" t="s">
        <v>73</v>
      </c>
      <c r="D3809">
        <v>8.6300000000000008</v>
      </c>
      <c r="E3809">
        <v>20</v>
      </c>
      <c r="F3809" t="s">
        <v>6557</v>
      </c>
      <c r="G3809" t="s">
        <v>55</v>
      </c>
      <c r="H3809" t="s">
        <v>46</v>
      </c>
      <c r="I3809" t="s">
        <v>75</v>
      </c>
      <c r="K3809"/>
      <c r="L3809" t="s">
        <v>6555</v>
      </c>
      <c r="M3809" t="s">
        <v>26</v>
      </c>
      <c r="N3809">
        <v>2</v>
      </c>
      <c r="P3809" t="s">
        <v>27</v>
      </c>
      <c r="Q3809" t="s">
        <v>6556</v>
      </c>
      <c r="S3809" t="s">
        <v>29</v>
      </c>
    </row>
    <row r="3810" spans="1:19" hidden="1" x14ac:dyDescent="0.2">
      <c r="A3810">
        <v>2194</v>
      </c>
      <c r="B3810" t="s">
        <v>6553</v>
      </c>
      <c r="C3810" t="s">
        <v>73</v>
      </c>
      <c r="D3810">
        <v>8.6199999999999992</v>
      </c>
      <c r="E3810">
        <v>20</v>
      </c>
      <c r="F3810" t="s">
        <v>5729</v>
      </c>
      <c r="G3810" t="s">
        <v>55</v>
      </c>
      <c r="H3810" t="s">
        <v>46</v>
      </c>
      <c r="I3810" t="s">
        <v>5730</v>
      </c>
      <c r="K3810"/>
      <c r="L3810" t="s">
        <v>6555</v>
      </c>
      <c r="M3810" t="s">
        <v>26</v>
      </c>
      <c r="N3810">
        <v>2</v>
      </c>
      <c r="P3810" t="s">
        <v>27</v>
      </c>
      <c r="Q3810" t="s">
        <v>6556</v>
      </c>
      <c r="S3810" t="s">
        <v>29</v>
      </c>
    </row>
    <row r="3811" spans="1:19" hidden="1" x14ac:dyDescent="0.2">
      <c r="A3811">
        <v>2195</v>
      </c>
      <c r="B3811" t="s">
        <v>6558</v>
      </c>
      <c r="C3811" t="s">
        <v>20</v>
      </c>
      <c r="D3811">
        <v>-0.35</v>
      </c>
      <c r="E3811">
        <v>20</v>
      </c>
      <c r="F3811" t="s">
        <v>3115</v>
      </c>
      <c r="G3811" t="s">
        <v>75</v>
      </c>
      <c r="H3811" t="s">
        <v>46</v>
      </c>
      <c r="I3811" t="s">
        <v>3404</v>
      </c>
      <c r="K3811"/>
      <c r="L3811" t="s">
        <v>6559</v>
      </c>
      <c r="M3811" t="s">
        <v>26</v>
      </c>
      <c r="N3811">
        <v>2</v>
      </c>
      <c r="P3811" t="s">
        <v>27</v>
      </c>
      <c r="Q3811" t="s">
        <v>6560</v>
      </c>
      <c r="S3811" t="s">
        <v>29</v>
      </c>
    </row>
    <row r="3812" spans="1:19" hidden="1" x14ac:dyDescent="0.2">
      <c r="A3812">
        <v>2195</v>
      </c>
      <c r="B3812" t="s">
        <v>6558</v>
      </c>
      <c r="C3812" t="s">
        <v>73</v>
      </c>
      <c r="D3812">
        <v>9.3000000000000007</v>
      </c>
      <c r="E3812" t="s">
        <v>383</v>
      </c>
      <c r="F3812" t="s">
        <v>79</v>
      </c>
      <c r="G3812" t="s">
        <v>55</v>
      </c>
      <c r="H3812" t="s">
        <v>46</v>
      </c>
      <c r="I3812" t="s">
        <v>3404</v>
      </c>
      <c r="K3812"/>
      <c r="L3812" t="s">
        <v>6559</v>
      </c>
      <c r="M3812" t="s">
        <v>26</v>
      </c>
      <c r="N3812">
        <v>2</v>
      </c>
      <c r="P3812" t="s">
        <v>27</v>
      </c>
      <c r="Q3812" t="s">
        <v>6560</v>
      </c>
      <c r="S3812" t="s">
        <v>29</v>
      </c>
    </row>
    <row r="3813" spans="1:19" hidden="1" x14ac:dyDescent="0.2">
      <c r="A3813">
        <v>2196</v>
      </c>
      <c r="B3813" t="s">
        <v>6561</v>
      </c>
      <c r="C3813" t="s">
        <v>20</v>
      </c>
      <c r="D3813">
        <v>1.9</v>
      </c>
      <c r="E3813">
        <v>20</v>
      </c>
      <c r="F3813" t="s">
        <v>6557</v>
      </c>
      <c r="G3813" t="s">
        <v>55</v>
      </c>
      <c r="H3813" t="s">
        <v>23</v>
      </c>
      <c r="I3813" t="s">
        <v>75</v>
      </c>
      <c r="K3813"/>
      <c r="L3813" t="s">
        <v>6562</v>
      </c>
      <c r="M3813" t="s">
        <v>26</v>
      </c>
      <c r="N3813">
        <v>2</v>
      </c>
      <c r="P3813" t="s">
        <v>27</v>
      </c>
      <c r="Q3813" t="s">
        <v>6563</v>
      </c>
      <c r="S3813" t="s">
        <v>29</v>
      </c>
    </row>
    <row r="3814" spans="1:19" hidden="1" x14ac:dyDescent="0.2">
      <c r="A3814">
        <v>2196</v>
      </c>
      <c r="B3814" t="s">
        <v>6561</v>
      </c>
      <c r="C3814" t="s">
        <v>73</v>
      </c>
      <c r="D3814">
        <v>7.42</v>
      </c>
      <c r="E3814">
        <v>20</v>
      </c>
      <c r="F3814" t="s">
        <v>6564</v>
      </c>
      <c r="G3814" t="s">
        <v>55</v>
      </c>
      <c r="H3814" t="s">
        <v>46</v>
      </c>
      <c r="I3814" t="s">
        <v>75</v>
      </c>
      <c r="K3814"/>
      <c r="L3814" t="s">
        <v>6562</v>
      </c>
      <c r="M3814" t="s">
        <v>26</v>
      </c>
      <c r="N3814">
        <v>2</v>
      </c>
      <c r="P3814" t="s">
        <v>27</v>
      </c>
      <c r="Q3814" t="s">
        <v>6563</v>
      </c>
      <c r="S3814" t="s">
        <v>29</v>
      </c>
    </row>
    <row r="3815" spans="1:19" hidden="1" x14ac:dyDescent="0.2">
      <c r="A3815">
        <v>2197</v>
      </c>
      <c r="B3815" t="s">
        <v>6565</v>
      </c>
      <c r="C3815" t="s">
        <v>20</v>
      </c>
      <c r="D3815">
        <v>3.63</v>
      </c>
      <c r="E3815">
        <v>20</v>
      </c>
      <c r="F3815" t="s">
        <v>6557</v>
      </c>
      <c r="G3815" t="s">
        <v>55</v>
      </c>
      <c r="H3815" t="s">
        <v>46</v>
      </c>
      <c r="I3815" t="s">
        <v>75</v>
      </c>
      <c r="K3815"/>
      <c r="L3815" t="s">
        <v>6566</v>
      </c>
      <c r="M3815" t="s">
        <v>26</v>
      </c>
      <c r="N3815">
        <v>2</v>
      </c>
      <c r="P3815" t="s">
        <v>27</v>
      </c>
      <c r="Q3815" t="s">
        <v>6567</v>
      </c>
      <c r="S3815" t="s">
        <v>29</v>
      </c>
    </row>
    <row r="3816" spans="1:19" hidden="1" x14ac:dyDescent="0.2">
      <c r="A3816">
        <v>2197</v>
      </c>
      <c r="B3816" t="s">
        <v>6565</v>
      </c>
      <c r="C3816" t="s">
        <v>73</v>
      </c>
      <c r="D3816">
        <v>7.55</v>
      </c>
      <c r="E3816">
        <v>20</v>
      </c>
      <c r="F3816" t="s">
        <v>6557</v>
      </c>
      <c r="G3816" t="s">
        <v>55</v>
      </c>
      <c r="H3816" t="s">
        <v>46</v>
      </c>
      <c r="I3816" t="s">
        <v>75</v>
      </c>
      <c r="K3816"/>
      <c r="L3816" t="s">
        <v>6566</v>
      </c>
      <c r="M3816" t="s">
        <v>26</v>
      </c>
      <c r="N3816">
        <v>2</v>
      </c>
      <c r="P3816" t="s">
        <v>27</v>
      </c>
      <c r="Q3816" t="s">
        <v>6567</v>
      </c>
      <c r="S3816" t="s">
        <v>29</v>
      </c>
    </row>
    <row r="3817" spans="1:19" hidden="1" x14ac:dyDescent="0.2">
      <c r="A3817">
        <v>2198</v>
      </c>
      <c r="B3817" t="s">
        <v>6568</v>
      </c>
      <c r="C3817" t="s">
        <v>20</v>
      </c>
      <c r="D3817">
        <v>3.29</v>
      </c>
      <c r="E3817">
        <v>20</v>
      </c>
      <c r="F3817" t="s">
        <v>6557</v>
      </c>
      <c r="G3817" t="s">
        <v>55</v>
      </c>
      <c r="H3817" t="s">
        <v>46</v>
      </c>
      <c r="I3817" t="s">
        <v>75</v>
      </c>
      <c r="K3817"/>
      <c r="L3817" t="s">
        <v>6569</v>
      </c>
      <c r="M3817" t="s">
        <v>26</v>
      </c>
      <c r="N3817">
        <v>2</v>
      </c>
      <c r="P3817" t="s">
        <v>27</v>
      </c>
      <c r="Q3817" t="s">
        <v>6570</v>
      </c>
      <c r="S3817" t="s">
        <v>29</v>
      </c>
    </row>
    <row r="3818" spans="1:19" hidden="1" x14ac:dyDescent="0.2">
      <c r="A3818">
        <v>2198</v>
      </c>
      <c r="B3818" t="s">
        <v>6568</v>
      </c>
      <c r="C3818" t="s">
        <v>73</v>
      </c>
      <c r="D3818">
        <v>7.59</v>
      </c>
      <c r="E3818">
        <v>20</v>
      </c>
      <c r="F3818" t="s">
        <v>6557</v>
      </c>
      <c r="G3818" t="s">
        <v>55</v>
      </c>
      <c r="H3818" t="s">
        <v>46</v>
      </c>
      <c r="I3818" t="s">
        <v>75</v>
      </c>
      <c r="K3818"/>
      <c r="L3818" t="s">
        <v>6569</v>
      </c>
      <c r="M3818" t="s">
        <v>26</v>
      </c>
      <c r="N3818">
        <v>2</v>
      </c>
      <c r="P3818" t="s">
        <v>27</v>
      </c>
      <c r="Q3818" t="s">
        <v>6570</v>
      </c>
      <c r="S3818" t="s">
        <v>29</v>
      </c>
    </row>
    <row r="3819" spans="1:19" hidden="1" x14ac:dyDescent="0.2">
      <c r="A3819">
        <v>2199</v>
      </c>
      <c r="B3819" t="s">
        <v>6571</v>
      </c>
      <c r="C3819" t="s">
        <v>20</v>
      </c>
      <c r="D3819">
        <v>2.71</v>
      </c>
      <c r="E3819">
        <v>20</v>
      </c>
      <c r="F3819" t="s">
        <v>6572</v>
      </c>
      <c r="G3819" t="s">
        <v>55</v>
      </c>
      <c r="H3819" t="s">
        <v>46</v>
      </c>
      <c r="I3819" t="s">
        <v>3577</v>
      </c>
      <c r="K3819"/>
      <c r="L3819" t="s">
        <v>6573</v>
      </c>
      <c r="M3819" t="s">
        <v>26</v>
      </c>
      <c r="N3819">
        <v>2</v>
      </c>
      <c r="P3819" t="s">
        <v>27</v>
      </c>
      <c r="Q3819" t="s">
        <v>6574</v>
      </c>
      <c r="S3819" t="s">
        <v>29</v>
      </c>
    </row>
    <row r="3820" spans="1:19" hidden="1" x14ac:dyDescent="0.2">
      <c r="A3820">
        <v>2199</v>
      </c>
      <c r="B3820" t="s">
        <v>6571</v>
      </c>
      <c r="C3820" t="s">
        <v>73</v>
      </c>
      <c r="D3820">
        <v>8.2200000000000006</v>
      </c>
      <c r="E3820">
        <v>20</v>
      </c>
      <c r="F3820" t="s">
        <v>6572</v>
      </c>
      <c r="G3820" t="s">
        <v>55</v>
      </c>
      <c r="H3820" t="s">
        <v>46</v>
      </c>
      <c r="I3820" t="s">
        <v>3577</v>
      </c>
      <c r="K3820"/>
      <c r="L3820" t="s">
        <v>6573</v>
      </c>
      <c r="M3820" t="s">
        <v>26</v>
      </c>
      <c r="N3820">
        <v>2</v>
      </c>
      <c r="P3820" t="s">
        <v>27</v>
      </c>
      <c r="Q3820" t="s">
        <v>6574</v>
      </c>
      <c r="S3820" t="s">
        <v>29</v>
      </c>
    </row>
    <row r="3821" spans="1:19" hidden="1" x14ac:dyDescent="0.2">
      <c r="A3821">
        <v>2199</v>
      </c>
      <c r="B3821" t="s">
        <v>6571</v>
      </c>
      <c r="C3821" t="s">
        <v>20</v>
      </c>
      <c r="D3821">
        <v>2.54</v>
      </c>
      <c r="E3821">
        <v>20</v>
      </c>
      <c r="F3821" t="s">
        <v>6557</v>
      </c>
      <c r="G3821" t="s">
        <v>55</v>
      </c>
      <c r="H3821" t="s">
        <v>23</v>
      </c>
      <c r="I3821" t="s">
        <v>75</v>
      </c>
      <c r="K3821"/>
      <c r="L3821" t="s">
        <v>6573</v>
      </c>
      <c r="M3821" t="s">
        <v>26</v>
      </c>
      <c r="N3821">
        <v>2</v>
      </c>
      <c r="P3821" t="s">
        <v>27</v>
      </c>
      <c r="Q3821" t="s">
        <v>6574</v>
      </c>
      <c r="S3821" t="s">
        <v>29</v>
      </c>
    </row>
    <row r="3822" spans="1:19" hidden="1" x14ac:dyDescent="0.2">
      <c r="A3822">
        <v>2199</v>
      </c>
      <c r="B3822" t="s">
        <v>6571</v>
      </c>
      <c r="C3822" t="s">
        <v>73</v>
      </c>
      <c r="D3822">
        <v>8.1999999999999993</v>
      </c>
      <c r="E3822">
        <v>20</v>
      </c>
      <c r="F3822" t="s">
        <v>6557</v>
      </c>
      <c r="G3822" t="s">
        <v>55</v>
      </c>
      <c r="H3822" t="s">
        <v>46</v>
      </c>
      <c r="I3822" t="s">
        <v>75</v>
      </c>
      <c r="K3822"/>
      <c r="L3822" t="s">
        <v>6573</v>
      </c>
      <c r="M3822" t="s">
        <v>26</v>
      </c>
      <c r="N3822">
        <v>2</v>
      </c>
      <c r="P3822" t="s">
        <v>27</v>
      </c>
      <c r="Q3822" t="s">
        <v>6574</v>
      </c>
      <c r="S3822" t="s">
        <v>29</v>
      </c>
    </row>
    <row r="3823" spans="1:19" hidden="1" x14ac:dyDescent="0.2">
      <c r="A3823">
        <v>2199</v>
      </c>
      <c r="B3823" t="s">
        <v>6571</v>
      </c>
      <c r="C3823" t="s">
        <v>20</v>
      </c>
      <c r="D3823">
        <v>2.67</v>
      </c>
      <c r="E3823">
        <v>20</v>
      </c>
      <c r="F3823" t="s">
        <v>6557</v>
      </c>
      <c r="G3823" t="s">
        <v>31</v>
      </c>
      <c r="H3823" t="s">
        <v>46</v>
      </c>
      <c r="I3823" t="s">
        <v>75</v>
      </c>
      <c r="K3823"/>
      <c r="L3823" t="s">
        <v>6573</v>
      </c>
      <c r="M3823" t="s">
        <v>26</v>
      </c>
      <c r="N3823">
        <v>2</v>
      </c>
      <c r="P3823" t="s">
        <v>27</v>
      </c>
      <c r="Q3823" t="s">
        <v>6574</v>
      </c>
      <c r="S3823" t="s">
        <v>29</v>
      </c>
    </row>
    <row r="3824" spans="1:19" hidden="1" x14ac:dyDescent="0.2">
      <c r="A3824">
        <v>2199</v>
      </c>
      <c r="B3824" t="s">
        <v>6571</v>
      </c>
      <c r="C3824" t="s">
        <v>20</v>
      </c>
      <c r="D3824">
        <v>2.86</v>
      </c>
      <c r="E3824">
        <v>25</v>
      </c>
      <c r="F3824" t="s">
        <v>6575</v>
      </c>
      <c r="G3824" t="s">
        <v>55</v>
      </c>
      <c r="H3824" t="s">
        <v>23</v>
      </c>
      <c r="I3824" t="s">
        <v>6576</v>
      </c>
      <c r="K3824"/>
      <c r="L3824" t="s">
        <v>6573</v>
      </c>
      <c r="M3824" t="s">
        <v>26</v>
      </c>
      <c r="N3824">
        <v>2</v>
      </c>
      <c r="P3824" t="s">
        <v>27</v>
      </c>
      <c r="Q3824" t="s">
        <v>6574</v>
      </c>
      <c r="S3824" t="s">
        <v>29</v>
      </c>
    </row>
    <row r="3825" spans="1:19" hidden="1" x14ac:dyDescent="0.2">
      <c r="A3825">
        <v>2199</v>
      </c>
      <c r="B3825" t="s">
        <v>6571</v>
      </c>
      <c r="C3825" t="s">
        <v>73</v>
      </c>
      <c r="D3825">
        <v>8.35</v>
      </c>
      <c r="E3825">
        <v>25</v>
      </c>
      <c r="F3825" t="s">
        <v>6575</v>
      </c>
      <c r="G3825" t="s">
        <v>55</v>
      </c>
      <c r="H3825" t="s">
        <v>23</v>
      </c>
      <c r="I3825" t="s">
        <v>6576</v>
      </c>
      <c r="K3825"/>
      <c r="L3825" t="s">
        <v>6573</v>
      </c>
      <c r="M3825" t="s">
        <v>26</v>
      </c>
      <c r="N3825">
        <v>2</v>
      </c>
      <c r="P3825" t="s">
        <v>27</v>
      </c>
      <c r="Q3825" t="s">
        <v>6574</v>
      </c>
      <c r="S3825" t="s">
        <v>29</v>
      </c>
    </row>
    <row r="3826" spans="1:19" hidden="1" x14ac:dyDescent="0.2">
      <c r="A3826">
        <v>2199</v>
      </c>
      <c r="B3826" t="s">
        <v>6571</v>
      </c>
      <c r="C3826" t="s">
        <v>20</v>
      </c>
      <c r="D3826">
        <v>2.86</v>
      </c>
      <c r="E3826">
        <v>14</v>
      </c>
      <c r="F3826" t="s">
        <v>6577</v>
      </c>
      <c r="G3826" t="s">
        <v>31</v>
      </c>
      <c r="H3826" t="s">
        <v>23</v>
      </c>
      <c r="I3826" t="s">
        <v>6576</v>
      </c>
      <c r="K3826"/>
      <c r="L3826" t="s">
        <v>6573</v>
      </c>
      <c r="M3826" t="s">
        <v>26</v>
      </c>
      <c r="N3826">
        <v>2</v>
      </c>
      <c r="P3826" t="s">
        <v>27</v>
      </c>
      <c r="Q3826" t="s">
        <v>6574</v>
      </c>
      <c r="S3826" t="s">
        <v>29</v>
      </c>
    </row>
    <row r="3827" spans="1:19" hidden="1" x14ac:dyDescent="0.2">
      <c r="A3827">
        <v>2199</v>
      </c>
      <c r="B3827" t="s">
        <v>6571</v>
      </c>
      <c r="C3827" t="s">
        <v>73</v>
      </c>
      <c r="D3827">
        <v>8.1300000000000008</v>
      </c>
      <c r="E3827">
        <v>14</v>
      </c>
      <c r="F3827" t="s">
        <v>6577</v>
      </c>
      <c r="G3827" t="s">
        <v>31</v>
      </c>
      <c r="H3827" t="s">
        <v>23</v>
      </c>
      <c r="I3827" t="s">
        <v>6576</v>
      </c>
      <c r="K3827"/>
      <c r="L3827" t="s">
        <v>6573</v>
      </c>
      <c r="M3827" t="s">
        <v>26</v>
      </c>
      <c r="N3827">
        <v>2</v>
      </c>
      <c r="P3827" t="s">
        <v>27</v>
      </c>
      <c r="Q3827" t="s">
        <v>6574</v>
      </c>
      <c r="S3827" t="s">
        <v>29</v>
      </c>
    </row>
    <row r="3828" spans="1:19" hidden="1" x14ac:dyDescent="0.2">
      <c r="A3828">
        <v>2200</v>
      </c>
      <c r="B3828" t="s">
        <v>6578</v>
      </c>
      <c r="C3828" t="s">
        <v>20</v>
      </c>
      <c r="D3828">
        <v>3.16</v>
      </c>
      <c r="E3828">
        <v>20</v>
      </c>
      <c r="F3828" t="s">
        <v>6579</v>
      </c>
      <c r="G3828" t="s">
        <v>55</v>
      </c>
      <c r="H3828" t="s">
        <v>46</v>
      </c>
      <c r="I3828" t="s">
        <v>3577</v>
      </c>
      <c r="K3828"/>
      <c r="L3828" t="s">
        <v>6580</v>
      </c>
      <c r="M3828" t="s">
        <v>26</v>
      </c>
      <c r="N3828">
        <v>2</v>
      </c>
      <c r="P3828" t="s">
        <v>27</v>
      </c>
      <c r="Q3828" t="s">
        <v>6581</v>
      </c>
      <c r="S3828" t="s">
        <v>29</v>
      </c>
    </row>
    <row r="3829" spans="1:19" hidden="1" x14ac:dyDescent="0.2">
      <c r="A3829">
        <v>2200</v>
      </c>
      <c r="B3829" t="s">
        <v>6578</v>
      </c>
      <c r="C3829" t="s">
        <v>73</v>
      </c>
      <c r="D3829">
        <v>8.36</v>
      </c>
      <c r="E3829">
        <v>20</v>
      </c>
      <c r="F3829" t="s">
        <v>6579</v>
      </c>
      <c r="G3829" t="s">
        <v>55</v>
      </c>
      <c r="H3829" t="s">
        <v>46</v>
      </c>
      <c r="I3829" t="s">
        <v>3577</v>
      </c>
      <c r="K3829"/>
      <c r="L3829" t="s">
        <v>6580</v>
      </c>
      <c r="M3829" t="s">
        <v>26</v>
      </c>
      <c r="N3829">
        <v>2</v>
      </c>
      <c r="P3829" t="s">
        <v>27</v>
      </c>
      <c r="Q3829" t="s">
        <v>6581</v>
      </c>
      <c r="S3829" t="s">
        <v>29</v>
      </c>
    </row>
    <row r="3830" spans="1:19" hidden="1" x14ac:dyDescent="0.2">
      <c r="A3830">
        <v>2200</v>
      </c>
      <c r="B3830" t="s">
        <v>6578</v>
      </c>
      <c r="C3830" t="s">
        <v>20</v>
      </c>
      <c r="D3830">
        <v>3.28</v>
      </c>
      <c r="E3830" t="s">
        <v>6131</v>
      </c>
      <c r="F3830" t="s">
        <v>6577</v>
      </c>
      <c r="G3830" t="s">
        <v>31</v>
      </c>
      <c r="H3830" t="s">
        <v>23</v>
      </c>
      <c r="I3830" t="s">
        <v>6576</v>
      </c>
      <c r="K3830"/>
      <c r="L3830" t="s">
        <v>6580</v>
      </c>
      <c r="M3830" t="s">
        <v>26</v>
      </c>
      <c r="N3830">
        <v>2</v>
      </c>
      <c r="P3830" t="s">
        <v>27</v>
      </c>
      <c r="Q3830" t="s">
        <v>6581</v>
      </c>
      <c r="S3830" t="s">
        <v>29</v>
      </c>
    </row>
    <row r="3831" spans="1:19" hidden="1" x14ac:dyDescent="0.2">
      <c r="A3831">
        <v>2200</v>
      </c>
      <c r="B3831" t="s">
        <v>6578</v>
      </c>
      <c r="C3831" t="s">
        <v>73</v>
      </c>
      <c r="D3831">
        <v>8.67</v>
      </c>
      <c r="E3831" t="s">
        <v>6131</v>
      </c>
      <c r="F3831" t="s">
        <v>6577</v>
      </c>
      <c r="G3831" t="s">
        <v>31</v>
      </c>
      <c r="H3831" t="s">
        <v>23</v>
      </c>
      <c r="I3831" t="s">
        <v>6576</v>
      </c>
      <c r="K3831"/>
      <c r="L3831" t="s">
        <v>6580</v>
      </c>
      <c r="M3831" t="s">
        <v>26</v>
      </c>
      <c r="N3831">
        <v>2</v>
      </c>
      <c r="P3831" t="s">
        <v>27</v>
      </c>
      <c r="Q3831" t="s">
        <v>6581</v>
      </c>
      <c r="S3831" t="s">
        <v>29</v>
      </c>
    </row>
    <row r="3832" spans="1:19" hidden="1" x14ac:dyDescent="0.2">
      <c r="A3832">
        <v>2201</v>
      </c>
      <c r="B3832" t="s">
        <v>6582</v>
      </c>
      <c r="C3832" t="s">
        <v>20</v>
      </c>
      <c r="D3832">
        <v>-1.83</v>
      </c>
      <c r="E3832">
        <v>20</v>
      </c>
      <c r="F3832" t="s">
        <v>4723</v>
      </c>
      <c r="G3832" t="s">
        <v>75</v>
      </c>
      <c r="H3832" t="s">
        <v>23</v>
      </c>
      <c r="I3832" t="s">
        <v>4592</v>
      </c>
      <c r="K3832"/>
      <c r="L3832" t="s">
        <v>6583</v>
      </c>
      <c r="M3832" t="s">
        <v>26</v>
      </c>
      <c r="N3832">
        <v>2</v>
      </c>
      <c r="P3832" t="s">
        <v>27</v>
      </c>
      <c r="Q3832" t="s">
        <v>6584</v>
      </c>
      <c r="S3832" t="s">
        <v>29</v>
      </c>
    </row>
    <row r="3833" spans="1:19" hidden="1" x14ac:dyDescent="0.2">
      <c r="A3833">
        <v>2201</v>
      </c>
      <c r="B3833" t="s">
        <v>6582</v>
      </c>
      <c r="C3833" t="s">
        <v>73</v>
      </c>
      <c r="D3833">
        <v>7.13</v>
      </c>
      <c r="E3833">
        <v>20</v>
      </c>
      <c r="F3833" t="s">
        <v>1413</v>
      </c>
      <c r="G3833" t="s">
        <v>31</v>
      </c>
      <c r="H3833" t="s">
        <v>46</v>
      </c>
      <c r="I3833" t="s">
        <v>4592</v>
      </c>
      <c r="K3833"/>
      <c r="L3833" t="s">
        <v>6583</v>
      </c>
      <c r="M3833" t="s">
        <v>26</v>
      </c>
      <c r="N3833">
        <v>2</v>
      </c>
      <c r="P3833" t="s">
        <v>27</v>
      </c>
      <c r="Q3833" t="s">
        <v>6584</v>
      </c>
      <c r="S3833" t="s">
        <v>29</v>
      </c>
    </row>
    <row r="3834" spans="1:19" hidden="1" x14ac:dyDescent="0.2">
      <c r="A3834">
        <v>2202</v>
      </c>
      <c r="B3834" t="s">
        <v>6585</v>
      </c>
      <c r="C3834" t="s">
        <v>20</v>
      </c>
      <c r="D3834">
        <v>3.15</v>
      </c>
      <c r="E3834">
        <v>20</v>
      </c>
      <c r="F3834" t="s">
        <v>6586</v>
      </c>
      <c r="G3834" t="s">
        <v>55</v>
      </c>
      <c r="H3834" t="s">
        <v>46</v>
      </c>
      <c r="I3834" t="s">
        <v>3577</v>
      </c>
      <c r="K3834"/>
      <c r="L3834" t="s">
        <v>6587</v>
      </c>
      <c r="M3834" t="s">
        <v>26</v>
      </c>
      <c r="N3834">
        <v>2</v>
      </c>
      <c r="P3834" t="s">
        <v>27</v>
      </c>
      <c r="Q3834" t="s">
        <v>6588</v>
      </c>
      <c r="S3834" t="s">
        <v>29</v>
      </c>
    </row>
    <row r="3835" spans="1:19" hidden="1" x14ac:dyDescent="0.2">
      <c r="A3835">
        <v>2203</v>
      </c>
      <c r="B3835" t="s">
        <v>6589</v>
      </c>
      <c r="C3835" t="s">
        <v>20</v>
      </c>
      <c r="D3835">
        <v>3.09</v>
      </c>
      <c r="E3835">
        <v>20</v>
      </c>
      <c r="F3835" t="s">
        <v>2201</v>
      </c>
      <c r="G3835" t="s">
        <v>31</v>
      </c>
      <c r="H3835" t="s">
        <v>46</v>
      </c>
      <c r="I3835" t="s">
        <v>4592</v>
      </c>
      <c r="K3835"/>
      <c r="L3835" t="s">
        <v>6590</v>
      </c>
      <c r="M3835" t="s">
        <v>26</v>
      </c>
      <c r="N3835">
        <v>2</v>
      </c>
      <c r="P3835" t="s">
        <v>27</v>
      </c>
      <c r="Q3835" t="s">
        <v>6591</v>
      </c>
      <c r="S3835" t="s">
        <v>29</v>
      </c>
    </row>
    <row r="3836" spans="1:19" hidden="1" x14ac:dyDescent="0.2">
      <c r="A3836">
        <v>2204</v>
      </c>
      <c r="B3836" t="s">
        <v>6592</v>
      </c>
      <c r="C3836" t="s">
        <v>20</v>
      </c>
      <c r="D3836">
        <v>4.3</v>
      </c>
      <c r="E3836">
        <v>17</v>
      </c>
      <c r="F3836" t="s">
        <v>4663</v>
      </c>
      <c r="G3836" t="s">
        <v>144</v>
      </c>
      <c r="H3836" t="s">
        <v>23</v>
      </c>
      <c r="I3836" t="s">
        <v>4650</v>
      </c>
      <c r="K3836"/>
      <c r="L3836" t="s">
        <v>6593</v>
      </c>
      <c r="M3836" t="s">
        <v>26</v>
      </c>
      <c r="N3836">
        <v>2</v>
      </c>
      <c r="P3836" t="s">
        <v>27</v>
      </c>
      <c r="Q3836" t="s">
        <v>6594</v>
      </c>
      <c r="S3836" t="s">
        <v>29</v>
      </c>
    </row>
    <row r="3837" spans="1:19" hidden="1" x14ac:dyDescent="0.2">
      <c r="A3837">
        <v>2205</v>
      </c>
      <c r="B3837" t="s">
        <v>6595</v>
      </c>
      <c r="C3837" t="s">
        <v>20</v>
      </c>
      <c r="D3837">
        <v>5.41</v>
      </c>
      <c r="E3837">
        <v>18.5</v>
      </c>
      <c r="F3837" t="s">
        <v>5530</v>
      </c>
      <c r="G3837" t="s">
        <v>144</v>
      </c>
      <c r="H3837" t="s">
        <v>23</v>
      </c>
      <c r="I3837" t="s">
        <v>4650</v>
      </c>
      <c r="K3837"/>
      <c r="L3837" t="s">
        <v>6596</v>
      </c>
      <c r="M3837" t="s">
        <v>26</v>
      </c>
      <c r="N3837">
        <v>2</v>
      </c>
      <c r="P3837" t="s">
        <v>27</v>
      </c>
      <c r="Q3837" t="s">
        <v>6597</v>
      </c>
      <c r="S3837" t="s">
        <v>29</v>
      </c>
    </row>
    <row r="3838" spans="1:19" hidden="1" x14ac:dyDescent="0.2">
      <c r="A3838">
        <v>2206</v>
      </c>
      <c r="B3838" t="s">
        <v>6598</v>
      </c>
      <c r="C3838" t="s">
        <v>20</v>
      </c>
      <c r="D3838">
        <v>4.96</v>
      </c>
      <c r="E3838">
        <v>14.5</v>
      </c>
      <c r="F3838" t="s">
        <v>1094</v>
      </c>
      <c r="G3838" t="s">
        <v>144</v>
      </c>
      <c r="H3838" t="s">
        <v>23</v>
      </c>
      <c r="I3838" t="s">
        <v>4650</v>
      </c>
      <c r="K3838"/>
      <c r="L3838" t="s">
        <v>6599</v>
      </c>
      <c r="M3838" t="s">
        <v>26</v>
      </c>
      <c r="N3838">
        <v>2</v>
      </c>
      <c r="P3838" t="s">
        <v>27</v>
      </c>
      <c r="Q3838" t="s">
        <v>6600</v>
      </c>
      <c r="S3838" t="s">
        <v>29</v>
      </c>
    </row>
    <row r="3839" spans="1:19" hidden="1" x14ac:dyDescent="0.2">
      <c r="A3839">
        <v>2208</v>
      </c>
      <c r="B3839" t="s">
        <v>6601</v>
      </c>
      <c r="C3839" t="s">
        <v>20</v>
      </c>
      <c r="D3839">
        <v>4.12</v>
      </c>
      <c r="E3839">
        <v>14</v>
      </c>
      <c r="F3839" t="s">
        <v>1094</v>
      </c>
      <c r="G3839" t="s">
        <v>144</v>
      </c>
      <c r="H3839" t="s">
        <v>23</v>
      </c>
      <c r="I3839" t="s">
        <v>4650</v>
      </c>
      <c r="K3839"/>
      <c r="L3839" t="s">
        <v>6602</v>
      </c>
      <c r="M3839" t="s">
        <v>26</v>
      </c>
      <c r="N3839">
        <v>2</v>
      </c>
      <c r="P3839" t="s">
        <v>27</v>
      </c>
      <c r="Q3839" t="s">
        <v>6603</v>
      </c>
      <c r="S3839" t="s">
        <v>29</v>
      </c>
    </row>
    <row r="3840" spans="1:19" hidden="1" x14ac:dyDescent="0.2">
      <c r="A3840">
        <v>2209</v>
      </c>
      <c r="B3840" t="s">
        <v>6604</v>
      </c>
      <c r="C3840" t="s">
        <v>20</v>
      </c>
      <c r="D3840">
        <v>5.36</v>
      </c>
      <c r="E3840">
        <v>17</v>
      </c>
      <c r="F3840" t="s">
        <v>5530</v>
      </c>
      <c r="G3840" t="s">
        <v>144</v>
      </c>
      <c r="H3840" t="s">
        <v>23</v>
      </c>
      <c r="I3840" t="s">
        <v>4650</v>
      </c>
      <c r="K3840"/>
      <c r="L3840" t="s">
        <v>6605</v>
      </c>
      <c r="M3840" t="s">
        <v>26</v>
      </c>
      <c r="N3840">
        <v>2</v>
      </c>
      <c r="P3840" t="s">
        <v>27</v>
      </c>
      <c r="Q3840" t="s">
        <v>6606</v>
      </c>
      <c r="S3840" t="s">
        <v>29</v>
      </c>
    </row>
    <row r="3841" spans="1:19" hidden="1" x14ac:dyDescent="0.2">
      <c r="A3841">
        <v>2210</v>
      </c>
      <c r="B3841" t="s">
        <v>6607</v>
      </c>
      <c r="C3841" t="s">
        <v>20</v>
      </c>
      <c r="D3841">
        <v>4.93</v>
      </c>
      <c r="E3841">
        <v>14.5</v>
      </c>
      <c r="F3841" t="s">
        <v>4698</v>
      </c>
      <c r="G3841" t="s">
        <v>144</v>
      </c>
      <c r="H3841" t="s">
        <v>23</v>
      </c>
      <c r="I3841" t="s">
        <v>4650</v>
      </c>
      <c r="K3841"/>
      <c r="L3841" t="s">
        <v>6608</v>
      </c>
      <c r="M3841" t="s">
        <v>26</v>
      </c>
      <c r="N3841">
        <v>2</v>
      </c>
      <c r="P3841" t="s">
        <v>27</v>
      </c>
      <c r="Q3841" t="s">
        <v>6609</v>
      </c>
      <c r="S3841" t="s">
        <v>29</v>
      </c>
    </row>
    <row r="3842" spans="1:19" hidden="1" x14ac:dyDescent="0.2">
      <c r="A3842">
        <v>2211</v>
      </c>
      <c r="B3842" t="s">
        <v>6610</v>
      </c>
      <c r="C3842" t="s">
        <v>20</v>
      </c>
      <c r="D3842">
        <v>6.92</v>
      </c>
      <c r="E3842">
        <v>20</v>
      </c>
      <c r="F3842" t="s">
        <v>410</v>
      </c>
      <c r="G3842" t="s">
        <v>55</v>
      </c>
      <c r="H3842" t="s">
        <v>46</v>
      </c>
      <c r="I3842" t="s">
        <v>6611</v>
      </c>
      <c r="K3842"/>
      <c r="L3842" t="s">
        <v>6612</v>
      </c>
      <c r="M3842" t="s">
        <v>120</v>
      </c>
      <c r="N3842">
        <v>5</v>
      </c>
      <c r="P3842" t="s">
        <v>27</v>
      </c>
      <c r="Q3842" t="s">
        <v>6613</v>
      </c>
      <c r="S3842" t="s">
        <v>29</v>
      </c>
    </row>
    <row r="3843" spans="1:19" hidden="1" x14ac:dyDescent="0.2">
      <c r="A3843">
        <v>2212</v>
      </c>
      <c r="B3843" t="s">
        <v>6614</v>
      </c>
      <c r="C3843" t="s">
        <v>20</v>
      </c>
      <c r="D3843">
        <v>8.24</v>
      </c>
      <c r="E3843">
        <v>20</v>
      </c>
      <c r="F3843" t="s">
        <v>410</v>
      </c>
      <c r="G3843" t="s">
        <v>55</v>
      </c>
      <c r="H3843" t="s">
        <v>46</v>
      </c>
      <c r="I3843" t="s">
        <v>6611</v>
      </c>
      <c r="K3843"/>
      <c r="L3843" t="s">
        <v>6615</v>
      </c>
      <c r="M3843" t="s">
        <v>120</v>
      </c>
      <c r="N3843">
        <v>5</v>
      </c>
      <c r="P3843" t="s">
        <v>27</v>
      </c>
      <c r="Q3843" t="s">
        <v>6616</v>
      </c>
      <c r="S3843" t="s">
        <v>29</v>
      </c>
    </row>
    <row r="3844" spans="1:19" hidden="1" x14ac:dyDescent="0.2">
      <c r="A3844">
        <v>2213</v>
      </c>
      <c r="B3844" t="s">
        <v>6617</v>
      </c>
      <c r="C3844" t="s">
        <v>20</v>
      </c>
      <c r="D3844">
        <v>7.93</v>
      </c>
      <c r="E3844">
        <v>20</v>
      </c>
      <c r="F3844" t="s">
        <v>410</v>
      </c>
      <c r="G3844" t="s">
        <v>55</v>
      </c>
      <c r="H3844" t="s">
        <v>46</v>
      </c>
      <c r="I3844" t="s">
        <v>6611</v>
      </c>
      <c r="K3844"/>
      <c r="L3844" t="s">
        <v>6618</v>
      </c>
      <c r="M3844" t="s">
        <v>120</v>
      </c>
      <c r="N3844">
        <v>5</v>
      </c>
      <c r="P3844" t="s">
        <v>27</v>
      </c>
      <c r="Q3844" t="s">
        <v>6619</v>
      </c>
      <c r="S3844" t="s">
        <v>29</v>
      </c>
    </row>
    <row r="3845" spans="1:19" hidden="1" x14ac:dyDescent="0.2">
      <c r="A3845">
        <v>2214</v>
      </c>
      <c r="B3845" t="s">
        <v>6620</v>
      </c>
      <c r="C3845" t="s">
        <v>20</v>
      </c>
      <c r="D3845">
        <v>4.57</v>
      </c>
      <c r="E3845">
        <v>20</v>
      </c>
      <c r="F3845" t="s">
        <v>410</v>
      </c>
      <c r="G3845" t="s">
        <v>55</v>
      </c>
      <c r="H3845" t="s">
        <v>46</v>
      </c>
      <c r="I3845" t="s">
        <v>6611</v>
      </c>
      <c r="K3845"/>
      <c r="L3845" t="s">
        <v>6621</v>
      </c>
      <c r="M3845" t="s">
        <v>120</v>
      </c>
      <c r="N3845">
        <v>5</v>
      </c>
      <c r="P3845" t="s">
        <v>27</v>
      </c>
      <c r="Q3845" t="s">
        <v>6622</v>
      </c>
      <c r="S3845" t="s">
        <v>29</v>
      </c>
    </row>
    <row r="3846" spans="1:19" hidden="1" x14ac:dyDescent="0.2">
      <c r="A3846">
        <v>2216</v>
      </c>
      <c r="B3846" t="s">
        <v>6623</v>
      </c>
      <c r="C3846" t="s">
        <v>20</v>
      </c>
      <c r="D3846">
        <v>1.22</v>
      </c>
      <c r="E3846">
        <v>20</v>
      </c>
      <c r="F3846" t="s">
        <v>6624</v>
      </c>
      <c r="G3846" t="s">
        <v>75</v>
      </c>
      <c r="H3846" t="s">
        <v>46</v>
      </c>
      <c r="I3846" t="s">
        <v>6611</v>
      </c>
      <c r="K3846"/>
      <c r="L3846" t="s">
        <v>6625</v>
      </c>
      <c r="M3846" t="s">
        <v>120</v>
      </c>
      <c r="N3846">
        <v>5</v>
      </c>
      <c r="P3846" t="s">
        <v>27</v>
      </c>
      <c r="Q3846" t="s">
        <v>6626</v>
      </c>
      <c r="S3846" t="s">
        <v>29</v>
      </c>
    </row>
    <row r="3847" spans="1:19" hidden="1" x14ac:dyDescent="0.2">
      <c r="A3847">
        <v>2216</v>
      </c>
      <c r="B3847" t="s">
        <v>6623</v>
      </c>
      <c r="C3847" t="s">
        <v>73</v>
      </c>
      <c r="D3847">
        <v>14</v>
      </c>
      <c r="E3847">
        <v>20</v>
      </c>
      <c r="F3847" t="s">
        <v>6624</v>
      </c>
      <c r="G3847" t="s">
        <v>75</v>
      </c>
      <c r="H3847" t="s">
        <v>23</v>
      </c>
      <c r="I3847" t="s">
        <v>6611</v>
      </c>
      <c r="K3847"/>
      <c r="L3847" t="s">
        <v>6625</v>
      </c>
      <c r="M3847" t="s">
        <v>120</v>
      </c>
      <c r="N3847">
        <v>5</v>
      </c>
      <c r="P3847" t="s">
        <v>27</v>
      </c>
      <c r="Q3847" t="s">
        <v>6626</v>
      </c>
      <c r="S3847" t="s">
        <v>29</v>
      </c>
    </row>
    <row r="3848" spans="1:19" hidden="1" x14ac:dyDescent="0.2">
      <c r="A3848">
        <v>2216</v>
      </c>
      <c r="B3848" t="s">
        <v>6623</v>
      </c>
      <c r="C3848" t="s">
        <v>20</v>
      </c>
      <c r="D3848">
        <v>1.3</v>
      </c>
      <c r="E3848">
        <v>20</v>
      </c>
      <c r="F3848" t="s">
        <v>79</v>
      </c>
      <c r="G3848" t="s">
        <v>55</v>
      </c>
      <c r="H3848" t="s">
        <v>23</v>
      </c>
      <c r="I3848" t="s">
        <v>2385</v>
      </c>
      <c r="K3848"/>
      <c r="L3848" t="s">
        <v>6625</v>
      </c>
      <c r="M3848" t="s">
        <v>120</v>
      </c>
      <c r="N3848">
        <v>5</v>
      </c>
      <c r="P3848" t="s">
        <v>27</v>
      </c>
      <c r="Q3848" t="s">
        <v>6626</v>
      </c>
      <c r="S3848" t="s">
        <v>29</v>
      </c>
    </row>
    <row r="3849" spans="1:19" hidden="1" x14ac:dyDescent="0.2">
      <c r="A3849">
        <v>2217</v>
      </c>
      <c r="B3849" t="s">
        <v>6627</v>
      </c>
      <c r="C3849" t="s">
        <v>20</v>
      </c>
      <c r="D3849">
        <v>3.12</v>
      </c>
      <c r="E3849">
        <v>20</v>
      </c>
      <c r="F3849" t="s">
        <v>79</v>
      </c>
      <c r="G3849" t="s">
        <v>55</v>
      </c>
      <c r="H3849" t="s">
        <v>46</v>
      </c>
      <c r="I3849" t="s">
        <v>2385</v>
      </c>
      <c r="K3849"/>
      <c r="L3849" t="s">
        <v>6628</v>
      </c>
      <c r="M3849" t="s">
        <v>120</v>
      </c>
      <c r="N3849">
        <v>5</v>
      </c>
      <c r="P3849" t="s">
        <v>27</v>
      </c>
      <c r="Q3849" t="s">
        <v>6629</v>
      </c>
      <c r="S3849" t="s">
        <v>29</v>
      </c>
    </row>
    <row r="3850" spans="1:19" hidden="1" x14ac:dyDescent="0.2">
      <c r="A3850">
        <v>2218</v>
      </c>
      <c r="B3850" t="s">
        <v>6630</v>
      </c>
      <c r="C3850" t="s">
        <v>20</v>
      </c>
      <c r="D3850">
        <v>3.26</v>
      </c>
      <c r="E3850">
        <v>25</v>
      </c>
      <c r="F3850" t="s">
        <v>79</v>
      </c>
      <c r="G3850" t="s">
        <v>240</v>
      </c>
      <c r="H3850" t="s">
        <v>46</v>
      </c>
      <c r="I3850" t="s">
        <v>6631</v>
      </c>
      <c r="K3850"/>
      <c r="L3850" t="s">
        <v>6632</v>
      </c>
      <c r="M3850" t="s">
        <v>26</v>
      </c>
      <c r="N3850">
        <v>2</v>
      </c>
      <c r="P3850" t="s">
        <v>27</v>
      </c>
      <c r="Q3850" t="s">
        <v>6633</v>
      </c>
      <c r="S3850" t="s">
        <v>29</v>
      </c>
    </row>
    <row r="3851" spans="1:19" hidden="1" x14ac:dyDescent="0.2">
      <c r="A3851">
        <v>2219</v>
      </c>
      <c r="B3851" t="s">
        <v>6634</v>
      </c>
      <c r="C3851" t="s">
        <v>20</v>
      </c>
      <c r="D3851">
        <v>5.12</v>
      </c>
      <c r="E3851">
        <v>25</v>
      </c>
      <c r="F3851" t="s">
        <v>79</v>
      </c>
      <c r="G3851" t="s">
        <v>240</v>
      </c>
      <c r="H3851" t="s">
        <v>46</v>
      </c>
      <c r="I3851" t="s">
        <v>6631</v>
      </c>
      <c r="K3851"/>
      <c r="L3851" t="s">
        <v>6635</v>
      </c>
      <c r="M3851" t="s">
        <v>120</v>
      </c>
      <c r="N3851">
        <v>5</v>
      </c>
      <c r="P3851" t="s">
        <v>27</v>
      </c>
      <c r="Q3851" t="s">
        <v>6636</v>
      </c>
      <c r="S3851" t="s">
        <v>29</v>
      </c>
    </row>
    <row r="3852" spans="1:19" hidden="1" x14ac:dyDescent="0.2">
      <c r="A3852">
        <v>2220</v>
      </c>
      <c r="B3852" t="s">
        <v>6637</v>
      </c>
      <c r="C3852" t="s">
        <v>20</v>
      </c>
      <c r="D3852">
        <v>3.99</v>
      </c>
      <c r="E3852">
        <v>25</v>
      </c>
      <c r="F3852" t="s">
        <v>79</v>
      </c>
      <c r="G3852" t="s">
        <v>240</v>
      </c>
      <c r="H3852" t="s">
        <v>46</v>
      </c>
      <c r="I3852" t="s">
        <v>6631</v>
      </c>
      <c r="K3852"/>
      <c r="L3852" t="s">
        <v>6638</v>
      </c>
      <c r="M3852" t="s">
        <v>26</v>
      </c>
      <c r="N3852">
        <v>2</v>
      </c>
      <c r="P3852" t="s">
        <v>27</v>
      </c>
      <c r="Q3852" t="s">
        <v>6639</v>
      </c>
      <c r="S3852" t="s">
        <v>29</v>
      </c>
    </row>
    <row r="3853" spans="1:19" hidden="1" x14ac:dyDescent="0.2">
      <c r="A3853">
        <v>2221</v>
      </c>
      <c r="B3853" t="s">
        <v>6640</v>
      </c>
      <c r="C3853" t="s">
        <v>20</v>
      </c>
      <c r="D3853">
        <v>3.02</v>
      </c>
      <c r="E3853">
        <v>25</v>
      </c>
      <c r="F3853" t="s">
        <v>79</v>
      </c>
      <c r="G3853" t="s">
        <v>240</v>
      </c>
      <c r="H3853" t="s">
        <v>46</v>
      </c>
      <c r="I3853" t="s">
        <v>6631</v>
      </c>
      <c r="K3853"/>
      <c r="L3853" t="s">
        <v>6641</v>
      </c>
      <c r="M3853" t="s">
        <v>26</v>
      </c>
      <c r="N3853">
        <v>2</v>
      </c>
      <c r="P3853" t="s">
        <v>27</v>
      </c>
      <c r="Q3853" t="s">
        <v>6642</v>
      </c>
      <c r="S3853" t="s">
        <v>29</v>
      </c>
    </row>
    <row r="3854" spans="1:19" hidden="1" x14ac:dyDescent="0.2">
      <c r="A3854">
        <v>2223</v>
      </c>
      <c r="B3854" t="s">
        <v>6643</v>
      </c>
      <c r="C3854" t="s">
        <v>20</v>
      </c>
      <c r="D3854">
        <v>2.84</v>
      </c>
      <c r="E3854">
        <v>20</v>
      </c>
      <c r="F3854" t="s">
        <v>209</v>
      </c>
      <c r="G3854" t="s">
        <v>55</v>
      </c>
      <c r="H3854" t="s">
        <v>46</v>
      </c>
      <c r="I3854" t="s">
        <v>3404</v>
      </c>
      <c r="K3854"/>
      <c r="L3854" t="s">
        <v>6644</v>
      </c>
      <c r="M3854" t="s">
        <v>120</v>
      </c>
      <c r="N3854">
        <v>5</v>
      </c>
      <c r="P3854" t="s">
        <v>27</v>
      </c>
      <c r="Q3854" t="s">
        <v>6645</v>
      </c>
      <c r="S3854" t="s">
        <v>29</v>
      </c>
    </row>
    <row r="3855" spans="1:19" hidden="1" x14ac:dyDescent="0.2">
      <c r="A3855">
        <v>2224</v>
      </c>
      <c r="B3855" t="s">
        <v>6646</v>
      </c>
      <c r="C3855" t="s">
        <v>20</v>
      </c>
      <c r="D3855">
        <v>2.81</v>
      </c>
      <c r="E3855">
        <v>20</v>
      </c>
      <c r="F3855" t="s">
        <v>5317</v>
      </c>
      <c r="G3855" t="s">
        <v>55</v>
      </c>
      <c r="H3855" t="s">
        <v>46</v>
      </c>
      <c r="I3855" t="s">
        <v>3577</v>
      </c>
      <c r="K3855"/>
      <c r="L3855" t="s">
        <v>6647</v>
      </c>
      <c r="M3855" t="s">
        <v>26</v>
      </c>
      <c r="N3855">
        <v>2</v>
      </c>
      <c r="P3855" t="s">
        <v>27</v>
      </c>
      <c r="Q3855" t="s">
        <v>6648</v>
      </c>
      <c r="S3855" t="s">
        <v>29</v>
      </c>
    </row>
    <row r="3856" spans="1:19" hidden="1" x14ac:dyDescent="0.2">
      <c r="A3856">
        <v>2224</v>
      </c>
      <c r="B3856" t="s">
        <v>6646</v>
      </c>
      <c r="C3856" t="s">
        <v>73</v>
      </c>
      <c r="D3856">
        <v>10.029999999999999</v>
      </c>
      <c r="E3856">
        <v>20</v>
      </c>
      <c r="F3856" t="s">
        <v>5317</v>
      </c>
      <c r="G3856" t="s">
        <v>55</v>
      </c>
      <c r="H3856" t="s">
        <v>46</v>
      </c>
      <c r="I3856" t="s">
        <v>3577</v>
      </c>
      <c r="K3856"/>
      <c r="L3856" t="s">
        <v>6647</v>
      </c>
      <c r="M3856" t="s">
        <v>26</v>
      </c>
      <c r="N3856">
        <v>2</v>
      </c>
      <c r="P3856" t="s">
        <v>27</v>
      </c>
      <c r="Q3856" t="s">
        <v>6648</v>
      </c>
      <c r="S3856" t="s">
        <v>29</v>
      </c>
    </row>
    <row r="3857" spans="1:19" hidden="1" x14ac:dyDescent="0.2">
      <c r="A3857">
        <v>2225</v>
      </c>
      <c r="B3857" t="s">
        <v>6649</v>
      </c>
      <c r="C3857" t="s">
        <v>20</v>
      </c>
      <c r="D3857">
        <v>3.76</v>
      </c>
      <c r="E3857">
        <v>20</v>
      </c>
      <c r="F3857" t="s">
        <v>5530</v>
      </c>
      <c r="G3857" t="s">
        <v>55</v>
      </c>
      <c r="H3857" t="s">
        <v>46</v>
      </c>
      <c r="I3857" t="s">
        <v>6650</v>
      </c>
      <c r="K3857"/>
      <c r="L3857" t="s">
        <v>6651</v>
      </c>
      <c r="M3857" t="s">
        <v>120</v>
      </c>
      <c r="N3857">
        <v>5</v>
      </c>
      <c r="P3857" t="s">
        <v>27</v>
      </c>
      <c r="Q3857" t="s">
        <v>6652</v>
      </c>
      <c r="S3857" t="s">
        <v>29</v>
      </c>
    </row>
    <row r="3858" spans="1:19" hidden="1" x14ac:dyDescent="0.2">
      <c r="A3858">
        <v>2226</v>
      </c>
      <c r="B3858" t="s">
        <v>6653</v>
      </c>
      <c r="C3858" t="s">
        <v>20</v>
      </c>
      <c r="D3858">
        <v>4.05</v>
      </c>
      <c r="E3858">
        <v>20</v>
      </c>
      <c r="F3858" t="s">
        <v>5317</v>
      </c>
      <c r="G3858" t="s">
        <v>55</v>
      </c>
      <c r="H3858" t="s">
        <v>46</v>
      </c>
      <c r="I3858" t="s">
        <v>3577</v>
      </c>
      <c r="K3858"/>
      <c r="L3858" t="s">
        <v>6654</v>
      </c>
      <c r="M3858" t="s">
        <v>26</v>
      </c>
      <c r="N3858">
        <v>2</v>
      </c>
      <c r="P3858" t="s">
        <v>27</v>
      </c>
      <c r="Q3858" t="s">
        <v>6655</v>
      </c>
      <c r="S3858" t="s">
        <v>29</v>
      </c>
    </row>
    <row r="3859" spans="1:19" hidden="1" x14ac:dyDescent="0.2">
      <c r="A3859">
        <v>2226</v>
      </c>
      <c r="B3859" t="s">
        <v>6653</v>
      </c>
      <c r="C3859" t="s">
        <v>73</v>
      </c>
      <c r="D3859">
        <v>8.35</v>
      </c>
      <c r="E3859">
        <v>20</v>
      </c>
      <c r="F3859" t="s">
        <v>5317</v>
      </c>
      <c r="G3859" t="s">
        <v>55</v>
      </c>
      <c r="H3859" t="s">
        <v>46</v>
      </c>
      <c r="I3859" t="s">
        <v>3577</v>
      </c>
      <c r="K3859"/>
      <c r="L3859" t="s">
        <v>6654</v>
      </c>
      <c r="M3859" t="s">
        <v>26</v>
      </c>
      <c r="N3859">
        <v>2</v>
      </c>
      <c r="P3859" t="s">
        <v>27</v>
      </c>
      <c r="Q3859" t="s">
        <v>6655</v>
      </c>
      <c r="S3859" t="s">
        <v>29</v>
      </c>
    </row>
    <row r="3860" spans="1:19" hidden="1" x14ac:dyDescent="0.2">
      <c r="A3860">
        <v>2227</v>
      </c>
      <c r="B3860" t="s">
        <v>6656</v>
      </c>
      <c r="C3860" t="s">
        <v>20</v>
      </c>
      <c r="D3860">
        <v>2.3199999999999998</v>
      </c>
      <c r="E3860">
        <v>20</v>
      </c>
      <c r="F3860" t="s">
        <v>6657</v>
      </c>
      <c r="G3860" t="s">
        <v>31</v>
      </c>
      <c r="H3860" t="s">
        <v>46</v>
      </c>
      <c r="I3860" t="s">
        <v>5778</v>
      </c>
      <c r="K3860"/>
      <c r="L3860" t="s">
        <v>6658</v>
      </c>
      <c r="M3860" t="s">
        <v>771</v>
      </c>
      <c r="N3860">
        <v>4</v>
      </c>
      <c r="P3860" t="s">
        <v>27</v>
      </c>
      <c r="Q3860" t="s">
        <v>6659</v>
      </c>
      <c r="S3860" t="s">
        <v>29</v>
      </c>
    </row>
    <row r="3861" spans="1:19" hidden="1" x14ac:dyDescent="0.2">
      <c r="A3861">
        <v>2229</v>
      </c>
      <c r="B3861" t="s">
        <v>6660</v>
      </c>
      <c r="C3861" t="s">
        <v>20</v>
      </c>
      <c r="D3861">
        <v>3.61</v>
      </c>
      <c r="E3861">
        <v>20</v>
      </c>
      <c r="F3861" t="s">
        <v>410</v>
      </c>
      <c r="G3861" t="s">
        <v>55</v>
      </c>
      <c r="H3861" t="s">
        <v>46</v>
      </c>
      <c r="I3861" t="s">
        <v>6650</v>
      </c>
      <c r="K3861"/>
      <c r="L3861" t="s">
        <v>6661</v>
      </c>
      <c r="M3861" t="s">
        <v>120</v>
      </c>
      <c r="N3861">
        <v>5</v>
      </c>
      <c r="P3861" t="s">
        <v>27</v>
      </c>
      <c r="Q3861" t="s">
        <v>6662</v>
      </c>
      <c r="S3861" t="s">
        <v>29</v>
      </c>
    </row>
    <row r="3862" spans="1:19" hidden="1" x14ac:dyDescent="0.2">
      <c r="A3862">
        <v>2230</v>
      </c>
      <c r="B3862" t="s">
        <v>6663</v>
      </c>
      <c r="C3862" t="s">
        <v>20</v>
      </c>
      <c r="D3862">
        <v>2.5299999999999998</v>
      </c>
      <c r="E3862">
        <v>20</v>
      </c>
      <c r="F3862" t="s">
        <v>5292</v>
      </c>
      <c r="G3862" t="s">
        <v>55</v>
      </c>
      <c r="H3862" t="s">
        <v>23</v>
      </c>
      <c r="I3862" t="s">
        <v>3577</v>
      </c>
      <c r="K3862"/>
      <c r="L3862" t="s">
        <v>6664</v>
      </c>
      <c r="M3862" t="s">
        <v>26</v>
      </c>
      <c r="N3862">
        <v>2</v>
      </c>
      <c r="P3862" t="s">
        <v>27</v>
      </c>
      <c r="Q3862" t="s">
        <v>6665</v>
      </c>
      <c r="S3862" t="s">
        <v>29</v>
      </c>
    </row>
    <row r="3863" spans="1:19" hidden="1" x14ac:dyDescent="0.2">
      <c r="A3863">
        <v>2230</v>
      </c>
      <c r="B3863" t="s">
        <v>6663</v>
      </c>
      <c r="C3863" t="s">
        <v>73</v>
      </c>
      <c r="D3863">
        <v>12.04</v>
      </c>
      <c r="E3863">
        <v>20</v>
      </c>
      <c r="F3863" t="s">
        <v>5292</v>
      </c>
      <c r="G3863" t="s">
        <v>55</v>
      </c>
      <c r="H3863" t="s">
        <v>23</v>
      </c>
      <c r="I3863" t="s">
        <v>3577</v>
      </c>
      <c r="K3863"/>
      <c r="L3863" t="s">
        <v>6664</v>
      </c>
      <c r="M3863" t="s">
        <v>26</v>
      </c>
      <c r="N3863">
        <v>2</v>
      </c>
      <c r="P3863" t="s">
        <v>27</v>
      </c>
      <c r="Q3863" t="s">
        <v>6665</v>
      </c>
      <c r="S3863" t="s">
        <v>29</v>
      </c>
    </row>
    <row r="3864" spans="1:19" hidden="1" x14ac:dyDescent="0.2">
      <c r="A3864">
        <v>2231</v>
      </c>
      <c r="B3864" t="s">
        <v>6666</v>
      </c>
      <c r="C3864" t="s">
        <v>20</v>
      </c>
      <c r="D3864">
        <v>3.36</v>
      </c>
      <c r="E3864">
        <v>20</v>
      </c>
      <c r="F3864" t="s">
        <v>79</v>
      </c>
      <c r="G3864" t="s">
        <v>55</v>
      </c>
      <c r="H3864" t="s">
        <v>46</v>
      </c>
      <c r="I3864" t="s">
        <v>6667</v>
      </c>
      <c r="K3864"/>
      <c r="L3864" t="s">
        <v>6668</v>
      </c>
      <c r="M3864" t="s">
        <v>120</v>
      </c>
      <c r="N3864">
        <v>5</v>
      </c>
      <c r="P3864" t="s">
        <v>27</v>
      </c>
      <c r="Q3864" t="s">
        <v>6669</v>
      </c>
      <c r="S3864" t="s">
        <v>29</v>
      </c>
    </row>
    <row r="3865" spans="1:19" hidden="1" x14ac:dyDescent="0.2">
      <c r="A3865">
        <v>2233</v>
      </c>
      <c r="B3865" t="s">
        <v>6670</v>
      </c>
      <c r="C3865" t="s">
        <v>20</v>
      </c>
      <c r="D3865">
        <v>3.43</v>
      </c>
      <c r="E3865">
        <v>5</v>
      </c>
      <c r="F3865" t="s">
        <v>6671</v>
      </c>
      <c r="G3865" t="s">
        <v>55</v>
      </c>
      <c r="H3865" t="s">
        <v>46</v>
      </c>
      <c r="I3865" t="s">
        <v>2385</v>
      </c>
      <c r="K3865"/>
      <c r="L3865" t="s">
        <v>6672</v>
      </c>
      <c r="M3865" t="s">
        <v>120</v>
      </c>
      <c r="N3865">
        <v>5</v>
      </c>
      <c r="P3865" t="s">
        <v>27</v>
      </c>
      <c r="Q3865" t="s">
        <v>6673</v>
      </c>
      <c r="S3865" t="s">
        <v>29</v>
      </c>
    </row>
    <row r="3866" spans="1:19" hidden="1" x14ac:dyDescent="0.2">
      <c r="A3866">
        <v>2233</v>
      </c>
      <c r="B3866" t="s">
        <v>6670</v>
      </c>
      <c r="C3866" t="s">
        <v>20</v>
      </c>
      <c r="D3866">
        <v>3.47</v>
      </c>
      <c r="E3866">
        <v>20</v>
      </c>
      <c r="F3866" t="s">
        <v>410</v>
      </c>
      <c r="G3866" t="s">
        <v>55</v>
      </c>
      <c r="H3866" t="s">
        <v>46</v>
      </c>
      <c r="I3866" t="s">
        <v>6674</v>
      </c>
      <c r="K3866"/>
      <c r="L3866" t="s">
        <v>6672</v>
      </c>
      <c r="M3866" t="s">
        <v>120</v>
      </c>
      <c r="N3866">
        <v>5</v>
      </c>
      <c r="P3866" t="s">
        <v>27</v>
      </c>
      <c r="Q3866" t="s">
        <v>6673</v>
      </c>
      <c r="S3866" t="s">
        <v>29</v>
      </c>
    </row>
    <row r="3867" spans="1:19" hidden="1" x14ac:dyDescent="0.2">
      <c r="A3867">
        <v>2233</v>
      </c>
      <c r="B3867" t="s">
        <v>6670</v>
      </c>
      <c r="C3867" t="s">
        <v>20</v>
      </c>
      <c r="D3867">
        <v>3.47</v>
      </c>
      <c r="E3867">
        <v>20</v>
      </c>
      <c r="F3867" t="s">
        <v>410</v>
      </c>
      <c r="G3867" t="s">
        <v>1440</v>
      </c>
      <c r="I3867" t="s">
        <v>6675</v>
      </c>
      <c r="K3867"/>
      <c r="L3867" t="s">
        <v>6672</v>
      </c>
      <c r="M3867" t="s">
        <v>120</v>
      </c>
      <c r="N3867">
        <v>5</v>
      </c>
      <c r="P3867" t="s">
        <v>27</v>
      </c>
      <c r="Q3867" t="s">
        <v>6673</v>
      </c>
      <c r="S3867" t="s">
        <v>29</v>
      </c>
    </row>
    <row r="3868" spans="1:19" hidden="1" x14ac:dyDescent="0.2">
      <c r="A3868">
        <v>2234</v>
      </c>
      <c r="B3868" t="s">
        <v>6676</v>
      </c>
      <c r="C3868" t="s">
        <v>20</v>
      </c>
      <c r="D3868">
        <v>6.57</v>
      </c>
      <c r="E3868">
        <v>20</v>
      </c>
      <c r="F3868" t="s">
        <v>3922</v>
      </c>
      <c r="G3868" t="s">
        <v>55</v>
      </c>
      <c r="H3868" t="s">
        <v>46</v>
      </c>
      <c r="I3868" t="s">
        <v>2385</v>
      </c>
      <c r="K3868"/>
      <c r="L3868" t="s">
        <v>6677</v>
      </c>
      <c r="M3868" t="s">
        <v>120</v>
      </c>
      <c r="N3868">
        <v>5</v>
      </c>
      <c r="P3868" t="s">
        <v>27</v>
      </c>
      <c r="Q3868" t="s">
        <v>6678</v>
      </c>
      <c r="S3868" t="s">
        <v>29</v>
      </c>
    </row>
    <row r="3869" spans="1:19" hidden="1" x14ac:dyDescent="0.2">
      <c r="A3869">
        <v>2235</v>
      </c>
      <c r="B3869" t="s">
        <v>6679</v>
      </c>
      <c r="C3869" t="s">
        <v>20</v>
      </c>
      <c r="D3869">
        <v>-4.3</v>
      </c>
      <c r="E3869">
        <v>20</v>
      </c>
      <c r="F3869" t="s">
        <v>6680</v>
      </c>
      <c r="G3869" t="s">
        <v>75</v>
      </c>
      <c r="H3869" t="s">
        <v>23</v>
      </c>
      <c r="I3869" t="s">
        <v>4592</v>
      </c>
      <c r="K3869"/>
      <c r="L3869" t="s">
        <v>6681</v>
      </c>
      <c r="M3869" t="s">
        <v>26</v>
      </c>
      <c r="N3869">
        <v>2</v>
      </c>
      <c r="P3869" t="s">
        <v>27</v>
      </c>
      <c r="Q3869" t="s">
        <v>6682</v>
      </c>
      <c r="S3869" t="s">
        <v>29</v>
      </c>
    </row>
    <row r="3870" spans="1:19" hidden="1" x14ac:dyDescent="0.2">
      <c r="A3870">
        <v>2237</v>
      </c>
      <c r="B3870" t="s">
        <v>6683</v>
      </c>
      <c r="C3870" t="s">
        <v>20</v>
      </c>
      <c r="D3870">
        <v>-2</v>
      </c>
      <c r="E3870">
        <v>20</v>
      </c>
      <c r="F3870" t="s">
        <v>4681</v>
      </c>
      <c r="G3870" t="s">
        <v>75</v>
      </c>
      <c r="H3870" t="s">
        <v>23</v>
      </c>
      <c r="I3870" t="s">
        <v>3404</v>
      </c>
      <c r="K3870"/>
      <c r="L3870" t="s">
        <v>6684</v>
      </c>
      <c r="M3870" t="s">
        <v>26</v>
      </c>
      <c r="N3870">
        <v>2</v>
      </c>
      <c r="P3870" t="s">
        <v>27</v>
      </c>
      <c r="Q3870" t="s">
        <v>6685</v>
      </c>
      <c r="S3870" t="s">
        <v>29</v>
      </c>
    </row>
    <row r="3871" spans="1:19" hidden="1" x14ac:dyDescent="0.2">
      <c r="A3871">
        <v>2237</v>
      </c>
      <c r="B3871" t="s">
        <v>6683</v>
      </c>
      <c r="C3871" t="s">
        <v>73</v>
      </c>
      <c r="D3871">
        <v>11.99</v>
      </c>
      <c r="E3871">
        <v>20</v>
      </c>
      <c r="F3871" t="s">
        <v>79</v>
      </c>
      <c r="G3871" t="s">
        <v>55</v>
      </c>
      <c r="H3871" t="s">
        <v>46</v>
      </c>
      <c r="I3871" t="s">
        <v>3404</v>
      </c>
      <c r="K3871"/>
      <c r="L3871" t="s">
        <v>6684</v>
      </c>
      <c r="M3871" t="s">
        <v>26</v>
      </c>
      <c r="N3871">
        <v>2</v>
      </c>
      <c r="P3871" t="s">
        <v>27</v>
      </c>
      <c r="Q3871" t="s">
        <v>6685</v>
      </c>
      <c r="S3871" t="s">
        <v>29</v>
      </c>
    </row>
    <row r="3872" spans="1:19" hidden="1" x14ac:dyDescent="0.2">
      <c r="A3872">
        <v>2238</v>
      </c>
      <c r="B3872" t="s">
        <v>6686</v>
      </c>
      <c r="C3872" t="s">
        <v>20</v>
      </c>
      <c r="D3872">
        <v>-3.43</v>
      </c>
      <c r="E3872">
        <v>20</v>
      </c>
      <c r="F3872" t="s">
        <v>3115</v>
      </c>
      <c r="G3872" t="s">
        <v>75</v>
      </c>
      <c r="H3872" t="s">
        <v>23</v>
      </c>
      <c r="I3872" t="s">
        <v>4592</v>
      </c>
      <c r="K3872"/>
      <c r="L3872" t="s">
        <v>6687</v>
      </c>
      <c r="M3872" t="s">
        <v>26</v>
      </c>
      <c r="N3872">
        <v>2</v>
      </c>
      <c r="P3872" t="s">
        <v>27</v>
      </c>
      <c r="Q3872" t="s">
        <v>6688</v>
      </c>
      <c r="S3872" t="s">
        <v>29</v>
      </c>
    </row>
    <row r="3873" spans="1:19" hidden="1" x14ac:dyDescent="0.2">
      <c r="A3873">
        <v>2238</v>
      </c>
      <c r="B3873" t="s">
        <v>6686</v>
      </c>
      <c r="C3873" t="s">
        <v>73</v>
      </c>
      <c r="D3873">
        <v>9.99</v>
      </c>
      <c r="E3873">
        <v>20</v>
      </c>
      <c r="F3873" t="s">
        <v>1546</v>
      </c>
      <c r="G3873" t="s">
        <v>55</v>
      </c>
      <c r="H3873" t="s">
        <v>46</v>
      </c>
      <c r="I3873" t="s">
        <v>4592</v>
      </c>
      <c r="K3873"/>
      <c r="L3873" t="s">
        <v>6687</v>
      </c>
      <c r="M3873" t="s">
        <v>26</v>
      </c>
      <c r="N3873">
        <v>2</v>
      </c>
      <c r="P3873" t="s">
        <v>27</v>
      </c>
      <c r="Q3873" t="s">
        <v>6688</v>
      </c>
      <c r="S3873" t="s">
        <v>29</v>
      </c>
    </row>
    <row r="3874" spans="1:19" hidden="1" x14ac:dyDescent="0.2">
      <c r="A3874">
        <v>2239</v>
      </c>
      <c r="B3874" t="s">
        <v>6689</v>
      </c>
      <c r="C3874" t="s">
        <v>20</v>
      </c>
      <c r="D3874">
        <v>3.73</v>
      </c>
      <c r="E3874">
        <v>20</v>
      </c>
      <c r="F3874" t="s">
        <v>6270</v>
      </c>
      <c r="G3874" t="s">
        <v>31</v>
      </c>
      <c r="H3874" t="s">
        <v>46</v>
      </c>
      <c r="I3874" t="s">
        <v>4592</v>
      </c>
      <c r="K3874"/>
      <c r="L3874" t="s">
        <v>6690</v>
      </c>
      <c r="M3874" t="s">
        <v>771</v>
      </c>
      <c r="N3874">
        <v>4</v>
      </c>
      <c r="P3874" t="s">
        <v>27</v>
      </c>
      <c r="Q3874" t="s">
        <v>6691</v>
      </c>
      <c r="S3874" t="s">
        <v>29</v>
      </c>
    </row>
    <row r="3875" spans="1:19" hidden="1" x14ac:dyDescent="0.2">
      <c r="A3875">
        <v>2240</v>
      </c>
      <c r="B3875" t="s">
        <v>6692</v>
      </c>
      <c r="C3875" t="s">
        <v>20</v>
      </c>
      <c r="D3875">
        <v>4.37</v>
      </c>
      <c r="E3875">
        <v>20</v>
      </c>
      <c r="F3875" t="s">
        <v>410</v>
      </c>
      <c r="G3875" t="s">
        <v>55</v>
      </c>
      <c r="H3875" t="s">
        <v>46</v>
      </c>
      <c r="I3875" t="s">
        <v>6674</v>
      </c>
      <c r="K3875"/>
      <c r="L3875" t="s">
        <v>6693</v>
      </c>
      <c r="M3875" t="s">
        <v>120</v>
      </c>
      <c r="N3875">
        <v>5</v>
      </c>
      <c r="P3875" t="s">
        <v>27</v>
      </c>
      <c r="Q3875" t="s">
        <v>6694</v>
      </c>
      <c r="S3875" t="s">
        <v>29</v>
      </c>
    </row>
    <row r="3876" spans="1:19" hidden="1" x14ac:dyDescent="0.2">
      <c r="A3876">
        <v>2241</v>
      </c>
      <c r="B3876" t="s">
        <v>6695</v>
      </c>
      <c r="C3876" t="s">
        <v>20</v>
      </c>
      <c r="D3876">
        <v>3.44</v>
      </c>
      <c r="E3876">
        <v>20</v>
      </c>
      <c r="F3876" t="s">
        <v>6523</v>
      </c>
      <c r="G3876" t="s">
        <v>31</v>
      </c>
      <c r="H3876" t="s">
        <v>46</v>
      </c>
      <c r="I3876" t="s">
        <v>4592</v>
      </c>
      <c r="K3876"/>
      <c r="L3876" t="s">
        <v>6696</v>
      </c>
      <c r="M3876" t="s">
        <v>26</v>
      </c>
      <c r="N3876">
        <v>2</v>
      </c>
      <c r="P3876" t="s">
        <v>27</v>
      </c>
      <c r="Q3876" t="s">
        <v>6697</v>
      </c>
      <c r="S3876" t="s">
        <v>29</v>
      </c>
    </row>
    <row r="3877" spans="1:19" hidden="1" x14ac:dyDescent="0.2">
      <c r="A3877">
        <v>2242</v>
      </c>
      <c r="B3877" t="s">
        <v>6698</v>
      </c>
      <c r="C3877" t="s">
        <v>20</v>
      </c>
      <c r="D3877">
        <v>3.51</v>
      </c>
      <c r="E3877">
        <v>20</v>
      </c>
      <c r="F3877" t="s">
        <v>6699</v>
      </c>
      <c r="G3877" t="s">
        <v>1440</v>
      </c>
      <c r="I3877" t="s">
        <v>6675</v>
      </c>
      <c r="K3877"/>
      <c r="L3877" t="s">
        <v>6700</v>
      </c>
      <c r="M3877" t="s">
        <v>120</v>
      </c>
      <c r="N3877">
        <v>5</v>
      </c>
      <c r="P3877" t="s">
        <v>27</v>
      </c>
      <c r="Q3877" t="s">
        <v>6701</v>
      </c>
      <c r="S3877" t="s">
        <v>29</v>
      </c>
    </row>
    <row r="3878" spans="1:19" hidden="1" x14ac:dyDescent="0.2">
      <c r="A3878">
        <v>2243</v>
      </c>
      <c r="B3878" t="s">
        <v>6702</v>
      </c>
      <c r="C3878" t="s">
        <v>20</v>
      </c>
      <c r="D3878">
        <v>1.36</v>
      </c>
      <c r="E3878" t="s">
        <v>3075</v>
      </c>
      <c r="F3878" t="s">
        <v>3110</v>
      </c>
      <c r="G3878" t="s">
        <v>75</v>
      </c>
      <c r="H3878" t="s">
        <v>23</v>
      </c>
      <c r="I3878" t="s">
        <v>6703</v>
      </c>
      <c r="K3878"/>
      <c r="L3878" t="s">
        <v>6704</v>
      </c>
      <c r="M3878" t="s">
        <v>26</v>
      </c>
      <c r="N3878">
        <v>2</v>
      </c>
      <c r="P3878" t="s">
        <v>27</v>
      </c>
      <c r="Q3878" t="s">
        <v>6705</v>
      </c>
      <c r="S3878" t="s">
        <v>29</v>
      </c>
    </row>
    <row r="3879" spans="1:19" hidden="1" x14ac:dyDescent="0.2">
      <c r="A3879">
        <v>2246</v>
      </c>
      <c r="B3879" t="s">
        <v>6706</v>
      </c>
      <c r="C3879" t="s">
        <v>20</v>
      </c>
      <c r="D3879">
        <v>3.43</v>
      </c>
      <c r="E3879">
        <v>20</v>
      </c>
      <c r="F3879" t="s">
        <v>6707</v>
      </c>
      <c r="G3879" t="s">
        <v>55</v>
      </c>
      <c r="H3879" t="s">
        <v>46</v>
      </c>
      <c r="I3879" t="s">
        <v>2385</v>
      </c>
      <c r="K3879" t="s">
        <v>6708</v>
      </c>
      <c r="L3879" t="s">
        <v>6709</v>
      </c>
      <c r="M3879" t="s">
        <v>120</v>
      </c>
      <c r="N3879">
        <v>5</v>
      </c>
      <c r="P3879" t="s">
        <v>27</v>
      </c>
      <c r="Q3879" t="s">
        <v>6710</v>
      </c>
      <c r="S3879" t="s">
        <v>29</v>
      </c>
    </row>
    <row r="3880" spans="1:19" hidden="1" x14ac:dyDescent="0.2">
      <c r="A3880">
        <v>2246</v>
      </c>
      <c r="B3880" t="s">
        <v>6706</v>
      </c>
      <c r="C3880" t="s">
        <v>20</v>
      </c>
      <c r="D3880">
        <v>3.49</v>
      </c>
      <c r="E3880">
        <v>20</v>
      </c>
      <c r="F3880" t="s">
        <v>6711</v>
      </c>
      <c r="G3880" t="s">
        <v>55</v>
      </c>
      <c r="H3880" t="s">
        <v>46</v>
      </c>
      <c r="I3880" t="s">
        <v>4302</v>
      </c>
      <c r="K3880" t="s">
        <v>6708</v>
      </c>
      <c r="L3880" t="s">
        <v>6709</v>
      </c>
      <c r="M3880" t="s">
        <v>120</v>
      </c>
      <c r="N3880">
        <v>5</v>
      </c>
      <c r="P3880" t="s">
        <v>27</v>
      </c>
      <c r="Q3880" t="s">
        <v>6710</v>
      </c>
      <c r="S3880" t="s">
        <v>29</v>
      </c>
    </row>
    <row r="3881" spans="1:19" hidden="1" x14ac:dyDescent="0.2">
      <c r="A3881">
        <v>2246</v>
      </c>
      <c r="B3881" t="s">
        <v>6706</v>
      </c>
      <c r="C3881" t="s">
        <v>6712</v>
      </c>
      <c r="D3881">
        <v>1.5</v>
      </c>
      <c r="E3881">
        <v>20</v>
      </c>
      <c r="F3881" t="s">
        <v>6713</v>
      </c>
      <c r="H3881" t="s">
        <v>2675</v>
      </c>
      <c r="I3881" t="s">
        <v>6674</v>
      </c>
      <c r="K3881" t="s">
        <v>6708</v>
      </c>
      <c r="L3881" t="s">
        <v>6709</v>
      </c>
      <c r="M3881" t="s">
        <v>120</v>
      </c>
      <c r="N3881">
        <v>5</v>
      </c>
      <c r="P3881" t="s">
        <v>27</v>
      </c>
      <c r="Q3881" t="s">
        <v>6710</v>
      </c>
      <c r="S3881" t="s">
        <v>29</v>
      </c>
    </row>
    <row r="3882" spans="1:19" hidden="1" x14ac:dyDescent="0.2">
      <c r="A3882">
        <v>2246</v>
      </c>
      <c r="B3882" t="s">
        <v>6706</v>
      </c>
      <c r="C3882" t="s">
        <v>6714</v>
      </c>
      <c r="D3882">
        <v>-5.5</v>
      </c>
      <c r="E3882">
        <v>20</v>
      </c>
      <c r="F3882" t="s">
        <v>6715</v>
      </c>
      <c r="G3882" t="s">
        <v>75</v>
      </c>
      <c r="H3882" t="s">
        <v>23</v>
      </c>
      <c r="I3882" t="s">
        <v>6674</v>
      </c>
      <c r="K3882" t="s">
        <v>6708</v>
      </c>
      <c r="L3882" t="s">
        <v>6709</v>
      </c>
      <c r="M3882" t="s">
        <v>120</v>
      </c>
      <c r="N3882">
        <v>5</v>
      </c>
      <c r="P3882" t="s">
        <v>27</v>
      </c>
      <c r="Q3882" t="s">
        <v>6710</v>
      </c>
      <c r="S3882" t="s">
        <v>29</v>
      </c>
    </row>
    <row r="3883" spans="1:19" hidden="1" x14ac:dyDescent="0.2">
      <c r="A3883">
        <v>2247</v>
      </c>
      <c r="B3883" t="s">
        <v>6716</v>
      </c>
      <c r="C3883" t="s">
        <v>20</v>
      </c>
      <c r="D3883">
        <v>4.75</v>
      </c>
      <c r="E3883">
        <v>20</v>
      </c>
      <c r="F3883" t="s">
        <v>3922</v>
      </c>
      <c r="G3883" t="s">
        <v>55</v>
      </c>
      <c r="H3883" t="s">
        <v>46</v>
      </c>
      <c r="I3883" t="s">
        <v>6717</v>
      </c>
      <c r="K3883"/>
      <c r="L3883" t="s">
        <v>6718</v>
      </c>
      <c r="M3883" t="s">
        <v>120</v>
      </c>
      <c r="N3883">
        <v>5</v>
      </c>
      <c r="P3883" t="s">
        <v>27</v>
      </c>
      <c r="Q3883" t="s">
        <v>6719</v>
      </c>
      <c r="S3883" t="s">
        <v>29</v>
      </c>
    </row>
    <row r="3884" spans="1:19" hidden="1" x14ac:dyDescent="0.2">
      <c r="A3884">
        <v>2247</v>
      </c>
      <c r="B3884" t="s">
        <v>6716</v>
      </c>
      <c r="C3884" t="s">
        <v>20</v>
      </c>
      <c r="D3884">
        <v>4.8099999999999996</v>
      </c>
      <c r="E3884">
        <v>20</v>
      </c>
      <c r="F3884" t="s">
        <v>1546</v>
      </c>
      <c r="G3884" t="s">
        <v>55</v>
      </c>
      <c r="H3884" t="s">
        <v>46</v>
      </c>
      <c r="I3884" t="s">
        <v>4302</v>
      </c>
      <c r="K3884"/>
      <c r="L3884" t="s">
        <v>6718</v>
      </c>
      <c r="M3884" t="s">
        <v>120</v>
      </c>
      <c r="N3884">
        <v>5</v>
      </c>
      <c r="P3884" t="s">
        <v>27</v>
      </c>
      <c r="Q3884" t="s">
        <v>6719</v>
      </c>
      <c r="S3884" t="s">
        <v>29</v>
      </c>
    </row>
    <row r="3885" spans="1:19" hidden="1" x14ac:dyDescent="0.2">
      <c r="A3885">
        <v>2248</v>
      </c>
      <c r="B3885" t="s">
        <v>6720</v>
      </c>
      <c r="C3885" t="s">
        <v>20</v>
      </c>
      <c r="D3885">
        <v>5.7</v>
      </c>
      <c r="E3885">
        <v>20</v>
      </c>
      <c r="F3885" t="s">
        <v>3922</v>
      </c>
      <c r="G3885" t="s">
        <v>55</v>
      </c>
      <c r="H3885" t="s">
        <v>46</v>
      </c>
      <c r="I3885" t="s">
        <v>2385</v>
      </c>
      <c r="K3885"/>
      <c r="L3885" t="s">
        <v>6721</v>
      </c>
      <c r="M3885" t="s">
        <v>120</v>
      </c>
      <c r="N3885">
        <v>5</v>
      </c>
      <c r="P3885" t="s">
        <v>27</v>
      </c>
      <c r="Q3885" t="s">
        <v>6722</v>
      </c>
      <c r="S3885" t="s">
        <v>29</v>
      </c>
    </row>
    <row r="3886" spans="1:19" hidden="1" x14ac:dyDescent="0.2">
      <c r="A3886">
        <v>2248</v>
      </c>
      <c r="B3886" t="s">
        <v>6720</v>
      </c>
      <c r="C3886" t="s">
        <v>20</v>
      </c>
      <c r="D3886">
        <v>5.84</v>
      </c>
      <c r="E3886">
        <v>20</v>
      </c>
      <c r="F3886" t="s">
        <v>1546</v>
      </c>
      <c r="G3886" t="s">
        <v>55</v>
      </c>
      <c r="H3886" t="s">
        <v>46</v>
      </c>
      <c r="I3886" t="s">
        <v>4302</v>
      </c>
      <c r="K3886"/>
      <c r="L3886" t="s">
        <v>6721</v>
      </c>
      <c r="M3886" t="s">
        <v>120</v>
      </c>
      <c r="N3886">
        <v>5</v>
      </c>
      <c r="P3886" t="s">
        <v>27</v>
      </c>
      <c r="Q3886" t="s">
        <v>6722</v>
      </c>
      <c r="S3886" t="s">
        <v>29</v>
      </c>
    </row>
    <row r="3887" spans="1:19" hidden="1" x14ac:dyDescent="0.2">
      <c r="A3887">
        <v>2249</v>
      </c>
      <c r="B3887" t="s">
        <v>6723</v>
      </c>
      <c r="C3887" t="s">
        <v>20</v>
      </c>
      <c r="D3887">
        <v>3.56</v>
      </c>
      <c r="E3887">
        <v>20</v>
      </c>
      <c r="F3887" t="s">
        <v>1546</v>
      </c>
      <c r="G3887" t="s">
        <v>55</v>
      </c>
      <c r="H3887" t="s">
        <v>46</v>
      </c>
      <c r="I3887" t="s">
        <v>4302</v>
      </c>
      <c r="K3887"/>
      <c r="L3887" t="s">
        <v>6724</v>
      </c>
      <c r="M3887" t="s">
        <v>26</v>
      </c>
      <c r="N3887">
        <v>2</v>
      </c>
      <c r="P3887" t="s">
        <v>27</v>
      </c>
      <c r="Q3887" t="s">
        <v>6725</v>
      </c>
      <c r="S3887" t="s">
        <v>29</v>
      </c>
    </row>
    <row r="3888" spans="1:19" hidden="1" x14ac:dyDescent="0.2">
      <c r="A3888">
        <v>2250</v>
      </c>
      <c r="B3888" t="s">
        <v>6726</v>
      </c>
      <c r="C3888" t="s">
        <v>20</v>
      </c>
      <c r="D3888">
        <v>3.28</v>
      </c>
      <c r="E3888">
        <v>20</v>
      </c>
      <c r="F3888" t="s">
        <v>1546</v>
      </c>
      <c r="G3888" t="s">
        <v>55</v>
      </c>
      <c r="H3888" t="s">
        <v>46</v>
      </c>
      <c r="I3888" t="s">
        <v>4302</v>
      </c>
      <c r="K3888"/>
      <c r="L3888" t="s">
        <v>6727</v>
      </c>
      <c r="M3888" t="s">
        <v>26</v>
      </c>
      <c r="N3888">
        <v>2</v>
      </c>
      <c r="P3888" t="s">
        <v>27</v>
      </c>
      <c r="Q3888" t="s">
        <v>6728</v>
      </c>
      <c r="S3888" t="s">
        <v>29</v>
      </c>
    </row>
    <row r="3889" spans="1:19" hidden="1" x14ac:dyDescent="0.2">
      <c r="A3889">
        <v>2251</v>
      </c>
      <c r="B3889" t="s">
        <v>6729</v>
      </c>
      <c r="C3889" t="s">
        <v>20</v>
      </c>
      <c r="D3889">
        <v>4.59</v>
      </c>
      <c r="E3889">
        <v>20</v>
      </c>
      <c r="F3889" t="s">
        <v>1546</v>
      </c>
      <c r="G3889" t="s">
        <v>55</v>
      </c>
      <c r="H3889" t="s">
        <v>46</v>
      </c>
      <c r="I3889" t="s">
        <v>4302</v>
      </c>
      <c r="K3889"/>
      <c r="L3889" t="s">
        <v>6730</v>
      </c>
      <c r="M3889" t="s">
        <v>26</v>
      </c>
      <c r="N3889">
        <v>2</v>
      </c>
      <c r="P3889" t="s">
        <v>27</v>
      </c>
      <c r="Q3889" t="s">
        <v>6731</v>
      </c>
      <c r="S3889" t="s">
        <v>29</v>
      </c>
    </row>
    <row r="3890" spans="1:19" hidden="1" x14ac:dyDescent="0.2">
      <c r="A3890">
        <v>2252</v>
      </c>
      <c r="B3890" t="s">
        <v>6732</v>
      </c>
      <c r="C3890" t="s">
        <v>20</v>
      </c>
      <c r="D3890">
        <v>2.8</v>
      </c>
      <c r="E3890">
        <v>20</v>
      </c>
      <c r="F3890" t="s">
        <v>1546</v>
      </c>
      <c r="G3890" t="s">
        <v>55</v>
      </c>
      <c r="H3890" t="s">
        <v>46</v>
      </c>
      <c r="I3890" t="s">
        <v>4302</v>
      </c>
      <c r="K3890"/>
      <c r="L3890" t="s">
        <v>6733</v>
      </c>
      <c r="M3890" t="s">
        <v>26</v>
      </c>
      <c r="N3890">
        <v>2</v>
      </c>
      <c r="P3890" t="s">
        <v>27</v>
      </c>
      <c r="Q3890" t="s">
        <v>6734</v>
      </c>
      <c r="S3890" t="s">
        <v>29</v>
      </c>
    </row>
    <row r="3891" spans="1:19" hidden="1" x14ac:dyDescent="0.2">
      <c r="A3891">
        <v>2253</v>
      </c>
      <c r="B3891" t="s">
        <v>6735</v>
      </c>
      <c r="C3891" t="s">
        <v>20</v>
      </c>
      <c r="D3891">
        <v>9.36</v>
      </c>
      <c r="E3891">
        <v>20</v>
      </c>
      <c r="F3891" t="s">
        <v>410</v>
      </c>
      <c r="G3891" t="s">
        <v>55</v>
      </c>
      <c r="H3891" t="s">
        <v>46</v>
      </c>
      <c r="I3891" t="s">
        <v>5778</v>
      </c>
      <c r="K3891"/>
      <c r="L3891" t="s">
        <v>6736</v>
      </c>
      <c r="M3891" t="s">
        <v>26</v>
      </c>
      <c r="N3891">
        <v>2</v>
      </c>
      <c r="P3891" t="s">
        <v>27</v>
      </c>
      <c r="Q3891" t="s">
        <v>6737</v>
      </c>
      <c r="S3891" t="s">
        <v>29</v>
      </c>
    </row>
    <row r="3892" spans="1:19" hidden="1" x14ac:dyDescent="0.2">
      <c r="A3892">
        <v>2254</v>
      </c>
      <c r="B3892" t="s">
        <v>6738</v>
      </c>
      <c r="C3892" t="s">
        <v>20</v>
      </c>
      <c r="D3892">
        <v>-1.6</v>
      </c>
      <c r="E3892">
        <v>20</v>
      </c>
      <c r="F3892" t="s">
        <v>4950</v>
      </c>
      <c r="G3892" t="s">
        <v>75</v>
      </c>
      <c r="H3892" t="s">
        <v>23</v>
      </c>
      <c r="I3892" t="s">
        <v>6739</v>
      </c>
      <c r="K3892"/>
      <c r="L3892" t="s">
        <v>6740</v>
      </c>
      <c r="M3892" t="s">
        <v>120</v>
      </c>
      <c r="N3892">
        <v>5</v>
      </c>
      <c r="P3892" t="s">
        <v>27</v>
      </c>
      <c r="Q3892" t="s">
        <v>6741</v>
      </c>
      <c r="S3892" t="s">
        <v>29</v>
      </c>
    </row>
    <row r="3893" spans="1:19" hidden="1" x14ac:dyDescent="0.2">
      <c r="A3893">
        <v>2255</v>
      </c>
      <c r="B3893" t="s">
        <v>6742</v>
      </c>
      <c r="C3893" t="s">
        <v>20</v>
      </c>
      <c r="D3893">
        <v>3.73</v>
      </c>
      <c r="E3893">
        <v>20</v>
      </c>
      <c r="F3893" t="s">
        <v>6743</v>
      </c>
      <c r="G3893" t="s">
        <v>55</v>
      </c>
      <c r="H3893" t="s">
        <v>46</v>
      </c>
      <c r="I3893" t="s">
        <v>6739</v>
      </c>
      <c r="K3893"/>
      <c r="L3893" t="s">
        <v>6744</v>
      </c>
      <c r="M3893" t="s">
        <v>771</v>
      </c>
      <c r="N3893">
        <v>4</v>
      </c>
      <c r="P3893" t="s">
        <v>27</v>
      </c>
      <c r="Q3893" t="s">
        <v>6745</v>
      </c>
      <c r="S3893" t="s">
        <v>29</v>
      </c>
    </row>
    <row r="3894" spans="1:19" hidden="1" x14ac:dyDescent="0.2">
      <c r="A3894">
        <v>2256</v>
      </c>
      <c r="B3894" t="s">
        <v>6746</v>
      </c>
      <c r="C3894" t="s">
        <v>20</v>
      </c>
      <c r="D3894">
        <v>3.53</v>
      </c>
      <c r="E3894">
        <v>20</v>
      </c>
      <c r="F3894" t="s">
        <v>6747</v>
      </c>
      <c r="G3894" t="s">
        <v>55</v>
      </c>
      <c r="H3894" t="s">
        <v>46</v>
      </c>
      <c r="I3894" t="s">
        <v>6739</v>
      </c>
      <c r="K3894"/>
      <c r="L3894" t="s">
        <v>6748</v>
      </c>
      <c r="M3894" t="s">
        <v>120</v>
      </c>
      <c r="N3894">
        <v>5</v>
      </c>
      <c r="P3894" t="s">
        <v>27</v>
      </c>
      <c r="Q3894" t="s">
        <v>6749</v>
      </c>
      <c r="S3894" t="s">
        <v>29</v>
      </c>
    </row>
    <row r="3895" spans="1:19" hidden="1" x14ac:dyDescent="0.2">
      <c r="A3895">
        <v>2257</v>
      </c>
      <c r="B3895" t="s">
        <v>6750</v>
      </c>
      <c r="C3895" t="s">
        <v>20</v>
      </c>
      <c r="D3895">
        <v>3.25</v>
      </c>
      <c r="E3895">
        <v>20</v>
      </c>
      <c r="F3895" t="s">
        <v>6751</v>
      </c>
      <c r="G3895" t="s">
        <v>31</v>
      </c>
      <c r="H3895" t="s">
        <v>46</v>
      </c>
      <c r="I3895" t="s">
        <v>6739</v>
      </c>
      <c r="K3895"/>
      <c r="L3895" t="s">
        <v>6752</v>
      </c>
      <c r="M3895" t="s">
        <v>771</v>
      </c>
      <c r="N3895">
        <v>4</v>
      </c>
      <c r="P3895" t="s">
        <v>27</v>
      </c>
      <c r="Q3895" t="s">
        <v>6753</v>
      </c>
      <c r="S3895" t="s">
        <v>29</v>
      </c>
    </row>
    <row r="3896" spans="1:19" hidden="1" x14ac:dyDescent="0.2">
      <c r="A3896">
        <v>2258</v>
      </c>
      <c r="B3896" t="s">
        <v>6754</v>
      </c>
      <c r="C3896" t="s">
        <v>20</v>
      </c>
      <c r="D3896">
        <v>3.28</v>
      </c>
      <c r="E3896">
        <v>20</v>
      </c>
      <c r="F3896" t="s">
        <v>6743</v>
      </c>
      <c r="G3896" t="s">
        <v>55</v>
      </c>
      <c r="H3896" t="s">
        <v>46</v>
      </c>
      <c r="I3896" t="s">
        <v>6739</v>
      </c>
      <c r="K3896"/>
      <c r="L3896" t="s">
        <v>6755</v>
      </c>
      <c r="M3896" t="s">
        <v>771</v>
      </c>
      <c r="N3896">
        <v>4</v>
      </c>
      <c r="P3896" t="s">
        <v>27</v>
      </c>
      <c r="Q3896" t="s">
        <v>6756</v>
      </c>
      <c r="S3896" t="s">
        <v>29</v>
      </c>
    </row>
    <row r="3897" spans="1:19" hidden="1" x14ac:dyDescent="0.2">
      <c r="A3897">
        <v>2259</v>
      </c>
      <c r="B3897" t="s">
        <v>6757</v>
      </c>
      <c r="C3897" t="s">
        <v>20</v>
      </c>
      <c r="D3897">
        <v>3.02</v>
      </c>
      <c r="E3897">
        <v>20</v>
      </c>
      <c r="F3897" t="s">
        <v>6758</v>
      </c>
      <c r="G3897" t="s">
        <v>31</v>
      </c>
      <c r="H3897" t="s">
        <v>46</v>
      </c>
      <c r="I3897" t="s">
        <v>6739</v>
      </c>
      <c r="K3897"/>
      <c r="L3897" t="s">
        <v>6759</v>
      </c>
      <c r="M3897" t="s">
        <v>120</v>
      </c>
      <c r="N3897">
        <v>5</v>
      </c>
      <c r="P3897" t="s">
        <v>27</v>
      </c>
      <c r="Q3897" t="s">
        <v>6760</v>
      </c>
      <c r="S3897" t="s">
        <v>29</v>
      </c>
    </row>
    <row r="3898" spans="1:19" hidden="1" x14ac:dyDescent="0.2">
      <c r="A3898">
        <v>2261</v>
      </c>
      <c r="B3898" t="s">
        <v>6761</v>
      </c>
      <c r="C3898" t="s">
        <v>20</v>
      </c>
      <c r="D3898">
        <v>9.17</v>
      </c>
      <c r="E3898">
        <v>20</v>
      </c>
      <c r="F3898" t="s">
        <v>1094</v>
      </c>
      <c r="G3898" t="s">
        <v>55</v>
      </c>
      <c r="H3898" t="s">
        <v>46</v>
      </c>
      <c r="I3898" t="s">
        <v>6674</v>
      </c>
      <c r="K3898"/>
      <c r="L3898" t="s">
        <v>6762</v>
      </c>
      <c r="M3898" t="s">
        <v>26</v>
      </c>
      <c r="N3898">
        <v>2</v>
      </c>
      <c r="P3898" t="s">
        <v>27</v>
      </c>
      <c r="Q3898" t="s">
        <v>6763</v>
      </c>
      <c r="S3898" t="s">
        <v>29</v>
      </c>
    </row>
    <row r="3899" spans="1:19" hidden="1" x14ac:dyDescent="0.2">
      <c r="A3899">
        <v>2262</v>
      </c>
      <c r="B3899" t="s">
        <v>6764</v>
      </c>
      <c r="C3899" t="s">
        <v>20</v>
      </c>
      <c r="D3899">
        <v>7.77</v>
      </c>
      <c r="E3899">
        <v>20</v>
      </c>
      <c r="F3899" t="s">
        <v>6765</v>
      </c>
      <c r="G3899" t="s">
        <v>31</v>
      </c>
      <c r="H3899" t="s">
        <v>23</v>
      </c>
      <c r="I3899" t="s">
        <v>6766</v>
      </c>
      <c r="K3899"/>
      <c r="L3899" t="s">
        <v>6767</v>
      </c>
      <c r="M3899" t="s">
        <v>26</v>
      </c>
      <c r="N3899">
        <v>2</v>
      </c>
      <c r="P3899" t="s">
        <v>27</v>
      </c>
      <c r="Q3899" t="s">
        <v>6768</v>
      </c>
      <c r="S3899" t="s">
        <v>29</v>
      </c>
    </row>
    <row r="3900" spans="1:19" hidden="1" x14ac:dyDescent="0.2">
      <c r="A3900">
        <v>2263</v>
      </c>
      <c r="B3900" t="s">
        <v>6769</v>
      </c>
      <c r="C3900" t="s">
        <v>20</v>
      </c>
      <c r="D3900">
        <v>7.26</v>
      </c>
      <c r="E3900">
        <v>20</v>
      </c>
      <c r="F3900" t="s">
        <v>5218</v>
      </c>
      <c r="G3900" t="s">
        <v>31</v>
      </c>
      <c r="H3900" t="s">
        <v>46</v>
      </c>
      <c r="I3900" t="s">
        <v>6770</v>
      </c>
      <c r="K3900"/>
      <c r="L3900" t="s">
        <v>6771</v>
      </c>
      <c r="M3900" t="s">
        <v>26</v>
      </c>
      <c r="N3900">
        <v>2</v>
      </c>
      <c r="P3900" t="s">
        <v>27</v>
      </c>
      <c r="Q3900" t="s">
        <v>6772</v>
      </c>
      <c r="S3900" t="s">
        <v>29</v>
      </c>
    </row>
    <row r="3901" spans="1:19" hidden="1" x14ac:dyDescent="0.2">
      <c r="A3901">
        <v>2263</v>
      </c>
      <c r="B3901" t="s">
        <v>6769</v>
      </c>
      <c r="C3901" t="s">
        <v>73</v>
      </c>
      <c r="D3901" t="s">
        <v>6773</v>
      </c>
      <c r="E3901">
        <v>20</v>
      </c>
      <c r="F3901" t="s">
        <v>5218</v>
      </c>
      <c r="G3901" t="s">
        <v>4302</v>
      </c>
      <c r="H3901" t="s">
        <v>2675</v>
      </c>
      <c r="I3901" t="s">
        <v>6770</v>
      </c>
      <c r="K3901"/>
      <c r="L3901" t="s">
        <v>6771</v>
      </c>
      <c r="M3901" t="s">
        <v>26</v>
      </c>
      <c r="N3901">
        <v>2</v>
      </c>
      <c r="P3901" t="s">
        <v>27</v>
      </c>
      <c r="Q3901" t="s">
        <v>6772</v>
      </c>
      <c r="S3901" t="s">
        <v>29</v>
      </c>
    </row>
    <row r="3902" spans="1:19" hidden="1" x14ac:dyDescent="0.2">
      <c r="A3902">
        <v>2264</v>
      </c>
      <c r="B3902" t="s">
        <v>6774</v>
      </c>
      <c r="C3902" t="s">
        <v>20</v>
      </c>
      <c r="D3902">
        <v>7.62</v>
      </c>
      <c r="E3902">
        <v>20</v>
      </c>
      <c r="F3902" t="s">
        <v>1094</v>
      </c>
      <c r="G3902" t="s">
        <v>55</v>
      </c>
      <c r="H3902" t="s">
        <v>23</v>
      </c>
      <c r="I3902" t="s">
        <v>6766</v>
      </c>
      <c r="K3902"/>
      <c r="L3902" t="s">
        <v>6775</v>
      </c>
      <c r="M3902" t="s">
        <v>26</v>
      </c>
      <c r="N3902">
        <v>2</v>
      </c>
      <c r="P3902" t="s">
        <v>27</v>
      </c>
      <c r="Q3902" t="s">
        <v>6776</v>
      </c>
      <c r="S3902" t="s">
        <v>29</v>
      </c>
    </row>
    <row r="3903" spans="1:19" hidden="1" x14ac:dyDescent="0.2">
      <c r="A3903">
        <v>2265</v>
      </c>
      <c r="B3903" t="s">
        <v>6777</v>
      </c>
      <c r="C3903" t="s">
        <v>20</v>
      </c>
      <c r="D3903">
        <v>-2.36</v>
      </c>
      <c r="E3903">
        <v>20</v>
      </c>
      <c r="F3903" t="s">
        <v>3110</v>
      </c>
      <c r="G3903" t="s">
        <v>75</v>
      </c>
      <c r="H3903" t="s">
        <v>23</v>
      </c>
      <c r="I3903" t="s">
        <v>6770</v>
      </c>
      <c r="K3903"/>
      <c r="L3903" t="s">
        <v>6778</v>
      </c>
      <c r="M3903" t="s">
        <v>26</v>
      </c>
      <c r="N3903">
        <v>2</v>
      </c>
      <c r="P3903" t="s">
        <v>27</v>
      </c>
      <c r="Q3903" t="s">
        <v>6779</v>
      </c>
      <c r="S3903" t="s">
        <v>29</v>
      </c>
    </row>
    <row r="3904" spans="1:19" hidden="1" x14ac:dyDescent="0.2">
      <c r="A3904">
        <v>2265</v>
      </c>
      <c r="B3904" t="s">
        <v>6777</v>
      </c>
      <c r="C3904" t="s">
        <v>73</v>
      </c>
      <c r="D3904" t="s">
        <v>6780</v>
      </c>
      <c r="E3904">
        <v>20</v>
      </c>
      <c r="F3904" t="s">
        <v>3110</v>
      </c>
      <c r="G3904" t="s">
        <v>4302</v>
      </c>
      <c r="H3904" t="s">
        <v>2675</v>
      </c>
      <c r="I3904" t="s">
        <v>6770</v>
      </c>
      <c r="K3904"/>
      <c r="L3904" t="s">
        <v>6778</v>
      </c>
      <c r="M3904" t="s">
        <v>26</v>
      </c>
      <c r="N3904">
        <v>2</v>
      </c>
      <c r="P3904" t="s">
        <v>27</v>
      </c>
      <c r="Q3904" t="s">
        <v>6779</v>
      </c>
      <c r="S3904" t="s">
        <v>29</v>
      </c>
    </row>
    <row r="3905" spans="1:19" hidden="1" x14ac:dyDescent="0.2">
      <c r="A3905">
        <v>2266</v>
      </c>
      <c r="B3905" t="s">
        <v>6781</v>
      </c>
      <c r="C3905" t="s">
        <v>20</v>
      </c>
      <c r="D3905">
        <v>7.66</v>
      </c>
      <c r="E3905">
        <v>20</v>
      </c>
      <c r="F3905" t="s">
        <v>364</v>
      </c>
      <c r="G3905" t="s">
        <v>55</v>
      </c>
      <c r="H3905" t="s">
        <v>46</v>
      </c>
      <c r="I3905" t="s">
        <v>5778</v>
      </c>
      <c r="K3905"/>
      <c r="L3905" t="s">
        <v>6782</v>
      </c>
      <c r="M3905" t="s">
        <v>26</v>
      </c>
      <c r="N3905">
        <v>2</v>
      </c>
      <c r="P3905" t="s">
        <v>27</v>
      </c>
      <c r="Q3905" t="s">
        <v>6783</v>
      </c>
      <c r="S3905" t="s">
        <v>29</v>
      </c>
    </row>
    <row r="3906" spans="1:19" hidden="1" x14ac:dyDescent="0.2">
      <c r="A3906">
        <v>2267</v>
      </c>
      <c r="B3906" t="s">
        <v>6784</v>
      </c>
      <c r="C3906" t="s">
        <v>20</v>
      </c>
      <c r="D3906">
        <v>9.41</v>
      </c>
      <c r="E3906">
        <v>20</v>
      </c>
      <c r="F3906" t="s">
        <v>410</v>
      </c>
      <c r="G3906" t="s">
        <v>55</v>
      </c>
      <c r="H3906" t="s">
        <v>46</v>
      </c>
      <c r="I3906" t="s">
        <v>6674</v>
      </c>
      <c r="K3906"/>
      <c r="L3906" t="s">
        <v>6785</v>
      </c>
      <c r="M3906" t="s">
        <v>26</v>
      </c>
      <c r="N3906">
        <v>2</v>
      </c>
      <c r="P3906" t="s">
        <v>27</v>
      </c>
      <c r="Q3906" t="s">
        <v>6786</v>
      </c>
      <c r="S3906" t="s">
        <v>29</v>
      </c>
    </row>
    <row r="3907" spans="1:19" hidden="1" x14ac:dyDescent="0.2">
      <c r="A3907">
        <v>2268</v>
      </c>
      <c r="B3907" t="s">
        <v>6787</v>
      </c>
      <c r="C3907" t="s">
        <v>20</v>
      </c>
      <c r="D3907">
        <v>10.14</v>
      </c>
      <c r="E3907">
        <v>20</v>
      </c>
      <c r="F3907" t="s">
        <v>410</v>
      </c>
      <c r="G3907" t="s">
        <v>55</v>
      </c>
      <c r="H3907" t="s">
        <v>46</v>
      </c>
      <c r="I3907" t="s">
        <v>6674</v>
      </c>
      <c r="K3907"/>
      <c r="L3907" t="s">
        <v>6788</v>
      </c>
      <c r="M3907" t="s">
        <v>26</v>
      </c>
      <c r="N3907">
        <v>2</v>
      </c>
      <c r="P3907" t="s">
        <v>27</v>
      </c>
      <c r="Q3907" t="s">
        <v>6789</v>
      </c>
      <c r="S3907" t="s">
        <v>29</v>
      </c>
    </row>
    <row r="3908" spans="1:19" hidden="1" x14ac:dyDescent="0.2">
      <c r="A3908">
        <v>2269</v>
      </c>
      <c r="B3908" t="s">
        <v>6790</v>
      </c>
      <c r="C3908" t="s">
        <v>20</v>
      </c>
      <c r="D3908">
        <v>9.2200000000000006</v>
      </c>
      <c r="E3908">
        <v>20</v>
      </c>
      <c r="F3908" t="s">
        <v>1546</v>
      </c>
      <c r="G3908" t="s">
        <v>55</v>
      </c>
      <c r="H3908" t="s">
        <v>46</v>
      </c>
      <c r="I3908" t="s">
        <v>6674</v>
      </c>
      <c r="K3908"/>
      <c r="L3908" t="s">
        <v>6791</v>
      </c>
      <c r="M3908" t="s">
        <v>26</v>
      </c>
      <c r="N3908">
        <v>2</v>
      </c>
      <c r="P3908" t="s">
        <v>27</v>
      </c>
      <c r="Q3908" t="s">
        <v>6792</v>
      </c>
      <c r="S3908" t="s">
        <v>29</v>
      </c>
    </row>
    <row r="3909" spans="1:19" hidden="1" x14ac:dyDescent="0.2">
      <c r="A3909">
        <v>2270</v>
      </c>
      <c r="B3909" t="s">
        <v>6793</v>
      </c>
      <c r="C3909" t="s">
        <v>20</v>
      </c>
      <c r="D3909">
        <v>9.15</v>
      </c>
      <c r="E3909">
        <v>20</v>
      </c>
      <c r="G3909" t="s">
        <v>31</v>
      </c>
      <c r="H3909" t="s">
        <v>46</v>
      </c>
      <c r="I3909" t="s">
        <v>6766</v>
      </c>
      <c r="K3909"/>
      <c r="L3909" t="s">
        <v>6794</v>
      </c>
      <c r="M3909" t="s">
        <v>26</v>
      </c>
      <c r="N3909">
        <v>2</v>
      </c>
      <c r="P3909" t="s">
        <v>27</v>
      </c>
      <c r="Q3909" t="s">
        <v>6795</v>
      </c>
      <c r="S3909" t="s">
        <v>29</v>
      </c>
    </row>
    <row r="3910" spans="1:19" hidden="1" x14ac:dyDescent="0.2">
      <c r="A3910">
        <v>2271</v>
      </c>
      <c r="B3910" t="s">
        <v>6796</v>
      </c>
      <c r="C3910" t="s">
        <v>20</v>
      </c>
      <c r="D3910">
        <v>3.15</v>
      </c>
      <c r="E3910">
        <v>20</v>
      </c>
      <c r="F3910" t="s">
        <v>6797</v>
      </c>
      <c r="G3910" t="s">
        <v>31</v>
      </c>
      <c r="H3910" t="s">
        <v>46</v>
      </c>
      <c r="I3910" t="s">
        <v>4592</v>
      </c>
      <c r="K3910"/>
      <c r="L3910" t="s">
        <v>6798</v>
      </c>
      <c r="M3910" t="s">
        <v>26</v>
      </c>
      <c r="N3910">
        <v>2</v>
      </c>
      <c r="P3910" t="s">
        <v>27</v>
      </c>
      <c r="Q3910" t="s">
        <v>6799</v>
      </c>
      <c r="S3910" t="s">
        <v>29</v>
      </c>
    </row>
    <row r="3911" spans="1:19" hidden="1" x14ac:dyDescent="0.2">
      <c r="A3911">
        <v>2272</v>
      </c>
      <c r="B3911" t="s">
        <v>6800</v>
      </c>
      <c r="C3911" t="s">
        <v>20</v>
      </c>
      <c r="D3911">
        <v>2.15</v>
      </c>
      <c r="E3911">
        <v>20</v>
      </c>
      <c r="F3911" t="s">
        <v>2322</v>
      </c>
      <c r="G3911" t="s">
        <v>75</v>
      </c>
      <c r="H3911" t="s">
        <v>46</v>
      </c>
      <c r="I3911" t="s">
        <v>6770</v>
      </c>
      <c r="K3911"/>
      <c r="L3911" t="s">
        <v>6801</v>
      </c>
      <c r="M3911" t="s">
        <v>26</v>
      </c>
      <c r="N3911">
        <v>2</v>
      </c>
      <c r="P3911" t="s">
        <v>27</v>
      </c>
      <c r="Q3911" t="s">
        <v>6802</v>
      </c>
      <c r="S3911" t="s">
        <v>29</v>
      </c>
    </row>
    <row r="3912" spans="1:19" hidden="1" x14ac:dyDescent="0.2">
      <c r="A3912">
        <v>2273</v>
      </c>
      <c r="B3912" t="s">
        <v>6803</v>
      </c>
      <c r="C3912" t="s">
        <v>20</v>
      </c>
      <c r="D3912">
        <v>2.1800000000000002</v>
      </c>
      <c r="E3912">
        <v>20</v>
      </c>
      <c r="F3912" t="s">
        <v>6804</v>
      </c>
      <c r="G3912" t="s">
        <v>75</v>
      </c>
      <c r="H3912" t="s">
        <v>46</v>
      </c>
      <c r="I3912" t="s">
        <v>4592</v>
      </c>
      <c r="K3912"/>
      <c r="L3912" t="s">
        <v>6805</v>
      </c>
      <c r="M3912" t="s">
        <v>26</v>
      </c>
      <c r="N3912">
        <v>2</v>
      </c>
      <c r="P3912" t="s">
        <v>27</v>
      </c>
      <c r="Q3912" t="s">
        <v>6806</v>
      </c>
      <c r="S3912" t="s">
        <v>29</v>
      </c>
    </row>
    <row r="3913" spans="1:19" hidden="1" x14ac:dyDescent="0.2">
      <c r="A3913">
        <v>2277</v>
      </c>
      <c r="B3913" t="s">
        <v>6807</v>
      </c>
      <c r="C3913" t="s">
        <v>20</v>
      </c>
      <c r="D3913">
        <v>3.58</v>
      </c>
      <c r="E3913">
        <v>20</v>
      </c>
      <c r="F3913" t="s">
        <v>6808</v>
      </c>
      <c r="G3913" t="s">
        <v>55</v>
      </c>
      <c r="H3913" t="s">
        <v>46</v>
      </c>
      <c r="I3913" t="s">
        <v>6674</v>
      </c>
      <c r="K3913"/>
      <c r="L3913" t="s">
        <v>6809</v>
      </c>
      <c r="M3913" t="s">
        <v>120</v>
      </c>
      <c r="N3913">
        <v>5</v>
      </c>
      <c r="P3913" t="s">
        <v>27</v>
      </c>
      <c r="Q3913" t="s">
        <v>6810</v>
      </c>
      <c r="S3913" t="s">
        <v>29</v>
      </c>
    </row>
    <row r="3914" spans="1:19" hidden="1" x14ac:dyDescent="0.2">
      <c r="A3914">
        <v>2278</v>
      </c>
      <c r="B3914" t="s">
        <v>6811</v>
      </c>
      <c r="C3914" t="s">
        <v>20</v>
      </c>
      <c r="D3914">
        <v>1.3</v>
      </c>
      <c r="E3914">
        <v>20</v>
      </c>
      <c r="F3914" t="s">
        <v>4681</v>
      </c>
      <c r="G3914" t="s">
        <v>75</v>
      </c>
      <c r="H3914" t="s">
        <v>46</v>
      </c>
      <c r="I3914" t="s">
        <v>3404</v>
      </c>
      <c r="K3914"/>
      <c r="L3914" t="s">
        <v>6812</v>
      </c>
      <c r="M3914" t="s">
        <v>26</v>
      </c>
      <c r="N3914">
        <v>2</v>
      </c>
      <c r="P3914" t="s">
        <v>27</v>
      </c>
      <c r="Q3914" t="s">
        <v>6813</v>
      </c>
      <c r="S3914" t="s">
        <v>29</v>
      </c>
    </row>
    <row r="3915" spans="1:19" hidden="1" x14ac:dyDescent="0.2">
      <c r="A3915">
        <v>2278</v>
      </c>
      <c r="B3915" t="s">
        <v>6811</v>
      </c>
      <c r="C3915" t="s">
        <v>73</v>
      </c>
      <c r="D3915">
        <v>10.73</v>
      </c>
      <c r="E3915">
        <v>20</v>
      </c>
      <c r="F3915" t="s">
        <v>6814</v>
      </c>
      <c r="G3915" t="s">
        <v>31</v>
      </c>
      <c r="H3915" t="s">
        <v>46</v>
      </c>
      <c r="I3915" t="s">
        <v>3404</v>
      </c>
      <c r="K3915"/>
      <c r="L3915" t="s">
        <v>6812</v>
      </c>
      <c r="M3915" t="s">
        <v>26</v>
      </c>
      <c r="N3915">
        <v>2</v>
      </c>
      <c r="P3915" t="s">
        <v>27</v>
      </c>
      <c r="Q3915" t="s">
        <v>6813</v>
      </c>
      <c r="S3915" t="s">
        <v>29</v>
      </c>
    </row>
    <row r="3916" spans="1:19" hidden="1" x14ac:dyDescent="0.2">
      <c r="A3916">
        <v>2280</v>
      </c>
      <c r="B3916" t="s">
        <v>6815</v>
      </c>
      <c r="C3916" t="s">
        <v>20</v>
      </c>
      <c r="D3916">
        <v>3.62</v>
      </c>
      <c r="E3916">
        <v>20</v>
      </c>
      <c r="F3916" t="s">
        <v>4558</v>
      </c>
      <c r="G3916" t="s">
        <v>55</v>
      </c>
      <c r="H3916" t="s">
        <v>46</v>
      </c>
      <c r="I3916" t="s">
        <v>6739</v>
      </c>
      <c r="K3916"/>
      <c r="L3916" t="s">
        <v>6816</v>
      </c>
      <c r="M3916" t="s">
        <v>26</v>
      </c>
      <c r="N3916">
        <v>2</v>
      </c>
      <c r="P3916" t="s">
        <v>27</v>
      </c>
      <c r="Q3916" t="s">
        <v>6817</v>
      </c>
      <c r="S3916" t="s">
        <v>29</v>
      </c>
    </row>
    <row r="3917" spans="1:19" hidden="1" x14ac:dyDescent="0.2">
      <c r="A3917">
        <v>2280</v>
      </c>
      <c r="B3917" t="s">
        <v>6815</v>
      </c>
      <c r="C3917" t="s">
        <v>73</v>
      </c>
      <c r="D3917">
        <v>7.41</v>
      </c>
      <c r="E3917">
        <v>20</v>
      </c>
      <c r="F3917" t="s">
        <v>4558</v>
      </c>
      <c r="G3917" t="s">
        <v>55</v>
      </c>
      <c r="H3917" t="s">
        <v>46</v>
      </c>
      <c r="I3917" t="s">
        <v>6739</v>
      </c>
      <c r="K3917"/>
      <c r="L3917" t="s">
        <v>6816</v>
      </c>
      <c r="M3917" t="s">
        <v>26</v>
      </c>
      <c r="N3917">
        <v>2</v>
      </c>
      <c r="P3917" t="s">
        <v>27</v>
      </c>
      <c r="Q3917" t="s">
        <v>6817</v>
      </c>
      <c r="S3917" t="s">
        <v>29</v>
      </c>
    </row>
    <row r="3918" spans="1:19" hidden="1" x14ac:dyDescent="0.2">
      <c r="A3918">
        <v>2281</v>
      </c>
      <c r="B3918" t="s">
        <v>6818</v>
      </c>
      <c r="C3918" t="s">
        <v>20</v>
      </c>
      <c r="D3918">
        <v>3.1</v>
      </c>
      <c r="E3918">
        <v>20</v>
      </c>
      <c r="F3918" t="s">
        <v>410</v>
      </c>
      <c r="G3918" t="s">
        <v>55</v>
      </c>
      <c r="H3918" t="s">
        <v>46</v>
      </c>
      <c r="I3918" t="s">
        <v>3404</v>
      </c>
      <c r="K3918"/>
      <c r="L3918" t="s">
        <v>6819</v>
      </c>
      <c r="M3918" t="s">
        <v>26</v>
      </c>
      <c r="N3918">
        <v>2</v>
      </c>
      <c r="P3918" t="s">
        <v>27</v>
      </c>
      <c r="Q3918" t="s">
        <v>6820</v>
      </c>
      <c r="S3918" t="s">
        <v>29</v>
      </c>
    </row>
    <row r="3919" spans="1:19" hidden="1" x14ac:dyDescent="0.2">
      <c r="A3919">
        <v>2281</v>
      </c>
      <c r="B3919" t="s">
        <v>6818</v>
      </c>
      <c r="C3919" t="s">
        <v>73</v>
      </c>
      <c r="D3919">
        <v>8.2100000000000009</v>
      </c>
      <c r="E3919">
        <v>20</v>
      </c>
      <c r="F3919" t="s">
        <v>410</v>
      </c>
      <c r="G3919" t="s">
        <v>55</v>
      </c>
      <c r="H3919" t="s">
        <v>46</v>
      </c>
      <c r="I3919" t="s">
        <v>3404</v>
      </c>
      <c r="K3919"/>
      <c r="L3919" t="s">
        <v>6819</v>
      </c>
      <c r="M3919" t="s">
        <v>26</v>
      </c>
      <c r="N3919">
        <v>2</v>
      </c>
      <c r="P3919" t="s">
        <v>27</v>
      </c>
      <c r="Q3919" t="s">
        <v>6820</v>
      </c>
      <c r="S3919" t="s">
        <v>29</v>
      </c>
    </row>
    <row r="3920" spans="1:19" hidden="1" x14ac:dyDescent="0.2">
      <c r="A3920">
        <v>2282</v>
      </c>
      <c r="B3920" t="s">
        <v>6821</v>
      </c>
      <c r="C3920" t="s">
        <v>20</v>
      </c>
      <c r="D3920">
        <v>3.2</v>
      </c>
      <c r="E3920">
        <v>20</v>
      </c>
      <c r="F3920" t="s">
        <v>4558</v>
      </c>
      <c r="G3920" t="s">
        <v>55</v>
      </c>
      <c r="H3920" t="s">
        <v>46</v>
      </c>
      <c r="I3920" t="s">
        <v>6739</v>
      </c>
      <c r="K3920"/>
      <c r="L3920" t="s">
        <v>6822</v>
      </c>
      <c r="M3920" t="s">
        <v>26</v>
      </c>
      <c r="N3920">
        <v>2</v>
      </c>
      <c r="P3920" t="s">
        <v>27</v>
      </c>
      <c r="Q3920" t="s">
        <v>6823</v>
      </c>
      <c r="S3920" t="s">
        <v>29</v>
      </c>
    </row>
    <row r="3921" spans="1:19" hidden="1" x14ac:dyDescent="0.2">
      <c r="A3921">
        <v>2282</v>
      </c>
      <c r="B3921" t="s">
        <v>6821</v>
      </c>
      <c r="C3921" t="s">
        <v>73</v>
      </c>
      <c r="D3921">
        <v>7.39</v>
      </c>
      <c r="E3921">
        <v>20</v>
      </c>
      <c r="F3921" t="s">
        <v>4558</v>
      </c>
      <c r="G3921" t="s">
        <v>55</v>
      </c>
      <c r="H3921" t="s">
        <v>46</v>
      </c>
      <c r="I3921" t="s">
        <v>6739</v>
      </c>
      <c r="K3921"/>
      <c r="L3921" t="s">
        <v>6822</v>
      </c>
      <c r="M3921" t="s">
        <v>26</v>
      </c>
      <c r="N3921">
        <v>2</v>
      </c>
      <c r="P3921" t="s">
        <v>27</v>
      </c>
      <c r="Q3921" t="s">
        <v>6823</v>
      </c>
      <c r="S3921" t="s">
        <v>29</v>
      </c>
    </row>
    <row r="3922" spans="1:19" hidden="1" x14ac:dyDescent="0.2">
      <c r="A3922">
        <v>2283</v>
      </c>
      <c r="B3922" t="s">
        <v>6824</v>
      </c>
      <c r="C3922" t="s">
        <v>20</v>
      </c>
      <c r="D3922">
        <v>3.37</v>
      </c>
      <c r="E3922">
        <v>20</v>
      </c>
      <c r="F3922" t="s">
        <v>6825</v>
      </c>
      <c r="G3922" t="s">
        <v>55</v>
      </c>
      <c r="H3922" t="s">
        <v>46</v>
      </c>
      <c r="I3922" t="s">
        <v>3577</v>
      </c>
      <c r="K3922"/>
      <c r="L3922" t="s">
        <v>6826</v>
      </c>
      <c r="M3922" t="s">
        <v>26</v>
      </c>
      <c r="N3922">
        <v>2</v>
      </c>
      <c r="P3922" t="s">
        <v>27</v>
      </c>
      <c r="Q3922" t="s">
        <v>6827</v>
      </c>
      <c r="S3922" t="s">
        <v>29</v>
      </c>
    </row>
    <row r="3923" spans="1:19" hidden="1" x14ac:dyDescent="0.2">
      <c r="A3923">
        <v>2283</v>
      </c>
      <c r="B3923" t="s">
        <v>6824</v>
      </c>
      <c r="C3923" t="s">
        <v>73</v>
      </c>
      <c r="D3923">
        <v>8.67</v>
      </c>
      <c r="E3923">
        <v>20</v>
      </c>
      <c r="F3923" t="s">
        <v>6825</v>
      </c>
      <c r="G3923" t="s">
        <v>55</v>
      </c>
      <c r="H3923" t="s">
        <v>46</v>
      </c>
      <c r="I3923" t="s">
        <v>3577</v>
      </c>
      <c r="K3923"/>
      <c r="L3923" t="s">
        <v>6826</v>
      </c>
      <c r="M3923" t="s">
        <v>26</v>
      </c>
      <c r="N3923">
        <v>2</v>
      </c>
      <c r="P3923" t="s">
        <v>27</v>
      </c>
      <c r="Q3923" t="s">
        <v>6827</v>
      </c>
      <c r="S3923" t="s">
        <v>29</v>
      </c>
    </row>
    <row r="3924" spans="1:19" hidden="1" x14ac:dyDescent="0.2">
      <c r="A3924">
        <v>2283</v>
      </c>
      <c r="B3924" t="s">
        <v>6824</v>
      </c>
      <c r="C3924" t="s">
        <v>20</v>
      </c>
      <c r="D3924">
        <v>3.36</v>
      </c>
      <c r="E3924" t="s">
        <v>6131</v>
      </c>
      <c r="F3924" t="s">
        <v>6828</v>
      </c>
      <c r="G3924" t="s">
        <v>31</v>
      </c>
      <c r="H3924" t="s">
        <v>23</v>
      </c>
      <c r="I3924" t="s">
        <v>6133</v>
      </c>
      <c r="K3924"/>
      <c r="L3924" t="s">
        <v>6826</v>
      </c>
      <c r="M3924" t="s">
        <v>26</v>
      </c>
      <c r="N3924">
        <v>2</v>
      </c>
      <c r="P3924" t="s">
        <v>27</v>
      </c>
      <c r="Q3924" t="s">
        <v>6827</v>
      </c>
      <c r="S3924" t="s">
        <v>29</v>
      </c>
    </row>
    <row r="3925" spans="1:19" hidden="1" x14ac:dyDescent="0.2">
      <c r="A3925">
        <v>2283</v>
      </c>
      <c r="B3925" t="s">
        <v>6824</v>
      </c>
      <c r="C3925" t="s">
        <v>73</v>
      </c>
      <c r="D3925">
        <v>8.5399999999999991</v>
      </c>
      <c r="E3925" t="s">
        <v>6131</v>
      </c>
      <c r="F3925" t="s">
        <v>6828</v>
      </c>
      <c r="G3925" t="s">
        <v>31</v>
      </c>
      <c r="H3925" t="s">
        <v>23</v>
      </c>
      <c r="I3925" t="s">
        <v>6133</v>
      </c>
      <c r="K3925"/>
      <c r="L3925" t="s">
        <v>6826</v>
      </c>
      <c r="M3925" t="s">
        <v>26</v>
      </c>
      <c r="N3925">
        <v>2</v>
      </c>
      <c r="P3925" t="s">
        <v>27</v>
      </c>
      <c r="Q3925" t="s">
        <v>6827</v>
      </c>
      <c r="S3925" t="s">
        <v>29</v>
      </c>
    </row>
    <row r="3926" spans="1:19" hidden="1" x14ac:dyDescent="0.2">
      <c r="A3926">
        <v>2284</v>
      </c>
      <c r="B3926" t="s">
        <v>6829</v>
      </c>
      <c r="C3926" t="s">
        <v>20</v>
      </c>
      <c r="D3926">
        <v>3.79</v>
      </c>
      <c r="E3926" t="s">
        <v>6131</v>
      </c>
      <c r="F3926" t="s">
        <v>6828</v>
      </c>
      <c r="G3926" t="s">
        <v>31</v>
      </c>
      <c r="H3926" t="s">
        <v>23</v>
      </c>
      <c r="I3926" t="s">
        <v>6133</v>
      </c>
      <c r="K3926"/>
      <c r="L3926" t="s">
        <v>6830</v>
      </c>
      <c r="M3926" t="s">
        <v>26</v>
      </c>
      <c r="N3926">
        <v>2</v>
      </c>
      <c r="P3926" t="s">
        <v>27</v>
      </c>
      <c r="Q3926" t="s">
        <v>6831</v>
      </c>
      <c r="S3926" t="s">
        <v>29</v>
      </c>
    </row>
    <row r="3927" spans="1:19" hidden="1" x14ac:dyDescent="0.2">
      <c r="A3927">
        <v>2284</v>
      </c>
      <c r="B3927" t="s">
        <v>6829</v>
      </c>
      <c r="C3927" t="s">
        <v>73</v>
      </c>
      <c r="D3927">
        <v>9.41</v>
      </c>
      <c r="E3927" t="s">
        <v>6131</v>
      </c>
      <c r="F3927" t="s">
        <v>6828</v>
      </c>
      <c r="G3927" t="s">
        <v>31</v>
      </c>
      <c r="H3927" t="s">
        <v>23</v>
      </c>
      <c r="I3927" t="s">
        <v>6133</v>
      </c>
      <c r="K3927"/>
      <c r="L3927" t="s">
        <v>6830</v>
      </c>
      <c r="M3927" t="s">
        <v>26</v>
      </c>
      <c r="N3927">
        <v>2</v>
      </c>
      <c r="P3927" t="s">
        <v>27</v>
      </c>
      <c r="Q3927" t="s">
        <v>6831</v>
      </c>
      <c r="S3927" t="s">
        <v>29</v>
      </c>
    </row>
    <row r="3928" spans="1:19" hidden="1" x14ac:dyDescent="0.2">
      <c r="A3928">
        <v>2285</v>
      </c>
      <c r="B3928" t="s">
        <v>6832</v>
      </c>
      <c r="C3928" t="s">
        <v>20</v>
      </c>
      <c r="D3928">
        <v>2.88</v>
      </c>
      <c r="E3928">
        <v>20</v>
      </c>
      <c r="F3928" t="s">
        <v>6833</v>
      </c>
      <c r="G3928" t="s">
        <v>55</v>
      </c>
      <c r="H3928" t="s">
        <v>46</v>
      </c>
      <c r="I3928" t="s">
        <v>3577</v>
      </c>
      <c r="K3928"/>
      <c r="L3928" t="s">
        <v>6834</v>
      </c>
      <c r="M3928" t="s">
        <v>26</v>
      </c>
      <c r="N3928">
        <v>2</v>
      </c>
      <c r="P3928" t="s">
        <v>27</v>
      </c>
      <c r="Q3928" t="s">
        <v>6835</v>
      </c>
      <c r="S3928" t="s">
        <v>29</v>
      </c>
    </row>
    <row r="3929" spans="1:19" hidden="1" x14ac:dyDescent="0.2">
      <c r="A3929">
        <v>2285</v>
      </c>
      <c r="B3929" t="s">
        <v>6832</v>
      </c>
      <c r="C3929" t="s">
        <v>73</v>
      </c>
      <c r="D3929">
        <v>8.77</v>
      </c>
      <c r="E3929">
        <v>20</v>
      </c>
      <c r="F3929" t="s">
        <v>6833</v>
      </c>
      <c r="G3929" t="s">
        <v>55</v>
      </c>
      <c r="H3929" t="s">
        <v>46</v>
      </c>
      <c r="I3929" t="s">
        <v>3577</v>
      </c>
      <c r="K3929"/>
      <c r="L3929" t="s">
        <v>6834</v>
      </c>
      <c r="M3929" t="s">
        <v>26</v>
      </c>
      <c r="N3929">
        <v>2</v>
      </c>
      <c r="P3929" t="s">
        <v>27</v>
      </c>
      <c r="Q3929" t="s">
        <v>6835</v>
      </c>
      <c r="S3929" t="s">
        <v>29</v>
      </c>
    </row>
    <row r="3930" spans="1:19" hidden="1" x14ac:dyDescent="0.2">
      <c r="A3930">
        <v>2286</v>
      </c>
      <c r="B3930" t="s">
        <v>6836</v>
      </c>
      <c r="C3930" t="s">
        <v>20</v>
      </c>
      <c r="D3930">
        <v>0.26</v>
      </c>
      <c r="E3930">
        <v>20</v>
      </c>
      <c r="F3930" t="s">
        <v>6837</v>
      </c>
      <c r="G3930" t="s">
        <v>75</v>
      </c>
      <c r="H3930" t="s">
        <v>46</v>
      </c>
      <c r="I3930" t="s">
        <v>4592</v>
      </c>
      <c r="K3930"/>
      <c r="L3930" t="s">
        <v>6838</v>
      </c>
      <c r="M3930" t="s">
        <v>26</v>
      </c>
      <c r="N3930">
        <v>2</v>
      </c>
      <c r="P3930" t="s">
        <v>27</v>
      </c>
      <c r="Q3930" t="s">
        <v>6839</v>
      </c>
      <c r="S3930" t="s">
        <v>29</v>
      </c>
    </row>
    <row r="3931" spans="1:19" hidden="1" x14ac:dyDescent="0.2">
      <c r="A3931">
        <v>2286</v>
      </c>
      <c r="B3931" t="s">
        <v>6836</v>
      </c>
      <c r="C3931" t="s">
        <v>73</v>
      </c>
      <c r="D3931">
        <v>8.18</v>
      </c>
      <c r="E3931">
        <v>20</v>
      </c>
      <c r="F3931" t="s">
        <v>2048</v>
      </c>
      <c r="G3931" t="s">
        <v>31</v>
      </c>
      <c r="H3931" t="s">
        <v>46</v>
      </c>
      <c r="I3931" t="s">
        <v>4592</v>
      </c>
      <c r="K3931"/>
      <c r="L3931" t="s">
        <v>6838</v>
      </c>
      <c r="M3931" t="s">
        <v>26</v>
      </c>
      <c r="N3931">
        <v>2</v>
      </c>
      <c r="P3931" t="s">
        <v>27</v>
      </c>
      <c r="Q3931" t="s">
        <v>6839</v>
      </c>
      <c r="S3931" t="s">
        <v>29</v>
      </c>
    </row>
    <row r="3932" spans="1:19" hidden="1" x14ac:dyDescent="0.2">
      <c r="A3932">
        <v>2287</v>
      </c>
      <c r="B3932" t="s">
        <v>6840</v>
      </c>
      <c r="C3932" t="s">
        <v>20</v>
      </c>
      <c r="D3932">
        <v>1.51</v>
      </c>
      <c r="E3932">
        <v>20</v>
      </c>
      <c r="F3932" t="s">
        <v>4723</v>
      </c>
      <c r="G3932" t="s">
        <v>75</v>
      </c>
      <c r="H3932" t="s">
        <v>46</v>
      </c>
      <c r="I3932" t="s">
        <v>4592</v>
      </c>
      <c r="K3932"/>
      <c r="L3932" t="s">
        <v>6841</v>
      </c>
      <c r="M3932" t="s">
        <v>26</v>
      </c>
      <c r="N3932">
        <v>2</v>
      </c>
      <c r="P3932" t="s">
        <v>27</v>
      </c>
      <c r="Q3932" t="s">
        <v>6842</v>
      </c>
      <c r="S3932" t="s">
        <v>29</v>
      </c>
    </row>
    <row r="3933" spans="1:19" hidden="1" x14ac:dyDescent="0.2">
      <c r="A3933">
        <v>2287</v>
      </c>
      <c r="B3933" t="s">
        <v>6840</v>
      </c>
      <c r="C3933" t="s">
        <v>73</v>
      </c>
      <c r="D3933">
        <v>8.4700000000000006</v>
      </c>
      <c r="E3933" t="s">
        <v>383</v>
      </c>
      <c r="F3933" t="s">
        <v>1413</v>
      </c>
      <c r="G3933" t="s">
        <v>31</v>
      </c>
      <c r="H3933" t="s">
        <v>46</v>
      </c>
      <c r="I3933" t="s">
        <v>4592</v>
      </c>
      <c r="K3933"/>
      <c r="L3933" t="s">
        <v>6841</v>
      </c>
      <c r="M3933" t="s">
        <v>26</v>
      </c>
      <c r="N3933">
        <v>2</v>
      </c>
      <c r="P3933" t="s">
        <v>27</v>
      </c>
      <c r="Q3933" t="s">
        <v>6842</v>
      </c>
      <c r="S3933" t="s">
        <v>29</v>
      </c>
    </row>
    <row r="3934" spans="1:19" hidden="1" x14ac:dyDescent="0.2">
      <c r="A3934">
        <v>2288</v>
      </c>
      <c r="B3934" t="s">
        <v>6843</v>
      </c>
      <c r="C3934" t="s">
        <v>20</v>
      </c>
      <c r="D3934">
        <v>1.31</v>
      </c>
      <c r="E3934">
        <v>20</v>
      </c>
      <c r="F3934" t="s">
        <v>62</v>
      </c>
      <c r="G3934" t="s">
        <v>55</v>
      </c>
      <c r="H3934" t="s">
        <v>23</v>
      </c>
      <c r="I3934" t="s">
        <v>3404</v>
      </c>
      <c r="K3934"/>
      <c r="L3934" t="s">
        <v>6844</v>
      </c>
      <c r="M3934" t="s">
        <v>120</v>
      </c>
      <c r="N3934">
        <v>5</v>
      </c>
      <c r="P3934" t="s">
        <v>27</v>
      </c>
      <c r="Q3934" t="s">
        <v>6845</v>
      </c>
      <c r="S3934" t="s">
        <v>29</v>
      </c>
    </row>
    <row r="3935" spans="1:19" hidden="1" x14ac:dyDescent="0.2">
      <c r="A3935">
        <v>2289</v>
      </c>
      <c r="B3935" t="s">
        <v>6846</v>
      </c>
      <c r="C3935" t="s">
        <v>20</v>
      </c>
      <c r="D3935">
        <v>3.07</v>
      </c>
      <c r="E3935">
        <v>20</v>
      </c>
      <c r="F3935" t="s">
        <v>6586</v>
      </c>
      <c r="G3935" t="s">
        <v>55</v>
      </c>
      <c r="H3935" t="s">
        <v>46</v>
      </c>
      <c r="I3935" t="s">
        <v>3577</v>
      </c>
      <c r="K3935"/>
      <c r="L3935" t="s">
        <v>6847</v>
      </c>
      <c r="M3935" t="s">
        <v>120</v>
      </c>
      <c r="N3935">
        <v>5</v>
      </c>
      <c r="P3935" t="s">
        <v>27</v>
      </c>
      <c r="Q3935" t="s">
        <v>6848</v>
      </c>
      <c r="S3935" t="s">
        <v>29</v>
      </c>
    </row>
    <row r="3936" spans="1:19" hidden="1" x14ac:dyDescent="0.2">
      <c r="A3936">
        <v>2290</v>
      </c>
      <c r="B3936" t="s">
        <v>6849</v>
      </c>
      <c r="C3936" t="s">
        <v>20</v>
      </c>
      <c r="D3936">
        <v>3.39</v>
      </c>
      <c r="E3936">
        <v>20</v>
      </c>
      <c r="F3936" t="s">
        <v>6743</v>
      </c>
      <c r="G3936" t="s">
        <v>55</v>
      </c>
      <c r="H3936" t="s">
        <v>46</v>
      </c>
      <c r="I3936" t="s">
        <v>6739</v>
      </c>
      <c r="K3936"/>
      <c r="L3936" t="s">
        <v>6850</v>
      </c>
      <c r="M3936" t="s">
        <v>771</v>
      </c>
      <c r="N3936">
        <v>4</v>
      </c>
      <c r="P3936" t="s">
        <v>27</v>
      </c>
      <c r="Q3936" t="s">
        <v>6851</v>
      </c>
      <c r="S3936" t="s">
        <v>29</v>
      </c>
    </row>
    <row r="3937" spans="1:19" hidden="1" x14ac:dyDescent="0.2">
      <c r="A3937">
        <v>2291</v>
      </c>
      <c r="B3937" t="s">
        <v>6852</v>
      </c>
      <c r="C3937" t="s">
        <v>20</v>
      </c>
      <c r="D3937">
        <v>2.83</v>
      </c>
      <c r="E3937">
        <v>20</v>
      </c>
      <c r="F3937" t="s">
        <v>6743</v>
      </c>
      <c r="G3937" t="s">
        <v>55</v>
      </c>
      <c r="H3937" t="s">
        <v>46</v>
      </c>
      <c r="I3937" t="s">
        <v>6739</v>
      </c>
      <c r="K3937"/>
      <c r="L3937" t="s">
        <v>6853</v>
      </c>
      <c r="M3937" t="s">
        <v>771</v>
      </c>
      <c r="N3937">
        <v>4</v>
      </c>
      <c r="P3937" t="s">
        <v>27</v>
      </c>
      <c r="Q3937" t="s">
        <v>6854</v>
      </c>
      <c r="S3937" t="s">
        <v>29</v>
      </c>
    </row>
    <row r="3938" spans="1:19" hidden="1" x14ac:dyDescent="0.2">
      <c r="A3938">
        <v>2292</v>
      </c>
      <c r="B3938" t="s">
        <v>6855</v>
      </c>
      <c r="C3938" t="s">
        <v>20</v>
      </c>
      <c r="D3938">
        <v>2.87</v>
      </c>
      <c r="E3938">
        <v>20</v>
      </c>
      <c r="F3938" t="s">
        <v>6743</v>
      </c>
      <c r="G3938" t="s">
        <v>55</v>
      </c>
      <c r="H3938" t="s">
        <v>46</v>
      </c>
      <c r="I3938" t="s">
        <v>6739</v>
      </c>
      <c r="K3938"/>
      <c r="L3938" t="s">
        <v>6856</v>
      </c>
      <c r="M3938" t="s">
        <v>771</v>
      </c>
      <c r="N3938">
        <v>4</v>
      </c>
      <c r="P3938" t="s">
        <v>27</v>
      </c>
      <c r="Q3938" t="s">
        <v>6857</v>
      </c>
      <c r="S3938" t="s">
        <v>29</v>
      </c>
    </row>
    <row r="3939" spans="1:19" hidden="1" x14ac:dyDescent="0.2">
      <c r="A3939">
        <v>2293</v>
      </c>
      <c r="B3939" t="s">
        <v>6858</v>
      </c>
      <c r="C3939" t="s">
        <v>20</v>
      </c>
      <c r="D3939">
        <v>3.49</v>
      </c>
      <c r="E3939">
        <v>20</v>
      </c>
      <c r="F3939" t="s">
        <v>6743</v>
      </c>
      <c r="G3939" t="s">
        <v>55</v>
      </c>
      <c r="H3939" t="s">
        <v>46</v>
      </c>
      <c r="I3939" t="s">
        <v>6739</v>
      </c>
      <c r="K3939"/>
      <c r="L3939" t="s">
        <v>6859</v>
      </c>
      <c r="M3939" t="s">
        <v>120</v>
      </c>
      <c r="N3939">
        <v>5</v>
      </c>
      <c r="P3939" t="s">
        <v>27</v>
      </c>
      <c r="Q3939" t="s">
        <v>6860</v>
      </c>
      <c r="S3939" t="s">
        <v>29</v>
      </c>
    </row>
    <row r="3940" spans="1:19" hidden="1" x14ac:dyDescent="0.2">
      <c r="A3940">
        <v>2294</v>
      </c>
      <c r="B3940" t="s">
        <v>6861</v>
      </c>
      <c r="C3940" t="s">
        <v>20</v>
      </c>
      <c r="D3940">
        <v>4.5</v>
      </c>
      <c r="E3940">
        <v>20</v>
      </c>
      <c r="F3940" t="s">
        <v>6743</v>
      </c>
      <c r="G3940" t="s">
        <v>55</v>
      </c>
      <c r="H3940" t="s">
        <v>46</v>
      </c>
      <c r="I3940" t="s">
        <v>6674</v>
      </c>
      <c r="K3940"/>
      <c r="L3940" t="s">
        <v>6862</v>
      </c>
      <c r="M3940" t="s">
        <v>120</v>
      </c>
      <c r="N3940">
        <v>5</v>
      </c>
      <c r="P3940" t="s">
        <v>27</v>
      </c>
      <c r="Q3940" t="s">
        <v>6863</v>
      </c>
      <c r="S3940" t="s">
        <v>29</v>
      </c>
    </row>
    <row r="3941" spans="1:19" hidden="1" x14ac:dyDescent="0.2">
      <c r="A3941">
        <v>2295</v>
      </c>
      <c r="B3941" t="s">
        <v>6864</v>
      </c>
      <c r="C3941" t="s">
        <v>20</v>
      </c>
      <c r="D3941">
        <v>2.44</v>
      </c>
      <c r="E3941">
        <v>20</v>
      </c>
      <c r="F3941" t="s">
        <v>6865</v>
      </c>
      <c r="G3941" t="s">
        <v>55</v>
      </c>
      <c r="H3941" t="s">
        <v>46</v>
      </c>
      <c r="I3941" t="s">
        <v>6866</v>
      </c>
      <c r="K3941"/>
      <c r="L3941" t="s">
        <v>6867</v>
      </c>
      <c r="M3941" t="s">
        <v>120</v>
      </c>
      <c r="N3941">
        <v>5</v>
      </c>
      <c r="P3941" t="s">
        <v>27</v>
      </c>
      <c r="Q3941" t="s">
        <v>6868</v>
      </c>
      <c r="S3941" t="s">
        <v>29</v>
      </c>
    </row>
    <row r="3942" spans="1:19" hidden="1" x14ac:dyDescent="0.2">
      <c r="A3942">
        <v>2295</v>
      </c>
      <c r="B3942" t="s">
        <v>6864</v>
      </c>
      <c r="C3942" t="s">
        <v>20</v>
      </c>
      <c r="D3942">
        <v>2.35</v>
      </c>
      <c r="E3942">
        <v>20</v>
      </c>
      <c r="F3942" t="s">
        <v>6869</v>
      </c>
      <c r="H3942" t="s">
        <v>46</v>
      </c>
      <c r="I3942" t="s">
        <v>6674</v>
      </c>
      <c r="K3942"/>
      <c r="L3942" t="s">
        <v>6867</v>
      </c>
      <c r="M3942" t="s">
        <v>120</v>
      </c>
      <c r="N3942">
        <v>5</v>
      </c>
      <c r="P3942" t="s">
        <v>27</v>
      </c>
      <c r="Q3942" t="s">
        <v>6868</v>
      </c>
      <c r="S3942" t="s">
        <v>29</v>
      </c>
    </row>
    <row r="3943" spans="1:19" hidden="1" x14ac:dyDescent="0.2">
      <c r="A3943">
        <v>2295</v>
      </c>
      <c r="B3943" t="s">
        <v>6864</v>
      </c>
      <c r="C3943" t="s">
        <v>6714</v>
      </c>
      <c r="D3943">
        <v>-4.4000000000000004</v>
      </c>
      <c r="E3943">
        <v>20</v>
      </c>
      <c r="F3943" t="s">
        <v>6715</v>
      </c>
      <c r="G3943" t="s">
        <v>75</v>
      </c>
      <c r="H3943" t="s">
        <v>23</v>
      </c>
      <c r="I3943" t="s">
        <v>6674</v>
      </c>
      <c r="K3943"/>
      <c r="L3943" t="s">
        <v>6867</v>
      </c>
      <c r="M3943" t="s">
        <v>120</v>
      </c>
      <c r="N3943">
        <v>5</v>
      </c>
      <c r="P3943" t="s">
        <v>27</v>
      </c>
      <c r="Q3943" t="s">
        <v>6868</v>
      </c>
      <c r="S3943" t="s">
        <v>29</v>
      </c>
    </row>
    <row r="3944" spans="1:19" hidden="1" x14ac:dyDescent="0.2">
      <c r="A3944">
        <v>2296</v>
      </c>
      <c r="B3944" t="s">
        <v>6870</v>
      </c>
      <c r="C3944" t="s">
        <v>20</v>
      </c>
      <c r="D3944">
        <v>3.61</v>
      </c>
      <c r="E3944">
        <v>20</v>
      </c>
      <c r="F3944" t="s">
        <v>6743</v>
      </c>
      <c r="G3944" t="s">
        <v>55</v>
      </c>
      <c r="H3944" t="s">
        <v>46</v>
      </c>
      <c r="I3944" t="s">
        <v>6739</v>
      </c>
      <c r="K3944"/>
      <c r="L3944" t="s">
        <v>6871</v>
      </c>
      <c r="M3944" t="s">
        <v>26</v>
      </c>
      <c r="N3944">
        <v>2</v>
      </c>
      <c r="P3944" t="s">
        <v>27</v>
      </c>
      <c r="Q3944" t="s">
        <v>6872</v>
      </c>
      <c r="S3944" t="s">
        <v>29</v>
      </c>
    </row>
    <row r="3945" spans="1:19" hidden="1" x14ac:dyDescent="0.2">
      <c r="A3945">
        <v>2297</v>
      </c>
      <c r="B3945" t="s">
        <v>6873</v>
      </c>
      <c r="C3945" t="s">
        <v>20</v>
      </c>
      <c r="D3945">
        <v>3.39</v>
      </c>
      <c r="E3945">
        <v>20</v>
      </c>
      <c r="F3945" t="s">
        <v>6743</v>
      </c>
      <c r="G3945" t="s">
        <v>55</v>
      </c>
      <c r="H3945" t="s">
        <v>46</v>
      </c>
      <c r="I3945" t="s">
        <v>6739</v>
      </c>
      <c r="K3945"/>
      <c r="L3945" t="s">
        <v>6874</v>
      </c>
      <c r="M3945" t="s">
        <v>771</v>
      </c>
      <c r="N3945">
        <v>4</v>
      </c>
      <c r="P3945" t="s">
        <v>27</v>
      </c>
      <c r="Q3945" t="s">
        <v>6875</v>
      </c>
      <c r="S3945" t="s">
        <v>29</v>
      </c>
    </row>
    <row r="3946" spans="1:19" hidden="1" x14ac:dyDescent="0.2">
      <c r="A3946">
        <v>2298</v>
      </c>
      <c r="B3946" t="s">
        <v>6876</v>
      </c>
      <c r="C3946" t="s">
        <v>20</v>
      </c>
      <c r="D3946">
        <v>3.15</v>
      </c>
      <c r="E3946">
        <v>20</v>
      </c>
      <c r="F3946" t="s">
        <v>6743</v>
      </c>
      <c r="G3946" t="s">
        <v>55</v>
      </c>
      <c r="H3946" t="s">
        <v>46</v>
      </c>
      <c r="I3946" t="s">
        <v>6739</v>
      </c>
      <c r="K3946"/>
      <c r="L3946" t="s">
        <v>6877</v>
      </c>
      <c r="M3946" t="s">
        <v>26</v>
      </c>
      <c r="N3946">
        <v>2</v>
      </c>
      <c r="P3946" t="s">
        <v>27</v>
      </c>
      <c r="Q3946" t="s">
        <v>6878</v>
      </c>
      <c r="S3946" t="s">
        <v>29</v>
      </c>
    </row>
    <row r="3947" spans="1:19" hidden="1" x14ac:dyDescent="0.2">
      <c r="A3947">
        <v>2299</v>
      </c>
      <c r="B3947" t="s">
        <v>6879</v>
      </c>
      <c r="C3947" t="s">
        <v>20</v>
      </c>
      <c r="D3947">
        <v>3.18</v>
      </c>
      <c r="E3947">
        <v>20</v>
      </c>
      <c r="F3947" t="s">
        <v>6743</v>
      </c>
      <c r="G3947" t="s">
        <v>55</v>
      </c>
      <c r="H3947" t="s">
        <v>46</v>
      </c>
      <c r="I3947" t="s">
        <v>6739</v>
      </c>
      <c r="K3947"/>
      <c r="L3947" t="s">
        <v>6880</v>
      </c>
      <c r="M3947" t="s">
        <v>771</v>
      </c>
      <c r="N3947">
        <v>4</v>
      </c>
      <c r="P3947" t="s">
        <v>27</v>
      </c>
      <c r="Q3947" t="s">
        <v>6881</v>
      </c>
      <c r="S3947" t="s">
        <v>29</v>
      </c>
    </row>
    <row r="3948" spans="1:19" hidden="1" x14ac:dyDescent="0.2">
      <c r="A3948">
        <v>2300</v>
      </c>
      <c r="B3948" t="s">
        <v>6882</v>
      </c>
      <c r="C3948" t="s">
        <v>20</v>
      </c>
      <c r="D3948">
        <v>1.6</v>
      </c>
      <c r="E3948">
        <v>20</v>
      </c>
      <c r="F3948" t="s">
        <v>6883</v>
      </c>
      <c r="G3948" t="s">
        <v>75</v>
      </c>
      <c r="H3948" t="s">
        <v>46</v>
      </c>
      <c r="I3948" t="s">
        <v>4592</v>
      </c>
      <c r="K3948"/>
      <c r="L3948" t="s">
        <v>6884</v>
      </c>
      <c r="M3948" t="s">
        <v>26</v>
      </c>
      <c r="N3948">
        <v>2</v>
      </c>
      <c r="P3948" t="s">
        <v>27</v>
      </c>
      <c r="Q3948" t="s">
        <v>6885</v>
      </c>
      <c r="S3948" t="s">
        <v>29</v>
      </c>
    </row>
    <row r="3949" spans="1:19" hidden="1" x14ac:dyDescent="0.2">
      <c r="A3949">
        <v>2301</v>
      </c>
      <c r="B3949" t="s">
        <v>6886</v>
      </c>
      <c r="C3949" t="s">
        <v>20</v>
      </c>
      <c r="D3949">
        <v>2.97</v>
      </c>
      <c r="E3949">
        <v>20</v>
      </c>
      <c r="F3949" t="s">
        <v>6887</v>
      </c>
      <c r="G3949" t="s">
        <v>31</v>
      </c>
      <c r="H3949" t="s">
        <v>46</v>
      </c>
      <c r="I3949" t="s">
        <v>4592</v>
      </c>
      <c r="K3949"/>
      <c r="L3949" t="s">
        <v>6888</v>
      </c>
      <c r="M3949" t="s">
        <v>26</v>
      </c>
      <c r="N3949">
        <v>2</v>
      </c>
      <c r="P3949" t="s">
        <v>27</v>
      </c>
      <c r="Q3949" t="s">
        <v>6889</v>
      </c>
      <c r="S3949" t="s">
        <v>29</v>
      </c>
    </row>
    <row r="3950" spans="1:19" hidden="1" x14ac:dyDescent="0.2">
      <c r="A3950">
        <v>2302</v>
      </c>
      <c r="B3950" t="s">
        <v>6890</v>
      </c>
      <c r="C3950" t="s">
        <v>20</v>
      </c>
      <c r="D3950">
        <v>3.73</v>
      </c>
      <c r="E3950">
        <v>20</v>
      </c>
      <c r="F3950" t="s">
        <v>410</v>
      </c>
      <c r="G3950" t="s">
        <v>55</v>
      </c>
      <c r="H3950" t="s">
        <v>46</v>
      </c>
      <c r="I3950" t="s">
        <v>6739</v>
      </c>
      <c r="K3950"/>
      <c r="L3950" t="s">
        <v>6891</v>
      </c>
      <c r="M3950" t="s">
        <v>120</v>
      </c>
      <c r="N3950">
        <v>5</v>
      </c>
      <c r="P3950" t="s">
        <v>27</v>
      </c>
      <c r="Q3950" t="s">
        <v>6892</v>
      </c>
      <c r="S3950" t="s">
        <v>29</v>
      </c>
    </row>
    <row r="3951" spans="1:19" hidden="1" x14ac:dyDescent="0.2">
      <c r="A3951">
        <v>2303</v>
      </c>
      <c r="B3951" t="s">
        <v>6893</v>
      </c>
      <c r="C3951" t="s">
        <v>20</v>
      </c>
      <c r="D3951">
        <v>4.16</v>
      </c>
      <c r="E3951">
        <v>20</v>
      </c>
      <c r="F3951" t="s">
        <v>4558</v>
      </c>
      <c r="G3951" t="s">
        <v>55</v>
      </c>
      <c r="H3951" t="s">
        <v>46</v>
      </c>
      <c r="I3951" t="s">
        <v>6739</v>
      </c>
      <c r="K3951"/>
      <c r="L3951" t="s">
        <v>6894</v>
      </c>
      <c r="M3951" t="s">
        <v>120</v>
      </c>
      <c r="N3951">
        <v>5</v>
      </c>
      <c r="P3951" t="s">
        <v>27</v>
      </c>
      <c r="Q3951" t="s">
        <v>6895</v>
      </c>
      <c r="S3951" t="s">
        <v>29</v>
      </c>
    </row>
    <row r="3952" spans="1:19" hidden="1" x14ac:dyDescent="0.2">
      <c r="A3952">
        <v>2304</v>
      </c>
      <c r="B3952" t="s">
        <v>6896</v>
      </c>
      <c r="C3952" t="s">
        <v>20</v>
      </c>
      <c r="D3952">
        <v>4.03</v>
      </c>
      <c r="F3952" t="s">
        <v>4558</v>
      </c>
      <c r="G3952" t="s">
        <v>55</v>
      </c>
      <c r="H3952" t="s">
        <v>46</v>
      </c>
      <c r="I3952" t="s">
        <v>6739</v>
      </c>
      <c r="K3952"/>
      <c r="L3952" t="s">
        <v>6897</v>
      </c>
      <c r="M3952" t="s">
        <v>120</v>
      </c>
      <c r="N3952">
        <v>5</v>
      </c>
      <c r="P3952" t="s">
        <v>27</v>
      </c>
      <c r="Q3952" t="s">
        <v>6898</v>
      </c>
      <c r="S3952" t="s">
        <v>29</v>
      </c>
    </row>
    <row r="3953" spans="1:19" hidden="1" x14ac:dyDescent="0.2">
      <c r="A3953">
        <v>2305</v>
      </c>
      <c r="B3953" t="s">
        <v>6899</v>
      </c>
      <c r="C3953" t="s">
        <v>20</v>
      </c>
      <c r="D3953">
        <v>3.98</v>
      </c>
      <c r="E3953">
        <v>20</v>
      </c>
      <c r="F3953" t="s">
        <v>4558</v>
      </c>
      <c r="G3953" t="s">
        <v>55</v>
      </c>
      <c r="H3953" t="s">
        <v>46</v>
      </c>
      <c r="I3953" t="s">
        <v>6739</v>
      </c>
      <c r="K3953"/>
      <c r="L3953" t="s">
        <v>6900</v>
      </c>
      <c r="M3953" t="s">
        <v>120</v>
      </c>
      <c r="N3953">
        <v>5</v>
      </c>
      <c r="P3953" t="s">
        <v>27</v>
      </c>
      <c r="Q3953" t="s">
        <v>6901</v>
      </c>
      <c r="S3953" t="s">
        <v>29</v>
      </c>
    </row>
    <row r="3954" spans="1:19" hidden="1" x14ac:dyDescent="0.2">
      <c r="A3954">
        <v>2306</v>
      </c>
      <c r="B3954" t="s">
        <v>6902</v>
      </c>
      <c r="C3954" t="s">
        <v>20</v>
      </c>
      <c r="D3954">
        <v>7.63</v>
      </c>
      <c r="E3954">
        <v>20</v>
      </c>
      <c r="F3954" t="s">
        <v>410</v>
      </c>
      <c r="G3954" t="s">
        <v>55</v>
      </c>
      <c r="H3954" t="s">
        <v>46</v>
      </c>
      <c r="I3954" t="s">
        <v>6674</v>
      </c>
      <c r="K3954"/>
      <c r="L3954" t="s">
        <v>6903</v>
      </c>
      <c r="M3954" t="s">
        <v>771</v>
      </c>
      <c r="N3954">
        <v>4</v>
      </c>
      <c r="P3954" t="s">
        <v>27</v>
      </c>
      <c r="Q3954" t="s">
        <v>6904</v>
      </c>
      <c r="S3954" t="s">
        <v>29</v>
      </c>
    </row>
    <row r="3955" spans="1:19" hidden="1" x14ac:dyDescent="0.2">
      <c r="A3955">
        <v>2309</v>
      </c>
      <c r="B3955" t="s">
        <v>6905</v>
      </c>
      <c r="C3955" t="s">
        <v>20</v>
      </c>
      <c r="D3955">
        <v>1.54</v>
      </c>
      <c r="E3955">
        <v>20</v>
      </c>
      <c r="F3955" t="s">
        <v>6906</v>
      </c>
      <c r="G3955" t="s">
        <v>75</v>
      </c>
      <c r="H3955" t="s">
        <v>46</v>
      </c>
      <c r="I3955" t="s">
        <v>5778</v>
      </c>
      <c r="K3955"/>
      <c r="L3955" t="s">
        <v>6907</v>
      </c>
      <c r="M3955" t="s">
        <v>26</v>
      </c>
      <c r="N3955">
        <v>2</v>
      </c>
      <c r="P3955" t="s">
        <v>27</v>
      </c>
      <c r="Q3955" t="s">
        <v>6908</v>
      </c>
      <c r="S3955" t="s">
        <v>29</v>
      </c>
    </row>
    <row r="3956" spans="1:19" hidden="1" x14ac:dyDescent="0.2">
      <c r="A3956">
        <v>2310</v>
      </c>
      <c r="B3956" t="s">
        <v>6909</v>
      </c>
      <c r="C3956" t="s">
        <v>20</v>
      </c>
      <c r="D3956">
        <v>0.4</v>
      </c>
      <c r="E3956">
        <v>20</v>
      </c>
      <c r="F3956" t="s">
        <v>6910</v>
      </c>
      <c r="G3956" t="s">
        <v>75</v>
      </c>
      <c r="H3956" t="s">
        <v>46</v>
      </c>
      <c r="I3956" t="s">
        <v>5778</v>
      </c>
      <c r="K3956"/>
      <c r="L3956" t="s">
        <v>6911</v>
      </c>
      <c r="M3956" t="s">
        <v>26</v>
      </c>
      <c r="N3956">
        <v>2</v>
      </c>
      <c r="P3956" t="s">
        <v>27</v>
      </c>
      <c r="Q3956" t="s">
        <v>6912</v>
      </c>
      <c r="S3956" t="s">
        <v>29</v>
      </c>
    </row>
    <row r="3957" spans="1:19" hidden="1" x14ac:dyDescent="0.2">
      <c r="A3957">
        <v>2311</v>
      </c>
      <c r="B3957" t="s">
        <v>6913</v>
      </c>
      <c r="C3957" t="s">
        <v>20</v>
      </c>
      <c r="D3957">
        <v>1.2</v>
      </c>
      <c r="E3957">
        <v>20</v>
      </c>
      <c r="F3957" t="s">
        <v>6914</v>
      </c>
      <c r="G3957" t="s">
        <v>75</v>
      </c>
      <c r="H3957" t="s">
        <v>46</v>
      </c>
      <c r="I3957" t="s">
        <v>5778</v>
      </c>
      <c r="K3957"/>
      <c r="L3957" t="s">
        <v>6915</v>
      </c>
      <c r="M3957" t="s">
        <v>26</v>
      </c>
      <c r="N3957">
        <v>2</v>
      </c>
      <c r="P3957" t="s">
        <v>27</v>
      </c>
      <c r="Q3957" t="s">
        <v>6916</v>
      </c>
      <c r="S3957" t="s">
        <v>29</v>
      </c>
    </row>
    <row r="3958" spans="1:19" hidden="1" x14ac:dyDescent="0.2">
      <c r="A3958">
        <v>2312</v>
      </c>
      <c r="B3958" t="s">
        <v>6917</v>
      </c>
      <c r="C3958" t="s">
        <v>20</v>
      </c>
      <c r="D3958">
        <v>0.57999999999999996</v>
      </c>
      <c r="E3958">
        <v>20</v>
      </c>
      <c r="F3958" t="s">
        <v>6918</v>
      </c>
      <c r="G3958" t="s">
        <v>75</v>
      </c>
      <c r="H3958" t="s">
        <v>46</v>
      </c>
      <c r="I3958" t="s">
        <v>5778</v>
      </c>
      <c r="K3958"/>
      <c r="L3958" t="s">
        <v>6919</v>
      </c>
      <c r="M3958" t="s">
        <v>26</v>
      </c>
      <c r="N3958">
        <v>2</v>
      </c>
      <c r="P3958" t="s">
        <v>27</v>
      </c>
      <c r="Q3958" t="s">
        <v>6920</v>
      </c>
      <c r="S3958" t="s">
        <v>29</v>
      </c>
    </row>
    <row r="3959" spans="1:19" hidden="1" x14ac:dyDescent="0.2">
      <c r="A3959">
        <v>2313</v>
      </c>
      <c r="B3959" t="s">
        <v>6921</v>
      </c>
      <c r="C3959" t="s">
        <v>20</v>
      </c>
      <c r="D3959">
        <v>0.66</v>
      </c>
      <c r="E3959">
        <v>20</v>
      </c>
      <c r="F3959" t="s">
        <v>6922</v>
      </c>
      <c r="G3959" t="s">
        <v>75</v>
      </c>
      <c r="H3959" t="s">
        <v>23</v>
      </c>
      <c r="I3959" t="s">
        <v>5778</v>
      </c>
      <c r="K3959"/>
      <c r="L3959" t="s">
        <v>6923</v>
      </c>
      <c r="M3959" t="s">
        <v>26</v>
      </c>
      <c r="N3959">
        <v>2</v>
      </c>
      <c r="P3959" t="s">
        <v>27</v>
      </c>
      <c r="Q3959" t="s">
        <v>6924</v>
      </c>
      <c r="S3959" t="s">
        <v>29</v>
      </c>
    </row>
    <row r="3960" spans="1:19" hidden="1" x14ac:dyDescent="0.2">
      <c r="A3960">
        <v>2313</v>
      </c>
      <c r="B3960" t="s">
        <v>6921</v>
      </c>
      <c r="C3960" t="s">
        <v>20</v>
      </c>
      <c r="D3960">
        <v>0.96</v>
      </c>
      <c r="E3960">
        <v>20</v>
      </c>
      <c r="F3960" t="s">
        <v>6925</v>
      </c>
      <c r="G3960" t="s">
        <v>75</v>
      </c>
      <c r="H3960" t="s">
        <v>23</v>
      </c>
      <c r="I3960" t="s">
        <v>5778</v>
      </c>
      <c r="K3960"/>
      <c r="L3960" t="s">
        <v>6923</v>
      </c>
      <c r="M3960" t="s">
        <v>26</v>
      </c>
      <c r="N3960">
        <v>2</v>
      </c>
      <c r="P3960" t="s">
        <v>27</v>
      </c>
      <c r="Q3960" t="s">
        <v>6924</v>
      </c>
      <c r="S3960" t="s">
        <v>29</v>
      </c>
    </row>
    <row r="3961" spans="1:19" hidden="1" x14ac:dyDescent="0.2">
      <c r="A3961">
        <v>2314</v>
      </c>
      <c r="B3961" t="s">
        <v>6926</v>
      </c>
      <c r="C3961" t="s">
        <v>20</v>
      </c>
      <c r="D3961">
        <v>1.21</v>
      </c>
      <c r="E3961">
        <v>20</v>
      </c>
      <c r="F3961" t="s">
        <v>6927</v>
      </c>
      <c r="G3961" t="s">
        <v>75</v>
      </c>
      <c r="H3961" t="s">
        <v>46</v>
      </c>
      <c r="I3961" t="s">
        <v>5778</v>
      </c>
      <c r="K3961"/>
      <c r="L3961" t="s">
        <v>6928</v>
      </c>
      <c r="M3961" t="s">
        <v>26</v>
      </c>
      <c r="N3961">
        <v>2</v>
      </c>
      <c r="P3961" t="s">
        <v>27</v>
      </c>
      <c r="Q3961" t="s">
        <v>6929</v>
      </c>
      <c r="S3961" t="s">
        <v>29</v>
      </c>
    </row>
    <row r="3962" spans="1:19" hidden="1" x14ac:dyDescent="0.2">
      <c r="A3962">
        <v>2315</v>
      </c>
      <c r="B3962" t="s">
        <v>6930</v>
      </c>
      <c r="C3962" t="s">
        <v>20</v>
      </c>
      <c r="D3962">
        <v>0.74</v>
      </c>
      <c r="E3962">
        <v>20</v>
      </c>
      <c r="F3962" t="s">
        <v>6918</v>
      </c>
      <c r="G3962" t="s">
        <v>75</v>
      </c>
      <c r="H3962" t="s">
        <v>46</v>
      </c>
      <c r="I3962" t="s">
        <v>5778</v>
      </c>
      <c r="K3962"/>
      <c r="L3962" t="s">
        <v>6931</v>
      </c>
      <c r="M3962" t="s">
        <v>26</v>
      </c>
      <c r="N3962">
        <v>2</v>
      </c>
      <c r="P3962" t="s">
        <v>27</v>
      </c>
      <c r="Q3962" t="s">
        <v>6932</v>
      </c>
      <c r="S3962" t="s">
        <v>29</v>
      </c>
    </row>
    <row r="3963" spans="1:19" hidden="1" x14ac:dyDescent="0.2">
      <c r="A3963">
        <v>2316</v>
      </c>
      <c r="B3963" t="s">
        <v>6933</v>
      </c>
      <c r="C3963" t="s">
        <v>20</v>
      </c>
      <c r="D3963">
        <v>0.02</v>
      </c>
      <c r="E3963">
        <v>20</v>
      </c>
      <c r="F3963" t="s">
        <v>6927</v>
      </c>
      <c r="G3963" t="s">
        <v>75</v>
      </c>
      <c r="H3963" t="s">
        <v>46</v>
      </c>
      <c r="I3963" t="s">
        <v>5778</v>
      </c>
      <c r="K3963"/>
      <c r="L3963" t="s">
        <v>6934</v>
      </c>
      <c r="M3963" t="s">
        <v>26</v>
      </c>
      <c r="N3963">
        <v>2</v>
      </c>
      <c r="P3963" t="s">
        <v>27</v>
      </c>
      <c r="Q3963" t="s">
        <v>6935</v>
      </c>
      <c r="S3963" t="s">
        <v>29</v>
      </c>
    </row>
    <row r="3964" spans="1:19" hidden="1" x14ac:dyDescent="0.2">
      <c r="A3964">
        <v>2317</v>
      </c>
      <c r="B3964" t="s">
        <v>6936</v>
      </c>
      <c r="C3964" t="s">
        <v>20</v>
      </c>
      <c r="D3964">
        <v>0.06</v>
      </c>
      <c r="E3964">
        <v>20</v>
      </c>
      <c r="F3964" t="s">
        <v>2322</v>
      </c>
      <c r="G3964" t="s">
        <v>75</v>
      </c>
      <c r="H3964" t="s">
        <v>46</v>
      </c>
      <c r="I3964" t="s">
        <v>5778</v>
      </c>
      <c r="K3964"/>
      <c r="L3964" t="s">
        <v>6937</v>
      </c>
      <c r="M3964" t="s">
        <v>26</v>
      </c>
      <c r="N3964">
        <v>2</v>
      </c>
      <c r="P3964" t="s">
        <v>27</v>
      </c>
      <c r="Q3964" t="s">
        <v>6938</v>
      </c>
      <c r="S3964" t="s">
        <v>29</v>
      </c>
    </row>
    <row r="3965" spans="1:19" hidden="1" x14ac:dyDescent="0.2">
      <c r="A3965">
        <v>2318</v>
      </c>
      <c r="B3965" t="s">
        <v>6939</v>
      </c>
      <c r="C3965" t="s">
        <v>20</v>
      </c>
      <c r="D3965">
        <v>1.03</v>
      </c>
      <c r="E3965">
        <v>20</v>
      </c>
      <c r="F3965" t="s">
        <v>6918</v>
      </c>
      <c r="G3965" t="s">
        <v>75</v>
      </c>
      <c r="H3965" t="s">
        <v>46</v>
      </c>
      <c r="I3965" t="s">
        <v>5778</v>
      </c>
      <c r="K3965"/>
      <c r="L3965" t="s">
        <v>6940</v>
      </c>
      <c r="M3965" t="s">
        <v>26</v>
      </c>
      <c r="N3965">
        <v>2</v>
      </c>
      <c r="P3965" t="s">
        <v>27</v>
      </c>
      <c r="Q3965" t="s">
        <v>6941</v>
      </c>
      <c r="S3965" t="s">
        <v>29</v>
      </c>
    </row>
    <row r="3966" spans="1:19" hidden="1" x14ac:dyDescent="0.2">
      <c r="A3966">
        <v>2319</v>
      </c>
      <c r="B3966" t="s">
        <v>6942</v>
      </c>
      <c r="C3966" t="s">
        <v>20</v>
      </c>
      <c r="D3966">
        <v>0.56000000000000005</v>
      </c>
      <c r="E3966">
        <v>20</v>
      </c>
      <c r="F3966" t="s">
        <v>4583</v>
      </c>
      <c r="G3966" t="s">
        <v>75</v>
      </c>
      <c r="H3966" t="s">
        <v>46</v>
      </c>
      <c r="I3966" t="s">
        <v>3404</v>
      </c>
      <c r="K3966"/>
      <c r="L3966" t="s">
        <v>6943</v>
      </c>
      <c r="M3966" t="s">
        <v>120</v>
      </c>
      <c r="N3966">
        <v>5</v>
      </c>
      <c r="P3966" t="s">
        <v>27</v>
      </c>
      <c r="Q3966" t="s">
        <v>6944</v>
      </c>
      <c r="S3966" t="s">
        <v>29</v>
      </c>
    </row>
    <row r="3967" spans="1:19" hidden="1" x14ac:dyDescent="0.2">
      <c r="A3967">
        <v>2319</v>
      </c>
      <c r="B3967" t="s">
        <v>6942</v>
      </c>
      <c r="C3967" t="s">
        <v>20</v>
      </c>
      <c r="D3967">
        <v>0.7</v>
      </c>
      <c r="E3967">
        <v>20</v>
      </c>
      <c r="F3967" t="s">
        <v>3222</v>
      </c>
      <c r="G3967" t="s">
        <v>55</v>
      </c>
      <c r="H3967" t="s">
        <v>23</v>
      </c>
      <c r="I3967" t="s">
        <v>2385</v>
      </c>
      <c r="K3967"/>
      <c r="L3967" t="s">
        <v>6943</v>
      </c>
      <c r="M3967" t="s">
        <v>120</v>
      </c>
      <c r="N3967">
        <v>5</v>
      </c>
      <c r="P3967" t="s">
        <v>27</v>
      </c>
      <c r="Q3967" t="s">
        <v>6944</v>
      </c>
      <c r="S3967" t="s">
        <v>29</v>
      </c>
    </row>
    <row r="3968" spans="1:19" hidden="1" x14ac:dyDescent="0.2">
      <c r="A3968">
        <v>2320</v>
      </c>
      <c r="B3968" t="s">
        <v>6945</v>
      </c>
      <c r="C3968" t="s">
        <v>20</v>
      </c>
      <c r="D3968">
        <v>3.93</v>
      </c>
      <c r="E3968">
        <v>20</v>
      </c>
      <c r="F3968" t="s">
        <v>3922</v>
      </c>
      <c r="G3968" t="s">
        <v>55</v>
      </c>
      <c r="H3968" t="s">
        <v>46</v>
      </c>
      <c r="I3968" t="s">
        <v>2385</v>
      </c>
      <c r="K3968"/>
      <c r="L3968" t="s">
        <v>6946</v>
      </c>
      <c r="M3968" t="s">
        <v>26</v>
      </c>
      <c r="N3968">
        <v>2</v>
      </c>
      <c r="P3968" t="s">
        <v>27</v>
      </c>
      <c r="Q3968" t="s">
        <v>6947</v>
      </c>
      <c r="S3968" t="s">
        <v>29</v>
      </c>
    </row>
    <row r="3969" spans="1:19" hidden="1" x14ac:dyDescent="0.2">
      <c r="A3969">
        <v>2320</v>
      </c>
      <c r="B3969" t="s">
        <v>6945</v>
      </c>
      <c r="C3969" t="s">
        <v>20</v>
      </c>
      <c r="D3969">
        <v>3.87</v>
      </c>
      <c r="E3969">
        <v>25</v>
      </c>
      <c r="F3969" t="s">
        <v>79</v>
      </c>
      <c r="G3969" t="s">
        <v>55</v>
      </c>
      <c r="H3969" t="s">
        <v>46</v>
      </c>
      <c r="I3969" t="s">
        <v>6948</v>
      </c>
      <c r="K3969"/>
      <c r="L3969" t="s">
        <v>6946</v>
      </c>
      <c r="M3969" t="s">
        <v>26</v>
      </c>
      <c r="N3969">
        <v>2</v>
      </c>
      <c r="P3969" t="s">
        <v>27</v>
      </c>
      <c r="Q3969" t="s">
        <v>6947</v>
      </c>
      <c r="S3969" t="s">
        <v>29</v>
      </c>
    </row>
    <row r="3970" spans="1:19" hidden="1" x14ac:dyDescent="0.2">
      <c r="A3970">
        <v>2321</v>
      </c>
      <c r="B3970" t="s">
        <v>6949</v>
      </c>
      <c r="C3970" t="s">
        <v>20</v>
      </c>
      <c r="D3970">
        <v>2.59</v>
      </c>
      <c r="E3970">
        <v>20</v>
      </c>
      <c r="F3970" t="s">
        <v>3922</v>
      </c>
      <c r="G3970" t="s">
        <v>55</v>
      </c>
      <c r="H3970" t="s">
        <v>46</v>
      </c>
      <c r="I3970" t="s">
        <v>2385</v>
      </c>
      <c r="K3970"/>
      <c r="L3970" t="s">
        <v>6950</v>
      </c>
      <c r="M3970" t="s">
        <v>120</v>
      </c>
      <c r="N3970">
        <v>5</v>
      </c>
      <c r="P3970" t="s">
        <v>27</v>
      </c>
      <c r="Q3970" t="s">
        <v>6951</v>
      </c>
      <c r="S3970" t="s">
        <v>29</v>
      </c>
    </row>
    <row r="3971" spans="1:19" hidden="1" x14ac:dyDescent="0.2">
      <c r="A3971">
        <v>2322</v>
      </c>
      <c r="B3971" t="s">
        <v>6952</v>
      </c>
      <c r="C3971" t="s">
        <v>20</v>
      </c>
      <c r="D3971">
        <v>2.92</v>
      </c>
      <c r="E3971">
        <v>20</v>
      </c>
      <c r="F3971" t="s">
        <v>3922</v>
      </c>
      <c r="G3971" t="s">
        <v>55</v>
      </c>
      <c r="H3971" t="s">
        <v>46</v>
      </c>
      <c r="I3971" t="s">
        <v>2385</v>
      </c>
      <c r="K3971"/>
      <c r="L3971" t="s">
        <v>6953</v>
      </c>
      <c r="M3971" t="s">
        <v>26</v>
      </c>
      <c r="N3971">
        <v>2</v>
      </c>
      <c r="P3971" t="s">
        <v>27</v>
      </c>
      <c r="Q3971" t="s">
        <v>6954</v>
      </c>
      <c r="S3971" t="s">
        <v>29</v>
      </c>
    </row>
    <row r="3972" spans="1:19" hidden="1" x14ac:dyDescent="0.2">
      <c r="A3972">
        <v>2323</v>
      </c>
      <c r="B3972" t="s">
        <v>6955</v>
      </c>
      <c r="C3972" t="s">
        <v>20</v>
      </c>
      <c r="D3972">
        <v>-0.4</v>
      </c>
      <c r="F3972" t="s">
        <v>615</v>
      </c>
      <c r="G3972" t="s">
        <v>1440</v>
      </c>
      <c r="H3972" t="s">
        <v>23</v>
      </c>
      <c r="I3972" t="s">
        <v>4318</v>
      </c>
      <c r="K3972"/>
      <c r="L3972" t="s">
        <v>6956</v>
      </c>
      <c r="M3972" t="s">
        <v>26</v>
      </c>
      <c r="N3972">
        <v>2</v>
      </c>
      <c r="P3972" t="s">
        <v>27</v>
      </c>
      <c r="Q3972" t="s">
        <v>6957</v>
      </c>
      <c r="S3972" t="s">
        <v>29</v>
      </c>
    </row>
    <row r="3973" spans="1:19" hidden="1" x14ac:dyDescent="0.2">
      <c r="A3973">
        <v>2324</v>
      </c>
      <c r="B3973" t="s">
        <v>6958</v>
      </c>
      <c r="C3973" t="s">
        <v>20</v>
      </c>
      <c r="D3973">
        <v>4.68</v>
      </c>
      <c r="E3973">
        <v>20</v>
      </c>
      <c r="F3973" t="s">
        <v>364</v>
      </c>
      <c r="G3973" t="s">
        <v>55</v>
      </c>
      <c r="H3973" t="s">
        <v>46</v>
      </c>
      <c r="I3973" t="s">
        <v>2385</v>
      </c>
      <c r="K3973"/>
      <c r="L3973" t="s">
        <v>6959</v>
      </c>
      <c r="M3973" t="s">
        <v>26</v>
      </c>
      <c r="N3973">
        <v>2</v>
      </c>
      <c r="P3973" t="s">
        <v>27</v>
      </c>
      <c r="Q3973" t="s">
        <v>6960</v>
      </c>
      <c r="S3973" t="s">
        <v>29</v>
      </c>
    </row>
    <row r="3974" spans="1:19" hidden="1" x14ac:dyDescent="0.2">
      <c r="A3974">
        <v>2325</v>
      </c>
      <c r="B3974" t="s">
        <v>6961</v>
      </c>
      <c r="C3974" t="s">
        <v>20</v>
      </c>
      <c r="D3974">
        <v>0.51</v>
      </c>
      <c r="E3974" t="s">
        <v>6962</v>
      </c>
      <c r="F3974" t="s">
        <v>6963</v>
      </c>
      <c r="G3974" t="s">
        <v>75</v>
      </c>
      <c r="H3974" t="s">
        <v>23</v>
      </c>
      <c r="I3974" t="s">
        <v>6948</v>
      </c>
      <c r="K3974"/>
      <c r="L3974" t="s">
        <v>6964</v>
      </c>
      <c r="M3974" t="s">
        <v>26</v>
      </c>
      <c r="N3974">
        <v>2</v>
      </c>
      <c r="P3974" t="s">
        <v>27</v>
      </c>
      <c r="Q3974" t="s">
        <v>6965</v>
      </c>
      <c r="S3974" t="s">
        <v>29</v>
      </c>
    </row>
    <row r="3975" spans="1:19" hidden="1" x14ac:dyDescent="0.2">
      <c r="A3975">
        <v>2326</v>
      </c>
      <c r="B3975" t="s">
        <v>6966</v>
      </c>
      <c r="C3975" t="s">
        <v>20</v>
      </c>
      <c r="D3975">
        <v>-1.1499999999999999</v>
      </c>
      <c r="E3975">
        <v>20</v>
      </c>
      <c r="F3975" t="s">
        <v>4001</v>
      </c>
      <c r="G3975" t="s">
        <v>75</v>
      </c>
      <c r="H3975" t="s">
        <v>23</v>
      </c>
      <c r="I3975" t="s">
        <v>6948</v>
      </c>
      <c r="K3975"/>
      <c r="L3975" t="s">
        <v>6967</v>
      </c>
      <c r="M3975" t="s">
        <v>26</v>
      </c>
      <c r="N3975">
        <v>2</v>
      </c>
      <c r="P3975" t="s">
        <v>27</v>
      </c>
      <c r="Q3975" t="s">
        <v>6968</v>
      </c>
      <c r="S3975" t="s">
        <v>29</v>
      </c>
    </row>
    <row r="3976" spans="1:19" hidden="1" x14ac:dyDescent="0.2">
      <c r="A3976">
        <v>2328</v>
      </c>
      <c r="B3976" t="s">
        <v>6969</v>
      </c>
      <c r="C3976" t="s">
        <v>20</v>
      </c>
      <c r="D3976">
        <v>-1.1499999999999999</v>
      </c>
      <c r="E3976" t="s">
        <v>6962</v>
      </c>
      <c r="F3976" t="s">
        <v>3115</v>
      </c>
      <c r="G3976" t="s">
        <v>75</v>
      </c>
      <c r="H3976" t="s">
        <v>23</v>
      </c>
      <c r="I3976" t="s">
        <v>6948</v>
      </c>
      <c r="K3976"/>
      <c r="L3976" t="s">
        <v>6970</v>
      </c>
      <c r="M3976" t="s">
        <v>771</v>
      </c>
      <c r="N3976">
        <v>4</v>
      </c>
      <c r="P3976" t="s">
        <v>27</v>
      </c>
      <c r="Q3976" t="s">
        <v>6971</v>
      </c>
      <c r="S3976" t="s">
        <v>29</v>
      </c>
    </row>
    <row r="3977" spans="1:19" hidden="1" x14ac:dyDescent="0.2">
      <c r="A3977">
        <v>2329</v>
      </c>
      <c r="B3977" t="s">
        <v>6972</v>
      </c>
      <c r="C3977" t="s">
        <v>20</v>
      </c>
      <c r="D3977">
        <v>3.69</v>
      </c>
      <c r="E3977">
        <v>25</v>
      </c>
      <c r="F3977" s="1" t="s">
        <v>6973</v>
      </c>
      <c r="G3977" t="s">
        <v>55</v>
      </c>
      <c r="H3977" t="s">
        <v>23</v>
      </c>
      <c r="I3977" t="s">
        <v>6948</v>
      </c>
      <c r="K3977"/>
      <c r="L3977" t="s">
        <v>6974</v>
      </c>
      <c r="M3977" t="s">
        <v>26</v>
      </c>
      <c r="N3977">
        <v>2</v>
      </c>
      <c r="P3977" t="s">
        <v>27</v>
      </c>
      <c r="Q3977" t="s">
        <v>6975</v>
      </c>
      <c r="S3977" t="s">
        <v>29</v>
      </c>
    </row>
    <row r="3978" spans="1:19" hidden="1" x14ac:dyDescent="0.2">
      <c r="A3978">
        <v>2330</v>
      </c>
      <c r="B3978" t="s">
        <v>6976</v>
      </c>
      <c r="C3978" t="s">
        <v>20</v>
      </c>
      <c r="D3978">
        <v>-1.37</v>
      </c>
      <c r="E3978">
        <v>20</v>
      </c>
      <c r="F3978" t="s">
        <v>6977</v>
      </c>
      <c r="G3978" t="s">
        <v>75</v>
      </c>
      <c r="H3978" t="s">
        <v>23</v>
      </c>
      <c r="I3978" t="s">
        <v>3404</v>
      </c>
      <c r="K3978"/>
      <c r="L3978" t="s">
        <v>6978</v>
      </c>
      <c r="M3978" t="s">
        <v>26</v>
      </c>
      <c r="N3978">
        <v>2</v>
      </c>
      <c r="P3978" t="s">
        <v>27</v>
      </c>
      <c r="Q3978" t="s">
        <v>6979</v>
      </c>
      <c r="S3978" t="s">
        <v>29</v>
      </c>
    </row>
    <row r="3979" spans="1:19" hidden="1" x14ac:dyDescent="0.2">
      <c r="A3979">
        <v>2330</v>
      </c>
      <c r="B3979" t="s">
        <v>6976</v>
      </c>
      <c r="C3979" t="s">
        <v>73</v>
      </c>
      <c r="D3979">
        <v>9.1</v>
      </c>
      <c r="E3979">
        <v>20</v>
      </c>
      <c r="F3979" t="s">
        <v>6977</v>
      </c>
      <c r="G3979" t="s">
        <v>55</v>
      </c>
      <c r="H3979" t="s">
        <v>46</v>
      </c>
      <c r="I3979" t="s">
        <v>4110</v>
      </c>
      <c r="K3979"/>
      <c r="L3979" t="s">
        <v>6978</v>
      </c>
      <c r="M3979" t="s">
        <v>26</v>
      </c>
      <c r="N3979">
        <v>2</v>
      </c>
      <c r="P3979" t="s">
        <v>27</v>
      </c>
      <c r="Q3979" t="s">
        <v>6979</v>
      </c>
      <c r="S3979" t="s">
        <v>29</v>
      </c>
    </row>
    <row r="3980" spans="1:19" hidden="1" x14ac:dyDescent="0.2">
      <c r="A3980">
        <v>2330</v>
      </c>
      <c r="B3980" t="s">
        <v>6976</v>
      </c>
      <c r="C3980" t="s">
        <v>20</v>
      </c>
      <c r="D3980">
        <v>-1.38</v>
      </c>
      <c r="E3980" t="s">
        <v>6962</v>
      </c>
      <c r="F3980" t="s">
        <v>6980</v>
      </c>
      <c r="G3980" t="s">
        <v>75</v>
      </c>
      <c r="H3980" t="s">
        <v>23</v>
      </c>
      <c r="I3980" t="s">
        <v>6948</v>
      </c>
      <c r="K3980"/>
      <c r="L3980" t="s">
        <v>6978</v>
      </c>
      <c r="M3980" t="s">
        <v>26</v>
      </c>
      <c r="N3980">
        <v>2</v>
      </c>
      <c r="P3980" t="s">
        <v>27</v>
      </c>
      <c r="Q3980" t="s">
        <v>6979</v>
      </c>
      <c r="S3980" t="s">
        <v>29</v>
      </c>
    </row>
    <row r="3981" spans="1:19" hidden="1" x14ac:dyDescent="0.2">
      <c r="A3981">
        <v>2330</v>
      </c>
      <c r="B3981" t="s">
        <v>6976</v>
      </c>
      <c r="C3981" t="s">
        <v>73</v>
      </c>
      <c r="D3981">
        <v>9.14</v>
      </c>
      <c r="E3981">
        <v>25</v>
      </c>
      <c r="F3981" t="s">
        <v>4558</v>
      </c>
      <c r="G3981" t="s">
        <v>55</v>
      </c>
      <c r="H3981" t="s">
        <v>46</v>
      </c>
      <c r="I3981" t="s">
        <v>6948</v>
      </c>
      <c r="K3981"/>
      <c r="L3981" t="s">
        <v>6978</v>
      </c>
      <c r="M3981" t="s">
        <v>26</v>
      </c>
      <c r="N3981">
        <v>2</v>
      </c>
      <c r="P3981" t="s">
        <v>27</v>
      </c>
      <c r="Q3981" t="s">
        <v>6979</v>
      </c>
      <c r="S3981" t="s">
        <v>29</v>
      </c>
    </row>
    <row r="3982" spans="1:19" hidden="1" x14ac:dyDescent="0.2">
      <c r="A3982">
        <v>2331</v>
      </c>
      <c r="B3982" t="s">
        <v>6981</v>
      </c>
      <c r="C3982" t="s">
        <v>20</v>
      </c>
      <c r="D3982">
        <v>0.9</v>
      </c>
      <c r="E3982">
        <v>20</v>
      </c>
      <c r="F3982" t="s">
        <v>79</v>
      </c>
      <c r="G3982" t="s">
        <v>55</v>
      </c>
      <c r="H3982" t="s">
        <v>23</v>
      </c>
      <c r="I3982" t="s">
        <v>3577</v>
      </c>
      <c r="K3982"/>
      <c r="L3982" t="s">
        <v>6982</v>
      </c>
      <c r="M3982" t="s">
        <v>26</v>
      </c>
      <c r="N3982">
        <v>2</v>
      </c>
      <c r="P3982" t="s">
        <v>27</v>
      </c>
      <c r="Q3982" t="s">
        <v>6983</v>
      </c>
      <c r="S3982" t="s">
        <v>29</v>
      </c>
    </row>
    <row r="3983" spans="1:19" hidden="1" x14ac:dyDescent="0.2">
      <c r="A3983">
        <v>2331</v>
      </c>
      <c r="B3983" t="s">
        <v>6981</v>
      </c>
      <c r="C3983" t="s">
        <v>73</v>
      </c>
      <c r="D3983">
        <v>8.68</v>
      </c>
      <c r="E3983" t="s">
        <v>383</v>
      </c>
      <c r="F3983" t="s">
        <v>79</v>
      </c>
      <c r="G3983" t="s">
        <v>55</v>
      </c>
      <c r="H3983" t="s">
        <v>46</v>
      </c>
      <c r="I3983" t="s">
        <v>3577</v>
      </c>
      <c r="K3983"/>
      <c r="L3983" t="s">
        <v>6982</v>
      </c>
      <c r="M3983" t="s">
        <v>26</v>
      </c>
      <c r="N3983">
        <v>2</v>
      </c>
      <c r="P3983" t="s">
        <v>27</v>
      </c>
      <c r="Q3983" t="s">
        <v>6983</v>
      </c>
      <c r="S3983" t="s">
        <v>29</v>
      </c>
    </row>
    <row r="3984" spans="1:19" hidden="1" x14ac:dyDescent="0.2">
      <c r="A3984">
        <v>2331</v>
      </c>
      <c r="B3984" t="s">
        <v>6981</v>
      </c>
      <c r="C3984" t="s">
        <v>20</v>
      </c>
      <c r="D3984">
        <v>0.8</v>
      </c>
      <c r="E3984" t="s">
        <v>6131</v>
      </c>
      <c r="F3984" t="s">
        <v>6828</v>
      </c>
      <c r="G3984" t="s">
        <v>31</v>
      </c>
      <c r="H3984" t="s">
        <v>23</v>
      </c>
      <c r="I3984" t="s">
        <v>6133</v>
      </c>
      <c r="K3984"/>
      <c r="L3984" t="s">
        <v>6982</v>
      </c>
      <c r="M3984" t="s">
        <v>26</v>
      </c>
      <c r="N3984">
        <v>2</v>
      </c>
      <c r="P3984" t="s">
        <v>27</v>
      </c>
      <c r="Q3984" t="s">
        <v>6983</v>
      </c>
      <c r="S3984" t="s">
        <v>29</v>
      </c>
    </row>
    <row r="3985" spans="1:19" hidden="1" x14ac:dyDescent="0.2">
      <c r="A3985">
        <v>2331</v>
      </c>
      <c r="B3985" t="s">
        <v>6981</v>
      </c>
      <c r="C3985" t="s">
        <v>73</v>
      </c>
      <c r="D3985">
        <v>8.75</v>
      </c>
      <c r="E3985" t="s">
        <v>6131</v>
      </c>
      <c r="F3985" t="s">
        <v>6828</v>
      </c>
      <c r="G3985" t="s">
        <v>31</v>
      </c>
      <c r="H3985" t="s">
        <v>23</v>
      </c>
      <c r="I3985" t="s">
        <v>6133</v>
      </c>
      <c r="K3985"/>
      <c r="L3985" t="s">
        <v>6982</v>
      </c>
      <c r="M3985" t="s">
        <v>26</v>
      </c>
      <c r="N3985">
        <v>2</v>
      </c>
      <c r="P3985" t="s">
        <v>27</v>
      </c>
      <c r="Q3985" t="s">
        <v>6983</v>
      </c>
      <c r="S3985" t="s">
        <v>29</v>
      </c>
    </row>
    <row r="3986" spans="1:19" hidden="1" x14ac:dyDescent="0.2">
      <c r="A3986">
        <v>2331</v>
      </c>
      <c r="B3986" t="s">
        <v>6981</v>
      </c>
      <c r="C3986" t="s">
        <v>20</v>
      </c>
      <c r="D3986">
        <v>2.15</v>
      </c>
      <c r="F3986" t="s">
        <v>6984</v>
      </c>
      <c r="H3986" t="s">
        <v>23</v>
      </c>
      <c r="I3986" t="s">
        <v>6985</v>
      </c>
      <c r="K3986"/>
      <c r="L3986" t="s">
        <v>6982</v>
      </c>
      <c r="M3986" t="s">
        <v>26</v>
      </c>
      <c r="N3986">
        <v>2</v>
      </c>
      <c r="P3986" t="s">
        <v>27</v>
      </c>
      <c r="Q3986" t="s">
        <v>6983</v>
      </c>
      <c r="S3986" t="s">
        <v>29</v>
      </c>
    </row>
    <row r="3987" spans="1:19" hidden="1" x14ac:dyDescent="0.2">
      <c r="A3987">
        <v>2331</v>
      </c>
      <c r="B3987" t="s">
        <v>6981</v>
      </c>
      <c r="C3987" t="s">
        <v>73</v>
      </c>
      <c r="D3987">
        <v>8.73</v>
      </c>
      <c r="F3987" t="s">
        <v>6984</v>
      </c>
      <c r="H3987" t="s">
        <v>23</v>
      </c>
      <c r="I3987" t="s">
        <v>6985</v>
      </c>
      <c r="K3987"/>
      <c r="L3987" t="s">
        <v>6982</v>
      </c>
      <c r="M3987" t="s">
        <v>26</v>
      </c>
      <c r="N3987">
        <v>2</v>
      </c>
      <c r="P3987" t="s">
        <v>27</v>
      </c>
      <c r="Q3987" t="s">
        <v>6983</v>
      </c>
      <c r="S3987" t="s">
        <v>29</v>
      </c>
    </row>
    <row r="3988" spans="1:19" hidden="1" x14ac:dyDescent="0.2">
      <c r="A3988">
        <v>2332</v>
      </c>
      <c r="B3988" t="s">
        <v>6986</v>
      </c>
      <c r="C3988" t="s">
        <v>20</v>
      </c>
      <c r="D3988">
        <v>1.4</v>
      </c>
      <c r="E3988">
        <v>20</v>
      </c>
      <c r="F3988" t="s">
        <v>6987</v>
      </c>
      <c r="G3988" t="s">
        <v>75</v>
      </c>
      <c r="H3988" t="s">
        <v>46</v>
      </c>
      <c r="I3988" t="s">
        <v>3404</v>
      </c>
      <c r="K3988"/>
      <c r="L3988" t="s">
        <v>6988</v>
      </c>
      <c r="M3988" t="s">
        <v>26</v>
      </c>
      <c r="N3988">
        <v>2</v>
      </c>
      <c r="P3988" t="s">
        <v>27</v>
      </c>
      <c r="Q3988" t="s">
        <v>6989</v>
      </c>
      <c r="S3988" t="s">
        <v>29</v>
      </c>
    </row>
    <row r="3989" spans="1:19" hidden="1" x14ac:dyDescent="0.2">
      <c r="A3989">
        <v>2332</v>
      </c>
      <c r="B3989" t="s">
        <v>6986</v>
      </c>
      <c r="C3989" t="s">
        <v>73</v>
      </c>
      <c r="D3989">
        <v>7.94</v>
      </c>
      <c r="E3989">
        <v>20</v>
      </c>
      <c r="F3989" t="s">
        <v>1094</v>
      </c>
      <c r="G3989" t="s">
        <v>55</v>
      </c>
      <c r="H3989" t="s">
        <v>46</v>
      </c>
      <c r="I3989" t="s">
        <v>3404</v>
      </c>
      <c r="K3989"/>
      <c r="L3989" t="s">
        <v>6988</v>
      </c>
      <c r="M3989" t="s">
        <v>26</v>
      </c>
      <c r="N3989">
        <v>2</v>
      </c>
      <c r="P3989" t="s">
        <v>27</v>
      </c>
      <c r="Q3989" t="s">
        <v>6989</v>
      </c>
      <c r="S3989" t="s">
        <v>29</v>
      </c>
    </row>
    <row r="3990" spans="1:19" hidden="1" x14ac:dyDescent="0.2">
      <c r="A3990">
        <v>2333</v>
      </c>
      <c r="B3990" t="s">
        <v>6990</v>
      </c>
      <c r="C3990" t="s">
        <v>20</v>
      </c>
      <c r="D3990">
        <v>0.48</v>
      </c>
      <c r="E3990" t="s">
        <v>6962</v>
      </c>
      <c r="F3990" t="s">
        <v>6963</v>
      </c>
      <c r="G3990" t="s">
        <v>75</v>
      </c>
      <c r="H3990" t="s">
        <v>23</v>
      </c>
      <c r="I3990" t="s">
        <v>6948</v>
      </c>
      <c r="K3990"/>
      <c r="L3990" t="s">
        <v>6991</v>
      </c>
      <c r="M3990" t="s">
        <v>26</v>
      </c>
      <c r="N3990">
        <v>2</v>
      </c>
      <c r="P3990" t="s">
        <v>27</v>
      </c>
      <c r="Q3990" t="s">
        <v>6992</v>
      </c>
      <c r="S3990" t="s">
        <v>29</v>
      </c>
    </row>
    <row r="3991" spans="1:19" hidden="1" x14ac:dyDescent="0.2">
      <c r="A3991">
        <v>2333</v>
      </c>
      <c r="B3991" t="s">
        <v>6990</v>
      </c>
      <c r="C3991" t="s">
        <v>73</v>
      </c>
      <c r="D3991">
        <v>9.9</v>
      </c>
      <c r="E3991">
        <v>25</v>
      </c>
      <c r="F3991" t="s">
        <v>4558</v>
      </c>
      <c r="G3991" t="s">
        <v>55</v>
      </c>
      <c r="H3991" t="s">
        <v>46</v>
      </c>
      <c r="I3991" t="s">
        <v>6948</v>
      </c>
      <c r="K3991"/>
      <c r="L3991" t="s">
        <v>6991</v>
      </c>
      <c r="M3991" t="s">
        <v>26</v>
      </c>
      <c r="N3991">
        <v>2</v>
      </c>
      <c r="P3991" t="s">
        <v>27</v>
      </c>
      <c r="Q3991" t="s">
        <v>6992</v>
      </c>
      <c r="S3991" t="s">
        <v>29</v>
      </c>
    </row>
    <row r="3992" spans="1:19" hidden="1" x14ac:dyDescent="0.2">
      <c r="A3992">
        <v>2334</v>
      </c>
      <c r="B3992" t="s">
        <v>6993</v>
      </c>
      <c r="C3992" t="s">
        <v>20</v>
      </c>
      <c r="D3992">
        <v>-1.24</v>
      </c>
      <c r="E3992">
        <v>20</v>
      </c>
      <c r="F3992" t="s">
        <v>3117</v>
      </c>
      <c r="G3992" t="s">
        <v>75</v>
      </c>
      <c r="H3992" t="s">
        <v>23</v>
      </c>
      <c r="I3992" t="s">
        <v>4592</v>
      </c>
      <c r="K3992"/>
      <c r="L3992" t="s">
        <v>6994</v>
      </c>
      <c r="M3992" t="s">
        <v>26</v>
      </c>
      <c r="N3992">
        <v>2</v>
      </c>
      <c r="P3992" t="s">
        <v>27</v>
      </c>
      <c r="Q3992" t="s">
        <v>6995</v>
      </c>
      <c r="S3992" t="s">
        <v>29</v>
      </c>
    </row>
    <row r="3993" spans="1:19" hidden="1" x14ac:dyDescent="0.2">
      <c r="A3993">
        <v>2334</v>
      </c>
      <c r="B3993" t="s">
        <v>6993</v>
      </c>
      <c r="C3993" t="s">
        <v>73</v>
      </c>
      <c r="D3993">
        <v>7.2</v>
      </c>
      <c r="E3993">
        <v>20</v>
      </c>
      <c r="F3993" t="s">
        <v>1997</v>
      </c>
      <c r="G3993" t="s">
        <v>31</v>
      </c>
      <c r="H3993" t="s">
        <v>46</v>
      </c>
      <c r="I3993" t="s">
        <v>4592</v>
      </c>
      <c r="K3993"/>
      <c r="L3993" t="s">
        <v>6994</v>
      </c>
      <c r="M3993" t="s">
        <v>26</v>
      </c>
      <c r="N3993">
        <v>2</v>
      </c>
      <c r="P3993" t="s">
        <v>27</v>
      </c>
      <c r="Q3993" t="s">
        <v>6995</v>
      </c>
      <c r="S3993" t="s">
        <v>29</v>
      </c>
    </row>
    <row r="3994" spans="1:19" hidden="1" x14ac:dyDescent="0.2">
      <c r="A3994">
        <v>2334</v>
      </c>
      <c r="B3994" t="s">
        <v>6993</v>
      </c>
      <c r="C3994" t="s">
        <v>20</v>
      </c>
      <c r="D3994">
        <v>-1.1100000000000001</v>
      </c>
      <c r="E3994" t="s">
        <v>6962</v>
      </c>
      <c r="F3994" t="s">
        <v>3115</v>
      </c>
      <c r="G3994" t="s">
        <v>75</v>
      </c>
      <c r="H3994" t="s">
        <v>23</v>
      </c>
      <c r="I3994" t="s">
        <v>5020</v>
      </c>
      <c r="K3994"/>
      <c r="L3994" t="s">
        <v>6994</v>
      </c>
      <c r="M3994" t="s">
        <v>26</v>
      </c>
      <c r="N3994">
        <v>2</v>
      </c>
      <c r="P3994" t="s">
        <v>27</v>
      </c>
      <c r="Q3994" t="s">
        <v>6995</v>
      </c>
      <c r="S3994" t="s">
        <v>29</v>
      </c>
    </row>
    <row r="3995" spans="1:19" hidden="1" x14ac:dyDescent="0.2">
      <c r="A3995">
        <v>2335</v>
      </c>
      <c r="B3995" t="s">
        <v>6996</v>
      </c>
      <c r="C3995" t="s">
        <v>20</v>
      </c>
      <c r="D3995">
        <v>0.28000000000000003</v>
      </c>
      <c r="E3995" t="s">
        <v>6962</v>
      </c>
      <c r="F3995" t="s">
        <v>6963</v>
      </c>
      <c r="G3995" t="s">
        <v>75</v>
      </c>
      <c r="H3995" t="s">
        <v>23</v>
      </c>
      <c r="I3995" t="s">
        <v>6948</v>
      </c>
      <c r="K3995"/>
      <c r="L3995" t="s">
        <v>6997</v>
      </c>
      <c r="M3995" t="s">
        <v>771</v>
      </c>
      <c r="N3995">
        <v>4</v>
      </c>
      <c r="P3995" t="s">
        <v>27</v>
      </c>
      <c r="Q3995" t="s">
        <v>6998</v>
      </c>
      <c r="S3995" t="s">
        <v>29</v>
      </c>
    </row>
    <row r="3996" spans="1:19" hidden="1" x14ac:dyDescent="0.2">
      <c r="A3996">
        <v>2336</v>
      </c>
      <c r="B3996" t="s">
        <v>6999</v>
      </c>
      <c r="C3996" t="s">
        <v>20</v>
      </c>
      <c r="D3996">
        <v>1.38</v>
      </c>
      <c r="E3996" t="s">
        <v>6962</v>
      </c>
      <c r="F3996" t="s">
        <v>6963</v>
      </c>
      <c r="G3996" t="s">
        <v>75</v>
      </c>
      <c r="H3996" t="s">
        <v>23</v>
      </c>
      <c r="I3996" t="s">
        <v>6948</v>
      </c>
      <c r="K3996"/>
      <c r="L3996" t="s">
        <v>7000</v>
      </c>
      <c r="M3996" t="s">
        <v>26</v>
      </c>
      <c r="N3996">
        <v>2</v>
      </c>
      <c r="P3996" t="s">
        <v>27</v>
      </c>
      <c r="Q3996" t="s">
        <v>7001</v>
      </c>
      <c r="S3996" t="s">
        <v>29</v>
      </c>
    </row>
    <row r="3997" spans="1:19" hidden="1" x14ac:dyDescent="0.2">
      <c r="A3997">
        <v>2337</v>
      </c>
      <c r="B3997" t="s">
        <v>7002</v>
      </c>
      <c r="C3997" t="s">
        <v>20</v>
      </c>
      <c r="D3997">
        <v>0.95</v>
      </c>
      <c r="E3997">
        <v>20</v>
      </c>
      <c r="F3997" t="s">
        <v>3222</v>
      </c>
      <c r="G3997" t="s">
        <v>55</v>
      </c>
      <c r="H3997" t="s">
        <v>23</v>
      </c>
      <c r="I3997" t="s">
        <v>6866</v>
      </c>
      <c r="K3997"/>
      <c r="L3997" t="s">
        <v>7003</v>
      </c>
      <c r="M3997" t="s">
        <v>120</v>
      </c>
      <c r="N3997">
        <v>5</v>
      </c>
      <c r="P3997" t="s">
        <v>27</v>
      </c>
      <c r="Q3997" t="s">
        <v>7004</v>
      </c>
      <c r="S3997" t="s">
        <v>29</v>
      </c>
    </row>
    <row r="3998" spans="1:19" hidden="1" x14ac:dyDescent="0.2">
      <c r="A3998">
        <v>2338</v>
      </c>
      <c r="B3998" t="s">
        <v>7005</v>
      </c>
      <c r="C3998" t="s">
        <v>20</v>
      </c>
      <c r="D3998">
        <v>4.07</v>
      </c>
      <c r="E3998">
        <v>25</v>
      </c>
      <c r="F3998" t="s">
        <v>79</v>
      </c>
      <c r="G3998" t="s">
        <v>55</v>
      </c>
      <c r="H3998" t="s">
        <v>46</v>
      </c>
      <c r="I3998" t="s">
        <v>6948</v>
      </c>
      <c r="K3998"/>
      <c r="L3998" t="s">
        <v>7006</v>
      </c>
      <c r="M3998" t="s">
        <v>26</v>
      </c>
      <c r="N3998">
        <v>2</v>
      </c>
      <c r="P3998" t="s">
        <v>27</v>
      </c>
      <c r="Q3998" t="s">
        <v>7007</v>
      </c>
      <c r="S3998" t="s">
        <v>29</v>
      </c>
    </row>
    <row r="3999" spans="1:19" hidden="1" x14ac:dyDescent="0.2">
      <c r="A3999">
        <v>2339</v>
      </c>
      <c r="B3999" t="s">
        <v>7008</v>
      </c>
      <c r="C3999" t="s">
        <v>20</v>
      </c>
      <c r="D3999">
        <v>0.28999999999999998</v>
      </c>
      <c r="E3999">
        <v>20</v>
      </c>
      <c r="F3999" t="s">
        <v>3117</v>
      </c>
      <c r="G3999" t="s">
        <v>75</v>
      </c>
      <c r="H3999" t="s">
        <v>46</v>
      </c>
      <c r="I3999" t="s">
        <v>4592</v>
      </c>
      <c r="K3999"/>
      <c r="L3999" t="s">
        <v>7009</v>
      </c>
      <c r="M3999" t="s">
        <v>26</v>
      </c>
      <c r="N3999">
        <v>2</v>
      </c>
      <c r="P3999" t="s">
        <v>27</v>
      </c>
      <c r="Q3999" t="s">
        <v>7010</v>
      </c>
      <c r="S3999" t="s">
        <v>29</v>
      </c>
    </row>
    <row r="4000" spans="1:19" hidden="1" x14ac:dyDescent="0.2">
      <c r="A4000">
        <v>2339</v>
      </c>
      <c r="B4000" t="s">
        <v>7008</v>
      </c>
      <c r="C4000" t="s">
        <v>20</v>
      </c>
      <c r="D4000">
        <v>0.26</v>
      </c>
      <c r="E4000" t="s">
        <v>6962</v>
      </c>
      <c r="F4000" t="s">
        <v>6963</v>
      </c>
      <c r="G4000" t="s">
        <v>75</v>
      </c>
      <c r="H4000" t="s">
        <v>23</v>
      </c>
      <c r="I4000" t="s">
        <v>6948</v>
      </c>
      <c r="K4000"/>
      <c r="L4000" t="s">
        <v>7009</v>
      </c>
      <c r="M4000" t="s">
        <v>26</v>
      </c>
      <c r="N4000">
        <v>2</v>
      </c>
      <c r="P4000" t="s">
        <v>27</v>
      </c>
      <c r="Q4000" t="s">
        <v>7010</v>
      </c>
      <c r="S4000" t="s">
        <v>29</v>
      </c>
    </row>
    <row r="4001" spans="1:19" hidden="1" x14ac:dyDescent="0.2">
      <c r="A4001">
        <v>2340</v>
      </c>
      <c r="B4001" t="s">
        <v>7011</v>
      </c>
      <c r="C4001" t="s">
        <v>20</v>
      </c>
      <c r="D4001">
        <v>4.84</v>
      </c>
      <c r="E4001">
        <v>25</v>
      </c>
      <c r="F4001" t="s">
        <v>7012</v>
      </c>
      <c r="G4001" t="s">
        <v>160</v>
      </c>
      <c r="H4001" t="s">
        <v>46</v>
      </c>
      <c r="I4001" t="s">
        <v>7013</v>
      </c>
      <c r="K4001"/>
      <c r="L4001" t="s">
        <v>7014</v>
      </c>
      <c r="M4001" t="s">
        <v>120</v>
      </c>
      <c r="N4001">
        <v>5</v>
      </c>
      <c r="P4001" t="s">
        <v>27</v>
      </c>
      <c r="Q4001" t="s">
        <v>7015</v>
      </c>
      <c r="S4001" t="s">
        <v>29</v>
      </c>
    </row>
    <row r="4002" spans="1:19" hidden="1" x14ac:dyDescent="0.2">
      <c r="A4002">
        <v>2340</v>
      </c>
      <c r="B4002" t="s">
        <v>7011</v>
      </c>
      <c r="C4002" t="s">
        <v>73</v>
      </c>
      <c r="D4002">
        <v>2.11</v>
      </c>
      <c r="E4002">
        <v>25</v>
      </c>
      <c r="F4002" t="s">
        <v>7012</v>
      </c>
      <c r="G4002" t="s">
        <v>160</v>
      </c>
      <c r="H4002" t="s">
        <v>46</v>
      </c>
      <c r="I4002" t="s">
        <v>7013</v>
      </c>
      <c r="K4002"/>
      <c r="L4002" t="s">
        <v>7014</v>
      </c>
      <c r="M4002" t="s">
        <v>120</v>
      </c>
      <c r="N4002">
        <v>5</v>
      </c>
      <c r="P4002" t="s">
        <v>27</v>
      </c>
      <c r="Q4002" t="s">
        <v>7015</v>
      </c>
      <c r="S4002" t="s">
        <v>29</v>
      </c>
    </row>
    <row r="4003" spans="1:19" hidden="1" x14ac:dyDescent="0.2">
      <c r="A4003">
        <v>2341</v>
      </c>
      <c r="B4003" t="s">
        <v>7016</v>
      </c>
      <c r="C4003" t="s">
        <v>20</v>
      </c>
      <c r="D4003">
        <v>5.26</v>
      </c>
      <c r="E4003">
        <v>25</v>
      </c>
      <c r="F4003" t="s">
        <v>7012</v>
      </c>
      <c r="G4003" t="s">
        <v>160</v>
      </c>
      <c r="H4003" t="s">
        <v>46</v>
      </c>
      <c r="I4003" t="s">
        <v>7013</v>
      </c>
      <c r="K4003"/>
      <c r="L4003" t="s">
        <v>7017</v>
      </c>
      <c r="M4003" t="s">
        <v>771</v>
      </c>
      <c r="N4003">
        <v>4</v>
      </c>
      <c r="P4003" t="s">
        <v>27</v>
      </c>
      <c r="Q4003" t="s">
        <v>7018</v>
      </c>
      <c r="S4003" t="s">
        <v>29</v>
      </c>
    </row>
    <row r="4004" spans="1:19" hidden="1" x14ac:dyDescent="0.2">
      <c r="A4004">
        <v>2341</v>
      </c>
      <c r="B4004" t="s">
        <v>7016</v>
      </c>
      <c r="C4004" t="s">
        <v>73</v>
      </c>
      <c r="D4004">
        <v>1.93</v>
      </c>
      <c r="E4004">
        <v>25</v>
      </c>
      <c r="F4004" t="s">
        <v>7012</v>
      </c>
      <c r="G4004" t="s">
        <v>160</v>
      </c>
      <c r="H4004" t="s">
        <v>46</v>
      </c>
      <c r="I4004" t="s">
        <v>7013</v>
      </c>
      <c r="K4004"/>
      <c r="L4004" t="s">
        <v>7017</v>
      </c>
      <c r="M4004" t="s">
        <v>771</v>
      </c>
      <c r="N4004">
        <v>4</v>
      </c>
      <c r="P4004" t="s">
        <v>27</v>
      </c>
      <c r="Q4004" t="s">
        <v>7018</v>
      </c>
      <c r="S4004" t="s">
        <v>29</v>
      </c>
    </row>
    <row r="4005" spans="1:19" hidden="1" x14ac:dyDescent="0.2">
      <c r="A4005">
        <v>2342</v>
      </c>
      <c r="B4005" t="s">
        <v>7019</v>
      </c>
      <c r="C4005" t="s">
        <v>20</v>
      </c>
      <c r="D4005">
        <v>4.97</v>
      </c>
      <c r="E4005">
        <v>25</v>
      </c>
      <c r="F4005" t="s">
        <v>7012</v>
      </c>
      <c r="G4005" t="s">
        <v>160</v>
      </c>
      <c r="H4005" t="s">
        <v>46</v>
      </c>
      <c r="I4005" t="s">
        <v>7013</v>
      </c>
      <c r="K4005"/>
      <c r="L4005" t="s">
        <v>7020</v>
      </c>
      <c r="M4005" t="s">
        <v>771</v>
      </c>
      <c r="N4005">
        <v>4</v>
      </c>
      <c r="P4005" t="s">
        <v>27</v>
      </c>
      <c r="Q4005" t="s">
        <v>7021</v>
      </c>
      <c r="S4005" t="s">
        <v>29</v>
      </c>
    </row>
    <row r="4006" spans="1:19" hidden="1" x14ac:dyDescent="0.2">
      <c r="A4006">
        <v>2342</v>
      </c>
      <c r="B4006" t="s">
        <v>7019</v>
      </c>
      <c r="C4006" t="s">
        <v>73</v>
      </c>
      <c r="D4006">
        <v>2.0299999999999998</v>
      </c>
      <c r="E4006">
        <v>25</v>
      </c>
      <c r="F4006" t="s">
        <v>7012</v>
      </c>
      <c r="G4006" t="s">
        <v>160</v>
      </c>
      <c r="H4006" t="s">
        <v>46</v>
      </c>
      <c r="I4006" t="s">
        <v>7013</v>
      </c>
      <c r="K4006"/>
      <c r="L4006" t="s">
        <v>7020</v>
      </c>
      <c r="M4006" t="s">
        <v>771</v>
      </c>
      <c r="N4006">
        <v>4</v>
      </c>
      <c r="P4006" t="s">
        <v>27</v>
      </c>
      <c r="Q4006" t="s">
        <v>7021</v>
      </c>
      <c r="S4006" t="s">
        <v>29</v>
      </c>
    </row>
    <row r="4007" spans="1:19" hidden="1" x14ac:dyDescent="0.2">
      <c r="A4007">
        <v>2344</v>
      </c>
      <c r="B4007" t="s">
        <v>7022</v>
      </c>
      <c r="C4007" t="s">
        <v>20</v>
      </c>
      <c r="D4007">
        <v>8.19</v>
      </c>
      <c r="E4007">
        <v>20</v>
      </c>
      <c r="F4007" t="s">
        <v>334</v>
      </c>
      <c r="G4007" t="s">
        <v>55</v>
      </c>
      <c r="H4007" t="s">
        <v>46</v>
      </c>
      <c r="I4007" t="s">
        <v>779</v>
      </c>
      <c r="K4007"/>
      <c r="L4007" t="s">
        <v>7023</v>
      </c>
      <c r="M4007" t="s">
        <v>2477</v>
      </c>
      <c r="N4007">
        <v>4</v>
      </c>
      <c r="P4007" t="s">
        <v>27</v>
      </c>
      <c r="Q4007" t="s">
        <v>7024</v>
      </c>
      <c r="S4007" t="s">
        <v>29</v>
      </c>
    </row>
    <row r="4008" spans="1:19" hidden="1" x14ac:dyDescent="0.2">
      <c r="A4008">
        <v>2344</v>
      </c>
      <c r="B4008" t="s">
        <v>7022</v>
      </c>
      <c r="C4008" t="s">
        <v>73</v>
      </c>
      <c r="D4008">
        <v>4.18</v>
      </c>
      <c r="E4008">
        <v>20</v>
      </c>
      <c r="F4008" t="s">
        <v>334</v>
      </c>
      <c r="G4008" t="s">
        <v>55</v>
      </c>
      <c r="H4008" t="s">
        <v>46</v>
      </c>
      <c r="I4008" t="s">
        <v>779</v>
      </c>
      <c r="K4008"/>
      <c r="L4008" t="s">
        <v>7023</v>
      </c>
      <c r="M4008" t="s">
        <v>2477</v>
      </c>
      <c r="N4008">
        <v>4</v>
      </c>
      <c r="P4008" t="s">
        <v>27</v>
      </c>
      <c r="Q4008" t="s">
        <v>7024</v>
      </c>
      <c r="S4008" t="s">
        <v>29</v>
      </c>
    </row>
    <row r="4009" spans="1:19" hidden="1" x14ac:dyDescent="0.2">
      <c r="A4009">
        <v>2344</v>
      </c>
      <c r="B4009" t="s">
        <v>7022</v>
      </c>
      <c r="C4009" t="s">
        <v>20</v>
      </c>
      <c r="D4009">
        <v>8.8000000000000007</v>
      </c>
      <c r="E4009">
        <v>25</v>
      </c>
      <c r="F4009" t="s">
        <v>7025</v>
      </c>
      <c r="H4009" t="s">
        <v>23</v>
      </c>
      <c r="I4009" t="s">
        <v>4311</v>
      </c>
      <c r="K4009"/>
      <c r="L4009" t="s">
        <v>7023</v>
      </c>
      <c r="M4009" t="s">
        <v>2477</v>
      </c>
      <c r="N4009">
        <v>4</v>
      </c>
      <c r="P4009" t="s">
        <v>27</v>
      </c>
      <c r="Q4009" t="s">
        <v>7024</v>
      </c>
      <c r="S4009" t="s">
        <v>29</v>
      </c>
    </row>
    <row r="4010" spans="1:19" hidden="1" x14ac:dyDescent="0.2">
      <c r="A4010">
        <v>2347</v>
      </c>
      <c r="B4010" t="s">
        <v>7026</v>
      </c>
      <c r="C4010" t="s">
        <v>20</v>
      </c>
      <c r="D4010">
        <v>3.92</v>
      </c>
      <c r="E4010">
        <v>20</v>
      </c>
      <c r="F4010" t="s">
        <v>79</v>
      </c>
      <c r="G4010" t="s">
        <v>55</v>
      </c>
      <c r="H4010" t="s">
        <v>46</v>
      </c>
      <c r="I4010" t="s">
        <v>5097</v>
      </c>
      <c r="K4010"/>
      <c r="L4010" t="s">
        <v>7027</v>
      </c>
      <c r="M4010" t="s">
        <v>120</v>
      </c>
      <c r="N4010">
        <v>5</v>
      </c>
      <c r="P4010" t="s">
        <v>27</v>
      </c>
      <c r="Q4010" t="s">
        <v>7028</v>
      </c>
      <c r="S4010" t="s">
        <v>29</v>
      </c>
    </row>
    <row r="4011" spans="1:19" hidden="1" x14ac:dyDescent="0.2">
      <c r="A4011">
        <v>2347</v>
      </c>
      <c r="B4011" t="s">
        <v>7026</v>
      </c>
      <c r="C4011" t="s">
        <v>73</v>
      </c>
      <c r="D4011">
        <v>11.11</v>
      </c>
      <c r="E4011">
        <v>20</v>
      </c>
      <c r="F4011" t="s">
        <v>79</v>
      </c>
      <c r="G4011" t="s">
        <v>55</v>
      </c>
      <c r="H4011" t="s">
        <v>46</v>
      </c>
      <c r="I4011" t="s">
        <v>5097</v>
      </c>
      <c r="K4011"/>
      <c r="L4011" t="s">
        <v>7027</v>
      </c>
      <c r="M4011" t="s">
        <v>120</v>
      </c>
      <c r="N4011">
        <v>5</v>
      </c>
      <c r="P4011" t="s">
        <v>27</v>
      </c>
      <c r="Q4011" t="s">
        <v>7028</v>
      </c>
      <c r="S4011" t="s">
        <v>29</v>
      </c>
    </row>
    <row r="4012" spans="1:19" hidden="1" x14ac:dyDescent="0.2">
      <c r="A4012">
        <v>2349</v>
      </c>
      <c r="B4012" t="s">
        <v>7029</v>
      </c>
      <c r="C4012" t="s">
        <v>20</v>
      </c>
      <c r="D4012">
        <v>-0.82</v>
      </c>
      <c r="E4012">
        <v>20</v>
      </c>
      <c r="F4012" t="s">
        <v>3110</v>
      </c>
      <c r="G4012" t="s">
        <v>75</v>
      </c>
      <c r="H4012" t="s">
        <v>23</v>
      </c>
      <c r="I4012" t="s">
        <v>5778</v>
      </c>
      <c r="K4012"/>
      <c r="L4012" t="s">
        <v>7030</v>
      </c>
      <c r="M4012" t="s">
        <v>771</v>
      </c>
      <c r="N4012">
        <v>4</v>
      </c>
      <c r="P4012" t="s">
        <v>27</v>
      </c>
      <c r="Q4012" t="s">
        <v>7031</v>
      </c>
      <c r="S4012" t="s">
        <v>29</v>
      </c>
    </row>
    <row r="4013" spans="1:19" hidden="1" x14ac:dyDescent="0.2">
      <c r="A4013">
        <v>2350</v>
      </c>
      <c r="B4013" t="s">
        <v>7032</v>
      </c>
      <c r="C4013" t="s">
        <v>20</v>
      </c>
      <c r="D4013" t="s">
        <v>7033</v>
      </c>
      <c r="E4013">
        <v>20</v>
      </c>
      <c r="F4013" t="s">
        <v>79</v>
      </c>
      <c r="G4013" t="s">
        <v>55</v>
      </c>
      <c r="H4013" t="s">
        <v>23</v>
      </c>
      <c r="I4013" t="s">
        <v>3577</v>
      </c>
      <c r="K4013"/>
      <c r="L4013" t="s">
        <v>7034</v>
      </c>
      <c r="M4013" t="s">
        <v>26</v>
      </c>
      <c r="N4013">
        <v>2</v>
      </c>
      <c r="P4013" t="s">
        <v>27</v>
      </c>
      <c r="Q4013" t="s">
        <v>7035</v>
      </c>
      <c r="S4013" t="s">
        <v>29</v>
      </c>
    </row>
    <row r="4014" spans="1:19" hidden="1" x14ac:dyDescent="0.2">
      <c r="A4014">
        <v>2350</v>
      </c>
      <c r="B4014" t="s">
        <v>7032</v>
      </c>
      <c r="C4014" t="s">
        <v>73</v>
      </c>
      <c r="D4014">
        <v>8.98</v>
      </c>
      <c r="E4014">
        <v>20</v>
      </c>
      <c r="F4014" t="s">
        <v>3203</v>
      </c>
      <c r="G4014" t="s">
        <v>55</v>
      </c>
      <c r="H4014" t="s">
        <v>46</v>
      </c>
      <c r="I4014" t="s">
        <v>3577</v>
      </c>
      <c r="K4014"/>
      <c r="L4014" t="s">
        <v>7034</v>
      </c>
      <c r="M4014" t="s">
        <v>26</v>
      </c>
      <c r="N4014">
        <v>2</v>
      </c>
      <c r="P4014" t="s">
        <v>27</v>
      </c>
      <c r="Q4014" t="s">
        <v>7035</v>
      </c>
      <c r="S4014" t="s">
        <v>29</v>
      </c>
    </row>
    <row r="4015" spans="1:19" hidden="1" x14ac:dyDescent="0.2">
      <c r="A4015">
        <v>2351</v>
      </c>
      <c r="B4015" t="s">
        <v>7036</v>
      </c>
      <c r="C4015" t="s">
        <v>20</v>
      </c>
      <c r="D4015">
        <v>1.81</v>
      </c>
      <c r="E4015">
        <v>20</v>
      </c>
      <c r="F4015" t="s">
        <v>410</v>
      </c>
      <c r="G4015" t="s">
        <v>55</v>
      </c>
      <c r="H4015" t="s">
        <v>23</v>
      </c>
      <c r="I4015" t="s">
        <v>7037</v>
      </c>
      <c r="K4015"/>
      <c r="L4015" t="s">
        <v>7038</v>
      </c>
      <c r="M4015" t="s">
        <v>26</v>
      </c>
      <c r="N4015">
        <v>2</v>
      </c>
      <c r="P4015" t="s">
        <v>27</v>
      </c>
      <c r="Q4015" t="s">
        <v>7039</v>
      </c>
      <c r="S4015" t="s">
        <v>29</v>
      </c>
    </row>
    <row r="4016" spans="1:19" hidden="1" x14ac:dyDescent="0.2">
      <c r="A4016">
        <v>2351</v>
      </c>
      <c r="B4016" t="s">
        <v>7036</v>
      </c>
      <c r="C4016" t="s">
        <v>73</v>
      </c>
      <c r="D4016">
        <v>10.06</v>
      </c>
      <c r="E4016">
        <v>20</v>
      </c>
      <c r="F4016" t="s">
        <v>7040</v>
      </c>
      <c r="G4016" t="s">
        <v>55</v>
      </c>
      <c r="H4016" t="s">
        <v>46</v>
      </c>
      <c r="I4016" t="s">
        <v>7037</v>
      </c>
      <c r="K4016"/>
      <c r="L4016" t="s">
        <v>7038</v>
      </c>
      <c r="M4016" t="s">
        <v>26</v>
      </c>
      <c r="N4016">
        <v>2</v>
      </c>
      <c r="P4016" t="s">
        <v>27</v>
      </c>
      <c r="Q4016" t="s">
        <v>7039</v>
      </c>
      <c r="S4016" t="s">
        <v>29</v>
      </c>
    </row>
    <row r="4017" spans="1:19" hidden="1" x14ac:dyDescent="0.2">
      <c r="A4017">
        <v>2352</v>
      </c>
      <c r="B4017" t="s">
        <v>7041</v>
      </c>
      <c r="C4017" t="s">
        <v>20</v>
      </c>
      <c r="D4017">
        <v>1.2</v>
      </c>
      <c r="E4017">
        <v>20</v>
      </c>
      <c r="F4017" t="s">
        <v>209</v>
      </c>
      <c r="G4017" t="s">
        <v>55</v>
      </c>
      <c r="H4017" t="s">
        <v>23</v>
      </c>
      <c r="I4017" t="s">
        <v>3404</v>
      </c>
      <c r="K4017"/>
      <c r="L4017" t="s">
        <v>7042</v>
      </c>
      <c r="M4017" t="s">
        <v>120</v>
      </c>
      <c r="N4017">
        <v>5</v>
      </c>
      <c r="P4017" t="s">
        <v>27</v>
      </c>
      <c r="Q4017" t="s">
        <v>7043</v>
      </c>
      <c r="S4017" t="s">
        <v>29</v>
      </c>
    </row>
    <row r="4018" spans="1:19" hidden="1" x14ac:dyDescent="0.2">
      <c r="A4018">
        <v>2353</v>
      </c>
      <c r="B4018" t="s">
        <v>7044</v>
      </c>
      <c r="C4018" t="s">
        <v>20</v>
      </c>
      <c r="D4018">
        <v>4.25</v>
      </c>
      <c r="E4018">
        <v>20</v>
      </c>
      <c r="F4018" t="s">
        <v>6523</v>
      </c>
      <c r="G4018" t="s">
        <v>31</v>
      </c>
      <c r="H4018" t="s">
        <v>46</v>
      </c>
      <c r="I4018" t="s">
        <v>6770</v>
      </c>
      <c r="K4018"/>
      <c r="L4018" t="s">
        <v>7045</v>
      </c>
      <c r="M4018" t="s">
        <v>26</v>
      </c>
      <c r="N4018">
        <v>2</v>
      </c>
      <c r="P4018" t="s">
        <v>27</v>
      </c>
      <c r="Q4018" t="s">
        <v>7046</v>
      </c>
      <c r="S4018" t="s">
        <v>29</v>
      </c>
    </row>
    <row r="4019" spans="1:19" hidden="1" x14ac:dyDescent="0.2">
      <c r="A4019">
        <v>2353</v>
      </c>
      <c r="B4019" t="s">
        <v>7044</v>
      </c>
      <c r="C4019" t="s">
        <v>73</v>
      </c>
      <c r="D4019" t="s">
        <v>7047</v>
      </c>
      <c r="E4019">
        <v>20</v>
      </c>
      <c r="F4019" t="s">
        <v>6523</v>
      </c>
      <c r="G4019" t="s">
        <v>75</v>
      </c>
      <c r="H4019" t="s">
        <v>23</v>
      </c>
      <c r="I4019" t="s">
        <v>6770</v>
      </c>
      <c r="K4019"/>
      <c r="L4019" t="s">
        <v>7045</v>
      </c>
      <c r="M4019" t="s">
        <v>26</v>
      </c>
      <c r="N4019">
        <v>2</v>
      </c>
      <c r="P4019" t="s">
        <v>27</v>
      </c>
      <c r="Q4019" t="s">
        <v>7046</v>
      </c>
      <c r="S4019" t="s">
        <v>29</v>
      </c>
    </row>
    <row r="4020" spans="1:19" hidden="1" x14ac:dyDescent="0.2">
      <c r="A4020">
        <v>2354</v>
      </c>
      <c r="B4020" t="s">
        <v>7048</v>
      </c>
      <c r="C4020" t="s">
        <v>20</v>
      </c>
      <c r="D4020">
        <v>5.24</v>
      </c>
      <c r="E4020">
        <v>20</v>
      </c>
      <c r="F4020" t="s">
        <v>2201</v>
      </c>
      <c r="G4020" t="s">
        <v>31</v>
      </c>
      <c r="H4020" t="s">
        <v>46</v>
      </c>
      <c r="I4020" t="s">
        <v>6770</v>
      </c>
      <c r="K4020"/>
      <c r="L4020" t="s">
        <v>7049</v>
      </c>
      <c r="M4020" t="s">
        <v>26</v>
      </c>
      <c r="N4020">
        <v>2</v>
      </c>
      <c r="P4020" t="s">
        <v>27</v>
      </c>
      <c r="Q4020" t="s">
        <v>7050</v>
      </c>
      <c r="S4020" t="s">
        <v>29</v>
      </c>
    </row>
    <row r="4021" spans="1:19" hidden="1" x14ac:dyDescent="0.2">
      <c r="A4021">
        <v>2354</v>
      </c>
      <c r="B4021" t="s">
        <v>7048</v>
      </c>
      <c r="C4021" t="s">
        <v>73</v>
      </c>
      <c r="D4021">
        <v>12.11</v>
      </c>
      <c r="E4021">
        <v>20</v>
      </c>
      <c r="F4021" t="s">
        <v>7051</v>
      </c>
      <c r="G4021" t="s">
        <v>4302</v>
      </c>
      <c r="H4021" t="s">
        <v>46</v>
      </c>
      <c r="I4021" t="s">
        <v>6770</v>
      </c>
      <c r="K4021"/>
      <c r="L4021" t="s">
        <v>7049</v>
      </c>
      <c r="M4021" t="s">
        <v>26</v>
      </c>
      <c r="N4021">
        <v>2</v>
      </c>
      <c r="P4021" t="s">
        <v>27</v>
      </c>
      <c r="Q4021" t="s">
        <v>7050</v>
      </c>
      <c r="S4021" t="s">
        <v>29</v>
      </c>
    </row>
    <row r="4022" spans="1:19" hidden="1" x14ac:dyDescent="0.2">
      <c r="A4022">
        <v>2355</v>
      </c>
      <c r="B4022" t="s">
        <v>7052</v>
      </c>
      <c r="C4022" t="s">
        <v>20</v>
      </c>
      <c r="D4022">
        <v>0.1</v>
      </c>
      <c r="E4022">
        <v>20</v>
      </c>
      <c r="F4022" t="s">
        <v>7053</v>
      </c>
      <c r="G4022" t="s">
        <v>75</v>
      </c>
      <c r="H4022" t="s">
        <v>46</v>
      </c>
      <c r="I4022" t="s">
        <v>6770</v>
      </c>
      <c r="K4022"/>
      <c r="L4022" t="s">
        <v>7054</v>
      </c>
      <c r="M4022" t="s">
        <v>26</v>
      </c>
      <c r="N4022">
        <v>2</v>
      </c>
      <c r="P4022" t="s">
        <v>27</v>
      </c>
      <c r="Q4022" t="s">
        <v>7055</v>
      </c>
      <c r="S4022" t="s">
        <v>29</v>
      </c>
    </row>
    <row r="4023" spans="1:19" hidden="1" x14ac:dyDescent="0.2">
      <c r="A4023">
        <v>2355</v>
      </c>
      <c r="B4023" t="s">
        <v>7052</v>
      </c>
      <c r="C4023" t="s">
        <v>73</v>
      </c>
      <c r="D4023">
        <v>8.49</v>
      </c>
      <c r="E4023">
        <v>20</v>
      </c>
      <c r="F4023" t="s">
        <v>2048</v>
      </c>
      <c r="G4023" t="s">
        <v>31</v>
      </c>
      <c r="H4023" t="s">
        <v>46</v>
      </c>
      <c r="I4023" t="s">
        <v>6770</v>
      </c>
      <c r="K4023"/>
      <c r="L4023" t="s">
        <v>7054</v>
      </c>
      <c r="M4023" t="s">
        <v>26</v>
      </c>
      <c r="N4023">
        <v>2</v>
      </c>
      <c r="P4023" t="s">
        <v>27</v>
      </c>
      <c r="Q4023" t="s">
        <v>7055</v>
      </c>
      <c r="S4023" t="s">
        <v>29</v>
      </c>
    </row>
    <row r="4024" spans="1:19" hidden="1" x14ac:dyDescent="0.2">
      <c r="A4024">
        <v>2355</v>
      </c>
      <c r="B4024" t="s">
        <v>7052</v>
      </c>
      <c r="C4024" t="s">
        <v>77</v>
      </c>
      <c r="D4024">
        <v>11.86</v>
      </c>
      <c r="E4024">
        <v>20</v>
      </c>
      <c r="F4024" t="s">
        <v>7056</v>
      </c>
      <c r="G4024" t="s">
        <v>4302</v>
      </c>
      <c r="H4024" t="s">
        <v>46</v>
      </c>
      <c r="I4024" t="s">
        <v>6770</v>
      </c>
      <c r="K4024"/>
      <c r="L4024" t="s">
        <v>7054</v>
      </c>
      <c r="M4024" t="s">
        <v>26</v>
      </c>
      <c r="N4024">
        <v>2</v>
      </c>
      <c r="P4024" t="s">
        <v>27</v>
      </c>
      <c r="Q4024" t="s">
        <v>7055</v>
      </c>
      <c r="S4024" t="s">
        <v>29</v>
      </c>
    </row>
    <row r="4025" spans="1:19" hidden="1" x14ac:dyDescent="0.2">
      <c r="A4025">
        <v>2356</v>
      </c>
      <c r="B4025" t="s">
        <v>7057</v>
      </c>
      <c r="C4025" t="s">
        <v>20</v>
      </c>
      <c r="D4025">
        <v>2.7</v>
      </c>
      <c r="E4025">
        <v>20</v>
      </c>
      <c r="F4025" t="s">
        <v>7058</v>
      </c>
      <c r="G4025" t="s">
        <v>31</v>
      </c>
      <c r="H4025" t="s">
        <v>46</v>
      </c>
      <c r="I4025" t="s">
        <v>6770</v>
      </c>
      <c r="K4025"/>
      <c r="L4025" t="s">
        <v>7059</v>
      </c>
      <c r="M4025" t="s">
        <v>26</v>
      </c>
      <c r="N4025">
        <v>2</v>
      </c>
      <c r="P4025" t="s">
        <v>27</v>
      </c>
      <c r="Q4025" t="s">
        <v>7060</v>
      </c>
      <c r="S4025" t="s">
        <v>29</v>
      </c>
    </row>
    <row r="4026" spans="1:19" hidden="1" x14ac:dyDescent="0.2">
      <c r="A4026">
        <v>2356</v>
      </c>
      <c r="B4026" t="s">
        <v>7057</v>
      </c>
      <c r="C4026" t="s">
        <v>73</v>
      </c>
      <c r="D4026">
        <v>7.88</v>
      </c>
      <c r="E4026">
        <v>20</v>
      </c>
      <c r="F4026" t="s">
        <v>7058</v>
      </c>
      <c r="G4026" t="s">
        <v>31</v>
      </c>
      <c r="H4026" t="s">
        <v>46</v>
      </c>
      <c r="I4026" t="s">
        <v>6770</v>
      </c>
      <c r="K4026"/>
      <c r="L4026" t="s">
        <v>7059</v>
      </c>
      <c r="M4026" t="s">
        <v>26</v>
      </c>
      <c r="N4026">
        <v>2</v>
      </c>
      <c r="P4026" t="s">
        <v>27</v>
      </c>
      <c r="Q4026" t="s">
        <v>7060</v>
      </c>
      <c r="S4026" t="s">
        <v>29</v>
      </c>
    </row>
    <row r="4027" spans="1:19" hidden="1" x14ac:dyDescent="0.2">
      <c r="A4027">
        <v>2357</v>
      </c>
      <c r="B4027" t="s">
        <v>7061</v>
      </c>
      <c r="C4027" t="s">
        <v>20</v>
      </c>
      <c r="D4027">
        <v>0.12</v>
      </c>
      <c r="E4027">
        <v>20</v>
      </c>
      <c r="F4027" t="s">
        <v>3115</v>
      </c>
      <c r="G4027" t="s">
        <v>75</v>
      </c>
      <c r="H4027" t="s">
        <v>46</v>
      </c>
      <c r="I4027" t="s">
        <v>4962</v>
      </c>
      <c r="K4027"/>
      <c r="L4027" t="s">
        <v>7062</v>
      </c>
      <c r="M4027" t="s">
        <v>26</v>
      </c>
      <c r="N4027">
        <v>2</v>
      </c>
      <c r="P4027" t="s">
        <v>27</v>
      </c>
      <c r="Q4027" t="s">
        <v>7063</v>
      </c>
      <c r="S4027" t="s">
        <v>29</v>
      </c>
    </row>
    <row r="4028" spans="1:19" hidden="1" x14ac:dyDescent="0.2">
      <c r="A4028">
        <v>2357</v>
      </c>
      <c r="B4028" t="s">
        <v>7061</v>
      </c>
      <c r="C4028" t="s">
        <v>73</v>
      </c>
      <c r="D4028">
        <v>8.0299999999999994</v>
      </c>
      <c r="E4028">
        <v>20</v>
      </c>
      <c r="F4028" t="s">
        <v>79</v>
      </c>
      <c r="G4028" t="s">
        <v>55</v>
      </c>
      <c r="H4028" t="s">
        <v>46</v>
      </c>
      <c r="I4028" t="s">
        <v>4962</v>
      </c>
      <c r="K4028"/>
      <c r="L4028" t="s">
        <v>7062</v>
      </c>
      <c r="M4028" t="s">
        <v>26</v>
      </c>
      <c r="N4028">
        <v>2</v>
      </c>
      <c r="P4028" t="s">
        <v>27</v>
      </c>
      <c r="Q4028" t="s">
        <v>7063</v>
      </c>
      <c r="S4028" t="s">
        <v>29</v>
      </c>
    </row>
    <row r="4029" spans="1:19" hidden="1" x14ac:dyDescent="0.2">
      <c r="A4029">
        <v>2358</v>
      </c>
      <c r="B4029" t="s">
        <v>7064</v>
      </c>
      <c r="C4029" t="s">
        <v>20</v>
      </c>
      <c r="D4029">
        <v>0.6</v>
      </c>
      <c r="E4029">
        <v>20</v>
      </c>
      <c r="F4029" t="s">
        <v>4681</v>
      </c>
      <c r="G4029" t="s">
        <v>75</v>
      </c>
      <c r="H4029" t="s">
        <v>46</v>
      </c>
      <c r="I4029" t="s">
        <v>3404</v>
      </c>
      <c r="K4029"/>
      <c r="L4029" t="s">
        <v>7065</v>
      </c>
      <c r="M4029" t="s">
        <v>26</v>
      </c>
      <c r="N4029">
        <v>2</v>
      </c>
      <c r="P4029" t="s">
        <v>27</v>
      </c>
      <c r="Q4029" t="s">
        <v>7066</v>
      </c>
      <c r="S4029" t="s">
        <v>29</v>
      </c>
    </row>
    <row r="4030" spans="1:19" hidden="1" x14ac:dyDescent="0.2">
      <c r="A4030">
        <v>2358</v>
      </c>
      <c r="B4030" t="s">
        <v>7064</v>
      </c>
      <c r="C4030" t="s">
        <v>73</v>
      </c>
      <c r="D4030">
        <v>8.81</v>
      </c>
      <c r="E4030">
        <v>20</v>
      </c>
      <c r="F4030" t="s">
        <v>79</v>
      </c>
      <c r="G4030" t="s">
        <v>55</v>
      </c>
      <c r="H4030" t="s">
        <v>46</v>
      </c>
      <c r="I4030" t="s">
        <v>3577</v>
      </c>
      <c r="K4030"/>
      <c r="L4030" t="s">
        <v>7065</v>
      </c>
      <c r="M4030" t="s">
        <v>26</v>
      </c>
      <c r="N4030">
        <v>2</v>
      </c>
      <c r="P4030" t="s">
        <v>27</v>
      </c>
      <c r="Q4030" t="s">
        <v>7066</v>
      </c>
      <c r="S4030" t="s">
        <v>29</v>
      </c>
    </row>
    <row r="4031" spans="1:19" hidden="1" x14ac:dyDescent="0.2">
      <c r="A4031">
        <v>2359</v>
      </c>
      <c r="B4031" t="s">
        <v>7067</v>
      </c>
      <c r="C4031" t="s">
        <v>20</v>
      </c>
      <c r="D4031">
        <v>3.05</v>
      </c>
      <c r="E4031">
        <v>20</v>
      </c>
      <c r="F4031" t="s">
        <v>7068</v>
      </c>
      <c r="G4031" t="s">
        <v>55</v>
      </c>
      <c r="H4031" t="s">
        <v>46</v>
      </c>
      <c r="I4031" t="s">
        <v>7069</v>
      </c>
      <c r="K4031"/>
      <c r="L4031" t="s">
        <v>7070</v>
      </c>
      <c r="M4031" t="s">
        <v>26</v>
      </c>
      <c r="N4031">
        <v>2</v>
      </c>
      <c r="P4031" t="s">
        <v>27</v>
      </c>
      <c r="Q4031" t="s">
        <v>7071</v>
      </c>
      <c r="S4031" t="s">
        <v>29</v>
      </c>
    </row>
    <row r="4032" spans="1:19" hidden="1" x14ac:dyDescent="0.2">
      <c r="A4032">
        <v>2359</v>
      </c>
      <c r="B4032" t="s">
        <v>7067</v>
      </c>
      <c r="C4032" t="s">
        <v>20</v>
      </c>
      <c r="D4032">
        <v>4.5999999999999996</v>
      </c>
      <c r="E4032">
        <v>20</v>
      </c>
      <c r="F4032" t="s">
        <v>7072</v>
      </c>
      <c r="G4032" t="s">
        <v>55</v>
      </c>
      <c r="H4032" t="s">
        <v>46</v>
      </c>
      <c r="I4032" t="s">
        <v>7069</v>
      </c>
      <c r="K4032"/>
      <c r="L4032" t="s">
        <v>7070</v>
      </c>
      <c r="M4032" t="s">
        <v>26</v>
      </c>
      <c r="N4032">
        <v>2</v>
      </c>
      <c r="P4032" t="s">
        <v>27</v>
      </c>
      <c r="Q4032" t="s">
        <v>7071</v>
      </c>
      <c r="S4032" t="s">
        <v>29</v>
      </c>
    </row>
    <row r="4033" spans="1:19" hidden="1" x14ac:dyDescent="0.2">
      <c r="A4033">
        <v>2359</v>
      </c>
      <c r="B4033" t="s">
        <v>7067</v>
      </c>
      <c r="C4033" t="s">
        <v>7073</v>
      </c>
      <c r="D4033">
        <v>8.5</v>
      </c>
      <c r="E4033">
        <v>20</v>
      </c>
      <c r="F4033" t="s">
        <v>7074</v>
      </c>
      <c r="G4033" t="s">
        <v>55</v>
      </c>
      <c r="H4033" t="s">
        <v>46</v>
      </c>
      <c r="I4033" t="s">
        <v>7069</v>
      </c>
      <c r="K4033"/>
      <c r="L4033" t="s">
        <v>7070</v>
      </c>
      <c r="M4033" t="s">
        <v>26</v>
      </c>
      <c r="N4033">
        <v>2</v>
      </c>
      <c r="P4033" t="s">
        <v>27</v>
      </c>
      <c r="Q4033" t="s">
        <v>7071</v>
      </c>
      <c r="S4033" t="s">
        <v>29</v>
      </c>
    </row>
    <row r="4034" spans="1:19" hidden="1" x14ac:dyDescent="0.2">
      <c r="A4034">
        <v>2359</v>
      </c>
      <c r="B4034" t="s">
        <v>7067</v>
      </c>
      <c r="C4034" t="s">
        <v>20</v>
      </c>
      <c r="D4034">
        <v>2.5</v>
      </c>
      <c r="E4034">
        <v>20</v>
      </c>
      <c r="F4034" t="s">
        <v>7075</v>
      </c>
      <c r="G4034" t="s">
        <v>55</v>
      </c>
      <c r="H4034" t="s">
        <v>23</v>
      </c>
      <c r="I4034" t="s">
        <v>3364</v>
      </c>
      <c r="K4034"/>
      <c r="L4034" t="s">
        <v>7070</v>
      </c>
      <c r="M4034" t="s">
        <v>26</v>
      </c>
      <c r="N4034">
        <v>2</v>
      </c>
      <c r="P4034" t="s">
        <v>27</v>
      </c>
      <c r="Q4034" t="s">
        <v>7071</v>
      </c>
      <c r="S4034" t="s">
        <v>29</v>
      </c>
    </row>
    <row r="4035" spans="1:19" hidden="1" x14ac:dyDescent="0.2">
      <c r="A4035">
        <v>2359</v>
      </c>
      <c r="B4035" t="s">
        <v>7067</v>
      </c>
      <c r="C4035" t="s">
        <v>20</v>
      </c>
      <c r="D4035">
        <v>4.5199999999999996</v>
      </c>
      <c r="E4035">
        <v>20</v>
      </c>
      <c r="F4035" t="s">
        <v>7076</v>
      </c>
      <c r="G4035" t="s">
        <v>55</v>
      </c>
      <c r="H4035" t="s">
        <v>46</v>
      </c>
      <c r="I4035" t="s">
        <v>3364</v>
      </c>
      <c r="K4035"/>
      <c r="L4035" t="s">
        <v>7070</v>
      </c>
      <c r="M4035" t="s">
        <v>26</v>
      </c>
      <c r="N4035">
        <v>2</v>
      </c>
      <c r="P4035" t="s">
        <v>27</v>
      </c>
      <c r="Q4035" t="s">
        <v>7071</v>
      </c>
      <c r="S4035" t="s">
        <v>29</v>
      </c>
    </row>
    <row r="4036" spans="1:19" hidden="1" x14ac:dyDescent="0.2">
      <c r="A4036">
        <v>2359</v>
      </c>
      <c r="B4036" t="s">
        <v>7067</v>
      </c>
      <c r="C4036" t="s">
        <v>20</v>
      </c>
      <c r="D4036">
        <v>8.5299999999999994</v>
      </c>
      <c r="E4036">
        <v>20</v>
      </c>
      <c r="F4036" t="s">
        <v>7077</v>
      </c>
      <c r="G4036" t="s">
        <v>55</v>
      </c>
      <c r="H4036" t="s">
        <v>46</v>
      </c>
      <c r="I4036" t="s">
        <v>3364</v>
      </c>
      <c r="K4036"/>
      <c r="L4036" t="s">
        <v>7070</v>
      </c>
      <c r="M4036" t="s">
        <v>26</v>
      </c>
      <c r="N4036">
        <v>2</v>
      </c>
      <c r="P4036" t="s">
        <v>27</v>
      </c>
      <c r="Q4036" t="s">
        <v>7071</v>
      </c>
      <c r="S4036" t="s">
        <v>29</v>
      </c>
    </row>
    <row r="4037" spans="1:19" hidden="1" x14ac:dyDescent="0.2">
      <c r="A4037">
        <v>2360</v>
      </c>
      <c r="B4037" t="s">
        <v>7078</v>
      </c>
      <c r="C4037" t="s">
        <v>20</v>
      </c>
      <c r="D4037">
        <v>7.92</v>
      </c>
      <c r="E4037">
        <v>20</v>
      </c>
      <c r="F4037" t="s">
        <v>2201</v>
      </c>
      <c r="G4037" t="s">
        <v>31</v>
      </c>
      <c r="H4037" t="s">
        <v>46</v>
      </c>
      <c r="I4037" t="s">
        <v>6770</v>
      </c>
      <c r="K4037"/>
      <c r="L4037" t="s">
        <v>7079</v>
      </c>
      <c r="M4037" t="s">
        <v>26</v>
      </c>
      <c r="N4037">
        <v>2</v>
      </c>
      <c r="P4037" t="s">
        <v>27</v>
      </c>
      <c r="Q4037" t="s">
        <v>7080</v>
      </c>
      <c r="S4037" t="s">
        <v>29</v>
      </c>
    </row>
    <row r="4038" spans="1:19" hidden="1" x14ac:dyDescent="0.2">
      <c r="A4038">
        <v>2360</v>
      </c>
      <c r="B4038" t="s">
        <v>7078</v>
      </c>
      <c r="C4038" t="s">
        <v>73</v>
      </c>
      <c r="D4038">
        <v>12.13</v>
      </c>
      <c r="E4038">
        <v>20</v>
      </c>
      <c r="F4038" t="s">
        <v>7081</v>
      </c>
      <c r="G4038" t="s">
        <v>4302</v>
      </c>
      <c r="H4038" t="s">
        <v>46</v>
      </c>
      <c r="I4038" t="s">
        <v>6770</v>
      </c>
      <c r="K4038"/>
      <c r="L4038" t="s">
        <v>7079</v>
      </c>
      <c r="M4038" t="s">
        <v>26</v>
      </c>
      <c r="N4038">
        <v>2</v>
      </c>
      <c r="P4038" t="s">
        <v>27</v>
      </c>
      <c r="Q4038" t="s">
        <v>7080</v>
      </c>
      <c r="S4038" t="s">
        <v>29</v>
      </c>
    </row>
    <row r="4039" spans="1:19" hidden="1" x14ac:dyDescent="0.2">
      <c r="A4039">
        <v>2360</v>
      </c>
      <c r="B4039" t="s">
        <v>7078</v>
      </c>
      <c r="C4039" t="s">
        <v>20</v>
      </c>
      <c r="D4039">
        <v>7.96</v>
      </c>
      <c r="E4039">
        <v>20</v>
      </c>
      <c r="F4039" t="s">
        <v>1713</v>
      </c>
      <c r="G4039" t="s">
        <v>31</v>
      </c>
      <c r="H4039" t="s">
        <v>46</v>
      </c>
      <c r="I4039" t="s">
        <v>4962</v>
      </c>
      <c r="K4039"/>
      <c r="L4039" t="s">
        <v>7079</v>
      </c>
      <c r="M4039" t="s">
        <v>26</v>
      </c>
      <c r="N4039">
        <v>2</v>
      </c>
      <c r="P4039" t="s">
        <v>27</v>
      </c>
      <c r="Q4039" t="s">
        <v>7080</v>
      </c>
      <c r="S4039" t="s">
        <v>29</v>
      </c>
    </row>
    <row r="4040" spans="1:19" hidden="1" x14ac:dyDescent="0.2">
      <c r="A4040">
        <v>2360</v>
      </c>
      <c r="B4040" t="s">
        <v>7078</v>
      </c>
      <c r="C4040" t="s">
        <v>73</v>
      </c>
      <c r="D4040">
        <v>12.24</v>
      </c>
      <c r="E4040">
        <v>20</v>
      </c>
      <c r="F4040" t="s">
        <v>7082</v>
      </c>
      <c r="G4040" t="s">
        <v>4302</v>
      </c>
      <c r="H4040" t="s">
        <v>46</v>
      </c>
      <c r="I4040" t="s">
        <v>4962</v>
      </c>
      <c r="K4040"/>
      <c r="L4040" t="s">
        <v>7079</v>
      </c>
      <c r="M4040" t="s">
        <v>26</v>
      </c>
      <c r="N4040">
        <v>2</v>
      </c>
      <c r="P4040" t="s">
        <v>27</v>
      </c>
      <c r="Q4040" t="s">
        <v>7080</v>
      </c>
      <c r="S4040" t="s">
        <v>29</v>
      </c>
    </row>
    <row r="4041" spans="1:19" hidden="1" x14ac:dyDescent="0.2">
      <c r="A4041">
        <v>2361</v>
      </c>
      <c r="B4041" t="s">
        <v>7083</v>
      </c>
      <c r="C4041" t="s">
        <v>20</v>
      </c>
      <c r="D4041">
        <v>7.85</v>
      </c>
      <c r="E4041">
        <v>20</v>
      </c>
      <c r="F4041" t="s">
        <v>7058</v>
      </c>
      <c r="G4041" t="s">
        <v>31</v>
      </c>
      <c r="H4041" t="s">
        <v>46</v>
      </c>
      <c r="I4041" t="s">
        <v>6770</v>
      </c>
      <c r="K4041"/>
      <c r="L4041" t="s">
        <v>7084</v>
      </c>
      <c r="M4041" t="s">
        <v>26</v>
      </c>
      <c r="N4041">
        <v>2</v>
      </c>
      <c r="P4041" t="s">
        <v>27</v>
      </c>
      <c r="Q4041" t="s">
        <v>7085</v>
      </c>
      <c r="S4041" t="s">
        <v>29</v>
      </c>
    </row>
    <row r="4042" spans="1:19" hidden="1" x14ac:dyDescent="0.2">
      <c r="A4042">
        <v>2361</v>
      </c>
      <c r="B4042" t="s">
        <v>7083</v>
      </c>
      <c r="C4042" t="s">
        <v>73</v>
      </c>
      <c r="D4042">
        <v>12.28</v>
      </c>
      <c r="E4042">
        <v>20</v>
      </c>
      <c r="F4042" t="s">
        <v>7058</v>
      </c>
      <c r="G4042" t="s">
        <v>31</v>
      </c>
      <c r="H4042" t="s">
        <v>46</v>
      </c>
      <c r="I4042" t="s">
        <v>6770</v>
      </c>
      <c r="K4042"/>
      <c r="L4042" t="s">
        <v>7084</v>
      </c>
      <c r="M4042" t="s">
        <v>26</v>
      </c>
      <c r="N4042">
        <v>2</v>
      </c>
      <c r="P4042" t="s">
        <v>27</v>
      </c>
      <c r="Q4042" t="s">
        <v>7085</v>
      </c>
      <c r="S4042" t="s">
        <v>29</v>
      </c>
    </row>
    <row r="4043" spans="1:19" hidden="1" x14ac:dyDescent="0.2">
      <c r="A4043">
        <v>2362</v>
      </c>
      <c r="B4043" t="s">
        <v>7086</v>
      </c>
      <c r="C4043" t="s">
        <v>20</v>
      </c>
      <c r="D4043">
        <v>1.37</v>
      </c>
      <c r="E4043">
        <v>20</v>
      </c>
      <c r="F4043" t="s">
        <v>7087</v>
      </c>
      <c r="G4043" t="s">
        <v>75</v>
      </c>
      <c r="H4043" t="s">
        <v>46</v>
      </c>
      <c r="I4043" t="s">
        <v>4962</v>
      </c>
      <c r="K4043"/>
      <c r="L4043" t="s">
        <v>7088</v>
      </c>
      <c r="M4043" t="s">
        <v>26</v>
      </c>
      <c r="N4043">
        <v>2</v>
      </c>
      <c r="P4043" t="s">
        <v>27</v>
      </c>
      <c r="Q4043" t="s">
        <v>7089</v>
      </c>
      <c r="S4043" t="s">
        <v>29</v>
      </c>
    </row>
    <row r="4044" spans="1:19" hidden="1" x14ac:dyDescent="0.2">
      <c r="A4044">
        <v>2362</v>
      </c>
      <c r="B4044" t="s">
        <v>7086</v>
      </c>
      <c r="C4044" t="s">
        <v>73</v>
      </c>
      <c r="D4044">
        <v>8.08</v>
      </c>
      <c r="E4044">
        <v>20</v>
      </c>
      <c r="F4044" t="s">
        <v>7090</v>
      </c>
      <c r="G4044" t="s">
        <v>31</v>
      </c>
      <c r="H4044" t="s">
        <v>46</v>
      </c>
      <c r="I4044" t="s">
        <v>4962</v>
      </c>
      <c r="K4044"/>
      <c r="L4044" t="s">
        <v>7088</v>
      </c>
      <c r="M4044" t="s">
        <v>26</v>
      </c>
      <c r="N4044">
        <v>2</v>
      </c>
      <c r="P4044" t="s">
        <v>27</v>
      </c>
      <c r="Q4044" t="s">
        <v>7089</v>
      </c>
      <c r="S4044" t="s">
        <v>29</v>
      </c>
    </row>
    <row r="4045" spans="1:19" hidden="1" x14ac:dyDescent="0.2">
      <c r="A4045">
        <v>2362</v>
      </c>
      <c r="B4045" t="s">
        <v>7086</v>
      </c>
      <c r="C4045" t="s">
        <v>77</v>
      </c>
      <c r="D4045">
        <v>13.5</v>
      </c>
      <c r="E4045" t="s">
        <v>383</v>
      </c>
      <c r="F4045" t="s">
        <v>7090</v>
      </c>
      <c r="G4045" t="s">
        <v>31</v>
      </c>
      <c r="H4045" t="s">
        <v>23</v>
      </c>
      <c r="I4045" t="s">
        <v>4962</v>
      </c>
      <c r="K4045"/>
      <c r="L4045" t="s">
        <v>7088</v>
      </c>
      <c r="M4045" t="s">
        <v>26</v>
      </c>
      <c r="N4045">
        <v>2</v>
      </c>
      <c r="P4045" t="s">
        <v>27</v>
      </c>
      <c r="Q4045" t="s">
        <v>7089</v>
      </c>
      <c r="S4045" t="s">
        <v>29</v>
      </c>
    </row>
    <row r="4046" spans="1:19" hidden="1" x14ac:dyDescent="0.2">
      <c r="A4046">
        <v>2363</v>
      </c>
      <c r="B4046" t="s">
        <v>7091</v>
      </c>
      <c r="C4046" t="s">
        <v>20</v>
      </c>
      <c r="D4046">
        <v>3.76</v>
      </c>
      <c r="E4046">
        <v>20</v>
      </c>
      <c r="F4046" t="s">
        <v>2147</v>
      </c>
      <c r="G4046" t="s">
        <v>31</v>
      </c>
      <c r="H4046" t="s">
        <v>46</v>
      </c>
      <c r="I4046" t="s">
        <v>4962</v>
      </c>
      <c r="K4046"/>
      <c r="L4046" t="s">
        <v>7092</v>
      </c>
      <c r="M4046" t="s">
        <v>26</v>
      </c>
      <c r="N4046">
        <v>2</v>
      </c>
      <c r="P4046" t="s">
        <v>27</v>
      </c>
      <c r="Q4046" t="s">
        <v>7093</v>
      </c>
      <c r="S4046" t="s">
        <v>29</v>
      </c>
    </row>
    <row r="4047" spans="1:19" hidden="1" x14ac:dyDescent="0.2">
      <c r="A4047">
        <v>2363</v>
      </c>
      <c r="B4047" t="s">
        <v>7091</v>
      </c>
      <c r="C4047" t="s">
        <v>73</v>
      </c>
      <c r="D4047">
        <v>7.9</v>
      </c>
      <c r="E4047">
        <v>20</v>
      </c>
      <c r="F4047" t="s">
        <v>2147</v>
      </c>
      <c r="G4047" t="s">
        <v>31</v>
      </c>
      <c r="H4047" t="s">
        <v>46</v>
      </c>
      <c r="I4047" t="s">
        <v>4962</v>
      </c>
      <c r="K4047"/>
      <c r="L4047" t="s">
        <v>7092</v>
      </c>
      <c r="M4047" t="s">
        <v>26</v>
      </c>
      <c r="N4047">
        <v>2</v>
      </c>
      <c r="P4047" t="s">
        <v>27</v>
      </c>
      <c r="Q4047" t="s">
        <v>7093</v>
      </c>
      <c r="S4047" t="s">
        <v>29</v>
      </c>
    </row>
    <row r="4048" spans="1:19" hidden="1" x14ac:dyDescent="0.2">
      <c r="A4048">
        <v>2364</v>
      </c>
      <c r="B4048" t="s">
        <v>7094</v>
      </c>
      <c r="C4048" t="s">
        <v>20</v>
      </c>
      <c r="D4048">
        <v>-0.78</v>
      </c>
      <c r="E4048">
        <v>20</v>
      </c>
      <c r="F4048" t="s">
        <v>4681</v>
      </c>
      <c r="G4048" t="s">
        <v>75</v>
      </c>
      <c r="H4048" t="s">
        <v>23</v>
      </c>
      <c r="I4048" t="s">
        <v>3404</v>
      </c>
      <c r="K4048"/>
      <c r="L4048" t="s">
        <v>7095</v>
      </c>
      <c r="M4048" t="s">
        <v>26</v>
      </c>
      <c r="N4048">
        <v>2</v>
      </c>
      <c r="P4048" t="s">
        <v>27</v>
      </c>
      <c r="Q4048" t="s">
        <v>7096</v>
      </c>
      <c r="S4048" t="s">
        <v>29</v>
      </c>
    </row>
    <row r="4049" spans="1:19" hidden="1" x14ac:dyDescent="0.2">
      <c r="A4049">
        <v>2364</v>
      </c>
      <c r="B4049" t="s">
        <v>7094</v>
      </c>
      <c r="C4049" t="s">
        <v>73</v>
      </c>
      <c r="D4049">
        <v>11.08</v>
      </c>
      <c r="E4049">
        <v>20</v>
      </c>
      <c r="F4049" t="s">
        <v>79</v>
      </c>
      <c r="G4049" t="s">
        <v>55</v>
      </c>
      <c r="H4049" t="s">
        <v>46</v>
      </c>
      <c r="I4049" t="s">
        <v>3577</v>
      </c>
      <c r="K4049"/>
      <c r="L4049" t="s">
        <v>7095</v>
      </c>
      <c r="M4049" t="s">
        <v>26</v>
      </c>
      <c r="N4049">
        <v>2</v>
      </c>
      <c r="P4049" t="s">
        <v>27</v>
      </c>
      <c r="Q4049" t="s">
        <v>7096</v>
      </c>
      <c r="S4049" t="s">
        <v>29</v>
      </c>
    </row>
    <row r="4050" spans="1:19" hidden="1" x14ac:dyDescent="0.2">
      <c r="A4050">
        <v>2365</v>
      </c>
      <c r="B4050" t="s">
        <v>7097</v>
      </c>
      <c r="C4050" t="s">
        <v>20</v>
      </c>
      <c r="D4050">
        <v>4.57</v>
      </c>
      <c r="E4050">
        <v>20</v>
      </c>
      <c r="G4050" t="s">
        <v>31</v>
      </c>
      <c r="H4050" t="s">
        <v>46</v>
      </c>
      <c r="I4050" t="s">
        <v>6770</v>
      </c>
      <c r="K4050"/>
      <c r="L4050" t="s">
        <v>7098</v>
      </c>
      <c r="M4050" t="s">
        <v>26</v>
      </c>
      <c r="N4050">
        <v>2</v>
      </c>
      <c r="P4050" t="s">
        <v>27</v>
      </c>
      <c r="Q4050" t="s">
        <v>7099</v>
      </c>
      <c r="S4050" t="s">
        <v>29</v>
      </c>
    </row>
    <row r="4051" spans="1:19" hidden="1" x14ac:dyDescent="0.2">
      <c r="A4051">
        <v>2365</v>
      </c>
      <c r="B4051" t="s">
        <v>7097</v>
      </c>
      <c r="C4051" t="s">
        <v>73</v>
      </c>
      <c r="D4051">
        <v>8.33</v>
      </c>
      <c r="E4051">
        <v>20</v>
      </c>
      <c r="G4051" t="s">
        <v>31</v>
      </c>
      <c r="H4051" t="s">
        <v>46</v>
      </c>
      <c r="I4051" t="s">
        <v>6770</v>
      </c>
      <c r="K4051"/>
      <c r="L4051" t="s">
        <v>7098</v>
      </c>
      <c r="M4051" t="s">
        <v>26</v>
      </c>
      <c r="N4051">
        <v>2</v>
      </c>
      <c r="P4051" t="s">
        <v>27</v>
      </c>
      <c r="Q4051" t="s">
        <v>7099</v>
      </c>
      <c r="S4051" t="s">
        <v>29</v>
      </c>
    </row>
    <row r="4052" spans="1:19" hidden="1" x14ac:dyDescent="0.2">
      <c r="A4052">
        <v>2366</v>
      </c>
      <c r="B4052" t="s">
        <v>7100</v>
      </c>
      <c r="C4052" t="s">
        <v>20</v>
      </c>
      <c r="D4052">
        <v>4.05</v>
      </c>
      <c r="E4052">
        <v>20</v>
      </c>
      <c r="F4052" t="s">
        <v>7101</v>
      </c>
      <c r="G4052" t="s">
        <v>55</v>
      </c>
      <c r="H4052" t="s">
        <v>46</v>
      </c>
      <c r="I4052" t="s">
        <v>6667</v>
      </c>
      <c r="K4052"/>
      <c r="L4052" t="s">
        <v>7102</v>
      </c>
      <c r="M4052" t="s">
        <v>120</v>
      </c>
      <c r="N4052">
        <v>5</v>
      </c>
      <c r="P4052" t="s">
        <v>27</v>
      </c>
      <c r="Q4052" t="s">
        <v>7103</v>
      </c>
      <c r="S4052" t="s">
        <v>29</v>
      </c>
    </row>
    <row r="4053" spans="1:19" hidden="1" x14ac:dyDescent="0.2">
      <c r="A4053">
        <v>2366</v>
      </c>
      <c r="B4053" t="s">
        <v>7100</v>
      </c>
      <c r="C4053" t="s">
        <v>20</v>
      </c>
      <c r="D4053">
        <v>4.09</v>
      </c>
      <c r="E4053" t="s">
        <v>363</v>
      </c>
      <c r="F4053" t="s">
        <v>7104</v>
      </c>
      <c r="G4053" t="s">
        <v>31</v>
      </c>
      <c r="H4053" t="s">
        <v>23</v>
      </c>
      <c r="I4053" t="s">
        <v>7105</v>
      </c>
      <c r="K4053"/>
      <c r="L4053" t="s">
        <v>7102</v>
      </c>
      <c r="M4053" t="s">
        <v>120</v>
      </c>
      <c r="N4053">
        <v>5</v>
      </c>
      <c r="P4053" t="s">
        <v>27</v>
      </c>
      <c r="Q4053" t="s">
        <v>7103</v>
      </c>
      <c r="S4053" t="s">
        <v>29</v>
      </c>
    </row>
    <row r="4054" spans="1:19" hidden="1" x14ac:dyDescent="0.2">
      <c r="A4054">
        <v>2366</v>
      </c>
      <c r="B4054" t="s">
        <v>7100</v>
      </c>
      <c r="C4054" t="s">
        <v>73</v>
      </c>
      <c r="D4054">
        <v>11.9</v>
      </c>
      <c r="E4054">
        <v>20</v>
      </c>
      <c r="F4054" t="s">
        <v>7106</v>
      </c>
      <c r="G4054" t="s">
        <v>31</v>
      </c>
      <c r="H4054" t="s">
        <v>46</v>
      </c>
      <c r="I4054" t="s">
        <v>4526</v>
      </c>
      <c r="K4054"/>
      <c r="L4054" t="s">
        <v>7102</v>
      </c>
      <c r="M4054" t="s">
        <v>120</v>
      </c>
      <c r="N4054">
        <v>5</v>
      </c>
      <c r="P4054" t="s">
        <v>27</v>
      </c>
      <c r="Q4054" t="s">
        <v>7103</v>
      </c>
      <c r="S4054" t="s">
        <v>29</v>
      </c>
    </row>
    <row r="4055" spans="1:19" hidden="1" x14ac:dyDescent="0.2">
      <c r="A4055">
        <v>2367</v>
      </c>
      <c r="B4055" t="s">
        <v>7107</v>
      </c>
      <c r="C4055" t="s">
        <v>20</v>
      </c>
      <c r="D4055">
        <v>2.63</v>
      </c>
      <c r="E4055">
        <v>20</v>
      </c>
      <c r="F4055" t="s">
        <v>7108</v>
      </c>
      <c r="G4055" t="s">
        <v>55</v>
      </c>
      <c r="H4055" t="s">
        <v>46</v>
      </c>
      <c r="I4055" t="s">
        <v>6866</v>
      </c>
      <c r="K4055"/>
      <c r="L4055" t="s">
        <v>7109</v>
      </c>
      <c r="M4055" t="s">
        <v>26</v>
      </c>
      <c r="N4055">
        <v>2</v>
      </c>
      <c r="P4055" t="s">
        <v>27</v>
      </c>
      <c r="Q4055" t="s">
        <v>7110</v>
      </c>
      <c r="S4055" t="s">
        <v>29</v>
      </c>
    </row>
    <row r="4056" spans="1:19" hidden="1" x14ac:dyDescent="0.2">
      <c r="A4056">
        <v>2368</v>
      </c>
      <c r="B4056" t="s">
        <v>7111</v>
      </c>
      <c r="C4056" t="s">
        <v>20</v>
      </c>
      <c r="D4056">
        <v>1.21</v>
      </c>
      <c r="E4056">
        <v>20</v>
      </c>
      <c r="F4056" t="s">
        <v>3222</v>
      </c>
      <c r="G4056" t="s">
        <v>55</v>
      </c>
      <c r="H4056" t="s">
        <v>46</v>
      </c>
      <c r="I4056" t="s">
        <v>6866</v>
      </c>
      <c r="K4056"/>
      <c r="L4056" t="s">
        <v>7112</v>
      </c>
      <c r="M4056" t="s">
        <v>26</v>
      </c>
      <c r="N4056">
        <v>2</v>
      </c>
      <c r="P4056" t="s">
        <v>27</v>
      </c>
      <c r="Q4056" t="s">
        <v>7113</v>
      </c>
      <c r="S4056" t="s">
        <v>29</v>
      </c>
    </row>
    <row r="4057" spans="1:19" hidden="1" x14ac:dyDescent="0.2">
      <c r="A4057">
        <v>2369</v>
      </c>
      <c r="B4057" t="s">
        <v>7114</v>
      </c>
      <c r="C4057" t="s">
        <v>20</v>
      </c>
      <c r="D4057">
        <v>1.95</v>
      </c>
      <c r="E4057">
        <v>20</v>
      </c>
      <c r="F4057" t="s">
        <v>7115</v>
      </c>
      <c r="G4057" t="s">
        <v>7116</v>
      </c>
      <c r="H4057" t="s">
        <v>23</v>
      </c>
      <c r="I4057" t="s">
        <v>7117</v>
      </c>
      <c r="K4057"/>
      <c r="L4057" t="s">
        <v>7118</v>
      </c>
      <c r="M4057" t="s">
        <v>26</v>
      </c>
      <c r="N4057">
        <v>2</v>
      </c>
      <c r="P4057" t="s">
        <v>27</v>
      </c>
      <c r="Q4057" t="s">
        <v>7119</v>
      </c>
      <c r="S4057" t="s">
        <v>29</v>
      </c>
    </row>
    <row r="4058" spans="1:19" hidden="1" x14ac:dyDescent="0.2">
      <c r="A4058">
        <v>2370</v>
      </c>
      <c r="B4058" t="s">
        <v>7120</v>
      </c>
      <c r="C4058" t="s">
        <v>20</v>
      </c>
      <c r="D4058">
        <v>4.6900000000000004</v>
      </c>
      <c r="E4058">
        <v>20</v>
      </c>
      <c r="F4058" t="s">
        <v>410</v>
      </c>
      <c r="G4058" t="s">
        <v>31</v>
      </c>
      <c r="H4058" t="s">
        <v>46</v>
      </c>
      <c r="I4058" t="s">
        <v>4962</v>
      </c>
      <c r="K4058"/>
      <c r="L4058" t="s">
        <v>7121</v>
      </c>
      <c r="M4058" t="s">
        <v>26</v>
      </c>
      <c r="N4058">
        <v>2</v>
      </c>
      <c r="P4058" t="s">
        <v>27</v>
      </c>
      <c r="Q4058" t="s">
        <v>7122</v>
      </c>
      <c r="S4058" t="s">
        <v>29</v>
      </c>
    </row>
    <row r="4059" spans="1:19" hidden="1" x14ac:dyDescent="0.2">
      <c r="A4059">
        <v>2370</v>
      </c>
      <c r="B4059" t="s">
        <v>7120</v>
      </c>
      <c r="C4059" t="s">
        <v>73</v>
      </c>
      <c r="D4059">
        <v>10.81</v>
      </c>
      <c r="E4059">
        <v>20</v>
      </c>
      <c r="F4059" t="s">
        <v>410</v>
      </c>
      <c r="G4059" t="s">
        <v>55</v>
      </c>
      <c r="H4059" t="s">
        <v>46</v>
      </c>
      <c r="I4059" t="s">
        <v>4962</v>
      </c>
      <c r="K4059"/>
      <c r="L4059" t="s">
        <v>7121</v>
      </c>
      <c r="M4059" t="s">
        <v>26</v>
      </c>
      <c r="N4059">
        <v>2</v>
      </c>
      <c r="P4059" t="s">
        <v>27</v>
      </c>
      <c r="Q4059" t="s">
        <v>7122</v>
      </c>
      <c r="S4059" t="s">
        <v>29</v>
      </c>
    </row>
    <row r="4060" spans="1:19" hidden="1" x14ac:dyDescent="0.2">
      <c r="A4060">
        <v>2371</v>
      </c>
      <c r="B4060" t="s">
        <v>7123</v>
      </c>
      <c r="C4060" t="s">
        <v>20</v>
      </c>
      <c r="D4060">
        <v>5.45</v>
      </c>
      <c r="E4060">
        <v>20</v>
      </c>
      <c r="G4060" t="s">
        <v>31</v>
      </c>
      <c r="H4060" t="s">
        <v>46</v>
      </c>
      <c r="I4060" t="s">
        <v>7124</v>
      </c>
      <c r="K4060"/>
      <c r="L4060" t="s">
        <v>7125</v>
      </c>
      <c r="M4060" t="s">
        <v>26</v>
      </c>
      <c r="N4060">
        <v>2</v>
      </c>
      <c r="P4060" t="s">
        <v>27</v>
      </c>
      <c r="Q4060" t="s">
        <v>7126</v>
      </c>
      <c r="S4060" t="s">
        <v>29</v>
      </c>
    </row>
    <row r="4061" spans="1:19" hidden="1" x14ac:dyDescent="0.2">
      <c r="A4061">
        <v>2372</v>
      </c>
      <c r="B4061" t="s">
        <v>7127</v>
      </c>
      <c r="C4061" t="s">
        <v>20</v>
      </c>
      <c r="D4061">
        <v>5.23</v>
      </c>
      <c r="E4061">
        <v>20</v>
      </c>
      <c r="F4061" t="s">
        <v>79</v>
      </c>
      <c r="G4061" t="s">
        <v>55</v>
      </c>
      <c r="H4061" t="s">
        <v>46</v>
      </c>
      <c r="I4061" t="s">
        <v>7124</v>
      </c>
      <c r="K4061"/>
      <c r="L4061" t="s">
        <v>7128</v>
      </c>
      <c r="M4061" t="s">
        <v>26</v>
      </c>
      <c r="N4061">
        <v>2</v>
      </c>
      <c r="P4061" t="s">
        <v>27</v>
      </c>
      <c r="Q4061" t="s">
        <v>7129</v>
      </c>
      <c r="S4061" t="s">
        <v>29</v>
      </c>
    </row>
    <row r="4062" spans="1:19" hidden="1" x14ac:dyDescent="0.2">
      <c r="A4062">
        <v>2373</v>
      </c>
      <c r="B4062" t="s">
        <v>7130</v>
      </c>
      <c r="C4062" t="s">
        <v>20</v>
      </c>
      <c r="D4062">
        <v>4.26</v>
      </c>
      <c r="E4062">
        <v>20</v>
      </c>
      <c r="F4062" t="s">
        <v>7131</v>
      </c>
      <c r="G4062" t="s">
        <v>55</v>
      </c>
      <c r="H4062" t="s">
        <v>46</v>
      </c>
      <c r="I4062" t="s">
        <v>6667</v>
      </c>
      <c r="K4062"/>
      <c r="L4062" t="s">
        <v>7132</v>
      </c>
      <c r="M4062" t="s">
        <v>26</v>
      </c>
      <c r="N4062">
        <v>2</v>
      </c>
      <c r="P4062" t="s">
        <v>27</v>
      </c>
      <c r="Q4062" t="s">
        <v>7133</v>
      </c>
      <c r="S4062" t="s">
        <v>29</v>
      </c>
    </row>
    <row r="4063" spans="1:19" hidden="1" x14ac:dyDescent="0.2">
      <c r="A4063">
        <v>2373</v>
      </c>
      <c r="B4063" t="s">
        <v>7130</v>
      </c>
      <c r="C4063" t="s">
        <v>20</v>
      </c>
      <c r="D4063">
        <v>4.3259999999999996</v>
      </c>
      <c r="E4063" t="s">
        <v>363</v>
      </c>
      <c r="F4063" t="s">
        <v>7134</v>
      </c>
      <c r="G4063" t="s">
        <v>31</v>
      </c>
      <c r="H4063" t="s">
        <v>23</v>
      </c>
      <c r="I4063" t="s">
        <v>7105</v>
      </c>
      <c r="K4063"/>
      <c r="L4063" t="s">
        <v>7132</v>
      </c>
      <c r="M4063" t="s">
        <v>26</v>
      </c>
      <c r="N4063">
        <v>2</v>
      </c>
      <c r="P4063" t="s">
        <v>27</v>
      </c>
      <c r="Q4063" t="s">
        <v>7133</v>
      </c>
      <c r="S4063" t="s">
        <v>29</v>
      </c>
    </row>
    <row r="4064" spans="1:19" hidden="1" x14ac:dyDescent="0.2">
      <c r="A4064">
        <v>2374</v>
      </c>
      <c r="B4064" t="s">
        <v>7135</v>
      </c>
      <c r="C4064" t="s">
        <v>20</v>
      </c>
      <c r="D4064">
        <v>3.54</v>
      </c>
      <c r="E4064">
        <v>20</v>
      </c>
      <c r="F4064" t="s">
        <v>7136</v>
      </c>
      <c r="G4064" t="s">
        <v>55</v>
      </c>
      <c r="H4064" t="s">
        <v>46</v>
      </c>
      <c r="I4064" t="s">
        <v>6667</v>
      </c>
      <c r="K4064"/>
      <c r="L4064" t="s">
        <v>7137</v>
      </c>
      <c r="M4064" t="s">
        <v>120</v>
      </c>
      <c r="N4064">
        <v>5</v>
      </c>
      <c r="P4064" t="s">
        <v>27</v>
      </c>
      <c r="Q4064" t="s">
        <v>7138</v>
      </c>
      <c r="S4064" t="s">
        <v>29</v>
      </c>
    </row>
    <row r="4065" spans="1:19" hidden="1" x14ac:dyDescent="0.2">
      <c r="A4065">
        <v>2374</v>
      </c>
      <c r="B4065" t="s">
        <v>7135</v>
      </c>
      <c r="C4065" t="s">
        <v>73</v>
      </c>
      <c r="D4065" t="s">
        <v>6780</v>
      </c>
      <c r="E4065">
        <v>20</v>
      </c>
      <c r="F4065" t="s">
        <v>7139</v>
      </c>
      <c r="G4065" t="s">
        <v>55</v>
      </c>
      <c r="H4065" t="s">
        <v>23</v>
      </c>
      <c r="I4065" t="s">
        <v>6667</v>
      </c>
      <c r="K4065"/>
      <c r="L4065" t="s">
        <v>7137</v>
      </c>
      <c r="M4065" t="s">
        <v>120</v>
      </c>
      <c r="N4065">
        <v>5</v>
      </c>
      <c r="P4065" t="s">
        <v>27</v>
      </c>
      <c r="Q4065" t="s">
        <v>7138</v>
      </c>
      <c r="S4065" t="s">
        <v>29</v>
      </c>
    </row>
    <row r="4066" spans="1:19" hidden="1" x14ac:dyDescent="0.2">
      <c r="A4066">
        <v>2374</v>
      </c>
      <c r="B4066" t="s">
        <v>7135</v>
      </c>
      <c r="C4066" t="s">
        <v>20</v>
      </c>
      <c r="D4066">
        <v>3.4540000000000002</v>
      </c>
      <c r="E4066" t="s">
        <v>363</v>
      </c>
      <c r="F4066" t="s">
        <v>7134</v>
      </c>
      <c r="G4066" t="s">
        <v>31</v>
      </c>
      <c r="H4066" t="s">
        <v>23</v>
      </c>
      <c r="I4066" t="s">
        <v>7105</v>
      </c>
      <c r="K4066"/>
      <c r="L4066" t="s">
        <v>7137</v>
      </c>
      <c r="M4066" t="s">
        <v>120</v>
      </c>
      <c r="N4066">
        <v>5</v>
      </c>
      <c r="P4066" t="s">
        <v>27</v>
      </c>
      <c r="Q4066" t="s">
        <v>7138</v>
      </c>
      <c r="S4066" t="s">
        <v>29</v>
      </c>
    </row>
    <row r="4067" spans="1:19" hidden="1" x14ac:dyDescent="0.2">
      <c r="A4067">
        <v>2375</v>
      </c>
      <c r="B4067" t="s">
        <v>7140</v>
      </c>
      <c r="C4067" t="s">
        <v>20</v>
      </c>
      <c r="D4067">
        <v>4.13</v>
      </c>
      <c r="E4067">
        <v>20</v>
      </c>
      <c r="F4067" t="s">
        <v>410</v>
      </c>
      <c r="G4067" t="s">
        <v>55</v>
      </c>
      <c r="H4067" t="s">
        <v>46</v>
      </c>
      <c r="I4067" t="s">
        <v>4586</v>
      </c>
      <c r="K4067"/>
      <c r="L4067" t="s">
        <v>7141</v>
      </c>
      <c r="M4067" t="s">
        <v>26</v>
      </c>
      <c r="N4067">
        <v>2</v>
      </c>
      <c r="P4067" t="s">
        <v>27</v>
      </c>
      <c r="Q4067" t="s">
        <v>7142</v>
      </c>
      <c r="S4067" t="s">
        <v>29</v>
      </c>
    </row>
    <row r="4068" spans="1:19" hidden="1" x14ac:dyDescent="0.2">
      <c r="A4068">
        <v>2376</v>
      </c>
      <c r="B4068" t="s">
        <v>7143</v>
      </c>
      <c r="C4068" t="s">
        <v>20</v>
      </c>
      <c r="D4068">
        <v>2.2000000000000002</v>
      </c>
      <c r="E4068">
        <v>20</v>
      </c>
      <c r="F4068" t="s">
        <v>79</v>
      </c>
      <c r="G4068" t="s">
        <v>55</v>
      </c>
      <c r="H4068" t="s">
        <v>46</v>
      </c>
      <c r="I4068" t="s">
        <v>7144</v>
      </c>
      <c r="K4068"/>
      <c r="L4068" t="s">
        <v>7145</v>
      </c>
      <c r="M4068" t="s">
        <v>26</v>
      </c>
      <c r="N4068">
        <v>2</v>
      </c>
      <c r="P4068" t="s">
        <v>27</v>
      </c>
      <c r="Q4068" t="s">
        <v>7146</v>
      </c>
      <c r="S4068" t="s">
        <v>29</v>
      </c>
    </row>
    <row r="4069" spans="1:19" hidden="1" x14ac:dyDescent="0.2">
      <c r="A4069">
        <v>2379</v>
      </c>
      <c r="B4069" t="s">
        <v>7147</v>
      </c>
      <c r="C4069" t="s">
        <v>20</v>
      </c>
      <c r="D4069">
        <v>8.84</v>
      </c>
      <c r="E4069">
        <v>20</v>
      </c>
      <c r="G4069" t="s">
        <v>31</v>
      </c>
      <c r="H4069" t="s">
        <v>46</v>
      </c>
      <c r="I4069" t="s">
        <v>7148</v>
      </c>
      <c r="K4069"/>
      <c r="L4069" t="s">
        <v>7149</v>
      </c>
      <c r="M4069" t="s">
        <v>26</v>
      </c>
      <c r="N4069">
        <v>2</v>
      </c>
      <c r="P4069" t="s">
        <v>27</v>
      </c>
      <c r="Q4069" t="s">
        <v>7150</v>
      </c>
      <c r="S4069" t="s">
        <v>29</v>
      </c>
    </row>
    <row r="4070" spans="1:19" hidden="1" x14ac:dyDescent="0.2">
      <c r="A4070">
        <v>2380</v>
      </c>
      <c r="B4070" t="s">
        <v>7151</v>
      </c>
      <c r="C4070" t="s">
        <v>20</v>
      </c>
      <c r="D4070">
        <v>11.86</v>
      </c>
      <c r="E4070">
        <v>20</v>
      </c>
      <c r="G4070" t="s">
        <v>31</v>
      </c>
      <c r="H4070" t="s">
        <v>46</v>
      </c>
      <c r="I4070" t="s">
        <v>7148</v>
      </c>
      <c r="K4070"/>
      <c r="L4070" t="s">
        <v>7152</v>
      </c>
      <c r="M4070" t="s">
        <v>26</v>
      </c>
      <c r="N4070">
        <v>2</v>
      </c>
      <c r="P4070" t="s">
        <v>27</v>
      </c>
      <c r="Q4070" t="s">
        <v>7153</v>
      </c>
      <c r="S4070" t="s">
        <v>29</v>
      </c>
    </row>
    <row r="4071" spans="1:19" hidden="1" x14ac:dyDescent="0.2">
      <c r="A4071">
        <v>2381</v>
      </c>
      <c r="B4071" t="s">
        <v>7154</v>
      </c>
      <c r="C4071" t="s">
        <v>20</v>
      </c>
      <c r="D4071">
        <v>2.8</v>
      </c>
      <c r="E4071">
        <v>20</v>
      </c>
      <c r="F4071" t="s">
        <v>410</v>
      </c>
      <c r="G4071" t="s">
        <v>55</v>
      </c>
      <c r="H4071" t="s">
        <v>46</v>
      </c>
      <c r="I4071" t="s">
        <v>7148</v>
      </c>
      <c r="K4071"/>
      <c r="L4071" t="s">
        <v>7155</v>
      </c>
      <c r="M4071" t="s">
        <v>26</v>
      </c>
      <c r="N4071">
        <v>2</v>
      </c>
      <c r="P4071" t="s">
        <v>27</v>
      </c>
      <c r="Q4071" t="s">
        <v>7156</v>
      </c>
      <c r="S4071" t="s">
        <v>29</v>
      </c>
    </row>
    <row r="4072" spans="1:19" hidden="1" x14ac:dyDescent="0.2">
      <c r="A4072">
        <v>2381</v>
      </c>
      <c r="B4072" t="s">
        <v>7154</v>
      </c>
      <c r="C4072" t="s">
        <v>20</v>
      </c>
      <c r="D4072">
        <v>2.86</v>
      </c>
      <c r="E4072">
        <v>20</v>
      </c>
      <c r="F4072" t="s">
        <v>7115</v>
      </c>
      <c r="G4072" t="s">
        <v>7157</v>
      </c>
      <c r="H4072" t="s">
        <v>23</v>
      </c>
      <c r="I4072" t="s">
        <v>7148</v>
      </c>
      <c r="K4072"/>
      <c r="L4072" t="s">
        <v>7155</v>
      </c>
      <c r="M4072" t="s">
        <v>26</v>
      </c>
      <c r="N4072">
        <v>2</v>
      </c>
      <c r="P4072" t="s">
        <v>27</v>
      </c>
      <c r="Q4072" t="s">
        <v>7156</v>
      </c>
      <c r="S4072" t="s">
        <v>29</v>
      </c>
    </row>
    <row r="4073" spans="1:19" hidden="1" x14ac:dyDescent="0.2">
      <c r="A4073">
        <v>2382</v>
      </c>
      <c r="B4073" t="s">
        <v>7158</v>
      </c>
      <c r="C4073" t="s">
        <v>20</v>
      </c>
      <c r="D4073">
        <v>2.21</v>
      </c>
      <c r="E4073">
        <v>20</v>
      </c>
      <c r="F4073" t="s">
        <v>7115</v>
      </c>
      <c r="G4073" t="s">
        <v>31</v>
      </c>
      <c r="H4073" t="s">
        <v>46</v>
      </c>
      <c r="I4073" t="s">
        <v>1256</v>
      </c>
      <c r="K4073"/>
      <c r="L4073" t="s">
        <v>7159</v>
      </c>
      <c r="M4073" t="s">
        <v>26</v>
      </c>
      <c r="N4073">
        <v>2</v>
      </c>
      <c r="P4073" t="s">
        <v>27</v>
      </c>
      <c r="Q4073" t="s">
        <v>7160</v>
      </c>
      <c r="S4073" t="s">
        <v>29</v>
      </c>
    </row>
    <row r="4074" spans="1:19" hidden="1" x14ac:dyDescent="0.2">
      <c r="A4074">
        <v>2382</v>
      </c>
      <c r="B4074" t="s">
        <v>7158</v>
      </c>
      <c r="C4074" t="s">
        <v>20</v>
      </c>
      <c r="D4074">
        <v>2.1800000000000002</v>
      </c>
      <c r="F4074" t="s">
        <v>7115</v>
      </c>
      <c r="G4074" t="s">
        <v>7116</v>
      </c>
      <c r="H4074" t="s">
        <v>23</v>
      </c>
      <c r="I4074" t="s">
        <v>7117</v>
      </c>
      <c r="K4074"/>
      <c r="L4074" t="s">
        <v>7159</v>
      </c>
      <c r="M4074" t="s">
        <v>26</v>
      </c>
      <c r="N4074">
        <v>2</v>
      </c>
      <c r="P4074" t="s">
        <v>27</v>
      </c>
      <c r="Q4074" t="s">
        <v>7160</v>
      </c>
      <c r="S4074" t="s">
        <v>29</v>
      </c>
    </row>
    <row r="4075" spans="1:19" hidden="1" x14ac:dyDescent="0.2">
      <c r="A4075">
        <v>2383</v>
      </c>
      <c r="B4075" t="s">
        <v>7161</v>
      </c>
      <c r="C4075" t="s">
        <v>20</v>
      </c>
      <c r="D4075">
        <v>5.4</v>
      </c>
      <c r="E4075">
        <v>20</v>
      </c>
      <c r="F4075" t="s">
        <v>410</v>
      </c>
      <c r="G4075" t="s">
        <v>55</v>
      </c>
      <c r="H4075" t="s">
        <v>46</v>
      </c>
      <c r="I4075" t="s">
        <v>7148</v>
      </c>
      <c r="K4075"/>
      <c r="L4075" t="s">
        <v>7162</v>
      </c>
      <c r="M4075" t="s">
        <v>26</v>
      </c>
      <c r="N4075">
        <v>2</v>
      </c>
      <c r="P4075" t="s">
        <v>27</v>
      </c>
      <c r="Q4075" t="s">
        <v>7163</v>
      </c>
      <c r="S4075" t="s">
        <v>29</v>
      </c>
    </row>
    <row r="4076" spans="1:19" hidden="1" x14ac:dyDescent="0.2">
      <c r="A4076">
        <v>2383</v>
      </c>
      <c r="B4076" t="s">
        <v>7161</v>
      </c>
      <c r="C4076" t="s">
        <v>73</v>
      </c>
      <c r="D4076">
        <v>11.5</v>
      </c>
      <c r="E4076">
        <v>20</v>
      </c>
      <c r="F4076" t="s">
        <v>410</v>
      </c>
      <c r="G4076" t="s">
        <v>55</v>
      </c>
      <c r="H4076" t="s">
        <v>23</v>
      </c>
      <c r="I4076" t="s">
        <v>7148</v>
      </c>
      <c r="K4076"/>
      <c r="L4076" t="s">
        <v>7162</v>
      </c>
      <c r="M4076" t="s">
        <v>26</v>
      </c>
      <c r="N4076">
        <v>2</v>
      </c>
      <c r="P4076" t="s">
        <v>27</v>
      </c>
      <c r="Q4076" t="s">
        <v>7163</v>
      </c>
      <c r="S4076" t="s">
        <v>29</v>
      </c>
    </row>
    <row r="4077" spans="1:19" hidden="1" x14ac:dyDescent="0.2">
      <c r="A4077">
        <v>2384</v>
      </c>
      <c r="B4077" t="s">
        <v>7164</v>
      </c>
      <c r="C4077" t="s">
        <v>20</v>
      </c>
      <c r="D4077">
        <v>2.0499999999999998</v>
      </c>
      <c r="E4077">
        <v>20</v>
      </c>
      <c r="G4077" t="s">
        <v>75</v>
      </c>
      <c r="H4077" t="s">
        <v>46</v>
      </c>
      <c r="I4077" t="s">
        <v>7165</v>
      </c>
      <c r="K4077"/>
      <c r="L4077" t="s">
        <v>7166</v>
      </c>
      <c r="M4077" t="s">
        <v>26</v>
      </c>
      <c r="N4077">
        <v>2</v>
      </c>
      <c r="P4077" t="s">
        <v>27</v>
      </c>
      <c r="Q4077" t="s">
        <v>7167</v>
      </c>
      <c r="S4077" t="s">
        <v>29</v>
      </c>
    </row>
    <row r="4078" spans="1:19" hidden="1" x14ac:dyDescent="0.2">
      <c r="A4078">
        <v>2385</v>
      </c>
      <c r="B4078" t="s">
        <v>7168</v>
      </c>
      <c r="C4078" t="s">
        <v>20</v>
      </c>
      <c r="D4078">
        <v>2.94</v>
      </c>
      <c r="E4078">
        <v>20</v>
      </c>
      <c r="F4078" t="s">
        <v>4558</v>
      </c>
      <c r="G4078" t="s">
        <v>55</v>
      </c>
      <c r="H4078" t="s">
        <v>46</v>
      </c>
      <c r="I4078" t="s">
        <v>7148</v>
      </c>
      <c r="K4078"/>
      <c r="L4078" t="s">
        <v>7169</v>
      </c>
      <c r="M4078" t="s">
        <v>26</v>
      </c>
      <c r="N4078">
        <v>2</v>
      </c>
      <c r="P4078" t="s">
        <v>27</v>
      </c>
      <c r="Q4078" t="s">
        <v>7170</v>
      </c>
      <c r="S4078" t="s">
        <v>29</v>
      </c>
    </row>
    <row r="4079" spans="1:19" hidden="1" x14ac:dyDescent="0.2">
      <c r="A4079">
        <v>2385</v>
      </c>
      <c r="B4079" t="s">
        <v>7168</v>
      </c>
      <c r="C4079" t="s">
        <v>73</v>
      </c>
      <c r="D4079">
        <v>12</v>
      </c>
      <c r="E4079">
        <v>20</v>
      </c>
      <c r="F4079" t="s">
        <v>4558</v>
      </c>
      <c r="G4079" t="s">
        <v>55</v>
      </c>
      <c r="H4079" t="s">
        <v>23</v>
      </c>
      <c r="I4079" t="s">
        <v>7148</v>
      </c>
      <c r="K4079"/>
      <c r="L4079" t="s">
        <v>7169</v>
      </c>
      <c r="M4079" t="s">
        <v>26</v>
      </c>
      <c r="N4079">
        <v>2</v>
      </c>
      <c r="P4079" t="s">
        <v>27</v>
      </c>
      <c r="Q4079" t="s">
        <v>7170</v>
      </c>
      <c r="S4079" t="s">
        <v>29</v>
      </c>
    </row>
    <row r="4080" spans="1:19" hidden="1" x14ac:dyDescent="0.2">
      <c r="A4080">
        <v>2386</v>
      </c>
      <c r="B4080" t="s">
        <v>7171</v>
      </c>
      <c r="C4080" t="s">
        <v>20</v>
      </c>
      <c r="D4080">
        <v>3.2</v>
      </c>
      <c r="F4080" t="s">
        <v>615</v>
      </c>
      <c r="G4080" t="s">
        <v>1440</v>
      </c>
      <c r="H4080" t="s">
        <v>23</v>
      </c>
      <c r="I4080" t="s">
        <v>7172</v>
      </c>
      <c r="K4080"/>
      <c r="L4080" t="s">
        <v>7173</v>
      </c>
      <c r="M4080" t="s">
        <v>26</v>
      </c>
      <c r="N4080">
        <v>2</v>
      </c>
      <c r="P4080" t="s">
        <v>27</v>
      </c>
      <c r="Q4080" t="s">
        <v>7174</v>
      </c>
      <c r="S4080" t="s">
        <v>29</v>
      </c>
    </row>
    <row r="4081" spans="1:19" hidden="1" x14ac:dyDescent="0.2">
      <c r="A4081">
        <v>2387</v>
      </c>
      <c r="B4081" t="s">
        <v>7175</v>
      </c>
      <c r="C4081" t="s">
        <v>20</v>
      </c>
      <c r="D4081">
        <v>2.6</v>
      </c>
      <c r="F4081" t="s">
        <v>615</v>
      </c>
      <c r="G4081" t="s">
        <v>1440</v>
      </c>
      <c r="H4081" t="s">
        <v>23</v>
      </c>
      <c r="I4081" t="s">
        <v>7172</v>
      </c>
      <c r="K4081"/>
      <c r="L4081" t="s">
        <v>7176</v>
      </c>
      <c r="M4081" t="s">
        <v>26</v>
      </c>
      <c r="N4081">
        <v>2</v>
      </c>
      <c r="P4081" t="s">
        <v>27</v>
      </c>
      <c r="Q4081" t="s">
        <v>7177</v>
      </c>
      <c r="S4081" t="s">
        <v>29</v>
      </c>
    </row>
    <row r="4082" spans="1:19" hidden="1" x14ac:dyDescent="0.2">
      <c r="A4082">
        <v>2388</v>
      </c>
      <c r="B4082" t="s">
        <v>7178</v>
      </c>
      <c r="C4082" t="s">
        <v>20</v>
      </c>
      <c r="D4082">
        <v>6.08</v>
      </c>
      <c r="E4082">
        <v>20</v>
      </c>
      <c r="F4082" t="s">
        <v>410</v>
      </c>
      <c r="G4082" t="s">
        <v>55</v>
      </c>
      <c r="H4082" t="s">
        <v>46</v>
      </c>
      <c r="I4082" t="s">
        <v>7148</v>
      </c>
      <c r="K4082"/>
      <c r="L4082" t="s">
        <v>7179</v>
      </c>
      <c r="M4082" t="s">
        <v>26</v>
      </c>
      <c r="N4082">
        <v>2</v>
      </c>
      <c r="P4082" t="s">
        <v>27</v>
      </c>
      <c r="Q4082" t="s">
        <v>7180</v>
      </c>
      <c r="S4082" t="s">
        <v>29</v>
      </c>
    </row>
    <row r="4083" spans="1:19" hidden="1" x14ac:dyDescent="0.2">
      <c r="A4083">
        <v>2388</v>
      </c>
      <c r="B4083" t="s">
        <v>7178</v>
      </c>
      <c r="C4083" t="s">
        <v>73</v>
      </c>
      <c r="D4083">
        <v>12.01</v>
      </c>
      <c r="E4083">
        <v>20</v>
      </c>
      <c r="F4083" t="s">
        <v>410</v>
      </c>
      <c r="G4083" t="s">
        <v>31</v>
      </c>
      <c r="H4083" t="s">
        <v>46</v>
      </c>
      <c r="I4083" t="s">
        <v>7148</v>
      </c>
      <c r="K4083"/>
      <c r="L4083" t="s">
        <v>7179</v>
      </c>
      <c r="M4083" t="s">
        <v>26</v>
      </c>
      <c r="N4083">
        <v>2</v>
      </c>
      <c r="P4083" t="s">
        <v>27</v>
      </c>
      <c r="Q4083" t="s">
        <v>7180</v>
      </c>
      <c r="S4083" t="s">
        <v>29</v>
      </c>
    </row>
    <row r="4084" spans="1:19" hidden="1" x14ac:dyDescent="0.2">
      <c r="A4084">
        <v>2389</v>
      </c>
      <c r="B4084" t="s">
        <v>7181</v>
      </c>
      <c r="C4084" t="s">
        <v>20</v>
      </c>
      <c r="D4084">
        <v>3.62</v>
      </c>
      <c r="E4084">
        <v>20</v>
      </c>
      <c r="G4084" t="s">
        <v>31</v>
      </c>
      <c r="H4084" t="s">
        <v>46</v>
      </c>
      <c r="I4084" t="s">
        <v>7148</v>
      </c>
      <c r="K4084"/>
      <c r="L4084" t="s">
        <v>7182</v>
      </c>
      <c r="M4084" t="s">
        <v>26</v>
      </c>
      <c r="N4084">
        <v>2</v>
      </c>
      <c r="P4084" t="s">
        <v>27</v>
      </c>
      <c r="Q4084" t="s">
        <v>7183</v>
      </c>
      <c r="S4084" t="s">
        <v>29</v>
      </c>
    </row>
    <row r="4085" spans="1:19" hidden="1" x14ac:dyDescent="0.2">
      <c r="A4085">
        <v>2390</v>
      </c>
      <c r="B4085" t="s">
        <v>7184</v>
      </c>
      <c r="C4085" t="s">
        <v>20</v>
      </c>
      <c r="D4085">
        <v>1.6</v>
      </c>
      <c r="E4085">
        <v>20</v>
      </c>
      <c r="F4085" t="s">
        <v>2201</v>
      </c>
      <c r="G4085" t="s">
        <v>75</v>
      </c>
      <c r="H4085" t="s">
        <v>23</v>
      </c>
      <c r="I4085" t="s">
        <v>7185</v>
      </c>
      <c r="K4085"/>
      <c r="L4085" t="s">
        <v>7186</v>
      </c>
      <c r="M4085" t="s">
        <v>26</v>
      </c>
      <c r="N4085">
        <v>2</v>
      </c>
      <c r="P4085" t="s">
        <v>27</v>
      </c>
      <c r="Q4085" t="s">
        <v>7187</v>
      </c>
      <c r="S4085" t="s">
        <v>29</v>
      </c>
    </row>
    <row r="4086" spans="1:19" hidden="1" x14ac:dyDescent="0.2">
      <c r="A4086">
        <v>2390</v>
      </c>
      <c r="B4086" t="s">
        <v>7184</v>
      </c>
      <c r="C4086" t="s">
        <v>6714</v>
      </c>
      <c r="D4086">
        <v>6.59</v>
      </c>
      <c r="E4086">
        <v>20</v>
      </c>
      <c r="F4086" t="s">
        <v>7188</v>
      </c>
      <c r="G4086" t="s">
        <v>55</v>
      </c>
      <c r="H4086" t="s">
        <v>46</v>
      </c>
      <c r="I4086" t="s">
        <v>7189</v>
      </c>
      <c r="K4086"/>
      <c r="L4086" t="s">
        <v>7186</v>
      </c>
      <c r="M4086" t="s">
        <v>26</v>
      </c>
      <c r="N4086">
        <v>2</v>
      </c>
      <c r="P4086" t="s">
        <v>27</v>
      </c>
      <c r="Q4086" t="s">
        <v>7187</v>
      </c>
      <c r="S4086" t="s">
        <v>29</v>
      </c>
    </row>
    <row r="4087" spans="1:19" hidden="1" x14ac:dyDescent="0.2">
      <c r="A4087">
        <v>2390</v>
      </c>
      <c r="B4087" t="s">
        <v>7184</v>
      </c>
      <c r="C4087" t="s">
        <v>7190</v>
      </c>
      <c r="D4087">
        <v>9.31</v>
      </c>
      <c r="E4087">
        <v>20</v>
      </c>
      <c r="F4087" t="s">
        <v>7188</v>
      </c>
      <c r="G4087" t="s">
        <v>55</v>
      </c>
      <c r="H4087" t="s">
        <v>46</v>
      </c>
      <c r="I4087" t="s">
        <v>7189</v>
      </c>
      <c r="K4087"/>
      <c r="L4087" t="s">
        <v>7186</v>
      </c>
      <c r="M4087" t="s">
        <v>26</v>
      </c>
      <c r="N4087">
        <v>2</v>
      </c>
      <c r="P4087" t="s">
        <v>27</v>
      </c>
      <c r="Q4087" t="s">
        <v>7187</v>
      </c>
      <c r="S4087" t="s">
        <v>29</v>
      </c>
    </row>
    <row r="4088" spans="1:19" hidden="1" x14ac:dyDescent="0.2">
      <c r="A4088">
        <v>2390</v>
      </c>
      <c r="B4088" t="s">
        <v>7184</v>
      </c>
      <c r="C4088" t="s">
        <v>73</v>
      </c>
      <c r="D4088">
        <v>6.88</v>
      </c>
      <c r="E4088">
        <v>20</v>
      </c>
      <c r="F4088" t="s">
        <v>7191</v>
      </c>
      <c r="G4088" t="s">
        <v>55</v>
      </c>
      <c r="H4088" t="s">
        <v>46</v>
      </c>
      <c r="I4088" t="s">
        <v>7189</v>
      </c>
      <c r="K4088"/>
      <c r="L4088" t="s">
        <v>7186</v>
      </c>
      <c r="M4088" t="s">
        <v>26</v>
      </c>
      <c r="N4088">
        <v>2</v>
      </c>
      <c r="P4088" t="s">
        <v>27</v>
      </c>
      <c r="Q4088" t="s">
        <v>7187</v>
      </c>
      <c r="S4088" t="s">
        <v>29</v>
      </c>
    </row>
    <row r="4089" spans="1:19" hidden="1" x14ac:dyDescent="0.2">
      <c r="A4089">
        <v>2390</v>
      </c>
      <c r="B4089" t="s">
        <v>7184</v>
      </c>
      <c r="C4089" t="s">
        <v>77</v>
      </c>
      <c r="D4089">
        <v>9.32</v>
      </c>
      <c r="E4089">
        <v>20</v>
      </c>
      <c r="F4089" t="s">
        <v>7191</v>
      </c>
      <c r="G4089" t="s">
        <v>55</v>
      </c>
      <c r="H4089" t="s">
        <v>46</v>
      </c>
      <c r="I4089" t="s">
        <v>7189</v>
      </c>
      <c r="K4089"/>
      <c r="L4089" t="s">
        <v>7186</v>
      </c>
      <c r="M4089" t="s">
        <v>26</v>
      </c>
      <c r="N4089">
        <v>2</v>
      </c>
      <c r="P4089" t="s">
        <v>27</v>
      </c>
      <c r="Q4089" t="s">
        <v>7187</v>
      </c>
      <c r="S4089" t="s">
        <v>29</v>
      </c>
    </row>
    <row r="4090" spans="1:19" hidden="1" x14ac:dyDescent="0.2">
      <c r="A4090">
        <v>2390</v>
      </c>
      <c r="B4090" t="s">
        <v>7184</v>
      </c>
      <c r="C4090" t="s">
        <v>7192</v>
      </c>
      <c r="D4090">
        <v>8.65</v>
      </c>
      <c r="E4090">
        <v>20</v>
      </c>
      <c r="F4090" t="s">
        <v>7193</v>
      </c>
      <c r="G4090" t="s">
        <v>55</v>
      </c>
      <c r="H4090" t="s">
        <v>23</v>
      </c>
      <c r="I4090" t="s">
        <v>7189</v>
      </c>
      <c r="K4090"/>
      <c r="L4090" t="s">
        <v>7186</v>
      </c>
      <c r="M4090" t="s">
        <v>26</v>
      </c>
      <c r="N4090">
        <v>2</v>
      </c>
      <c r="P4090" t="s">
        <v>27</v>
      </c>
      <c r="Q4090" t="s">
        <v>7187</v>
      </c>
      <c r="S4090" t="s">
        <v>29</v>
      </c>
    </row>
    <row r="4091" spans="1:19" hidden="1" x14ac:dyDescent="0.2">
      <c r="A4091">
        <v>2390</v>
      </c>
      <c r="B4091" t="s">
        <v>7184</v>
      </c>
      <c r="C4091" t="s">
        <v>7194</v>
      </c>
      <c r="D4091">
        <v>9.99</v>
      </c>
      <c r="E4091">
        <v>20</v>
      </c>
      <c r="F4091" t="s">
        <v>7193</v>
      </c>
      <c r="G4091" t="s">
        <v>55</v>
      </c>
      <c r="H4091" t="s">
        <v>23</v>
      </c>
      <c r="I4091" t="s">
        <v>7189</v>
      </c>
      <c r="K4091"/>
      <c r="L4091" t="s">
        <v>7186</v>
      </c>
      <c r="M4091" t="s">
        <v>26</v>
      </c>
      <c r="N4091">
        <v>2</v>
      </c>
      <c r="P4091" t="s">
        <v>27</v>
      </c>
      <c r="Q4091" t="s">
        <v>7187</v>
      </c>
      <c r="S4091" t="s">
        <v>29</v>
      </c>
    </row>
    <row r="4092" spans="1:19" hidden="1" x14ac:dyDescent="0.2">
      <c r="A4092">
        <v>2391</v>
      </c>
      <c r="B4092" t="s">
        <v>7195</v>
      </c>
      <c r="C4092" t="s">
        <v>20</v>
      </c>
      <c r="D4092">
        <v>2.66</v>
      </c>
      <c r="E4092">
        <v>20</v>
      </c>
      <c r="F4092" t="s">
        <v>1694</v>
      </c>
      <c r="G4092" t="s">
        <v>31</v>
      </c>
      <c r="H4092" t="s">
        <v>46</v>
      </c>
      <c r="I4092" t="s">
        <v>7196</v>
      </c>
      <c r="K4092"/>
      <c r="L4092" t="s">
        <v>7197</v>
      </c>
      <c r="M4092" t="s">
        <v>26</v>
      </c>
      <c r="N4092">
        <v>2</v>
      </c>
      <c r="P4092" t="s">
        <v>27</v>
      </c>
      <c r="Q4092" t="s">
        <v>7198</v>
      </c>
      <c r="S4092" t="s">
        <v>29</v>
      </c>
    </row>
    <row r="4093" spans="1:19" hidden="1" x14ac:dyDescent="0.2">
      <c r="A4093">
        <v>2392</v>
      </c>
      <c r="B4093" t="s">
        <v>7199</v>
      </c>
      <c r="C4093" t="s">
        <v>20</v>
      </c>
      <c r="D4093">
        <v>2.59</v>
      </c>
      <c r="E4093">
        <v>20</v>
      </c>
      <c r="F4093" t="s">
        <v>1694</v>
      </c>
      <c r="G4093" t="s">
        <v>31</v>
      </c>
      <c r="H4093" t="s">
        <v>46</v>
      </c>
      <c r="I4093" t="s">
        <v>7196</v>
      </c>
      <c r="K4093"/>
      <c r="L4093" t="s">
        <v>7200</v>
      </c>
      <c r="M4093" t="s">
        <v>26</v>
      </c>
      <c r="N4093">
        <v>2</v>
      </c>
      <c r="P4093" t="s">
        <v>27</v>
      </c>
      <c r="Q4093" t="s">
        <v>7201</v>
      </c>
      <c r="S4093" t="s">
        <v>29</v>
      </c>
    </row>
    <row r="4094" spans="1:19" hidden="1" x14ac:dyDescent="0.2">
      <c r="A4094">
        <v>2393</v>
      </c>
      <c r="B4094" t="s">
        <v>7202</v>
      </c>
      <c r="C4094" t="s">
        <v>20</v>
      </c>
      <c r="D4094">
        <v>3.39</v>
      </c>
      <c r="E4094">
        <v>20</v>
      </c>
      <c r="F4094" t="s">
        <v>7203</v>
      </c>
      <c r="G4094" t="s">
        <v>55</v>
      </c>
      <c r="H4094" t="s">
        <v>46</v>
      </c>
      <c r="I4094" t="s">
        <v>7196</v>
      </c>
      <c r="K4094"/>
      <c r="L4094" t="s">
        <v>7204</v>
      </c>
      <c r="M4094" t="s">
        <v>120</v>
      </c>
      <c r="N4094">
        <v>5</v>
      </c>
      <c r="P4094" t="s">
        <v>27</v>
      </c>
      <c r="Q4094" t="s">
        <v>7205</v>
      </c>
      <c r="S4094" t="s">
        <v>29</v>
      </c>
    </row>
    <row r="4095" spans="1:19" hidden="1" x14ac:dyDescent="0.2">
      <c r="A4095">
        <v>2394</v>
      </c>
      <c r="B4095" t="s">
        <v>7206</v>
      </c>
      <c r="C4095" t="s">
        <v>20</v>
      </c>
      <c r="D4095">
        <v>3.78</v>
      </c>
      <c r="E4095">
        <v>20</v>
      </c>
      <c r="F4095" t="s">
        <v>4558</v>
      </c>
      <c r="G4095" t="s">
        <v>55</v>
      </c>
      <c r="H4095" t="s">
        <v>46</v>
      </c>
      <c r="I4095" t="s">
        <v>4530</v>
      </c>
      <c r="K4095"/>
      <c r="L4095" t="s">
        <v>7207</v>
      </c>
      <c r="M4095" t="s">
        <v>26</v>
      </c>
      <c r="N4095">
        <v>2</v>
      </c>
      <c r="P4095" t="s">
        <v>27</v>
      </c>
      <c r="Q4095" t="s">
        <v>7208</v>
      </c>
      <c r="S4095" t="s">
        <v>29</v>
      </c>
    </row>
    <row r="4096" spans="1:19" hidden="1" x14ac:dyDescent="0.2">
      <c r="A4096">
        <v>2395</v>
      </c>
      <c r="B4096" t="s">
        <v>7209</v>
      </c>
      <c r="C4096" t="s">
        <v>20</v>
      </c>
      <c r="D4096">
        <v>2.6</v>
      </c>
      <c r="F4096" t="s">
        <v>615</v>
      </c>
      <c r="G4096" t="s">
        <v>1440</v>
      </c>
      <c r="H4096" t="s">
        <v>23</v>
      </c>
      <c r="I4096" t="s">
        <v>7172</v>
      </c>
      <c r="K4096"/>
      <c r="L4096" t="s">
        <v>7210</v>
      </c>
      <c r="M4096" t="s">
        <v>26</v>
      </c>
      <c r="N4096">
        <v>2</v>
      </c>
      <c r="P4096" t="s">
        <v>27</v>
      </c>
      <c r="Q4096" t="s">
        <v>7211</v>
      </c>
      <c r="S4096" t="s">
        <v>29</v>
      </c>
    </row>
    <row r="4097" spans="1:19" hidden="1" x14ac:dyDescent="0.2">
      <c r="A4097">
        <v>2396</v>
      </c>
      <c r="B4097" t="s">
        <v>7212</v>
      </c>
      <c r="C4097" t="s">
        <v>20</v>
      </c>
      <c r="D4097">
        <v>2.27</v>
      </c>
      <c r="E4097">
        <v>20</v>
      </c>
      <c r="F4097" t="s">
        <v>7213</v>
      </c>
      <c r="G4097" t="s">
        <v>31</v>
      </c>
      <c r="H4097" t="s">
        <v>46</v>
      </c>
      <c r="I4097" t="s">
        <v>7185</v>
      </c>
      <c r="K4097"/>
      <c r="L4097" t="s">
        <v>7214</v>
      </c>
      <c r="M4097" t="s">
        <v>26</v>
      </c>
      <c r="N4097">
        <v>2</v>
      </c>
      <c r="P4097" t="s">
        <v>27</v>
      </c>
      <c r="Q4097" t="s">
        <v>7215</v>
      </c>
      <c r="S4097" t="s">
        <v>29</v>
      </c>
    </row>
    <row r="4098" spans="1:19" hidden="1" x14ac:dyDescent="0.2">
      <c r="A4098">
        <v>2396</v>
      </c>
      <c r="B4098" t="s">
        <v>7212</v>
      </c>
      <c r="C4098" t="s">
        <v>73</v>
      </c>
      <c r="D4098">
        <v>7.96</v>
      </c>
      <c r="E4098">
        <v>20</v>
      </c>
      <c r="F4098" t="s">
        <v>7213</v>
      </c>
      <c r="G4098" t="s">
        <v>31</v>
      </c>
      <c r="H4098" t="s">
        <v>46</v>
      </c>
      <c r="I4098" t="s">
        <v>7185</v>
      </c>
      <c r="K4098"/>
      <c r="L4098" t="s">
        <v>7214</v>
      </c>
      <c r="M4098" t="s">
        <v>26</v>
      </c>
      <c r="N4098">
        <v>2</v>
      </c>
      <c r="P4098" t="s">
        <v>27</v>
      </c>
      <c r="Q4098" t="s">
        <v>7215</v>
      </c>
      <c r="S4098" t="s">
        <v>29</v>
      </c>
    </row>
    <row r="4099" spans="1:19" hidden="1" x14ac:dyDescent="0.2">
      <c r="A4099">
        <v>2396</v>
      </c>
      <c r="B4099" t="s">
        <v>7212</v>
      </c>
      <c r="C4099" t="s">
        <v>20</v>
      </c>
      <c r="D4099">
        <v>2.2000000000000002</v>
      </c>
      <c r="E4099">
        <v>20</v>
      </c>
      <c r="F4099" t="s">
        <v>7115</v>
      </c>
      <c r="G4099" t="s">
        <v>7116</v>
      </c>
      <c r="H4099" t="s">
        <v>23</v>
      </c>
      <c r="I4099" t="s">
        <v>7117</v>
      </c>
      <c r="K4099"/>
      <c r="L4099" t="s">
        <v>7214</v>
      </c>
      <c r="M4099" t="s">
        <v>26</v>
      </c>
      <c r="N4099">
        <v>2</v>
      </c>
      <c r="P4099" t="s">
        <v>27</v>
      </c>
      <c r="Q4099" t="s">
        <v>7215</v>
      </c>
      <c r="S4099" t="s">
        <v>29</v>
      </c>
    </row>
    <row r="4100" spans="1:19" hidden="1" x14ac:dyDescent="0.2">
      <c r="A4100">
        <v>2396</v>
      </c>
      <c r="B4100" t="s">
        <v>7212</v>
      </c>
      <c r="C4100" t="s">
        <v>73</v>
      </c>
      <c r="D4100">
        <v>7.86</v>
      </c>
      <c r="E4100">
        <v>20</v>
      </c>
      <c r="F4100" t="s">
        <v>7115</v>
      </c>
      <c r="G4100" t="s">
        <v>7116</v>
      </c>
      <c r="H4100" t="s">
        <v>23</v>
      </c>
      <c r="I4100" t="s">
        <v>7117</v>
      </c>
      <c r="K4100"/>
      <c r="L4100" t="s">
        <v>7214</v>
      </c>
      <c r="M4100" t="s">
        <v>26</v>
      </c>
      <c r="N4100">
        <v>2</v>
      </c>
      <c r="P4100" t="s">
        <v>27</v>
      </c>
      <c r="Q4100" t="s">
        <v>7215</v>
      </c>
      <c r="S4100" t="s">
        <v>29</v>
      </c>
    </row>
    <row r="4101" spans="1:19" hidden="1" x14ac:dyDescent="0.2">
      <c r="A4101">
        <v>2397</v>
      </c>
      <c r="B4101" t="s">
        <v>7216</v>
      </c>
      <c r="C4101" t="s">
        <v>20</v>
      </c>
      <c r="D4101">
        <v>1.5</v>
      </c>
      <c r="E4101">
        <v>20</v>
      </c>
      <c r="G4101" t="s">
        <v>31</v>
      </c>
      <c r="H4101" t="s">
        <v>23</v>
      </c>
      <c r="I4101" t="s">
        <v>7165</v>
      </c>
      <c r="K4101"/>
      <c r="L4101" t="s">
        <v>7217</v>
      </c>
      <c r="M4101" t="s">
        <v>26</v>
      </c>
      <c r="N4101">
        <v>2</v>
      </c>
      <c r="P4101" t="s">
        <v>27</v>
      </c>
      <c r="Q4101" t="s">
        <v>7218</v>
      </c>
      <c r="S4101" t="s">
        <v>29</v>
      </c>
    </row>
    <row r="4102" spans="1:19" hidden="1" x14ac:dyDescent="0.2">
      <c r="A4102">
        <v>2397</v>
      </c>
      <c r="B4102" t="s">
        <v>7216</v>
      </c>
      <c r="C4102" t="s">
        <v>73</v>
      </c>
      <c r="D4102">
        <v>7.5</v>
      </c>
      <c r="E4102">
        <v>20</v>
      </c>
      <c r="G4102" t="s">
        <v>31</v>
      </c>
      <c r="H4102" t="s">
        <v>23</v>
      </c>
      <c r="I4102" t="s">
        <v>7165</v>
      </c>
      <c r="K4102"/>
      <c r="L4102" t="s">
        <v>7217</v>
      </c>
      <c r="M4102" t="s">
        <v>26</v>
      </c>
      <c r="N4102">
        <v>2</v>
      </c>
      <c r="P4102" t="s">
        <v>27</v>
      </c>
      <c r="Q4102" t="s">
        <v>7218</v>
      </c>
      <c r="S4102" t="s">
        <v>29</v>
      </c>
    </row>
    <row r="4103" spans="1:19" hidden="1" x14ac:dyDescent="0.2">
      <c r="A4103">
        <v>2398</v>
      </c>
      <c r="B4103" t="s">
        <v>7219</v>
      </c>
      <c r="C4103" t="s">
        <v>20</v>
      </c>
      <c r="D4103">
        <v>2.95</v>
      </c>
      <c r="E4103">
        <v>20</v>
      </c>
      <c r="F4103" t="s">
        <v>1094</v>
      </c>
      <c r="G4103" t="s">
        <v>31</v>
      </c>
      <c r="H4103" t="s">
        <v>46</v>
      </c>
      <c r="I4103" t="s">
        <v>7148</v>
      </c>
      <c r="K4103"/>
      <c r="L4103" t="s">
        <v>7220</v>
      </c>
      <c r="M4103" t="s">
        <v>26</v>
      </c>
      <c r="N4103">
        <v>2</v>
      </c>
      <c r="P4103" t="s">
        <v>27</v>
      </c>
      <c r="Q4103" t="s">
        <v>7221</v>
      </c>
      <c r="S4103" t="s">
        <v>29</v>
      </c>
    </row>
    <row r="4104" spans="1:19" hidden="1" x14ac:dyDescent="0.2">
      <c r="A4104">
        <v>2398</v>
      </c>
      <c r="B4104" t="s">
        <v>7219</v>
      </c>
      <c r="C4104" t="s">
        <v>20</v>
      </c>
      <c r="D4104">
        <v>3.19</v>
      </c>
      <c r="E4104">
        <v>20</v>
      </c>
      <c r="F4104" t="s">
        <v>1094</v>
      </c>
      <c r="G4104" t="s">
        <v>55</v>
      </c>
      <c r="H4104" t="s">
        <v>23</v>
      </c>
      <c r="I4104" t="s">
        <v>7185</v>
      </c>
      <c r="K4104"/>
      <c r="L4104" t="s">
        <v>7220</v>
      </c>
      <c r="M4104" t="s">
        <v>26</v>
      </c>
      <c r="N4104">
        <v>2</v>
      </c>
      <c r="P4104" t="s">
        <v>27</v>
      </c>
      <c r="Q4104" t="s">
        <v>7221</v>
      </c>
      <c r="S4104" t="s">
        <v>29</v>
      </c>
    </row>
    <row r="4105" spans="1:19" hidden="1" x14ac:dyDescent="0.2">
      <c r="A4105">
        <v>2398</v>
      </c>
      <c r="B4105" t="s">
        <v>7219</v>
      </c>
      <c r="C4105" t="s">
        <v>73</v>
      </c>
      <c r="D4105">
        <v>9.99</v>
      </c>
      <c r="E4105">
        <v>20</v>
      </c>
      <c r="F4105" t="s">
        <v>1094</v>
      </c>
      <c r="G4105" t="s">
        <v>55</v>
      </c>
      <c r="H4105" t="s">
        <v>46</v>
      </c>
      <c r="I4105" t="s">
        <v>7185</v>
      </c>
      <c r="K4105"/>
      <c r="L4105" t="s">
        <v>7220</v>
      </c>
      <c r="M4105" t="s">
        <v>26</v>
      </c>
      <c r="N4105">
        <v>2</v>
      </c>
      <c r="P4105" t="s">
        <v>27</v>
      </c>
      <c r="Q4105" t="s">
        <v>7221</v>
      </c>
      <c r="S4105" t="s">
        <v>29</v>
      </c>
    </row>
    <row r="4106" spans="1:19" hidden="1" x14ac:dyDescent="0.2">
      <c r="A4106">
        <v>2399</v>
      </c>
      <c r="B4106" t="s">
        <v>7222</v>
      </c>
      <c r="C4106" t="s">
        <v>20</v>
      </c>
      <c r="D4106">
        <v>3.45</v>
      </c>
      <c r="E4106">
        <v>20</v>
      </c>
      <c r="G4106" t="s">
        <v>31</v>
      </c>
      <c r="H4106" t="s">
        <v>46</v>
      </c>
      <c r="I4106" t="s">
        <v>7148</v>
      </c>
      <c r="K4106"/>
      <c r="L4106" t="s">
        <v>7223</v>
      </c>
      <c r="M4106" t="s">
        <v>26</v>
      </c>
      <c r="N4106">
        <v>2</v>
      </c>
      <c r="P4106" t="s">
        <v>27</v>
      </c>
      <c r="Q4106" t="s">
        <v>7224</v>
      </c>
      <c r="S4106" t="s">
        <v>29</v>
      </c>
    </row>
    <row r="4107" spans="1:19" hidden="1" x14ac:dyDescent="0.2">
      <c r="A4107">
        <v>2399</v>
      </c>
      <c r="B4107" t="s">
        <v>7222</v>
      </c>
      <c r="C4107" t="s">
        <v>73</v>
      </c>
      <c r="D4107">
        <v>10.73</v>
      </c>
      <c r="E4107">
        <v>20</v>
      </c>
      <c r="G4107" t="s">
        <v>31</v>
      </c>
      <c r="H4107" t="s">
        <v>46</v>
      </c>
      <c r="I4107" t="s">
        <v>7148</v>
      </c>
      <c r="K4107"/>
      <c r="L4107" t="s">
        <v>7223</v>
      </c>
      <c r="M4107" t="s">
        <v>26</v>
      </c>
      <c r="N4107">
        <v>2</v>
      </c>
      <c r="P4107" t="s">
        <v>27</v>
      </c>
      <c r="Q4107" t="s">
        <v>7224</v>
      </c>
      <c r="S4107" t="s">
        <v>29</v>
      </c>
    </row>
    <row r="4108" spans="1:19" hidden="1" x14ac:dyDescent="0.2">
      <c r="A4108">
        <v>2400</v>
      </c>
      <c r="B4108" t="s">
        <v>7225</v>
      </c>
      <c r="C4108" t="s">
        <v>20</v>
      </c>
      <c r="D4108">
        <v>3.67</v>
      </c>
      <c r="E4108">
        <v>20</v>
      </c>
      <c r="F4108" t="s">
        <v>7115</v>
      </c>
      <c r="G4108" t="s">
        <v>7116</v>
      </c>
      <c r="H4108" t="s">
        <v>23</v>
      </c>
      <c r="I4108" t="s">
        <v>7226</v>
      </c>
      <c r="K4108"/>
      <c r="L4108" t="s">
        <v>7227</v>
      </c>
      <c r="M4108" t="s">
        <v>26</v>
      </c>
      <c r="N4108">
        <v>2</v>
      </c>
      <c r="P4108" t="s">
        <v>27</v>
      </c>
      <c r="Q4108" t="s">
        <v>7228</v>
      </c>
      <c r="S4108" t="s">
        <v>29</v>
      </c>
    </row>
    <row r="4109" spans="1:19" hidden="1" x14ac:dyDescent="0.2">
      <c r="A4109">
        <v>2401</v>
      </c>
      <c r="B4109" t="s">
        <v>7229</v>
      </c>
      <c r="C4109" t="s">
        <v>20</v>
      </c>
      <c r="D4109">
        <v>4.34</v>
      </c>
      <c r="E4109">
        <v>20</v>
      </c>
      <c r="F4109" t="s">
        <v>7115</v>
      </c>
      <c r="G4109" t="s">
        <v>7116</v>
      </c>
      <c r="H4109" t="s">
        <v>23</v>
      </c>
      <c r="I4109" t="s">
        <v>7226</v>
      </c>
      <c r="K4109"/>
      <c r="L4109" t="s">
        <v>7230</v>
      </c>
      <c r="M4109" t="s">
        <v>26</v>
      </c>
      <c r="N4109">
        <v>2</v>
      </c>
      <c r="P4109" t="s">
        <v>27</v>
      </c>
      <c r="Q4109" t="s">
        <v>7231</v>
      </c>
      <c r="S4109" t="s">
        <v>29</v>
      </c>
    </row>
    <row r="4110" spans="1:19" hidden="1" x14ac:dyDescent="0.2">
      <c r="A4110">
        <v>2402</v>
      </c>
      <c r="B4110" t="s">
        <v>7232</v>
      </c>
      <c r="C4110" t="s">
        <v>20</v>
      </c>
      <c r="D4110">
        <v>3.44</v>
      </c>
      <c r="E4110">
        <v>20</v>
      </c>
      <c r="F4110" t="s">
        <v>410</v>
      </c>
      <c r="G4110" t="s">
        <v>55</v>
      </c>
      <c r="H4110" t="s">
        <v>46</v>
      </c>
      <c r="I4110" t="s">
        <v>7148</v>
      </c>
      <c r="K4110"/>
      <c r="L4110" t="s">
        <v>7233</v>
      </c>
      <c r="M4110" t="s">
        <v>26</v>
      </c>
      <c r="N4110">
        <v>2</v>
      </c>
      <c r="P4110" t="s">
        <v>27</v>
      </c>
      <c r="Q4110" t="s">
        <v>7234</v>
      </c>
      <c r="S4110" t="s">
        <v>29</v>
      </c>
    </row>
    <row r="4111" spans="1:19" hidden="1" x14ac:dyDescent="0.2">
      <c r="A4111">
        <v>2402</v>
      </c>
      <c r="B4111" t="s">
        <v>7232</v>
      </c>
      <c r="C4111" t="s">
        <v>20</v>
      </c>
      <c r="D4111">
        <v>3.5</v>
      </c>
      <c r="E4111">
        <v>20</v>
      </c>
      <c r="F4111" t="s">
        <v>7115</v>
      </c>
      <c r="G4111" t="s">
        <v>7116</v>
      </c>
      <c r="H4111" t="s">
        <v>23</v>
      </c>
      <c r="I4111" t="s">
        <v>7117</v>
      </c>
      <c r="K4111"/>
      <c r="L4111" t="s">
        <v>7233</v>
      </c>
      <c r="M4111" t="s">
        <v>26</v>
      </c>
      <c r="N4111">
        <v>2</v>
      </c>
      <c r="P4111" t="s">
        <v>27</v>
      </c>
      <c r="Q4111" t="s">
        <v>7234</v>
      </c>
      <c r="S4111" t="s">
        <v>29</v>
      </c>
    </row>
    <row r="4112" spans="1:19" hidden="1" x14ac:dyDescent="0.2">
      <c r="A4112">
        <v>2403</v>
      </c>
      <c r="B4112" t="s">
        <v>7235</v>
      </c>
      <c r="C4112" t="s">
        <v>20</v>
      </c>
      <c r="D4112">
        <v>3.99</v>
      </c>
      <c r="E4112">
        <v>20</v>
      </c>
      <c r="F4112" t="s">
        <v>7115</v>
      </c>
      <c r="G4112" t="s">
        <v>7116</v>
      </c>
      <c r="H4112" t="s">
        <v>23</v>
      </c>
      <c r="I4112" t="s">
        <v>7226</v>
      </c>
      <c r="K4112"/>
      <c r="L4112" t="s">
        <v>7236</v>
      </c>
      <c r="M4112" t="s">
        <v>26</v>
      </c>
      <c r="N4112">
        <v>2</v>
      </c>
      <c r="P4112" t="s">
        <v>27</v>
      </c>
      <c r="Q4112" t="s">
        <v>7237</v>
      </c>
      <c r="S4112" t="s">
        <v>29</v>
      </c>
    </row>
    <row r="4113" spans="1:19" hidden="1" x14ac:dyDescent="0.2">
      <c r="A4113">
        <v>2404</v>
      </c>
      <c r="B4113" t="s">
        <v>7238</v>
      </c>
      <c r="C4113" t="s">
        <v>20</v>
      </c>
      <c r="D4113">
        <v>2.81</v>
      </c>
      <c r="E4113">
        <v>20</v>
      </c>
      <c r="F4113" t="s">
        <v>4558</v>
      </c>
      <c r="G4113" t="s">
        <v>55</v>
      </c>
      <c r="H4113" t="s">
        <v>46</v>
      </c>
      <c r="I4113" t="s">
        <v>7196</v>
      </c>
      <c r="K4113"/>
      <c r="L4113" t="s">
        <v>7239</v>
      </c>
      <c r="M4113" t="s">
        <v>26</v>
      </c>
      <c r="N4113">
        <v>2</v>
      </c>
      <c r="P4113" t="s">
        <v>27</v>
      </c>
      <c r="Q4113" t="s">
        <v>7240</v>
      </c>
      <c r="S4113" t="s">
        <v>29</v>
      </c>
    </row>
    <row r="4114" spans="1:19" hidden="1" x14ac:dyDescent="0.2">
      <c r="A4114">
        <v>2405</v>
      </c>
      <c r="B4114" t="s">
        <v>7241</v>
      </c>
      <c r="C4114" t="s">
        <v>20</v>
      </c>
      <c r="D4114">
        <v>4.03</v>
      </c>
      <c r="E4114">
        <v>20</v>
      </c>
      <c r="F4114" t="s">
        <v>7242</v>
      </c>
      <c r="G4114" t="s">
        <v>55</v>
      </c>
      <c r="H4114" t="s">
        <v>46</v>
      </c>
      <c r="I4114" t="s">
        <v>7196</v>
      </c>
      <c r="K4114"/>
      <c r="L4114" t="s">
        <v>7243</v>
      </c>
      <c r="M4114" t="s">
        <v>26</v>
      </c>
      <c r="N4114">
        <v>2</v>
      </c>
      <c r="P4114" t="s">
        <v>27</v>
      </c>
      <c r="Q4114" t="s">
        <v>7244</v>
      </c>
      <c r="S4114" t="s">
        <v>29</v>
      </c>
    </row>
    <row r="4115" spans="1:19" hidden="1" x14ac:dyDescent="0.2">
      <c r="A4115">
        <v>2406</v>
      </c>
      <c r="B4115" t="s">
        <v>7245</v>
      </c>
      <c r="C4115" t="s">
        <v>20</v>
      </c>
      <c r="D4115">
        <v>3.73</v>
      </c>
      <c r="E4115">
        <v>20</v>
      </c>
      <c r="F4115" t="s">
        <v>7246</v>
      </c>
      <c r="G4115" t="s">
        <v>55</v>
      </c>
      <c r="H4115" t="s">
        <v>46</v>
      </c>
      <c r="I4115" t="s">
        <v>7196</v>
      </c>
      <c r="K4115"/>
      <c r="L4115" t="s">
        <v>7247</v>
      </c>
      <c r="M4115" t="s">
        <v>26</v>
      </c>
      <c r="N4115">
        <v>2</v>
      </c>
      <c r="P4115" t="s">
        <v>27</v>
      </c>
      <c r="Q4115" t="s">
        <v>7248</v>
      </c>
      <c r="S4115" t="s">
        <v>29</v>
      </c>
    </row>
    <row r="4116" spans="1:19" hidden="1" x14ac:dyDescent="0.2">
      <c r="A4116">
        <v>2407</v>
      </c>
      <c r="B4116" t="s">
        <v>7249</v>
      </c>
      <c r="C4116" t="s">
        <v>20</v>
      </c>
      <c r="D4116">
        <v>4.28</v>
      </c>
      <c r="E4116">
        <v>20</v>
      </c>
      <c r="F4116" t="s">
        <v>410</v>
      </c>
      <c r="G4116" t="s">
        <v>55</v>
      </c>
      <c r="H4116" t="s">
        <v>46</v>
      </c>
      <c r="I4116" t="s">
        <v>7196</v>
      </c>
      <c r="K4116"/>
      <c r="L4116" t="s">
        <v>7250</v>
      </c>
      <c r="M4116" t="s">
        <v>26</v>
      </c>
      <c r="N4116">
        <v>2</v>
      </c>
      <c r="P4116" t="s">
        <v>27</v>
      </c>
      <c r="Q4116" t="s">
        <v>7251</v>
      </c>
      <c r="S4116" t="s">
        <v>29</v>
      </c>
    </row>
    <row r="4117" spans="1:19" hidden="1" x14ac:dyDescent="0.2">
      <c r="A4117">
        <v>2408</v>
      </c>
      <c r="B4117" t="s">
        <v>7252</v>
      </c>
      <c r="C4117" t="s">
        <v>20</v>
      </c>
      <c r="D4117">
        <v>5.6</v>
      </c>
      <c r="E4117" t="s">
        <v>5465</v>
      </c>
      <c r="G4117" t="s">
        <v>189</v>
      </c>
      <c r="H4117" t="s">
        <v>23</v>
      </c>
      <c r="I4117" t="s">
        <v>5090</v>
      </c>
      <c r="K4117"/>
      <c r="L4117" t="s">
        <v>7253</v>
      </c>
      <c r="M4117" t="s">
        <v>26</v>
      </c>
      <c r="N4117">
        <v>2</v>
      </c>
      <c r="P4117" t="s">
        <v>27</v>
      </c>
      <c r="Q4117" t="s">
        <v>7254</v>
      </c>
      <c r="S4117" t="s">
        <v>29</v>
      </c>
    </row>
    <row r="4118" spans="1:19" hidden="1" x14ac:dyDescent="0.2">
      <c r="A4118">
        <v>2408</v>
      </c>
      <c r="B4118" t="s">
        <v>7252</v>
      </c>
      <c r="C4118" t="s">
        <v>73</v>
      </c>
      <c r="D4118">
        <v>10.4</v>
      </c>
      <c r="E4118" t="s">
        <v>5465</v>
      </c>
      <c r="G4118" t="s">
        <v>189</v>
      </c>
      <c r="H4118" t="s">
        <v>23</v>
      </c>
      <c r="I4118" t="s">
        <v>5090</v>
      </c>
      <c r="K4118"/>
      <c r="L4118" t="s">
        <v>7253</v>
      </c>
      <c r="M4118" t="s">
        <v>26</v>
      </c>
      <c r="N4118">
        <v>2</v>
      </c>
      <c r="P4118" t="s">
        <v>27</v>
      </c>
      <c r="Q4118" t="s">
        <v>7254</v>
      </c>
      <c r="S4118" t="s">
        <v>29</v>
      </c>
    </row>
    <row r="4119" spans="1:19" hidden="1" x14ac:dyDescent="0.2">
      <c r="A4119">
        <v>2409</v>
      </c>
      <c r="B4119" t="s">
        <v>7255</v>
      </c>
      <c r="C4119" t="s">
        <v>20</v>
      </c>
      <c r="D4119">
        <v>2.99</v>
      </c>
      <c r="E4119">
        <v>20</v>
      </c>
      <c r="F4119" t="s">
        <v>2201</v>
      </c>
      <c r="G4119" t="s">
        <v>31</v>
      </c>
      <c r="H4119" t="s">
        <v>46</v>
      </c>
      <c r="I4119" t="s">
        <v>7196</v>
      </c>
      <c r="K4119"/>
      <c r="L4119" t="s">
        <v>7256</v>
      </c>
      <c r="M4119" t="s">
        <v>26</v>
      </c>
      <c r="N4119">
        <v>2</v>
      </c>
      <c r="P4119" t="s">
        <v>27</v>
      </c>
      <c r="Q4119" t="s">
        <v>7257</v>
      </c>
      <c r="S4119" t="s">
        <v>29</v>
      </c>
    </row>
    <row r="4120" spans="1:19" hidden="1" x14ac:dyDescent="0.2">
      <c r="A4120">
        <v>2410</v>
      </c>
      <c r="B4120" t="s">
        <v>7258</v>
      </c>
      <c r="C4120" t="s">
        <v>20</v>
      </c>
      <c r="D4120" t="s">
        <v>4918</v>
      </c>
      <c r="E4120">
        <v>20</v>
      </c>
      <c r="F4120" t="s">
        <v>1546</v>
      </c>
      <c r="G4120" t="s">
        <v>55</v>
      </c>
      <c r="H4120" t="s">
        <v>2675</v>
      </c>
      <c r="I4120" t="s">
        <v>7259</v>
      </c>
      <c r="K4120"/>
      <c r="L4120" t="s">
        <v>7260</v>
      </c>
      <c r="M4120" t="s">
        <v>26</v>
      </c>
      <c r="N4120">
        <v>2</v>
      </c>
      <c r="P4120" t="s">
        <v>27</v>
      </c>
      <c r="Q4120" t="s">
        <v>7261</v>
      </c>
      <c r="S4120" t="s">
        <v>29</v>
      </c>
    </row>
    <row r="4121" spans="1:19" hidden="1" x14ac:dyDescent="0.2">
      <c r="A4121">
        <v>2410</v>
      </c>
      <c r="B4121" t="s">
        <v>7258</v>
      </c>
      <c r="C4121" t="s">
        <v>73</v>
      </c>
      <c r="D4121">
        <v>7.93</v>
      </c>
      <c r="E4121" t="s">
        <v>383</v>
      </c>
      <c r="F4121" t="s">
        <v>1546</v>
      </c>
      <c r="G4121" t="s">
        <v>55</v>
      </c>
      <c r="H4121" t="s">
        <v>46</v>
      </c>
      <c r="I4121" t="s">
        <v>7259</v>
      </c>
      <c r="K4121"/>
      <c r="L4121" t="s">
        <v>7260</v>
      </c>
      <c r="M4121" t="s">
        <v>26</v>
      </c>
      <c r="N4121">
        <v>2</v>
      </c>
      <c r="P4121" t="s">
        <v>27</v>
      </c>
      <c r="Q4121" t="s">
        <v>7261</v>
      </c>
      <c r="S4121" t="s">
        <v>29</v>
      </c>
    </row>
    <row r="4122" spans="1:19" hidden="1" x14ac:dyDescent="0.2">
      <c r="A4122">
        <v>2411</v>
      </c>
      <c r="B4122" t="s">
        <v>7262</v>
      </c>
      <c r="C4122" t="s">
        <v>20</v>
      </c>
      <c r="D4122">
        <v>0.25</v>
      </c>
      <c r="E4122">
        <v>20</v>
      </c>
      <c r="F4122" t="s">
        <v>7115</v>
      </c>
      <c r="G4122" t="s">
        <v>7263</v>
      </c>
      <c r="H4122" t="s">
        <v>23</v>
      </c>
      <c r="I4122" t="s">
        <v>7264</v>
      </c>
      <c r="K4122"/>
      <c r="L4122" t="s">
        <v>7265</v>
      </c>
      <c r="M4122" t="s">
        <v>26</v>
      </c>
      <c r="N4122">
        <v>2</v>
      </c>
      <c r="P4122" t="s">
        <v>27</v>
      </c>
      <c r="Q4122" t="s">
        <v>7266</v>
      </c>
      <c r="S4122" t="s">
        <v>29</v>
      </c>
    </row>
    <row r="4123" spans="1:19" hidden="1" x14ac:dyDescent="0.2">
      <c r="A4123">
        <v>2411</v>
      </c>
      <c r="B4123" t="s">
        <v>7262</v>
      </c>
      <c r="C4123" t="s">
        <v>73</v>
      </c>
      <c r="D4123">
        <v>9.0399999999999991</v>
      </c>
      <c r="E4123">
        <v>20</v>
      </c>
      <c r="F4123" t="s">
        <v>7115</v>
      </c>
      <c r="G4123" t="s">
        <v>7263</v>
      </c>
      <c r="H4123" t="s">
        <v>23</v>
      </c>
      <c r="I4123" t="s">
        <v>7264</v>
      </c>
      <c r="K4123"/>
      <c r="L4123" t="s">
        <v>7265</v>
      </c>
      <c r="M4123" t="s">
        <v>26</v>
      </c>
      <c r="N4123">
        <v>2</v>
      </c>
      <c r="P4123" t="s">
        <v>27</v>
      </c>
      <c r="Q4123" t="s">
        <v>7266</v>
      </c>
      <c r="S4123" t="s">
        <v>29</v>
      </c>
    </row>
    <row r="4124" spans="1:19" hidden="1" x14ac:dyDescent="0.2">
      <c r="A4124">
        <v>2412</v>
      </c>
      <c r="B4124" t="s">
        <v>7267</v>
      </c>
      <c r="C4124" t="s">
        <v>20</v>
      </c>
      <c r="D4124">
        <v>5.42</v>
      </c>
      <c r="E4124">
        <v>20</v>
      </c>
      <c r="G4124" t="s">
        <v>31</v>
      </c>
      <c r="H4124" t="s">
        <v>46</v>
      </c>
      <c r="I4124" t="s">
        <v>7124</v>
      </c>
      <c r="K4124"/>
      <c r="L4124" t="s">
        <v>7268</v>
      </c>
      <c r="M4124" t="s">
        <v>26</v>
      </c>
      <c r="N4124">
        <v>2</v>
      </c>
      <c r="P4124" t="s">
        <v>27</v>
      </c>
      <c r="Q4124" t="s">
        <v>7269</v>
      </c>
      <c r="S4124" t="s">
        <v>29</v>
      </c>
    </row>
    <row r="4125" spans="1:19" hidden="1" x14ac:dyDescent="0.2">
      <c r="A4125">
        <v>2413</v>
      </c>
      <c r="B4125" t="s">
        <v>7270</v>
      </c>
      <c r="C4125" t="s">
        <v>20</v>
      </c>
      <c r="D4125">
        <v>-0.19</v>
      </c>
      <c r="E4125" t="s">
        <v>2403</v>
      </c>
      <c r="F4125" t="s">
        <v>3110</v>
      </c>
      <c r="G4125" t="s">
        <v>75</v>
      </c>
      <c r="H4125" t="s">
        <v>23</v>
      </c>
      <c r="I4125" t="s">
        <v>4783</v>
      </c>
      <c r="K4125"/>
      <c r="L4125" t="s">
        <v>7271</v>
      </c>
      <c r="M4125" t="s">
        <v>26</v>
      </c>
      <c r="N4125">
        <v>2</v>
      </c>
      <c r="P4125" t="s">
        <v>27</v>
      </c>
      <c r="Q4125" t="s">
        <v>7272</v>
      </c>
      <c r="S4125" t="s">
        <v>29</v>
      </c>
    </row>
    <row r="4126" spans="1:19" hidden="1" x14ac:dyDescent="0.2">
      <c r="A4126">
        <v>2413</v>
      </c>
      <c r="B4126" t="s">
        <v>7270</v>
      </c>
      <c r="C4126" t="s">
        <v>73</v>
      </c>
      <c r="D4126">
        <v>2.94</v>
      </c>
      <c r="E4126" t="s">
        <v>2403</v>
      </c>
      <c r="F4126" t="s">
        <v>410</v>
      </c>
      <c r="G4126" t="s">
        <v>55</v>
      </c>
      <c r="H4126" t="s">
        <v>23</v>
      </c>
      <c r="I4126" t="s">
        <v>4783</v>
      </c>
      <c r="K4126"/>
      <c r="L4126" t="s">
        <v>7271</v>
      </c>
      <c r="M4126" t="s">
        <v>26</v>
      </c>
      <c r="N4126">
        <v>2</v>
      </c>
      <c r="P4126" t="s">
        <v>27</v>
      </c>
      <c r="Q4126" t="s">
        <v>7272</v>
      </c>
      <c r="S4126" t="s">
        <v>29</v>
      </c>
    </row>
    <row r="4127" spans="1:19" hidden="1" x14ac:dyDescent="0.2">
      <c r="A4127">
        <v>2413</v>
      </c>
      <c r="B4127" t="s">
        <v>7270</v>
      </c>
      <c r="C4127" t="s">
        <v>77</v>
      </c>
      <c r="D4127">
        <v>12.31</v>
      </c>
      <c r="E4127" t="s">
        <v>2403</v>
      </c>
      <c r="F4127" t="s">
        <v>7273</v>
      </c>
      <c r="G4127" t="s">
        <v>4302</v>
      </c>
      <c r="H4127" t="s">
        <v>23</v>
      </c>
      <c r="I4127" t="s">
        <v>4783</v>
      </c>
      <c r="K4127"/>
      <c r="L4127" t="s">
        <v>7271</v>
      </c>
      <c r="M4127" t="s">
        <v>26</v>
      </c>
      <c r="N4127">
        <v>2</v>
      </c>
      <c r="P4127" t="s">
        <v>27</v>
      </c>
      <c r="Q4127" t="s">
        <v>7272</v>
      </c>
      <c r="S4127" t="s">
        <v>29</v>
      </c>
    </row>
    <row r="4128" spans="1:19" hidden="1" x14ac:dyDescent="0.2">
      <c r="A4128">
        <v>2414</v>
      </c>
      <c r="B4128" t="s">
        <v>7274</v>
      </c>
      <c r="C4128" t="s">
        <v>20</v>
      </c>
      <c r="D4128">
        <v>7.31</v>
      </c>
      <c r="E4128" t="s">
        <v>2403</v>
      </c>
      <c r="F4128" t="s">
        <v>7275</v>
      </c>
      <c r="G4128" t="s">
        <v>55</v>
      </c>
      <c r="H4128" t="s">
        <v>23</v>
      </c>
      <c r="I4128" t="s">
        <v>4783</v>
      </c>
      <c r="K4128"/>
      <c r="L4128" t="s">
        <v>7276</v>
      </c>
      <c r="M4128" t="s">
        <v>26</v>
      </c>
      <c r="N4128">
        <v>2</v>
      </c>
      <c r="P4128" t="s">
        <v>27</v>
      </c>
      <c r="Q4128" t="s">
        <v>7277</v>
      </c>
      <c r="S4128" t="s">
        <v>29</v>
      </c>
    </row>
    <row r="4129" spans="1:19" hidden="1" x14ac:dyDescent="0.2">
      <c r="A4129">
        <v>2415</v>
      </c>
      <c r="B4129" t="s">
        <v>7278</v>
      </c>
      <c r="C4129" t="s">
        <v>20</v>
      </c>
      <c r="D4129">
        <v>0.81</v>
      </c>
      <c r="E4129" t="s">
        <v>2403</v>
      </c>
      <c r="F4129" t="s">
        <v>7273</v>
      </c>
      <c r="G4129" t="s">
        <v>75</v>
      </c>
      <c r="H4129" t="s">
        <v>23</v>
      </c>
      <c r="I4129" t="s">
        <v>4783</v>
      </c>
      <c r="K4129"/>
      <c r="L4129" t="s">
        <v>7279</v>
      </c>
      <c r="M4129" t="s">
        <v>26</v>
      </c>
      <c r="N4129">
        <v>2</v>
      </c>
      <c r="P4129" t="s">
        <v>27</v>
      </c>
      <c r="Q4129" t="s">
        <v>7280</v>
      </c>
      <c r="S4129" t="s">
        <v>29</v>
      </c>
    </row>
    <row r="4130" spans="1:19" hidden="1" x14ac:dyDescent="0.2">
      <c r="A4130">
        <v>2415</v>
      </c>
      <c r="B4130" t="s">
        <v>7278</v>
      </c>
      <c r="C4130" t="s">
        <v>73</v>
      </c>
      <c r="D4130">
        <v>5.31</v>
      </c>
      <c r="E4130" t="s">
        <v>2403</v>
      </c>
      <c r="F4130" t="s">
        <v>364</v>
      </c>
      <c r="G4130" t="s">
        <v>55</v>
      </c>
      <c r="H4130" t="s">
        <v>23</v>
      </c>
      <c r="I4130" t="s">
        <v>4783</v>
      </c>
      <c r="K4130"/>
      <c r="L4130" t="s">
        <v>7279</v>
      </c>
      <c r="M4130" t="s">
        <v>26</v>
      </c>
      <c r="N4130">
        <v>2</v>
      </c>
      <c r="P4130" t="s">
        <v>27</v>
      </c>
      <c r="Q4130" t="s">
        <v>7280</v>
      </c>
      <c r="S4130" t="s">
        <v>29</v>
      </c>
    </row>
    <row r="4131" spans="1:19" hidden="1" x14ac:dyDescent="0.2">
      <c r="A4131">
        <v>2415</v>
      </c>
      <c r="B4131" t="s">
        <v>7278</v>
      </c>
      <c r="C4131" t="s">
        <v>77</v>
      </c>
      <c r="D4131">
        <v>12.83</v>
      </c>
      <c r="E4131" t="s">
        <v>2403</v>
      </c>
      <c r="F4131" t="s">
        <v>7273</v>
      </c>
      <c r="G4131" t="s">
        <v>4302</v>
      </c>
      <c r="H4131" t="s">
        <v>23</v>
      </c>
      <c r="I4131" t="s">
        <v>4783</v>
      </c>
      <c r="K4131"/>
      <c r="L4131" t="s">
        <v>7279</v>
      </c>
      <c r="M4131" t="s">
        <v>26</v>
      </c>
      <c r="N4131">
        <v>2</v>
      </c>
      <c r="P4131" t="s">
        <v>27</v>
      </c>
      <c r="Q4131" t="s">
        <v>7280</v>
      </c>
      <c r="S4131" t="s">
        <v>29</v>
      </c>
    </row>
    <row r="4132" spans="1:19" hidden="1" x14ac:dyDescent="0.2">
      <c r="A4132">
        <v>2416</v>
      </c>
      <c r="B4132" t="s">
        <v>7281</v>
      </c>
      <c r="C4132" t="s">
        <v>20</v>
      </c>
      <c r="D4132">
        <v>3.68</v>
      </c>
      <c r="E4132">
        <v>20</v>
      </c>
      <c r="F4132" t="s">
        <v>7282</v>
      </c>
      <c r="G4132" t="s">
        <v>31</v>
      </c>
      <c r="H4132" t="s">
        <v>46</v>
      </c>
      <c r="I4132" t="s">
        <v>4814</v>
      </c>
      <c r="K4132"/>
      <c r="L4132" t="s">
        <v>7283</v>
      </c>
      <c r="M4132" t="s">
        <v>26</v>
      </c>
      <c r="N4132">
        <v>2</v>
      </c>
      <c r="P4132" t="s">
        <v>27</v>
      </c>
      <c r="Q4132" t="s">
        <v>7284</v>
      </c>
      <c r="S4132" t="s">
        <v>29</v>
      </c>
    </row>
    <row r="4133" spans="1:19" hidden="1" x14ac:dyDescent="0.2">
      <c r="A4133">
        <v>2417</v>
      </c>
      <c r="B4133" t="s">
        <v>7285</v>
      </c>
      <c r="C4133" t="s">
        <v>20</v>
      </c>
      <c r="D4133">
        <v>-0.54</v>
      </c>
      <c r="E4133" t="s">
        <v>2403</v>
      </c>
      <c r="F4133" t="s">
        <v>3110</v>
      </c>
      <c r="G4133" t="s">
        <v>75</v>
      </c>
      <c r="H4133" t="s">
        <v>23</v>
      </c>
      <c r="I4133" t="s">
        <v>4783</v>
      </c>
      <c r="K4133"/>
      <c r="L4133" t="s">
        <v>7286</v>
      </c>
      <c r="M4133" t="s">
        <v>26</v>
      </c>
      <c r="N4133">
        <v>2</v>
      </c>
      <c r="P4133" t="s">
        <v>27</v>
      </c>
      <c r="Q4133" t="s">
        <v>7287</v>
      </c>
      <c r="S4133" t="s">
        <v>29</v>
      </c>
    </row>
    <row r="4134" spans="1:19" hidden="1" x14ac:dyDescent="0.2">
      <c r="A4134">
        <v>2418</v>
      </c>
      <c r="B4134" t="s">
        <v>7288</v>
      </c>
      <c r="C4134" t="s">
        <v>20</v>
      </c>
      <c r="D4134">
        <v>3.76</v>
      </c>
      <c r="E4134">
        <v>20</v>
      </c>
      <c r="G4134" t="s">
        <v>31</v>
      </c>
      <c r="H4134" t="s">
        <v>23</v>
      </c>
      <c r="I4134" t="s">
        <v>7289</v>
      </c>
      <c r="K4134"/>
      <c r="L4134" t="s">
        <v>7290</v>
      </c>
      <c r="M4134" t="s">
        <v>26</v>
      </c>
      <c r="N4134">
        <v>2</v>
      </c>
      <c r="P4134" t="s">
        <v>27</v>
      </c>
      <c r="Q4134" t="s">
        <v>7291</v>
      </c>
      <c r="S4134" t="s">
        <v>29</v>
      </c>
    </row>
    <row r="4135" spans="1:19" hidden="1" x14ac:dyDescent="0.2">
      <c r="A4135">
        <v>2419</v>
      </c>
      <c r="B4135" t="s">
        <v>7292</v>
      </c>
      <c r="C4135" t="s">
        <v>20</v>
      </c>
      <c r="D4135">
        <v>4.16</v>
      </c>
      <c r="E4135">
        <v>20</v>
      </c>
      <c r="F4135" t="s">
        <v>4558</v>
      </c>
      <c r="G4135" t="s">
        <v>55</v>
      </c>
      <c r="H4135" t="s">
        <v>46</v>
      </c>
      <c r="I4135" t="s">
        <v>4962</v>
      </c>
      <c r="K4135"/>
      <c r="L4135" t="s">
        <v>7293</v>
      </c>
      <c r="M4135" t="s">
        <v>26</v>
      </c>
      <c r="N4135">
        <v>2</v>
      </c>
      <c r="P4135" t="s">
        <v>27</v>
      </c>
      <c r="Q4135" t="s">
        <v>7294</v>
      </c>
      <c r="S4135" t="s">
        <v>29</v>
      </c>
    </row>
    <row r="4136" spans="1:19" hidden="1" x14ac:dyDescent="0.2">
      <c r="A4136">
        <v>2419</v>
      </c>
      <c r="B4136" t="s">
        <v>7292</v>
      </c>
      <c r="C4136" t="s">
        <v>73</v>
      </c>
      <c r="D4136">
        <v>9.91</v>
      </c>
      <c r="E4136">
        <v>20</v>
      </c>
      <c r="F4136" t="s">
        <v>4558</v>
      </c>
      <c r="G4136" t="s">
        <v>55</v>
      </c>
      <c r="H4136" t="s">
        <v>46</v>
      </c>
      <c r="I4136" t="s">
        <v>4962</v>
      </c>
      <c r="K4136"/>
      <c r="L4136" t="s">
        <v>7293</v>
      </c>
      <c r="M4136" t="s">
        <v>26</v>
      </c>
      <c r="N4136">
        <v>2</v>
      </c>
      <c r="P4136" t="s">
        <v>27</v>
      </c>
      <c r="Q4136" t="s">
        <v>7294</v>
      </c>
      <c r="S4136" t="s">
        <v>29</v>
      </c>
    </row>
    <row r="4137" spans="1:19" hidden="1" x14ac:dyDescent="0.2">
      <c r="A4137">
        <v>2420</v>
      </c>
      <c r="B4137" t="s">
        <v>7295</v>
      </c>
      <c r="C4137" t="s">
        <v>20</v>
      </c>
      <c r="D4137">
        <v>2.12</v>
      </c>
      <c r="E4137">
        <v>20</v>
      </c>
      <c r="F4137" t="s">
        <v>79</v>
      </c>
      <c r="G4137" t="s">
        <v>55</v>
      </c>
      <c r="H4137" t="s">
        <v>46</v>
      </c>
      <c r="I4137" t="s">
        <v>7124</v>
      </c>
      <c r="K4137"/>
      <c r="L4137" t="s">
        <v>7296</v>
      </c>
      <c r="M4137" t="s">
        <v>26</v>
      </c>
      <c r="N4137">
        <v>2</v>
      </c>
      <c r="P4137" t="s">
        <v>27</v>
      </c>
      <c r="Q4137" t="s">
        <v>7297</v>
      </c>
      <c r="S4137" t="s">
        <v>29</v>
      </c>
    </row>
    <row r="4138" spans="1:19" hidden="1" x14ac:dyDescent="0.2">
      <c r="A4138">
        <v>2421</v>
      </c>
      <c r="B4138" t="s">
        <v>7298</v>
      </c>
      <c r="C4138" t="s">
        <v>20</v>
      </c>
      <c r="D4138">
        <v>5.3</v>
      </c>
      <c r="E4138">
        <v>20</v>
      </c>
      <c r="F4138" t="s">
        <v>1094</v>
      </c>
      <c r="G4138" t="s">
        <v>55</v>
      </c>
      <c r="H4138" t="s">
        <v>46</v>
      </c>
      <c r="I4138" t="s">
        <v>7185</v>
      </c>
      <c r="K4138"/>
      <c r="L4138" t="s">
        <v>7299</v>
      </c>
      <c r="M4138" t="s">
        <v>120</v>
      </c>
      <c r="N4138">
        <v>5</v>
      </c>
      <c r="P4138" t="s">
        <v>27</v>
      </c>
      <c r="Q4138" t="s">
        <v>7300</v>
      </c>
      <c r="S4138" t="s">
        <v>29</v>
      </c>
    </row>
    <row r="4139" spans="1:19" hidden="1" x14ac:dyDescent="0.2">
      <c r="A4139">
        <v>2421</v>
      </c>
      <c r="B4139" t="s">
        <v>7298</v>
      </c>
      <c r="C4139" t="s">
        <v>73</v>
      </c>
      <c r="D4139" t="s">
        <v>4033</v>
      </c>
      <c r="E4139">
        <v>20</v>
      </c>
      <c r="F4139" t="s">
        <v>3062</v>
      </c>
      <c r="G4139" t="s">
        <v>55</v>
      </c>
      <c r="H4139" t="s">
        <v>23</v>
      </c>
      <c r="I4139" t="s">
        <v>7185</v>
      </c>
      <c r="K4139"/>
      <c r="L4139" t="s">
        <v>7299</v>
      </c>
      <c r="M4139" t="s">
        <v>120</v>
      </c>
      <c r="N4139">
        <v>5</v>
      </c>
      <c r="P4139" t="s">
        <v>27</v>
      </c>
      <c r="Q4139" t="s">
        <v>7300</v>
      </c>
      <c r="S4139" t="s">
        <v>29</v>
      </c>
    </row>
    <row r="4140" spans="1:19" hidden="1" x14ac:dyDescent="0.2">
      <c r="A4140">
        <v>2422</v>
      </c>
      <c r="B4140" t="s">
        <v>7301</v>
      </c>
      <c r="C4140" t="s">
        <v>20</v>
      </c>
      <c r="D4140">
        <v>4.33</v>
      </c>
      <c r="E4140">
        <v>20</v>
      </c>
      <c r="F4140" t="s">
        <v>1997</v>
      </c>
      <c r="G4140" t="s">
        <v>31</v>
      </c>
      <c r="H4140" t="s">
        <v>46</v>
      </c>
      <c r="I4140" t="s">
        <v>7302</v>
      </c>
      <c r="K4140"/>
      <c r="L4140" t="s">
        <v>7303</v>
      </c>
      <c r="M4140" t="s">
        <v>26</v>
      </c>
      <c r="N4140">
        <v>2</v>
      </c>
      <c r="P4140" t="s">
        <v>27</v>
      </c>
      <c r="Q4140" t="s">
        <v>7304</v>
      </c>
      <c r="S4140" t="s">
        <v>29</v>
      </c>
    </row>
    <row r="4141" spans="1:19" hidden="1" x14ac:dyDescent="0.2">
      <c r="A4141">
        <v>2423</v>
      </c>
      <c r="B4141" t="s">
        <v>7305</v>
      </c>
      <c r="C4141" t="s">
        <v>20</v>
      </c>
      <c r="D4141">
        <v>4.96</v>
      </c>
      <c r="E4141">
        <v>20</v>
      </c>
      <c r="F4141" t="s">
        <v>1546</v>
      </c>
      <c r="G4141" t="s">
        <v>55</v>
      </c>
      <c r="H4141" t="s">
        <v>46</v>
      </c>
      <c r="I4141" t="s">
        <v>7302</v>
      </c>
      <c r="K4141"/>
      <c r="L4141" t="s">
        <v>7306</v>
      </c>
      <c r="M4141" t="s">
        <v>26</v>
      </c>
      <c r="N4141">
        <v>2</v>
      </c>
      <c r="P4141" t="s">
        <v>27</v>
      </c>
      <c r="Q4141" t="s">
        <v>7307</v>
      </c>
      <c r="S4141" t="s">
        <v>29</v>
      </c>
    </row>
    <row r="4142" spans="1:19" hidden="1" x14ac:dyDescent="0.2">
      <c r="A4142">
        <v>2424</v>
      </c>
      <c r="B4142" t="s">
        <v>7308</v>
      </c>
      <c r="C4142" t="s">
        <v>20</v>
      </c>
      <c r="D4142">
        <v>4.1100000000000003</v>
      </c>
      <c r="E4142">
        <v>20</v>
      </c>
      <c r="F4142" t="s">
        <v>7309</v>
      </c>
      <c r="G4142" t="s">
        <v>55</v>
      </c>
      <c r="H4142" t="s">
        <v>46</v>
      </c>
      <c r="I4142" t="s">
        <v>4962</v>
      </c>
      <c r="K4142"/>
      <c r="L4142" t="s">
        <v>7310</v>
      </c>
      <c r="M4142" t="s">
        <v>26</v>
      </c>
      <c r="N4142">
        <v>2</v>
      </c>
      <c r="P4142" t="s">
        <v>27</v>
      </c>
      <c r="Q4142" t="s">
        <v>7311</v>
      </c>
      <c r="S4142" t="s">
        <v>29</v>
      </c>
    </row>
    <row r="4143" spans="1:19" hidden="1" x14ac:dyDescent="0.2">
      <c r="A4143">
        <v>2424</v>
      </c>
      <c r="B4143" t="s">
        <v>7308</v>
      </c>
      <c r="C4143" t="s">
        <v>73</v>
      </c>
      <c r="D4143">
        <v>10.19</v>
      </c>
      <c r="E4143">
        <v>20</v>
      </c>
      <c r="F4143" t="s">
        <v>7309</v>
      </c>
      <c r="G4143" t="s">
        <v>55</v>
      </c>
      <c r="H4143" t="s">
        <v>46</v>
      </c>
      <c r="I4143" t="s">
        <v>4962</v>
      </c>
      <c r="K4143"/>
      <c r="L4143" t="s">
        <v>7310</v>
      </c>
      <c r="M4143" t="s">
        <v>26</v>
      </c>
      <c r="N4143">
        <v>2</v>
      </c>
      <c r="P4143" t="s">
        <v>27</v>
      </c>
      <c r="Q4143" t="s">
        <v>7311</v>
      </c>
      <c r="S4143" t="s">
        <v>29</v>
      </c>
    </row>
    <row r="4144" spans="1:19" hidden="1" x14ac:dyDescent="0.2">
      <c r="A4144">
        <v>2425</v>
      </c>
      <c r="B4144" t="s">
        <v>7312</v>
      </c>
      <c r="C4144" t="s">
        <v>20</v>
      </c>
      <c r="D4144">
        <v>2.8</v>
      </c>
      <c r="E4144">
        <v>20</v>
      </c>
      <c r="G4144" t="s">
        <v>7313</v>
      </c>
      <c r="H4144" t="s">
        <v>23</v>
      </c>
      <c r="I4144" t="s">
        <v>7314</v>
      </c>
      <c r="K4144"/>
      <c r="L4144" t="s">
        <v>7315</v>
      </c>
      <c r="M4144" t="s">
        <v>26</v>
      </c>
      <c r="N4144">
        <v>2</v>
      </c>
      <c r="P4144" t="s">
        <v>27</v>
      </c>
      <c r="Q4144" t="s">
        <v>7316</v>
      </c>
      <c r="S4144" t="s">
        <v>29</v>
      </c>
    </row>
    <row r="4145" spans="1:19" hidden="1" x14ac:dyDescent="0.2">
      <c r="A4145">
        <v>2425</v>
      </c>
      <c r="B4145" t="s">
        <v>7312</v>
      </c>
      <c r="C4145" t="s">
        <v>73</v>
      </c>
      <c r="D4145">
        <v>10.220000000000001</v>
      </c>
      <c r="E4145">
        <v>20</v>
      </c>
      <c r="G4145" t="s">
        <v>7313</v>
      </c>
      <c r="H4145" t="s">
        <v>23</v>
      </c>
      <c r="I4145" t="s">
        <v>7314</v>
      </c>
      <c r="K4145"/>
      <c r="L4145" t="s">
        <v>7315</v>
      </c>
      <c r="M4145" t="s">
        <v>26</v>
      </c>
      <c r="N4145">
        <v>2</v>
      </c>
      <c r="P4145" t="s">
        <v>27</v>
      </c>
      <c r="Q4145" t="s">
        <v>7316</v>
      </c>
      <c r="S4145" t="s">
        <v>29</v>
      </c>
    </row>
    <row r="4146" spans="1:19" hidden="1" x14ac:dyDescent="0.2">
      <c r="A4146">
        <v>2426</v>
      </c>
      <c r="B4146" t="s">
        <v>7317</v>
      </c>
      <c r="C4146" t="s">
        <v>20</v>
      </c>
      <c r="D4146">
        <v>2.88</v>
      </c>
      <c r="E4146">
        <v>20</v>
      </c>
      <c r="F4146" t="s">
        <v>79</v>
      </c>
      <c r="G4146" t="s">
        <v>55</v>
      </c>
      <c r="H4146" t="s">
        <v>46</v>
      </c>
      <c r="I4146" t="s">
        <v>7318</v>
      </c>
      <c r="K4146"/>
      <c r="L4146" t="s">
        <v>7319</v>
      </c>
      <c r="M4146" t="s">
        <v>26</v>
      </c>
      <c r="N4146">
        <v>2</v>
      </c>
      <c r="P4146" t="s">
        <v>27</v>
      </c>
      <c r="Q4146" t="s">
        <v>7320</v>
      </c>
      <c r="S4146" t="s">
        <v>29</v>
      </c>
    </row>
    <row r="4147" spans="1:19" hidden="1" x14ac:dyDescent="0.2">
      <c r="A4147">
        <v>2426</v>
      </c>
      <c r="B4147" t="s">
        <v>7317</v>
      </c>
      <c r="C4147" t="s">
        <v>73</v>
      </c>
      <c r="D4147">
        <v>9.36</v>
      </c>
      <c r="E4147">
        <v>20</v>
      </c>
      <c r="F4147" t="s">
        <v>79</v>
      </c>
      <c r="G4147" t="s">
        <v>55</v>
      </c>
      <c r="H4147" t="s">
        <v>46</v>
      </c>
      <c r="I4147" t="s">
        <v>7318</v>
      </c>
      <c r="K4147"/>
      <c r="L4147" t="s">
        <v>7319</v>
      </c>
      <c r="M4147" t="s">
        <v>26</v>
      </c>
      <c r="N4147">
        <v>2</v>
      </c>
      <c r="P4147" t="s">
        <v>27</v>
      </c>
      <c r="Q4147" t="s">
        <v>7320</v>
      </c>
      <c r="S4147" t="s">
        <v>29</v>
      </c>
    </row>
    <row r="4148" spans="1:19" hidden="1" x14ac:dyDescent="0.2">
      <c r="A4148">
        <v>2427</v>
      </c>
      <c r="B4148" t="s">
        <v>7321</v>
      </c>
      <c r="C4148" t="s">
        <v>20</v>
      </c>
      <c r="D4148">
        <v>6</v>
      </c>
      <c r="E4148">
        <v>20</v>
      </c>
      <c r="G4148" t="s">
        <v>7313</v>
      </c>
      <c r="H4148" t="s">
        <v>23</v>
      </c>
      <c r="I4148" t="s">
        <v>7314</v>
      </c>
      <c r="K4148"/>
      <c r="L4148" t="s">
        <v>7322</v>
      </c>
      <c r="M4148" t="s">
        <v>26</v>
      </c>
      <c r="N4148">
        <v>2</v>
      </c>
      <c r="P4148" t="s">
        <v>27</v>
      </c>
      <c r="Q4148" t="s">
        <v>7323</v>
      </c>
      <c r="S4148" t="s">
        <v>29</v>
      </c>
    </row>
    <row r="4149" spans="1:19" hidden="1" x14ac:dyDescent="0.2">
      <c r="A4149">
        <v>2428</v>
      </c>
      <c r="B4149" t="s">
        <v>7324</v>
      </c>
      <c r="C4149" t="s">
        <v>20</v>
      </c>
      <c r="D4149">
        <v>0</v>
      </c>
      <c r="E4149">
        <v>20</v>
      </c>
      <c r="F4149" t="s">
        <v>7325</v>
      </c>
      <c r="G4149" t="s">
        <v>75</v>
      </c>
      <c r="H4149" t="s">
        <v>23</v>
      </c>
      <c r="I4149" t="s">
        <v>7326</v>
      </c>
      <c r="K4149"/>
      <c r="L4149" t="s">
        <v>7327</v>
      </c>
      <c r="M4149" t="s">
        <v>26</v>
      </c>
      <c r="N4149">
        <v>2</v>
      </c>
      <c r="P4149" t="s">
        <v>27</v>
      </c>
      <c r="Q4149" t="s">
        <v>7328</v>
      </c>
      <c r="S4149" t="s">
        <v>29</v>
      </c>
    </row>
    <row r="4150" spans="1:19" hidden="1" x14ac:dyDescent="0.2">
      <c r="A4150">
        <v>2428</v>
      </c>
      <c r="B4150" t="s">
        <v>7324</v>
      </c>
      <c r="C4150" t="s">
        <v>73</v>
      </c>
      <c r="D4150">
        <v>12.6</v>
      </c>
      <c r="E4150" t="s">
        <v>383</v>
      </c>
      <c r="F4150" t="s">
        <v>7325</v>
      </c>
      <c r="G4150" t="s">
        <v>4302</v>
      </c>
      <c r="H4150" t="s">
        <v>23</v>
      </c>
      <c r="I4150" t="s">
        <v>7326</v>
      </c>
      <c r="K4150"/>
      <c r="L4150" t="s">
        <v>7327</v>
      </c>
      <c r="M4150" t="s">
        <v>26</v>
      </c>
      <c r="N4150">
        <v>2</v>
      </c>
      <c r="P4150" t="s">
        <v>27</v>
      </c>
      <c r="Q4150" t="s">
        <v>7328</v>
      </c>
      <c r="S4150" t="s">
        <v>29</v>
      </c>
    </row>
    <row r="4151" spans="1:19" hidden="1" x14ac:dyDescent="0.2">
      <c r="A4151">
        <v>2429</v>
      </c>
      <c r="B4151" t="s">
        <v>7329</v>
      </c>
      <c r="C4151" t="s">
        <v>20</v>
      </c>
      <c r="D4151">
        <v>4.75</v>
      </c>
      <c r="E4151">
        <v>20</v>
      </c>
      <c r="F4151" t="s">
        <v>7330</v>
      </c>
      <c r="G4151" t="s">
        <v>31</v>
      </c>
      <c r="H4151" t="s">
        <v>46</v>
      </c>
      <c r="I4151" t="s">
        <v>4526</v>
      </c>
      <c r="K4151"/>
      <c r="L4151" t="s">
        <v>7331</v>
      </c>
      <c r="M4151" t="s">
        <v>26</v>
      </c>
      <c r="N4151">
        <v>2</v>
      </c>
      <c r="P4151" t="s">
        <v>27</v>
      </c>
      <c r="Q4151" t="s">
        <v>7332</v>
      </c>
      <c r="S4151" t="s">
        <v>29</v>
      </c>
    </row>
    <row r="4152" spans="1:19" hidden="1" x14ac:dyDescent="0.2">
      <c r="A4152">
        <v>2429</v>
      </c>
      <c r="B4152" t="s">
        <v>7329</v>
      </c>
      <c r="C4152" t="s">
        <v>73</v>
      </c>
      <c r="D4152">
        <v>11.25</v>
      </c>
      <c r="E4152">
        <v>20</v>
      </c>
      <c r="F4152" t="s">
        <v>7330</v>
      </c>
      <c r="G4152" t="s">
        <v>31</v>
      </c>
      <c r="H4152" t="s">
        <v>46</v>
      </c>
      <c r="I4152" t="s">
        <v>4526</v>
      </c>
      <c r="K4152"/>
      <c r="L4152" t="s">
        <v>7331</v>
      </c>
      <c r="M4152" t="s">
        <v>26</v>
      </c>
      <c r="N4152">
        <v>2</v>
      </c>
      <c r="P4152" t="s">
        <v>27</v>
      </c>
      <c r="Q4152" t="s">
        <v>7332</v>
      </c>
      <c r="S4152" t="s">
        <v>29</v>
      </c>
    </row>
    <row r="4153" spans="1:19" hidden="1" x14ac:dyDescent="0.2">
      <c r="A4153">
        <v>2430</v>
      </c>
      <c r="B4153" t="s">
        <v>7333</v>
      </c>
      <c r="C4153" t="s">
        <v>20</v>
      </c>
      <c r="D4153">
        <v>2.94</v>
      </c>
      <c r="E4153">
        <v>20</v>
      </c>
      <c r="G4153" t="s">
        <v>7313</v>
      </c>
      <c r="H4153" t="s">
        <v>23</v>
      </c>
      <c r="I4153" t="s">
        <v>7314</v>
      </c>
      <c r="K4153"/>
      <c r="L4153" t="s">
        <v>7334</v>
      </c>
      <c r="M4153" t="s">
        <v>26</v>
      </c>
      <c r="N4153">
        <v>2</v>
      </c>
      <c r="P4153" t="s">
        <v>27</v>
      </c>
      <c r="Q4153" t="s">
        <v>7335</v>
      </c>
      <c r="S4153" t="s">
        <v>29</v>
      </c>
    </row>
    <row r="4154" spans="1:19" hidden="1" x14ac:dyDescent="0.2">
      <c r="A4154">
        <v>2430</v>
      </c>
      <c r="B4154" t="s">
        <v>7333</v>
      </c>
      <c r="C4154" t="s">
        <v>73</v>
      </c>
      <c r="D4154">
        <v>10.24</v>
      </c>
      <c r="E4154">
        <v>20</v>
      </c>
      <c r="G4154" t="s">
        <v>7313</v>
      </c>
      <c r="H4154" t="s">
        <v>23</v>
      </c>
      <c r="I4154" t="s">
        <v>7314</v>
      </c>
      <c r="K4154"/>
      <c r="L4154" t="s">
        <v>7334</v>
      </c>
      <c r="M4154" t="s">
        <v>26</v>
      </c>
      <c r="N4154">
        <v>2</v>
      </c>
      <c r="P4154" t="s">
        <v>27</v>
      </c>
      <c r="Q4154" t="s">
        <v>7335</v>
      </c>
      <c r="S4154" t="s">
        <v>29</v>
      </c>
    </row>
    <row r="4155" spans="1:19" hidden="1" x14ac:dyDescent="0.2">
      <c r="A4155">
        <v>2431</v>
      </c>
      <c r="B4155" t="s">
        <v>7336</v>
      </c>
      <c r="C4155" t="s">
        <v>20</v>
      </c>
      <c r="D4155">
        <v>3.34</v>
      </c>
      <c r="E4155">
        <v>20</v>
      </c>
      <c r="F4155" t="s">
        <v>4558</v>
      </c>
      <c r="G4155" t="s">
        <v>55</v>
      </c>
      <c r="H4155" t="s">
        <v>46</v>
      </c>
      <c r="I4155" t="s">
        <v>4586</v>
      </c>
      <c r="K4155"/>
      <c r="L4155" t="s">
        <v>7337</v>
      </c>
      <c r="M4155" t="s">
        <v>26</v>
      </c>
      <c r="N4155">
        <v>2</v>
      </c>
      <c r="P4155" t="s">
        <v>27</v>
      </c>
      <c r="Q4155" t="s">
        <v>7338</v>
      </c>
      <c r="S4155" t="s">
        <v>29</v>
      </c>
    </row>
    <row r="4156" spans="1:19" hidden="1" x14ac:dyDescent="0.2">
      <c r="A4156">
        <v>2431</v>
      </c>
      <c r="B4156" t="s">
        <v>7336</v>
      </c>
      <c r="C4156" t="s">
        <v>73</v>
      </c>
      <c r="D4156">
        <v>9.9600000000000009</v>
      </c>
      <c r="E4156">
        <v>20</v>
      </c>
      <c r="F4156" t="s">
        <v>4558</v>
      </c>
      <c r="G4156" t="s">
        <v>55</v>
      </c>
      <c r="H4156" t="s">
        <v>46</v>
      </c>
      <c r="I4156" t="s">
        <v>4586</v>
      </c>
      <c r="K4156"/>
      <c r="L4156" t="s">
        <v>7337</v>
      </c>
      <c r="M4156" t="s">
        <v>26</v>
      </c>
      <c r="N4156">
        <v>2</v>
      </c>
      <c r="P4156" t="s">
        <v>27</v>
      </c>
      <c r="Q4156" t="s">
        <v>7338</v>
      </c>
      <c r="S4156" t="s">
        <v>29</v>
      </c>
    </row>
    <row r="4157" spans="1:19" hidden="1" x14ac:dyDescent="0.2">
      <c r="A4157">
        <v>2432</v>
      </c>
      <c r="B4157" t="s">
        <v>7339</v>
      </c>
      <c r="C4157" t="s">
        <v>20</v>
      </c>
      <c r="D4157">
        <v>3.46</v>
      </c>
      <c r="E4157">
        <v>20</v>
      </c>
      <c r="F4157" t="s">
        <v>62</v>
      </c>
      <c r="G4157" t="s">
        <v>55</v>
      </c>
      <c r="H4157" t="s">
        <v>46</v>
      </c>
      <c r="I4157" t="s">
        <v>7326</v>
      </c>
      <c r="K4157"/>
      <c r="L4157" t="s">
        <v>7340</v>
      </c>
      <c r="M4157" t="s">
        <v>26</v>
      </c>
      <c r="N4157">
        <v>2</v>
      </c>
      <c r="P4157" t="s">
        <v>27</v>
      </c>
      <c r="Q4157" t="s">
        <v>7341</v>
      </c>
      <c r="S4157" t="s">
        <v>29</v>
      </c>
    </row>
    <row r="4158" spans="1:19" hidden="1" x14ac:dyDescent="0.2">
      <c r="A4158">
        <v>2433</v>
      </c>
      <c r="B4158" t="s">
        <v>7342</v>
      </c>
      <c r="C4158" t="s">
        <v>20</v>
      </c>
      <c r="D4158">
        <v>0.32</v>
      </c>
      <c r="E4158">
        <v>20</v>
      </c>
      <c r="G4158" t="s">
        <v>75</v>
      </c>
      <c r="H4158" t="s">
        <v>46</v>
      </c>
      <c r="I4158" t="s">
        <v>7314</v>
      </c>
      <c r="K4158"/>
      <c r="L4158" t="s">
        <v>7343</v>
      </c>
      <c r="M4158" t="s">
        <v>26</v>
      </c>
      <c r="N4158">
        <v>2</v>
      </c>
      <c r="P4158" t="s">
        <v>27</v>
      </c>
      <c r="Q4158" t="s">
        <v>7344</v>
      </c>
      <c r="S4158" t="s">
        <v>29</v>
      </c>
    </row>
    <row r="4159" spans="1:19" hidden="1" x14ac:dyDescent="0.2">
      <c r="A4159">
        <v>2433</v>
      </c>
      <c r="B4159" t="s">
        <v>7342</v>
      </c>
      <c r="C4159" t="s">
        <v>73</v>
      </c>
      <c r="D4159">
        <v>12.13</v>
      </c>
      <c r="E4159" t="s">
        <v>383</v>
      </c>
      <c r="G4159" t="s">
        <v>4302</v>
      </c>
      <c r="H4159" t="s">
        <v>23</v>
      </c>
      <c r="I4159" t="s">
        <v>7314</v>
      </c>
      <c r="K4159"/>
      <c r="L4159" t="s">
        <v>7343</v>
      </c>
      <c r="M4159" t="s">
        <v>26</v>
      </c>
      <c r="N4159">
        <v>2</v>
      </c>
      <c r="P4159" t="s">
        <v>27</v>
      </c>
      <c r="Q4159" t="s">
        <v>7344</v>
      </c>
      <c r="S4159" t="s">
        <v>29</v>
      </c>
    </row>
    <row r="4160" spans="1:19" hidden="1" x14ac:dyDescent="0.2">
      <c r="A4160">
        <v>2434</v>
      </c>
      <c r="B4160" t="s">
        <v>7345</v>
      </c>
      <c r="C4160" t="s">
        <v>20</v>
      </c>
      <c r="D4160">
        <v>4.76</v>
      </c>
      <c r="E4160">
        <v>20</v>
      </c>
      <c r="F4160" t="s">
        <v>1094</v>
      </c>
      <c r="G4160" t="s">
        <v>55</v>
      </c>
      <c r="H4160" t="s">
        <v>46</v>
      </c>
      <c r="I4160" t="s">
        <v>4586</v>
      </c>
      <c r="K4160"/>
      <c r="L4160" t="s">
        <v>7346</v>
      </c>
      <c r="M4160" t="s">
        <v>26</v>
      </c>
      <c r="N4160">
        <v>2</v>
      </c>
      <c r="P4160" t="s">
        <v>27</v>
      </c>
      <c r="Q4160" t="s">
        <v>7347</v>
      </c>
      <c r="S4160" t="s">
        <v>29</v>
      </c>
    </row>
    <row r="4161" spans="1:19" hidden="1" x14ac:dyDescent="0.2">
      <c r="A4161">
        <v>2434</v>
      </c>
      <c r="B4161" t="s">
        <v>7345</v>
      </c>
      <c r="C4161" t="s">
        <v>73</v>
      </c>
      <c r="D4161">
        <v>10.56</v>
      </c>
      <c r="E4161">
        <v>20</v>
      </c>
      <c r="F4161" t="s">
        <v>1094</v>
      </c>
      <c r="G4161" t="s">
        <v>55</v>
      </c>
      <c r="H4161" t="s">
        <v>46</v>
      </c>
      <c r="I4161" t="s">
        <v>4586</v>
      </c>
      <c r="K4161"/>
      <c r="L4161" t="s">
        <v>7346</v>
      </c>
      <c r="M4161" t="s">
        <v>26</v>
      </c>
      <c r="N4161">
        <v>2</v>
      </c>
      <c r="P4161" t="s">
        <v>27</v>
      </c>
      <c r="Q4161" t="s">
        <v>7347</v>
      </c>
      <c r="S4161" t="s">
        <v>29</v>
      </c>
    </row>
    <row r="4162" spans="1:19" hidden="1" x14ac:dyDescent="0.2">
      <c r="A4162">
        <v>2435</v>
      </c>
      <c r="B4162" t="s">
        <v>7348</v>
      </c>
      <c r="C4162" t="s">
        <v>20</v>
      </c>
      <c r="D4162">
        <v>3.96</v>
      </c>
      <c r="E4162">
        <v>20</v>
      </c>
      <c r="F4162" t="s">
        <v>79</v>
      </c>
      <c r="G4162" t="s">
        <v>55</v>
      </c>
      <c r="H4162" t="s">
        <v>46</v>
      </c>
      <c r="I4162" t="s">
        <v>7326</v>
      </c>
      <c r="K4162"/>
      <c r="L4162" t="s">
        <v>7349</v>
      </c>
      <c r="M4162" t="s">
        <v>26</v>
      </c>
      <c r="N4162">
        <v>2</v>
      </c>
      <c r="P4162" t="s">
        <v>27</v>
      </c>
      <c r="Q4162" t="s">
        <v>7350</v>
      </c>
      <c r="S4162" t="s">
        <v>29</v>
      </c>
    </row>
    <row r="4163" spans="1:19" hidden="1" x14ac:dyDescent="0.2">
      <c r="A4163">
        <v>2435</v>
      </c>
      <c r="B4163" t="s">
        <v>7348</v>
      </c>
      <c r="C4163" t="s">
        <v>73</v>
      </c>
      <c r="D4163">
        <v>12.5</v>
      </c>
      <c r="E4163">
        <v>20</v>
      </c>
      <c r="F4163" t="s">
        <v>1694</v>
      </c>
      <c r="G4163" t="s">
        <v>4302</v>
      </c>
      <c r="H4163" t="s">
        <v>23</v>
      </c>
      <c r="I4163" t="s">
        <v>7326</v>
      </c>
      <c r="K4163"/>
      <c r="L4163" t="s">
        <v>7349</v>
      </c>
      <c r="M4163" t="s">
        <v>26</v>
      </c>
      <c r="N4163">
        <v>2</v>
      </c>
      <c r="P4163" t="s">
        <v>27</v>
      </c>
      <c r="Q4163" t="s">
        <v>7350</v>
      </c>
      <c r="S4163" t="s">
        <v>29</v>
      </c>
    </row>
    <row r="4164" spans="1:19" hidden="1" x14ac:dyDescent="0.2">
      <c r="A4164">
        <v>2437</v>
      </c>
      <c r="B4164" t="s">
        <v>7351</v>
      </c>
      <c r="C4164" t="s">
        <v>20</v>
      </c>
      <c r="D4164">
        <v>0.5</v>
      </c>
      <c r="E4164">
        <v>20</v>
      </c>
      <c r="F4164" t="s">
        <v>7352</v>
      </c>
      <c r="G4164" t="s">
        <v>7157</v>
      </c>
      <c r="H4164" t="s">
        <v>23</v>
      </c>
      <c r="I4164" t="s">
        <v>7264</v>
      </c>
      <c r="K4164"/>
      <c r="L4164" t="s">
        <v>7353</v>
      </c>
      <c r="M4164" t="s">
        <v>26</v>
      </c>
      <c r="N4164">
        <v>2</v>
      </c>
      <c r="P4164" t="s">
        <v>27</v>
      </c>
      <c r="Q4164" t="s">
        <v>7354</v>
      </c>
      <c r="S4164" t="s">
        <v>29</v>
      </c>
    </row>
    <row r="4165" spans="1:19" hidden="1" x14ac:dyDescent="0.2">
      <c r="A4165">
        <v>2437</v>
      </c>
      <c r="B4165" t="s">
        <v>7351</v>
      </c>
      <c r="C4165" t="s">
        <v>73</v>
      </c>
      <c r="D4165">
        <v>9.35</v>
      </c>
      <c r="E4165">
        <v>20</v>
      </c>
      <c r="F4165" t="s">
        <v>7352</v>
      </c>
      <c r="G4165" t="s">
        <v>7157</v>
      </c>
      <c r="H4165" t="s">
        <v>23</v>
      </c>
      <c r="I4165" t="s">
        <v>7264</v>
      </c>
      <c r="K4165"/>
      <c r="L4165" t="s">
        <v>7353</v>
      </c>
      <c r="M4165" t="s">
        <v>26</v>
      </c>
      <c r="N4165">
        <v>2</v>
      </c>
      <c r="P4165" t="s">
        <v>27</v>
      </c>
      <c r="Q4165" t="s">
        <v>7354</v>
      </c>
      <c r="S4165" t="s">
        <v>29</v>
      </c>
    </row>
    <row r="4166" spans="1:19" hidden="1" x14ac:dyDescent="0.2">
      <c r="A4166">
        <v>2438</v>
      </c>
      <c r="B4166" t="s">
        <v>7355</v>
      </c>
      <c r="C4166" t="s">
        <v>20</v>
      </c>
      <c r="D4166">
        <v>5.84</v>
      </c>
      <c r="E4166" t="s">
        <v>363</v>
      </c>
      <c r="F4166" t="s">
        <v>1546</v>
      </c>
      <c r="G4166" t="s">
        <v>55</v>
      </c>
      <c r="H4166" t="s">
        <v>23</v>
      </c>
      <c r="I4166" t="s">
        <v>7356</v>
      </c>
      <c r="K4166"/>
      <c r="L4166" t="s">
        <v>7357</v>
      </c>
      <c r="M4166" t="s">
        <v>26</v>
      </c>
      <c r="N4166">
        <v>2</v>
      </c>
      <c r="P4166" t="s">
        <v>27</v>
      </c>
      <c r="Q4166" t="s">
        <v>7358</v>
      </c>
      <c r="S4166" t="s">
        <v>29</v>
      </c>
    </row>
    <row r="4167" spans="1:19" hidden="1" x14ac:dyDescent="0.2">
      <c r="A4167">
        <v>2438</v>
      </c>
      <c r="B4167" t="s">
        <v>7355</v>
      </c>
      <c r="C4167" t="s">
        <v>73</v>
      </c>
      <c r="D4167">
        <v>8.91</v>
      </c>
      <c r="E4167" t="s">
        <v>363</v>
      </c>
      <c r="F4167" t="s">
        <v>1546</v>
      </c>
      <c r="G4167" t="s">
        <v>55</v>
      </c>
      <c r="H4167" t="s">
        <v>23</v>
      </c>
      <c r="I4167" t="s">
        <v>7356</v>
      </c>
      <c r="K4167"/>
      <c r="L4167" t="s">
        <v>7357</v>
      </c>
      <c r="M4167" t="s">
        <v>26</v>
      </c>
      <c r="N4167">
        <v>2</v>
      </c>
      <c r="P4167" t="s">
        <v>27</v>
      </c>
      <c r="Q4167" t="s">
        <v>7358</v>
      </c>
      <c r="S4167" t="s">
        <v>29</v>
      </c>
    </row>
    <row r="4168" spans="1:19" hidden="1" x14ac:dyDescent="0.2">
      <c r="A4168">
        <v>2439</v>
      </c>
      <c r="B4168" t="s">
        <v>7359</v>
      </c>
      <c r="C4168" t="s">
        <v>20</v>
      </c>
      <c r="D4168">
        <v>0.2</v>
      </c>
      <c r="E4168">
        <v>20</v>
      </c>
      <c r="F4168" t="s">
        <v>3117</v>
      </c>
      <c r="G4168" t="s">
        <v>75</v>
      </c>
      <c r="H4168" t="s">
        <v>46</v>
      </c>
      <c r="I4168" t="s">
        <v>7326</v>
      </c>
      <c r="K4168"/>
      <c r="L4168" t="s">
        <v>7360</v>
      </c>
      <c r="M4168" t="s">
        <v>26</v>
      </c>
      <c r="N4168">
        <v>2</v>
      </c>
      <c r="P4168" t="s">
        <v>27</v>
      </c>
      <c r="Q4168" t="s">
        <v>7361</v>
      </c>
      <c r="S4168" t="s">
        <v>29</v>
      </c>
    </row>
    <row r="4169" spans="1:19" hidden="1" x14ac:dyDescent="0.2">
      <c r="A4169">
        <v>2439</v>
      </c>
      <c r="B4169" t="s">
        <v>7359</v>
      </c>
      <c r="C4169" t="s">
        <v>73</v>
      </c>
      <c r="D4169">
        <v>13.05</v>
      </c>
      <c r="E4169">
        <v>20</v>
      </c>
      <c r="F4169" t="s">
        <v>1694</v>
      </c>
      <c r="G4169" t="s">
        <v>4302</v>
      </c>
      <c r="H4169" t="s">
        <v>23</v>
      </c>
      <c r="I4169" t="s">
        <v>7326</v>
      </c>
      <c r="K4169"/>
      <c r="L4169" t="s">
        <v>7360</v>
      </c>
      <c r="M4169" t="s">
        <v>26</v>
      </c>
      <c r="N4169">
        <v>2</v>
      </c>
      <c r="P4169" t="s">
        <v>27</v>
      </c>
      <c r="Q4169" t="s">
        <v>7361</v>
      </c>
      <c r="S4169" t="s">
        <v>29</v>
      </c>
    </row>
    <row r="4170" spans="1:19" hidden="1" x14ac:dyDescent="0.2">
      <c r="A4170">
        <v>2440</v>
      </c>
      <c r="B4170" t="s">
        <v>7362</v>
      </c>
      <c r="C4170" t="s">
        <v>20</v>
      </c>
      <c r="D4170">
        <v>5.45</v>
      </c>
      <c r="E4170">
        <v>20</v>
      </c>
      <c r="F4170" t="s">
        <v>7363</v>
      </c>
      <c r="H4170" t="s">
        <v>23</v>
      </c>
      <c r="I4170" t="s">
        <v>4526</v>
      </c>
      <c r="K4170"/>
      <c r="L4170" t="s">
        <v>7364</v>
      </c>
      <c r="M4170" t="s">
        <v>26</v>
      </c>
      <c r="N4170">
        <v>2</v>
      </c>
      <c r="P4170" t="s">
        <v>27</v>
      </c>
      <c r="Q4170" t="s">
        <v>7365</v>
      </c>
      <c r="S4170" t="s">
        <v>29</v>
      </c>
    </row>
    <row r="4171" spans="1:19" hidden="1" x14ac:dyDescent="0.2">
      <c r="A4171">
        <v>2441</v>
      </c>
      <c r="B4171" t="s">
        <v>7366</v>
      </c>
      <c r="C4171" t="s">
        <v>20</v>
      </c>
      <c r="D4171">
        <v>4.91</v>
      </c>
      <c r="E4171">
        <v>25</v>
      </c>
      <c r="F4171" t="s">
        <v>7367</v>
      </c>
      <c r="H4171" t="s">
        <v>23</v>
      </c>
      <c r="I4171" t="s">
        <v>4526</v>
      </c>
      <c r="K4171"/>
      <c r="L4171" t="s">
        <v>7368</v>
      </c>
      <c r="M4171" t="s">
        <v>26</v>
      </c>
      <c r="N4171">
        <v>2</v>
      </c>
      <c r="P4171" t="s">
        <v>27</v>
      </c>
      <c r="Q4171" t="s">
        <v>7369</v>
      </c>
      <c r="S4171" t="s">
        <v>29</v>
      </c>
    </row>
    <row r="4172" spans="1:19" hidden="1" x14ac:dyDescent="0.2">
      <c r="A4172">
        <v>2441</v>
      </c>
      <c r="B4172" t="s">
        <v>7366</v>
      </c>
      <c r="C4172" t="s">
        <v>73</v>
      </c>
      <c r="D4172">
        <v>11.76</v>
      </c>
      <c r="E4172">
        <v>25</v>
      </c>
      <c r="F4172" t="s">
        <v>7367</v>
      </c>
      <c r="H4172" t="s">
        <v>23</v>
      </c>
      <c r="I4172" t="s">
        <v>4526</v>
      </c>
      <c r="K4172"/>
      <c r="L4172" t="s">
        <v>7368</v>
      </c>
      <c r="M4172" t="s">
        <v>26</v>
      </c>
      <c r="N4172">
        <v>2</v>
      </c>
      <c r="P4172" t="s">
        <v>27</v>
      </c>
      <c r="Q4172" t="s">
        <v>7369</v>
      </c>
      <c r="S4172" t="s">
        <v>29</v>
      </c>
    </row>
    <row r="4173" spans="1:19" hidden="1" x14ac:dyDescent="0.2">
      <c r="A4173">
        <v>2442</v>
      </c>
      <c r="B4173" t="s">
        <v>7370</v>
      </c>
      <c r="C4173" t="s">
        <v>20</v>
      </c>
      <c r="D4173">
        <v>3.38</v>
      </c>
      <c r="E4173">
        <v>20</v>
      </c>
      <c r="F4173" t="s">
        <v>62</v>
      </c>
      <c r="G4173" t="s">
        <v>55</v>
      </c>
      <c r="H4173" t="s">
        <v>46</v>
      </c>
      <c r="I4173" t="s">
        <v>7326</v>
      </c>
      <c r="K4173"/>
      <c r="L4173" t="s">
        <v>7371</v>
      </c>
      <c r="M4173" t="s">
        <v>26</v>
      </c>
      <c r="N4173">
        <v>2</v>
      </c>
      <c r="P4173" t="s">
        <v>27</v>
      </c>
      <c r="Q4173" t="s">
        <v>7372</v>
      </c>
      <c r="S4173" t="s">
        <v>29</v>
      </c>
    </row>
    <row r="4174" spans="1:19" hidden="1" x14ac:dyDescent="0.2">
      <c r="A4174">
        <v>2442</v>
      </c>
      <c r="B4174" t="s">
        <v>7370</v>
      </c>
      <c r="C4174" t="s">
        <v>73</v>
      </c>
      <c r="D4174">
        <v>11.89</v>
      </c>
      <c r="E4174">
        <v>20</v>
      </c>
      <c r="F4174" t="s">
        <v>1694</v>
      </c>
      <c r="G4174" t="s">
        <v>31</v>
      </c>
      <c r="H4174" t="s">
        <v>46</v>
      </c>
      <c r="I4174" t="s">
        <v>7326</v>
      </c>
      <c r="K4174"/>
      <c r="L4174" t="s">
        <v>7371</v>
      </c>
      <c r="M4174" t="s">
        <v>26</v>
      </c>
      <c r="N4174">
        <v>2</v>
      </c>
      <c r="P4174" t="s">
        <v>27</v>
      </c>
      <c r="Q4174" t="s">
        <v>7372</v>
      </c>
      <c r="S4174" t="s">
        <v>29</v>
      </c>
    </row>
    <row r="4175" spans="1:19" hidden="1" x14ac:dyDescent="0.2">
      <c r="A4175">
        <v>2443</v>
      </c>
      <c r="B4175" t="s">
        <v>7373</v>
      </c>
      <c r="C4175" t="s">
        <v>20</v>
      </c>
      <c r="D4175">
        <v>-2.81</v>
      </c>
      <c r="E4175" t="s">
        <v>86</v>
      </c>
      <c r="F4175" t="s">
        <v>3110</v>
      </c>
      <c r="G4175" t="s">
        <v>75</v>
      </c>
      <c r="H4175" t="s">
        <v>23</v>
      </c>
      <c r="I4175" t="s">
        <v>7374</v>
      </c>
      <c r="K4175"/>
      <c r="L4175" t="s">
        <v>7375</v>
      </c>
      <c r="M4175" t="s">
        <v>26</v>
      </c>
      <c r="N4175">
        <v>2</v>
      </c>
      <c r="P4175" t="s">
        <v>27</v>
      </c>
      <c r="Q4175" t="s">
        <v>7376</v>
      </c>
      <c r="S4175" t="s">
        <v>29</v>
      </c>
    </row>
    <row r="4176" spans="1:19" hidden="1" x14ac:dyDescent="0.2">
      <c r="A4176">
        <v>2443</v>
      </c>
      <c r="B4176" t="s">
        <v>7373</v>
      </c>
      <c r="C4176" t="s">
        <v>73</v>
      </c>
      <c r="D4176">
        <v>8.4499999999999993</v>
      </c>
      <c r="E4176">
        <v>20</v>
      </c>
      <c r="F4176" t="s">
        <v>7377</v>
      </c>
      <c r="G4176" t="s">
        <v>7157</v>
      </c>
      <c r="H4176" t="s">
        <v>23</v>
      </c>
      <c r="I4176" t="s">
        <v>7378</v>
      </c>
      <c r="K4176"/>
      <c r="L4176" t="s">
        <v>7375</v>
      </c>
      <c r="M4176" t="s">
        <v>26</v>
      </c>
      <c r="N4176">
        <v>2</v>
      </c>
      <c r="P4176" t="s">
        <v>27</v>
      </c>
      <c r="Q4176" t="s">
        <v>7376</v>
      </c>
      <c r="S4176" t="s">
        <v>29</v>
      </c>
    </row>
    <row r="4177" spans="1:19" hidden="1" x14ac:dyDescent="0.2">
      <c r="A4177">
        <v>2445</v>
      </c>
      <c r="B4177" t="s">
        <v>7379</v>
      </c>
      <c r="C4177" t="s">
        <v>20</v>
      </c>
      <c r="D4177">
        <v>0.85</v>
      </c>
      <c r="E4177">
        <v>20</v>
      </c>
      <c r="F4177" t="s">
        <v>7115</v>
      </c>
      <c r="G4177" t="s">
        <v>7380</v>
      </c>
      <c r="H4177" t="s">
        <v>23</v>
      </c>
      <c r="I4177" t="s">
        <v>7264</v>
      </c>
      <c r="K4177"/>
      <c r="L4177" t="s">
        <v>7381</v>
      </c>
      <c r="M4177" t="s">
        <v>26</v>
      </c>
      <c r="N4177">
        <v>2</v>
      </c>
      <c r="P4177" t="s">
        <v>27</v>
      </c>
      <c r="Q4177" t="s">
        <v>7382</v>
      </c>
      <c r="S4177" t="s">
        <v>29</v>
      </c>
    </row>
    <row r="4178" spans="1:19" hidden="1" x14ac:dyDescent="0.2">
      <c r="A4178">
        <v>2445</v>
      </c>
      <c r="B4178" t="s">
        <v>7379</v>
      </c>
      <c r="C4178" t="s">
        <v>73</v>
      </c>
      <c r="D4178">
        <v>9.86</v>
      </c>
      <c r="E4178">
        <v>20</v>
      </c>
      <c r="F4178" t="s">
        <v>7115</v>
      </c>
      <c r="G4178" t="s">
        <v>7380</v>
      </c>
      <c r="H4178" t="s">
        <v>23</v>
      </c>
      <c r="I4178" t="s">
        <v>7264</v>
      </c>
      <c r="K4178"/>
      <c r="L4178" t="s">
        <v>7381</v>
      </c>
      <c r="M4178" t="s">
        <v>26</v>
      </c>
      <c r="N4178">
        <v>2</v>
      </c>
      <c r="P4178" t="s">
        <v>27</v>
      </c>
      <c r="Q4178" t="s">
        <v>7382</v>
      </c>
      <c r="S4178" t="s">
        <v>29</v>
      </c>
    </row>
    <row r="4179" spans="1:19" hidden="1" x14ac:dyDescent="0.2">
      <c r="A4179">
        <v>2446</v>
      </c>
      <c r="B4179" t="s">
        <v>7383</v>
      </c>
      <c r="C4179" t="s">
        <v>20</v>
      </c>
      <c r="D4179">
        <v>9.48</v>
      </c>
      <c r="E4179">
        <v>20</v>
      </c>
      <c r="F4179" t="s">
        <v>2582</v>
      </c>
      <c r="G4179" t="s">
        <v>55</v>
      </c>
      <c r="H4179" t="s">
        <v>46</v>
      </c>
      <c r="I4179" t="s">
        <v>4530</v>
      </c>
      <c r="K4179"/>
      <c r="L4179" t="s">
        <v>7384</v>
      </c>
      <c r="M4179" t="s">
        <v>26</v>
      </c>
      <c r="N4179">
        <v>2</v>
      </c>
      <c r="P4179" t="s">
        <v>27</v>
      </c>
      <c r="Q4179" t="s">
        <v>7385</v>
      </c>
      <c r="S4179" t="s">
        <v>29</v>
      </c>
    </row>
    <row r="4180" spans="1:19" hidden="1" x14ac:dyDescent="0.2">
      <c r="A4180">
        <v>2447</v>
      </c>
      <c r="B4180" t="s">
        <v>7386</v>
      </c>
      <c r="C4180" t="s">
        <v>20</v>
      </c>
      <c r="D4180">
        <v>10.44</v>
      </c>
      <c r="E4180">
        <v>20</v>
      </c>
      <c r="F4180" t="s">
        <v>2582</v>
      </c>
      <c r="G4180" t="s">
        <v>55</v>
      </c>
      <c r="H4180" t="s">
        <v>46</v>
      </c>
      <c r="I4180" t="s">
        <v>4530</v>
      </c>
      <c r="K4180"/>
      <c r="L4180" t="s">
        <v>7387</v>
      </c>
      <c r="M4180" t="s">
        <v>26</v>
      </c>
      <c r="N4180">
        <v>2</v>
      </c>
      <c r="P4180" t="s">
        <v>27</v>
      </c>
      <c r="Q4180" t="s">
        <v>7388</v>
      </c>
      <c r="S4180" t="s">
        <v>29</v>
      </c>
    </row>
    <row r="4181" spans="1:19" hidden="1" x14ac:dyDescent="0.2">
      <c r="A4181">
        <v>2448</v>
      </c>
      <c r="B4181" t="s">
        <v>7389</v>
      </c>
      <c r="C4181" t="s">
        <v>20</v>
      </c>
      <c r="D4181">
        <v>5.59</v>
      </c>
      <c r="E4181" t="s">
        <v>363</v>
      </c>
      <c r="F4181" t="s">
        <v>1546</v>
      </c>
      <c r="G4181" t="s">
        <v>55</v>
      </c>
      <c r="H4181" t="s">
        <v>23</v>
      </c>
      <c r="I4181" t="s">
        <v>7356</v>
      </c>
      <c r="K4181"/>
      <c r="L4181" t="s">
        <v>7390</v>
      </c>
      <c r="M4181" t="s">
        <v>26</v>
      </c>
      <c r="N4181">
        <v>2</v>
      </c>
      <c r="P4181" t="s">
        <v>27</v>
      </c>
      <c r="Q4181" t="s">
        <v>7391</v>
      </c>
      <c r="S4181" t="s">
        <v>29</v>
      </c>
    </row>
    <row r="4182" spans="1:19" hidden="1" x14ac:dyDescent="0.2">
      <c r="A4182">
        <v>2449</v>
      </c>
      <c r="B4182" t="s">
        <v>7392</v>
      </c>
      <c r="C4182" t="s">
        <v>20</v>
      </c>
      <c r="D4182">
        <v>10.3</v>
      </c>
      <c r="E4182">
        <v>20</v>
      </c>
      <c r="F4182" t="s">
        <v>4832</v>
      </c>
      <c r="G4182" t="s">
        <v>55</v>
      </c>
      <c r="H4182" t="s">
        <v>46</v>
      </c>
      <c r="I4182" t="s">
        <v>4530</v>
      </c>
      <c r="K4182"/>
      <c r="L4182" t="s">
        <v>7393</v>
      </c>
      <c r="M4182" t="s">
        <v>26</v>
      </c>
      <c r="N4182">
        <v>2</v>
      </c>
      <c r="P4182" t="s">
        <v>27</v>
      </c>
      <c r="Q4182" t="s">
        <v>7394</v>
      </c>
      <c r="S4182" t="s">
        <v>29</v>
      </c>
    </row>
    <row r="4183" spans="1:19" hidden="1" x14ac:dyDescent="0.2">
      <c r="A4183">
        <v>2450</v>
      </c>
      <c r="B4183" t="s">
        <v>7395</v>
      </c>
      <c r="C4183" t="s">
        <v>20</v>
      </c>
      <c r="D4183" t="s">
        <v>570</v>
      </c>
      <c r="E4183">
        <v>20</v>
      </c>
      <c r="F4183" t="s">
        <v>79</v>
      </c>
      <c r="G4183" t="s">
        <v>55</v>
      </c>
      <c r="H4183" t="s">
        <v>2675</v>
      </c>
      <c r="I4183" t="s">
        <v>7396</v>
      </c>
      <c r="K4183"/>
      <c r="L4183" t="s">
        <v>7397</v>
      </c>
      <c r="M4183" t="s">
        <v>26</v>
      </c>
      <c r="N4183">
        <v>2</v>
      </c>
      <c r="P4183" t="s">
        <v>27</v>
      </c>
      <c r="Q4183" t="s">
        <v>7398</v>
      </c>
      <c r="S4183" t="s">
        <v>29</v>
      </c>
    </row>
    <row r="4184" spans="1:19" hidden="1" x14ac:dyDescent="0.2">
      <c r="A4184">
        <v>2450</v>
      </c>
      <c r="B4184" t="s">
        <v>7395</v>
      </c>
      <c r="C4184" t="s">
        <v>73</v>
      </c>
      <c r="D4184">
        <v>11.46</v>
      </c>
      <c r="E4184" t="s">
        <v>383</v>
      </c>
      <c r="F4184" t="s">
        <v>79</v>
      </c>
      <c r="G4184" t="s">
        <v>55</v>
      </c>
      <c r="H4184" t="s">
        <v>46</v>
      </c>
      <c r="I4184" t="s">
        <v>7396</v>
      </c>
      <c r="K4184"/>
      <c r="L4184" t="s">
        <v>7397</v>
      </c>
      <c r="M4184" t="s">
        <v>26</v>
      </c>
      <c r="N4184">
        <v>2</v>
      </c>
      <c r="P4184" t="s">
        <v>27</v>
      </c>
      <c r="Q4184" t="s">
        <v>7398</v>
      </c>
      <c r="S4184" t="s">
        <v>29</v>
      </c>
    </row>
    <row r="4185" spans="1:19" hidden="1" x14ac:dyDescent="0.2">
      <c r="A4185">
        <v>2451</v>
      </c>
      <c r="B4185" t="s">
        <v>7399</v>
      </c>
      <c r="C4185" t="s">
        <v>20</v>
      </c>
      <c r="D4185">
        <v>1.18</v>
      </c>
      <c r="E4185">
        <v>20</v>
      </c>
      <c r="F4185" t="s">
        <v>2199</v>
      </c>
      <c r="G4185" t="s">
        <v>55</v>
      </c>
      <c r="H4185" t="s">
        <v>23</v>
      </c>
      <c r="I4185" t="s">
        <v>7318</v>
      </c>
      <c r="K4185"/>
      <c r="L4185" t="s">
        <v>7400</v>
      </c>
      <c r="M4185" t="s">
        <v>26</v>
      </c>
      <c r="N4185">
        <v>2</v>
      </c>
      <c r="P4185" t="s">
        <v>27</v>
      </c>
      <c r="Q4185" t="s">
        <v>7401</v>
      </c>
      <c r="S4185" t="s">
        <v>29</v>
      </c>
    </row>
    <row r="4186" spans="1:19" hidden="1" x14ac:dyDescent="0.2">
      <c r="A4186">
        <v>2452</v>
      </c>
      <c r="B4186" t="s">
        <v>7402</v>
      </c>
      <c r="C4186" t="s">
        <v>20</v>
      </c>
      <c r="D4186" t="s">
        <v>570</v>
      </c>
      <c r="E4186">
        <v>20</v>
      </c>
      <c r="F4186" t="s">
        <v>79</v>
      </c>
      <c r="G4186" t="s">
        <v>55</v>
      </c>
      <c r="H4186" t="s">
        <v>2675</v>
      </c>
      <c r="I4186" t="s">
        <v>7403</v>
      </c>
      <c r="K4186"/>
      <c r="L4186" t="s">
        <v>7404</v>
      </c>
      <c r="M4186" t="s">
        <v>26</v>
      </c>
      <c r="N4186">
        <v>2</v>
      </c>
      <c r="P4186" t="s">
        <v>27</v>
      </c>
      <c r="Q4186" t="s">
        <v>7405</v>
      </c>
      <c r="S4186" t="s">
        <v>29</v>
      </c>
    </row>
    <row r="4187" spans="1:19" hidden="1" x14ac:dyDescent="0.2">
      <c r="A4187">
        <v>2452</v>
      </c>
      <c r="B4187" t="s">
        <v>7402</v>
      </c>
      <c r="C4187" t="s">
        <v>73</v>
      </c>
      <c r="D4187">
        <v>11.04</v>
      </c>
      <c r="E4187">
        <v>20</v>
      </c>
      <c r="F4187" t="s">
        <v>79</v>
      </c>
      <c r="G4187" t="s">
        <v>55</v>
      </c>
      <c r="H4187" t="s">
        <v>46</v>
      </c>
      <c r="I4187" t="s">
        <v>7403</v>
      </c>
      <c r="K4187"/>
      <c r="L4187" t="s">
        <v>7404</v>
      </c>
      <c r="M4187" t="s">
        <v>26</v>
      </c>
      <c r="N4187">
        <v>2</v>
      </c>
      <c r="P4187" t="s">
        <v>27</v>
      </c>
      <c r="Q4187" t="s">
        <v>7405</v>
      </c>
      <c r="S4187" t="s">
        <v>29</v>
      </c>
    </row>
    <row r="4188" spans="1:19" hidden="1" x14ac:dyDescent="0.2">
      <c r="A4188">
        <v>2453</v>
      </c>
      <c r="B4188" t="s">
        <v>7406</v>
      </c>
      <c r="C4188" t="s">
        <v>20</v>
      </c>
      <c r="D4188">
        <v>-0.47</v>
      </c>
      <c r="E4188">
        <v>20</v>
      </c>
      <c r="F4188" t="s">
        <v>3117</v>
      </c>
      <c r="G4188" t="s">
        <v>75</v>
      </c>
      <c r="H4188" t="s">
        <v>23</v>
      </c>
      <c r="I4188" t="s">
        <v>7318</v>
      </c>
      <c r="K4188"/>
      <c r="L4188" t="s">
        <v>7407</v>
      </c>
      <c r="M4188" t="s">
        <v>26</v>
      </c>
      <c r="N4188">
        <v>2</v>
      </c>
      <c r="P4188" t="s">
        <v>27</v>
      </c>
      <c r="Q4188" t="s">
        <v>7408</v>
      </c>
      <c r="S4188" t="s">
        <v>29</v>
      </c>
    </row>
    <row r="4189" spans="1:19" hidden="1" x14ac:dyDescent="0.2">
      <c r="A4189">
        <v>2454</v>
      </c>
      <c r="B4189" t="s">
        <v>7409</v>
      </c>
      <c r="C4189" t="s">
        <v>20</v>
      </c>
      <c r="D4189">
        <v>3.7</v>
      </c>
      <c r="E4189">
        <v>20</v>
      </c>
      <c r="F4189" t="s">
        <v>79</v>
      </c>
      <c r="G4189" t="s">
        <v>55</v>
      </c>
      <c r="H4189" t="s">
        <v>46</v>
      </c>
      <c r="I4189" t="s">
        <v>7396</v>
      </c>
      <c r="K4189"/>
      <c r="L4189" t="s">
        <v>7410</v>
      </c>
      <c r="M4189" t="s">
        <v>26</v>
      </c>
      <c r="N4189">
        <v>2</v>
      </c>
      <c r="P4189" t="s">
        <v>27</v>
      </c>
      <c r="Q4189" t="s">
        <v>7411</v>
      </c>
      <c r="S4189" t="s">
        <v>29</v>
      </c>
    </row>
    <row r="4190" spans="1:19" hidden="1" x14ac:dyDescent="0.2">
      <c r="A4190">
        <v>2454</v>
      </c>
      <c r="B4190" t="s">
        <v>7409</v>
      </c>
      <c r="C4190" t="s">
        <v>73</v>
      </c>
      <c r="D4190">
        <v>10.6</v>
      </c>
      <c r="E4190">
        <v>20</v>
      </c>
      <c r="F4190" t="s">
        <v>79</v>
      </c>
      <c r="G4190" t="s">
        <v>55</v>
      </c>
      <c r="H4190" t="s">
        <v>23</v>
      </c>
      <c r="I4190" t="s">
        <v>7396</v>
      </c>
      <c r="K4190"/>
      <c r="L4190" t="s">
        <v>7410</v>
      </c>
      <c r="M4190" t="s">
        <v>26</v>
      </c>
      <c r="N4190">
        <v>2</v>
      </c>
      <c r="P4190" t="s">
        <v>27</v>
      </c>
      <c r="Q4190" t="s">
        <v>7411</v>
      </c>
      <c r="S4190" t="s">
        <v>29</v>
      </c>
    </row>
    <row r="4191" spans="1:19" hidden="1" x14ac:dyDescent="0.2">
      <c r="A4191">
        <v>2455</v>
      </c>
      <c r="B4191" t="s">
        <v>7412</v>
      </c>
      <c r="C4191" t="s">
        <v>20</v>
      </c>
      <c r="D4191">
        <v>1.1000000000000001</v>
      </c>
      <c r="E4191">
        <v>20</v>
      </c>
      <c r="F4191" t="s">
        <v>424</v>
      </c>
      <c r="G4191" t="s">
        <v>55</v>
      </c>
      <c r="H4191" t="s">
        <v>23</v>
      </c>
      <c r="I4191" t="s">
        <v>4586</v>
      </c>
      <c r="K4191"/>
      <c r="L4191" t="s">
        <v>7413</v>
      </c>
      <c r="M4191" t="s">
        <v>26</v>
      </c>
      <c r="N4191">
        <v>2</v>
      </c>
      <c r="P4191" t="s">
        <v>27</v>
      </c>
      <c r="Q4191" t="s">
        <v>7414</v>
      </c>
      <c r="S4191" t="s">
        <v>29</v>
      </c>
    </row>
    <row r="4192" spans="1:19" hidden="1" x14ac:dyDescent="0.2">
      <c r="A4192">
        <v>2456</v>
      </c>
      <c r="B4192" t="s">
        <v>7415</v>
      </c>
      <c r="C4192" t="s">
        <v>20</v>
      </c>
      <c r="D4192">
        <v>11.39</v>
      </c>
      <c r="E4192">
        <v>20</v>
      </c>
      <c r="F4192" t="s">
        <v>4832</v>
      </c>
      <c r="G4192" t="s">
        <v>55</v>
      </c>
      <c r="H4192" t="s">
        <v>46</v>
      </c>
      <c r="I4192" t="s">
        <v>4530</v>
      </c>
      <c r="K4192"/>
      <c r="L4192" t="s">
        <v>7416</v>
      </c>
      <c r="M4192" t="s">
        <v>26</v>
      </c>
      <c r="N4192">
        <v>2</v>
      </c>
      <c r="P4192" t="s">
        <v>27</v>
      </c>
      <c r="Q4192" t="s">
        <v>7417</v>
      </c>
      <c r="S4192" t="s">
        <v>29</v>
      </c>
    </row>
    <row r="4193" spans="1:19" hidden="1" x14ac:dyDescent="0.2">
      <c r="A4193">
        <v>2457</v>
      </c>
      <c r="B4193" t="s">
        <v>7418</v>
      </c>
      <c r="C4193" t="s">
        <v>20</v>
      </c>
      <c r="D4193">
        <v>6.1</v>
      </c>
      <c r="E4193" t="s">
        <v>363</v>
      </c>
      <c r="F4193" t="s">
        <v>1546</v>
      </c>
      <c r="G4193" t="s">
        <v>55</v>
      </c>
      <c r="H4193" t="s">
        <v>23</v>
      </c>
      <c r="I4193" t="s">
        <v>7356</v>
      </c>
      <c r="K4193"/>
      <c r="L4193" t="s">
        <v>7419</v>
      </c>
      <c r="M4193" t="s">
        <v>26</v>
      </c>
      <c r="N4193">
        <v>2</v>
      </c>
      <c r="P4193" t="s">
        <v>27</v>
      </c>
      <c r="Q4193" t="s">
        <v>7420</v>
      </c>
      <c r="S4193" t="s">
        <v>29</v>
      </c>
    </row>
    <row r="4194" spans="1:19" hidden="1" x14ac:dyDescent="0.2">
      <c r="A4194">
        <v>2458</v>
      </c>
      <c r="B4194" t="s">
        <v>7421</v>
      </c>
      <c r="C4194" t="s">
        <v>20</v>
      </c>
      <c r="D4194">
        <v>6.62</v>
      </c>
      <c r="E4194">
        <v>20</v>
      </c>
      <c r="F4194" t="s">
        <v>7422</v>
      </c>
      <c r="G4194" t="s">
        <v>55</v>
      </c>
      <c r="H4194" t="s">
        <v>46</v>
      </c>
      <c r="I4194" t="s">
        <v>4530</v>
      </c>
      <c r="K4194"/>
      <c r="L4194" t="s">
        <v>7423</v>
      </c>
      <c r="M4194" t="s">
        <v>26</v>
      </c>
      <c r="N4194">
        <v>2</v>
      </c>
      <c r="P4194" t="s">
        <v>27</v>
      </c>
      <c r="Q4194" t="s">
        <v>7424</v>
      </c>
      <c r="S4194" t="s">
        <v>29</v>
      </c>
    </row>
    <row r="4195" spans="1:19" hidden="1" x14ac:dyDescent="0.2">
      <c r="A4195">
        <v>2459</v>
      </c>
      <c r="B4195" t="s">
        <v>7425</v>
      </c>
      <c r="C4195" t="s">
        <v>20</v>
      </c>
      <c r="D4195">
        <v>1.73</v>
      </c>
      <c r="E4195">
        <v>20</v>
      </c>
      <c r="F4195" t="s">
        <v>4950</v>
      </c>
      <c r="G4195" t="s">
        <v>75</v>
      </c>
      <c r="H4195" t="s">
        <v>46</v>
      </c>
      <c r="I4195" t="s">
        <v>4530</v>
      </c>
      <c r="K4195"/>
      <c r="L4195" t="s">
        <v>7426</v>
      </c>
      <c r="M4195" t="s">
        <v>26</v>
      </c>
      <c r="N4195">
        <v>2</v>
      </c>
      <c r="P4195" t="s">
        <v>27</v>
      </c>
      <c r="Q4195" t="s">
        <v>7427</v>
      </c>
      <c r="S4195" t="s">
        <v>29</v>
      </c>
    </row>
    <row r="4196" spans="1:19" hidden="1" x14ac:dyDescent="0.2">
      <c r="A4196">
        <v>2460</v>
      </c>
      <c r="B4196" t="s">
        <v>7428</v>
      </c>
      <c r="C4196" t="s">
        <v>20</v>
      </c>
      <c r="D4196" t="s">
        <v>7033</v>
      </c>
      <c r="E4196">
        <v>20</v>
      </c>
      <c r="F4196" t="s">
        <v>209</v>
      </c>
      <c r="G4196" t="s">
        <v>55</v>
      </c>
      <c r="H4196" t="s">
        <v>2675</v>
      </c>
      <c r="I4196" t="s">
        <v>7318</v>
      </c>
      <c r="K4196"/>
      <c r="L4196" t="s">
        <v>7429</v>
      </c>
      <c r="M4196" t="s">
        <v>26</v>
      </c>
      <c r="N4196">
        <v>2</v>
      </c>
      <c r="P4196" t="s">
        <v>27</v>
      </c>
      <c r="Q4196" t="s">
        <v>7430</v>
      </c>
      <c r="S4196" t="s">
        <v>29</v>
      </c>
    </row>
    <row r="4197" spans="1:19" hidden="1" x14ac:dyDescent="0.2">
      <c r="A4197">
        <v>2460</v>
      </c>
      <c r="B4197" t="s">
        <v>7428</v>
      </c>
      <c r="C4197" t="s">
        <v>73</v>
      </c>
      <c r="D4197">
        <v>11.43</v>
      </c>
      <c r="E4197">
        <v>20</v>
      </c>
      <c r="F4197" t="s">
        <v>209</v>
      </c>
      <c r="G4197" t="s">
        <v>55</v>
      </c>
      <c r="H4197" t="s">
        <v>46</v>
      </c>
      <c r="I4197" t="s">
        <v>7318</v>
      </c>
      <c r="K4197"/>
      <c r="L4197" t="s">
        <v>7429</v>
      </c>
      <c r="M4197" t="s">
        <v>26</v>
      </c>
      <c r="N4197">
        <v>2</v>
      </c>
      <c r="P4197" t="s">
        <v>27</v>
      </c>
      <c r="Q4197" t="s">
        <v>7430</v>
      </c>
      <c r="S4197" t="s">
        <v>29</v>
      </c>
    </row>
    <row r="4198" spans="1:19" hidden="1" x14ac:dyDescent="0.2">
      <c r="A4198">
        <v>2461</v>
      </c>
      <c r="B4198" t="s">
        <v>7431</v>
      </c>
      <c r="C4198" t="s">
        <v>20</v>
      </c>
      <c r="D4198" t="s">
        <v>7033</v>
      </c>
      <c r="E4198">
        <v>20</v>
      </c>
      <c r="F4198" t="s">
        <v>4558</v>
      </c>
      <c r="G4198" t="s">
        <v>55</v>
      </c>
      <c r="H4198" t="s">
        <v>2675</v>
      </c>
      <c r="I4198" t="s">
        <v>7318</v>
      </c>
      <c r="K4198"/>
      <c r="L4198" t="s">
        <v>7432</v>
      </c>
      <c r="M4198" t="s">
        <v>26</v>
      </c>
      <c r="N4198">
        <v>2</v>
      </c>
      <c r="P4198" t="s">
        <v>27</v>
      </c>
      <c r="Q4198" t="s">
        <v>7433</v>
      </c>
      <c r="S4198" t="s">
        <v>29</v>
      </c>
    </row>
    <row r="4199" spans="1:19" hidden="1" x14ac:dyDescent="0.2">
      <c r="A4199">
        <v>2461</v>
      </c>
      <c r="B4199" t="s">
        <v>7431</v>
      </c>
      <c r="C4199" t="s">
        <v>73</v>
      </c>
      <c r="D4199">
        <v>10.28</v>
      </c>
      <c r="E4199">
        <v>20</v>
      </c>
      <c r="F4199" t="s">
        <v>4558</v>
      </c>
      <c r="G4199" t="s">
        <v>55</v>
      </c>
      <c r="H4199" t="s">
        <v>46</v>
      </c>
      <c r="I4199" t="s">
        <v>7318</v>
      </c>
      <c r="K4199"/>
      <c r="L4199" t="s">
        <v>7432</v>
      </c>
      <c r="M4199" t="s">
        <v>26</v>
      </c>
      <c r="N4199">
        <v>2</v>
      </c>
      <c r="P4199" t="s">
        <v>27</v>
      </c>
      <c r="Q4199" t="s">
        <v>7433</v>
      </c>
      <c r="S4199" t="s">
        <v>29</v>
      </c>
    </row>
    <row r="4200" spans="1:19" hidden="1" x14ac:dyDescent="0.2">
      <c r="A4200">
        <v>2462</v>
      </c>
      <c r="B4200" t="s">
        <v>7434</v>
      </c>
      <c r="C4200" t="s">
        <v>20</v>
      </c>
      <c r="D4200">
        <v>-0.05</v>
      </c>
      <c r="E4200">
        <v>20</v>
      </c>
      <c r="F4200" t="s">
        <v>615</v>
      </c>
      <c r="H4200" t="s">
        <v>23</v>
      </c>
      <c r="I4200" t="s">
        <v>3758</v>
      </c>
      <c r="K4200"/>
      <c r="L4200" t="s">
        <v>7435</v>
      </c>
      <c r="M4200" t="s">
        <v>26</v>
      </c>
      <c r="N4200">
        <v>2</v>
      </c>
      <c r="P4200" t="s">
        <v>27</v>
      </c>
      <c r="Q4200" t="s">
        <v>7436</v>
      </c>
      <c r="S4200" t="s">
        <v>29</v>
      </c>
    </row>
    <row r="4201" spans="1:19" hidden="1" x14ac:dyDescent="0.2">
      <c r="A4201">
        <v>2463</v>
      </c>
      <c r="B4201" t="s">
        <v>7437</v>
      </c>
      <c r="C4201" t="s">
        <v>20</v>
      </c>
      <c r="D4201">
        <v>4.7</v>
      </c>
      <c r="E4201">
        <v>20</v>
      </c>
      <c r="F4201" t="s">
        <v>7438</v>
      </c>
      <c r="G4201" t="s">
        <v>55</v>
      </c>
      <c r="H4201" t="s">
        <v>23</v>
      </c>
      <c r="I4201" t="s">
        <v>7318</v>
      </c>
      <c r="K4201"/>
      <c r="L4201" t="s">
        <v>7439</v>
      </c>
      <c r="M4201" t="s">
        <v>26</v>
      </c>
      <c r="N4201">
        <v>2</v>
      </c>
      <c r="P4201" t="s">
        <v>27</v>
      </c>
      <c r="Q4201" t="s">
        <v>7440</v>
      </c>
      <c r="S4201" t="s">
        <v>29</v>
      </c>
    </row>
    <row r="4202" spans="1:19" hidden="1" x14ac:dyDescent="0.2">
      <c r="A4202">
        <v>2463</v>
      </c>
      <c r="B4202" t="s">
        <v>7437</v>
      </c>
      <c r="C4202" t="s">
        <v>73</v>
      </c>
      <c r="D4202">
        <v>9.4600000000000009</v>
      </c>
      <c r="E4202">
        <v>20</v>
      </c>
      <c r="F4202" t="s">
        <v>7438</v>
      </c>
      <c r="G4202" t="s">
        <v>55</v>
      </c>
      <c r="H4202" t="s">
        <v>23</v>
      </c>
      <c r="I4202" t="s">
        <v>7318</v>
      </c>
      <c r="K4202"/>
      <c r="L4202" t="s">
        <v>7439</v>
      </c>
      <c r="M4202" t="s">
        <v>26</v>
      </c>
      <c r="N4202">
        <v>2</v>
      </c>
      <c r="P4202" t="s">
        <v>27</v>
      </c>
      <c r="Q4202" t="s">
        <v>7440</v>
      </c>
      <c r="S4202" t="s">
        <v>29</v>
      </c>
    </row>
    <row r="4203" spans="1:19" hidden="1" x14ac:dyDescent="0.2">
      <c r="A4203">
        <v>2464</v>
      </c>
      <c r="B4203" t="s">
        <v>7441</v>
      </c>
      <c r="C4203" t="s">
        <v>20</v>
      </c>
      <c r="D4203" t="s">
        <v>7442</v>
      </c>
      <c r="E4203">
        <v>20</v>
      </c>
      <c r="F4203" t="s">
        <v>209</v>
      </c>
      <c r="G4203" t="s">
        <v>55</v>
      </c>
      <c r="H4203" t="s">
        <v>23</v>
      </c>
      <c r="I4203" t="s">
        <v>4586</v>
      </c>
      <c r="K4203"/>
      <c r="L4203" t="s">
        <v>7443</v>
      </c>
      <c r="M4203" t="s">
        <v>26</v>
      </c>
      <c r="N4203">
        <v>2</v>
      </c>
      <c r="P4203" t="s">
        <v>27</v>
      </c>
      <c r="Q4203" t="s">
        <v>7444</v>
      </c>
      <c r="S4203" t="s">
        <v>29</v>
      </c>
    </row>
    <row r="4204" spans="1:19" hidden="1" x14ac:dyDescent="0.2">
      <c r="A4204">
        <v>2464</v>
      </c>
      <c r="B4204" t="s">
        <v>7441</v>
      </c>
      <c r="C4204" t="s">
        <v>73</v>
      </c>
      <c r="D4204">
        <v>7.94</v>
      </c>
      <c r="E4204">
        <v>20</v>
      </c>
      <c r="F4204" t="s">
        <v>79</v>
      </c>
      <c r="G4204" t="s">
        <v>55</v>
      </c>
      <c r="H4204" t="s">
        <v>46</v>
      </c>
      <c r="I4204" t="s">
        <v>4586</v>
      </c>
      <c r="K4204"/>
      <c r="L4204" t="s">
        <v>7443</v>
      </c>
      <c r="M4204" t="s">
        <v>26</v>
      </c>
      <c r="N4204">
        <v>2</v>
      </c>
      <c r="P4204" t="s">
        <v>27</v>
      </c>
      <c r="Q4204" t="s">
        <v>7444</v>
      </c>
      <c r="S4204" t="s">
        <v>29</v>
      </c>
    </row>
    <row r="4205" spans="1:19" hidden="1" x14ac:dyDescent="0.2">
      <c r="A4205">
        <v>2464</v>
      </c>
      <c r="B4205" t="s">
        <v>7441</v>
      </c>
      <c r="C4205" t="s">
        <v>20</v>
      </c>
      <c r="D4205">
        <v>-3</v>
      </c>
      <c r="E4205" t="s">
        <v>86</v>
      </c>
      <c r="F4205" t="s">
        <v>3115</v>
      </c>
      <c r="G4205" t="s">
        <v>75</v>
      </c>
      <c r="H4205" t="s">
        <v>23</v>
      </c>
      <c r="I4205" t="s">
        <v>7374</v>
      </c>
      <c r="K4205"/>
      <c r="L4205" t="s">
        <v>7443</v>
      </c>
      <c r="M4205" t="s">
        <v>26</v>
      </c>
      <c r="N4205">
        <v>2</v>
      </c>
      <c r="P4205" t="s">
        <v>27</v>
      </c>
      <c r="Q4205" t="s">
        <v>7444</v>
      </c>
      <c r="S4205" t="s">
        <v>29</v>
      </c>
    </row>
    <row r="4206" spans="1:19" hidden="1" x14ac:dyDescent="0.2">
      <c r="A4206">
        <v>2464</v>
      </c>
      <c r="B4206" t="s">
        <v>7441</v>
      </c>
      <c r="C4206" t="s">
        <v>77</v>
      </c>
      <c r="D4206">
        <v>12.64</v>
      </c>
      <c r="E4206" t="s">
        <v>7445</v>
      </c>
      <c r="F4206" t="s">
        <v>7446</v>
      </c>
      <c r="G4206" t="s">
        <v>75</v>
      </c>
      <c r="H4206" t="s">
        <v>23</v>
      </c>
      <c r="I4206" t="s">
        <v>7374</v>
      </c>
      <c r="K4206"/>
      <c r="L4206" t="s">
        <v>7443</v>
      </c>
      <c r="M4206" t="s">
        <v>26</v>
      </c>
      <c r="N4206">
        <v>2</v>
      </c>
      <c r="P4206" t="s">
        <v>27</v>
      </c>
      <c r="Q4206" t="s">
        <v>7444</v>
      </c>
      <c r="S4206" t="s">
        <v>29</v>
      </c>
    </row>
    <row r="4207" spans="1:19" hidden="1" x14ac:dyDescent="0.2">
      <c r="A4207">
        <v>2464</v>
      </c>
      <c r="B4207" t="s">
        <v>7441</v>
      </c>
      <c r="C4207" t="s">
        <v>73</v>
      </c>
      <c r="D4207">
        <v>7.95</v>
      </c>
      <c r="F4207" t="s">
        <v>7377</v>
      </c>
      <c r="G4207" t="s">
        <v>7157</v>
      </c>
      <c r="H4207" t="s">
        <v>23</v>
      </c>
      <c r="I4207" t="s">
        <v>7378</v>
      </c>
      <c r="K4207"/>
      <c r="L4207" t="s">
        <v>7443</v>
      </c>
      <c r="M4207" t="s">
        <v>26</v>
      </c>
      <c r="N4207">
        <v>2</v>
      </c>
      <c r="P4207" t="s">
        <v>27</v>
      </c>
      <c r="Q4207" t="s">
        <v>7444</v>
      </c>
      <c r="S4207" t="s">
        <v>29</v>
      </c>
    </row>
    <row r="4208" spans="1:19" hidden="1" x14ac:dyDescent="0.2">
      <c r="A4208">
        <v>2465</v>
      </c>
      <c r="B4208" t="s">
        <v>7447</v>
      </c>
      <c r="C4208" t="s">
        <v>20</v>
      </c>
      <c r="D4208" t="s">
        <v>7448</v>
      </c>
      <c r="E4208">
        <v>20</v>
      </c>
      <c r="F4208" t="s">
        <v>1094</v>
      </c>
      <c r="G4208" t="s">
        <v>55</v>
      </c>
      <c r="H4208" t="s">
        <v>23</v>
      </c>
      <c r="I4208" t="s">
        <v>4586</v>
      </c>
      <c r="K4208"/>
      <c r="L4208" t="s">
        <v>7449</v>
      </c>
      <c r="M4208" t="s">
        <v>26</v>
      </c>
      <c r="N4208">
        <v>2</v>
      </c>
      <c r="P4208" t="s">
        <v>27</v>
      </c>
      <c r="Q4208" t="s">
        <v>7450</v>
      </c>
      <c r="S4208" t="s">
        <v>29</v>
      </c>
    </row>
    <row r="4209" spans="1:19" hidden="1" x14ac:dyDescent="0.2">
      <c r="A4209">
        <v>2465</v>
      </c>
      <c r="B4209" t="s">
        <v>7447</v>
      </c>
      <c r="C4209" t="s">
        <v>77</v>
      </c>
      <c r="D4209">
        <v>10</v>
      </c>
      <c r="E4209">
        <v>20</v>
      </c>
      <c r="F4209" t="s">
        <v>1094</v>
      </c>
      <c r="G4209" t="s">
        <v>55</v>
      </c>
      <c r="H4209" t="s">
        <v>23</v>
      </c>
      <c r="I4209" t="s">
        <v>4586</v>
      </c>
      <c r="K4209"/>
      <c r="L4209" t="s">
        <v>7449</v>
      </c>
      <c r="M4209" t="s">
        <v>26</v>
      </c>
      <c r="N4209">
        <v>2</v>
      </c>
      <c r="P4209" t="s">
        <v>27</v>
      </c>
      <c r="Q4209" t="s">
        <v>7450</v>
      </c>
      <c r="S4209" t="s">
        <v>29</v>
      </c>
    </row>
    <row r="4210" spans="1:19" hidden="1" x14ac:dyDescent="0.2">
      <c r="A4210">
        <v>2465</v>
      </c>
      <c r="B4210" t="s">
        <v>7447</v>
      </c>
      <c r="C4210" t="s">
        <v>73</v>
      </c>
      <c r="D4210">
        <v>6.89</v>
      </c>
      <c r="E4210">
        <v>20</v>
      </c>
      <c r="F4210" t="s">
        <v>1094</v>
      </c>
      <c r="G4210" t="s">
        <v>55</v>
      </c>
      <c r="H4210" t="s">
        <v>46</v>
      </c>
      <c r="I4210" t="s">
        <v>4586</v>
      </c>
      <c r="K4210"/>
      <c r="L4210" t="s">
        <v>7449</v>
      </c>
      <c r="M4210" t="s">
        <v>26</v>
      </c>
      <c r="N4210">
        <v>2</v>
      </c>
      <c r="P4210" t="s">
        <v>27</v>
      </c>
      <c r="Q4210" t="s">
        <v>7450</v>
      </c>
      <c r="S4210" t="s">
        <v>29</v>
      </c>
    </row>
    <row r="4211" spans="1:19" hidden="1" x14ac:dyDescent="0.2">
      <c r="A4211">
        <v>2466</v>
      </c>
      <c r="B4211" t="s">
        <v>7451</v>
      </c>
      <c r="C4211" t="s">
        <v>20</v>
      </c>
      <c r="D4211">
        <v>2.86</v>
      </c>
      <c r="E4211">
        <v>20</v>
      </c>
      <c r="F4211" t="s">
        <v>7452</v>
      </c>
      <c r="G4211" t="s">
        <v>55</v>
      </c>
      <c r="H4211" t="s">
        <v>46</v>
      </c>
      <c r="I4211" t="s">
        <v>6739</v>
      </c>
      <c r="K4211"/>
      <c r="L4211" t="s">
        <v>7453</v>
      </c>
      <c r="M4211" t="s">
        <v>120</v>
      </c>
      <c r="N4211">
        <v>5</v>
      </c>
      <c r="P4211" t="s">
        <v>27</v>
      </c>
      <c r="Q4211" t="s">
        <v>7454</v>
      </c>
      <c r="S4211" t="s">
        <v>29</v>
      </c>
    </row>
    <row r="4212" spans="1:19" hidden="1" x14ac:dyDescent="0.2">
      <c r="A4212">
        <v>2467</v>
      </c>
      <c r="B4212" t="s">
        <v>7455</v>
      </c>
      <c r="C4212" t="s">
        <v>20</v>
      </c>
      <c r="D4212">
        <v>3</v>
      </c>
      <c r="E4212">
        <v>20</v>
      </c>
      <c r="F4212" t="s">
        <v>79</v>
      </c>
      <c r="G4212" t="s">
        <v>55</v>
      </c>
      <c r="H4212" t="s">
        <v>46</v>
      </c>
      <c r="I4212" t="s">
        <v>6667</v>
      </c>
      <c r="K4212"/>
      <c r="L4212" t="s">
        <v>7456</v>
      </c>
      <c r="M4212" t="s">
        <v>26</v>
      </c>
      <c r="N4212">
        <v>2</v>
      </c>
      <c r="P4212" t="s">
        <v>27</v>
      </c>
      <c r="Q4212" t="s">
        <v>7457</v>
      </c>
      <c r="S4212" t="s">
        <v>29</v>
      </c>
    </row>
    <row r="4213" spans="1:19" hidden="1" x14ac:dyDescent="0.2">
      <c r="A4213">
        <v>2468</v>
      </c>
      <c r="B4213" t="s">
        <v>7458</v>
      </c>
      <c r="C4213" t="s">
        <v>20</v>
      </c>
      <c r="D4213">
        <v>4.3</v>
      </c>
      <c r="E4213">
        <v>20</v>
      </c>
      <c r="F4213" t="s">
        <v>79</v>
      </c>
      <c r="G4213" t="s">
        <v>55</v>
      </c>
      <c r="H4213" t="s">
        <v>46</v>
      </c>
      <c r="I4213" t="s">
        <v>7185</v>
      </c>
      <c r="K4213"/>
      <c r="L4213" t="s">
        <v>7459</v>
      </c>
      <c r="M4213" t="s">
        <v>26</v>
      </c>
      <c r="N4213">
        <v>2</v>
      </c>
      <c r="P4213" t="s">
        <v>27</v>
      </c>
      <c r="Q4213" t="s">
        <v>7460</v>
      </c>
      <c r="S4213" t="s">
        <v>29</v>
      </c>
    </row>
    <row r="4214" spans="1:19" hidden="1" x14ac:dyDescent="0.2">
      <c r="A4214">
        <v>2469</v>
      </c>
      <c r="B4214" t="s">
        <v>7461</v>
      </c>
      <c r="C4214" t="s">
        <v>20</v>
      </c>
      <c r="D4214">
        <v>4.29</v>
      </c>
      <c r="E4214">
        <v>20</v>
      </c>
      <c r="F4214" t="s">
        <v>410</v>
      </c>
      <c r="G4214" t="s">
        <v>55</v>
      </c>
      <c r="H4214" t="s">
        <v>46</v>
      </c>
      <c r="I4214" t="s">
        <v>4586</v>
      </c>
      <c r="K4214"/>
      <c r="L4214" t="s">
        <v>7462</v>
      </c>
      <c r="M4214" t="s">
        <v>26</v>
      </c>
      <c r="N4214">
        <v>2</v>
      </c>
      <c r="P4214" t="s">
        <v>27</v>
      </c>
      <c r="Q4214" t="s">
        <v>7463</v>
      </c>
      <c r="S4214" t="s">
        <v>29</v>
      </c>
    </row>
    <row r="4215" spans="1:19" hidden="1" x14ac:dyDescent="0.2">
      <c r="A4215">
        <v>2470</v>
      </c>
      <c r="B4215" t="s">
        <v>7464</v>
      </c>
      <c r="C4215" t="s">
        <v>20</v>
      </c>
      <c r="D4215">
        <v>2.5</v>
      </c>
      <c r="E4215">
        <v>20</v>
      </c>
      <c r="F4215" t="s">
        <v>79</v>
      </c>
      <c r="G4215" t="s">
        <v>55</v>
      </c>
      <c r="H4215" t="s">
        <v>46</v>
      </c>
      <c r="I4215" t="s">
        <v>6866</v>
      </c>
      <c r="K4215"/>
      <c r="L4215" t="s">
        <v>7465</v>
      </c>
      <c r="M4215" t="s">
        <v>26</v>
      </c>
      <c r="N4215">
        <v>2</v>
      </c>
      <c r="P4215" t="s">
        <v>27</v>
      </c>
      <c r="Q4215" t="s">
        <v>7466</v>
      </c>
      <c r="S4215" t="s">
        <v>29</v>
      </c>
    </row>
    <row r="4216" spans="1:19" hidden="1" x14ac:dyDescent="0.2">
      <c r="A4216">
        <v>2471</v>
      </c>
      <c r="B4216" t="s">
        <v>7467</v>
      </c>
      <c r="C4216" t="s">
        <v>20</v>
      </c>
      <c r="D4216">
        <v>4.82</v>
      </c>
      <c r="E4216">
        <v>20</v>
      </c>
      <c r="F4216" t="s">
        <v>4558</v>
      </c>
      <c r="G4216" t="s">
        <v>55</v>
      </c>
      <c r="H4216" t="s">
        <v>46</v>
      </c>
      <c r="I4216" t="s">
        <v>4530</v>
      </c>
      <c r="K4216"/>
      <c r="L4216" t="s">
        <v>7468</v>
      </c>
      <c r="M4216" t="s">
        <v>26</v>
      </c>
      <c r="N4216">
        <v>2</v>
      </c>
      <c r="P4216" t="s">
        <v>27</v>
      </c>
      <c r="Q4216" t="s">
        <v>7469</v>
      </c>
      <c r="S4216" t="s">
        <v>29</v>
      </c>
    </row>
    <row r="4217" spans="1:19" hidden="1" x14ac:dyDescent="0.2">
      <c r="A4217">
        <v>2472</v>
      </c>
      <c r="B4217" t="s">
        <v>7470</v>
      </c>
      <c r="C4217" t="s">
        <v>20</v>
      </c>
      <c r="D4217">
        <v>4.53</v>
      </c>
      <c r="E4217" t="s">
        <v>2403</v>
      </c>
      <c r="G4217" t="s">
        <v>31</v>
      </c>
      <c r="H4217" t="s">
        <v>23</v>
      </c>
      <c r="I4217" t="s">
        <v>4783</v>
      </c>
      <c r="K4217"/>
      <c r="L4217" t="s">
        <v>7471</v>
      </c>
      <c r="M4217" t="s">
        <v>26</v>
      </c>
      <c r="N4217">
        <v>2</v>
      </c>
      <c r="P4217" t="s">
        <v>27</v>
      </c>
      <c r="Q4217" t="s">
        <v>7472</v>
      </c>
      <c r="S4217" t="s">
        <v>29</v>
      </c>
    </row>
    <row r="4218" spans="1:19" hidden="1" x14ac:dyDescent="0.2">
      <c r="A4218">
        <v>2473</v>
      </c>
      <c r="B4218" t="s">
        <v>7473</v>
      </c>
      <c r="C4218" t="s">
        <v>20</v>
      </c>
      <c r="D4218">
        <v>2.2599999999999998</v>
      </c>
      <c r="E4218">
        <v>20</v>
      </c>
      <c r="F4218" t="s">
        <v>7115</v>
      </c>
      <c r="G4218" t="s">
        <v>7157</v>
      </c>
      <c r="H4218" t="s">
        <v>23</v>
      </c>
      <c r="I4218" t="s">
        <v>7117</v>
      </c>
      <c r="K4218"/>
      <c r="L4218" t="s">
        <v>7474</v>
      </c>
      <c r="M4218" t="s">
        <v>26</v>
      </c>
      <c r="N4218">
        <v>2</v>
      </c>
      <c r="P4218" t="s">
        <v>27</v>
      </c>
      <c r="Q4218" t="s">
        <v>7475</v>
      </c>
      <c r="S4218" t="s">
        <v>29</v>
      </c>
    </row>
    <row r="4219" spans="1:19" hidden="1" x14ac:dyDescent="0.2">
      <c r="A4219">
        <v>2473</v>
      </c>
      <c r="B4219" t="s">
        <v>7473</v>
      </c>
      <c r="C4219" t="s">
        <v>73</v>
      </c>
      <c r="D4219">
        <v>7.81</v>
      </c>
      <c r="E4219">
        <v>20</v>
      </c>
      <c r="F4219" t="s">
        <v>7115</v>
      </c>
      <c r="G4219" t="s">
        <v>7157</v>
      </c>
      <c r="H4219" t="s">
        <v>23</v>
      </c>
      <c r="I4219" t="s">
        <v>7117</v>
      </c>
      <c r="K4219"/>
      <c r="L4219" t="s">
        <v>7474</v>
      </c>
      <c r="M4219" t="s">
        <v>26</v>
      </c>
      <c r="N4219">
        <v>2</v>
      </c>
      <c r="P4219" t="s">
        <v>27</v>
      </c>
      <c r="Q4219" t="s">
        <v>7475</v>
      </c>
      <c r="S4219" t="s">
        <v>29</v>
      </c>
    </row>
    <row r="4220" spans="1:19" hidden="1" x14ac:dyDescent="0.2">
      <c r="A4220">
        <v>2474</v>
      </c>
      <c r="B4220" t="s">
        <v>7476</v>
      </c>
      <c r="C4220" t="s">
        <v>20</v>
      </c>
      <c r="D4220">
        <v>4.1500000000000004</v>
      </c>
      <c r="E4220">
        <v>20</v>
      </c>
      <c r="F4220" t="s">
        <v>4558</v>
      </c>
      <c r="G4220" t="s">
        <v>55</v>
      </c>
      <c r="H4220" t="s">
        <v>46</v>
      </c>
      <c r="I4220" t="s">
        <v>4530</v>
      </c>
      <c r="K4220"/>
      <c r="L4220" t="s">
        <v>7477</v>
      </c>
      <c r="M4220" t="s">
        <v>26</v>
      </c>
      <c r="N4220">
        <v>2</v>
      </c>
      <c r="P4220" t="s">
        <v>27</v>
      </c>
      <c r="Q4220" t="s">
        <v>7478</v>
      </c>
      <c r="S4220" t="s">
        <v>29</v>
      </c>
    </row>
    <row r="4221" spans="1:19" hidden="1" x14ac:dyDescent="0.2">
      <c r="A4221">
        <v>2475</v>
      </c>
      <c r="B4221" t="s">
        <v>7479</v>
      </c>
      <c r="C4221" t="s">
        <v>20</v>
      </c>
      <c r="D4221">
        <v>1.75</v>
      </c>
      <c r="E4221" t="s">
        <v>2403</v>
      </c>
      <c r="G4221" t="s">
        <v>31</v>
      </c>
      <c r="H4221" t="s">
        <v>23</v>
      </c>
      <c r="I4221" t="s">
        <v>4783</v>
      </c>
      <c r="K4221"/>
      <c r="L4221" t="s">
        <v>7480</v>
      </c>
      <c r="M4221" t="s">
        <v>26</v>
      </c>
      <c r="N4221">
        <v>2</v>
      </c>
      <c r="P4221" t="s">
        <v>27</v>
      </c>
      <c r="Q4221" t="s">
        <v>7481</v>
      </c>
      <c r="S4221" t="s">
        <v>29</v>
      </c>
    </row>
    <row r="4222" spans="1:19" hidden="1" x14ac:dyDescent="0.2">
      <c r="A4222">
        <v>2476</v>
      </c>
      <c r="B4222" t="s">
        <v>7482</v>
      </c>
      <c r="C4222" t="s">
        <v>20</v>
      </c>
      <c r="D4222">
        <v>3.14</v>
      </c>
      <c r="E4222" t="s">
        <v>2403</v>
      </c>
      <c r="F4222" t="s">
        <v>1413</v>
      </c>
      <c r="G4222" t="s">
        <v>31</v>
      </c>
      <c r="H4222" t="s">
        <v>23</v>
      </c>
      <c r="I4222" t="s">
        <v>4783</v>
      </c>
      <c r="K4222"/>
      <c r="L4222" t="s">
        <v>7483</v>
      </c>
      <c r="M4222" t="s">
        <v>26</v>
      </c>
      <c r="N4222">
        <v>2</v>
      </c>
      <c r="P4222" t="s">
        <v>27</v>
      </c>
      <c r="Q4222" t="s">
        <v>7484</v>
      </c>
      <c r="S4222" t="s">
        <v>29</v>
      </c>
    </row>
    <row r="4223" spans="1:19" hidden="1" x14ac:dyDescent="0.2">
      <c r="A4223">
        <v>2477</v>
      </c>
      <c r="B4223" t="s">
        <v>7485</v>
      </c>
      <c r="C4223" t="s">
        <v>20</v>
      </c>
      <c r="D4223">
        <v>0.9</v>
      </c>
      <c r="E4223">
        <v>20</v>
      </c>
      <c r="F4223" t="s">
        <v>7115</v>
      </c>
      <c r="G4223" t="s">
        <v>7157</v>
      </c>
      <c r="H4223" t="s">
        <v>23</v>
      </c>
      <c r="I4223" t="s">
        <v>7264</v>
      </c>
      <c r="K4223"/>
      <c r="L4223" t="s">
        <v>7486</v>
      </c>
      <c r="M4223" t="s">
        <v>26</v>
      </c>
      <c r="N4223">
        <v>2</v>
      </c>
      <c r="P4223" t="s">
        <v>27</v>
      </c>
      <c r="Q4223" t="s">
        <v>7487</v>
      </c>
      <c r="S4223" t="s">
        <v>29</v>
      </c>
    </row>
    <row r="4224" spans="1:19" hidden="1" x14ac:dyDescent="0.2">
      <c r="A4224">
        <v>2477</v>
      </c>
      <c r="B4224" t="s">
        <v>7485</v>
      </c>
      <c r="C4224" t="s">
        <v>73</v>
      </c>
      <c r="D4224">
        <v>10.119999999999999</v>
      </c>
      <c r="E4224">
        <v>20</v>
      </c>
      <c r="F4224" t="s">
        <v>7115</v>
      </c>
      <c r="G4224" t="s">
        <v>7157</v>
      </c>
      <c r="H4224" t="s">
        <v>23</v>
      </c>
      <c r="I4224" t="s">
        <v>7264</v>
      </c>
      <c r="K4224"/>
      <c r="L4224" t="s">
        <v>7486</v>
      </c>
      <c r="M4224" t="s">
        <v>26</v>
      </c>
      <c r="N4224">
        <v>2</v>
      </c>
      <c r="P4224" t="s">
        <v>27</v>
      </c>
      <c r="Q4224" t="s">
        <v>7487</v>
      </c>
      <c r="S4224" t="s">
        <v>29</v>
      </c>
    </row>
    <row r="4225" spans="1:19" hidden="1" x14ac:dyDescent="0.2">
      <c r="A4225">
        <v>2478</v>
      </c>
      <c r="B4225" t="s">
        <v>7488</v>
      </c>
      <c r="C4225" t="s">
        <v>20</v>
      </c>
      <c r="D4225">
        <v>4.99</v>
      </c>
      <c r="E4225">
        <v>20</v>
      </c>
      <c r="F4225" t="s">
        <v>4558</v>
      </c>
      <c r="G4225" t="s">
        <v>55</v>
      </c>
      <c r="H4225" t="s">
        <v>46</v>
      </c>
      <c r="I4225" t="s">
        <v>7289</v>
      </c>
      <c r="K4225"/>
      <c r="L4225" t="s">
        <v>7489</v>
      </c>
      <c r="M4225" t="s">
        <v>26</v>
      </c>
      <c r="N4225">
        <v>2</v>
      </c>
      <c r="P4225" t="s">
        <v>27</v>
      </c>
      <c r="Q4225" t="s">
        <v>7490</v>
      </c>
      <c r="S4225" t="s">
        <v>29</v>
      </c>
    </row>
    <row r="4226" spans="1:19" hidden="1" x14ac:dyDescent="0.2">
      <c r="A4226">
        <v>2479</v>
      </c>
      <c r="B4226" t="s">
        <v>7491</v>
      </c>
      <c r="C4226" t="s">
        <v>20</v>
      </c>
      <c r="D4226">
        <v>5.42</v>
      </c>
      <c r="E4226">
        <v>20</v>
      </c>
      <c r="F4226" t="s">
        <v>79</v>
      </c>
      <c r="G4226" t="s">
        <v>55</v>
      </c>
      <c r="H4226" t="s">
        <v>46</v>
      </c>
      <c r="I4226" t="s">
        <v>7124</v>
      </c>
      <c r="K4226"/>
      <c r="L4226" t="s">
        <v>7492</v>
      </c>
      <c r="M4226" t="s">
        <v>26</v>
      </c>
      <c r="N4226">
        <v>2</v>
      </c>
      <c r="P4226" t="s">
        <v>27</v>
      </c>
      <c r="Q4226" t="s">
        <v>7493</v>
      </c>
      <c r="S4226" t="s">
        <v>29</v>
      </c>
    </row>
    <row r="4227" spans="1:19" hidden="1" x14ac:dyDescent="0.2">
      <c r="A4227">
        <v>2480</v>
      </c>
      <c r="B4227" t="s">
        <v>7494</v>
      </c>
      <c r="C4227" t="s">
        <v>20</v>
      </c>
      <c r="D4227">
        <v>3.98</v>
      </c>
      <c r="E4227">
        <v>20</v>
      </c>
      <c r="F4227" t="s">
        <v>410</v>
      </c>
      <c r="G4227" t="s">
        <v>55</v>
      </c>
      <c r="H4227" t="s">
        <v>46</v>
      </c>
      <c r="I4227" t="s">
        <v>6866</v>
      </c>
      <c r="K4227"/>
      <c r="L4227" t="s">
        <v>7495</v>
      </c>
      <c r="M4227" t="s">
        <v>26</v>
      </c>
      <c r="N4227">
        <v>2</v>
      </c>
      <c r="P4227" t="s">
        <v>27</v>
      </c>
      <c r="Q4227" t="s">
        <v>7496</v>
      </c>
      <c r="S4227" t="s">
        <v>29</v>
      </c>
    </row>
    <row r="4228" spans="1:19" hidden="1" x14ac:dyDescent="0.2">
      <c r="A4228">
        <v>2481</v>
      </c>
      <c r="B4228" t="s">
        <v>7497</v>
      </c>
      <c r="C4228" t="s">
        <v>20</v>
      </c>
      <c r="D4228" t="s">
        <v>7033</v>
      </c>
      <c r="E4228">
        <v>20</v>
      </c>
      <c r="F4228" t="s">
        <v>79</v>
      </c>
      <c r="G4228" t="s">
        <v>55</v>
      </c>
      <c r="H4228" t="s">
        <v>23</v>
      </c>
      <c r="I4228" t="s">
        <v>6667</v>
      </c>
      <c r="K4228"/>
      <c r="L4228" t="s">
        <v>7498</v>
      </c>
      <c r="M4228" t="s">
        <v>26</v>
      </c>
      <c r="N4228">
        <v>2</v>
      </c>
      <c r="P4228" t="s">
        <v>27</v>
      </c>
      <c r="Q4228" t="s">
        <v>7499</v>
      </c>
      <c r="S4228" t="s">
        <v>29</v>
      </c>
    </row>
    <row r="4229" spans="1:19" hidden="1" x14ac:dyDescent="0.2">
      <c r="A4229">
        <v>2481</v>
      </c>
      <c r="B4229" t="s">
        <v>7497</v>
      </c>
      <c r="C4229" t="s">
        <v>73</v>
      </c>
      <c r="D4229">
        <v>11.16</v>
      </c>
      <c r="E4229">
        <v>20</v>
      </c>
      <c r="F4229" t="s">
        <v>79</v>
      </c>
      <c r="G4229" t="s">
        <v>55</v>
      </c>
      <c r="H4229" t="s">
        <v>46</v>
      </c>
      <c r="I4229" t="s">
        <v>6667</v>
      </c>
      <c r="K4229"/>
      <c r="L4229" t="s">
        <v>7498</v>
      </c>
      <c r="M4229" t="s">
        <v>26</v>
      </c>
      <c r="N4229">
        <v>2</v>
      </c>
      <c r="P4229" t="s">
        <v>27</v>
      </c>
      <c r="Q4229" t="s">
        <v>7499</v>
      </c>
      <c r="S4229" t="s">
        <v>29</v>
      </c>
    </row>
    <row r="4230" spans="1:19" hidden="1" x14ac:dyDescent="0.2">
      <c r="A4230">
        <v>2481</v>
      </c>
      <c r="B4230" t="s">
        <v>7497</v>
      </c>
      <c r="C4230" t="s">
        <v>6714</v>
      </c>
      <c r="D4230">
        <v>7.7</v>
      </c>
      <c r="E4230">
        <v>20</v>
      </c>
      <c r="F4230" t="s">
        <v>7500</v>
      </c>
      <c r="G4230" t="s">
        <v>55</v>
      </c>
      <c r="H4230" t="s">
        <v>23</v>
      </c>
      <c r="I4230" t="s">
        <v>7069</v>
      </c>
      <c r="K4230"/>
      <c r="L4230" t="s">
        <v>7498</v>
      </c>
      <c r="M4230" t="s">
        <v>26</v>
      </c>
      <c r="N4230">
        <v>2</v>
      </c>
      <c r="P4230" t="s">
        <v>27</v>
      </c>
      <c r="Q4230" t="s">
        <v>7499</v>
      </c>
      <c r="S4230" t="s">
        <v>29</v>
      </c>
    </row>
    <row r="4231" spans="1:19" hidden="1" x14ac:dyDescent="0.2">
      <c r="A4231">
        <v>2481</v>
      </c>
      <c r="B4231" t="s">
        <v>7497</v>
      </c>
      <c r="C4231" t="s">
        <v>7192</v>
      </c>
      <c r="D4231">
        <v>10.15</v>
      </c>
      <c r="E4231">
        <v>20</v>
      </c>
      <c r="F4231" t="s">
        <v>7501</v>
      </c>
      <c r="G4231" t="s">
        <v>55</v>
      </c>
      <c r="H4231" t="s">
        <v>46</v>
      </c>
      <c r="I4231" t="s">
        <v>7069</v>
      </c>
      <c r="K4231"/>
      <c r="L4231" t="s">
        <v>7498</v>
      </c>
      <c r="M4231" t="s">
        <v>26</v>
      </c>
      <c r="N4231">
        <v>2</v>
      </c>
      <c r="P4231" t="s">
        <v>27</v>
      </c>
      <c r="Q4231" t="s">
        <v>7499</v>
      </c>
      <c r="S4231" t="s">
        <v>29</v>
      </c>
    </row>
    <row r="4232" spans="1:19" hidden="1" x14ac:dyDescent="0.2">
      <c r="A4232">
        <v>2481</v>
      </c>
      <c r="B4232" t="s">
        <v>7497</v>
      </c>
      <c r="C4232" t="s">
        <v>7192</v>
      </c>
      <c r="D4232">
        <v>11.05</v>
      </c>
      <c r="E4232">
        <v>20</v>
      </c>
      <c r="F4232" t="s">
        <v>7502</v>
      </c>
      <c r="G4232" t="s">
        <v>55</v>
      </c>
      <c r="H4232" t="s">
        <v>46</v>
      </c>
      <c r="I4232" t="s">
        <v>7069</v>
      </c>
      <c r="K4232"/>
      <c r="L4232" t="s">
        <v>7498</v>
      </c>
      <c r="M4232" t="s">
        <v>26</v>
      </c>
      <c r="N4232">
        <v>2</v>
      </c>
      <c r="P4232" t="s">
        <v>27</v>
      </c>
      <c r="Q4232" t="s">
        <v>7499</v>
      </c>
      <c r="S4232" t="s">
        <v>29</v>
      </c>
    </row>
    <row r="4233" spans="1:19" hidden="1" x14ac:dyDescent="0.2">
      <c r="A4233">
        <v>2482</v>
      </c>
      <c r="B4233" t="s">
        <v>7503</v>
      </c>
      <c r="C4233" t="s">
        <v>20</v>
      </c>
      <c r="D4233">
        <v>-0.17</v>
      </c>
      <c r="E4233">
        <v>20</v>
      </c>
      <c r="F4233" t="s">
        <v>3117</v>
      </c>
      <c r="G4233" t="s">
        <v>75</v>
      </c>
      <c r="H4233" t="s">
        <v>46</v>
      </c>
      <c r="I4233" t="s">
        <v>7318</v>
      </c>
      <c r="K4233"/>
      <c r="L4233" t="s">
        <v>7504</v>
      </c>
      <c r="M4233" t="s">
        <v>26</v>
      </c>
      <c r="N4233">
        <v>2</v>
      </c>
      <c r="P4233" t="s">
        <v>27</v>
      </c>
      <c r="Q4233" t="s">
        <v>7505</v>
      </c>
      <c r="S4233" t="s">
        <v>29</v>
      </c>
    </row>
    <row r="4234" spans="1:19" hidden="1" x14ac:dyDescent="0.2">
      <c r="A4234">
        <v>2482</v>
      </c>
      <c r="B4234" t="s">
        <v>7503</v>
      </c>
      <c r="C4234" t="s">
        <v>73</v>
      </c>
      <c r="D4234">
        <v>7.92</v>
      </c>
      <c r="E4234">
        <v>20</v>
      </c>
      <c r="F4234" t="s">
        <v>79</v>
      </c>
      <c r="G4234" t="s">
        <v>55</v>
      </c>
      <c r="H4234" t="s">
        <v>46</v>
      </c>
      <c r="I4234" t="s">
        <v>6667</v>
      </c>
      <c r="K4234"/>
      <c r="L4234" t="s">
        <v>7504</v>
      </c>
      <c r="M4234" t="s">
        <v>26</v>
      </c>
      <c r="N4234">
        <v>2</v>
      </c>
      <c r="P4234" t="s">
        <v>27</v>
      </c>
      <c r="Q4234" t="s">
        <v>7505</v>
      </c>
      <c r="S4234" t="s">
        <v>29</v>
      </c>
    </row>
    <row r="4235" spans="1:19" hidden="1" x14ac:dyDescent="0.2">
      <c r="A4235">
        <v>2483</v>
      </c>
      <c r="B4235" t="s">
        <v>7506</v>
      </c>
      <c r="C4235" t="s">
        <v>20</v>
      </c>
      <c r="D4235">
        <v>3.65</v>
      </c>
      <c r="E4235">
        <v>20</v>
      </c>
      <c r="F4235" t="s">
        <v>1094</v>
      </c>
      <c r="G4235" t="s">
        <v>55</v>
      </c>
      <c r="H4235" t="s">
        <v>46</v>
      </c>
      <c r="I4235" t="s">
        <v>4586</v>
      </c>
      <c r="K4235"/>
      <c r="L4235" t="s">
        <v>7507</v>
      </c>
      <c r="M4235" t="s">
        <v>26</v>
      </c>
      <c r="N4235">
        <v>2</v>
      </c>
      <c r="P4235" t="s">
        <v>27</v>
      </c>
      <c r="Q4235" t="s">
        <v>7508</v>
      </c>
      <c r="S4235" t="s">
        <v>29</v>
      </c>
    </row>
    <row r="4236" spans="1:19" hidden="1" x14ac:dyDescent="0.2">
      <c r="A4236">
        <v>2483</v>
      </c>
      <c r="B4236" t="s">
        <v>7506</v>
      </c>
      <c r="C4236" t="s">
        <v>73</v>
      </c>
      <c r="D4236">
        <v>6.7</v>
      </c>
      <c r="E4236">
        <v>20</v>
      </c>
      <c r="F4236" t="s">
        <v>1094</v>
      </c>
      <c r="G4236" t="s">
        <v>55</v>
      </c>
      <c r="H4236" t="s">
        <v>23</v>
      </c>
      <c r="I4236" t="s">
        <v>4586</v>
      </c>
      <c r="K4236"/>
      <c r="L4236" t="s">
        <v>7507</v>
      </c>
      <c r="M4236" t="s">
        <v>26</v>
      </c>
      <c r="N4236">
        <v>2</v>
      </c>
      <c r="P4236" t="s">
        <v>27</v>
      </c>
      <c r="Q4236" t="s">
        <v>7508</v>
      </c>
      <c r="S4236" t="s">
        <v>29</v>
      </c>
    </row>
    <row r="4237" spans="1:19" hidden="1" x14ac:dyDescent="0.2">
      <c r="A4237">
        <v>2483</v>
      </c>
      <c r="B4237" t="s">
        <v>7506</v>
      </c>
      <c r="C4237" t="s">
        <v>73</v>
      </c>
      <c r="D4237">
        <v>6.45</v>
      </c>
      <c r="E4237">
        <v>20</v>
      </c>
      <c r="F4237" t="s">
        <v>7509</v>
      </c>
      <c r="G4237" t="s">
        <v>55</v>
      </c>
      <c r="H4237" t="s">
        <v>46</v>
      </c>
      <c r="I4237" t="s">
        <v>7069</v>
      </c>
      <c r="K4237"/>
      <c r="L4237" t="s">
        <v>7507</v>
      </c>
      <c r="M4237" t="s">
        <v>26</v>
      </c>
      <c r="N4237">
        <v>2</v>
      </c>
      <c r="P4237" t="s">
        <v>27</v>
      </c>
      <c r="Q4237" t="s">
        <v>7508</v>
      </c>
      <c r="S4237" t="s">
        <v>29</v>
      </c>
    </row>
    <row r="4238" spans="1:19" hidden="1" x14ac:dyDescent="0.2">
      <c r="A4238">
        <v>2483</v>
      </c>
      <c r="B4238" t="s">
        <v>7506</v>
      </c>
      <c r="C4238" t="s">
        <v>73</v>
      </c>
      <c r="D4238">
        <v>8.5500000000000007</v>
      </c>
      <c r="E4238" t="s">
        <v>383</v>
      </c>
      <c r="F4238" t="s">
        <v>7510</v>
      </c>
      <c r="G4238" t="s">
        <v>55</v>
      </c>
      <c r="H4238" t="s">
        <v>46</v>
      </c>
      <c r="I4238" t="s">
        <v>7069</v>
      </c>
      <c r="K4238"/>
      <c r="L4238" t="s">
        <v>7507</v>
      </c>
      <c r="M4238" t="s">
        <v>26</v>
      </c>
      <c r="N4238">
        <v>2</v>
      </c>
      <c r="P4238" t="s">
        <v>27</v>
      </c>
      <c r="Q4238" t="s">
        <v>7508</v>
      </c>
      <c r="S4238" t="s">
        <v>29</v>
      </c>
    </row>
    <row r="4239" spans="1:19" hidden="1" x14ac:dyDescent="0.2">
      <c r="A4239" t="s">
        <v>7511</v>
      </c>
      <c r="B4239" t="s">
        <v>7512</v>
      </c>
      <c r="C4239" t="s">
        <v>73</v>
      </c>
      <c r="D4239">
        <v>9.9</v>
      </c>
      <c r="E4239">
        <v>20</v>
      </c>
      <c r="F4239" t="s">
        <v>7513</v>
      </c>
      <c r="G4239" t="s">
        <v>55</v>
      </c>
      <c r="H4239" t="s">
        <v>46</v>
      </c>
      <c r="I4239" t="s">
        <v>7069</v>
      </c>
      <c r="K4239"/>
      <c r="L4239" t="s">
        <v>7514</v>
      </c>
      <c r="M4239" t="s">
        <v>26</v>
      </c>
      <c r="N4239">
        <v>2</v>
      </c>
      <c r="P4239" t="s">
        <v>27</v>
      </c>
      <c r="Q4239" t="s">
        <v>7515</v>
      </c>
      <c r="S4239" t="s">
        <v>29</v>
      </c>
    </row>
    <row r="4240" spans="1:19" hidden="1" x14ac:dyDescent="0.2">
      <c r="A4240">
        <v>2484</v>
      </c>
      <c r="B4240" t="s">
        <v>7516</v>
      </c>
      <c r="C4240" t="s">
        <v>20</v>
      </c>
      <c r="D4240">
        <v>-2</v>
      </c>
      <c r="E4240">
        <v>20</v>
      </c>
      <c r="F4240" t="s">
        <v>410</v>
      </c>
      <c r="G4240" t="s">
        <v>75</v>
      </c>
      <c r="H4240" t="s">
        <v>23</v>
      </c>
      <c r="I4240" t="s">
        <v>4586</v>
      </c>
      <c r="K4240"/>
      <c r="L4240" t="s">
        <v>7517</v>
      </c>
      <c r="M4240" t="s">
        <v>26</v>
      </c>
      <c r="N4240">
        <v>2</v>
      </c>
      <c r="P4240" t="s">
        <v>27</v>
      </c>
      <c r="Q4240" t="s">
        <v>7518</v>
      </c>
      <c r="S4240" t="s">
        <v>29</v>
      </c>
    </row>
    <row r="4241" spans="1:19" hidden="1" x14ac:dyDescent="0.2">
      <c r="A4241">
        <v>2484</v>
      </c>
      <c r="B4241" t="s">
        <v>7516</v>
      </c>
      <c r="C4241" t="s">
        <v>73</v>
      </c>
      <c r="D4241">
        <v>1.2</v>
      </c>
      <c r="E4241">
        <v>20</v>
      </c>
      <c r="F4241" t="s">
        <v>410</v>
      </c>
      <c r="G4241" t="s">
        <v>75</v>
      </c>
      <c r="H4241" t="s">
        <v>23</v>
      </c>
      <c r="I4241" t="s">
        <v>4586</v>
      </c>
      <c r="K4241"/>
      <c r="L4241" t="s">
        <v>7517</v>
      </c>
      <c r="M4241" t="s">
        <v>26</v>
      </c>
      <c r="N4241">
        <v>2</v>
      </c>
      <c r="P4241" t="s">
        <v>27</v>
      </c>
      <c r="Q4241" t="s">
        <v>7518</v>
      </c>
      <c r="S4241" t="s">
        <v>29</v>
      </c>
    </row>
    <row r="4242" spans="1:19" hidden="1" x14ac:dyDescent="0.2">
      <c r="A4242">
        <v>2484</v>
      </c>
      <c r="B4242" t="s">
        <v>7516</v>
      </c>
      <c r="C4242" t="s">
        <v>77</v>
      </c>
      <c r="D4242">
        <v>6.43</v>
      </c>
      <c r="E4242">
        <v>20</v>
      </c>
      <c r="F4242" t="s">
        <v>410</v>
      </c>
      <c r="G4242" t="s">
        <v>55</v>
      </c>
      <c r="H4242" t="s">
        <v>46</v>
      </c>
      <c r="I4242" t="s">
        <v>4586</v>
      </c>
      <c r="K4242"/>
      <c r="L4242" t="s">
        <v>7517</v>
      </c>
      <c r="M4242" t="s">
        <v>26</v>
      </c>
      <c r="N4242">
        <v>2</v>
      </c>
      <c r="P4242" t="s">
        <v>27</v>
      </c>
      <c r="Q4242" t="s">
        <v>7518</v>
      </c>
      <c r="S4242" t="s">
        <v>29</v>
      </c>
    </row>
    <row r="4243" spans="1:19" hidden="1" x14ac:dyDescent="0.2">
      <c r="A4243">
        <v>2485</v>
      </c>
      <c r="B4243" t="s">
        <v>7519</v>
      </c>
      <c r="C4243" t="s">
        <v>20</v>
      </c>
      <c r="D4243">
        <v>2.4</v>
      </c>
      <c r="F4243" t="s">
        <v>615</v>
      </c>
      <c r="G4243" t="s">
        <v>1440</v>
      </c>
      <c r="H4243" t="s">
        <v>23</v>
      </c>
      <c r="I4243" t="s">
        <v>7172</v>
      </c>
      <c r="K4243"/>
      <c r="L4243" t="s">
        <v>7520</v>
      </c>
      <c r="M4243" t="s">
        <v>26</v>
      </c>
      <c r="N4243">
        <v>2</v>
      </c>
      <c r="P4243" t="s">
        <v>27</v>
      </c>
      <c r="Q4243" t="s">
        <v>7521</v>
      </c>
      <c r="S4243" t="s">
        <v>29</v>
      </c>
    </row>
    <row r="4244" spans="1:19" hidden="1" x14ac:dyDescent="0.2">
      <c r="A4244">
        <v>2486</v>
      </c>
      <c r="B4244" t="s">
        <v>7522</v>
      </c>
      <c r="C4244" t="s">
        <v>20</v>
      </c>
      <c r="D4244">
        <v>-0.93</v>
      </c>
      <c r="E4244" t="s">
        <v>86</v>
      </c>
      <c r="F4244" t="s">
        <v>3110</v>
      </c>
      <c r="G4244" t="s">
        <v>75</v>
      </c>
      <c r="H4244" t="s">
        <v>23</v>
      </c>
      <c r="I4244" t="s">
        <v>7374</v>
      </c>
      <c r="K4244"/>
      <c r="L4244" t="s">
        <v>7523</v>
      </c>
      <c r="M4244" t="s">
        <v>26</v>
      </c>
      <c r="N4244">
        <v>2</v>
      </c>
      <c r="P4244" t="s">
        <v>27</v>
      </c>
      <c r="Q4244" t="s">
        <v>7524</v>
      </c>
      <c r="S4244" t="s">
        <v>29</v>
      </c>
    </row>
    <row r="4245" spans="1:19" hidden="1" x14ac:dyDescent="0.2">
      <c r="A4245">
        <v>2487</v>
      </c>
      <c r="B4245" t="s">
        <v>7525</v>
      </c>
      <c r="C4245" t="s">
        <v>20</v>
      </c>
      <c r="D4245">
        <v>-0.2</v>
      </c>
      <c r="E4245">
        <v>20</v>
      </c>
      <c r="F4245" t="s">
        <v>3117</v>
      </c>
      <c r="G4245" t="s">
        <v>75</v>
      </c>
      <c r="H4245" t="s">
        <v>23</v>
      </c>
      <c r="I4245" t="s">
        <v>7326</v>
      </c>
      <c r="K4245"/>
      <c r="L4245" t="s">
        <v>7526</v>
      </c>
      <c r="M4245" t="s">
        <v>26</v>
      </c>
      <c r="N4245">
        <v>2</v>
      </c>
      <c r="P4245" t="s">
        <v>27</v>
      </c>
      <c r="Q4245" t="s">
        <v>7527</v>
      </c>
      <c r="S4245" t="s">
        <v>29</v>
      </c>
    </row>
    <row r="4246" spans="1:19" hidden="1" x14ac:dyDescent="0.2">
      <c r="A4246">
        <v>2487</v>
      </c>
      <c r="B4246" t="s">
        <v>7525</v>
      </c>
      <c r="C4246" t="s">
        <v>7192</v>
      </c>
      <c r="D4246">
        <v>11</v>
      </c>
      <c r="E4246">
        <v>20</v>
      </c>
      <c r="F4246" t="s">
        <v>7528</v>
      </c>
      <c r="G4246" t="s">
        <v>55</v>
      </c>
      <c r="H4246" t="s">
        <v>23</v>
      </c>
      <c r="I4246" t="s">
        <v>7326</v>
      </c>
      <c r="K4246"/>
      <c r="L4246" t="s">
        <v>7526</v>
      </c>
      <c r="M4246" t="s">
        <v>26</v>
      </c>
      <c r="N4246">
        <v>2</v>
      </c>
      <c r="P4246" t="s">
        <v>27</v>
      </c>
      <c r="Q4246" t="s">
        <v>7527</v>
      </c>
      <c r="S4246" t="s">
        <v>29</v>
      </c>
    </row>
    <row r="4247" spans="1:19" hidden="1" x14ac:dyDescent="0.2">
      <c r="A4247">
        <v>2487</v>
      </c>
      <c r="B4247" t="s">
        <v>7525</v>
      </c>
      <c r="C4247" t="s">
        <v>6714</v>
      </c>
      <c r="D4247">
        <v>8</v>
      </c>
      <c r="E4247">
        <v>20</v>
      </c>
      <c r="F4247" t="s">
        <v>7529</v>
      </c>
      <c r="G4247" t="s">
        <v>55</v>
      </c>
      <c r="H4247" t="s">
        <v>23</v>
      </c>
      <c r="I4247" t="s">
        <v>7326</v>
      </c>
      <c r="K4247"/>
      <c r="L4247" t="s">
        <v>7526</v>
      </c>
      <c r="M4247" t="s">
        <v>26</v>
      </c>
      <c r="N4247">
        <v>2</v>
      </c>
      <c r="P4247" t="s">
        <v>27</v>
      </c>
      <c r="Q4247" t="s">
        <v>7527</v>
      </c>
      <c r="S4247" t="s">
        <v>29</v>
      </c>
    </row>
    <row r="4248" spans="1:19" hidden="1" x14ac:dyDescent="0.2">
      <c r="A4248">
        <v>2488</v>
      </c>
      <c r="B4248" t="s">
        <v>7530</v>
      </c>
      <c r="C4248" t="s">
        <v>20</v>
      </c>
      <c r="D4248">
        <v>4.6500000000000004</v>
      </c>
      <c r="E4248">
        <v>20</v>
      </c>
      <c r="F4248" t="s">
        <v>7531</v>
      </c>
      <c r="G4248" t="s">
        <v>55</v>
      </c>
      <c r="H4248" t="s">
        <v>46</v>
      </c>
      <c r="I4248" t="s">
        <v>7532</v>
      </c>
      <c r="K4248"/>
      <c r="L4248" t="s">
        <v>7533</v>
      </c>
      <c r="M4248" t="s">
        <v>26</v>
      </c>
      <c r="N4248">
        <v>2</v>
      </c>
      <c r="P4248" t="s">
        <v>27</v>
      </c>
      <c r="Q4248" t="s">
        <v>7534</v>
      </c>
      <c r="S4248" t="s">
        <v>29</v>
      </c>
    </row>
    <row r="4249" spans="1:19" hidden="1" x14ac:dyDescent="0.2">
      <c r="A4249">
        <v>2488</v>
      </c>
      <c r="B4249" t="s">
        <v>7530</v>
      </c>
      <c r="C4249" t="s">
        <v>6714</v>
      </c>
      <c r="D4249">
        <v>6.33</v>
      </c>
      <c r="E4249">
        <v>20</v>
      </c>
      <c r="F4249" t="s">
        <v>7535</v>
      </c>
      <c r="G4249" t="s">
        <v>55</v>
      </c>
      <c r="H4249" t="s">
        <v>46</v>
      </c>
      <c r="I4249" t="s">
        <v>7532</v>
      </c>
      <c r="K4249"/>
      <c r="L4249" t="s">
        <v>7533</v>
      </c>
      <c r="M4249" t="s">
        <v>26</v>
      </c>
      <c r="N4249">
        <v>2</v>
      </c>
      <c r="P4249" t="s">
        <v>27</v>
      </c>
      <c r="Q4249" t="s">
        <v>7534</v>
      </c>
      <c r="S4249" t="s">
        <v>29</v>
      </c>
    </row>
    <row r="4250" spans="1:19" hidden="1" x14ac:dyDescent="0.2">
      <c r="A4250">
        <v>2488</v>
      </c>
      <c r="B4250" t="s">
        <v>7530</v>
      </c>
      <c r="C4250" t="s">
        <v>7192</v>
      </c>
      <c r="D4250">
        <v>9.5</v>
      </c>
      <c r="E4250">
        <v>20</v>
      </c>
      <c r="F4250" t="s">
        <v>7536</v>
      </c>
      <c r="G4250" t="s">
        <v>55</v>
      </c>
      <c r="H4250" t="s">
        <v>23</v>
      </c>
      <c r="I4250" t="s">
        <v>7532</v>
      </c>
      <c r="K4250"/>
      <c r="L4250" t="s">
        <v>7533</v>
      </c>
      <c r="M4250" t="s">
        <v>26</v>
      </c>
      <c r="N4250">
        <v>2</v>
      </c>
      <c r="P4250" t="s">
        <v>27</v>
      </c>
      <c r="Q4250" t="s">
        <v>7534</v>
      </c>
      <c r="S4250" t="s">
        <v>29</v>
      </c>
    </row>
    <row r="4251" spans="1:19" hidden="1" x14ac:dyDescent="0.2">
      <c r="A4251">
        <v>2488</v>
      </c>
      <c r="B4251" t="s">
        <v>7530</v>
      </c>
      <c r="C4251" t="s">
        <v>6714</v>
      </c>
      <c r="D4251">
        <v>6.53</v>
      </c>
      <c r="E4251">
        <v>20</v>
      </c>
      <c r="F4251" t="s">
        <v>7537</v>
      </c>
      <c r="G4251" t="s">
        <v>55</v>
      </c>
      <c r="H4251" t="s">
        <v>46</v>
      </c>
      <c r="I4251" t="s">
        <v>7189</v>
      </c>
      <c r="K4251"/>
      <c r="L4251" t="s">
        <v>7533</v>
      </c>
      <c r="M4251" t="s">
        <v>26</v>
      </c>
      <c r="N4251">
        <v>2</v>
      </c>
      <c r="P4251" t="s">
        <v>27</v>
      </c>
      <c r="Q4251" t="s">
        <v>7534</v>
      </c>
      <c r="S4251" t="s">
        <v>29</v>
      </c>
    </row>
    <row r="4252" spans="1:19" hidden="1" x14ac:dyDescent="0.2">
      <c r="A4252">
        <v>2488</v>
      </c>
      <c r="B4252" t="s">
        <v>7530</v>
      </c>
      <c r="C4252" t="s">
        <v>73</v>
      </c>
      <c r="D4252">
        <v>8.5</v>
      </c>
      <c r="E4252">
        <v>20</v>
      </c>
      <c r="F4252" t="s">
        <v>7538</v>
      </c>
      <c r="G4252" t="s">
        <v>55</v>
      </c>
      <c r="H4252" t="s">
        <v>46</v>
      </c>
      <c r="I4252" t="s">
        <v>7189</v>
      </c>
      <c r="K4252"/>
      <c r="L4252" t="s">
        <v>7533</v>
      </c>
      <c r="M4252" t="s">
        <v>26</v>
      </c>
      <c r="N4252">
        <v>2</v>
      </c>
      <c r="P4252" t="s">
        <v>27</v>
      </c>
      <c r="Q4252" t="s">
        <v>7534</v>
      </c>
      <c r="S4252" t="s">
        <v>29</v>
      </c>
    </row>
    <row r="4253" spans="1:19" hidden="1" x14ac:dyDescent="0.2">
      <c r="A4253">
        <v>2488</v>
      </c>
      <c r="B4253" t="s">
        <v>7530</v>
      </c>
      <c r="C4253" t="s">
        <v>7192</v>
      </c>
      <c r="D4253">
        <v>10.050000000000001</v>
      </c>
      <c r="E4253">
        <v>20</v>
      </c>
      <c r="F4253" t="s">
        <v>7502</v>
      </c>
      <c r="G4253" t="s">
        <v>55</v>
      </c>
      <c r="H4253" t="s">
        <v>46</v>
      </c>
      <c r="I4253" t="s">
        <v>7189</v>
      </c>
      <c r="K4253"/>
      <c r="L4253" t="s">
        <v>7533</v>
      </c>
      <c r="M4253" t="s">
        <v>26</v>
      </c>
      <c r="N4253">
        <v>2</v>
      </c>
      <c r="P4253" t="s">
        <v>27</v>
      </c>
      <c r="Q4253" t="s">
        <v>7534</v>
      </c>
      <c r="S4253" t="s">
        <v>29</v>
      </c>
    </row>
    <row r="4254" spans="1:19" hidden="1" x14ac:dyDescent="0.2">
      <c r="A4254">
        <v>2489</v>
      </c>
      <c r="B4254" t="s">
        <v>7539</v>
      </c>
      <c r="C4254" t="s">
        <v>20</v>
      </c>
      <c r="D4254">
        <v>4.08</v>
      </c>
      <c r="E4254">
        <v>20</v>
      </c>
      <c r="F4254" t="s">
        <v>7540</v>
      </c>
      <c r="G4254" t="s">
        <v>55</v>
      </c>
      <c r="H4254" t="s">
        <v>46</v>
      </c>
      <c r="I4254" t="s">
        <v>7532</v>
      </c>
      <c r="K4254"/>
      <c r="L4254" t="s">
        <v>7541</v>
      </c>
      <c r="M4254" t="s">
        <v>26</v>
      </c>
      <c r="N4254">
        <v>2</v>
      </c>
      <c r="P4254" t="s">
        <v>27</v>
      </c>
      <c r="Q4254" t="s">
        <v>7542</v>
      </c>
      <c r="S4254" t="s">
        <v>29</v>
      </c>
    </row>
    <row r="4255" spans="1:19" hidden="1" x14ac:dyDescent="0.2">
      <c r="A4255">
        <v>2489</v>
      </c>
      <c r="B4255" t="s">
        <v>7539</v>
      </c>
      <c r="C4255" t="s">
        <v>6714</v>
      </c>
      <c r="D4255">
        <v>6.41</v>
      </c>
      <c r="E4255">
        <v>20</v>
      </c>
      <c r="F4255" t="s">
        <v>7543</v>
      </c>
      <c r="G4255" t="s">
        <v>55</v>
      </c>
      <c r="H4255" t="s">
        <v>46</v>
      </c>
      <c r="I4255" t="s">
        <v>7532</v>
      </c>
      <c r="K4255"/>
      <c r="L4255" t="s">
        <v>7541</v>
      </c>
      <c r="M4255" t="s">
        <v>26</v>
      </c>
      <c r="N4255">
        <v>2</v>
      </c>
      <c r="P4255" t="s">
        <v>27</v>
      </c>
      <c r="Q4255" t="s">
        <v>7542</v>
      </c>
      <c r="S4255" t="s">
        <v>29</v>
      </c>
    </row>
    <row r="4256" spans="1:19" hidden="1" x14ac:dyDescent="0.2">
      <c r="A4256">
        <v>2489</v>
      </c>
      <c r="B4256" t="s">
        <v>7539</v>
      </c>
      <c r="C4256" t="s">
        <v>7192</v>
      </c>
      <c r="D4256">
        <v>9.5</v>
      </c>
      <c r="E4256">
        <v>20</v>
      </c>
      <c r="F4256" t="s">
        <v>7544</v>
      </c>
      <c r="G4256" t="s">
        <v>55</v>
      </c>
      <c r="H4256" t="s">
        <v>23</v>
      </c>
      <c r="I4256" t="s">
        <v>7532</v>
      </c>
      <c r="K4256"/>
      <c r="L4256" t="s">
        <v>7541</v>
      </c>
      <c r="M4256" t="s">
        <v>26</v>
      </c>
      <c r="N4256">
        <v>2</v>
      </c>
      <c r="P4256" t="s">
        <v>27</v>
      </c>
      <c r="Q4256" t="s">
        <v>7542</v>
      </c>
      <c r="S4256" t="s">
        <v>29</v>
      </c>
    </row>
    <row r="4257" spans="1:19" hidden="1" x14ac:dyDescent="0.2">
      <c r="A4257">
        <v>2489</v>
      </c>
      <c r="B4257" t="s">
        <v>7539</v>
      </c>
      <c r="C4257" t="s">
        <v>6714</v>
      </c>
      <c r="D4257">
        <v>6.3</v>
      </c>
      <c r="E4257">
        <v>20</v>
      </c>
      <c r="F4257" t="s">
        <v>7545</v>
      </c>
      <c r="G4257" t="s">
        <v>55</v>
      </c>
      <c r="H4257" t="s">
        <v>23</v>
      </c>
      <c r="I4257" t="s">
        <v>7189</v>
      </c>
      <c r="K4257"/>
      <c r="L4257" t="s">
        <v>7541</v>
      </c>
      <c r="M4257" t="s">
        <v>26</v>
      </c>
      <c r="N4257">
        <v>2</v>
      </c>
      <c r="P4257" t="s">
        <v>27</v>
      </c>
      <c r="Q4257" t="s">
        <v>7542</v>
      </c>
      <c r="S4257" t="s">
        <v>29</v>
      </c>
    </row>
    <row r="4258" spans="1:19" hidden="1" x14ac:dyDescent="0.2">
      <c r="A4258">
        <v>2489</v>
      </c>
      <c r="B4258" t="s">
        <v>7539</v>
      </c>
      <c r="C4258" t="s">
        <v>73</v>
      </c>
      <c r="D4258">
        <v>8.1999999999999993</v>
      </c>
      <c r="E4258">
        <v>20</v>
      </c>
      <c r="F4258" t="s">
        <v>7546</v>
      </c>
      <c r="G4258" t="s">
        <v>55</v>
      </c>
      <c r="H4258" t="s">
        <v>46</v>
      </c>
      <c r="I4258" t="s">
        <v>7189</v>
      </c>
      <c r="K4258"/>
      <c r="L4258" t="s">
        <v>7541</v>
      </c>
      <c r="M4258" t="s">
        <v>26</v>
      </c>
      <c r="N4258">
        <v>2</v>
      </c>
      <c r="P4258" t="s">
        <v>27</v>
      </c>
      <c r="Q4258" t="s">
        <v>7542</v>
      </c>
      <c r="S4258" t="s">
        <v>29</v>
      </c>
    </row>
    <row r="4259" spans="1:19" hidden="1" x14ac:dyDescent="0.2">
      <c r="A4259">
        <v>2489</v>
      </c>
      <c r="B4259" t="s">
        <v>7539</v>
      </c>
      <c r="C4259" t="s">
        <v>7192</v>
      </c>
      <c r="D4259">
        <v>10</v>
      </c>
      <c r="E4259">
        <v>20</v>
      </c>
      <c r="F4259" t="s">
        <v>7502</v>
      </c>
      <c r="G4259" t="s">
        <v>55</v>
      </c>
      <c r="H4259" t="s">
        <v>23</v>
      </c>
      <c r="I4259" t="s">
        <v>7189</v>
      </c>
      <c r="K4259"/>
      <c r="L4259" t="s">
        <v>7541</v>
      </c>
      <c r="M4259" t="s">
        <v>26</v>
      </c>
      <c r="N4259">
        <v>2</v>
      </c>
      <c r="P4259" t="s">
        <v>27</v>
      </c>
      <c r="Q4259" t="s">
        <v>7542</v>
      </c>
      <c r="S4259" t="s">
        <v>29</v>
      </c>
    </row>
    <row r="4260" spans="1:19" hidden="1" x14ac:dyDescent="0.2">
      <c r="A4260">
        <v>2490</v>
      </c>
      <c r="B4260" t="s">
        <v>7547</v>
      </c>
      <c r="C4260" t="s">
        <v>20</v>
      </c>
      <c r="D4260">
        <v>3.69</v>
      </c>
      <c r="E4260">
        <v>20</v>
      </c>
      <c r="F4260" t="s">
        <v>7548</v>
      </c>
      <c r="G4260" t="s">
        <v>55</v>
      </c>
      <c r="H4260" t="s">
        <v>46</v>
      </c>
      <c r="I4260" t="s">
        <v>7532</v>
      </c>
      <c r="K4260"/>
      <c r="L4260" t="s">
        <v>7549</v>
      </c>
      <c r="M4260" t="s">
        <v>26</v>
      </c>
      <c r="N4260">
        <v>2</v>
      </c>
      <c r="P4260" t="s">
        <v>27</v>
      </c>
      <c r="Q4260" t="s">
        <v>7550</v>
      </c>
      <c r="S4260" t="s">
        <v>29</v>
      </c>
    </row>
    <row r="4261" spans="1:19" hidden="1" x14ac:dyDescent="0.2">
      <c r="A4261">
        <v>2490</v>
      </c>
      <c r="B4261" t="s">
        <v>7547</v>
      </c>
      <c r="C4261" t="s">
        <v>73</v>
      </c>
      <c r="D4261">
        <v>7.2</v>
      </c>
      <c r="E4261">
        <v>20</v>
      </c>
      <c r="F4261" t="s">
        <v>7548</v>
      </c>
      <c r="G4261" t="s">
        <v>55</v>
      </c>
      <c r="H4261" t="s">
        <v>46</v>
      </c>
      <c r="I4261" t="s">
        <v>7532</v>
      </c>
      <c r="K4261"/>
      <c r="L4261" t="s">
        <v>7549</v>
      </c>
      <c r="M4261" t="s">
        <v>26</v>
      </c>
      <c r="N4261">
        <v>2</v>
      </c>
      <c r="P4261" t="s">
        <v>27</v>
      </c>
      <c r="Q4261" t="s">
        <v>7550</v>
      </c>
      <c r="S4261" t="s">
        <v>29</v>
      </c>
    </row>
    <row r="4262" spans="1:19" hidden="1" x14ac:dyDescent="0.2">
      <c r="A4262">
        <v>2490</v>
      </c>
      <c r="B4262" t="s">
        <v>7547</v>
      </c>
      <c r="C4262" t="s">
        <v>7192</v>
      </c>
      <c r="D4262">
        <v>7.09</v>
      </c>
      <c r="E4262">
        <v>20</v>
      </c>
      <c r="F4262" t="s">
        <v>7545</v>
      </c>
      <c r="G4262" t="s">
        <v>55</v>
      </c>
      <c r="H4262" t="s">
        <v>46</v>
      </c>
      <c r="I4262" t="s">
        <v>7189</v>
      </c>
      <c r="K4262"/>
      <c r="L4262" t="s">
        <v>7549</v>
      </c>
      <c r="M4262" t="s">
        <v>26</v>
      </c>
      <c r="N4262">
        <v>2</v>
      </c>
      <c r="P4262" t="s">
        <v>27</v>
      </c>
      <c r="Q4262" t="s">
        <v>7550</v>
      </c>
      <c r="S4262" t="s">
        <v>29</v>
      </c>
    </row>
    <row r="4263" spans="1:19" hidden="1" x14ac:dyDescent="0.2">
      <c r="A4263">
        <v>2490</v>
      </c>
      <c r="B4263" t="s">
        <v>7547</v>
      </c>
      <c r="C4263" t="s">
        <v>73</v>
      </c>
      <c r="D4263">
        <v>7.46</v>
      </c>
      <c r="E4263">
        <v>20</v>
      </c>
      <c r="F4263" t="s">
        <v>7551</v>
      </c>
      <c r="G4263" t="s">
        <v>55</v>
      </c>
      <c r="H4263" t="s">
        <v>46</v>
      </c>
      <c r="I4263" t="s">
        <v>7189</v>
      </c>
      <c r="K4263"/>
      <c r="L4263" t="s">
        <v>7549</v>
      </c>
      <c r="M4263" t="s">
        <v>26</v>
      </c>
      <c r="N4263">
        <v>2</v>
      </c>
      <c r="P4263" t="s">
        <v>27</v>
      </c>
      <c r="Q4263" t="s">
        <v>7550</v>
      </c>
      <c r="S4263" t="s">
        <v>29</v>
      </c>
    </row>
    <row r="4264" spans="1:19" hidden="1" x14ac:dyDescent="0.2">
      <c r="A4264">
        <v>2490</v>
      </c>
      <c r="B4264" t="s">
        <v>7547</v>
      </c>
      <c r="C4264" t="s">
        <v>7192</v>
      </c>
      <c r="D4264">
        <v>10</v>
      </c>
      <c r="E4264">
        <v>20</v>
      </c>
      <c r="F4264" t="s">
        <v>7552</v>
      </c>
      <c r="G4264" t="s">
        <v>55</v>
      </c>
      <c r="H4264" t="s">
        <v>23</v>
      </c>
      <c r="I4264" t="s">
        <v>7189</v>
      </c>
      <c r="K4264"/>
      <c r="L4264" t="s">
        <v>7549</v>
      </c>
      <c r="M4264" t="s">
        <v>26</v>
      </c>
      <c r="N4264">
        <v>2</v>
      </c>
      <c r="P4264" t="s">
        <v>27</v>
      </c>
      <c r="Q4264" t="s">
        <v>7550</v>
      </c>
      <c r="S4264" t="s">
        <v>29</v>
      </c>
    </row>
    <row r="4265" spans="1:19" hidden="1" x14ac:dyDescent="0.2">
      <c r="A4265">
        <v>2491</v>
      </c>
      <c r="B4265" t="s">
        <v>7553</v>
      </c>
      <c r="C4265" t="s">
        <v>20</v>
      </c>
      <c r="D4265">
        <v>1.68</v>
      </c>
      <c r="E4265">
        <v>20</v>
      </c>
      <c r="F4265" t="s">
        <v>79</v>
      </c>
      <c r="G4265" t="s">
        <v>55</v>
      </c>
      <c r="H4265" t="s">
        <v>23</v>
      </c>
      <c r="I4265" t="s">
        <v>7532</v>
      </c>
      <c r="K4265"/>
      <c r="L4265" t="s">
        <v>7554</v>
      </c>
      <c r="M4265" t="s">
        <v>26</v>
      </c>
      <c r="N4265">
        <v>2</v>
      </c>
      <c r="P4265" t="s">
        <v>27</v>
      </c>
      <c r="Q4265" t="s">
        <v>7555</v>
      </c>
      <c r="S4265" t="s">
        <v>29</v>
      </c>
    </row>
    <row r="4266" spans="1:19" hidden="1" x14ac:dyDescent="0.2">
      <c r="A4266">
        <v>2491</v>
      </c>
      <c r="B4266" t="s">
        <v>7553</v>
      </c>
      <c r="C4266" t="s">
        <v>73</v>
      </c>
      <c r="D4266">
        <v>6.7</v>
      </c>
      <c r="E4266">
        <v>20</v>
      </c>
      <c r="F4266" t="s">
        <v>410</v>
      </c>
      <c r="G4266" t="s">
        <v>55</v>
      </c>
      <c r="H4266" t="s">
        <v>46</v>
      </c>
      <c r="I4266" t="s">
        <v>7532</v>
      </c>
      <c r="K4266"/>
      <c r="L4266" t="s">
        <v>7554</v>
      </c>
      <c r="M4266" t="s">
        <v>26</v>
      </c>
      <c r="N4266">
        <v>2</v>
      </c>
      <c r="P4266" t="s">
        <v>27</v>
      </c>
      <c r="Q4266" t="s">
        <v>7555</v>
      </c>
      <c r="S4266" t="s">
        <v>29</v>
      </c>
    </row>
    <row r="4267" spans="1:19" hidden="1" x14ac:dyDescent="0.2">
      <c r="A4267">
        <v>2492</v>
      </c>
      <c r="B4267" t="s">
        <v>7556</v>
      </c>
      <c r="C4267" t="s">
        <v>20</v>
      </c>
      <c r="D4267">
        <v>1.96</v>
      </c>
      <c r="E4267">
        <v>20</v>
      </c>
      <c r="F4267" t="s">
        <v>5341</v>
      </c>
      <c r="G4267" t="s">
        <v>55</v>
      </c>
      <c r="H4267" t="s">
        <v>46</v>
      </c>
      <c r="I4267" t="s">
        <v>7148</v>
      </c>
      <c r="K4267"/>
      <c r="L4267" t="s">
        <v>7557</v>
      </c>
      <c r="M4267" t="s">
        <v>26</v>
      </c>
      <c r="N4267">
        <v>2</v>
      </c>
      <c r="P4267" t="s">
        <v>27</v>
      </c>
      <c r="Q4267" t="s">
        <v>7558</v>
      </c>
      <c r="S4267" t="s">
        <v>29</v>
      </c>
    </row>
    <row r="4268" spans="1:19" hidden="1" x14ac:dyDescent="0.2">
      <c r="A4268">
        <v>2492</v>
      </c>
      <c r="B4268" t="s">
        <v>7556</v>
      </c>
      <c r="C4268" t="s">
        <v>73</v>
      </c>
      <c r="D4268">
        <v>8.18</v>
      </c>
      <c r="E4268">
        <v>20</v>
      </c>
      <c r="F4268" t="s">
        <v>5341</v>
      </c>
      <c r="G4268" t="s">
        <v>55</v>
      </c>
      <c r="H4268" t="s">
        <v>46</v>
      </c>
      <c r="I4268" t="s">
        <v>7148</v>
      </c>
      <c r="K4268"/>
      <c r="L4268" t="s">
        <v>7557</v>
      </c>
      <c r="M4268" t="s">
        <v>26</v>
      </c>
      <c r="N4268">
        <v>2</v>
      </c>
      <c r="P4268" t="s">
        <v>27</v>
      </c>
      <c r="Q4268" t="s">
        <v>7558</v>
      </c>
      <c r="S4268" t="s">
        <v>29</v>
      </c>
    </row>
    <row r="4269" spans="1:19" hidden="1" x14ac:dyDescent="0.2">
      <c r="A4269">
        <v>2492</v>
      </c>
      <c r="B4269" t="s">
        <v>7556</v>
      </c>
      <c r="C4269" t="s">
        <v>20</v>
      </c>
      <c r="D4269">
        <v>1.95</v>
      </c>
      <c r="E4269">
        <v>20</v>
      </c>
      <c r="F4269" t="s">
        <v>7115</v>
      </c>
      <c r="G4269" t="s">
        <v>7157</v>
      </c>
      <c r="H4269" t="s">
        <v>23</v>
      </c>
      <c r="I4269" t="s">
        <v>7117</v>
      </c>
      <c r="K4269"/>
      <c r="L4269" t="s">
        <v>7557</v>
      </c>
      <c r="M4269" t="s">
        <v>26</v>
      </c>
      <c r="N4269">
        <v>2</v>
      </c>
      <c r="P4269" t="s">
        <v>27</v>
      </c>
      <c r="Q4269" t="s">
        <v>7558</v>
      </c>
      <c r="S4269" t="s">
        <v>29</v>
      </c>
    </row>
    <row r="4270" spans="1:19" hidden="1" x14ac:dyDescent="0.2">
      <c r="A4270">
        <v>2492</v>
      </c>
      <c r="B4270" t="s">
        <v>7556</v>
      </c>
      <c r="C4270" t="s">
        <v>73</v>
      </c>
      <c r="D4270">
        <v>7.95</v>
      </c>
      <c r="E4270">
        <v>20</v>
      </c>
      <c r="F4270" t="s">
        <v>7115</v>
      </c>
      <c r="G4270" t="s">
        <v>7157</v>
      </c>
      <c r="H4270" t="s">
        <v>23</v>
      </c>
      <c r="I4270" t="s">
        <v>7117</v>
      </c>
      <c r="K4270"/>
      <c r="L4270" t="s">
        <v>7557</v>
      </c>
      <c r="M4270" t="s">
        <v>26</v>
      </c>
      <c r="N4270">
        <v>2</v>
      </c>
      <c r="P4270" t="s">
        <v>27</v>
      </c>
      <c r="Q4270" t="s">
        <v>7558</v>
      </c>
      <c r="S4270" t="s">
        <v>29</v>
      </c>
    </row>
    <row r="4271" spans="1:19" hidden="1" x14ac:dyDescent="0.2">
      <c r="A4271">
        <v>2494</v>
      </c>
      <c r="B4271" t="s">
        <v>7559</v>
      </c>
      <c r="C4271" t="s">
        <v>20</v>
      </c>
      <c r="D4271">
        <v>2.1</v>
      </c>
      <c r="E4271">
        <v>20</v>
      </c>
      <c r="F4271" t="s">
        <v>79</v>
      </c>
      <c r="G4271" t="s">
        <v>55</v>
      </c>
      <c r="H4271" t="s">
        <v>23</v>
      </c>
      <c r="I4271" t="s">
        <v>7185</v>
      </c>
      <c r="K4271"/>
      <c r="L4271" t="s">
        <v>7560</v>
      </c>
      <c r="M4271" t="s">
        <v>771</v>
      </c>
      <c r="N4271">
        <v>4</v>
      </c>
      <c r="P4271" t="s">
        <v>27</v>
      </c>
      <c r="Q4271" t="s">
        <v>7561</v>
      </c>
      <c r="S4271" t="s">
        <v>29</v>
      </c>
    </row>
    <row r="4272" spans="1:19" hidden="1" x14ac:dyDescent="0.2">
      <c r="A4272">
        <v>2495</v>
      </c>
      <c r="B4272" t="s">
        <v>7562</v>
      </c>
      <c r="C4272" t="s">
        <v>20</v>
      </c>
      <c r="D4272">
        <v>1.04</v>
      </c>
      <c r="E4272">
        <v>20</v>
      </c>
      <c r="F4272" t="s">
        <v>6586</v>
      </c>
      <c r="G4272" t="s">
        <v>55</v>
      </c>
      <c r="H4272" t="s">
        <v>23</v>
      </c>
      <c r="I4272" t="s">
        <v>6866</v>
      </c>
      <c r="K4272"/>
      <c r="L4272" t="s">
        <v>7563</v>
      </c>
      <c r="M4272" t="s">
        <v>771</v>
      </c>
      <c r="N4272">
        <v>4</v>
      </c>
      <c r="P4272" t="s">
        <v>27</v>
      </c>
      <c r="Q4272" t="s">
        <v>7564</v>
      </c>
      <c r="S4272" t="s">
        <v>29</v>
      </c>
    </row>
    <row r="4273" spans="1:19" hidden="1" x14ac:dyDescent="0.2">
      <c r="A4273">
        <v>2496</v>
      </c>
      <c r="B4273" t="s">
        <v>7565</v>
      </c>
      <c r="C4273" t="s">
        <v>20</v>
      </c>
      <c r="D4273">
        <v>3.57</v>
      </c>
      <c r="E4273">
        <v>20</v>
      </c>
      <c r="F4273" t="s">
        <v>79</v>
      </c>
      <c r="G4273" t="s">
        <v>55</v>
      </c>
      <c r="H4273" t="s">
        <v>46</v>
      </c>
      <c r="I4273" t="s">
        <v>4586</v>
      </c>
      <c r="K4273"/>
      <c r="L4273" t="s">
        <v>7566</v>
      </c>
      <c r="M4273" t="s">
        <v>26</v>
      </c>
      <c r="N4273">
        <v>2</v>
      </c>
      <c r="P4273" t="s">
        <v>27</v>
      </c>
      <c r="Q4273" t="s">
        <v>7567</v>
      </c>
      <c r="S4273" t="s">
        <v>29</v>
      </c>
    </row>
    <row r="4274" spans="1:19" hidden="1" x14ac:dyDescent="0.2">
      <c r="A4274">
        <v>2497</v>
      </c>
      <c r="B4274" t="s">
        <v>7568</v>
      </c>
      <c r="C4274" t="s">
        <v>20</v>
      </c>
      <c r="D4274">
        <v>1.64</v>
      </c>
      <c r="E4274">
        <v>20</v>
      </c>
      <c r="F4274" t="s">
        <v>7569</v>
      </c>
      <c r="G4274" t="s">
        <v>55</v>
      </c>
      <c r="H4274" t="s">
        <v>46</v>
      </c>
      <c r="I4274" t="s">
        <v>6866</v>
      </c>
      <c r="K4274"/>
      <c r="L4274" t="s">
        <v>7570</v>
      </c>
      <c r="M4274" t="s">
        <v>26</v>
      </c>
      <c r="N4274">
        <v>2</v>
      </c>
      <c r="P4274" t="s">
        <v>27</v>
      </c>
      <c r="Q4274" t="s">
        <v>7571</v>
      </c>
      <c r="S4274" t="s">
        <v>29</v>
      </c>
    </row>
    <row r="4275" spans="1:19" hidden="1" x14ac:dyDescent="0.2">
      <c r="A4275">
        <v>2498</v>
      </c>
      <c r="B4275" t="s">
        <v>7572</v>
      </c>
      <c r="C4275" t="s">
        <v>20</v>
      </c>
      <c r="D4275">
        <v>4.8</v>
      </c>
      <c r="E4275">
        <v>20</v>
      </c>
      <c r="F4275" t="s">
        <v>7573</v>
      </c>
      <c r="G4275" t="s">
        <v>55</v>
      </c>
      <c r="H4275" t="s">
        <v>46</v>
      </c>
      <c r="I4275" t="s">
        <v>6866</v>
      </c>
      <c r="K4275"/>
      <c r="L4275" t="s">
        <v>7574</v>
      </c>
      <c r="M4275" t="s">
        <v>120</v>
      </c>
      <c r="N4275">
        <v>5</v>
      </c>
      <c r="P4275" t="s">
        <v>27</v>
      </c>
      <c r="Q4275" t="s">
        <v>7575</v>
      </c>
      <c r="S4275" t="s">
        <v>29</v>
      </c>
    </row>
    <row r="4276" spans="1:19" hidden="1" x14ac:dyDescent="0.2">
      <c r="A4276">
        <v>2498</v>
      </c>
      <c r="B4276" t="s">
        <v>7572</v>
      </c>
      <c r="C4276" t="s">
        <v>73</v>
      </c>
      <c r="D4276">
        <v>12.54</v>
      </c>
      <c r="E4276">
        <v>20</v>
      </c>
      <c r="F4276" t="s">
        <v>7576</v>
      </c>
      <c r="G4276" t="s">
        <v>4302</v>
      </c>
      <c r="H4276" t="s">
        <v>23</v>
      </c>
      <c r="I4276" t="s">
        <v>4526</v>
      </c>
      <c r="K4276"/>
      <c r="L4276" t="s">
        <v>7574</v>
      </c>
      <c r="M4276" t="s">
        <v>120</v>
      </c>
      <c r="N4276">
        <v>5</v>
      </c>
      <c r="P4276" t="s">
        <v>27</v>
      </c>
      <c r="Q4276" t="s">
        <v>7575</v>
      </c>
      <c r="S4276" t="s">
        <v>29</v>
      </c>
    </row>
    <row r="4277" spans="1:19" hidden="1" x14ac:dyDescent="0.2">
      <c r="A4277">
        <v>2499</v>
      </c>
      <c r="B4277" t="s">
        <v>7577</v>
      </c>
      <c r="C4277" t="s">
        <v>20</v>
      </c>
      <c r="D4277">
        <v>2.87</v>
      </c>
      <c r="E4277">
        <v>20</v>
      </c>
      <c r="F4277" t="s">
        <v>7578</v>
      </c>
      <c r="G4277" t="s">
        <v>55</v>
      </c>
      <c r="H4277" t="s">
        <v>23</v>
      </c>
      <c r="I4277" t="s">
        <v>6866</v>
      </c>
      <c r="K4277"/>
      <c r="L4277" t="s">
        <v>7579</v>
      </c>
      <c r="M4277" t="s">
        <v>120</v>
      </c>
      <c r="N4277">
        <v>5</v>
      </c>
      <c r="P4277" t="s">
        <v>27</v>
      </c>
      <c r="Q4277" t="s">
        <v>7580</v>
      </c>
      <c r="S4277" t="s">
        <v>29</v>
      </c>
    </row>
    <row r="4278" spans="1:19" hidden="1" x14ac:dyDescent="0.2">
      <c r="A4278">
        <v>2500</v>
      </c>
      <c r="B4278" t="s">
        <v>7581</v>
      </c>
      <c r="C4278" t="s">
        <v>20</v>
      </c>
      <c r="D4278">
        <v>3.42</v>
      </c>
      <c r="E4278">
        <v>20</v>
      </c>
      <c r="F4278" t="s">
        <v>7582</v>
      </c>
      <c r="G4278" t="s">
        <v>55</v>
      </c>
      <c r="H4278" t="s">
        <v>46</v>
      </c>
      <c r="I4278" t="s">
        <v>6866</v>
      </c>
      <c r="K4278"/>
      <c r="L4278" t="s">
        <v>7583</v>
      </c>
      <c r="M4278" t="s">
        <v>120</v>
      </c>
      <c r="N4278">
        <v>5</v>
      </c>
      <c r="P4278" t="s">
        <v>27</v>
      </c>
      <c r="Q4278" t="s">
        <v>7584</v>
      </c>
      <c r="S4278" t="s">
        <v>29</v>
      </c>
    </row>
    <row r="4279" spans="1:19" hidden="1" x14ac:dyDescent="0.2">
      <c r="A4279">
        <v>2500</v>
      </c>
      <c r="B4279" t="s">
        <v>7581</v>
      </c>
      <c r="C4279" t="s">
        <v>73</v>
      </c>
      <c r="D4279">
        <v>13.18</v>
      </c>
      <c r="E4279">
        <v>20</v>
      </c>
      <c r="F4279" t="s">
        <v>7585</v>
      </c>
      <c r="G4279" t="s">
        <v>4302</v>
      </c>
      <c r="H4279" t="s">
        <v>23</v>
      </c>
      <c r="I4279" t="s">
        <v>4526</v>
      </c>
      <c r="K4279"/>
      <c r="L4279" t="s">
        <v>7583</v>
      </c>
      <c r="M4279" t="s">
        <v>120</v>
      </c>
      <c r="N4279">
        <v>5</v>
      </c>
      <c r="P4279" t="s">
        <v>27</v>
      </c>
      <c r="Q4279" t="s">
        <v>7584</v>
      </c>
      <c r="S4279" t="s">
        <v>29</v>
      </c>
    </row>
    <row r="4280" spans="1:19" hidden="1" x14ac:dyDescent="0.2">
      <c r="A4280">
        <v>2501</v>
      </c>
      <c r="B4280" t="s">
        <v>7586</v>
      </c>
      <c r="C4280" t="s">
        <v>20</v>
      </c>
      <c r="D4280">
        <v>3.59</v>
      </c>
      <c r="E4280">
        <v>20</v>
      </c>
      <c r="F4280" t="s">
        <v>79</v>
      </c>
      <c r="G4280" t="s">
        <v>55</v>
      </c>
      <c r="H4280" t="s">
        <v>46</v>
      </c>
      <c r="I4280" t="s">
        <v>7185</v>
      </c>
      <c r="K4280"/>
      <c r="L4280" t="s">
        <v>7587</v>
      </c>
      <c r="M4280" t="s">
        <v>26</v>
      </c>
      <c r="N4280">
        <v>2</v>
      </c>
      <c r="P4280" t="s">
        <v>27</v>
      </c>
      <c r="Q4280" t="s">
        <v>7588</v>
      </c>
      <c r="S4280" t="s">
        <v>29</v>
      </c>
    </row>
    <row r="4281" spans="1:19" hidden="1" x14ac:dyDescent="0.2">
      <c r="A4281">
        <v>2502</v>
      </c>
      <c r="B4281" t="s">
        <v>7589</v>
      </c>
      <c r="C4281" t="s">
        <v>20</v>
      </c>
      <c r="D4281">
        <v>3.68</v>
      </c>
      <c r="E4281">
        <v>20</v>
      </c>
      <c r="F4281" t="s">
        <v>410</v>
      </c>
      <c r="G4281" t="s">
        <v>55</v>
      </c>
      <c r="H4281" t="s">
        <v>46</v>
      </c>
      <c r="I4281" t="s">
        <v>4530</v>
      </c>
      <c r="K4281"/>
      <c r="L4281" t="s">
        <v>7590</v>
      </c>
      <c r="M4281" t="s">
        <v>26</v>
      </c>
      <c r="N4281">
        <v>2</v>
      </c>
      <c r="P4281" t="s">
        <v>27</v>
      </c>
      <c r="Q4281" t="s">
        <v>7591</v>
      </c>
      <c r="S4281" t="s">
        <v>29</v>
      </c>
    </row>
    <row r="4282" spans="1:19" hidden="1" x14ac:dyDescent="0.2">
      <c r="A4282">
        <v>2503</v>
      </c>
      <c r="B4282" t="s">
        <v>7592</v>
      </c>
      <c r="C4282" t="s">
        <v>20</v>
      </c>
      <c r="D4282" t="s">
        <v>7033</v>
      </c>
      <c r="E4282">
        <v>20</v>
      </c>
      <c r="F4282" t="s">
        <v>62</v>
      </c>
      <c r="G4282" t="s">
        <v>55</v>
      </c>
      <c r="H4282" t="s">
        <v>23</v>
      </c>
      <c r="I4282" t="s">
        <v>6866</v>
      </c>
      <c r="K4282"/>
      <c r="L4282" t="s">
        <v>7593</v>
      </c>
      <c r="M4282" t="s">
        <v>26</v>
      </c>
      <c r="N4282">
        <v>2</v>
      </c>
      <c r="P4282" t="s">
        <v>27</v>
      </c>
      <c r="Q4282" t="s">
        <v>7594</v>
      </c>
      <c r="S4282" t="s">
        <v>29</v>
      </c>
    </row>
    <row r="4283" spans="1:19" hidden="1" x14ac:dyDescent="0.2">
      <c r="A4283">
        <v>2504</v>
      </c>
      <c r="B4283" t="s">
        <v>7595</v>
      </c>
      <c r="C4283" t="s">
        <v>20</v>
      </c>
      <c r="D4283">
        <v>2.2000000000000002</v>
      </c>
      <c r="E4283">
        <v>20</v>
      </c>
      <c r="F4283" t="s">
        <v>7596</v>
      </c>
      <c r="G4283" t="s">
        <v>55</v>
      </c>
      <c r="H4283" t="s">
        <v>23</v>
      </c>
      <c r="I4283" t="s">
        <v>6866</v>
      </c>
      <c r="K4283"/>
      <c r="L4283" t="s">
        <v>7597</v>
      </c>
      <c r="M4283" t="s">
        <v>26</v>
      </c>
      <c r="N4283">
        <v>2</v>
      </c>
      <c r="P4283" t="s">
        <v>27</v>
      </c>
      <c r="Q4283" t="s">
        <v>7598</v>
      </c>
      <c r="S4283" t="s">
        <v>29</v>
      </c>
    </row>
    <row r="4284" spans="1:19" hidden="1" x14ac:dyDescent="0.2">
      <c r="A4284">
        <v>2505</v>
      </c>
      <c r="B4284" t="s">
        <v>7599</v>
      </c>
      <c r="C4284" t="s">
        <v>20</v>
      </c>
      <c r="D4284">
        <v>2.5299999999999998</v>
      </c>
      <c r="E4284">
        <v>20</v>
      </c>
      <c r="F4284" t="s">
        <v>54</v>
      </c>
      <c r="G4284" t="s">
        <v>55</v>
      </c>
      <c r="H4284" t="s">
        <v>46</v>
      </c>
      <c r="I4284" t="s">
        <v>6866</v>
      </c>
      <c r="K4284"/>
      <c r="L4284" t="s">
        <v>7600</v>
      </c>
      <c r="M4284" t="s">
        <v>26</v>
      </c>
      <c r="N4284">
        <v>2</v>
      </c>
      <c r="P4284" t="s">
        <v>27</v>
      </c>
      <c r="Q4284" t="s">
        <v>7601</v>
      </c>
      <c r="S4284" t="s">
        <v>29</v>
      </c>
    </row>
    <row r="4285" spans="1:19" hidden="1" x14ac:dyDescent="0.2">
      <c r="A4285">
        <v>2506</v>
      </c>
      <c r="B4285" t="s">
        <v>7602</v>
      </c>
      <c r="C4285" t="s">
        <v>20</v>
      </c>
      <c r="D4285">
        <v>2.46</v>
      </c>
      <c r="E4285">
        <v>20</v>
      </c>
      <c r="F4285" t="s">
        <v>79</v>
      </c>
      <c r="G4285" t="s">
        <v>55</v>
      </c>
      <c r="H4285" t="s">
        <v>46</v>
      </c>
      <c r="I4285" t="s">
        <v>6866</v>
      </c>
      <c r="K4285"/>
      <c r="L4285" t="s">
        <v>7603</v>
      </c>
      <c r="M4285" t="s">
        <v>26</v>
      </c>
      <c r="N4285">
        <v>2</v>
      </c>
      <c r="P4285" t="s">
        <v>27</v>
      </c>
      <c r="Q4285" t="s">
        <v>7604</v>
      </c>
      <c r="S4285" t="s">
        <v>29</v>
      </c>
    </row>
    <row r="4286" spans="1:19" hidden="1" x14ac:dyDescent="0.2">
      <c r="A4286">
        <v>2507</v>
      </c>
      <c r="B4286" t="s">
        <v>7605</v>
      </c>
      <c r="C4286" t="s">
        <v>20</v>
      </c>
      <c r="D4286">
        <v>6.6</v>
      </c>
      <c r="E4286">
        <v>20</v>
      </c>
      <c r="F4286" t="s">
        <v>79</v>
      </c>
      <c r="G4286" t="s">
        <v>55</v>
      </c>
      <c r="H4286" t="s">
        <v>46</v>
      </c>
      <c r="I4286" t="s">
        <v>7289</v>
      </c>
      <c r="K4286"/>
      <c r="L4286" t="s">
        <v>7606</v>
      </c>
      <c r="M4286" t="s">
        <v>120</v>
      </c>
      <c r="N4286">
        <v>5</v>
      </c>
      <c r="P4286" t="s">
        <v>27</v>
      </c>
      <c r="Q4286" t="s">
        <v>7607</v>
      </c>
      <c r="S4286" t="s">
        <v>29</v>
      </c>
    </row>
    <row r="4287" spans="1:19" hidden="1" x14ac:dyDescent="0.2">
      <c r="A4287">
        <v>2509</v>
      </c>
      <c r="B4287" t="s">
        <v>7608</v>
      </c>
      <c r="C4287" t="s">
        <v>20</v>
      </c>
      <c r="D4287">
        <v>4.3099999999999996</v>
      </c>
      <c r="E4287">
        <v>20</v>
      </c>
      <c r="F4287" t="s">
        <v>62</v>
      </c>
      <c r="G4287" t="s">
        <v>55</v>
      </c>
      <c r="H4287" t="s">
        <v>46</v>
      </c>
      <c r="I4287" t="s">
        <v>7326</v>
      </c>
      <c r="K4287"/>
      <c r="L4287" t="s">
        <v>7609</v>
      </c>
      <c r="M4287" t="s">
        <v>26</v>
      </c>
      <c r="N4287">
        <v>2</v>
      </c>
      <c r="P4287" t="s">
        <v>27</v>
      </c>
      <c r="Q4287" t="s">
        <v>7610</v>
      </c>
      <c r="S4287" t="s">
        <v>29</v>
      </c>
    </row>
    <row r="4288" spans="1:19" hidden="1" x14ac:dyDescent="0.2">
      <c r="A4288">
        <v>2509</v>
      </c>
      <c r="B4288" t="s">
        <v>7608</v>
      </c>
      <c r="C4288" t="s">
        <v>73</v>
      </c>
      <c r="D4288">
        <v>12.5</v>
      </c>
      <c r="E4288">
        <v>20</v>
      </c>
      <c r="F4288" t="s">
        <v>62</v>
      </c>
      <c r="G4288" t="s">
        <v>75</v>
      </c>
      <c r="H4288" t="s">
        <v>23</v>
      </c>
      <c r="I4288" t="s">
        <v>7326</v>
      </c>
      <c r="K4288"/>
      <c r="L4288" t="s">
        <v>7609</v>
      </c>
      <c r="M4288" t="s">
        <v>26</v>
      </c>
      <c r="N4288">
        <v>2</v>
      </c>
      <c r="P4288" t="s">
        <v>27</v>
      </c>
      <c r="Q4288" t="s">
        <v>7610</v>
      </c>
      <c r="S4288" t="s">
        <v>29</v>
      </c>
    </row>
    <row r="4289" spans="1:19" hidden="1" x14ac:dyDescent="0.2">
      <c r="A4289">
        <v>2510</v>
      </c>
      <c r="B4289" t="s">
        <v>7611</v>
      </c>
      <c r="C4289" t="s">
        <v>20</v>
      </c>
      <c r="D4289">
        <v>3.86</v>
      </c>
      <c r="E4289">
        <v>20</v>
      </c>
      <c r="G4289" t="s">
        <v>7313</v>
      </c>
      <c r="H4289" t="s">
        <v>23</v>
      </c>
      <c r="I4289" t="s">
        <v>7314</v>
      </c>
      <c r="K4289"/>
      <c r="L4289" t="s">
        <v>7612</v>
      </c>
      <c r="M4289" t="s">
        <v>26</v>
      </c>
      <c r="N4289">
        <v>2</v>
      </c>
      <c r="P4289" t="s">
        <v>27</v>
      </c>
      <c r="Q4289" t="s">
        <v>7613</v>
      </c>
      <c r="S4289" t="s">
        <v>29</v>
      </c>
    </row>
    <row r="4290" spans="1:19" hidden="1" x14ac:dyDescent="0.2">
      <c r="A4290">
        <v>2510</v>
      </c>
      <c r="B4290" t="s">
        <v>7611</v>
      </c>
      <c r="C4290" t="s">
        <v>73</v>
      </c>
      <c r="D4290">
        <v>10.130000000000001</v>
      </c>
      <c r="E4290">
        <v>20</v>
      </c>
      <c r="G4290" t="s">
        <v>7313</v>
      </c>
      <c r="H4290" t="s">
        <v>23</v>
      </c>
      <c r="I4290" t="s">
        <v>7314</v>
      </c>
      <c r="K4290"/>
      <c r="L4290" t="s">
        <v>7612</v>
      </c>
      <c r="M4290" t="s">
        <v>26</v>
      </c>
      <c r="N4290">
        <v>2</v>
      </c>
      <c r="P4290" t="s">
        <v>27</v>
      </c>
      <c r="Q4290" t="s">
        <v>7613</v>
      </c>
      <c r="S4290" t="s">
        <v>29</v>
      </c>
    </row>
    <row r="4291" spans="1:19" hidden="1" x14ac:dyDescent="0.2">
      <c r="A4291">
        <v>2511</v>
      </c>
      <c r="B4291" t="s">
        <v>7614</v>
      </c>
      <c r="C4291" t="s">
        <v>20</v>
      </c>
      <c r="D4291">
        <v>-2.2000000000000002</v>
      </c>
      <c r="E4291">
        <v>20</v>
      </c>
      <c r="F4291" t="s">
        <v>7377</v>
      </c>
      <c r="G4291" t="s">
        <v>75</v>
      </c>
      <c r="H4291" t="s">
        <v>23</v>
      </c>
      <c r="I4291" t="s">
        <v>7615</v>
      </c>
      <c r="K4291"/>
      <c r="L4291" t="s">
        <v>7616</v>
      </c>
      <c r="M4291" t="s">
        <v>26</v>
      </c>
      <c r="N4291">
        <v>2</v>
      </c>
      <c r="P4291" t="s">
        <v>27</v>
      </c>
      <c r="Q4291" t="s">
        <v>7617</v>
      </c>
      <c r="S4291" t="s">
        <v>29</v>
      </c>
    </row>
    <row r="4292" spans="1:19" hidden="1" x14ac:dyDescent="0.2">
      <c r="A4292">
        <v>2511</v>
      </c>
      <c r="B4292" t="s">
        <v>7614</v>
      </c>
      <c r="C4292" t="s">
        <v>73</v>
      </c>
      <c r="D4292">
        <v>3.47</v>
      </c>
      <c r="E4292">
        <v>20</v>
      </c>
      <c r="F4292" t="s">
        <v>7377</v>
      </c>
      <c r="G4292" t="s">
        <v>7157</v>
      </c>
      <c r="H4292" t="s">
        <v>23</v>
      </c>
      <c r="I4292" t="s">
        <v>7615</v>
      </c>
      <c r="K4292"/>
      <c r="L4292" t="s">
        <v>7616</v>
      </c>
      <c r="M4292" t="s">
        <v>26</v>
      </c>
      <c r="N4292">
        <v>2</v>
      </c>
      <c r="P4292" t="s">
        <v>27</v>
      </c>
      <c r="Q4292" t="s">
        <v>7617</v>
      </c>
      <c r="S4292" t="s">
        <v>29</v>
      </c>
    </row>
    <row r="4293" spans="1:19" hidden="1" x14ac:dyDescent="0.2">
      <c r="A4293">
        <v>2512</v>
      </c>
      <c r="B4293" t="s">
        <v>7618</v>
      </c>
      <c r="C4293" t="s">
        <v>20</v>
      </c>
      <c r="D4293">
        <v>6.71</v>
      </c>
      <c r="E4293">
        <v>20</v>
      </c>
      <c r="F4293" t="s">
        <v>79</v>
      </c>
      <c r="G4293" t="s">
        <v>55</v>
      </c>
      <c r="H4293" t="s">
        <v>46</v>
      </c>
      <c r="I4293" t="s">
        <v>7124</v>
      </c>
      <c r="K4293"/>
      <c r="L4293" t="s">
        <v>7619</v>
      </c>
      <c r="M4293" t="s">
        <v>26</v>
      </c>
      <c r="N4293">
        <v>2</v>
      </c>
      <c r="P4293" t="s">
        <v>27</v>
      </c>
      <c r="Q4293" t="s">
        <v>7620</v>
      </c>
      <c r="S4293" t="s">
        <v>29</v>
      </c>
    </row>
    <row r="4294" spans="1:19" hidden="1" x14ac:dyDescent="0.2">
      <c r="A4294">
        <v>2513</v>
      </c>
      <c r="B4294" t="s">
        <v>7621</v>
      </c>
      <c r="C4294" t="s">
        <v>20</v>
      </c>
      <c r="D4294">
        <v>6.82</v>
      </c>
      <c r="E4294">
        <v>20</v>
      </c>
      <c r="F4294" t="s">
        <v>1694</v>
      </c>
      <c r="G4294" t="s">
        <v>31</v>
      </c>
      <c r="H4294" t="s">
        <v>46</v>
      </c>
      <c r="I4294" t="s">
        <v>7302</v>
      </c>
      <c r="K4294"/>
      <c r="L4294" t="s">
        <v>7622</v>
      </c>
      <c r="M4294" t="s">
        <v>26</v>
      </c>
      <c r="N4294">
        <v>2</v>
      </c>
      <c r="P4294" t="s">
        <v>27</v>
      </c>
      <c r="Q4294" t="s">
        <v>7623</v>
      </c>
      <c r="S4294" t="s">
        <v>29</v>
      </c>
    </row>
    <row r="4295" spans="1:19" hidden="1" x14ac:dyDescent="0.2">
      <c r="A4295">
        <v>2514</v>
      </c>
      <c r="B4295" t="s">
        <v>7624</v>
      </c>
      <c r="C4295" t="s">
        <v>20</v>
      </c>
      <c r="D4295">
        <v>6.29</v>
      </c>
      <c r="E4295">
        <v>20</v>
      </c>
      <c r="F4295" t="s">
        <v>1546</v>
      </c>
      <c r="G4295" t="s">
        <v>55</v>
      </c>
      <c r="H4295" t="s">
        <v>46</v>
      </c>
      <c r="I4295" t="s">
        <v>7302</v>
      </c>
      <c r="K4295"/>
      <c r="L4295" t="s">
        <v>7625</v>
      </c>
      <c r="M4295" t="s">
        <v>26</v>
      </c>
      <c r="N4295">
        <v>2</v>
      </c>
      <c r="P4295" t="s">
        <v>27</v>
      </c>
      <c r="Q4295" t="s">
        <v>7626</v>
      </c>
      <c r="S4295" t="s">
        <v>29</v>
      </c>
    </row>
    <row r="4296" spans="1:19" hidden="1" x14ac:dyDescent="0.2">
      <c r="A4296">
        <v>2515</v>
      </c>
      <c r="B4296" t="s">
        <v>7627</v>
      </c>
      <c r="C4296" t="s">
        <v>20</v>
      </c>
      <c r="D4296">
        <v>5.56</v>
      </c>
      <c r="E4296">
        <v>20</v>
      </c>
      <c r="F4296" t="s">
        <v>1546</v>
      </c>
      <c r="G4296" t="s">
        <v>55</v>
      </c>
      <c r="H4296" t="s">
        <v>46</v>
      </c>
      <c r="I4296" t="s">
        <v>7302</v>
      </c>
      <c r="K4296"/>
      <c r="L4296" t="s">
        <v>7628</v>
      </c>
      <c r="M4296" t="s">
        <v>26</v>
      </c>
      <c r="N4296">
        <v>2</v>
      </c>
      <c r="P4296" t="s">
        <v>27</v>
      </c>
      <c r="Q4296" t="s">
        <v>7629</v>
      </c>
      <c r="S4296" t="s">
        <v>29</v>
      </c>
    </row>
    <row r="4297" spans="1:19" hidden="1" x14ac:dyDescent="0.2">
      <c r="A4297">
        <v>2516</v>
      </c>
      <c r="B4297" t="s">
        <v>7630</v>
      </c>
      <c r="C4297" t="s">
        <v>20</v>
      </c>
      <c r="D4297">
        <v>3.69</v>
      </c>
      <c r="E4297">
        <v>20</v>
      </c>
      <c r="F4297" t="s">
        <v>7631</v>
      </c>
      <c r="G4297" t="s">
        <v>55</v>
      </c>
      <c r="H4297" t="s">
        <v>46</v>
      </c>
      <c r="I4297" t="s">
        <v>6866</v>
      </c>
      <c r="K4297"/>
      <c r="L4297" t="s">
        <v>7632</v>
      </c>
      <c r="M4297" t="s">
        <v>26</v>
      </c>
      <c r="N4297">
        <v>2</v>
      </c>
      <c r="P4297" t="s">
        <v>27</v>
      </c>
      <c r="Q4297" t="s">
        <v>7633</v>
      </c>
      <c r="S4297" t="s">
        <v>29</v>
      </c>
    </row>
    <row r="4298" spans="1:19" hidden="1" x14ac:dyDescent="0.2">
      <c r="A4298">
        <v>2517</v>
      </c>
      <c r="B4298" t="s">
        <v>7634</v>
      </c>
      <c r="C4298" t="s">
        <v>20</v>
      </c>
      <c r="D4298">
        <v>2.2999999999999998</v>
      </c>
      <c r="E4298">
        <v>20</v>
      </c>
      <c r="F4298" t="s">
        <v>5292</v>
      </c>
      <c r="G4298" t="s">
        <v>55</v>
      </c>
      <c r="H4298" t="s">
        <v>46</v>
      </c>
      <c r="I4298" t="s">
        <v>7635</v>
      </c>
      <c r="K4298"/>
      <c r="L4298" t="s">
        <v>7636</v>
      </c>
      <c r="M4298" t="s">
        <v>120</v>
      </c>
      <c r="N4298">
        <v>5</v>
      </c>
      <c r="P4298" t="s">
        <v>27</v>
      </c>
      <c r="Q4298" t="s">
        <v>7637</v>
      </c>
      <c r="S4298" t="s">
        <v>29</v>
      </c>
    </row>
    <row r="4299" spans="1:19" hidden="1" x14ac:dyDescent="0.2">
      <c r="A4299">
        <v>2517</v>
      </c>
      <c r="B4299" t="s">
        <v>7634</v>
      </c>
      <c r="C4299" t="s">
        <v>73</v>
      </c>
      <c r="D4299">
        <v>8.9600000000000009</v>
      </c>
      <c r="E4299">
        <v>20</v>
      </c>
      <c r="F4299" t="s">
        <v>5292</v>
      </c>
      <c r="G4299" t="s">
        <v>55</v>
      </c>
      <c r="H4299" t="s">
        <v>46</v>
      </c>
      <c r="I4299" t="s">
        <v>7635</v>
      </c>
      <c r="K4299"/>
      <c r="L4299" t="s">
        <v>7636</v>
      </c>
      <c r="M4299" t="s">
        <v>120</v>
      </c>
      <c r="N4299">
        <v>5</v>
      </c>
      <c r="P4299" t="s">
        <v>27</v>
      </c>
      <c r="Q4299" t="s">
        <v>7637</v>
      </c>
      <c r="S4299" t="s">
        <v>29</v>
      </c>
    </row>
    <row r="4300" spans="1:19" hidden="1" x14ac:dyDescent="0.2">
      <c r="A4300">
        <v>2517</v>
      </c>
      <c r="B4300" t="s">
        <v>7634</v>
      </c>
      <c r="C4300" t="s">
        <v>20</v>
      </c>
      <c r="D4300">
        <v>2.48</v>
      </c>
      <c r="E4300" t="s">
        <v>363</v>
      </c>
      <c r="F4300" t="s">
        <v>5292</v>
      </c>
      <c r="G4300" t="s">
        <v>31</v>
      </c>
      <c r="H4300" t="s">
        <v>23</v>
      </c>
      <c r="I4300" t="s">
        <v>7638</v>
      </c>
      <c r="K4300"/>
      <c r="L4300" t="s">
        <v>7636</v>
      </c>
      <c r="M4300" t="s">
        <v>120</v>
      </c>
      <c r="N4300">
        <v>5</v>
      </c>
      <c r="P4300" t="s">
        <v>27</v>
      </c>
      <c r="Q4300" t="s">
        <v>7637</v>
      </c>
      <c r="S4300" t="s">
        <v>29</v>
      </c>
    </row>
    <row r="4301" spans="1:19" hidden="1" x14ac:dyDescent="0.2">
      <c r="A4301">
        <v>2517</v>
      </c>
      <c r="B4301" t="s">
        <v>7634</v>
      </c>
      <c r="C4301" t="s">
        <v>73</v>
      </c>
      <c r="D4301">
        <v>8.9600000000000009</v>
      </c>
      <c r="E4301" t="s">
        <v>363</v>
      </c>
      <c r="F4301" t="s">
        <v>5292</v>
      </c>
      <c r="G4301" t="s">
        <v>31</v>
      </c>
      <c r="H4301" t="s">
        <v>23</v>
      </c>
      <c r="I4301" t="s">
        <v>7638</v>
      </c>
      <c r="K4301"/>
      <c r="L4301" t="s">
        <v>7636</v>
      </c>
      <c r="M4301" t="s">
        <v>120</v>
      </c>
      <c r="N4301">
        <v>5</v>
      </c>
      <c r="P4301" t="s">
        <v>27</v>
      </c>
      <c r="Q4301" t="s">
        <v>7637</v>
      </c>
      <c r="S4301" t="s">
        <v>29</v>
      </c>
    </row>
    <row r="4302" spans="1:19" hidden="1" x14ac:dyDescent="0.2">
      <c r="A4302">
        <v>2518</v>
      </c>
      <c r="B4302" t="s">
        <v>7639</v>
      </c>
      <c r="C4302" t="s">
        <v>20</v>
      </c>
      <c r="D4302">
        <v>-0.28000000000000003</v>
      </c>
      <c r="E4302">
        <v>20</v>
      </c>
      <c r="F4302" t="s">
        <v>209</v>
      </c>
      <c r="G4302" t="s">
        <v>75</v>
      </c>
      <c r="H4302" t="s">
        <v>46</v>
      </c>
      <c r="I4302" t="s">
        <v>7635</v>
      </c>
      <c r="K4302"/>
      <c r="L4302" t="s">
        <v>7640</v>
      </c>
      <c r="M4302" t="s">
        <v>120</v>
      </c>
      <c r="N4302">
        <v>5</v>
      </c>
      <c r="P4302" t="s">
        <v>27</v>
      </c>
      <c r="Q4302" t="s">
        <v>7641</v>
      </c>
      <c r="S4302" t="s">
        <v>29</v>
      </c>
    </row>
    <row r="4303" spans="1:19" hidden="1" x14ac:dyDescent="0.2">
      <c r="A4303">
        <v>2518</v>
      </c>
      <c r="B4303" t="s">
        <v>7639</v>
      </c>
      <c r="C4303" t="s">
        <v>73</v>
      </c>
      <c r="D4303">
        <v>3.73</v>
      </c>
      <c r="E4303">
        <v>20</v>
      </c>
      <c r="F4303" t="s">
        <v>209</v>
      </c>
      <c r="G4303" t="s">
        <v>55</v>
      </c>
      <c r="H4303" t="s">
        <v>46</v>
      </c>
      <c r="I4303" t="s">
        <v>7635</v>
      </c>
      <c r="K4303"/>
      <c r="L4303" t="s">
        <v>7640</v>
      </c>
      <c r="M4303" t="s">
        <v>120</v>
      </c>
      <c r="N4303">
        <v>5</v>
      </c>
      <c r="P4303" t="s">
        <v>27</v>
      </c>
      <c r="Q4303" t="s">
        <v>7641</v>
      </c>
      <c r="S4303" t="s">
        <v>29</v>
      </c>
    </row>
    <row r="4304" spans="1:19" hidden="1" x14ac:dyDescent="0.2">
      <c r="A4304">
        <v>2518</v>
      </c>
      <c r="B4304" t="s">
        <v>7639</v>
      </c>
      <c r="C4304" t="s">
        <v>77</v>
      </c>
      <c r="D4304">
        <v>10</v>
      </c>
      <c r="E4304">
        <v>20</v>
      </c>
      <c r="F4304" t="s">
        <v>209</v>
      </c>
      <c r="G4304" t="s">
        <v>55</v>
      </c>
      <c r="H4304" t="s">
        <v>46</v>
      </c>
      <c r="I4304" t="s">
        <v>7635</v>
      </c>
      <c r="K4304"/>
      <c r="L4304" t="s">
        <v>7640</v>
      </c>
      <c r="M4304" t="s">
        <v>120</v>
      </c>
      <c r="N4304">
        <v>5</v>
      </c>
      <c r="P4304" t="s">
        <v>27</v>
      </c>
      <c r="Q4304" t="s">
        <v>7641</v>
      </c>
      <c r="S4304" t="s">
        <v>29</v>
      </c>
    </row>
    <row r="4305" spans="1:19" hidden="1" x14ac:dyDescent="0.2">
      <c r="A4305">
        <v>2519</v>
      </c>
      <c r="B4305" t="s">
        <v>7642</v>
      </c>
      <c r="C4305" t="s">
        <v>20</v>
      </c>
      <c r="D4305">
        <v>4.12</v>
      </c>
      <c r="E4305">
        <v>25</v>
      </c>
      <c r="F4305" t="s">
        <v>7643</v>
      </c>
      <c r="G4305" t="s">
        <v>22</v>
      </c>
      <c r="H4305" t="s">
        <v>46</v>
      </c>
      <c r="I4305" t="s">
        <v>7644</v>
      </c>
      <c r="K4305"/>
      <c r="L4305" t="s">
        <v>7645</v>
      </c>
      <c r="M4305" t="s">
        <v>120</v>
      </c>
      <c r="N4305">
        <v>5</v>
      </c>
      <c r="P4305" t="s">
        <v>27</v>
      </c>
      <c r="Q4305" t="s">
        <v>7646</v>
      </c>
      <c r="S4305" t="s">
        <v>29</v>
      </c>
    </row>
    <row r="4306" spans="1:19" hidden="1" x14ac:dyDescent="0.2">
      <c r="A4306">
        <v>2519</v>
      </c>
      <c r="B4306" t="s">
        <v>7642</v>
      </c>
      <c r="C4306" t="s">
        <v>73</v>
      </c>
      <c r="D4306">
        <v>9.83</v>
      </c>
      <c r="E4306">
        <v>25</v>
      </c>
      <c r="F4306" t="s">
        <v>7643</v>
      </c>
      <c r="G4306" t="s">
        <v>22</v>
      </c>
      <c r="H4306" t="s">
        <v>46</v>
      </c>
      <c r="I4306" t="s">
        <v>7644</v>
      </c>
      <c r="K4306"/>
      <c r="L4306" t="s">
        <v>7645</v>
      </c>
      <c r="M4306" t="s">
        <v>120</v>
      </c>
      <c r="N4306">
        <v>5</v>
      </c>
      <c r="P4306" t="s">
        <v>27</v>
      </c>
      <c r="Q4306" t="s">
        <v>7646</v>
      </c>
      <c r="S4306" t="s">
        <v>29</v>
      </c>
    </row>
    <row r="4307" spans="1:19" hidden="1" x14ac:dyDescent="0.2">
      <c r="A4307">
        <v>2519</v>
      </c>
      <c r="B4307" t="s">
        <v>7642</v>
      </c>
      <c r="C4307" t="s">
        <v>20</v>
      </c>
      <c r="D4307">
        <v>4.12</v>
      </c>
      <c r="E4307">
        <v>25</v>
      </c>
      <c r="F4307" t="s">
        <v>7647</v>
      </c>
      <c r="G4307" t="s">
        <v>55</v>
      </c>
      <c r="H4307" t="s">
        <v>46</v>
      </c>
      <c r="I4307" t="s">
        <v>7648</v>
      </c>
      <c r="K4307"/>
      <c r="L4307" t="s">
        <v>7645</v>
      </c>
      <c r="M4307" t="s">
        <v>120</v>
      </c>
      <c r="N4307">
        <v>5</v>
      </c>
      <c r="P4307" t="s">
        <v>27</v>
      </c>
      <c r="Q4307" t="s">
        <v>7646</v>
      </c>
      <c r="S4307" t="s">
        <v>29</v>
      </c>
    </row>
    <row r="4308" spans="1:19" hidden="1" x14ac:dyDescent="0.2">
      <c r="A4308">
        <v>2519</v>
      </c>
      <c r="B4308" t="s">
        <v>7642</v>
      </c>
      <c r="C4308" t="s">
        <v>73</v>
      </c>
      <c r="D4308">
        <v>9.75</v>
      </c>
      <c r="E4308">
        <v>25</v>
      </c>
      <c r="F4308" t="s">
        <v>7647</v>
      </c>
      <c r="G4308" t="s">
        <v>55</v>
      </c>
      <c r="H4308" t="s">
        <v>46</v>
      </c>
      <c r="I4308" t="s">
        <v>7648</v>
      </c>
      <c r="K4308"/>
      <c r="L4308" t="s">
        <v>7645</v>
      </c>
      <c r="M4308" t="s">
        <v>120</v>
      </c>
      <c r="N4308">
        <v>5</v>
      </c>
      <c r="P4308" t="s">
        <v>27</v>
      </c>
      <c r="Q4308" t="s">
        <v>7646</v>
      </c>
      <c r="S4308" t="s">
        <v>29</v>
      </c>
    </row>
    <row r="4309" spans="1:19" hidden="1" x14ac:dyDescent="0.2">
      <c r="A4309">
        <v>2519</v>
      </c>
      <c r="B4309" t="s">
        <v>7642</v>
      </c>
      <c r="C4309" t="s">
        <v>20</v>
      </c>
      <c r="D4309">
        <v>4.07</v>
      </c>
      <c r="E4309">
        <v>38</v>
      </c>
      <c r="F4309" t="s">
        <v>7647</v>
      </c>
      <c r="G4309" t="s">
        <v>55</v>
      </c>
      <c r="H4309" t="s">
        <v>46</v>
      </c>
      <c r="I4309" t="s">
        <v>7648</v>
      </c>
      <c r="K4309"/>
      <c r="L4309" t="s">
        <v>7645</v>
      </c>
      <c r="M4309" t="s">
        <v>120</v>
      </c>
      <c r="N4309">
        <v>5</v>
      </c>
      <c r="P4309" t="s">
        <v>27</v>
      </c>
      <c r="Q4309" t="s">
        <v>7646</v>
      </c>
      <c r="S4309" t="s">
        <v>29</v>
      </c>
    </row>
    <row r="4310" spans="1:19" hidden="1" x14ac:dyDescent="0.2">
      <c r="A4310">
        <v>2519</v>
      </c>
      <c r="B4310" t="s">
        <v>7642</v>
      </c>
      <c r="C4310" t="s">
        <v>73</v>
      </c>
      <c r="D4310">
        <v>9.52</v>
      </c>
      <c r="E4310">
        <v>38</v>
      </c>
      <c r="F4310" t="s">
        <v>7647</v>
      </c>
      <c r="G4310" t="s">
        <v>55</v>
      </c>
      <c r="H4310" t="s">
        <v>46</v>
      </c>
      <c r="I4310" t="s">
        <v>7648</v>
      </c>
      <c r="K4310"/>
      <c r="L4310" t="s">
        <v>7645</v>
      </c>
      <c r="M4310" t="s">
        <v>120</v>
      </c>
      <c r="N4310">
        <v>5</v>
      </c>
      <c r="P4310" t="s">
        <v>27</v>
      </c>
      <c r="Q4310" t="s">
        <v>7646</v>
      </c>
      <c r="S4310" t="s">
        <v>29</v>
      </c>
    </row>
    <row r="4311" spans="1:19" hidden="1" x14ac:dyDescent="0.2">
      <c r="A4311">
        <v>2519</v>
      </c>
      <c r="B4311" t="s">
        <v>7642</v>
      </c>
      <c r="C4311" t="s">
        <v>20</v>
      </c>
      <c r="D4311">
        <v>4.18</v>
      </c>
      <c r="E4311">
        <v>20</v>
      </c>
      <c r="F4311" t="s">
        <v>7649</v>
      </c>
      <c r="G4311" t="s">
        <v>55</v>
      </c>
      <c r="H4311" t="s">
        <v>46</v>
      </c>
      <c r="I4311" t="s">
        <v>7650</v>
      </c>
      <c r="K4311"/>
      <c r="L4311" t="s">
        <v>7645</v>
      </c>
      <c r="M4311" t="s">
        <v>120</v>
      </c>
      <c r="N4311">
        <v>5</v>
      </c>
      <c r="P4311" t="s">
        <v>27</v>
      </c>
      <c r="Q4311" t="s">
        <v>7646</v>
      </c>
      <c r="S4311" t="s">
        <v>29</v>
      </c>
    </row>
    <row r="4312" spans="1:19" hidden="1" x14ac:dyDescent="0.2">
      <c r="A4312">
        <v>2519</v>
      </c>
      <c r="B4312" t="s">
        <v>7642</v>
      </c>
      <c r="C4312" t="s">
        <v>73</v>
      </c>
      <c r="D4312">
        <v>10</v>
      </c>
      <c r="E4312">
        <v>20</v>
      </c>
      <c r="F4312" t="s">
        <v>7649</v>
      </c>
      <c r="G4312" t="s">
        <v>55</v>
      </c>
      <c r="H4312" t="s">
        <v>46</v>
      </c>
      <c r="I4312" t="s">
        <v>7650</v>
      </c>
      <c r="K4312"/>
      <c r="L4312" t="s">
        <v>7645</v>
      </c>
      <c r="M4312" t="s">
        <v>120</v>
      </c>
      <c r="N4312">
        <v>5</v>
      </c>
      <c r="P4312" t="s">
        <v>27</v>
      </c>
      <c r="Q4312" t="s">
        <v>7646</v>
      </c>
      <c r="S4312" t="s">
        <v>29</v>
      </c>
    </row>
    <row r="4313" spans="1:19" hidden="1" x14ac:dyDescent="0.2">
      <c r="A4313">
        <v>2519</v>
      </c>
      <c r="B4313" t="s">
        <v>7642</v>
      </c>
      <c r="C4313" t="s">
        <v>20</v>
      </c>
      <c r="D4313">
        <v>4.08</v>
      </c>
      <c r="E4313">
        <v>30</v>
      </c>
      <c r="F4313" t="s">
        <v>7649</v>
      </c>
      <c r="G4313" t="s">
        <v>55</v>
      </c>
      <c r="H4313" t="s">
        <v>46</v>
      </c>
      <c r="I4313" t="s">
        <v>7650</v>
      </c>
      <c r="K4313"/>
      <c r="L4313" t="s">
        <v>7645</v>
      </c>
      <c r="M4313" t="s">
        <v>120</v>
      </c>
      <c r="N4313">
        <v>5</v>
      </c>
      <c r="P4313" t="s">
        <v>27</v>
      </c>
      <c r="Q4313" t="s">
        <v>7646</v>
      </c>
      <c r="S4313" t="s">
        <v>29</v>
      </c>
    </row>
    <row r="4314" spans="1:19" hidden="1" x14ac:dyDescent="0.2">
      <c r="A4314">
        <v>2519</v>
      </c>
      <c r="B4314" t="s">
        <v>7642</v>
      </c>
      <c r="C4314" t="s">
        <v>73</v>
      </c>
      <c r="D4314">
        <v>9.7100000000000009</v>
      </c>
      <c r="E4314">
        <v>30</v>
      </c>
      <c r="F4314" t="s">
        <v>7649</v>
      </c>
      <c r="G4314" t="s">
        <v>55</v>
      </c>
      <c r="H4314" t="s">
        <v>46</v>
      </c>
      <c r="I4314" t="s">
        <v>7650</v>
      </c>
      <c r="K4314"/>
      <c r="L4314" t="s">
        <v>7645</v>
      </c>
      <c r="M4314" t="s">
        <v>120</v>
      </c>
      <c r="N4314">
        <v>5</v>
      </c>
      <c r="P4314" t="s">
        <v>27</v>
      </c>
      <c r="Q4314" t="s">
        <v>7646</v>
      </c>
      <c r="S4314" t="s">
        <v>29</v>
      </c>
    </row>
    <row r="4315" spans="1:19" hidden="1" x14ac:dyDescent="0.2">
      <c r="A4315">
        <v>2519</v>
      </c>
      <c r="B4315" t="s">
        <v>7642</v>
      </c>
      <c r="C4315" t="s">
        <v>20</v>
      </c>
      <c r="D4315">
        <v>4.0199999999999996</v>
      </c>
      <c r="E4315">
        <v>40</v>
      </c>
      <c r="F4315" t="s">
        <v>7651</v>
      </c>
      <c r="G4315" t="s">
        <v>55</v>
      </c>
      <c r="H4315" t="s">
        <v>46</v>
      </c>
      <c r="I4315" t="s">
        <v>7650</v>
      </c>
      <c r="K4315"/>
      <c r="L4315" t="s">
        <v>7645</v>
      </c>
      <c r="M4315" t="s">
        <v>120</v>
      </c>
      <c r="N4315">
        <v>5</v>
      </c>
      <c r="P4315" t="s">
        <v>27</v>
      </c>
      <c r="Q4315" t="s">
        <v>7646</v>
      </c>
      <c r="S4315" t="s">
        <v>29</v>
      </c>
    </row>
    <row r="4316" spans="1:19" hidden="1" x14ac:dyDescent="0.2">
      <c r="A4316">
        <v>2519</v>
      </c>
      <c r="B4316" t="s">
        <v>7642</v>
      </c>
      <c r="C4316" t="s">
        <v>73</v>
      </c>
      <c r="D4316">
        <v>9.5299999999999994</v>
      </c>
      <c r="E4316">
        <v>40</v>
      </c>
      <c r="F4316" t="s">
        <v>7651</v>
      </c>
      <c r="G4316" t="s">
        <v>55</v>
      </c>
      <c r="H4316" t="s">
        <v>46</v>
      </c>
      <c r="I4316" t="s">
        <v>7650</v>
      </c>
      <c r="K4316"/>
      <c r="L4316" t="s">
        <v>7645</v>
      </c>
      <c r="M4316" t="s">
        <v>120</v>
      </c>
      <c r="N4316">
        <v>5</v>
      </c>
      <c r="P4316" t="s">
        <v>27</v>
      </c>
      <c r="Q4316" t="s">
        <v>7646</v>
      </c>
      <c r="S4316" t="s">
        <v>29</v>
      </c>
    </row>
    <row r="4317" spans="1:19" hidden="1" x14ac:dyDescent="0.2">
      <c r="A4317">
        <v>2519</v>
      </c>
      <c r="B4317" t="s">
        <v>7642</v>
      </c>
      <c r="C4317" t="s">
        <v>20</v>
      </c>
      <c r="D4317">
        <v>4.1900000000000004</v>
      </c>
      <c r="E4317">
        <v>20</v>
      </c>
      <c r="F4317" t="s">
        <v>79</v>
      </c>
      <c r="G4317" t="s">
        <v>55</v>
      </c>
      <c r="H4317" t="s">
        <v>46</v>
      </c>
      <c r="I4317" t="s">
        <v>7259</v>
      </c>
      <c r="K4317"/>
      <c r="L4317" t="s">
        <v>7645</v>
      </c>
      <c r="M4317" t="s">
        <v>120</v>
      </c>
      <c r="N4317">
        <v>5</v>
      </c>
      <c r="P4317" t="s">
        <v>27</v>
      </c>
      <c r="Q4317" t="s">
        <v>7646</v>
      </c>
      <c r="S4317" t="s">
        <v>29</v>
      </c>
    </row>
    <row r="4318" spans="1:19" hidden="1" x14ac:dyDescent="0.2">
      <c r="A4318">
        <v>2519</v>
      </c>
      <c r="B4318" t="s">
        <v>7642</v>
      </c>
      <c r="C4318" t="s">
        <v>20</v>
      </c>
      <c r="D4318" t="s">
        <v>570</v>
      </c>
      <c r="E4318">
        <v>20</v>
      </c>
      <c r="F4318" t="s">
        <v>4935</v>
      </c>
      <c r="G4318" t="s">
        <v>55</v>
      </c>
      <c r="H4318" t="s">
        <v>23</v>
      </c>
      <c r="I4318" t="s">
        <v>7635</v>
      </c>
      <c r="K4318"/>
      <c r="L4318" t="s">
        <v>7645</v>
      </c>
      <c r="M4318" t="s">
        <v>120</v>
      </c>
      <c r="N4318">
        <v>5</v>
      </c>
      <c r="P4318" t="s">
        <v>27</v>
      </c>
      <c r="Q4318" t="s">
        <v>7646</v>
      </c>
      <c r="S4318" t="s">
        <v>29</v>
      </c>
    </row>
    <row r="4319" spans="1:19" hidden="1" x14ac:dyDescent="0.2">
      <c r="A4319">
        <v>2519</v>
      </c>
      <c r="B4319" t="s">
        <v>7642</v>
      </c>
      <c r="C4319" t="s">
        <v>73</v>
      </c>
      <c r="D4319">
        <v>4.2</v>
      </c>
      <c r="E4319">
        <v>20</v>
      </c>
      <c r="F4319" t="s">
        <v>410</v>
      </c>
      <c r="G4319" t="s">
        <v>55</v>
      </c>
      <c r="H4319" t="s">
        <v>46</v>
      </c>
      <c r="I4319" t="s">
        <v>7635</v>
      </c>
      <c r="K4319"/>
      <c r="L4319" t="s">
        <v>7645</v>
      </c>
      <c r="M4319" t="s">
        <v>120</v>
      </c>
      <c r="N4319">
        <v>5</v>
      </c>
      <c r="P4319" t="s">
        <v>27</v>
      </c>
      <c r="Q4319" t="s">
        <v>7646</v>
      </c>
      <c r="S4319" t="s">
        <v>29</v>
      </c>
    </row>
    <row r="4320" spans="1:19" hidden="1" x14ac:dyDescent="0.2">
      <c r="A4320">
        <v>2519</v>
      </c>
      <c r="B4320" t="s">
        <v>7642</v>
      </c>
      <c r="C4320" t="s">
        <v>20</v>
      </c>
      <c r="D4320">
        <v>4.3</v>
      </c>
      <c r="E4320">
        <v>10</v>
      </c>
      <c r="F4320" t="s">
        <v>506</v>
      </c>
      <c r="G4320" t="s">
        <v>55</v>
      </c>
      <c r="H4320" t="s">
        <v>46</v>
      </c>
      <c r="I4320" t="s">
        <v>7652</v>
      </c>
      <c r="J4320" t="s">
        <v>43</v>
      </c>
      <c r="K4320"/>
      <c r="L4320" t="s">
        <v>7645</v>
      </c>
      <c r="M4320" t="s">
        <v>120</v>
      </c>
      <c r="N4320">
        <v>5</v>
      </c>
      <c r="P4320" t="s">
        <v>27</v>
      </c>
      <c r="Q4320" t="s">
        <v>7646</v>
      </c>
      <c r="S4320" t="s">
        <v>29</v>
      </c>
    </row>
    <row r="4321" spans="1:19" hidden="1" x14ac:dyDescent="0.2">
      <c r="A4321">
        <v>2519</v>
      </c>
      <c r="B4321" t="s">
        <v>7642</v>
      </c>
      <c r="C4321" t="s">
        <v>20</v>
      </c>
      <c r="D4321">
        <v>4.1500000000000004</v>
      </c>
      <c r="E4321">
        <v>25</v>
      </c>
      <c r="F4321" t="s">
        <v>506</v>
      </c>
      <c r="G4321" t="s">
        <v>55</v>
      </c>
      <c r="H4321" t="s">
        <v>46</v>
      </c>
      <c r="I4321" t="s">
        <v>7652</v>
      </c>
      <c r="J4321" t="s">
        <v>43</v>
      </c>
      <c r="K4321"/>
      <c r="L4321" t="s">
        <v>7645</v>
      </c>
      <c r="M4321" t="s">
        <v>120</v>
      </c>
      <c r="N4321">
        <v>5</v>
      </c>
      <c r="P4321" t="s">
        <v>27</v>
      </c>
      <c r="Q4321" t="s">
        <v>7646</v>
      </c>
      <c r="S4321" t="s">
        <v>29</v>
      </c>
    </row>
    <row r="4322" spans="1:19" hidden="1" x14ac:dyDescent="0.2">
      <c r="A4322">
        <v>2519</v>
      </c>
      <c r="B4322" t="s">
        <v>7642</v>
      </c>
      <c r="C4322" t="s">
        <v>73</v>
      </c>
      <c r="D4322">
        <v>9.6999999999999993</v>
      </c>
      <c r="E4322">
        <v>25</v>
      </c>
      <c r="F4322" t="s">
        <v>506</v>
      </c>
      <c r="G4322" t="s">
        <v>55</v>
      </c>
      <c r="H4322" t="s">
        <v>23</v>
      </c>
      <c r="I4322" t="s">
        <v>7652</v>
      </c>
      <c r="J4322" t="s">
        <v>43</v>
      </c>
      <c r="K4322"/>
      <c r="L4322" t="s">
        <v>7645</v>
      </c>
      <c r="M4322" t="s">
        <v>120</v>
      </c>
      <c r="N4322">
        <v>5</v>
      </c>
      <c r="P4322" t="s">
        <v>27</v>
      </c>
      <c r="Q4322" t="s">
        <v>7646</v>
      </c>
      <c r="S4322" t="s">
        <v>29</v>
      </c>
    </row>
    <row r="4323" spans="1:19" hidden="1" x14ac:dyDescent="0.2">
      <c r="A4323">
        <v>2519</v>
      </c>
      <c r="B4323" t="s">
        <v>7642</v>
      </c>
      <c r="C4323" t="s">
        <v>20</v>
      </c>
      <c r="D4323">
        <v>3.99</v>
      </c>
      <c r="E4323">
        <v>40</v>
      </c>
      <c r="F4323" t="s">
        <v>506</v>
      </c>
      <c r="G4323" t="s">
        <v>55</v>
      </c>
      <c r="H4323" t="s">
        <v>46</v>
      </c>
      <c r="I4323" t="s">
        <v>7652</v>
      </c>
      <c r="J4323" t="s">
        <v>43</v>
      </c>
      <c r="K4323"/>
      <c r="L4323" t="s">
        <v>7645</v>
      </c>
      <c r="M4323" t="s">
        <v>120</v>
      </c>
      <c r="N4323">
        <v>5</v>
      </c>
      <c r="P4323" t="s">
        <v>27</v>
      </c>
      <c r="Q4323" t="s">
        <v>7646</v>
      </c>
      <c r="S4323" t="s">
        <v>29</v>
      </c>
    </row>
    <row r="4324" spans="1:19" hidden="1" x14ac:dyDescent="0.2">
      <c r="A4324">
        <v>2519</v>
      </c>
      <c r="B4324" t="s">
        <v>7642</v>
      </c>
      <c r="C4324" t="s">
        <v>20</v>
      </c>
      <c r="D4324">
        <v>2.2000000000000002</v>
      </c>
      <c r="F4324" t="s">
        <v>615</v>
      </c>
      <c r="H4324" t="s">
        <v>23</v>
      </c>
      <c r="I4324" t="s">
        <v>7653</v>
      </c>
      <c r="K4324"/>
      <c r="L4324" t="s">
        <v>7645</v>
      </c>
      <c r="M4324" t="s">
        <v>120</v>
      </c>
      <c r="N4324">
        <v>5</v>
      </c>
      <c r="P4324" t="s">
        <v>27</v>
      </c>
      <c r="Q4324" t="s">
        <v>7646</v>
      </c>
      <c r="S4324" t="s">
        <v>29</v>
      </c>
    </row>
    <row r="4325" spans="1:19" hidden="1" x14ac:dyDescent="0.2">
      <c r="A4325">
        <v>2519</v>
      </c>
      <c r="B4325" t="s">
        <v>7642</v>
      </c>
      <c r="C4325" t="s">
        <v>73</v>
      </c>
      <c r="D4325">
        <v>9.8000000000000007</v>
      </c>
      <c r="F4325" t="s">
        <v>615</v>
      </c>
      <c r="H4325" t="s">
        <v>23</v>
      </c>
      <c r="I4325" t="s">
        <v>7653</v>
      </c>
      <c r="K4325"/>
      <c r="L4325" t="s">
        <v>7645</v>
      </c>
      <c r="M4325" t="s">
        <v>120</v>
      </c>
      <c r="N4325">
        <v>5</v>
      </c>
      <c r="P4325" t="s">
        <v>27</v>
      </c>
      <c r="Q4325" t="s">
        <v>7646</v>
      </c>
      <c r="S4325" t="s">
        <v>29</v>
      </c>
    </row>
    <row r="4326" spans="1:19" hidden="1" x14ac:dyDescent="0.2">
      <c r="A4326">
        <v>2519</v>
      </c>
      <c r="B4326" t="s">
        <v>7642</v>
      </c>
      <c r="C4326" t="s">
        <v>20</v>
      </c>
      <c r="D4326">
        <v>4.1500000000000004</v>
      </c>
      <c r="F4326" t="s">
        <v>615</v>
      </c>
      <c r="G4326" t="s">
        <v>1440</v>
      </c>
      <c r="H4326" t="s">
        <v>23</v>
      </c>
      <c r="I4326" t="s">
        <v>7654</v>
      </c>
      <c r="K4326"/>
      <c r="L4326" t="s">
        <v>7645</v>
      </c>
      <c r="M4326" t="s">
        <v>120</v>
      </c>
      <c r="N4326">
        <v>5</v>
      </c>
      <c r="P4326" t="s">
        <v>27</v>
      </c>
      <c r="Q4326" t="s">
        <v>7646</v>
      </c>
      <c r="S4326" t="s">
        <v>29</v>
      </c>
    </row>
    <row r="4327" spans="1:19" hidden="1" x14ac:dyDescent="0.2">
      <c r="A4327">
        <v>2519</v>
      </c>
      <c r="B4327" t="s">
        <v>7642</v>
      </c>
      <c r="C4327" t="s">
        <v>73</v>
      </c>
      <c r="D4327">
        <v>9.8000000000000007</v>
      </c>
      <c r="F4327" t="s">
        <v>615</v>
      </c>
      <c r="G4327" t="s">
        <v>1440</v>
      </c>
      <c r="H4327" t="s">
        <v>23</v>
      </c>
      <c r="I4327" t="s">
        <v>7654</v>
      </c>
      <c r="K4327"/>
      <c r="L4327" t="s">
        <v>7645</v>
      </c>
      <c r="M4327" t="s">
        <v>120</v>
      </c>
      <c r="N4327">
        <v>5</v>
      </c>
      <c r="P4327" t="s">
        <v>27</v>
      </c>
      <c r="Q4327" t="s">
        <v>7646</v>
      </c>
      <c r="S4327" t="s">
        <v>29</v>
      </c>
    </row>
    <row r="4328" spans="1:19" hidden="1" x14ac:dyDescent="0.2">
      <c r="A4328">
        <v>2519</v>
      </c>
      <c r="B4328" t="s">
        <v>7642</v>
      </c>
      <c r="C4328" t="s">
        <v>20</v>
      </c>
      <c r="D4328">
        <v>4.0999999999999996</v>
      </c>
      <c r="E4328">
        <v>25</v>
      </c>
      <c r="F4328" t="s">
        <v>615</v>
      </c>
      <c r="G4328" t="s">
        <v>22</v>
      </c>
      <c r="H4328" t="s">
        <v>23</v>
      </c>
      <c r="I4328" t="s">
        <v>185</v>
      </c>
      <c r="K4328"/>
      <c r="L4328" t="s">
        <v>7645</v>
      </c>
      <c r="M4328" t="s">
        <v>120</v>
      </c>
      <c r="N4328">
        <v>5</v>
      </c>
      <c r="P4328" t="s">
        <v>27</v>
      </c>
      <c r="Q4328" t="s">
        <v>7646</v>
      </c>
      <c r="S4328" t="s">
        <v>29</v>
      </c>
    </row>
    <row r="4329" spans="1:19" hidden="1" x14ac:dyDescent="0.2">
      <c r="A4329">
        <v>2519</v>
      </c>
      <c r="B4329" t="s">
        <v>7642</v>
      </c>
      <c r="C4329" t="s">
        <v>20</v>
      </c>
      <c r="D4329">
        <v>4.16</v>
      </c>
      <c r="F4329" t="s">
        <v>615</v>
      </c>
      <c r="I4329" t="s">
        <v>7655</v>
      </c>
      <c r="K4329"/>
      <c r="L4329" t="s">
        <v>7645</v>
      </c>
      <c r="M4329" t="s">
        <v>120</v>
      </c>
      <c r="N4329">
        <v>5</v>
      </c>
      <c r="P4329" t="s">
        <v>27</v>
      </c>
      <c r="Q4329" t="s">
        <v>7646</v>
      </c>
      <c r="S4329" t="s">
        <v>29</v>
      </c>
    </row>
    <row r="4330" spans="1:19" hidden="1" x14ac:dyDescent="0.2">
      <c r="A4330">
        <v>2519</v>
      </c>
      <c r="B4330" t="s">
        <v>7642</v>
      </c>
      <c r="C4330" t="s">
        <v>20</v>
      </c>
      <c r="D4330">
        <v>4.2</v>
      </c>
      <c r="E4330">
        <v>25</v>
      </c>
      <c r="F4330" t="s">
        <v>615</v>
      </c>
      <c r="G4330" t="s">
        <v>160</v>
      </c>
      <c r="H4330" t="s">
        <v>46</v>
      </c>
      <c r="I4330" t="s">
        <v>7656</v>
      </c>
      <c r="K4330"/>
      <c r="L4330" t="s">
        <v>7645</v>
      </c>
      <c r="M4330" t="s">
        <v>120</v>
      </c>
      <c r="N4330">
        <v>5</v>
      </c>
      <c r="P4330" t="s">
        <v>27</v>
      </c>
      <c r="Q4330" t="s">
        <v>7646</v>
      </c>
      <c r="S4330" t="s">
        <v>29</v>
      </c>
    </row>
    <row r="4331" spans="1:19" hidden="1" x14ac:dyDescent="0.2">
      <c r="A4331">
        <v>2519</v>
      </c>
      <c r="B4331" t="s">
        <v>7642</v>
      </c>
      <c r="C4331" t="s">
        <v>73</v>
      </c>
      <c r="D4331">
        <v>9.8699999999999992</v>
      </c>
      <c r="E4331" t="s">
        <v>414</v>
      </c>
      <c r="F4331" t="s">
        <v>615</v>
      </c>
      <c r="G4331" t="s">
        <v>160</v>
      </c>
      <c r="H4331" t="s">
        <v>46</v>
      </c>
      <c r="I4331" t="s">
        <v>7656</v>
      </c>
      <c r="K4331"/>
      <c r="L4331" t="s">
        <v>7645</v>
      </c>
      <c r="M4331" t="s">
        <v>120</v>
      </c>
      <c r="N4331">
        <v>5</v>
      </c>
      <c r="P4331" t="s">
        <v>27</v>
      </c>
      <c r="Q4331" t="s">
        <v>7646</v>
      </c>
      <c r="S4331" t="s">
        <v>29</v>
      </c>
    </row>
    <row r="4332" spans="1:19" hidden="1" x14ac:dyDescent="0.2">
      <c r="A4332">
        <v>2520</v>
      </c>
      <c r="B4332" t="s">
        <v>7657</v>
      </c>
      <c r="C4332" t="s">
        <v>20</v>
      </c>
      <c r="D4332">
        <v>4.6399999999999997</v>
      </c>
      <c r="E4332">
        <v>20</v>
      </c>
      <c r="F4332" t="s">
        <v>4832</v>
      </c>
      <c r="G4332" t="s">
        <v>55</v>
      </c>
      <c r="H4332" t="s">
        <v>46</v>
      </c>
      <c r="I4332" t="s">
        <v>7635</v>
      </c>
      <c r="K4332"/>
      <c r="L4332" t="s">
        <v>7658</v>
      </c>
      <c r="M4332" t="s">
        <v>26</v>
      </c>
      <c r="N4332">
        <v>2</v>
      </c>
      <c r="P4332" t="s">
        <v>27</v>
      </c>
      <c r="Q4332" t="s">
        <v>7659</v>
      </c>
      <c r="S4332" t="s">
        <v>29</v>
      </c>
    </row>
    <row r="4333" spans="1:19" hidden="1" x14ac:dyDescent="0.2">
      <c r="A4333">
        <v>2520</v>
      </c>
      <c r="B4333" t="s">
        <v>7657</v>
      </c>
      <c r="C4333" t="s">
        <v>73</v>
      </c>
      <c r="D4333">
        <v>9.3800000000000008</v>
      </c>
      <c r="E4333">
        <v>20</v>
      </c>
      <c r="F4333" t="s">
        <v>5530</v>
      </c>
      <c r="G4333" t="s">
        <v>55</v>
      </c>
      <c r="H4333" t="s">
        <v>46</v>
      </c>
      <c r="I4333" t="s">
        <v>7635</v>
      </c>
      <c r="K4333"/>
      <c r="L4333" t="s">
        <v>7658</v>
      </c>
      <c r="M4333" t="s">
        <v>26</v>
      </c>
      <c r="N4333">
        <v>2</v>
      </c>
      <c r="P4333" t="s">
        <v>27</v>
      </c>
      <c r="Q4333" t="s">
        <v>7659</v>
      </c>
      <c r="S4333" t="s">
        <v>29</v>
      </c>
    </row>
    <row r="4334" spans="1:19" hidden="1" x14ac:dyDescent="0.2">
      <c r="A4334">
        <v>2522</v>
      </c>
      <c r="B4334" t="s">
        <v>7660</v>
      </c>
      <c r="C4334" t="s">
        <v>20</v>
      </c>
      <c r="D4334">
        <v>0.3</v>
      </c>
      <c r="E4334" t="s">
        <v>363</v>
      </c>
      <c r="G4334" t="s">
        <v>31</v>
      </c>
      <c r="H4334" t="s">
        <v>23</v>
      </c>
      <c r="I4334" t="s">
        <v>7661</v>
      </c>
      <c r="K4334"/>
      <c r="L4334" t="s">
        <v>7662</v>
      </c>
      <c r="M4334" t="s">
        <v>26</v>
      </c>
      <c r="N4334">
        <v>2</v>
      </c>
      <c r="P4334" t="s">
        <v>27</v>
      </c>
      <c r="Q4334" t="s">
        <v>7663</v>
      </c>
      <c r="S4334" t="s">
        <v>29</v>
      </c>
    </row>
    <row r="4335" spans="1:19" hidden="1" x14ac:dyDescent="0.2">
      <c r="A4335">
        <v>2522</v>
      </c>
      <c r="B4335" t="s">
        <v>7660</v>
      </c>
      <c r="C4335" t="s">
        <v>73</v>
      </c>
      <c r="D4335">
        <v>5.0199999999999996</v>
      </c>
      <c r="E4335" t="s">
        <v>363</v>
      </c>
      <c r="G4335" t="s">
        <v>31</v>
      </c>
      <c r="H4335" t="s">
        <v>23</v>
      </c>
      <c r="I4335" t="s">
        <v>7661</v>
      </c>
      <c r="K4335"/>
      <c r="L4335" t="s">
        <v>7662</v>
      </c>
      <c r="M4335" t="s">
        <v>26</v>
      </c>
      <c r="N4335">
        <v>2</v>
      </c>
      <c r="P4335" t="s">
        <v>27</v>
      </c>
      <c r="Q4335" t="s">
        <v>7663</v>
      </c>
      <c r="S4335" t="s">
        <v>29</v>
      </c>
    </row>
    <row r="4336" spans="1:19" hidden="1" x14ac:dyDescent="0.2">
      <c r="A4336">
        <v>2523</v>
      </c>
      <c r="B4336" t="s">
        <v>7664</v>
      </c>
      <c r="C4336" t="s">
        <v>20</v>
      </c>
      <c r="D4336">
        <v>4.1900000000000004</v>
      </c>
      <c r="F4336" t="s">
        <v>615</v>
      </c>
      <c r="H4336" t="s">
        <v>23</v>
      </c>
      <c r="I4336" t="s">
        <v>7653</v>
      </c>
      <c r="K4336"/>
      <c r="L4336" t="s">
        <v>7665</v>
      </c>
      <c r="M4336" t="s">
        <v>26</v>
      </c>
      <c r="N4336">
        <v>2</v>
      </c>
      <c r="P4336" t="s">
        <v>27</v>
      </c>
      <c r="Q4336" t="s">
        <v>7666</v>
      </c>
      <c r="S4336" t="s">
        <v>29</v>
      </c>
    </row>
    <row r="4337" spans="1:19" hidden="1" x14ac:dyDescent="0.2">
      <c r="A4337">
        <v>2524</v>
      </c>
      <c r="B4337" t="s">
        <v>7667</v>
      </c>
      <c r="C4337" t="s">
        <v>20</v>
      </c>
      <c r="D4337">
        <v>3.3</v>
      </c>
      <c r="E4337">
        <v>25</v>
      </c>
      <c r="F4337" t="s">
        <v>7643</v>
      </c>
      <c r="G4337" t="s">
        <v>22</v>
      </c>
      <c r="H4337" t="s">
        <v>23</v>
      </c>
      <c r="I4337" t="s">
        <v>7644</v>
      </c>
      <c r="K4337"/>
      <c r="L4337" t="s">
        <v>7668</v>
      </c>
      <c r="M4337" t="s">
        <v>26</v>
      </c>
      <c r="N4337">
        <v>2</v>
      </c>
      <c r="P4337" t="s">
        <v>27</v>
      </c>
      <c r="Q4337" t="s">
        <v>7669</v>
      </c>
      <c r="S4337" t="s">
        <v>29</v>
      </c>
    </row>
    <row r="4338" spans="1:19" hidden="1" x14ac:dyDescent="0.2">
      <c r="A4338">
        <v>2524</v>
      </c>
      <c r="B4338" t="s">
        <v>7667</v>
      </c>
      <c r="C4338" t="s">
        <v>73</v>
      </c>
      <c r="D4338">
        <v>9.1999999999999993</v>
      </c>
      <c r="E4338">
        <v>25</v>
      </c>
      <c r="F4338" t="s">
        <v>7643</v>
      </c>
      <c r="G4338" t="s">
        <v>22</v>
      </c>
      <c r="H4338" t="s">
        <v>23</v>
      </c>
      <c r="I4338" t="s">
        <v>7644</v>
      </c>
      <c r="K4338"/>
      <c r="L4338" t="s">
        <v>7668</v>
      </c>
      <c r="M4338" t="s">
        <v>26</v>
      </c>
      <c r="N4338">
        <v>2</v>
      </c>
      <c r="P4338" t="s">
        <v>27</v>
      </c>
      <c r="Q4338" t="s">
        <v>7669</v>
      </c>
      <c r="S4338" t="s">
        <v>29</v>
      </c>
    </row>
    <row r="4339" spans="1:19" hidden="1" x14ac:dyDescent="0.2">
      <c r="A4339">
        <v>2524</v>
      </c>
      <c r="B4339" t="s">
        <v>7667</v>
      </c>
      <c r="C4339" t="s">
        <v>77</v>
      </c>
      <c r="D4339">
        <v>12.3</v>
      </c>
      <c r="E4339" t="s">
        <v>414</v>
      </c>
      <c r="F4339" t="s">
        <v>7643</v>
      </c>
      <c r="G4339" t="s">
        <v>22</v>
      </c>
      <c r="H4339" t="s">
        <v>23</v>
      </c>
      <c r="I4339" t="s">
        <v>7644</v>
      </c>
      <c r="K4339"/>
      <c r="L4339" t="s">
        <v>7668</v>
      </c>
      <c r="M4339" t="s">
        <v>26</v>
      </c>
      <c r="N4339">
        <v>2</v>
      </c>
      <c r="P4339" t="s">
        <v>27</v>
      </c>
      <c r="Q4339" t="s">
        <v>7669</v>
      </c>
      <c r="S4339" t="s">
        <v>29</v>
      </c>
    </row>
    <row r="4340" spans="1:19" hidden="1" x14ac:dyDescent="0.2">
      <c r="A4340">
        <v>2524</v>
      </c>
      <c r="B4340" t="s">
        <v>7667</v>
      </c>
      <c r="C4340" t="s">
        <v>73</v>
      </c>
      <c r="D4340">
        <v>9.36</v>
      </c>
      <c r="F4340" t="s">
        <v>615</v>
      </c>
      <c r="H4340" t="s">
        <v>23</v>
      </c>
      <c r="I4340" t="s">
        <v>7670</v>
      </c>
      <c r="K4340"/>
      <c r="L4340" t="s">
        <v>7668</v>
      </c>
      <c r="M4340" t="s">
        <v>26</v>
      </c>
      <c r="N4340">
        <v>2</v>
      </c>
      <c r="P4340" t="s">
        <v>27</v>
      </c>
      <c r="Q4340" t="s">
        <v>7669</v>
      </c>
      <c r="S4340" t="s">
        <v>29</v>
      </c>
    </row>
    <row r="4341" spans="1:19" hidden="1" x14ac:dyDescent="0.2">
      <c r="A4341">
        <v>2524</v>
      </c>
      <c r="B4341" t="s">
        <v>7667</v>
      </c>
      <c r="C4341" t="s">
        <v>20</v>
      </c>
      <c r="D4341">
        <v>3.2</v>
      </c>
      <c r="F4341" t="s">
        <v>615</v>
      </c>
      <c r="G4341" t="s">
        <v>1440</v>
      </c>
      <c r="H4341" t="s">
        <v>23</v>
      </c>
      <c r="I4341" t="s">
        <v>7671</v>
      </c>
      <c r="K4341"/>
      <c r="L4341" t="s">
        <v>7668</v>
      </c>
      <c r="M4341" t="s">
        <v>26</v>
      </c>
      <c r="N4341">
        <v>2</v>
      </c>
      <c r="P4341" t="s">
        <v>27</v>
      </c>
      <c r="Q4341" t="s">
        <v>7669</v>
      </c>
      <c r="S4341" t="s">
        <v>29</v>
      </c>
    </row>
    <row r="4342" spans="1:19" hidden="1" x14ac:dyDescent="0.2">
      <c r="A4342">
        <v>2524</v>
      </c>
      <c r="B4342" t="s">
        <v>7667</v>
      </c>
      <c r="C4342" t="s">
        <v>73</v>
      </c>
      <c r="D4342">
        <v>9.6</v>
      </c>
      <c r="F4342" t="s">
        <v>615</v>
      </c>
      <c r="G4342" t="s">
        <v>1440</v>
      </c>
      <c r="H4342" t="s">
        <v>23</v>
      </c>
      <c r="I4342" t="s">
        <v>7671</v>
      </c>
      <c r="K4342"/>
      <c r="L4342" t="s">
        <v>7668</v>
      </c>
      <c r="M4342" t="s">
        <v>26</v>
      </c>
      <c r="N4342">
        <v>2</v>
      </c>
      <c r="P4342" t="s">
        <v>27</v>
      </c>
      <c r="Q4342" t="s">
        <v>7669</v>
      </c>
      <c r="S4342" t="s">
        <v>29</v>
      </c>
    </row>
    <row r="4343" spans="1:19" hidden="1" x14ac:dyDescent="0.2">
      <c r="A4343">
        <v>2525</v>
      </c>
      <c r="B4343" t="s">
        <v>7672</v>
      </c>
      <c r="C4343" t="s">
        <v>20</v>
      </c>
      <c r="D4343">
        <v>4.47</v>
      </c>
      <c r="E4343">
        <v>20</v>
      </c>
      <c r="G4343" t="s">
        <v>31</v>
      </c>
      <c r="H4343" t="s">
        <v>23</v>
      </c>
      <c r="I4343" t="s">
        <v>7635</v>
      </c>
      <c r="K4343"/>
      <c r="L4343" t="s">
        <v>7673</v>
      </c>
      <c r="M4343" t="s">
        <v>26</v>
      </c>
      <c r="N4343">
        <v>2</v>
      </c>
      <c r="P4343" t="s">
        <v>27</v>
      </c>
      <c r="Q4343" t="s">
        <v>7674</v>
      </c>
      <c r="S4343" t="s">
        <v>29</v>
      </c>
    </row>
    <row r="4344" spans="1:19" hidden="1" x14ac:dyDescent="0.2">
      <c r="A4344">
        <v>2525</v>
      </c>
      <c r="B4344" t="s">
        <v>7672</v>
      </c>
      <c r="C4344" t="s">
        <v>73</v>
      </c>
      <c r="D4344">
        <v>9.0299999999999994</v>
      </c>
      <c r="E4344">
        <v>20</v>
      </c>
      <c r="G4344" t="s">
        <v>31</v>
      </c>
      <c r="H4344" t="s">
        <v>23</v>
      </c>
      <c r="I4344" t="s">
        <v>7635</v>
      </c>
      <c r="K4344"/>
      <c r="L4344" t="s">
        <v>7673</v>
      </c>
      <c r="M4344" t="s">
        <v>26</v>
      </c>
      <c r="N4344">
        <v>2</v>
      </c>
      <c r="P4344" t="s">
        <v>27</v>
      </c>
      <c r="Q4344" t="s">
        <v>7674</v>
      </c>
      <c r="S4344" t="s">
        <v>29</v>
      </c>
    </row>
    <row r="4345" spans="1:19" hidden="1" x14ac:dyDescent="0.2">
      <c r="A4345">
        <v>2526</v>
      </c>
      <c r="B4345" t="s">
        <v>7675</v>
      </c>
      <c r="C4345" t="s">
        <v>20</v>
      </c>
      <c r="D4345">
        <v>3.97</v>
      </c>
      <c r="E4345">
        <v>20</v>
      </c>
      <c r="F4345" t="s">
        <v>1546</v>
      </c>
      <c r="G4345" t="s">
        <v>55</v>
      </c>
      <c r="H4345" t="s">
        <v>46</v>
      </c>
      <c r="I4345" t="s">
        <v>7635</v>
      </c>
      <c r="K4345"/>
      <c r="L4345" t="s">
        <v>7676</v>
      </c>
      <c r="M4345" t="s">
        <v>26</v>
      </c>
      <c r="N4345">
        <v>2</v>
      </c>
      <c r="P4345" t="s">
        <v>27</v>
      </c>
      <c r="Q4345" t="s">
        <v>7677</v>
      </c>
      <c r="S4345" t="s">
        <v>29</v>
      </c>
    </row>
    <row r="4346" spans="1:19" hidden="1" x14ac:dyDescent="0.2">
      <c r="A4346">
        <v>2526</v>
      </c>
      <c r="B4346" t="s">
        <v>7675</v>
      </c>
      <c r="C4346" t="s">
        <v>73</v>
      </c>
      <c r="D4346">
        <v>9.2100000000000009</v>
      </c>
      <c r="E4346">
        <v>20</v>
      </c>
      <c r="F4346" t="s">
        <v>1546</v>
      </c>
      <c r="G4346" t="s">
        <v>55</v>
      </c>
      <c r="H4346" t="s">
        <v>46</v>
      </c>
      <c r="I4346" t="s">
        <v>7635</v>
      </c>
      <c r="K4346"/>
      <c r="L4346" t="s">
        <v>7676</v>
      </c>
      <c r="M4346" t="s">
        <v>26</v>
      </c>
      <c r="N4346">
        <v>2</v>
      </c>
      <c r="P4346" t="s">
        <v>27</v>
      </c>
      <c r="Q4346" t="s">
        <v>7677</v>
      </c>
      <c r="S4346" t="s">
        <v>29</v>
      </c>
    </row>
    <row r="4347" spans="1:19" hidden="1" x14ac:dyDescent="0.2">
      <c r="A4347">
        <v>2527</v>
      </c>
      <c r="B4347" t="s">
        <v>7678</v>
      </c>
      <c r="C4347" t="s">
        <v>20</v>
      </c>
      <c r="D4347">
        <v>1.85</v>
      </c>
      <c r="E4347" t="s">
        <v>363</v>
      </c>
      <c r="G4347" t="s">
        <v>31</v>
      </c>
      <c r="H4347" t="s">
        <v>23</v>
      </c>
      <c r="I4347" t="s">
        <v>7661</v>
      </c>
      <c r="K4347"/>
      <c r="L4347" t="s">
        <v>7679</v>
      </c>
      <c r="M4347" t="s">
        <v>26</v>
      </c>
      <c r="N4347">
        <v>2</v>
      </c>
      <c r="P4347" t="s">
        <v>27</v>
      </c>
      <c r="Q4347" t="s">
        <v>7680</v>
      </c>
      <c r="S4347" t="s">
        <v>29</v>
      </c>
    </row>
    <row r="4348" spans="1:19" hidden="1" x14ac:dyDescent="0.2">
      <c r="A4348">
        <v>2527</v>
      </c>
      <c r="B4348" t="s">
        <v>7678</v>
      </c>
      <c r="C4348" t="s">
        <v>73</v>
      </c>
      <c r="D4348">
        <v>8.8699999999999992</v>
      </c>
      <c r="E4348" t="s">
        <v>363</v>
      </c>
      <c r="G4348" t="s">
        <v>31</v>
      </c>
      <c r="H4348" t="s">
        <v>23</v>
      </c>
      <c r="I4348" t="s">
        <v>7661</v>
      </c>
      <c r="K4348"/>
      <c r="L4348" t="s">
        <v>7679</v>
      </c>
      <c r="M4348" t="s">
        <v>26</v>
      </c>
      <c r="N4348">
        <v>2</v>
      </c>
      <c r="P4348" t="s">
        <v>27</v>
      </c>
      <c r="Q4348" t="s">
        <v>7680</v>
      </c>
      <c r="S4348" t="s">
        <v>29</v>
      </c>
    </row>
    <row r="4349" spans="1:19" hidden="1" x14ac:dyDescent="0.2">
      <c r="A4349">
        <v>2528</v>
      </c>
      <c r="B4349" t="s">
        <v>7681</v>
      </c>
      <c r="C4349" t="s">
        <v>20</v>
      </c>
      <c r="D4349">
        <v>0</v>
      </c>
      <c r="E4349">
        <v>20</v>
      </c>
      <c r="G4349" t="s">
        <v>4418</v>
      </c>
      <c r="H4349" t="s">
        <v>2675</v>
      </c>
      <c r="I4349" t="s">
        <v>7682</v>
      </c>
      <c r="K4349"/>
      <c r="L4349" t="s">
        <v>7683</v>
      </c>
      <c r="M4349" t="s">
        <v>26</v>
      </c>
      <c r="N4349">
        <v>2</v>
      </c>
      <c r="P4349" t="s">
        <v>27</v>
      </c>
      <c r="Q4349" t="s">
        <v>7684</v>
      </c>
      <c r="S4349" t="s">
        <v>29</v>
      </c>
    </row>
    <row r="4350" spans="1:19" hidden="1" x14ac:dyDescent="0.2">
      <c r="A4350">
        <v>2528</v>
      </c>
      <c r="B4350" t="s">
        <v>7681</v>
      </c>
      <c r="C4350" t="s">
        <v>73</v>
      </c>
      <c r="D4350">
        <v>2.93</v>
      </c>
      <c r="E4350">
        <v>20</v>
      </c>
      <c r="G4350" t="s">
        <v>55</v>
      </c>
      <c r="H4350" t="s">
        <v>46</v>
      </c>
      <c r="I4350" t="s">
        <v>7682</v>
      </c>
      <c r="K4350"/>
      <c r="L4350" t="s">
        <v>7683</v>
      </c>
      <c r="M4350" t="s">
        <v>26</v>
      </c>
      <c r="N4350">
        <v>2</v>
      </c>
      <c r="P4350" t="s">
        <v>27</v>
      </c>
      <c r="Q4350" t="s">
        <v>7684</v>
      </c>
      <c r="S4350" t="s">
        <v>29</v>
      </c>
    </row>
    <row r="4351" spans="1:19" hidden="1" x14ac:dyDescent="0.2">
      <c r="A4351">
        <v>2528</v>
      </c>
      <c r="B4351" t="s">
        <v>7681</v>
      </c>
      <c r="C4351" t="s">
        <v>77</v>
      </c>
      <c r="D4351">
        <v>9.41</v>
      </c>
      <c r="E4351">
        <v>20</v>
      </c>
      <c r="G4351" t="s">
        <v>55</v>
      </c>
      <c r="H4351" t="s">
        <v>46</v>
      </c>
      <c r="I4351" t="s">
        <v>7682</v>
      </c>
      <c r="K4351"/>
      <c r="L4351" t="s">
        <v>7683</v>
      </c>
      <c r="M4351" t="s">
        <v>26</v>
      </c>
      <c r="N4351">
        <v>2</v>
      </c>
      <c r="P4351" t="s">
        <v>27</v>
      </c>
      <c r="Q4351" t="s">
        <v>7684</v>
      </c>
      <c r="S4351" t="s">
        <v>29</v>
      </c>
    </row>
    <row r="4352" spans="1:19" hidden="1" x14ac:dyDescent="0.2">
      <c r="A4352">
        <v>2529</v>
      </c>
      <c r="B4352" t="s">
        <v>7685</v>
      </c>
      <c r="C4352" t="s">
        <v>20</v>
      </c>
      <c r="D4352" t="s">
        <v>7033</v>
      </c>
      <c r="E4352">
        <v>20</v>
      </c>
      <c r="F4352" t="s">
        <v>424</v>
      </c>
      <c r="G4352" t="s">
        <v>55</v>
      </c>
      <c r="H4352" t="s">
        <v>23</v>
      </c>
      <c r="I4352" t="s">
        <v>7635</v>
      </c>
      <c r="K4352"/>
      <c r="L4352" t="s">
        <v>7686</v>
      </c>
      <c r="M4352" t="s">
        <v>120</v>
      </c>
      <c r="N4352">
        <v>5</v>
      </c>
      <c r="P4352" t="s">
        <v>27</v>
      </c>
      <c r="Q4352" t="s">
        <v>7687</v>
      </c>
      <c r="S4352" t="s">
        <v>29</v>
      </c>
    </row>
    <row r="4353" spans="1:19" hidden="1" x14ac:dyDescent="0.2">
      <c r="A4353">
        <v>2529</v>
      </c>
      <c r="B4353" t="s">
        <v>7685</v>
      </c>
      <c r="C4353" t="s">
        <v>73</v>
      </c>
      <c r="D4353">
        <v>7.85</v>
      </c>
      <c r="E4353" t="s">
        <v>383</v>
      </c>
      <c r="F4353" t="s">
        <v>79</v>
      </c>
      <c r="G4353" t="s">
        <v>55</v>
      </c>
      <c r="H4353" t="s">
        <v>46</v>
      </c>
      <c r="I4353" t="s">
        <v>7635</v>
      </c>
      <c r="K4353"/>
      <c r="L4353" t="s">
        <v>7686</v>
      </c>
      <c r="M4353" t="s">
        <v>120</v>
      </c>
      <c r="N4353">
        <v>5</v>
      </c>
      <c r="P4353" t="s">
        <v>27</v>
      </c>
      <c r="Q4353" t="s">
        <v>7687</v>
      </c>
      <c r="S4353" t="s">
        <v>29</v>
      </c>
    </row>
    <row r="4354" spans="1:19" hidden="1" x14ac:dyDescent="0.2">
      <c r="A4354">
        <v>2529</v>
      </c>
      <c r="B4354" t="s">
        <v>7685</v>
      </c>
      <c r="C4354" t="s">
        <v>73</v>
      </c>
      <c r="D4354">
        <v>7.68</v>
      </c>
      <c r="E4354" t="s">
        <v>363</v>
      </c>
      <c r="F4354" t="s">
        <v>79</v>
      </c>
      <c r="G4354" t="s">
        <v>31</v>
      </c>
      <c r="H4354" t="s">
        <v>23</v>
      </c>
      <c r="I4354" t="s">
        <v>7638</v>
      </c>
      <c r="K4354"/>
      <c r="L4354" t="s">
        <v>7686</v>
      </c>
      <c r="M4354" t="s">
        <v>120</v>
      </c>
      <c r="N4354">
        <v>5</v>
      </c>
      <c r="P4354" t="s">
        <v>27</v>
      </c>
      <c r="Q4354" t="s">
        <v>7687</v>
      </c>
      <c r="S4354" t="s">
        <v>29</v>
      </c>
    </row>
    <row r="4355" spans="1:19" hidden="1" x14ac:dyDescent="0.2">
      <c r="A4355">
        <v>2530</v>
      </c>
      <c r="B4355" t="s">
        <v>7688</v>
      </c>
      <c r="C4355" t="s">
        <v>20</v>
      </c>
      <c r="D4355">
        <v>0.3</v>
      </c>
      <c r="E4355" t="s">
        <v>363</v>
      </c>
      <c r="G4355" t="s">
        <v>1440</v>
      </c>
      <c r="H4355" t="s">
        <v>23</v>
      </c>
      <c r="I4355" t="s">
        <v>7689</v>
      </c>
      <c r="K4355"/>
      <c r="L4355" t="s">
        <v>7690</v>
      </c>
      <c r="M4355" t="s">
        <v>120</v>
      </c>
      <c r="N4355">
        <v>5</v>
      </c>
      <c r="P4355" t="s">
        <v>27</v>
      </c>
      <c r="Q4355" t="s">
        <v>7691</v>
      </c>
      <c r="S4355" t="s">
        <v>29</v>
      </c>
    </row>
    <row r="4356" spans="1:19" hidden="1" x14ac:dyDescent="0.2">
      <c r="A4356">
        <v>2530</v>
      </c>
      <c r="B4356" t="s">
        <v>7688</v>
      </c>
      <c r="C4356" t="s">
        <v>73</v>
      </c>
      <c r="D4356">
        <v>6.88</v>
      </c>
      <c r="E4356" t="s">
        <v>5018</v>
      </c>
      <c r="G4356" t="s">
        <v>7692</v>
      </c>
      <c r="H4356" t="s">
        <v>23</v>
      </c>
      <c r="I4356" t="s">
        <v>7689</v>
      </c>
      <c r="K4356"/>
      <c r="L4356" t="s">
        <v>7690</v>
      </c>
      <c r="M4356" t="s">
        <v>120</v>
      </c>
      <c r="N4356">
        <v>5</v>
      </c>
      <c r="P4356" t="s">
        <v>27</v>
      </c>
      <c r="Q4356" t="s">
        <v>7691</v>
      </c>
      <c r="S4356" t="s">
        <v>29</v>
      </c>
    </row>
    <row r="4357" spans="1:19" hidden="1" x14ac:dyDescent="0.2">
      <c r="A4357">
        <v>2531</v>
      </c>
      <c r="B4357" t="s">
        <v>7693</v>
      </c>
      <c r="C4357" t="s">
        <v>20</v>
      </c>
      <c r="D4357">
        <v>4.2</v>
      </c>
      <c r="F4357" t="s">
        <v>615</v>
      </c>
      <c r="H4357" t="s">
        <v>23</v>
      </c>
      <c r="I4357" t="s">
        <v>7653</v>
      </c>
      <c r="K4357"/>
      <c r="L4357" t="s">
        <v>7694</v>
      </c>
      <c r="M4357" t="s">
        <v>26</v>
      </c>
      <c r="N4357">
        <v>2</v>
      </c>
      <c r="P4357" t="s">
        <v>27</v>
      </c>
      <c r="Q4357" t="s">
        <v>7695</v>
      </c>
      <c r="S4357" t="s">
        <v>29</v>
      </c>
    </row>
    <row r="4358" spans="1:19" hidden="1" x14ac:dyDescent="0.2">
      <c r="A4358">
        <v>2531</v>
      </c>
      <c r="B4358" t="s">
        <v>7693</v>
      </c>
      <c r="C4358" t="s">
        <v>73</v>
      </c>
      <c r="D4358">
        <v>10.199999999999999</v>
      </c>
      <c r="F4358" t="s">
        <v>615</v>
      </c>
      <c r="H4358" t="s">
        <v>23</v>
      </c>
      <c r="I4358" t="s">
        <v>7653</v>
      </c>
      <c r="K4358"/>
      <c r="L4358" t="s">
        <v>7694</v>
      </c>
      <c r="M4358" t="s">
        <v>26</v>
      </c>
      <c r="N4358">
        <v>2</v>
      </c>
      <c r="P4358" t="s">
        <v>27</v>
      </c>
      <c r="Q4358" t="s">
        <v>7695</v>
      </c>
      <c r="S4358" t="s">
        <v>29</v>
      </c>
    </row>
    <row r="4359" spans="1:19" hidden="1" x14ac:dyDescent="0.2">
      <c r="A4359">
        <v>2532</v>
      </c>
      <c r="B4359" t="s">
        <v>7696</v>
      </c>
      <c r="C4359" t="s">
        <v>20</v>
      </c>
      <c r="D4359">
        <v>4.4000000000000004</v>
      </c>
      <c r="F4359" t="s">
        <v>615</v>
      </c>
      <c r="H4359" t="s">
        <v>23</v>
      </c>
      <c r="I4359" t="s">
        <v>7653</v>
      </c>
      <c r="K4359"/>
      <c r="L4359" t="s">
        <v>7697</v>
      </c>
      <c r="M4359" t="s">
        <v>26</v>
      </c>
      <c r="N4359">
        <v>2</v>
      </c>
      <c r="P4359" t="s">
        <v>27</v>
      </c>
      <c r="Q4359" t="s">
        <v>7698</v>
      </c>
      <c r="S4359" t="s">
        <v>29</v>
      </c>
    </row>
    <row r="4360" spans="1:19" hidden="1" x14ac:dyDescent="0.2">
      <c r="A4360">
        <v>2533</v>
      </c>
      <c r="B4360" t="s">
        <v>7699</v>
      </c>
      <c r="C4360" t="s">
        <v>20</v>
      </c>
      <c r="D4360" t="s">
        <v>570</v>
      </c>
      <c r="E4360">
        <v>20</v>
      </c>
      <c r="F4360" t="s">
        <v>7700</v>
      </c>
      <c r="H4360" t="s">
        <v>23</v>
      </c>
      <c r="I4360" t="s">
        <v>7635</v>
      </c>
      <c r="K4360"/>
      <c r="L4360" t="s">
        <v>7701</v>
      </c>
      <c r="M4360" t="s">
        <v>120</v>
      </c>
      <c r="N4360">
        <v>5</v>
      </c>
      <c r="P4360" t="s">
        <v>27</v>
      </c>
      <c r="Q4360" t="s">
        <v>7702</v>
      </c>
      <c r="S4360" t="s">
        <v>29</v>
      </c>
    </row>
    <row r="4361" spans="1:19" hidden="1" x14ac:dyDescent="0.2">
      <c r="A4361">
        <v>2533</v>
      </c>
      <c r="B4361" t="s">
        <v>7699</v>
      </c>
      <c r="C4361" t="s">
        <v>73</v>
      </c>
      <c r="D4361">
        <v>5.05</v>
      </c>
      <c r="E4361">
        <v>20</v>
      </c>
      <c r="F4361" t="s">
        <v>62</v>
      </c>
      <c r="G4361" t="s">
        <v>55</v>
      </c>
      <c r="H4361" t="s">
        <v>46</v>
      </c>
      <c r="I4361" t="s">
        <v>7635</v>
      </c>
      <c r="K4361"/>
      <c r="L4361" t="s">
        <v>7701</v>
      </c>
      <c r="M4361" t="s">
        <v>120</v>
      </c>
      <c r="N4361">
        <v>5</v>
      </c>
      <c r="P4361" t="s">
        <v>27</v>
      </c>
      <c r="Q4361" t="s">
        <v>7702</v>
      </c>
      <c r="S4361" t="s">
        <v>29</v>
      </c>
    </row>
    <row r="4362" spans="1:19" hidden="1" x14ac:dyDescent="0.2">
      <c r="A4362">
        <v>2533</v>
      </c>
      <c r="B4362" t="s">
        <v>7699</v>
      </c>
      <c r="C4362" t="s">
        <v>77</v>
      </c>
      <c r="D4362">
        <v>10.81</v>
      </c>
      <c r="E4362">
        <v>20</v>
      </c>
      <c r="F4362" t="s">
        <v>62</v>
      </c>
      <c r="G4362" t="s">
        <v>55</v>
      </c>
      <c r="H4362" t="s">
        <v>46</v>
      </c>
      <c r="I4362" t="s">
        <v>7635</v>
      </c>
      <c r="K4362"/>
      <c r="L4362" t="s">
        <v>7701</v>
      </c>
      <c r="M4362" t="s">
        <v>120</v>
      </c>
      <c r="N4362">
        <v>5</v>
      </c>
      <c r="P4362" t="s">
        <v>27</v>
      </c>
      <c r="Q4362" t="s">
        <v>7702</v>
      </c>
      <c r="S4362" t="s">
        <v>29</v>
      </c>
    </row>
    <row r="4363" spans="1:19" hidden="1" x14ac:dyDescent="0.2">
      <c r="A4363">
        <v>2533</v>
      </c>
      <c r="B4363" t="s">
        <v>7699</v>
      </c>
      <c r="C4363" t="s">
        <v>73</v>
      </c>
      <c r="D4363">
        <v>4.9800000000000004</v>
      </c>
      <c r="E4363">
        <v>20</v>
      </c>
      <c r="F4363" t="s">
        <v>7700</v>
      </c>
      <c r="G4363" t="s">
        <v>31</v>
      </c>
      <c r="H4363" t="s">
        <v>23</v>
      </c>
      <c r="I4363" t="s">
        <v>7703</v>
      </c>
      <c r="K4363"/>
      <c r="L4363" t="s">
        <v>7701</v>
      </c>
      <c r="M4363" t="s">
        <v>120</v>
      </c>
      <c r="N4363">
        <v>5</v>
      </c>
      <c r="P4363" t="s">
        <v>27</v>
      </c>
      <c r="Q4363" t="s">
        <v>7702</v>
      </c>
      <c r="S4363" t="s">
        <v>29</v>
      </c>
    </row>
    <row r="4364" spans="1:19" hidden="1" x14ac:dyDescent="0.2">
      <c r="A4364">
        <v>2534</v>
      </c>
      <c r="B4364" t="s">
        <v>7704</v>
      </c>
      <c r="C4364" t="s">
        <v>20</v>
      </c>
      <c r="D4364">
        <v>3.68</v>
      </c>
      <c r="E4364" t="s">
        <v>363</v>
      </c>
      <c r="G4364" t="s">
        <v>31</v>
      </c>
      <c r="H4364" t="s">
        <v>23</v>
      </c>
      <c r="I4364" t="s">
        <v>7661</v>
      </c>
      <c r="K4364"/>
      <c r="L4364" t="s">
        <v>7705</v>
      </c>
      <c r="M4364" t="s">
        <v>26</v>
      </c>
      <c r="N4364">
        <v>2</v>
      </c>
      <c r="P4364" t="s">
        <v>27</v>
      </c>
      <c r="Q4364" t="s">
        <v>7706</v>
      </c>
      <c r="S4364" t="s">
        <v>29</v>
      </c>
    </row>
    <row r="4365" spans="1:19" hidden="1" x14ac:dyDescent="0.2">
      <c r="A4365">
        <v>2534</v>
      </c>
      <c r="B4365" t="s">
        <v>7704</v>
      </c>
      <c r="C4365" t="s">
        <v>73</v>
      </c>
      <c r="D4365">
        <v>7.55</v>
      </c>
      <c r="E4365" t="s">
        <v>363</v>
      </c>
      <c r="G4365" t="s">
        <v>31</v>
      </c>
      <c r="H4365" t="s">
        <v>23</v>
      </c>
      <c r="I4365" t="s">
        <v>7661</v>
      </c>
      <c r="K4365"/>
      <c r="L4365" t="s">
        <v>7705</v>
      </c>
      <c r="M4365" t="s">
        <v>26</v>
      </c>
      <c r="N4365">
        <v>2</v>
      </c>
      <c r="P4365" t="s">
        <v>27</v>
      </c>
      <c r="Q4365" t="s">
        <v>7706</v>
      </c>
      <c r="S4365" t="s">
        <v>29</v>
      </c>
    </row>
    <row r="4366" spans="1:19" hidden="1" x14ac:dyDescent="0.2">
      <c r="A4366">
        <v>2535</v>
      </c>
      <c r="B4366" t="s">
        <v>7707</v>
      </c>
      <c r="C4366" t="s">
        <v>20</v>
      </c>
      <c r="D4366">
        <v>2.13</v>
      </c>
      <c r="E4366">
        <v>20</v>
      </c>
      <c r="F4366" t="s">
        <v>79</v>
      </c>
      <c r="G4366" t="s">
        <v>55</v>
      </c>
      <c r="H4366" t="s">
        <v>46</v>
      </c>
      <c r="I4366" t="s">
        <v>7708</v>
      </c>
      <c r="K4366"/>
      <c r="L4366" t="s">
        <v>7709</v>
      </c>
      <c r="M4366" t="s">
        <v>26</v>
      </c>
      <c r="N4366">
        <v>2</v>
      </c>
      <c r="P4366" t="s">
        <v>27</v>
      </c>
      <c r="Q4366" t="s">
        <v>7710</v>
      </c>
      <c r="S4366" t="s">
        <v>29</v>
      </c>
    </row>
    <row r="4367" spans="1:19" hidden="1" x14ac:dyDescent="0.2">
      <c r="A4367">
        <v>2536</v>
      </c>
      <c r="B4367" t="s">
        <v>7711</v>
      </c>
      <c r="C4367" t="s">
        <v>20</v>
      </c>
      <c r="D4367">
        <v>2.8</v>
      </c>
      <c r="E4367">
        <v>20</v>
      </c>
      <c r="G4367" t="s">
        <v>55</v>
      </c>
      <c r="H4367" t="s">
        <v>23</v>
      </c>
      <c r="I4367" t="s">
        <v>7708</v>
      </c>
      <c r="K4367"/>
      <c r="L4367" t="s">
        <v>7712</v>
      </c>
      <c r="M4367" t="s">
        <v>26</v>
      </c>
      <c r="N4367">
        <v>2</v>
      </c>
      <c r="P4367" t="s">
        <v>27</v>
      </c>
      <c r="Q4367" t="s">
        <v>7713</v>
      </c>
      <c r="S4367" t="s">
        <v>29</v>
      </c>
    </row>
    <row r="4368" spans="1:19" hidden="1" x14ac:dyDescent="0.2">
      <c r="A4368">
        <v>2538</v>
      </c>
      <c r="B4368" t="s">
        <v>7714</v>
      </c>
      <c r="C4368" t="s">
        <v>20</v>
      </c>
      <c r="D4368" t="s">
        <v>7033</v>
      </c>
      <c r="E4368">
        <v>20</v>
      </c>
      <c r="F4368" t="s">
        <v>4558</v>
      </c>
      <c r="G4368" t="s">
        <v>55</v>
      </c>
      <c r="H4368" t="s">
        <v>23</v>
      </c>
      <c r="I4368" t="s">
        <v>3758</v>
      </c>
      <c r="K4368"/>
      <c r="L4368" t="s">
        <v>7715</v>
      </c>
      <c r="M4368" t="s">
        <v>26</v>
      </c>
      <c r="N4368">
        <v>2</v>
      </c>
      <c r="P4368" t="s">
        <v>27</v>
      </c>
      <c r="Q4368" t="s">
        <v>7716</v>
      </c>
      <c r="S4368" t="s">
        <v>29</v>
      </c>
    </row>
    <row r="4369" spans="1:19" hidden="1" x14ac:dyDescent="0.2">
      <c r="A4369">
        <v>2538</v>
      </c>
      <c r="B4369" t="s">
        <v>7714</v>
      </c>
      <c r="C4369" t="s">
        <v>73</v>
      </c>
      <c r="D4369">
        <v>8.5399999999999991</v>
      </c>
      <c r="E4369">
        <v>20</v>
      </c>
      <c r="F4369" t="s">
        <v>4558</v>
      </c>
      <c r="G4369" t="s">
        <v>55</v>
      </c>
      <c r="H4369" t="s">
        <v>46</v>
      </c>
      <c r="I4369" t="s">
        <v>3758</v>
      </c>
      <c r="K4369"/>
      <c r="L4369" t="s">
        <v>7715</v>
      </c>
      <c r="M4369" t="s">
        <v>26</v>
      </c>
      <c r="N4369">
        <v>2</v>
      </c>
      <c r="P4369" t="s">
        <v>27</v>
      </c>
      <c r="Q4369" t="s">
        <v>7716</v>
      </c>
      <c r="S4369" t="s">
        <v>29</v>
      </c>
    </row>
    <row r="4370" spans="1:19" hidden="1" x14ac:dyDescent="0.2">
      <c r="A4370">
        <v>2538</v>
      </c>
      <c r="B4370" t="s">
        <v>7714</v>
      </c>
      <c r="C4370" t="s">
        <v>77</v>
      </c>
      <c r="D4370">
        <v>11.87</v>
      </c>
      <c r="E4370">
        <v>20</v>
      </c>
      <c r="F4370" t="s">
        <v>4558</v>
      </c>
      <c r="G4370" t="s">
        <v>55</v>
      </c>
      <c r="H4370" t="s">
        <v>23</v>
      </c>
      <c r="I4370" t="s">
        <v>3758</v>
      </c>
      <c r="K4370"/>
      <c r="L4370" t="s">
        <v>7715</v>
      </c>
      <c r="M4370" t="s">
        <v>26</v>
      </c>
      <c r="N4370">
        <v>2</v>
      </c>
      <c r="P4370" t="s">
        <v>27</v>
      </c>
      <c r="Q4370" t="s">
        <v>7716</v>
      </c>
      <c r="S4370" t="s">
        <v>29</v>
      </c>
    </row>
    <row r="4371" spans="1:19" hidden="1" x14ac:dyDescent="0.2">
      <c r="A4371">
        <v>2539</v>
      </c>
      <c r="B4371" t="s">
        <v>7717</v>
      </c>
      <c r="C4371" t="s">
        <v>20</v>
      </c>
      <c r="D4371">
        <v>1.25</v>
      </c>
      <c r="E4371" t="s">
        <v>7718</v>
      </c>
      <c r="G4371" t="s">
        <v>1440</v>
      </c>
      <c r="H4371" t="s">
        <v>23</v>
      </c>
      <c r="I4371" t="s">
        <v>7719</v>
      </c>
      <c r="K4371"/>
      <c r="L4371" t="s">
        <v>7720</v>
      </c>
      <c r="M4371" t="s">
        <v>26</v>
      </c>
      <c r="N4371">
        <v>2</v>
      </c>
      <c r="P4371" t="s">
        <v>27</v>
      </c>
      <c r="Q4371" t="s">
        <v>7721</v>
      </c>
      <c r="S4371" t="s">
        <v>29</v>
      </c>
    </row>
    <row r="4372" spans="1:19" hidden="1" x14ac:dyDescent="0.2">
      <c r="A4372">
        <v>2539</v>
      </c>
      <c r="B4372" t="s">
        <v>7717</v>
      </c>
      <c r="C4372" t="s">
        <v>73</v>
      </c>
      <c r="D4372">
        <v>8</v>
      </c>
      <c r="E4372" t="s">
        <v>7718</v>
      </c>
      <c r="G4372" t="s">
        <v>1440</v>
      </c>
      <c r="H4372" t="s">
        <v>23</v>
      </c>
      <c r="I4372" t="s">
        <v>7719</v>
      </c>
      <c r="K4372"/>
      <c r="L4372" t="s">
        <v>7720</v>
      </c>
      <c r="M4372" t="s">
        <v>26</v>
      </c>
      <c r="N4372">
        <v>2</v>
      </c>
      <c r="P4372" t="s">
        <v>27</v>
      </c>
      <c r="Q4372" t="s">
        <v>7721</v>
      </c>
      <c r="S4372" t="s">
        <v>29</v>
      </c>
    </row>
    <row r="4373" spans="1:19" hidden="1" x14ac:dyDescent="0.2">
      <c r="A4373">
        <v>2539</v>
      </c>
      <c r="B4373" t="s">
        <v>7717</v>
      </c>
      <c r="C4373" t="s">
        <v>77</v>
      </c>
      <c r="D4373">
        <v>13</v>
      </c>
      <c r="E4373" t="s">
        <v>7718</v>
      </c>
      <c r="G4373" t="s">
        <v>1440</v>
      </c>
      <c r="H4373" t="s">
        <v>23</v>
      </c>
      <c r="I4373" t="s">
        <v>7719</v>
      </c>
      <c r="K4373"/>
      <c r="L4373" t="s">
        <v>7720</v>
      </c>
      <c r="M4373" t="s">
        <v>26</v>
      </c>
      <c r="N4373">
        <v>2</v>
      </c>
      <c r="P4373" t="s">
        <v>27</v>
      </c>
      <c r="Q4373" t="s">
        <v>7721</v>
      </c>
      <c r="S4373" t="s">
        <v>29</v>
      </c>
    </row>
    <row r="4374" spans="1:19" hidden="1" x14ac:dyDescent="0.2">
      <c r="A4374">
        <v>2540</v>
      </c>
      <c r="B4374" t="s">
        <v>7722</v>
      </c>
      <c r="C4374" t="s">
        <v>20</v>
      </c>
      <c r="D4374">
        <v>11</v>
      </c>
      <c r="E4374">
        <v>20</v>
      </c>
      <c r="F4374" t="s">
        <v>7723</v>
      </c>
      <c r="G4374" t="s">
        <v>1440</v>
      </c>
      <c r="H4374" t="s">
        <v>23</v>
      </c>
      <c r="I4374" t="s">
        <v>7724</v>
      </c>
      <c r="K4374"/>
      <c r="L4374" t="s">
        <v>7725</v>
      </c>
      <c r="M4374" t="s">
        <v>26</v>
      </c>
      <c r="N4374">
        <v>2</v>
      </c>
      <c r="P4374" t="s">
        <v>27</v>
      </c>
      <c r="Q4374" t="s">
        <v>7726</v>
      </c>
      <c r="S4374" t="s">
        <v>29</v>
      </c>
    </row>
    <row r="4375" spans="1:19" hidden="1" x14ac:dyDescent="0.2">
      <c r="A4375">
        <v>2540</v>
      </c>
      <c r="B4375" t="s">
        <v>7722</v>
      </c>
      <c r="C4375" t="s">
        <v>73</v>
      </c>
      <c r="D4375">
        <v>7</v>
      </c>
      <c r="E4375">
        <v>20</v>
      </c>
      <c r="F4375" t="s">
        <v>7723</v>
      </c>
      <c r="G4375" t="s">
        <v>1440</v>
      </c>
      <c r="H4375" t="s">
        <v>23</v>
      </c>
      <c r="I4375" t="s">
        <v>7724</v>
      </c>
      <c r="K4375"/>
      <c r="L4375" t="s">
        <v>7725</v>
      </c>
      <c r="M4375" t="s">
        <v>26</v>
      </c>
      <c r="N4375">
        <v>2</v>
      </c>
      <c r="P4375" t="s">
        <v>27</v>
      </c>
      <c r="Q4375" t="s">
        <v>7726</v>
      </c>
      <c r="S4375" t="s">
        <v>29</v>
      </c>
    </row>
    <row r="4376" spans="1:19" hidden="1" x14ac:dyDescent="0.2">
      <c r="A4376">
        <v>2543</v>
      </c>
      <c r="B4376" t="s">
        <v>7727</v>
      </c>
      <c r="C4376" t="s">
        <v>73</v>
      </c>
      <c r="D4376">
        <v>7.45</v>
      </c>
      <c r="E4376">
        <v>20</v>
      </c>
      <c r="F4376" t="s">
        <v>1546</v>
      </c>
      <c r="G4376" t="s">
        <v>55</v>
      </c>
      <c r="H4376" t="s">
        <v>46</v>
      </c>
      <c r="I4376" t="s">
        <v>7635</v>
      </c>
      <c r="K4376"/>
      <c r="L4376" t="s">
        <v>7728</v>
      </c>
      <c r="M4376" t="s">
        <v>26</v>
      </c>
      <c r="N4376">
        <v>2</v>
      </c>
      <c r="P4376" t="s">
        <v>27</v>
      </c>
      <c r="Q4376" t="s">
        <v>7729</v>
      </c>
      <c r="S4376" t="s">
        <v>29</v>
      </c>
    </row>
    <row r="4377" spans="1:19" hidden="1" x14ac:dyDescent="0.2">
      <c r="A4377">
        <v>2543</v>
      </c>
      <c r="B4377" t="s">
        <v>7727</v>
      </c>
      <c r="C4377" t="s">
        <v>77</v>
      </c>
      <c r="D4377">
        <v>11.13</v>
      </c>
      <c r="E4377">
        <v>20</v>
      </c>
      <c r="F4377" t="s">
        <v>1546</v>
      </c>
      <c r="G4377" t="s">
        <v>55</v>
      </c>
      <c r="H4377" t="s">
        <v>46</v>
      </c>
      <c r="I4377" t="s">
        <v>7635</v>
      </c>
      <c r="K4377"/>
      <c r="L4377" t="s">
        <v>7728</v>
      </c>
      <c r="M4377" t="s">
        <v>26</v>
      </c>
      <c r="N4377">
        <v>2</v>
      </c>
      <c r="P4377" t="s">
        <v>27</v>
      </c>
      <c r="Q4377" t="s">
        <v>7729</v>
      </c>
      <c r="S4377" t="s">
        <v>29</v>
      </c>
    </row>
    <row r="4378" spans="1:19" hidden="1" x14ac:dyDescent="0.2">
      <c r="A4378">
        <v>2543</v>
      </c>
      <c r="B4378" t="s">
        <v>7727</v>
      </c>
      <c r="C4378" t="s">
        <v>73</v>
      </c>
      <c r="D4378">
        <v>7.7</v>
      </c>
      <c r="E4378" t="s">
        <v>7730</v>
      </c>
      <c r="F4378" t="s">
        <v>1546</v>
      </c>
      <c r="G4378" t="s">
        <v>22</v>
      </c>
      <c r="H4378" t="s">
        <v>23</v>
      </c>
      <c r="I4378" t="s">
        <v>2615</v>
      </c>
      <c r="K4378"/>
      <c r="L4378" t="s">
        <v>7728</v>
      </c>
      <c r="M4378" t="s">
        <v>26</v>
      </c>
      <c r="N4378">
        <v>2</v>
      </c>
      <c r="P4378" t="s">
        <v>27</v>
      </c>
      <c r="Q4378" t="s">
        <v>7729</v>
      </c>
      <c r="S4378" t="s">
        <v>29</v>
      </c>
    </row>
    <row r="4379" spans="1:19" hidden="1" x14ac:dyDescent="0.2">
      <c r="A4379">
        <v>2543</v>
      </c>
      <c r="B4379" t="s">
        <v>7727</v>
      </c>
      <c r="C4379" t="s">
        <v>20</v>
      </c>
      <c r="D4379">
        <v>0.8</v>
      </c>
      <c r="F4379" t="s">
        <v>615</v>
      </c>
      <c r="G4379" t="s">
        <v>1440</v>
      </c>
      <c r="H4379" t="s">
        <v>23</v>
      </c>
      <c r="I4379" t="s">
        <v>7671</v>
      </c>
      <c r="K4379"/>
      <c r="L4379" t="s">
        <v>7728</v>
      </c>
      <c r="M4379" t="s">
        <v>26</v>
      </c>
      <c r="N4379">
        <v>2</v>
      </c>
      <c r="P4379" t="s">
        <v>27</v>
      </c>
      <c r="Q4379" t="s">
        <v>7729</v>
      </c>
      <c r="S4379" t="s">
        <v>29</v>
      </c>
    </row>
    <row r="4380" spans="1:19" hidden="1" x14ac:dyDescent="0.2">
      <c r="A4380">
        <v>2543</v>
      </c>
      <c r="B4380" t="s">
        <v>7727</v>
      </c>
      <c r="C4380" t="s">
        <v>73</v>
      </c>
      <c r="D4380">
        <v>7.7</v>
      </c>
      <c r="F4380" t="s">
        <v>615</v>
      </c>
      <c r="G4380" t="s">
        <v>1440</v>
      </c>
      <c r="H4380" t="s">
        <v>23</v>
      </c>
      <c r="I4380" t="s">
        <v>7671</v>
      </c>
      <c r="K4380"/>
      <c r="L4380" t="s">
        <v>7728</v>
      </c>
      <c r="M4380" t="s">
        <v>26</v>
      </c>
      <c r="N4380">
        <v>2</v>
      </c>
      <c r="P4380" t="s">
        <v>27</v>
      </c>
      <c r="Q4380" t="s">
        <v>7729</v>
      </c>
      <c r="S4380" t="s">
        <v>29</v>
      </c>
    </row>
    <row r="4381" spans="1:19" hidden="1" x14ac:dyDescent="0.2">
      <c r="A4381">
        <v>2543</v>
      </c>
      <c r="B4381" t="s">
        <v>7727</v>
      </c>
      <c r="C4381" t="s">
        <v>77</v>
      </c>
      <c r="D4381">
        <v>12</v>
      </c>
      <c r="F4381" t="s">
        <v>615</v>
      </c>
      <c r="G4381" t="s">
        <v>1440</v>
      </c>
      <c r="H4381" t="s">
        <v>23</v>
      </c>
      <c r="I4381" t="s">
        <v>7671</v>
      </c>
      <c r="K4381"/>
      <c r="L4381" t="s">
        <v>7728</v>
      </c>
      <c r="M4381" t="s">
        <v>26</v>
      </c>
      <c r="N4381">
        <v>2</v>
      </c>
      <c r="P4381" t="s">
        <v>27</v>
      </c>
      <c r="Q4381" t="s">
        <v>7729</v>
      </c>
      <c r="S4381" t="s">
        <v>29</v>
      </c>
    </row>
    <row r="4382" spans="1:19" hidden="1" x14ac:dyDescent="0.2">
      <c r="A4382">
        <v>2544</v>
      </c>
      <c r="B4382" t="s">
        <v>7731</v>
      </c>
      <c r="C4382" t="s">
        <v>20</v>
      </c>
      <c r="D4382">
        <v>0.5</v>
      </c>
      <c r="G4382" t="s">
        <v>1440</v>
      </c>
      <c r="H4382" t="s">
        <v>23</v>
      </c>
      <c r="I4382" t="s">
        <v>7719</v>
      </c>
      <c r="K4382"/>
      <c r="L4382" t="s">
        <v>7732</v>
      </c>
      <c r="M4382" t="s">
        <v>26</v>
      </c>
      <c r="N4382">
        <v>2</v>
      </c>
      <c r="P4382" t="s">
        <v>27</v>
      </c>
      <c r="Q4382" t="s">
        <v>7733</v>
      </c>
      <c r="S4382" t="s">
        <v>29</v>
      </c>
    </row>
    <row r="4383" spans="1:19" hidden="1" x14ac:dyDescent="0.2">
      <c r="A4383">
        <v>2544</v>
      </c>
      <c r="B4383" t="s">
        <v>7731</v>
      </c>
      <c r="C4383" t="s">
        <v>73</v>
      </c>
      <c r="D4383">
        <v>7.4</v>
      </c>
      <c r="G4383" t="s">
        <v>1440</v>
      </c>
      <c r="H4383" t="s">
        <v>23</v>
      </c>
      <c r="I4383" t="s">
        <v>7719</v>
      </c>
      <c r="K4383"/>
      <c r="L4383" t="s">
        <v>7732</v>
      </c>
      <c r="M4383" t="s">
        <v>26</v>
      </c>
      <c r="N4383">
        <v>2</v>
      </c>
      <c r="P4383" t="s">
        <v>27</v>
      </c>
      <c r="Q4383" t="s">
        <v>7733</v>
      </c>
      <c r="S4383" t="s">
        <v>29</v>
      </c>
    </row>
    <row r="4384" spans="1:19" hidden="1" x14ac:dyDescent="0.2">
      <c r="A4384">
        <v>2544</v>
      </c>
      <c r="B4384" t="s">
        <v>7731</v>
      </c>
      <c r="C4384" t="s">
        <v>77</v>
      </c>
      <c r="D4384">
        <v>12.3</v>
      </c>
      <c r="G4384" t="s">
        <v>1440</v>
      </c>
      <c r="H4384" t="s">
        <v>23</v>
      </c>
      <c r="I4384" t="s">
        <v>7719</v>
      </c>
      <c r="K4384"/>
      <c r="L4384" t="s">
        <v>7732</v>
      </c>
      <c r="M4384" t="s">
        <v>26</v>
      </c>
      <c r="N4384">
        <v>2</v>
      </c>
      <c r="P4384" t="s">
        <v>27</v>
      </c>
      <c r="Q4384" t="s">
        <v>7733</v>
      </c>
      <c r="S4384" t="s">
        <v>29</v>
      </c>
    </row>
    <row r="4385" spans="1:19" hidden="1" x14ac:dyDescent="0.2">
      <c r="A4385">
        <v>2545</v>
      </c>
      <c r="B4385" t="s">
        <v>7734</v>
      </c>
      <c r="C4385" t="s">
        <v>20</v>
      </c>
      <c r="D4385" t="s">
        <v>7735</v>
      </c>
      <c r="E4385">
        <v>20</v>
      </c>
      <c r="F4385" t="s">
        <v>410</v>
      </c>
      <c r="G4385" t="s">
        <v>55</v>
      </c>
      <c r="H4385" t="s">
        <v>23</v>
      </c>
      <c r="I4385" t="s">
        <v>3758</v>
      </c>
      <c r="K4385"/>
      <c r="L4385" t="s">
        <v>7736</v>
      </c>
      <c r="M4385" t="s">
        <v>26</v>
      </c>
      <c r="N4385">
        <v>2</v>
      </c>
      <c r="P4385" t="s">
        <v>27</v>
      </c>
      <c r="Q4385" t="s">
        <v>7737</v>
      </c>
      <c r="S4385" t="s">
        <v>29</v>
      </c>
    </row>
    <row r="4386" spans="1:19" hidden="1" x14ac:dyDescent="0.2">
      <c r="A4386">
        <v>2545</v>
      </c>
      <c r="B4386" t="s">
        <v>7734</v>
      </c>
      <c r="C4386" t="s">
        <v>73</v>
      </c>
      <c r="D4386">
        <v>8.34</v>
      </c>
      <c r="E4386">
        <v>20</v>
      </c>
      <c r="F4386" t="s">
        <v>410</v>
      </c>
      <c r="G4386" t="s">
        <v>55</v>
      </c>
      <c r="H4386" t="s">
        <v>46</v>
      </c>
      <c r="I4386" t="s">
        <v>3758</v>
      </c>
      <c r="K4386"/>
      <c r="L4386" t="s">
        <v>7736</v>
      </c>
      <c r="M4386" t="s">
        <v>26</v>
      </c>
      <c r="N4386">
        <v>2</v>
      </c>
      <c r="P4386" t="s">
        <v>27</v>
      </c>
      <c r="Q4386" t="s">
        <v>7737</v>
      </c>
      <c r="S4386" t="s">
        <v>29</v>
      </c>
    </row>
    <row r="4387" spans="1:19" hidden="1" x14ac:dyDescent="0.2">
      <c r="A4387">
        <v>2545</v>
      </c>
      <c r="B4387" t="s">
        <v>7734</v>
      </c>
      <c r="C4387" t="s">
        <v>77</v>
      </c>
      <c r="D4387">
        <v>11.79</v>
      </c>
      <c r="E4387">
        <v>20</v>
      </c>
      <c r="F4387" t="s">
        <v>410</v>
      </c>
      <c r="G4387" t="s">
        <v>55</v>
      </c>
      <c r="H4387" t="s">
        <v>23</v>
      </c>
      <c r="I4387" t="s">
        <v>3758</v>
      </c>
      <c r="K4387"/>
      <c r="L4387" t="s">
        <v>7736</v>
      </c>
      <c r="M4387" t="s">
        <v>26</v>
      </c>
      <c r="N4387">
        <v>2</v>
      </c>
      <c r="P4387" t="s">
        <v>27</v>
      </c>
      <c r="Q4387" t="s">
        <v>7737</v>
      </c>
      <c r="S4387" t="s">
        <v>29</v>
      </c>
    </row>
    <row r="4388" spans="1:19" hidden="1" x14ac:dyDescent="0.2">
      <c r="A4388">
        <v>2546</v>
      </c>
      <c r="B4388" t="s">
        <v>7738</v>
      </c>
      <c r="C4388" t="s">
        <v>20</v>
      </c>
      <c r="D4388">
        <v>0</v>
      </c>
      <c r="E4388" t="s">
        <v>7718</v>
      </c>
      <c r="G4388" t="s">
        <v>1440</v>
      </c>
      <c r="H4388" t="s">
        <v>23</v>
      </c>
      <c r="I4388" t="s">
        <v>7719</v>
      </c>
      <c r="K4388"/>
      <c r="L4388" t="s">
        <v>7739</v>
      </c>
      <c r="M4388" t="s">
        <v>26</v>
      </c>
      <c r="N4388">
        <v>2</v>
      </c>
      <c r="P4388" t="s">
        <v>27</v>
      </c>
      <c r="Q4388" t="s">
        <v>7740</v>
      </c>
      <c r="S4388" t="s">
        <v>29</v>
      </c>
    </row>
    <row r="4389" spans="1:19" hidden="1" x14ac:dyDescent="0.2">
      <c r="A4389">
        <v>2546</v>
      </c>
      <c r="B4389" t="s">
        <v>7738</v>
      </c>
      <c r="C4389" t="s">
        <v>73</v>
      </c>
      <c r="D4389">
        <v>7.7</v>
      </c>
      <c r="E4389" t="s">
        <v>7718</v>
      </c>
      <c r="G4389" t="s">
        <v>1440</v>
      </c>
      <c r="H4389" t="s">
        <v>23</v>
      </c>
      <c r="I4389" t="s">
        <v>7719</v>
      </c>
      <c r="K4389"/>
      <c r="L4389" t="s">
        <v>7739</v>
      </c>
      <c r="M4389" t="s">
        <v>26</v>
      </c>
      <c r="N4389">
        <v>2</v>
      </c>
      <c r="P4389" t="s">
        <v>27</v>
      </c>
      <c r="Q4389" t="s">
        <v>7740</v>
      </c>
      <c r="S4389" t="s">
        <v>29</v>
      </c>
    </row>
    <row r="4390" spans="1:19" hidden="1" x14ac:dyDescent="0.2">
      <c r="A4390">
        <v>2546</v>
      </c>
      <c r="B4390" t="s">
        <v>7738</v>
      </c>
      <c r="C4390" t="s">
        <v>77</v>
      </c>
      <c r="D4390">
        <v>12</v>
      </c>
      <c r="E4390" t="s">
        <v>7718</v>
      </c>
      <c r="G4390" t="s">
        <v>1440</v>
      </c>
      <c r="H4390" t="s">
        <v>23</v>
      </c>
      <c r="I4390" t="s">
        <v>7719</v>
      </c>
      <c r="K4390"/>
      <c r="L4390" t="s">
        <v>7739</v>
      </c>
      <c r="M4390" t="s">
        <v>26</v>
      </c>
      <c r="N4390">
        <v>2</v>
      </c>
      <c r="P4390" t="s">
        <v>27</v>
      </c>
      <c r="Q4390" t="s">
        <v>7740</v>
      </c>
      <c r="S4390" t="s">
        <v>29</v>
      </c>
    </row>
    <row r="4391" spans="1:19" hidden="1" x14ac:dyDescent="0.2">
      <c r="A4391">
        <v>2547</v>
      </c>
      <c r="B4391" t="s">
        <v>7741</v>
      </c>
      <c r="C4391" t="s">
        <v>20</v>
      </c>
      <c r="D4391">
        <v>0.3</v>
      </c>
      <c r="E4391" t="s">
        <v>7718</v>
      </c>
      <c r="G4391" t="s">
        <v>1440</v>
      </c>
      <c r="H4391" t="s">
        <v>23</v>
      </c>
      <c r="I4391" t="s">
        <v>7719</v>
      </c>
      <c r="K4391"/>
      <c r="L4391" t="s">
        <v>7742</v>
      </c>
      <c r="M4391" t="s">
        <v>26</v>
      </c>
      <c r="N4391">
        <v>2</v>
      </c>
      <c r="P4391" t="s">
        <v>27</v>
      </c>
      <c r="Q4391" t="s">
        <v>7743</v>
      </c>
      <c r="S4391" t="s">
        <v>29</v>
      </c>
    </row>
    <row r="4392" spans="1:19" hidden="1" x14ac:dyDescent="0.2">
      <c r="A4392">
        <v>2547</v>
      </c>
      <c r="B4392" t="s">
        <v>7741</v>
      </c>
      <c r="C4392" t="s">
        <v>73</v>
      </c>
      <c r="D4392">
        <v>8.5</v>
      </c>
      <c r="E4392" t="s">
        <v>7718</v>
      </c>
      <c r="G4392" t="s">
        <v>1440</v>
      </c>
      <c r="H4392" t="s">
        <v>23</v>
      </c>
      <c r="I4392" t="s">
        <v>7719</v>
      </c>
      <c r="K4392"/>
      <c r="L4392" t="s">
        <v>7742</v>
      </c>
      <c r="M4392" t="s">
        <v>26</v>
      </c>
      <c r="N4392">
        <v>2</v>
      </c>
      <c r="P4392" t="s">
        <v>27</v>
      </c>
      <c r="Q4392" t="s">
        <v>7743</v>
      </c>
      <c r="S4392" t="s">
        <v>29</v>
      </c>
    </row>
    <row r="4393" spans="1:19" hidden="1" x14ac:dyDescent="0.2">
      <c r="A4393">
        <v>2548</v>
      </c>
      <c r="B4393" t="s">
        <v>7744</v>
      </c>
      <c r="C4393" t="s">
        <v>20</v>
      </c>
      <c r="D4393">
        <v>4</v>
      </c>
      <c r="E4393">
        <v>20</v>
      </c>
      <c r="F4393" t="s">
        <v>1094</v>
      </c>
      <c r="G4393" t="s">
        <v>55</v>
      </c>
      <c r="H4393" t="s">
        <v>46</v>
      </c>
      <c r="I4393" t="s">
        <v>7635</v>
      </c>
      <c r="K4393"/>
      <c r="L4393" t="s">
        <v>7745</v>
      </c>
      <c r="M4393" t="s">
        <v>26</v>
      </c>
      <c r="N4393">
        <v>2</v>
      </c>
      <c r="P4393" t="s">
        <v>27</v>
      </c>
      <c r="Q4393" t="s">
        <v>7746</v>
      </c>
      <c r="S4393" t="s">
        <v>29</v>
      </c>
    </row>
    <row r="4394" spans="1:19" hidden="1" x14ac:dyDescent="0.2">
      <c r="A4394">
        <v>2548</v>
      </c>
      <c r="B4394" t="s">
        <v>7744</v>
      </c>
      <c r="C4394" t="s">
        <v>73</v>
      </c>
      <c r="D4394">
        <v>10.24</v>
      </c>
      <c r="E4394">
        <v>20</v>
      </c>
      <c r="F4394" t="s">
        <v>1094</v>
      </c>
      <c r="G4394" t="s">
        <v>55</v>
      </c>
      <c r="H4394" t="s">
        <v>46</v>
      </c>
      <c r="I4394" t="s">
        <v>7635</v>
      </c>
      <c r="K4394"/>
      <c r="L4394" t="s">
        <v>7745</v>
      </c>
      <c r="M4394" t="s">
        <v>26</v>
      </c>
      <c r="N4394">
        <v>2</v>
      </c>
      <c r="P4394" t="s">
        <v>27</v>
      </c>
      <c r="Q4394" t="s">
        <v>7746</v>
      </c>
      <c r="S4394" t="s">
        <v>29</v>
      </c>
    </row>
    <row r="4395" spans="1:19" hidden="1" x14ac:dyDescent="0.2">
      <c r="A4395">
        <v>2549</v>
      </c>
      <c r="B4395" t="s">
        <v>7747</v>
      </c>
      <c r="C4395" t="s">
        <v>20</v>
      </c>
      <c r="D4395" t="s">
        <v>570</v>
      </c>
      <c r="E4395">
        <v>20</v>
      </c>
      <c r="F4395" t="s">
        <v>7748</v>
      </c>
      <c r="H4395" t="s">
        <v>23</v>
      </c>
      <c r="I4395" t="s">
        <v>7635</v>
      </c>
      <c r="K4395"/>
      <c r="L4395" t="s">
        <v>7749</v>
      </c>
      <c r="M4395" t="s">
        <v>26</v>
      </c>
      <c r="N4395">
        <v>2</v>
      </c>
      <c r="P4395" t="s">
        <v>27</v>
      </c>
      <c r="Q4395" t="s">
        <v>7750</v>
      </c>
      <c r="S4395" t="s">
        <v>29</v>
      </c>
    </row>
    <row r="4396" spans="1:19" hidden="1" x14ac:dyDescent="0.2">
      <c r="A4396">
        <v>2549</v>
      </c>
      <c r="B4396" t="s">
        <v>7747</v>
      </c>
      <c r="C4396" t="s">
        <v>73</v>
      </c>
      <c r="D4396">
        <v>3.83</v>
      </c>
      <c r="E4396">
        <v>20</v>
      </c>
      <c r="F4396" t="s">
        <v>7748</v>
      </c>
      <c r="G4396" t="s">
        <v>55</v>
      </c>
      <c r="H4396" t="s">
        <v>46</v>
      </c>
      <c r="I4396" t="s">
        <v>7635</v>
      </c>
      <c r="K4396"/>
      <c r="L4396" t="s">
        <v>7749</v>
      </c>
      <c r="M4396" t="s">
        <v>26</v>
      </c>
      <c r="N4396">
        <v>2</v>
      </c>
      <c r="P4396" t="s">
        <v>27</v>
      </c>
      <c r="Q4396" t="s">
        <v>7750</v>
      </c>
      <c r="S4396" t="s">
        <v>29</v>
      </c>
    </row>
    <row r="4397" spans="1:19" hidden="1" x14ac:dyDescent="0.2">
      <c r="A4397">
        <v>2549</v>
      </c>
      <c r="B4397" t="s">
        <v>7747</v>
      </c>
      <c r="C4397" t="s">
        <v>77</v>
      </c>
      <c r="D4397">
        <v>10.5</v>
      </c>
      <c r="E4397">
        <v>20</v>
      </c>
      <c r="F4397" t="s">
        <v>7748</v>
      </c>
      <c r="G4397" t="s">
        <v>55</v>
      </c>
      <c r="H4397" t="s">
        <v>23</v>
      </c>
      <c r="I4397" t="s">
        <v>7635</v>
      </c>
      <c r="K4397"/>
      <c r="L4397" t="s">
        <v>7749</v>
      </c>
      <c r="M4397" t="s">
        <v>26</v>
      </c>
      <c r="N4397">
        <v>2</v>
      </c>
      <c r="P4397" t="s">
        <v>27</v>
      </c>
      <c r="Q4397" t="s">
        <v>7750</v>
      </c>
      <c r="S4397" t="s">
        <v>29</v>
      </c>
    </row>
    <row r="4398" spans="1:19" hidden="1" x14ac:dyDescent="0.2">
      <c r="A4398">
        <v>2550</v>
      </c>
      <c r="B4398" t="s">
        <v>7751</v>
      </c>
      <c r="C4398" t="s">
        <v>20</v>
      </c>
      <c r="D4398" t="s">
        <v>570</v>
      </c>
      <c r="E4398">
        <v>20</v>
      </c>
      <c r="F4398" t="s">
        <v>7752</v>
      </c>
      <c r="H4398" t="s">
        <v>23</v>
      </c>
      <c r="I4398" t="s">
        <v>7635</v>
      </c>
      <c r="K4398"/>
      <c r="L4398" t="s">
        <v>7753</v>
      </c>
      <c r="M4398" t="s">
        <v>26</v>
      </c>
      <c r="N4398">
        <v>2</v>
      </c>
      <c r="P4398" t="s">
        <v>27</v>
      </c>
      <c r="Q4398" t="s">
        <v>7754</v>
      </c>
      <c r="S4398" t="s">
        <v>29</v>
      </c>
    </row>
    <row r="4399" spans="1:19" hidden="1" x14ac:dyDescent="0.2">
      <c r="A4399">
        <v>2550</v>
      </c>
      <c r="B4399" t="s">
        <v>7751</v>
      </c>
      <c r="C4399" t="s">
        <v>73</v>
      </c>
      <c r="D4399">
        <v>4.75</v>
      </c>
      <c r="E4399">
        <v>20</v>
      </c>
      <c r="F4399" t="s">
        <v>7752</v>
      </c>
      <c r="G4399" t="s">
        <v>55</v>
      </c>
      <c r="H4399" t="s">
        <v>46</v>
      </c>
      <c r="I4399" t="s">
        <v>7635</v>
      </c>
      <c r="K4399"/>
      <c r="L4399" t="s">
        <v>7753</v>
      </c>
      <c r="M4399" t="s">
        <v>26</v>
      </c>
      <c r="N4399">
        <v>2</v>
      </c>
      <c r="P4399" t="s">
        <v>27</v>
      </c>
      <c r="Q4399" t="s">
        <v>7754</v>
      </c>
      <c r="S4399" t="s">
        <v>29</v>
      </c>
    </row>
    <row r="4400" spans="1:19" hidden="1" x14ac:dyDescent="0.2">
      <c r="A4400">
        <v>2550</v>
      </c>
      <c r="B4400" t="s">
        <v>7751</v>
      </c>
      <c r="C4400" t="s">
        <v>77</v>
      </c>
      <c r="D4400">
        <v>9.77</v>
      </c>
      <c r="E4400">
        <v>20</v>
      </c>
      <c r="F4400" t="s">
        <v>7752</v>
      </c>
      <c r="G4400" t="s">
        <v>55</v>
      </c>
      <c r="H4400" t="s">
        <v>46</v>
      </c>
      <c r="I4400" t="s">
        <v>7635</v>
      </c>
      <c r="K4400"/>
      <c r="L4400" t="s">
        <v>7753</v>
      </c>
      <c r="M4400" t="s">
        <v>26</v>
      </c>
      <c r="N4400">
        <v>2</v>
      </c>
      <c r="P4400" t="s">
        <v>27</v>
      </c>
      <c r="Q4400" t="s">
        <v>7754</v>
      </c>
      <c r="S4400" t="s">
        <v>29</v>
      </c>
    </row>
    <row r="4401" spans="1:19" hidden="1" x14ac:dyDescent="0.2">
      <c r="A4401">
        <v>2551</v>
      </c>
      <c r="B4401" t="s">
        <v>7755</v>
      </c>
      <c r="C4401" t="s">
        <v>20</v>
      </c>
      <c r="D4401">
        <v>0</v>
      </c>
      <c r="E4401" t="s">
        <v>363</v>
      </c>
      <c r="G4401" t="s">
        <v>2339</v>
      </c>
      <c r="H4401" t="s">
        <v>2675</v>
      </c>
      <c r="I4401" t="s">
        <v>7689</v>
      </c>
      <c r="K4401"/>
      <c r="L4401" t="s">
        <v>7756</v>
      </c>
      <c r="M4401" t="s">
        <v>26</v>
      </c>
      <c r="N4401">
        <v>2</v>
      </c>
      <c r="P4401" t="s">
        <v>27</v>
      </c>
      <c r="Q4401" t="s">
        <v>7757</v>
      </c>
      <c r="S4401" t="s">
        <v>29</v>
      </c>
    </row>
    <row r="4402" spans="1:19" hidden="1" x14ac:dyDescent="0.2">
      <c r="A4402">
        <v>2551</v>
      </c>
      <c r="B4402" t="s">
        <v>7755</v>
      </c>
      <c r="C4402" t="s">
        <v>73</v>
      </c>
      <c r="D4402">
        <v>7.9</v>
      </c>
      <c r="E4402" t="s">
        <v>363</v>
      </c>
      <c r="G4402" t="s">
        <v>2339</v>
      </c>
      <c r="H4402" t="s">
        <v>23</v>
      </c>
      <c r="I4402" t="s">
        <v>7689</v>
      </c>
      <c r="K4402"/>
      <c r="L4402" t="s">
        <v>7756</v>
      </c>
      <c r="M4402" t="s">
        <v>26</v>
      </c>
      <c r="N4402">
        <v>2</v>
      </c>
      <c r="P4402" t="s">
        <v>27</v>
      </c>
      <c r="Q4402" t="s">
        <v>7757</v>
      </c>
      <c r="S4402" t="s">
        <v>29</v>
      </c>
    </row>
    <row r="4403" spans="1:19" hidden="1" x14ac:dyDescent="0.2">
      <c r="A4403">
        <v>2552</v>
      </c>
      <c r="B4403" t="s">
        <v>7758</v>
      </c>
      <c r="C4403" t="s">
        <v>20</v>
      </c>
      <c r="D4403">
        <v>2.4</v>
      </c>
      <c r="E4403" t="s">
        <v>363</v>
      </c>
      <c r="G4403" t="s">
        <v>31</v>
      </c>
      <c r="H4403" t="s">
        <v>23</v>
      </c>
      <c r="I4403" t="s">
        <v>7689</v>
      </c>
      <c r="K4403"/>
      <c r="L4403" t="s">
        <v>7759</v>
      </c>
      <c r="M4403" t="s">
        <v>26</v>
      </c>
      <c r="N4403">
        <v>2</v>
      </c>
      <c r="P4403" t="s">
        <v>27</v>
      </c>
      <c r="Q4403" t="s">
        <v>7760</v>
      </c>
      <c r="S4403" t="s">
        <v>29</v>
      </c>
    </row>
    <row r="4404" spans="1:19" hidden="1" x14ac:dyDescent="0.2">
      <c r="A4404">
        <v>2552</v>
      </c>
      <c r="B4404" t="s">
        <v>7758</v>
      </c>
      <c r="C4404" t="s">
        <v>73</v>
      </c>
      <c r="D4404">
        <v>9.6300000000000008</v>
      </c>
      <c r="E4404" t="s">
        <v>363</v>
      </c>
      <c r="G4404" t="s">
        <v>31</v>
      </c>
      <c r="H4404" t="s">
        <v>23</v>
      </c>
      <c r="I4404" t="s">
        <v>7689</v>
      </c>
      <c r="K4404"/>
      <c r="L4404" t="s">
        <v>7759</v>
      </c>
      <c r="M4404" t="s">
        <v>26</v>
      </c>
      <c r="N4404">
        <v>2</v>
      </c>
      <c r="P4404" t="s">
        <v>27</v>
      </c>
      <c r="Q4404" t="s">
        <v>7760</v>
      </c>
      <c r="S4404" t="s">
        <v>29</v>
      </c>
    </row>
    <row r="4405" spans="1:19" hidden="1" x14ac:dyDescent="0.2">
      <c r="A4405">
        <v>2552</v>
      </c>
      <c r="B4405" t="s">
        <v>7758</v>
      </c>
      <c r="C4405" t="s">
        <v>77</v>
      </c>
      <c r="D4405">
        <v>12.2</v>
      </c>
      <c r="E4405" t="s">
        <v>363</v>
      </c>
      <c r="G4405" t="s">
        <v>31</v>
      </c>
      <c r="H4405" t="s">
        <v>23</v>
      </c>
      <c r="I4405" t="s">
        <v>7689</v>
      </c>
      <c r="K4405"/>
      <c r="L4405" t="s">
        <v>7759</v>
      </c>
      <c r="M4405" t="s">
        <v>26</v>
      </c>
      <c r="N4405">
        <v>2</v>
      </c>
      <c r="P4405" t="s">
        <v>27</v>
      </c>
      <c r="Q4405" t="s">
        <v>7760</v>
      </c>
      <c r="S4405" t="s">
        <v>29</v>
      </c>
    </row>
    <row r="4406" spans="1:19" hidden="1" x14ac:dyDescent="0.2">
      <c r="A4406">
        <v>2553</v>
      </c>
      <c r="B4406" t="s">
        <v>7761</v>
      </c>
      <c r="C4406" t="s">
        <v>20</v>
      </c>
      <c r="D4406">
        <v>5.01</v>
      </c>
      <c r="E4406">
        <v>20</v>
      </c>
      <c r="F4406" t="s">
        <v>7762</v>
      </c>
      <c r="G4406" t="s">
        <v>31</v>
      </c>
      <c r="H4406" t="s">
        <v>23</v>
      </c>
      <c r="I4406" t="s">
        <v>7703</v>
      </c>
      <c r="K4406"/>
      <c r="L4406" t="s">
        <v>7763</v>
      </c>
      <c r="M4406" t="s">
        <v>26</v>
      </c>
      <c r="N4406">
        <v>2</v>
      </c>
      <c r="P4406" t="s">
        <v>27</v>
      </c>
      <c r="Q4406" t="s">
        <v>7764</v>
      </c>
      <c r="S4406" t="s">
        <v>29</v>
      </c>
    </row>
    <row r="4407" spans="1:19" hidden="1" x14ac:dyDescent="0.2">
      <c r="A4407">
        <v>2554</v>
      </c>
      <c r="B4407" t="s">
        <v>7765</v>
      </c>
      <c r="C4407" t="s">
        <v>20</v>
      </c>
      <c r="D4407">
        <v>2.4</v>
      </c>
      <c r="E4407" t="s">
        <v>363</v>
      </c>
      <c r="G4407" t="s">
        <v>31</v>
      </c>
      <c r="H4407" t="s">
        <v>23</v>
      </c>
      <c r="I4407" t="s">
        <v>7766</v>
      </c>
      <c r="K4407"/>
      <c r="L4407" t="s">
        <v>7767</v>
      </c>
      <c r="M4407" t="s">
        <v>26</v>
      </c>
      <c r="N4407">
        <v>2</v>
      </c>
      <c r="P4407" t="s">
        <v>27</v>
      </c>
      <c r="Q4407" t="s">
        <v>7768</v>
      </c>
      <c r="S4407" t="s">
        <v>29</v>
      </c>
    </row>
    <row r="4408" spans="1:19" hidden="1" x14ac:dyDescent="0.2">
      <c r="A4408">
        <v>2554</v>
      </c>
      <c r="B4408" t="s">
        <v>7765</v>
      </c>
      <c r="C4408" t="s">
        <v>73</v>
      </c>
      <c r="D4408">
        <v>8.8000000000000007</v>
      </c>
      <c r="E4408" t="s">
        <v>363</v>
      </c>
      <c r="G4408" t="s">
        <v>31</v>
      </c>
      <c r="H4408" t="s">
        <v>23</v>
      </c>
      <c r="I4408" t="s">
        <v>7766</v>
      </c>
      <c r="K4408"/>
      <c r="L4408" t="s">
        <v>7767</v>
      </c>
      <c r="M4408" t="s">
        <v>26</v>
      </c>
      <c r="N4408">
        <v>2</v>
      </c>
      <c r="P4408" t="s">
        <v>27</v>
      </c>
      <c r="Q4408" t="s">
        <v>7768</v>
      </c>
      <c r="S4408" t="s">
        <v>29</v>
      </c>
    </row>
    <row r="4409" spans="1:19" hidden="1" x14ac:dyDescent="0.2">
      <c r="A4409">
        <v>2555</v>
      </c>
      <c r="B4409" t="s">
        <v>7769</v>
      </c>
      <c r="C4409" t="s">
        <v>20</v>
      </c>
      <c r="D4409">
        <v>2.8</v>
      </c>
      <c r="E4409" t="s">
        <v>363</v>
      </c>
      <c r="G4409" t="s">
        <v>31</v>
      </c>
      <c r="H4409" t="s">
        <v>23</v>
      </c>
      <c r="I4409" t="s">
        <v>7766</v>
      </c>
      <c r="K4409"/>
      <c r="L4409" t="s">
        <v>7770</v>
      </c>
      <c r="M4409" t="s">
        <v>26</v>
      </c>
      <c r="N4409">
        <v>2</v>
      </c>
      <c r="P4409" t="s">
        <v>27</v>
      </c>
      <c r="Q4409" t="s">
        <v>7771</v>
      </c>
      <c r="S4409" t="s">
        <v>29</v>
      </c>
    </row>
    <row r="4410" spans="1:19" hidden="1" x14ac:dyDescent="0.2">
      <c r="A4410">
        <v>2555</v>
      </c>
      <c r="B4410" t="s">
        <v>7769</v>
      </c>
      <c r="C4410" t="s">
        <v>73</v>
      </c>
      <c r="D4410">
        <v>9.1999999999999993</v>
      </c>
      <c r="E4410" t="s">
        <v>363</v>
      </c>
      <c r="G4410" t="s">
        <v>31</v>
      </c>
      <c r="H4410" t="s">
        <v>23</v>
      </c>
      <c r="I4410" t="s">
        <v>7766</v>
      </c>
      <c r="K4410"/>
      <c r="L4410" t="s">
        <v>7770</v>
      </c>
      <c r="M4410" t="s">
        <v>26</v>
      </c>
      <c r="N4410">
        <v>2</v>
      </c>
      <c r="P4410" t="s">
        <v>27</v>
      </c>
      <c r="Q4410" t="s">
        <v>7771</v>
      </c>
      <c r="S4410" t="s">
        <v>29</v>
      </c>
    </row>
    <row r="4411" spans="1:19" hidden="1" x14ac:dyDescent="0.2">
      <c r="A4411">
        <v>2556</v>
      </c>
      <c r="B4411" t="s">
        <v>7772</v>
      </c>
      <c r="C4411" t="s">
        <v>20</v>
      </c>
      <c r="D4411">
        <v>1.65</v>
      </c>
      <c r="E4411">
        <v>20</v>
      </c>
      <c r="F4411" t="s">
        <v>62</v>
      </c>
      <c r="G4411" t="s">
        <v>55</v>
      </c>
      <c r="H4411" t="s">
        <v>23</v>
      </c>
      <c r="I4411" t="s">
        <v>7635</v>
      </c>
      <c r="K4411"/>
      <c r="L4411" t="s">
        <v>7773</v>
      </c>
      <c r="M4411" t="s">
        <v>26</v>
      </c>
      <c r="N4411">
        <v>2</v>
      </c>
      <c r="P4411" t="s">
        <v>27</v>
      </c>
      <c r="Q4411" t="s">
        <v>7774</v>
      </c>
      <c r="S4411" t="s">
        <v>29</v>
      </c>
    </row>
    <row r="4412" spans="1:19" hidden="1" x14ac:dyDescent="0.2">
      <c r="A4412">
        <v>2556</v>
      </c>
      <c r="B4412" t="s">
        <v>7772</v>
      </c>
      <c r="C4412" t="s">
        <v>73</v>
      </c>
      <c r="D4412">
        <v>8.4700000000000006</v>
      </c>
      <c r="E4412" t="s">
        <v>383</v>
      </c>
      <c r="F4412" t="s">
        <v>62</v>
      </c>
      <c r="G4412" t="s">
        <v>55</v>
      </c>
      <c r="H4412" t="s">
        <v>46</v>
      </c>
      <c r="I4412" t="s">
        <v>7635</v>
      </c>
      <c r="K4412"/>
      <c r="L4412" t="s">
        <v>7773</v>
      </c>
      <c r="M4412" t="s">
        <v>26</v>
      </c>
      <c r="N4412">
        <v>2</v>
      </c>
      <c r="P4412" t="s">
        <v>27</v>
      </c>
      <c r="Q4412" t="s">
        <v>7774</v>
      </c>
      <c r="S4412" t="s">
        <v>29</v>
      </c>
    </row>
    <row r="4413" spans="1:19" hidden="1" x14ac:dyDescent="0.2">
      <c r="A4413">
        <v>2556</v>
      </c>
      <c r="B4413" t="s">
        <v>7772</v>
      </c>
      <c r="C4413" t="s">
        <v>77</v>
      </c>
      <c r="D4413">
        <v>11.98</v>
      </c>
      <c r="E4413" t="s">
        <v>383</v>
      </c>
      <c r="F4413" t="s">
        <v>62</v>
      </c>
      <c r="G4413" t="s">
        <v>55</v>
      </c>
      <c r="H4413" t="s">
        <v>46</v>
      </c>
      <c r="I4413" t="s">
        <v>7635</v>
      </c>
      <c r="K4413"/>
      <c r="L4413" t="s">
        <v>7773</v>
      </c>
      <c r="M4413" t="s">
        <v>26</v>
      </c>
      <c r="N4413">
        <v>2</v>
      </c>
      <c r="P4413" t="s">
        <v>27</v>
      </c>
      <c r="Q4413" t="s">
        <v>7774</v>
      </c>
      <c r="S4413" t="s">
        <v>29</v>
      </c>
    </row>
    <row r="4414" spans="1:19" hidden="1" x14ac:dyDescent="0.2">
      <c r="A4414">
        <v>2557</v>
      </c>
      <c r="B4414" t="s">
        <v>7775</v>
      </c>
      <c r="C4414" t="s">
        <v>20</v>
      </c>
      <c r="D4414">
        <v>1.91</v>
      </c>
      <c r="E4414">
        <v>20</v>
      </c>
      <c r="F4414" t="s">
        <v>7776</v>
      </c>
      <c r="G4414" t="s">
        <v>7777</v>
      </c>
      <c r="H4414" t="s">
        <v>46</v>
      </c>
      <c r="I4414" t="s">
        <v>7635</v>
      </c>
      <c r="K4414"/>
      <c r="L4414" t="s">
        <v>7778</v>
      </c>
      <c r="M4414" t="s">
        <v>26</v>
      </c>
      <c r="N4414">
        <v>2</v>
      </c>
      <c r="P4414" t="s">
        <v>27</v>
      </c>
      <c r="Q4414" t="s">
        <v>7779</v>
      </c>
      <c r="S4414" t="s">
        <v>29</v>
      </c>
    </row>
    <row r="4415" spans="1:19" hidden="1" x14ac:dyDescent="0.2">
      <c r="A4415">
        <v>2557</v>
      </c>
      <c r="B4415" t="s">
        <v>7775</v>
      </c>
      <c r="C4415" t="s">
        <v>73</v>
      </c>
      <c r="D4415">
        <v>8.9600000000000009</v>
      </c>
      <c r="E4415">
        <v>20</v>
      </c>
      <c r="F4415" t="s">
        <v>410</v>
      </c>
      <c r="G4415" t="s">
        <v>55</v>
      </c>
      <c r="H4415" t="s">
        <v>46</v>
      </c>
      <c r="I4415" t="s">
        <v>7635</v>
      </c>
      <c r="K4415"/>
      <c r="L4415" t="s">
        <v>7778</v>
      </c>
      <c r="M4415" t="s">
        <v>26</v>
      </c>
      <c r="N4415">
        <v>2</v>
      </c>
      <c r="P4415" t="s">
        <v>27</v>
      </c>
      <c r="Q4415" t="s">
        <v>7779</v>
      </c>
      <c r="S4415" t="s">
        <v>29</v>
      </c>
    </row>
    <row r="4416" spans="1:19" hidden="1" x14ac:dyDescent="0.2">
      <c r="A4416">
        <v>2557</v>
      </c>
      <c r="B4416" t="s">
        <v>7775</v>
      </c>
      <c r="C4416" t="s">
        <v>77</v>
      </c>
      <c r="D4416">
        <v>12.18</v>
      </c>
      <c r="E4416">
        <v>20</v>
      </c>
      <c r="F4416" t="s">
        <v>62</v>
      </c>
      <c r="G4416" t="s">
        <v>55</v>
      </c>
      <c r="H4416" t="s">
        <v>23</v>
      </c>
      <c r="I4416" t="s">
        <v>7635</v>
      </c>
      <c r="K4416"/>
      <c r="L4416" t="s">
        <v>7778</v>
      </c>
      <c r="M4416" t="s">
        <v>26</v>
      </c>
      <c r="N4416">
        <v>2</v>
      </c>
      <c r="P4416" t="s">
        <v>27</v>
      </c>
      <c r="Q4416" t="s">
        <v>7779</v>
      </c>
      <c r="S4416" t="s">
        <v>29</v>
      </c>
    </row>
    <row r="4417" spans="1:19" hidden="1" x14ac:dyDescent="0.2">
      <c r="A4417">
        <v>2557</v>
      </c>
      <c r="B4417" t="s">
        <v>7775</v>
      </c>
      <c r="C4417" t="s">
        <v>73</v>
      </c>
      <c r="D4417">
        <v>8.6999999999999993</v>
      </c>
      <c r="E4417">
        <v>25</v>
      </c>
      <c r="F4417" t="s">
        <v>62</v>
      </c>
      <c r="G4417" t="s">
        <v>22</v>
      </c>
      <c r="H4417" t="s">
        <v>23</v>
      </c>
      <c r="I4417" t="s">
        <v>185</v>
      </c>
      <c r="K4417"/>
      <c r="L4417" t="s">
        <v>7778</v>
      </c>
      <c r="M4417" t="s">
        <v>26</v>
      </c>
      <c r="N4417">
        <v>2</v>
      </c>
      <c r="P4417" t="s">
        <v>27</v>
      </c>
      <c r="Q4417" t="s">
        <v>7779</v>
      </c>
      <c r="S4417" t="s">
        <v>29</v>
      </c>
    </row>
    <row r="4418" spans="1:19" hidden="1" x14ac:dyDescent="0.2">
      <c r="A4418">
        <v>2558</v>
      </c>
      <c r="B4418" t="s">
        <v>7780</v>
      </c>
      <c r="C4418" t="s">
        <v>20</v>
      </c>
      <c r="D4418">
        <v>2.56</v>
      </c>
      <c r="E4418">
        <v>20</v>
      </c>
      <c r="F4418" t="s">
        <v>410</v>
      </c>
      <c r="G4418" t="s">
        <v>55</v>
      </c>
      <c r="H4418" t="s">
        <v>46</v>
      </c>
      <c r="I4418" t="s">
        <v>7635</v>
      </c>
      <c r="K4418"/>
      <c r="L4418" t="s">
        <v>7781</v>
      </c>
      <c r="M4418" t="s">
        <v>26</v>
      </c>
      <c r="N4418">
        <v>2</v>
      </c>
      <c r="P4418" t="s">
        <v>27</v>
      </c>
      <c r="Q4418" t="s">
        <v>7782</v>
      </c>
      <c r="S4418" t="s">
        <v>29</v>
      </c>
    </row>
    <row r="4419" spans="1:19" hidden="1" x14ac:dyDescent="0.2">
      <c r="A4419">
        <v>2558</v>
      </c>
      <c r="B4419" t="s">
        <v>7780</v>
      </c>
      <c r="C4419" t="s">
        <v>73</v>
      </c>
      <c r="D4419">
        <v>8.26</v>
      </c>
      <c r="E4419">
        <v>20</v>
      </c>
      <c r="F4419" t="s">
        <v>410</v>
      </c>
      <c r="G4419" t="s">
        <v>55</v>
      </c>
      <c r="H4419" t="s">
        <v>46</v>
      </c>
      <c r="I4419" t="s">
        <v>7635</v>
      </c>
      <c r="K4419"/>
      <c r="L4419" t="s">
        <v>7781</v>
      </c>
      <c r="M4419" t="s">
        <v>26</v>
      </c>
      <c r="N4419">
        <v>2</v>
      </c>
      <c r="P4419" t="s">
        <v>27</v>
      </c>
      <c r="Q4419" t="s">
        <v>7782</v>
      </c>
      <c r="S4419" t="s">
        <v>29</v>
      </c>
    </row>
    <row r="4420" spans="1:19" hidden="1" x14ac:dyDescent="0.2">
      <c r="A4420">
        <v>2558</v>
      </c>
      <c r="B4420" t="s">
        <v>7780</v>
      </c>
      <c r="C4420" t="s">
        <v>77</v>
      </c>
      <c r="D4420" t="s">
        <v>5142</v>
      </c>
      <c r="E4420">
        <v>20</v>
      </c>
      <c r="F4420" t="s">
        <v>410</v>
      </c>
      <c r="G4420" t="s">
        <v>55</v>
      </c>
      <c r="H4420" t="s">
        <v>23</v>
      </c>
      <c r="I4420" t="s">
        <v>7635</v>
      </c>
      <c r="K4420"/>
      <c r="L4420" t="s">
        <v>7781</v>
      </c>
      <c r="M4420" t="s">
        <v>26</v>
      </c>
      <c r="N4420">
        <v>2</v>
      </c>
      <c r="P4420" t="s">
        <v>27</v>
      </c>
      <c r="Q4420" t="s">
        <v>7782</v>
      </c>
      <c r="S4420" t="s">
        <v>29</v>
      </c>
    </row>
    <row r="4421" spans="1:19" hidden="1" x14ac:dyDescent="0.2">
      <c r="A4421">
        <v>2560</v>
      </c>
      <c r="B4421" t="s">
        <v>7783</v>
      </c>
      <c r="C4421" t="s">
        <v>20</v>
      </c>
      <c r="D4421">
        <v>1.23</v>
      </c>
      <c r="F4421" t="s">
        <v>615</v>
      </c>
      <c r="G4421" t="s">
        <v>1440</v>
      </c>
      <c r="H4421" t="s">
        <v>23</v>
      </c>
      <c r="I4421" t="s">
        <v>7654</v>
      </c>
      <c r="K4421"/>
      <c r="L4421" t="s">
        <v>7784</v>
      </c>
      <c r="M4421" t="s">
        <v>26</v>
      </c>
      <c r="N4421">
        <v>2</v>
      </c>
      <c r="P4421" t="s">
        <v>27</v>
      </c>
      <c r="Q4421" t="s">
        <v>7785</v>
      </c>
      <c r="S4421" t="s">
        <v>29</v>
      </c>
    </row>
    <row r="4422" spans="1:19" hidden="1" x14ac:dyDescent="0.2">
      <c r="A4422">
        <v>2560</v>
      </c>
      <c r="B4422" t="s">
        <v>7783</v>
      </c>
      <c r="C4422" t="s">
        <v>73</v>
      </c>
      <c r="D4422">
        <v>6.73</v>
      </c>
      <c r="F4422" t="s">
        <v>615</v>
      </c>
      <c r="G4422" t="s">
        <v>1440</v>
      </c>
      <c r="H4422" t="s">
        <v>23</v>
      </c>
      <c r="I4422" t="s">
        <v>7654</v>
      </c>
      <c r="K4422"/>
      <c r="L4422" t="s">
        <v>7784</v>
      </c>
      <c r="M4422" t="s">
        <v>26</v>
      </c>
      <c r="N4422">
        <v>2</v>
      </c>
      <c r="P4422" t="s">
        <v>27</v>
      </c>
      <c r="Q4422" t="s">
        <v>7785</v>
      </c>
      <c r="S4422" t="s">
        <v>29</v>
      </c>
    </row>
    <row r="4423" spans="1:19" hidden="1" x14ac:dyDescent="0.2">
      <c r="A4423">
        <v>2560</v>
      </c>
      <c r="B4423" t="s">
        <v>7783</v>
      </c>
      <c r="C4423" t="s">
        <v>20</v>
      </c>
      <c r="D4423">
        <v>3.8</v>
      </c>
      <c r="E4423" t="s">
        <v>363</v>
      </c>
      <c r="F4423" t="s">
        <v>615</v>
      </c>
      <c r="G4423" t="s">
        <v>31</v>
      </c>
      <c r="H4423" t="s">
        <v>23</v>
      </c>
      <c r="I4423" t="s">
        <v>7689</v>
      </c>
      <c r="K4423"/>
      <c r="L4423" t="s">
        <v>7784</v>
      </c>
      <c r="M4423" t="s">
        <v>26</v>
      </c>
      <c r="N4423">
        <v>2</v>
      </c>
      <c r="P4423" t="s">
        <v>27</v>
      </c>
      <c r="Q4423" t="s">
        <v>7785</v>
      </c>
      <c r="S4423" t="s">
        <v>29</v>
      </c>
    </row>
    <row r="4424" spans="1:19" hidden="1" x14ac:dyDescent="0.2">
      <c r="A4424">
        <v>2560</v>
      </c>
      <c r="B4424" t="s">
        <v>7783</v>
      </c>
      <c r="C4424" t="s">
        <v>73</v>
      </c>
      <c r="D4424">
        <v>9.83</v>
      </c>
      <c r="E4424" t="s">
        <v>363</v>
      </c>
      <c r="F4424" t="s">
        <v>615</v>
      </c>
      <c r="G4424" t="s">
        <v>31</v>
      </c>
      <c r="H4424" t="s">
        <v>23</v>
      </c>
      <c r="I4424" t="s">
        <v>7689</v>
      </c>
      <c r="K4424"/>
      <c r="L4424" t="s">
        <v>7784</v>
      </c>
      <c r="M4424" t="s">
        <v>26</v>
      </c>
      <c r="N4424">
        <v>2</v>
      </c>
      <c r="P4424" t="s">
        <v>27</v>
      </c>
      <c r="Q4424" t="s">
        <v>7785</v>
      </c>
      <c r="S4424" t="s">
        <v>29</v>
      </c>
    </row>
    <row r="4425" spans="1:19" hidden="1" x14ac:dyDescent="0.2">
      <c r="A4425">
        <v>2560</v>
      </c>
      <c r="B4425" t="s">
        <v>7783</v>
      </c>
      <c r="C4425" t="s">
        <v>77</v>
      </c>
      <c r="D4425" t="s">
        <v>5142</v>
      </c>
      <c r="E4425" t="s">
        <v>5018</v>
      </c>
      <c r="F4425" t="s">
        <v>615</v>
      </c>
      <c r="G4425" t="s">
        <v>5522</v>
      </c>
      <c r="H4425" t="s">
        <v>2675</v>
      </c>
      <c r="I4425" t="s">
        <v>7689</v>
      </c>
      <c r="K4425"/>
      <c r="L4425" t="s">
        <v>7784</v>
      </c>
      <c r="M4425" t="s">
        <v>26</v>
      </c>
      <c r="N4425">
        <v>2</v>
      </c>
      <c r="P4425" t="s">
        <v>27</v>
      </c>
      <c r="Q4425" t="s">
        <v>7785</v>
      </c>
      <c r="S4425" t="s">
        <v>29</v>
      </c>
    </row>
    <row r="4426" spans="1:19" hidden="1" x14ac:dyDescent="0.2">
      <c r="A4426">
        <v>2561</v>
      </c>
      <c r="B4426" t="s">
        <v>7786</v>
      </c>
      <c r="C4426" t="s">
        <v>20</v>
      </c>
      <c r="D4426" t="s">
        <v>7735</v>
      </c>
      <c r="E4426">
        <v>20</v>
      </c>
      <c r="F4426" t="s">
        <v>79</v>
      </c>
      <c r="G4426" t="s">
        <v>55</v>
      </c>
      <c r="H4426" t="s">
        <v>23</v>
      </c>
      <c r="I4426" t="s">
        <v>7708</v>
      </c>
      <c r="K4426"/>
      <c r="L4426" t="s">
        <v>7787</v>
      </c>
      <c r="M4426" t="s">
        <v>26</v>
      </c>
      <c r="N4426">
        <v>2</v>
      </c>
      <c r="P4426" t="s">
        <v>27</v>
      </c>
      <c r="Q4426" t="s">
        <v>7788</v>
      </c>
      <c r="S4426" t="s">
        <v>29</v>
      </c>
    </row>
    <row r="4427" spans="1:19" hidden="1" x14ac:dyDescent="0.2">
      <c r="A4427">
        <v>2561</v>
      </c>
      <c r="B4427" t="s">
        <v>7786</v>
      </c>
      <c r="C4427" t="s">
        <v>73</v>
      </c>
      <c r="D4427">
        <v>9.2200000000000006</v>
      </c>
      <c r="E4427">
        <v>20</v>
      </c>
      <c r="F4427" t="s">
        <v>79</v>
      </c>
      <c r="G4427" t="s">
        <v>55</v>
      </c>
      <c r="H4427" t="s">
        <v>46</v>
      </c>
      <c r="I4427" t="s">
        <v>7708</v>
      </c>
      <c r="K4427"/>
      <c r="L4427" t="s">
        <v>7787</v>
      </c>
      <c r="M4427" t="s">
        <v>26</v>
      </c>
      <c r="N4427">
        <v>2</v>
      </c>
      <c r="P4427" t="s">
        <v>27</v>
      </c>
      <c r="Q4427" t="s">
        <v>7788</v>
      </c>
      <c r="S4427" t="s">
        <v>29</v>
      </c>
    </row>
    <row r="4428" spans="1:19" hidden="1" x14ac:dyDescent="0.2">
      <c r="A4428">
        <v>2562</v>
      </c>
      <c r="B4428" t="s">
        <v>7789</v>
      </c>
      <c r="C4428" t="s">
        <v>20</v>
      </c>
      <c r="D4428">
        <v>1.83</v>
      </c>
      <c r="E4428">
        <v>20</v>
      </c>
      <c r="F4428" t="s">
        <v>79</v>
      </c>
      <c r="G4428" t="s">
        <v>55</v>
      </c>
      <c r="H4428" t="s">
        <v>23</v>
      </c>
      <c r="I4428" t="s">
        <v>7708</v>
      </c>
      <c r="K4428"/>
      <c r="L4428" t="s">
        <v>7790</v>
      </c>
      <c r="M4428" t="s">
        <v>26</v>
      </c>
      <c r="N4428">
        <v>2</v>
      </c>
      <c r="P4428" t="s">
        <v>27</v>
      </c>
      <c r="Q4428" t="s">
        <v>7791</v>
      </c>
      <c r="S4428" t="s">
        <v>29</v>
      </c>
    </row>
    <row r="4429" spans="1:19" hidden="1" x14ac:dyDescent="0.2">
      <c r="A4429">
        <v>2562</v>
      </c>
      <c r="B4429" t="s">
        <v>7789</v>
      </c>
      <c r="C4429" t="s">
        <v>73</v>
      </c>
      <c r="D4429">
        <v>9.35</v>
      </c>
      <c r="E4429">
        <v>20</v>
      </c>
      <c r="F4429" t="s">
        <v>79</v>
      </c>
      <c r="G4429" t="s">
        <v>55</v>
      </c>
      <c r="H4429" t="s">
        <v>46</v>
      </c>
      <c r="I4429" t="s">
        <v>7708</v>
      </c>
      <c r="K4429"/>
      <c r="L4429" t="s">
        <v>7790</v>
      </c>
      <c r="M4429" t="s">
        <v>26</v>
      </c>
      <c r="N4429">
        <v>2</v>
      </c>
      <c r="P4429" t="s">
        <v>27</v>
      </c>
      <c r="Q4429" t="s">
        <v>7791</v>
      </c>
      <c r="S4429" t="s">
        <v>29</v>
      </c>
    </row>
    <row r="4430" spans="1:19" hidden="1" x14ac:dyDescent="0.2">
      <c r="A4430">
        <v>2563</v>
      </c>
      <c r="B4430" t="s">
        <v>7792</v>
      </c>
      <c r="C4430" t="s">
        <v>20</v>
      </c>
      <c r="D4430">
        <v>2.66</v>
      </c>
      <c r="E4430">
        <v>20</v>
      </c>
      <c r="F4430" t="s">
        <v>79</v>
      </c>
      <c r="G4430" t="s">
        <v>55</v>
      </c>
      <c r="H4430" t="s">
        <v>46</v>
      </c>
      <c r="I4430" t="s">
        <v>7708</v>
      </c>
      <c r="K4430"/>
      <c r="L4430" t="s">
        <v>7793</v>
      </c>
      <c r="M4430" t="s">
        <v>26</v>
      </c>
      <c r="N4430">
        <v>2</v>
      </c>
      <c r="P4430" t="s">
        <v>27</v>
      </c>
      <c r="Q4430" t="s">
        <v>7794</v>
      </c>
      <c r="S4430" t="s">
        <v>29</v>
      </c>
    </row>
    <row r="4431" spans="1:19" hidden="1" x14ac:dyDescent="0.2">
      <c r="A4431">
        <v>2563</v>
      </c>
      <c r="B4431" t="s">
        <v>7792</v>
      </c>
      <c r="C4431" t="s">
        <v>73</v>
      </c>
      <c r="D4431">
        <v>8.23</v>
      </c>
      <c r="E4431">
        <v>20</v>
      </c>
      <c r="F4431" t="s">
        <v>79</v>
      </c>
      <c r="G4431" t="s">
        <v>55</v>
      </c>
      <c r="H4431" t="s">
        <v>46</v>
      </c>
      <c r="I4431" t="s">
        <v>7708</v>
      </c>
      <c r="K4431"/>
      <c r="L4431" t="s">
        <v>7793</v>
      </c>
      <c r="M4431" t="s">
        <v>26</v>
      </c>
      <c r="N4431">
        <v>2</v>
      </c>
      <c r="P4431" t="s">
        <v>27</v>
      </c>
      <c r="Q4431" t="s">
        <v>7794</v>
      </c>
      <c r="S4431" t="s">
        <v>29</v>
      </c>
    </row>
    <row r="4432" spans="1:19" hidden="1" x14ac:dyDescent="0.2">
      <c r="A4432">
        <v>2564</v>
      </c>
      <c r="B4432" t="s">
        <v>7795</v>
      </c>
      <c r="C4432" t="s">
        <v>20</v>
      </c>
      <c r="D4432">
        <v>2.58</v>
      </c>
      <c r="E4432">
        <v>20</v>
      </c>
      <c r="F4432" t="s">
        <v>62</v>
      </c>
      <c r="G4432" t="s">
        <v>55</v>
      </c>
      <c r="H4432" t="s">
        <v>46</v>
      </c>
      <c r="I4432" t="s">
        <v>4541</v>
      </c>
      <c r="K4432"/>
      <c r="L4432" t="s">
        <v>7796</v>
      </c>
      <c r="M4432" t="s">
        <v>26</v>
      </c>
      <c r="N4432">
        <v>2</v>
      </c>
      <c r="P4432" t="s">
        <v>27</v>
      </c>
      <c r="Q4432" t="s">
        <v>7797</v>
      </c>
      <c r="S4432" t="s">
        <v>29</v>
      </c>
    </row>
    <row r="4433" spans="1:19" hidden="1" x14ac:dyDescent="0.2">
      <c r="A4433">
        <v>2564</v>
      </c>
      <c r="B4433" t="s">
        <v>7795</v>
      </c>
      <c r="C4433" t="s">
        <v>73</v>
      </c>
      <c r="D4433">
        <v>8.83</v>
      </c>
      <c r="E4433">
        <v>20</v>
      </c>
      <c r="F4433" t="s">
        <v>62</v>
      </c>
      <c r="G4433" t="s">
        <v>55</v>
      </c>
      <c r="H4433" t="s">
        <v>46</v>
      </c>
      <c r="I4433" t="s">
        <v>4541</v>
      </c>
      <c r="K4433"/>
      <c r="L4433" t="s">
        <v>7796</v>
      </c>
      <c r="M4433" t="s">
        <v>26</v>
      </c>
      <c r="N4433">
        <v>2</v>
      </c>
      <c r="P4433" t="s">
        <v>27</v>
      </c>
      <c r="Q4433" t="s">
        <v>7797</v>
      </c>
      <c r="S4433" t="s">
        <v>29</v>
      </c>
    </row>
    <row r="4434" spans="1:19" hidden="1" x14ac:dyDescent="0.2">
      <c r="A4434">
        <v>2565</v>
      </c>
      <c r="B4434" t="s">
        <v>7798</v>
      </c>
      <c r="C4434" t="s">
        <v>20</v>
      </c>
      <c r="D4434">
        <v>2.77</v>
      </c>
      <c r="E4434">
        <v>20</v>
      </c>
      <c r="F4434" t="s">
        <v>79</v>
      </c>
      <c r="G4434" t="s">
        <v>55</v>
      </c>
      <c r="H4434" t="s">
        <v>46</v>
      </c>
      <c r="I4434" t="s">
        <v>7708</v>
      </c>
      <c r="K4434"/>
      <c r="L4434" t="s">
        <v>7799</v>
      </c>
      <c r="M4434" t="s">
        <v>26</v>
      </c>
      <c r="N4434">
        <v>2</v>
      </c>
      <c r="P4434" t="s">
        <v>27</v>
      </c>
      <c r="Q4434" t="s">
        <v>7800</v>
      </c>
      <c r="S4434" t="s">
        <v>29</v>
      </c>
    </row>
    <row r="4435" spans="1:19" hidden="1" x14ac:dyDescent="0.2">
      <c r="A4435">
        <v>2565</v>
      </c>
      <c r="B4435" t="s">
        <v>7798</v>
      </c>
      <c r="C4435" t="s">
        <v>73</v>
      </c>
      <c r="D4435">
        <v>9.08</v>
      </c>
      <c r="E4435">
        <v>20</v>
      </c>
      <c r="F4435" t="s">
        <v>79</v>
      </c>
      <c r="G4435" t="s">
        <v>55</v>
      </c>
      <c r="H4435" t="s">
        <v>46</v>
      </c>
      <c r="I4435" t="s">
        <v>7708</v>
      </c>
      <c r="K4435"/>
      <c r="L4435" t="s">
        <v>7799</v>
      </c>
      <c r="M4435" t="s">
        <v>26</v>
      </c>
      <c r="N4435">
        <v>2</v>
      </c>
      <c r="P4435" t="s">
        <v>27</v>
      </c>
      <c r="Q4435" t="s">
        <v>7800</v>
      </c>
      <c r="S4435" t="s">
        <v>29</v>
      </c>
    </row>
    <row r="4436" spans="1:19" hidden="1" x14ac:dyDescent="0.2">
      <c r="A4436">
        <v>2566</v>
      </c>
      <c r="B4436" t="s">
        <v>7801</v>
      </c>
      <c r="C4436" t="s">
        <v>20</v>
      </c>
      <c r="D4436">
        <v>1.1000000000000001</v>
      </c>
      <c r="E4436" t="s">
        <v>363</v>
      </c>
      <c r="G4436" t="s">
        <v>31</v>
      </c>
      <c r="H4436" t="s">
        <v>23</v>
      </c>
      <c r="I4436" t="s">
        <v>7661</v>
      </c>
      <c r="K4436"/>
      <c r="L4436" t="s">
        <v>7802</v>
      </c>
      <c r="M4436" t="s">
        <v>26</v>
      </c>
      <c r="N4436">
        <v>2</v>
      </c>
      <c r="P4436" t="s">
        <v>27</v>
      </c>
      <c r="Q4436" t="s">
        <v>7803</v>
      </c>
      <c r="S4436" t="s">
        <v>29</v>
      </c>
    </row>
    <row r="4437" spans="1:19" hidden="1" x14ac:dyDescent="0.2">
      <c r="A4437">
        <v>2566</v>
      </c>
      <c r="B4437" t="s">
        <v>7801</v>
      </c>
      <c r="C4437" t="s">
        <v>73</v>
      </c>
      <c r="D4437">
        <v>5.0999999999999996</v>
      </c>
      <c r="E4437" t="s">
        <v>363</v>
      </c>
      <c r="G4437" t="s">
        <v>31</v>
      </c>
      <c r="H4437" t="s">
        <v>23</v>
      </c>
      <c r="I4437" t="s">
        <v>7661</v>
      </c>
      <c r="K4437"/>
      <c r="L4437" t="s">
        <v>7802</v>
      </c>
      <c r="M4437" t="s">
        <v>26</v>
      </c>
      <c r="N4437">
        <v>2</v>
      </c>
      <c r="P4437" t="s">
        <v>27</v>
      </c>
      <c r="Q4437" t="s">
        <v>7803</v>
      </c>
      <c r="S4437" t="s">
        <v>29</v>
      </c>
    </row>
    <row r="4438" spans="1:19" hidden="1" x14ac:dyDescent="0.2">
      <c r="A4438">
        <v>2566</v>
      </c>
      <c r="B4438" t="s">
        <v>7801</v>
      </c>
      <c r="C4438" t="s">
        <v>77</v>
      </c>
      <c r="D4438">
        <v>11.2</v>
      </c>
      <c r="E4438" t="s">
        <v>363</v>
      </c>
      <c r="G4438" t="s">
        <v>31</v>
      </c>
      <c r="H4438" t="s">
        <v>23</v>
      </c>
      <c r="I4438" t="s">
        <v>7661</v>
      </c>
      <c r="K4438"/>
      <c r="L4438" t="s">
        <v>7802</v>
      </c>
      <c r="M4438" t="s">
        <v>26</v>
      </c>
      <c r="N4438">
        <v>2</v>
      </c>
      <c r="P4438" t="s">
        <v>27</v>
      </c>
      <c r="Q4438" t="s">
        <v>7803</v>
      </c>
      <c r="S4438" t="s">
        <v>29</v>
      </c>
    </row>
    <row r="4439" spans="1:19" hidden="1" x14ac:dyDescent="0.2">
      <c r="A4439">
        <v>2567</v>
      </c>
      <c r="B4439" t="s">
        <v>7804</v>
      </c>
      <c r="C4439" t="s">
        <v>20</v>
      </c>
      <c r="D4439">
        <v>0.5</v>
      </c>
      <c r="E4439">
        <v>20</v>
      </c>
      <c r="F4439" t="s">
        <v>7805</v>
      </c>
      <c r="G4439" t="s">
        <v>31</v>
      </c>
      <c r="H4439" t="s">
        <v>23</v>
      </c>
      <c r="I4439" t="s">
        <v>7635</v>
      </c>
      <c r="K4439"/>
      <c r="L4439" t="s">
        <v>7806</v>
      </c>
      <c r="M4439" t="s">
        <v>26</v>
      </c>
      <c r="N4439">
        <v>2</v>
      </c>
      <c r="P4439" t="s">
        <v>27</v>
      </c>
      <c r="Q4439" t="s">
        <v>7807</v>
      </c>
      <c r="S4439" t="s">
        <v>29</v>
      </c>
    </row>
    <row r="4440" spans="1:19" hidden="1" x14ac:dyDescent="0.2">
      <c r="A4440">
        <v>2567</v>
      </c>
      <c r="B4440" t="s">
        <v>7804</v>
      </c>
      <c r="C4440" t="s">
        <v>73</v>
      </c>
      <c r="D4440">
        <v>7.17</v>
      </c>
      <c r="E4440">
        <v>20</v>
      </c>
      <c r="F4440" t="s">
        <v>7805</v>
      </c>
      <c r="G4440" t="s">
        <v>55</v>
      </c>
      <c r="H4440" t="s">
        <v>46</v>
      </c>
      <c r="I4440" t="s">
        <v>7635</v>
      </c>
      <c r="K4440"/>
      <c r="L4440" t="s">
        <v>7806</v>
      </c>
      <c r="M4440" t="s">
        <v>26</v>
      </c>
      <c r="N4440">
        <v>2</v>
      </c>
      <c r="P4440" t="s">
        <v>27</v>
      </c>
      <c r="Q4440" t="s">
        <v>7807</v>
      </c>
      <c r="S4440" t="s">
        <v>29</v>
      </c>
    </row>
    <row r="4441" spans="1:19" hidden="1" x14ac:dyDescent="0.2">
      <c r="A4441">
        <v>2567</v>
      </c>
      <c r="B4441" t="s">
        <v>7804</v>
      </c>
      <c r="C4441" t="s">
        <v>77</v>
      </c>
      <c r="D4441">
        <v>10.4</v>
      </c>
      <c r="E4441">
        <v>20</v>
      </c>
      <c r="F4441" t="s">
        <v>7805</v>
      </c>
      <c r="G4441" t="s">
        <v>55</v>
      </c>
      <c r="H4441" t="s">
        <v>23</v>
      </c>
      <c r="I4441" t="s">
        <v>7635</v>
      </c>
      <c r="K4441"/>
      <c r="L4441" t="s">
        <v>7806</v>
      </c>
      <c r="M4441" t="s">
        <v>26</v>
      </c>
      <c r="N4441">
        <v>2</v>
      </c>
      <c r="P4441" t="s">
        <v>27</v>
      </c>
      <c r="Q4441" t="s">
        <v>7807</v>
      </c>
      <c r="S4441" t="s">
        <v>29</v>
      </c>
    </row>
    <row r="4442" spans="1:19" hidden="1" x14ac:dyDescent="0.2">
      <c r="A4442">
        <v>2568</v>
      </c>
      <c r="B4442" t="s">
        <v>7808</v>
      </c>
      <c r="C4442" t="s">
        <v>20</v>
      </c>
      <c r="D4442" t="s">
        <v>7809</v>
      </c>
      <c r="E4442">
        <v>20</v>
      </c>
      <c r="F4442" t="s">
        <v>1094</v>
      </c>
      <c r="G4442" t="s">
        <v>55</v>
      </c>
      <c r="H4442" t="s">
        <v>23</v>
      </c>
      <c r="I4442" t="s">
        <v>7708</v>
      </c>
      <c r="K4442"/>
      <c r="L4442" t="s">
        <v>7810</v>
      </c>
      <c r="M4442" t="s">
        <v>26</v>
      </c>
      <c r="N4442">
        <v>2</v>
      </c>
      <c r="P4442" t="s">
        <v>27</v>
      </c>
      <c r="Q4442" t="s">
        <v>7811</v>
      </c>
      <c r="S4442" t="s">
        <v>29</v>
      </c>
    </row>
    <row r="4443" spans="1:19" hidden="1" x14ac:dyDescent="0.2">
      <c r="A4443">
        <v>2568</v>
      </c>
      <c r="B4443" t="s">
        <v>7808</v>
      </c>
      <c r="C4443" t="s">
        <v>73</v>
      </c>
      <c r="D4443">
        <v>7.5</v>
      </c>
      <c r="E4443">
        <v>20</v>
      </c>
      <c r="F4443" t="s">
        <v>1094</v>
      </c>
      <c r="G4443" t="s">
        <v>55</v>
      </c>
      <c r="H4443" t="s">
        <v>46</v>
      </c>
      <c r="I4443" t="s">
        <v>7708</v>
      </c>
      <c r="K4443"/>
      <c r="L4443" t="s">
        <v>7810</v>
      </c>
      <c r="M4443" t="s">
        <v>26</v>
      </c>
      <c r="N4443">
        <v>2</v>
      </c>
      <c r="P4443" t="s">
        <v>27</v>
      </c>
      <c r="Q4443" t="s">
        <v>7811</v>
      </c>
      <c r="S4443" t="s">
        <v>29</v>
      </c>
    </row>
    <row r="4444" spans="1:19" hidden="1" x14ac:dyDescent="0.2">
      <c r="A4444">
        <v>2569</v>
      </c>
      <c r="B4444" t="s">
        <v>7812</v>
      </c>
      <c r="C4444" t="s">
        <v>20</v>
      </c>
      <c r="D4444">
        <v>2.4300000000000002</v>
      </c>
      <c r="E4444">
        <v>20</v>
      </c>
      <c r="F4444" t="s">
        <v>7813</v>
      </c>
      <c r="G4444" t="s">
        <v>55</v>
      </c>
      <c r="H4444" t="s">
        <v>23</v>
      </c>
      <c r="I4444" t="s">
        <v>7635</v>
      </c>
      <c r="K4444"/>
      <c r="L4444" t="s">
        <v>7814</v>
      </c>
      <c r="M4444" t="s">
        <v>26</v>
      </c>
      <c r="N4444">
        <v>2</v>
      </c>
      <c r="P4444" t="s">
        <v>27</v>
      </c>
      <c r="Q4444" t="s">
        <v>7815</v>
      </c>
      <c r="S4444" t="s">
        <v>29</v>
      </c>
    </row>
    <row r="4445" spans="1:19" hidden="1" x14ac:dyDescent="0.2">
      <c r="A4445">
        <v>2569</v>
      </c>
      <c r="B4445" t="s">
        <v>7812</v>
      </c>
      <c r="C4445" t="s">
        <v>73</v>
      </c>
      <c r="D4445">
        <v>9.1999999999999993</v>
      </c>
      <c r="E4445">
        <v>20</v>
      </c>
      <c r="F4445" t="s">
        <v>7813</v>
      </c>
      <c r="G4445" t="s">
        <v>55</v>
      </c>
      <c r="H4445" t="s">
        <v>23</v>
      </c>
      <c r="I4445" t="s">
        <v>7635</v>
      </c>
      <c r="K4445"/>
      <c r="L4445" t="s">
        <v>7814</v>
      </c>
      <c r="M4445" t="s">
        <v>26</v>
      </c>
      <c r="N4445">
        <v>2</v>
      </c>
      <c r="P4445" t="s">
        <v>27</v>
      </c>
      <c r="Q4445" t="s">
        <v>7815</v>
      </c>
      <c r="S4445" t="s">
        <v>29</v>
      </c>
    </row>
    <row r="4446" spans="1:19" hidden="1" x14ac:dyDescent="0.2">
      <c r="A4446">
        <v>2570</v>
      </c>
      <c r="B4446" t="s">
        <v>7816</v>
      </c>
      <c r="C4446" t="s">
        <v>20</v>
      </c>
      <c r="D4446">
        <v>2.17</v>
      </c>
      <c r="E4446">
        <v>20</v>
      </c>
      <c r="F4446" t="s">
        <v>7817</v>
      </c>
      <c r="G4446" t="s">
        <v>55</v>
      </c>
      <c r="H4446" t="s">
        <v>46</v>
      </c>
      <c r="I4446" t="s">
        <v>7635</v>
      </c>
      <c r="K4446"/>
      <c r="L4446" t="s">
        <v>7818</v>
      </c>
      <c r="M4446" t="s">
        <v>120</v>
      </c>
      <c r="N4446">
        <v>5</v>
      </c>
      <c r="P4446" t="s">
        <v>27</v>
      </c>
      <c r="Q4446" t="s">
        <v>7819</v>
      </c>
      <c r="S4446" t="s">
        <v>29</v>
      </c>
    </row>
    <row r="4447" spans="1:19" hidden="1" x14ac:dyDescent="0.2">
      <c r="A4447">
        <v>2570</v>
      </c>
      <c r="B4447" t="s">
        <v>7816</v>
      </c>
      <c r="C4447" t="s">
        <v>73</v>
      </c>
      <c r="D4447">
        <v>9.18</v>
      </c>
      <c r="E4447">
        <v>20</v>
      </c>
      <c r="F4447" t="s">
        <v>7817</v>
      </c>
      <c r="G4447" t="s">
        <v>55</v>
      </c>
      <c r="H4447" t="s">
        <v>46</v>
      </c>
      <c r="I4447" t="s">
        <v>7635</v>
      </c>
      <c r="K4447"/>
      <c r="L4447" t="s">
        <v>7818</v>
      </c>
      <c r="M4447" t="s">
        <v>120</v>
      </c>
      <c r="N4447">
        <v>5</v>
      </c>
      <c r="P4447" t="s">
        <v>27</v>
      </c>
      <c r="Q4447" t="s">
        <v>7819</v>
      </c>
      <c r="S4447" t="s">
        <v>29</v>
      </c>
    </row>
    <row r="4448" spans="1:19" hidden="1" x14ac:dyDescent="0.2">
      <c r="A4448">
        <v>2571</v>
      </c>
      <c r="B4448" t="s">
        <v>7820</v>
      </c>
      <c r="C4448" t="s">
        <v>20</v>
      </c>
      <c r="D4448">
        <v>3.11</v>
      </c>
      <c r="E4448">
        <v>20</v>
      </c>
      <c r="F4448" t="s">
        <v>79</v>
      </c>
      <c r="G4448" t="s">
        <v>55</v>
      </c>
      <c r="H4448" t="s">
        <v>46</v>
      </c>
      <c r="I4448" t="s">
        <v>7708</v>
      </c>
      <c r="K4448"/>
      <c r="L4448" t="s">
        <v>7821</v>
      </c>
      <c r="M4448" t="s">
        <v>26</v>
      </c>
      <c r="N4448">
        <v>2</v>
      </c>
      <c r="P4448" t="s">
        <v>27</v>
      </c>
      <c r="Q4448" t="s">
        <v>7822</v>
      </c>
      <c r="S4448" t="s">
        <v>29</v>
      </c>
    </row>
    <row r="4449" spans="1:19" hidden="1" x14ac:dyDescent="0.2">
      <c r="A4449">
        <v>2571</v>
      </c>
      <c r="B4449" t="s">
        <v>7820</v>
      </c>
      <c r="C4449" t="s">
        <v>73</v>
      </c>
      <c r="D4449">
        <v>7.76</v>
      </c>
      <c r="E4449">
        <v>20</v>
      </c>
      <c r="F4449" t="s">
        <v>79</v>
      </c>
      <c r="G4449" t="s">
        <v>55</v>
      </c>
      <c r="H4449" t="s">
        <v>46</v>
      </c>
      <c r="I4449" t="s">
        <v>7708</v>
      </c>
      <c r="K4449"/>
      <c r="L4449" t="s">
        <v>7821</v>
      </c>
      <c r="M4449" t="s">
        <v>26</v>
      </c>
      <c r="N4449">
        <v>2</v>
      </c>
      <c r="P4449" t="s">
        <v>27</v>
      </c>
      <c r="Q4449" t="s">
        <v>7822</v>
      </c>
      <c r="S4449" t="s">
        <v>29</v>
      </c>
    </row>
    <row r="4450" spans="1:19" hidden="1" x14ac:dyDescent="0.2">
      <c r="A4450">
        <v>2573</v>
      </c>
      <c r="B4450" t="s">
        <v>7823</v>
      </c>
      <c r="C4450" t="s">
        <v>20</v>
      </c>
      <c r="D4450">
        <v>2.5</v>
      </c>
      <c r="E4450">
        <v>20</v>
      </c>
      <c r="F4450" t="s">
        <v>3222</v>
      </c>
      <c r="G4450" t="s">
        <v>55</v>
      </c>
      <c r="H4450" t="s">
        <v>23</v>
      </c>
      <c r="I4450" t="s">
        <v>7635</v>
      </c>
      <c r="K4450"/>
      <c r="L4450" t="s">
        <v>7824</v>
      </c>
      <c r="M4450" t="s">
        <v>120</v>
      </c>
      <c r="N4450">
        <v>5</v>
      </c>
      <c r="P4450" t="s">
        <v>27</v>
      </c>
      <c r="Q4450" t="s">
        <v>7825</v>
      </c>
      <c r="S4450" t="s">
        <v>29</v>
      </c>
    </row>
    <row r="4451" spans="1:19" hidden="1" x14ac:dyDescent="0.2">
      <c r="A4451">
        <v>2573</v>
      </c>
      <c r="B4451" t="s">
        <v>7823</v>
      </c>
      <c r="C4451" t="s">
        <v>73</v>
      </c>
      <c r="D4451">
        <v>9.0500000000000007</v>
      </c>
      <c r="E4451">
        <v>20</v>
      </c>
      <c r="F4451" t="s">
        <v>79</v>
      </c>
      <c r="G4451" t="s">
        <v>55</v>
      </c>
      <c r="H4451" t="s">
        <v>46</v>
      </c>
      <c r="I4451" t="s">
        <v>7635</v>
      </c>
      <c r="K4451"/>
      <c r="L4451" t="s">
        <v>7824</v>
      </c>
      <c r="M4451" t="s">
        <v>120</v>
      </c>
      <c r="N4451">
        <v>5</v>
      </c>
      <c r="P4451" t="s">
        <v>27</v>
      </c>
      <c r="Q4451" t="s">
        <v>7825</v>
      </c>
      <c r="S4451" t="s">
        <v>29</v>
      </c>
    </row>
    <row r="4452" spans="1:19" hidden="1" x14ac:dyDescent="0.2">
      <c r="A4452">
        <v>2574</v>
      </c>
      <c r="B4452" t="s">
        <v>7826</v>
      </c>
      <c r="C4452" t="s">
        <v>20</v>
      </c>
      <c r="D4452">
        <v>2.25</v>
      </c>
      <c r="E4452" t="s">
        <v>363</v>
      </c>
      <c r="G4452" t="s">
        <v>31</v>
      </c>
      <c r="H4452" t="s">
        <v>23</v>
      </c>
      <c r="I4452" t="s">
        <v>7638</v>
      </c>
      <c r="K4452"/>
      <c r="L4452" t="s">
        <v>7827</v>
      </c>
      <c r="M4452" t="s">
        <v>26</v>
      </c>
      <c r="N4452">
        <v>2</v>
      </c>
      <c r="P4452" t="s">
        <v>27</v>
      </c>
      <c r="Q4452" t="s">
        <v>7828</v>
      </c>
      <c r="S4452" t="s">
        <v>29</v>
      </c>
    </row>
    <row r="4453" spans="1:19" hidden="1" x14ac:dyDescent="0.2">
      <c r="A4453">
        <v>2575</v>
      </c>
      <c r="B4453" t="s">
        <v>7829</v>
      </c>
      <c r="C4453" t="s">
        <v>20</v>
      </c>
      <c r="D4453">
        <v>2.76</v>
      </c>
      <c r="E4453">
        <v>20</v>
      </c>
      <c r="F4453" t="s">
        <v>5292</v>
      </c>
      <c r="G4453" t="s">
        <v>55</v>
      </c>
      <c r="H4453" t="s">
        <v>46</v>
      </c>
      <c r="I4453" t="s">
        <v>7635</v>
      </c>
      <c r="K4453"/>
      <c r="L4453" t="s">
        <v>7830</v>
      </c>
      <c r="M4453" t="s">
        <v>120</v>
      </c>
      <c r="N4453">
        <v>5</v>
      </c>
      <c r="P4453" t="s">
        <v>27</v>
      </c>
      <c r="Q4453" t="s">
        <v>7831</v>
      </c>
      <c r="S4453" t="s">
        <v>29</v>
      </c>
    </row>
    <row r="4454" spans="1:19" hidden="1" x14ac:dyDescent="0.2">
      <c r="A4454">
        <v>2575</v>
      </c>
      <c r="B4454" t="s">
        <v>7829</v>
      </c>
      <c r="C4454" t="s">
        <v>73</v>
      </c>
      <c r="D4454">
        <v>9.4</v>
      </c>
      <c r="E4454">
        <v>20</v>
      </c>
      <c r="F4454" t="s">
        <v>5292</v>
      </c>
      <c r="G4454" t="s">
        <v>55</v>
      </c>
      <c r="H4454" t="s">
        <v>46</v>
      </c>
      <c r="I4454" t="s">
        <v>7635</v>
      </c>
      <c r="K4454"/>
      <c r="L4454" t="s">
        <v>7830</v>
      </c>
      <c r="M4454" t="s">
        <v>120</v>
      </c>
      <c r="N4454">
        <v>5</v>
      </c>
      <c r="P4454" t="s">
        <v>27</v>
      </c>
      <c r="Q4454" t="s">
        <v>7831</v>
      </c>
      <c r="S4454" t="s">
        <v>29</v>
      </c>
    </row>
    <row r="4455" spans="1:19" hidden="1" x14ac:dyDescent="0.2">
      <c r="A4455">
        <v>2576</v>
      </c>
      <c r="B4455" t="s">
        <v>7832</v>
      </c>
      <c r="C4455" t="s">
        <v>20</v>
      </c>
      <c r="D4455">
        <v>2.27</v>
      </c>
      <c r="E4455">
        <v>20</v>
      </c>
      <c r="F4455" t="s">
        <v>3222</v>
      </c>
      <c r="G4455" t="s">
        <v>55</v>
      </c>
      <c r="H4455" t="s">
        <v>46</v>
      </c>
      <c r="I4455" t="s">
        <v>7635</v>
      </c>
      <c r="K4455"/>
      <c r="L4455" t="s">
        <v>7833</v>
      </c>
      <c r="M4455" t="s">
        <v>26</v>
      </c>
      <c r="N4455">
        <v>2</v>
      </c>
      <c r="P4455" t="s">
        <v>27</v>
      </c>
      <c r="Q4455" t="s">
        <v>7834</v>
      </c>
      <c r="S4455" t="s">
        <v>29</v>
      </c>
    </row>
    <row r="4456" spans="1:19" hidden="1" x14ac:dyDescent="0.2">
      <c r="A4456">
        <v>2576</v>
      </c>
      <c r="B4456" t="s">
        <v>7832</v>
      </c>
      <c r="C4456" t="s">
        <v>20</v>
      </c>
      <c r="D4456">
        <v>2.44</v>
      </c>
      <c r="E4456" t="s">
        <v>363</v>
      </c>
      <c r="F4456" t="s">
        <v>3222</v>
      </c>
      <c r="G4456" t="s">
        <v>31</v>
      </c>
      <c r="H4456" t="s">
        <v>23</v>
      </c>
      <c r="I4456" t="s">
        <v>7638</v>
      </c>
      <c r="K4456"/>
      <c r="L4456" t="s">
        <v>7833</v>
      </c>
      <c r="M4456" t="s">
        <v>26</v>
      </c>
      <c r="N4456">
        <v>2</v>
      </c>
      <c r="P4456" t="s">
        <v>27</v>
      </c>
      <c r="Q4456" t="s">
        <v>7834</v>
      </c>
      <c r="S4456" t="s">
        <v>29</v>
      </c>
    </row>
    <row r="4457" spans="1:19" hidden="1" x14ac:dyDescent="0.2">
      <c r="A4457">
        <v>2577</v>
      </c>
      <c r="B4457" t="s">
        <v>7835</v>
      </c>
      <c r="C4457" t="s">
        <v>20</v>
      </c>
      <c r="D4457" t="s">
        <v>570</v>
      </c>
      <c r="F4457" t="s">
        <v>3922</v>
      </c>
      <c r="H4457" t="s">
        <v>23</v>
      </c>
      <c r="I4457" t="s">
        <v>7635</v>
      </c>
      <c r="K4457"/>
      <c r="L4457" t="s">
        <v>7836</v>
      </c>
      <c r="M4457" t="s">
        <v>26</v>
      </c>
      <c r="N4457">
        <v>2</v>
      </c>
      <c r="P4457" t="s">
        <v>27</v>
      </c>
      <c r="Q4457" t="s">
        <v>7837</v>
      </c>
      <c r="S4457" t="s">
        <v>29</v>
      </c>
    </row>
    <row r="4458" spans="1:19" hidden="1" x14ac:dyDescent="0.2">
      <c r="A4458">
        <v>2577</v>
      </c>
      <c r="B4458" t="s">
        <v>7835</v>
      </c>
      <c r="C4458" t="s">
        <v>73</v>
      </c>
      <c r="D4458">
        <v>4.1500000000000004</v>
      </c>
      <c r="E4458">
        <v>20</v>
      </c>
      <c r="F4458" t="s">
        <v>3922</v>
      </c>
      <c r="G4458" t="s">
        <v>55</v>
      </c>
      <c r="H4458" t="s">
        <v>46</v>
      </c>
      <c r="I4458" t="s">
        <v>7635</v>
      </c>
      <c r="K4458"/>
      <c r="L4458" t="s">
        <v>7836</v>
      </c>
      <c r="M4458" t="s">
        <v>26</v>
      </c>
      <c r="N4458">
        <v>2</v>
      </c>
      <c r="P4458" t="s">
        <v>27</v>
      </c>
      <c r="Q4458" t="s">
        <v>7837</v>
      </c>
      <c r="S4458" t="s">
        <v>29</v>
      </c>
    </row>
    <row r="4459" spans="1:19" hidden="1" x14ac:dyDescent="0.2">
      <c r="A4459">
        <v>2577</v>
      </c>
      <c r="B4459" t="s">
        <v>7835</v>
      </c>
      <c r="C4459" t="s">
        <v>77</v>
      </c>
      <c r="D4459">
        <v>10.02</v>
      </c>
      <c r="E4459">
        <v>20</v>
      </c>
      <c r="F4459" t="s">
        <v>3922</v>
      </c>
      <c r="G4459" t="s">
        <v>55</v>
      </c>
      <c r="H4459" t="s">
        <v>46</v>
      </c>
      <c r="I4459" t="s">
        <v>7635</v>
      </c>
      <c r="K4459"/>
      <c r="L4459" t="s">
        <v>7836</v>
      </c>
      <c r="M4459" t="s">
        <v>26</v>
      </c>
      <c r="N4459">
        <v>2</v>
      </c>
      <c r="P4459" t="s">
        <v>27</v>
      </c>
      <c r="Q4459" t="s">
        <v>7837</v>
      </c>
      <c r="S4459" t="s">
        <v>29</v>
      </c>
    </row>
    <row r="4460" spans="1:19" hidden="1" x14ac:dyDescent="0.2">
      <c r="A4460">
        <v>2578</v>
      </c>
      <c r="B4460" t="s">
        <v>7838</v>
      </c>
      <c r="C4460" t="s">
        <v>20</v>
      </c>
      <c r="D4460">
        <v>4.75</v>
      </c>
      <c r="E4460">
        <v>20</v>
      </c>
      <c r="F4460" t="s">
        <v>79</v>
      </c>
      <c r="G4460" t="s">
        <v>55</v>
      </c>
      <c r="H4460" t="s">
        <v>46</v>
      </c>
      <c r="I4460" t="s">
        <v>7635</v>
      </c>
      <c r="K4460"/>
      <c r="L4460" t="s">
        <v>7839</v>
      </c>
      <c r="M4460" t="s">
        <v>26</v>
      </c>
      <c r="N4460">
        <v>2</v>
      </c>
      <c r="P4460" t="s">
        <v>27</v>
      </c>
      <c r="Q4460" t="s">
        <v>7840</v>
      </c>
      <c r="S4460" t="s">
        <v>29</v>
      </c>
    </row>
    <row r="4461" spans="1:19" hidden="1" x14ac:dyDescent="0.2">
      <c r="A4461">
        <v>2578</v>
      </c>
      <c r="B4461" t="s">
        <v>7838</v>
      </c>
      <c r="C4461" t="s">
        <v>73</v>
      </c>
      <c r="D4461">
        <v>9.59</v>
      </c>
      <c r="E4461">
        <v>20</v>
      </c>
      <c r="F4461" t="s">
        <v>79</v>
      </c>
      <c r="G4461" t="s">
        <v>55</v>
      </c>
      <c r="H4461" t="s">
        <v>46</v>
      </c>
      <c r="I4461" t="s">
        <v>7635</v>
      </c>
      <c r="K4461"/>
      <c r="L4461" t="s">
        <v>7839</v>
      </c>
      <c r="M4461" t="s">
        <v>26</v>
      </c>
      <c r="N4461">
        <v>2</v>
      </c>
      <c r="P4461" t="s">
        <v>27</v>
      </c>
      <c r="Q4461" t="s">
        <v>7840</v>
      </c>
      <c r="S4461" t="s">
        <v>29</v>
      </c>
    </row>
    <row r="4462" spans="1:19" hidden="1" x14ac:dyDescent="0.2">
      <c r="A4462">
        <v>2580</v>
      </c>
      <c r="B4462" t="s">
        <v>7841</v>
      </c>
      <c r="C4462" t="s">
        <v>20</v>
      </c>
      <c r="D4462">
        <v>5.04</v>
      </c>
      <c r="E4462">
        <v>20</v>
      </c>
      <c r="F4462" t="s">
        <v>7842</v>
      </c>
      <c r="G4462" t="s">
        <v>31</v>
      </c>
      <c r="H4462" t="s">
        <v>46</v>
      </c>
      <c r="I4462" t="s">
        <v>7703</v>
      </c>
      <c r="K4462"/>
      <c r="L4462" t="s">
        <v>7843</v>
      </c>
      <c r="M4462" t="s">
        <v>26</v>
      </c>
      <c r="N4462">
        <v>2</v>
      </c>
      <c r="P4462" t="s">
        <v>27</v>
      </c>
      <c r="Q4462" t="s">
        <v>7844</v>
      </c>
      <c r="S4462" t="s">
        <v>29</v>
      </c>
    </row>
    <row r="4463" spans="1:19" hidden="1" x14ac:dyDescent="0.2">
      <c r="A4463">
        <v>2581</v>
      </c>
      <c r="B4463" t="s">
        <v>7845</v>
      </c>
      <c r="C4463" t="s">
        <v>20</v>
      </c>
      <c r="D4463">
        <v>2.95</v>
      </c>
      <c r="E4463">
        <v>20</v>
      </c>
      <c r="F4463" t="s">
        <v>79</v>
      </c>
      <c r="G4463" t="s">
        <v>55</v>
      </c>
      <c r="H4463" t="s">
        <v>46</v>
      </c>
      <c r="I4463" t="s">
        <v>7708</v>
      </c>
      <c r="K4463"/>
      <c r="L4463" t="s">
        <v>7846</v>
      </c>
      <c r="M4463" t="s">
        <v>26</v>
      </c>
      <c r="N4463">
        <v>2</v>
      </c>
      <c r="P4463" t="s">
        <v>27</v>
      </c>
      <c r="Q4463" t="s">
        <v>7847</v>
      </c>
      <c r="S4463" t="s">
        <v>29</v>
      </c>
    </row>
    <row r="4464" spans="1:19" hidden="1" x14ac:dyDescent="0.2">
      <c r="A4464">
        <v>2582</v>
      </c>
      <c r="B4464" t="s">
        <v>7848</v>
      </c>
      <c r="C4464" t="s">
        <v>20</v>
      </c>
      <c r="D4464">
        <v>1.89</v>
      </c>
      <c r="E4464">
        <v>20</v>
      </c>
      <c r="F4464" t="s">
        <v>4558</v>
      </c>
      <c r="G4464" t="s">
        <v>55</v>
      </c>
      <c r="H4464" t="s">
        <v>23</v>
      </c>
      <c r="I4464" t="s">
        <v>7635</v>
      </c>
      <c r="K4464"/>
      <c r="L4464" t="s">
        <v>7849</v>
      </c>
      <c r="M4464" t="s">
        <v>26</v>
      </c>
      <c r="N4464">
        <v>2</v>
      </c>
      <c r="P4464" t="s">
        <v>27</v>
      </c>
      <c r="Q4464" t="s">
        <v>7850</v>
      </c>
      <c r="S4464" t="s">
        <v>29</v>
      </c>
    </row>
    <row r="4465" spans="1:19" hidden="1" x14ac:dyDescent="0.2">
      <c r="A4465">
        <v>2582</v>
      </c>
      <c r="B4465" t="s">
        <v>7848</v>
      </c>
      <c r="C4465" t="s">
        <v>73</v>
      </c>
      <c r="D4465">
        <v>8.93</v>
      </c>
      <c r="E4465" t="s">
        <v>383</v>
      </c>
      <c r="F4465" t="s">
        <v>4558</v>
      </c>
      <c r="G4465" t="s">
        <v>55</v>
      </c>
      <c r="H4465" t="s">
        <v>46</v>
      </c>
      <c r="I4465" t="s">
        <v>7635</v>
      </c>
      <c r="K4465"/>
      <c r="L4465" t="s">
        <v>7849</v>
      </c>
      <c r="M4465" t="s">
        <v>26</v>
      </c>
      <c r="N4465">
        <v>2</v>
      </c>
      <c r="P4465" t="s">
        <v>27</v>
      </c>
      <c r="Q4465" t="s">
        <v>7850</v>
      </c>
      <c r="S4465" t="s">
        <v>29</v>
      </c>
    </row>
    <row r="4466" spans="1:19" hidden="1" x14ac:dyDescent="0.2">
      <c r="A4466">
        <v>2583</v>
      </c>
      <c r="B4466" t="s">
        <v>7851</v>
      </c>
      <c r="C4466" t="s">
        <v>20</v>
      </c>
      <c r="D4466">
        <v>0</v>
      </c>
      <c r="E4466">
        <v>20</v>
      </c>
      <c r="F4466" t="s">
        <v>4558</v>
      </c>
      <c r="G4466" t="s">
        <v>75</v>
      </c>
      <c r="H4466" t="s">
        <v>23</v>
      </c>
      <c r="I4466" t="s">
        <v>7635</v>
      </c>
      <c r="K4466"/>
      <c r="L4466" t="s">
        <v>7852</v>
      </c>
      <c r="M4466" t="s">
        <v>771</v>
      </c>
      <c r="N4466">
        <v>4</v>
      </c>
      <c r="P4466" t="s">
        <v>27</v>
      </c>
      <c r="Q4466" t="s">
        <v>7853</v>
      </c>
      <c r="S4466" t="s">
        <v>29</v>
      </c>
    </row>
    <row r="4467" spans="1:19" hidden="1" x14ac:dyDescent="0.2">
      <c r="A4467">
        <v>2583</v>
      </c>
      <c r="B4467" t="s">
        <v>7851</v>
      </c>
      <c r="C4467" t="s">
        <v>73</v>
      </c>
      <c r="D4467">
        <v>8.76</v>
      </c>
      <c r="E4467">
        <v>20</v>
      </c>
      <c r="F4467" t="s">
        <v>4558</v>
      </c>
      <c r="G4467" t="s">
        <v>55</v>
      </c>
      <c r="H4467" t="s">
        <v>46</v>
      </c>
      <c r="I4467" t="s">
        <v>7635</v>
      </c>
      <c r="K4467"/>
      <c r="L4467" t="s">
        <v>7852</v>
      </c>
      <c r="M4467" t="s">
        <v>771</v>
      </c>
      <c r="N4467">
        <v>4</v>
      </c>
      <c r="P4467" t="s">
        <v>27</v>
      </c>
      <c r="Q4467" t="s">
        <v>7853</v>
      </c>
      <c r="S4467" t="s">
        <v>29</v>
      </c>
    </row>
    <row r="4468" spans="1:19" hidden="1" x14ac:dyDescent="0.2">
      <c r="A4468">
        <v>2584</v>
      </c>
      <c r="B4468" t="s">
        <v>7854</v>
      </c>
      <c r="C4468" t="s">
        <v>20</v>
      </c>
      <c r="D4468">
        <v>2.92</v>
      </c>
      <c r="E4468">
        <v>20</v>
      </c>
      <c r="F4468" t="s">
        <v>79</v>
      </c>
      <c r="G4468" t="s">
        <v>55</v>
      </c>
      <c r="H4468" t="s">
        <v>46</v>
      </c>
      <c r="I4468" t="s">
        <v>7635</v>
      </c>
      <c r="K4468"/>
      <c r="L4468" t="s">
        <v>7855</v>
      </c>
      <c r="M4468" t="s">
        <v>26</v>
      </c>
      <c r="N4468">
        <v>2</v>
      </c>
      <c r="P4468" t="s">
        <v>27</v>
      </c>
      <c r="Q4468" t="s">
        <v>7856</v>
      </c>
      <c r="S4468" t="s">
        <v>29</v>
      </c>
    </row>
    <row r="4469" spans="1:19" hidden="1" x14ac:dyDescent="0.2">
      <c r="A4469">
        <v>2584</v>
      </c>
      <c r="B4469" t="s">
        <v>7854</v>
      </c>
      <c r="C4469" t="s">
        <v>73</v>
      </c>
      <c r="D4469">
        <v>7.7</v>
      </c>
      <c r="E4469">
        <v>20</v>
      </c>
      <c r="F4469" t="s">
        <v>79</v>
      </c>
      <c r="G4469" t="s">
        <v>55</v>
      </c>
      <c r="H4469" t="s">
        <v>46</v>
      </c>
      <c r="I4469" t="s">
        <v>7635</v>
      </c>
      <c r="K4469"/>
      <c r="L4469" t="s">
        <v>7855</v>
      </c>
      <c r="M4469" t="s">
        <v>26</v>
      </c>
      <c r="N4469">
        <v>2</v>
      </c>
      <c r="P4469" t="s">
        <v>27</v>
      </c>
      <c r="Q4469" t="s">
        <v>7856</v>
      </c>
      <c r="S4469" t="s">
        <v>29</v>
      </c>
    </row>
    <row r="4470" spans="1:19" hidden="1" x14ac:dyDescent="0.2">
      <c r="A4470">
        <v>2585</v>
      </c>
      <c r="B4470" t="s">
        <v>7857</v>
      </c>
      <c r="C4470" t="s">
        <v>20</v>
      </c>
      <c r="D4470">
        <v>4.2</v>
      </c>
      <c r="F4470" t="s">
        <v>615</v>
      </c>
      <c r="H4470" t="s">
        <v>23</v>
      </c>
      <c r="I4470" t="s">
        <v>7653</v>
      </c>
      <c r="K4470"/>
      <c r="L4470" t="s">
        <v>7858</v>
      </c>
      <c r="M4470" t="s">
        <v>26</v>
      </c>
      <c r="N4470">
        <v>2</v>
      </c>
      <c r="P4470" t="s">
        <v>27</v>
      </c>
      <c r="Q4470" t="s">
        <v>7859</v>
      </c>
      <c r="S4470" t="s">
        <v>29</v>
      </c>
    </row>
    <row r="4471" spans="1:19" hidden="1" x14ac:dyDescent="0.2">
      <c r="A4471">
        <v>2585</v>
      </c>
      <c r="B4471" t="s">
        <v>7857</v>
      </c>
      <c r="C4471" t="s">
        <v>73</v>
      </c>
      <c r="D4471">
        <v>10.1</v>
      </c>
      <c r="F4471" t="s">
        <v>615</v>
      </c>
      <c r="H4471" t="s">
        <v>23</v>
      </c>
      <c r="I4471" t="s">
        <v>7653</v>
      </c>
      <c r="K4471"/>
      <c r="L4471" t="s">
        <v>7858</v>
      </c>
      <c r="M4471" t="s">
        <v>26</v>
      </c>
      <c r="N4471">
        <v>2</v>
      </c>
      <c r="P4471" t="s">
        <v>27</v>
      </c>
      <c r="Q4471" t="s">
        <v>7859</v>
      </c>
      <c r="S4471" t="s">
        <v>29</v>
      </c>
    </row>
    <row r="4472" spans="1:19" hidden="1" x14ac:dyDescent="0.2">
      <c r="A4472">
        <v>2586</v>
      </c>
      <c r="B4472" t="s">
        <v>7860</v>
      </c>
      <c r="C4472" t="s">
        <v>20</v>
      </c>
      <c r="D4472">
        <v>2.66</v>
      </c>
      <c r="E4472">
        <v>20</v>
      </c>
      <c r="F4472" t="s">
        <v>7422</v>
      </c>
      <c r="G4472" t="s">
        <v>55</v>
      </c>
      <c r="H4472" t="s">
        <v>23</v>
      </c>
      <c r="I4472" t="s">
        <v>7635</v>
      </c>
      <c r="K4472"/>
      <c r="L4472" t="s">
        <v>7861</v>
      </c>
      <c r="M4472" t="s">
        <v>26</v>
      </c>
      <c r="N4472">
        <v>2</v>
      </c>
      <c r="P4472" t="s">
        <v>27</v>
      </c>
      <c r="Q4472" t="s">
        <v>7862</v>
      </c>
      <c r="S4472" t="s">
        <v>29</v>
      </c>
    </row>
    <row r="4473" spans="1:19" hidden="1" x14ac:dyDescent="0.2">
      <c r="A4473">
        <v>2586</v>
      </c>
      <c r="B4473" t="s">
        <v>7860</v>
      </c>
      <c r="C4473" t="s">
        <v>73</v>
      </c>
      <c r="D4473">
        <v>8.1</v>
      </c>
      <c r="E4473">
        <v>20</v>
      </c>
      <c r="F4473" t="s">
        <v>1546</v>
      </c>
      <c r="G4473" t="s">
        <v>55</v>
      </c>
      <c r="H4473" t="s">
        <v>46</v>
      </c>
      <c r="I4473" t="s">
        <v>7635</v>
      </c>
      <c r="K4473"/>
      <c r="L4473" t="s">
        <v>7861</v>
      </c>
      <c r="M4473" t="s">
        <v>26</v>
      </c>
      <c r="N4473">
        <v>2</v>
      </c>
      <c r="P4473" t="s">
        <v>27</v>
      </c>
      <c r="Q4473" t="s">
        <v>7862</v>
      </c>
      <c r="S4473" t="s">
        <v>29</v>
      </c>
    </row>
    <row r="4474" spans="1:19" hidden="1" x14ac:dyDescent="0.2">
      <c r="A4474">
        <v>2588</v>
      </c>
      <c r="B4474" t="s">
        <v>7863</v>
      </c>
      <c r="C4474" t="s">
        <v>20</v>
      </c>
      <c r="D4474">
        <v>2.31</v>
      </c>
      <c r="E4474">
        <v>20</v>
      </c>
      <c r="F4474" t="s">
        <v>6586</v>
      </c>
      <c r="G4474" t="s">
        <v>55</v>
      </c>
      <c r="H4474" t="s">
        <v>46</v>
      </c>
      <c r="I4474" t="s">
        <v>7635</v>
      </c>
      <c r="K4474"/>
      <c r="L4474" t="s">
        <v>7864</v>
      </c>
      <c r="M4474" t="s">
        <v>26</v>
      </c>
      <c r="N4474">
        <v>2</v>
      </c>
      <c r="P4474" t="s">
        <v>27</v>
      </c>
      <c r="Q4474" t="s">
        <v>7865</v>
      </c>
      <c r="S4474" t="s">
        <v>29</v>
      </c>
    </row>
    <row r="4475" spans="1:19" hidden="1" x14ac:dyDescent="0.2">
      <c r="A4475">
        <v>2588</v>
      </c>
      <c r="B4475" t="s">
        <v>7863</v>
      </c>
      <c r="C4475" t="s">
        <v>73</v>
      </c>
      <c r="D4475">
        <v>6.17</v>
      </c>
      <c r="E4475">
        <v>20</v>
      </c>
      <c r="F4475" t="s">
        <v>6586</v>
      </c>
      <c r="G4475" t="s">
        <v>55</v>
      </c>
      <c r="H4475" t="s">
        <v>46</v>
      </c>
      <c r="I4475" t="s">
        <v>7635</v>
      </c>
      <c r="K4475"/>
      <c r="L4475" t="s">
        <v>7864</v>
      </c>
      <c r="M4475" t="s">
        <v>26</v>
      </c>
      <c r="N4475">
        <v>2</v>
      </c>
      <c r="P4475" t="s">
        <v>27</v>
      </c>
      <c r="Q4475" t="s">
        <v>7865</v>
      </c>
      <c r="S4475" t="s">
        <v>29</v>
      </c>
    </row>
    <row r="4476" spans="1:19" hidden="1" x14ac:dyDescent="0.2">
      <c r="A4476">
        <v>2588</v>
      </c>
      <c r="B4476" t="s">
        <v>7863</v>
      </c>
      <c r="C4476" t="s">
        <v>77</v>
      </c>
      <c r="D4476">
        <v>10.85</v>
      </c>
      <c r="E4476">
        <v>20</v>
      </c>
      <c r="F4476" t="s">
        <v>6586</v>
      </c>
      <c r="G4476" t="s">
        <v>55</v>
      </c>
      <c r="H4476" t="s">
        <v>46</v>
      </c>
      <c r="I4476" t="s">
        <v>7635</v>
      </c>
      <c r="K4476"/>
      <c r="L4476" t="s">
        <v>7864</v>
      </c>
      <c r="M4476" t="s">
        <v>26</v>
      </c>
      <c r="N4476">
        <v>2</v>
      </c>
      <c r="P4476" t="s">
        <v>27</v>
      </c>
      <c r="Q4476" t="s">
        <v>7865</v>
      </c>
      <c r="S4476" t="s">
        <v>29</v>
      </c>
    </row>
    <row r="4477" spans="1:19" hidden="1" x14ac:dyDescent="0.2">
      <c r="A4477">
        <v>2589</v>
      </c>
      <c r="B4477" t="s">
        <v>7866</v>
      </c>
      <c r="C4477" t="s">
        <v>20</v>
      </c>
      <c r="D4477" t="s">
        <v>5048</v>
      </c>
      <c r="E4477" t="s">
        <v>363</v>
      </c>
      <c r="G4477" t="s">
        <v>31</v>
      </c>
      <c r="H4477" t="s">
        <v>23</v>
      </c>
      <c r="I4477" t="s">
        <v>7661</v>
      </c>
      <c r="K4477"/>
      <c r="L4477" t="s">
        <v>7867</v>
      </c>
      <c r="M4477" t="s">
        <v>26</v>
      </c>
      <c r="N4477">
        <v>2</v>
      </c>
      <c r="P4477" t="s">
        <v>27</v>
      </c>
      <c r="Q4477" t="s">
        <v>7868</v>
      </c>
      <c r="S4477" t="s">
        <v>29</v>
      </c>
    </row>
    <row r="4478" spans="1:19" hidden="1" x14ac:dyDescent="0.2">
      <c r="A4478">
        <v>2589</v>
      </c>
      <c r="B4478" t="s">
        <v>7866</v>
      </c>
      <c r="C4478" t="s">
        <v>73</v>
      </c>
      <c r="D4478">
        <v>7.35</v>
      </c>
      <c r="E4478" t="s">
        <v>363</v>
      </c>
      <c r="G4478" t="s">
        <v>31</v>
      </c>
      <c r="H4478" t="s">
        <v>23</v>
      </c>
      <c r="I4478" t="s">
        <v>7661</v>
      </c>
      <c r="K4478"/>
      <c r="L4478" t="s">
        <v>7867</v>
      </c>
      <c r="M4478" t="s">
        <v>26</v>
      </c>
      <c r="N4478">
        <v>2</v>
      </c>
      <c r="P4478" t="s">
        <v>27</v>
      </c>
      <c r="Q4478" t="s">
        <v>7868</v>
      </c>
      <c r="S4478" t="s">
        <v>29</v>
      </c>
    </row>
    <row r="4479" spans="1:19" hidden="1" x14ac:dyDescent="0.2">
      <c r="A4479">
        <v>2590</v>
      </c>
      <c r="B4479" t="s">
        <v>7869</v>
      </c>
      <c r="C4479" t="s">
        <v>20</v>
      </c>
      <c r="D4479">
        <v>1</v>
      </c>
      <c r="E4479" t="s">
        <v>363</v>
      </c>
      <c r="G4479" t="s">
        <v>31</v>
      </c>
      <c r="H4479" t="s">
        <v>23</v>
      </c>
      <c r="I4479" t="s">
        <v>7661</v>
      </c>
      <c r="K4479"/>
      <c r="L4479" t="s">
        <v>7870</v>
      </c>
      <c r="M4479" t="s">
        <v>26</v>
      </c>
      <c r="N4479">
        <v>2</v>
      </c>
      <c r="P4479" t="s">
        <v>27</v>
      </c>
      <c r="Q4479" t="s">
        <v>7871</v>
      </c>
      <c r="S4479" t="s">
        <v>29</v>
      </c>
    </row>
    <row r="4480" spans="1:19" hidden="1" x14ac:dyDescent="0.2">
      <c r="A4480">
        <v>2590</v>
      </c>
      <c r="B4480" t="s">
        <v>7869</v>
      </c>
      <c r="C4480" t="s">
        <v>73</v>
      </c>
      <c r="D4480">
        <v>5.12</v>
      </c>
      <c r="E4480" t="s">
        <v>363</v>
      </c>
      <c r="G4480" t="s">
        <v>31</v>
      </c>
      <c r="H4480" t="s">
        <v>23</v>
      </c>
      <c r="I4480" t="s">
        <v>7661</v>
      </c>
      <c r="K4480"/>
      <c r="L4480" t="s">
        <v>7870</v>
      </c>
      <c r="M4480" t="s">
        <v>26</v>
      </c>
      <c r="N4480">
        <v>2</v>
      </c>
      <c r="P4480" t="s">
        <v>27</v>
      </c>
      <c r="Q4480" t="s">
        <v>7871</v>
      </c>
      <c r="S4480" t="s">
        <v>29</v>
      </c>
    </row>
    <row r="4481" spans="1:19" hidden="1" x14ac:dyDescent="0.2">
      <c r="A4481">
        <v>2591</v>
      </c>
      <c r="B4481" t="s">
        <v>7872</v>
      </c>
      <c r="C4481" t="s">
        <v>20</v>
      </c>
      <c r="D4481">
        <v>2.35</v>
      </c>
      <c r="E4481" t="s">
        <v>363</v>
      </c>
      <c r="G4481" t="s">
        <v>31</v>
      </c>
      <c r="H4481" t="s">
        <v>23</v>
      </c>
      <c r="I4481" t="s">
        <v>7689</v>
      </c>
      <c r="K4481"/>
      <c r="L4481" t="s">
        <v>7873</v>
      </c>
      <c r="M4481" t="s">
        <v>26</v>
      </c>
      <c r="N4481">
        <v>2</v>
      </c>
      <c r="P4481" t="s">
        <v>27</v>
      </c>
      <c r="Q4481" t="s">
        <v>7874</v>
      </c>
      <c r="S4481" t="s">
        <v>29</v>
      </c>
    </row>
    <row r="4482" spans="1:19" hidden="1" x14ac:dyDescent="0.2">
      <c r="A4482">
        <v>2591</v>
      </c>
      <c r="B4482" t="s">
        <v>7872</v>
      </c>
      <c r="C4482" t="s">
        <v>73</v>
      </c>
      <c r="D4482">
        <v>9.9499999999999993</v>
      </c>
      <c r="E4482" t="s">
        <v>363</v>
      </c>
      <c r="G4482" t="s">
        <v>31</v>
      </c>
      <c r="H4482" t="s">
        <v>23</v>
      </c>
      <c r="I4482" t="s">
        <v>7689</v>
      </c>
      <c r="K4482"/>
      <c r="L4482" t="s">
        <v>7873</v>
      </c>
      <c r="M4482" t="s">
        <v>26</v>
      </c>
      <c r="N4482">
        <v>2</v>
      </c>
      <c r="P4482" t="s">
        <v>27</v>
      </c>
      <c r="Q4482" t="s">
        <v>7874</v>
      </c>
      <c r="S4482" t="s">
        <v>29</v>
      </c>
    </row>
    <row r="4483" spans="1:19" hidden="1" x14ac:dyDescent="0.2">
      <c r="A4483">
        <v>2592</v>
      </c>
      <c r="B4483" t="s">
        <v>7875</v>
      </c>
      <c r="C4483" t="s">
        <v>20</v>
      </c>
      <c r="D4483">
        <v>2.69</v>
      </c>
      <c r="E4483">
        <v>20</v>
      </c>
      <c r="F4483" t="s">
        <v>615</v>
      </c>
      <c r="G4483" t="s">
        <v>55</v>
      </c>
      <c r="H4483" t="s">
        <v>46</v>
      </c>
      <c r="I4483" t="s">
        <v>7876</v>
      </c>
      <c r="K4483"/>
      <c r="L4483" t="s">
        <v>7877</v>
      </c>
      <c r="M4483" t="s">
        <v>26</v>
      </c>
      <c r="N4483">
        <v>2</v>
      </c>
      <c r="P4483" t="s">
        <v>27</v>
      </c>
      <c r="Q4483" t="s">
        <v>7878</v>
      </c>
      <c r="S4483" t="s">
        <v>29</v>
      </c>
    </row>
    <row r="4484" spans="1:19" hidden="1" x14ac:dyDescent="0.2">
      <c r="A4484">
        <v>2592</v>
      </c>
      <c r="B4484" t="s">
        <v>7875</v>
      </c>
      <c r="C4484" t="s">
        <v>73</v>
      </c>
      <c r="D4484">
        <v>8.8450000000000006</v>
      </c>
      <c r="E4484">
        <v>20</v>
      </c>
      <c r="F4484" t="s">
        <v>615</v>
      </c>
      <c r="G4484" t="s">
        <v>55</v>
      </c>
      <c r="H4484" t="s">
        <v>46</v>
      </c>
      <c r="I4484" t="s">
        <v>7876</v>
      </c>
      <c r="K4484"/>
      <c r="L4484" t="s">
        <v>7877</v>
      </c>
      <c r="M4484" t="s">
        <v>26</v>
      </c>
      <c r="N4484">
        <v>2</v>
      </c>
      <c r="P4484" t="s">
        <v>27</v>
      </c>
      <c r="Q4484" t="s">
        <v>7878</v>
      </c>
      <c r="S4484" t="s">
        <v>29</v>
      </c>
    </row>
    <row r="4485" spans="1:19" hidden="1" x14ac:dyDescent="0.2">
      <c r="A4485">
        <v>2592</v>
      </c>
      <c r="B4485" t="s">
        <v>7875</v>
      </c>
      <c r="C4485" t="s">
        <v>77</v>
      </c>
      <c r="D4485">
        <v>15.4</v>
      </c>
      <c r="E4485">
        <v>20</v>
      </c>
      <c r="F4485" t="s">
        <v>615</v>
      </c>
      <c r="G4485" t="s">
        <v>4302</v>
      </c>
      <c r="H4485" t="s">
        <v>23</v>
      </c>
      <c r="I4485" t="s">
        <v>7876</v>
      </c>
      <c r="K4485"/>
      <c r="L4485" t="s">
        <v>7877</v>
      </c>
      <c r="M4485" t="s">
        <v>26</v>
      </c>
      <c r="N4485">
        <v>2</v>
      </c>
      <c r="P4485" t="s">
        <v>27</v>
      </c>
      <c r="Q4485" t="s">
        <v>7878</v>
      </c>
      <c r="S4485" t="s">
        <v>29</v>
      </c>
    </row>
    <row r="4486" spans="1:19" hidden="1" x14ac:dyDescent="0.2">
      <c r="A4486">
        <v>2592</v>
      </c>
      <c r="B4486" t="s">
        <v>7875</v>
      </c>
      <c r="C4486" t="s">
        <v>20</v>
      </c>
      <c r="D4486">
        <v>2.6</v>
      </c>
      <c r="F4486" t="s">
        <v>615</v>
      </c>
      <c r="G4486" t="s">
        <v>1440</v>
      </c>
      <c r="H4486" t="s">
        <v>23</v>
      </c>
      <c r="I4486" t="s">
        <v>7654</v>
      </c>
      <c r="K4486"/>
      <c r="L4486" t="s">
        <v>7877</v>
      </c>
      <c r="M4486" t="s">
        <v>26</v>
      </c>
      <c r="N4486">
        <v>2</v>
      </c>
      <c r="P4486" t="s">
        <v>27</v>
      </c>
      <c r="Q4486" t="s">
        <v>7878</v>
      </c>
      <c r="S4486" t="s">
        <v>29</v>
      </c>
    </row>
    <row r="4487" spans="1:19" hidden="1" x14ac:dyDescent="0.2">
      <c r="A4487">
        <v>2592</v>
      </c>
      <c r="B4487" t="s">
        <v>7875</v>
      </c>
      <c r="C4487" t="s">
        <v>73</v>
      </c>
      <c r="D4487">
        <v>9</v>
      </c>
      <c r="F4487" t="s">
        <v>615</v>
      </c>
      <c r="G4487" t="s">
        <v>1440</v>
      </c>
      <c r="H4487" t="s">
        <v>23</v>
      </c>
      <c r="I4487" t="s">
        <v>7654</v>
      </c>
      <c r="K4487"/>
      <c r="L4487" t="s">
        <v>7877</v>
      </c>
      <c r="M4487" t="s">
        <v>26</v>
      </c>
      <c r="N4487">
        <v>2</v>
      </c>
      <c r="P4487" t="s">
        <v>27</v>
      </c>
      <c r="Q4487" t="s">
        <v>7878</v>
      </c>
      <c r="S4487" t="s">
        <v>29</v>
      </c>
    </row>
    <row r="4488" spans="1:19" hidden="1" x14ac:dyDescent="0.2">
      <c r="A4488">
        <v>2592</v>
      </c>
      <c r="B4488" t="s">
        <v>7875</v>
      </c>
      <c r="C4488" t="s">
        <v>77</v>
      </c>
      <c r="D4488">
        <v>13</v>
      </c>
      <c r="F4488" t="s">
        <v>615</v>
      </c>
      <c r="G4488" t="s">
        <v>1440</v>
      </c>
      <c r="H4488" t="s">
        <v>2675</v>
      </c>
      <c r="I4488" t="s">
        <v>7654</v>
      </c>
      <c r="K4488"/>
      <c r="L4488" t="s">
        <v>7877</v>
      </c>
      <c r="M4488" t="s">
        <v>26</v>
      </c>
      <c r="N4488">
        <v>2</v>
      </c>
      <c r="P4488" t="s">
        <v>27</v>
      </c>
      <c r="Q4488" t="s">
        <v>7878</v>
      </c>
      <c r="S4488" t="s">
        <v>29</v>
      </c>
    </row>
    <row r="4489" spans="1:19" hidden="1" x14ac:dyDescent="0.2">
      <c r="A4489">
        <v>2593</v>
      </c>
      <c r="B4489" t="s">
        <v>7879</v>
      </c>
      <c r="C4489" t="s">
        <v>20</v>
      </c>
      <c r="D4489">
        <v>1</v>
      </c>
      <c r="F4489" t="s">
        <v>615</v>
      </c>
      <c r="G4489" t="s">
        <v>1440</v>
      </c>
      <c r="H4489" t="s">
        <v>23</v>
      </c>
      <c r="I4489" t="s">
        <v>7654</v>
      </c>
      <c r="K4489"/>
      <c r="L4489" t="s">
        <v>7880</v>
      </c>
      <c r="M4489" t="s">
        <v>26</v>
      </c>
      <c r="N4489">
        <v>2</v>
      </c>
      <c r="P4489" t="s">
        <v>27</v>
      </c>
      <c r="Q4489" t="s">
        <v>7881</v>
      </c>
      <c r="S4489" t="s">
        <v>29</v>
      </c>
    </row>
    <row r="4490" spans="1:19" hidden="1" x14ac:dyDescent="0.2">
      <c r="A4490">
        <v>2593</v>
      </c>
      <c r="B4490" t="s">
        <v>7879</v>
      </c>
      <c r="C4490" t="s">
        <v>73</v>
      </c>
      <c r="D4490">
        <v>3.7</v>
      </c>
      <c r="F4490" t="s">
        <v>615</v>
      </c>
      <c r="G4490" t="s">
        <v>1440</v>
      </c>
      <c r="H4490" t="s">
        <v>23</v>
      </c>
      <c r="I4490" t="s">
        <v>7654</v>
      </c>
      <c r="K4490"/>
      <c r="L4490" t="s">
        <v>7880</v>
      </c>
      <c r="M4490" t="s">
        <v>26</v>
      </c>
      <c r="N4490">
        <v>2</v>
      </c>
      <c r="P4490" t="s">
        <v>27</v>
      </c>
      <c r="Q4490" t="s">
        <v>7881</v>
      </c>
      <c r="S4490" t="s">
        <v>29</v>
      </c>
    </row>
    <row r="4491" spans="1:19" hidden="1" x14ac:dyDescent="0.2">
      <c r="A4491">
        <v>2593</v>
      </c>
      <c r="B4491" t="s">
        <v>7879</v>
      </c>
      <c r="C4491" t="s">
        <v>77</v>
      </c>
      <c r="D4491">
        <v>9.6999999999999993</v>
      </c>
      <c r="F4491" t="s">
        <v>615</v>
      </c>
      <c r="G4491" t="s">
        <v>1440</v>
      </c>
      <c r="H4491" t="s">
        <v>23</v>
      </c>
      <c r="I4491" t="s">
        <v>7654</v>
      </c>
      <c r="K4491"/>
      <c r="L4491" t="s">
        <v>7880</v>
      </c>
      <c r="M4491" t="s">
        <v>26</v>
      </c>
      <c r="N4491">
        <v>2</v>
      </c>
      <c r="P4491" t="s">
        <v>27</v>
      </c>
      <c r="Q4491" t="s">
        <v>7881</v>
      </c>
      <c r="S4491" t="s">
        <v>29</v>
      </c>
    </row>
    <row r="4492" spans="1:19" hidden="1" x14ac:dyDescent="0.2">
      <c r="A4492">
        <v>2593</v>
      </c>
      <c r="B4492" t="s">
        <v>7879</v>
      </c>
      <c r="C4492" t="s">
        <v>283</v>
      </c>
      <c r="D4492">
        <v>12</v>
      </c>
      <c r="F4492" t="s">
        <v>615</v>
      </c>
      <c r="G4492" t="s">
        <v>1440</v>
      </c>
      <c r="H4492" t="s">
        <v>23</v>
      </c>
      <c r="I4492" t="s">
        <v>7654</v>
      </c>
      <c r="K4492"/>
      <c r="L4492" t="s">
        <v>7880</v>
      </c>
      <c r="M4492" t="s">
        <v>26</v>
      </c>
      <c r="N4492">
        <v>2</v>
      </c>
      <c r="P4492" t="s">
        <v>27</v>
      </c>
      <c r="Q4492" t="s">
        <v>7881</v>
      </c>
      <c r="S4492" t="s">
        <v>29</v>
      </c>
    </row>
    <row r="4493" spans="1:19" hidden="1" x14ac:dyDescent="0.2">
      <c r="A4493">
        <v>2601</v>
      </c>
      <c r="B4493" t="s">
        <v>7882</v>
      </c>
      <c r="C4493" t="s">
        <v>20</v>
      </c>
      <c r="D4493">
        <v>2.65</v>
      </c>
      <c r="E4493">
        <v>20</v>
      </c>
      <c r="F4493" t="s">
        <v>7883</v>
      </c>
      <c r="G4493" t="s">
        <v>31</v>
      </c>
      <c r="H4493" t="s">
        <v>23</v>
      </c>
      <c r="I4493" t="s">
        <v>7703</v>
      </c>
      <c r="K4493" t="s">
        <v>7884</v>
      </c>
      <c r="L4493" t="s">
        <v>7885</v>
      </c>
      <c r="M4493" t="s">
        <v>26</v>
      </c>
      <c r="N4493">
        <v>2</v>
      </c>
      <c r="P4493" t="s">
        <v>27</v>
      </c>
      <c r="Q4493" t="s">
        <v>7886</v>
      </c>
      <c r="S4493" t="s">
        <v>29</v>
      </c>
    </row>
    <row r="4494" spans="1:19" hidden="1" x14ac:dyDescent="0.2">
      <c r="A4494">
        <v>2602</v>
      </c>
      <c r="B4494" t="s">
        <v>7887</v>
      </c>
      <c r="C4494" t="s">
        <v>20</v>
      </c>
      <c r="D4494">
        <v>4.96</v>
      </c>
      <c r="E4494">
        <v>20</v>
      </c>
      <c r="F4494" t="s">
        <v>7888</v>
      </c>
      <c r="G4494" t="s">
        <v>31</v>
      </c>
      <c r="H4494" t="s">
        <v>23</v>
      </c>
      <c r="I4494" t="s">
        <v>7703</v>
      </c>
      <c r="K4494" t="s">
        <v>7889</v>
      </c>
      <c r="L4494" t="s">
        <v>7890</v>
      </c>
      <c r="M4494" t="s">
        <v>26</v>
      </c>
      <c r="N4494">
        <v>2</v>
      </c>
      <c r="P4494" t="s">
        <v>27</v>
      </c>
      <c r="Q4494" t="s">
        <v>7891</v>
      </c>
      <c r="S4494" t="s">
        <v>29</v>
      </c>
    </row>
    <row r="4495" spans="1:19" hidden="1" x14ac:dyDescent="0.2">
      <c r="A4495">
        <v>2604</v>
      </c>
      <c r="B4495" t="s">
        <v>7892</v>
      </c>
      <c r="C4495" t="s">
        <v>20</v>
      </c>
      <c r="D4495">
        <v>3.62</v>
      </c>
      <c r="E4495">
        <v>20</v>
      </c>
      <c r="F4495" t="s">
        <v>7893</v>
      </c>
      <c r="G4495" t="s">
        <v>31</v>
      </c>
      <c r="H4495" t="s">
        <v>23</v>
      </c>
      <c r="I4495" t="s">
        <v>7703</v>
      </c>
      <c r="K4495" t="s">
        <v>7894</v>
      </c>
      <c r="L4495" t="s">
        <v>7895</v>
      </c>
      <c r="M4495" t="s">
        <v>26</v>
      </c>
      <c r="N4495">
        <v>2</v>
      </c>
      <c r="P4495" t="s">
        <v>27</v>
      </c>
      <c r="Q4495" t="s">
        <v>7896</v>
      </c>
      <c r="S4495" t="s">
        <v>29</v>
      </c>
    </row>
    <row r="4496" spans="1:19" hidden="1" x14ac:dyDescent="0.2">
      <c r="A4496">
        <v>2605</v>
      </c>
      <c r="B4496" t="s">
        <v>7897</v>
      </c>
      <c r="C4496" t="s">
        <v>20</v>
      </c>
      <c r="D4496">
        <v>4.28</v>
      </c>
      <c r="E4496">
        <v>20</v>
      </c>
      <c r="F4496" t="s">
        <v>7898</v>
      </c>
      <c r="G4496" t="s">
        <v>31</v>
      </c>
      <c r="H4496" t="s">
        <v>46</v>
      </c>
      <c r="I4496" t="s">
        <v>7703</v>
      </c>
      <c r="K4496" t="s">
        <v>7899</v>
      </c>
      <c r="L4496" t="s">
        <v>7900</v>
      </c>
      <c r="M4496" t="s">
        <v>26</v>
      </c>
      <c r="N4496">
        <v>2</v>
      </c>
      <c r="P4496" t="s">
        <v>27</v>
      </c>
      <c r="Q4496" t="s">
        <v>7901</v>
      </c>
      <c r="S4496" t="s">
        <v>29</v>
      </c>
    </row>
    <row r="4497" spans="1:19" hidden="1" x14ac:dyDescent="0.2">
      <c r="A4497">
        <v>2608</v>
      </c>
      <c r="B4497" t="s">
        <v>7902</v>
      </c>
      <c r="C4497" t="s">
        <v>20</v>
      </c>
      <c r="D4497">
        <v>4.4800000000000004</v>
      </c>
      <c r="E4497">
        <v>20</v>
      </c>
      <c r="F4497" t="s">
        <v>7903</v>
      </c>
      <c r="G4497" t="s">
        <v>31</v>
      </c>
      <c r="H4497" t="s">
        <v>46</v>
      </c>
      <c r="I4497" t="s">
        <v>7703</v>
      </c>
      <c r="K4497" t="s">
        <v>7904</v>
      </c>
      <c r="L4497" t="s">
        <v>7905</v>
      </c>
      <c r="M4497" t="s">
        <v>26</v>
      </c>
      <c r="N4497">
        <v>2</v>
      </c>
      <c r="P4497" t="s">
        <v>27</v>
      </c>
      <c r="Q4497" t="s">
        <v>7906</v>
      </c>
      <c r="S4497" t="s">
        <v>29</v>
      </c>
    </row>
    <row r="4498" spans="1:19" hidden="1" x14ac:dyDescent="0.2">
      <c r="A4498">
        <v>2609</v>
      </c>
      <c r="B4498" t="s">
        <v>7907</v>
      </c>
      <c r="C4498" t="s">
        <v>20</v>
      </c>
      <c r="D4498">
        <v>3.85</v>
      </c>
      <c r="E4498">
        <v>20</v>
      </c>
      <c r="F4498" t="s">
        <v>7908</v>
      </c>
      <c r="G4498" t="s">
        <v>31</v>
      </c>
      <c r="H4498" t="s">
        <v>46</v>
      </c>
      <c r="I4498" t="s">
        <v>7703</v>
      </c>
      <c r="K4498" t="s">
        <v>7909</v>
      </c>
      <c r="L4498" t="s">
        <v>7910</v>
      </c>
      <c r="M4498" t="s">
        <v>26</v>
      </c>
      <c r="N4498">
        <v>2</v>
      </c>
      <c r="P4498" t="s">
        <v>27</v>
      </c>
      <c r="Q4498" t="s">
        <v>7911</v>
      </c>
      <c r="S4498" t="s">
        <v>29</v>
      </c>
    </row>
    <row r="4499" spans="1:19" hidden="1" x14ac:dyDescent="0.2">
      <c r="A4499">
        <v>2611</v>
      </c>
      <c r="B4499" t="s">
        <v>7912</v>
      </c>
      <c r="C4499" t="s">
        <v>20</v>
      </c>
      <c r="D4499">
        <v>3.49</v>
      </c>
      <c r="E4499">
        <v>20</v>
      </c>
      <c r="F4499" t="s">
        <v>7893</v>
      </c>
      <c r="G4499" t="s">
        <v>31</v>
      </c>
      <c r="H4499" t="s">
        <v>46</v>
      </c>
      <c r="I4499" t="s">
        <v>7703</v>
      </c>
      <c r="K4499" t="s">
        <v>7913</v>
      </c>
      <c r="L4499" t="s">
        <v>7914</v>
      </c>
      <c r="M4499" t="s">
        <v>26</v>
      </c>
      <c r="N4499">
        <v>2</v>
      </c>
      <c r="P4499" t="s">
        <v>27</v>
      </c>
      <c r="Q4499" t="s">
        <v>7915</v>
      </c>
      <c r="S4499" t="s">
        <v>29</v>
      </c>
    </row>
    <row r="4500" spans="1:19" hidden="1" x14ac:dyDescent="0.2">
      <c r="A4500">
        <v>2613</v>
      </c>
      <c r="B4500" t="s">
        <v>7916</v>
      </c>
      <c r="C4500" t="s">
        <v>20</v>
      </c>
      <c r="D4500">
        <v>3.62</v>
      </c>
      <c r="E4500">
        <v>20</v>
      </c>
      <c r="F4500" t="s">
        <v>7893</v>
      </c>
      <c r="G4500" t="s">
        <v>7917</v>
      </c>
      <c r="H4500" t="s">
        <v>23</v>
      </c>
      <c r="I4500" t="s">
        <v>7703</v>
      </c>
      <c r="K4500" t="s">
        <v>7918</v>
      </c>
      <c r="L4500" t="s">
        <v>7919</v>
      </c>
      <c r="M4500" t="s">
        <v>26</v>
      </c>
      <c r="N4500">
        <v>2</v>
      </c>
      <c r="P4500" t="s">
        <v>27</v>
      </c>
      <c r="Q4500" t="s">
        <v>7920</v>
      </c>
      <c r="S4500" t="s">
        <v>29</v>
      </c>
    </row>
    <row r="4501" spans="1:19" hidden="1" x14ac:dyDescent="0.2">
      <c r="A4501">
        <v>2616</v>
      </c>
      <c r="B4501" t="s">
        <v>7921</v>
      </c>
      <c r="C4501" t="s">
        <v>20</v>
      </c>
      <c r="D4501">
        <v>4.18</v>
      </c>
      <c r="E4501">
        <v>20</v>
      </c>
      <c r="F4501" t="s">
        <v>7842</v>
      </c>
      <c r="G4501" t="s">
        <v>31</v>
      </c>
      <c r="H4501" t="s">
        <v>46</v>
      </c>
      <c r="I4501" t="s">
        <v>7703</v>
      </c>
      <c r="K4501" t="s">
        <v>7922</v>
      </c>
      <c r="L4501" t="s">
        <v>7923</v>
      </c>
      <c r="M4501" t="s">
        <v>26</v>
      </c>
      <c r="N4501">
        <v>2</v>
      </c>
      <c r="P4501" t="s">
        <v>27</v>
      </c>
      <c r="Q4501" t="s">
        <v>7924</v>
      </c>
      <c r="S4501" t="s">
        <v>29</v>
      </c>
    </row>
    <row r="4502" spans="1:19" hidden="1" x14ac:dyDescent="0.2">
      <c r="A4502">
        <v>2619</v>
      </c>
      <c r="B4502" t="s">
        <v>7925</v>
      </c>
      <c r="C4502" t="s">
        <v>20</v>
      </c>
      <c r="D4502">
        <v>4.45</v>
      </c>
      <c r="E4502">
        <v>20</v>
      </c>
      <c r="F4502" t="s">
        <v>7926</v>
      </c>
      <c r="G4502" t="s">
        <v>31</v>
      </c>
      <c r="H4502" t="s">
        <v>23</v>
      </c>
      <c r="I4502" t="s">
        <v>7703</v>
      </c>
      <c r="K4502" t="s">
        <v>7927</v>
      </c>
      <c r="L4502" t="s">
        <v>7928</v>
      </c>
      <c r="M4502" t="s">
        <v>26</v>
      </c>
      <c r="N4502">
        <v>2</v>
      </c>
      <c r="P4502" t="s">
        <v>27</v>
      </c>
      <c r="Q4502" t="s">
        <v>7929</v>
      </c>
      <c r="S4502" t="s">
        <v>29</v>
      </c>
    </row>
    <row r="4503" spans="1:19" hidden="1" x14ac:dyDescent="0.2">
      <c r="A4503">
        <v>2621</v>
      </c>
      <c r="B4503" t="s">
        <v>7930</v>
      </c>
      <c r="C4503" t="s">
        <v>20</v>
      </c>
      <c r="D4503">
        <v>3.23</v>
      </c>
      <c r="E4503">
        <v>20</v>
      </c>
      <c r="F4503" t="s">
        <v>7931</v>
      </c>
      <c r="G4503" t="s">
        <v>31</v>
      </c>
      <c r="H4503" t="s">
        <v>46</v>
      </c>
      <c r="I4503" t="s">
        <v>7703</v>
      </c>
      <c r="K4503" t="s">
        <v>7932</v>
      </c>
      <c r="L4503" t="s">
        <v>7933</v>
      </c>
      <c r="M4503" t="s">
        <v>26</v>
      </c>
      <c r="N4503">
        <v>2</v>
      </c>
      <c r="P4503" t="s">
        <v>27</v>
      </c>
      <c r="Q4503" t="s">
        <v>7934</v>
      </c>
      <c r="S4503" t="s">
        <v>29</v>
      </c>
    </row>
    <row r="4504" spans="1:19" hidden="1" x14ac:dyDescent="0.2">
      <c r="A4504">
        <v>2623</v>
      </c>
      <c r="B4504" t="s">
        <v>7935</v>
      </c>
      <c r="C4504" t="s">
        <v>20</v>
      </c>
      <c r="D4504">
        <v>4.0199999999999996</v>
      </c>
      <c r="E4504">
        <v>20</v>
      </c>
      <c r="F4504" t="s">
        <v>7936</v>
      </c>
      <c r="G4504" t="s">
        <v>31</v>
      </c>
      <c r="H4504" t="s">
        <v>23</v>
      </c>
      <c r="I4504" t="s">
        <v>7703</v>
      </c>
      <c r="K4504" t="s">
        <v>7937</v>
      </c>
      <c r="L4504" t="s">
        <v>7938</v>
      </c>
      <c r="M4504" t="s">
        <v>26</v>
      </c>
      <c r="N4504">
        <v>2</v>
      </c>
      <c r="P4504" t="s">
        <v>27</v>
      </c>
      <c r="Q4504" t="s">
        <v>7939</v>
      </c>
      <c r="S4504" t="s">
        <v>29</v>
      </c>
    </row>
    <row r="4505" spans="1:19" hidden="1" x14ac:dyDescent="0.2">
      <c r="A4505">
        <v>2624</v>
      </c>
      <c r="B4505" t="s">
        <v>7940</v>
      </c>
      <c r="C4505" t="s">
        <v>20</v>
      </c>
      <c r="D4505">
        <v>4.96</v>
      </c>
      <c r="E4505">
        <v>20</v>
      </c>
      <c r="F4505" t="s">
        <v>7941</v>
      </c>
      <c r="G4505" t="s">
        <v>31</v>
      </c>
      <c r="H4505" t="s">
        <v>23</v>
      </c>
      <c r="I4505" t="s">
        <v>7703</v>
      </c>
      <c r="K4505" t="s">
        <v>7942</v>
      </c>
      <c r="L4505" t="s">
        <v>7943</v>
      </c>
      <c r="M4505" t="s">
        <v>26</v>
      </c>
      <c r="N4505">
        <v>2</v>
      </c>
      <c r="P4505" t="s">
        <v>27</v>
      </c>
      <c r="Q4505" t="s">
        <v>7944</v>
      </c>
      <c r="S4505" t="s">
        <v>29</v>
      </c>
    </row>
    <row r="4506" spans="1:19" hidden="1" x14ac:dyDescent="0.2">
      <c r="A4506">
        <v>2626</v>
      </c>
      <c r="B4506" t="s">
        <v>7945</v>
      </c>
      <c r="C4506" t="s">
        <v>20</v>
      </c>
      <c r="D4506">
        <v>4.2</v>
      </c>
      <c r="E4506">
        <v>20</v>
      </c>
      <c r="F4506" t="s">
        <v>7936</v>
      </c>
      <c r="G4506" t="s">
        <v>31</v>
      </c>
      <c r="H4506" t="s">
        <v>46</v>
      </c>
      <c r="I4506" t="s">
        <v>7703</v>
      </c>
      <c r="K4506" t="s">
        <v>7946</v>
      </c>
      <c r="L4506" t="s">
        <v>7947</v>
      </c>
      <c r="M4506" t="s">
        <v>26</v>
      </c>
      <c r="N4506">
        <v>2</v>
      </c>
      <c r="P4506" t="s">
        <v>27</v>
      </c>
      <c r="Q4506" t="s">
        <v>7948</v>
      </c>
      <c r="S4506" t="s">
        <v>29</v>
      </c>
    </row>
    <row r="4507" spans="1:19" hidden="1" x14ac:dyDescent="0.2">
      <c r="A4507">
        <v>2629</v>
      </c>
      <c r="B4507" t="s">
        <v>7949</v>
      </c>
      <c r="C4507" t="s">
        <v>20</v>
      </c>
      <c r="D4507">
        <v>3.76</v>
      </c>
      <c r="E4507">
        <v>20</v>
      </c>
      <c r="F4507" t="s">
        <v>7893</v>
      </c>
      <c r="G4507" t="s">
        <v>31</v>
      </c>
      <c r="H4507" t="s">
        <v>23</v>
      </c>
      <c r="I4507" t="s">
        <v>7703</v>
      </c>
      <c r="K4507" t="s">
        <v>7950</v>
      </c>
      <c r="L4507" t="s">
        <v>7951</v>
      </c>
      <c r="M4507" t="s">
        <v>26</v>
      </c>
      <c r="N4507">
        <v>2</v>
      </c>
      <c r="P4507" t="s">
        <v>27</v>
      </c>
      <c r="Q4507" t="s">
        <v>7952</v>
      </c>
      <c r="S4507" t="s">
        <v>29</v>
      </c>
    </row>
    <row r="4508" spans="1:19" hidden="1" x14ac:dyDescent="0.2">
      <c r="A4508">
        <v>2631</v>
      </c>
      <c r="B4508" t="s">
        <v>7953</v>
      </c>
      <c r="C4508" t="s">
        <v>20</v>
      </c>
      <c r="D4508">
        <v>4.2</v>
      </c>
      <c r="E4508">
        <v>20</v>
      </c>
      <c r="F4508" t="s">
        <v>7954</v>
      </c>
      <c r="G4508" t="s">
        <v>31</v>
      </c>
      <c r="H4508" t="s">
        <v>46</v>
      </c>
      <c r="I4508" t="s">
        <v>7703</v>
      </c>
      <c r="K4508" t="s">
        <v>7955</v>
      </c>
      <c r="L4508" t="s">
        <v>7956</v>
      </c>
      <c r="M4508" t="s">
        <v>26</v>
      </c>
      <c r="N4508">
        <v>2</v>
      </c>
      <c r="P4508" t="s">
        <v>27</v>
      </c>
      <c r="Q4508" t="s">
        <v>7957</v>
      </c>
      <c r="S4508" t="s">
        <v>29</v>
      </c>
    </row>
    <row r="4509" spans="1:19" hidden="1" x14ac:dyDescent="0.2">
      <c r="A4509">
        <v>2634</v>
      </c>
      <c r="B4509" t="s">
        <v>7958</v>
      </c>
      <c r="C4509" t="s">
        <v>20</v>
      </c>
      <c r="D4509">
        <v>2.4700000000000002</v>
      </c>
      <c r="E4509">
        <v>20</v>
      </c>
      <c r="F4509" t="s">
        <v>7883</v>
      </c>
      <c r="G4509" t="s">
        <v>31</v>
      </c>
      <c r="H4509" t="s">
        <v>46</v>
      </c>
      <c r="I4509" t="s">
        <v>7703</v>
      </c>
      <c r="K4509" t="s">
        <v>7959</v>
      </c>
      <c r="L4509" t="s">
        <v>7960</v>
      </c>
      <c r="M4509" t="s">
        <v>26</v>
      </c>
      <c r="N4509">
        <v>2</v>
      </c>
      <c r="P4509" t="s">
        <v>27</v>
      </c>
      <c r="Q4509" t="s">
        <v>7961</v>
      </c>
      <c r="S4509" t="s">
        <v>29</v>
      </c>
    </row>
    <row r="4510" spans="1:19" hidden="1" x14ac:dyDescent="0.2">
      <c r="A4510">
        <v>2635</v>
      </c>
      <c r="B4510" t="s">
        <v>7962</v>
      </c>
      <c r="C4510" t="s">
        <v>20</v>
      </c>
      <c r="D4510">
        <v>2.46</v>
      </c>
      <c r="E4510">
        <v>20</v>
      </c>
      <c r="F4510" t="s">
        <v>7963</v>
      </c>
      <c r="G4510" t="s">
        <v>31</v>
      </c>
      <c r="H4510" t="s">
        <v>46</v>
      </c>
      <c r="I4510" t="s">
        <v>7703</v>
      </c>
      <c r="K4510" t="s">
        <v>7964</v>
      </c>
      <c r="L4510" t="s">
        <v>7965</v>
      </c>
      <c r="M4510" t="s">
        <v>26</v>
      </c>
      <c r="N4510">
        <v>2</v>
      </c>
      <c r="P4510" t="s">
        <v>27</v>
      </c>
      <c r="Q4510" t="s">
        <v>7966</v>
      </c>
      <c r="S4510" t="s">
        <v>29</v>
      </c>
    </row>
    <row r="4511" spans="1:19" hidden="1" x14ac:dyDescent="0.2">
      <c r="A4511">
        <v>2639</v>
      </c>
      <c r="B4511" t="s">
        <v>7967</v>
      </c>
      <c r="C4511" t="s">
        <v>20</v>
      </c>
      <c r="D4511">
        <v>4.18</v>
      </c>
      <c r="E4511">
        <v>20</v>
      </c>
      <c r="F4511" t="s">
        <v>7936</v>
      </c>
      <c r="G4511" t="s">
        <v>31</v>
      </c>
      <c r="H4511" t="s">
        <v>46</v>
      </c>
      <c r="I4511" t="s">
        <v>7703</v>
      </c>
      <c r="K4511" t="s">
        <v>7968</v>
      </c>
      <c r="L4511" t="s">
        <v>7969</v>
      </c>
      <c r="M4511" t="s">
        <v>26</v>
      </c>
      <c r="N4511">
        <v>2</v>
      </c>
      <c r="P4511" t="s">
        <v>27</v>
      </c>
      <c r="Q4511" t="s">
        <v>7970</v>
      </c>
      <c r="S4511" t="s">
        <v>29</v>
      </c>
    </row>
    <row r="4512" spans="1:19" hidden="1" x14ac:dyDescent="0.2">
      <c r="A4512">
        <v>2640</v>
      </c>
      <c r="B4512" t="s">
        <v>7971</v>
      </c>
      <c r="C4512" t="s">
        <v>20</v>
      </c>
      <c r="D4512">
        <v>4.2</v>
      </c>
      <c r="E4512">
        <v>20</v>
      </c>
      <c r="F4512" t="s">
        <v>7936</v>
      </c>
      <c r="G4512" t="s">
        <v>31</v>
      </c>
      <c r="H4512" t="s">
        <v>46</v>
      </c>
      <c r="I4512" t="s">
        <v>7703</v>
      </c>
      <c r="K4512" t="s">
        <v>7972</v>
      </c>
      <c r="L4512" t="s">
        <v>7973</v>
      </c>
      <c r="M4512" t="s">
        <v>26</v>
      </c>
      <c r="N4512">
        <v>2</v>
      </c>
      <c r="P4512" t="s">
        <v>27</v>
      </c>
      <c r="Q4512" t="s">
        <v>7974</v>
      </c>
      <c r="S4512" t="s">
        <v>29</v>
      </c>
    </row>
    <row r="4513" spans="1:19" hidden="1" x14ac:dyDescent="0.2">
      <c r="A4513">
        <v>2642</v>
      </c>
      <c r="B4513" t="s">
        <v>7975</v>
      </c>
      <c r="C4513" t="s">
        <v>20</v>
      </c>
      <c r="D4513">
        <v>4.21</v>
      </c>
      <c r="E4513">
        <v>20</v>
      </c>
      <c r="F4513" t="s">
        <v>7842</v>
      </c>
      <c r="G4513" t="s">
        <v>31</v>
      </c>
      <c r="H4513" t="s">
        <v>46</v>
      </c>
      <c r="I4513" t="s">
        <v>7703</v>
      </c>
      <c r="K4513" t="s">
        <v>7976</v>
      </c>
      <c r="L4513" t="s">
        <v>7977</v>
      </c>
      <c r="M4513" t="s">
        <v>26</v>
      </c>
      <c r="N4513">
        <v>2</v>
      </c>
      <c r="P4513" t="s">
        <v>27</v>
      </c>
      <c r="Q4513" t="s">
        <v>7978</v>
      </c>
      <c r="S4513" t="s">
        <v>29</v>
      </c>
    </row>
    <row r="4514" spans="1:19" hidden="1" x14ac:dyDescent="0.2">
      <c r="A4514">
        <v>2647</v>
      </c>
      <c r="B4514" t="s">
        <v>7979</v>
      </c>
      <c r="C4514" t="s">
        <v>20</v>
      </c>
      <c r="D4514">
        <v>2.4700000000000002</v>
      </c>
      <c r="E4514">
        <v>20</v>
      </c>
      <c r="F4514" t="s">
        <v>7980</v>
      </c>
      <c r="G4514" t="s">
        <v>31</v>
      </c>
      <c r="H4514" t="s">
        <v>46</v>
      </c>
      <c r="I4514" t="s">
        <v>5778</v>
      </c>
      <c r="K4514"/>
      <c r="L4514" t="s">
        <v>7981</v>
      </c>
      <c r="M4514" t="s">
        <v>26</v>
      </c>
      <c r="N4514">
        <v>2</v>
      </c>
      <c r="P4514" t="s">
        <v>27</v>
      </c>
      <c r="Q4514" t="s">
        <v>7982</v>
      </c>
      <c r="S4514" t="s">
        <v>29</v>
      </c>
    </row>
    <row r="4515" spans="1:19" hidden="1" x14ac:dyDescent="0.2">
      <c r="A4515">
        <v>2648</v>
      </c>
      <c r="B4515" t="s">
        <v>7983</v>
      </c>
      <c r="C4515" t="s">
        <v>20</v>
      </c>
      <c r="D4515">
        <v>-0.02</v>
      </c>
      <c r="E4515">
        <v>20</v>
      </c>
      <c r="F4515" t="s">
        <v>2322</v>
      </c>
      <c r="G4515" t="s">
        <v>75</v>
      </c>
      <c r="H4515" t="s">
        <v>46</v>
      </c>
      <c r="I4515" t="s">
        <v>5778</v>
      </c>
      <c r="K4515"/>
      <c r="L4515" t="s">
        <v>7984</v>
      </c>
      <c r="M4515" t="s">
        <v>26</v>
      </c>
      <c r="N4515">
        <v>2</v>
      </c>
      <c r="P4515" t="s">
        <v>27</v>
      </c>
      <c r="Q4515" t="s">
        <v>7985</v>
      </c>
      <c r="S4515" t="s">
        <v>29</v>
      </c>
    </row>
    <row r="4516" spans="1:19" hidden="1" x14ac:dyDescent="0.2">
      <c r="A4516">
        <v>2649</v>
      </c>
      <c r="B4516" t="s">
        <v>7986</v>
      </c>
      <c r="C4516" t="s">
        <v>20</v>
      </c>
      <c r="D4516">
        <v>2.74</v>
      </c>
      <c r="E4516">
        <v>20</v>
      </c>
      <c r="F4516" t="s">
        <v>79</v>
      </c>
      <c r="G4516" t="s">
        <v>55</v>
      </c>
      <c r="H4516" t="s">
        <v>46</v>
      </c>
      <c r="I4516" t="s">
        <v>7708</v>
      </c>
      <c r="K4516"/>
      <c r="L4516" t="s">
        <v>7987</v>
      </c>
      <c r="M4516" t="s">
        <v>26</v>
      </c>
      <c r="N4516">
        <v>2</v>
      </c>
      <c r="P4516" t="s">
        <v>27</v>
      </c>
      <c r="Q4516" t="s">
        <v>7988</v>
      </c>
      <c r="S4516" t="s">
        <v>29</v>
      </c>
    </row>
    <row r="4517" spans="1:19" hidden="1" x14ac:dyDescent="0.2">
      <c r="A4517">
        <v>2650</v>
      </c>
      <c r="B4517" t="s">
        <v>7989</v>
      </c>
      <c r="C4517" t="s">
        <v>20</v>
      </c>
      <c r="D4517">
        <v>3.46</v>
      </c>
      <c r="E4517">
        <v>20</v>
      </c>
      <c r="F4517" t="s">
        <v>79</v>
      </c>
      <c r="G4517" t="s">
        <v>55</v>
      </c>
      <c r="H4517" t="s">
        <v>46</v>
      </c>
      <c r="I4517" t="s">
        <v>7708</v>
      </c>
      <c r="K4517"/>
      <c r="L4517" t="s">
        <v>7990</v>
      </c>
      <c r="M4517" t="s">
        <v>26</v>
      </c>
      <c r="N4517">
        <v>2</v>
      </c>
      <c r="P4517" t="s">
        <v>27</v>
      </c>
      <c r="Q4517" t="s">
        <v>7991</v>
      </c>
      <c r="S4517" t="s">
        <v>29</v>
      </c>
    </row>
    <row r="4518" spans="1:19" hidden="1" x14ac:dyDescent="0.2">
      <c r="A4518">
        <v>2651</v>
      </c>
      <c r="B4518" t="s">
        <v>7992</v>
      </c>
      <c r="C4518" t="s">
        <v>20</v>
      </c>
      <c r="D4518">
        <v>3.54</v>
      </c>
      <c r="E4518">
        <v>20</v>
      </c>
      <c r="F4518" t="s">
        <v>410</v>
      </c>
      <c r="G4518" t="s">
        <v>55</v>
      </c>
      <c r="H4518" t="s">
        <v>46</v>
      </c>
      <c r="I4518" t="s">
        <v>7708</v>
      </c>
      <c r="K4518"/>
      <c r="L4518" t="s">
        <v>7993</v>
      </c>
      <c r="M4518" t="s">
        <v>26</v>
      </c>
      <c r="N4518">
        <v>2</v>
      </c>
      <c r="P4518" t="s">
        <v>27</v>
      </c>
      <c r="Q4518" t="s">
        <v>7994</v>
      </c>
      <c r="S4518" t="s">
        <v>29</v>
      </c>
    </row>
    <row r="4519" spans="1:19" hidden="1" x14ac:dyDescent="0.2">
      <c r="A4519">
        <v>2652</v>
      </c>
      <c r="B4519" t="s">
        <v>7995</v>
      </c>
      <c r="C4519" t="s">
        <v>20</v>
      </c>
      <c r="D4519">
        <v>2.81</v>
      </c>
      <c r="E4519">
        <v>20</v>
      </c>
      <c r="F4519" t="s">
        <v>79</v>
      </c>
      <c r="G4519" t="s">
        <v>55</v>
      </c>
      <c r="H4519" t="s">
        <v>46</v>
      </c>
      <c r="I4519" t="s">
        <v>7708</v>
      </c>
      <c r="K4519"/>
      <c r="L4519" t="s">
        <v>7996</v>
      </c>
      <c r="M4519" t="s">
        <v>26</v>
      </c>
      <c r="N4519">
        <v>2</v>
      </c>
      <c r="P4519" t="s">
        <v>27</v>
      </c>
      <c r="Q4519" t="s">
        <v>7997</v>
      </c>
      <c r="S4519" t="s">
        <v>29</v>
      </c>
    </row>
    <row r="4520" spans="1:19" hidden="1" x14ac:dyDescent="0.2">
      <c r="A4520">
        <v>2655</v>
      </c>
      <c r="B4520" t="s">
        <v>7998</v>
      </c>
      <c r="C4520" t="s">
        <v>20</v>
      </c>
      <c r="D4520">
        <v>5.58</v>
      </c>
      <c r="E4520">
        <v>20</v>
      </c>
      <c r="F4520" t="s">
        <v>7999</v>
      </c>
      <c r="G4520" t="s">
        <v>31</v>
      </c>
      <c r="H4520" t="s">
        <v>46</v>
      </c>
      <c r="I4520" t="s">
        <v>3404</v>
      </c>
      <c r="K4520" t="s">
        <v>8000</v>
      </c>
      <c r="L4520" t="s">
        <v>8001</v>
      </c>
      <c r="M4520" t="s">
        <v>120</v>
      </c>
      <c r="N4520">
        <v>5</v>
      </c>
      <c r="P4520" t="s">
        <v>27</v>
      </c>
      <c r="Q4520" t="s">
        <v>8002</v>
      </c>
      <c r="S4520" t="s">
        <v>29</v>
      </c>
    </row>
    <row r="4521" spans="1:19" hidden="1" x14ac:dyDescent="0.2">
      <c r="A4521">
        <v>2655</v>
      </c>
      <c r="B4521" t="s">
        <v>7998</v>
      </c>
      <c r="C4521" t="s">
        <v>20</v>
      </c>
      <c r="D4521">
        <v>5.45</v>
      </c>
      <c r="E4521">
        <v>15</v>
      </c>
      <c r="F4521" t="s">
        <v>8003</v>
      </c>
      <c r="G4521" t="s">
        <v>31</v>
      </c>
      <c r="H4521" t="s">
        <v>23</v>
      </c>
      <c r="I4521" t="s">
        <v>8004</v>
      </c>
      <c r="K4521" t="s">
        <v>8000</v>
      </c>
      <c r="L4521" t="s">
        <v>8001</v>
      </c>
      <c r="M4521" t="s">
        <v>120</v>
      </c>
      <c r="N4521">
        <v>5</v>
      </c>
      <c r="P4521" t="s">
        <v>27</v>
      </c>
      <c r="Q4521" t="s">
        <v>8002</v>
      </c>
      <c r="S4521" t="s">
        <v>29</v>
      </c>
    </row>
    <row r="4522" spans="1:19" hidden="1" x14ac:dyDescent="0.2">
      <c r="A4522">
        <v>2655</v>
      </c>
      <c r="B4522" t="s">
        <v>7998</v>
      </c>
      <c r="C4522" t="s">
        <v>20</v>
      </c>
      <c r="D4522">
        <v>5.15</v>
      </c>
      <c r="E4522">
        <v>30</v>
      </c>
      <c r="F4522" t="s">
        <v>8003</v>
      </c>
      <c r="G4522" t="s">
        <v>31</v>
      </c>
      <c r="H4522" t="s">
        <v>23</v>
      </c>
      <c r="I4522" t="s">
        <v>8004</v>
      </c>
      <c r="K4522" t="s">
        <v>8000</v>
      </c>
      <c r="L4522" t="s">
        <v>8001</v>
      </c>
      <c r="M4522" t="s">
        <v>120</v>
      </c>
      <c r="N4522">
        <v>5</v>
      </c>
      <c r="P4522" t="s">
        <v>27</v>
      </c>
      <c r="Q4522" t="s">
        <v>8002</v>
      </c>
      <c r="S4522" t="s">
        <v>29</v>
      </c>
    </row>
    <row r="4523" spans="1:19" hidden="1" x14ac:dyDescent="0.2">
      <c r="A4523">
        <v>2655</v>
      </c>
      <c r="B4523" t="s">
        <v>7998</v>
      </c>
      <c r="C4523" t="s">
        <v>20</v>
      </c>
      <c r="D4523">
        <v>4.8499999999999996</v>
      </c>
      <c r="E4523">
        <v>45</v>
      </c>
      <c r="F4523" t="s">
        <v>8003</v>
      </c>
      <c r="G4523" t="s">
        <v>31</v>
      </c>
      <c r="H4523" t="s">
        <v>23</v>
      </c>
      <c r="I4523" t="s">
        <v>8004</v>
      </c>
      <c r="K4523" t="s">
        <v>8000</v>
      </c>
      <c r="L4523" t="s">
        <v>8001</v>
      </c>
      <c r="M4523" t="s">
        <v>120</v>
      </c>
      <c r="N4523">
        <v>5</v>
      </c>
      <c r="P4523" t="s">
        <v>27</v>
      </c>
      <c r="Q4523" t="s">
        <v>8002</v>
      </c>
      <c r="S4523" t="s">
        <v>29</v>
      </c>
    </row>
    <row r="4524" spans="1:19" hidden="1" x14ac:dyDescent="0.2">
      <c r="A4524">
        <v>2655</v>
      </c>
      <c r="B4524" t="s">
        <v>7998</v>
      </c>
      <c r="C4524" t="s">
        <v>20</v>
      </c>
      <c r="D4524">
        <v>5.45</v>
      </c>
      <c r="E4524" t="s">
        <v>363</v>
      </c>
      <c r="F4524" t="s">
        <v>8003</v>
      </c>
      <c r="G4524" t="s">
        <v>1440</v>
      </c>
      <c r="H4524" t="s">
        <v>23</v>
      </c>
      <c r="I4524" t="s">
        <v>8005</v>
      </c>
      <c r="K4524" t="s">
        <v>8000</v>
      </c>
      <c r="L4524" t="s">
        <v>8001</v>
      </c>
      <c r="M4524" t="s">
        <v>120</v>
      </c>
      <c r="N4524">
        <v>5</v>
      </c>
      <c r="P4524" t="s">
        <v>27</v>
      </c>
      <c r="Q4524" t="s">
        <v>8002</v>
      </c>
      <c r="S4524" t="s">
        <v>29</v>
      </c>
    </row>
    <row r="4525" spans="1:19" hidden="1" x14ac:dyDescent="0.2">
      <c r="A4525">
        <v>2655</v>
      </c>
      <c r="B4525" t="s">
        <v>7998</v>
      </c>
      <c r="C4525" t="s">
        <v>8006</v>
      </c>
      <c r="D4525">
        <v>10.97</v>
      </c>
      <c r="E4525">
        <v>15</v>
      </c>
      <c r="F4525" t="s">
        <v>8007</v>
      </c>
      <c r="G4525" t="s">
        <v>8008</v>
      </c>
      <c r="H4525" t="s">
        <v>23</v>
      </c>
      <c r="I4525" t="s">
        <v>8005</v>
      </c>
      <c r="K4525" t="s">
        <v>8000</v>
      </c>
      <c r="L4525" t="s">
        <v>8001</v>
      </c>
      <c r="M4525" t="s">
        <v>120</v>
      </c>
      <c r="N4525">
        <v>5</v>
      </c>
      <c r="P4525" t="s">
        <v>27</v>
      </c>
      <c r="Q4525" t="s">
        <v>8002</v>
      </c>
      <c r="S4525" t="s">
        <v>29</v>
      </c>
    </row>
    <row r="4526" spans="1:19" hidden="1" x14ac:dyDescent="0.2">
      <c r="A4526">
        <v>2655</v>
      </c>
      <c r="B4526" t="s">
        <v>7998</v>
      </c>
      <c r="C4526" t="s">
        <v>8006</v>
      </c>
      <c r="D4526">
        <v>10.65</v>
      </c>
      <c r="E4526">
        <v>25</v>
      </c>
      <c r="F4526" t="s">
        <v>8007</v>
      </c>
      <c r="G4526" t="s">
        <v>8008</v>
      </c>
      <c r="H4526" t="s">
        <v>23</v>
      </c>
      <c r="I4526" t="s">
        <v>8005</v>
      </c>
      <c r="K4526" t="s">
        <v>8000</v>
      </c>
      <c r="L4526" t="s">
        <v>8001</v>
      </c>
      <c r="M4526" t="s">
        <v>120</v>
      </c>
      <c r="N4526">
        <v>5</v>
      </c>
      <c r="P4526" t="s">
        <v>27</v>
      </c>
      <c r="Q4526" t="s">
        <v>8002</v>
      </c>
      <c r="S4526" t="s">
        <v>29</v>
      </c>
    </row>
    <row r="4527" spans="1:19" hidden="1" x14ac:dyDescent="0.2">
      <c r="A4527">
        <v>2655</v>
      </c>
      <c r="B4527" t="s">
        <v>7998</v>
      </c>
      <c r="C4527" t="s">
        <v>8006</v>
      </c>
      <c r="D4527">
        <v>10.4</v>
      </c>
      <c r="E4527">
        <v>35</v>
      </c>
      <c r="F4527" t="s">
        <v>8007</v>
      </c>
      <c r="G4527" t="s">
        <v>8008</v>
      </c>
      <c r="H4527" t="s">
        <v>23</v>
      </c>
      <c r="I4527" t="s">
        <v>8005</v>
      </c>
      <c r="K4527" t="s">
        <v>8000</v>
      </c>
      <c r="L4527" t="s">
        <v>8001</v>
      </c>
      <c r="M4527" t="s">
        <v>120</v>
      </c>
      <c r="N4527">
        <v>5</v>
      </c>
      <c r="P4527" t="s">
        <v>27</v>
      </c>
      <c r="Q4527" t="s">
        <v>8002</v>
      </c>
      <c r="S4527" t="s">
        <v>29</v>
      </c>
    </row>
    <row r="4528" spans="1:19" hidden="1" x14ac:dyDescent="0.2">
      <c r="A4528">
        <v>2656</v>
      </c>
      <c r="B4528" t="s">
        <v>8009</v>
      </c>
      <c r="C4528" t="s">
        <v>20</v>
      </c>
      <c r="D4528">
        <v>6</v>
      </c>
      <c r="E4528">
        <v>20</v>
      </c>
      <c r="F4528" t="s">
        <v>8010</v>
      </c>
      <c r="G4528" t="s">
        <v>31</v>
      </c>
      <c r="H4528" t="s">
        <v>46</v>
      </c>
      <c r="I4528" t="s">
        <v>8011</v>
      </c>
      <c r="K4528"/>
      <c r="L4528" t="s">
        <v>8012</v>
      </c>
      <c r="M4528" t="s">
        <v>120</v>
      </c>
      <c r="N4528">
        <v>5</v>
      </c>
      <c r="P4528" t="s">
        <v>27</v>
      </c>
      <c r="Q4528" t="s">
        <v>8013</v>
      </c>
      <c r="S4528" t="s">
        <v>29</v>
      </c>
    </row>
    <row r="4529" spans="1:19" hidden="1" x14ac:dyDescent="0.2">
      <c r="A4529">
        <v>2657</v>
      </c>
      <c r="B4529" t="s">
        <v>8014</v>
      </c>
      <c r="C4529" t="s">
        <v>20</v>
      </c>
      <c r="D4529">
        <v>5.84</v>
      </c>
      <c r="E4529">
        <v>20</v>
      </c>
      <c r="F4529" t="s">
        <v>8010</v>
      </c>
      <c r="G4529" t="s">
        <v>31</v>
      </c>
      <c r="H4529" t="s">
        <v>46</v>
      </c>
      <c r="I4529" t="s">
        <v>8011</v>
      </c>
      <c r="K4529"/>
      <c r="L4529" t="s">
        <v>8015</v>
      </c>
      <c r="M4529" t="s">
        <v>120</v>
      </c>
      <c r="N4529">
        <v>5</v>
      </c>
      <c r="P4529" t="s">
        <v>27</v>
      </c>
      <c r="Q4529" t="s">
        <v>8016</v>
      </c>
      <c r="S4529" t="s">
        <v>29</v>
      </c>
    </row>
    <row r="4530" spans="1:19" hidden="1" x14ac:dyDescent="0.2">
      <c r="A4530">
        <v>2658</v>
      </c>
      <c r="B4530" t="s">
        <v>8017</v>
      </c>
      <c r="C4530" t="s">
        <v>20</v>
      </c>
      <c r="D4530">
        <v>8</v>
      </c>
      <c r="E4530">
        <v>20</v>
      </c>
      <c r="F4530" t="s">
        <v>8018</v>
      </c>
      <c r="G4530" t="s">
        <v>31</v>
      </c>
      <c r="H4530" t="s">
        <v>46</v>
      </c>
      <c r="I4530" t="s">
        <v>8011</v>
      </c>
      <c r="K4530"/>
      <c r="L4530" t="s">
        <v>8019</v>
      </c>
      <c r="M4530" t="s">
        <v>120</v>
      </c>
      <c r="N4530">
        <v>5</v>
      </c>
      <c r="P4530" t="s">
        <v>27</v>
      </c>
      <c r="Q4530" t="s">
        <v>8020</v>
      </c>
      <c r="S4530" t="s">
        <v>29</v>
      </c>
    </row>
    <row r="4531" spans="1:19" hidden="1" x14ac:dyDescent="0.2">
      <c r="A4531">
        <v>2659</v>
      </c>
      <c r="B4531" t="s">
        <v>8021</v>
      </c>
      <c r="C4531" t="s">
        <v>20</v>
      </c>
      <c r="D4531">
        <v>4.3600000000000003</v>
      </c>
      <c r="E4531">
        <v>20</v>
      </c>
      <c r="F4531" t="s">
        <v>8022</v>
      </c>
      <c r="G4531" t="s">
        <v>31</v>
      </c>
      <c r="H4531" t="s">
        <v>46</v>
      </c>
      <c r="I4531" t="s">
        <v>8011</v>
      </c>
      <c r="K4531"/>
      <c r="L4531" t="s">
        <v>8023</v>
      </c>
      <c r="M4531" t="s">
        <v>120</v>
      </c>
      <c r="N4531">
        <v>5</v>
      </c>
      <c r="P4531" t="s">
        <v>27</v>
      </c>
      <c r="Q4531" t="s">
        <v>8024</v>
      </c>
      <c r="S4531" t="s">
        <v>29</v>
      </c>
    </row>
    <row r="4532" spans="1:19" hidden="1" x14ac:dyDescent="0.2">
      <c r="A4532">
        <v>2660</v>
      </c>
      <c r="B4532" t="s">
        <v>8025</v>
      </c>
      <c r="C4532" t="s">
        <v>20</v>
      </c>
      <c r="D4532">
        <v>9.9499999999999993</v>
      </c>
      <c r="E4532">
        <v>20</v>
      </c>
      <c r="F4532" t="s">
        <v>8026</v>
      </c>
      <c r="G4532" t="s">
        <v>31</v>
      </c>
      <c r="H4532" t="s">
        <v>46</v>
      </c>
      <c r="I4532" t="s">
        <v>8011</v>
      </c>
      <c r="K4532" t="s">
        <v>8027</v>
      </c>
      <c r="L4532" t="s">
        <v>8028</v>
      </c>
      <c r="M4532" t="s">
        <v>120</v>
      </c>
      <c r="N4532">
        <v>5</v>
      </c>
      <c r="P4532" t="s">
        <v>27</v>
      </c>
      <c r="Q4532" t="s">
        <v>8029</v>
      </c>
      <c r="S4532" t="s">
        <v>29</v>
      </c>
    </row>
    <row r="4533" spans="1:19" hidden="1" x14ac:dyDescent="0.2">
      <c r="A4533">
        <v>2661</v>
      </c>
      <c r="B4533" t="s">
        <v>8030</v>
      </c>
      <c r="C4533" t="s">
        <v>20</v>
      </c>
      <c r="D4533">
        <v>2.2999999999999998</v>
      </c>
      <c r="E4533">
        <v>20</v>
      </c>
      <c r="F4533" t="s">
        <v>8031</v>
      </c>
      <c r="G4533" t="s">
        <v>31</v>
      </c>
      <c r="H4533" t="s">
        <v>23</v>
      </c>
      <c r="I4533" t="s">
        <v>8011</v>
      </c>
      <c r="K4533"/>
      <c r="L4533" t="s">
        <v>8032</v>
      </c>
      <c r="M4533" t="s">
        <v>26</v>
      </c>
      <c r="N4533">
        <v>2</v>
      </c>
      <c r="P4533" t="s">
        <v>27</v>
      </c>
      <c r="Q4533" t="s">
        <v>8033</v>
      </c>
      <c r="S4533" t="s">
        <v>29</v>
      </c>
    </row>
    <row r="4534" spans="1:19" hidden="1" x14ac:dyDescent="0.2">
      <c r="A4534">
        <v>2661</v>
      </c>
      <c r="B4534" t="s">
        <v>8030</v>
      </c>
      <c r="C4534" t="s">
        <v>73</v>
      </c>
      <c r="D4534">
        <v>8</v>
      </c>
      <c r="E4534">
        <v>20</v>
      </c>
      <c r="F4534" t="s">
        <v>8031</v>
      </c>
      <c r="G4534" t="s">
        <v>31</v>
      </c>
      <c r="H4534" t="s">
        <v>23</v>
      </c>
      <c r="I4534" t="s">
        <v>8011</v>
      </c>
      <c r="K4534"/>
      <c r="L4534" t="s">
        <v>8032</v>
      </c>
      <c r="M4534" t="s">
        <v>26</v>
      </c>
      <c r="N4534">
        <v>2</v>
      </c>
      <c r="P4534" t="s">
        <v>27</v>
      </c>
      <c r="Q4534" t="s">
        <v>8033</v>
      </c>
      <c r="S4534" t="s">
        <v>29</v>
      </c>
    </row>
    <row r="4535" spans="1:19" hidden="1" x14ac:dyDescent="0.2">
      <c r="A4535">
        <v>2662</v>
      </c>
      <c r="B4535" t="s">
        <v>8034</v>
      </c>
      <c r="C4535" t="s">
        <v>20</v>
      </c>
      <c r="D4535">
        <v>7.22</v>
      </c>
      <c r="E4535">
        <v>20</v>
      </c>
      <c r="F4535" t="s">
        <v>8035</v>
      </c>
      <c r="G4535" t="s">
        <v>31</v>
      </c>
      <c r="H4535" t="s">
        <v>46</v>
      </c>
      <c r="I4535" t="s">
        <v>8011</v>
      </c>
      <c r="K4535"/>
      <c r="L4535" t="s">
        <v>8036</v>
      </c>
      <c r="M4535" t="s">
        <v>120</v>
      </c>
      <c r="N4535">
        <v>5</v>
      </c>
      <c r="P4535" t="s">
        <v>27</v>
      </c>
      <c r="Q4535" t="s">
        <v>8037</v>
      </c>
      <c r="S4535" t="s">
        <v>29</v>
      </c>
    </row>
    <row r="4536" spans="1:19" hidden="1" x14ac:dyDescent="0.2">
      <c r="A4536">
        <v>2663</v>
      </c>
      <c r="B4536" t="s">
        <v>8038</v>
      </c>
      <c r="C4536" t="s">
        <v>20</v>
      </c>
      <c r="D4536">
        <v>6.91</v>
      </c>
      <c r="E4536">
        <v>20</v>
      </c>
      <c r="F4536" t="s">
        <v>8035</v>
      </c>
      <c r="G4536" t="s">
        <v>31</v>
      </c>
      <c r="H4536" t="s">
        <v>46</v>
      </c>
      <c r="I4536" t="s">
        <v>8011</v>
      </c>
      <c r="K4536"/>
      <c r="L4536" t="s">
        <v>8039</v>
      </c>
      <c r="M4536" t="s">
        <v>26</v>
      </c>
      <c r="N4536">
        <v>2</v>
      </c>
      <c r="P4536" t="s">
        <v>27</v>
      </c>
      <c r="Q4536" t="s">
        <v>8040</v>
      </c>
      <c r="S4536" t="s">
        <v>29</v>
      </c>
    </row>
    <row r="4537" spans="1:19" hidden="1" x14ac:dyDescent="0.2">
      <c r="A4537">
        <v>2664</v>
      </c>
      <c r="B4537" t="s">
        <v>8041</v>
      </c>
      <c r="C4537" t="s">
        <v>20</v>
      </c>
      <c r="D4537">
        <v>6.7</v>
      </c>
      <c r="E4537">
        <v>20</v>
      </c>
      <c r="F4537" t="s">
        <v>8035</v>
      </c>
      <c r="G4537" t="s">
        <v>31</v>
      </c>
      <c r="H4537" t="s">
        <v>46</v>
      </c>
      <c r="I4537" t="s">
        <v>8011</v>
      </c>
      <c r="K4537"/>
      <c r="L4537" t="s">
        <v>8042</v>
      </c>
      <c r="M4537" t="s">
        <v>26</v>
      </c>
      <c r="N4537">
        <v>2</v>
      </c>
      <c r="P4537" t="s">
        <v>27</v>
      </c>
      <c r="Q4537" t="s">
        <v>8043</v>
      </c>
      <c r="S4537" t="s">
        <v>29</v>
      </c>
    </row>
    <row r="4538" spans="1:19" hidden="1" x14ac:dyDescent="0.2">
      <c r="A4538">
        <v>2665</v>
      </c>
      <c r="B4538" t="s">
        <v>8044</v>
      </c>
      <c r="C4538" t="s">
        <v>20</v>
      </c>
      <c r="D4538">
        <v>7.5</v>
      </c>
      <c r="E4538">
        <v>20</v>
      </c>
      <c r="F4538" t="s">
        <v>8035</v>
      </c>
      <c r="G4538" t="s">
        <v>31</v>
      </c>
      <c r="H4538" t="s">
        <v>23</v>
      </c>
      <c r="I4538" t="s">
        <v>8011</v>
      </c>
      <c r="K4538"/>
      <c r="L4538" t="s">
        <v>8045</v>
      </c>
      <c r="M4538" t="s">
        <v>26</v>
      </c>
      <c r="N4538">
        <v>2</v>
      </c>
      <c r="P4538" t="s">
        <v>27</v>
      </c>
      <c r="Q4538" t="s">
        <v>8046</v>
      </c>
      <c r="S4538" t="s">
        <v>29</v>
      </c>
    </row>
    <row r="4539" spans="1:19" hidden="1" x14ac:dyDescent="0.2">
      <c r="A4539">
        <v>2666</v>
      </c>
      <c r="B4539" t="s">
        <v>8047</v>
      </c>
      <c r="C4539" t="s">
        <v>20</v>
      </c>
      <c r="D4539">
        <v>5.57</v>
      </c>
      <c r="E4539">
        <v>20</v>
      </c>
      <c r="F4539" t="s">
        <v>8018</v>
      </c>
      <c r="G4539" t="s">
        <v>31</v>
      </c>
      <c r="H4539" t="s">
        <v>46</v>
      </c>
      <c r="I4539" t="s">
        <v>8011</v>
      </c>
      <c r="K4539"/>
      <c r="L4539" t="s">
        <v>8048</v>
      </c>
      <c r="M4539" t="s">
        <v>26</v>
      </c>
      <c r="N4539">
        <v>2</v>
      </c>
      <c r="P4539" t="s">
        <v>27</v>
      </c>
      <c r="Q4539" t="s">
        <v>8049</v>
      </c>
      <c r="S4539" t="s">
        <v>29</v>
      </c>
    </row>
    <row r="4540" spans="1:19" hidden="1" x14ac:dyDescent="0.2">
      <c r="A4540">
        <v>2666</v>
      </c>
      <c r="B4540" t="s">
        <v>8047</v>
      </c>
      <c r="C4540" t="s">
        <v>8050</v>
      </c>
      <c r="D4540">
        <v>6</v>
      </c>
      <c r="E4540">
        <v>20</v>
      </c>
      <c r="F4540" t="s">
        <v>8051</v>
      </c>
      <c r="G4540" t="s">
        <v>55</v>
      </c>
      <c r="H4540" t="s">
        <v>23</v>
      </c>
      <c r="I4540" t="s">
        <v>8011</v>
      </c>
      <c r="K4540"/>
      <c r="L4540" t="s">
        <v>8048</v>
      </c>
      <c r="M4540" t="s">
        <v>26</v>
      </c>
      <c r="N4540">
        <v>2</v>
      </c>
      <c r="P4540" t="s">
        <v>27</v>
      </c>
      <c r="Q4540" t="s">
        <v>8049</v>
      </c>
      <c r="S4540" t="s">
        <v>29</v>
      </c>
    </row>
    <row r="4541" spans="1:19" hidden="1" x14ac:dyDescent="0.2">
      <c r="A4541">
        <v>2666</v>
      </c>
      <c r="B4541" t="s">
        <v>8047</v>
      </c>
      <c r="C4541" t="s">
        <v>8052</v>
      </c>
      <c r="D4541">
        <v>12.3</v>
      </c>
      <c r="E4541">
        <v>20</v>
      </c>
      <c r="F4541" t="s">
        <v>8051</v>
      </c>
      <c r="G4541" t="s">
        <v>55</v>
      </c>
      <c r="H4541" t="s">
        <v>23</v>
      </c>
      <c r="I4541" t="s">
        <v>8011</v>
      </c>
      <c r="K4541"/>
      <c r="L4541" t="s">
        <v>8048</v>
      </c>
      <c r="M4541" t="s">
        <v>26</v>
      </c>
      <c r="N4541">
        <v>2</v>
      </c>
      <c r="P4541" t="s">
        <v>27</v>
      </c>
      <c r="Q4541" t="s">
        <v>8049</v>
      </c>
      <c r="S4541" t="s">
        <v>29</v>
      </c>
    </row>
    <row r="4542" spans="1:19" hidden="1" x14ac:dyDescent="0.2">
      <c r="A4542">
        <v>2667</v>
      </c>
      <c r="B4542" t="s">
        <v>8053</v>
      </c>
      <c r="C4542" t="s">
        <v>20</v>
      </c>
      <c r="D4542">
        <v>7.67</v>
      </c>
      <c r="E4542">
        <v>20</v>
      </c>
      <c r="F4542" t="s">
        <v>8018</v>
      </c>
      <c r="G4542" t="s">
        <v>31</v>
      </c>
      <c r="H4542" t="s">
        <v>46</v>
      </c>
      <c r="I4542" t="s">
        <v>8011</v>
      </c>
      <c r="K4542"/>
      <c r="L4542" t="s">
        <v>8054</v>
      </c>
      <c r="M4542" t="s">
        <v>26</v>
      </c>
      <c r="N4542">
        <v>2</v>
      </c>
      <c r="P4542" t="s">
        <v>27</v>
      </c>
      <c r="Q4542" t="s">
        <v>8055</v>
      </c>
      <c r="S4542" t="s">
        <v>29</v>
      </c>
    </row>
    <row r="4543" spans="1:19" hidden="1" x14ac:dyDescent="0.2">
      <c r="A4543">
        <v>2667</v>
      </c>
      <c r="B4543" t="s">
        <v>8053</v>
      </c>
      <c r="C4543" t="s">
        <v>8050</v>
      </c>
      <c r="D4543">
        <v>8.5500000000000007</v>
      </c>
      <c r="E4543">
        <v>20</v>
      </c>
      <c r="F4543" t="s">
        <v>8051</v>
      </c>
      <c r="G4543" t="s">
        <v>55</v>
      </c>
      <c r="H4543" t="s">
        <v>23</v>
      </c>
      <c r="I4543" t="s">
        <v>8011</v>
      </c>
      <c r="K4543"/>
      <c r="L4543" t="s">
        <v>8054</v>
      </c>
      <c r="M4543" t="s">
        <v>26</v>
      </c>
      <c r="N4543">
        <v>2</v>
      </c>
      <c r="P4543" t="s">
        <v>27</v>
      </c>
      <c r="Q4543" t="s">
        <v>8055</v>
      </c>
      <c r="S4543" t="s">
        <v>29</v>
      </c>
    </row>
    <row r="4544" spans="1:19" hidden="1" x14ac:dyDescent="0.2">
      <c r="A4544">
        <v>2667</v>
      </c>
      <c r="B4544" t="s">
        <v>8053</v>
      </c>
      <c r="C4544" t="s">
        <v>8052</v>
      </c>
      <c r="D4544" t="s">
        <v>5142</v>
      </c>
      <c r="E4544">
        <v>20</v>
      </c>
      <c r="F4544" t="s">
        <v>8051</v>
      </c>
      <c r="G4544" t="s">
        <v>55</v>
      </c>
      <c r="H4544" t="s">
        <v>23</v>
      </c>
      <c r="I4544" t="s">
        <v>8011</v>
      </c>
      <c r="K4544"/>
      <c r="L4544" t="s">
        <v>8054</v>
      </c>
      <c r="M4544" t="s">
        <v>26</v>
      </c>
      <c r="N4544">
        <v>2</v>
      </c>
      <c r="P4544" t="s">
        <v>27</v>
      </c>
      <c r="Q4544" t="s">
        <v>8055</v>
      </c>
      <c r="S4544" t="s">
        <v>29</v>
      </c>
    </row>
    <row r="4545" spans="1:19" hidden="1" x14ac:dyDescent="0.2">
      <c r="A4545">
        <v>2669</v>
      </c>
      <c r="B4545" t="s">
        <v>8056</v>
      </c>
      <c r="C4545" t="s">
        <v>20</v>
      </c>
      <c r="D4545">
        <v>7.01</v>
      </c>
      <c r="E4545">
        <v>20</v>
      </c>
      <c r="F4545" t="s">
        <v>8018</v>
      </c>
      <c r="G4545" t="s">
        <v>31</v>
      </c>
      <c r="H4545" t="s">
        <v>46</v>
      </c>
      <c r="I4545" t="s">
        <v>8011</v>
      </c>
      <c r="K4545"/>
      <c r="L4545" t="s">
        <v>8057</v>
      </c>
      <c r="M4545" t="s">
        <v>26</v>
      </c>
      <c r="N4545">
        <v>2</v>
      </c>
      <c r="P4545" t="s">
        <v>27</v>
      </c>
      <c r="Q4545" t="s">
        <v>8058</v>
      </c>
      <c r="S4545" t="s">
        <v>29</v>
      </c>
    </row>
    <row r="4546" spans="1:19" hidden="1" x14ac:dyDescent="0.2">
      <c r="A4546">
        <v>2669</v>
      </c>
      <c r="B4546" t="s">
        <v>8056</v>
      </c>
      <c r="C4546" t="s">
        <v>8050</v>
      </c>
      <c r="D4546">
        <v>7.79</v>
      </c>
      <c r="E4546">
        <v>20</v>
      </c>
      <c r="F4546" t="s">
        <v>8051</v>
      </c>
      <c r="G4546" t="s">
        <v>55</v>
      </c>
      <c r="H4546" t="s">
        <v>23</v>
      </c>
      <c r="I4546" t="s">
        <v>8011</v>
      </c>
      <c r="K4546"/>
      <c r="L4546" t="s">
        <v>8057</v>
      </c>
      <c r="M4546" t="s">
        <v>26</v>
      </c>
      <c r="N4546">
        <v>2</v>
      </c>
      <c r="P4546" t="s">
        <v>27</v>
      </c>
      <c r="Q4546" t="s">
        <v>8058</v>
      </c>
      <c r="S4546" t="s">
        <v>29</v>
      </c>
    </row>
    <row r="4547" spans="1:19" hidden="1" x14ac:dyDescent="0.2">
      <c r="A4547">
        <v>2669</v>
      </c>
      <c r="B4547" t="s">
        <v>8056</v>
      </c>
      <c r="C4547" t="s">
        <v>8052</v>
      </c>
      <c r="D4547" t="s">
        <v>5142</v>
      </c>
      <c r="E4547">
        <v>20</v>
      </c>
      <c r="F4547" t="s">
        <v>8051</v>
      </c>
      <c r="G4547" t="s">
        <v>55</v>
      </c>
      <c r="H4547" t="s">
        <v>23</v>
      </c>
      <c r="I4547" t="s">
        <v>8011</v>
      </c>
      <c r="K4547"/>
      <c r="L4547" t="s">
        <v>8057</v>
      </c>
      <c r="M4547" t="s">
        <v>26</v>
      </c>
      <c r="N4547">
        <v>2</v>
      </c>
      <c r="P4547" t="s">
        <v>27</v>
      </c>
      <c r="Q4547" t="s">
        <v>8058</v>
      </c>
      <c r="S4547" t="s">
        <v>29</v>
      </c>
    </row>
    <row r="4548" spans="1:19" hidden="1" x14ac:dyDescent="0.2">
      <c r="A4548">
        <v>2670</v>
      </c>
      <c r="B4548" t="s">
        <v>8059</v>
      </c>
      <c r="C4548" t="s">
        <v>20</v>
      </c>
      <c r="D4548">
        <v>7.1</v>
      </c>
      <c r="E4548">
        <v>20</v>
      </c>
      <c r="F4548" t="s">
        <v>8031</v>
      </c>
      <c r="G4548" t="s">
        <v>31</v>
      </c>
      <c r="H4548" t="s">
        <v>23</v>
      </c>
      <c r="I4548" t="s">
        <v>8011</v>
      </c>
      <c r="K4548"/>
      <c r="L4548" t="s">
        <v>8060</v>
      </c>
      <c r="M4548" t="s">
        <v>26</v>
      </c>
      <c r="N4548">
        <v>2</v>
      </c>
      <c r="P4548" t="s">
        <v>27</v>
      </c>
      <c r="Q4548" t="s">
        <v>8061</v>
      </c>
      <c r="S4548" t="s">
        <v>29</v>
      </c>
    </row>
    <row r="4549" spans="1:19" hidden="1" x14ac:dyDescent="0.2">
      <c r="A4549">
        <v>2671</v>
      </c>
      <c r="B4549" t="s">
        <v>8062</v>
      </c>
      <c r="C4549" t="s">
        <v>20</v>
      </c>
      <c r="D4549" t="s">
        <v>7033</v>
      </c>
      <c r="E4549">
        <v>20</v>
      </c>
      <c r="F4549" t="s">
        <v>8063</v>
      </c>
      <c r="G4549" t="s">
        <v>31</v>
      </c>
      <c r="H4549" t="s">
        <v>23</v>
      </c>
      <c r="I4549" t="s">
        <v>8011</v>
      </c>
      <c r="K4549"/>
      <c r="L4549" t="s">
        <v>8064</v>
      </c>
      <c r="M4549" t="s">
        <v>26</v>
      </c>
      <c r="N4549">
        <v>2</v>
      </c>
      <c r="P4549" t="s">
        <v>27</v>
      </c>
      <c r="Q4549" t="s">
        <v>8065</v>
      </c>
      <c r="S4549" t="s">
        <v>29</v>
      </c>
    </row>
    <row r="4550" spans="1:19" hidden="1" x14ac:dyDescent="0.2">
      <c r="A4550">
        <v>2671</v>
      </c>
      <c r="B4550" t="s">
        <v>8062</v>
      </c>
      <c r="C4550" t="s">
        <v>73</v>
      </c>
      <c r="D4550">
        <v>7.6</v>
      </c>
      <c r="E4550">
        <v>20</v>
      </c>
      <c r="F4550" t="s">
        <v>8063</v>
      </c>
      <c r="G4550" t="s">
        <v>31</v>
      </c>
      <c r="H4550" t="s">
        <v>23</v>
      </c>
      <c r="I4550" t="s">
        <v>8011</v>
      </c>
      <c r="K4550"/>
      <c r="L4550" t="s">
        <v>8064</v>
      </c>
      <c r="M4550" t="s">
        <v>26</v>
      </c>
      <c r="N4550">
        <v>2</v>
      </c>
      <c r="P4550" t="s">
        <v>27</v>
      </c>
      <c r="Q4550" t="s">
        <v>8065</v>
      </c>
      <c r="S4550" t="s">
        <v>29</v>
      </c>
    </row>
    <row r="4551" spans="1:19" hidden="1" x14ac:dyDescent="0.2">
      <c r="A4551">
        <v>2672</v>
      </c>
      <c r="B4551" t="s">
        <v>8066</v>
      </c>
      <c r="C4551" t="s">
        <v>73</v>
      </c>
      <c r="D4551">
        <v>5.26</v>
      </c>
      <c r="E4551">
        <v>20</v>
      </c>
      <c r="F4551" t="s">
        <v>8067</v>
      </c>
      <c r="G4551" t="s">
        <v>31</v>
      </c>
      <c r="H4551" t="s">
        <v>46</v>
      </c>
      <c r="I4551" t="s">
        <v>8011</v>
      </c>
      <c r="K4551"/>
      <c r="L4551" t="s">
        <v>8068</v>
      </c>
      <c r="M4551" t="s">
        <v>26</v>
      </c>
      <c r="N4551">
        <v>2</v>
      </c>
      <c r="P4551" t="s">
        <v>27</v>
      </c>
      <c r="Q4551" t="s">
        <v>8069</v>
      </c>
      <c r="S4551" t="s">
        <v>29</v>
      </c>
    </row>
    <row r="4552" spans="1:19" hidden="1" x14ac:dyDescent="0.2">
      <c r="A4552">
        <v>2672</v>
      </c>
      <c r="B4552" t="s">
        <v>8066</v>
      </c>
      <c r="C4552" t="s">
        <v>8050</v>
      </c>
      <c r="D4552">
        <v>2.9</v>
      </c>
      <c r="E4552">
        <v>20</v>
      </c>
      <c r="F4552" t="s">
        <v>8051</v>
      </c>
      <c r="G4552" t="s">
        <v>55</v>
      </c>
      <c r="H4552" t="s">
        <v>23</v>
      </c>
      <c r="I4552" t="s">
        <v>8011</v>
      </c>
      <c r="K4552"/>
      <c r="L4552" t="s">
        <v>8068</v>
      </c>
      <c r="M4552" t="s">
        <v>26</v>
      </c>
      <c r="N4552">
        <v>2</v>
      </c>
      <c r="P4552" t="s">
        <v>27</v>
      </c>
      <c r="Q4552" t="s">
        <v>8069</v>
      </c>
      <c r="S4552" t="s">
        <v>29</v>
      </c>
    </row>
    <row r="4553" spans="1:19" hidden="1" x14ac:dyDescent="0.2">
      <c r="A4553">
        <v>2672</v>
      </c>
      <c r="B4553" t="s">
        <v>8066</v>
      </c>
      <c r="C4553" t="s">
        <v>8052</v>
      </c>
      <c r="D4553">
        <v>5.42</v>
      </c>
      <c r="E4553">
        <v>20</v>
      </c>
      <c r="F4553" t="s">
        <v>8051</v>
      </c>
      <c r="G4553" t="s">
        <v>55</v>
      </c>
      <c r="H4553" t="s">
        <v>23</v>
      </c>
      <c r="I4553" t="s">
        <v>8011</v>
      </c>
      <c r="K4553"/>
      <c r="L4553" t="s">
        <v>8068</v>
      </c>
      <c r="M4553" t="s">
        <v>26</v>
      </c>
      <c r="N4553">
        <v>2</v>
      </c>
      <c r="P4553" t="s">
        <v>27</v>
      </c>
      <c r="Q4553" t="s">
        <v>8069</v>
      </c>
      <c r="S4553" t="s">
        <v>29</v>
      </c>
    </row>
    <row r="4554" spans="1:19" hidden="1" x14ac:dyDescent="0.2">
      <c r="A4554">
        <v>2673</v>
      </c>
      <c r="B4554" t="s">
        <v>8070</v>
      </c>
      <c r="C4554" t="s">
        <v>73</v>
      </c>
      <c r="D4554">
        <v>7.76</v>
      </c>
      <c r="E4554">
        <v>20</v>
      </c>
      <c r="F4554" t="s">
        <v>8018</v>
      </c>
      <c r="G4554" t="s">
        <v>31</v>
      </c>
      <c r="H4554" t="s">
        <v>46</v>
      </c>
      <c r="I4554" t="s">
        <v>8011</v>
      </c>
      <c r="K4554"/>
      <c r="L4554" t="s">
        <v>8071</v>
      </c>
      <c r="M4554" t="s">
        <v>26</v>
      </c>
      <c r="N4554">
        <v>2</v>
      </c>
      <c r="P4554" t="s">
        <v>27</v>
      </c>
      <c r="Q4554" t="s">
        <v>8072</v>
      </c>
      <c r="S4554" t="s">
        <v>29</v>
      </c>
    </row>
    <row r="4555" spans="1:19" hidden="1" x14ac:dyDescent="0.2">
      <c r="A4555">
        <v>2673</v>
      </c>
      <c r="B4555" t="s">
        <v>8070</v>
      </c>
      <c r="C4555" t="s">
        <v>8050</v>
      </c>
      <c r="D4555">
        <v>3.1</v>
      </c>
      <c r="E4555">
        <v>20</v>
      </c>
      <c r="F4555" t="s">
        <v>8051</v>
      </c>
      <c r="G4555" t="s">
        <v>55</v>
      </c>
      <c r="H4555" t="s">
        <v>23</v>
      </c>
      <c r="I4555" t="s">
        <v>8011</v>
      </c>
      <c r="K4555"/>
      <c r="L4555" t="s">
        <v>8071</v>
      </c>
      <c r="M4555" t="s">
        <v>26</v>
      </c>
      <c r="N4555">
        <v>2</v>
      </c>
      <c r="P4555" t="s">
        <v>27</v>
      </c>
      <c r="Q4555" t="s">
        <v>8072</v>
      </c>
      <c r="S4555" t="s">
        <v>29</v>
      </c>
    </row>
    <row r="4556" spans="1:19" hidden="1" x14ac:dyDescent="0.2">
      <c r="A4556">
        <v>2673</v>
      </c>
      <c r="B4556" t="s">
        <v>8070</v>
      </c>
      <c r="C4556" t="s">
        <v>8052</v>
      </c>
      <c r="D4556">
        <v>7.98</v>
      </c>
      <c r="E4556">
        <v>20</v>
      </c>
      <c r="F4556" t="s">
        <v>8051</v>
      </c>
      <c r="G4556" t="s">
        <v>55</v>
      </c>
      <c r="H4556" t="s">
        <v>23</v>
      </c>
      <c r="I4556" t="s">
        <v>8011</v>
      </c>
      <c r="K4556"/>
      <c r="L4556" t="s">
        <v>8071</v>
      </c>
      <c r="M4556" t="s">
        <v>26</v>
      </c>
      <c r="N4556">
        <v>2</v>
      </c>
      <c r="P4556" t="s">
        <v>27</v>
      </c>
      <c r="Q4556" t="s">
        <v>8072</v>
      </c>
      <c r="S4556" t="s">
        <v>29</v>
      </c>
    </row>
    <row r="4557" spans="1:19" hidden="1" x14ac:dyDescent="0.2">
      <c r="A4557">
        <v>2674</v>
      </c>
      <c r="B4557" t="s">
        <v>8073</v>
      </c>
      <c r="C4557" t="s">
        <v>20</v>
      </c>
      <c r="D4557">
        <v>3</v>
      </c>
      <c r="E4557">
        <v>20</v>
      </c>
      <c r="F4557" t="s">
        <v>8074</v>
      </c>
      <c r="G4557" t="s">
        <v>31</v>
      </c>
      <c r="H4557" t="s">
        <v>23</v>
      </c>
      <c r="I4557" t="s">
        <v>8011</v>
      </c>
      <c r="K4557"/>
      <c r="L4557" t="s">
        <v>8075</v>
      </c>
      <c r="M4557" t="s">
        <v>26</v>
      </c>
      <c r="N4557">
        <v>2</v>
      </c>
      <c r="P4557" t="s">
        <v>27</v>
      </c>
      <c r="Q4557" t="s">
        <v>8076</v>
      </c>
      <c r="S4557" t="s">
        <v>29</v>
      </c>
    </row>
    <row r="4558" spans="1:19" hidden="1" x14ac:dyDescent="0.2">
      <c r="A4558">
        <v>2674</v>
      </c>
      <c r="B4558" t="s">
        <v>8073</v>
      </c>
      <c r="C4558" t="s">
        <v>73</v>
      </c>
      <c r="D4558">
        <v>5</v>
      </c>
      <c r="E4558">
        <v>20</v>
      </c>
      <c r="F4558" t="s">
        <v>8074</v>
      </c>
      <c r="G4558" t="s">
        <v>31</v>
      </c>
      <c r="H4558" t="s">
        <v>23</v>
      </c>
      <c r="I4558" t="s">
        <v>8011</v>
      </c>
      <c r="K4558"/>
      <c r="L4558" t="s">
        <v>8075</v>
      </c>
      <c r="M4558" t="s">
        <v>26</v>
      </c>
      <c r="N4558">
        <v>2</v>
      </c>
      <c r="P4558" t="s">
        <v>27</v>
      </c>
      <c r="Q4558" t="s">
        <v>8076</v>
      </c>
      <c r="S4558" t="s">
        <v>29</v>
      </c>
    </row>
    <row r="4559" spans="1:19" hidden="1" x14ac:dyDescent="0.2">
      <c r="A4559">
        <v>2675</v>
      </c>
      <c r="B4559" t="s">
        <v>8077</v>
      </c>
      <c r="C4559" t="s">
        <v>8078</v>
      </c>
      <c r="D4559">
        <v>8.1</v>
      </c>
      <c r="E4559" t="s">
        <v>8079</v>
      </c>
      <c r="F4559" s="1" t="s">
        <v>8080</v>
      </c>
      <c r="G4559" t="s">
        <v>55</v>
      </c>
      <c r="H4559" t="s">
        <v>23</v>
      </c>
      <c r="I4559" t="s">
        <v>8081</v>
      </c>
      <c r="K4559"/>
      <c r="L4559" t="s">
        <v>8082</v>
      </c>
      <c r="M4559" t="s">
        <v>26</v>
      </c>
      <c r="N4559">
        <v>2</v>
      </c>
      <c r="P4559" t="s">
        <v>27</v>
      </c>
      <c r="Q4559" t="s">
        <v>8083</v>
      </c>
      <c r="S4559" t="s">
        <v>29</v>
      </c>
    </row>
    <row r="4560" spans="1:19" hidden="1" x14ac:dyDescent="0.2">
      <c r="A4560">
        <v>2675</v>
      </c>
      <c r="B4560" t="s">
        <v>8077</v>
      </c>
      <c r="C4560" t="s">
        <v>20</v>
      </c>
      <c r="D4560">
        <v>10.16</v>
      </c>
      <c r="E4560">
        <v>30</v>
      </c>
      <c r="F4560" t="s">
        <v>8084</v>
      </c>
      <c r="G4560" t="s">
        <v>55</v>
      </c>
      <c r="H4560" t="s">
        <v>23</v>
      </c>
      <c r="I4560" t="s">
        <v>8085</v>
      </c>
      <c r="J4560" t="s">
        <v>8086</v>
      </c>
      <c r="K4560"/>
      <c r="L4560" t="s">
        <v>8082</v>
      </c>
      <c r="M4560" t="s">
        <v>26</v>
      </c>
      <c r="N4560">
        <v>2</v>
      </c>
      <c r="P4560" t="s">
        <v>27</v>
      </c>
      <c r="Q4560" t="s">
        <v>8083</v>
      </c>
      <c r="S4560" t="s">
        <v>29</v>
      </c>
    </row>
    <row r="4561" spans="1:19" hidden="1" x14ac:dyDescent="0.2">
      <c r="A4561">
        <v>2675</v>
      </c>
      <c r="B4561" t="s">
        <v>8077</v>
      </c>
      <c r="C4561" t="s">
        <v>73</v>
      </c>
      <c r="D4561">
        <v>7.96</v>
      </c>
      <c r="E4561">
        <v>30</v>
      </c>
      <c r="F4561" t="s">
        <v>8084</v>
      </c>
      <c r="G4561" t="s">
        <v>55</v>
      </c>
      <c r="H4561" t="s">
        <v>23</v>
      </c>
      <c r="I4561" t="s">
        <v>8085</v>
      </c>
      <c r="J4561" t="s">
        <v>8086</v>
      </c>
      <c r="K4561"/>
      <c r="L4561" t="s">
        <v>8082</v>
      </c>
      <c r="M4561" t="s">
        <v>26</v>
      </c>
      <c r="N4561">
        <v>2</v>
      </c>
      <c r="P4561" t="s">
        <v>27</v>
      </c>
      <c r="Q4561" t="s">
        <v>8083</v>
      </c>
      <c r="S4561" t="s">
        <v>29</v>
      </c>
    </row>
    <row r="4562" spans="1:19" hidden="1" x14ac:dyDescent="0.2">
      <c r="A4562">
        <v>2675</v>
      </c>
      <c r="B4562" t="s">
        <v>8077</v>
      </c>
      <c r="C4562" t="s">
        <v>73</v>
      </c>
      <c r="D4562">
        <v>7.99</v>
      </c>
      <c r="E4562">
        <v>30</v>
      </c>
      <c r="F4562" t="s">
        <v>8084</v>
      </c>
      <c r="G4562" t="s">
        <v>31</v>
      </c>
      <c r="H4562" t="s">
        <v>23</v>
      </c>
      <c r="I4562" t="s">
        <v>8085</v>
      </c>
      <c r="J4562" t="s">
        <v>8086</v>
      </c>
      <c r="K4562"/>
      <c r="L4562" t="s">
        <v>8082</v>
      </c>
      <c r="M4562" t="s">
        <v>26</v>
      </c>
      <c r="N4562">
        <v>2</v>
      </c>
      <c r="P4562" t="s">
        <v>27</v>
      </c>
      <c r="Q4562" t="s">
        <v>8083</v>
      </c>
      <c r="S4562" t="s">
        <v>29</v>
      </c>
    </row>
    <row r="4563" spans="1:19" hidden="1" x14ac:dyDescent="0.2">
      <c r="A4563">
        <v>2676</v>
      </c>
      <c r="B4563" t="s">
        <v>8087</v>
      </c>
      <c r="C4563" t="s">
        <v>8078</v>
      </c>
      <c r="D4563">
        <v>7.29</v>
      </c>
      <c r="E4563" t="s">
        <v>8079</v>
      </c>
      <c r="F4563" s="1" t="s">
        <v>8080</v>
      </c>
      <c r="G4563" t="s">
        <v>55</v>
      </c>
      <c r="H4563" t="s">
        <v>23</v>
      </c>
      <c r="I4563" t="s">
        <v>8081</v>
      </c>
      <c r="K4563"/>
      <c r="L4563" t="s">
        <v>8088</v>
      </c>
      <c r="M4563" t="s">
        <v>26</v>
      </c>
      <c r="N4563">
        <v>2</v>
      </c>
      <c r="P4563" t="s">
        <v>27</v>
      </c>
      <c r="Q4563" t="s">
        <v>8089</v>
      </c>
      <c r="S4563" t="s">
        <v>29</v>
      </c>
    </row>
    <row r="4564" spans="1:19" hidden="1" x14ac:dyDescent="0.2">
      <c r="A4564">
        <v>2676</v>
      </c>
      <c r="B4564" t="s">
        <v>8087</v>
      </c>
      <c r="C4564" t="s">
        <v>20</v>
      </c>
      <c r="D4564">
        <v>9.68</v>
      </c>
      <c r="E4564">
        <v>30</v>
      </c>
      <c r="F4564" t="s">
        <v>8084</v>
      </c>
      <c r="G4564" t="s">
        <v>55</v>
      </c>
      <c r="H4564" t="s">
        <v>23</v>
      </c>
      <c r="I4564" t="s">
        <v>8085</v>
      </c>
      <c r="J4564" t="s">
        <v>8086</v>
      </c>
      <c r="K4564"/>
      <c r="L4564" t="s">
        <v>8088</v>
      </c>
      <c r="M4564" t="s">
        <v>26</v>
      </c>
      <c r="N4564">
        <v>2</v>
      </c>
      <c r="P4564" t="s">
        <v>27</v>
      </c>
      <c r="Q4564" t="s">
        <v>8089</v>
      </c>
      <c r="S4564" t="s">
        <v>29</v>
      </c>
    </row>
    <row r="4565" spans="1:19" hidden="1" x14ac:dyDescent="0.2">
      <c r="A4565">
        <v>2676</v>
      </c>
      <c r="B4565" t="s">
        <v>8087</v>
      </c>
      <c r="C4565" t="s">
        <v>73</v>
      </c>
      <c r="D4565">
        <v>7.29</v>
      </c>
      <c r="E4565">
        <v>30</v>
      </c>
      <c r="F4565" t="s">
        <v>8084</v>
      </c>
      <c r="G4565" t="s">
        <v>55</v>
      </c>
      <c r="H4565" t="s">
        <v>23</v>
      </c>
      <c r="I4565" t="s">
        <v>8085</v>
      </c>
      <c r="J4565" t="s">
        <v>8086</v>
      </c>
      <c r="K4565"/>
      <c r="L4565" t="s">
        <v>8088</v>
      </c>
      <c r="M4565" t="s">
        <v>26</v>
      </c>
      <c r="N4565">
        <v>2</v>
      </c>
      <c r="P4565" t="s">
        <v>27</v>
      </c>
      <c r="Q4565" t="s">
        <v>8089</v>
      </c>
      <c r="S4565" t="s">
        <v>29</v>
      </c>
    </row>
    <row r="4566" spans="1:19" hidden="1" x14ac:dyDescent="0.2">
      <c r="A4566">
        <v>2676</v>
      </c>
      <c r="B4566" t="s">
        <v>8087</v>
      </c>
      <c r="C4566" t="s">
        <v>73</v>
      </c>
      <c r="D4566">
        <v>7.31</v>
      </c>
      <c r="E4566">
        <v>30</v>
      </c>
      <c r="F4566" t="s">
        <v>8084</v>
      </c>
      <c r="G4566" t="s">
        <v>31</v>
      </c>
      <c r="H4566" t="s">
        <v>23</v>
      </c>
      <c r="I4566" t="s">
        <v>8085</v>
      </c>
      <c r="J4566" t="s">
        <v>8086</v>
      </c>
      <c r="K4566"/>
      <c r="L4566" t="s">
        <v>8088</v>
      </c>
      <c r="M4566" t="s">
        <v>26</v>
      </c>
      <c r="N4566">
        <v>2</v>
      </c>
      <c r="P4566" t="s">
        <v>27</v>
      </c>
      <c r="Q4566" t="s">
        <v>8089</v>
      </c>
      <c r="S4566" t="s">
        <v>29</v>
      </c>
    </row>
    <row r="4567" spans="1:19" hidden="1" x14ac:dyDescent="0.2">
      <c r="A4567">
        <v>2677</v>
      </c>
      <c r="B4567" t="s">
        <v>8090</v>
      </c>
      <c r="C4567" t="s">
        <v>8078</v>
      </c>
      <c r="D4567">
        <v>6.47</v>
      </c>
      <c r="E4567" t="s">
        <v>8079</v>
      </c>
      <c r="F4567" s="1" t="s">
        <v>8080</v>
      </c>
      <c r="G4567" t="s">
        <v>55</v>
      </c>
      <c r="H4567" t="s">
        <v>23</v>
      </c>
      <c r="I4567" t="s">
        <v>8081</v>
      </c>
      <c r="K4567"/>
      <c r="L4567" t="s">
        <v>8091</v>
      </c>
      <c r="M4567" t="s">
        <v>26</v>
      </c>
      <c r="N4567">
        <v>2</v>
      </c>
      <c r="P4567" t="s">
        <v>27</v>
      </c>
      <c r="Q4567" t="s">
        <v>8092</v>
      </c>
      <c r="S4567" t="s">
        <v>29</v>
      </c>
    </row>
    <row r="4568" spans="1:19" hidden="1" x14ac:dyDescent="0.2">
      <c r="A4568">
        <v>2677</v>
      </c>
      <c r="B4568" t="s">
        <v>8090</v>
      </c>
      <c r="C4568" t="s">
        <v>20</v>
      </c>
      <c r="D4568">
        <v>10.41</v>
      </c>
      <c r="E4568">
        <v>30</v>
      </c>
      <c r="F4568" t="s">
        <v>8084</v>
      </c>
      <c r="G4568" t="s">
        <v>55</v>
      </c>
      <c r="H4568" t="s">
        <v>23</v>
      </c>
      <c r="I4568" t="s">
        <v>8085</v>
      </c>
      <c r="J4568" t="s">
        <v>8086</v>
      </c>
      <c r="K4568"/>
      <c r="L4568" t="s">
        <v>8091</v>
      </c>
      <c r="M4568" t="s">
        <v>26</v>
      </c>
      <c r="N4568">
        <v>2</v>
      </c>
      <c r="P4568" t="s">
        <v>27</v>
      </c>
      <c r="Q4568" t="s">
        <v>8092</v>
      </c>
      <c r="S4568" t="s">
        <v>29</v>
      </c>
    </row>
    <row r="4569" spans="1:19" hidden="1" x14ac:dyDescent="0.2">
      <c r="A4569">
        <v>2677</v>
      </c>
      <c r="B4569" t="s">
        <v>8090</v>
      </c>
      <c r="C4569" t="s">
        <v>73</v>
      </c>
      <c r="D4569">
        <v>8.2100000000000009</v>
      </c>
      <c r="E4569">
        <v>30</v>
      </c>
      <c r="F4569" t="s">
        <v>8084</v>
      </c>
      <c r="G4569" t="s">
        <v>55</v>
      </c>
      <c r="H4569" t="s">
        <v>23</v>
      </c>
      <c r="I4569" t="s">
        <v>8085</v>
      </c>
      <c r="J4569" t="s">
        <v>8086</v>
      </c>
      <c r="K4569"/>
      <c r="L4569" t="s">
        <v>8091</v>
      </c>
      <c r="M4569" t="s">
        <v>26</v>
      </c>
      <c r="N4569">
        <v>2</v>
      </c>
      <c r="P4569" t="s">
        <v>27</v>
      </c>
      <c r="Q4569" t="s">
        <v>8092</v>
      </c>
      <c r="S4569" t="s">
        <v>29</v>
      </c>
    </row>
    <row r="4570" spans="1:19" hidden="1" x14ac:dyDescent="0.2">
      <c r="A4570">
        <v>2677</v>
      </c>
      <c r="B4570" t="s">
        <v>8090</v>
      </c>
      <c r="C4570" t="s">
        <v>73</v>
      </c>
      <c r="D4570">
        <v>8.23</v>
      </c>
      <c r="E4570">
        <v>30</v>
      </c>
      <c r="F4570" t="s">
        <v>8084</v>
      </c>
      <c r="G4570" t="s">
        <v>31</v>
      </c>
      <c r="H4570" t="s">
        <v>23</v>
      </c>
      <c r="I4570" t="s">
        <v>8085</v>
      </c>
      <c r="J4570" t="s">
        <v>8086</v>
      </c>
      <c r="K4570"/>
      <c r="L4570" t="s">
        <v>8091</v>
      </c>
      <c r="M4570" t="s">
        <v>26</v>
      </c>
      <c r="N4570">
        <v>2</v>
      </c>
      <c r="P4570" t="s">
        <v>27</v>
      </c>
      <c r="Q4570" t="s">
        <v>8092</v>
      </c>
      <c r="S4570" t="s">
        <v>29</v>
      </c>
    </row>
    <row r="4571" spans="1:19" hidden="1" x14ac:dyDescent="0.2">
      <c r="A4571">
        <v>2678</v>
      </c>
      <c r="B4571" t="s">
        <v>8093</v>
      </c>
      <c r="C4571" t="s">
        <v>8078</v>
      </c>
      <c r="D4571">
        <v>8.26</v>
      </c>
      <c r="E4571" t="s">
        <v>8079</v>
      </c>
      <c r="F4571" s="1" t="s">
        <v>8080</v>
      </c>
      <c r="G4571" t="s">
        <v>55</v>
      </c>
      <c r="H4571" t="s">
        <v>23</v>
      </c>
      <c r="I4571" t="s">
        <v>8081</v>
      </c>
      <c r="K4571"/>
      <c r="L4571" t="s">
        <v>8094</v>
      </c>
      <c r="M4571" t="s">
        <v>26</v>
      </c>
      <c r="N4571">
        <v>2</v>
      </c>
      <c r="P4571" t="s">
        <v>27</v>
      </c>
      <c r="Q4571" t="s">
        <v>8095</v>
      </c>
      <c r="S4571" t="s">
        <v>29</v>
      </c>
    </row>
    <row r="4572" spans="1:19" hidden="1" x14ac:dyDescent="0.2">
      <c r="A4572">
        <v>2678</v>
      </c>
      <c r="B4572" t="s">
        <v>8093</v>
      </c>
      <c r="C4572" t="s">
        <v>20</v>
      </c>
      <c r="D4572">
        <v>10.35</v>
      </c>
      <c r="E4572">
        <v>30</v>
      </c>
      <c r="F4572" t="s">
        <v>8084</v>
      </c>
      <c r="G4572" t="s">
        <v>55</v>
      </c>
      <c r="H4572" t="s">
        <v>23</v>
      </c>
      <c r="I4572" t="s">
        <v>8085</v>
      </c>
      <c r="J4572" t="s">
        <v>8086</v>
      </c>
      <c r="K4572"/>
      <c r="L4572" t="s">
        <v>8094</v>
      </c>
      <c r="M4572" t="s">
        <v>26</v>
      </c>
      <c r="N4572">
        <v>2</v>
      </c>
      <c r="P4572" t="s">
        <v>27</v>
      </c>
      <c r="Q4572" t="s">
        <v>8095</v>
      </c>
      <c r="S4572" t="s">
        <v>29</v>
      </c>
    </row>
    <row r="4573" spans="1:19" hidden="1" x14ac:dyDescent="0.2">
      <c r="A4573">
        <v>2678</v>
      </c>
      <c r="B4573" t="s">
        <v>8093</v>
      </c>
      <c r="C4573" t="s">
        <v>73</v>
      </c>
      <c r="D4573">
        <v>8.17</v>
      </c>
      <c r="E4573">
        <v>30</v>
      </c>
      <c r="F4573" t="s">
        <v>8084</v>
      </c>
      <c r="G4573" t="s">
        <v>55</v>
      </c>
      <c r="H4573" t="s">
        <v>23</v>
      </c>
      <c r="I4573" t="s">
        <v>8085</v>
      </c>
      <c r="J4573" t="s">
        <v>8086</v>
      </c>
      <c r="K4573"/>
      <c r="L4573" t="s">
        <v>8094</v>
      </c>
      <c r="M4573" t="s">
        <v>26</v>
      </c>
      <c r="N4573">
        <v>2</v>
      </c>
      <c r="P4573" t="s">
        <v>27</v>
      </c>
      <c r="Q4573" t="s">
        <v>8095</v>
      </c>
      <c r="S4573" t="s">
        <v>29</v>
      </c>
    </row>
    <row r="4574" spans="1:19" hidden="1" x14ac:dyDescent="0.2">
      <c r="A4574">
        <v>2678</v>
      </c>
      <c r="B4574" t="s">
        <v>8093</v>
      </c>
      <c r="C4574" t="s">
        <v>73</v>
      </c>
      <c r="D4574">
        <v>8.19</v>
      </c>
      <c r="E4574">
        <v>30</v>
      </c>
      <c r="F4574" t="s">
        <v>8084</v>
      </c>
      <c r="G4574" t="s">
        <v>31</v>
      </c>
      <c r="H4574" t="s">
        <v>23</v>
      </c>
      <c r="I4574" t="s">
        <v>8085</v>
      </c>
      <c r="J4574" t="s">
        <v>8086</v>
      </c>
      <c r="K4574"/>
      <c r="L4574" t="s">
        <v>8094</v>
      </c>
      <c r="M4574" t="s">
        <v>26</v>
      </c>
      <c r="N4574">
        <v>2</v>
      </c>
      <c r="P4574" t="s">
        <v>27</v>
      </c>
      <c r="Q4574" t="s">
        <v>8095</v>
      </c>
      <c r="S4574" t="s">
        <v>29</v>
      </c>
    </row>
    <row r="4575" spans="1:19" hidden="1" x14ac:dyDescent="0.2">
      <c r="A4575">
        <v>2685</v>
      </c>
      <c r="B4575" t="s">
        <v>8096</v>
      </c>
      <c r="C4575" t="s">
        <v>8078</v>
      </c>
      <c r="D4575">
        <v>8.24</v>
      </c>
      <c r="E4575" t="s">
        <v>8079</v>
      </c>
      <c r="F4575" s="1" t="s">
        <v>8080</v>
      </c>
      <c r="G4575" t="s">
        <v>55</v>
      </c>
      <c r="H4575" t="s">
        <v>23</v>
      </c>
      <c r="I4575" t="s">
        <v>8081</v>
      </c>
      <c r="K4575"/>
      <c r="L4575" t="s">
        <v>8097</v>
      </c>
      <c r="M4575" t="s">
        <v>26</v>
      </c>
      <c r="N4575">
        <v>2</v>
      </c>
      <c r="P4575" t="s">
        <v>27</v>
      </c>
      <c r="Q4575" t="s">
        <v>8098</v>
      </c>
      <c r="S4575" t="s">
        <v>29</v>
      </c>
    </row>
    <row r="4576" spans="1:19" hidden="1" x14ac:dyDescent="0.2">
      <c r="A4576">
        <v>2685</v>
      </c>
      <c r="B4576" t="s">
        <v>8096</v>
      </c>
      <c r="C4576" t="s">
        <v>20</v>
      </c>
      <c r="D4576">
        <v>10.29</v>
      </c>
      <c r="E4576">
        <v>30</v>
      </c>
      <c r="F4576" t="s">
        <v>8084</v>
      </c>
      <c r="G4576" t="s">
        <v>55</v>
      </c>
      <c r="H4576" t="s">
        <v>23</v>
      </c>
      <c r="I4576" t="s">
        <v>8085</v>
      </c>
      <c r="J4576" t="s">
        <v>8086</v>
      </c>
      <c r="K4576"/>
      <c r="L4576" t="s">
        <v>8097</v>
      </c>
      <c r="M4576" t="s">
        <v>26</v>
      </c>
      <c r="N4576">
        <v>2</v>
      </c>
      <c r="P4576" t="s">
        <v>27</v>
      </c>
      <c r="Q4576" t="s">
        <v>8098</v>
      </c>
      <c r="S4576" t="s">
        <v>29</v>
      </c>
    </row>
    <row r="4577" spans="1:19" hidden="1" x14ac:dyDescent="0.2">
      <c r="A4577">
        <v>2685</v>
      </c>
      <c r="B4577" t="s">
        <v>8096</v>
      </c>
      <c r="C4577" t="s">
        <v>73</v>
      </c>
      <c r="D4577">
        <v>8.06</v>
      </c>
      <c r="E4577">
        <v>30</v>
      </c>
      <c r="F4577" t="s">
        <v>8084</v>
      </c>
      <c r="G4577" t="s">
        <v>55</v>
      </c>
      <c r="H4577" t="s">
        <v>23</v>
      </c>
      <c r="I4577" t="s">
        <v>8085</v>
      </c>
      <c r="J4577" t="s">
        <v>8086</v>
      </c>
      <c r="K4577"/>
      <c r="L4577" t="s">
        <v>8097</v>
      </c>
      <c r="M4577" t="s">
        <v>26</v>
      </c>
      <c r="N4577">
        <v>2</v>
      </c>
      <c r="P4577" t="s">
        <v>27</v>
      </c>
      <c r="Q4577" t="s">
        <v>8098</v>
      </c>
      <c r="S4577" t="s">
        <v>29</v>
      </c>
    </row>
    <row r="4578" spans="1:19" hidden="1" x14ac:dyDescent="0.2">
      <c r="A4578">
        <v>2685</v>
      </c>
      <c r="B4578" t="s">
        <v>8096</v>
      </c>
      <c r="C4578" t="s">
        <v>73</v>
      </c>
      <c r="D4578">
        <v>8.09</v>
      </c>
      <c r="E4578">
        <v>30</v>
      </c>
      <c r="F4578" t="s">
        <v>8084</v>
      </c>
      <c r="G4578" t="s">
        <v>31</v>
      </c>
      <c r="H4578" t="s">
        <v>23</v>
      </c>
      <c r="I4578" t="s">
        <v>8085</v>
      </c>
      <c r="J4578" t="s">
        <v>8086</v>
      </c>
      <c r="K4578"/>
      <c r="L4578" t="s">
        <v>8097</v>
      </c>
      <c r="M4578" t="s">
        <v>26</v>
      </c>
      <c r="N4578">
        <v>2</v>
      </c>
      <c r="P4578" t="s">
        <v>27</v>
      </c>
      <c r="Q4578" t="s">
        <v>8098</v>
      </c>
      <c r="S4578" t="s">
        <v>29</v>
      </c>
    </row>
    <row r="4579" spans="1:19" hidden="1" x14ac:dyDescent="0.2">
      <c r="A4579">
        <v>2687</v>
      </c>
      <c r="B4579" t="s">
        <v>8099</v>
      </c>
      <c r="C4579" t="s">
        <v>20</v>
      </c>
      <c r="D4579">
        <v>6.14</v>
      </c>
      <c r="E4579">
        <v>20</v>
      </c>
      <c r="F4579" t="s">
        <v>8035</v>
      </c>
      <c r="G4579" t="s">
        <v>31</v>
      </c>
      <c r="H4579" t="s">
        <v>46</v>
      </c>
      <c r="I4579" t="s">
        <v>8011</v>
      </c>
      <c r="K4579"/>
      <c r="L4579" t="s">
        <v>8100</v>
      </c>
      <c r="M4579" t="s">
        <v>120</v>
      </c>
      <c r="N4579">
        <v>5</v>
      </c>
      <c r="P4579" t="s">
        <v>27</v>
      </c>
      <c r="Q4579" t="s">
        <v>8101</v>
      </c>
      <c r="S4579" t="s">
        <v>29</v>
      </c>
    </row>
    <row r="4580" spans="1:19" hidden="1" x14ac:dyDescent="0.2">
      <c r="A4580">
        <v>2688</v>
      </c>
      <c r="B4580" t="s">
        <v>8102</v>
      </c>
      <c r="C4580" t="s">
        <v>20</v>
      </c>
      <c r="D4580">
        <v>9.65</v>
      </c>
      <c r="E4580">
        <v>20</v>
      </c>
      <c r="F4580" t="s">
        <v>8103</v>
      </c>
      <c r="G4580" t="s">
        <v>31</v>
      </c>
      <c r="H4580" t="s">
        <v>23</v>
      </c>
      <c r="I4580" t="s">
        <v>8104</v>
      </c>
      <c r="K4580"/>
      <c r="L4580" t="s">
        <v>8105</v>
      </c>
      <c r="M4580" t="s">
        <v>120</v>
      </c>
      <c r="N4580">
        <v>5</v>
      </c>
      <c r="P4580" t="s">
        <v>27</v>
      </c>
      <c r="Q4580" t="s">
        <v>8106</v>
      </c>
      <c r="S4580" t="s">
        <v>29</v>
      </c>
    </row>
    <row r="4581" spans="1:19" hidden="1" x14ac:dyDescent="0.2">
      <c r="A4581">
        <v>2689</v>
      </c>
      <c r="B4581" t="s">
        <v>8107</v>
      </c>
      <c r="C4581" t="s">
        <v>20</v>
      </c>
      <c r="D4581">
        <v>8.11</v>
      </c>
      <c r="E4581">
        <v>20</v>
      </c>
      <c r="F4581" t="s">
        <v>2048</v>
      </c>
      <c r="G4581" t="s">
        <v>31</v>
      </c>
      <c r="H4581" t="s">
        <v>23</v>
      </c>
      <c r="I4581" t="s">
        <v>8104</v>
      </c>
      <c r="K4581"/>
      <c r="L4581" t="s">
        <v>8108</v>
      </c>
      <c r="M4581" t="s">
        <v>120</v>
      </c>
      <c r="N4581">
        <v>5</v>
      </c>
      <c r="P4581" t="s">
        <v>27</v>
      </c>
      <c r="Q4581" t="s">
        <v>8109</v>
      </c>
      <c r="S4581" t="s">
        <v>29</v>
      </c>
    </row>
    <row r="4582" spans="1:19" hidden="1" x14ac:dyDescent="0.2">
      <c r="A4582">
        <v>2690</v>
      </c>
      <c r="B4582" t="s">
        <v>8110</v>
      </c>
      <c r="C4582" t="s">
        <v>20</v>
      </c>
      <c r="D4582">
        <v>11.46</v>
      </c>
      <c r="E4582">
        <v>20</v>
      </c>
      <c r="F4582" t="s">
        <v>2384</v>
      </c>
      <c r="G4582" t="s">
        <v>55</v>
      </c>
      <c r="H4582" t="s">
        <v>46</v>
      </c>
      <c r="I4582" t="s">
        <v>8011</v>
      </c>
      <c r="K4582"/>
      <c r="L4582" t="s">
        <v>8111</v>
      </c>
      <c r="M4582" t="s">
        <v>120</v>
      </c>
      <c r="N4582">
        <v>5</v>
      </c>
      <c r="P4582" t="s">
        <v>27</v>
      </c>
      <c r="Q4582" t="s">
        <v>8112</v>
      </c>
      <c r="S4582" t="s">
        <v>29</v>
      </c>
    </row>
    <row r="4583" spans="1:19" hidden="1" x14ac:dyDescent="0.2">
      <c r="A4583">
        <v>2691</v>
      </c>
      <c r="B4583" t="s">
        <v>8113</v>
      </c>
      <c r="C4583" t="s">
        <v>20</v>
      </c>
      <c r="D4583">
        <v>8.7799999999999994</v>
      </c>
      <c r="E4583" t="s">
        <v>8079</v>
      </c>
      <c r="F4583" s="1" t="s">
        <v>8114</v>
      </c>
      <c r="G4583" t="s">
        <v>55</v>
      </c>
      <c r="H4583" t="s">
        <v>23</v>
      </c>
      <c r="I4583" t="s">
        <v>8081</v>
      </c>
      <c r="K4583"/>
      <c r="L4583" t="s">
        <v>8115</v>
      </c>
      <c r="M4583" t="s">
        <v>26</v>
      </c>
      <c r="N4583">
        <v>2</v>
      </c>
      <c r="P4583" t="s">
        <v>27</v>
      </c>
      <c r="Q4583" t="s">
        <v>8116</v>
      </c>
      <c r="S4583" t="s">
        <v>29</v>
      </c>
    </row>
    <row r="4584" spans="1:19" hidden="1" x14ac:dyDescent="0.2">
      <c r="A4584">
        <v>2692</v>
      </c>
      <c r="B4584" t="s">
        <v>8117</v>
      </c>
      <c r="C4584" t="s">
        <v>20</v>
      </c>
      <c r="D4584">
        <v>9.58</v>
      </c>
      <c r="I4584" t="s">
        <v>8118</v>
      </c>
      <c r="K4584"/>
      <c r="L4584" t="s">
        <v>8119</v>
      </c>
      <c r="M4584" t="s">
        <v>26</v>
      </c>
      <c r="N4584">
        <v>2</v>
      </c>
      <c r="P4584" t="s">
        <v>27</v>
      </c>
      <c r="Q4584" t="s">
        <v>8120</v>
      </c>
      <c r="S4584" t="s">
        <v>29</v>
      </c>
    </row>
    <row r="4585" spans="1:19" hidden="1" x14ac:dyDescent="0.2">
      <c r="A4585">
        <v>2693</v>
      </c>
      <c r="B4585" t="s">
        <v>8121</v>
      </c>
      <c r="C4585" t="s">
        <v>20</v>
      </c>
      <c r="D4585">
        <v>5.52</v>
      </c>
      <c r="E4585">
        <v>15</v>
      </c>
      <c r="F4585" t="s">
        <v>8122</v>
      </c>
      <c r="G4585" t="s">
        <v>31</v>
      </c>
      <c r="H4585" t="s">
        <v>23</v>
      </c>
      <c r="I4585" t="s">
        <v>8004</v>
      </c>
      <c r="K4585"/>
      <c r="L4585" t="s">
        <v>8123</v>
      </c>
      <c r="M4585" t="s">
        <v>26</v>
      </c>
      <c r="N4585">
        <v>2</v>
      </c>
      <c r="P4585" t="s">
        <v>27</v>
      </c>
      <c r="Q4585" t="s">
        <v>8124</v>
      </c>
      <c r="S4585" t="s">
        <v>29</v>
      </c>
    </row>
    <row r="4586" spans="1:19" hidden="1" x14ac:dyDescent="0.2">
      <c r="A4586">
        <v>2693</v>
      </c>
      <c r="B4586" t="s">
        <v>8121</v>
      </c>
      <c r="C4586" t="s">
        <v>73</v>
      </c>
      <c r="D4586">
        <v>8.31</v>
      </c>
      <c r="E4586">
        <v>15</v>
      </c>
      <c r="F4586" t="s">
        <v>8122</v>
      </c>
      <c r="G4586" t="s">
        <v>31</v>
      </c>
      <c r="H4586" t="s">
        <v>23</v>
      </c>
      <c r="I4586" t="s">
        <v>8004</v>
      </c>
      <c r="K4586"/>
      <c r="L4586" t="s">
        <v>8123</v>
      </c>
      <c r="M4586" t="s">
        <v>26</v>
      </c>
      <c r="N4586">
        <v>2</v>
      </c>
      <c r="P4586" t="s">
        <v>27</v>
      </c>
      <c r="Q4586" t="s">
        <v>8124</v>
      </c>
      <c r="S4586" t="s">
        <v>29</v>
      </c>
    </row>
    <row r="4587" spans="1:19" hidden="1" x14ac:dyDescent="0.2">
      <c r="A4587">
        <v>2693</v>
      </c>
      <c r="B4587" t="s">
        <v>8121</v>
      </c>
      <c r="C4587" t="s">
        <v>20</v>
      </c>
      <c r="D4587">
        <v>5.35</v>
      </c>
      <c r="E4587">
        <v>25</v>
      </c>
      <c r="F4587" t="s">
        <v>8122</v>
      </c>
      <c r="G4587" t="s">
        <v>31</v>
      </c>
      <c r="H4587" t="s">
        <v>23</v>
      </c>
      <c r="I4587" t="s">
        <v>8004</v>
      </c>
      <c r="K4587"/>
      <c r="L4587" t="s">
        <v>8123</v>
      </c>
      <c r="M4587" t="s">
        <v>26</v>
      </c>
      <c r="N4587">
        <v>2</v>
      </c>
      <c r="P4587" t="s">
        <v>27</v>
      </c>
      <c r="Q4587" t="s">
        <v>8124</v>
      </c>
      <c r="S4587" t="s">
        <v>29</v>
      </c>
    </row>
    <row r="4588" spans="1:19" hidden="1" x14ac:dyDescent="0.2">
      <c r="A4588">
        <v>2693</v>
      </c>
      <c r="B4588" t="s">
        <v>8121</v>
      </c>
      <c r="C4588" t="s">
        <v>20</v>
      </c>
      <c r="D4588">
        <v>5.17</v>
      </c>
      <c r="E4588">
        <v>35</v>
      </c>
      <c r="F4588" t="s">
        <v>8122</v>
      </c>
      <c r="G4588" t="s">
        <v>31</v>
      </c>
      <c r="H4588" t="s">
        <v>23</v>
      </c>
      <c r="I4588" t="s">
        <v>8004</v>
      </c>
      <c r="K4588"/>
      <c r="L4588" t="s">
        <v>8123</v>
      </c>
      <c r="M4588" t="s">
        <v>26</v>
      </c>
      <c r="N4588">
        <v>2</v>
      </c>
      <c r="P4588" t="s">
        <v>27</v>
      </c>
      <c r="Q4588" t="s">
        <v>8124</v>
      </c>
      <c r="S4588" t="s">
        <v>29</v>
      </c>
    </row>
    <row r="4589" spans="1:19" hidden="1" x14ac:dyDescent="0.2">
      <c r="A4589">
        <v>2693</v>
      </c>
      <c r="B4589" t="s">
        <v>8121</v>
      </c>
      <c r="C4589" t="s">
        <v>20</v>
      </c>
      <c r="D4589">
        <v>5.04</v>
      </c>
      <c r="E4589">
        <v>45</v>
      </c>
      <c r="F4589" t="s">
        <v>8122</v>
      </c>
      <c r="G4589" t="s">
        <v>31</v>
      </c>
      <c r="H4589" t="s">
        <v>23</v>
      </c>
      <c r="I4589" t="s">
        <v>8004</v>
      </c>
      <c r="K4589"/>
      <c r="L4589" t="s">
        <v>8123</v>
      </c>
      <c r="M4589" t="s">
        <v>26</v>
      </c>
      <c r="N4589">
        <v>2</v>
      </c>
      <c r="P4589" t="s">
        <v>27</v>
      </c>
      <c r="Q4589" t="s">
        <v>8124</v>
      </c>
      <c r="S4589" t="s">
        <v>29</v>
      </c>
    </row>
    <row r="4590" spans="1:19" hidden="1" x14ac:dyDescent="0.2">
      <c r="A4590">
        <v>2694</v>
      </c>
      <c r="B4590" t="s">
        <v>8125</v>
      </c>
      <c r="C4590" t="s">
        <v>20</v>
      </c>
      <c r="D4590">
        <v>5.48</v>
      </c>
      <c r="E4590">
        <v>20</v>
      </c>
      <c r="F4590" t="s">
        <v>8126</v>
      </c>
      <c r="G4590" t="s">
        <v>31</v>
      </c>
      <c r="H4590" t="s">
        <v>46</v>
      </c>
      <c r="I4590" t="s">
        <v>3404</v>
      </c>
      <c r="K4590"/>
      <c r="L4590" t="s">
        <v>8127</v>
      </c>
      <c r="M4590" t="s">
        <v>26</v>
      </c>
      <c r="N4590">
        <v>2</v>
      </c>
      <c r="P4590" t="s">
        <v>27</v>
      </c>
      <c r="Q4590" t="s">
        <v>8128</v>
      </c>
      <c r="S4590" t="s">
        <v>29</v>
      </c>
    </row>
    <row r="4591" spans="1:19" hidden="1" x14ac:dyDescent="0.2">
      <c r="A4591">
        <v>2694</v>
      </c>
      <c r="B4591" t="s">
        <v>8125</v>
      </c>
      <c r="C4591" t="s">
        <v>73</v>
      </c>
      <c r="D4591">
        <v>8.85</v>
      </c>
      <c r="E4591">
        <v>20</v>
      </c>
      <c r="F4591" t="s">
        <v>8126</v>
      </c>
      <c r="G4591" t="s">
        <v>31</v>
      </c>
      <c r="H4591" t="s">
        <v>46</v>
      </c>
      <c r="I4591" t="s">
        <v>3404</v>
      </c>
      <c r="K4591"/>
      <c r="L4591" t="s">
        <v>8127</v>
      </c>
      <c r="M4591" t="s">
        <v>26</v>
      </c>
      <c r="N4591">
        <v>2</v>
      </c>
      <c r="P4591" t="s">
        <v>27</v>
      </c>
      <c r="Q4591" t="s">
        <v>8128</v>
      </c>
      <c r="S4591" t="s">
        <v>29</v>
      </c>
    </row>
    <row r="4592" spans="1:19" hidden="1" x14ac:dyDescent="0.2">
      <c r="A4592">
        <v>2694</v>
      </c>
      <c r="B4592" t="s">
        <v>8125</v>
      </c>
      <c r="C4592" t="s">
        <v>20</v>
      </c>
      <c r="D4592">
        <v>5.42</v>
      </c>
      <c r="E4592">
        <v>15</v>
      </c>
      <c r="F4592" t="s">
        <v>8122</v>
      </c>
      <c r="G4592" t="s">
        <v>31</v>
      </c>
      <c r="H4592" t="s">
        <v>23</v>
      </c>
      <c r="I4592" t="s">
        <v>8004</v>
      </c>
      <c r="K4592"/>
      <c r="L4592" t="s">
        <v>8127</v>
      </c>
      <c r="M4592" t="s">
        <v>26</v>
      </c>
      <c r="N4592">
        <v>2</v>
      </c>
      <c r="P4592" t="s">
        <v>27</v>
      </c>
      <c r="Q4592" t="s">
        <v>8128</v>
      </c>
      <c r="S4592" t="s">
        <v>29</v>
      </c>
    </row>
    <row r="4593" spans="1:19" hidden="1" x14ac:dyDescent="0.2">
      <c r="A4593">
        <v>2694</v>
      </c>
      <c r="B4593" t="s">
        <v>8125</v>
      </c>
      <c r="C4593" t="s">
        <v>73</v>
      </c>
      <c r="D4593">
        <v>8.65</v>
      </c>
      <c r="E4593">
        <v>15</v>
      </c>
      <c r="F4593" t="s">
        <v>8122</v>
      </c>
      <c r="G4593" t="s">
        <v>31</v>
      </c>
      <c r="H4593" t="s">
        <v>23</v>
      </c>
      <c r="I4593" t="s">
        <v>8004</v>
      </c>
      <c r="K4593"/>
      <c r="L4593" t="s">
        <v>8127</v>
      </c>
      <c r="M4593" t="s">
        <v>26</v>
      </c>
      <c r="N4593">
        <v>2</v>
      </c>
      <c r="P4593" t="s">
        <v>27</v>
      </c>
      <c r="Q4593" t="s">
        <v>8128</v>
      </c>
      <c r="S4593" t="s">
        <v>29</v>
      </c>
    </row>
    <row r="4594" spans="1:19" hidden="1" x14ac:dyDescent="0.2">
      <c r="A4594">
        <v>2694</v>
      </c>
      <c r="B4594" t="s">
        <v>8125</v>
      </c>
      <c r="C4594" t="s">
        <v>20</v>
      </c>
      <c r="D4594">
        <v>5.22</v>
      </c>
      <c r="E4594">
        <v>25</v>
      </c>
      <c r="F4594" t="s">
        <v>8122</v>
      </c>
      <c r="G4594" t="s">
        <v>31</v>
      </c>
      <c r="H4594" t="s">
        <v>23</v>
      </c>
      <c r="I4594" t="s">
        <v>8004</v>
      </c>
      <c r="K4594"/>
      <c r="L4594" t="s">
        <v>8127</v>
      </c>
      <c r="M4594" t="s">
        <v>26</v>
      </c>
      <c r="N4594">
        <v>2</v>
      </c>
      <c r="P4594" t="s">
        <v>27</v>
      </c>
      <c r="Q4594" t="s">
        <v>8128</v>
      </c>
      <c r="S4594" t="s">
        <v>29</v>
      </c>
    </row>
    <row r="4595" spans="1:19" hidden="1" x14ac:dyDescent="0.2">
      <c r="A4595">
        <v>2694</v>
      </c>
      <c r="B4595" t="s">
        <v>8125</v>
      </c>
      <c r="C4595" t="s">
        <v>20</v>
      </c>
      <c r="D4595">
        <v>5.07</v>
      </c>
      <c r="E4595">
        <v>35</v>
      </c>
      <c r="F4595" t="s">
        <v>8122</v>
      </c>
      <c r="G4595" t="s">
        <v>31</v>
      </c>
      <c r="H4595" t="s">
        <v>23</v>
      </c>
      <c r="I4595" t="s">
        <v>8004</v>
      </c>
      <c r="K4595"/>
      <c r="L4595" t="s">
        <v>8127</v>
      </c>
      <c r="M4595" t="s">
        <v>26</v>
      </c>
      <c r="N4595">
        <v>2</v>
      </c>
      <c r="P4595" t="s">
        <v>27</v>
      </c>
      <c r="Q4595" t="s">
        <v>8128</v>
      </c>
      <c r="S4595" t="s">
        <v>29</v>
      </c>
    </row>
    <row r="4596" spans="1:19" hidden="1" x14ac:dyDescent="0.2">
      <c r="A4596">
        <v>2694</v>
      </c>
      <c r="B4596" t="s">
        <v>8125</v>
      </c>
      <c r="C4596" t="s">
        <v>20</v>
      </c>
      <c r="D4596">
        <v>4.87</v>
      </c>
      <c r="E4596">
        <v>45</v>
      </c>
      <c r="F4596" t="s">
        <v>8122</v>
      </c>
      <c r="G4596" t="s">
        <v>31</v>
      </c>
      <c r="H4596" t="s">
        <v>23</v>
      </c>
      <c r="I4596" t="s">
        <v>8004</v>
      </c>
      <c r="K4596"/>
      <c r="L4596" t="s">
        <v>8127</v>
      </c>
      <c r="M4596" t="s">
        <v>26</v>
      </c>
      <c r="N4596">
        <v>2</v>
      </c>
      <c r="P4596" t="s">
        <v>27</v>
      </c>
      <c r="Q4596" t="s">
        <v>8128</v>
      </c>
      <c r="S4596" t="s">
        <v>29</v>
      </c>
    </row>
    <row r="4597" spans="1:19" hidden="1" x14ac:dyDescent="0.2">
      <c r="A4597">
        <v>2695</v>
      </c>
      <c r="B4597" t="s">
        <v>8129</v>
      </c>
      <c r="C4597" t="s">
        <v>20</v>
      </c>
      <c r="D4597">
        <v>5.0999999999999996</v>
      </c>
      <c r="E4597">
        <v>15</v>
      </c>
      <c r="F4597" t="s">
        <v>8122</v>
      </c>
      <c r="G4597" t="s">
        <v>31</v>
      </c>
      <c r="H4597" t="s">
        <v>23</v>
      </c>
      <c r="I4597" t="s">
        <v>8004</v>
      </c>
      <c r="K4597"/>
      <c r="L4597" t="s">
        <v>8130</v>
      </c>
      <c r="M4597" t="s">
        <v>26</v>
      </c>
      <c r="N4597">
        <v>2</v>
      </c>
      <c r="P4597" t="s">
        <v>27</v>
      </c>
      <c r="Q4597" t="s">
        <v>8131</v>
      </c>
      <c r="S4597" t="s">
        <v>29</v>
      </c>
    </row>
    <row r="4598" spans="1:19" hidden="1" x14ac:dyDescent="0.2">
      <c r="A4598">
        <v>2695</v>
      </c>
      <c r="B4598" t="s">
        <v>8129</v>
      </c>
      <c r="C4598" t="s">
        <v>73</v>
      </c>
      <c r="D4598">
        <v>9.52</v>
      </c>
      <c r="E4598">
        <v>15</v>
      </c>
      <c r="F4598" t="s">
        <v>8122</v>
      </c>
      <c r="G4598" t="s">
        <v>31</v>
      </c>
      <c r="H4598" t="s">
        <v>23</v>
      </c>
      <c r="I4598" t="s">
        <v>8004</v>
      </c>
      <c r="K4598"/>
      <c r="L4598" t="s">
        <v>8130</v>
      </c>
      <c r="M4598" t="s">
        <v>26</v>
      </c>
      <c r="N4598">
        <v>2</v>
      </c>
      <c r="P4598" t="s">
        <v>27</v>
      </c>
      <c r="Q4598" t="s">
        <v>8131</v>
      </c>
      <c r="S4598" t="s">
        <v>29</v>
      </c>
    </row>
    <row r="4599" spans="1:19" hidden="1" x14ac:dyDescent="0.2">
      <c r="A4599">
        <v>2695</v>
      </c>
      <c r="B4599" t="s">
        <v>8129</v>
      </c>
      <c r="C4599" t="s">
        <v>20</v>
      </c>
      <c r="D4599">
        <v>4.9000000000000004</v>
      </c>
      <c r="E4599">
        <v>30</v>
      </c>
      <c r="F4599" t="s">
        <v>8122</v>
      </c>
      <c r="G4599" t="s">
        <v>31</v>
      </c>
      <c r="H4599" t="s">
        <v>23</v>
      </c>
      <c r="I4599" t="s">
        <v>8004</v>
      </c>
      <c r="K4599"/>
      <c r="L4599" t="s">
        <v>8130</v>
      </c>
      <c r="M4599" t="s">
        <v>26</v>
      </c>
      <c r="N4599">
        <v>2</v>
      </c>
      <c r="P4599" t="s">
        <v>27</v>
      </c>
      <c r="Q4599" t="s">
        <v>8131</v>
      </c>
      <c r="S4599" t="s">
        <v>29</v>
      </c>
    </row>
    <row r="4600" spans="1:19" hidden="1" x14ac:dyDescent="0.2">
      <c r="A4600">
        <v>2695</v>
      </c>
      <c r="B4600" t="s">
        <v>8129</v>
      </c>
      <c r="C4600" t="s">
        <v>20</v>
      </c>
      <c r="D4600">
        <v>4.74</v>
      </c>
      <c r="E4600">
        <v>45</v>
      </c>
      <c r="F4600" t="s">
        <v>8122</v>
      </c>
      <c r="G4600" t="s">
        <v>31</v>
      </c>
      <c r="H4600" t="s">
        <v>23</v>
      </c>
      <c r="I4600" t="s">
        <v>8004</v>
      </c>
      <c r="K4600"/>
      <c r="L4600" t="s">
        <v>8130</v>
      </c>
      <c r="M4600" t="s">
        <v>26</v>
      </c>
      <c r="N4600">
        <v>2</v>
      </c>
      <c r="P4600" t="s">
        <v>27</v>
      </c>
      <c r="Q4600" t="s">
        <v>8131</v>
      </c>
      <c r="S4600" t="s">
        <v>29</v>
      </c>
    </row>
    <row r="4601" spans="1:19" hidden="1" x14ac:dyDescent="0.2">
      <c r="A4601">
        <v>2696</v>
      </c>
      <c r="B4601" t="s">
        <v>8132</v>
      </c>
      <c r="C4601" t="s">
        <v>20</v>
      </c>
      <c r="D4601">
        <v>5.28</v>
      </c>
      <c r="E4601">
        <v>15</v>
      </c>
      <c r="F4601" t="s">
        <v>8122</v>
      </c>
      <c r="G4601" t="s">
        <v>31</v>
      </c>
      <c r="H4601" t="s">
        <v>23</v>
      </c>
      <c r="I4601" t="s">
        <v>8004</v>
      </c>
      <c r="K4601"/>
      <c r="L4601" t="s">
        <v>8133</v>
      </c>
      <c r="M4601" t="s">
        <v>26</v>
      </c>
      <c r="N4601">
        <v>2</v>
      </c>
      <c r="P4601" t="s">
        <v>27</v>
      </c>
      <c r="Q4601" t="s">
        <v>8134</v>
      </c>
      <c r="S4601" t="s">
        <v>29</v>
      </c>
    </row>
    <row r="4602" spans="1:19" hidden="1" x14ac:dyDescent="0.2">
      <c r="A4602">
        <v>2696</v>
      </c>
      <c r="B4602" t="s">
        <v>8132</v>
      </c>
      <c r="C4602" t="s">
        <v>73</v>
      </c>
      <c r="D4602">
        <v>9.75</v>
      </c>
      <c r="E4602">
        <v>15</v>
      </c>
      <c r="F4602" t="s">
        <v>8122</v>
      </c>
      <c r="G4602" t="s">
        <v>31</v>
      </c>
      <c r="H4602" t="s">
        <v>23</v>
      </c>
      <c r="I4602" t="s">
        <v>8004</v>
      </c>
      <c r="K4602"/>
      <c r="L4602" t="s">
        <v>8133</v>
      </c>
      <c r="M4602" t="s">
        <v>26</v>
      </c>
      <c r="N4602">
        <v>2</v>
      </c>
      <c r="P4602" t="s">
        <v>27</v>
      </c>
      <c r="Q4602" t="s">
        <v>8134</v>
      </c>
      <c r="S4602" t="s">
        <v>29</v>
      </c>
    </row>
    <row r="4603" spans="1:19" hidden="1" x14ac:dyDescent="0.2">
      <c r="A4603">
        <v>2696</v>
      </c>
      <c r="B4603" t="s">
        <v>8132</v>
      </c>
      <c r="C4603" t="s">
        <v>20</v>
      </c>
      <c r="D4603">
        <v>5.07</v>
      </c>
      <c r="E4603">
        <v>25</v>
      </c>
      <c r="F4603" t="s">
        <v>8122</v>
      </c>
      <c r="G4603" t="s">
        <v>31</v>
      </c>
      <c r="H4603" t="s">
        <v>23</v>
      </c>
      <c r="I4603" t="s">
        <v>8004</v>
      </c>
      <c r="K4603"/>
      <c r="L4603" t="s">
        <v>8133</v>
      </c>
      <c r="M4603" t="s">
        <v>26</v>
      </c>
      <c r="N4603">
        <v>2</v>
      </c>
      <c r="P4603" t="s">
        <v>27</v>
      </c>
      <c r="Q4603" t="s">
        <v>8134</v>
      </c>
      <c r="S4603" t="s">
        <v>29</v>
      </c>
    </row>
    <row r="4604" spans="1:19" hidden="1" x14ac:dyDescent="0.2">
      <c r="A4604">
        <v>2696</v>
      </c>
      <c r="B4604" t="s">
        <v>8132</v>
      </c>
      <c r="C4604" t="s">
        <v>20</v>
      </c>
      <c r="D4604">
        <v>4.9000000000000004</v>
      </c>
      <c r="E4604">
        <v>35</v>
      </c>
      <c r="F4604" t="s">
        <v>8122</v>
      </c>
      <c r="G4604" t="s">
        <v>31</v>
      </c>
      <c r="H4604" t="s">
        <v>23</v>
      </c>
      <c r="I4604" t="s">
        <v>8004</v>
      </c>
      <c r="K4604"/>
      <c r="L4604" t="s">
        <v>8133</v>
      </c>
      <c r="M4604" t="s">
        <v>26</v>
      </c>
      <c r="N4604">
        <v>2</v>
      </c>
      <c r="P4604" t="s">
        <v>27</v>
      </c>
      <c r="Q4604" t="s">
        <v>8134</v>
      </c>
      <c r="S4604" t="s">
        <v>29</v>
      </c>
    </row>
    <row r="4605" spans="1:19" hidden="1" x14ac:dyDescent="0.2">
      <c r="A4605">
        <v>2696</v>
      </c>
      <c r="B4605" t="s">
        <v>8132</v>
      </c>
      <c r="C4605" t="s">
        <v>20</v>
      </c>
      <c r="D4605">
        <v>4.74</v>
      </c>
      <c r="E4605">
        <v>45</v>
      </c>
      <c r="F4605" t="s">
        <v>8122</v>
      </c>
      <c r="G4605" t="s">
        <v>31</v>
      </c>
      <c r="H4605" t="s">
        <v>23</v>
      </c>
      <c r="I4605" t="s">
        <v>8004</v>
      </c>
      <c r="K4605"/>
      <c r="L4605" t="s">
        <v>8133</v>
      </c>
      <c r="M4605" t="s">
        <v>26</v>
      </c>
      <c r="N4605">
        <v>2</v>
      </c>
      <c r="P4605" t="s">
        <v>27</v>
      </c>
      <c r="Q4605" t="s">
        <v>8134</v>
      </c>
      <c r="S4605" t="s">
        <v>29</v>
      </c>
    </row>
    <row r="4606" spans="1:19" hidden="1" x14ac:dyDescent="0.2">
      <c r="A4606">
        <v>2697</v>
      </c>
      <c r="B4606" t="s">
        <v>8135</v>
      </c>
      <c r="C4606" t="s">
        <v>20</v>
      </c>
      <c r="D4606">
        <v>-0.32</v>
      </c>
      <c r="E4606">
        <v>20</v>
      </c>
      <c r="F4606" t="s">
        <v>6554</v>
      </c>
      <c r="G4606" t="s">
        <v>75</v>
      </c>
      <c r="H4606" t="s">
        <v>23</v>
      </c>
      <c r="I4606" t="s">
        <v>3404</v>
      </c>
      <c r="K4606"/>
      <c r="L4606" t="s">
        <v>8136</v>
      </c>
      <c r="M4606" t="s">
        <v>26</v>
      </c>
      <c r="N4606">
        <v>2</v>
      </c>
      <c r="P4606" t="s">
        <v>27</v>
      </c>
      <c r="Q4606" t="s">
        <v>8137</v>
      </c>
      <c r="S4606" t="s">
        <v>29</v>
      </c>
    </row>
    <row r="4607" spans="1:19" hidden="1" x14ac:dyDescent="0.2">
      <c r="A4607">
        <v>2698</v>
      </c>
      <c r="B4607" t="s">
        <v>8138</v>
      </c>
      <c r="C4607" t="s">
        <v>20</v>
      </c>
      <c r="D4607" t="s">
        <v>3028</v>
      </c>
      <c r="E4607">
        <v>20</v>
      </c>
      <c r="F4607" t="s">
        <v>8139</v>
      </c>
      <c r="G4607" t="s">
        <v>55</v>
      </c>
      <c r="H4607" t="s">
        <v>23</v>
      </c>
      <c r="I4607" t="s">
        <v>3404</v>
      </c>
      <c r="K4607"/>
      <c r="L4607" t="s">
        <v>8140</v>
      </c>
      <c r="M4607" t="s">
        <v>120</v>
      </c>
      <c r="N4607">
        <v>5</v>
      </c>
      <c r="P4607" t="s">
        <v>27</v>
      </c>
      <c r="Q4607" t="s">
        <v>8141</v>
      </c>
      <c r="S4607" t="s">
        <v>29</v>
      </c>
    </row>
    <row r="4608" spans="1:19" hidden="1" x14ac:dyDescent="0.2">
      <c r="A4608">
        <v>2699</v>
      </c>
      <c r="B4608" t="s">
        <v>8142</v>
      </c>
      <c r="C4608" t="s">
        <v>20</v>
      </c>
      <c r="D4608">
        <v>3.41</v>
      </c>
      <c r="E4608">
        <v>20</v>
      </c>
      <c r="F4608" t="s">
        <v>8143</v>
      </c>
      <c r="G4608" t="s">
        <v>31</v>
      </c>
      <c r="H4608" t="s">
        <v>46</v>
      </c>
      <c r="I4608" t="s">
        <v>8011</v>
      </c>
      <c r="K4608"/>
      <c r="L4608" t="s">
        <v>8144</v>
      </c>
      <c r="M4608" t="s">
        <v>120</v>
      </c>
      <c r="N4608">
        <v>5</v>
      </c>
      <c r="P4608" t="s">
        <v>27</v>
      </c>
      <c r="Q4608" t="s">
        <v>8145</v>
      </c>
      <c r="S4608" t="s">
        <v>29</v>
      </c>
    </row>
    <row r="4609" spans="1:19" hidden="1" x14ac:dyDescent="0.2">
      <c r="A4609">
        <v>2700</v>
      </c>
      <c r="B4609" t="s">
        <v>8146</v>
      </c>
      <c r="C4609" t="s">
        <v>73</v>
      </c>
      <c r="D4609">
        <v>4.78</v>
      </c>
      <c r="E4609">
        <v>20</v>
      </c>
      <c r="F4609" t="s">
        <v>8147</v>
      </c>
      <c r="G4609" t="s">
        <v>31</v>
      </c>
      <c r="H4609" t="s">
        <v>46</v>
      </c>
      <c r="I4609" t="s">
        <v>8011</v>
      </c>
      <c r="K4609"/>
      <c r="L4609" t="s">
        <v>8148</v>
      </c>
      <c r="M4609" t="s">
        <v>26</v>
      </c>
      <c r="N4609">
        <v>2</v>
      </c>
      <c r="P4609" t="s">
        <v>27</v>
      </c>
      <c r="Q4609" t="s">
        <v>8149</v>
      </c>
      <c r="S4609" t="s">
        <v>29</v>
      </c>
    </row>
    <row r="4610" spans="1:19" hidden="1" x14ac:dyDescent="0.2">
      <c r="A4610">
        <v>2700</v>
      </c>
      <c r="B4610" t="s">
        <v>8146</v>
      </c>
      <c r="C4610" t="s">
        <v>8050</v>
      </c>
      <c r="D4610">
        <v>2.5</v>
      </c>
      <c r="E4610">
        <v>20</v>
      </c>
      <c r="F4610" t="s">
        <v>8051</v>
      </c>
      <c r="G4610" t="s">
        <v>55</v>
      </c>
      <c r="H4610" t="s">
        <v>23</v>
      </c>
      <c r="I4610" t="s">
        <v>8011</v>
      </c>
      <c r="K4610"/>
      <c r="L4610" t="s">
        <v>8148</v>
      </c>
      <c r="M4610" t="s">
        <v>26</v>
      </c>
      <c r="N4610">
        <v>2</v>
      </c>
      <c r="P4610" t="s">
        <v>27</v>
      </c>
      <c r="Q4610" t="s">
        <v>8149</v>
      </c>
      <c r="S4610" t="s">
        <v>29</v>
      </c>
    </row>
    <row r="4611" spans="1:19" hidden="1" x14ac:dyDescent="0.2">
      <c r="A4611">
        <v>2700</v>
      </c>
      <c r="B4611" t="s">
        <v>8146</v>
      </c>
      <c r="C4611" t="s">
        <v>8052</v>
      </c>
      <c r="D4611">
        <v>3.96</v>
      </c>
      <c r="E4611">
        <v>20</v>
      </c>
      <c r="F4611" t="s">
        <v>8051</v>
      </c>
      <c r="G4611" t="s">
        <v>55</v>
      </c>
      <c r="H4611" t="s">
        <v>23</v>
      </c>
      <c r="I4611" t="s">
        <v>8011</v>
      </c>
      <c r="K4611"/>
      <c r="L4611" t="s">
        <v>8148</v>
      </c>
      <c r="M4611" t="s">
        <v>26</v>
      </c>
      <c r="N4611">
        <v>2</v>
      </c>
      <c r="P4611" t="s">
        <v>27</v>
      </c>
      <c r="Q4611" t="s">
        <v>8149</v>
      </c>
      <c r="S4611" t="s">
        <v>29</v>
      </c>
    </row>
    <row r="4612" spans="1:19" hidden="1" x14ac:dyDescent="0.2">
      <c r="A4612">
        <v>2701</v>
      </c>
      <c r="B4612" t="s">
        <v>8150</v>
      </c>
      <c r="C4612" t="s">
        <v>20</v>
      </c>
      <c r="D4612">
        <v>10</v>
      </c>
      <c r="E4612">
        <v>20</v>
      </c>
      <c r="F4612" t="s">
        <v>8151</v>
      </c>
      <c r="G4612" t="s">
        <v>55</v>
      </c>
      <c r="H4612" t="s">
        <v>23</v>
      </c>
      <c r="I4612" t="s">
        <v>8152</v>
      </c>
      <c r="K4612"/>
      <c r="L4612" t="s">
        <v>8153</v>
      </c>
      <c r="M4612" t="s">
        <v>26</v>
      </c>
      <c r="N4612">
        <v>2</v>
      </c>
      <c r="P4612" t="s">
        <v>27</v>
      </c>
      <c r="Q4612" t="s">
        <v>8154</v>
      </c>
      <c r="S4612" t="s">
        <v>29</v>
      </c>
    </row>
    <row r="4613" spans="1:19" hidden="1" x14ac:dyDescent="0.2">
      <c r="A4613">
        <v>2702</v>
      </c>
      <c r="B4613" t="s">
        <v>8155</v>
      </c>
      <c r="C4613" t="s">
        <v>20</v>
      </c>
      <c r="D4613">
        <v>9.8000000000000007</v>
      </c>
      <c r="E4613">
        <v>20</v>
      </c>
      <c r="F4613" t="s">
        <v>8156</v>
      </c>
      <c r="G4613" t="s">
        <v>55</v>
      </c>
      <c r="H4613" t="s">
        <v>23</v>
      </c>
      <c r="I4613" t="s">
        <v>8152</v>
      </c>
      <c r="K4613"/>
      <c r="L4613" t="s">
        <v>8157</v>
      </c>
      <c r="M4613" t="s">
        <v>26</v>
      </c>
      <c r="N4613">
        <v>2</v>
      </c>
      <c r="P4613" t="s">
        <v>27</v>
      </c>
      <c r="Q4613" t="s">
        <v>8158</v>
      </c>
      <c r="S4613" t="s">
        <v>29</v>
      </c>
    </row>
    <row r="4614" spans="1:19" hidden="1" x14ac:dyDescent="0.2">
      <c r="A4614">
        <v>2703</v>
      </c>
      <c r="B4614" t="s">
        <v>8159</v>
      </c>
      <c r="C4614" t="s">
        <v>20</v>
      </c>
      <c r="D4614">
        <v>11.85</v>
      </c>
      <c r="E4614">
        <v>25</v>
      </c>
      <c r="F4614" t="s">
        <v>8160</v>
      </c>
      <c r="G4614" t="s">
        <v>31</v>
      </c>
      <c r="H4614" t="s">
        <v>23</v>
      </c>
      <c r="I4614" t="s">
        <v>8161</v>
      </c>
      <c r="K4614"/>
      <c r="L4614" t="s">
        <v>8162</v>
      </c>
      <c r="M4614" t="s">
        <v>26</v>
      </c>
      <c r="N4614">
        <v>2</v>
      </c>
      <c r="P4614" t="s">
        <v>27</v>
      </c>
      <c r="Q4614" t="s">
        <v>8163</v>
      </c>
      <c r="S4614" t="s">
        <v>29</v>
      </c>
    </row>
    <row r="4615" spans="1:19" hidden="1" x14ac:dyDescent="0.2">
      <c r="A4615">
        <v>2704</v>
      </c>
      <c r="B4615" t="s">
        <v>8164</v>
      </c>
      <c r="C4615" t="s">
        <v>20</v>
      </c>
      <c r="D4615">
        <v>11.01</v>
      </c>
      <c r="E4615">
        <v>25</v>
      </c>
      <c r="F4615" t="s">
        <v>8160</v>
      </c>
      <c r="G4615" t="s">
        <v>31</v>
      </c>
      <c r="H4615" t="s">
        <v>23</v>
      </c>
      <c r="I4615" t="s">
        <v>8161</v>
      </c>
      <c r="K4615"/>
      <c r="L4615" t="s">
        <v>8165</v>
      </c>
      <c r="M4615" t="s">
        <v>26</v>
      </c>
      <c r="N4615">
        <v>2</v>
      </c>
      <c r="P4615" t="s">
        <v>27</v>
      </c>
      <c r="Q4615" t="s">
        <v>8166</v>
      </c>
      <c r="S4615" t="s">
        <v>29</v>
      </c>
    </row>
    <row r="4616" spans="1:19" hidden="1" x14ac:dyDescent="0.2">
      <c r="A4616">
        <v>2705</v>
      </c>
      <c r="B4616" t="s">
        <v>8167</v>
      </c>
      <c r="C4616" t="s">
        <v>20</v>
      </c>
      <c r="D4616">
        <v>10.1</v>
      </c>
      <c r="E4616">
        <v>20</v>
      </c>
      <c r="F4616" t="s">
        <v>8151</v>
      </c>
      <c r="G4616" t="s">
        <v>55</v>
      </c>
      <c r="H4616" t="s">
        <v>23</v>
      </c>
      <c r="I4616" t="s">
        <v>8152</v>
      </c>
      <c r="K4616"/>
      <c r="L4616" t="s">
        <v>8168</v>
      </c>
      <c r="M4616" t="s">
        <v>26</v>
      </c>
      <c r="N4616">
        <v>2</v>
      </c>
      <c r="P4616" t="s">
        <v>27</v>
      </c>
      <c r="Q4616" t="s">
        <v>8169</v>
      </c>
      <c r="S4616" t="s">
        <v>29</v>
      </c>
    </row>
    <row r="4617" spans="1:19" hidden="1" x14ac:dyDescent="0.2">
      <c r="A4617">
        <v>2706</v>
      </c>
      <c r="B4617" t="s">
        <v>8170</v>
      </c>
      <c r="C4617" t="s">
        <v>20</v>
      </c>
      <c r="D4617">
        <v>9.75</v>
      </c>
      <c r="E4617">
        <v>25</v>
      </c>
      <c r="F4617" t="s">
        <v>8171</v>
      </c>
      <c r="G4617" t="s">
        <v>31</v>
      </c>
      <c r="H4617" t="s">
        <v>23</v>
      </c>
      <c r="I4617" t="s">
        <v>8161</v>
      </c>
      <c r="K4617"/>
      <c r="L4617" t="s">
        <v>8172</v>
      </c>
      <c r="M4617" t="s">
        <v>771</v>
      </c>
      <c r="N4617">
        <v>4</v>
      </c>
      <c r="P4617" t="s">
        <v>27</v>
      </c>
      <c r="Q4617" t="s">
        <v>8173</v>
      </c>
      <c r="S4617" t="s">
        <v>29</v>
      </c>
    </row>
    <row r="4618" spans="1:19" hidden="1" x14ac:dyDescent="0.2">
      <c r="A4618">
        <v>2707</v>
      </c>
      <c r="B4618" t="s">
        <v>8174</v>
      </c>
      <c r="C4618" t="s">
        <v>20</v>
      </c>
      <c r="D4618">
        <v>5.1100000000000003</v>
      </c>
      <c r="E4618">
        <v>20</v>
      </c>
      <c r="F4618" t="s">
        <v>1694</v>
      </c>
      <c r="G4618" t="s">
        <v>31</v>
      </c>
      <c r="H4618" t="s">
        <v>46</v>
      </c>
      <c r="I4618" t="s">
        <v>2385</v>
      </c>
      <c r="K4618" t="s">
        <v>8175</v>
      </c>
      <c r="L4618" t="s">
        <v>8176</v>
      </c>
      <c r="M4618" t="s">
        <v>120</v>
      </c>
      <c r="N4618">
        <v>5</v>
      </c>
      <c r="P4618" t="s">
        <v>27</v>
      </c>
      <c r="Q4618" t="s">
        <v>8177</v>
      </c>
      <c r="S4618" t="s">
        <v>29</v>
      </c>
    </row>
    <row r="4619" spans="1:19" hidden="1" x14ac:dyDescent="0.2">
      <c r="A4619">
        <v>2707</v>
      </c>
      <c r="B4619" t="s">
        <v>8174</v>
      </c>
      <c r="C4619" t="s">
        <v>20</v>
      </c>
      <c r="D4619">
        <v>4.8</v>
      </c>
      <c r="E4619">
        <v>20</v>
      </c>
      <c r="F4619" t="s">
        <v>8178</v>
      </c>
      <c r="G4619" t="s">
        <v>31</v>
      </c>
      <c r="H4619" t="s">
        <v>23</v>
      </c>
      <c r="I4619" t="s">
        <v>8179</v>
      </c>
      <c r="K4619" t="s">
        <v>8175</v>
      </c>
      <c r="L4619" t="s">
        <v>8176</v>
      </c>
      <c r="M4619" t="s">
        <v>120</v>
      </c>
      <c r="N4619">
        <v>5</v>
      </c>
      <c r="P4619" t="s">
        <v>27</v>
      </c>
      <c r="Q4619" t="s">
        <v>8177</v>
      </c>
      <c r="S4619" t="s">
        <v>29</v>
      </c>
    </row>
    <row r="4620" spans="1:19" hidden="1" x14ac:dyDescent="0.2">
      <c r="A4620">
        <v>2707</v>
      </c>
      <c r="B4620" t="s">
        <v>8174</v>
      </c>
      <c r="C4620" t="s">
        <v>20</v>
      </c>
      <c r="D4620">
        <v>4.7</v>
      </c>
      <c r="E4620">
        <v>30</v>
      </c>
      <c r="F4620" t="s">
        <v>8178</v>
      </c>
      <c r="G4620" t="s">
        <v>31</v>
      </c>
      <c r="H4620" t="s">
        <v>23</v>
      </c>
      <c r="I4620" t="s">
        <v>8179</v>
      </c>
      <c r="K4620" t="s">
        <v>8175</v>
      </c>
      <c r="L4620" t="s">
        <v>8176</v>
      </c>
      <c r="M4620" t="s">
        <v>120</v>
      </c>
      <c r="N4620">
        <v>5</v>
      </c>
      <c r="P4620" t="s">
        <v>27</v>
      </c>
      <c r="Q4620" t="s">
        <v>8177</v>
      </c>
      <c r="S4620" t="s">
        <v>29</v>
      </c>
    </row>
    <row r="4621" spans="1:19" hidden="1" x14ac:dyDescent="0.2">
      <c r="A4621">
        <v>2707</v>
      </c>
      <c r="B4621" t="s">
        <v>8174</v>
      </c>
      <c r="C4621" t="s">
        <v>20</v>
      </c>
      <c r="D4621">
        <v>4.55</v>
      </c>
      <c r="E4621">
        <v>40</v>
      </c>
      <c r="F4621" t="s">
        <v>8178</v>
      </c>
      <c r="G4621" t="s">
        <v>31</v>
      </c>
      <c r="H4621" t="s">
        <v>23</v>
      </c>
      <c r="I4621" t="s">
        <v>8179</v>
      </c>
      <c r="K4621" t="s">
        <v>8175</v>
      </c>
      <c r="L4621" t="s">
        <v>8176</v>
      </c>
      <c r="M4621" t="s">
        <v>120</v>
      </c>
      <c r="N4621">
        <v>5</v>
      </c>
      <c r="P4621" t="s">
        <v>27</v>
      </c>
      <c r="Q4621" t="s">
        <v>8177</v>
      </c>
      <c r="S4621" t="s">
        <v>29</v>
      </c>
    </row>
    <row r="4622" spans="1:19" hidden="1" x14ac:dyDescent="0.2">
      <c r="A4622">
        <v>2707</v>
      </c>
      <c r="B4622" t="s">
        <v>8174</v>
      </c>
      <c r="C4622" t="s">
        <v>20</v>
      </c>
      <c r="D4622">
        <v>4.5</v>
      </c>
      <c r="E4622">
        <v>50</v>
      </c>
      <c r="F4622" t="s">
        <v>8178</v>
      </c>
      <c r="G4622" t="s">
        <v>31</v>
      </c>
      <c r="H4622" t="s">
        <v>23</v>
      </c>
      <c r="I4622" t="s">
        <v>8179</v>
      </c>
      <c r="K4622" t="s">
        <v>8175</v>
      </c>
      <c r="L4622" t="s">
        <v>8176</v>
      </c>
      <c r="M4622" t="s">
        <v>120</v>
      </c>
      <c r="N4622">
        <v>5</v>
      </c>
      <c r="P4622" t="s">
        <v>27</v>
      </c>
      <c r="Q4622" t="s">
        <v>8177</v>
      </c>
      <c r="S4622" t="s">
        <v>29</v>
      </c>
    </row>
    <row r="4623" spans="1:19" hidden="1" x14ac:dyDescent="0.2">
      <c r="A4623">
        <v>2708</v>
      </c>
      <c r="B4623" t="s">
        <v>8180</v>
      </c>
      <c r="C4623" t="s">
        <v>20</v>
      </c>
      <c r="D4623">
        <v>5.16</v>
      </c>
      <c r="E4623">
        <v>20</v>
      </c>
      <c r="G4623" t="s">
        <v>31</v>
      </c>
      <c r="H4623" t="s">
        <v>46</v>
      </c>
      <c r="I4623" t="s">
        <v>2385</v>
      </c>
      <c r="K4623"/>
      <c r="L4623" t="s">
        <v>8181</v>
      </c>
      <c r="M4623" t="s">
        <v>26</v>
      </c>
      <c r="N4623">
        <v>2</v>
      </c>
      <c r="P4623" t="s">
        <v>27</v>
      </c>
      <c r="Q4623" t="s">
        <v>8182</v>
      </c>
      <c r="S4623" t="s">
        <v>29</v>
      </c>
    </row>
    <row r="4624" spans="1:19" hidden="1" x14ac:dyDescent="0.2">
      <c r="A4624">
        <v>2709</v>
      </c>
      <c r="B4624" t="s">
        <v>8183</v>
      </c>
      <c r="C4624" t="s">
        <v>20</v>
      </c>
      <c r="D4624">
        <v>4.99</v>
      </c>
      <c r="E4624">
        <v>20</v>
      </c>
      <c r="F4624" t="s">
        <v>1694</v>
      </c>
      <c r="G4624" t="s">
        <v>31</v>
      </c>
      <c r="H4624" t="s">
        <v>46</v>
      </c>
      <c r="I4624" t="s">
        <v>2385</v>
      </c>
      <c r="K4624"/>
      <c r="L4624" t="s">
        <v>8184</v>
      </c>
      <c r="M4624" t="s">
        <v>26</v>
      </c>
      <c r="N4624">
        <v>2</v>
      </c>
      <c r="P4624" t="s">
        <v>27</v>
      </c>
      <c r="Q4624" t="s">
        <v>8185</v>
      </c>
      <c r="S4624" t="s">
        <v>29</v>
      </c>
    </row>
    <row r="4625" spans="1:19" hidden="1" x14ac:dyDescent="0.2">
      <c r="A4625">
        <v>2710</v>
      </c>
      <c r="B4625" t="s">
        <v>8186</v>
      </c>
      <c r="C4625" t="s">
        <v>20</v>
      </c>
      <c r="D4625">
        <v>7.1</v>
      </c>
      <c r="E4625">
        <v>20</v>
      </c>
      <c r="F4625" t="s">
        <v>8103</v>
      </c>
      <c r="G4625" t="s">
        <v>31</v>
      </c>
      <c r="H4625" t="s">
        <v>46</v>
      </c>
      <c r="I4625" t="s">
        <v>2385</v>
      </c>
      <c r="K4625"/>
      <c r="L4625" t="s">
        <v>8187</v>
      </c>
      <c r="M4625" t="s">
        <v>26</v>
      </c>
      <c r="N4625">
        <v>2</v>
      </c>
      <c r="P4625" t="s">
        <v>27</v>
      </c>
      <c r="Q4625" t="s">
        <v>8188</v>
      </c>
      <c r="S4625" t="s">
        <v>29</v>
      </c>
    </row>
    <row r="4626" spans="1:19" hidden="1" x14ac:dyDescent="0.2">
      <c r="A4626">
        <v>2711</v>
      </c>
      <c r="B4626" t="s">
        <v>8189</v>
      </c>
      <c r="C4626" t="s">
        <v>20</v>
      </c>
      <c r="D4626">
        <v>5.01</v>
      </c>
      <c r="E4626">
        <v>20</v>
      </c>
      <c r="F4626" t="s">
        <v>1694</v>
      </c>
      <c r="G4626" t="s">
        <v>31</v>
      </c>
      <c r="H4626" t="s">
        <v>46</v>
      </c>
      <c r="I4626" t="s">
        <v>2385</v>
      </c>
      <c r="K4626" t="s">
        <v>8190</v>
      </c>
      <c r="L4626" t="s">
        <v>8191</v>
      </c>
      <c r="M4626" t="s">
        <v>120</v>
      </c>
      <c r="N4626">
        <v>5</v>
      </c>
      <c r="P4626" t="s">
        <v>27</v>
      </c>
      <c r="Q4626" t="s">
        <v>8192</v>
      </c>
      <c r="S4626" t="s">
        <v>29</v>
      </c>
    </row>
    <row r="4627" spans="1:19" hidden="1" x14ac:dyDescent="0.2">
      <c r="A4627">
        <v>2712</v>
      </c>
      <c r="B4627" t="s">
        <v>8193</v>
      </c>
      <c r="C4627" t="s">
        <v>20</v>
      </c>
      <c r="D4627">
        <v>4.74</v>
      </c>
      <c r="E4627">
        <v>20</v>
      </c>
      <c r="F4627" t="s">
        <v>1694</v>
      </c>
      <c r="G4627" t="s">
        <v>31</v>
      </c>
      <c r="H4627" t="s">
        <v>46</v>
      </c>
      <c r="I4627" t="s">
        <v>2385</v>
      </c>
      <c r="K4627"/>
      <c r="L4627" t="s">
        <v>8194</v>
      </c>
      <c r="M4627" t="s">
        <v>26</v>
      </c>
      <c r="N4627">
        <v>2</v>
      </c>
      <c r="P4627" t="s">
        <v>27</v>
      </c>
      <c r="Q4627" t="s">
        <v>8195</v>
      </c>
      <c r="S4627" t="s">
        <v>29</v>
      </c>
    </row>
    <row r="4628" spans="1:19" hidden="1" x14ac:dyDescent="0.2">
      <c r="A4628">
        <v>2713</v>
      </c>
      <c r="B4628" t="s">
        <v>8196</v>
      </c>
      <c r="C4628" t="s">
        <v>20</v>
      </c>
      <c r="D4628">
        <v>4.21</v>
      </c>
      <c r="E4628">
        <v>20</v>
      </c>
      <c r="F4628" t="s">
        <v>1694</v>
      </c>
      <c r="G4628" t="s">
        <v>31</v>
      </c>
      <c r="H4628" t="s">
        <v>46</v>
      </c>
      <c r="I4628" t="s">
        <v>2385</v>
      </c>
      <c r="K4628"/>
      <c r="L4628" t="s">
        <v>8197</v>
      </c>
      <c r="M4628" t="s">
        <v>120</v>
      </c>
      <c r="N4628">
        <v>5</v>
      </c>
      <c r="P4628" t="s">
        <v>27</v>
      </c>
      <c r="Q4628" t="s">
        <v>8198</v>
      </c>
      <c r="S4628" t="s">
        <v>29</v>
      </c>
    </row>
    <row r="4629" spans="1:19" hidden="1" x14ac:dyDescent="0.2">
      <c r="A4629">
        <v>2713</v>
      </c>
      <c r="B4629" t="s">
        <v>8196</v>
      </c>
      <c r="C4629" t="s">
        <v>20</v>
      </c>
      <c r="D4629">
        <v>3.95</v>
      </c>
      <c r="E4629">
        <v>20</v>
      </c>
      <c r="F4629" t="s">
        <v>8178</v>
      </c>
      <c r="G4629" t="s">
        <v>31</v>
      </c>
      <c r="H4629" t="s">
        <v>23</v>
      </c>
      <c r="I4629" t="s">
        <v>8179</v>
      </c>
      <c r="K4629"/>
      <c r="L4629" t="s">
        <v>8197</v>
      </c>
      <c r="M4629" t="s">
        <v>120</v>
      </c>
      <c r="N4629">
        <v>5</v>
      </c>
      <c r="P4629" t="s">
        <v>27</v>
      </c>
      <c r="Q4629" t="s">
        <v>8198</v>
      </c>
      <c r="S4629" t="s">
        <v>29</v>
      </c>
    </row>
    <row r="4630" spans="1:19" hidden="1" x14ac:dyDescent="0.2">
      <c r="A4630">
        <v>2713</v>
      </c>
      <c r="B4630" t="s">
        <v>8196</v>
      </c>
      <c r="C4630" t="s">
        <v>20</v>
      </c>
      <c r="D4630">
        <v>3.8</v>
      </c>
      <c r="E4630">
        <v>30</v>
      </c>
      <c r="F4630" t="s">
        <v>8178</v>
      </c>
      <c r="G4630" t="s">
        <v>31</v>
      </c>
      <c r="H4630" t="s">
        <v>23</v>
      </c>
      <c r="I4630" t="s">
        <v>8179</v>
      </c>
      <c r="K4630"/>
      <c r="L4630" t="s">
        <v>8197</v>
      </c>
      <c r="M4630" t="s">
        <v>120</v>
      </c>
      <c r="N4630">
        <v>5</v>
      </c>
      <c r="P4630" t="s">
        <v>27</v>
      </c>
      <c r="Q4630" t="s">
        <v>8198</v>
      </c>
      <c r="S4630" t="s">
        <v>29</v>
      </c>
    </row>
    <row r="4631" spans="1:19" hidden="1" x14ac:dyDescent="0.2">
      <c r="A4631">
        <v>2713</v>
      </c>
      <c r="B4631" t="s">
        <v>8196</v>
      </c>
      <c r="C4631" t="s">
        <v>20</v>
      </c>
      <c r="D4631">
        <v>3.65</v>
      </c>
      <c r="E4631">
        <v>40</v>
      </c>
      <c r="F4631" t="s">
        <v>8178</v>
      </c>
      <c r="G4631" t="s">
        <v>31</v>
      </c>
      <c r="H4631" t="s">
        <v>23</v>
      </c>
      <c r="I4631" t="s">
        <v>8179</v>
      </c>
      <c r="K4631"/>
      <c r="L4631" t="s">
        <v>8197</v>
      </c>
      <c r="M4631" t="s">
        <v>120</v>
      </c>
      <c r="N4631">
        <v>5</v>
      </c>
      <c r="P4631" t="s">
        <v>27</v>
      </c>
      <c r="Q4631" t="s">
        <v>8198</v>
      </c>
      <c r="S4631" t="s">
        <v>29</v>
      </c>
    </row>
    <row r="4632" spans="1:19" hidden="1" x14ac:dyDescent="0.2">
      <c r="A4632">
        <v>2713</v>
      </c>
      <c r="B4632" t="s">
        <v>8196</v>
      </c>
      <c r="C4632" t="s">
        <v>20</v>
      </c>
      <c r="D4632">
        <v>3.53</v>
      </c>
      <c r="E4632">
        <v>50</v>
      </c>
      <c r="F4632" t="s">
        <v>8178</v>
      </c>
      <c r="G4632" t="s">
        <v>31</v>
      </c>
      <c r="H4632" t="s">
        <v>23</v>
      </c>
      <c r="I4632" t="s">
        <v>8179</v>
      </c>
      <c r="K4632"/>
      <c r="L4632" t="s">
        <v>8197</v>
      </c>
      <c r="M4632" t="s">
        <v>120</v>
      </c>
      <c r="N4632">
        <v>5</v>
      </c>
      <c r="P4632" t="s">
        <v>27</v>
      </c>
      <c r="Q4632" t="s">
        <v>8198</v>
      </c>
      <c r="S4632" t="s">
        <v>29</v>
      </c>
    </row>
    <row r="4633" spans="1:19" hidden="1" x14ac:dyDescent="0.2">
      <c r="A4633">
        <v>2714</v>
      </c>
      <c r="B4633" t="s">
        <v>8199</v>
      </c>
      <c r="C4633" t="s">
        <v>20</v>
      </c>
      <c r="D4633">
        <v>6.7</v>
      </c>
      <c r="E4633">
        <v>20</v>
      </c>
      <c r="F4633" t="s">
        <v>2201</v>
      </c>
      <c r="G4633" t="s">
        <v>31</v>
      </c>
      <c r="H4633" t="s">
        <v>46</v>
      </c>
      <c r="I4633" t="s">
        <v>2385</v>
      </c>
      <c r="K4633" t="s">
        <v>8200</v>
      </c>
      <c r="L4633" t="s">
        <v>8201</v>
      </c>
      <c r="M4633" t="s">
        <v>26</v>
      </c>
      <c r="N4633">
        <v>2</v>
      </c>
      <c r="P4633" t="s">
        <v>27</v>
      </c>
      <c r="Q4633" t="s">
        <v>8202</v>
      </c>
      <c r="S4633" t="s">
        <v>29</v>
      </c>
    </row>
    <row r="4634" spans="1:19" hidden="1" x14ac:dyDescent="0.2">
      <c r="A4634">
        <v>2715</v>
      </c>
      <c r="B4634" t="s">
        <v>8203</v>
      </c>
      <c r="C4634" t="s">
        <v>20</v>
      </c>
      <c r="D4634">
        <v>7.76</v>
      </c>
      <c r="E4634">
        <v>25</v>
      </c>
      <c r="F4634" t="s">
        <v>8204</v>
      </c>
      <c r="G4634" t="s">
        <v>63</v>
      </c>
      <c r="H4634" t="s">
        <v>46</v>
      </c>
      <c r="I4634" t="s">
        <v>6311</v>
      </c>
      <c r="K4634"/>
      <c r="L4634" t="s">
        <v>8205</v>
      </c>
      <c r="M4634" t="s">
        <v>8206</v>
      </c>
      <c r="N4634">
        <v>3</v>
      </c>
      <c r="P4634" t="s">
        <v>27</v>
      </c>
      <c r="Q4634" t="s">
        <v>8207</v>
      </c>
      <c r="S4634" t="s">
        <v>29</v>
      </c>
    </row>
    <row r="4635" spans="1:19" hidden="1" x14ac:dyDescent="0.2">
      <c r="A4635">
        <v>2717</v>
      </c>
      <c r="B4635" t="s">
        <v>8208</v>
      </c>
      <c r="C4635" t="s">
        <v>20</v>
      </c>
      <c r="D4635">
        <v>5.43</v>
      </c>
      <c r="E4635">
        <v>25</v>
      </c>
      <c r="G4635" t="s">
        <v>1440</v>
      </c>
      <c r="H4635" t="s">
        <v>23</v>
      </c>
      <c r="I4635" t="s">
        <v>8209</v>
      </c>
      <c r="K4635"/>
      <c r="L4635" t="s">
        <v>8210</v>
      </c>
      <c r="M4635" t="s">
        <v>26</v>
      </c>
      <c r="N4635">
        <v>2</v>
      </c>
      <c r="P4635" t="s">
        <v>27</v>
      </c>
      <c r="Q4635" t="s">
        <v>8211</v>
      </c>
      <c r="S4635" t="s">
        <v>29</v>
      </c>
    </row>
    <row r="4636" spans="1:19" hidden="1" x14ac:dyDescent="0.2">
      <c r="A4636">
        <v>2722</v>
      </c>
      <c r="B4636" t="s">
        <v>8212</v>
      </c>
      <c r="C4636" t="s">
        <v>20</v>
      </c>
      <c r="D4636">
        <v>8.98</v>
      </c>
      <c r="E4636">
        <v>20</v>
      </c>
      <c r="F4636" t="s">
        <v>198</v>
      </c>
      <c r="G4636" t="s">
        <v>55</v>
      </c>
      <c r="H4636" t="s">
        <v>23</v>
      </c>
      <c r="I4636" t="s">
        <v>199</v>
      </c>
      <c r="K4636"/>
      <c r="L4636" t="s">
        <v>8213</v>
      </c>
      <c r="M4636" t="s">
        <v>120</v>
      </c>
      <c r="N4636">
        <v>5</v>
      </c>
      <c r="P4636" t="s">
        <v>27</v>
      </c>
      <c r="Q4636" t="s">
        <v>8214</v>
      </c>
      <c r="S4636" t="s">
        <v>29</v>
      </c>
    </row>
    <row r="4637" spans="1:19" hidden="1" x14ac:dyDescent="0.2">
      <c r="A4637">
        <v>2722</v>
      </c>
      <c r="B4637" t="s">
        <v>8212</v>
      </c>
      <c r="C4637" t="s">
        <v>20</v>
      </c>
      <c r="D4637">
        <v>8.2899999999999991</v>
      </c>
      <c r="E4637">
        <v>20</v>
      </c>
      <c r="F4637" t="s">
        <v>8215</v>
      </c>
      <c r="G4637" t="s">
        <v>55</v>
      </c>
      <c r="H4637" t="s">
        <v>23</v>
      </c>
      <c r="I4637" t="s">
        <v>449</v>
      </c>
      <c r="K4637"/>
      <c r="L4637" t="s">
        <v>8213</v>
      </c>
      <c r="M4637" t="s">
        <v>120</v>
      </c>
      <c r="N4637">
        <v>5</v>
      </c>
      <c r="P4637" t="s">
        <v>27</v>
      </c>
      <c r="Q4637" t="s">
        <v>8214</v>
      </c>
      <c r="S4637" t="s">
        <v>29</v>
      </c>
    </row>
    <row r="4638" spans="1:19" hidden="1" x14ac:dyDescent="0.2">
      <c r="A4638">
        <v>2723</v>
      </c>
      <c r="B4638" t="s">
        <v>8216</v>
      </c>
      <c r="C4638" t="s">
        <v>20</v>
      </c>
      <c r="D4638">
        <v>4.6100000000000003</v>
      </c>
      <c r="E4638">
        <v>20</v>
      </c>
      <c r="F4638" t="s">
        <v>8217</v>
      </c>
      <c r="G4638" t="s">
        <v>31</v>
      </c>
      <c r="H4638" t="s">
        <v>46</v>
      </c>
      <c r="I4638" t="s">
        <v>3404</v>
      </c>
      <c r="K4638"/>
      <c r="L4638" t="s">
        <v>8218</v>
      </c>
      <c r="M4638" t="s">
        <v>120</v>
      </c>
      <c r="N4638">
        <v>5</v>
      </c>
      <c r="P4638" t="s">
        <v>27</v>
      </c>
      <c r="Q4638" t="s">
        <v>8219</v>
      </c>
      <c r="S4638" t="s">
        <v>29</v>
      </c>
    </row>
    <row r="4639" spans="1:19" hidden="1" x14ac:dyDescent="0.2">
      <c r="A4639">
        <v>2723</v>
      </c>
      <c r="B4639" t="s">
        <v>8216</v>
      </c>
      <c r="C4639" t="s">
        <v>20</v>
      </c>
      <c r="D4639">
        <v>4.4800000000000004</v>
      </c>
      <c r="E4639">
        <v>20</v>
      </c>
      <c r="F4639" t="s">
        <v>8217</v>
      </c>
      <c r="G4639" t="s">
        <v>31</v>
      </c>
      <c r="H4639" t="s">
        <v>46</v>
      </c>
      <c r="I4639" t="s">
        <v>4302</v>
      </c>
      <c r="K4639"/>
      <c r="L4639" t="s">
        <v>8218</v>
      </c>
      <c r="M4639" t="s">
        <v>120</v>
      </c>
      <c r="N4639">
        <v>5</v>
      </c>
      <c r="P4639" t="s">
        <v>27</v>
      </c>
      <c r="Q4639" t="s">
        <v>8219</v>
      </c>
      <c r="S4639" t="s">
        <v>29</v>
      </c>
    </row>
    <row r="4640" spans="1:19" hidden="1" x14ac:dyDescent="0.2">
      <c r="A4640">
        <v>2724</v>
      </c>
      <c r="B4640" t="s">
        <v>8220</v>
      </c>
      <c r="C4640" t="s">
        <v>20</v>
      </c>
      <c r="D4640">
        <v>7.27</v>
      </c>
      <c r="E4640">
        <v>20</v>
      </c>
      <c r="F4640" t="s">
        <v>3971</v>
      </c>
      <c r="G4640" t="s">
        <v>31</v>
      </c>
      <c r="H4640" t="s">
        <v>46</v>
      </c>
      <c r="I4640" t="s">
        <v>2385</v>
      </c>
      <c r="K4640"/>
      <c r="L4640" t="s">
        <v>8221</v>
      </c>
      <c r="M4640" t="s">
        <v>120</v>
      </c>
      <c r="N4640">
        <v>5</v>
      </c>
      <c r="P4640" t="s">
        <v>27</v>
      </c>
      <c r="Q4640" t="s">
        <v>8222</v>
      </c>
      <c r="S4640" t="s">
        <v>29</v>
      </c>
    </row>
    <row r="4641" spans="1:19" hidden="1" x14ac:dyDescent="0.2">
      <c r="A4641">
        <v>2725</v>
      </c>
      <c r="B4641" t="s">
        <v>8223</v>
      </c>
      <c r="C4641" t="s">
        <v>20</v>
      </c>
      <c r="D4641">
        <v>6.84</v>
      </c>
      <c r="E4641">
        <v>20</v>
      </c>
      <c r="G4641" t="s">
        <v>31</v>
      </c>
      <c r="H4641" t="s">
        <v>46</v>
      </c>
      <c r="I4641" t="s">
        <v>4302</v>
      </c>
      <c r="K4641" t="s">
        <v>8224</v>
      </c>
      <c r="L4641" t="s">
        <v>8225</v>
      </c>
      <c r="M4641" t="s">
        <v>120</v>
      </c>
      <c r="N4641">
        <v>5</v>
      </c>
      <c r="P4641" t="s">
        <v>27</v>
      </c>
      <c r="Q4641" t="s">
        <v>8226</v>
      </c>
      <c r="S4641" t="s">
        <v>29</v>
      </c>
    </row>
    <row r="4642" spans="1:19" hidden="1" x14ac:dyDescent="0.2">
      <c r="A4642">
        <v>2726</v>
      </c>
      <c r="B4642" t="s">
        <v>8227</v>
      </c>
      <c r="C4642" t="s">
        <v>20</v>
      </c>
      <c r="D4642">
        <v>4.78</v>
      </c>
      <c r="E4642">
        <v>20</v>
      </c>
      <c r="F4642" t="s">
        <v>8228</v>
      </c>
      <c r="G4642" t="s">
        <v>31</v>
      </c>
      <c r="H4642" t="s">
        <v>46</v>
      </c>
      <c r="I4642" t="s">
        <v>3404</v>
      </c>
      <c r="K4642"/>
      <c r="L4642" t="s">
        <v>8229</v>
      </c>
      <c r="M4642" t="s">
        <v>26</v>
      </c>
      <c r="N4642">
        <v>2</v>
      </c>
      <c r="P4642" t="s">
        <v>27</v>
      </c>
      <c r="Q4642" t="s">
        <v>8230</v>
      </c>
      <c r="S4642" t="s">
        <v>29</v>
      </c>
    </row>
    <row r="4643" spans="1:19" hidden="1" x14ac:dyDescent="0.2">
      <c r="A4643">
        <v>2726</v>
      </c>
      <c r="B4643" t="s">
        <v>8227</v>
      </c>
      <c r="C4643" t="s">
        <v>73</v>
      </c>
      <c r="D4643">
        <v>8.83</v>
      </c>
      <c r="E4643">
        <v>20</v>
      </c>
      <c r="F4643" t="s">
        <v>8228</v>
      </c>
      <c r="G4643" t="s">
        <v>31</v>
      </c>
      <c r="H4643" t="s">
        <v>46</v>
      </c>
      <c r="I4643" t="s">
        <v>3404</v>
      </c>
      <c r="K4643"/>
      <c r="L4643" t="s">
        <v>8229</v>
      </c>
      <c r="M4643" t="s">
        <v>26</v>
      </c>
      <c r="N4643">
        <v>2</v>
      </c>
      <c r="P4643" t="s">
        <v>27</v>
      </c>
      <c r="Q4643" t="s">
        <v>8230</v>
      </c>
      <c r="S4643" t="s">
        <v>29</v>
      </c>
    </row>
    <row r="4644" spans="1:19" hidden="1" x14ac:dyDescent="0.2">
      <c r="A4644">
        <v>2727</v>
      </c>
      <c r="B4644" t="s">
        <v>8231</v>
      </c>
      <c r="C4644" t="s">
        <v>20</v>
      </c>
      <c r="D4644" t="s">
        <v>8232</v>
      </c>
      <c r="E4644">
        <v>20</v>
      </c>
      <c r="F4644" t="s">
        <v>8233</v>
      </c>
      <c r="G4644" t="s">
        <v>75</v>
      </c>
      <c r="H4644" t="s">
        <v>23</v>
      </c>
      <c r="I4644" t="s">
        <v>3404</v>
      </c>
      <c r="K4644"/>
      <c r="L4644" t="s">
        <v>8234</v>
      </c>
      <c r="M4644" t="s">
        <v>26</v>
      </c>
      <c r="N4644">
        <v>2</v>
      </c>
      <c r="P4644" t="s">
        <v>27</v>
      </c>
      <c r="Q4644" t="s">
        <v>8235</v>
      </c>
      <c r="S4644" t="s">
        <v>29</v>
      </c>
    </row>
    <row r="4645" spans="1:19" hidden="1" x14ac:dyDescent="0.2">
      <c r="A4645">
        <v>2728</v>
      </c>
      <c r="B4645" t="s">
        <v>8236</v>
      </c>
      <c r="C4645" t="s">
        <v>20</v>
      </c>
      <c r="D4645">
        <v>4.3499999999999996</v>
      </c>
      <c r="E4645">
        <v>20</v>
      </c>
      <c r="F4645" t="s">
        <v>2151</v>
      </c>
      <c r="G4645" t="s">
        <v>31</v>
      </c>
      <c r="H4645" t="s">
        <v>46</v>
      </c>
      <c r="I4645" t="s">
        <v>5176</v>
      </c>
      <c r="K4645"/>
      <c r="L4645" t="s">
        <v>8237</v>
      </c>
      <c r="M4645" t="s">
        <v>26</v>
      </c>
      <c r="N4645">
        <v>2</v>
      </c>
      <c r="P4645" t="s">
        <v>27</v>
      </c>
      <c r="Q4645" t="s">
        <v>8238</v>
      </c>
      <c r="S4645" t="s">
        <v>29</v>
      </c>
    </row>
    <row r="4646" spans="1:19" hidden="1" x14ac:dyDescent="0.2">
      <c r="A4646">
        <v>2728</v>
      </c>
      <c r="B4646" t="s">
        <v>8236</v>
      </c>
      <c r="C4646" t="s">
        <v>73</v>
      </c>
      <c r="D4646">
        <v>8.7200000000000006</v>
      </c>
      <c r="E4646">
        <v>20</v>
      </c>
      <c r="F4646" t="s">
        <v>2151</v>
      </c>
      <c r="G4646" t="s">
        <v>31</v>
      </c>
      <c r="H4646" t="s">
        <v>46</v>
      </c>
      <c r="I4646" t="s">
        <v>5176</v>
      </c>
      <c r="K4646"/>
      <c r="L4646" t="s">
        <v>8237</v>
      </c>
      <c r="M4646" t="s">
        <v>26</v>
      </c>
      <c r="N4646">
        <v>2</v>
      </c>
      <c r="P4646" t="s">
        <v>27</v>
      </c>
      <c r="Q4646" t="s">
        <v>8238</v>
      </c>
      <c r="S4646" t="s">
        <v>29</v>
      </c>
    </row>
    <row r="4647" spans="1:19" hidden="1" x14ac:dyDescent="0.2">
      <c r="A4647">
        <v>2729</v>
      </c>
      <c r="B4647" t="s">
        <v>8239</v>
      </c>
      <c r="C4647" t="s">
        <v>20</v>
      </c>
      <c r="D4647">
        <v>5.31</v>
      </c>
      <c r="E4647">
        <v>20</v>
      </c>
      <c r="F4647" t="s">
        <v>8228</v>
      </c>
      <c r="G4647" t="s">
        <v>31</v>
      </c>
      <c r="H4647" t="s">
        <v>46</v>
      </c>
      <c r="I4647" t="s">
        <v>3404</v>
      </c>
      <c r="K4647"/>
      <c r="L4647" t="s">
        <v>8240</v>
      </c>
      <c r="M4647" t="s">
        <v>26</v>
      </c>
      <c r="N4647">
        <v>2</v>
      </c>
      <c r="P4647" t="s">
        <v>27</v>
      </c>
      <c r="Q4647" t="s">
        <v>8241</v>
      </c>
      <c r="S4647" t="s">
        <v>29</v>
      </c>
    </row>
    <row r="4648" spans="1:19" hidden="1" x14ac:dyDescent="0.2">
      <c r="A4648">
        <v>2729</v>
      </c>
      <c r="B4648" t="s">
        <v>8239</v>
      </c>
      <c r="C4648" t="s">
        <v>73</v>
      </c>
      <c r="D4648">
        <v>8.4700000000000006</v>
      </c>
      <c r="E4648">
        <v>20</v>
      </c>
      <c r="F4648" t="s">
        <v>8228</v>
      </c>
      <c r="G4648" t="s">
        <v>31</v>
      </c>
      <c r="H4648" t="s">
        <v>46</v>
      </c>
      <c r="I4648" t="s">
        <v>3404</v>
      </c>
      <c r="K4648"/>
      <c r="L4648" t="s">
        <v>8240</v>
      </c>
      <c r="M4648" t="s">
        <v>26</v>
      </c>
      <c r="N4648">
        <v>2</v>
      </c>
      <c r="P4648" t="s">
        <v>27</v>
      </c>
      <c r="Q4648" t="s">
        <v>8241</v>
      </c>
      <c r="S4648" t="s">
        <v>29</v>
      </c>
    </row>
    <row r="4649" spans="1:19" hidden="1" x14ac:dyDescent="0.2">
      <c r="A4649">
        <v>2730</v>
      </c>
      <c r="B4649" t="s">
        <v>8242</v>
      </c>
      <c r="C4649" t="s">
        <v>20</v>
      </c>
      <c r="D4649">
        <v>2.38</v>
      </c>
      <c r="E4649">
        <v>20</v>
      </c>
      <c r="F4649" t="s">
        <v>6554</v>
      </c>
      <c r="G4649" t="s">
        <v>75</v>
      </c>
      <c r="H4649" t="s">
        <v>23</v>
      </c>
      <c r="I4649" t="s">
        <v>3404</v>
      </c>
      <c r="K4649"/>
      <c r="L4649" t="s">
        <v>8243</v>
      </c>
      <c r="M4649" t="s">
        <v>26</v>
      </c>
      <c r="N4649">
        <v>2</v>
      </c>
      <c r="P4649" t="s">
        <v>27</v>
      </c>
      <c r="Q4649" t="s">
        <v>8244</v>
      </c>
      <c r="S4649" t="s">
        <v>29</v>
      </c>
    </row>
    <row r="4650" spans="1:19" hidden="1" x14ac:dyDescent="0.2">
      <c r="A4650">
        <v>2731</v>
      </c>
      <c r="B4650" t="s">
        <v>8245</v>
      </c>
      <c r="C4650" t="s">
        <v>20</v>
      </c>
      <c r="D4650">
        <v>10.1</v>
      </c>
      <c r="E4650">
        <v>25</v>
      </c>
      <c r="G4650" t="s">
        <v>31</v>
      </c>
      <c r="H4650" t="s">
        <v>23</v>
      </c>
      <c r="I4650" t="s">
        <v>8246</v>
      </c>
      <c r="K4650"/>
      <c r="L4650" t="s">
        <v>8247</v>
      </c>
      <c r="M4650" t="s">
        <v>26</v>
      </c>
      <c r="N4650">
        <v>2</v>
      </c>
      <c r="P4650" t="s">
        <v>27</v>
      </c>
      <c r="Q4650" t="s">
        <v>8248</v>
      </c>
      <c r="S4650" t="s">
        <v>29</v>
      </c>
    </row>
    <row r="4651" spans="1:19" hidden="1" x14ac:dyDescent="0.2">
      <c r="A4651">
        <v>2732</v>
      </c>
      <c r="B4651" t="s">
        <v>8249</v>
      </c>
      <c r="C4651" t="s">
        <v>20</v>
      </c>
      <c r="D4651">
        <v>10.4</v>
      </c>
      <c r="E4651">
        <v>25</v>
      </c>
      <c r="G4651" t="s">
        <v>31</v>
      </c>
      <c r="H4651" t="s">
        <v>23</v>
      </c>
      <c r="I4651" t="s">
        <v>8246</v>
      </c>
      <c r="K4651"/>
      <c r="L4651" t="s">
        <v>8250</v>
      </c>
      <c r="M4651" t="s">
        <v>26</v>
      </c>
      <c r="N4651">
        <v>2</v>
      </c>
      <c r="P4651" t="s">
        <v>27</v>
      </c>
      <c r="Q4651" t="s">
        <v>8251</v>
      </c>
      <c r="S4651" t="s">
        <v>29</v>
      </c>
    </row>
    <row r="4652" spans="1:19" hidden="1" x14ac:dyDescent="0.2">
      <c r="A4652">
        <v>2733</v>
      </c>
      <c r="B4652" t="s">
        <v>8252</v>
      </c>
      <c r="C4652" t="s">
        <v>20</v>
      </c>
      <c r="D4652">
        <v>2.2000000000000002</v>
      </c>
      <c r="E4652">
        <v>20</v>
      </c>
      <c r="F4652" t="s">
        <v>1997</v>
      </c>
      <c r="G4652" t="s">
        <v>1440</v>
      </c>
      <c r="H4652" t="s">
        <v>23</v>
      </c>
      <c r="I4652" t="s">
        <v>8253</v>
      </c>
      <c r="K4652"/>
      <c r="L4652" t="s">
        <v>8254</v>
      </c>
      <c r="M4652" t="s">
        <v>120</v>
      </c>
      <c r="N4652">
        <v>5</v>
      </c>
      <c r="P4652" t="s">
        <v>27</v>
      </c>
      <c r="Q4652" t="s">
        <v>8255</v>
      </c>
      <c r="S4652" t="s">
        <v>29</v>
      </c>
    </row>
    <row r="4653" spans="1:19" hidden="1" x14ac:dyDescent="0.2">
      <c r="A4653">
        <v>2734</v>
      </c>
      <c r="B4653" t="s">
        <v>8256</v>
      </c>
      <c r="C4653" t="s">
        <v>20</v>
      </c>
      <c r="D4653">
        <v>6.68</v>
      </c>
      <c r="E4653">
        <v>20</v>
      </c>
      <c r="F4653" t="s">
        <v>1997</v>
      </c>
      <c r="G4653" t="s">
        <v>1440</v>
      </c>
      <c r="H4653" t="s">
        <v>23</v>
      </c>
      <c r="I4653" t="s">
        <v>8253</v>
      </c>
      <c r="K4653"/>
      <c r="L4653" t="s">
        <v>8257</v>
      </c>
      <c r="M4653" t="s">
        <v>120</v>
      </c>
      <c r="N4653">
        <v>5</v>
      </c>
      <c r="P4653" t="s">
        <v>27</v>
      </c>
      <c r="Q4653" t="s">
        <v>8258</v>
      </c>
      <c r="S4653" t="s">
        <v>29</v>
      </c>
    </row>
    <row r="4654" spans="1:19" hidden="1" x14ac:dyDescent="0.2">
      <c r="A4654">
        <v>2735</v>
      </c>
      <c r="B4654" t="s">
        <v>8259</v>
      </c>
      <c r="C4654" t="s">
        <v>20</v>
      </c>
      <c r="D4654">
        <v>6.12</v>
      </c>
      <c r="E4654">
        <v>20</v>
      </c>
      <c r="F4654" t="s">
        <v>1094</v>
      </c>
      <c r="G4654" t="s">
        <v>144</v>
      </c>
      <c r="H4654" t="s">
        <v>23</v>
      </c>
      <c r="I4654" t="s">
        <v>4650</v>
      </c>
      <c r="K4654"/>
      <c r="L4654" t="s">
        <v>8260</v>
      </c>
      <c r="M4654" t="s">
        <v>26</v>
      </c>
      <c r="N4654">
        <v>2</v>
      </c>
      <c r="P4654" t="s">
        <v>27</v>
      </c>
      <c r="Q4654" t="s">
        <v>8261</v>
      </c>
      <c r="S4654" t="s">
        <v>29</v>
      </c>
    </row>
    <row r="4655" spans="1:19" hidden="1" x14ac:dyDescent="0.2">
      <c r="A4655">
        <v>2738</v>
      </c>
      <c r="B4655" t="s">
        <v>8262</v>
      </c>
      <c r="C4655" t="s">
        <v>20</v>
      </c>
      <c r="D4655">
        <v>5.09</v>
      </c>
      <c r="E4655">
        <v>20</v>
      </c>
      <c r="G4655" t="s">
        <v>31</v>
      </c>
      <c r="H4655" t="s">
        <v>46</v>
      </c>
      <c r="I4655" t="s">
        <v>8263</v>
      </c>
      <c r="K4655" t="s">
        <v>8264</v>
      </c>
      <c r="L4655" t="s">
        <v>8265</v>
      </c>
      <c r="M4655" t="s">
        <v>26</v>
      </c>
      <c r="N4655">
        <v>2</v>
      </c>
      <c r="P4655" t="s">
        <v>27</v>
      </c>
      <c r="Q4655" t="s">
        <v>8266</v>
      </c>
      <c r="S4655" t="s">
        <v>29</v>
      </c>
    </row>
    <row r="4656" spans="1:19" hidden="1" x14ac:dyDescent="0.2">
      <c r="A4656">
        <v>2738</v>
      </c>
      <c r="B4656" t="s">
        <v>8262</v>
      </c>
      <c r="C4656" t="s">
        <v>73</v>
      </c>
      <c r="D4656">
        <v>11.91</v>
      </c>
      <c r="E4656">
        <v>20</v>
      </c>
      <c r="G4656" t="s">
        <v>31</v>
      </c>
      <c r="H4656" t="s">
        <v>46</v>
      </c>
      <c r="I4656" t="s">
        <v>8263</v>
      </c>
      <c r="K4656" t="s">
        <v>8264</v>
      </c>
      <c r="L4656" t="s">
        <v>8265</v>
      </c>
      <c r="M4656" t="s">
        <v>26</v>
      </c>
      <c r="N4656">
        <v>2</v>
      </c>
      <c r="P4656" t="s">
        <v>27</v>
      </c>
      <c r="Q4656" t="s">
        <v>8266</v>
      </c>
      <c r="S4656" t="s">
        <v>29</v>
      </c>
    </row>
    <row r="4657" spans="1:19" hidden="1" x14ac:dyDescent="0.2">
      <c r="A4657">
        <v>2739</v>
      </c>
      <c r="B4657" t="s">
        <v>8267</v>
      </c>
      <c r="C4657" t="s">
        <v>20</v>
      </c>
      <c r="D4657">
        <v>2.54</v>
      </c>
      <c r="E4657">
        <v>20</v>
      </c>
      <c r="G4657" t="s">
        <v>31</v>
      </c>
      <c r="H4657" t="s">
        <v>46</v>
      </c>
      <c r="I4657" t="s">
        <v>8263</v>
      </c>
      <c r="K4657" t="s">
        <v>8268</v>
      </c>
      <c r="L4657" t="s">
        <v>8269</v>
      </c>
      <c r="M4657" t="s">
        <v>26</v>
      </c>
      <c r="N4657">
        <v>2</v>
      </c>
      <c r="P4657" t="s">
        <v>27</v>
      </c>
      <c r="Q4657" t="s">
        <v>8270</v>
      </c>
      <c r="S4657" t="s">
        <v>29</v>
      </c>
    </row>
    <row r="4658" spans="1:19" hidden="1" x14ac:dyDescent="0.2">
      <c r="A4658">
        <v>2740</v>
      </c>
      <c r="B4658" t="s">
        <v>8271</v>
      </c>
      <c r="C4658" t="s">
        <v>20</v>
      </c>
      <c r="D4658">
        <v>7.54</v>
      </c>
      <c r="E4658">
        <v>20</v>
      </c>
      <c r="G4658" t="s">
        <v>31</v>
      </c>
      <c r="H4658" t="s">
        <v>46</v>
      </c>
      <c r="I4658" t="s">
        <v>8263</v>
      </c>
      <c r="K4658" t="s">
        <v>8272</v>
      </c>
      <c r="L4658" t="s">
        <v>8273</v>
      </c>
      <c r="M4658" t="s">
        <v>26</v>
      </c>
      <c r="N4658">
        <v>2</v>
      </c>
      <c r="P4658" t="s">
        <v>27</v>
      </c>
      <c r="Q4658" t="s">
        <v>8274</v>
      </c>
      <c r="S4658" t="s">
        <v>29</v>
      </c>
    </row>
    <row r="4659" spans="1:19" hidden="1" x14ac:dyDescent="0.2">
      <c r="A4659">
        <v>2741</v>
      </c>
      <c r="B4659" t="s">
        <v>8275</v>
      </c>
      <c r="C4659" t="s">
        <v>20</v>
      </c>
      <c r="D4659">
        <v>5.95</v>
      </c>
      <c r="E4659">
        <v>20</v>
      </c>
      <c r="G4659" t="s">
        <v>31</v>
      </c>
      <c r="H4659" t="s">
        <v>46</v>
      </c>
      <c r="I4659" t="s">
        <v>8263</v>
      </c>
      <c r="K4659" t="s">
        <v>8276</v>
      </c>
      <c r="L4659" t="s">
        <v>8277</v>
      </c>
      <c r="M4659" t="s">
        <v>26</v>
      </c>
      <c r="N4659">
        <v>2</v>
      </c>
      <c r="P4659" t="s">
        <v>27</v>
      </c>
      <c r="Q4659" t="s">
        <v>8278</v>
      </c>
      <c r="S4659" t="s">
        <v>29</v>
      </c>
    </row>
    <row r="4660" spans="1:19" hidden="1" x14ac:dyDescent="0.2">
      <c r="A4660">
        <v>2741</v>
      </c>
      <c r="B4660" t="s">
        <v>8275</v>
      </c>
      <c r="C4660" t="s">
        <v>73</v>
      </c>
      <c r="D4660">
        <v>12.8</v>
      </c>
      <c r="E4660">
        <v>20</v>
      </c>
      <c r="G4660" t="s">
        <v>31</v>
      </c>
      <c r="H4660" t="s">
        <v>23</v>
      </c>
      <c r="I4660" t="s">
        <v>8263</v>
      </c>
      <c r="K4660" t="s">
        <v>8276</v>
      </c>
      <c r="L4660" t="s">
        <v>8277</v>
      </c>
      <c r="M4660" t="s">
        <v>26</v>
      </c>
      <c r="N4660">
        <v>2</v>
      </c>
      <c r="P4660" t="s">
        <v>27</v>
      </c>
      <c r="Q4660" t="s">
        <v>8278</v>
      </c>
      <c r="S4660" t="s">
        <v>29</v>
      </c>
    </row>
    <row r="4661" spans="1:19" hidden="1" x14ac:dyDescent="0.2">
      <c r="A4661">
        <v>2742</v>
      </c>
      <c r="B4661" t="s">
        <v>8279</v>
      </c>
      <c r="C4661" t="s">
        <v>20</v>
      </c>
      <c r="D4661">
        <v>4.7</v>
      </c>
      <c r="E4661">
        <v>20</v>
      </c>
      <c r="G4661" t="s">
        <v>31</v>
      </c>
      <c r="H4661" t="s">
        <v>23</v>
      </c>
      <c r="I4661" t="s">
        <v>8263</v>
      </c>
      <c r="K4661" t="s">
        <v>8280</v>
      </c>
      <c r="L4661" t="s">
        <v>8281</v>
      </c>
      <c r="M4661" t="s">
        <v>26</v>
      </c>
      <c r="N4661">
        <v>2</v>
      </c>
      <c r="P4661" t="s">
        <v>27</v>
      </c>
      <c r="Q4661" t="s">
        <v>8282</v>
      </c>
      <c r="S4661" t="s">
        <v>29</v>
      </c>
    </row>
    <row r="4662" spans="1:19" hidden="1" x14ac:dyDescent="0.2">
      <c r="A4662">
        <v>2743</v>
      </c>
      <c r="B4662" t="s">
        <v>8283</v>
      </c>
      <c r="C4662" t="s">
        <v>20</v>
      </c>
      <c r="D4662">
        <v>5.21</v>
      </c>
      <c r="E4662">
        <v>20</v>
      </c>
      <c r="F4662" t="s">
        <v>79</v>
      </c>
      <c r="G4662" t="s">
        <v>55</v>
      </c>
      <c r="H4662" t="s">
        <v>46</v>
      </c>
      <c r="I4662" t="s">
        <v>6413</v>
      </c>
      <c r="K4662"/>
      <c r="L4662" t="s">
        <v>8284</v>
      </c>
      <c r="M4662" t="s">
        <v>771</v>
      </c>
      <c r="N4662">
        <v>4</v>
      </c>
      <c r="P4662" t="s">
        <v>27</v>
      </c>
      <c r="Q4662" t="s">
        <v>8285</v>
      </c>
      <c r="S4662" t="s">
        <v>29</v>
      </c>
    </row>
    <row r="4663" spans="1:19" hidden="1" x14ac:dyDescent="0.2">
      <c r="A4663">
        <v>2743</v>
      </c>
      <c r="B4663" t="s">
        <v>8283</v>
      </c>
      <c r="C4663" t="s">
        <v>73</v>
      </c>
      <c r="D4663">
        <v>12.56</v>
      </c>
      <c r="E4663">
        <v>20</v>
      </c>
      <c r="F4663" t="s">
        <v>2201</v>
      </c>
      <c r="G4663" t="s">
        <v>4302</v>
      </c>
      <c r="H4663" t="s">
        <v>46</v>
      </c>
      <c r="I4663" t="s">
        <v>6413</v>
      </c>
      <c r="K4663"/>
      <c r="L4663" t="s">
        <v>8284</v>
      </c>
      <c r="M4663" t="s">
        <v>771</v>
      </c>
      <c r="N4663">
        <v>4</v>
      </c>
      <c r="P4663" t="s">
        <v>27</v>
      </c>
      <c r="Q4663" t="s">
        <v>8285</v>
      </c>
      <c r="S4663" t="s">
        <v>29</v>
      </c>
    </row>
    <row r="4664" spans="1:19" hidden="1" x14ac:dyDescent="0.2">
      <c r="A4664">
        <v>2744</v>
      </c>
      <c r="B4664" t="s">
        <v>8286</v>
      </c>
      <c r="C4664" t="s">
        <v>20</v>
      </c>
      <c r="D4664" t="s">
        <v>570</v>
      </c>
      <c r="E4664">
        <v>20</v>
      </c>
      <c r="F4664" t="s">
        <v>1546</v>
      </c>
      <c r="G4664" t="s">
        <v>75</v>
      </c>
      <c r="H4664" t="s">
        <v>2675</v>
      </c>
      <c r="I4664" t="s">
        <v>6413</v>
      </c>
      <c r="K4664"/>
      <c r="L4664" t="s">
        <v>8287</v>
      </c>
      <c r="M4664" t="s">
        <v>26</v>
      </c>
      <c r="N4664">
        <v>2</v>
      </c>
      <c r="P4664" t="s">
        <v>27</v>
      </c>
      <c r="Q4664" t="s">
        <v>8288</v>
      </c>
      <c r="S4664" t="s">
        <v>29</v>
      </c>
    </row>
    <row r="4665" spans="1:19" hidden="1" x14ac:dyDescent="0.2">
      <c r="A4665">
        <v>2744</v>
      </c>
      <c r="B4665" t="s">
        <v>8286</v>
      </c>
      <c r="C4665" t="s">
        <v>77</v>
      </c>
      <c r="D4665">
        <v>12.8</v>
      </c>
      <c r="E4665">
        <v>20</v>
      </c>
      <c r="F4665" t="s">
        <v>1546</v>
      </c>
      <c r="G4665" t="s">
        <v>4302</v>
      </c>
      <c r="H4665" t="s">
        <v>23</v>
      </c>
      <c r="I4665" t="s">
        <v>6413</v>
      </c>
      <c r="K4665"/>
      <c r="L4665" t="s">
        <v>8287</v>
      </c>
      <c r="M4665" t="s">
        <v>26</v>
      </c>
      <c r="N4665">
        <v>2</v>
      </c>
      <c r="P4665" t="s">
        <v>27</v>
      </c>
      <c r="Q4665" t="s">
        <v>8288</v>
      </c>
      <c r="S4665" t="s">
        <v>29</v>
      </c>
    </row>
    <row r="4666" spans="1:19" hidden="1" x14ac:dyDescent="0.2">
      <c r="A4666">
        <v>2744</v>
      </c>
      <c r="B4666" t="s">
        <v>8286</v>
      </c>
      <c r="C4666" t="s">
        <v>73</v>
      </c>
      <c r="D4666">
        <v>6.99</v>
      </c>
      <c r="E4666">
        <v>20</v>
      </c>
      <c r="F4666" t="s">
        <v>1546</v>
      </c>
      <c r="G4666" t="s">
        <v>4302</v>
      </c>
      <c r="H4666" t="s">
        <v>46</v>
      </c>
      <c r="I4666" t="s">
        <v>6413</v>
      </c>
      <c r="K4666"/>
      <c r="L4666" t="s">
        <v>8287</v>
      </c>
      <c r="M4666" t="s">
        <v>26</v>
      </c>
      <c r="N4666">
        <v>2</v>
      </c>
      <c r="P4666" t="s">
        <v>27</v>
      </c>
      <c r="Q4666" t="s">
        <v>8288</v>
      </c>
      <c r="S4666" t="s">
        <v>29</v>
      </c>
    </row>
    <row r="4667" spans="1:19" hidden="1" x14ac:dyDescent="0.2">
      <c r="A4667">
        <v>2745</v>
      </c>
      <c r="B4667" t="s">
        <v>8289</v>
      </c>
      <c r="C4667" t="s">
        <v>20</v>
      </c>
      <c r="D4667">
        <v>7.64</v>
      </c>
      <c r="E4667">
        <v>20</v>
      </c>
      <c r="F4667" t="s">
        <v>8290</v>
      </c>
      <c r="G4667" t="s">
        <v>31</v>
      </c>
      <c r="H4667" t="s">
        <v>46</v>
      </c>
      <c r="I4667" t="s">
        <v>6381</v>
      </c>
      <c r="K4667"/>
      <c r="L4667" t="s">
        <v>8291</v>
      </c>
      <c r="M4667" t="s">
        <v>26</v>
      </c>
      <c r="N4667">
        <v>2</v>
      </c>
      <c r="P4667" t="s">
        <v>27</v>
      </c>
      <c r="Q4667" t="s">
        <v>8292</v>
      </c>
      <c r="S4667" t="s">
        <v>29</v>
      </c>
    </row>
    <row r="4668" spans="1:19" hidden="1" x14ac:dyDescent="0.2">
      <c r="A4668">
        <v>2746</v>
      </c>
      <c r="B4668" t="s">
        <v>8293</v>
      </c>
      <c r="C4668" t="s">
        <v>20</v>
      </c>
      <c r="D4668">
        <v>1.9</v>
      </c>
      <c r="E4668">
        <v>20</v>
      </c>
      <c r="F4668" t="s">
        <v>8290</v>
      </c>
      <c r="G4668" t="s">
        <v>75</v>
      </c>
      <c r="H4668" t="s">
        <v>23</v>
      </c>
      <c r="I4668" t="s">
        <v>6413</v>
      </c>
      <c r="K4668"/>
      <c r="L4668" t="s">
        <v>8294</v>
      </c>
      <c r="M4668" t="s">
        <v>26</v>
      </c>
      <c r="N4668">
        <v>2</v>
      </c>
      <c r="P4668" t="s">
        <v>27</v>
      </c>
      <c r="Q4668" t="s">
        <v>8295</v>
      </c>
      <c r="S4668" t="s">
        <v>29</v>
      </c>
    </row>
    <row r="4669" spans="1:19" hidden="1" x14ac:dyDescent="0.2">
      <c r="A4669">
        <v>2746</v>
      </c>
      <c r="B4669" t="s">
        <v>8293</v>
      </c>
      <c r="C4669" t="s">
        <v>73</v>
      </c>
      <c r="D4669">
        <v>4.72</v>
      </c>
      <c r="E4669">
        <v>20</v>
      </c>
      <c r="F4669" t="s">
        <v>8290</v>
      </c>
      <c r="G4669" t="s">
        <v>31</v>
      </c>
      <c r="H4669" t="s">
        <v>46</v>
      </c>
      <c r="I4669" t="s">
        <v>6413</v>
      </c>
      <c r="K4669"/>
      <c r="L4669" t="s">
        <v>8294</v>
      </c>
      <c r="M4669" t="s">
        <v>26</v>
      </c>
      <c r="N4669">
        <v>2</v>
      </c>
      <c r="P4669" t="s">
        <v>27</v>
      </c>
      <c r="Q4669" t="s">
        <v>8295</v>
      </c>
      <c r="S4669" t="s">
        <v>29</v>
      </c>
    </row>
    <row r="4670" spans="1:19" hidden="1" x14ac:dyDescent="0.2">
      <c r="A4670">
        <v>2747</v>
      </c>
      <c r="B4670" t="s">
        <v>8296</v>
      </c>
      <c r="C4670" t="s">
        <v>20</v>
      </c>
      <c r="D4670">
        <v>2.64</v>
      </c>
      <c r="E4670">
        <v>20</v>
      </c>
      <c r="F4670" t="s">
        <v>8290</v>
      </c>
      <c r="G4670" t="s">
        <v>31</v>
      </c>
      <c r="H4670" t="s">
        <v>46</v>
      </c>
      <c r="I4670" t="s">
        <v>6381</v>
      </c>
      <c r="K4670"/>
      <c r="L4670" t="s">
        <v>8297</v>
      </c>
      <c r="M4670" t="s">
        <v>26</v>
      </c>
      <c r="N4670">
        <v>2</v>
      </c>
      <c r="P4670" t="s">
        <v>27</v>
      </c>
      <c r="Q4670" t="s">
        <v>8298</v>
      </c>
      <c r="S4670" t="s">
        <v>29</v>
      </c>
    </row>
    <row r="4671" spans="1:19" hidden="1" x14ac:dyDescent="0.2">
      <c r="A4671">
        <v>2748</v>
      </c>
      <c r="B4671" t="s">
        <v>8299</v>
      </c>
      <c r="C4671" t="s">
        <v>20</v>
      </c>
      <c r="D4671">
        <v>7.61</v>
      </c>
      <c r="E4671">
        <v>20</v>
      </c>
      <c r="F4671" t="s">
        <v>8290</v>
      </c>
      <c r="G4671" t="s">
        <v>31</v>
      </c>
      <c r="H4671" t="s">
        <v>46</v>
      </c>
      <c r="I4671" t="s">
        <v>6381</v>
      </c>
      <c r="K4671"/>
      <c r="L4671" t="s">
        <v>8300</v>
      </c>
      <c r="M4671" t="s">
        <v>26</v>
      </c>
      <c r="N4671">
        <v>2</v>
      </c>
      <c r="P4671" t="s">
        <v>27</v>
      </c>
      <c r="Q4671" t="s">
        <v>8301</v>
      </c>
      <c r="S4671" t="s">
        <v>29</v>
      </c>
    </row>
    <row r="4672" spans="1:19" hidden="1" x14ac:dyDescent="0.2">
      <c r="A4672">
        <v>2748</v>
      </c>
      <c r="B4672" t="s">
        <v>8299</v>
      </c>
      <c r="C4672" t="s">
        <v>77</v>
      </c>
      <c r="D4672" t="s">
        <v>5189</v>
      </c>
      <c r="E4672">
        <v>20</v>
      </c>
      <c r="F4672" t="s">
        <v>8290</v>
      </c>
      <c r="G4672" t="s">
        <v>4302</v>
      </c>
      <c r="H4672" t="s">
        <v>2675</v>
      </c>
      <c r="I4672" t="s">
        <v>6381</v>
      </c>
      <c r="K4672"/>
      <c r="L4672" t="s">
        <v>8300</v>
      </c>
      <c r="M4672" t="s">
        <v>26</v>
      </c>
      <c r="N4672">
        <v>2</v>
      </c>
      <c r="P4672" t="s">
        <v>27</v>
      </c>
      <c r="Q4672" t="s">
        <v>8301</v>
      </c>
      <c r="S4672" t="s">
        <v>29</v>
      </c>
    </row>
    <row r="4673" spans="1:19" hidden="1" x14ac:dyDescent="0.2">
      <c r="A4673">
        <v>2749</v>
      </c>
      <c r="B4673" t="s">
        <v>8302</v>
      </c>
      <c r="C4673" t="s">
        <v>20</v>
      </c>
      <c r="D4673">
        <v>6.13</v>
      </c>
      <c r="E4673">
        <v>20</v>
      </c>
      <c r="F4673" t="s">
        <v>5218</v>
      </c>
      <c r="G4673" t="s">
        <v>55</v>
      </c>
      <c r="H4673" t="s">
        <v>46</v>
      </c>
      <c r="I4673" t="s">
        <v>6413</v>
      </c>
      <c r="K4673"/>
      <c r="L4673" t="s">
        <v>8303</v>
      </c>
      <c r="M4673" t="s">
        <v>26</v>
      </c>
      <c r="N4673">
        <v>2</v>
      </c>
      <c r="P4673" t="s">
        <v>27</v>
      </c>
      <c r="Q4673" t="s">
        <v>8304</v>
      </c>
      <c r="S4673" t="s">
        <v>29</v>
      </c>
    </row>
    <row r="4674" spans="1:19" hidden="1" x14ac:dyDescent="0.2">
      <c r="A4674">
        <v>2749</v>
      </c>
      <c r="B4674" t="s">
        <v>8302</v>
      </c>
      <c r="C4674" t="s">
        <v>73</v>
      </c>
      <c r="D4674">
        <v>12.9</v>
      </c>
      <c r="E4674">
        <v>20</v>
      </c>
      <c r="F4674" t="s">
        <v>1997</v>
      </c>
      <c r="G4674" t="s">
        <v>4302</v>
      </c>
      <c r="H4674" t="s">
        <v>23</v>
      </c>
      <c r="I4674" t="s">
        <v>6413</v>
      </c>
      <c r="K4674"/>
      <c r="L4674" t="s">
        <v>8303</v>
      </c>
      <c r="M4674" t="s">
        <v>26</v>
      </c>
      <c r="N4674">
        <v>2</v>
      </c>
      <c r="P4674" t="s">
        <v>27</v>
      </c>
      <c r="Q4674" t="s">
        <v>8304</v>
      </c>
      <c r="S4674" t="s">
        <v>29</v>
      </c>
    </row>
    <row r="4675" spans="1:19" hidden="1" x14ac:dyDescent="0.2">
      <c r="A4675">
        <v>2750</v>
      </c>
      <c r="B4675" t="s">
        <v>8305</v>
      </c>
      <c r="C4675" t="s">
        <v>20</v>
      </c>
      <c r="D4675">
        <v>6.6</v>
      </c>
      <c r="E4675">
        <v>20</v>
      </c>
      <c r="F4675" t="s">
        <v>4950</v>
      </c>
      <c r="G4675" t="s">
        <v>31</v>
      </c>
      <c r="H4675" t="s">
        <v>46</v>
      </c>
      <c r="I4675" t="s">
        <v>6381</v>
      </c>
      <c r="K4675"/>
      <c r="L4675" t="s">
        <v>8306</v>
      </c>
      <c r="M4675" t="s">
        <v>26</v>
      </c>
      <c r="N4675">
        <v>2</v>
      </c>
      <c r="P4675" t="s">
        <v>27</v>
      </c>
      <c r="Q4675" t="s">
        <v>8307</v>
      </c>
      <c r="S4675" t="s">
        <v>29</v>
      </c>
    </row>
    <row r="4676" spans="1:19" hidden="1" x14ac:dyDescent="0.2">
      <c r="A4676">
        <v>2751</v>
      </c>
      <c r="B4676" t="s">
        <v>8308</v>
      </c>
      <c r="C4676" t="s">
        <v>20</v>
      </c>
      <c r="D4676" t="s">
        <v>5048</v>
      </c>
      <c r="E4676">
        <v>20</v>
      </c>
      <c r="F4676" t="s">
        <v>8290</v>
      </c>
      <c r="G4676" t="s">
        <v>75</v>
      </c>
      <c r="H4676" t="s">
        <v>2675</v>
      </c>
      <c r="I4676" t="s">
        <v>6413</v>
      </c>
      <c r="K4676"/>
      <c r="L4676" t="s">
        <v>8309</v>
      </c>
      <c r="M4676" t="s">
        <v>26</v>
      </c>
      <c r="N4676">
        <v>2</v>
      </c>
      <c r="P4676" t="s">
        <v>27</v>
      </c>
      <c r="Q4676" t="s">
        <v>8310</v>
      </c>
      <c r="S4676" t="s">
        <v>29</v>
      </c>
    </row>
    <row r="4677" spans="1:19" hidden="1" x14ac:dyDescent="0.2">
      <c r="A4677">
        <v>2751</v>
      </c>
      <c r="B4677" t="s">
        <v>8308</v>
      </c>
      <c r="C4677" t="s">
        <v>73</v>
      </c>
      <c r="D4677">
        <v>11.66</v>
      </c>
      <c r="E4677">
        <v>20</v>
      </c>
      <c r="F4677" t="s">
        <v>8290</v>
      </c>
      <c r="G4677" t="s">
        <v>31</v>
      </c>
      <c r="H4677" t="s">
        <v>46</v>
      </c>
      <c r="I4677" t="s">
        <v>6413</v>
      </c>
      <c r="K4677"/>
      <c r="L4677" t="s">
        <v>8309</v>
      </c>
      <c r="M4677" t="s">
        <v>26</v>
      </c>
      <c r="N4677">
        <v>2</v>
      </c>
      <c r="P4677" t="s">
        <v>27</v>
      </c>
      <c r="Q4677" t="s">
        <v>8310</v>
      </c>
      <c r="S4677" t="s">
        <v>29</v>
      </c>
    </row>
    <row r="4678" spans="1:19" hidden="1" x14ac:dyDescent="0.2">
      <c r="A4678">
        <v>2752</v>
      </c>
      <c r="B4678" t="s">
        <v>8311</v>
      </c>
      <c r="C4678" t="s">
        <v>20</v>
      </c>
      <c r="D4678">
        <v>6.1</v>
      </c>
      <c r="E4678">
        <v>20</v>
      </c>
      <c r="F4678" t="s">
        <v>5218</v>
      </c>
      <c r="G4678" t="s">
        <v>55</v>
      </c>
      <c r="H4678" t="s">
        <v>46</v>
      </c>
      <c r="I4678" t="s">
        <v>6413</v>
      </c>
      <c r="K4678"/>
      <c r="L4678" t="s">
        <v>8312</v>
      </c>
      <c r="M4678" t="s">
        <v>771</v>
      </c>
      <c r="N4678">
        <v>4</v>
      </c>
      <c r="P4678" t="s">
        <v>27</v>
      </c>
      <c r="Q4678" t="s">
        <v>8313</v>
      </c>
      <c r="S4678" t="s">
        <v>29</v>
      </c>
    </row>
    <row r="4679" spans="1:19" hidden="1" x14ac:dyDescent="0.2">
      <c r="A4679">
        <v>2752</v>
      </c>
      <c r="B4679" t="s">
        <v>8311</v>
      </c>
      <c r="C4679" t="s">
        <v>73</v>
      </c>
      <c r="D4679">
        <v>12.9</v>
      </c>
      <c r="E4679">
        <v>20</v>
      </c>
      <c r="F4679" t="s">
        <v>2201</v>
      </c>
      <c r="G4679" t="s">
        <v>4302</v>
      </c>
      <c r="H4679" t="s">
        <v>23</v>
      </c>
      <c r="I4679" t="s">
        <v>6413</v>
      </c>
      <c r="K4679"/>
      <c r="L4679" t="s">
        <v>8312</v>
      </c>
      <c r="M4679" t="s">
        <v>771</v>
      </c>
      <c r="N4679">
        <v>4</v>
      </c>
      <c r="P4679" t="s">
        <v>27</v>
      </c>
      <c r="Q4679" t="s">
        <v>8313</v>
      </c>
      <c r="S4679" t="s">
        <v>29</v>
      </c>
    </row>
    <row r="4680" spans="1:19" hidden="1" x14ac:dyDescent="0.2">
      <c r="A4680">
        <v>2753</v>
      </c>
      <c r="B4680" t="s">
        <v>8314</v>
      </c>
      <c r="C4680" t="s">
        <v>20</v>
      </c>
      <c r="D4680">
        <v>5.96</v>
      </c>
      <c r="E4680">
        <v>20</v>
      </c>
      <c r="F4680" t="s">
        <v>1546</v>
      </c>
      <c r="G4680" t="s">
        <v>55</v>
      </c>
      <c r="H4680" t="s">
        <v>46</v>
      </c>
      <c r="I4680" t="s">
        <v>6381</v>
      </c>
      <c r="K4680"/>
      <c r="L4680" t="s">
        <v>8315</v>
      </c>
      <c r="M4680" t="s">
        <v>26</v>
      </c>
      <c r="N4680">
        <v>2</v>
      </c>
      <c r="P4680" t="s">
        <v>27</v>
      </c>
      <c r="Q4680" t="s">
        <v>8316</v>
      </c>
      <c r="S4680" t="s">
        <v>29</v>
      </c>
    </row>
    <row r="4681" spans="1:19" hidden="1" x14ac:dyDescent="0.2">
      <c r="A4681">
        <v>2753</v>
      </c>
      <c r="B4681" t="s">
        <v>8314</v>
      </c>
      <c r="C4681" t="s">
        <v>73</v>
      </c>
      <c r="D4681">
        <v>13.33</v>
      </c>
      <c r="E4681">
        <v>20</v>
      </c>
      <c r="F4681" t="s">
        <v>4950</v>
      </c>
      <c r="G4681" t="s">
        <v>4302</v>
      </c>
      <c r="H4681" t="s">
        <v>23</v>
      </c>
      <c r="I4681" t="s">
        <v>6381</v>
      </c>
      <c r="K4681"/>
      <c r="L4681" t="s">
        <v>8315</v>
      </c>
      <c r="M4681" t="s">
        <v>26</v>
      </c>
      <c r="N4681">
        <v>2</v>
      </c>
      <c r="P4681" t="s">
        <v>27</v>
      </c>
      <c r="Q4681" t="s">
        <v>8316</v>
      </c>
      <c r="S4681" t="s">
        <v>29</v>
      </c>
    </row>
    <row r="4682" spans="1:19" hidden="1" x14ac:dyDescent="0.2">
      <c r="A4682">
        <v>2754</v>
      </c>
      <c r="B4682" t="s">
        <v>8317</v>
      </c>
      <c r="C4682" t="s">
        <v>20</v>
      </c>
      <c r="D4682">
        <v>5</v>
      </c>
      <c r="E4682">
        <v>20</v>
      </c>
      <c r="F4682" t="s">
        <v>8318</v>
      </c>
      <c r="G4682" t="s">
        <v>31</v>
      </c>
      <c r="H4682" t="s">
        <v>23</v>
      </c>
      <c r="I4682" t="s">
        <v>6381</v>
      </c>
      <c r="K4682"/>
      <c r="L4682" t="s">
        <v>8319</v>
      </c>
      <c r="M4682" t="s">
        <v>26</v>
      </c>
      <c r="N4682">
        <v>2</v>
      </c>
      <c r="P4682" t="s">
        <v>27</v>
      </c>
      <c r="Q4682" t="s">
        <v>8320</v>
      </c>
      <c r="S4682" t="s">
        <v>29</v>
      </c>
    </row>
    <row r="4683" spans="1:19" hidden="1" x14ac:dyDescent="0.2">
      <c r="A4683">
        <v>2754</v>
      </c>
      <c r="B4683" t="s">
        <v>8317</v>
      </c>
      <c r="C4683" t="s">
        <v>73</v>
      </c>
      <c r="D4683">
        <v>13</v>
      </c>
      <c r="E4683">
        <v>20</v>
      </c>
      <c r="F4683" t="s">
        <v>8318</v>
      </c>
      <c r="G4683" t="s">
        <v>4302</v>
      </c>
      <c r="H4683" t="s">
        <v>23</v>
      </c>
      <c r="I4683" t="s">
        <v>6381</v>
      </c>
      <c r="K4683"/>
      <c r="L4683" t="s">
        <v>8319</v>
      </c>
      <c r="M4683" t="s">
        <v>26</v>
      </c>
      <c r="N4683">
        <v>2</v>
      </c>
      <c r="P4683" t="s">
        <v>27</v>
      </c>
      <c r="Q4683" t="s">
        <v>8320</v>
      </c>
      <c r="S4683" t="s">
        <v>29</v>
      </c>
    </row>
    <row r="4684" spans="1:19" hidden="1" x14ac:dyDescent="0.2">
      <c r="A4684">
        <v>2756</v>
      </c>
      <c r="B4684" t="s">
        <v>8321</v>
      </c>
      <c r="C4684" t="s">
        <v>20</v>
      </c>
      <c r="D4684">
        <v>6.35</v>
      </c>
      <c r="E4684">
        <v>20</v>
      </c>
      <c r="F4684" t="s">
        <v>1694</v>
      </c>
      <c r="G4684" t="s">
        <v>31</v>
      </c>
      <c r="H4684" t="s">
        <v>46</v>
      </c>
      <c r="I4684" t="s">
        <v>4958</v>
      </c>
      <c r="K4684"/>
      <c r="L4684" t="s">
        <v>8322</v>
      </c>
      <c r="M4684" t="s">
        <v>120</v>
      </c>
      <c r="N4684">
        <v>5</v>
      </c>
      <c r="P4684" t="s">
        <v>27</v>
      </c>
      <c r="Q4684" t="s">
        <v>8323</v>
      </c>
      <c r="S4684" t="s">
        <v>29</v>
      </c>
    </row>
    <row r="4685" spans="1:19" hidden="1" x14ac:dyDescent="0.2">
      <c r="A4685">
        <v>2757</v>
      </c>
      <c r="B4685" t="s">
        <v>8324</v>
      </c>
      <c r="C4685" t="s">
        <v>20</v>
      </c>
      <c r="D4685">
        <v>4.0999999999999996</v>
      </c>
      <c r="E4685">
        <v>20</v>
      </c>
      <c r="F4685" t="s">
        <v>8178</v>
      </c>
      <c r="G4685" t="s">
        <v>31</v>
      </c>
      <c r="H4685" t="s">
        <v>23</v>
      </c>
      <c r="I4685" t="s">
        <v>8179</v>
      </c>
      <c r="K4685"/>
      <c r="L4685" t="s">
        <v>8325</v>
      </c>
      <c r="M4685" t="s">
        <v>26</v>
      </c>
      <c r="N4685">
        <v>2</v>
      </c>
      <c r="P4685" t="s">
        <v>27</v>
      </c>
      <c r="Q4685" t="s">
        <v>8326</v>
      </c>
      <c r="S4685" t="s">
        <v>29</v>
      </c>
    </row>
    <row r="4686" spans="1:19" hidden="1" x14ac:dyDescent="0.2">
      <c r="A4686">
        <v>2757</v>
      </c>
      <c r="B4686" t="s">
        <v>8324</v>
      </c>
      <c r="C4686" t="s">
        <v>73</v>
      </c>
      <c r="D4686">
        <v>0.75</v>
      </c>
      <c r="E4686">
        <v>20</v>
      </c>
      <c r="F4686" t="s">
        <v>8178</v>
      </c>
      <c r="G4686" t="s">
        <v>31</v>
      </c>
      <c r="H4686" t="s">
        <v>23</v>
      </c>
      <c r="I4686" t="s">
        <v>8179</v>
      </c>
      <c r="K4686"/>
      <c r="L4686" t="s">
        <v>8325</v>
      </c>
      <c r="M4686" t="s">
        <v>26</v>
      </c>
      <c r="N4686">
        <v>2</v>
      </c>
      <c r="P4686" t="s">
        <v>27</v>
      </c>
      <c r="Q4686" t="s">
        <v>8326</v>
      </c>
      <c r="S4686" t="s">
        <v>29</v>
      </c>
    </row>
    <row r="4687" spans="1:19" hidden="1" x14ac:dyDescent="0.2">
      <c r="A4687">
        <v>2757</v>
      </c>
      <c r="B4687" t="s">
        <v>8324</v>
      </c>
      <c r="C4687" t="s">
        <v>20</v>
      </c>
      <c r="D4687">
        <v>4.05</v>
      </c>
      <c r="E4687">
        <v>30</v>
      </c>
      <c r="F4687" t="s">
        <v>8178</v>
      </c>
      <c r="G4687" t="s">
        <v>31</v>
      </c>
      <c r="H4687" t="s">
        <v>23</v>
      </c>
      <c r="I4687" t="s">
        <v>8179</v>
      </c>
      <c r="K4687"/>
      <c r="L4687" t="s">
        <v>8325</v>
      </c>
      <c r="M4687" t="s">
        <v>26</v>
      </c>
      <c r="N4687">
        <v>2</v>
      </c>
      <c r="P4687" t="s">
        <v>27</v>
      </c>
      <c r="Q4687" t="s">
        <v>8326</v>
      </c>
      <c r="S4687" t="s">
        <v>29</v>
      </c>
    </row>
    <row r="4688" spans="1:19" hidden="1" x14ac:dyDescent="0.2">
      <c r="A4688">
        <v>2757</v>
      </c>
      <c r="B4688" t="s">
        <v>8324</v>
      </c>
      <c r="C4688" t="s">
        <v>20</v>
      </c>
      <c r="D4688">
        <v>4</v>
      </c>
      <c r="E4688">
        <v>40</v>
      </c>
      <c r="F4688" t="s">
        <v>8178</v>
      </c>
      <c r="G4688" t="s">
        <v>31</v>
      </c>
      <c r="H4688" t="s">
        <v>23</v>
      </c>
      <c r="I4688" t="s">
        <v>8179</v>
      </c>
      <c r="K4688"/>
      <c r="L4688" t="s">
        <v>8325</v>
      </c>
      <c r="M4688" t="s">
        <v>26</v>
      </c>
      <c r="N4688">
        <v>2</v>
      </c>
      <c r="P4688" t="s">
        <v>27</v>
      </c>
      <c r="Q4688" t="s">
        <v>8326</v>
      </c>
      <c r="S4688" t="s">
        <v>29</v>
      </c>
    </row>
    <row r="4689" spans="1:19" hidden="1" x14ac:dyDescent="0.2">
      <c r="A4689">
        <v>2757</v>
      </c>
      <c r="B4689" t="s">
        <v>8324</v>
      </c>
      <c r="C4689" t="s">
        <v>20</v>
      </c>
      <c r="D4689">
        <v>3.95</v>
      </c>
      <c r="E4689">
        <v>50</v>
      </c>
      <c r="F4689" t="s">
        <v>8178</v>
      </c>
      <c r="G4689" t="s">
        <v>31</v>
      </c>
      <c r="H4689" t="s">
        <v>23</v>
      </c>
      <c r="I4689" t="s">
        <v>8179</v>
      </c>
      <c r="K4689"/>
      <c r="L4689" t="s">
        <v>8325</v>
      </c>
      <c r="M4689" t="s">
        <v>26</v>
      </c>
      <c r="N4689">
        <v>2</v>
      </c>
      <c r="P4689" t="s">
        <v>27</v>
      </c>
      <c r="Q4689" t="s">
        <v>8326</v>
      </c>
      <c r="S4689" t="s">
        <v>29</v>
      </c>
    </row>
    <row r="4690" spans="1:19" hidden="1" x14ac:dyDescent="0.2">
      <c r="A4690">
        <v>2758</v>
      </c>
      <c r="B4690" t="s">
        <v>8327</v>
      </c>
      <c r="C4690" t="s">
        <v>20</v>
      </c>
      <c r="D4690" t="s">
        <v>8328</v>
      </c>
      <c r="E4690" t="s">
        <v>3833</v>
      </c>
      <c r="F4690" t="s">
        <v>8329</v>
      </c>
      <c r="G4690" t="s">
        <v>55</v>
      </c>
      <c r="H4690" t="s">
        <v>23</v>
      </c>
      <c r="I4690" t="s">
        <v>8330</v>
      </c>
      <c r="K4690"/>
      <c r="L4690" t="s">
        <v>8331</v>
      </c>
      <c r="M4690" t="s">
        <v>120</v>
      </c>
      <c r="N4690">
        <v>5</v>
      </c>
      <c r="P4690" t="s">
        <v>27</v>
      </c>
      <c r="Q4690" t="s">
        <v>8332</v>
      </c>
      <c r="S4690" t="s">
        <v>29</v>
      </c>
    </row>
    <row r="4691" spans="1:19" hidden="1" x14ac:dyDescent="0.2">
      <c r="A4691">
        <v>2758</v>
      </c>
      <c r="B4691" t="s">
        <v>8327</v>
      </c>
      <c r="C4691" t="s">
        <v>73</v>
      </c>
      <c r="D4691" t="s">
        <v>8333</v>
      </c>
      <c r="E4691" t="s">
        <v>3833</v>
      </c>
      <c r="F4691" t="s">
        <v>8329</v>
      </c>
      <c r="G4691" t="s">
        <v>55</v>
      </c>
      <c r="H4691" t="s">
        <v>23</v>
      </c>
      <c r="I4691" t="s">
        <v>8330</v>
      </c>
      <c r="K4691"/>
      <c r="L4691" t="s">
        <v>8331</v>
      </c>
      <c r="M4691" t="s">
        <v>120</v>
      </c>
      <c r="N4691">
        <v>5</v>
      </c>
      <c r="P4691" t="s">
        <v>27</v>
      </c>
      <c r="Q4691" t="s">
        <v>8332</v>
      </c>
      <c r="S4691" t="s">
        <v>29</v>
      </c>
    </row>
    <row r="4692" spans="1:19" hidden="1" x14ac:dyDescent="0.2">
      <c r="A4692">
        <v>2759</v>
      </c>
      <c r="B4692" t="s">
        <v>8334</v>
      </c>
      <c r="C4692" t="s">
        <v>20</v>
      </c>
      <c r="D4692">
        <v>7.75</v>
      </c>
      <c r="E4692">
        <v>20</v>
      </c>
      <c r="F4692" t="s">
        <v>8178</v>
      </c>
      <c r="G4692" t="s">
        <v>31</v>
      </c>
      <c r="H4692" t="s">
        <v>23</v>
      </c>
      <c r="I4692" t="s">
        <v>8179</v>
      </c>
      <c r="K4692"/>
      <c r="L4692" t="s">
        <v>8335</v>
      </c>
      <c r="M4692" t="s">
        <v>26</v>
      </c>
      <c r="N4692">
        <v>2</v>
      </c>
      <c r="P4692" t="s">
        <v>27</v>
      </c>
      <c r="Q4692" t="s">
        <v>8336</v>
      </c>
      <c r="S4692" t="s">
        <v>29</v>
      </c>
    </row>
    <row r="4693" spans="1:19" hidden="1" x14ac:dyDescent="0.2">
      <c r="A4693">
        <v>2759</v>
      </c>
      <c r="B4693" t="s">
        <v>8334</v>
      </c>
      <c r="C4693" t="s">
        <v>73</v>
      </c>
      <c r="D4693">
        <v>-3.8</v>
      </c>
      <c r="E4693">
        <v>20</v>
      </c>
      <c r="F4693" t="s">
        <v>8178</v>
      </c>
      <c r="G4693" t="s">
        <v>31</v>
      </c>
      <c r="H4693" t="s">
        <v>23</v>
      </c>
      <c r="I4693" t="s">
        <v>8179</v>
      </c>
      <c r="K4693"/>
      <c r="L4693" t="s">
        <v>8335</v>
      </c>
      <c r="M4693" t="s">
        <v>26</v>
      </c>
      <c r="N4693">
        <v>2</v>
      </c>
      <c r="P4693" t="s">
        <v>27</v>
      </c>
      <c r="Q4693" t="s">
        <v>8336</v>
      </c>
      <c r="S4693" t="s">
        <v>29</v>
      </c>
    </row>
    <row r="4694" spans="1:19" hidden="1" x14ac:dyDescent="0.2">
      <c r="A4694">
        <v>2760</v>
      </c>
      <c r="B4694" t="s">
        <v>8337</v>
      </c>
      <c r="C4694" t="s">
        <v>20</v>
      </c>
      <c r="D4694">
        <v>7.75</v>
      </c>
      <c r="E4694">
        <v>20</v>
      </c>
      <c r="F4694" t="s">
        <v>8178</v>
      </c>
      <c r="G4694" t="s">
        <v>31</v>
      </c>
      <c r="H4694" t="s">
        <v>23</v>
      </c>
      <c r="I4694" t="s">
        <v>8179</v>
      </c>
      <c r="K4694" t="s">
        <v>8338</v>
      </c>
      <c r="L4694" t="s">
        <v>8339</v>
      </c>
      <c r="M4694" t="s">
        <v>26</v>
      </c>
      <c r="N4694">
        <v>2</v>
      </c>
      <c r="P4694" t="s">
        <v>27</v>
      </c>
      <c r="Q4694" t="s">
        <v>8340</v>
      </c>
      <c r="S4694" t="s">
        <v>29</v>
      </c>
    </row>
    <row r="4695" spans="1:19" hidden="1" x14ac:dyDescent="0.2">
      <c r="A4695">
        <v>2760</v>
      </c>
      <c r="B4695" t="s">
        <v>8337</v>
      </c>
      <c r="C4695" t="s">
        <v>73</v>
      </c>
      <c r="D4695">
        <v>-3.8</v>
      </c>
      <c r="E4695">
        <v>20</v>
      </c>
      <c r="F4695" t="s">
        <v>8178</v>
      </c>
      <c r="G4695" t="s">
        <v>31</v>
      </c>
      <c r="H4695" t="s">
        <v>23</v>
      </c>
      <c r="I4695" t="s">
        <v>8179</v>
      </c>
      <c r="K4695" t="s">
        <v>8338</v>
      </c>
      <c r="L4695" t="s">
        <v>8339</v>
      </c>
      <c r="M4695" t="s">
        <v>26</v>
      </c>
      <c r="N4695">
        <v>2</v>
      </c>
      <c r="P4695" t="s">
        <v>27</v>
      </c>
      <c r="Q4695" t="s">
        <v>8340</v>
      </c>
      <c r="S4695" t="s">
        <v>29</v>
      </c>
    </row>
    <row r="4696" spans="1:19" hidden="1" x14ac:dyDescent="0.2">
      <c r="A4696">
        <v>2760</v>
      </c>
      <c r="B4696" t="s">
        <v>8337</v>
      </c>
      <c r="C4696" t="s">
        <v>20</v>
      </c>
      <c r="D4696">
        <v>6.9</v>
      </c>
      <c r="E4696">
        <v>30</v>
      </c>
      <c r="F4696" t="s">
        <v>8178</v>
      </c>
      <c r="G4696" t="s">
        <v>31</v>
      </c>
      <c r="H4696" t="s">
        <v>23</v>
      </c>
      <c r="I4696" t="s">
        <v>8179</v>
      </c>
      <c r="K4696" t="s">
        <v>8338</v>
      </c>
      <c r="L4696" t="s">
        <v>8339</v>
      </c>
      <c r="M4696" t="s">
        <v>26</v>
      </c>
      <c r="N4696">
        <v>2</v>
      </c>
      <c r="P4696" t="s">
        <v>27</v>
      </c>
      <c r="Q4696" t="s">
        <v>8340</v>
      </c>
      <c r="S4696" t="s">
        <v>29</v>
      </c>
    </row>
    <row r="4697" spans="1:19" hidden="1" x14ac:dyDescent="0.2">
      <c r="A4697">
        <v>2760</v>
      </c>
      <c r="B4697" t="s">
        <v>8337</v>
      </c>
      <c r="C4697" t="s">
        <v>20</v>
      </c>
      <c r="D4697">
        <v>6.8</v>
      </c>
      <c r="E4697">
        <v>40</v>
      </c>
      <c r="F4697" t="s">
        <v>8178</v>
      </c>
      <c r="G4697" t="s">
        <v>31</v>
      </c>
      <c r="H4697" t="s">
        <v>23</v>
      </c>
      <c r="I4697" t="s">
        <v>8179</v>
      </c>
      <c r="K4697" t="s">
        <v>8338</v>
      </c>
      <c r="L4697" t="s">
        <v>8339</v>
      </c>
      <c r="M4697" t="s">
        <v>26</v>
      </c>
      <c r="N4697">
        <v>2</v>
      </c>
      <c r="P4697" t="s">
        <v>27</v>
      </c>
      <c r="Q4697" t="s">
        <v>8340</v>
      </c>
      <c r="S4697" t="s">
        <v>29</v>
      </c>
    </row>
    <row r="4698" spans="1:19" hidden="1" x14ac:dyDescent="0.2">
      <c r="A4698">
        <v>2760</v>
      </c>
      <c r="B4698" t="s">
        <v>8337</v>
      </c>
      <c r="C4698" t="s">
        <v>20</v>
      </c>
      <c r="D4698">
        <v>6.75</v>
      </c>
      <c r="E4698">
        <v>50</v>
      </c>
      <c r="F4698" t="s">
        <v>8178</v>
      </c>
      <c r="G4698" t="s">
        <v>31</v>
      </c>
      <c r="H4698" t="s">
        <v>23</v>
      </c>
      <c r="I4698" t="s">
        <v>8179</v>
      </c>
      <c r="K4698" t="s">
        <v>8338</v>
      </c>
      <c r="L4698" t="s">
        <v>8339</v>
      </c>
      <c r="M4698" t="s">
        <v>26</v>
      </c>
      <c r="N4698">
        <v>2</v>
      </c>
      <c r="P4698" t="s">
        <v>27</v>
      </c>
      <c r="Q4698" t="s">
        <v>8340</v>
      </c>
      <c r="S4698" t="s">
        <v>29</v>
      </c>
    </row>
    <row r="4699" spans="1:19" hidden="1" x14ac:dyDescent="0.2">
      <c r="A4699">
        <v>2761</v>
      </c>
      <c r="B4699" t="s">
        <v>8341</v>
      </c>
      <c r="C4699" t="s">
        <v>20</v>
      </c>
      <c r="D4699">
        <v>5.12</v>
      </c>
      <c r="E4699">
        <v>20</v>
      </c>
      <c r="F4699" t="s">
        <v>8178</v>
      </c>
      <c r="G4699" t="s">
        <v>31</v>
      </c>
      <c r="H4699" t="s">
        <v>23</v>
      </c>
      <c r="I4699" t="s">
        <v>8179</v>
      </c>
      <c r="K4699"/>
      <c r="L4699" t="s">
        <v>8342</v>
      </c>
      <c r="M4699" t="s">
        <v>26</v>
      </c>
      <c r="N4699">
        <v>2</v>
      </c>
      <c r="P4699" t="s">
        <v>27</v>
      </c>
      <c r="Q4699" t="s">
        <v>8343</v>
      </c>
      <c r="S4699" t="s">
        <v>29</v>
      </c>
    </row>
    <row r="4700" spans="1:19" hidden="1" x14ac:dyDescent="0.2">
      <c r="A4700">
        <v>2761</v>
      </c>
      <c r="B4700" t="s">
        <v>8341</v>
      </c>
      <c r="C4700" t="s">
        <v>73</v>
      </c>
      <c r="D4700">
        <v>2.36</v>
      </c>
      <c r="E4700">
        <v>20</v>
      </c>
      <c r="F4700" t="s">
        <v>8178</v>
      </c>
      <c r="G4700" t="s">
        <v>31</v>
      </c>
      <c r="H4700" t="s">
        <v>23</v>
      </c>
      <c r="I4700" t="s">
        <v>8179</v>
      </c>
      <c r="K4700"/>
      <c r="L4700" t="s">
        <v>8342</v>
      </c>
      <c r="M4700" t="s">
        <v>26</v>
      </c>
      <c r="N4700">
        <v>2</v>
      </c>
      <c r="P4700" t="s">
        <v>27</v>
      </c>
      <c r="Q4700" t="s">
        <v>8343</v>
      </c>
      <c r="S4700" t="s">
        <v>29</v>
      </c>
    </row>
    <row r="4701" spans="1:19" hidden="1" x14ac:dyDescent="0.2">
      <c r="A4701">
        <v>2761</v>
      </c>
      <c r="B4701" t="s">
        <v>8341</v>
      </c>
      <c r="C4701" t="s">
        <v>20</v>
      </c>
      <c r="D4701">
        <v>5</v>
      </c>
      <c r="E4701">
        <v>30</v>
      </c>
      <c r="F4701" t="s">
        <v>8178</v>
      </c>
      <c r="G4701" t="s">
        <v>31</v>
      </c>
      <c r="H4701" t="s">
        <v>23</v>
      </c>
      <c r="I4701" t="s">
        <v>8179</v>
      </c>
      <c r="K4701"/>
      <c r="L4701" t="s">
        <v>8342</v>
      </c>
      <c r="M4701" t="s">
        <v>26</v>
      </c>
      <c r="N4701">
        <v>2</v>
      </c>
      <c r="P4701" t="s">
        <v>27</v>
      </c>
      <c r="Q4701" t="s">
        <v>8343</v>
      </c>
      <c r="S4701" t="s">
        <v>29</v>
      </c>
    </row>
    <row r="4702" spans="1:19" hidden="1" x14ac:dyDescent="0.2">
      <c r="A4702">
        <v>2761</v>
      </c>
      <c r="B4702" t="s">
        <v>8341</v>
      </c>
      <c r="C4702" t="s">
        <v>73</v>
      </c>
      <c r="D4702">
        <v>2.15</v>
      </c>
      <c r="E4702">
        <v>30</v>
      </c>
      <c r="F4702" t="s">
        <v>8178</v>
      </c>
      <c r="G4702" t="s">
        <v>31</v>
      </c>
      <c r="H4702" t="s">
        <v>23</v>
      </c>
      <c r="I4702" t="s">
        <v>8179</v>
      </c>
      <c r="K4702"/>
      <c r="L4702" t="s">
        <v>8342</v>
      </c>
      <c r="M4702" t="s">
        <v>26</v>
      </c>
      <c r="N4702">
        <v>2</v>
      </c>
      <c r="P4702" t="s">
        <v>27</v>
      </c>
      <c r="Q4702" t="s">
        <v>8343</v>
      </c>
      <c r="S4702" t="s">
        <v>29</v>
      </c>
    </row>
    <row r="4703" spans="1:19" hidden="1" x14ac:dyDescent="0.2">
      <c r="A4703">
        <v>2761</v>
      </c>
      <c r="B4703" t="s">
        <v>8341</v>
      </c>
      <c r="C4703" t="s">
        <v>20</v>
      </c>
      <c r="D4703">
        <v>4.9000000000000004</v>
      </c>
      <c r="E4703">
        <v>40</v>
      </c>
      <c r="F4703" t="s">
        <v>8178</v>
      </c>
      <c r="G4703" t="s">
        <v>31</v>
      </c>
      <c r="H4703" t="s">
        <v>23</v>
      </c>
      <c r="I4703" t="s">
        <v>8179</v>
      </c>
      <c r="K4703"/>
      <c r="L4703" t="s">
        <v>8342</v>
      </c>
      <c r="M4703" t="s">
        <v>26</v>
      </c>
      <c r="N4703">
        <v>2</v>
      </c>
      <c r="P4703" t="s">
        <v>27</v>
      </c>
      <c r="Q4703" t="s">
        <v>8343</v>
      </c>
      <c r="S4703" t="s">
        <v>29</v>
      </c>
    </row>
    <row r="4704" spans="1:19" hidden="1" x14ac:dyDescent="0.2">
      <c r="A4704">
        <v>2761</v>
      </c>
      <c r="B4704" t="s">
        <v>8341</v>
      </c>
      <c r="C4704" t="s">
        <v>73</v>
      </c>
      <c r="D4704">
        <v>2</v>
      </c>
      <c r="E4704">
        <v>40</v>
      </c>
      <c r="F4704" t="s">
        <v>8178</v>
      </c>
      <c r="G4704" t="s">
        <v>31</v>
      </c>
      <c r="H4704" t="s">
        <v>23</v>
      </c>
      <c r="I4704" t="s">
        <v>8179</v>
      </c>
      <c r="K4704"/>
      <c r="L4704" t="s">
        <v>8342</v>
      </c>
      <c r="M4704" t="s">
        <v>26</v>
      </c>
      <c r="N4704">
        <v>2</v>
      </c>
      <c r="P4704" t="s">
        <v>27</v>
      </c>
      <c r="Q4704" t="s">
        <v>8343</v>
      </c>
      <c r="S4704" t="s">
        <v>29</v>
      </c>
    </row>
    <row r="4705" spans="1:19" hidden="1" x14ac:dyDescent="0.2">
      <c r="A4705">
        <v>2761</v>
      </c>
      <c r="B4705" t="s">
        <v>8341</v>
      </c>
      <c r="C4705" t="s">
        <v>20</v>
      </c>
      <c r="D4705">
        <v>4.75</v>
      </c>
      <c r="E4705">
        <v>50</v>
      </c>
      <c r="F4705" t="s">
        <v>8178</v>
      </c>
      <c r="G4705" t="s">
        <v>31</v>
      </c>
      <c r="H4705" t="s">
        <v>23</v>
      </c>
      <c r="I4705" t="s">
        <v>8179</v>
      </c>
      <c r="K4705"/>
      <c r="L4705" t="s">
        <v>8342</v>
      </c>
      <c r="M4705" t="s">
        <v>26</v>
      </c>
      <c r="N4705">
        <v>2</v>
      </c>
      <c r="P4705" t="s">
        <v>27</v>
      </c>
      <c r="Q4705" t="s">
        <v>8343</v>
      </c>
      <c r="S4705" t="s">
        <v>29</v>
      </c>
    </row>
    <row r="4706" spans="1:19" hidden="1" x14ac:dyDescent="0.2">
      <c r="A4706">
        <v>2761</v>
      </c>
      <c r="B4706" t="s">
        <v>8341</v>
      </c>
      <c r="C4706" t="s">
        <v>73</v>
      </c>
      <c r="D4706">
        <v>1.85</v>
      </c>
      <c r="E4706">
        <v>50</v>
      </c>
      <c r="F4706" t="s">
        <v>8178</v>
      </c>
      <c r="G4706" t="s">
        <v>31</v>
      </c>
      <c r="H4706" t="s">
        <v>23</v>
      </c>
      <c r="I4706" t="s">
        <v>8179</v>
      </c>
      <c r="K4706"/>
      <c r="L4706" t="s">
        <v>8342</v>
      </c>
      <c r="M4706" t="s">
        <v>26</v>
      </c>
      <c r="N4706">
        <v>2</v>
      </c>
      <c r="P4706" t="s">
        <v>27</v>
      </c>
      <c r="Q4706" t="s">
        <v>8343</v>
      </c>
      <c r="S4706" t="s">
        <v>29</v>
      </c>
    </row>
    <row r="4707" spans="1:19" hidden="1" x14ac:dyDescent="0.2">
      <c r="A4707">
        <v>2762</v>
      </c>
      <c r="B4707" t="s">
        <v>8344</v>
      </c>
      <c r="C4707" t="s">
        <v>20</v>
      </c>
      <c r="D4707">
        <v>7.06</v>
      </c>
      <c r="E4707">
        <v>20</v>
      </c>
      <c r="F4707" t="s">
        <v>8178</v>
      </c>
      <c r="G4707" t="s">
        <v>31</v>
      </c>
      <c r="H4707" t="s">
        <v>23</v>
      </c>
      <c r="I4707" t="s">
        <v>8179</v>
      </c>
      <c r="K4707"/>
      <c r="L4707" t="s">
        <v>8345</v>
      </c>
      <c r="M4707" t="s">
        <v>26</v>
      </c>
      <c r="N4707">
        <v>2</v>
      </c>
      <c r="P4707" t="s">
        <v>27</v>
      </c>
      <c r="Q4707" t="s">
        <v>8346</v>
      </c>
      <c r="S4707" t="s">
        <v>29</v>
      </c>
    </row>
    <row r="4708" spans="1:19" hidden="1" x14ac:dyDescent="0.2">
      <c r="A4708">
        <v>2762</v>
      </c>
      <c r="B4708" t="s">
        <v>8344</v>
      </c>
      <c r="C4708" t="s">
        <v>20</v>
      </c>
      <c r="D4708">
        <v>6.9</v>
      </c>
      <c r="E4708">
        <v>30</v>
      </c>
      <c r="F4708" t="s">
        <v>8178</v>
      </c>
      <c r="G4708" t="s">
        <v>31</v>
      </c>
      <c r="H4708" t="s">
        <v>23</v>
      </c>
      <c r="I4708" t="s">
        <v>8179</v>
      </c>
      <c r="K4708"/>
      <c r="L4708" t="s">
        <v>8345</v>
      </c>
      <c r="M4708" t="s">
        <v>26</v>
      </c>
      <c r="N4708">
        <v>2</v>
      </c>
      <c r="P4708" t="s">
        <v>27</v>
      </c>
      <c r="Q4708" t="s">
        <v>8346</v>
      </c>
      <c r="S4708" t="s">
        <v>29</v>
      </c>
    </row>
    <row r="4709" spans="1:19" hidden="1" x14ac:dyDescent="0.2">
      <c r="A4709">
        <v>2762</v>
      </c>
      <c r="B4709" t="s">
        <v>8344</v>
      </c>
      <c r="C4709" t="s">
        <v>20</v>
      </c>
      <c r="D4709">
        <v>6.85</v>
      </c>
      <c r="E4709">
        <v>40</v>
      </c>
      <c r="F4709" t="s">
        <v>8178</v>
      </c>
      <c r="G4709" t="s">
        <v>31</v>
      </c>
      <c r="H4709" t="s">
        <v>23</v>
      </c>
      <c r="I4709" t="s">
        <v>8179</v>
      </c>
      <c r="K4709"/>
      <c r="L4709" t="s">
        <v>8345</v>
      </c>
      <c r="M4709" t="s">
        <v>26</v>
      </c>
      <c r="N4709">
        <v>2</v>
      </c>
      <c r="P4709" t="s">
        <v>27</v>
      </c>
      <c r="Q4709" t="s">
        <v>8346</v>
      </c>
      <c r="S4709" t="s">
        <v>29</v>
      </c>
    </row>
    <row r="4710" spans="1:19" hidden="1" x14ac:dyDescent="0.2">
      <c r="A4710">
        <v>2762</v>
      </c>
      <c r="B4710" t="s">
        <v>8344</v>
      </c>
      <c r="C4710" t="s">
        <v>20</v>
      </c>
      <c r="D4710">
        <v>6.7</v>
      </c>
      <c r="E4710">
        <v>50</v>
      </c>
      <c r="F4710" t="s">
        <v>8178</v>
      </c>
      <c r="G4710" t="s">
        <v>31</v>
      </c>
      <c r="H4710" t="s">
        <v>23</v>
      </c>
      <c r="I4710" t="s">
        <v>8179</v>
      </c>
      <c r="K4710"/>
      <c r="L4710" t="s">
        <v>8345</v>
      </c>
      <c r="M4710" t="s">
        <v>26</v>
      </c>
      <c r="N4710">
        <v>2</v>
      </c>
      <c r="P4710" t="s">
        <v>27</v>
      </c>
      <c r="Q4710" t="s">
        <v>8346</v>
      </c>
      <c r="S4710" t="s">
        <v>29</v>
      </c>
    </row>
    <row r="4711" spans="1:19" hidden="1" x14ac:dyDescent="0.2">
      <c r="A4711">
        <v>2763</v>
      </c>
      <c r="B4711" t="s">
        <v>8347</v>
      </c>
      <c r="C4711" t="s">
        <v>20</v>
      </c>
      <c r="D4711">
        <v>5.15</v>
      </c>
      <c r="E4711">
        <v>20</v>
      </c>
      <c r="F4711" t="s">
        <v>8178</v>
      </c>
      <c r="G4711" t="s">
        <v>31</v>
      </c>
      <c r="H4711" t="s">
        <v>23</v>
      </c>
      <c r="I4711" t="s">
        <v>8179</v>
      </c>
      <c r="K4711"/>
      <c r="L4711" t="s">
        <v>8348</v>
      </c>
      <c r="M4711" t="s">
        <v>26</v>
      </c>
      <c r="N4711">
        <v>2</v>
      </c>
      <c r="P4711" t="s">
        <v>27</v>
      </c>
      <c r="Q4711" t="s">
        <v>8349</v>
      </c>
      <c r="S4711" t="s">
        <v>29</v>
      </c>
    </row>
    <row r="4712" spans="1:19" hidden="1" x14ac:dyDescent="0.2">
      <c r="A4712">
        <v>2763</v>
      </c>
      <c r="B4712" t="s">
        <v>8347</v>
      </c>
      <c r="C4712" t="s">
        <v>73</v>
      </c>
      <c r="D4712">
        <v>3.2</v>
      </c>
      <c r="E4712">
        <v>20</v>
      </c>
      <c r="F4712" t="s">
        <v>8178</v>
      </c>
      <c r="G4712" t="s">
        <v>31</v>
      </c>
      <c r="H4712" t="s">
        <v>23</v>
      </c>
      <c r="I4712" t="s">
        <v>8179</v>
      </c>
      <c r="K4712"/>
      <c r="L4712" t="s">
        <v>8348</v>
      </c>
      <c r="M4712" t="s">
        <v>26</v>
      </c>
      <c r="N4712">
        <v>2</v>
      </c>
      <c r="P4712" t="s">
        <v>27</v>
      </c>
      <c r="Q4712" t="s">
        <v>8349</v>
      </c>
      <c r="S4712" t="s">
        <v>29</v>
      </c>
    </row>
    <row r="4713" spans="1:19" hidden="1" x14ac:dyDescent="0.2">
      <c r="A4713">
        <v>2763</v>
      </c>
      <c r="B4713" t="s">
        <v>8347</v>
      </c>
      <c r="C4713" t="s">
        <v>20</v>
      </c>
      <c r="D4713">
        <v>5.05</v>
      </c>
      <c r="E4713">
        <v>30</v>
      </c>
      <c r="F4713" t="s">
        <v>8178</v>
      </c>
      <c r="G4713" t="s">
        <v>31</v>
      </c>
      <c r="H4713" t="s">
        <v>23</v>
      </c>
      <c r="I4713" t="s">
        <v>8179</v>
      </c>
      <c r="K4713"/>
      <c r="L4713" t="s">
        <v>8348</v>
      </c>
      <c r="M4713" t="s">
        <v>26</v>
      </c>
      <c r="N4713">
        <v>2</v>
      </c>
      <c r="P4713" t="s">
        <v>27</v>
      </c>
      <c r="Q4713" t="s">
        <v>8349</v>
      </c>
      <c r="S4713" t="s">
        <v>29</v>
      </c>
    </row>
    <row r="4714" spans="1:19" hidden="1" x14ac:dyDescent="0.2">
      <c r="A4714">
        <v>2763</v>
      </c>
      <c r="B4714" t="s">
        <v>8347</v>
      </c>
      <c r="C4714" t="s">
        <v>73</v>
      </c>
      <c r="D4714">
        <v>3</v>
      </c>
      <c r="E4714">
        <v>30</v>
      </c>
      <c r="F4714" t="s">
        <v>8178</v>
      </c>
      <c r="G4714" t="s">
        <v>31</v>
      </c>
      <c r="H4714" t="s">
        <v>23</v>
      </c>
      <c r="I4714" t="s">
        <v>8179</v>
      </c>
      <c r="K4714"/>
      <c r="L4714" t="s">
        <v>8348</v>
      </c>
      <c r="M4714" t="s">
        <v>26</v>
      </c>
      <c r="N4714">
        <v>2</v>
      </c>
      <c r="P4714" t="s">
        <v>27</v>
      </c>
      <c r="Q4714" t="s">
        <v>8349</v>
      </c>
      <c r="S4714" t="s">
        <v>29</v>
      </c>
    </row>
    <row r="4715" spans="1:19" hidden="1" x14ac:dyDescent="0.2">
      <c r="A4715">
        <v>2763</v>
      </c>
      <c r="B4715" t="s">
        <v>8347</v>
      </c>
      <c r="C4715" t="s">
        <v>20</v>
      </c>
      <c r="D4715">
        <v>4.95</v>
      </c>
      <c r="E4715">
        <v>40</v>
      </c>
      <c r="F4715" t="s">
        <v>8178</v>
      </c>
      <c r="G4715" t="s">
        <v>31</v>
      </c>
      <c r="H4715" t="s">
        <v>23</v>
      </c>
      <c r="I4715" t="s">
        <v>8179</v>
      </c>
      <c r="K4715"/>
      <c r="L4715" t="s">
        <v>8348</v>
      </c>
      <c r="M4715" t="s">
        <v>26</v>
      </c>
      <c r="N4715">
        <v>2</v>
      </c>
      <c r="P4715" t="s">
        <v>27</v>
      </c>
      <c r="Q4715" t="s">
        <v>8349</v>
      </c>
      <c r="S4715" t="s">
        <v>29</v>
      </c>
    </row>
    <row r="4716" spans="1:19" hidden="1" x14ac:dyDescent="0.2">
      <c r="A4716">
        <v>2763</v>
      </c>
      <c r="B4716" t="s">
        <v>8347</v>
      </c>
      <c r="C4716" t="s">
        <v>73</v>
      </c>
      <c r="D4716">
        <v>2.85</v>
      </c>
      <c r="E4716">
        <v>40</v>
      </c>
      <c r="F4716" t="s">
        <v>8178</v>
      </c>
      <c r="G4716" t="s">
        <v>31</v>
      </c>
      <c r="H4716" t="s">
        <v>23</v>
      </c>
      <c r="I4716" t="s">
        <v>8179</v>
      </c>
      <c r="K4716"/>
      <c r="L4716" t="s">
        <v>8348</v>
      </c>
      <c r="M4716" t="s">
        <v>26</v>
      </c>
      <c r="N4716">
        <v>2</v>
      </c>
      <c r="P4716" t="s">
        <v>27</v>
      </c>
      <c r="Q4716" t="s">
        <v>8349</v>
      </c>
      <c r="S4716" t="s">
        <v>29</v>
      </c>
    </row>
    <row r="4717" spans="1:19" hidden="1" x14ac:dyDescent="0.2">
      <c r="A4717">
        <v>2763</v>
      </c>
      <c r="B4717" t="s">
        <v>8347</v>
      </c>
      <c r="C4717" t="s">
        <v>20</v>
      </c>
      <c r="D4717">
        <v>4.8499999999999996</v>
      </c>
      <c r="E4717">
        <v>50</v>
      </c>
      <c r="F4717" t="s">
        <v>8178</v>
      </c>
      <c r="G4717" t="s">
        <v>31</v>
      </c>
      <c r="H4717" t="s">
        <v>23</v>
      </c>
      <c r="I4717" t="s">
        <v>8179</v>
      </c>
      <c r="K4717"/>
      <c r="L4717" t="s">
        <v>8348</v>
      </c>
      <c r="M4717" t="s">
        <v>26</v>
      </c>
      <c r="N4717">
        <v>2</v>
      </c>
      <c r="P4717" t="s">
        <v>27</v>
      </c>
      <c r="Q4717" t="s">
        <v>8349</v>
      </c>
      <c r="S4717" t="s">
        <v>29</v>
      </c>
    </row>
    <row r="4718" spans="1:19" hidden="1" x14ac:dyDescent="0.2">
      <c r="A4718">
        <v>2763</v>
      </c>
      <c r="B4718" t="s">
        <v>8347</v>
      </c>
      <c r="C4718" t="s">
        <v>73</v>
      </c>
      <c r="D4718">
        <v>2.75</v>
      </c>
      <c r="E4718">
        <v>50</v>
      </c>
      <c r="F4718" t="s">
        <v>8178</v>
      </c>
      <c r="G4718" t="s">
        <v>31</v>
      </c>
      <c r="H4718" t="s">
        <v>23</v>
      </c>
      <c r="I4718" t="s">
        <v>8179</v>
      </c>
      <c r="K4718"/>
      <c r="L4718" t="s">
        <v>8348</v>
      </c>
      <c r="M4718" t="s">
        <v>26</v>
      </c>
      <c r="N4718">
        <v>2</v>
      </c>
      <c r="P4718" t="s">
        <v>27</v>
      </c>
      <c r="Q4718" t="s">
        <v>8349</v>
      </c>
      <c r="S4718" t="s">
        <v>29</v>
      </c>
    </row>
    <row r="4719" spans="1:19" hidden="1" x14ac:dyDescent="0.2">
      <c r="A4719">
        <v>2764</v>
      </c>
      <c r="B4719" t="s">
        <v>8350</v>
      </c>
      <c r="C4719" t="s">
        <v>20</v>
      </c>
      <c r="D4719">
        <v>5.07</v>
      </c>
      <c r="E4719">
        <v>20</v>
      </c>
      <c r="F4719" t="s">
        <v>8351</v>
      </c>
      <c r="G4719" t="s">
        <v>63</v>
      </c>
      <c r="H4719" t="s">
        <v>46</v>
      </c>
      <c r="I4719" t="s">
        <v>8352</v>
      </c>
      <c r="K4719" t="e">
        <f>- Other measurement: D40</f>
        <v>#NAME?</v>
      </c>
      <c r="L4719" t="s">
        <v>8353</v>
      </c>
      <c r="M4719" t="s">
        <v>120</v>
      </c>
      <c r="N4719">
        <v>5</v>
      </c>
      <c r="P4719" t="s">
        <v>27</v>
      </c>
      <c r="Q4719" t="s">
        <v>8354</v>
      </c>
      <c r="S4719" t="s">
        <v>29</v>
      </c>
    </row>
    <row r="4720" spans="1:19" hidden="1" x14ac:dyDescent="0.2">
      <c r="A4720">
        <v>2764</v>
      </c>
      <c r="B4720" t="s">
        <v>8350</v>
      </c>
      <c r="C4720" t="s">
        <v>20</v>
      </c>
      <c r="D4720">
        <v>4.84</v>
      </c>
      <c r="E4720">
        <v>25</v>
      </c>
      <c r="F4720" t="s">
        <v>410</v>
      </c>
      <c r="G4720" t="s">
        <v>63</v>
      </c>
      <c r="H4720" t="s">
        <v>46</v>
      </c>
      <c r="I4720" t="s">
        <v>8355</v>
      </c>
      <c r="K4720" t="e">
        <f>- Other measurement: D40</f>
        <v>#NAME?</v>
      </c>
      <c r="L4720" t="s">
        <v>8353</v>
      </c>
      <c r="M4720" t="s">
        <v>120</v>
      </c>
      <c r="N4720">
        <v>5</v>
      </c>
      <c r="P4720" t="s">
        <v>27</v>
      </c>
      <c r="Q4720" t="s">
        <v>8354</v>
      </c>
      <c r="S4720" t="s">
        <v>29</v>
      </c>
    </row>
    <row r="4721" spans="1:19" hidden="1" x14ac:dyDescent="0.2">
      <c r="A4721">
        <v>2764</v>
      </c>
      <c r="B4721" t="s">
        <v>8350</v>
      </c>
      <c r="C4721" t="s">
        <v>20</v>
      </c>
      <c r="D4721">
        <v>4.92</v>
      </c>
      <c r="E4721">
        <v>25</v>
      </c>
      <c r="F4721" t="s">
        <v>8356</v>
      </c>
      <c r="G4721" t="s">
        <v>55</v>
      </c>
      <c r="H4721" t="s">
        <v>46</v>
      </c>
      <c r="I4721" t="s">
        <v>3837</v>
      </c>
      <c r="K4721" t="e">
        <f>- Other measurement: D40</f>
        <v>#NAME?</v>
      </c>
      <c r="L4721" t="s">
        <v>8353</v>
      </c>
      <c r="M4721" t="s">
        <v>120</v>
      </c>
      <c r="N4721">
        <v>5</v>
      </c>
      <c r="P4721" t="s">
        <v>27</v>
      </c>
      <c r="Q4721" t="s">
        <v>8354</v>
      </c>
      <c r="S4721" t="s">
        <v>29</v>
      </c>
    </row>
    <row r="4722" spans="1:19" hidden="1" x14ac:dyDescent="0.2">
      <c r="A4722">
        <v>2764</v>
      </c>
      <c r="B4722" t="s">
        <v>8350</v>
      </c>
      <c r="C4722" t="s">
        <v>20</v>
      </c>
      <c r="D4722">
        <v>4.6500000000000004</v>
      </c>
      <c r="E4722">
        <v>20</v>
      </c>
      <c r="F4722" t="s">
        <v>8178</v>
      </c>
      <c r="G4722" t="s">
        <v>31</v>
      </c>
      <c r="H4722" t="s">
        <v>23</v>
      </c>
      <c r="I4722" t="s">
        <v>8179</v>
      </c>
      <c r="K4722" t="e">
        <f>- Other measurement: D40</f>
        <v>#NAME?</v>
      </c>
      <c r="L4722" t="s">
        <v>8353</v>
      </c>
      <c r="M4722" t="s">
        <v>120</v>
      </c>
      <c r="N4722">
        <v>5</v>
      </c>
      <c r="P4722" t="s">
        <v>27</v>
      </c>
      <c r="Q4722" t="s">
        <v>8354</v>
      </c>
      <c r="S4722" t="s">
        <v>29</v>
      </c>
    </row>
    <row r="4723" spans="1:19" hidden="1" x14ac:dyDescent="0.2">
      <c r="A4723">
        <v>2764</v>
      </c>
      <c r="B4723" t="s">
        <v>8350</v>
      </c>
      <c r="C4723" t="s">
        <v>73</v>
      </c>
      <c r="D4723">
        <v>-1.4</v>
      </c>
      <c r="E4723">
        <v>20</v>
      </c>
      <c r="F4723" t="s">
        <v>8178</v>
      </c>
      <c r="G4723" t="s">
        <v>31</v>
      </c>
      <c r="H4723" t="s">
        <v>23</v>
      </c>
      <c r="I4723" t="s">
        <v>8179</v>
      </c>
      <c r="K4723" t="e">
        <f>- Other measurement: D40</f>
        <v>#NAME?</v>
      </c>
      <c r="L4723" t="s">
        <v>8353</v>
      </c>
      <c r="M4723" t="s">
        <v>120</v>
      </c>
      <c r="N4723">
        <v>5</v>
      </c>
      <c r="P4723" t="s">
        <v>27</v>
      </c>
      <c r="Q4723" t="s">
        <v>8354</v>
      </c>
      <c r="S4723" t="s">
        <v>29</v>
      </c>
    </row>
    <row r="4724" spans="1:19" hidden="1" x14ac:dyDescent="0.2">
      <c r="A4724">
        <v>2764</v>
      </c>
      <c r="B4724" t="s">
        <v>8350</v>
      </c>
      <c r="C4724" t="s">
        <v>20</v>
      </c>
      <c r="D4724">
        <v>4.55</v>
      </c>
      <c r="E4724">
        <v>30</v>
      </c>
      <c r="F4724" t="s">
        <v>8178</v>
      </c>
      <c r="G4724" t="s">
        <v>31</v>
      </c>
      <c r="H4724" t="s">
        <v>23</v>
      </c>
      <c r="I4724" t="s">
        <v>8179</v>
      </c>
      <c r="K4724" t="e">
        <f>- Other measurement: D40</f>
        <v>#NAME?</v>
      </c>
      <c r="L4724" t="s">
        <v>8353</v>
      </c>
      <c r="M4724" t="s">
        <v>120</v>
      </c>
      <c r="N4724">
        <v>5</v>
      </c>
      <c r="P4724" t="s">
        <v>27</v>
      </c>
      <c r="Q4724" t="s">
        <v>8354</v>
      </c>
      <c r="S4724" t="s">
        <v>29</v>
      </c>
    </row>
    <row r="4725" spans="1:19" hidden="1" x14ac:dyDescent="0.2">
      <c r="A4725">
        <v>2764</v>
      </c>
      <c r="B4725" t="s">
        <v>8350</v>
      </c>
      <c r="C4725" t="s">
        <v>20</v>
      </c>
      <c r="D4725">
        <v>4.5</v>
      </c>
      <c r="E4725">
        <v>40</v>
      </c>
      <c r="F4725" t="s">
        <v>8178</v>
      </c>
      <c r="G4725" t="s">
        <v>31</v>
      </c>
      <c r="H4725" t="s">
        <v>23</v>
      </c>
      <c r="I4725" t="s">
        <v>8179</v>
      </c>
      <c r="K4725" t="e">
        <f>- Other measurement: D40</f>
        <v>#NAME?</v>
      </c>
      <c r="L4725" t="s">
        <v>8353</v>
      </c>
      <c r="M4725" t="s">
        <v>120</v>
      </c>
      <c r="N4725">
        <v>5</v>
      </c>
      <c r="P4725" t="s">
        <v>27</v>
      </c>
      <c r="Q4725" t="s">
        <v>8354</v>
      </c>
      <c r="S4725" t="s">
        <v>29</v>
      </c>
    </row>
    <row r="4726" spans="1:19" hidden="1" x14ac:dyDescent="0.2">
      <c r="A4726">
        <v>2764</v>
      </c>
      <c r="B4726" t="s">
        <v>8350</v>
      </c>
      <c r="C4726" t="s">
        <v>20</v>
      </c>
      <c r="D4726">
        <v>4.4000000000000004</v>
      </c>
      <c r="E4726">
        <v>50</v>
      </c>
      <c r="F4726" t="s">
        <v>8178</v>
      </c>
      <c r="G4726" t="s">
        <v>31</v>
      </c>
      <c r="H4726" t="s">
        <v>23</v>
      </c>
      <c r="I4726" t="s">
        <v>8179</v>
      </c>
      <c r="K4726" t="e">
        <f>- Other measurement: D40</f>
        <v>#NAME?</v>
      </c>
      <c r="L4726" t="s">
        <v>8353</v>
      </c>
      <c r="M4726" t="s">
        <v>120</v>
      </c>
      <c r="N4726">
        <v>5</v>
      </c>
      <c r="P4726" t="s">
        <v>27</v>
      </c>
      <c r="Q4726" t="s">
        <v>8354</v>
      </c>
      <c r="S4726" t="s">
        <v>29</v>
      </c>
    </row>
    <row r="4727" spans="1:19" hidden="1" x14ac:dyDescent="0.2">
      <c r="A4727">
        <v>2764</v>
      </c>
      <c r="B4727" t="s">
        <v>8350</v>
      </c>
      <c r="C4727" t="s">
        <v>20</v>
      </c>
      <c r="D4727">
        <v>5.0789999999999997</v>
      </c>
      <c r="E4727">
        <v>0</v>
      </c>
      <c r="F4727" t="s">
        <v>8178</v>
      </c>
      <c r="G4727" t="s">
        <v>31</v>
      </c>
      <c r="H4727" t="s">
        <v>23</v>
      </c>
      <c r="I4727" t="s">
        <v>8179</v>
      </c>
      <c r="K4727" t="e">
        <f>- Other measurement: D40</f>
        <v>#NAME?</v>
      </c>
      <c r="L4727" t="s">
        <v>8353</v>
      </c>
      <c r="M4727" t="s">
        <v>120</v>
      </c>
      <c r="N4727">
        <v>5</v>
      </c>
      <c r="P4727" t="s">
        <v>27</v>
      </c>
      <c r="Q4727" t="s">
        <v>8354</v>
      </c>
      <c r="S4727" t="s">
        <v>29</v>
      </c>
    </row>
    <row r="4728" spans="1:19" hidden="1" x14ac:dyDescent="0.2">
      <c r="A4728">
        <v>2764</v>
      </c>
      <c r="B4728" t="s">
        <v>8350</v>
      </c>
      <c r="C4728" t="s">
        <v>20</v>
      </c>
      <c r="D4728">
        <v>4.8570000000000002</v>
      </c>
      <c r="E4728">
        <v>25</v>
      </c>
      <c r="F4728" t="s">
        <v>8178</v>
      </c>
      <c r="G4728" t="s">
        <v>133</v>
      </c>
      <c r="I4728" t="s">
        <v>8357</v>
      </c>
      <c r="J4728" t="s">
        <v>43</v>
      </c>
      <c r="K4728" t="e">
        <f>- Other measurement: D40</f>
        <v>#NAME?</v>
      </c>
      <c r="L4728" t="s">
        <v>8353</v>
      </c>
      <c r="M4728" t="s">
        <v>120</v>
      </c>
      <c r="N4728">
        <v>5</v>
      </c>
      <c r="P4728" t="s">
        <v>27</v>
      </c>
      <c r="Q4728" t="s">
        <v>8354</v>
      </c>
      <c r="S4728" t="s">
        <v>29</v>
      </c>
    </row>
    <row r="4729" spans="1:19" hidden="1" x14ac:dyDescent="0.2">
      <c r="A4729">
        <v>2764</v>
      </c>
      <c r="B4729" t="s">
        <v>8350</v>
      </c>
      <c r="C4729" t="s">
        <v>20</v>
      </c>
      <c r="D4729">
        <v>4.641</v>
      </c>
      <c r="E4729">
        <v>50</v>
      </c>
      <c r="F4729" t="s">
        <v>8178</v>
      </c>
      <c r="G4729" t="s">
        <v>133</v>
      </c>
      <c r="I4729" t="s">
        <v>8357</v>
      </c>
      <c r="J4729" t="s">
        <v>43</v>
      </c>
      <c r="K4729" t="e">
        <f>- Other measurement: D40</f>
        <v>#NAME?</v>
      </c>
      <c r="L4729" t="s">
        <v>8353</v>
      </c>
      <c r="M4729" t="s">
        <v>120</v>
      </c>
      <c r="N4729">
        <v>5</v>
      </c>
      <c r="P4729" t="s">
        <v>27</v>
      </c>
      <c r="Q4729" t="s">
        <v>8354</v>
      </c>
      <c r="S4729" t="s">
        <v>29</v>
      </c>
    </row>
    <row r="4730" spans="1:19" hidden="1" x14ac:dyDescent="0.2">
      <c r="A4730">
        <v>2764</v>
      </c>
      <c r="B4730" t="s">
        <v>8350</v>
      </c>
      <c r="C4730" t="s">
        <v>20</v>
      </c>
      <c r="D4730">
        <v>4.9400000000000004</v>
      </c>
      <c r="E4730" t="s">
        <v>363</v>
      </c>
      <c r="F4730" t="s">
        <v>4558</v>
      </c>
      <c r="G4730" t="s">
        <v>144</v>
      </c>
      <c r="H4730" t="s">
        <v>23</v>
      </c>
      <c r="I4730" t="s">
        <v>8358</v>
      </c>
      <c r="K4730" t="e">
        <f>- Other measurement: D40</f>
        <v>#NAME?</v>
      </c>
      <c r="L4730" t="s">
        <v>8353</v>
      </c>
      <c r="M4730" t="s">
        <v>120</v>
      </c>
      <c r="N4730">
        <v>5</v>
      </c>
      <c r="P4730" t="s">
        <v>27</v>
      </c>
      <c r="Q4730" t="s">
        <v>8354</v>
      </c>
      <c r="S4730" t="s">
        <v>29</v>
      </c>
    </row>
    <row r="4731" spans="1:19" hidden="1" x14ac:dyDescent="0.2">
      <c r="A4731">
        <v>2764</v>
      </c>
      <c r="B4731" t="s">
        <v>8350</v>
      </c>
      <c r="C4731" t="s">
        <v>73</v>
      </c>
      <c r="D4731">
        <v>-0.7</v>
      </c>
      <c r="E4731">
        <v>25</v>
      </c>
      <c r="F4731" t="s">
        <v>8359</v>
      </c>
      <c r="G4731" t="s">
        <v>75</v>
      </c>
      <c r="H4731" t="s">
        <v>23</v>
      </c>
      <c r="I4731" t="s">
        <v>8360</v>
      </c>
      <c r="K4731" t="e">
        <f>- Other measurement: D40</f>
        <v>#NAME?</v>
      </c>
      <c r="L4731" t="s">
        <v>8353</v>
      </c>
      <c r="M4731" t="s">
        <v>120</v>
      </c>
      <c r="N4731">
        <v>5</v>
      </c>
      <c r="P4731" t="s">
        <v>27</v>
      </c>
      <c r="Q4731" t="s">
        <v>8354</v>
      </c>
      <c r="S4731" t="s">
        <v>29</v>
      </c>
    </row>
    <row r="4732" spans="1:19" hidden="1" x14ac:dyDescent="0.2">
      <c r="A4732">
        <v>2764</v>
      </c>
      <c r="B4732" t="s">
        <v>8350</v>
      </c>
      <c r="C4732" t="s">
        <v>20</v>
      </c>
      <c r="D4732">
        <v>4.7699999999999996</v>
      </c>
      <c r="E4732">
        <v>25</v>
      </c>
      <c r="F4732" t="s">
        <v>8361</v>
      </c>
      <c r="G4732" t="s">
        <v>160</v>
      </c>
      <c r="H4732" t="s">
        <v>46</v>
      </c>
      <c r="I4732" t="s">
        <v>8362</v>
      </c>
      <c r="K4732" t="e">
        <f>- Other measurement: D40</f>
        <v>#NAME?</v>
      </c>
      <c r="L4732" t="s">
        <v>8353</v>
      </c>
      <c r="M4732" t="s">
        <v>120</v>
      </c>
      <c r="N4732">
        <v>5</v>
      </c>
      <c r="P4732" t="s">
        <v>27</v>
      </c>
      <c r="Q4732" t="s">
        <v>8354</v>
      </c>
      <c r="S4732" t="s">
        <v>29</v>
      </c>
    </row>
    <row r="4733" spans="1:19" hidden="1" x14ac:dyDescent="0.2">
      <c r="A4733">
        <v>2764</v>
      </c>
      <c r="B4733" t="s">
        <v>8350</v>
      </c>
      <c r="C4733" t="s">
        <v>20</v>
      </c>
      <c r="D4733">
        <v>4.96</v>
      </c>
      <c r="E4733">
        <v>25</v>
      </c>
      <c r="F4733" t="s">
        <v>8361</v>
      </c>
      <c r="G4733" t="s">
        <v>2474</v>
      </c>
      <c r="H4733" t="s">
        <v>23</v>
      </c>
      <c r="I4733" t="s">
        <v>8362</v>
      </c>
      <c r="K4733" t="e">
        <f>- Other measurement: D40</f>
        <v>#NAME?</v>
      </c>
      <c r="L4733" t="s">
        <v>8353</v>
      </c>
      <c r="M4733" t="s">
        <v>120</v>
      </c>
      <c r="N4733">
        <v>5</v>
      </c>
      <c r="P4733" t="s">
        <v>27</v>
      </c>
      <c r="Q4733" t="s">
        <v>8354</v>
      </c>
      <c r="S4733" t="s">
        <v>29</v>
      </c>
    </row>
    <row r="4734" spans="1:19" hidden="1" x14ac:dyDescent="0.2">
      <c r="A4734">
        <v>2765</v>
      </c>
      <c r="B4734" t="s">
        <v>8363</v>
      </c>
      <c r="C4734" t="s">
        <v>20</v>
      </c>
      <c r="D4734">
        <v>4.01</v>
      </c>
      <c r="E4734">
        <v>25</v>
      </c>
      <c r="F4734" t="s">
        <v>8364</v>
      </c>
      <c r="G4734" t="s">
        <v>63</v>
      </c>
      <c r="H4734" t="s">
        <v>23</v>
      </c>
      <c r="I4734" t="s">
        <v>8355</v>
      </c>
      <c r="K4734"/>
      <c r="L4734" t="s">
        <v>8365</v>
      </c>
      <c r="M4734" t="s">
        <v>26</v>
      </c>
      <c r="N4734">
        <v>2</v>
      </c>
      <c r="P4734" t="s">
        <v>27</v>
      </c>
      <c r="Q4734" t="s">
        <v>8366</v>
      </c>
      <c r="S4734" t="s">
        <v>29</v>
      </c>
    </row>
    <row r="4735" spans="1:19" hidden="1" x14ac:dyDescent="0.2">
      <c r="A4735">
        <v>2766</v>
      </c>
      <c r="B4735" t="s">
        <v>8367</v>
      </c>
      <c r="C4735" t="s">
        <v>20</v>
      </c>
      <c r="D4735">
        <v>3.97</v>
      </c>
      <c r="E4735">
        <v>25</v>
      </c>
      <c r="F4735" t="s">
        <v>8364</v>
      </c>
      <c r="G4735" t="s">
        <v>63</v>
      </c>
      <c r="H4735" t="s">
        <v>23</v>
      </c>
      <c r="I4735" t="s">
        <v>8355</v>
      </c>
      <c r="K4735"/>
      <c r="L4735" t="s">
        <v>8368</v>
      </c>
      <c r="M4735" t="s">
        <v>26</v>
      </c>
      <c r="N4735">
        <v>2</v>
      </c>
      <c r="P4735" t="s">
        <v>27</v>
      </c>
      <c r="Q4735" t="s">
        <v>8369</v>
      </c>
      <c r="S4735" t="s">
        <v>29</v>
      </c>
    </row>
    <row r="4736" spans="1:19" hidden="1" x14ac:dyDescent="0.2">
      <c r="A4736">
        <v>2767</v>
      </c>
      <c r="B4736" t="s">
        <v>8370</v>
      </c>
      <c r="C4736" t="s">
        <v>20</v>
      </c>
      <c r="D4736">
        <v>4.3</v>
      </c>
      <c r="E4736">
        <v>20</v>
      </c>
      <c r="F4736" t="s">
        <v>5425</v>
      </c>
      <c r="G4736" t="s">
        <v>31</v>
      </c>
      <c r="H4736" t="s">
        <v>46</v>
      </c>
      <c r="I4736" t="s">
        <v>8352</v>
      </c>
      <c r="K4736"/>
      <c r="L4736" t="s">
        <v>8371</v>
      </c>
      <c r="M4736" t="s">
        <v>771</v>
      </c>
      <c r="N4736">
        <v>4</v>
      </c>
      <c r="P4736" t="s">
        <v>27</v>
      </c>
      <c r="Q4736" t="s">
        <v>8372</v>
      </c>
      <c r="S4736" t="s">
        <v>29</v>
      </c>
    </row>
    <row r="4737" spans="1:19" hidden="1" x14ac:dyDescent="0.2">
      <c r="A4737">
        <v>2768</v>
      </c>
      <c r="B4737" t="s">
        <v>8373</v>
      </c>
      <c r="C4737" t="s">
        <v>20</v>
      </c>
      <c r="D4737">
        <v>4.24</v>
      </c>
      <c r="E4737" t="s">
        <v>363</v>
      </c>
      <c r="F4737" t="s">
        <v>8374</v>
      </c>
      <c r="G4737" t="s">
        <v>144</v>
      </c>
      <c r="H4737" t="s">
        <v>23</v>
      </c>
      <c r="I4737" t="s">
        <v>8358</v>
      </c>
      <c r="K4737"/>
      <c r="L4737" t="s">
        <v>8375</v>
      </c>
      <c r="M4737" t="s">
        <v>120</v>
      </c>
      <c r="N4737">
        <v>5</v>
      </c>
      <c r="P4737" t="s">
        <v>27</v>
      </c>
      <c r="Q4737" t="s">
        <v>8376</v>
      </c>
      <c r="S4737" t="s">
        <v>29</v>
      </c>
    </row>
    <row r="4738" spans="1:19" hidden="1" x14ac:dyDescent="0.2">
      <c r="A4738">
        <v>2769</v>
      </c>
      <c r="B4738" t="s">
        <v>8377</v>
      </c>
      <c r="C4738" t="s">
        <v>20</v>
      </c>
      <c r="D4738">
        <v>4.53</v>
      </c>
      <c r="E4738">
        <v>20</v>
      </c>
      <c r="F4738" t="s">
        <v>2201</v>
      </c>
      <c r="G4738" t="s">
        <v>31</v>
      </c>
      <c r="H4738" t="s">
        <v>46</v>
      </c>
      <c r="I4738" t="s">
        <v>582</v>
      </c>
      <c r="K4738"/>
      <c r="L4738" t="s">
        <v>8378</v>
      </c>
      <c r="M4738" t="s">
        <v>26</v>
      </c>
      <c r="N4738">
        <v>2</v>
      </c>
      <c r="P4738" t="s">
        <v>27</v>
      </c>
      <c r="Q4738" t="s">
        <v>8379</v>
      </c>
      <c r="S4738" t="s">
        <v>29</v>
      </c>
    </row>
    <row r="4739" spans="1:19" hidden="1" x14ac:dyDescent="0.2">
      <c r="A4739">
        <v>2770</v>
      </c>
      <c r="B4739" t="s">
        <v>8380</v>
      </c>
      <c r="C4739" t="s">
        <v>20</v>
      </c>
      <c r="D4739">
        <v>3.56</v>
      </c>
      <c r="E4739">
        <v>20</v>
      </c>
      <c r="F4739" t="s">
        <v>8381</v>
      </c>
      <c r="G4739" t="s">
        <v>31</v>
      </c>
      <c r="H4739" t="s">
        <v>46</v>
      </c>
      <c r="I4739" t="s">
        <v>582</v>
      </c>
      <c r="K4739"/>
      <c r="L4739" t="s">
        <v>8382</v>
      </c>
      <c r="M4739" t="s">
        <v>26</v>
      </c>
      <c r="N4739">
        <v>2</v>
      </c>
      <c r="P4739" t="s">
        <v>27</v>
      </c>
      <c r="Q4739" t="s">
        <v>8383</v>
      </c>
      <c r="S4739" t="s">
        <v>29</v>
      </c>
    </row>
    <row r="4740" spans="1:19" hidden="1" x14ac:dyDescent="0.2">
      <c r="A4740">
        <v>2774</v>
      </c>
      <c r="B4740" t="s">
        <v>8384</v>
      </c>
      <c r="C4740" t="s">
        <v>20</v>
      </c>
      <c r="D4740">
        <v>3.88</v>
      </c>
      <c r="E4740">
        <v>25</v>
      </c>
      <c r="F4740" t="s">
        <v>8385</v>
      </c>
      <c r="G4740" t="s">
        <v>63</v>
      </c>
      <c r="H4740" t="s">
        <v>23</v>
      </c>
      <c r="I4740" t="s">
        <v>8355</v>
      </c>
      <c r="K4740"/>
      <c r="L4740" t="s">
        <v>8386</v>
      </c>
      <c r="M4740" t="s">
        <v>771</v>
      </c>
      <c r="N4740">
        <v>4</v>
      </c>
      <c r="P4740" t="s">
        <v>27</v>
      </c>
      <c r="Q4740" t="s">
        <v>8387</v>
      </c>
      <c r="S4740" t="s">
        <v>29</v>
      </c>
    </row>
    <row r="4741" spans="1:19" hidden="1" x14ac:dyDescent="0.2">
      <c r="A4741">
        <v>2775</v>
      </c>
      <c r="B4741" t="s">
        <v>8388</v>
      </c>
      <c r="C4741" t="s">
        <v>20</v>
      </c>
      <c r="D4741">
        <v>3.01</v>
      </c>
      <c r="E4741">
        <v>25</v>
      </c>
      <c r="F4741" t="s">
        <v>8389</v>
      </c>
      <c r="G4741" t="s">
        <v>63</v>
      </c>
      <c r="H4741" t="s">
        <v>23</v>
      </c>
      <c r="I4741" t="s">
        <v>8355</v>
      </c>
      <c r="K4741"/>
      <c r="L4741" t="s">
        <v>8390</v>
      </c>
      <c r="M4741" t="s">
        <v>771</v>
      </c>
      <c r="N4741">
        <v>4</v>
      </c>
      <c r="P4741" t="s">
        <v>27</v>
      </c>
      <c r="Q4741" t="s">
        <v>8391</v>
      </c>
      <c r="S4741" t="s">
        <v>29</v>
      </c>
    </row>
    <row r="4742" spans="1:19" hidden="1" x14ac:dyDescent="0.2">
      <c r="A4742">
        <v>2776</v>
      </c>
      <c r="B4742" t="s">
        <v>8392</v>
      </c>
      <c r="C4742" t="s">
        <v>20</v>
      </c>
      <c r="D4742">
        <v>3.45</v>
      </c>
      <c r="E4742">
        <v>25</v>
      </c>
      <c r="F4742" t="s">
        <v>8393</v>
      </c>
      <c r="G4742" t="s">
        <v>63</v>
      </c>
      <c r="H4742" t="s">
        <v>23</v>
      </c>
      <c r="I4742" t="s">
        <v>8355</v>
      </c>
      <c r="K4742"/>
      <c r="L4742" t="s">
        <v>8394</v>
      </c>
      <c r="M4742" t="s">
        <v>26</v>
      </c>
      <c r="N4742">
        <v>2</v>
      </c>
      <c r="P4742" t="s">
        <v>27</v>
      </c>
      <c r="Q4742" t="s">
        <v>8395</v>
      </c>
      <c r="S4742" t="s">
        <v>29</v>
      </c>
    </row>
    <row r="4743" spans="1:19" hidden="1" x14ac:dyDescent="0.2">
      <c r="A4743">
        <v>2778</v>
      </c>
      <c r="B4743" t="s">
        <v>8396</v>
      </c>
      <c r="C4743" t="s">
        <v>20</v>
      </c>
      <c r="D4743">
        <v>5.58</v>
      </c>
      <c r="E4743">
        <v>25</v>
      </c>
      <c r="F4743" t="s">
        <v>8397</v>
      </c>
      <c r="G4743" t="s">
        <v>63</v>
      </c>
      <c r="H4743" t="s">
        <v>23</v>
      </c>
      <c r="I4743" t="s">
        <v>8355</v>
      </c>
      <c r="K4743"/>
      <c r="L4743" t="s">
        <v>8398</v>
      </c>
      <c r="M4743" t="s">
        <v>26</v>
      </c>
      <c r="N4743">
        <v>2</v>
      </c>
      <c r="P4743" t="s">
        <v>27</v>
      </c>
      <c r="Q4743" t="s">
        <v>8399</v>
      </c>
      <c r="S4743" t="s">
        <v>29</v>
      </c>
    </row>
    <row r="4744" spans="1:19" hidden="1" x14ac:dyDescent="0.2">
      <c r="A4744">
        <v>2779</v>
      </c>
      <c r="B4744" t="s">
        <v>8400</v>
      </c>
      <c r="C4744" t="s">
        <v>20</v>
      </c>
      <c r="D4744">
        <v>6.43</v>
      </c>
      <c r="E4744">
        <v>25</v>
      </c>
      <c r="F4744" t="s">
        <v>8401</v>
      </c>
      <c r="G4744" t="s">
        <v>63</v>
      </c>
      <c r="H4744" t="s">
        <v>23</v>
      </c>
      <c r="I4744" t="s">
        <v>8355</v>
      </c>
      <c r="K4744"/>
      <c r="L4744" t="s">
        <v>8402</v>
      </c>
      <c r="M4744" t="s">
        <v>771</v>
      </c>
      <c r="N4744">
        <v>4</v>
      </c>
      <c r="P4744" t="s">
        <v>27</v>
      </c>
      <c r="Q4744" t="s">
        <v>8403</v>
      </c>
      <c r="S4744" t="s">
        <v>29</v>
      </c>
    </row>
    <row r="4745" spans="1:19" hidden="1" x14ac:dyDescent="0.2">
      <c r="A4745">
        <v>2780</v>
      </c>
      <c r="B4745" t="s">
        <v>8404</v>
      </c>
      <c r="C4745" t="s">
        <v>20</v>
      </c>
      <c r="D4745">
        <v>4.4000000000000004</v>
      </c>
      <c r="E4745">
        <v>25</v>
      </c>
      <c r="F4745" t="s">
        <v>410</v>
      </c>
      <c r="G4745" t="s">
        <v>63</v>
      </c>
      <c r="H4745" t="s">
        <v>46</v>
      </c>
      <c r="I4745" t="s">
        <v>8355</v>
      </c>
      <c r="K4745"/>
      <c r="L4745" t="s">
        <v>8405</v>
      </c>
      <c r="M4745" t="s">
        <v>26</v>
      </c>
      <c r="N4745">
        <v>2</v>
      </c>
      <c r="P4745" t="s">
        <v>27</v>
      </c>
      <c r="Q4745" t="s">
        <v>8406</v>
      </c>
      <c r="S4745" t="s">
        <v>29</v>
      </c>
    </row>
    <row r="4746" spans="1:19" hidden="1" x14ac:dyDescent="0.2">
      <c r="A4746">
        <v>2781</v>
      </c>
      <c r="B4746" t="s">
        <v>8407</v>
      </c>
      <c r="C4746" t="s">
        <v>20</v>
      </c>
      <c r="D4746">
        <v>5.94</v>
      </c>
      <c r="E4746">
        <v>25</v>
      </c>
      <c r="F4746" t="s">
        <v>8397</v>
      </c>
      <c r="G4746" t="s">
        <v>63</v>
      </c>
      <c r="H4746" t="s">
        <v>23</v>
      </c>
      <c r="I4746" t="s">
        <v>8355</v>
      </c>
      <c r="K4746"/>
      <c r="L4746" t="s">
        <v>8408</v>
      </c>
      <c r="M4746" t="s">
        <v>26</v>
      </c>
      <c r="N4746">
        <v>2</v>
      </c>
      <c r="P4746" t="s">
        <v>27</v>
      </c>
      <c r="Q4746" t="s">
        <v>8409</v>
      </c>
      <c r="S4746" t="s">
        <v>29</v>
      </c>
    </row>
    <row r="4747" spans="1:19" hidden="1" x14ac:dyDescent="0.2">
      <c r="A4747">
        <v>2782</v>
      </c>
      <c r="B4747" t="s">
        <v>8410</v>
      </c>
      <c r="C4747" t="s">
        <v>20</v>
      </c>
      <c r="D4747">
        <v>6.15</v>
      </c>
      <c r="E4747">
        <v>25</v>
      </c>
      <c r="F4747" t="s">
        <v>8411</v>
      </c>
      <c r="G4747" t="s">
        <v>55</v>
      </c>
      <c r="H4747" t="s">
        <v>46</v>
      </c>
      <c r="I4747" t="s">
        <v>8412</v>
      </c>
      <c r="K4747"/>
      <c r="L4747" t="s">
        <v>8413</v>
      </c>
      <c r="M4747" t="s">
        <v>120</v>
      </c>
      <c r="N4747">
        <v>5</v>
      </c>
      <c r="P4747" t="s">
        <v>27</v>
      </c>
      <c r="Q4747" t="s">
        <v>8414</v>
      </c>
      <c r="S4747" t="s">
        <v>29</v>
      </c>
    </row>
    <row r="4748" spans="1:19" hidden="1" x14ac:dyDescent="0.2">
      <c r="A4748">
        <v>2782</v>
      </c>
      <c r="B4748" t="s">
        <v>8410</v>
      </c>
      <c r="C4748" t="s">
        <v>20</v>
      </c>
      <c r="D4748">
        <v>6.15</v>
      </c>
      <c r="E4748">
        <v>25</v>
      </c>
      <c r="F4748" t="s">
        <v>8397</v>
      </c>
      <c r="G4748" t="s">
        <v>63</v>
      </c>
      <c r="H4748" t="s">
        <v>23</v>
      </c>
      <c r="I4748" t="s">
        <v>8355</v>
      </c>
      <c r="K4748"/>
      <c r="L4748" t="s">
        <v>8413</v>
      </c>
      <c r="M4748" t="s">
        <v>120</v>
      </c>
      <c r="N4748">
        <v>5</v>
      </c>
      <c r="P4748" t="s">
        <v>27</v>
      </c>
      <c r="Q4748" t="s">
        <v>8414</v>
      </c>
      <c r="S4748" t="s">
        <v>29</v>
      </c>
    </row>
    <row r="4749" spans="1:19" hidden="1" x14ac:dyDescent="0.2">
      <c r="A4749">
        <v>2783</v>
      </c>
      <c r="B4749" t="s">
        <v>8415</v>
      </c>
      <c r="C4749" t="s">
        <v>20</v>
      </c>
      <c r="D4749">
        <v>5.6</v>
      </c>
      <c r="E4749">
        <v>25</v>
      </c>
      <c r="F4749" t="s">
        <v>8397</v>
      </c>
      <c r="G4749" t="s">
        <v>63</v>
      </c>
      <c r="H4749" t="s">
        <v>23</v>
      </c>
      <c r="I4749" t="s">
        <v>8355</v>
      </c>
      <c r="K4749"/>
      <c r="L4749" t="s">
        <v>8416</v>
      </c>
      <c r="M4749" t="s">
        <v>26</v>
      </c>
      <c r="N4749">
        <v>2</v>
      </c>
      <c r="P4749" t="s">
        <v>27</v>
      </c>
      <c r="Q4749" t="s">
        <v>8417</v>
      </c>
      <c r="S4749" t="s">
        <v>29</v>
      </c>
    </row>
    <row r="4750" spans="1:19" hidden="1" x14ac:dyDescent="0.2">
      <c r="A4750">
        <v>2784</v>
      </c>
      <c r="B4750" t="s">
        <v>8418</v>
      </c>
      <c r="C4750" t="s">
        <v>20</v>
      </c>
      <c r="D4750">
        <v>5.55</v>
      </c>
      <c r="E4750">
        <v>25</v>
      </c>
      <c r="F4750" t="s">
        <v>8397</v>
      </c>
      <c r="G4750" t="s">
        <v>63</v>
      </c>
      <c r="H4750" t="s">
        <v>23</v>
      </c>
      <c r="I4750" t="s">
        <v>8355</v>
      </c>
      <c r="K4750"/>
      <c r="L4750" t="s">
        <v>8419</v>
      </c>
      <c r="M4750" t="s">
        <v>26</v>
      </c>
      <c r="N4750">
        <v>2</v>
      </c>
      <c r="P4750" t="s">
        <v>27</v>
      </c>
      <c r="Q4750" t="s">
        <v>8420</v>
      </c>
      <c r="S4750" t="s">
        <v>29</v>
      </c>
    </row>
    <row r="4751" spans="1:19" hidden="1" x14ac:dyDescent="0.2">
      <c r="A4751">
        <v>2785</v>
      </c>
      <c r="B4751" t="s">
        <v>8421</v>
      </c>
      <c r="C4751" t="s">
        <v>20</v>
      </c>
      <c r="D4751">
        <v>5.21</v>
      </c>
      <c r="E4751">
        <v>25</v>
      </c>
      <c r="F4751" t="s">
        <v>8422</v>
      </c>
      <c r="G4751" t="s">
        <v>63</v>
      </c>
      <c r="H4751" t="s">
        <v>23</v>
      </c>
      <c r="I4751" t="s">
        <v>8355</v>
      </c>
      <c r="K4751"/>
      <c r="L4751" t="s">
        <v>8423</v>
      </c>
      <c r="M4751" t="s">
        <v>26</v>
      </c>
      <c r="N4751">
        <v>2</v>
      </c>
      <c r="P4751" t="s">
        <v>27</v>
      </c>
      <c r="Q4751" t="s">
        <v>8424</v>
      </c>
      <c r="S4751" t="s">
        <v>29</v>
      </c>
    </row>
    <row r="4752" spans="1:19" hidden="1" x14ac:dyDescent="0.2">
      <c r="A4752">
        <v>2787</v>
      </c>
      <c r="B4752" t="s">
        <v>8425</v>
      </c>
      <c r="C4752" t="s">
        <v>20</v>
      </c>
      <c r="D4752">
        <v>5.94</v>
      </c>
      <c r="E4752">
        <v>25</v>
      </c>
      <c r="F4752" t="s">
        <v>8411</v>
      </c>
      <c r="G4752" t="s">
        <v>55</v>
      </c>
      <c r="H4752" t="s">
        <v>46</v>
      </c>
      <c r="I4752" t="s">
        <v>8412</v>
      </c>
      <c r="K4752"/>
      <c r="L4752" t="s">
        <v>8426</v>
      </c>
      <c r="M4752" t="s">
        <v>120</v>
      </c>
      <c r="N4752">
        <v>5</v>
      </c>
      <c r="P4752" t="s">
        <v>27</v>
      </c>
      <c r="Q4752" t="s">
        <v>8427</v>
      </c>
      <c r="S4752" t="s">
        <v>29</v>
      </c>
    </row>
    <row r="4753" spans="1:19" hidden="1" x14ac:dyDescent="0.2">
      <c r="A4753">
        <v>2788</v>
      </c>
      <c r="B4753" t="s">
        <v>8428</v>
      </c>
      <c r="C4753" t="s">
        <v>20</v>
      </c>
      <c r="D4753">
        <v>5.32</v>
      </c>
      <c r="E4753">
        <v>25</v>
      </c>
      <c r="F4753" t="s">
        <v>8429</v>
      </c>
      <c r="G4753" t="s">
        <v>63</v>
      </c>
      <c r="H4753" t="s">
        <v>23</v>
      </c>
      <c r="I4753" t="s">
        <v>8355</v>
      </c>
      <c r="K4753"/>
      <c r="L4753" t="s">
        <v>8430</v>
      </c>
      <c r="M4753" t="s">
        <v>26</v>
      </c>
      <c r="N4753">
        <v>2</v>
      </c>
      <c r="P4753" t="s">
        <v>27</v>
      </c>
      <c r="Q4753" t="s">
        <v>8431</v>
      </c>
      <c r="S4753" t="s">
        <v>29</v>
      </c>
    </row>
    <row r="4754" spans="1:19" hidden="1" x14ac:dyDescent="0.2">
      <c r="A4754">
        <v>2789</v>
      </c>
      <c r="B4754" t="s">
        <v>8432</v>
      </c>
      <c r="C4754" t="s">
        <v>20</v>
      </c>
      <c r="D4754">
        <v>4.67</v>
      </c>
      <c r="E4754">
        <v>25</v>
      </c>
      <c r="F4754" t="s">
        <v>8433</v>
      </c>
      <c r="G4754" t="s">
        <v>63</v>
      </c>
      <c r="H4754" t="s">
        <v>23</v>
      </c>
      <c r="I4754" t="s">
        <v>8355</v>
      </c>
      <c r="K4754"/>
      <c r="L4754" t="s">
        <v>8434</v>
      </c>
      <c r="M4754" t="s">
        <v>26</v>
      </c>
      <c r="N4754">
        <v>2</v>
      </c>
      <c r="P4754" t="s">
        <v>27</v>
      </c>
      <c r="Q4754" t="s">
        <v>8435</v>
      </c>
      <c r="S4754" t="s">
        <v>29</v>
      </c>
    </row>
    <row r="4755" spans="1:19" hidden="1" x14ac:dyDescent="0.2">
      <c r="A4755">
        <v>2790</v>
      </c>
      <c r="B4755" t="s">
        <v>8436</v>
      </c>
      <c r="C4755" t="s">
        <v>20</v>
      </c>
      <c r="D4755">
        <v>4.82</v>
      </c>
      <c r="E4755">
        <v>25</v>
      </c>
      <c r="F4755" t="s">
        <v>8401</v>
      </c>
      <c r="G4755" t="s">
        <v>63</v>
      </c>
      <c r="H4755" t="s">
        <v>23</v>
      </c>
      <c r="I4755" t="s">
        <v>8355</v>
      </c>
      <c r="K4755"/>
      <c r="L4755" t="s">
        <v>8437</v>
      </c>
      <c r="M4755" t="s">
        <v>120</v>
      </c>
      <c r="N4755">
        <v>5</v>
      </c>
      <c r="P4755" t="s">
        <v>27</v>
      </c>
      <c r="Q4755" t="s">
        <v>8438</v>
      </c>
      <c r="S4755" t="s">
        <v>29</v>
      </c>
    </row>
    <row r="4756" spans="1:19" hidden="1" x14ac:dyDescent="0.2">
      <c r="A4756">
        <v>2791</v>
      </c>
      <c r="B4756" t="s">
        <v>8439</v>
      </c>
      <c r="C4756" t="s">
        <v>20</v>
      </c>
      <c r="D4756">
        <v>4.96</v>
      </c>
      <c r="E4756">
        <v>25</v>
      </c>
      <c r="F4756" t="s">
        <v>8397</v>
      </c>
      <c r="G4756" t="s">
        <v>63</v>
      </c>
      <c r="H4756" t="s">
        <v>23</v>
      </c>
      <c r="I4756" t="s">
        <v>8355</v>
      </c>
      <c r="K4756"/>
      <c r="L4756" t="s">
        <v>8440</v>
      </c>
      <c r="M4756" t="s">
        <v>26</v>
      </c>
      <c r="N4756">
        <v>2</v>
      </c>
      <c r="P4756" t="s">
        <v>27</v>
      </c>
      <c r="Q4756" t="s">
        <v>8441</v>
      </c>
      <c r="S4756" t="s">
        <v>29</v>
      </c>
    </row>
    <row r="4757" spans="1:19" hidden="1" x14ac:dyDescent="0.2">
      <c r="A4757">
        <v>2792</v>
      </c>
      <c r="B4757" t="s">
        <v>8442</v>
      </c>
      <c r="C4757" t="s">
        <v>20</v>
      </c>
      <c r="D4757">
        <v>5.42</v>
      </c>
      <c r="E4757">
        <v>25</v>
      </c>
      <c r="F4757" t="s">
        <v>8397</v>
      </c>
      <c r="G4757" t="s">
        <v>63</v>
      </c>
      <c r="H4757" t="s">
        <v>23</v>
      </c>
      <c r="I4757" t="s">
        <v>8355</v>
      </c>
      <c r="K4757"/>
      <c r="L4757" t="s">
        <v>8443</v>
      </c>
      <c r="M4757" t="s">
        <v>26</v>
      </c>
      <c r="N4757">
        <v>2</v>
      </c>
      <c r="P4757" t="s">
        <v>27</v>
      </c>
      <c r="Q4757" t="s">
        <v>8444</v>
      </c>
      <c r="S4757" t="s">
        <v>29</v>
      </c>
    </row>
    <row r="4758" spans="1:19" hidden="1" x14ac:dyDescent="0.2">
      <c r="A4758">
        <v>2793</v>
      </c>
      <c r="B4758" t="s">
        <v>8445</v>
      </c>
      <c r="C4758" t="s">
        <v>20</v>
      </c>
      <c r="D4758">
        <v>2.17</v>
      </c>
      <c r="E4758">
        <v>20</v>
      </c>
      <c r="F4758" t="s">
        <v>410</v>
      </c>
      <c r="G4758" t="s">
        <v>63</v>
      </c>
      <c r="H4758" t="s">
        <v>23</v>
      </c>
      <c r="I4758" t="s">
        <v>8352</v>
      </c>
      <c r="K4758"/>
      <c r="L4758" t="s">
        <v>8446</v>
      </c>
      <c r="M4758" t="s">
        <v>26</v>
      </c>
      <c r="N4758">
        <v>2</v>
      </c>
      <c r="P4758" t="s">
        <v>27</v>
      </c>
      <c r="Q4758" t="s">
        <v>8447</v>
      </c>
      <c r="S4758" t="s">
        <v>29</v>
      </c>
    </row>
    <row r="4759" spans="1:19" hidden="1" x14ac:dyDescent="0.2">
      <c r="A4759">
        <v>2794</v>
      </c>
      <c r="B4759" t="s">
        <v>8448</v>
      </c>
      <c r="C4759" t="s">
        <v>20</v>
      </c>
      <c r="D4759">
        <v>5.42</v>
      </c>
      <c r="E4759">
        <v>25</v>
      </c>
      <c r="F4759" t="s">
        <v>4305</v>
      </c>
      <c r="G4759" t="s">
        <v>55</v>
      </c>
      <c r="H4759" t="s">
        <v>46</v>
      </c>
      <c r="I4759" t="s">
        <v>8449</v>
      </c>
      <c r="K4759"/>
      <c r="L4759" t="s">
        <v>8450</v>
      </c>
      <c r="M4759" t="s">
        <v>771</v>
      </c>
      <c r="N4759">
        <v>4</v>
      </c>
      <c r="P4759" t="s">
        <v>27</v>
      </c>
      <c r="Q4759" t="s">
        <v>8451</v>
      </c>
      <c r="S4759" t="s">
        <v>29</v>
      </c>
    </row>
    <row r="4760" spans="1:19" hidden="1" x14ac:dyDescent="0.2">
      <c r="A4760">
        <v>2795</v>
      </c>
      <c r="B4760" t="s">
        <v>8452</v>
      </c>
      <c r="C4760" t="s">
        <v>20</v>
      </c>
      <c r="D4760">
        <v>4.9800000000000004</v>
      </c>
      <c r="E4760">
        <v>25</v>
      </c>
      <c r="F4760" t="s">
        <v>8397</v>
      </c>
      <c r="G4760" t="s">
        <v>63</v>
      </c>
      <c r="H4760" t="s">
        <v>23</v>
      </c>
      <c r="I4760" t="s">
        <v>8355</v>
      </c>
      <c r="K4760"/>
      <c r="L4760" t="s">
        <v>8453</v>
      </c>
      <c r="M4760" t="s">
        <v>26</v>
      </c>
      <c r="N4760">
        <v>2</v>
      </c>
      <c r="P4760" t="s">
        <v>27</v>
      </c>
      <c r="Q4760" t="s">
        <v>8454</v>
      </c>
      <c r="S4760" t="s">
        <v>29</v>
      </c>
    </row>
    <row r="4761" spans="1:19" hidden="1" x14ac:dyDescent="0.2">
      <c r="A4761">
        <v>2796</v>
      </c>
      <c r="B4761" t="s">
        <v>8455</v>
      </c>
      <c r="C4761" t="s">
        <v>20</v>
      </c>
      <c r="D4761">
        <v>5.26</v>
      </c>
      <c r="E4761">
        <v>25</v>
      </c>
      <c r="F4761" t="s">
        <v>8411</v>
      </c>
      <c r="G4761" t="s">
        <v>55</v>
      </c>
      <c r="H4761" t="s">
        <v>46</v>
      </c>
      <c r="I4761" t="s">
        <v>8412</v>
      </c>
      <c r="K4761"/>
      <c r="L4761" t="s">
        <v>8456</v>
      </c>
      <c r="M4761" t="s">
        <v>120</v>
      </c>
      <c r="N4761">
        <v>5</v>
      </c>
      <c r="P4761" t="s">
        <v>27</v>
      </c>
      <c r="Q4761" t="s">
        <v>8457</v>
      </c>
      <c r="S4761" t="s">
        <v>29</v>
      </c>
    </row>
    <row r="4762" spans="1:19" hidden="1" x14ac:dyDescent="0.2">
      <c r="A4762">
        <v>2796</v>
      </c>
      <c r="B4762" t="s">
        <v>8455</v>
      </c>
      <c r="C4762" t="s">
        <v>20</v>
      </c>
      <c r="D4762">
        <v>5.21</v>
      </c>
      <c r="E4762" t="s">
        <v>363</v>
      </c>
      <c r="F4762" t="s">
        <v>8458</v>
      </c>
      <c r="G4762" t="s">
        <v>144</v>
      </c>
      <c r="H4762" t="s">
        <v>23</v>
      </c>
      <c r="I4762" t="s">
        <v>8358</v>
      </c>
      <c r="K4762"/>
      <c r="L4762" t="s">
        <v>8456</v>
      </c>
      <c r="M4762" t="s">
        <v>120</v>
      </c>
      <c r="N4762">
        <v>5</v>
      </c>
      <c r="P4762" t="s">
        <v>27</v>
      </c>
      <c r="Q4762" t="s">
        <v>8457</v>
      </c>
      <c r="S4762" t="s">
        <v>29</v>
      </c>
    </row>
    <row r="4763" spans="1:19" hidden="1" x14ac:dyDescent="0.2">
      <c r="A4763">
        <v>2797</v>
      </c>
      <c r="B4763" t="s">
        <v>8459</v>
      </c>
      <c r="C4763" t="s">
        <v>20</v>
      </c>
      <c r="D4763">
        <v>3.55</v>
      </c>
      <c r="E4763" t="s">
        <v>363</v>
      </c>
      <c r="F4763" t="s">
        <v>8460</v>
      </c>
      <c r="G4763" t="s">
        <v>144</v>
      </c>
      <c r="H4763" t="s">
        <v>23</v>
      </c>
      <c r="I4763" t="s">
        <v>8358</v>
      </c>
      <c r="K4763"/>
      <c r="L4763" t="s">
        <v>8461</v>
      </c>
      <c r="M4763" t="s">
        <v>120</v>
      </c>
      <c r="N4763">
        <v>5</v>
      </c>
      <c r="P4763" t="s">
        <v>27</v>
      </c>
      <c r="Q4763" t="s">
        <v>8462</v>
      </c>
      <c r="S4763" t="s">
        <v>29</v>
      </c>
    </row>
    <row r="4764" spans="1:19" hidden="1" x14ac:dyDescent="0.2">
      <c r="A4764">
        <v>2798</v>
      </c>
      <c r="B4764" t="s">
        <v>8463</v>
      </c>
      <c r="C4764" t="s">
        <v>20</v>
      </c>
      <c r="D4764">
        <v>4.88</v>
      </c>
      <c r="E4764">
        <v>25</v>
      </c>
      <c r="F4764" t="s">
        <v>8422</v>
      </c>
      <c r="G4764" t="s">
        <v>63</v>
      </c>
      <c r="H4764" t="s">
        <v>23</v>
      </c>
      <c r="I4764" t="s">
        <v>8355</v>
      </c>
      <c r="K4764"/>
      <c r="L4764" t="s">
        <v>8464</v>
      </c>
      <c r="M4764" t="s">
        <v>771</v>
      </c>
      <c r="N4764">
        <v>4</v>
      </c>
      <c r="P4764" t="s">
        <v>27</v>
      </c>
      <c r="Q4764" t="s">
        <v>8465</v>
      </c>
      <c r="S4764" t="s">
        <v>29</v>
      </c>
    </row>
    <row r="4765" spans="1:19" hidden="1" x14ac:dyDescent="0.2">
      <c r="A4765">
        <v>2799</v>
      </c>
      <c r="B4765" t="s">
        <v>8466</v>
      </c>
      <c r="C4765" t="s">
        <v>20</v>
      </c>
      <c r="D4765">
        <v>4.8</v>
      </c>
      <c r="E4765">
        <v>25</v>
      </c>
      <c r="F4765" t="s">
        <v>8422</v>
      </c>
      <c r="G4765" t="s">
        <v>63</v>
      </c>
      <c r="H4765" t="s">
        <v>23</v>
      </c>
      <c r="I4765" t="s">
        <v>8355</v>
      </c>
      <c r="K4765"/>
      <c r="L4765" t="s">
        <v>8467</v>
      </c>
      <c r="M4765" t="s">
        <v>771</v>
      </c>
      <c r="N4765">
        <v>4</v>
      </c>
      <c r="P4765" t="s">
        <v>27</v>
      </c>
      <c r="Q4765" t="s">
        <v>8468</v>
      </c>
      <c r="S4765" t="s">
        <v>29</v>
      </c>
    </row>
    <row r="4766" spans="1:19" hidden="1" x14ac:dyDescent="0.2">
      <c r="A4766">
        <v>2800</v>
      </c>
      <c r="B4766" t="s">
        <v>8469</v>
      </c>
      <c r="C4766" t="s">
        <v>20</v>
      </c>
      <c r="D4766">
        <v>4.88</v>
      </c>
      <c r="E4766">
        <v>25</v>
      </c>
      <c r="F4766" t="s">
        <v>8422</v>
      </c>
      <c r="G4766" t="s">
        <v>63</v>
      </c>
      <c r="H4766" t="s">
        <v>23</v>
      </c>
      <c r="I4766" t="s">
        <v>8355</v>
      </c>
      <c r="K4766"/>
      <c r="L4766" t="s">
        <v>8470</v>
      </c>
      <c r="M4766" t="s">
        <v>26</v>
      </c>
      <c r="N4766">
        <v>2</v>
      </c>
      <c r="P4766" t="s">
        <v>27</v>
      </c>
      <c r="Q4766" t="s">
        <v>8471</v>
      </c>
      <c r="S4766" t="s">
        <v>29</v>
      </c>
    </row>
    <row r="4767" spans="1:19" hidden="1" x14ac:dyDescent="0.2">
      <c r="A4767">
        <v>2801</v>
      </c>
      <c r="B4767" t="s">
        <v>8472</v>
      </c>
      <c r="C4767" t="s">
        <v>20</v>
      </c>
      <c r="D4767">
        <v>4.7</v>
      </c>
      <c r="E4767">
        <v>25</v>
      </c>
      <c r="F4767" t="s">
        <v>8422</v>
      </c>
      <c r="G4767" t="s">
        <v>63</v>
      </c>
      <c r="H4767" t="s">
        <v>23</v>
      </c>
      <c r="I4767" t="s">
        <v>8355</v>
      </c>
      <c r="K4767"/>
      <c r="L4767" t="s">
        <v>8473</v>
      </c>
      <c r="M4767" t="s">
        <v>120</v>
      </c>
      <c r="N4767">
        <v>5</v>
      </c>
      <c r="P4767" t="s">
        <v>27</v>
      </c>
      <c r="Q4767" t="s">
        <v>8474</v>
      </c>
      <c r="S4767" t="s">
        <v>29</v>
      </c>
    </row>
    <row r="4768" spans="1:19" hidden="1" x14ac:dyDescent="0.2">
      <c r="A4768">
        <v>2801</v>
      </c>
      <c r="B4768" t="s">
        <v>8472</v>
      </c>
      <c r="C4768" t="s">
        <v>20</v>
      </c>
      <c r="D4768">
        <v>4.78</v>
      </c>
      <c r="E4768" t="s">
        <v>363</v>
      </c>
      <c r="F4768" t="s">
        <v>8460</v>
      </c>
      <c r="G4768" t="s">
        <v>144</v>
      </c>
      <c r="H4768" t="s">
        <v>23</v>
      </c>
      <c r="I4768" t="s">
        <v>8358</v>
      </c>
      <c r="K4768"/>
      <c r="L4768" t="s">
        <v>8473</v>
      </c>
      <c r="M4768" t="s">
        <v>120</v>
      </c>
      <c r="N4768">
        <v>5</v>
      </c>
      <c r="P4768" t="s">
        <v>27</v>
      </c>
      <c r="Q4768" t="s">
        <v>8474</v>
      </c>
      <c r="S4768" t="s">
        <v>29</v>
      </c>
    </row>
    <row r="4769" spans="1:19" hidden="1" x14ac:dyDescent="0.2">
      <c r="A4769">
        <v>2802</v>
      </c>
      <c r="B4769" t="s">
        <v>8475</v>
      </c>
      <c r="C4769" t="s">
        <v>20</v>
      </c>
      <c r="D4769">
        <v>5.43</v>
      </c>
      <c r="E4769">
        <v>25</v>
      </c>
      <c r="F4769" t="s">
        <v>8397</v>
      </c>
      <c r="G4769" t="s">
        <v>63</v>
      </c>
      <c r="H4769" t="s">
        <v>23</v>
      </c>
      <c r="I4769" t="s">
        <v>8355</v>
      </c>
      <c r="K4769"/>
      <c r="L4769" t="s">
        <v>8476</v>
      </c>
      <c r="M4769" t="s">
        <v>26</v>
      </c>
      <c r="N4769">
        <v>2</v>
      </c>
      <c r="P4769" t="s">
        <v>27</v>
      </c>
      <c r="Q4769" t="s">
        <v>8477</v>
      </c>
      <c r="S4769" t="s">
        <v>29</v>
      </c>
    </row>
    <row r="4770" spans="1:19" hidden="1" x14ac:dyDescent="0.2">
      <c r="A4770">
        <v>2803</v>
      </c>
      <c r="B4770" t="s">
        <v>8478</v>
      </c>
      <c r="C4770" t="s">
        <v>20</v>
      </c>
      <c r="D4770">
        <v>6.48</v>
      </c>
      <c r="E4770">
        <v>25</v>
      </c>
      <c r="F4770" t="s">
        <v>8422</v>
      </c>
      <c r="G4770" t="s">
        <v>63</v>
      </c>
      <c r="H4770" t="s">
        <v>23</v>
      </c>
      <c r="I4770" t="s">
        <v>8355</v>
      </c>
      <c r="K4770"/>
      <c r="L4770" t="s">
        <v>8479</v>
      </c>
      <c r="M4770" t="s">
        <v>26</v>
      </c>
      <c r="N4770">
        <v>2</v>
      </c>
      <c r="P4770" t="s">
        <v>27</v>
      </c>
      <c r="Q4770" t="s">
        <v>8480</v>
      </c>
      <c r="S4770" t="s">
        <v>29</v>
      </c>
    </row>
    <row r="4771" spans="1:19" hidden="1" x14ac:dyDescent="0.2">
      <c r="A4771">
        <v>2804</v>
      </c>
      <c r="B4771" t="s">
        <v>8481</v>
      </c>
      <c r="C4771" t="s">
        <v>20</v>
      </c>
      <c r="D4771">
        <v>6.43</v>
      </c>
      <c r="E4771">
        <v>25</v>
      </c>
      <c r="F4771" t="s">
        <v>8397</v>
      </c>
      <c r="G4771" t="s">
        <v>63</v>
      </c>
      <c r="H4771" t="s">
        <v>23</v>
      </c>
      <c r="I4771" t="s">
        <v>8355</v>
      </c>
      <c r="K4771"/>
      <c r="L4771" t="s">
        <v>8482</v>
      </c>
      <c r="M4771" t="s">
        <v>26</v>
      </c>
      <c r="N4771">
        <v>2</v>
      </c>
      <c r="P4771" t="s">
        <v>27</v>
      </c>
      <c r="Q4771" t="s">
        <v>8483</v>
      </c>
      <c r="S4771" t="s">
        <v>29</v>
      </c>
    </row>
    <row r="4772" spans="1:19" hidden="1" x14ac:dyDescent="0.2">
      <c r="A4772">
        <v>2805</v>
      </c>
      <c r="B4772" t="s">
        <v>8484</v>
      </c>
      <c r="C4772" t="s">
        <v>20</v>
      </c>
      <c r="D4772">
        <v>6.05</v>
      </c>
      <c r="E4772">
        <v>25</v>
      </c>
      <c r="F4772" t="s">
        <v>8397</v>
      </c>
      <c r="G4772" t="s">
        <v>63</v>
      </c>
      <c r="H4772" t="s">
        <v>23</v>
      </c>
      <c r="I4772" t="s">
        <v>8355</v>
      </c>
      <c r="K4772"/>
      <c r="L4772" t="s">
        <v>8485</v>
      </c>
      <c r="M4772" t="s">
        <v>26</v>
      </c>
      <c r="N4772">
        <v>2</v>
      </c>
      <c r="P4772" t="s">
        <v>27</v>
      </c>
      <c r="Q4772" t="s">
        <v>8486</v>
      </c>
      <c r="S4772" t="s">
        <v>29</v>
      </c>
    </row>
    <row r="4773" spans="1:19" hidden="1" x14ac:dyDescent="0.2">
      <c r="A4773">
        <v>2806</v>
      </c>
      <c r="B4773" t="s">
        <v>8487</v>
      </c>
      <c r="C4773" t="s">
        <v>20</v>
      </c>
      <c r="D4773">
        <v>6.29</v>
      </c>
      <c r="E4773">
        <v>25</v>
      </c>
      <c r="F4773" t="s">
        <v>8397</v>
      </c>
      <c r="G4773" t="s">
        <v>63</v>
      </c>
      <c r="H4773" t="s">
        <v>23</v>
      </c>
      <c r="I4773" t="s">
        <v>8355</v>
      </c>
      <c r="K4773"/>
      <c r="L4773" t="s">
        <v>8488</v>
      </c>
      <c r="M4773" t="s">
        <v>120</v>
      </c>
      <c r="N4773">
        <v>5</v>
      </c>
      <c r="P4773" t="s">
        <v>27</v>
      </c>
      <c r="Q4773" t="s">
        <v>8489</v>
      </c>
      <c r="S4773" t="s">
        <v>29</v>
      </c>
    </row>
    <row r="4774" spans="1:19" hidden="1" x14ac:dyDescent="0.2">
      <c r="A4774">
        <v>2807</v>
      </c>
      <c r="B4774" t="s">
        <v>8490</v>
      </c>
      <c r="C4774" t="s">
        <v>20</v>
      </c>
      <c r="D4774">
        <v>5.52</v>
      </c>
      <c r="E4774">
        <v>25</v>
      </c>
      <c r="F4774" t="s">
        <v>8397</v>
      </c>
      <c r="G4774" t="s">
        <v>63</v>
      </c>
      <c r="H4774" t="s">
        <v>23</v>
      </c>
      <c r="I4774" t="s">
        <v>8355</v>
      </c>
      <c r="K4774"/>
      <c r="L4774" t="s">
        <v>8491</v>
      </c>
      <c r="M4774" t="s">
        <v>26</v>
      </c>
      <c r="N4774">
        <v>2</v>
      </c>
      <c r="P4774" t="s">
        <v>27</v>
      </c>
      <c r="Q4774" t="s">
        <v>8492</v>
      </c>
      <c r="S4774" t="s">
        <v>29</v>
      </c>
    </row>
    <row r="4775" spans="1:19" hidden="1" x14ac:dyDescent="0.2">
      <c r="A4775">
        <v>2808</v>
      </c>
      <c r="B4775" t="s">
        <v>8493</v>
      </c>
      <c r="C4775" t="s">
        <v>20</v>
      </c>
      <c r="D4775">
        <v>5.91</v>
      </c>
      <c r="E4775">
        <v>25</v>
      </c>
      <c r="F4775" t="s">
        <v>8397</v>
      </c>
      <c r="G4775" t="s">
        <v>63</v>
      </c>
      <c r="H4775" t="s">
        <v>23</v>
      </c>
      <c r="I4775" t="s">
        <v>8355</v>
      </c>
      <c r="K4775"/>
      <c r="L4775" t="s">
        <v>8494</v>
      </c>
      <c r="M4775" t="s">
        <v>26</v>
      </c>
      <c r="N4775">
        <v>2</v>
      </c>
      <c r="P4775" t="s">
        <v>27</v>
      </c>
      <c r="Q4775" t="s">
        <v>8495</v>
      </c>
      <c r="S4775" t="s">
        <v>29</v>
      </c>
    </row>
    <row r="4776" spans="1:19" hidden="1" x14ac:dyDescent="0.2">
      <c r="A4776">
        <v>2809</v>
      </c>
      <c r="B4776" t="s">
        <v>8496</v>
      </c>
      <c r="C4776" t="s">
        <v>20</v>
      </c>
      <c r="D4776">
        <v>5.97</v>
      </c>
      <c r="E4776">
        <v>25</v>
      </c>
      <c r="F4776" t="s">
        <v>8397</v>
      </c>
      <c r="G4776" t="s">
        <v>63</v>
      </c>
      <c r="H4776" t="s">
        <v>23</v>
      </c>
      <c r="I4776" t="s">
        <v>8355</v>
      </c>
      <c r="K4776"/>
      <c r="L4776" t="s">
        <v>8497</v>
      </c>
      <c r="M4776" t="s">
        <v>26</v>
      </c>
      <c r="N4776">
        <v>2</v>
      </c>
      <c r="P4776" t="s">
        <v>27</v>
      </c>
      <c r="Q4776" t="s">
        <v>8498</v>
      </c>
      <c r="S4776" t="s">
        <v>29</v>
      </c>
    </row>
    <row r="4777" spans="1:19" hidden="1" x14ac:dyDescent="0.2">
      <c r="A4777">
        <v>2810</v>
      </c>
      <c r="B4777" t="s">
        <v>8499</v>
      </c>
      <c r="C4777" t="s">
        <v>20</v>
      </c>
      <c r="D4777">
        <v>5.32</v>
      </c>
      <c r="E4777">
        <v>25</v>
      </c>
      <c r="F4777" t="s">
        <v>8397</v>
      </c>
      <c r="G4777" t="s">
        <v>63</v>
      </c>
      <c r="H4777" t="s">
        <v>23</v>
      </c>
      <c r="I4777" t="s">
        <v>8355</v>
      </c>
      <c r="K4777"/>
      <c r="L4777" t="s">
        <v>8500</v>
      </c>
      <c r="M4777" t="s">
        <v>26</v>
      </c>
      <c r="N4777">
        <v>2</v>
      </c>
      <c r="P4777" t="s">
        <v>27</v>
      </c>
      <c r="Q4777" t="s">
        <v>8501</v>
      </c>
      <c r="S4777" t="s">
        <v>29</v>
      </c>
    </row>
    <row r="4778" spans="1:19" hidden="1" x14ac:dyDescent="0.2">
      <c r="A4778">
        <v>2811</v>
      </c>
      <c r="B4778" t="s">
        <v>8502</v>
      </c>
      <c r="C4778" t="s">
        <v>20</v>
      </c>
      <c r="D4778">
        <v>5.88</v>
      </c>
      <c r="E4778">
        <v>25</v>
      </c>
      <c r="F4778" t="s">
        <v>8397</v>
      </c>
      <c r="G4778" t="s">
        <v>63</v>
      </c>
      <c r="H4778" t="s">
        <v>23</v>
      </c>
      <c r="I4778" t="s">
        <v>8355</v>
      </c>
      <c r="K4778"/>
      <c r="L4778" t="s">
        <v>8503</v>
      </c>
      <c r="M4778" t="s">
        <v>26</v>
      </c>
      <c r="N4778">
        <v>2</v>
      </c>
      <c r="P4778" t="s">
        <v>27</v>
      </c>
      <c r="Q4778" t="s">
        <v>8504</v>
      </c>
      <c r="S4778" t="s">
        <v>29</v>
      </c>
    </row>
    <row r="4779" spans="1:19" hidden="1" x14ac:dyDescent="0.2">
      <c r="A4779">
        <v>2812</v>
      </c>
      <c r="B4779" t="s">
        <v>8505</v>
      </c>
      <c r="C4779" t="s">
        <v>20</v>
      </c>
      <c r="D4779">
        <v>5.25</v>
      </c>
      <c r="E4779">
        <v>25</v>
      </c>
      <c r="F4779" t="s">
        <v>8397</v>
      </c>
      <c r="G4779" t="s">
        <v>63</v>
      </c>
      <c r="H4779" t="s">
        <v>23</v>
      </c>
      <c r="I4779" t="s">
        <v>8355</v>
      </c>
      <c r="K4779"/>
      <c r="L4779" t="s">
        <v>8506</v>
      </c>
      <c r="M4779" t="s">
        <v>26</v>
      </c>
      <c r="N4779">
        <v>2</v>
      </c>
      <c r="P4779" t="s">
        <v>27</v>
      </c>
      <c r="Q4779" t="s">
        <v>8507</v>
      </c>
      <c r="S4779" t="s">
        <v>29</v>
      </c>
    </row>
    <row r="4780" spans="1:19" hidden="1" x14ac:dyDescent="0.2">
      <c r="A4780">
        <v>2813</v>
      </c>
      <c r="B4780" t="s">
        <v>8508</v>
      </c>
      <c r="C4780" t="s">
        <v>20</v>
      </c>
      <c r="D4780" t="s">
        <v>8328</v>
      </c>
      <c r="E4780" t="s">
        <v>3833</v>
      </c>
      <c r="F4780" t="s">
        <v>8329</v>
      </c>
      <c r="G4780" t="s">
        <v>55</v>
      </c>
      <c r="H4780" t="s">
        <v>23</v>
      </c>
      <c r="I4780" t="s">
        <v>3835</v>
      </c>
      <c r="K4780"/>
      <c r="L4780" t="s">
        <v>8509</v>
      </c>
      <c r="M4780" t="s">
        <v>120</v>
      </c>
      <c r="N4780">
        <v>5</v>
      </c>
      <c r="P4780" t="s">
        <v>27</v>
      </c>
      <c r="Q4780" t="s">
        <v>8510</v>
      </c>
      <c r="S4780" t="s">
        <v>29</v>
      </c>
    </row>
    <row r="4781" spans="1:19" hidden="1" x14ac:dyDescent="0.2">
      <c r="A4781">
        <v>2813</v>
      </c>
      <c r="B4781" t="s">
        <v>8508</v>
      </c>
      <c r="C4781" t="s">
        <v>73</v>
      </c>
      <c r="D4781" t="s">
        <v>8511</v>
      </c>
      <c r="E4781" t="s">
        <v>3833</v>
      </c>
      <c r="F4781" t="s">
        <v>8329</v>
      </c>
      <c r="G4781" t="s">
        <v>55</v>
      </c>
      <c r="H4781" t="s">
        <v>23</v>
      </c>
      <c r="I4781" t="s">
        <v>3835</v>
      </c>
      <c r="K4781"/>
      <c r="L4781" t="s">
        <v>8509</v>
      </c>
      <c r="M4781" t="s">
        <v>120</v>
      </c>
      <c r="N4781">
        <v>5</v>
      </c>
      <c r="P4781" t="s">
        <v>27</v>
      </c>
      <c r="Q4781" t="s">
        <v>8510</v>
      </c>
      <c r="S4781" t="s">
        <v>29</v>
      </c>
    </row>
    <row r="4782" spans="1:19" hidden="1" x14ac:dyDescent="0.2">
      <c r="A4782">
        <v>2814</v>
      </c>
      <c r="B4782" t="s">
        <v>8512</v>
      </c>
      <c r="C4782" t="s">
        <v>20</v>
      </c>
      <c r="D4782">
        <v>7.3</v>
      </c>
      <c r="E4782">
        <v>20</v>
      </c>
      <c r="F4782" t="s">
        <v>79</v>
      </c>
      <c r="G4782" t="s">
        <v>55</v>
      </c>
      <c r="H4782" t="s">
        <v>23</v>
      </c>
      <c r="I4782" t="s">
        <v>2385</v>
      </c>
      <c r="K4782"/>
      <c r="L4782" t="s">
        <v>8513</v>
      </c>
      <c r="M4782" t="s">
        <v>26</v>
      </c>
      <c r="N4782">
        <v>2</v>
      </c>
      <c r="P4782" t="s">
        <v>27</v>
      </c>
      <c r="Q4782" t="s">
        <v>8514</v>
      </c>
      <c r="S4782" t="s">
        <v>29</v>
      </c>
    </row>
    <row r="4783" spans="1:19" hidden="1" x14ac:dyDescent="0.2">
      <c r="A4783">
        <v>2815</v>
      </c>
      <c r="B4783" t="s">
        <v>8515</v>
      </c>
      <c r="C4783" t="s">
        <v>20</v>
      </c>
      <c r="D4783">
        <v>1.19</v>
      </c>
      <c r="E4783">
        <v>20</v>
      </c>
      <c r="F4783" t="s">
        <v>1475</v>
      </c>
      <c r="G4783" t="s">
        <v>31</v>
      </c>
      <c r="H4783" t="s">
        <v>23</v>
      </c>
      <c r="I4783" t="s">
        <v>2385</v>
      </c>
      <c r="K4783"/>
      <c r="L4783" t="s">
        <v>8516</v>
      </c>
      <c r="M4783" t="s">
        <v>120</v>
      </c>
      <c r="N4783">
        <v>5</v>
      </c>
      <c r="P4783" t="s">
        <v>27</v>
      </c>
      <c r="Q4783" t="s">
        <v>8517</v>
      </c>
      <c r="S4783" t="s">
        <v>29</v>
      </c>
    </row>
    <row r="4784" spans="1:19" hidden="1" x14ac:dyDescent="0.2">
      <c r="A4784">
        <v>2815</v>
      </c>
      <c r="B4784" t="s">
        <v>8515</v>
      </c>
      <c r="C4784" t="s">
        <v>20</v>
      </c>
      <c r="D4784">
        <v>1.21</v>
      </c>
      <c r="E4784">
        <v>15</v>
      </c>
      <c r="F4784" t="s">
        <v>8518</v>
      </c>
      <c r="G4784" t="s">
        <v>31</v>
      </c>
      <c r="H4784" t="s">
        <v>23</v>
      </c>
      <c r="I4784" t="s">
        <v>8004</v>
      </c>
      <c r="K4784"/>
      <c r="L4784" t="s">
        <v>8516</v>
      </c>
      <c r="M4784" t="s">
        <v>120</v>
      </c>
      <c r="N4784">
        <v>5</v>
      </c>
      <c r="P4784" t="s">
        <v>27</v>
      </c>
      <c r="Q4784" t="s">
        <v>8517</v>
      </c>
      <c r="S4784" t="s">
        <v>29</v>
      </c>
    </row>
    <row r="4785" spans="1:19" hidden="1" x14ac:dyDescent="0.2">
      <c r="A4785">
        <v>2815</v>
      </c>
      <c r="B4785" t="s">
        <v>8515</v>
      </c>
      <c r="C4785" t="s">
        <v>20</v>
      </c>
      <c r="D4785">
        <v>1.21</v>
      </c>
      <c r="E4785">
        <v>20</v>
      </c>
      <c r="F4785" t="s">
        <v>8178</v>
      </c>
      <c r="G4785" t="s">
        <v>2339</v>
      </c>
      <c r="H4785" t="s">
        <v>23</v>
      </c>
      <c r="I4785" t="s">
        <v>8179</v>
      </c>
      <c r="K4785"/>
      <c r="L4785" t="s">
        <v>8516</v>
      </c>
      <c r="M4785" t="s">
        <v>120</v>
      </c>
      <c r="N4785">
        <v>5</v>
      </c>
      <c r="P4785" t="s">
        <v>27</v>
      </c>
      <c r="Q4785" t="s">
        <v>8517</v>
      </c>
      <c r="S4785" t="s">
        <v>29</v>
      </c>
    </row>
    <row r="4786" spans="1:19" hidden="1" x14ac:dyDescent="0.2">
      <c r="A4786">
        <v>2815</v>
      </c>
      <c r="B4786" t="s">
        <v>8515</v>
      </c>
      <c r="C4786" t="s">
        <v>73</v>
      </c>
      <c r="D4786">
        <v>-4.3</v>
      </c>
      <c r="E4786">
        <v>20</v>
      </c>
      <c r="F4786" t="s">
        <v>8178</v>
      </c>
      <c r="G4786" t="s">
        <v>2339</v>
      </c>
      <c r="H4786" t="s">
        <v>23</v>
      </c>
      <c r="I4786" t="s">
        <v>8179</v>
      </c>
      <c r="K4786"/>
      <c r="L4786" t="s">
        <v>8516</v>
      </c>
      <c r="M4786" t="s">
        <v>120</v>
      </c>
      <c r="N4786">
        <v>5</v>
      </c>
      <c r="P4786" t="s">
        <v>27</v>
      </c>
      <c r="Q4786" t="s">
        <v>8517</v>
      </c>
      <c r="S4786" t="s">
        <v>29</v>
      </c>
    </row>
    <row r="4787" spans="1:19" hidden="1" x14ac:dyDescent="0.2">
      <c r="A4787">
        <v>2816</v>
      </c>
      <c r="B4787" t="s">
        <v>8519</v>
      </c>
      <c r="C4787" t="s">
        <v>20</v>
      </c>
      <c r="D4787">
        <v>4.71</v>
      </c>
      <c r="E4787">
        <v>20</v>
      </c>
      <c r="F4787" t="s">
        <v>5042</v>
      </c>
      <c r="G4787" t="s">
        <v>31</v>
      </c>
      <c r="H4787" t="s">
        <v>46</v>
      </c>
      <c r="I4787" t="s">
        <v>2385</v>
      </c>
      <c r="K4787" t="s">
        <v>8520</v>
      </c>
      <c r="L4787" t="s">
        <v>8521</v>
      </c>
      <c r="M4787" t="s">
        <v>120</v>
      </c>
      <c r="N4787">
        <v>5</v>
      </c>
      <c r="P4787" t="s">
        <v>27</v>
      </c>
      <c r="Q4787" t="s">
        <v>8522</v>
      </c>
      <c r="S4787" t="s">
        <v>29</v>
      </c>
    </row>
    <row r="4788" spans="1:19" hidden="1" x14ac:dyDescent="0.2">
      <c r="A4788">
        <v>2817</v>
      </c>
      <c r="B4788" t="s">
        <v>8523</v>
      </c>
      <c r="C4788" t="s">
        <v>20</v>
      </c>
      <c r="D4788">
        <v>7.38</v>
      </c>
      <c r="E4788">
        <v>20</v>
      </c>
      <c r="F4788" t="s">
        <v>8524</v>
      </c>
      <c r="G4788" t="s">
        <v>31</v>
      </c>
      <c r="H4788" t="s">
        <v>46</v>
      </c>
      <c r="I4788" t="s">
        <v>8525</v>
      </c>
      <c r="K4788"/>
      <c r="L4788" t="s">
        <v>8526</v>
      </c>
      <c r="M4788" t="s">
        <v>26</v>
      </c>
      <c r="N4788">
        <v>2</v>
      </c>
      <c r="P4788" t="s">
        <v>27</v>
      </c>
      <c r="Q4788" t="s">
        <v>8527</v>
      </c>
      <c r="S4788" t="s">
        <v>29</v>
      </c>
    </row>
    <row r="4789" spans="1:19" hidden="1" x14ac:dyDescent="0.2">
      <c r="A4789">
        <v>2817</v>
      </c>
      <c r="B4789" t="s">
        <v>8523</v>
      </c>
      <c r="C4789" t="s">
        <v>73</v>
      </c>
      <c r="D4789">
        <v>5.89</v>
      </c>
      <c r="E4789">
        <v>20</v>
      </c>
      <c r="F4789" t="s">
        <v>8524</v>
      </c>
      <c r="G4789" t="s">
        <v>31</v>
      </c>
      <c r="H4789" t="s">
        <v>46</v>
      </c>
      <c r="I4789" t="s">
        <v>8525</v>
      </c>
      <c r="K4789"/>
      <c r="L4789" t="s">
        <v>8526</v>
      </c>
      <c r="M4789" t="s">
        <v>26</v>
      </c>
      <c r="N4789">
        <v>2</v>
      </c>
      <c r="P4789" t="s">
        <v>27</v>
      </c>
      <c r="Q4789" t="s">
        <v>8527</v>
      </c>
      <c r="S4789" t="s">
        <v>29</v>
      </c>
    </row>
    <row r="4790" spans="1:19" hidden="1" x14ac:dyDescent="0.2">
      <c r="A4790">
        <v>2817</v>
      </c>
      <c r="B4790" t="s">
        <v>8523</v>
      </c>
      <c r="C4790" t="s">
        <v>77</v>
      </c>
      <c r="D4790">
        <v>0.2</v>
      </c>
      <c r="E4790">
        <v>20</v>
      </c>
      <c r="F4790" t="s">
        <v>8528</v>
      </c>
      <c r="G4790" t="s">
        <v>75</v>
      </c>
      <c r="H4790" t="s">
        <v>46</v>
      </c>
      <c r="I4790" t="s">
        <v>8525</v>
      </c>
      <c r="K4790"/>
      <c r="L4790" t="s">
        <v>8526</v>
      </c>
      <c r="M4790" t="s">
        <v>26</v>
      </c>
      <c r="N4790">
        <v>2</v>
      </c>
      <c r="P4790" t="s">
        <v>27</v>
      </c>
      <c r="Q4790" t="s">
        <v>8527</v>
      </c>
      <c r="S4790" t="s">
        <v>29</v>
      </c>
    </row>
    <row r="4791" spans="1:19" hidden="1" x14ac:dyDescent="0.2">
      <c r="A4791">
        <v>2817</v>
      </c>
      <c r="B4791" t="s">
        <v>8523</v>
      </c>
      <c r="C4791" t="s">
        <v>283</v>
      </c>
      <c r="D4791">
        <v>-3.38</v>
      </c>
      <c r="E4791">
        <v>20</v>
      </c>
      <c r="F4791" t="s">
        <v>8233</v>
      </c>
      <c r="G4791" t="s">
        <v>75</v>
      </c>
      <c r="H4791" t="s">
        <v>23</v>
      </c>
      <c r="I4791" t="s">
        <v>8525</v>
      </c>
      <c r="K4791"/>
      <c r="L4791" t="s">
        <v>8526</v>
      </c>
      <c r="M4791" t="s">
        <v>26</v>
      </c>
      <c r="N4791">
        <v>2</v>
      </c>
      <c r="P4791" t="s">
        <v>27</v>
      </c>
      <c r="Q4791" t="s">
        <v>8527</v>
      </c>
      <c r="S4791" t="s">
        <v>29</v>
      </c>
    </row>
    <row r="4792" spans="1:19" hidden="1" x14ac:dyDescent="0.2">
      <c r="A4792">
        <v>2817</v>
      </c>
      <c r="B4792" t="s">
        <v>8523</v>
      </c>
      <c r="C4792" t="s">
        <v>284</v>
      </c>
      <c r="D4792">
        <v>-9.5</v>
      </c>
      <c r="E4792">
        <v>20</v>
      </c>
      <c r="F4792" t="s">
        <v>8233</v>
      </c>
      <c r="G4792" t="s">
        <v>75</v>
      </c>
      <c r="H4792" t="s">
        <v>23</v>
      </c>
      <c r="I4792" t="s">
        <v>8525</v>
      </c>
      <c r="K4792"/>
      <c r="L4792" t="s">
        <v>8526</v>
      </c>
      <c r="M4792" t="s">
        <v>26</v>
      </c>
      <c r="N4792">
        <v>2</v>
      </c>
      <c r="P4792" t="s">
        <v>27</v>
      </c>
      <c r="Q4792" t="s">
        <v>8527</v>
      </c>
      <c r="S4792" t="s">
        <v>29</v>
      </c>
    </row>
    <row r="4793" spans="1:19" hidden="1" x14ac:dyDescent="0.2">
      <c r="A4793">
        <v>2817</v>
      </c>
      <c r="B4793" t="s">
        <v>8523</v>
      </c>
      <c r="C4793" t="s">
        <v>20</v>
      </c>
      <c r="D4793">
        <v>7.4</v>
      </c>
      <c r="F4793" t="s">
        <v>615</v>
      </c>
      <c r="H4793" t="s">
        <v>23</v>
      </c>
      <c r="I4793" t="s">
        <v>8529</v>
      </c>
      <c r="K4793"/>
      <c r="L4793" t="s">
        <v>8526</v>
      </c>
      <c r="M4793" t="s">
        <v>26</v>
      </c>
      <c r="N4793">
        <v>2</v>
      </c>
      <c r="P4793" t="s">
        <v>27</v>
      </c>
      <c r="Q4793" t="s">
        <v>8527</v>
      </c>
      <c r="S4793" t="s">
        <v>29</v>
      </c>
    </row>
    <row r="4794" spans="1:19" hidden="1" x14ac:dyDescent="0.2">
      <c r="A4794">
        <v>2817</v>
      </c>
      <c r="B4794" t="s">
        <v>8523</v>
      </c>
      <c r="C4794" t="s">
        <v>20</v>
      </c>
      <c r="D4794">
        <v>7.5</v>
      </c>
      <c r="F4794" t="s">
        <v>615</v>
      </c>
      <c r="G4794" t="s">
        <v>8530</v>
      </c>
      <c r="I4794" t="s">
        <v>8531</v>
      </c>
      <c r="K4794"/>
      <c r="L4794" t="s">
        <v>8526</v>
      </c>
      <c r="M4794" t="s">
        <v>26</v>
      </c>
      <c r="N4794">
        <v>2</v>
      </c>
      <c r="P4794" t="s">
        <v>27</v>
      </c>
      <c r="Q4794" t="s">
        <v>8527</v>
      </c>
      <c r="S4794" t="s">
        <v>29</v>
      </c>
    </row>
    <row r="4795" spans="1:19" hidden="1" x14ac:dyDescent="0.2">
      <c r="A4795">
        <v>2817</v>
      </c>
      <c r="B4795" t="s">
        <v>8523</v>
      </c>
      <c r="C4795" t="s">
        <v>20</v>
      </c>
      <c r="D4795">
        <v>7.36</v>
      </c>
      <c r="F4795" t="s">
        <v>615</v>
      </c>
      <c r="I4795" t="s">
        <v>8532</v>
      </c>
      <c r="K4795"/>
      <c r="L4795" t="s">
        <v>8526</v>
      </c>
      <c r="M4795" t="s">
        <v>26</v>
      </c>
      <c r="N4795">
        <v>2</v>
      </c>
      <c r="P4795" t="s">
        <v>27</v>
      </c>
      <c r="Q4795" t="s">
        <v>8527</v>
      </c>
      <c r="S4795" t="s">
        <v>29</v>
      </c>
    </row>
    <row r="4796" spans="1:19" hidden="1" x14ac:dyDescent="0.2">
      <c r="A4796">
        <v>2817</v>
      </c>
      <c r="B4796" t="s">
        <v>8523</v>
      </c>
      <c r="C4796" t="s">
        <v>8533</v>
      </c>
      <c r="D4796">
        <v>-0.7</v>
      </c>
      <c r="F4796" t="s">
        <v>615</v>
      </c>
      <c r="I4796" t="s">
        <v>8532</v>
      </c>
      <c r="K4796"/>
      <c r="L4796" t="s">
        <v>8526</v>
      </c>
      <c r="M4796" t="s">
        <v>26</v>
      </c>
      <c r="N4796">
        <v>2</v>
      </c>
      <c r="P4796" t="s">
        <v>27</v>
      </c>
      <c r="Q4796" t="s">
        <v>8527</v>
      </c>
      <c r="S4796" t="s">
        <v>29</v>
      </c>
    </row>
    <row r="4797" spans="1:19" hidden="1" x14ac:dyDescent="0.2">
      <c r="A4797">
        <v>2817</v>
      </c>
      <c r="B4797" t="s">
        <v>8523</v>
      </c>
      <c r="C4797" t="s">
        <v>8533</v>
      </c>
      <c r="D4797">
        <v>5.3</v>
      </c>
      <c r="F4797" t="s">
        <v>615</v>
      </c>
      <c r="I4797" t="s">
        <v>8534</v>
      </c>
      <c r="K4797"/>
      <c r="L4797" t="s">
        <v>8526</v>
      </c>
      <c r="M4797" t="s">
        <v>26</v>
      </c>
      <c r="N4797">
        <v>2</v>
      </c>
      <c r="P4797" t="s">
        <v>27</v>
      </c>
      <c r="Q4797" t="s">
        <v>8527</v>
      </c>
      <c r="S4797" t="s">
        <v>29</v>
      </c>
    </row>
    <row r="4798" spans="1:19" hidden="1" x14ac:dyDescent="0.2">
      <c r="A4798">
        <v>2817</v>
      </c>
      <c r="B4798" t="s">
        <v>8523</v>
      </c>
      <c r="C4798" t="s">
        <v>8533</v>
      </c>
      <c r="D4798">
        <v>2.8</v>
      </c>
      <c r="F4798" t="s">
        <v>615</v>
      </c>
      <c r="I4798" t="s">
        <v>8534</v>
      </c>
      <c r="K4798"/>
      <c r="L4798" t="s">
        <v>8526</v>
      </c>
      <c r="M4798" t="s">
        <v>26</v>
      </c>
      <c r="N4798">
        <v>2</v>
      </c>
      <c r="P4798" t="s">
        <v>27</v>
      </c>
      <c r="Q4798" t="s">
        <v>8527</v>
      </c>
      <c r="S4798" t="s">
        <v>29</v>
      </c>
    </row>
    <row r="4799" spans="1:19" hidden="1" x14ac:dyDescent="0.2">
      <c r="A4799">
        <v>2818</v>
      </c>
      <c r="B4799" t="s">
        <v>8535</v>
      </c>
      <c r="C4799" t="s">
        <v>20</v>
      </c>
      <c r="D4799">
        <v>4.59</v>
      </c>
      <c r="E4799">
        <v>20</v>
      </c>
      <c r="F4799" t="s">
        <v>8536</v>
      </c>
      <c r="G4799" t="s">
        <v>31</v>
      </c>
      <c r="H4799" t="s">
        <v>46</v>
      </c>
      <c r="I4799" t="s">
        <v>2385</v>
      </c>
      <c r="K4799"/>
      <c r="L4799" t="s">
        <v>8537</v>
      </c>
      <c r="M4799" t="s">
        <v>120</v>
      </c>
      <c r="N4799">
        <v>5</v>
      </c>
      <c r="P4799" t="s">
        <v>27</v>
      </c>
      <c r="Q4799" t="s">
        <v>8538</v>
      </c>
      <c r="S4799" t="s">
        <v>29</v>
      </c>
    </row>
    <row r="4800" spans="1:19" hidden="1" x14ac:dyDescent="0.2">
      <c r="A4800">
        <v>2819</v>
      </c>
      <c r="B4800" t="s">
        <v>8539</v>
      </c>
      <c r="C4800" t="s">
        <v>20</v>
      </c>
      <c r="D4800">
        <v>4.8499999999999996</v>
      </c>
      <c r="E4800">
        <v>30</v>
      </c>
      <c r="F4800" t="s">
        <v>8540</v>
      </c>
      <c r="H4800" t="s">
        <v>23</v>
      </c>
      <c r="I4800" t="s">
        <v>8541</v>
      </c>
      <c r="K4800"/>
      <c r="L4800" t="s">
        <v>8542</v>
      </c>
      <c r="M4800" t="s">
        <v>26</v>
      </c>
      <c r="N4800">
        <v>2</v>
      </c>
      <c r="P4800" t="s">
        <v>27</v>
      </c>
      <c r="Q4800" t="s">
        <v>8543</v>
      </c>
      <c r="S4800" t="s">
        <v>29</v>
      </c>
    </row>
    <row r="4801" spans="1:19" hidden="1" x14ac:dyDescent="0.2">
      <c r="A4801">
        <v>2820</v>
      </c>
      <c r="B4801" t="s">
        <v>8544</v>
      </c>
      <c r="C4801" t="s">
        <v>20</v>
      </c>
      <c r="D4801">
        <v>3</v>
      </c>
      <c r="E4801">
        <v>30</v>
      </c>
      <c r="F4801" t="s">
        <v>8545</v>
      </c>
      <c r="G4801" t="s">
        <v>8546</v>
      </c>
      <c r="H4801" t="s">
        <v>23</v>
      </c>
      <c r="I4801" t="s">
        <v>8547</v>
      </c>
      <c r="K4801"/>
      <c r="L4801" t="s">
        <v>8548</v>
      </c>
      <c r="M4801" t="s">
        <v>26</v>
      </c>
      <c r="N4801">
        <v>2</v>
      </c>
      <c r="P4801" t="s">
        <v>27</v>
      </c>
      <c r="Q4801" t="s">
        <v>8549</v>
      </c>
      <c r="S4801" t="s">
        <v>29</v>
      </c>
    </row>
    <row r="4802" spans="1:19" hidden="1" x14ac:dyDescent="0.2">
      <c r="A4802">
        <v>2820</v>
      </c>
      <c r="B4802" t="s">
        <v>8544</v>
      </c>
      <c r="C4802" t="s">
        <v>20</v>
      </c>
      <c r="D4802">
        <v>3.05</v>
      </c>
      <c r="E4802">
        <v>30</v>
      </c>
      <c r="F4802" t="s">
        <v>8545</v>
      </c>
      <c r="G4802" t="s">
        <v>1440</v>
      </c>
      <c r="H4802" t="s">
        <v>23</v>
      </c>
      <c r="I4802" t="s">
        <v>8547</v>
      </c>
      <c r="K4802"/>
      <c r="L4802" t="s">
        <v>8548</v>
      </c>
      <c r="M4802" t="s">
        <v>26</v>
      </c>
      <c r="N4802">
        <v>2</v>
      </c>
      <c r="P4802" t="s">
        <v>27</v>
      </c>
      <c r="Q4802" t="s">
        <v>8549</v>
      </c>
      <c r="S4802" t="s">
        <v>29</v>
      </c>
    </row>
    <row r="4803" spans="1:19" hidden="1" x14ac:dyDescent="0.2">
      <c r="A4803">
        <v>2822</v>
      </c>
      <c r="B4803" t="s">
        <v>8550</v>
      </c>
      <c r="C4803" t="s">
        <v>20</v>
      </c>
      <c r="D4803">
        <v>2.4700000000000002</v>
      </c>
      <c r="E4803">
        <v>15</v>
      </c>
      <c r="F4803" t="s">
        <v>8518</v>
      </c>
      <c r="G4803" t="s">
        <v>31</v>
      </c>
      <c r="H4803" t="s">
        <v>23</v>
      </c>
      <c r="I4803" t="s">
        <v>8004</v>
      </c>
      <c r="K4803"/>
      <c r="L4803" t="s">
        <v>8551</v>
      </c>
      <c r="M4803" t="s">
        <v>26</v>
      </c>
      <c r="N4803">
        <v>2</v>
      </c>
      <c r="P4803" t="s">
        <v>27</v>
      </c>
      <c r="Q4803" t="s">
        <v>8552</v>
      </c>
      <c r="S4803" t="s">
        <v>29</v>
      </c>
    </row>
    <row r="4804" spans="1:19" hidden="1" x14ac:dyDescent="0.2">
      <c r="A4804">
        <v>2822</v>
      </c>
      <c r="B4804" t="s">
        <v>8550</v>
      </c>
      <c r="C4804" t="s">
        <v>73</v>
      </c>
      <c r="D4804">
        <v>7.24</v>
      </c>
      <c r="E4804">
        <v>15</v>
      </c>
      <c r="F4804" t="s">
        <v>8518</v>
      </c>
      <c r="G4804" t="s">
        <v>31</v>
      </c>
      <c r="H4804" t="s">
        <v>23</v>
      </c>
      <c r="I4804" t="s">
        <v>8004</v>
      </c>
      <c r="K4804"/>
      <c r="L4804" t="s">
        <v>8551</v>
      </c>
      <c r="M4804" t="s">
        <v>26</v>
      </c>
      <c r="N4804">
        <v>2</v>
      </c>
      <c r="P4804" t="s">
        <v>27</v>
      </c>
      <c r="Q4804" t="s">
        <v>8552</v>
      </c>
      <c r="S4804" t="s">
        <v>29</v>
      </c>
    </row>
    <row r="4805" spans="1:19" hidden="1" x14ac:dyDescent="0.2">
      <c r="A4805">
        <v>2822</v>
      </c>
      <c r="B4805" t="s">
        <v>8550</v>
      </c>
      <c r="C4805" t="s">
        <v>20</v>
      </c>
      <c r="D4805">
        <v>2.39</v>
      </c>
      <c r="E4805">
        <v>25</v>
      </c>
      <c r="F4805" t="s">
        <v>8518</v>
      </c>
      <c r="G4805" t="s">
        <v>31</v>
      </c>
      <c r="H4805" t="s">
        <v>23</v>
      </c>
      <c r="I4805" t="s">
        <v>8004</v>
      </c>
      <c r="K4805"/>
      <c r="L4805" t="s">
        <v>8551</v>
      </c>
      <c r="M4805" t="s">
        <v>26</v>
      </c>
      <c r="N4805">
        <v>2</v>
      </c>
      <c r="P4805" t="s">
        <v>27</v>
      </c>
      <c r="Q4805" t="s">
        <v>8552</v>
      </c>
      <c r="S4805" t="s">
        <v>29</v>
      </c>
    </row>
    <row r="4806" spans="1:19" hidden="1" x14ac:dyDescent="0.2">
      <c r="A4806">
        <v>2822</v>
      </c>
      <c r="B4806" t="s">
        <v>8550</v>
      </c>
      <c r="C4806" t="s">
        <v>20</v>
      </c>
      <c r="D4806">
        <v>2.31</v>
      </c>
      <c r="E4806">
        <v>35</v>
      </c>
      <c r="F4806" t="s">
        <v>8518</v>
      </c>
      <c r="G4806" t="s">
        <v>31</v>
      </c>
      <c r="H4806" t="s">
        <v>23</v>
      </c>
      <c r="I4806" t="s">
        <v>8004</v>
      </c>
      <c r="K4806"/>
      <c r="L4806" t="s">
        <v>8551</v>
      </c>
      <c r="M4806" t="s">
        <v>26</v>
      </c>
      <c r="N4806">
        <v>2</v>
      </c>
      <c r="P4806" t="s">
        <v>27</v>
      </c>
      <c r="Q4806" t="s">
        <v>8552</v>
      </c>
      <c r="S4806" t="s">
        <v>29</v>
      </c>
    </row>
    <row r="4807" spans="1:19" hidden="1" x14ac:dyDescent="0.2">
      <c r="A4807">
        <v>2822</v>
      </c>
      <c r="B4807" t="s">
        <v>8550</v>
      </c>
      <c r="C4807" t="s">
        <v>20</v>
      </c>
      <c r="D4807">
        <v>2.23</v>
      </c>
      <c r="E4807">
        <v>45</v>
      </c>
      <c r="F4807" t="s">
        <v>8518</v>
      </c>
      <c r="G4807" t="s">
        <v>31</v>
      </c>
      <c r="H4807" t="s">
        <v>23</v>
      </c>
      <c r="I4807" t="s">
        <v>8004</v>
      </c>
      <c r="K4807"/>
      <c r="L4807" t="s">
        <v>8551</v>
      </c>
      <c r="M4807" t="s">
        <v>26</v>
      </c>
      <c r="N4807">
        <v>2</v>
      </c>
      <c r="P4807" t="s">
        <v>27</v>
      </c>
      <c r="Q4807" t="s">
        <v>8552</v>
      </c>
      <c r="S4807" t="s">
        <v>29</v>
      </c>
    </row>
    <row r="4808" spans="1:19" hidden="1" x14ac:dyDescent="0.2">
      <c r="A4808">
        <v>2822</v>
      </c>
      <c r="B4808" t="s">
        <v>8550</v>
      </c>
      <c r="C4808" t="s">
        <v>20</v>
      </c>
      <c r="D4808">
        <v>2.6</v>
      </c>
      <c r="E4808">
        <v>30</v>
      </c>
      <c r="F4808" t="s">
        <v>8545</v>
      </c>
      <c r="G4808" t="s">
        <v>8546</v>
      </c>
      <c r="H4808" t="s">
        <v>23</v>
      </c>
      <c r="I4808" t="s">
        <v>8547</v>
      </c>
      <c r="K4808"/>
      <c r="L4808" t="s">
        <v>8551</v>
      </c>
      <c r="M4808" t="s">
        <v>26</v>
      </c>
      <c r="N4808">
        <v>2</v>
      </c>
      <c r="P4808" t="s">
        <v>27</v>
      </c>
      <c r="Q4808" t="s">
        <v>8552</v>
      </c>
      <c r="S4808" t="s">
        <v>29</v>
      </c>
    </row>
    <row r="4809" spans="1:19" hidden="1" x14ac:dyDescent="0.2">
      <c r="A4809">
        <v>2822</v>
      </c>
      <c r="B4809" t="s">
        <v>8550</v>
      </c>
      <c r="C4809" t="s">
        <v>73</v>
      </c>
      <c r="D4809">
        <v>7.5</v>
      </c>
      <c r="E4809">
        <v>30</v>
      </c>
      <c r="F4809" t="s">
        <v>8545</v>
      </c>
      <c r="G4809" t="s">
        <v>8546</v>
      </c>
      <c r="H4809" t="s">
        <v>23</v>
      </c>
      <c r="I4809" t="s">
        <v>8547</v>
      </c>
      <c r="K4809"/>
      <c r="L4809" t="s">
        <v>8551</v>
      </c>
      <c r="M4809" t="s">
        <v>26</v>
      </c>
      <c r="N4809">
        <v>2</v>
      </c>
      <c r="P4809" t="s">
        <v>27</v>
      </c>
      <c r="Q4809" t="s">
        <v>8552</v>
      </c>
      <c r="S4809" t="s">
        <v>29</v>
      </c>
    </row>
    <row r="4810" spans="1:19" hidden="1" x14ac:dyDescent="0.2">
      <c r="A4810">
        <v>2824</v>
      </c>
      <c r="B4810" t="s">
        <v>8553</v>
      </c>
      <c r="C4810" t="s">
        <v>20</v>
      </c>
      <c r="D4810">
        <v>9.3000000000000007</v>
      </c>
      <c r="E4810">
        <v>20</v>
      </c>
      <c r="F4810" t="s">
        <v>198</v>
      </c>
      <c r="G4810" t="s">
        <v>55</v>
      </c>
      <c r="H4810" t="s">
        <v>23</v>
      </c>
      <c r="I4810" t="s">
        <v>199</v>
      </c>
      <c r="K4810"/>
      <c r="L4810" t="s">
        <v>8554</v>
      </c>
      <c r="M4810" t="s">
        <v>26</v>
      </c>
      <c r="N4810">
        <v>2</v>
      </c>
      <c r="P4810" t="s">
        <v>27</v>
      </c>
      <c r="Q4810" t="s">
        <v>8555</v>
      </c>
      <c r="S4810" t="s">
        <v>29</v>
      </c>
    </row>
    <row r="4811" spans="1:19" hidden="1" x14ac:dyDescent="0.2">
      <c r="A4811">
        <v>2825</v>
      </c>
      <c r="B4811" t="s">
        <v>8556</v>
      </c>
      <c r="C4811" t="s">
        <v>20</v>
      </c>
      <c r="D4811">
        <v>9.06</v>
      </c>
      <c r="E4811">
        <v>20</v>
      </c>
      <c r="F4811" t="s">
        <v>198</v>
      </c>
      <c r="G4811" t="s">
        <v>55</v>
      </c>
      <c r="H4811" t="s">
        <v>23</v>
      </c>
      <c r="I4811" t="s">
        <v>199</v>
      </c>
      <c r="K4811"/>
      <c r="L4811" t="s">
        <v>8557</v>
      </c>
      <c r="M4811" t="s">
        <v>26</v>
      </c>
      <c r="N4811">
        <v>2</v>
      </c>
      <c r="P4811" t="s">
        <v>27</v>
      </c>
      <c r="Q4811" t="s">
        <v>8558</v>
      </c>
      <c r="S4811" t="s">
        <v>29</v>
      </c>
    </row>
    <row r="4812" spans="1:19" hidden="1" x14ac:dyDescent="0.2">
      <c r="A4812">
        <v>2826</v>
      </c>
      <c r="B4812" t="s">
        <v>8559</v>
      </c>
      <c r="C4812" t="s">
        <v>20</v>
      </c>
      <c r="D4812">
        <v>9.57</v>
      </c>
      <c r="E4812">
        <v>20</v>
      </c>
      <c r="F4812" t="s">
        <v>198</v>
      </c>
      <c r="G4812" t="s">
        <v>55</v>
      </c>
      <c r="H4812" t="s">
        <v>23</v>
      </c>
      <c r="I4812" t="s">
        <v>199</v>
      </c>
      <c r="K4812"/>
      <c r="L4812" t="s">
        <v>8560</v>
      </c>
      <c r="M4812" t="s">
        <v>26</v>
      </c>
      <c r="N4812">
        <v>2</v>
      </c>
      <c r="P4812" t="s">
        <v>27</v>
      </c>
      <c r="Q4812" t="s">
        <v>8561</v>
      </c>
      <c r="S4812" t="s">
        <v>29</v>
      </c>
    </row>
    <row r="4813" spans="1:19" hidden="1" x14ac:dyDescent="0.2">
      <c r="A4813">
        <v>2827</v>
      </c>
      <c r="B4813" t="s">
        <v>8562</v>
      </c>
      <c r="C4813" t="s">
        <v>20</v>
      </c>
      <c r="D4813">
        <v>9.02</v>
      </c>
      <c r="E4813">
        <v>20</v>
      </c>
      <c r="F4813" t="s">
        <v>198</v>
      </c>
      <c r="G4813" t="s">
        <v>55</v>
      </c>
      <c r="H4813" t="s">
        <v>23</v>
      </c>
      <c r="I4813" t="s">
        <v>199</v>
      </c>
      <c r="K4813"/>
      <c r="L4813" t="s">
        <v>8563</v>
      </c>
      <c r="M4813" t="s">
        <v>26</v>
      </c>
      <c r="N4813">
        <v>2</v>
      </c>
      <c r="P4813" t="s">
        <v>27</v>
      </c>
      <c r="Q4813" t="s">
        <v>8564</v>
      </c>
      <c r="S4813" t="s">
        <v>29</v>
      </c>
    </row>
    <row r="4814" spans="1:19" hidden="1" x14ac:dyDescent="0.2">
      <c r="A4814">
        <v>2828</v>
      </c>
      <c r="B4814" t="s">
        <v>8565</v>
      </c>
      <c r="C4814" t="s">
        <v>20</v>
      </c>
      <c r="D4814">
        <v>8.66</v>
      </c>
      <c r="E4814">
        <v>20</v>
      </c>
      <c r="F4814" t="s">
        <v>198</v>
      </c>
      <c r="G4814" t="s">
        <v>55</v>
      </c>
      <c r="H4814" t="s">
        <v>23</v>
      </c>
      <c r="I4814" t="s">
        <v>199</v>
      </c>
      <c r="K4814"/>
      <c r="L4814" t="s">
        <v>8566</v>
      </c>
      <c r="M4814" t="s">
        <v>26</v>
      </c>
      <c r="N4814">
        <v>2</v>
      </c>
      <c r="P4814" t="s">
        <v>27</v>
      </c>
      <c r="Q4814" t="s">
        <v>8567</v>
      </c>
      <c r="S4814" t="s">
        <v>29</v>
      </c>
    </row>
    <row r="4815" spans="1:19" hidden="1" x14ac:dyDescent="0.2">
      <c r="A4815">
        <v>2829</v>
      </c>
      <c r="B4815" t="s">
        <v>8568</v>
      </c>
      <c r="C4815" t="s">
        <v>20</v>
      </c>
      <c r="D4815">
        <v>8.91</v>
      </c>
      <c r="E4815">
        <v>20</v>
      </c>
      <c r="F4815" t="s">
        <v>198</v>
      </c>
      <c r="G4815" t="s">
        <v>55</v>
      </c>
      <c r="H4815" t="s">
        <v>23</v>
      </c>
      <c r="I4815" t="s">
        <v>199</v>
      </c>
      <c r="K4815"/>
      <c r="L4815" t="s">
        <v>8569</v>
      </c>
      <c r="M4815" t="s">
        <v>26</v>
      </c>
      <c r="N4815">
        <v>2</v>
      </c>
      <c r="P4815" t="s">
        <v>27</v>
      </c>
      <c r="Q4815" t="s">
        <v>8570</v>
      </c>
      <c r="S4815" t="s">
        <v>29</v>
      </c>
    </row>
    <row r="4816" spans="1:19" hidden="1" x14ac:dyDescent="0.2">
      <c r="A4816">
        <v>2830</v>
      </c>
      <c r="B4816" t="s">
        <v>8571</v>
      </c>
      <c r="C4816" t="s">
        <v>20</v>
      </c>
      <c r="D4816">
        <v>9.61</v>
      </c>
      <c r="E4816">
        <v>20</v>
      </c>
      <c r="F4816" t="s">
        <v>198</v>
      </c>
      <c r="G4816" t="s">
        <v>55</v>
      </c>
      <c r="H4816" t="s">
        <v>23</v>
      </c>
      <c r="I4816" t="s">
        <v>199</v>
      </c>
      <c r="K4816"/>
      <c r="L4816" t="s">
        <v>8572</v>
      </c>
      <c r="M4816" t="s">
        <v>26</v>
      </c>
      <c r="N4816">
        <v>2</v>
      </c>
      <c r="P4816" t="s">
        <v>27</v>
      </c>
      <c r="Q4816" t="s">
        <v>8573</v>
      </c>
      <c r="S4816" t="s">
        <v>29</v>
      </c>
    </row>
    <row r="4817" spans="1:19" hidden="1" x14ac:dyDescent="0.2">
      <c r="A4817">
        <v>2831</v>
      </c>
      <c r="B4817" t="s">
        <v>8574</v>
      </c>
      <c r="C4817" t="s">
        <v>20</v>
      </c>
      <c r="D4817">
        <v>9.11</v>
      </c>
      <c r="E4817">
        <v>20</v>
      </c>
      <c r="F4817" t="s">
        <v>198</v>
      </c>
      <c r="G4817" t="s">
        <v>55</v>
      </c>
      <c r="H4817" t="s">
        <v>23</v>
      </c>
      <c r="I4817" t="s">
        <v>199</v>
      </c>
      <c r="K4817"/>
      <c r="L4817" t="s">
        <v>8575</v>
      </c>
      <c r="M4817" t="s">
        <v>26</v>
      </c>
      <c r="N4817">
        <v>2</v>
      </c>
      <c r="P4817" t="s">
        <v>27</v>
      </c>
      <c r="Q4817" t="s">
        <v>8576</v>
      </c>
      <c r="S4817" t="s">
        <v>29</v>
      </c>
    </row>
    <row r="4818" spans="1:19" hidden="1" x14ac:dyDescent="0.2">
      <c r="A4818">
        <v>2832</v>
      </c>
      <c r="B4818" t="s">
        <v>8577</v>
      </c>
      <c r="C4818" t="s">
        <v>20</v>
      </c>
      <c r="D4818">
        <v>9.01</v>
      </c>
      <c r="E4818">
        <v>20</v>
      </c>
      <c r="F4818" t="s">
        <v>8578</v>
      </c>
      <c r="G4818" t="s">
        <v>55</v>
      </c>
      <c r="H4818" t="s">
        <v>23</v>
      </c>
      <c r="I4818" t="s">
        <v>199</v>
      </c>
      <c r="K4818"/>
      <c r="L4818" t="s">
        <v>8579</v>
      </c>
      <c r="M4818" t="s">
        <v>120</v>
      </c>
      <c r="N4818">
        <v>5</v>
      </c>
      <c r="P4818" t="s">
        <v>27</v>
      </c>
      <c r="Q4818" t="s">
        <v>8580</v>
      </c>
      <c r="S4818" t="s">
        <v>29</v>
      </c>
    </row>
    <row r="4819" spans="1:19" hidden="1" x14ac:dyDescent="0.2">
      <c r="A4819">
        <v>2832</v>
      </c>
      <c r="B4819" t="s">
        <v>8577</v>
      </c>
      <c r="C4819" t="s">
        <v>20</v>
      </c>
      <c r="D4819">
        <v>8.65</v>
      </c>
      <c r="E4819">
        <v>20</v>
      </c>
      <c r="F4819" t="s">
        <v>448</v>
      </c>
      <c r="G4819" t="s">
        <v>55</v>
      </c>
      <c r="H4819" t="s">
        <v>23</v>
      </c>
      <c r="I4819" t="s">
        <v>449</v>
      </c>
      <c r="K4819"/>
      <c r="L4819" t="s">
        <v>8579</v>
      </c>
      <c r="M4819" t="s">
        <v>120</v>
      </c>
      <c r="N4819">
        <v>5</v>
      </c>
      <c r="P4819" t="s">
        <v>27</v>
      </c>
      <c r="Q4819" t="s">
        <v>8580</v>
      </c>
      <c r="S4819" t="s">
        <v>29</v>
      </c>
    </row>
    <row r="4820" spans="1:19" hidden="1" x14ac:dyDescent="0.2">
      <c r="A4820">
        <v>2833</v>
      </c>
      <c r="B4820" t="s">
        <v>8581</v>
      </c>
      <c r="C4820" t="s">
        <v>20</v>
      </c>
      <c r="D4820">
        <v>9.52</v>
      </c>
      <c r="E4820">
        <v>20</v>
      </c>
      <c r="F4820" t="s">
        <v>198</v>
      </c>
      <c r="G4820" t="s">
        <v>55</v>
      </c>
      <c r="H4820" t="s">
        <v>23</v>
      </c>
      <c r="I4820" t="s">
        <v>199</v>
      </c>
      <c r="K4820"/>
      <c r="L4820" t="s">
        <v>8582</v>
      </c>
      <c r="M4820" t="s">
        <v>26</v>
      </c>
      <c r="N4820">
        <v>2</v>
      </c>
      <c r="P4820" t="s">
        <v>27</v>
      </c>
      <c r="Q4820" t="s">
        <v>8583</v>
      </c>
      <c r="S4820" t="s">
        <v>29</v>
      </c>
    </row>
    <row r="4821" spans="1:19" hidden="1" x14ac:dyDescent="0.2">
      <c r="A4821">
        <v>2834</v>
      </c>
      <c r="B4821" t="s">
        <v>8584</v>
      </c>
      <c r="C4821" t="s">
        <v>20</v>
      </c>
      <c r="D4821">
        <v>8.9600000000000009</v>
      </c>
      <c r="E4821">
        <v>20</v>
      </c>
      <c r="F4821" t="s">
        <v>198</v>
      </c>
      <c r="G4821" t="s">
        <v>55</v>
      </c>
      <c r="H4821" t="s">
        <v>23</v>
      </c>
      <c r="I4821" t="s">
        <v>199</v>
      </c>
      <c r="K4821"/>
      <c r="L4821" t="s">
        <v>8585</v>
      </c>
      <c r="M4821" t="s">
        <v>26</v>
      </c>
      <c r="N4821">
        <v>2</v>
      </c>
      <c r="P4821" t="s">
        <v>27</v>
      </c>
      <c r="Q4821" t="s">
        <v>8586</v>
      </c>
      <c r="S4821" t="s">
        <v>29</v>
      </c>
    </row>
    <row r="4822" spans="1:19" hidden="1" x14ac:dyDescent="0.2">
      <c r="A4822">
        <v>2835</v>
      </c>
      <c r="B4822" t="s">
        <v>8587</v>
      </c>
      <c r="C4822" t="s">
        <v>20</v>
      </c>
      <c r="D4822">
        <v>11.23</v>
      </c>
      <c r="E4822">
        <v>20</v>
      </c>
      <c r="F4822" t="s">
        <v>198</v>
      </c>
      <c r="G4822" t="s">
        <v>55</v>
      </c>
      <c r="H4822" t="s">
        <v>23</v>
      </c>
      <c r="I4822" t="s">
        <v>199</v>
      </c>
      <c r="K4822"/>
      <c r="L4822" t="s">
        <v>8588</v>
      </c>
      <c r="M4822" t="s">
        <v>26</v>
      </c>
      <c r="N4822">
        <v>2</v>
      </c>
      <c r="P4822" t="s">
        <v>27</v>
      </c>
      <c r="Q4822" t="s">
        <v>8589</v>
      </c>
      <c r="S4822" t="s">
        <v>29</v>
      </c>
    </row>
    <row r="4823" spans="1:19" hidden="1" x14ac:dyDescent="0.2">
      <c r="A4823">
        <v>2836</v>
      </c>
      <c r="B4823" t="s">
        <v>8590</v>
      </c>
      <c r="C4823" t="s">
        <v>20</v>
      </c>
      <c r="D4823">
        <v>5.18</v>
      </c>
      <c r="E4823">
        <v>45</v>
      </c>
      <c r="F4823" t="s">
        <v>8591</v>
      </c>
      <c r="G4823" t="s">
        <v>98</v>
      </c>
      <c r="H4823" t="s">
        <v>23</v>
      </c>
      <c r="I4823" t="s">
        <v>8592</v>
      </c>
      <c r="K4823"/>
      <c r="L4823" t="s">
        <v>8593</v>
      </c>
      <c r="M4823" t="s">
        <v>2477</v>
      </c>
      <c r="N4823">
        <v>4</v>
      </c>
      <c r="P4823" t="s">
        <v>27</v>
      </c>
      <c r="Q4823" t="s">
        <v>8594</v>
      </c>
      <c r="S4823" t="s">
        <v>29</v>
      </c>
    </row>
    <row r="4824" spans="1:19" hidden="1" x14ac:dyDescent="0.2">
      <c r="A4824">
        <v>2836</v>
      </c>
      <c r="B4824" t="s">
        <v>8590</v>
      </c>
      <c r="C4824" t="s">
        <v>20</v>
      </c>
      <c r="D4824">
        <v>6.3</v>
      </c>
      <c r="E4824">
        <v>25</v>
      </c>
      <c r="F4824" t="s">
        <v>8591</v>
      </c>
      <c r="G4824" t="s">
        <v>58</v>
      </c>
      <c r="H4824" t="s">
        <v>23</v>
      </c>
      <c r="I4824" t="s">
        <v>8595</v>
      </c>
      <c r="K4824"/>
      <c r="L4824" t="s">
        <v>8593</v>
      </c>
      <c r="M4824" t="s">
        <v>2477</v>
      </c>
      <c r="N4824">
        <v>4</v>
      </c>
      <c r="P4824" t="s">
        <v>27</v>
      </c>
      <c r="Q4824" t="s">
        <v>8594</v>
      </c>
      <c r="S4824" t="s">
        <v>29</v>
      </c>
    </row>
    <row r="4825" spans="1:19" hidden="1" x14ac:dyDescent="0.2">
      <c r="A4825">
        <v>2847</v>
      </c>
      <c r="B4825" t="s">
        <v>8596</v>
      </c>
      <c r="C4825" t="s">
        <v>20</v>
      </c>
      <c r="D4825">
        <v>4.7</v>
      </c>
      <c r="E4825">
        <v>20</v>
      </c>
      <c r="F4825" t="s">
        <v>8597</v>
      </c>
      <c r="G4825" t="s">
        <v>55</v>
      </c>
      <c r="H4825" t="s">
        <v>23</v>
      </c>
      <c r="I4825" t="s">
        <v>2385</v>
      </c>
      <c r="K4825"/>
      <c r="L4825" t="s">
        <v>8598</v>
      </c>
      <c r="M4825" t="s">
        <v>120</v>
      </c>
      <c r="N4825">
        <v>5</v>
      </c>
      <c r="P4825" t="s">
        <v>27</v>
      </c>
      <c r="Q4825" t="s">
        <v>8599</v>
      </c>
      <c r="S4825" t="s">
        <v>29</v>
      </c>
    </row>
    <row r="4826" spans="1:19" hidden="1" x14ac:dyDescent="0.2">
      <c r="A4826">
        <v>2848</v>
      </c>
      <c r="B4826" t="s">
        <v>8600</v>
      </c>
      <c r="C4826" t="s">
        <v>20</v>
      </c>
      <c r="D4826">
        <v>7.38</v>
      </c>
      <c r="E4826">
        <v>20</v>
      </c>
      <c r="F4826" t="s">
        <v>2048</v>
      </c>
      <c r="G4826" t="s">
        <v>31</v>
      </c>
      <c r="H4826" t="s">
        <v>46</v>
      </c>
      <c r="I4826" t="s">
        <v>2385</v>
      </c>
      <c r="K4826"/>
      <c r="L4826" t="s">
        <v>8601</v>
      </c>
      <c r="M4826" t="s">
        <v>26</v>
      </c>
      <c r="N4826">
        <v>2</v>
      </c>
      <c r="P4826" t="s">
        <v>27</v>
      </c>
      <c r="Q4826" t="s">
        <v>8602</v>
      </c>
      <c r="S4826" t="s">
        <v>29</v>
      </c>
    </row>
    <row r="4827" spans="1:19" hidden="1" x14ac:dyDescent="0.2">
      <c r="A4827">
        <v>2849</v>
      </c>
      <c r="B4827" t="s">
        <v>8603</v>
      </c>
      <c r="C4827" t="s">
        <v>20</v>
      </c>
      <c r="D4827">
        <v>7.28</v>
      </c>
      <c r="E4827">
        <v>20</v>
      </c>
      <c r="F4827" t="s">
        <v>6523</v>
      </c>
      <c r="G4827" t="s">
        <v>567</v>
      </c>
      <c r="H4827" t="s">
        <v>46</v>
      </c>
      <c r="I4827" t="s">
        <v>2385</v>
      </c>
      <c r="K4827"/>
      <c r="L4827" t="s">
        <v>8604</v>
      </c>
      <c r="M4827" t="s">
        <v>26</v>
      </c>
      <c r="N4827">
        <v>2</v>
      </c>
      <c r="P4827" t="s">
        <v>27</v>
      </c>
      <c r="Q4827" t="s">
        <v>8605</v>
      </c>
      <c r="S4827" t="s">
        <v>29</v>
      </c>
    </row>
    <row r="4828" spans="1:19" hidden="1" x14ac:dyDescent="0.2">
      <c r="A4828">
        <v>2850</v>
      </c>
      <c r="B4828" t="s">
        <v>8606</v>
      </c>
      <c r="C4828" t="s">
        <v>20</v>
      </c>
      <c r="D4828">
        <v>6.68</v>
      </c>
      <c r="E4828">
        <v>20</v>
      </c>
      <c r="F4828" t="s">
        <v>4950</v>
      </c>
      <c r="G4828" t="s">
        <v>31</v>
      </c>
      <c r="H4828" t="s">
        <v>46</v>
      </c>
      <c r="I4828" t="s">
        <v>2385</v>
      </c>
      <c r="K4828" s="1" t="s">
        <v>8607</v>
      </c>
      <c r="L4828" t="s">
        <v>8608</v>
      </c>
      <c r="M4828" t="s">
        <v>26</v>
      </c>
      <c r="N4828">
        <v>2</v>
      </c>
      <c r="P4828" t="s">
        <v>27</v>
      </c>
      <c r="Q4828" t="s">
        <v>8609</v>
      </c>
      <c r="S4828" t="s">
        <v>29</v>
      </c>
    </row>
    <row r="4829" spans="1:19" hidden="1" x14ac:dyDescent="0.2">
      <c r="A4829">
        <v>2857</v>
      </c>
      <c r="B4829" t="s">
        <v>8610</v>
      </c>
      <c r="C4829" t="s">
        <v>20</v>
      </c>
      <c r="D4829">
        <v>8.35</v>
      </c>
      <c r="E4829">
        <v>15</v>
      </c>
      <c r="F4829" t="s">
        <v>8611</v>
      </c>
      <c r="G4829" t="s">
        <v>567</v>
      </c>
      <c r="H4829" t="s">
        <v>23</v>
      </c>
      <c r="I4829" t="s">
        <v>3034</v>
      </c>
      <c r="K4829"/>
      <c r="L4829" t="s">
        <v>8612</v>
      </c>
      <c r="M4829" t="s">
        <v>8613</v>
      </c>
      <c r="N4829">
        <v>2</v>
      </c>
      <c r="P4829" t="s">
        <v>27</v>
      </c>
      <c r="Q4829" t="s">
        <v>8614</v>
      </c>
      <c r="S4829" t="s">
        <v>29</v>
      </c>
    </row>
    <row r="4830" spans="1:19" hidden="1" x14ac:dyDescent="0.2">
      <c r="A4830">
        <v>2859</v>
      </c>
      <c r="B4830" t="s">
        <v>8615</v>
      </c>
      <c r="C4830" t="s">
        <v>20</v>
      </c>
      <c r="D4830">
        <v>9.4</v>
      </c>
      <c r="E4830">
        <v>24</v>
      </c>
      <c r="F4830" t="s">
        <v>62</v>
      </c>
      <c r="G4830" t="s">
        <v>63</v>
      </c>
      <c r="H4830" t="s">
        <v>46</v>
      </c>
      <c r="I4830" t="s">
        <v>8616</v>
      </c>
      <c r="K4830"/>
      <c r="L4830" t="s">
        <v>8617</v>
      </c>
      <c r="M4830" t="s">
        <v>8618</v>
      </c>
      <c r="N4830">
        <v>2</v>
      </c>
      <c r="P4830" t="s">
        <v>27</v>
      </c>
      <c r="Q4830" t="s">
        <v>8619</v>
      </c>
      <c r="S4830" t="s">
        <v>29</v>
      </c>
    </row>
    <row r="4831" spans="1:19" hidden="1" x14ac:dyDescent="0.2">
      <c r="A4831">
        <v>2860</v>
      </c>
      <c r="B4831" t="s">
        <v>8620</v>
      </c>
      <c r="C4831" t="s">
        <v>20</v>
      </c>
      <c r="D4831">
        <v>7.2</v>
      </c>
      <c r="E4831">
        <v>15</v>
      </c>
      <c r="F4831" t="s">
        <v>8621</v>
      </c>
      <c r="G4831" t="s">
        <v>567</v>
      </c>
      <c r="H4831" t="s">
        <v>23</v>
      </c>
      <c r="I4831" t="s">
        <v>3034</v>
      </c>
      <c r="K4831"/>
      <c r="L4831" t="s">
        <v>8622</v>
      </c>
      <c r="M4831" t="s">
        <v>2477</v>
      </c>
      <c r="N4831">
        <v>4</v>
      </c>
      <c r="P4831" t="s">
        <v>27</v>
      </c>
      <c r="Q4831" t="s">
        <v>8623</v>
      </c>
      <c r="S4831" t="s">
        <v>29</v>
      </c>
    </row>
    <row r="4832" spans="1:19" hidden="1" x14ac:dyDescent="0.2">
      <c r="A4832">
        <v>2860</v>
      </c>
      <c r="B4832" t="s">
        <v>8620</v>
      </c>
      <c r="C4832" t="s">
        <v>73</v>
      </c>
      <c r="D4832">
        <v>8.92</v>
      </c>
      <c r="E4832">
        <v>15</v>
      </c>
      <c r="F4832" t="s">
        <v>8621</v>
      </c>
      <c r="G4832" t="s">
        <v>567</v>
      </c>
      <c r="H4832" t="s">
        <v>23</v>
      </c>
      <c r="I4832" t="s">
        <v>3034</v>
      </c>
      <c r="K4832"/>
      <c r="L4832" t="s">
        <v>8622</v>
      </c>
      <c r="M4832" t="s">
        <v>2477</v>
      </c>
      <c r="N4832">
        <v>4</v>
      </c>
      <c r="P4832" t="s">
        <v>27</v>
      </c>
      <c r="Q4832" t="s">
        <v>8623</v>
      </c>
      <c r="S4832" t="s">
        <v>29</v>
      </c>
    </row>
    <row r="4833" spans="1:19" hidden="1" x14ac:dyDescent="0.2">
      <c r="A4833">
        <v>2862</v>
      </c>
      <c r="B4833" t="s">
        <v>8624</v>
      </c>
      <c r="C4833" t="s">
        <v>20</v>
      </c>
      <c r="D4833">
        <v>9.07</v>
      </c>
      <c r="E4833">
        <v>25</v>
      </c>
      <c r="F4833" t="s">
        <v>8625</v>
      </c>
      <c r="G4833" t="s">
        <v>55</v>
      </c>
      <c r="H4833" t="s">
        <v>46</v>
      </c>
      <c r="I4833" t="s">
        <v>8626</v>
      </c>
      <c r="K4833"/>
      <c r="L4833" t="s">
        <v>8627</v>
      </c>
      <c r="M4833" t="s">
        <v>2477</v>
      </c>
      <c r="N4833">
        <v>4</v>
      </c>
      <c r="P4833" t="s">
        <v>27</v>
      </c>
      <c r="Q4833" t="s">
        <v>8628</v>
      </c>
      <c r="S4833" t="s">
        <v>29</v>
      </c>
    </row>
    <row r="4834" spans="1:19" hidden="1" x14ac:dyDescent="0.2">
      <c r="A4834">
        <v>2863</v>
      </c>
      <c r="B4834" t="s">
        <v>8629</v>
      </c>
      <c r="C4834" t="s">
        <v>20</v>
      </c>
      <c r="D4834">
        <v>7.64</v>
      </c>
      <c r="E4834">
        <v>25</v>
      </c>
      <c r="F4834" t="s">
        <v>4398</v>
      </c>
      <c r="G4834" t="s">
        <v>55</v>
      </c>
      <c r="H4834" t="s">
        <v>46</v>
      </c>
      <c r="I4834" t="s">
        <v>8626</v>
      </c>
      <c r="K4834"/>
      <c r="L4834" t="s">
        <v>8630</v>
      </c>
      <c r="M4834" t="s">
        <v>2477</v>
      </c>
      <c r="N4834">
        <v>4</v>
      </c>
      <c r="P4834" t="s">
        <v>27</v>
      </c>
      <c r="Q4834" t="s">
        <v>8631</v>
      </c>
      <c r="S4834" t="s">
        <v>29</v>
      </c>
    </row>
    <row r="4835" spans="1:19" hidden="1" x14ac:dyDescent="0.2">
      <c r="A4835">
        <v>2864</v>
      </c>
      <c r="B4835" t="s">
        <v>8629</v>
      </c>
      <c r="C4835" t="s">
        <v>20</v>
      </c>
      <c r="D4835">
        <v>7.41</v>
      </c>
      <c r="E4835">
        <v>17.5</v>
      </c>
      <c r="F4835" t="s">
        <v>8632</v>
      </c>
      <c r="G4835" t="s">
        <v>22</v>
      </c>
      <c r="H4835" t="s">
        <v>23</v>
      </c>
      <c r="I4835" t="s">
        <v>8633</v>
      </c>
      <c r="K4835"/>
      <c r="L4835" t="s">
        <v>8634</v>
      </c>
      <c r="M4835" t="s">
        <v>2477</v>
      </c>
      <c r="N4835">
        <v>4</v>
      </c>
      <c r="P4835" t="s">
        <v>27</v>
      </c>
      <c r="Q4835" t="s">
        <v>8635</v>
      </c>
      <c r="S4835" t="s">
        <v>29</v>
      </c>
    </row>
    <row r="4836" spans="1:19" hidden="1" x14ac:dyDescent="0.2">
      <c r="A4836">
        <v>2865</v>
      </c>
      <c r="B4836" t="s">
        <v>8636</v>
      </c>
      <c r="C4836" t="s">
        <v>20</v>
      </c>
      <c r="D4836">
        <v>7.63</v>
      </c>
      <c r="E4836">
        <v>25</v>
      </c>
      <c r="F4836" t="s">
        <v>8637</v>
      </c>
      <c r="G4836" t="s">
        <v>55</v>
      </c>
      <c r="H4836" t="s">
        <v>46</v>
      </c>
      <c r="I4836" t="s">
        <v>8209</v>
      </c>
      <c r="K4836"/>
      <c r="L4836" t="s">
        <v>8638</v>
      </c>
      <c r="M4836" t="s">
        <v>2477</v>
      </c>
      <c r="N4836">
        <v>4</v>
      </c>
      <c r="P4836" t="s">
        <v>27</v>
      </c>
      <c r="Q4836" t="s">
        <v>8639</v>
      </c>
      <c r="S4836" t="s">
        <v>29</v>
      </c>
    </row>
    <row r="4837" spans="1:19" hidden="1" x14ac:dyDescent="0.2">
      <c r="A4837">
        <v>2865</v>
      </c>
      <c r="B4837" t="s">
        <v>8636</v>
      </c>
      <c r="C4837" t="s">
        <v>20</v>
      </c>
      <c r="D4837">
        <v>7.51</v>
      </c>
      <c r="E4837">
        <v>25</v>
      </c>
      <c r="F4837" t="s">
        <v>8637</v>
      </c>
      <c r="G4837" t="s">
        <v>8640</v>
      </c>
      <c r="H4837" t="s">
        <v>23</v>
      </c>
      <c r="I4837" t="s">
        <v>8209</v>
      </c>
      <c r="K4837"/>
      <c r="L4837" t="s">
        <v>8638</v>
      </c>
      <c r="M4837" t="s">
        <v>2477</v>
      </c>
      <c r="N4837">
        <v>4</v>
      </c>
      <c r="P4837" t="s">
        <v>27</v>
      </c>
      <c r="Q4837" t="s">
        <v>8639</v>
      </c>
      <c r="S4837" t="s">
        <v>29</v>
      </c>
    </row>
    <row r="4838" spans="1:19" hidden="1" x14ac:dyDescent="0.2">
      <c r="A4838">
        <v>2870</v>
      </c>
      <c r="B4838" t="s">
        <v>8641</v>
      </c>
      <c r="C4838" t="s">
        <v>20</v>
      </c>
      <c r="D4838">
        <v>11.73</v>
      </c>
      <c r="E4838">
        <v>18</v>
      </c>
      <c r="F4838" t="s">
        <v>8642</v>
      </c>
      <c r="G4838" t="s">
        <v>58</v>
      </c>
      <c r="H4838" t="s">
        <v>23</v>
      </c>
      <c r="I4838" t="s">
        <v>3034</v>
      </c>
      <c r="K4838"/>
      <c r="L4838" t="s">
        <v>8643</v>
      </c>
      <c r="M4838" t="s">
        <v>2477</v>
      </c>
      <c r="N4838">
        <v>4</v>
      </c>
      <c r="P4838" t="s">
        <v>27</v>
      </c>
      <c r="Q4838" t="s">
        <v>8644</v>
      </c>
      <c r="S4838" t="s">
        <v>29</v>
      </c>
    </row>
    <row r="4839" spans="1:19" hidden="1" x14ac:dyDescent="0.2">
      <c r="A4839">
        <v>2871</v>
      </c>
      <c r="B4839" t="s">
        <v>8645</v>
      </c>
      <c r="C4839" t="s">
        <v>20</v>
      </c>
      <c r="D4839">
        <v>8.16</v>
      </c>
      <c r="E4839">
        <v>15</v>
      </c>
      <c r="F4839" t="s">
        <v>8646</v>
      </c>
      <c r="G4839" t="s">
        <v>567</v>
      </c>
      <c r="H4839" t="s">
        <v>23</v>
      </c>
      <c r="I4839" t="s">
        <v>3034</v>
      </c>
      <c r="K4839"/>
      <c r="L4839" t="s">
        <v>8647</v>
      </c>
      <c r="M4839" t="s">
        <v>2477</v>
      </c>
      <c r="N4839">
        <v>4</v>
      </c>
      <c r="P4839" t="s">
        <v>27</v>
      </c>
      <c r="Q4839" t="s">
        <v>8648</v>
      </c>
      <c r="S4839" t="s">
        <v>29</v>
      </c>
    </row>
    <row r="4840" spans="1:19" hidden="1" x14ac:dyDescent="0.2">
      <c r="A4840">
        <v>2871</v>
      </c>
      <c r="B4840" t="s">
        <v>8645</v>
      </c>
      <c r="C4840" t="s">
        <v>73</v>
      </c>
      <c r="D4840">
        <v>2.5</v>
      </c>
      <c r="E4840">
        <v>15</v>
      </c>
      <c r="F4840" t="s">
        <v>8646</v>
      </c>
      <c r="G4840" t="s">
        <v>567</v>
      </c>
      <c r="H4840" t="s">
        <v>23</v>
      </c>
      <c r="I4840" t="s">
        <v>3034</v>
      </c>
      <c r="K4840"/>
      <c r="L4840" t="s">
        <v>8647</v>
      </c>
      <c r="M4840" t="s">
        <v>2477</v>
      </c>
      <c r="N4840">
        <v>4</v>
      </c>
      <c r="P4840" t="s">
        <v>27</v>
      </c>
      <c r="Q4840" t="s">
        <v>8648</v>
      </c>
      <c r="S4840" t="s">
        <v>29</v>
      </c>
    </row>
    <row r="4841" spans="1:19" hidden="1" x14ac:dyDescent="0.2">
      <c r="A4841">
        <v>2871</v>
      </c>
      <c r="B4841" t="s">
        <v>8645</v>
      </c>
      <c r="C4841" t="s">
        <v>20</v>
      </c>
      <c r="D4841">
        <v>8.2799999999999994</v>
      </c>
      <c r="E4841">
        <v>25</v>
      </c>
      <c r="F4841" t="s">
        <v>8649</v>
      </c>
      <c r="G4841" t="s">
        <v>55</v>
      </c>
      <c r="H4841" t="s">
        <v>46</v>
      </c>
      <c r="I4841" t="s">
        <v>8650</v>
      </c>
      <c r="K4841"/>
      <c r="L4841" t="s">
        <v>8647</v>
      </c>
      <c r="M4841" t="s">
        <v>2477</v>
      </c>
      <c r="N4841">
        <v>4</v>
      </c>
      <c r="P4841" t="s">
        <v>27</v>
      </c>
      <c r="Q4841" t="s">
        <v>8648</v>
      </c>
      <c r="S4841" t="s">
        <v>29</v>
      </c>
    </row>
    <row r="4842" spans="1:19" hidden="1" x14ac:dyDescent="0.2">
      <c r="A4842">
        <v>2873</v>
      </c>
      <c r="B4842" t="s">
        <v>8651</v>
      </c>
      <c r="C4842" t="s">
        <v>20</v>
      </c>
      <c r="D4842">
        <v>1.22</v>
      </c>
      <c r="E4842">
        <v>55</v>
      </c>
      <c r="F4842" t="s">
        <v>1374</v>
      </c>
      <c r="G4842" t="s">
        <v>849</v>
      </c>
      <c r="H4842" t="s">
        <v>23</v>
      </c>
      <c r="I4842" t="s">
        <v>1380</v>
      </c>
      <c r="K4842"/>
      <c r="L4842" t="s">
        <v>8652</v>
      </c>
      <c r="M4842" t="s">
        <v>120</v>
      </c>
      <c r="N4842">
        <v>5</v>
      </c>
      <c r="P4842" t="s">
        <v>27</v>
      </c>
      <c r="Q4842" t="s">
        <v>8653</v>
      </c>
      <c r="S4842" t="s">
        <v>29</v>
      </c>
    </row>
    <row r="4843" spans="1:19" hidden="1" x14ac:dyDescent="0.2">
      <c r="A4843">
        <v>2873</v>
      </c>
      <c r="B4843" t="s">
        <v>8651</v>
      </c>
      <c r="C4843" t="s">
        <v>20</v>
      </c>
      <c r="D4843" t="s">
        <v>570</v>
      </c>
      <c r="E4843">
        <v>25</v>
      </c>
      <c r="F4843" t="s">
        <v>1374</v>
      </c>
      <c r="G4843" t="s">
        <v>31</v>
      </c>
      <c r="H4843" t="s">
        <v>23</v>
      </c>
      <c r="I4843" t="s">
        <v>8654</v>
      </c>
      <c r="K4843"/>
      <c r="L4843" t="s">
        <v>8652</v>
      </c>
      <c r="M4843" t="s">
        <v>120</v>
      </c>
      <c r="N4843">
        <v>5</v>
      </c>
      <c r="P4843" t="s">
        <v>27</v>
      </c>
      <c r="Q4843" t="s">
        <v>8653</v>
      </c>
      <c r="S4843" t="s">
        <v>29</v>
      </c>
    </row>
    <row r="4844" spans="1:19" hidden="1" x14ac:dyDescent="0.2">
      <c r="A4844">
        <v>2874</v>
      </c>
      <c r="B4844" t="s">
        <v>8655</v>
      </c>
      <c r="C4844" t="s">
        <v>20</v>
      </c>
      <c r="D4844">
        <v>9.0500000000000007</v>
      </c>
      <c r="E4844">
        <v>15</v>
      </c>
      <c r="F4844" t="s">
        <v>8611</v>
      </c>
      <c r="G4844" t="s">
        <v>567</v>
      </c>
      <c r="H4844" t="s">
        <v>23</v>
      </c>
      <c r="I4844" t="s">
        <v>3034</v>
      </c>
      <c r="K4844"/>
      <c r="L4844" t="s">
        <v>8656</v>
      </c>
      <c r="M4844" t="s">
        <v>2477</v>
      </c>
      <c r="N4844">
        <v>4</v>
      </c>
      <c r="P4844" t="s">
        <v>27</v>
      </c>
      <c r="Q4844" t="s">
        <v>8657</v>
      </c>
      <c r="S4844" t="s">
        <v>29</v>
      </c>
    </row>
    <row r="4845" spans="1:19" hidden="1" x14ac:dyDescent="0.2">
      <c r="A4845">
        <v>2875</v>
      </c>
      <c r="B4845" t="s">
        <v>8658</v>
      </c>
      <c r="C4845" t="s">
        <v>48</v>
      </c>
      <c r="D4845">
        <v>10.42</v>
      </c>
      <c r="E4845" t="s">
        <v>363</v>
      </c>
      <c r="F4845" t="s">
        <v>8659</v>
      </c>
      <c r="H4845" t="s">
        <v>23</v>
      </c>
      <c r="I4845" t="s">
        <v>8660</v>
      </c>
      <c r="K4845"/>
      <c r="L4845" t="s">
        <v>8661</v>
      </c>
      <c r="M4845" t="s">
        <v>2477</v>
      </c>
      <c r="N4845">
        <v>4</v>
      </c>
      <c r="P4845" t="s">
        <v>27</v>
      </c>
      <c r="Q4845" t="s">
        <v>8662</v>
      </c>
      <c r="S4845" t="s">
        <v>50</v>
      </c>
    </row>
    <row r="4846" spans="1:19" hidden="1" x14ac:dyDescent="0.2">
      <c r="A4846">
        <v>2876</v>
      </c>
      <c r="B4846" t="s">
        <v>8663</v>
      </c>
      <c r="C4846" t="s">
        <v>20</v>
      </c>
      <c r="D4846">
        <v>8.4</v>
      </c>
      <c r="E4846">
        <v>15</v>
      </c>
      <c r="F4846" t="s">
        <v>8664</v>
      </c>
      <c r="G4846" t="s">
        <v>567</v>
      </c>
      <c r="H4846" t="s">
        <v>23</v>
      </c>
      <c r="I4846" t="s">
        <v>3034</v>
      </c>
      <c r="K4846"/>
      <c r="L4846" t="s">
        <v>8665</v>
      </c>
      <c r="M4846" t="s">
        <v>2477</v>
      </c>
      <c r="N4846">
        <v>4</v>
      </c>
      <c r="P4846" t="s">
        <v>27</v>
      </c>
      <c r="Q4846" t="s">
        <v>8666</v>
      </c>
      <c r="S4846" t="s">
        <v>29</v>
      </c>
    </row>
    <row r="4847" spans="1:19" hidden="1" x14ac:dyDescent="0.2">
      <c r="A4847">
        <v>2876</v>
      </c>
      <c r="B4847" t="s">
        <v>8663</v>
      </c>
      <c r="C4847" t="s">
        <v>73</v>
      </c>
      <c r="D4847">
        <v>4.17</v>
      </c>
      <c r="E4847">
        <v>15</v>
      </c>
      <c r="F4847" t="s">
        <v>8664</v>
      </c>
      <c r="G4847" t="s">
        <v>567</v>
      </c>
      <c r="H4847" t="s">
        <v>23</v>
      </c>
      <c r="I4847" t="s">
        <v>3034</v>
      </c>
      <c r="K4847"/>
      <c r="L4847" t="s">
        <v>8665</v>
      </c>
      <c r="M4847" t="s">
        <v>2477</v>
      </c>
      <c r="N4847">
        <v>4</v>
      </c>
      <c r="P4847" t="s">
        <v>27</v>
      </c>
      <c r="Q4847" t="s">
        <v>8666</v>
      </c>
      <c r="S4847" t="s">
        <v>29</v>
      </c>
    </row>
    <row r="4848" spans="1:19" hidden="1" x14ac:dyDescent="0.2">
      <c r="A4848">
        <v>2877</v>
      </c>
      <c r="B4848" t="s">
        <v>8667</v>
      </c>
      <c r="C4848" t="s">
        <v>20</v>
      </c>
      <c r="D4848">
        <v>8.35</v>
      </c>
      <c r="E4848">
        <v>15</v>
      </c>
      <c r="F4848" t="s">
        <v>8668</v>
      </c>
      <c r="G4848" t="s">
        <v>567</v>
      </c>
      <c r="H4848" t="s">
        <v>23</v>
      </c>
      <c r="I4848" t="s">
        <v>3034</v>
      </c>
      <c r="K4848"/>
      <c r="L4848" t="s">
        <v>8669</v>
      </c>
      <c r="M4848" t="s">
        <v>8613</v>
      </c>
      <c r="N4848">
        <v>2</v>
      </c>
      <c r="P4848" t="s">
        <v>27</v>
      </c>
      <c r="Q4848" t="s">
        <v>8670</v>
      </c>
      <c r="S4848" t="s">
        <v>29</v>
      </c>
    </row>
    <row r="4849" spans="1:19" hidden="1" x14ac:dyDescent="0.2">
      <c r="A4849">
        <v>2877</v>
      </c>
      <c r="B4849" t="s">
        <v>8667</v>
      </c>
      <c r="C4849" t="s">
        <v>73</v>
      </c>
      <c r="D4849">
        <v>4.28</v>
      </c>
      <c r="E4849">
        <v>15</v>
      </c>
      <c r="F4849" t="s">
        <v>8668</v>
      </c>
      <c r="G4849" t="s">
        <v>567</v>
      </c>
      <c r="H4849" t="s">
        <v>23</v>
      </c>
      <c r="I4849" t="s">
        <v>3034</v>
      </c>
      <c r="K4849"/>
      <c r="L4849" t="s">
        <v>8669</v>
      </c>
      <c r="M4849" t="s">
        <v>8613</v>
      </c>
      <c r="N4849">
        <v>2</v>
      </c>
      <c r="P4849" t="s">
        <v>27</v>
      </c>
      <c r="Q4849" t="s">
        <v>8670</v>
      </c>
      <c r="S4849" t="s">
        <v>29</v>
      </c>
    </row>
    <row r="4850" spans="1:19" hidden="1" x14ac:dyDescent="0.2">
      <c r="A4850">
        <v>2877</v>
      </c>
      <c r="B4850" t="s">
        <v>8667</v>
      </c>
      <c r="C4850" t="s">
        <v>8533</v>
      </c>
      <c r="D4850">
        <v>5.21</v>
      </c>
      <c r="E4850">
        <v>55</v>
      </c>
      <c r="F4850" t="s">
        <v>1374</v>
      </c>
      <c r="G4850" t="s">
        <v>849</v>
      </c>
      <c r="H4850" t="s">
        <v>23</v>
      </c>
      <c r="I4850" t="s">
        <v>1380</v>
      </c>
      <c r="K4850"/>
      <c r="L4850" t="s">
        <v>8669</v>
      </c>
      <c r="M4850" t="s">
        <v>8613</v>
      </c>
      <c r="N4850">
        <v>2</v>
      </c>
      <c r="P4850" t="s">
        <v>27</v>
      </c>
      <c r="Q4850" t="s">
        <v>8670</v>
      </c>
      <c r="S4850" t="s">
        <v>29</v>
      </c>
    </row>
    <row r="4851" spans="1:19" hidden="1" x14ac:dyDescent="0.2">
      <c r="A4851">
        <v>2879</v>
      </c>
      <c r="B4851" t="s">
        <v>8671</v>
      </c>
      <c r="C4851" t="s">
        <v>20</v>
      </c>
      <c r="D4851">
        <v>8.15</v>
      </c>
      <c r="E4851">
        <v>15</v>
      </c>
      <c r="F4851" t="s">
        <v>2573</v>
      </c>
      <c r="G4851" t="s">
        <v>567</v>
      </c>
      <c r="H4851" t="s">
        <v>23</v>
      </c>
      <c r="I4851" t="s">
        <v>3034</v>
      </c>
      <c r="K4851"/>
      <c r="L4851" t="s">
        <v>8672</v>
      </c>
      <c r="M4851" t="s">
        <v>120</v>
      </c>
      <c r="N4851">
        <v>5</v>
      </c>
      <c r="P4851" t="s">
        <v>27</v>
      </c>
      <c r="Q4851" t="s">
        <v>8673</v>
      </c>
      <c r="S4851" t="s">
        <v>29</v>
      </c>
    </row>
    <row r="4852" spans="1:19" hidden="1" x14ac:dyDescent="0.2">
      <c r="A4852">
        <v>2879</v>
      </c>
      <c r="B4852" t="s">
        <v>8671</v>
      </c>
      <c r="C4852" t="s">
        <v>20</v>
      </c>
      <c r="D4852">
        <v>8.25</v>
      </c>
      <c r="E4852">
        <v>20</v>
      </c>
      <c r="F4852" t="s">
        <v>8674</v>
      </c>
      <c r="G4852" t="s">
        <v>1011</v>
      </c>
      <c r="I4852" t="s">
        <v>8675</v>
      </c>
      <c r="K4852"/>
      <c r="L4852" t="s">
        <v>8672</v>
      </c>
      <c r="M4852" t="s">
        <v>120</v>
      </c>
      <c r="N4852">
        <v>5</v>
      </c>
      <c r="P4852" t="s">
        <v>27</v>
      </c>
      <c r="Q4852" t="s">
        <v>8673</v>
      </c>
      <c r="S4852" t="s">
        <v>29</v>
      </c>
    </row>
    <row r="4853" spans="1:19" hidden="1" x14ac:dyDescent="0.2">
      <c r="A4853">
        <v>2879</v>
      </c>
      <c r="B4853" t="s">
        <v>8671</v>
      </c>
      <c r="C4853" t="s">
        <v>20</v>
      </c>
      <c r="D4853">
        <v>8.0399999999999991</v>
      </c>
      <c r="E4853" t="s">
        <v>363</v>
      </c>
      <c r="F4853" t="s">
        <v>5655</v>
      </c>
      <c r="G4853" t="s">
        <v>55</v>
      </c>
      <c r="H4853" t="s">
        <v>23</v>
      </c>
      <c r="I4853" t="s">
        <v>8676</v>
      </c>
      <c r="K4853"/>
      <c r="L4853" t="s">
        <v>8672</v>
      </c>
      <c r="M4853" t="s">
        <v>120</v>
      </c>
      <c r="N4853">
        <v>5</v>
      </c>
      <c r="P4853" t="s">
        <v>27</v>
      </c>
      <c r="Q4853" t="s">
        <v>8673</v>
      </c>
      <c r="S4853" t="s">
        <v>29</v>
      </c>
    </row>
    <row r="4854" spans="1:19" hidden="1" x14ac:dyDescent="0.2">
      <c r="A4854">
        <v>2879</v>
      </c>
      <c r="B4854" t="s">
        <v>8671</v>
      </c>
      <c r="C4854" t="s">
        <v>20</v>
      </c>
      <c r="D4854">
        <v>8.17</v>
      </c>
      <c r="F4854" t="s">
        <v>5655</v>
      </c>
      <c r="G4854" t="s">
        <v>6234</v>
      </c>
      <c r="I4854" t="s">
        <v>8677</v>
      </c>
      <c r="K4854"/>
      <c r="L4854" t="s">
        <v>8672</v>
      </c>
      <c r="M4854" t="s">
        <v>120</v>
      </c>
      <c r="N4854">
        <v>5</v>
      </c>
      <c r="P4854" t="s">
        <v>27</v>
      </c>
      <c r="Q4854" t="s">
        <v>8673</v>
      </c>
      <c r="S4854" t="s">
        <v>29</v>
      </c>
    </row>
    <row r="4855" spans="1:19" hidden="1" x14ac:dyDescent="0.2">
      <c r="A4855">
        <v>2879</v>
      </c>
      <c r="B4855" t="s">
        <v>8671</v>
      </c>
      <c r="C4855" t="s">
        <v>20</v>
      </c>
      <c r="D4855">
        <v>8.2100000000000009</v>
      </c>
      <c r="E4855">
        <v>25</v>
      </c>
      <c r="F4855" t="s">
        <v>8678</v>
      </c>
      <c r="G4855" t="s">
        <v>2474</v>
      </c>
      <c r="H4855" t="s">
        <v>46</v>
      </c>
      <c r="I4855" t="s">
        <v>498</v>
      </c>
      <c r="K4855"/>
      <c r="L4855" t="s">
        <v>8672</v>
      </c>
      <c r="M4855" t="s">
        <v>120</v>
      </c>
      <c r="N4855">
        <v>5</v>
      </c>
      <c r="P4855" t="s">
        <v>27</v>
      </c>
      <c r="Q4855" t="s">
        <v>8673</v>
      </c>
      <c r="S4855" t="s">
        <v>29</v>
      </c>
    </row>
    <row r="4856" spans="1:19" hidden="1" x14ac:dyDescent="0.2">
      <c r="A4856">
        <v>2880</v>
      </c>
      <c r="B4856" t="s">
        <v>8679</v>
      </c>
      <c r="C4856" t="s">
        <v>20</v>
      </c>
      <c r="D4856">
        <v>1.85</v>
      </c>
      <c r="E4856">
        <v>15</v>
      </c>
      <c r="F4856" t="s">
        <v>8680</v>
      </c>
      <c r="G4856" t="s">
        <v>567</v>
      </c>
      <c r="H4856" t="s">
        <v>23</v>
      </c>
      <c r="I4856" t="s">
        <v>3034</v>
      </c>
      <c r="K4856"/>
      <c r="L4856" t="s">
        <v>8681</v>
      </c>
      <c r="M4856" t="s">
        <v>2477</v>
      </c>
      <c r="N4856">
        <v>4</v>
      </c>
      <c r="P4856" t="s">
        <v>27</v>
      </c>
      <c r="Q4856" t="s">
        <v>8682</v>
      </c>
      <c r="S4856" t="s">
        <v>29</v>
      </c>
    </row>
    <row r="4857" spans="1:19" hidden="1" x14ac:dyDescent="0.2">
      <c r="A4857">
        <v>2883</v>
      </c>
      <c r="B4857" t="s">
        <v>8683</v>
      </c>
      <c r="C4857" t="s">
        <v>20</v>
      </c>
      <c r="D4857">
        <v>8.4499999999999993</v>
      </c>
      <c r="E4857">
        <v>25</v>
      </c>
      <c r="F4857" t="s">
        <v>8637</v>
      </c>
      <c r="G4857" t="s">
        <v>55</v>
      </c>
      <c r="H4857" t="s">
        <v>46</v>
      </c>
      <c r="I4857" t="s">
        <v>8209</v>
      </c>
      <c r="K4857"/>
      <c r="L4857" t="s">
        <v>8684</v>
      </c>
      <c r="M4857" t="s">
        <v>8618</v>
      </c>
      <c r="N4857">
        <v>2</v>
      </c>
      <c r="P4857" t="s">
        <v>27</v>
      </c>
      <c r="Q4857" t="s">
        <v>8685</v>
      </c>
      <c r="S4857" t="s">
        <v>29</v>
      </c>
    </row>
    <row r="4858" spans="1:19" hidden="1" x14ac:dyDescent="0.2">
      <c r="A4858">
        <v>2883</v>
      </c>
      <c r="B4858" t="s">
        <v>8683</v>
      </c>
      <c r="C4858" t="s">
        <v>20</v>
      </c>
      <c r="D4858">
        <v>8.48</v>
      </c>
      <c r="E4858">
        <v>25</v>
      </c>
      <c r="F4858" t="s">
        <v>8637</v>
      </c>
      <c r="G4858" t="s">
        <v>8640</v>
      </c>
      <c r="H4858" t="s">
        <v>23</v>
      </c>
      <c r="I4858" t="s">
        <v>8209</v>
      </c>
      <c r="K4858"/>
      <c r="L4858" t="s">
        <v>8684</v>
      </c>
      <c r="M4858" t="s">
        <v>8618</v>
      </c>
      <c r="N4858">
        <v>2</v>
      </c>
      <c r="P4858" t="s">
        <v>27</v>
      </c>
      <c r="Q4858" t="s">
        <v>8685</v>
      </c>
      <c r="S4858" t="s">
        <v>29</v>
      </c>
    </row>
    <row r="4859" spans="1:19" hidden="1" x14ac:dyDescent="0.2">
      <c r="A4859">
        <v>2883</v>
      </c>
      <c r="B4859" t="s">
        <v>8683</v>
      </c>
      <c r="C4859" t="s">
        <v>73</v>
      </c>
      <c r="D4859">
        <v>2.7</v>
      </c>
      <c r="E4859">
        <v>25</v>
      </c>
      <c r="F4859" t="s">
        <v>8686</v>
      </c>
      <c r="G4859" t="s">
        <v>55</v>
      </c>
      <c r="H4859" t="s">
        <v>46</v>
      </c>
      <c r="I4859" t="s">
        <v>8209</v>
      </c>
      <c r="K4859"/>
      <c r="L4859" t="s">
        <v>8684</v>
      </c>
      <c r="M4859" t="s">
        <v>8618</v>
      </c>
      <c r="N4859">
        <v>2</v>
      </c>
      <c r="P4859" t="s">
        <v>27</v>
      </c>
      <c r="Q4859" t="s">
        <v>8685</v>
      </c>
      <c r="S4859" t="s">
        <v>29</v>
      </c>
    </row>
    <row r="4860" spans="1:19" hidden="1" x14ac:dyDescent="0.2">
      <c r="A4860">
        <v>2886</v>
      </c>
      <c r="B4860" t="s">
        <v>8687</v>
      </c>
      <c r="C4860" t="s">
        <v>20</v>
      </c>
      <c r="D4860">
        <v>9.51</v>
      </c>
      <c r="E4860">
        <v>25</v>
      </c>
      <c r="F4860" t="s">
        <v>62</v>
      </c>
      <c r="G4860" t="s">
        <v>63</v>
      </c>
      <c r="H4860" t="s">
        <v>46</v>
      </c>
      <c r="I4860" t="s">
        <v>8616</v>
      </c>
      <c r="K4860"/>
      <c r="L4860" t="s">
        <v>8688</v>
      </c>
      <c r="M4860" t="s">
        <v>8618</v>
      </c>
      <c r="N4860">
        <v>2</v>
      </c>
      <c r="P4860" t="s">
        <v>27</v>
      </c>
      <c r="Q4860" t="s">
        <v>8689</v>
      </c>
      <c r="S4860" t="s">
        <v>29</v>
      </c>
    </row>
    <row r="4861" spans="1:19" hidden="1" x14ac:dyDescent="0.2">
      <c r="A4861">
        <v>2890</v>
      </c>
      <c r="B4861" t="s">
        <v>8690</v>
      </c>
      <c r="C4861" t="s">
        <v>20</v>
      </c>
      <c r="D4861">
        <v>8.75</v>
      </c>
      <c r="E4861">
        <v>25</v>
      </c>
      <c r="F4861" t="s">
        <v>8678</v>
      </c>
      <c r="G4861" t="s">
        <v>2474</v>
      </c>
      <c r="H4861" t="s">
        <v>46</v>
      </c>
      <c r="I4861" t="s">
        <v>498</v>
      </c>
      <c r="K4861"/>
      <c r="L4861" t="s">
        <v>8691</v>
      </c>
      <c r="M4861" t="s">
        <v>120</v>
      </c>
      <c r="N4861">
        <v>5</v>
      </c>
      <c r="P4861" t="s">
        <v>27</v>
      </c>
      <c r="Q4861" t="s">
        <v>8692</v>
      </c>
      <c r="S4861" t="s">
        <v>29</v>
      </c>
    </row>
    <row r="4862" spans="1:19" hidden="1" x14ac:dyDescent="0.2">
      <c r="A4862">
        <v>2893</v>
      </c>
      <c r="B4862" t="s">
        <v>8693</v>
      </c>
      <c r="C4862" t="s">
        <v>20</v>
      </c>
      <c r="D4862">
        <v>9.35</v>
      </c>
      <c r="E4862">
        <v>25</v>
      </c>
      <c r="F4862" t="s">
        <v>8678</v>
      </c>
      <c r="G4862" t="s">
        <v>2474</v>
      </c>
      <c r="H4862" t="s">
        <v>46</v>
      </c>
      <c r="I4862" t="s">
        <v>498</v>
      </c>
      <c r="K4862"/>
      <c r="L4862" t="s">
        <v>8694</v>
      </c>
      <c r="M4862" t="s">
        <v>120</v>
      </c>
      <c r="N4862">
        <v>5</v>
      </c>
      <c r="P4862" t="s">
        <v>27</v>
      </c>
      <c r="Q4862" t="s">
        <v>8695</v>
      </c>
      <c r="S4862" t="s">
        <v>29</v>
      </c>
    </row>
    <row r="4863" spans="1:19" hidden="1" x14ac:dyDescent="0.2">
      <c r="A4863">
        <v>2902</v>
      </c>
      <c r="B4863" t="s">
        <v>8696</v>
      </c>
      <c r="C4863" t="s">
        <v>20</v>
      </c>
      <c r="D4863">
        <v>6.79</v>
      </c>
      <c r="F4863" t="s">
        <v>615</v>
      </c>
      <c r="H4863" t="s">
        <v>23</v>
      </c>
      <c r="I4863" t="s">
        <v>8697</v>
      </c>
      <c r="K4863"/>
      <c r="L4863" t="s">
        <v>8698</v>
      </c>
      <c r="M4863" t="s">
        <v>6517</v>
      </c>
      <c r="N4863">
        <v>3</v>
      </c>
      <c r="P4863" t="s">
        <v>27</v>
      </c>
      <c r="Q4863" t="s">
        <v>8699</v>
      </c>
      <c r="S4863" t="s">
        <v>29</v>
      </c>
    </row>
    <row r="4864" spans="1:19" hidden="1" x14ac:dyDescent="0.2">
      <c r="A4864">
        <v>2903</v>
      </c>
      <c r="B4864" t="s">
        <v>8700</v>
      </c>
      <c r="C4864" t="s">
        <v>20</v>
      </c>
      <c r="D4864">
        <v>7.43</v>
      </c>
      <c r="F4864" t="s">
        <v>615</v>
      </c>
      <c r="H4864" t="s">
        <v>23</v>
      </c>
      <c r="I4864" t="s">
        <v>8697</v>
      </c>
      <c r="K4864"/>
      <c r="L4864" t="s">
        <v>8701</v>
      </c>
      <c r="M4864" t="s">
        <v>8206</v>
      </c>
      <c r="N4864">
        <v>3</v>
      </c>
      <c r="P4864" t="s">
        <v>27</v>
      </c>
      <c r="Q4864" t="s">
        <v>8702</v>
      </c>
      <c r="S4864" t="s">
        <v>29</v>
      </c>
    </row>
    <row r="4865" spans="1:19" hidden="1" x14ac:dyDescent="0.2">
      <c r="A4865">
        <v>2905</v>
      </c>
      <c r="B4865" t="s">
        <v>8696</v>
      </c>
      <c r="C4865" t="s">
        <v>20</v>
      </c>
      <c r="D4865">
        <v>6.73</v>
      </c>
      <c r="E4865">
        <v>24</v>
      </c>
      <c r="F4865" t="s">
        <v>1094</v>
      </c>
      <c r="G4865" t="s">
        <v>63</v>
      </c>
      <c r="H4865" t="s">
        <v>23</v>
      </c>
      <c r="I4865" t="s">
        <v>8703</v>
      </c>
      <c r="K4865"/>
      <c r="L4865" t="s">
        <v>8704</v>
      </c>
      <c r="M4865" t="s">
        <v>2477</v>
      </c>
      <c r="N4865">
        <v>4</v>
      </c>
      <c r="P4865" t="s">
        <v>27</v>
      </c>
      <c r="Q4865" t="s">
        <v>8705</v>
      </c>
      <c r="S4865" t="s">
        <v>29</v>
      </c>
    </row>
    <row r="4866" spans="1:19" hidden="1" x14ac:dyDescent="0.2">
      <c r="A4866">
        <v>2905</v>
      </c>
      <c r="B4866" t="s">
        <v>8696</v>
      </c>
      <c r="C4866" t="s">
        <v>20</v>
      </c>
      <c r="D4866">
        <v>6.8</v>
      </c>
      <c r="E4866">
        <v>22</v>
      </c>
      <c r="F4866" t="s">
        <v>1094</v>
      </c>
      <c r="G4866" t="s">
        <v>3107</v>
      </c>
      <c r="I4866" t="s">
        <v>8706</v>
      </c>
      <c r="K4866"/>
      <c r="L4866" t="s">
        <v>8704</v>
      </c>
      <c r="M4866" t="s">
        <v>2477</v>
      </c>
      <c r="N4866">
        <v>4</v>
      </c>
      <c r="P4866" t="s">
        <v>27</v>
      </c>
      <c r="Q4866" t="s">
        <v>8705</v>
      </c>
      <c r="S4866" t="s">
        <v>29</v>
      </c>
    </row>
    <row r="4867" spans="1:19" hidden="1" x14ac:dyDescent="0.2">
      <c r="A4867">
        <v>2906</v>
      </c>
      <c r="B4867" t="s">
        <v>8707</v>
      </c>
      <c r="C4867" t="s">
        <v>20</v>
      </c>
      <c r="D4867">
        <v>8.08</v>
      </c>
      <c r="E4867">
        <v>15</v>
      </c>
      <c r="F4867" t="s">
        <v>2573</v>
      </c>
      <c r="G4867" t="s">
        <v>567</v>
      </c>
      <c r="H4867" t="s">
        <v>23</v>
      </c>
      <c r="I4867" t="s">
        <v>3034</v>
      </c>
      <c r="K4867"/>
      <c r="L4867" t="s">
        <v>8708</v>
      </c>
      <c r="M4867" t="s">
        <v>120</v>
      </c>
      <c r="N4867">
        <v>5</v>
      </c>
      <c r="P4867" t="s">
        <v>27</v>
      </c>
      <c r="Q4867" t="s">
        <v>8709</v>
      </c>
      <c r="S4867" t="s">
        <v>29</v>
      </c>
    </row>
    <row r="4868" spans="1:19" hidden="1" x14ac:dyDescent="0.2">
      <c r="A4868">
        <v>2911</v>
      </c>
      <c r="B4868" t="s">
        <v>8710</v>
      </c>
      <c r="C4868" t="s">
        <v>20</v>
      </c>
      <c r="D4868">
        <v>7.61</v>
      </c>
      <c r="E4868">
        <v>20</v>
      </c>
      <c r="I4868" t="s">
        <v>8711</v>
      </c>
      <c r="K4868"/>
      <c r="L4868" t="s">
        <v>8712</v>
      </c>
      <c r="M4868" t="s">
        <v>120</v>
      </c>
      <c r="N4868">
        <v>5</v>
      </c>
      <c r="P4868" t="s">
        <v>27</v>
      </c>
      <c r="Q4868" t="s">
        <v>8713</v>
      </c>
      <c r="S4868" t="s">
        <v>29</v>
      </c>
    </row>
    <row r="4869" spans="1:19" hidden="1" x14ac:dyDescent="0.2">
      <c r="A4869">
        <v>2912</v>
      </c>
      <c r="B4869" t="s">
        <v>8714</v>
      </c>
      <c r="C4869" t="s">
        <v>20</v>
      </c>
      <c r="D4869">
        <v>7.86</v>
      </c>
      <c r="E4869" t="s">
        <v>8715</v>
      </c>
      <c r="F4869" t="s">
        <v>8716</v>
      </c>
      <c r="G4869" t="s">
        <v>31</v>
      </c>
      <c r="H4869" t="s">
        <v>23</v>
      </c>
      <c r="I4869" t="s">
        <v>8717</v>
      </c>
      <c r="K4869"/>
      <c r="L4869" t="s">
        <v>8718</v>
      </c>
      <c r="M4869" t="s">
        <v>2477</v>
      </c>
      <c r="N4869">
        <v>4</v>
      </c>
      <c r="P4869" t="s">
        <v>27</v>
      </c>
      <c r="Q4869" t="s">
        <v>8719</v>
      </c>
      <c r="S4869" t="s">
        <v>29</v>
      </c>
    </row>
    <row r="4870" spans="1:19" hidden="1" x14ac:dyDescent="0.2">
      <c r="A4870">
        <v>2912</v>
      </c>
      <c r="B4870" t="s">
        <v>8714</v>
      </c>
      <c r="C4870" t="s">
        <v>73</v>
      </c>
      <c r="D4870">
        <v>9.51</v>
      </c>
      <c r="E4870" t="s">
        <v>8715</v>
      </c>
      <c r="F4870" t="s">
        <v>5138</v>
      </c>
      <c r="G4870" t="s">
        <v>31</v>
      </c>
      <c r="H4870" t="s">
        <v>23</v>
      </c>
      <c r="I4870" t="s">
        <v>8717</v>
      </c>
      <c r="K4870"/>
      <c r="L4870" t="s">
        <v>8718</v>
      </c>
      <c r="M4870" t="s">
        <v>2477</v>
      </c>
      <c r="N4870">
        <v>4</v>
      </c>
      <c r="P4870" t="s">
        <v>27</v>
      </c>
      <c r="Q4870" t="s">
        <v>8719</v>
      </c>
      <c r="S4870" t="s">
        <v>29</v>
      </c>
    </row>
    <row r="4871" spans="1:19" hidden="1" x14ac:dyDescent="0.2">
      <c r="A4871">
        <v>2913</v>
      </c>
      <c r="B4871" t="s">
        <v>8720</v>
      </c>
      <c r="C4871" t="s">
        <v>20</v>
      </c>
      <c r="D4871">
        <v>11.4</v>
      </c>
      <c r="E4871">
        <v>27</v>
      </c>
      <c r="F4871" t="s">
        <v>62</v>
      </c>
      <c r="G4871" t="s">
        <v>63</v>
      </c>
      <c r="H4871" t="s">
        <v>46</v>
      </c>
      <c r="I4871" t="s">
        <v>8616</v>
      </c>
      <c r="K4871"/>
      <c r="L4871" t="s">
        <v>8721</v>
      </c>
      <c r="M4871" t="s">
        <v>8618</v>
      </c>
      <c r="N4871">
        <v>2</v>
      </c>
      <c r="P4871" t="s">
        <v>27</v>
      </c>
      <c r="Q4871" t="s">
        <v>8722</v>
      </c>
      <c r="S4871" t="s">
        <v>29</v>
      </c>
    </row>
    <row r="4872" spans="1:19" hidden="1" x14ac:dyDescent="0.2">
      <c r="A4872">
        <v>2915</v>
      </c>
      <c r="B4872" t="s">
        <v>8723</v>
      </c>
      <c r="C4872" t="s">
        <v>20</v>
      </c>
      <c r="D4872">
        <v>7.6</v>
      </c>
      <c r="E4872">
        <v>23</v>
      </c>
      <c r="F4872" t="s">
        <v>2582</v>
      </c>
      <c r="G4872" t="s">
        <v>567</v>
      </c>
      <c r="H4872" t="s">
        <v>23</v>
      </c>
      <c r="I4872" t="s">
        <v>8724</v>
      </c>
      <c r="K4872"/>
      <c r="L4872" t="s">
        <v>8725</v>
      </c>
      <c r="M4872" t="s">
        <v>120</v>
      </c>
      <c r="N4872">
        <v>5</v>
      </c>
      <c r="P4872" t="s">
        <v>27</v>
      </c>
      <c r="Q4872" t="s">
        <v>8726</v>
      </c>
      <c r="S4872" t="s">
        <v>29</v>
      </c>
    </row>
    <row r="4873" spans="1:19" hidden="1" x14ac:dyDescent="0.2">
      <c r="A4873">
        <v>2916</v>
      </c>
      <c r="B4873" t="s">
        <v>8727</v>
      </c>
      <c r="C4873" t="s">
        <v>20</v>
      </c>
      <c r="D4873">
        <v>9.6999999999999993</v>
      </c>
      <c r="E4873">
        <v>23</v>
      </c>
      <c r="F4873" t="s">
        <v>8728</v>
      </c>
      <c r="G4873" t="s">
        <v>567</v>
      </c>
      <c r="H4873" t="s">
        <v>23</v>
      </c>
      <c r="I4873" t="s">
        <v>8724</v>
      </c>
      <c r="K4873"/>
      <c r="L4873" t="s">
        <v>8729</v>
      </c>
      <c r="M4873" t="s">
        <v>8613</v>
      </c>
      <c r="N4873">
        <v>2</v>
      </c>
      <c r="P4873" t="s">
        <v>27</v>
      </c>
      <c r="Q4873" t="s">
        <v>8730</v>
      </c>
      <c r="S4873" t="s">
        <v>29</v>
      </c>
    </row>
    <row r="4874" spans="1:19" hidden="1" x14ac:dyDescent="0.2">
      <c r="A4874">
        <v>2917</v>
      </c>
      <c r="B4874" t="s">
        <v>8731</v>
      </c>
      <c r="C4874" t="s">
        <v>20</v>
      </c>
      <c r="D4874">
        <v>6.63</v>
      </c>
      <c r="E4874">
        <v>15</v>
      </c>
      <c r="F4874" t="s">
        <v>8732</v>
      </c>
      <c r="G4874" t="s">
        <v>567</v>
      </c>
      <c r="H4874" t="s">
        <v>23</v>
      </c>
      <c r="I4874" t="s">
        <v>3034</v>
      </c>
      <c r="K4874"/>
      <c r="L4874" t="s">
        <v>8733</v>
      </c>
      <c r="M4874" t="s">
        <v>2477</v>
      </c>
      <c r="N4874">
        <v>4</v>
      </c>
      <c r="P4874" t="s">
        <v>27</v>
      </c>
      <c r="Q4874" t="s">
        <v>8734</v>
      </c>
      <c r="S4874" t="s">
        <v>29</v>
      </c>
    </row>
    <row r="4875" spans="1:19" hidden="1" x14ac:dyDescent="0.2">
      <c r="A4875">
        <v>2918</v>
      </c>
      <c r="B4875" t="s">
        <v>8735</v>
      </c>
      <c r="C4875" t="s">
        <v>20</v>
      </c>
      <c r="D4875">
        <v>11.58</v>
      </c>
      <c r="E4875">
        <v>15</v>
      </c>
      <c r="F4875" t="s">
        <v>4626</v>
      </c>
      <c r="G4875" t="s">
        <v>567</v>
      </c>
      <c r="H4875" t="s">
        <v>23</v>
      </c>
      <c r="I4875" t="s">
        <v>3034</v>
      </c>
      <c r="K4875"/>
      <c r="L4875" t="s">
        <v>8736</v>
      </c>
      <c r="M4875" t="s">
        <v>2477</v>
      </c>
      <c r="N4875">
        <v>4</v>
      </c>
      <c r="P4875" t="s">
        <v>27</v>
      </c>
      <c r="Q4875" t="s">
        <v>8737</v>
      </c>
      <c r="S4875" t="s">
        <v>29</v>
      </c>
    </row>
    <row r="4876" spans="1:19" hidden="1" x14ac:dyDescent="0.2">
      <c r="A4876">
        <v>2919</v>
      </c>
      <c r="B4876" t="s">
        <v>8738</v>
      </c>
      <c r="C4876" t="s">
        <v>20</v>
      </c>
      <c r="D4876">
        <v>8.8699999999999992</v>
      </c>
      <c r="E4876">
        <v>15</v>
      </c>
      <c r="F4876" t="s">
        <v>8739</v>
      </c>
      <c r="G4876" t="s">
        <v>567</v>
      </c>
      <c r="H4876" t="s">
        <v>23</v>
      </c>
      <c r="I4876" t="s">
        <v>3034</v>
      </c>
      <c r="K4876"/>
      <c r="L4876" t="s">
        <v>8740</v>
      </c>
      <c r="M4876" t="s">
        <v>8613</v>
      </c>
      <c r="N4876">
        <v>2</v>
      </c>
      <c r="P4876" t="s">
        <v>27</v>
      </c>
      <c r="Q4876" t="s">
        <v>8741</v>
      </c>
      <c r="S4876" t="s">
        <v>29</v>
      </c>
    </row>
    <row r="4877" spans="1:19" hidden="1" x14ac:dyDescent="0.2">
      <c r="A4877">
        <v>2920</v>
      </c>
      <c r="B4877" t="s">
        <v>8742</v>
      </c>
      <c r="C4877" t="s">
        <v>20</v>
      </c>
      <c r="D4877">
        <v>7.12</v>
      </c>
      <c r="E4877" t="s">
        <v>363</v>
      </c>
      <c r="F4877" t="s">
        <v>5655</v>
      </c>
      <c r="G4877" t="s">
        <v>55</v>
      </c>
      <c r="H4877" t="s">
        <v>23</v>
      </c>
      <c r="I4877" t="s">
        <v>8676</v>
      </c>
      <c r="K4877"/>
      <c r="L4877" t="s">
        <v>8743</v>
      </c>
      <c r="M4877" t="s">
        <v>26</v>
      </c>
      <c r="N4877">
        <v>2</v>
      </c>
      <c r="P4877" t="s">
        <v>27</v>
      </c>
      <c r="Q4877" t="s">
        <v>8744</v>
      </c>
      <c r="S4877" t="s">
        <v>29</v>
      </c>
    </row>
    <row r="4878" spans="1:19" hidden="1" x14ac:dyDescent="0.2">
      <c r="A4878">
        <v>2922</v>
      </c>
      <c r="B4878" t="s">
        <v>8745</v>
      </c>
      <c r="C4878" t="s">
        <v>20</v>
      </c>
      <c r="D4878">
        <v>3.33</v>
      </c>
      <c r="E4878">
        <v>24</v>
      </c>
      <c r="F4878" t="s">
        <v>1094</v>
      </c>
      <c r="G4878" t="s">
        <v>63</v>
      </c>
      <c r="H4878" t="s">
        <v>23</v>
      </c>
      <c r="I4878" t="s">
        <v>8703</v>
      </c>
      <c r="K4878"/>
      <c r="L4878" t="s">
        <v>8746</v>
      </c>
      <c r="M4878" t="s">
        <v>120</v>
      </c>
      <c r="N4878">
        <v>5</v>
      </c>
      <c r="P4878" t="s">
        <v>27</v>
      </c>
      <c r="Q4878" t="s">
        <v>8747</v>
      </c>
      <c r="S4878" t="s">
        <v>29</v>
      </c>
    </row>
    <row r="4879" spans="1:19" hidden="1" x14ac:dyDescent="0.2">
      <c r="A4879">
        <v>2922</v>
      </c>
      <c r="B4879" t="s">
        <v>8745</v>
      </c>
      <c r="C4879" t="s">
        <v>73</v>
      </c>
      <c r="D4879">
        <v>8.4600000000000009</v>
      </c>
      <c r="E4879">
        <v>24</v>
      </c>
      <c r="F4879" t="s">
        <v>1094</v>
      </c>
      <c r="G4879" t="s">
        <v>63</v>
      </c>
      <c r="H4879" t="s">
        <v>23</v>
      </c>
      <c r="I4879" t="s">
        <v>8703</v>
      </c>
      <c r="K4879"/>
      <c r="L4879" t="s">
        <v>8746</v>
      </c>
      <c r="M4879" t="s">
        <v>120</v>
      </c>
      <c r="N4879">
        <v>5</v>
      </c>
      <c r="P4879" t="s">
        <v>27</v>
      </c>
      <c r="Q4879" t="s">
        <v>8747</v>
      </c>
      <c r="S4879" t="s">
        <v>29</v>
      </c>
    </row>
    <row r="4880" spans="1:19" hidden="1" x14ac:dyDescent="0.2">
      <c r="A4880">
        <v>2922</v>
      </c>
      <c r="B4880" t="s">
        <v>8745</v>
      </c>
      <c r="C4880" t="s">
        <v>20</v>
      </c>
      <c r="D4880">
        <v>3.5</v>
      </c>
      <c r="E4880">
        <v>38</v>
      </c>
      <c r="F4880" t="s">
        <v>1094</v>
      </c>
      <c r="G4880" t="s">
        <v>63</v>
      </c>
      <c r="H4880" t="s">
        <v>23</v>
      </c>
      <c r="I4880" t="s">
        <v>8703</v>
      </c>
      <c r="K4880"/>
      <c r="L4880" t="s">
        <v>8746</v>
      </c>
      <c r="M4880" t="s">
        <v>120</v>
      </c>
      <c r="N4880">
        <v>5</v>
      </c>
      <c r="P4880" t="s">
        <v>27</v>
      </c>
      <c r="Q4880" t="s">
        <v>8747</v>
      </c>
      <c r="S4880" t="s">
        <v>29</v>
      </c>
    </row>
    <row r="4881" spans="1:19" hidden="1" x14ac:dyDescent="0.2">
      <c r="A4881">
        <v>2922</v>
      </c>
      <c r="B4881" t="s">
        <v>8745</v>
      </c>
      <c r="C4881" t="s">
        <v>73</v>
      </c>
      <c r="D4881">
        <v>8.4</v>
      </c>
      <c r="E4881">
        <v>38</v>
      </c>
      <c r="F4881" t="s">
        <v>1094</v>
      </c>
      <c r="G4881" t="s">
        <v>63</v>
      </c>
      <c r="H4881" t="s">
        <v>23</v>
      </c>
      <c r="I4881" t="s">
        <v>8703</v>
      </c>
      <c r="K4881"/>
      <c r="L4881" t="s">
        <v>8746</v>
      </c>
      <c r="M4881" t="s">
        <v>120</v>
      </c>
      <c r="N4881">
        <v>5</v>
      </c>
      <c r="P4881" t="s">
        <v>27</v>
      </c>
      <c r="Q4881" t="s">
        <v>8747</v>
      </c>
      <c r="S4881" t="s">
        <v>29</v>
      </c>
    </row>
    <row r="4882" spans="1:19" hidden="1" x14ac:dyDescent="0.2">
      <c r="A4882">
        <v>2923</v>
      </c>
      <c r="B4882" t="s">
        <v>8748</v>
      </c>
      <c r="C4882" t="s">
        <v>20</v>
      </c>
      <c r="D4882">
        <v>7.18</v>
      </c>
      <c r="E4882">
        <v>15</v>
      </c>
      <c r="F4882" t="s">
        <v>5655</v>
      </c>
      <c r="G4882" t="s">
        <v>22</v>
      </c>
      <c r="H4882" t="s">
        <v>23</v>
      </c>
      <c r="I4882" t="s">
        <v>8633</v>
      </c>
      <c r="K4882"/>
      <c r="L4882" t="s">
        <v>8749</v>
      </c>
      <c r="M4882" t="s">
        <v>2477</v>
      </c>
      <c r="N4882">
        <v>4</v>
      </c>
      <c r="P4882" t="s">
        <v>27</v>
      </c>
      <c r="Q4882" t="s">
        <v>8750</v>
      </c>
      <c r="S4882" t="s">
        <v>29</v>
      </c>
    </row>
    <row r="4883" spans="1:19" hidden="1" x14ac:dyDescent="0.2">
      <c r="A4883">
        <v>2924</v>
      </c>
      <c r="B4883" t="s">
        <v>8751</v>
      </c>
      <c r="C4883" t="s">
        <v>20</v>
      </c>
      <c r="D4883">
        <v>10.83</v>
      </c>
      <c r="E4883">
        <v>25.5</v>
      </c>
      <c r="F4883" t="s">
        <v>62</v>
      </c>
      <c r="G4883" t="s">
        <v>63</v>
      </c>
      <c r="H4883" t="s">
        <v>46</v>
      </c>
      <c r="I4883" t="s">
        <v>8616</v>
      </c>
      <c r="K4883"/>
      <c r="L4883" t="s">
        <v>8752</v>
      </c>
      <c r="M4883" t="s">
        <v>8206</v>
      </c>
      <c r="N4883">
        <v>3</v>
      </c>
      <c r="P4883" t="s">
        <v>27</v>
      </c>
      <c r="Q4883" t="s">
        <v>8753</v>
      </c>
      <c r="S4883" t="s">
        <v>29</v>
      </c>
    </row>
    <row r="4884" spans="1:19" hidden="1" x14ac:dyDescent="0.2">
      <c r="A4884">
        <v>2926</v>
      </c>
      <c r="B4884" t="s">
        <v>8754</v>
      </c>
      <c r="C4884" t="s">
        <v>48</v>
      </c>
      <c r="D4884">
        <v>4.05</v>
      </c>
      <c r="F4884" t="s">
        <v>3154</v>
      </c>
      <c r="G4884" t="s">
        <v>3160</v>
      </c>
      <c r="H4884" t="s">
        <v>23</v>
      </c>
      <c r="I4884" t="s">
        <v>3161</v>
      </c>
      <c r="K4884"/>
      <c r="L4884" t="s">
        <v>8755</v>
      </c>
      <c r="M4884" t="s">
        <v>8206</v>
      </c>
      <c r="N4884">
        <v>3</v>
      </c>
      <c r="P4884" t="s">
        <v>27</v>
      </c>
      <c r="Q4884" t="s">
        <v>8756</v>
      </c>
      <c r="S4884" t="s">
        <v>50</v>
      </c>
    </row>
    <row r="4885" spans="1:19" hidden="1" x14ac:dyDescent="0.2">
      <c r="A4885">
        <v>2928</v>
      </c>
      <c r="B4885" t="s">
        <v>8757</v>
      </c>
      <c r="C4885" t="s">
        <v>20</v>
      </c>
      <c r="D4885">
        <v>8.8699999999999992</v>
      </c>
      <c r="E4885">
        <v>24</v>
      </c>
      <c r="F4885" t="s">
        <v>1094</v>
      </c>
      <c r="G4885" t="s">
        <v>63</v>
      </c>
      <c r="H4885" t="s">
        <v>23</v>
      </c>
      <c r="I4885" t="s">
        <v>8703</v>
      </c>
      <c r="K4885"/>
      <c r="L4885" t="s">
        <v>8758</v>
      </c>
      <c r="M4885" t="s">
        <v>26</v>
      </c>
      <c r="N4885">
        <v>2</v>
      </c>
      <c r="P4885" t="s">
        <v>27</v>
      </c>
      <c r="Q4885" t="s">
        <v>8759</v>
      </c>
      <c r="S4885" t="s">
        <v>29</v>
      </c>
    </row>
    <row r="4886" spans="1:19" hidden="1" x14ac:dyDescent="0.2">
      <c r="A4886">
        <v>2930</v>
      </c>
      <c r="B4886" t="s">
        <v>8760</v>
      </c>
      <c r="C4886" t="s">
        <v>20</v>
      </c>
      <c r="D4886">
        <v>5.26</v>
      </c>
      <c r="E4886" t="s">
        <v>1636</v>
      </c>
      <c r="F4886" t="s">
        <v>4216</v>
      </c>
      <c r="H4886" t="s">
        <v>23</v>
      </c>
      <c r="I4886" t="s">
        <v>4217</v>
      </c>
      <c r="K4886"/>
      <c r="L4886" t="s">
        <v>8761</v>
      </c>
      <c r="M4886" t="s">
        <v>2477</v>
      </c>
      <c r="N4886">
        <v>4</v>
      </c>
      <c r="P4886" t="s">
        <v>27</v>
      </c>
      <c r="Q4886" t="s">
        <v>8762</v>
      </c>
      <c r="S4886" t="s">
        <v>29</v>
      </c>
    </row>
    <row r="4887" spans="1:19" hidden="1" x14ac:dyDescent="0.2">
      <c r="A4887">
        <v>2931</v>
      </c>
      <c r="B4887" t="s">
        <v>8763</v>
      </c>
      <c r="C4887" t="s">
        <v>20</v>
      </c>
      <c r="D4887">
        <v>3.5</v>
      </c>
      <c r="E4887">
        <v>15</v>
      </c>
      <c r="F4887" t="s">
        <v>1094</v>
      </c>
      <c r="G4887" t="s">
        <v>567</v>
      </c>
      <c r="H4887" t="s">
        <v>23</v>
      </c>
      <c r="I4887" t="s">
        <v>3034</v>
      </c>
      <c r="K4887"/>
      <c r="L4887" t="s">
        <v>8764</v>
      </c>
      <c r="M4887" t="s">
        <v>2477</v>
      </c>
      <c r="N4887">
        <v>4</v>
      </c>
      <c r="P4887" t="s">
        <v>27</v>
      </c>
      <c r="Q4887" t="s">
        <v>8765</v>
      </c>
      <c r="S4887" t="s">
        <v>29</v>
      </c>
    </row>
    <row r="4888" spans="1:19" hidden="1" x14ac:dyDescent="0.2">
      <c r="A4888">
        <v>2931</v>
      </c>
      <c r="B4888" t="s">
        <v>8763</v>
      </c>
      <c r="C4888" t="s">
        <v>73</v>
      </c>
      <c r="D4888">
        <v>5.8</v>
      </c>
      <c r="E4888">
        <v>15</v>
      </c>
      <c r="F4888" t="s">
        <v>1094</v>
      </c>
      <c r="G4888" t="s">
        <v>567</v>
      </c>
      <c r="H4888" t="s">
        <v>23</v>
      </c>
      <c r="I4888" t="s">
        <v>3034</v>
      </c>
      <c r="K4888"/>
      <c r="L4888" t="s">
        <v>8764</v>
      </c>
      <c r="M4888" t="s">
        <v>2477</v>
      </c>
      <c r="N4888">
        <v>4</v>
      </c>
      <c r="P4888" t="s">
        <v>27</v>
      </c>
      <c r="Q4888" t="s">
        <v>8765</v>
      </c>
      <c r="S4888" t="s">
        <v>29</v>
      </c>
    </row>
    <row r="4889" spans="1:19" hidden="1" x14ac:dyDescent="0.2">
      <c r="A4889">
        <v>2931</v>
      </c>
      <c r="B4889" t="s">
        <v>8763</v>
      </c>
      <c r="C4889" t="s">
        <v>20</v>
      </c>
      <c r="D4889">
        <v>4</v>
      </c>
      <c r="F4889" t="s">
        <v>1094</v>
      </c>
      <c r="I4889" t="s">
        <v>8766</v>
      </c>
      <c r="K4889"/>
      <c r="L4889" t="s">
        <v>8764</v>
      </c>
      <c r="M4889" t="s">
        <v>2477</v>
      </c>
      <c r="N4889">
        <v>4</v>
      </c>
      <c r="P4889" t="s">
        <v>27</v>
      </c>
      <c r="Q4889" t="s">
        <v>8765</v>
      </c>
      <c r="S4889" t="s">
        <v>29</v>
      </c>
    </row>
    <row r="4890" spans="1:19" hidden="1" x14ac:dyDescent="0.2">
      <c r="A4890">
        <v>2931</v>
      </c>
      <c r="B4890" t="s">
        <v>8763</v>
      </c>
      <c r="C4890" t="s">
        <v>48</v>
      </c>
      <c r="D4890">
        <v>5.8</v>
      </c>
      <c r="F4890" t="s">
        <v>1094</v>
      </c>
      <c r="I4890" t="s">
        <v>8766</v>
      </c>
      <c r="K4890"/>
      <c r="L4890" t="s">
        <v>8764</v>
      </c>
      <c r="M4890" t="s">
        <v>2477</v>
      </c>
      <c r="N4890">
        <v>4</v>
      </c>
      <c r="P4890" t="s">
        <v>27</v>
      </c>
      <c r="Q4890" t="s">
        <v>8765</v>
      </c>
      <c r="S4890" t="s">
        <v>50</v>
      </c>
    </row>
    <row r="4891" spans="1:19" hidden="1" x14ac:dyDescent="0.2">
      <c r="A4891">
        <v>2932</v>
      </c>
      <c r="B4891" t="s">
        <v>8767</v>
      </c>
      <c r="C4891" t="s">
        <v>20</v>
      </c>
      <c r="D4891">
        <v>6.37</v>
      </c>
      <c r="E4891">
        <v>15</v>
      </c>
      <c r="F4891" t="s">
        <v>1162</v>
      </c>
      <c r="G4891" t="s">
        <v>567</v>
      </c>
      <c r="H4891" t="s">
        <v>23</v>
      </c>
      <c r="I4891" t="s">
        <v>3034</v>
      </c>
      <c r="K4891"/>
      <c r="L4891" t="s">
        <v>8768</v>
      </c>
      <c r="M4891" t="s">
        <v>8613</v>
      </c>
      <c r="N4891">
        <v>2</v>
      </c>
      <c r="P4891" t="s">
        <v>27</v>
      </c>
      <c r="Q4891" t="s">
        <v>8769</v>
      </c>
      <c r="S4891" t="s">
        <v>29</v>
      </c>
    </row>
    <row r="4892" spans="1:19" hidden="1" x14ac:dyDescent="0.2">
      <c r="A4892">
        <v>2932</v>
      </c>
      <c r="B4892" t="s">
        <v>8767</v>
      </c>
      <c r="C4892" t="s">
        <v>20</v>
      </c>
      <c r="D4892">
        <v>4.38</v>
      </c>
      <c r="E4892">
        <v>55</v>
      </c>
      <c r="F4892" t="s">
        <v>1374</v>
      </c>
      <c r="G4892" t="s">
        <v>849</v>
      </c>
      <c r="H4892" t="s">
        <v>23</v>
      </c>
      <c r="I4892" t="s">
        <v>1380</v>
      </c>
      <c r="K4892"/>
      <c r="L4892" t="s">
        <v>8768</v>
      </c>
      <c r="M4892" t="s">
        <v>8613</v>
      </c>
      <c r="N4892">
        <v>2</v>
      </c>
      <c r="P4892" t="s">
        <v>27</v>
      </c>
      <c r="Q4892" t="s">
        <v>8769</v>
      </c>
      <c r="S4892" t="s">
        <v>29</v>
      </c>
    </row>
    <row r="4893" spans="1:19" hidden="1" x14ac:dyDescent="0.2">
      <c r="A4893">
        <v>2932</v>
      </c>
      <c r="B4893" t="s">
        <v>8767</v>
      </c>
      <c r="C4893" t="s">
        <v>20</v>
      </c>
      <c r="D4893">
        <v>5.86</v>
      </c>
      <c r="E4893">
        <v>24</v>
      </c>
      <c r="F4893" t="s">
        <v>1374</v>
      </c>
      <c r="G4893" t="s">
        <v>22</v>
      </c>
      <c r="H4893" t="s">
        <v>23</v>
      </c>
      <c r="I4893" t="s">
        <v>8633</v>
      </c>
      <c r="K4893"/>
      <c r="L4893" t="s">
        <v>8768</v>
      </c>
      <c r="M4893" t="s">
        <v>8613</v>
      </c>
      <c r="N4893">
        <v>2</v>
      </c>
      <c r="P4893" t="s">
        <v>27</v>
      </c>
      <c r="Q4893" t="s">
        <v>8769</v>
      </c>
      <c r="S4893" t="s">
        <v>29</v>
      </c>
    </row>
    <row r="4894" spans="1:19" hidden="1" x14ac:dyDescent="0.2">
      <c r="A4894">
        <v>2933</v>
      </c>
      <c r="B4894" t="s">
        <v>4208</v>
      </c>
      <c r="C4894" t="s">
        <v>20</v>
      </c>
      <c r="D4894">
        <v>8.02</v>
      </c>
      <c r="E4894">
        <v>25</v>
      </c>
      <c r="F4894" t="s">
        <v>8770</v>
      </c>
      <c r="G4894" t="s">
        <v>22</v>
      </c>
      <c r="H4894" t="s">
        <v>46</v>
      </c>
      <c r="I4894" t="s">
        <v>8771</v>
      </c>
      <c r="K4894" t="e">
        <f>- Other measurements: B6, K48</f>
        <v>#NAME?</v>
      </c>
      <c r="L4894" t="s">
        <v>8772</v>
      </c>
      <c r="M4894" t="s">
        <v>120</v>
      </c>
      <c r="N4894">
        <v>5</v>
      </c>
      <c r="P4894" t="s">
        <v>27</v>
      </c>
      <c r="Q4894" t="s">
        <v>8773</v>
      </c>
      <c r="S4894" t="s">
        <v>29</v>
      </c>
    </row>
    <row r="4895" spans="1:19" hidden="1" x14ac:dyDescent="0.2">
      <c r="A4895">
        <v>2933</v>
      </c>
      <c r="B4895" t="s">
        <v>4208</v>
      </c>
      <c r="C4895" t="s">
        <v>73</v>
      </c>
      <c r="D4895">
        <v>3.12</v>
      </c>
      <c r="E4895">
        <v>25</v>
      </c>
      <c r="F4895" t="s">
        <v>8770</v>
      </c>
      <c r="G4895" t="s">
        <v>22</v>
      </c>
      <c r="H4895" t="s">
        <v>46</v>
      </c>
      <c r="I4895" t="s">
        <v>8771</v>
      </c>
      <c r="K4895" t="e">
        <f>- Other measurements: B6, K48</f>
        <v>#NAME?</v>
      </c>
      <c r="L4895" t="s">
        <v>8772</v>
      </c>
      <c r="M4895" t="s">
        <v>120</v>
      </c>
      <c r="N4895">
        <v>5</v>
      </c>
      <c r="P4895" t="s">
        <v>27</v>
      </c>
      <c r="Q4895" t="s">
        <v>8773</v>
      </c>
      <c r="S4895" t="s">
        <v>29</v>
      </c>
    </row>
    <row r="4896" spans="1:19" hidden="1" x14ac:dyDescent="0.2">
      <c r="A4896">
        <v>2933</v>
      </c>
      <c r="B4896" t="s">
        <v>4208</v>
      </c>
      <c r="C4896" t="s">
        <v>20</v>
      </c>
      <c r="D4896">
        <v>7.97</v>
      </c>
      <c r="E4896">
        <v>25</v>
      </c>
      <c r="F4896" t="s">
        <v>3437</v>
      </c>
      <c r="G4896" t="s">
        <v>63</v>
      </c>
      <c r="H4896" t="s">
        <v>23</v>
      </c>
      <c r="I4896" t="s">
        <v>3438</v>
      </c>
      <c r="K4896" t="e">
        <f>- Other measurements: B6, K48</f>
        <v>#NAME?</v>
      </c>
      <c r="L4896" t="s">
        <v>8772</v>
      </c>
      <c r="M4896" t="s">
        <v>120</v>
      </c>
      <c r="N4896">
        <v>5</v>
      </c>
      <c r="P4896" t="s">
        <v>27</v>
      </c>
      <c r="Q4896" t="s">
        <v>8773</v>
      </c>
      <c r="S4896" t="s">
        <v>29</v>
      </c>
    </row>
    <row r="4897" spans="1:19" hidden="1" x14ac:dyDescent="0.2">
      <c r="A4897">
        <v>2933</v>
      </c>
      <c r="B4897" t="s">
        <v>4208</v>
      </c>
      <c r="C4897" t="s">
        <v>73</v>
      </c>
      <c r="D4897">
        <v>3.04</v>
      </c>
      <c r="E4897">
        <v>25</v>
      </c>
      <c r="F4897" t="s">
        <v>3437</v>
      </c>
      <c r="G4897" t="s">
        <v>63</v>
      </c>
      <c r="H4897" t="s">
        <v>23</v>
      </c>
      <c r="I4897" t="s">
        <v>3438</v>
      </c>
      <c r="K4897" t="e">
        <f>- Other measurements: B6, K48</f>
        <v>#NAME?</v>
      </c>
      <c r="L4897" t="s">
        <v>8772</v>
      </c>
      <c r="M4897" t="s">
        <v>120</v>
      </c>
      <c r="N4897">
        <v>5</v>
      </c>
      <c r="P4897" t="s">
        <v>27</v>
      </c>
      <c r="Q4897" t="s">
        <v>8773</v>
      </c>
      <c r="S4897" t="s">
        <v>29</v>
      </c>
    </row>
    <row r="4898" spans="1:19" hidden="1" x14ac:dyDescent="0.2">
      <c r="A4898">
        <v>2933</v>
      </c>
      <c r="B4898" t="s">
        <v>4208</v>
      </c>
      <c r="C4898" t="s">
        <v>20</v>
      </c>
      <c r="D4898">
        <v>8.1300000000000008</v>
      </c>
      <c r="E4898">
        <v>0</v>
      </c>
      <c r="F4898" t="s">
        <v>4209</v>
      </c>
      <c r="G4898" t="s">
        <v>55</v>
      </c>
      <c r="H4898" t="s">
        <v>46</v>
      </c>
      <c r="I4898" t="s">
        <v>4210</v>
      </c>
      <c r="K4898" t="e">
        <f>- Other measurements: B6, K48</f>
        <v>#NAME?</v>
      </c>
      <c r="L4898" t="s">
        <v>8772</v>
      </c>
      <c r="M4898" t="s">
        <v>120</v>
      </c>
      <c r="N4898">
        <v>5</v>
      </c>
      <c r="P4898" t="s">
        <v>27</v>
      </c>
      <c r="Q4898" t="s">
        <v>8773</v>
      </c>
      <c r="S4898" t="s">
        <v>29</v>
      </c>
    </row>
    <row r="4899" spans="1:19" hidden="1" x14ac:dyDescent="0.2">
      <c r="A4899">
        <v>2933</v>
      </c>
      <c r="B4899" t="s">
        <v>4208</v>
      </c>
      <c r="C4899" t="s">
        <v>73</v>
      </c>
      <c r="D4899">
        <v>3.55</v>
      </c>
      <c r="E4899">
        <v>0</v>
      </c>
      <c r="F4899" t="s">
        <v>8774</v>
      </c>
      <c r="G4899" t="s">
        <v>55</v>
      </c>
      <c r="H4899" t="s">
        <v>23</v>
      </c>
      <c r="I4899" t="s">
        <v>4210</v>
      </c>
      <c r="K4899" t="e">
        <f>- Other measurements: B6, K48</f>
        <v>#NAME?</v>
      </c>
      <c r="L4899" t="s">
        <v>8772</v>
      </c>
      <c r="M4899" t="s">
        <v>120</v>
      </c>
      <c r="N4899">
        <v>5</v>
      </c>
      <c r="P4899" t="s">
        <v>27</v>
      </c>
      <c r="Q4899" t="s">
        <v>8773</v>
      </c>
      <c r="S4899" t="s">
        <v>29</v>
      </c>
    </row>
    <row r="4900" spans="1:19" hidden="1" x14ac:dyDescent="0.2">
      <c r="A4900">
        <v>2933</v>
      </c>
      <c r="B4900" t="s">
        <v>4208</v>
      </c>
      <c r="C4900" t="s">
        <v>20</v>
      </c>
      <c r="D4900">
        <v>7.94</v>
      </c>
      <c r="E4900">
        <v>25</v>
      </c>
      <c r="F4900" t="s">
        <v>4209</v>
      </c>
      <c r="G4900" t="s">
        <v>55</v>
      </c>
      <c r="H4900" t="s">
        <v>46</v>
      </c>
      <c r="I4900" t="s">
        <v>4210</v>
      </c>
      <c r="K4900" t="e">
        <f>- Other measurements: B6, K48</f>
        <v>#NAME?</v>
      </c>
      <c r="L4900" t="s">
        <v>8772</v>
      </c>
      <c r="M4900" t="s">
        <v>120</v>
      </c>
      <c r="N4900">
        <v>5</v>
      </c>
      <c r="P4900" t="s">
        <v>27</v>
      </c>
      <c r="Q4900" t="s">
        <v>8773</v>
      </c>
      <c r="S4900" t="s">
        <v>29</v>
      </c>
    </row>
    <row r="4901" spans="1:19" hidden="1" x14ac:dyDescent="0.2">
      <c r="A4901">
        <v>2933</v>
      </c>
      <c r="B4901" t="s">
        <v>4208</v>
      </c>
      <c r="C4901" t="s">
        <v>73</v>
      </c>
      <c r="D4901">
        <v>3.41</v>
      </c>
      <c r="E4901">
        <v>25</v>
      </c>
      <c r="F4901" t="s">
        <v>8774</v>
      </c>
      <c r="G4901" t="s">
        <v>55</v>
      </c>
      <c r="H4901" t="s">
        <v>23</v>
      </c>
      <c r="I4901" t="s">
        <v>4210</v>
      </c>
      <c r="K4901" t="e">
        <f>- Other measurements: B6, K48</f>
        <v>#NAME?</v>
      </c>
      <c r="L4901" t="s">
        <v>8772</v>
      </c>
      <c r="M4901" t="s">
        <v>120</v>
      </c>
      <c r="N4901">
        <v>5</v>
      </c>
      <c r="P4901" t="s">
        <v>27</v>
      </c>
      <c r="Q4901" t="s">
        <v>8773</v>
      </c>
      <c r="S4901" t="s">
        <v>29</v>
      </c>
    </row>
    <row r="4902" spans="1:19" hidden="1" x14ac:dyDescent="0.2">
      <c r="A4902">
        <v>2933</v>
      </c>
      <c r="B4902" t="s">
        <v>4208</v>
      </c>
      <c r="C4902" t="s">
        <v>20</v>
      </c>
      <c r="D4902">
        <v>7.65</v>
      </c>
      <c r="E4902">
        <v>40</v>
      </c>
      <c r="F4902" t="s">
        <v>4209</v>
      </c>
      <c r="G4902" t="s">
        <v>55</v>
      </c>
      <c r="H4902" t="s">
        <v>46</v>
      </c>
      <c r="I4902" t="s">
        <v>4210</v>
      </c>
      <c r="K4902" t="e">
        <f>- Other measurements: B6, K48</f>
        <v>#NAME?</v>
      </c>
      <c r="L4902" t="s">
        <v>8772</v>
      </c>
      <c r="M4902" t="s">
        <v>120</v>
      </c>
      <c r="N4902">
        <v>5</v>
      </c>
      <c r="P4902" t="s">
        <v>27</v>
      </c>
      <c r="Q4902" t="s">
        <v>8773</v>
      </c>
      <c r="S4902" t="s">
        <v>29</v>
      </c>
    </row>
    <row r="4903" spans="1:19" hidden="1" x14ac:dyDescent="0.2">
      <c r="A4903">
        <v>2933</v>
      </c>
      <c r="B4903" t="s">
        <v>4208</v>
      </c>
      <c r="C4903" t="s">
        <v>73</v>
      </c>
      <c r="D4903">
        <v>3.22</v>
      </c>
      <c r="E4903">
        <v>40</v>
      </c>
      <c r="F4903" t="s">
        <v>8774</v>
      </c>
      <c r="G4903" t="s">
        <v>55</v>
      </c>
      <c r="H4903" t="s">
        <v>23</v>
      </c>
      <c r="I4903" t="s">
        <v>4210</v>
      </c>
      <c r="K4903" t="e">
        <f>- Other measurements: B6, K48</f>
        <v>#NAME?</v>
      </c>
      <c r="L4903" t="s">
        <v>8772</v>
      </c>
      <c r="M4903" t="s">
        <v>120</v>
      </c>
      <c r="N4903">
        <v>5</v>
      </c>
      <c r="P4903" t="s">
        <v>27</v>
      </c>
      <c r="Q4903" t="s">
        <v>8773</v>
      </c>
      <c r="S4903" t="s">
        <v>29</v>
      </c>
    </row>
    <row r="4904" spans="1:19" hidden="1" x14ac:dyDescent="0.2">
      <c r="A4904">
        <v>2933</v>
      </c>
      <c r="B4904" t="s">
        <v>4208</v>
      </c>
      <c r="C4904" t="s">
        <v>20</v>
      </c>
      <c r="D4904">
        <v>8.0399999999999991</v>
      </c>
      <c r="E4904">
        <v>15</v>
      </c>
      <c r="F4904" t="s">
        <v>4215</v>
      </c>
      <c r="G4904" t="s">
        <v>567</v>
      </c>
      <c r="H4904" t="s">
        <v>23</v>
      </c>
      <c r="I4904" t="s">
        <v>3034</v>
      </c>
      <c r="K4904" t="e">
        <f>- Other measurements: B6, K48</f>
        <v>#NAME?</v>
      </c>
      <c r="L4904" t="s">
        <v>8772</v>
      </c>
      <c r="M4904" t="s">
        <v>120</v>
      </c>
      <c r="N4904">
        <v>5</v>
      </c>
      <c r="P4904" t="s">
        <v>27</v>
      </c>
      <c r="Q4904" t="s">
        <v>8773</v>
      </c>
      <c r="S4904" t="s">
        <v>29</v>
      </c>
    </row>
    <row r="4905" spans="1:19" hidden="1" x14ac:dyDescent="0.2">
      <c r="A4905">
        <v>2933</v>
      </c>
      <c r="B4905" t="s">
        <v>4208</v>
      </c>
      <c r="C4905" t="s">
        <v>73</v>
      </c>
      <c r="D4905">
        <v>3.24</v>
      </c>
      <c r="E4905">
        <v>15</v>
      </c>
      <c r="F4905" t="s">
        <v>4215</v>
      </c>
      <c r="G4905" t="s">
        <v>567</v>
      </c>
      <c r="H4905" t="s">
        <v>23</v>
      </c>
      <c r="I4905" t="s">
        <v>3034</v>
      </c>
      <c r="K4905" t="e">
        <f>- Other measurements: B6, K48</f>
        <v>#NAME?</v>
      </c>
      <c r="L4905" t="s">
        <v>8772</v>
      </c>
      <c r="M4905" t="s">
        <v>120</v>
      </c>
      <c r="N4905">
        <v>5</v>
      </c>
      <c r="P4905" t="s">
        <v>27</v>
      </c>
      <c r="Q4905" t="s">
        <v>8773</v>
      </c>
      <c r="S4905" t="s">
        <v>29</v>
      </c>
    </row>
    <row r="4906" spans="1:19" hidden="1" x14ac:dyDescent="0.2">
      <c r="A4906">
        <v>2933</v>
      </c>
      <c r="B4906" t="s">
        <v>4208</v>
      </c>
      <c r="C4906" t="s">
        <v>48</v>
      </c>
      <c r="D4906">
        <v>6.05</v>
      </c>
      <c r="F4906" t="s">
        <v>615</v>
      </c>
      <c r="G4906" t="s">
        <v>3160</v>
      </c>
      <c r="H4906" t="s">
        <v>23</v>
      </c>
      <c r="I4906" t="s">
        <v>3161</v>
      </c>
      <c r="K4906" t="e">
        <f>- Other measurements: B6, K48</f>
        <v>#NAME?</v>
      </c>
      <c r="L4906" t="s">
        <v>8772</v>
      </c>
      <c r="M4906" t="s">
        <v>120</v>
      </c>
      <c r="N4906">
        <v>5</v>
      </c>
      <c r="P4906" t="s">
        <v>27</v>
      </c>
      <c r="Q4906" t="s">
        <v>8773</v>
      </c>
      <c r="S4906" t="s">
        <v>50</v>
      </c>
    </row>
    <row r="4907" spans="1:19" hidden="1" x14ac:dyDescent="0.2">
      <c r="A4907">
        <v>2933</v>
      </c>
      <c r="B4907" t="s">
        <v>4208</v>
      </c>
      <c r="C4907" t="s">
        <v>20</v>
      </c>
      <c r="D4907">
        <v>8</v>
      </c>
      <c r="E4907" t="s">
        <v>363</v>
      </c>
      <c r="F4907" t="s">
        <v>2845</v>
      </c>
      <c r="G4907" t="s">
        <v>55</v>
      </c>
      <c r="H4907" t="s">
        <v>23</v>
      </c>
      <c r="I4907" t="s">
        <v>8775</v>
      </c>
      <c r="K4907" t="e">
        <f>- Other measurements: B6, K48</f>
        <v>#NAME?</v>
      </c>
      <c r="L4907" t="s">
        <v>8772</v>
      </c>
      <c r="M4907" t="s">
        <v>120</v>
      </c>
      <c r="N4907">
        <v>5</v>
      </c>
      <c r="P4907" t="s">
        <v>27</v>
      </c>
      <c r="Q4907" t="s">
        <v>8773</v>
      </c>
      <c r="S4907" t="s">
        <v>29</v>
      </c>
    </row>
    <row r="4908" spans="1:19" hidden="1" x14ac:dyDescent="0.2">
      <c r="A4908">
        <v>2933</v>
      </c>
      <c r="B4908" t="s">
        <v>4208</v>
      </c>
      <c r="C4908" t="s">
        <v>20</v>
      </c>
      <c r="D4908">
        <v>7.66</v>
      </c>
      <c r="E4908">
        <v>26</v>
      </c>
      <c r="F4908" t="s">
        <v>8776</v>
      </c>
      <c r="G4908" t="s">
        <v>22</v>
      </c>
      <c r="H4908" t="s">
        <v>23</v>
      </c>
      <c r="I4908" t="s">
        <v>4220</v>
      </c>
      <c r="K4908" t="e">
        <f>- Other measurements: B6, K48</f>
        <v>#NAME?</v>
      </c>
      <c r="L4908" t="s">
        <v>8772</v>
      </c>
      <c r="M4908" t="s">
        <v>120</v>
      </c>
      <c r="N4908">
        <v>5</v>
      </c>
      <c r="P4908" t="s">
        <v>27</v>
      </c>
      <c r="Q4908" t="s">
        <v>8773</v>
      </c>
      <c r="S4908" t="s">
        <v>29</v>
      </c>
    </row>
    <row r="4909" spans="1:19" hidden="1" x14ac:dyDescent="0.2">
      <c r="A4909">
        <v>2933</v>
      </c>
      <c r="B4909" t="s">
        <v>4208</v>
      </c>
      <c r="C4909" t="s">
        <v>73</v>
      </c>
      <c r="D4909">
        <v>2.87</v>
      </c>
      <c r="E4909">
        <v>26</v>
      </c>
      <c r="F4909" t="s">
        <v>8776</v>
      </c>
      <c r="G4909" t="s">
        <v>22</v>
      </c>
      <c r="H4909" t="s">
        <v>23</v>
      </c>
      <c r="I4909" t="s">
        <v>4220</v>
      </c>
      <c r="K4909" t="e">
        <f>- Other measurements: B6, K48</f>
        <v>#NAME?</v>
      </c>
      <c r="L4909" t="s">
        <v>8772</v>
      </c>
      <c r="M4909" t="s">
        <v>120</v>
      </c>
      <c r="N4909">
        <v>5</v>
      </c>
      <c r="P4909" t="s">
        <v>27</v>
      </c>
      <c r="Q4909" t="s">
        <v>8773</v>
      </c>
      <c r="S4909" t="s">
        <v>29</v>
      </c>
    </row>
    <row r="4910" spans="1:19" hidden="1" x14ac:dyDescent="0.2">
      <c r="A4910">
        <v>2933</v>
      </c>
      <c r="B4910" t="s">
        <v>4208</v>
      </c>
      <c r="C4910" t="s">
        <v>20</v>
      </c>
      <c r="D4910">
        <v>7.84</v>
      </c>
      <c r="F4910" t="s">
        <v>8776</v>
      </c>
      <c r="I4910" t="s">
        <v>8724</v>
      </c>
      <c r="K4910" t="e">
        <f>- Other measurements: B6, K48</f>
        <v>#NAME?</v>
      </c>
      <c r="L4910" t="s">
        <v>8772</v>
      </c>
      <c r="M4910" t="s">
        <v>120</v>
      </c>
      <c r="N4910">
        <v>5</v>
      </c>
      <c r="P4910" t="s">
        <v>27</v>
      </c>
      <c r="Q4910" t="s">
        <v>8773</v>
      </c>
      <c r="S4910" t="s">
        <v>29</v>
      </c>
    </row>
    <row r="4911" spans="1:19" hidden="1" x14ac:dyDescent="0.2">
      <c r="A4911">
        <v>2933</v>
      </c>
      <c r="B4911" t="s">
        <v>4208</v>
      </c>
      <c r="C4911" t="s">
        <v>73</v>
      </c>
      <c r="D4911">
        <v>3.04</v>
      </c>
      <c r="F4911" t="s">
        <v>8776</v>
      </c>
      <c r="I4911" t="s">
        <v>8724</v>
      </c>
      <c r="K4911" t="e">
        <f>- Other measurements: B6, K48</f>
        <v>#NAME?</v>
      </c>
      <c r="L4911" t="s">
        <v>8772</v>
      </c>
      <c r="M4911" t="s">
        <v>120</v>
      </c>
      <c r="N4911">
        <v>5</v>
      </c>
      <c r="P4911" t="s">
        <v>27</v>
      </c>
      <c r="Q4911" t="s">
        <v>8773</v>
      </c>
      <c r="S4911" t="s">
        <v>29</v>
      </c>
    </row>
    <row r="4912" spans="1:19" hidden="1" x14ac:dyDescent="0.2">
      <c r="A4912">
        <v>2935</v>
      </c>
      <c r="B4912" t="s">
        <v>8777</v>
      </c>
      <c r="C4912" t="s">
        <v>20</v>
      </c>
      <c r="D4912">
        <v>5</v>
      </c>
      <c r="E4912" t="s">
        <v>1636</v>
      </c>
      <c r="F4912" t="s">
        <v>4216</v>
      </c>
      <c r="H4912" t="s">
        <v>23</v>
      </c>
      <c r="I4912" t="s">
        <v>4217</v>
      </c>
      <c r="K4912"/>
      <c r="L4912" t="s">
        <v>8778</v>
      </c>
      <c r="M4912" t="s">
        <v>26</v>
      </c>
      <c r="N4912">
        <v>2</v>
      </c>
      <c r="P4912" t="s">
        <v>27</v>
      </c>
      <c r="Q4912" t="s">
        <v>8779</v>
      </c>
      <c r="S4912" t="s">
        <v>29</v>
      </c>
    </row>
    <row r="4913" spans="1:19" hidden="1" x14ac:dyDescent="0.2">
      <c r="A4913">
        <v>2936</v>
      </c>
      <c r="B4913" t="s">
        <v>8780</v>
      </c>
      <c r="C4913" t="s">
        <v>20</v>
      </c>
      <c r="D4913">
        <v>4.76</v>
      </c>
      <c r="E4913" t="s">
        <v>1636</v>
      </c>
      <c r="F4913" t="s">
        <v>4216</v>
      </c>
      <c r="H4913" t="s">
        <v>23</v>
      </c>
      <c r="I4913" t="s">
        <v>4217</v>
      </c>
      <c r="K4913"/>
      <c r="L4913" t="s">
        <v>8781</v>
      </c>
      <c r="M4913" t="s">
        <v>2477</v>
      </c>
      <c r="N4913">
        <v>4</v>
      </c>
      <c r="P4913" t="s">
        <v>27</v>
      </c>
      <c r="Q4913" t="s">
        <v>8782</v>
      </c>
      <c r="S4913" t="s">
        <v>29</v>
      </c>
    </row>
    <row r="4914" spans="1:19" hidden="1" x14ac:dyDescent="0.2">
      <c r="A4914">
        <v>2940</v>
      </c>
      <c r="B4914" t="s">
        <v>8783</v>
      </c>
      <c r="C4914" t="s">
        <v>20</v>
      </c>
      <c r="D4914">
        <v>4.3499999999999996</v>
      </c>
      <c r="E4914" t="s">
        <v>1636</v>
      </c>
      <c r="F4914" t="s">
        <v>4216</v>
      </c>
      <c r="H4914" t="s">
        <v>23</v>
      </c>
      <c r="I4914" t="s">
        <v>4217</v>
      </c>
      <c r="K4914"/>
      <c r="L4914" t="s">
        <v>8784</v>
      </c>
      <c r="M4914" t="s">
        <v>8206</v>
      </c>
      <c r="N4914">
        <v>3</v>
      </c>
      <c r="P4914" t="s">
        <v>27</v>
      </c>
      <c r="Q4914" t="s">
        <v>8785</v>
      </c>
      <c r="S4914" t="s">
        <v>29</v>
      </c>
    </row>
    <row r="4915" spans="1:19" hidden="1" x14ac:dyDescent="0.2">
      <c r="A4915">
        <v>2942</v>
      </c>
      <c r="B4915" t="s">
        <v>8786</v>
      </c>
      <c r="C4915" t="s">
        <v>20</v>
      </c>
      <c r="D4915">
        <v>6.4</v>
      </c>
      <c r="E4915" t="s">
        <v>3078</v>
      </c>
      <c r="F4915" t="s">
        <v>8381</v>
      </c>
      <c r="G4915" t="s">
        <v>31</v>
      </c>
      <c r="H4915" t="s">
        <v>46</v>
      </c>
      <c r="I4915" t="s">
        <v>8787</v>
      </c>
      <c r="K4915"/>
      <c r="L4915" t="s">
        <v>8788</v>
      </c>
      <c r="M4915" t="s">
        <v>2477</v>
      </c>
      <c r="N4915">
        <v>4</v>
      </c>
      <c r="P4915" t="s">
        <v>27</v>
      </c>
      <c r="Q4915" t="s">
        <v>8789</v>
      </c>
      <c r="S4915" t="s">
        <v>29</v>
      </c>
    </row>
    <row r="4916" spans="1:19" hidden="1" x14ac:dyDescent="0.2">
      <c r="A4916">
        <v>2942</v>
      </c>
      <c r="B4916" t="s">
        <v>8786</v>
      </c>
      <c r="C4916" t="s">
        <v>20</v>
      </c>
      <c r="D4916">
        <v>6.13</v>
      </c>
      <c r="E4916">
        <v>15</v>
      </c>
      <c r="F4916" t="s">
        <v>8790</v>
      </c>
      <c r="G4916" t="s">
        <v>567</v>
      </c>
      <c r="H4916" t="s">
        <v>23</v>
      </c>
      <c r="I4916" t="s">
        <v>3034</v>
      </c>
      <c r="K4916"/>
      <c r="L4916" t="s">
        <v>8788</v>
      </c>
      <c r="M4916" t="s">
        <v>2477</v>
      </c>
      <c r="N4916">
        <v>4</v>
      </c>
      <c r="P4916" t="s">
        <v>27</v>
      </c>
      <c r="Q4916" t="s">
        <v>8789</v>
      </c>
      <c r="S4916" t="s">
        <v>29</v>
      </c>
    </row>
    <row r="4917" spans="1:19" hidden="1" x14ac:dyDescent="0.2">
      <c r="A4917">
        <v>2942</v>
      </c>
      <c r="B4917" t="s">
        <v>8786</v>
      </c>
      <c r="C4917" t="s">
        <v>48</v>
      </c>
      <c r="D4917">
        <v>8</v>
      </c>
      <c r="F4917" t="s">
        <v>8790</v>
      </c>
      <c r="I4917" t="s">
        <v>8766</v>
      </c>
      <c r="K4917"/>
      <c r="L4917" t="s">
        <v>8788</v>
      </c>
      <c r="M4917" t="s">
        <v>2477</v>
      </c>
      <c r="N4917">
        <v>4</v>
      </c>
      <c r="P4917" t="s">
        <v>27</v>
      </c>
      <c r="Q4917" t="s">
        <v>8789</v>
      </c>
      <c r="S4917" t="s">
        <v>50</v>
      </c>
    </row>
    <row r="4918" spans="1:19" hidden="1" x14ac:dyDescent="0.2">
      <c r="A4918">
        <v>2943</v>
      </c>
      <c r="B4918" t="s">
        <v>8791</v>
      </c>
      <c r="C4918" t="s">
        <v>20</v>
      </c>
      <c r="D4918">
        <v>9.4499999999999993</v>
      </c>
      <c r="E4918">
        <v>15</v>
      </c>
      <c r="F4918" t="s">
        <v>8792</v>
      </c>
      <c r="G4918" t="s">
        <v>567</v>
      </c>
      <c r="H4918" t="s">
        <v>23</v>
      </c>
      <c r="I4918" t="s">
        <v>3034</v>
      </c>
      <c r="K4918"/>
      <c r="L4918" t="s">
        <v>8793</v>
      </c>
      <c r="M4918" t="s">
        <v>2477</v>
      </c>
      <c r="N4918">
        <v>4</v>
      </c>
      <c r="P4918" t="s">
        <v>27</v>
      </c>
      <c r="Q4918" t="s">
        <v>8794</v>
      </c>
      <c r="S4918" t="s">
        <v>29</v>
      </c>
    </row>
    <row r="4919" spans="1:19" hidden="1" x14ac:dyDescent="0.2">
      <c r="A4919">
        <v>2945</v>
      </c>
      <c r="B4919" t="s">
        <v>8795</v>
      </c>
      <c r="C4919" t="s">
        <v>20</v>
      </c>
      <c r="D4919">
        <v>4.01</v>
      </c>
      <c r="E4919" t="s">
        <v>6333</v>
      </c>
      <c r="F4919" t="s">
        <v>5734</v>
      </c>
      <c r="G4919" t="s">
        <v>31</v>
      </c>
      <c r="H4919" t="s">
        <v>23</v>
      </c>
      <c r="I4919" t="s">
        <v>8717</v>
      </c>
      <c r="K4919"/>
      <c r="L4919" t="s">
        <v>8796</v>
      </c>
      <c r="M4919" t="s">
        <v>8206</v>
      </c>
      <c r="N4919">
        <v>3</v>
      </c>
      <c r="P4919" t="s">
        <v>27</v>
      </c>
      <c r="Q4919" t="s">
        <v>8797</v>
      </c>
      <c r="S4919" t="s">
        <v>29</v>
      </c>
    </row>
    <row r="4920" spans="1:19" hidden="1" x14ac:dyDescent="0.2">
      <c r="A4920">
        <v>2945</v>
      </c>
      <c r="B4920" t="s">
        <v>8795</v>
      </c>
      <c r="C4920" t="s">
        <v>73</v>
      </c>
      <c r="D4920">
        <v>11.39</v>
      </c>
      <c r="E4920" t="s">
        <v>6333</v>
      </c>
      <c r="F4920" t="s">
        <v>5138</v>
      </c>
      <c r="G4920" t="s">
        <v>31</v>
      </c>
      <c r="H4920" t="s">
        <v>23</v>
      </c>
      <c r="I4920" t="s">
        <v>8717</v>
      </c>
      <c r="K4920"/>
      <c r="L4920" t="s">
        <v>8796</v>
      </c>
      <c r="M4920" t="s">
        <v>8206</v>
      </c>
      <c r="N4920">
        <v>3</v>
      </c>
      <c r="P4920" t="s">
        <v>27</v>
      </c>
      <c r="Q4920" t="s">
        <v>8797</v>
      </c>
      <c r="S4920" t="s">
        <v>29</v>
      </c>
    </row>
    <row r="4921" spans="1:19" hidden="1" x14ac:dyDescent="0.2">
      <c r="A4921">
        <v>2946</v>
      </c>
      <c r="B4921" t="s">
        <v>8798</v>
      </c>
      <c r="C4921" t="s">
        <v>20</v>
      </c>
      <c r="D4921">
        <v>8.5399999999999991</v>
      </c>
      <c r="E4921" t="s">
        <v>2411</v>
      </c>
      <c r="I4921" t="s">
        <v>8799</v>
      </c>
      <c r="K4921"/>
      <c r="L4921" t="s">
        <v>8800</v>
      </c>
      <c r="M4921" t="s">
        <v>8206</v>
      </c>
      <c r="N4921">
        <v>3</v>
      </c>
      <c r="P4921" t="s">
        <v>27</v>
      </c>
      <c r="Q4921" t="s">
        <v>8801</v>
      </c>
      <c r="S4921" t="s">
        <v>29</v>
      </c>
    </row>
    <row r="4922" spans="1:19" hidden="1" x14ac:dyDescent="0.2">
      <c r="A4922">
        <v>2947</v>
      </c>
      <c r="B4922" t="s">
        <v>8802</v>
      </c>
      <c r="C4922" t="s">
        <v>20</v>
      </c>
      <c r="D4922">
        <v>8.08</v>
      </c>
      <c r="E4922">
        <v>15</v>
      </c>
      <c r="F4922" t="s">
        <v>8803</v>
      </c>
      <c r="G4922" t="s">
        <v>567</v>
      </c>
      <c r="H4922" t="s">
        <v>23</v>
      </c>
      <c r="I4922" t="s">
        <v>3034</v>
      </c>
      <c r="K4922"/>
      <c r="L4922" t="s">
        <v>8804</v>
      </c>
      <c r="M4922" t="s">
        <v>2477</v>
      </c>
      <c r="N4922">
        <v>4</v>
      </c>
      <c r="P4922" t="s">
        <v>27</v>
      </c>
      <c r="Q4922" t="s">
        <v>8805</v>
      </c>
      <c r="S4922" t="s">
        <v>29</v>
      </c>
    </row>
    <row r="4923" spans="1:19" hidden="1" x14ac:dyDescent="0.2">
      <c r="A4923">
        <v>2947</v>
      </c>
      <c r="B4923" t="s">
        <v>8802</v>
      </c>
      <c r="C4923" t="s">
        <v>73</v>
      </c>
      <c r="D4923">
        <v>1.96</v>
      </c>
      <c r="E4923">
        <v>15</v>
      </c>
      <c r="F4923" t="s">
        <v>8803</v>
      </c>
      <c r="G4923" t="s">
        <v>567</v>
      </c>
      <c r="H4923" t="s">
        <v>23</v>
      </c>
      <c r="I4923" t="s">
        <v>3034</v>
      </c>
      <c r="K4923"/>
      <c r="L4923" t="s">
        <v>8804</v>
      </c>
      <c r="M4923" t="s">
        <v>2477</v>
      </c>
      <c r="N4923">
        <v>4</v>
      </c>
      <c r="P4923" t="s">
        <v>27</v>
      </c>
      <c r="Q4923" t="s">
        <v>8805</v>
      </c>
      <c r="S4923" t="s">
        <v>29</v>
      </c>
    </row>
    <row r="4924" spans="1:19" hidden="1" x14ac:dyDescent="0.2">
      <c r="A4924">
        <v>2949</v>
      </c>
      <c r="B4924" t="s">
        <v>8806</v>
      </c>
      <c r="C4924" t="s">
        <v>20</v>
      </c>
      <c r="D4924">
        <v>6.87</v>
      </c>
      <c r="E4924">
        <v>30</v>
      </c>
      <c r="F4924" t="s">
        <v>8807</v>
      </c>
      <c r="G4924" t="s">
        <v>55</v>
      </c>
      <c r="H4924" t="s">
        <v>46</v>
      </c>
      <c r="I4924" t="s">
        <v>8808</v>
      </c>
      <c r="K4924"/>
      <c r="L4924" t="s">
        <v>8809</v>
      </c>
      <c r="M4924" t="s">
        <v>2477</v>
      </c>
      <c r="N4924">
        <v>4</v>
      </c>
      <c r="P4924" t="s">
        <v>27</v>
      </c>
      <c r="Q4924" t="s">
        <v>8810</v>
      </c>
      <c r="S4924" t="s">
        <v>29</v>
      </c>
    </row>
    <row r="4925" spans="1:19" hidden="1" x14ac:dyDescent="0.2">
      <c r="A4925">
        <v>2949</v>
      </c>
      <c r="B4925" t="s">
        <v>8806</v>
      </c>
      <c r="C4925" t="s">
        <v>20</v>
      </c>
      <c r="D4925">
        <v>7.05</v>
      </c>
      <c r="E4925">
        <v>15</v>
      </c>
      <c r="F4925" t="s">
        <v>8803</v>
      </c>
      <c r="G4925" t="s">
        <v>567</v>
      </c>
      <c r="H4925" t="s">
        <v>23</v>
      </c>
      <c r="I4925" t="s">
        <v>3034</v>
      </c>
      <c r="K4925"/>
      <c r="L4925" t="s">
        <v>8809</v>
      </c>
      <c r="M4925" t="s">
        <v>2477</v>
      </c>
      <c r="N4925">
        <v>4</v>
      </c>
      <c r="P4925" t="s">
        <v>27</v>
      </c>
      <c r="Q4925" t="s">
        <v>8810</v>
      </c>
      <c r="S4925" t="s">
        <v>29</v>
      </c>
    </row>
    <row r="4926" spans="1:19" hidden="1" x14ac:dyDescent="0.2">
      <c r="A4926">
        <v>2949</v>
      </c>
      <c r="B4926" t="s">
        <v>8806</v>
      </c>
      <c r="C4926" t="s">
        <v>73</v>
      </c>
      <c r="D4926">
        <v>1.63</v>
      </c>
      <c r="E4926">
        <v>15</v>
      </c>
      <c r="F4926" t="s">
        <v>8803</v>
      </c>
      <c r="G4926" t="s">
        <v>567</v>
      </c>
      <c r="H4926" t="s">
        <v>23</v>
      </c>
      <c r="I4926" t="s">
        <v>3034</v>
      </c>
      <c r="K4926"/>
      <c r="L4926" t="s">
        <v>8809</v>
      </c>
      <c r="M4926" t="s">
        <v>2477</v>
      </c>
      <c r="N4926">
        <v>4</v>
      </c>
      <c r="P4926" t="s">
        <v>27</v>
      </c>
      <c r="Q4926" t="s">
        <v>8810</v>
      </c>
      <c r="S4926" t="s">
        <v>29</v>
      </c>
    </row>
    <row r="4927" spans="1:19" hidden="1" x14ac:dyDescent="0.2">
      <c r="A4927">
        <v>2949</v>
      </c>
      <c r="B4927" t="s">
        <v>8806</v>
      </c>
      <c r="C4927" t="s">
        <v>20</v>
      </c>
      <c r="D4927">
        <v>7.4</v>
      </c>
      <c r="E4927">
        <v>18</v>
      </c>
      <c r="F4927" t="s">
        <v>5655</v>
      </c>
      <c r="G4927" t="s">
        <v>63</v>
      </c>
      <c r="H4927" t="s">
        <v>23</v>
      </c>
      <c r="I4927" t="s">
        <v>8633</v>
      </c>
      <c r="K4927"/>
      <c r="L4927" t="s">
        <v>8809</v>
      </c>
      <c r="M4927" t="s">
        <v>2477</v>
      </c>
      <c r="N4927">
        <v>4</v>
      </c>
      <c r="P4927" t="s">
        <v>27</v>
      </c>
      <c r="Q4927" t="s">
        <v>8810</v>
      </c>
      <c r="S4927" t="s">
        <v>29</v>
      </c>
    </row>
    <row r="4928" spans="1:19" hidden="1" x14ac:dyDescent="0.2">
      <c r="A4928">
        <v>2950</v>
      </c>
      <c r="B4928" t="s">
        <v>8811</v>
      </c>
      <c r="C4928" t="s">
        <v>20</v>
      </c>
      <c r="D4928">
        <v>1.42</v>
      </c>
      <c r="E4928">
        <v>55</v>
      </c>
      <c r="F4928" t="s">
        <v>1374</v>
      </c>
      <c r="G4928" t="s">
        <v>849</v>
      </c>
      <c r="H4928" t="s">
        <v>23</v>
      </c>
      <c r="I4928" t="s">
        <v>1380</v>
      </c>
      <c r="K4928"/>
      <c r="L4928" t="s">
        <v>8812</v>
      </c>
      <c r="M4928" t="s">
        <v>2477</v>
      </c>
      <c r="N4928">
        <v>4</v>
      </c>
      <c r="P4928" t="s">
        <v>27</v>
      </c>
      <c r="Q4928" t="s">
        <v>8813</v>
      </c>
      <c r="S4928" t="s">
        <v>29</v>
      </c>
    </row>
    <row r="4929" spans="1:19" hidden="1" x14ac:dyDescent="0.2">
      <c r="A4929">
        <v>2950</v>
      </c>
      <c r="B4929" t="s">
        <v>8811</v>
      </c>
      <c r="C4929" t="s">
        <v>20</v>
      </c>
      <c r="D4929">
        <v>1.98</v>
      </c>
      <c r="E4929">
        <v>15</v>
      </c>
      <c r="F4929" t="s">
        <v>1374</v>
      </c>
      <c r="G4929" t="s">
        <v>567</v>
      </c>
      <c r="H4929" t="s">
        <v>23</v>
      </c>
      <c r="I4929" t="s">
        <v>3034</v>
      </c>
      <c r="K4929"/>
      <c r="L4929" t="s">
        <v>8812</v>
      </c>
      <c r="M4929" t="s">
        <v>2477</v>
      </c>
      <c r="N4929">
        <v>4</v>
      </c>
      <c r="P4929" t="s">
        <v>27</v>
      </c>
      <c r="Q4929" t="s">
        <v>8813</v>
      </c>
      <c r="S4929" t="s">
        <v>29</v>
      </c>
    </row>
    <row r="4930" spans="1:19" hidden="1" x14ac:dyDescent="0.2">
      <c r="A4930">
        <v>2955</v>
      </c>
      <c r="B4930" t="s">
        <v>8814</v>
      </c>
      <c r="C4930" t="s">
        <v>20</v>
      </c>
      <c r="D4930">
        <v>8.15</v>
      </c>
      <c r="E4930">
        <v>25</v>
      </c>
      <c r="F4930" t="s">
        <v>4398</v>
      </c>
      <c r="G4930" t="s">
        <v>55</v>
      </c>
      <c r="H4930" t="s">
        <v>46</v>
      </c>
      <c r="I4930" t="s">
        <v>8626</v>
      </c>
      <c r="K4930"/>
      <c r="L4930" t="s">
        <v>8815</v>
      </c>
      <c r="M4930" t="s">
        <v>8206</v>
      </c>
      <c r="N4930">
        <v>3</v>
      </c>
      <c r="P4930" t="s">
        <v>27</v>
      </c>
      <c r="Q4930" t="s">
        <v>8816</v>
      </c>
      <c r="S4930" t="s">
        <v>29</v>
      </c>
    </row>
    <row r="4931" spans="1:19" hidden="1" x14ac:dyDescent="0.2">
      <c r="A4931">
        <v>2956</v>
      </c>
      <c r="B4931" t="s">
        <v>8817</v>
      </c>
      <c r="C4931" t="s">
        <v>20</v>
      </c>
      <c r="D4931">
        <v>9.86</v>
      </c>
      <c r="E4931">
        <v>25</v>
      </c>
      <c r="F4931" t="s">
        <v>8818</v>
      </c>
      <c r="G4931" t="s">
        <v>144</v>
      </c>
      <c r="H4931" t="s">
        <v>46</v>
      </c>
      <c r="I4931" t="s">
        <v>1242</v>
      </c>
      <c r="K4931"/>
      <c r="L4931" t="s">
        <v>8819</v>
      </c>
      <c r="M4931" t="s">
        <v>8613</v>
      </c>
      <c r="N4931">
        <v>2</v>
      </c>
      <c r="P4931" t="s">
        <v>27</v>
      </c>
      <c r="Q4931" t="s">
        <v>8820</v>
      </c>
      <c r="S4931" t="s">
        <v>29</v>
      </c>
    </row>
    <row r="4932" spans="1:19" hidden="1" x14ac:dyDescent="0.2">
      <c r="A4932">
        <v>2956</v>
      </c>
      <c r="B4932" t="s">
        <v>8817</v>
      </c>
      <c r="C4932" t="s">
        <v>20</v>
      </c>
      <c r="D4932">
        <v>10.26</v>
      </c>
      <c r="E4932">
        <v>25</v>
      </c>
      <c r="F4932" t="s">
        <v>209</v>
      </c>
      <c r="G4932" t="s">
        <v>144</v>
      </c>
      <c r="H4932" t="s">
        <v>46</v>
      </c>
      <c r="I4932" t="s">
        <v>8821</v>
      </c>
      <c r="K4932"/>
      <c r="L4932" t="s">
        <v>8819</v>
      </c>
      <c r="M4932" t="s">
        <v>8613</v>
      </c>
      <c r="N4932">
        <v>2</v>
      </c>
      <c r="P4932" t="s">
        <v>27</v>
      </c>
      <c r="Q4932" t="s">
        <v>8820</v>
      </c>
      <c r="S4932" t="s">
        <v>29</v>
      </c>
    </row>
    <row r="4933" spans="1:19" hidden="1" x14ac:dyDescent="0.2">
      <c r="A4933">
        <v>2956</v>
      </c>
      <c r="B4933" t="s">
        <v>8817</v>
      </c>
      <c r="C4933" t="s">
        <v>20</v>
      </c>
      <c r="D4933">
        <v>10.4</v>
      </c>
      <c r="E4933">
        <v>15</v>
      </c>
      <c r="F4933" t="s">
        <v>8822</v>
      </c>
      <c r="G4933" t="s">
        <v>567</v>
      </c>
      <c r="H4933" t="s">
        <v>23</v>
      </c>
      <c r="I4933" t="s">
        <v>3034</v>
      </c>
      <c r="K4933"/>
      <c r="L4933" t="s">
        <v>8819</v>
      </c>
      <c r="M4933" t="s">
        <v>8613</v>
      </c>
      <c r="N4933">
        <v>2</v>
      </c>
      <c r="P4933" t="s">
        <v>27</v>
      </c>
      <c r="Q4933" t="s">
        <v>8820</v>
      </c>
      <c r="S4933" t="s">
        <v>29</v>
      </c>
    </row>
    <row r="4934" spans="1:19" hidden="1" x14ac:dyDescent="0.2">
      <c r="A4934">
        <v>2957</v>
      </c>
      <c r="B4934" t="s">
        <v>8823</v>
      </c>
      <c r="C4934" t="s">
        <v>20</v>
      </c>
      <c r="D4934">
        <v>8.77</v>
      </c>
      <c r="E4934">
        <v>15</v>
      </c>
      <c r="F4934" t="s">
        <v>8824</v>
      </c>
      <c r="G4934" t="s">
        <v>567</v>
      </c>
      <c r="H4934" t="s">
        <v>23</v>
      </c>
      <c r="I4934" t="s">
        <v>3034</v>
      </c>
      <c r="K4934"/>
      <c r="L4934" t="s">
        <v>8825</v>
      </c>
      <c r="M4934" t="s">
        <v>8613</v>
      </c>
      <c r="N4934">
        <v>2</v>
      </c>
      <c r="P4934" t="s">
        <v>27</v>
      </c>
      <c r="Q4934" t="s">
        <v>8826</v>
      </c>
      <c r="S4934" t="s">
        <v>29</v>
      </c>
    </row>
    <row r="4935" spans="1:19" hidden="1" x14ac:dyDescent="0.2">
      <c r="A4935">
        <v>2957</v>
      </c>
      <c r="B4935" t="s">
        <v>8823</v>
      </c>
      <c r="C4935" t="s">
        <v>73</v>
      </c>
      <c r="D4935">
        <v>4.2</v>
      </c>
      <c r="E4935">
        <v>15</v>
      </c>
      <c r="F4935" t="s">
        <v>8824</v>
      </c>
      <c r="G4935" t="s">
        <v>567</v>
      </c>
      <c r="H4935" t="s">
        <v>23</v>
      </c>
      <c r="I4935" t="s">
        <v>3034</v>
      </c>
      <c r="K4935"/>
      <c r="L4935" t="s">
        <v>8825</v>
      </c>
      <c r="M4935" t="s">
        <v>8613</v>
      </c>
      <c r="N4935">
        <v>2</v>
      </c>
      <c r="P4935" t="s">
        <v>27</v>
      </c>
      <c r="Q4935" t="s">
        <v>8826</v>
      </c>
      <c r="S4935" t="s">
        <v>29</v>
      </c>
    </row>
    <row r="4936" spans="1:19" hidden="1" x14ac:dyDescent="0.2">
      <c r="A4936">
        <v>2957</v>
      </c>
      <c r="B4936" t="s">
        <v>8823</v>
      </c>
      <c r="C4936" t="s">
        <v>73</v>
      </c>
      <c r="D4936">
        <v>4.12</v>
      </c>
      <c r="E4936">
        <v>55</v>
      </c>
      <c r="F4936" t="s">
        <v>1374</v>
      </c>
      <c r="G4936" t="s">
        <v>849</v>
      </c>
      <c r="H4936" t="s">
        <v>23</v>
      </c>
      <c r="I4936" t="s">
        <v>1380</v>
      </c>
      <c r="K4936"/>
      <c r="L4936" t="s">
        <v>8825</v>
      </c>
      <c r="M4936" t="s">
        <v>8613</v>
      </c>
      <c r="N4936">
        <v>2</v>
      </c>
      <c r="P4936" t="s">
        <v>27</v>
      </c>
      <c r="Q4936" t="s">
        <v>8826</v>
      </c>
      <c r="S4936" t="s">
        <v>29</v>
      </c>
    </row>
    <row r="4937" spans="1:19" hidden="1" x14ac:dyDescent="0.2">
      <c r="A4937">
        <v>2959</v>
      </c>
      <c r="B4937" t="s">
        <v>8827</v>
      </c>
      <c r="C4937" t="s">
        <v>20</v>
      </c>
      <c r="D4937">
        <v>10.88</v>
      </c>
      <c r="E4937">
        <v>24.5</v>
      </c>
      <c r="F4937" t="s">
        <v>62</v>
      </c>
      <c r="G4937" t="s">
        <v>63</v>
      </c>
      <c r="H4937" t="s">
        <v>46</v>
      </c>
      <c r="I4937" t="s">
        <v>8616</v>
      </c>
      <c r="K4937"/>
      <c r="L4937" t="s">
        <v>8828</v>
      </c>
      <c r="M4937" t="s">
        <v>8618</v>
      </c>
      <c r="N4937">
        <v>2</v>
      </c>
      <c r="P4937" t="s">
        <v>27</v>
      </c>
      <c r="Q4937" t="s">
        <v>8829</v>
      </c>
      <c r="S4937" t="s">
        <v>29</v>
      </c>
    </row>
    <row r="4938" spans="1:19" hidden="1" x14ac:dyDescent="0.2">
      <c r="A4938">
        <v>2960</v>
      </c>
      <c r="B4938" t="s">
        <v>8830</v>
      </c>
      <c r="C4938" t="s">
        <v>20</v>
      </c>
      <c r="D4938">
        <v>8.8800000000000008</v>
      </c>
      <c r="E4938">
        <v>26</v>
      </c>
      <c r="F4938" t="s">
        <v>62</v>
      </c>
      <c r="G4938" t="s">
        <v>63</v>
      </c>
      <c r="H4938" t="s">
        <v>46</v>
      </c>
      <c r="I4938" t="s">
        <v>8616</v>
      </c>
      <c r="K4938"/>
      <c r="L4938" t="s">
        <v>8831</v>
      </c>
      <c r="M4938" t="s">
        <v>2477</v>
      </c>
      <c r="N4938">
        <v>4</v>
      </c>
      <c r="P4938" t="s">
        <v>27</v>
      </c>
      <c r="Q4938" t="s">
        <v>8832</v>
      </c>
      <c r="S4938" t="s">
        <v>29</v>
      </c>
    </row>
    <row r="4939" spans="1:19" hidden="1" x14ac:dyDescent="0.2">
      <c r="A4939">
        <v>2965</v>
      </c>
      <c r="B4939" t="s">
        <v>8833</v>
      </c>
      <c r="C4939" t="s">
        <v>20</v>
      </c>
      <c r="D4939">
        <v>11.96</v>
      </c>
      <c r="E4939">
        <v>15</v>
      </c>
      <c r="F4939" t="s">
        <v>8668</v>
      </c>
      <c r="G4939" t="s">
        <v>567</v>
      </c>
      <c r="H4939" t="s">
        <v>23</v>
      </c>
      <c r="I4939" t="s">
        <v>3034</v>
      </c>
      <c r="K4939"/>
      <c r="L4939" t="s">
        <v>8834</v>
      </c>
      <c r="M4939" t="s">
        <v>8613</v>
      </c>
      <c r="N4939">
        <v>2</v>
      </c>
      <c r="P4939" t="s">
        <v>27</v>
      </c>
      <c r="Q4939" t="s">
        <v>8835</v>
      </c>
      <c r="S4939" t="s">
        <v>29</v>
      </c>
    </row>
    <row r="4940" spans="1:19" hidden="1" x14ac:dyDescent="0.2">
      <c r="A4940">
        <v>2965</v>
      </c>
      <c r="B4940" t="s">
        <v>8833</v>
      </c>
      <c r="C4940" t="s">
        <v>73</v>
      </c>
      <c r="D4940">
        <v>4.8</v>
      </c>
      <c r="E4940">
        <v>15</v>
      </c>
      <c r="F4940" t="s">
        <v>8668</v>
      </c>
      <c r="G4940" t="s">
        <v>567</v>
      </c>
      <c r="H4940" t="s">
        <v>23</v>
      </c>
      <c r="I4940" t="s">
        <v>3034</v>
      </c>
      <c r="K4940"/>
      <c r="L4940" t="s">
        <v>8834</v>
      </c>
      <c r="M4940" t="s">
        <v>8613</v>
      </c>
      <c r="N4940">
        <v>2</v>
      </c>
      <c r="P4940" t="s">
        <v>27</v>
      </c>
      <c r="Q4940" t="s">
        <v>8835</v>
      </c>
      <c r="S4940" t="s">
        <v>29</v>
      </c>
    </row>
    <row r="4941" spans="1:19" hidden="1" x14ac:dyDescent="0.2">
      <c r="A4941">
        <v>2966</v>
      </c>
      <c r="B4941" t="s">
        <v>8836</v>
      </c>
      <c r="C4941" t="s">
        <v>20</v>
      </c>
      <c r="D4941">
        <v>7.9</v>
      </c>
      <c r="E4941">
        <v>23</v>
      </c>
      <c r="F4941" t="s">
        <v>2582</v>
      </c>
      <c r="G4941" t="s">
        <v>567</v>
      </c>
      <c r="H4941" t="s">
        <v>23</v>
      </c>
      <c r="I4941" t="s">
        <v>8724</v>
      </c>
      <c r="K4941"/>
      <c r="L4941" t="s">
        <v>8837</v>
      </c>
      <c r="M4941" t="s">
        <v>2477</v>
      </c>
      <c r="N4941">
        <v>4</v>
      </c>
      <c r="P4941" t="s">
        <v>27</v>
      </c>
      <c r="Q4941" t="s">
        <v>8838</v>
      </c>
      <c r="S4941" t="s">
        <v>29</v>
      </c>
    </row>
    <row r="4942" spans="1:19" hidden="1" x14ac:dyDescent="0.2">
      <c r="A4942">
        <v>2967</v>
      </c>
      <c r="B4942" t="s">
        <v>8839</v>
      </c>
      <c r="C4942" t="s">
        <v>20</v>
      </c>
      <c r="D4942">
        <v>8.26</v>
      </c>
      <c r="E4942">
        <v>25</v>
      </c>
      <c r="F4942" t="s">
        <v>8637</v>
      </c>
      <c r="G4942" t="s">
        <v>55</v>
      </c>
      <c r="H4942" t="s">
        <v>46</v>
      </c>
      <c r="I4942" t="s">
        <v>8209</v>
      </c>
      <c r="K4942"/>
      <c r="L4942" t="s">
        <v>8840</v>
      </c>
      <c r="M4942" t="s">
        <v>2477</v>
      </c>
      <c r="N4942">
        <v>4</v>
      </c>
      <c r="P4942" t="s">
        <v>27</v>
      </c>
      <c r="Q4942" t="s">
        <v>8841</v>
      </c>
      <c r="S4942" t="s">
        <v>29</v>
      </c>
    </row>
    <row r="4943" spans="1:19" hidden="1" x14ac:dyDescent="0.2">
      <c r="A4943">
        <v>2967</v>
      </c>
      <c r="B4943" t="s">
        <v>8839</v>
      </c>
      <c r="C4943" t="s">
        <v>20</v>
      </c>
      <c r="D4943">
        <v>8.1999999999999993</v>
      </c>
      <c r="E4943">
        <v>15</v>
      </c>
      <c r="F4943" t="s">
        <v>8842</v>
      </c>
      <c r="G4943" t="s">
        <v>567</v>
      </c>
      <c r="H4943" t="s">
        <v>23</v>
      </c>
      <c r="I4943" t="s">
        <v>3034</v>
      </c>
      <c r="K4943"/>
      <c r="L4943" t="s">
        <v>8840</v>
      </c>
      <c r="M4943" t="s">
        <v>2477</v>
      </c>
      <c r="N4943">
        <v>4</v>
      </c>
      <c r="P4943" t="s">
        <v>27</v>
      </c>
      <c r="Q4943" t="s">
        <v>8841</v>
      </c>
      <c r="S4943" t="s">
        <v>29</v>
      </c>
    </row>
    <row r="4944" spans="1:19" hidden="1" x14ac:dyDescent="0.2">
      <c r="A4944">
        <v>2967</v>
      </c>
      <c r="B4944" t="s">
        <v>8839</v>
      </c>
      <c r="C4944" t="s">
        <v>73</v>
      </c>
      <c r="D4944">
        <v>2.5</v>
      </c>
      <c r="E4944">
        <v>15</v>
      </c>
      <c r="F4944" t="s">
        <v>8842</v>
      </c>
      <c r="G4944" t="s">
        <v>567</v>
      </c>
      <c r="H4944" t="s">
        <v>23</v>
      </c>
      <c r="I4944" t="s">
        <v>3034</v>
      </c>
      <c r="K4944"/>
      <c r="L4944" t="s">
        <v>8840</v>
      </c>
      <c r="M4944" t="s">
        <v>2477</v>
      </c>
      <c r="N4944">
        <v>4</v>
      </c>
      <c r="P4944" t="s">
        <v>27</v>
      </c>
      <c r="Q4944" t="s">
        <v>8841</v>
      </c>
      <c r="S4944" t="s">
        <v>29</v>
      </c>
    </row>
    <row r="4945" spans="1:19" hidden="1" x14ac:dyDescent="0.2">
      <c r="A4945">
        <v>2970</v>
      </c>
      <c r="B4945" t="s">
        <v>8843</v>
      </c>
      <c r="C4945" t="s">
        <v>20</v>
      </c>
      <c r="D4945">
        <v>10.55</v>
      </c>
      <c r="E4945" t="s">
        <v>363</v>
      </c>
      <c r="F4945" t="s">
        <v>8844</v>
      </c>
      <c r="G4945" t="s">
        <v>240</v>
      </c>
      <c r="H4945" t="s">
        <v>23</v>
      </c>
      <c r="I4945" t="s">
        <v>8845</v>
      </c>
      <c r="K4945"/>
      <c r="L4945" t="s">
        <v>8846</v>
      </c>
      <c r="M4945" t="s">
        <v>8613</v>
      </c>
      <c r="N4945">
        <v>2</v>
      </c>
      <c r="P4945" t="s">
        <v>27</v>
      </c>
      <c r="Q4945" t="s">
        <v>8847</v>
      </c>
      <c r="S4945" t="s">
        <v>29</v>
      </c>
    </row>
    <row r="4946" spans="1:19" hidden="1" x14ac:dyDescent="0.2">
      <c r="A4946">
        <v>2971</v>
      </c>
      <c r="B4946" t="s">
        <v>8848</v>
      </c>
      <c r="C4946" t="s">
        <v>20</v>
      </c>
      <c r="D4946">
        <v>8.15</v>
      </c>
      <c r="E4946">
        <v>15</v>
      </c>
      <c r="F4946" t="s">
        <v>8849</v>
      </c>
      <c r="G4946" t="s">
        <v>567</v>
      </c>
      <c r="H4946" t="s">
        <v>23</v>
      </c>
      <c r="I4946" t="s">
        <v>3034</v>
      </c>
      <c r="K4946"/>
      <c r="L4946" t="s">
        <v>8850</v>
      </c>
      <c r="M4946" t="s">
        <v>2477</v>
      </c>
      <c r="N4946">
        <v>4</v>
      </c>
      <c r="P4946" t="s">
        <v>27</v>
      </c>
      <c r="Q4946" t="s">
        <v>8851</v>
      </c>
      <c r="S4946" t="s">
        <v>29</v>
      </c>
    </row>
    <row r="4947" spans="1:19" hidden="1" x14ac:dyDescent="0.2">
      <c r="A4947">
        <v>2972</v>
      </c>
      <c r="B4947" t="s">
        <v>8852</v>
      </c>
      <c r="C4947" t="s">
        <v>20</v>
      </c>
      <c r="D4947">
        <v>1.08</v>
      </c>
      <c r="E4947">
        <v>55</v>
      </c>
      <c r="F4947" t="s">
        <v>1374</v>
      </c>
      <c r="G4947" t="s">
        <v>849</v>
      </c>
      <c r="H4947" t="s">
        <v>23</v>
      </c>
      <c r="I4947" t="s">
        <v>1380</v>
      </c>
      <c r="K4947"/>
      <c r="L4947" t="s">
        <v>8853</v>
      </c>
      <c r="M4947" t="s">
        <v>120</v>
      </c>
      <c r="N4947">
        <v>5</v>
      </c>
      <c r="P4947" t="s">
        <v>27</v>
      </c>
      <c r="Q4947" t="s">
        <v>8854</v>
      </c>
      <c r="S4947" t="s">
        <v>29</v>
      </c>
    </row>
    <row r="4948" spans="1:19" hidden="1" x14ac:dyDescent="0.2">
      <c r="A4948">
        <v>2972</v>
      </c>
      <c r="B4948" t="s">
        <v>8852</v>
      </c>
      <c r="C4948" t="s">
        <v>20</v>
      </c>
      <c r="D4948" t="s">
        <v>570</v>
      </c>
      <c r="E4948">
        <v>25</v>
      </c>
      <c r="F4948" t="s">
        <v>1374</v>
      </c>
      <c r="G4948" t="s">
        <v>31</v>
      </c>
      <c r="H4948" t="s">
        <v>23</v>
      </c>
      <c r="I4948" t="s">
        <v>8654</v>
      </c>
      <c r="K4948"/>
      <c r="L4948" t="s">
        <v>8853</v>
      </c>
      <c r="M4948" t="s">
        <v>120</v>
      </c>
      <c r="N4948">
        <v>5</v>
      </c>
      <c r="P4948" t="s">
        <v>27</v>
      </c>
      <c r="Q4948" t="s">
        <v>8854</v>
      </c>
      <c r="S4948" t="s">
        <v>29</v>
      </c>
    </row>
    <row r="4949" spans="1:19" hidden="1" x14ac:dyDescent="0.2">
      <c r="A4949">
        <v>2972</v>
      </c>
      <c r="B4949" t="s">
        <v>8852</v>
      </c>
      <c r="C4949" t="s">
        <v>73</v>
      </c>
      <c r="D4949">
        <v>10</v>
      </c>
      <c r="E4949">
        <v>25</v>
      </c>
      <c r="F4949" t="s">
        <v>1374</v>
      </c>
      <c r="G4949" t="s">
        <v>31</v>
      </c>
      <c r="H4949" t="s">
        <v>23</v>
      </c>
      <c r="I4949" t="s">
        <v>8654</v>
      </c>
      <c r="K4949"/>
      <c r="L4949" t="s">
        <v>8853</v>
      </c>
      <c r="M4949" t="s">
        <v>120</v>
      </c>
      <c r="N4949">
        <v>5</v>
      </c>
      <c r="P4949" t="s">
        <v>27</v>
      </c>
      <c r="Q4949" t="s">
        <v>8854</v>
      </c>
      <c r="S4949" t="s">
        <v>29</v>
      </c>
    </row>
    <row r="4950" spans="1:19" hidden="1" x14ac:dyDescent="0.2">
      <c r="A4950">
        <v>2972</v>
      </c>
      <c r="B4950" t="s">
        <v>8852</v>
      </c>
      <c r="C4950" t="s">
        <v>73</v>
      </c>
      <c r="D4950">
        <v>9.9</v>
      </c>
      <c r="E4950" t="s">
        <v>7730</v>
      </c>
      <c r="F4950" t="s">
        <v>1374</v>
      </c>
      <c r="G4950" t="s">
        <v>22</v>
      </c>
      <c r="H4950" t="s">
        <v>23</v>
      </c>
      <c r="I4950" t="s">
        <v>2615</v>
      </c>
      <c r="K4950"/>
      <c r="L4950" t="s">
        <v>8853</v>
      </c>
      <c r="M4950" t="s">
        <v>120</v>
      </c>
      <c r="N4950">
        <v>5</v>
      </c>
      <c r="P4950" t="s">
        <v>27</v>
      </c>
      <c r="Q4950" t="s">
        <v>8854</v>
      </c>
      <c r="S4950" t="s">
        <v>29</v>
      </c>
    </row>
    <row r="4951" spans="1:19" hidden="1" x14ac:dyDescent="0.2">
      <c r="A4951">
        <v>2973</v>
      </c>
      <c r="B4951" t="s">
        <v>8855</v>
      </c>
      <c r="C4951" t="s">
        <v>20</v>
      </c>
      <c r="D4951" t="s">
        <v>570</v>
      </c>
      <c r="E4951">
        <v>25</v>
      </c>
      <c r="G4951" t="s">
        <v>31</v>
      </c>
      <c r="H4951" t="s">
        <v>23</v>
      </c>
      <c r="I4951" t="s">
        <v>8654</v>
      </c>
      <c r="K4951"/>
      <c r="L4951" t="s">
        <v>8856</v>
      </c>
      <c r="M4951" t="s">
        <v>120</v>
      </c>
      <c r="N4951">
        <v>5</v>
      </c>
      <c r="P4951" t="s">
        <v>27</v>
      </c>
      <c r="Q4951" t="s">
        <v>8857</v>
      </c>
      <c r="S4951" t="s">
        <v>29</v>
      </c>
    </row>
    <row r="4952" spans="1:19" hidden="1" x14ac:dyDescent="0.2">
      <c r="A4952">
        <v>2973</v>
      </c>
      <c r="B4952" t="s">
        <v>8855</v>
      </c>
      <c r="C4952" t="s">
        <v>73</v>
      </c>
      <c r="D4952">
        <v>8.6</v>
      </c>
      <c r="E4952">
        <v>25</v>
      </c>
      <c r="G4952" t="s">
        <v>31</v>
      </c>
      <c r="H4952" t="s">
        <v>23</v>
      </c>
      <c r="I4952" t="s">
        <v>8654</v>
      </c>
      <c r="K4952"/>
      <c r="L4952" t="s">
        <v>8856</v>
      </c>
      <c r="M4952" t="s">
        <v>120</v>
      </c>
      <c r="N4952">
        <v>5</v>
      </c>
      <c r="P4952" t="s">
        <v>27</v>
      </c>
      <c r="Q4952" t="s">
        <v>8857</v>
      </c>
      <c r="S4952" t="s">
        <v>29</v>
      </c>
    </row>
    <row r="4953" spans="1:19" hidden="1" x14ac:dyDescent="0.2">
      <c r="A4953">
        <v>2973</v>
      </c>
      <c r="B4953" t="s">
        <v>8855</v>
      </c>
      <c r="C4953" t="s">
        <v>73</v>
      </c>
      <c r="D4953">
        <v>8.6</v>
      </c>
      <c r="E4953" t="s">
        <v>7730</v>
      </c>
      <c r="G4953" t="s">
        <v>22</v>
      </c>
      <c r="H4953" t="s">
        <v>23</v>
      </c>
      <c r="I4953" t="s">
        <v>2615</v>
      </c>
      <c r="K4953"/>
      <c r="L4953" t="s">
        <v>8856</v>
      </c>
      <c r="M4953" t="s">
        <v>120</v>
      </c>
      <c r="N4953">
        <v>5</v>
      </c>
      <c r="P4953" t="s">
        <v>27</v>
      </c>
      <c r="Q4953" t="s">
        <v>8857</v>
      </c>
      <c r="S4953" t="s">
        <v>29</v>
      </c>
    </row>
    <row r="4954" spans="1:19" hidden="1" x14ac:dyDescent="0.2">
      <c r="A4954">
        <v>2976</v>
      </c>
      <c r="B4954" t="s">
        <v>8858</v>
      </c>
      <c r="C4954" t="s">
        <v>20</v>
      </c>
      <c r="D4954">
        <v>10.33</v>
      </c>
      <c r="E4954">
        <v>25</v>
      </c>
      <c r="F4954" t="s">
        <v>8859</v>
      </c>
      <c r="G4954" t="s">
        <v>144</v>
      </c>
      <c r="H4954" t="s">
        <v>46</v>
      </c>
      <c r="I4954" t="s">
        <v>1242</v>
      </c>
      <c r="K4954"/>
      <c r="L4954" t="s">
        <v>8860</v>
      </c>
      <c r="M4954" t="s">
        <v>8613</v>
      </c>
      <c r="N4954">
        <v>2</v>
      </c>
      <c r="P4954" t="s">
        <v>27</v>
      </c>
      <c r="Q4954" t="s">
        <v>8861</v>
      </c>
      <c r="S4954" t="s">
        <v>29</v>
      </c>
    </row>
    <row r="4955" spans="1:19" hidden="1" x14ac:dyDescent="0.2">
      <c r="A4955">
        <v>2976</v>
      </c>
      <c r="B4955" t="s">
        <v>8858</v>
      </c>
      <c r="C4955" t="s">
        <v>20</v>
      </c>
      <c r="D4955">
        <v>11.02</v>
      </c>
      <c r="E4955">
        <v>25</v>
      </c>
      <c r="F4955" t="s">
        <v>209</v>
      </c>
      <c r="G4955" t="s">
        <v>144</v>
      </c>
      <c r="H4955" t="s">
        <v>23</v>
      </c>
      <c r="I4955" t="s">
        <v>8821</v>
      </c>
      <c r="K4955"/>
      <c r="L4955" t="s">
        <v>8860</v>
      </c>
      <c r="M4955" t="s">
        <v>8613</v>
      </c>
      <c r="N4955">
        <v>2</v>
      </c>
      <c r="P4955" t="s">
        <v>27</v>
      </c>
      <c r="Q4955" t="s">
        <v>8861</v>
      </c>
      <c r="S4955" t="s">
        <v>29</v>
      </c>
    </row>
    <row r="4956" spans="1:19" hidden="1" x14ac:dyDescent="0.2">
      <c r="A4956">
        <v>2977</v>
      </c>
      <c r="B4956" t="s">
        <v>8862</v>
      </c>
      <c r="C4956" t="s">
        <v>20</v>
      </c>
      <c r="D4956">
        <v>7.49</v>
      </c>
      <c r="F4956" t="s">
        <v>615</v>
      </c>
      <c r="H4956" t="s">
        <v>23</v>
      </c>
      <c r="I4956" t="s">
        <v>8863</v>
      </c>
      <c r="K4956"/>
      <c r="L4956" t="s">
        <v>8864</v>
      </c>
      <c r="M4956" t="s">
        <v>2477</v>
      </c>
      <c r="N4956">
        <v>4</v>
      </c>
      <c r="P4956" t="s">
        <v>27</v>
      </c>
      <c r="Q4956" t="s">
        <v>8865</v>
      </c>
      <c r="S4956" t="s">
        <v>29</v>
      </c>
    </row>
    <row r="4957" spans="1:19" hidden="1" x14ac:dyDescent="0.2">
      <c r="A4957">
        <v>2978</v>
      </c>
      <c r="B4957" t="s">
        <v>8866</v>
      </c>
      <c r="C4957" t="s">
        <v>20</v>
      </c>
      <c r="D4957">
        <v>7.45</v>
      </c>
      <c r="E4957">
        <v>23</v>
      </c>
      <c r="F4957" t="s">
        <v>2582</v>
      </c>
      <c r="G4957" t="s">
        <v>567</v>
      </c>
      <c r="H4957" t="s">
        <v>23</v>
      </c>
      <c r="I4957" t="s">
        <v>8724</v>
      </c>
      <c r="K4957"/>
      <c r="L4957" t="s">
        <v>8867</v>
      </c>
      <c r="M4957" t="s">
        <v>2477</v>
      </c>
      <c r="N4957">
        <v>4</v>
      </c>
      <c r="P4957" t="s">
        <v>27</v>
      </c>
      <c r="Q4957" t="s">
        <v>8868</v>
      </c>
      <c r="S4957" t="s">
        <v>29</v>
      </c>
    </row>
    <row r="4958" spans="1:19" hidden="1" x14ac:dyDescent="0.2">
      <c r="A4958">
        <v>2978</v>
      </c>
      <c r="B4958" t="s">
        <v>8866</v>
      </c>
      <c r="C4958" t="s">
        <v>73</v>
      </c>
      <c r="D4958">
        <v>3</v>
      </c>
      <c r="E4958">
        <v>23</v>
      </c>
      <c r="F4958" t="s">
        <v>2582</v>
      </c>
      <c r="G4958" t="s">
        <v>567</v>
      </c>
      <c r="H4958" t="s">
        <v>23</v>
      </c>
      <c r="I4958" t="s">
        <v>8724</v>
      </c>
      <c r="K4958"/>
      <c r="L4958" t="s">
        <v>8867</v>
      </c>
      <c r="M4958" t="s">
        <v>2477</v>
      </c>
      <c r="N4958">
        <v>4</v>
      </c>
      <c r="P4958" t="s">
        <v>27</v>
      </c>
      <c r="Q4958" t="s">
        <v>8868</v>
      </c>
      <c r="S4958" t="s">
        <v>29</v>
      </c>
    </row>
    <row r="4959" spans="1:19" ht="119" x14ac:dyDescent="0.2">
      <c r="A4959">
        <v>2979</v>
      </c>
      <c r="B4959" t="s">
        <v>8869</v>
      </c>
      <c r="C4959" t="s">
        <v>20</v>
      </c>
      <c r="D4959">
        <v>2.3450000000000002</v>
      </c>
      <c r="E4959">
        <v>25</v>
      </c>
      <c r="F4959" t="s">
        <v>571</v>
      </c>
      <c r="G4959" t="s">
        <v>641</v>
      </c>
      <c r="H4959" t="s">
        <v>36</v>
      </c>
      <c r="I4959" t="s">
        <v>8870</v>
      </c>
      <c r="K4959" s="5" t="s">
        <v>8871</v>
      </c>
      <c r="L4959" t="s">
        <v>8872</v>
      </c>
      <c r="M4959" t="s">
        <v>2579</v>
      </c>
      <c r="N4959">
        <v>3</v>
      </c>
      <c r="P4959" t="s">
        <v>27</v>
      </c>
      <c r="Q4959" t="s">
        <v>8873</v>
      </c>
      <c r="S4959" t="s">
        <v>29</v>
      </c>
    </row>
    <row r="4960" spans="1:19" ht="119" x14ac:dyDescent="0.2">
      <c r="A4960">
        <v>2979</v>
      </c>
      <c r="B4960" t="s">
        <v>8869</v>
      </c>
      <c r="C4960" t="s">
        <v>73</v>
      </c>
      <c r="D4960">
        <v>9.8699999999999992</v>
      </c>
      <c r="E4960">
        <v>25</v>
      </c>
      <c r="F4960" t="s">
        <v>571</v>
      </c>
      <c r="G4960" t="s">
        <v>641</v>
      </c>
      <c r="H4960" t="s">
        <v>36</v>
      </c>
      <c r="I4960" t="s">
        <v>8870</v>
      </c>
      <c r="K4960" s="5" t="s">
        <v>8871</v>
      </c>
      <c r="L4960" t="s">
        <v>8872</v>
      </c>
      <c r="M4960" t="s">
        <v>2579</v>
      </c>
      <c r="N4960">
        <v>3</v>
      </c>
      <c r="P4960" t="s">
        <v>27</v>
      </c>
      <c r="Q4960" t="s">
        <v>8873</v>
      </c>
      <c r="S4960" t="s">
        <v>29</v>
      </c>
    </row>
    <row r="4961" spans="1:19" ht="119" x14ac:dyDescent="0.2">
      <c r="A4961">
        <v>2979</v>
      </c>
      <c r="B4961" t="s">
        <v>8869</v>
      </c>
      <c r="C4961" t="s">
        <v>20</v>
      </c>
      <c r="D4961">
        <v>2.35</v>
      </c>
      <c r="E4961">
        <v>20</v>
      </c>
      <c r="F4961" t="s">
        <v>8874</v>
      </c>
      <c r="G4961" t="s">
        <v>641</v>
      </c>
      <c r="H4961" t="s">
        <v>36</v>
      </c>
      <c r="I4961" t="s">
        <v>8875</v>
      </c>
      <c r="K4961" s="5" t="s">
        <v>8871</v>
      </c>
      <c r="L4961" t="s">
        <v>8872</v>
      </c>
      <c r="M4961" t="s">
        <v>2579</v>
      </c>
      <c r="N4961">
        <v>3</v>
      </c>
      <c r="P4961" t="s">
        <v>27</v>
      </c>
      <c r="Q4961" t="s">
        <v>8873</v>
      </c>
      <c r="S4961" t="s">
        <v>29</v>
      </c>
    </row>
    <row r="4962" spans="1:19" ht="119" x14ac:dyDescent="0.2">
      <c r="A4962">
        <v>2979</v>
      </c>
      <c r="B4962" t="s">
        <v>8869</v>
      </c>
      <c r="C4962" t="s">
        <v>73</v>
      </c>
      <c r="D4962">
        <v>10.006</v>
      </c>
      <c r="E4962">
        <v>20</v>
      </c>
      <c r="F4962" t="s">
        <v>8874</v>
      </c>
      <c r="G4962" t="s">
        <v>641</v>
      </c>
      <c r="H4962" t="s">
        <v>36</v>
      </c>
      <c r="I4962" t="s">
        <v>8875</v>
      </c>
      <c r="K4962" s="5" t="s">
        <v>8871</v>
      </c>
      <c r="L4962" t="s">
        <v>8872</v>
      </c>
      <c r="M4962" t="s">
        <v>2579</v>
      </c>
      <c r="N4962">
        <v>3</v>
      </c>
      <c r="P4962" t="s">
        <v>27</v>
      </c>
      <c r="Q4962" t="s">
        <v>8873</v>
      </c>
      <c r="S4962" t="s">
        <v>29</v>
      </c>
    </row>
    <row r="4963" spans="1:19" ht="119" x14ac:dyDescent="0.2">
      <c r="A4963">
        <v>2979</v>
      </c>
      <c r="B4963" t="s">
        <v>8869</v>
      </c>
      <c r="C4963" t="s">
        <v>20</v>
      </c>
      <c r="D4963">
        <v>2.34</v>
      </c>
      <c r="E4963">
        <v>25</v>
      </c>
      <c r="F4963" t="s">
        <v>8874</v>
      </c>
      <c r="G4963" t="s">
        <v>641</v>
      </c>
      <c r="H4963" t="s">
        <v>36</v>
      </c>
      <c r="I4963" t="s">
        <v>8875</v>
      </c>
      <c r="K4963" s="5" t="s">
        <v>8871</v>
      </c>
      <c r="L4963" t="s">
        <v>8872</v>
      </c>
      <c r="M4963" t="s">
        <v>2579</v>
      </c>
      <c r="N4963">
        <v>3</v>
      </c>
      <c r="P4963" t="s">
        <v>27</v>
      </c>
      <c r="Q4963" t="s">
        <v>8873</v>
      </c>
      <c r="S4963" t="s">
        <v>29</v>
      </c>
    </row>
    <row r="4964" spans="1:19" ht="119" x14ac:dyDescent="0.2">
      <c r="A4964">
        <v>2979</v>
      </c>
      <c r="B4964" t="s">
        <v>8869</v>
      </c>
      <c r="C4964" t="s">
        <v>73</v>
      </c>
      <c r="D4964">
        <v>9.8699999999999992</v>
      </c>
      <c r="E4964">
        <v>25</v>
      </c>
      <c r="F4964" t="s">
        <v>8874</v>
      </c>
      <c r="G4964" t="s">
        <v>641</v>
      </c>
      <c r="H4964" t="s">
        <v>36</v>
      </c>
      <c r="I4964" t="s">
        <v>8875</v>
      </c>
      <c r="K4964" s="5" t="s">
        <v>8871</v>
      </c>
      <c r="L4964" t="s">
        <v>8872</v>
      </c>
      <c r="M4964" t="s">
        <v>2579</v>
      </c>
      <c r="N4964">
        <v>3</v>
      </c>
      <c r="P4964" t="s">
        <v>27</v>
      </c>
      <c r="Q4964" t="s">
        <v>8873</v>
      </c>
      <c r="S4964" t="s">
        <v>29</v>
      </c>
    </row>
    <row r="4965" spans="1:19" ht="119" x14ac:dyDescent="0.2">
      <c r="A4965">
        <v>2979</v>
      </c>
      <c r="B4965" t="s">
        <v>8869</v>
      </c>
      <c r="C4965" t="s">
        <v>20</v>
      </c>
      <c r="D4965">
        <v>2.3319999999999999</v>
      </c>
      <c r="E4965">
        <v>30</v>
      </c>
      <c r="F4965" t="s">
        <v>8874</v>
      </c>
      <c r="G4965" t="s">
        <v>641</v>
      </c>
      <c r="H4965" t="s">
        <v>36</v>
      </c>
      <c r="I4965" t="s">
        <v>8875</v>
      </c>
      <c r="K4965" s="5" t="s">
        <v>8871</v>
      </c>
      <c r="L4965" t="s">
        <v>8872</v>
      </c>
      <c r="M4965" t="s">
        <v>2579</v>
      </c>
      <c r="N4965">
        <v>3</v>
      </c>
      <c r="P4965" t="s">
        <v>27</v>
      </c>
      <c r="Q4965" t="s">
        <v>8873</v>
      </c>
      <c r="S4965" t="s">
        <v>29</v>
      </c>
    </row>
    <row r="4966" spans="1:19" ht="119" x14ac:dyDescent="0.2">
      <c r="A4966">
        <v>2979</v>
      </c>
      <c r="B4966" t="s">
        <v>8869</v>
      </c>
      <c r="C4966" t="s">
        <v>73</v>
      </c>
      <c r="D4966">
        <v>9.74</v>
      </c>
      <c r="E4966">
        <v>30</v>
      </c>
      <c r="F4966" t="s">
        <v>8874</v>
      </c>
      <c r="G4966" t="s">
        <v>641</v>
      </c>
      <c r="H4966" t="s">
        <v>36</v>
      </c>
      <c r="I4966" t="s">
        <v>8875</v>
      </c>
      <c r="K4966" s="5" t="s">
        <v>8871</v>
      </c>
      <c r="L4966" t="s">
        <v>8872</v>
      </c>
      <c r="M4966" t="s">
        <v>2579</v>
      </c>
      <c r="N4966">
        <v>3</v>
      </c>
      <c r="P4966" t="s">
        <v>27</v>
      </c>
      <c r="Q4966" t="s">
        <v>8873</v>
      </c>
      <c r="S4966" t="s">
        <v>29</v>
      </c>
    </row>
    <row r="4967" spans="1:19" ht="119" x14ac:dyDescent="0.2">
      <c r="A4967">
        <v>2979</v>
      </c>
      <c r="B4967" t="s">
        <v>8869</v>
      </c>
      <c r="C4967" t="s">
        <v>20</v>
      </c>
      <c r="D4967">
        <v>2.327</v>
      </c>
      <c r="E4967">
        <v>35</v>
      </c>
      <c r="F4967" t="s">
        <v>8874</v>
      </c>
      <c r="G4967" t="s">
        <v>641</v>
      </c>
      <c r="H4967" t="s">
        <v>36</v>
      </c>
      <c r="I4967" t="s">
        <v>8875</v>
      </c>
      <c r="K4967" s="5" t="s">
        <v>8871</v>
      </c>
      <c r="L4967" t="s">
        <v>8872</v>
      </c>
      <c r="M4967" t="s">
        <v>2579</v>
      </c>
      <c r="N4967">
        <v>3</v>
      </c>
      <c r="P4967" t="s">
        <v>27</v>
      </c>
      <c r="Q4967" t="s">
        <v>8873</v>
      </c>
      <c r="S4967" t="s">
        <v>29</v>
      </c>
    </row>
    <row r="4968" spans="1:19" ht="119" x14ac:dyDescent="0.2">
      <c r="A4968">
        <v>2979</v>
      </c>
      <c r="B4968" t="s">
        <v>8869</v>
      </c>
      <c r="C4968" t="s">
        <v>73</v>
      </c>
      <c r="D4968">
        <v>9.6150000000000002</v>
      </c>
      <c r="E4968">
        <v>35</v>
      </c>
      <c r="F4968" t="s">
        <v>8874</v>
      </c>
      <c r="G4968" t="s">
        <v>641</v>
      </c>
      <c r="H4968" t="s">
        <v>36</v>
      </c>
      <c r="I4968" t="s">
        <v>8875</v>
      </c>
      <c r="K4968" s="5" t="s">
        <v>8871</v>
      </c>
      <c r="L4968" t="s">
        <v>8872</v>
      </c>
      <c r="M4968" t="s">
        <v>2579</v>
      </c>
      <c r="N4968">
        <v>3</v>
      </c>
      <c r="P4968" t="s">
        <v>27</v>
      </c>
      <c r="Q4968" t="s">
        <v>8873</v>
      </c>
      <c r="S4968" t="s">
        <v>29</v>
      </c>
    </row>
    <row r="4969" spans="1:19" ht="119" x14ac:dyDescent="0.2">
      <c r="A4969">
        <v>2979</v>
      </c>
      <c r="B4969" t="s">
        <v>8869</v>
      </c>
      <c r="C4969" t="s">
        <v>20</v>
      </c>
      <c r="D4969">
        <v>2.3239999999999998</v>
      </c>
      <c r="E4969">
        <v>40</v>
      </c>
      <c r="F4969" t="s">
        <v>8874</v>
      </c>
      <c r="G4969" t="s">
        <v>641</v>
      </c>
      <c r="H4969" t="s">
        <v>36</v>
      </c>
      <c r="I4969" t="s">
        <v>8875</v>
      </c>
      <c r="K4969" s="5" t="s">
        <v>8871</v>
      </c>
      <c r="L4969" t="s">
        <v>8872</v>
      </c>
      <c r="M4969" t="s">
        <v>2579</v>
      </c>
      <c r="N4969">
        <v>3</v>
      </c>
      <c r="P4969" t="s">
        <v>27</v>
      </c>
      <c r="Q4969" t="s">
        <v>8873</v>
      </c>
      <c r="S4969" t="s">
        <v>29</v>
      </c>
    </row>
    <row r="4970" spans="1:19" ht="119" x14ac:dyDescent="0.2">
      <c r="A4970">
        <v>2979</v>
      </c>
      <c r="B4970" t="s">
        <v>8869</v>
      </c>
      <c r="C4970" t="s">
        <v>73</v>
      </c>
      <c r="D4970">
        <v>9.4939999999999998</v>
      </c>
      <c r="E4970">
        <v>40</v>
      </c>
      <c r="F4970" t="s">
        <v>8874</v>
      </c>
      <c r="G4970" t="s">
        <v>641</v>
      </c>
      <c r="H4970" t="s">
        <v>36</v>
      </c>
      <c r="I4970" t="s">
        <v>8875</v>
      </c>
      <c r="K4970" s="5" t="s">
        <v>8871</v>
      </c>
      <c r="L4970" t="s">
        <v>8872</v>
      </c>
      <c r="M4970" t="s">
        <v>2579</v>
      </c>
      <c r="N4970">
        <v>3</v>
      </c>
      <c r="P4970" t="s">
        <v>27</v>
      </c>
      <c r="Q4970" t="s">
        <v>8873</v>
      </c>
      <c r="S4970" t="s">
        <v>29</v>
      </c>
    </row>
    <row r="4971" spans="1:19" ht="119" x14ac:dyDescent="0.2">
      <c r="A4971">
        <v>2979</v>
      </c>
      <c r="B4971" t="s">
        <v>8869</v>
      </c>
      <c r="C4971" t="s">
        <v>20</v>
      </c>
      <c r="D4971">
        <v>2.3220000000000001</v>
      </c>
      <c r="E4971">
        <v>45</v>
      </c>
      <c r="F4971" t="s">
        <v>8874</v>
      </c>
      <c r="G4971" t="s">
        <v>641</v>
      </c>
      <c r="H4971" t="s">
        <v>36</v>
      </c>
      <c r="I4971" t="s">
        <v>8875</v>
      </c>
      <c r="K4971" s="5" t="s">
        <v>8871</v>
      </c>
      <c r="L4971" t="s">
        <v>8872</v>
      </c>
      <c r="M4971" t="s">
        <v>2579</v>
      </c>
      <c r="N4971">
        <v>3</v>
      </c>
      <c r="P4971" t="s">
        <v>27</v>
      </c>
      <c r="Q4971" t="s">
        <v>8873</v>
      </c>
      <c r="S4971" t="s">
        <v>29</v>
      </c>
    </row>
    <row r="4972" spans="1:19" ht="119" x14ac:dyDescent="0.2">
      <c r="A4972">
        <v>2979</v>
      </c>
      <c r="B4972" t="s">
        <v>8869</v>
      </c>
      <c r="C4972" t="s">
        <v>73</v>
      </c>
      <c r="D4972">
        <v>9.3780000000000001</v>
      </c>
      <c r="E4972">
        <v>45</v>
      </c>
      <c r="F4972" t="s">
        <v>8874</v>
      </c>
      <c r="G4972" t="s">
        <v>641</v>
      </c>
      <c r="H4972" t="s">
        <v>36</v>
      </c>
      <c r="I4972" t="s">
        <v>8875</v>
      </c>
      <c r="K4972" s="5" t="s">
        <v>8871</v>
      </c>
      <c r="L4972" t="s">
        <v>8872</v>
      </c>
      <c r="M4972" t="s">
        <v>2579</v>
      </c>
      <c r="N4972">
        <v>3</v>
      </c>
      <c r="P4972" t="s">
        <v>27</v>
      </c>
      <c r="Q4972" t="s">
        <v>8873</v>
      </c>
      <c r="S4972" t="s">
        <v>29</v>
      </c>
    </row>
    <row r="4973" spans="1:19" ht="119" x14ac:dyDescent="0.2">
      <c r="A4973">
        <v>2979</v>
      </c>
      <c r="B4973" t="s">
        <v>8869</v>
      </c>
      <c r="C4973" t="s">
        <v>20</v>
      </c>
      <c r="D4973">
        <v>2.4260000000000002</v>
      </c>
      <c r="E4973">
        <v>1</v>
      </c>
      <c r="F4973" t="s">
        <v>8876</v>
      </c>
      <c r="G4973" t="s">
        <v>641</v>
      </c>
      <c r="H4973" t="s">
        <v>36</v>
      </c>
      <c r="I4973" t="s">
        <v>8877</v>
      </c>
      <c r="K4973" s="5" t="s">
        <v>8871</v>
      </c>
      <c r="L4973" t="s">
        <v>8872</v>
      </c>
      <c r="M4973" t="s">
        <v>2579</v>
      </c>
      <c r="N4973">
        <v>3</v>
      </c>
      <c r="P4973" t="s">
        <v>27</v>
      </c>
      <c r="Q4973" t="s">
        <v>8873</v>
      </c>
      <c r="S4973" t="s">
        <v>29</v>
      </c>
    </row>
    <row r="4974" spans="1:19" ht="119" x14ac:dyDescent="0.2">
      <c r="A4974">
        <v>2979</v>
      </c>
      <c r="B4974" t="s">
        <v>8869</v>
      </c>
      <c r="C4974" t="s">
        <v>73</v>
      </c>
      <c r="D4974">
        <v>10.586</v>
      </c>
      <c r="E4974">
        <v>1</v>
      </c>
      <c r="F4974" t="s">
        <v>8876</v>
      </c>
      <c r="G4974" t="s">
        <v>641</v>
      </c>
      <c r="H4974" t="s">
        <v>36</v>
      </c>
      <c r="I4974" t="s">
        <v>8877</v>
      </c>
      <c r="K4974" s="5" t="s">
        <v>8871</v>
      </c>
      <c r="L4974" t="s">
        <v>8872</v>
      </c>
      <c r="M4974" t="s">
        <v>2579</v>
      </c>
      <c r="N4974">
        <v>3</v>
      </c>
      <c r="P4974" t="s">
        <v>27</v>
      </c>
      <c r="Q4974" t="s">
        <v>8873</v>
      </c>
      <c r="S4974" t="s">
        <v>29</v>
      </c>
    </row>
    <row r="4975" spans="1:19" ht="119" x14ac:dyDescent="0.2">
      <c r="A4975">
        <v>2979</v>
      </c>
      <c r="B4975" t="s">
        <v>8869</v>
      </c>
      <c r="C4975" t="s">
        <v>20</v>
      </c>
      <c r="D4975">
        <v>2.383</v>
      </c>
      <c r="E4975">
        <v>12.5</v>
      </c>
      <c r="F4975" t="s">
        <v>8876</v>
      </c>
      <c r="G4975" t="s">
        <v>641</v>
      </c>
      <c r="H4975" t="s">
        <v>36</v>
      </c>
      <c r="I4975" t="s">
        <v>8877</v>
      </c>
      <c r="K4975" s="5" t="s">
        <v>8871</v>
      </c>
      <c r="L4975" t="s">
        <v>8872</v>
      </c>
      <c r="M4975" t="s">
        <v>2579</v>
      </c>
      <c r="N4975">
        <v>3</v>
      </c>
      <c r="P4975" t="s">
        <v>27</v>
      </c>
      <c r="Q4975" t="s">
        <v>8873</v>
      </c>
      <c r="S4975" t="s">
        <v>29</v>
      </c>
    </row>
    <row r="4976" spans="1:19" ht="119" x14ac:dyDescent="0.2">
      <c r="A4976">
        <v>2979</v>
      </c>
      <c r="B4976" t="s">
        <v>8869</v>
      </c>
      <c r="C4976" t="s">
        <v>73</v>
      </c>
      <c r="D4976">
        <v>10.225</v>
      </c>
      <c r="E4976">
        <v>12.5</v>
      </c>
      <c r="F4976" t="s">
        <v>8876</v>
      </c>
      <c r="G4976" t="s">
        <v>641</v>
      </c>
      <c r="H4976" t="s">
        <v>36</v>
      </c>
      <c r="I4976" t="s">
        <v>8877</v>
      </c>
      <c r="K4976" s="5" t="s">
        <v>8871</v>
      </c>
      <c r="L4976" t="s">
        <v>8872</v>
      </c>
      <c r="M4976" t="s">
        <v>2579</v>
      </c>
      <c r="N4976">
        <v>3</v>
      </c>
      <c r="P4976" t="s">
        <v>27</v>
      </c>
      <c r="Q4976" t="s">
        <v>8873</v>
      </c>
      <c r="S4976" t="s">
        <v>29</v>
      </c>
    </row>
    <row r="4977" spans="1:19" ht="119" x14ac:dyDescent="0.2">
      <c r="A4977">
        <v>2979</v>
      </c>
      <c r="B4977" t="s">
        <v>8869</v>
      </c>
      <c r="C4977" t="s">
        <v>20</v>
      </c>
      <c r="D4977">
        <v>2.3479999999999999</v>
      </c>
      <c r="E4977">
        <v>25</v>
      </c>
      <c r="F4977" t="s">
        <v>8876</v>
      </c>
      <c r="G4977" t="s">
        <v>641</v>
      </c>
      <c r="H4977" t="s">
        <v>36</v>
      </c>
      <c r="I4977" t="s">
        <v>8877</v>
      </c>
      <c r="K4977" s="5" t="s">
        <v>8871</v>
      </c>
      <c r="L4977" t="s">
        <v>8872</v>
      </c>
      <c r="M4977" t="s">
        <v>2579</v>
      </c>
      <c r="N4977">
        <v>3</v>
      </c>
      <c r="P4977" t="s">
        <v>27</v>
      </c>
      <c r="Q4977" t="s">
        <v>8873</v>
      </c>
      <c r="S4977" t="s">
        <v>29</v>
      </c>
    </row>
    <row r="4978" spans="1:19" ht="119" x14ac:dyDescent="0.2">
      <c r="A4978">
        <v>2979</v>
      </c>
      <c r="B4978" t="s">
        <v>8869</v>
      </c>
      <c r="C4978" t="s">
        <v>73</v>
      </c>
      <c r="D4978">
        <v>9.8659999999999997</v>
      </c>
      <c r="E4978">
        <v>25</v>
      </c>
      <c r="F4978" t="s">
        <v>8876</v>
      </c>
      <c r="G4978" t="s">
        <v>641</v>
      </c>
      <c r="H4978" t="s">
        <v>36</v>
      </c>
      <c r="I4978" t="s">
        <v>8877</v>
      </c>
      <c r="K4978" s="5" t="s">
        <v>8871</v>
      </c>
      <c r="L4978" t="s">
        <v>8872</v>
      </c>
      <c r="M4978" t="s">
        <v>2579</v>
      </c>
      <c r="N4978">
        <v>3</v>
      </c>
      <c r="P4978" t="s">
        <v>27</v>
      </c>
      <c r="Q4978" t="s">
        <v>8873</v>
      </c>
      <c r="S4978" t="s">
        <v>29</v>
      </c>
    </row>
    <row r="4979" spans="1:19" ht="119" x14ac:dyDescent="0.2">
      <c r="A4979">
        <v>2979</v>
      </c>
      <c r="B4979" t="s">
        <v>8869</v>
      </c>
      <c r="C4979" t="s">
        <v>20</v>
      </c>
      <c r="D4979">
        <v>2.33</v>
      </c>
      <c r="E4979">
        <v>37.5</v>
      </c>
      <c r="F4979" t="s">
        <v>8876</v>
      </c>
      <c r="G4979" t="s">
        <v>641</v>
      </c>
      <c r="H4979" t="s">
        <v>36</v>
      </c>
      <c r="I4979" t="s">
        <v>8877</v>
      </c>
      <c r="K4979" s="5" t="s">
        <v>8871</v>
      </c>
      <c r="L4979" t="s">
        <v>8872</v>
      </c>
      <c r="M4979" t="s">
        <v>2579</v>
      </c>
      <c r="N4979">
        <v>3</v>
      </c>
      <c r="P4979" t="s">
        <v>27</v>
      </c>
      <c r="Q4979" t="s">
        <v>8873</v>
      </c>
      <c r="S4979" t="s">
        <v>29</v>
      </c>
    </row>
    <row r="4980" spans="1:19" ht="119" x14ac:dyDescent="0.2">
      <c r="A4980">
        <v>2979</v>
      </c>
      <c r="B4980" t="s">
        <v>8869</v>
      </c>
      <c r="C4980" t="s">
        <v>73</v>
      </c>
      <c r="D4980">
        <v>9.548</v>
      </c>
      <c r="E4980">
        <v>37.5</v>
      </c>
      <c r="F4980" t="s">
        <v>8876</v>
      </c>
      <c r="G4980" t="s">
        <v>641</v>
      </c>
      <c r="H4980" t="s">
        <v>36</v>
      </c>
      <c r="I4980" t="s">
        <v>8877</v>
      </c>
      <c r="K4980" s="5" t="s">
        <v>8871</v>
      </c>
      <c r="L4980" t="s">
        <v>8872</v>
      </c>
      <c r="M4980" t="s">
        <v>2579</v>
      </c>
      <c r="N4980">
        <v>3</v>
      </c>
      <c r="P4980" t="s">
        <v>27</v>
      </c>
      <c r="Q4980" t="s">
        <v>8873</v>
      </c>
      <c r="S4980" t="s">
        <v>29</v>
      </c>
    </row>
    <row r="4981" spans="1:19" ht="119" x14ac:dyDescent="0.2">
      <c r="A4981">
        <v>2979</v>
      </c>
      <c r="B4981" t="s">
        <v>8869</v>
      </c>
      <c r="C4981" t="s">
        <v>20</v>
      </c>
      <c r="D4981">
        <v>2.3319999999999999</v>
      </c>
      <c r="E4981">
        <v>50</v>
      </c>
      <c r="F4981" t="s">
        <v>8876</v>
      </c>
      <c r="G4981" t="s">
        <v>641</v>
      </c>
      <c r="H4981" t="s">
        <v>36</v>
      </c>
      <c r="I4981" t="s">
        <v>8877</v>
      </c>
      <c r="K4981" s="5" t="s">
        <v>8871</v>
      </c>
      <c r="L4981" t="s">
        <v>8872</v>
      </c>
      <c r="M4981" t="s">
        <v>2579</v>
      </c>
      <c r="N4981">
        <v>3</v>
      </c>
      <c r="P4981" t="s">
        <v>27</v>
      </c>
      <c r="Q4981" t="s">
        <v>8873</v>
      </c>
      <c r="S4981" t="s">
        <v>29</v>
      </c>
    </row>
    <row r="4982" spans="1:19" ht="119" x14ac:dyDescent="0.2">
      <c r="A4982">
        <v>2979</v>
      </c>
      <c r="B4982" t="s">
        <v>8869</v>
      </c>
      <c r="C4982" t="s">
        <v>73</v>
      </c>
      <c r="D4982">
        <v>9.2560000000000002</v>
      </c>
      <c r="E4982">
        <v>50</v>
      </c>
      <c r="F4982" t="s">
        <v>8876</v>
      </c>
      <c r="G4982" t="s">
        <v>641</v>
      </c>
      <c r="H4982" t="s">
        <v>36</v>
      </c>
      <c r="I4982" t="s">
        <v>8877</v>
      </c>
      <c r="K4982" s="5" t="s">
        <v>8871</v>
      </c>
      <c r="L4982" t="s">
        <v>8872</v>
      </c>
      <c r="M4982" t="s">
        <v>2579</v>
      </c>
      <c r="N4982">
        <v>3</v>
      </c>
      <c r="P4982" t="s">
        <v>27</v>
      </c>
      <c r="Q4982" t="s">
        <v>8873</v>
      </c>
      <c r="S4982" t="s">
        <v>29</v>
      </c>
    </row>
    <row r="4983" spans="1:19" hidden="1" x14ac:dyDescent="0.2">
      <c r="A4983">
        <v>2979</v>
      </c>
      <c r="B4983" t="s">
        <v>8869</v>
      </c>
      <c r="C4983" t="s">
        <v>20</v>
      </c>
      <c r="D4983">
        <v>2.4</v>
      </c>
      <c r="E4983">
        <v>25</v>
      </c>
      <c r="F4983" t="s">
        <v>8878</v>
      </c>
      <c r="G4983" t="s">
        <v>22</v>
      </c>
      <c r="H4983" t="s">
        <v>46</v>
      </c>
      <c r="I4983" t="s">
        <v>8879</v>
      </c>
      <c r="K4983" s="1" t="s">
        <v>8871</v>
      </c>
      <c r="L4983" t="s">
        <v>8872</v>
      </c>
      <c r="M4983" t="s">
        <v>2579</v>
      </c>
      <c r="N4983">
        <v>3</v>
      </c>
      <c r="P4983" t="s">
        <v>27</v>
      </c>
      <c r="Q4983" t="s">
        <v>8873</v>
      </c>
      <c r="S4983" t="s">
        <v>29</v>
      </c>
    </row>
    <row r="4984" spans="1:19" hidden="1" x14ac:dyDescent="0.2">
      <c r="A4984">
        <v>2979</v>
      </c>
      <c r="B4984" t="s">
        <v>8869</v>
      </c>
      <c r="C4984" t="s">
        <v>73</v>
      </c>
      <c r="D4984">
        <v>9.75</v>
      </c>
      <c r="E4984">
        <v>25</v>
      </c>
      <c r="F4984" t="s">
        <v>8878</v>
      </c>
      <c r="G4984" t="s">
        <v>22</v>
      </c>
      <c r="H4984" t="s">
        <v>46</v>
      </c>
      <c r="I4984" t="s">
        <v>8879</v>
      </c>
      <c r="K4984" s="1" t="s">
        <v>8871</v>
      </c>
      <c r="L4984" t="s">
        <v>8872</v>
      </c>
      <c r="M4984" t="s">
        <v>2579</v>
      </c>
      <c r="N4984">
        <v>3</v>
      </c>
      <c r="P4984" t="s">
        <v>27</v>
      </c>
      <c r="Q4984" t="s">
        <v>8873</v>
      </c>
      <c r="S4984" t="s">
        <v>29</v>
      </c>
    </row>
    <row r="4985" spans="1:19" hidden="1" x14ac:dyDescent="0.2">
      <c r="A4985">
        <v>2979</v>
      </c>
      <c r="B4985" t="s">
        <v>8869</v>
      </c>
      <c r="C4985" t="s">
        <v>20</v>
      </c>
      <c r="D4985">
        <v>2.27</v>
      </c>
      <c r="E4985">
        <v>0</v>
      </c>
      <c r="F4985" t="s">
        <v>8880</v>
      </c>
      <c r="G4985" t="s">
        <v>555</v>
      </c>
      <c r="H4985" t="s">
        <v>46</v>
      </c>
      <c r="I4985" t="s">
        <v>8881</v>
      </c>
      <c r="K4985" s="1" t="s">
        <v>8871</v>
      </c>
      <c r="L4985" t="s">
        <v>8872</v>
      </c>
      <c r="M4985" t="s">
        <v>2579</v>
      </c>
      <c r="N4985">
        <v>3</v>
      </c>
      <c r="P4985" t="s">
        <v>27</v>
      </c>
      <c r="Q4985" t="s">
        <v>8873</v>
      </c>
      <c r="S4985" t="s">
        <v>29</v>
      </c>
    </row>
    <row r="4986" spans="1:19" hidden="1" x14ac:dyDescent="0.2">
      <c r="A4986">
        <v>2979</v>
      </c>
      <c r="B4986" t="s">
        <v>8869</v>
      </c>
      <c r="C4986" t="s">
        <v>73</v>
      </c>
      <c r="D4986">
        <v>10.51</v>
      </c>
      <c r="E4986">
        <v>0</v>
      </c>
      <c r="F4986" t="s">
        <v>8880</v>
      </c>
      <c r="G4986" t="s">
        <v>555</v>
      </c>
      <c r="H4986" t="s">
        <v>46</v>
      </c>
      <c r="I4986" t="s">
        <v>8881</v>
      </c>
      <c r="K4986" s="1" t="s">
        <v>8871</v>
      </c>
      <c r="L4986" t="s">
        <v>8872</v>
      </c>
      <c r="M4986" t="s">
        <v>2579</v>
      </c>
      <c r="N4986">
        <v>3</v>
      </c>
      <c r="P4986" t="s">
        <v>27</v>
      </c>
      <c r="Q4986" t="s">
        <v>8873</v>
      </c>
      <c r="S4986" t="s">
        <v>29</v>
      </c>
    </row>
    <row r="4987" spans="1:19" hidden="1" x14ac:dyDescent="0.2">
      <c r="A4987">
        <v>2979</v>
      </c>
      <c r="B4987" t="s">
        <v>8869</v>
      </c>
      <c r="C4987" t="s">
        <v>20</v>
      </c>
      <c r="D4987">
        <v>2.29</v>
      </c>
      <c r="E4987">
        <v>20</v>
      </c>
      <c r="F4987" t="s">
        <v>8880</v>
      </c>
      <c r="G4987" t="s">
        <v>555</v>
      </c>
      <c r="H4987" t="s">
        <v>46</v>
      </c>
      <c r="I4987" t="s">
        <v>8881</v>
      </c>
      <c r="K4987" s="1" t="s">
        <v>8871</v>
      </c>
      <c r="L4987" t="s">
        <v>8872</v>
      </c>
      <c r="M4987" t="s">
        <v>2579</v>
      </c>
      <c r="N4987">
        <v>3</v>
      </c>
      <c r="P4987" t="s">
        <v>27</v>
      </c>
      <c r="Q4987" t="s">
        <v>8873</v>
      </c>
      <c r="S4987" t="s">
        <v>29</v>
      </c>
    </row>
    <row r="4988" spans="1:19" hidden="1" x14ac:dyDescent="0.2">
      <c r="A4988">
        <v>2979</v>
      </c>
      <c r="B4988" t="s">
        <v>8869</v>
      </c>
      <c r="C4988" t="s">
        <v>73</v>
      </c>
      <c r="D4988">
        <v>9.8699999999999992</v>
      </c>
      <c r="E4988">
        <v>20</v>
      </c>
      <c r="F4988" t="s">
        <v>8880</v>
      </c>
      <c r="G4988" t="s">
        <v>555</v>
      </c>
      <c r="H4988" t="s">
        <v>46</v>
      </c>
      <c r="I4988" t="s">
        <v>8881</v>
      </c>
      <c r="K4988" s="1" t="s">
        <v>8871</v>
      </c>
      <c r="L4988" t="s">
        <v>8872</v>
      </c>
      <c r="M4988" t="s">
        <v>2579</v>
      </c>
      <c r="N4988">
        <v>3</v>
      </c>
      <c r="P4988" t="s">
        <v>27</v>
      </c>
      <c r="Q4988" t="s">
        <v>8873</v>
      </c>
      <c r="S4988" t="s">
        <v>29</v>
      </c>
    </row>
    <row r="4989" spans="1:19" hidden="1" x14ac:dyDescent="0.2">
      <c r="A4989">
        <v>2979</v>
      </c>
      <c r="B4989" t="s">
        <v>8869</v>
      </c>
      <c r="C4989" t="s">
        <v>20</v>
      </c>
      <c r="D4989">
        <v>2.19</v>
      </c>
      <c r="E4989">
        <v>20</v>
      </c>
      <c r="F4989" t="s">
        <v>79</v>
      </c>
      <c r="G4989" t="s">
        <v>55</v>
      </c>
      <c r="H4989" t="s">
        <v>23</v>
      </c>
      <c r="I4989" t="s">
        <v>8882</v>
      </c>
      <c r="K4989" s="1" t="s">
        <v>8871</v>
      </c>
      <c r="L4989" t="s">
        <v>8872</v>
      </c>
      <c r="M4989" t="s">
        <v>2579</v>
      </c>
      <c r="N4989">
        <v>3</v>
      </c>
      <c r="P4989" t="s">
        <v>27</v>
      </c>
      <c r="Q4989" t="s">
        <v>8873</v>
      </c>
      <c r="S4989" t="s">
        <v>29</v>
      </c>
    </row>
    <row r="4990" spans="1:19" hidden="1" x14ac:dyDescent="0.2">
      <c r="A4990">
        <v>2979</v>
      </c>
      <c r="B4990" t="s">
        <v>8869</v>
      </c>
      <c r="C4990" t="s">
        <v>73</v>
      </c>
      <c r="D4990">
        <v>10</v>
      </c>
      <c r="E4990">
        <v>20</v>
      </c>
      <c r="F4990" t="s">
        <v>79</v>
      </c>
      <c r="G4990" t="s">
        <v>55</v>
      </c>
      <c r="H4990" t="s">
        <v>46</v>
      </c>
      <c r="I4990" t="s">
        <v>8882</v>
      </c>
      <c r="K4990" s="1" t="s">
        <v>8871</v>
      </c>
      <c r="L4990" t="s">
        <v>8872</v>
      </c>
      <c r="M4990" t="s">
        <v>2579</v>
      </c>
      <c r="N4990">
        <v>3</v>
      </c>
      <c r="P4990" t="s">
        <v>27</v>
      </c>
      <c r="Q4990" t="s">
        <v>8873</v>
      </c>
      <c r="S4990" t="s">
        <v>29</v>
      </c>
    </row>
    <row r="4991" spans="1:19" hidden="1" x14ac:dyDescent="0.2">
      <c r="A4991">
        <v>2979</v>
      </c>
      <c r="B4991" t="s">
        <v>8869</v>
      </c>
      <c r="C4991" t="s">
        <v>73</v>
      </c>
      <c r="D4991">
        <v>9.86</v>
      </c>
      <c r="E4991">
        <v>25.15</v>
      </c>
      <c r="F4991" t="s">
        <v>8883</v>
      </c>
      <c r="G4991" t="s">
        <v>55</v>
      </c>
      <c r="H4991" t="s">
        <v>46</v>
      </c>
      <c r="I4991" t="s">
        <v>8884</v>
      </c>
      <c r="K4991" s="1" t="s">
        <v>8871</v>
      </c>
      <c r="L4991" t="s">
        <v>8872</v>
      </c>
      <c r="M4991" t="s">
        <v>2579</v>
      </c>
      <c r="N4991">
        <v>3</v>
      </c>
      <c r="P4991" t="s">
        <v>27</v>
      </c>
      <c r="Q4991" t="s">
        <v>8873</v>
      </c>
      <c r="S4991" t="s">
        <v>29</v>
      </c>
    </row>
    <row r="4992" spans="1:19" hidden="1" x14ac:dyDescent="0.2">
      <c r="A4992">
        <v>2979</v>
      </c>
      <c r="B4992" t="s">
        <v>8869</v>
      </c>
      <c r="C4992" t="s">
        <v>20</v>
      </c>
      <c r="D4992">
        <v>2.2400000000000002</v>
      </c>
      <c r="E4992">
        <v>25</v>
      </c>
      <c r="F4992" t="s">
        <v>8885</v>
      </c>
      <c r="G4992" t="s">
        <v>185</v>
      </c>
      <c r="H4992" t="s">
        <v>46</v>
      </c>
      <c r="I4992" t="s">
        <v>8886</v>
      </c>
      <c r="K4992" s="1" t="s">
        <v>8871</v>
      </c>
      <c r="L4992" t="s">
        <v>8872</v>
      </c>
      <c r="M4992" t="s">
        <v>2579</v>
      </c>
      <c r="N4992">
        <v>3</v>
      </c>
      <c r="P4992" t="s">
        <v>27</v>
      </c>
      <c r="Q4992" t="s">
        <v>8873</v>
      </c>
      <c r="S4992" t="s">
        <v>29</v>
      </c>
    </row>
    <row r="4993" spans="1:19" hidden="1" x14ac:dyDescent="0.2">
      <c r="A4993">
        <v>2979</v>
      </c>
      <c r="B4993" t="s">
        <v>8869</v>
      </c>
      <c r="C4993" t="s">
        <v>8887</v>
      </c>
      <c r="D4993">
        <v>2.73</v>
      </c>
      <c r="E4993">
        <v>25</v>
      </c>
      <c r="F4993" t="s">
        <v>8888</v>
      </c>
      <c r="G4993" t="s">
        <v>185</v>
      </c>
      <c r="H4993" t="s">
        <v>46</v>
      </c>
      <c r="I4993" t="s">
        <v>8886</v>
      </c>
      <c r="K4993" s="1" t="s">
        <v>8871</v>
      </c>
      <c r="L4993" t="s">
        <v>8872</v>
      </c>
      <c r="M4993" t="s">
        <v>2579</v>
      </c>
      <c r="N4993">
        <v>3</v>
      </c>
      <c r="P4993" t="s">
        <v>27</v>
      </c>
      <c r="Q4993" t="s">
        <v>8873</v>
      </c>
      <c r="S4993" t="s">
        <v>29</v>
      </c>
    </row>
    <row r="4994" spans="1:19" hidden="1" x14ac:dyDescent="0.2">
      <c r="A4994">
        <v>2980</v>
      </c>
      <c r="B4994" t="s">
        <v>8889</v>
      </c>
      <c r="C4994" t="s">
        <v>20</v>
      </c>
      <c r="D4994">
        <v>3.3</v>
      </c>
      <c r="E4994">
        <v>25</v>
      </c>
      <c r="F4994" t="s">
        <v>8890</v>
      </c>
      <c r="G4994" t="s">
        <v>55</v>
      </c>
      <c r="H4994" t="s">
        <v>46</v>
      </c>
      <c r="I4994" t="s">
        <v>8891</v>
      </c>
      <c r="K4994"/>
      <c r="L4994" t="s">
        <v>8892</v>
      </c>
      <c r="M4994" t="s">
        <v>771</v>
      </c>
      <c r="N4994">
        <v>4</v>
      </c>
      <c r="P4994" t="s">
        <v>27</v>
      </c>
      <c r="Q4994" t="s">
        <v>8893</v>
      </c>
      <c r="S4994" t="s">
        <v>29</v>
      </c>
    </row>
    <row r="4995" spans="1:19" hidden="1" x14ac:dyDescent="0.2">
      <c r="A4995">
        <v>2980</v>
      </c>
      <c r="B4995" t="s">
        <v>8889</v>
      </c>
      <c r="C4995" t="s">
        <v>73</v>
      </c>
      <c r="D4995">
        <v>8.14</v>
      </c>
      <c r="E4995">
        <v>25</v>
      </c>
      <c r="F4995" t="s">
        <v>8890</v>
      </c>
      <c r="G4995" t="s">
        <v>55</v>
      </c>
      <c r="H4995" t="s">
        <v>46</v>
      </c>
      <c r="I4995" t="s">
        <v>8891</v>
      </c>
      <c r="K4995"/>
      <c r="L4995" t="s">
        <v>8892</v>
      </c>
      <c r="M4995" t="s">
        <v>771</v>
      </c>
      <c r="N4995">
        <v>4</v>
      </c>
      <c r="P4995" t="s">
        <v>27</v>
      </c>
      <c r="Q4995" t="s">
        <v>8893</v>
      </c>
      <c r="S4995" t="s">
        <v>29</v>
      </c>
    </row>
    <row r="4996" spans="1:19" hidden="1" x14ac:dyDescent="0.2">
      <c r="A4996">
        <v>2980</v>
      </c>
      <c r="B4996" t="s">
        <v>8889</v>
      </c>
      <c r="C4996" t="s">
        <v>20</v>
      </c>
      <c r="D4996">
        <v>3.12</v>
      </c>
      <c r="E4996" t="s">
        <v>414</v>
      </c>
      <c r="F4996" s="1" t="s">
        <v>8894</v>
      </c>
      <c r="G4996" t="s">
        <v>55</v>
      </c>
      <c r="H4996" t="s">
        <v>46</v>
      </c>
      <c r="I4996" t="s">
        <v>8891</v>
      </c>
      <c r="K4996"/>
      <c r="L4996" t="s">
        <v>8892</v>
      </c>
      <c r="M4996" t="s">
        <v>771</v>
      </c>
      <c r="N4996">
        <v>4</v>
      </c>
      <c r="P4996" t="s">
        <v>27</v>
      </c>
      <c r="Q4996" t="s">
        <v>8893</v>
      </c>
      <c r="S4996" t="s">
        <v>29</v>
      </c>
    </row>
    <row r="4997" spans="1:19" hidden="1" x14ac:dyDescent="0.2">
      <c r="A4997">
        <v>2980</v>
      </c>
      <c r="B4997" t="s">
        <v>8889</v>
      </c>
      <c r="C4997" t="s">
        <v>73</v>
      </c>
      <c r="D4997">
        <v>8.3000000000000007</v>
      </c>
      <c r="E4997" t="s">
        <v>414</v>
      </c>
      <c r="F4997" s="1" t="s">
        <v>8894</v>
      </c>
      <c r="G4997" t="s">
        <v>55</v>
      </c>
      <c r="H4997" t="s">
        <v>46</v>
      </c>
      <c r="I4997" t="s">
        <v>8891</v>
      </c>
      <c r="K4997"/>
      <c r="L4997" t="s">
        <v>8892</v>
      </c>
      <c r="M4997" t="s">
        <v>771</v>
      </c>
      <c r="N4997">
        <v>4</v>
      </c>
      <c r="P4997" t="s">
        <v>27</v>
      </c>
      <c r="Q4997" t="s">
        <v>8893</v>
      </c>
      <c r="S4997" t="s">
        <v>29</v>
      </c>
    </row>
    <row r="4998" spans="1:19" hidden="1" x14ac:dyDescent="0.2">
      <c r="A4998">
        <v>2980</v>
      </c>
      <c r="B4998" t="s">
        <v>8889</v>
      </c>
      <c r="C4998" t="s">
        <v>20</v>
      </c>
      <c r="D4998">
        <v>3.17</v>
      </c>
      <c r="F4998" t="s">
        <v>615</v>
      </c>
      <c r="I4998" t="s">
        <v>8895</v>
      </c>
      <c r="K4998"/>
      <c r="L4998" t="s">
        <v>8892</v>
      </c>
      <c r="M4998" t="s">
        <v>771</v>
      </c>
      <c r="N4998">
        <v>4</v>
      </c>
      <c r="P4998" t="s">
        <v>27</v>
      </c>
      <c r="Q4998" t="s">
        <v>8893</v>
      </c>
      <c r="S4998" t="s">
        <v>29</v>
      </c>
    </row>
    <row r="4999" spans="1:19" hidden="1" x14ac:dyDescent="0.2">
      <c r="A4999">
        <v>2980</v>
      </c>
      <c r="B4999" t="s">
        <v>8889</v>
      </c>
      <c r="C4999" t="s">
        <v>73</v>
      </c>
      <c r="D4999">
        <v>8.42</v>
      </c>
      <c r="F4999" t="s">
        <v>615</v>
      </c>
      <c r="I4999" t="s">
        <v>8895</v>
      </c>
      <c r="K4999"/>
      <c r="L4999" t="s">
        <v>8892</v>
      </c>
      <c r="M4999" t="s">
        <v>771</v>
      </c>
      <c r="N4999">
        <v>4</v>
      </c>
      <c r="P4999" t="s">
        <v>27</v>
      </c>
      <c r="Q4999" t="s">
        <v>8893</v>
      </c>
      <c r="S4999" t="s">
        <v>29</v>
      </c>
    </row>
    <row r="5000" spans="1:19" hidden="1" x14ac:dyDescent="0.2">
      <c r="A5000">
        <v>2980</v>
      </c>
      <c r="B5000" t="s">
        <v>8889</v>
      </c>
      <c r="C5000" t="s">
        <v>20</v>
      </c>
      <c r="D5000">
        <v>3.2210000000000001</v>
      </c>
      <c r="E5000">
        <v>20</v>
      </c>
      <c r="F5000" t="s">
        <v>8896</v>
      </c>
      <c r="G5000" t="s">
        <v>22</v>
      </c>
      <c r="H5000" t="s">
        <v>46</v>
      </c>
      <c r="I5000" t="s">
        <v>8897</v>
      </c>
      <c r="K5000"/>
      <c r="L5000" t="s">
        <v>8892</v>
      </c>
      <c r="M5000" t="s">
        <v>771</v>
      </c>
      <c r="N5000">
        <v>4</v>
      </c>
      <c r="P5000" t="s">
        <v>27</v>
      </c>
      <c r="Q5000" t="s">
        <v>8893</v>
      </c>
      <c r="S5000" t="s">
        <v>29</v>
      </c>
    </row>
    <row r="5001" spans="1:19" hidden="1" x14ac:dyDescent="0.2">
      <c r="A5001">
        <v>2980</v>
      </c>
      <c r="B5001" t="s">
        <v>8889</v>
      </c>
      <c r="C5001" t="s">
        <v>73</v>
      </c>
      <c r="D5001">
        <v>8.3369999999999997</v>
      </c>
      <c r="E5001">
        <v>20</v>
      </c>
      <c r="F5001" t="s">
        <v>8896</v>
      </c>
      <c r="G5001" t="s">
        <v>22</v>
      </c>
      <c r="H5001" t="s">
        <v>46</v>
      </c>
      <c r="I5001" t="s">
        <v>8897</v>
      </c>
      <c r="K5001"/>
      <c r="L5001" t="s">
        <v>8892</v>
      </c>
      <c r="M5001" t="s">
        <v>771</v>
      </c>
      <c r="N5001">
        <v>4</v>
      </c>
      <c r="P5001" t="s">
        <v>27</v>
      </c>
      <c r="Q5001" t="s">
        <v>8893</v>
      </c>
      <c r="S5001" t="s">
        <v>29</v>
      </c>
    </row>
    <row r="5002" spans="1:19" hidden="1" x14ac:dyDescent="0.2">
      <c r="A5002">
        <v>2980</v>
      </c>
      <c r="B5002" t="s">
        <v>8889</v>
      </c>
      <c r="C5002" t="s">
        <v>73</v>
      </c>
      <c r="D5002">
        <v>8.5500000000000007</v>
      </c>
      <c r="E5002">
        <v>25</v>
      </c>
      <c r="F5002" t="s">
        <v>62</v>
      </c>
      <c r="G5002" t="s">
        <v>55</v>
      </c>
      <c r="H5002" t="s">
        <v>46</v>
      </c>
      <c r="I5002" t="s">
        <v>8898</v>
      </c>
      <c r="K5002"/>
      <c r="L5002" t="s">
        <v>8892</v>
      </c>
      <c r="M5002" t="s">
        <v>771</v>
      </c>
      <c r="N5002">
        <v>4</v>
      </c>
      <c r="P5002" t="s">
        <v>27</v>
      </c>
      <c r="Q5002" t="s">
        <v>8893</v>
      </c>
      <c r="S5002" t="s">
        <v>29</v>
      </c>
    </row>
    <row r="5003" spans="1:19" hidden="1" x14ac:dyDescent="0.2">
      <c r="A5003">
        <v>2981</v>
      </c>
      <c r="B5003" t="s">
        <v>8899</v>
      </c>
      <c r="C5003" t="s">
        <v>20</v>
      </c>
      <c r="D5003">
        <v>3.39</v>
      </c>
      <c r="E5003">
        <v>25</v>
      </c>
      <c r="F5003" t="s">
        <v>8900</v>
      </c>
      <c r="G5003" t="s">
        <v>55</v>
      </c>
      <c r="H5003" t="s">
        <v>46</v>
      </c>
      <c r="I5003" t="s">
        <v>8891</v>
      </c>
      <c r="K5003"/>
      <c r="L5003" t="s">
        <v>8901</v>
      </c>
      <c r="M5003" t="s">
        <v>26</v>
      </c>
      <c r="N5003">
        <v>2</v>
      </c>
      <c r="P5003" t="s">
        <v>27</v>
      </c>
      <c r="Q5003" t="s">
        <v>8902</v>
      </c>
      <c r="S5003" t="s">
        <v>29</v>
      </c>
    </row>
    <row r="5004" spans="1:19" hidden="1" x14ac:dyDescent="0.2">
      <c r="A5004">
        <v>2981</v>
      </c>
      <c r="B5004" t="s">
        <v>8899</v>
      </c>
      <c r="C5004" t="s">
        <v>73</v>
      </c>
      <c r="D5004">
        <v>8.0299999999999994</v>
      </c>
      <c r="E5004">
        <v>25</v>
      </c>
      <c r="F5004" t="s">
        <v>8900</v>
      </c>
      <c r="G5004" t="s">
        <v>55</v>
      </c>
      <c r="H5004" t="s">
        <v>46</v>
      </c>
      <c r="I5004" t="s">
        <v>8891</v>
      </c>
      <c r="K5004"/>
      <c r="L5004" t="s">
        <v>8901</v>
      </c>
      <c r="M5004" t="s">
        <v>26</v>
      </c>
      <c r="N5004">
        <v>2</v>
      </c>
      <c r="P5004" t="s">
        <v>27</v>
      </c>
      <c r="Q5004" t="s">
        <v>8902</v>
      </c>
      <c r="S5004" t="s">
        <v>29</v>
      </c>
    </row>
    <row r="5005" spans="1:19" hidden="1" x14ac:dyDescent="0.2">
      <c r="A5005">
        <v>2981</v>
      </c>
      <c r="B5005" t="s">
        <v>8899</v>
      </c>
      <c r="C5005" t="s">
        <v>20</v>
      </c>
      <c r="D5005">
        <v>3.37</v>
      </c>
      <c r="E5005" t="s">
        <v>414</v>
      </c>
      <c r="F5005" t="s">
        <v>8903</v>
      </c>
      <c r="G5005" t="s">
        <v>55</v>
      </c>
      <c r="H5005" t="s">
        <v>46</v>
      </c>
      <c r="I5005" t="s">
        <v>8891</v>
      </c>
      <c r="K5005"/>
      <c r="L5005" t="s">
        <v>8901</v>
      </c>
      <c r="M5005" t="s">
        <v>26</v>
      </c>
      <c r="N5005">
        <v>2</v>
      </c>
      <c r="P5005" t="s">
        <v>27</v>
      </c>
      <c r="Q5005" t="s">
        <v>8902</v>
      </c>
      <c r="S5005" t="s">
        <v>29</v>
      </c>
    </row>
    <row r="5006" spans="1:19" hidden="1" x14ac:dyDescent="0.2">
      <c r="A5006">
        <v>2981</v>
      </c>
      <c r="B5006" t="s">
        <v>8899</v>
      </c>
      <c r="C5006" t="s">
        <v>73</v>
      </c>
      <c r="D5006">
        <v>8.0500000000000007</v>
      </c>
      <c r="E5006" t="s">
        <v>414</v>
      </c>
      <c r="F5006" t="s">
        <v>8903</v>
      </c>
      <c r="G5006" t="s">
        <v>55</v>
      </c>
      <c r="H5006" t="s">
        <v>46</v>
      </c>
      <c r="I5006" t="s">
        <v>8891</v>
      </c>
      <c r="K5006"/>
      <c r="L5006" t="s">
        <v>8901</v>
      </c>
      <c r="M5006" t="s">
        <v>26</v>
      </c>
      <c r="N5006">
        <v>2</v>
      </c>
      <c r="P5006" t="s">
        <v>27</v>
      </c>
      <c r="Q5006" t="s">
        <v>8902</v>
      </c>
      <c r="S5006" t="s">
        <v>29</v>
      </c>
    </row>
    <row r="5007" spans="1:19" hidden="1" x14ac:dyDescent="0.2">
      <c r="A5007">
        <v>2981</v>
      </c>
      <c r="B5007" t="s">
        <v>8899</v>
      </c>
      <c r="C5007" t="s">
        <v>20</v>
      </c>
      <c r="D5007">
        <v>3.31</v>
      </c>
      <c r="E5007" t="s">
        <v>414</v>
      </c>
      <c r="F5007" t="s">
        <v>8904</v>
      </c>
      <c r="G5007" t="s">
        <v>55</v>
      </c>
      <c r="H5007" t="s">
        <v>46</v>
      </c>
      <c r="I5007" t="s">
        <v>8891</v>
      </c>
      <c r="K5007"/>
      <c r="L5007" t="s">
        <v>8901</v>
      </c>
      <c r="M5007" t="s">
        <v>26</v>
      </c>
      <c r="N5007">
        <v>2</v>
      </c>
      <c r="P5007" t="s">
        <v>27</v>
      </c>
      <c r="Q5007" t="s">
        <v>8902</v>
      </c>
      <c r="S5007" t="s">
        <v>29</v>
      </c>
    </row>
    <row r="5008" spans="1:19" hidden="1" x14ac:dyDescent="0.2">
      <c r="A5008">
        <v>2981</v>
      </c>
      <c r="B5008" t="s">
        <v>8899</v>
      </c>
      <c r="C5008" t="s">
        <v>73</v>
      </c>
      <c r="D5008">
        <v>8.1300000000000008</v>
      </c>
      <c r="E5008" t="s">
        <v>414</v>
      </c>
      <c r="F5008" t="s">
        <v>8904</v>
      </c>
      <c r="G5008" t="s">
        <v>55</v>
      </c>
      <c r="H5008" t="s">
        <v>46</v>
      </c>
      <c r="I5008" t="s">
        <v>8891</v>
      </c>
      <c r="K5008"/>
      <c r="L5008" t="s">
        <v>8901</v>
      </c>
      <c r="M5008" t="s">
        <v>26</v>
      </c>
      <c r="N5008">
        <v>2</v>
      </c>
      <c r="P5008" t="s">
        <v>27</v>
      </c>
      <c r="Q5008" t="s">
        <v>8902</v>
      </c>
      <c r="S5008" t="s">
        <v>29</v>
      </c>
    </row>
    <row r="5009" spans="1:19" hidden="1" x14ac:dyDescent="0.2">
      <c r="A5009">
        <v>2981</v>
      </c>
      <c r="B5009" t="s">
        <v>8899</v>
      </c>
      <c r="C5009" t="s">
        <v>20</v>
      </c>
      <c r="D5009">
        <v>3.37</v>
      </c>
      <c r="E5009" t="s">
        <v>414</v>
      </c>
      <c r="F5009" t="s">
        <v>8905</v>
      </c>
      <c r="G5009" t="s">
        <v>55</v>
      </c>
      <c r="H5009" t="s">
        <v>46</v>
      </c>
      <c r="I5009" t="s">
        <v>8891</v>
      </c>
      <c r="K5009"/>
      <c r="L5009" t="s">
        <v>8901</v>
      </c>
      <c r="M5009" t="s">
        <v>26</v>
      </c>
      <c r="N5009">
        <v>2</v>
      </c>
      <c r="P5009" t="s">
        <v>27</v>
      </c>
      <c r="Q5009" t="s">
        <v>8902</v>
      </c>
      <c r="S5009" t="s">
        <v>29</v>
      </c>
    </row>
    <row r="5010" spans="1:19" hidden="1" x14ac:dyDescent="0.2">
      <c r="A5010">
        <v>2981</v>
      </c>
      <c r="B5010" t="s">
        <v>8899</v>
      </c>
      <c r="C5010" t="s">
        <v>73</v>
      </c>
      <c r="D5010">
        <v>8.06</v>
      </c>
      <c r="E5010" t="s">
        <v>414</v>
      </c>
      <c r="F5010" t="s">
        <v>8905</v>
      </c>
      <c r="G5010" t="s">
        <v>55</v>
      </c>
      <c r="H5010" t="s">
        <v>46</v>
      </c>
      <c r="I5010" t="s">
        <v>8891</v>
      </c>
      <c r="K5010"/>
      <c r="L5010" t="s">
        <v>8901</v>
      </c>
      <c r="M5010" t="s">
        <v>26</v>
      </c>
      <c r="N5010">
        <v>2</v>
      </c>
      <c r="P5010" t="s">
        <v>27</v>
      </c>
      <c r="Q5010" t="s">
        <v>8902</v>
      </c>
      <c r="S5010" t="s">
        <v>29</v>
      </c>
    </row>
    <row r="5011" spans="1:19" hidden="1" x14ac:dyDescent="0.2">
      <c r="A5011">
        <v>2981</v>
      </c>
      <c r="B5011" t="s">
        <v>8899</v>
      </c>
      <c r="C5011" t="s">
        <v>20</v>
      </c>
      <c r="D5011">
        <v>3.39</v>
      </c>
      <c r="E5011" t="s">
        <v>414</v>
      </c>
      <c r="F5011" t="s">
        <v>8906</v>
      </c>
      <c r="G5011" t="s">
        <v>55</v>
      </c>
      <c r="H5011" t="s">
        <v>46</v>
      </c>
      <c r="I5011" t="s">
        <v>8891</v>
      </c>
      <c r="K5011"/>
      <c r="L5011" t="s">
        <v>8901</v>
      </c>
      <c r="M5011" t="s">
        <v>26</v>
      </c>
      <c r="N5011">
        <v>2</v>
      </c>
      <c r="P5011" t="s">
        <v>27</v>
      </c>
      <c r="Q5011" t="s">
        <v>8902</v>
      </c>
      <c r="S5011" t="s">
        <v>29</v>
      </c>
    </row>
    <row r="5012" spans="1:19" hidden="1" x14ac:dyDescent="0.2">
      <c r="A5012">
        <v>2981</v>
      </c>
      <c r="B5012" t="s">
        <v>8899</v>
      </c>
      <c r="C5012" t="s">
        <v>73</v>
      </c>
      <c r="D5012">
        <v>8.06</v>
      </c>
      <c r="E5012" t="s">
        <v>414</v>
      </c>
      <c r="F5012" t="s">
        <v>8906</v>
      </c>
      <c r="G5012" t="s">
        <v>55</v>
      </c>
      <c r="H5012" t="s">
        <v>46</v>
      </c>
      <c r="I5012" t="s">
        <v>8891</v>
      </c>
      <c r="K5012"/>
      <c r="L5012" t="s">
        <v>8901</v>
      </c>
      <c r="M5012" t="s">
        <v>26</v>
      </c>
      <c r="N5012">
        <v>2</v>
      </c>
      <c r="P5012" t="s">
        <v>27</v>
      </c>
      <c r="Q5012" t="s">
        <v>8902</v>
      </c>
      <c r="S5012" t="s">
        <v>29</v>
      </c>
    </row>
    <row r="5013" spans="1:19" hidden="1" x14ac:dyDescent="0.2">
      <c r="A5013">
        <v>2982</v>
      </c>
      <c r="B5013" t="s">
        <v>8907</v>
      </c>
      <c r="C5013" t="s">
        <v>20</v>
      </c>
      <c r="D5013">
        <v>3.42</v>
      </c>
      <c r="E5013">
        <v>25</v>
      </c>
      <c r="F5013" t="s">
        <v>8908</v>
      </c>
      <c r="G5013" t="s">
        <v>55</v>
      </c>
      <c r="H5013" t="s">
        <v>46</v>
      </c>
      <c r="I5013" t="s">
        <v>8891</v>
      </c>
      <c r="K5013"/>
      <c r="L5013" t="s">
        <v>8909</v>
      </c>
      <c r="M5013" t="s">
        <v>26</v>
      </c>
      <c r="N5013">
        <v>2</v>
      </c>
      <c r="P5013" t="s">
        <v>27</v>
      </c>
      <c r="Q5013" t="s">
        <v>8910</v>
      </c>
      <c r="S5013" t="s">
        <v>29</v>
      </c>
    </row>
    <row r="5014" spans="1:19" hidden="1" x14ac:dyDescent="0.2">
      <c r="A5014">
        <v>2982</v>
      </c>
      <c r="B5014" t="s">
        <v>8907</v>
      </c>
      <c r="C5014" t="s">
        <v>73</v>
      </c>
      <c r="D5014">
        <v>7.94</v>
      </c>
      <c r="E5014">
        <v>25</v>
      </c>
      <c r="F5014" t="s">
        <v>8908</v>
      </c>
      <c r="G5014" t="s">
        <v>55</v>
      </c>
      <c r="H5014" t="s">
        <v>46</v>
      </c>
      <c r="I5014" t="s">
        <v>8891</v>
      </c>
      <c r="K5014"/>
      <c r="L5014" t="s">
        <v>8909</v>
      </c>
      <c r="M5014" t="s">
        <v>26</v>
      </c>
      <c r="N5014">
        <v>2</v>
      </c>
      <c r="P5014" t="s">
        <v>27</v>
      </c>
      <c r="Q5014" t="s">
        <v>8910</v>
      </c>
      <c r="S5014" t="s">
        <v>29</v>
      </c>
    </row>
    <row r="5015" spans="1:19" hidden="1" x14ac:dyDescent="0.2">
      <c r="A5015">
        <v>2982</v>
      </c>
      <c r="B5015" t="s">
        <v>8907</v>
      </c>
      <c r="C5015" t="s">
        <v>20</v>
      </c>
      <c r="D5015">
        <v>3.24</v>
      </c>
      <c r="E5015" t="s">
        <v>414</v>
      </c>
      <c r="F5015" t="s">
        <v>8911</v>
      </c>
      <c r="G5015" t="s">
        <v>55</v>
      </c>
      <c r="H5015" t="s">
        <v>46</v>
      </c>
      <c r="I5015" t="s">
        <v>8891</v>
      </c>
      <c r="K5015"/>
      <c r="L5015" t="s">
        <v>8909</v>
      </c>
      <c r="M5015" t="s">
        <v>26</v>
      </c>
      <c r="N5015">
        <v>2</v>
      </c>
      <c r="P5015" t="s">
        <v>27</v>
      </c>
      <c r="Q5015" t="s">
        <v>8910</v>
      </c>
      <c r="S5015" t="s">
        <v>29</v>
      </c>
    </row>
    <row r="5016" spans="1:19" hidden="1" x14ac:dyDescent="0.2">
      <c r="A5016">
        <v>2982</v>
      </c>
      <c r="B5016" t="s">
        <v>8907</v>
      </c>
      <c r="C5016" t="s">
        <v>73</v>
      </c>
      <c r="D5016">
        <v>7.93</v>
      </c>
      <c r="E5016" t="s">
        <v>414</v>
      </c>
      <c r="F5016" t="s">
        <v>8911</v>
      </c>
      <c r="G5016" t="s">
        <v>55</v>
      </c>
      <c r="H5016" t="s">
        <v>46</v>
      </c>
      <c r="I5016" t="s">
        <v>8891</v>
      </c>
      <c r="K5016"/>
      <c r="L5016" t="s">
        <v>8909</v>
      </c>
      <c r="M5016" t="s">
        <v>26</v>
      </c>
      <c r="N5016">
        <v>2</v>
      </c>
      <c r="P5016" t="s">
        <v>27</v>
      </c>
      <c r="Q5016" t="s">
        <v>8910</v>
      </c>
      <c r="S5016" t="s">
        <v>29</v>
      </c>
    </row>
    <row r="5017" spans="1:19" hidden="1" x14ac:dyDescent="0.2">
      <c r="A5017">
        <v>2982</v>
      </c>
      <c r="B5017" t="s">
        <v>8907</v>
      </c>
      <c r="C5017" t="s">
        <v>20</v>
      </c>
      <c r="D5017">
        <v>3.22</v>
      </c>
      <c r="E5017" t="s">
        <v>414</v>
      </c>
      <c r="F5017" t="s">
        <v>8912</v>
      </c>
      <c r="G5017" t="s">
        <v>55</v>
      </c>
      <c r="H5017" t="s">
        <v>46</v>
      </c>
      <c r="I5017" t="s">
        <v>8891</v>
      </c>
      <c r="K5017"/>
      <c r="L5017" t="s">
        <v>8909</v>
      </c>
      <c r="M5017" t="s">
        <v>26</v>
      </c>
      <c r="N5017">
        <v>2</v>
      </c>
      <c r="P5017" t="s">
        <v>27</v>
      </c>
      <c r="Q5017" t="s">
        <v>8910</v>
      </c>
      <c r="S5017" t="s">
        <v>29</v>
      </c>
    </row>
    <row r="5018" spans="1:19" hidden="1" x14ac:dyDescent="0.2">
      <c r="A5018">
        <v>2982</v>
      </c>
      <c r="B5018" t="s">
        <v>8907</v>
      </c>
      <c r="C5018" t="s">
        <v>73</v>
      </c>
      <c r="D5018">
        <v>7.99</v>
      </c>
      <c r="E5018" t="s">
        <v>414</v>
      </c>
      <c r="F5018" t="s">
        <v>8912</v>
      </c>
      <c r="G5018" t="s">
        <v>55</v>
      </c>
      <c r="H5018" t="s">
        <v>46</v>
      </c>
      <c r="I5018" t="s">
        <v>8891</v>
      </c>
      <c r="K5018"/>
      <c r="L5018" t="s">
        <v>8909</v>
      </c>
      <c r="M5018" t="s">
        <v>26</v>
      </c>
      <c r="N5018">
        <v>2</v>
      </c>
      <c r="P5018" t="s">
        <v>27</v>
      </c>
      <c r="Q5018" t="s">
        <v>8910</v>
      </c>
      <c r="S5018" t="s">
        <v>29</v>
      </c>
    </row>
    <row r="5019" spans="1:19" hidden="1" x14ac:dyDescent="0.2">
      <c r="A5019">
        <v>2982</v>
      </c>
      <c r="B5019" t="s">
        <v>8907</v>
      </c>
      <c r="C5019" t="s">
        <v>20</v>
      </c>
      <c r="D5019">
        <v>3.42</v>
      </c>
      <c r="E5019" t="s">
        <v>414</v>
      </c>
      <c r="F5019" t="s">
        <v>8913</v>
      </c>
      <c r="G5019" t="s">
        <v>55</v>
      </c>
      <c r="H5019" t="s">
        <v>46</v>
      </c>
      <c r="I5019" t="s">
        <v>8891</v>
      </c>
      <c r="K5019"/>
      <c r="L5019" t="s">
        <v>8909</v>
      </c>
      <c r="M5019" t="s">
        <v>26</v>
      </c>
      <c r="N5019">
        <v>2</v>
      </c>
      <c r="P5019" t="s">
        <v>27</v>
      </c>
      <c r="Q5019" t="s">
        <v>8910</v>
      </c>
      <c r="S5019" t="s">
        <v>29</v>
      </c>
    </row>
    <row r="5020" spans="1:19" hidden="1" x14ac:dyDescent="0.2">
      <c r="A5020">
        <v>2982</v>
      </c>
      <c r="B5020" t="s">
        <v>8907</v>
      </c>
      <c r="C5020" t="s">
        <v>73</v>
      </c>
      <c r="D5020">
        <v>7.99</v>
      </c>
      <c r="E5020" t="s">
        <v>414</v>
      </c>
      <c r="F5020" t="s">
        <v>8913</v>
      </c>
      <c r="G5020" t="s">
        <v>55</v>
      </c>
      <c r="H5020" t="s">
        <v>46</v>
      </c>
      <c r="I5020" t="s">
        <v>8891</v>
      </c>
      <c r="K5020"/>
      <c r="L5020" t="s">
        <v>8909</v>
      </c>
      <c r="M5020" t="s">
        <v>26</v>
      </c>
      <c r="N5020">
        <v>2</v>
      </c>
      <c r="P5020" t="s">
        <v>27</v>
      </c>
      <c r="Q5020" t="s">
        <v>8910</v>
      </c>
      <c r="S5020" t="s">
        <v>29</v>
      </c>
    </row>
    <row r="5021" spans="1:19" hidden="1" x14ac:dyDescent="0.2">
      <c r="A5021">
        <v>2983</v>
      </c>
      <c r="B5021" t="s">
        <v>8914</v>
      </c>
      <c r="C5021" t="s">
        <v>20</v>
      </c>
      <c r="D5021">
        <v>3.15</v>
      </c>
      <c r="E5021">
        <v>25</v>
      </c>
      <c r="F5021" t="s">
        <v>8900</v>
      </c>
      <c r="G5021" t="s">
        <v>55</v>
      </c>
      <c r="H5021" t="s">
        <v>46</v>
      </c>
      <c r="I5021" t="s">
        <v>8891</v>
      </c>
      <c r="K5021"/>
      <c r="L5021" t="s">
        <v>8915</v>
      </c>
      <c r="M5021" t="s">
        <v>26</v>
      </c>
      <c r="N5021">
        <v>2</v>
      </c>
      <c r="P5021" t="s">
        <v>27</v>
      </c>
      <c r="Q5021" t="s">
        <v>8916</v>
      </c>
      <c r="S5021" t="s">
        <v>29</v>
      </c>
    </row>
    <row r="5022" spans="1:19" hidden="1" x14ac:dyDescent="0.2">
      <c r="A5022">
        <v>2983</v>
      </c>
      <c r="B5022" t="s">
        <v>8914</v>
      </c>
      <c r="C5022" t="s">
        <v>73</v>
      </c>
      <c r="D5022">
        <v>7.65</v>
      </c>
      <c r="E5022">
        <v>25</v>
      </c>
      <c r="F5022" t="s">
        <v>8900</v>
      </c>
      <c r="G5022" t="s">
        <v>55</v>
      </c>
      <c r="H5022" t="s">
        <v>46</v>
      </c>
      <c r="I5022" t="s">
        <v>8891</v>
      </c>
      <c r="K5022"/>
      <c r="L5022" t="s">
        <v>8915</v>
      </c>
      <c r="M5022" t="s">
        <v>26</v>
      </c>
      <c r="N5022">
        <v>2</v>
      </c>
      <c r="P5022" t="s">
        <v>27</v>
      </c>
      <c r="Q5022" t="s">
        <v>8916</v>
      </c>
      <c r="S5022" t="s">
        <v>29</v>
      </c>
    </row>
    <row r="5023" spans="1:19" hidden="1" x14ac:dyDescent="0.2">
      <c r="A5023">
        <v>2983</v>
      </c>
      <c r="B5023" t="s">
        <v>8914</v>
      </c>
      <c r="C5023" t="s">
        <v>77</v>
      </c>
      <c r="D5023">
        <v>10.3</v>
      </c>
      <c r="E5023">
        <v>25</v>
      </c>
      <c r="F5023" t="s">
        <v>8900</v>
      </c>
      <c r="G5023" t="s">
        <v>55</v>
      </c>
      <c r="H5023" t="s">
        <v>46</v>
      </c>
      <c r="I5023" t="s">
        <v>8891</v>
      </c>
      <c r="K5023"/>
      <c r="L5023" t="s">
        <v>8915</v>
      </c>
      <c r="M5023" t="s">
        <v>26</v>
      </c>
      <c r="N5023">
        <v>2</v>
      </c>
      <c r="P5023" t="s">
        <v>27</v>
      </c>
      <c r="Q5023" t="s">
        <v>8916</v>
      </c>
      <c r="S5023" t="s">
        <v>29</v>
      </c>
    </row>
    <row r="5024" spans="1:19" hidden="1" x14ac:dyDescent="0.2">
      <c r="A5024">
        <v>2983</v>
      </c>
      <c r="B5024" t="s">
        <v>8914</v>
      </c>
      <c r="C5024" t="s">
        <v>20</v>
      </c>
      <c r="D5024">
        <v>3.29</v>
      </c>
      <c r="E5024" t="s">
        <v>414</v>
      </c>
      <c r="F5024" t="s">
        <v>8903</v>
      </c>
      <c r="G5024" t="s">
        <v>55</v>
      </c>
      <c r="H5024" t="s">
        <v>46</v>
      </c>
      <c r="I5024" t="s">
        <v>8891</v>
      </c>
      <c r="K5024"/>
      <c r="L5024" t="s">
        <v>8915</v>
      </c>
      <c r="M5024" t="s">
        <v>26</v>
      </c>
      <c r="N5024">
        <v>2</v>
      </c>
      <c r="P5024" t="s">
        <v>27</v>
      </c>
      <c r="Q5024" t="s">
        <v>8916</v>
      </c>
      <c r="S5024" t="s">
        <v>29</v>
      </c>
    </row>
    <row r="5025" spans="1:19" hidden="1" x14ac:dyDescent="0.2">
      <c r="A5025">
        <v>2983</v>
      </c>
      <c r="B5025" t="s">
        <v>8914</v>
      </c>
      <c r="C5025" t="s">
        <v>73</v>
      </c>
      <c r="D5025">
        <v>7.84</v>
      </c>
      <c r="E5025" t="s">
        <v>414</v>
      </c>
      <c r="F5025" t="s">
        <v>8903</v>
      </c>
      <c r="G5025" t="s">
        <v>55</v>
      </c>
      <c r="H5025" t="s">
        <v>46</v>
      </c>
      <c r="I5025" t="s">
        <v>8891</v>
      </c>
      <c r="K5025"/>
      <c r="L5025" t="s">
        <v>8915</v>
      </c>
      <c r="M5025" t="s">
        <v>26</v>
      </c>
      <c r="N5025">
        <v>2</v>
      </c>
      <c r="P5025" t="s">
        <v>27</v>
      </c>
      <c r="Q5025" t="s">
        <v>8916</v>
      </c>
      <c r="S5025" t="s">
        <v>29</v>
      </c>
    </row>
    <row r="5026" spans="1:19" hidden="1" x14ac:dyDescent="0.2">
      <c r="A5026">
        <v>2983</v>
      </c>
      <c r="B5026" t="s">
        <v>8914</v>
      </c>
      <c r="C5026" t="s">
        <v>77</v>
      </c>
      <c r="D5026">
        <v>10.49</v>
      </c>
      <c r="E5026" t="s">
        <v>414</v>
      </c>
      <c r="F5026" t="s">
        <v>8903</v>
      </c>
      <c r="G5026" t="s">
        <v>55</v>
      </c>
      <c r="H5026" t="s">
        <v>46</v>
      </c>
      <c r="I5026" t="s">
        <v>8891</v>
      </c>
      <c r="K5026"/>
      <c r="L5026" t="s">
        <v>8915</v>
      </c>
      <c r="M5026" t="s">
        <v>26</v>
      </c>
      <c r="N5026">
        <v>2</v>
      </c>
      <c r="P5026" t="s">
        <v>27</v>
      </c>
      <c r="Q5026" t="s">
        <v>8916</v>
      </c>
      <c r="S5026" t="s">
        <v>29</v>
      </c>
    </row>
    <row r="5027" spans="1:19" hidden="1" x14ac:dyDescent="0.2">
      <c r="A5027">
        <v>2983</v>
      </c>
      <c r="B5027" t="s">
        <v>8914</v>
      </c>
      <c r="C5027" t="s">
        <v>73</v>
      </c>
      <c r="D5027">
        <v>8.23</v>
      </c>
      <c r="E5027">
        <v>25</v>
      </c>
      <c r="F5027" t="s">
        <v>8917</v>
      </c>
      <c r="G5027" t="s">
        <v>55</v>
      </c>
      <c r="H5027" t="s">
        <v>23</v>
      </c>
      <c r="I5027" t="s">
        <v>8918</v>
      </c>
      <c r="K5027"/>
      <c r="L5027" t="s">
        <v>8915</v>
      </c>
      <c r="M5027" t="s">
        <v>26</v>
      </c>
      <c r="N5027">
        <v>2</v>
      </c>
      <c r="P5027" t="s">
        <v>27</v>
      </c>
      <c r="Q5027" t="s">
        <v>8916</v>
      </c>
      <c r="S5027" t="s">
        <v>29</v>
      </c>
    </row>
    <row r="5028" spans="1:19" hidden="1" x14ac:dyDescent="0.2">
      <c r="A5028">
        <v>2983</v>
      </c>
      <c r="B5028" t="s">
        <v>8914</v>
      </c>
      <c r="C5028" t="s">
        <v>77</v>
      </c>
      <c r="D5028">
        <v>10.81</v>
      </c>
      <c r="E5028">
        <v>25</v>
      </c>
      <c r="F5028" t="s">
        <v>8917</v>
      </c>
      <c r="G5028" t="s">
        <v>55</v>
      </c>
      <c r="H5028" t="s">
        <v>23</v>
      </c>
      <c r="I5028" t="s">
        <v>8918</v>
      </c>
      <c r="K5028"/>
      <c r="L5028" t="s">
        <v>8915</v>
      </c>
      <c r="M5028" t="s">
        <v>26</v>
      </c>
      <c r="N5028">
        <v>2</v>
      </c>
      <c r="P5028" t="s">
        <v>27</v>
      </c>
      <c r="Q5028" t="s">
        <v>8916</v>
      </c>
      <c r="S5028" t="s">
        <v>29</v>
      </c>
    </row>
    <row r="5029" spans="1:19" hidden="1" x14ac:dyDescent="0.2">
      <c r="A5029">
        <v>2983</v>
      </c>
      <c r="B5029" t="s">
        <v>8914</v>
      </c>
      <c r="C5029" t="s">
        <v>73</v>
      </c>
      <c r="D5029">
        <v>7.98</v>
      </c>
      <c r="E5029">
        <v>35</v>
      </c>
      <c r="F5029" t="s">
        <v>8917</v>
      </c>
      <c r="G5029" t="s">
        <v>55</v>
      </c>
      <c r="H5029" t="s">
        <v>23</v>
      </c>
      <c r="I5029" t="s">
        <v>8918</v>
      </c>
      <c r="K5029"/>
      <c r="L5029" t="s">
        <v>8915</v>
      </c>
      <c r="M5029" t="s">
        <v>26</v>
      </c>
      <c r="N5029">
        <v>2</v>
      </c>
      <c r="P5029" t="s">
        <v>27</v>
      </c>
      <c r="Q5029" t="s">
        <v>8916</v>
      </c>
      <c r="S5029" t="s">
        <v>29</v>
      </c>
    </row>
    <row r="5030" spans="1:19" hidden="1" x14ac:dyDescent="0.2">
      <c r="A5030">
        <v>2983</v>
      </c>
      <c r="B5030" t="s">
        <v>8914</v>
      </c>
      <c r="C5030" t="s">
        <v>77</v>
      </c>
      <c r="D5030">
        <v>10.5</v>
      </c>
      <c r="E5030">
        <v>35</v>
      </c>
      <c r="F5030" t="s">
        <v>8917</v>
      </c>
      <c r="G5030" t="s">
        <v>55</v>
      </c>
      <c r="H5030" t="s">
        <v>23</v>
      </c>
      <c r="I5030" t="s">
        <v>8918</v>
      </c>
      <c r="K5030"/>
      <c r="L5030" t="s">
        <v>8915</v>
      </c>
      <c r="M5030" t="s">
        <v>26</v>
      </c>
      <c r="N5030">
        <v>2</v>
      </c>
      <c r="P5030" t="s">
        <v>27</v>
      </c>
      <c r="Q5030" t="s">
        <v>8916</v>
      </c>
      <c r="S5030" t="s">
        <v>29</v>
      </c>
    </row>
    <row r="5031" spans="1:19" hidden="1" x14ac:dyDescent="0.2">
      <c r="A5031">
        <v>2984</v>
      </c>
      <c r="B5031" t="s">
        <v>8919</v>
      </c>
      <c r="C5031" t="s">
        <v>20</v>
      </c>
      <c r="D5031">
        <v>3.58</v>
      </c>
      <c r="E5031">
        <v>25</v>
      </c>
      <c r="F5031" t="s">
        <v>8908</v>
      </c>
      <c r="G5031" t="s">
        <v>55</v>
      </c>
      <c r="H5031" t="s">
        <v>46</v>
      </c>
      <c r="I5031" t="s">
        <v>8891</v>
      </c>
      <c r="K5031"/>
      <c r="L5031" t="s">
        <v>8920</v>
      </c>
      <c r="M5031" t="s">
        <v>26</v>
      </c>
      <c r="N5031">
        <v>2</v>
      </c>
      <c r="P5031" t="s">
        <v>27</v>
      </c>
      <c r="Q5031" t="s">
        <v>8921</v>
      </c>
      <c r="S5031" t="s">
        <v>29</v>
      </c>
    </row>
    <row r="5032" spans="1:19" hidden="1" x14ac:dyDescent="0.2">
      <c r="A5032">
        <v>2984</v>
      </c>
      <c r="B5032" t="s">
        <v>8919</v>
      </c>
      <c r="C5032" t="s">
        <v>73</v>
      </c>
      <c r="D5032">
        <v>8.01</v>
      </c>
      <c r="E5032">
        <v>25</v>
      </c>
      <c r="F5032" t="s">
        <v>8908</v>
      </c>
      <c r="G5032" t="s">
        <v>55</v>
      </c>
      <c r="H5032" t="s">
        <v>46</v>
      </c>
      <c r="I5032" t="s">
        <v>8891</v>
      </c>
      <c r="K5032"/>
      <c r="L5032" t="s">
        <v>8920</v>
      </c>
      <c r="M5032" t="s">
        <v>26</v>
      </c>
      <c r="N5032">
        <v>2</v>
      </c>
      <c r="P5032" t="s">
        <v>27</v>
      </c>
      <c r="Q5032" t="s">
        <v>8921</v>
      </c>
      <c r="S5032" t="s">
        <v>29</v>
      </c>
    </row>
    <row r="5033" spans="1:19" hidden="1" x14ac:dyDescent="0.2">
      <c r="A5033">
        <v>2984</v>
      </c>
      <c r="B5033" t="s">
        <v>8919</v>
      </c>
      <c r="C5033" t="s">
        <v>77</v>
      </c>
      <c r="D5033">
        <v>10.58</v>
      </c>
      <c r="E5033">
        <v>25</v>
      </c>
      <c r="F5033" t="s">
        <v>8908</v>
      </c>
      <c r="G5033" t="s">
        <v>55</v>
      </c>
      <c r="H5033" t="s">
        <v>46</v>
      </c>
      <c r="I5033" t="s">
        <v>8891</v>
      </c>
      <c r="K5033"/>
      <c r="L5033" t="s">
        <v>8920</v>
      </c>
      <c r="M5033" t="s">
        <v>26</v>
      </c>
      <c r="N5033">
        <v>2</v>
      </c>
      <c r="P5033" t="s">
        <v>27</v>
      </c>
      <c r="Q5033" t="s">
        <v>8921</v>
      </c>
      <c r="S5033" t="s">
        <v>29</v>
      </c>
    </row>
    <row r="5034" spans="1:19" hidden="1" x14ac:dyDescent="0.2">
      <c r="A5034">
        <v>2985</v>
      </c>
      <c r="B5034" t="s">
        <v>8922</v>
      </c>
      <c r="C5034" t="s">
        <v>20</v>
      </c>
      <c r="D5034">
        <v>3.53</v>
      </c>
      <c r="E5034">
        <v>25</v>
      </c>
      <c r="F5034" t="s">
        <v>8923</v>
      </c>
      <c r="G5034" t="s">
        <v>55</v>
      </c>
      <c r="H5034" t="s">
        <v>46</v>
      </c>
      <c r="I5034" t="s">
        <v>8891</v>
      </c>
      <c r="K5034"/>
      <c r="L5034" t="s">
        <v>8924</v>
      </c>
      <c r="M5034" t="s">
        <v>26</v>
      </c>
      <c r="N5034">
        <v>2</v>
      </c>
      <c r="P5034" t="s">
        <v>27</v>
      </c>
      <c r="Q5034" t="s">
        <v>8925</v>
      </c>
      <c r="S5034" t="s">
        <v>29</v>
      </c>
    </row>
    <row r="5035" spans="1:19" hidden="1" x14ac:dyDescent="0.2">
      <c r="A5035">
        <v>2985</v>
      </c>
      <c r="B5035" t="s">
        <v>8922</v>
      </c>
      <c r="C5035" t="s">
        <v>73</v>
      </c>
      <c r="D5035">
        <v>7.75</v>
      </c>
      <c r="E5035">
        <v>25</v>
      </c>
      <c r="F5035" t="s">
        <v>8923</v>
      </c>
      <c r="G5035" t="s">
        <v>55</v>
      </c>
      <c r="H5035" t="s">
        <v>46</v>
      </c>
      <c r="I5035" t="s">
        <v>8891</v>
      </c>
      <c r="K5035"/>
      <c r="L5035" t="s">
        <v>8924</v>
      </c>
      <c r="M5035" t="s">
        <v>26</v>
      </c>
      <c r="N5035">
        <v>2</v>
      </c>
      <c r="P5035" t="s">
        <v>27</v>
      </c>
      <c r="Q5035" t="s">
        <v>8925</v>
      </c>
      <c r="S5035" t="s">
        <v>29</v>
      </c>
    </row>
    <row r="5036" spans="1:19" hidden="1" x14ac:dyDescent="0.2">
      <c r="A5036">
        <v>2985</v>
      </c>
      <c r="B5036" t="s">
        <v>8922</v>
      </c>
      <c r="C5036" t="s">
        <v>77</v>
      </c>
      <c r="D5036">
        <v>10.35</v>
      </c>
      <c r="E5036">
        <v>25</v>
      </c>
      <c r="F5036" t="s">
        <v>8923</v>
      </c>
      <c r="G5036" t="s">
        <v>55</v>
      </c>
      <c r="H5036" t="s">
        <v>46</v>
      </c>
      <c r="I5036" t="s">
        <v>8891</v>
      </c>
      <c r="K5036"/>
      <c r="L5036" t="s">
        <v>8924</v>
      </c>
      <c r="M5036" t="s">
        <v>26</v>
      </c>
      <c r="N5036">
        <v>2</v>
      </c>
      <c r="P5036" t="s">
        <v>27</v>
      </c>
      <c r="Q5036" t="s">
        <v>8925</v>
      </c>
      <c r="S5036" t="s">
        <v>29</v>
      </c>
    </row>
    <row r="5037" spans="1:19" hidden="1" x14ac:dyDescent="0.2">
      <c r="A5037">
        <v>2987</v>
      </c>
      <c r="B5037" t="s">
        <v>8926</v>
      </c>
      <c r="C5037" t="s">
        <v>20</v>
      </c>
      <c r="D5037">
        <v>2.2200000000000002</v>
      </c>
      <c r="E5037">
        <v>25</v>
      </c>
      <c r="F5037" t="s">
        <v>8878</v>
      </c>
      <c r="G5037" t="s">
        <v>22</v>
      </c>
      <c r="H5037" t="s">
        <v>46</v>
      </c>
      <c r="I5037" t="s">
        <v>8879</v>
      </c>
      <c r="K5037"/>
      <c r="L5037" t="s">
        <v>8927</v>
      </c>
      <c r="M5037" t="s">
        <v>26</v>
      </c>
      <c r="N5037">
        <v>2</v>
      </c>
      <c r="P5037" t="s">
        <v>27</v>
      </c>
      <c r="Q5037" t="s">
        <v>8928</v>
      </c>
      <c r="S5037" t="s">
        <v>29</v>
      </c>
    </row>
    <row r="5038" spans="1:19" hidden="1" x14ac:dyDescent="0.2">
      <c r="A5038">
        <v>2987</v>
      </c>
      <c r="B5038" t="s">
        <v>8926</v>
      </c>
      <c r="C5038" t="s">
        <v>73</v>
      </c>
      <c r="D5038">
        <v>10.220000000000001</v>
      </c>
      <c r="E5038">
        <v>25</v>
      </c>
      <c r="F5038" t="s">
        <v>8878</v>
      </c>
      <c r="G5038" t="s">
        <v>22</v>
      </c>
      <c r="H5038" t="s">
        <v>46</v>
      </c>
      <c r="I5038" t="s">
        <v>8879</v>
      </c>
      <c r="K5038"/>
      <c r="L5038" t="s">
        <v>8927</v>
      </c>
      <c r="M5038" t="s">
        <v>26</v>
      </c>
      <c r="N5038">
        <v>2</v>
      </c>
      <c r="P5038" t="s">
        <v>27</v>
      </c>
      <c r="Q5038" t="s">
        <v>8928</v>
      </c>
      <c r="S5038" t="s">
        <v>29</v>
      </c>
    </row>
    <row r="5039" spans="1:19" x14ac:dyDescent="0.2">
      <c r="A5039">
        <v>2988</v>
      </c>
      <c r="B5039" t="s">
        <v>8929</v>
      </c>
      <c r="C5039" t="s">
        <v>20</v>
      </c>
      <c r="D5039">
        <v>3.1364000000000001</v>
      </c>
      <c r="E5039">
        <v>5</v>
      </c>
      <c r="F5039" t="s">
        <v>8930</v>
      </c>
      <c r="G5039" t="s">
        <v>641</v>
      </c>
      <c r="H5039" t="s">
        <v>36</v>
      </c>
      <c r="I5039" t="s">
        <v>8931</v>
      </c>
      <c r="J5039" t="s">
        <v>43</v>
      </c>
      <c r="L5039" t="s">
        <v>8932</v>
      </c>
      <c r="M5039" t="s">
        <v>771</v>
      </c>
      <c r="N5039">
        <v>4</v>
      </c>
      <c r="P5039" t="s">
        <v>27</v>
      </c>
      <c r="Q5039" t="s">
        <v>8933</v>
      </c>
      <c r="S5039" t="s">
        <v>29</v>
      </c>
    </row>
    <row r="5040" spans="1:19" x14ac:dyDescent="0.2">
      <c r="A5040">
        <v>2988</v>
      </c>
      <c r="B5040" t="s">
        <v>8929</v>
      </c>
      <c r="C5040" t="s">
        <v>20</v>
      </c>
      <c r="D5040">
        <v>3.14</v>
      </c>
      <c r="E5040">
        <v>10</v>
      </c>
      <c r="F5040" t="s">
        <v>8930</v>
      </c>
      <c r="G5040" t="s">
        <v>641</v>
      </c>
      <c r="H5040" t="s">
        <v>36</v>
      </c>
      <c r="I5040" t="s">
        <v>8931</v>
      </c>
      <c r="J5040" t="s">
        <v>43</v>
      </c>
      <c r="L5040" t="s">
        <v>8932</v>
      </c>
      <c r="M5040" t="s">
        <v>771</v>
      </c>
      <c r="N5040">
        <v>4</v>
      </c>
      <c r="P5040" t="s">
        <v>27</v>
      </c>
      <c r="Q5040" t="s">
        <v>8933</v>
      </c>
      <c r="S5040" t="s">
        <v>29</v>
      </c>
    </row>
    <row r="5041" spans="1:19" x14ac:dyDescent="0.2">
      <c r="A5041">
        <v>2988</v>
      </c>
      <c r="B5041" t="s">
        <v>8929</v>
      </c>
      <c r="C5041" t="s">
        <v>20</v>
      </c>
      <c r="D5041">
        <v>3.1423999999999999</v>
      </c>
      <c r="E5041">
        <v>15</v>
      </c>
      <c r="F5041" t="s">
        <v>8930</v>
      </c>
      <c r="G5041" t="s">
        <v>641</v>
      </c>
      <c r="H5041" t="s">
        <v>36</v>
      </c>
      <c r="I5041" t="s">
        <v>8931</v>
      </c>
      <c r="J5041" t="s">
        <v>43</v>
      </c>
      <c r="L5041" t="s">
        <v>8932</v>
      </c>
      <c r="M5041" t="s">
        <v>771</v>
      </c>
      <c r="N5041">
        <v>4</v>
      </c>
      <c r="P5041" t="s">
        <v>27</v>
      </c>
      <c r="Q5041" t="s">
        <v>8933</v>
      </c>
      <c r="S5041" t="s">
        <v>29</v>
      </c>
    </row>
    <row r="5042" spans="1:19" x14ac:dyDescent="0.2">
      <c r="A5042">
        <v>2988</v>
      </c>
      <c r="B5042" t="s">
        <v>8929</v>
      </c>
      <c r="C5042" t="s">
        <v>20</v>
      </c>
      <c r="D5042">
        <v>3.1459999999999999</v>
      </c>
      <c r="E5042">
        <v>20</v>
      </c>
      <c r="F5042" t="s">
        <v>8930</v>
      </c>
      <c r="G5042" t="s">
        <v>641</v>
      </c>
      <c r="H5042" t="s">
        <v>36</v>
      </c>
      <c r="I5042" t="s">
        <v>8931</v>
      </c>
      <c r="J5042" t="s">
        <v>43</v>
      </c>
      <c r="L5042" t="s">
        <v>8932</v>
      </c>
      <c r="M5042" t="s">
        <v>771</v>
      </c>
      <c r="N5042">
        <v>4</v>
      </c>
      <c r="P5042" t="s">
        <v>27</v>
      </c>
      <c r="Q5042" t="s">
        <v>8933</v>
      </c>
      <c r="S5042" t="s">
        <v>29</v>
      </c>
    </row>
    <row r="5043" spans="1:19" x14ac:dyDescent="0.2">
      <c r="A5043">
        <v>2988</v>
      </c>
      <c r="B5043" t="s">
        <v>8929</v>
      </c>
      <c r="C5043" t="s">
        <v>20</v>
      </c>
      <c r="D5043">
        <v>3.1532</v>
      </c>
      <c r="E5043">
        <v>25</v>
      </c>
      <c r="F5043" t="s">
        <v>8930</v>
      </c>
      <c r="G5043" t="s">
        <v>641</v>
      </c>
      <c r="H5043" t="s">
        <v>36</v>
      </c>
      <c r="I5043" t="s">
        <v>8931</v>
      </c>
      <c r="J5043" t="s">
        <v>43</v>
      </c>
      <c r="L5043" t="s">
        <v>8932</v>
      </c>
      <c r="M5043" t="s">
        <v>771</v>
      </c>
      <c r="N5043">
        <v>4</v>
      </c>
      <c r="P5043" t="s">
        <v>27</v>
      </c>
      <c r="Q5043" t="s">
        <v>8933</v>
      </c>
      <c r="S5043" t="s">
        <v>29</v>
      </c>
    </row>
    <row r="5044" spans="1:19" x14ac:dyDescent="0.2">
      <c r="A5044">
        <v>2988</v>
      </c>
      <c r="B5044" t="s">
        <v>8929</v>
      </c>
      <c r="C5044" t="s">
        <v>20</v>
      </c>
      <c r="D5044">
        <v>3.1613000000000002</v>
      </c>
      <c r="E5044">
        <v>30</v>
      </c>
      <c r="F5044" t="s">
        <v>8930</v>
      </c>
      <c r="G5044" t="s">
        <v>641</v>
      </c>
      <c r="H5044" t="s">
        <v>36</v>
      </c>
      <c r="I5044" t="s">
        <v>8931</v>
      </c>
      <c r="J5044" t="s">
        <v>43</v>
      </c>
      <c r="L5044" t="s">
        <v>8932</v>
      </c>
      <c r="M5044" t="s">
        <v>771</v>
      </c>
      <c r="N5044">
        <v>4</v>
      </c>
      <c r="P5044" t="s">
        <v>27</v>
      </c>
      <c r="Q5044" t="s">
        <v>8933</v>
      </c>
      <c r="S5044" t="s">
        <v>29</v>
      </c>
    </row>
    <row r="5045" spans="1:19" x14ac:dyDescent="0.2">
      <c r="A5045">
        <v>2988</v>
      </c>
      <c r="B5045" t="s">
        <v>8929</v>
      </c>
      <c r="C5045" t="s">
        <v>20</v>
      </c>
      <c r="D5045">
        <v>3.1705999999999999</v>
      </c>
      <c r="E5045">
        <v>35</v>
      </c>
      <c r="F5045" t="s">
        <v>8930</v>
      </c>
      <c r="G5045" t="s">
        <v>641</v>
      </c>
      <c r="H5045" t="s">
        <v>36</v>
      </c>
      <c r="I5045" t="s">
        <v>8931</v>
      </c>
      <c r="J5045" t="s">
        <v>43</v>
      </c>
      <c r="L5045" t="s">
        <v>8932</v>
      </c>
      <c r="M5045" t="s">
        <v>771</v>
      </c>
      <c r="N5045">
        <v>4</v>
      </c>
      <c r="P5045" t="s">
        <v>27</v>
      </c>
      <c r="Q5045" t="s">
        <v>8933</v>
      </c>
      <c r="S5045" t="s">
        <v>29</v>
      </c>
    </row>
    <row r="5046" spans="1:19" x14ac:dyDescent="0.2">
      <c r="A5046">
        <v>2988</v>
      </c>
      <c r="B5046" t="s">
        <v>8929</v>
      </c>
      <c r="C5046" t="s">
        <v>20</v>
      </c>
      <c r="D5046">
        <v>3.1791999999999998</v>
      </c>
      <c r="E5046">
        <v>40</v>
      </c>
      <c r="F5046" t="s">
        <v>8930</v>
      </c>
      <c r="G5046" t="s">
        <v>641</v>
      </c>
      <c r="H5046" t="s">
        <v>36</v>
      </c>
      <c r="I5046" t="s">
        <v>8931</v>
      </c>
      <c r="J5046" t="s">
        <v>43</v>
      </c>
      <c r="L5046" t="s">
        <v>8932</v>
      </c>
      <c r="M5046" t="s">
        <v>771</v>
      </c>
      <c r="N5046">
        <v>4</v>
      </c>
      <c r="P5046" t="s">
        <v>27</v>
      </c>
      <c r="Q5046" t="s">
        <v>8933</v>
      </c>
      <c r="S5046" t="s">
        <v>29</v>
      </c>
    </row>
    <row r="5047" spans="1:19" x14ac:dyDescent="0.2">
      <c r="A5047">
        <v>2988</v>
      </c>
      <c r="B5047" t="s">
        <v>8929</v>
      </c>
      <c r="C5047" t="s">
        <v>20</v>
      </c>
      <c r="D5047">
        <v>3.1909999999999998</v>
      </c>
      <c r="E5047">
        <v>45</v>
      </c>
      <c r="F5047" t="s">
        <v>8930</v>
      </c>
      <c r="G5047" t="s">
        <v>641</v>
      </c>
      <c r="H5047" t="s">
        <v>36</v>
      </c>
      <c r="I5047" t="s">
        <v>8931</v>
      </c>
      <c r="J5047" t="s">
        <v>43</v>
      </c>
      <c r="L5047" t="s">
        <v>8932</v>
      </c>
      <c r="M5047" t="s">
        <v>771</v>
      </c>
      <c r="N5047">
        <v>4</v>
      </c>
      <c r="P5047" t="s">
        <v>27</v>
      </c>
      <c r="Q5047" t="s">
        <v>8933</v>
      </c>
      <c r="S5047" t="s">
        <v>29</v>
      </c>
    </row>
    <row r="5048" spans="1:19" x14ac:dyDescent="0.2">
      <c r="A5048">
        <v>2988</v>
      </c>
      <c r="B5048" t="s">
        <v>8929</v>
      </c>
      <c r="C5048" t="s">
        <v>20</v>
      </c>
      <c r="D5048">
        <v>3.2029999999999998</v>
      </c>
      <c r="E5048">
        <v>50</v>
      </c>
      <c r="F5048" t="s">
        <v>8930</v>
      </c>
      <c r="G5048" t="s">
        <v>641</v>
      </c>
      <c r="H5048" t="s">
        <v>36</v>
      </c>
      <c r="I5048" t="s">
        <v>8931</v>
      </c>
      <c r="J5048" t="s">
        <v>43</v>
      </c>
      <c r="L5048" t="s">
        <v>8932</v>
      </c>
      <c r="M5048" t="s">
        <v>771</v>
      </c>
      <c r="N5048">
        <v>4</v>
      </c>
      <c r="P5048" t="s">
        <v>27</v>
      </c>
      <c r="Q5048" t="s">
        <v>8933</v>
      </c>
      <c r="S5048" t="s">
        <v>29</v>
      </c>
    </row>
    <row r="5049" spans="1:19" hidden="1" x14ac:dyDescent="0.2">
      <c r="A5049">
        <v>2988</v>
      </c>
      <c r="B5049" t="s">
        <v>8929</v>
      </c>
      <c r="C5049" t="s">
        <v>20</v>
      </c>
      <c r="D5049">
        <v>3.17</v>
      </c>
      <c r="E5049">
        <v>25</v>
      </c>
      <c r="F5049" t="s">
        <v>8934</v>
      </c>
      <c r="G5049" t="s">
        <v>55</v>
      </c>
      <c r="H5049" t="s">
        <v>46</v>
      </c>
      <c r="I5049" t="s">
        <v>8891</v>
      </c>
      <c r="K5049"/>
      <c r="L5049" t="s">
        <v>8932</v>
      </c>
      <c r="M5049" t="s">
        <v>771</v>
      </c>
      <c r="N5049">
        <v>4</v>
      </c>
      <c r="P5049" t="s">
        <v>27</v>
      </c>
      <c r="Q5049" t="s">
        <v>8933</v>
      </c>
      <c r="S5049" t="s">
        <v>29</v>
      </c>
    </row>
    <row r="5050" spans="1:19" hidden="1" x14ac:dyDescent="0.2">
      <c r="A5050">
        <v>2988</v>
      </c>
      <c r="B5050" t="s">
        <v>8929</v>
      </c>
      <c r="C5050" t="s">
        <v>73</v>
      </c>
      <c r="D5050">
        <v>8.23</v>
      </c>
      <c r="E5050">
        <v>25</v>
      </c>
      <c r="F5050" t="s">
        <v>8934</v>
      </c>
      <c r="G5050" t="s">
        <v>55</v>
      </c>
      <c r="H5050" t="s">
        <v>46</v>
      </c>
      <c r="I5050" t="s">
        <v>8891</v>
      </c>
      <c r="K5050"/>
      <c r="L5050" t="s">
        <v>8932</v>
      </c>
      <c r="M5050" t="s">
        <v>771</v>
      </c>
      <c r="N5050">
        <v>4</v>
      </c>
      <c r="P5050" t="s">
        <v>27</v>
      </c>
      <c r="Q5050" t="s">
        <v>8933</v>
      </c>
      <c r="S5050" t="s">
        <v>29</v>
      </c>
    </row>
    <row r="5051" spans="1:19" hidden="1" x14ac:dyDescent="0.2">
      <c r="A5051">
        <v>2988</v>
      </c>
      <c r="B5051" t="s">
        <v>8929</v>
      </c>
      <c r="C5051" t="s">
        <v>20</v>
      </c>
      <c r="D5051">
        <v>2.97</v>
      </c>
      <c r="E5051">
        <v>0</v>
      </c>
      <c r="F5051" t="s">
        <v>8880</v>
      </c>
      <c r="G5051" t="s">
        <v>555</v>
      </c>
      <c r="H5051" t="s">
        <v>46</v>
      </c>
      <c r="I5051" t="s">
        <v>8881</v>
      </c>
      <c r="K5051"/>
      <c r="L5051" t="s">
        <v>8932</v>
      </c>
      <c r="M5051" t="s">
        <v>771</v>
      </c>
      <c r="N5051">
        <v>4</v>
      </c>
      <c r="P5051" t="s">
        <v>27</v>
      </c>
      <c r="Q5051" t="s">
        <v>8933</v>
      </c>
      <c r="S5051" t="s">
        <v>29</v>
      </c>
    </row>
    <row r="5052" spans="1:19" hidden="1" x14ac:dyDescent="0.2">
      <c r="A5052">
        <v>2988</v>
      </c>
      <c r="B5052" t="s">
        <v>8929</v>
      </c>
      <c r="C5052" t="s">
        <v>73</v>
      </c>
      <c r="D5052">
        <v>9.01</v>
      </c>
      <c r="E5052">
        <v>0</v>
      </c>
      <c r="F5052" t="s">
        <v>8880</v>
      </c>
      <c r="G5052" t="s">
        <v>555</v>
      </c>
      <c r="H5052" t="s">
        <v>46</v>
      </c>
      <c r="I5052" t="s">
        <v>8881</v>
      </c>
      <c r="K5052"/>
      <c r="L5052" t="s">
        <v>8932</v>
      </c>
      <c r="M5052" t="s">
        <v>771</v>
      </c>
      <c r="N5052">
        <v>4</v>
      </c>
      <c r="P5052" t="s">
        <v>27</v>
      </c>
      <c r="Q5052" t="s">
        <v>8933</v>
      </c>
      <c r="S5052" t="s">
        <v>29</v>
      </c>
    </row>
    <row r="5053" spans="1:19" hidden="1" x14ac:dyDescent="0.2">
      <c r="A5053">
        <v>2988</v>
      </c>
      <c r="B5053" t="s">
        <v>8929</v>
      </c>
      <c r="C5053" t="s">
        <v>20</v>
      </c>
      <c r="D5053">
        <v>3.01</v>
      </c>
      <c r="E5053">
        <v>20</v>
      </c>
      <c r="F5053" t="s">
        <v>8880</v>
      </c>
      <c r="G5053" t="s">
        <v>555</v>
      </c>
      <c r="H5053" t="s">
        <v>46</v>
      </c>
      <c r="I5053" t="s">
        <v>8881</v>
      </c>
      <c r="K5053"/>
      <c r="L5053" t="s">
        <v>8932</v>
      </c>
      <c r="M5053" t="s">
        <v>771</v>
      </c>
      <c r="N5053">
        <v>4</v>
      </c>
      <c r="P5053" t="s">
        <v>27</v>
      </c>
      <c r="Q5053" t="s">
        <v>8933</v>
      </c>
      <c r="S5053" t="s">
        <v>29</v>
      </c>
    </row>
    <row r="5054" spans="1:19" hidden="1" x14ac:dyDescent="0.2">
      <c r="A5054">
        <v>2988</v>
      </c>
      <c r="B5054" t="s">
        <v>8929</v>
      </c>
      <c r="C5054" t="s">
        <v>73</v>
      </c>
      <c r="D5054">
        <v>8.4</v>
      </c>
      <c r="E5054">
        <v>20</v>
      </c>
      <c r="F5054" t="s">
        <v>8880</v>
      </c>
      <c r="G5054" t="s">
        <v>555</v>
      </c>
      <c r="H5054" t="s">
        <v>46</v>
      </c>
      <c r="I5054" t="s">
        <v>8881</v>
      </c>
      <c r="K5054"/>
      <c r="L5054" t="s">
        <v>8932</v>
      </c>
      <c r="M5054" t="s">
        <v>771</v>
      </c>
      <c r="N5054">
        <v>4</v>
      </c>
      <c r="P5054" t="s">
        <v>27</v>
      </c>
      <c r="Q5054" t="s">
        <v>8933</v>
      </c>
      <c r="S5054" t="s">
        <v>29</v>
      </c>
    </row>
    <row r="5055" spans="1:19" hidden="1" x14ac:dyDescent="0.2">
      <c r="A5055">
        <v>2988</v>
      </c>
      <c r="B5055" t="s">
        <v>8929</v>
      </c>
      <c r="C5055" t="s">
        <v>20</v>
      </c>
      <c r="D5055">
        <v>3.15</v>
      </c>
      <c r="F5055" t="s">
        <v>615</v>
      </c>
      <c r="I5055" t="s">
        <v>8895</v>
      </c>
      <c r="K5055"/>
      <c r="L5055" t="s">
        <v>8932</v>
      </c>
      <c r="M5055" t="s">
        <v>771</v>
      </c>
      <c r="N5055">
        <v>4</v>
      </c>
      <c r="P5055" t="s">
        <v>27</v>
      </c>
      <c r="Q5055" t="s">
        <v>8933</v>
      </c>
      <c r="S5055" t="s">
        <v>29</v>
      </c>
    </row>
    <row r="5056" spans="1:19" hidden="1" x14ac:dyDescent="0.2">
      <c r="A5056">
        <v>2988</v>
      </c>
      <c r="B5056" t="s">
        <v>8929</v>
      </c>
      <c r="C5056" t="s">
        <v>73</v>
      </c>
      <c r="D5056">
        <v>8.25</v>
      </c>
      <c r="F5056" t="s">
        <v>615</v>
      </c>
      <c r="I5056" t="s">
        <v>8895</v>
      </c>
      <c r="K5056"/>
      <c r="L5056" t="s">
        <v>8932</v>
      </c>
      <c r="M5056" t="s">
        <v>771</v>
      </c>
      <c r="N5056">
        <v>4</v>
      </c>
      <c r="P5056" t="s">
        <v>27</v>
      </c>
      <c r="Q5056" t="s">
        <v>8933</v>
      </c>
      <c r="S5056" t="s">
        <v>29</v>
      </c>
    </row>
    <row r="5057" spans="1:19" hidden="1" x14ac:dyDescent="0.2">
      <c r="A5057">
        <v>2988</v>
      </c>
      <c r="B5057" t="s">
        <v>8929</v>
      </c>
      <c r="C5057" t="s">
        <v>20</v>
      </c>
      <c r="D5057">
        <v>3.34</v>
      </c>
      <c r="E5057">
        <v>25</v>
      </c>
      <c r="F5057" t="s">
        <v>8084</v>
      </c>
      <c r="G5057" t="s">
        <v>55</v>
      </c>
      <c r="H5057" t="s">
        <v>46</v>
      </c>
      <c r="I5057" t="s">
        <v>8935</v>
      </c>
      <c r="K5057"/>
      <c r="L5057" t="s">
        <v>8932</v>
      </c>
      <c r="M5057" t="s">
        <v>771</v>
      </c>
      <c r="N5057">
        <v>4</v>
      </c>
      <c r="P5057" t="s">
        <v>27</v>
      </c>
      <c r="Q5057" t="s">
        <v>8933</v>
      </c>
      <c r="S5057" t="s">
        <v>29</v>
      </c>
    </row>
    <row r="5058" spans="1:19" hidden="1" x14ac:dyDescent="0.2">
      <c r="A5058">
        <v>2988</v>
      </c>
      <c r="B5058" t="s">
        <v>8929</v>
      </c>
      <c r="C5058" t="s">
        <v>73</v>
      </c>
      <c r="D5058">
        <v>8.19</v>
      </c>
      <c r="E5058">
        <v>25</v>
      </c>
      <c r="F5058" t="s">
        <v>8084</v>
      </c>
      <c r="G5058" t="s">
        <v>55</v>
      </c>
      <c r="H5058" t="s">
        <v>46</v>
      </c>
      <c r="I5058" t="s">
        <v>8935</v>
      </c>
      <c r="K5058"/>
      <c r="L5058" t="s">
        <v>8932</v>
      </c>
      <c r="M5058" t="s">
        <v>771</v>
      </c>
      <c r="N5058">
        <v>4</v>
      </c>
      <c r="P5058" t="s">
        <v>27</v>
      </c>
      <c r="Q5058" t="s">
        <v>8933</v>
      </c>
      <c r="S5058" t="s">
        <v>29</v>
      </c>
    </row>
    <row r="5059" spans="1:19" hidden="1" x14ac:dyDescent="0.2">
      <c r="A5059">
        <v>2988</v>
      </c>
      <c r="B5059" t="s">
        <v>8929</v>
      </c>
      <c r="C5059" t="s">
        <v>73</v>
      </c>
      <c r="D5059">
        <v>8.2100000000000009</v>
      </c>
      <c r="E5059">
        <v>25</v>
      </c>
      <c r="F5059" t="s">
        <v>62</v>
      </c>
      <c r="G5059" t="s">
        <v>55</v>
      </c>
      <c r="H5059" t="s">
        <v>46</v>
      </c>
      <c r="I5059" t="s">
        <v>8898</v>
      </c>
      <c r="K5059"/>
      <c r="L5059" t="s">
        <v>8932</v>
      </c>
      <c r="M5059" t="s">
        <v>771</v>
      </c>
      <c r="N5059">
        <v>4</v>
      </c>
      <c r="P5059" t="s">
        <v>27</v>
      </c>
      <c r="Q5059" t="s">
        <v>8933</v>
      </c>
      <c r="S5059" t="s">
        <v>29</v>
      </c>
    </row>
    <row r="5060" spans="1:19" hidden="1" x14ac:dyDescent="0.2">
      <c r="A5060">
        <v>2989</v>
      </c>
      <c r="B5060" t="s">
        <v>8936</v>
      </c>
      <c r="C5060" t="s">
        <v>20</v>
      </c>
      <c r="D5060">
        <v>3.38</v>
      </c>
      <c r="E5060">
        <v>25</v>
      </c>
      <c r="F5060" t="s">
        <v>8937</v>
      </c>
      <c r="G5060" t="s">
        <v>55</v>
      </c>
      <c r="H5060" t="s">
        <v>46</v>
      </c>
      <c r="I5060" t="s">
        <v>8891</v>
      </c>
      <c r="K5060"/>
      <c r="L5060" t="s">
        <v>8938</v>
      </c>
      <c r="M5060" t="s">
        <v>26</v>
      </c>
      <c r="N5060">
        <v>2</v>
      </c>
      <c r="P5060" t="s">
        <v>27</v>
      </c>
      <c r="Q5060" t="s">
        <v>8939</v>
      </c>
      <c r="S5060" t="s">
        <v>29</v>
      </c>
    </row>
    <row r="5061" spans="1:19" hidden="1" x14ac:dyDescent="0.2">
      <c r="A5061">
        <v>2989</v>
      </c>
      <c r="B5061" t="s">
        <v>8936</v>
      </c>
      <c r="C5061" t="s">
        <v>73</v>
      </c>
      <c r="D5061">
        <v>8.1</v>
      </c>
      <c r="E5061">
        <v>25</v>
      </c>
      <c r="F5061" t="s">
        <v>8937</v>
      </c>
      <c r="G5061" t="s">
        <v>55</v>
      </c>
      <c r="H5061" t="s">
        <v>46</v>
      </c>
      <c r="I5061" t="s">
        <v>8891</v>
      </c>
      <c r="K5061"/>
      <c r="L5061" t="s">
        <v>8938</v>
      </c>
      <c r="M5061" t="s">
        <v>26</v>
      </c>
      <c r="N5061">
        <v>2</v>
      </c>
      <c r="P5061" t="s">
        <v>27</v>
      </c>
      <c r="Q5061" t="s">
        <v>8939</v>
      </c>
      <c r="S5061" t="s">
        <v>29</v>
      </c>
    </row>
    <row r="5062" spans="1:19" hidden="1" x14ac:dyDescent="0.2">
      <c r="A5062">
        <v>2989</v>
      </c>
      <c r="B5062" t="s">
        <v>8936</v>
      </c>
      <c r="C5062" t="s">
        <v>20</v>
      </c>
      <c r="D5062">
        <v>3.3</v>
      </c>
      <c r="E5062" t="s">
        <v>414</v>
      </c>
      <c r="F5062" t="s">
        <v>8940</v>
      </c>
      <c r="G5062" t="s">
        <v>55</v>
      </c>
      <c r="H5062" t="s">
        <v>46</v>
      </c>
      <c r="I5062" t="s">
        <v>8891</v>
      </c>
      <c r="K5062"/>
      <c r="L5062" t="s">
        <v>8938</v>
      </c>
      <c r="M5062" t="s">
        <v>26</v>
      </c>
      <c r="N5062">
        <v>2</v>
      </c>
      <c r="P5062" t="s">
        <v>27</v>
      </c>
      <c r="Q5062" t="s">
        <v>8939</v>
      </c>
      <c r="S5062" t="s">
        <v>29</v>
      </c>
    </row>
    <row r="5063" spans="1:19" hidden="1" x14ac:dyDescent="0.2">
      <c r="A5063">
        <v>2989</v>
      </c>
      <c r="B5063" t="s">
        <v>8936</v>
      </c>
      <c r="C5063" t="s">
        <v>73</v>
      </c>
      <c r="D5063">
        <v>8.17</v>
      </c>
      <c r="E5063" t="s">
        <v>414</v>
      </c>
      <c r="F5063" t="s">
        <v>8940</v>
      </c>
      <c r="G5063" t="s">
        <v>55</v>
      </c>
      <c r="H5063" t="s">
        <v>46</v>
      </c>
      <c r="I5063" t="s">
        <v>8891</v>
      </c>
      <c r="K5063"/>
      <c r="L5063" t="s">
        <v>8938</v>
      </c>
      <c r="M5063" t="s">
        <v>26</v>
      </c>
      <c r="N5063">
        <v>2</v>
      </c>
      <c r="P5063" t="s">
        <v>27</v>
      </c>
      <c r="Q5063" t="s">
        <v>8939</v>
      </c>
      <c r="S5063" t="s">
        <v>29</v>
      </c>
    </row>
    <row r="5064" spans="1:19" hidden="1" x14ac:dyDescent="0.2">
      <c r="A5064">
        <v>2990</v>
      </c>
      <c r="B5064" t="s">
        <v>8941</v>
      </c>
      <c r="C5064" t="s">
        <v>20</v>
      </c>
      <c r="D5064">
        <v>3.22</v>
      </c>
      <c r="E5064">
        <v>25</v>
      </c>
      <c r="F5064" t="s">
        <v>8942</v>
      </c>
      <c r="G5064" t="s">
        <v>55</v>
      </c>
      <c r="H5064" t="s">
        <v>46</v>
      </c>
      <c r="I5064" t="s">
        <v>8891</v>
      </c>
      <c r="K5064"/>
      <c r="L5064" t="s">
        <v>8943</v>
      </c>
      <c r="M5064" t="s">
        <v>26</v>
      </c>
      <c r="N5064">
        <v>2</v>
      </c>
      <c r="P5064" t="s">
        <v>27</v>
      </c>
      <c r="Q5064" t="s">
        <v>8944</v>
      </c>
      <c r="S5064" t="s">
        <v>29</v>
      </c>
    </row>
    <row r="5065" spans="1:19" hidden="1" x14ac:dyDescent="0.2">
      <c r="A5065">
        <v>2990</v>
      </c>
      <c r="B5065" t="s">
        <v>8941</v>
      </c>
      <c r="C5065" t="s">
        <v>73</v>
      </c>
      <c r="D5065">
        <v>7.62</v>
      </c>
      <c r="E5065">
        <v>25</v>
      </c>
      <c r="F5065" t="s">
        <v>8942</v>
      </c>
      <c r="G5065" t="s">
        <v>55</v>
      </c>
      <c r="H5065" t="s">
        <v>46</v>
      </c>
      <c r="I5065" t="s">
        <v>8891</v>
      </c>
      <c r="K5065"/>
      <c r="L5065" t="s">
        <v>8943</v>
      </c>
      <c r="M5065" t="s">
        <v>26</v>
      </c>
      <c r="N5065">
        <v>2</v>
      </c>
      <c r="P5065" t="s">
        <v>27</v>
      </c>
      <c r="Q5065" t="s">
        <v>8944</v>
      </c>
      <c r="S5065" t="s">
        <v>29</v>
      </c>
    </row>
    <row r="5066" spans="1:19" hidden="1" x14ac:dyDescent="0.2">
      <c r="A5066">
        <v>2990</v>
      </c>
      <c r="B5066" t="s">
        <v>8941</v>
      </c>
      <c r="C5066" t="s">
        <v>77</v>
      </c>
      <c r="D5066">
        <v>10.7</v>
      </c>
      <c r="E5066">
        <v>25</v>
      </c>
      <c r="F5066" t="s">
        <v>8942</v>
      </c>
      <c r="G5066" t="s">
        <v>55</v>
      </c>
      <c r="H5066" t="s">
        <v>46</v>
      </c>
      <c r="I5066" t="s">
        <v>8891</v>
      </c>
      <c r="K5066"/>
      <c r="L5066" t="s">
        <v>8943</v>
      </c>
      <c r="M5066" t="s">
        <v>26</v>
      </c>
      <c r="N5066">
        <v>2</v>
      </c>
      <c r="P5066" t="s">
        <v>27</v>
      </c>
      <c r="Q5066" t="s">
        <v>8944</v>
      </c>
      <c r="S5066" t="s">
        <v>29</v>
      </c>
    </row>
    <row r="5067" spans="1:19" hidden="1" x14ac:dyDescent="0.2">
      <c r="A5067">
        <v>2992</v>
      </c>
      <c r="B5067" t="s">
        <v>8945</v>
      </c>
      <c r="C5067" t="s">
        <v>20</v>
      </c>
      <c r="D5067">
        <v>2.2200000000000002</v>
      </c>
      <c r="E5067">
        <v>25</v>
      </c>
      <c r="F5067" t="s">
        <v>8878</v>
      </c>
      <c r="G5067" t="s">
        <v>22</v>
      </c>
      <c r="H5067" t="s">
        <v>46</v>
      </c>
      <c r="I5067" t="s">
        <v>8879</v>
      </c>
      <c r="K5067"/>
      <c r="L5067" t="s">
        <v>8946</v>
      </c>
      <c r="M5067" t="s">
        <v>771</v>
      </c>
      <c r="N5067">
        <v>4</v>
      </c>
      <c r="P5067" t="s">
        <v>27</v>
      </c>
      <c r="Q5067" t="s">
        <v>8947</v>
      </c>
      <c r="S5067" t="s">
        <v>29</v>
      </c>
    </row>
    <row r="5068" spans="1:19" hidden="1" x14ac:dyDescent="0.2">
      <c r="A5068">
        <v>2992</v>
      </c>
      <c r="B5068" t="s">
        <v>8945</v>
      </c>
      <c r="C5068" t="s">
        <v>73</v>
      </c>
      <c r="D5068">
        <v>10.19</v>
      </c>
      <c r="E5068">
        <v>25</v>
      </c>
      <c r="F5068" t="s">
        <v>8878</v>
      </c>
      <c r="G5068" t="s">
        <v>22</v>
      </c>
      <c r="H5068" t="s">
        <v>46</v>
      </c>
      <c r="I5068" t="s">
        <v>8879</v>
      </c>
      <c r="K5068"/>
      <c r="L5068" t="s">
        <v>8946</v>
      </c>
      <c r="M5068" t="s">
        <v>771</v>
      </c>
      <c r="N5068">
        <v>4</v>
      </c>
      <c r="P5068" t="s">
        <v>27</v>
      </c>
      <c r="Q5068" t="s">
        <v>8947</v>
      </c>
      <c r="S5068" t="s">
        <v>29</v>
      </c>
    </row>
    <row r="5069" spans="1:19" hidden="1" x14ac:dyDescent="0.2">
      <c r="A5069">
        <v>2993</v>
      </c>
      <c r="B5069" t="s">
        <v>8948</v>
      </c>
      <c r="C5069" t="s">
        <v>20</v>
      </c>
      <c r="D5069">
        <v>2.21</v>
      </c>
      <c r="E5069">
        <v>25</v>
      </c>
      <c r="F5069" t="s">
        <v>8878</v>
      </c>
      <c r="G5069" t="s">
        <v>22</v>
      </c>
      <c r="H5069" t="s">
        <v>46</v>
      </c>
      <c r="I5069" t="s">
        <v>8879</v>
      </c>
      <c r="K5069"/>
      <c r="L5069" t="s">
        <v>8949</v>
      </c>
      <c r="M5069" t="s">
        <v>26</v>
      </c>
      <c r="N5069">
        <v>2</v>
      </c>
      <c r="P5069" t="s">
        <v>27</v>
      </c>
      <c r="Q5069" t="s">
        <v>8950</v>
      </c>
      <c r="S5069" t="s">
        <v>29</v>
      </c>
    </row>
    <row r="5070" spans="1:19" hidden="1" x14ac:dyDescent="0.2">
      <c r="A5070">
        <v>2993</v>
      </c>
      <c r="B5070" t="s">
        <v>8948</v>
      </c>
      <c r="C5070" t="s">
        <v>73</v>
      </c>
      <c r="D5070">
        <v>10.19</v>
      </c>
      <c r="E5070">
        <v>25</v>
      </c>
      <c r="F5070" t="s">
        <v>8878</v>
      </c>
      <c r="G5070" t="s">
        <v>22</v>
      </c>
      <c r="H5070" t="s">
        <v>46</v>
      </c>
      <c r="I5070" t="s">
        <v>8879</v>
      </c>
      <c r="K5070"/>
      <c r="L5070" t="s">
        <v>8949</v>
      </c>
      <c r="M5070" t="s">
        <v>26</v>
      </c>
      <c r="N5070">
        <v>2</v>
      </c>
      <c r="P5070" t="s">
        <v>27</v>
      </c>
      <c r="Q5070" t="s">
        <v>8950</v>
      </c>
      <c r="S5070" t="s">
        <v>29</v>
      </c>
    </row>
    <row r="5071" spans="1:19" hidden="1" x14ac:dyDescent="0.2">
      <c r="A5071">
        <v>2994</v>
      </c>
      <c r="B5071" t="s">
        <v>8951</v>
      </c>
      <c r="C5071" t="s">
        <v>20</v>
      </c>
      <c r="D5071">
        <v>1.37</v>
      </c>
      <c r="E5071">
        <v>23</v>
      </c>
      <c r="F5071" t="s">
        <v>8952</v>
      </c>
      <c r="G5071" t="s">
        <v>55</v>
      </c>
      <c r="H5071" t="s">
        <v>23</v>
      </c>
      <c r="I5071" t="s">
        <v>8953</v>
      </c>
      <c r="K5071"/>
      <c r="L5071" t="s">
        <v>8954</v>
      </c>
      <c r="M5071" t="s">
        <v>26</v>
      </c>
      <c r="N5071">
        <v>2</v>
      </c>
      <c r="P5071" t="s">
        <v>27</v>
      </c>
      <c r="Q5071" t="s">
        <v>8955</v>
      </c>
      <c r="S5071" t="s">
        <v>29</v>
      </c>
    </row>
    <row r="5072" spans="1:19" hidden="1" x14ac:dyDescent="0.2">
      <c r="A5072">
        <v>2994</v>
      </c>
      <c r="B5072" t="s">
        <v>8951</v>
      </c>
      <c r="C5072" t="s">
        <v>73</v>
      </c>
      <c r="D5072">
        <v>4.0199999999999996</v>
      </c>
      <c r="E5072">
        <v>23</v>
      </c>
      <c r="F5072" t="s">
        <v>8952</v>
      </c>
      <c r="G5072" t="s">
        <v>55</v>
      </c>
      <c r="H5072" t="s">
        <v>23</v>
      </c>
      <c r="I5072" t="s">
        <v>8953</v>
      </c>
      <c r="K5072"/>
      <c r="L5072" t="s">
        <v>8954</v>
      </c>
      <c r="M5072" t="s">
        <v>26</v>
      </c>
      <c r="N5072">
        <v>2</v>
      </c>
      <c r="P5072" t="s">
        <v>27</v>
      </c>
      <c r="Q5072" t="s">
        <v>8955</v>
      </c>
      <c r="S5072" t="s">
        <v>29</v>
      </c>
    </row>
    <row r="5073" spans="1:19" hidden="1" x14ac:dyDescent="0.2">
      <c r="A5073">
        <v>2994</v>
      </c>
      <c r="B5073" t="s">
        <v>8951</v>
      </c>
      <c r="C5073" t="s">
        <v>77</v>
      </c>
      <c r="D5073">
        <v>9.2200000000000006</v>
      </c>
      <c r="E5073">
        <v>23</v>
      </c>
      <c r="F5073" t="s">
        <v>8952</v>
      </c>
      <c r="G5073" t="s">
        <v>55</v>
      </c>
      <c r="H5073" t="s">
        <v>23</v>
      </c>
      <c r="I5073" t="s">
        <v>8953</v>
      </c>
      <c r="K5073"/>
      <c r="L5073" t="s">
        <v>8954</v>
      </c>
      <c r="M5073" t="s">
        <v>26</v>
      </c>
      <c r="N5073">
        <v>2</v>
      </c>
      <c r="P5073" t="s">
        <v>27</v>
      </c>
      <c r="Q5073" t="s">
        <v>8955</v>
      </c>
      <c r="S5073" t="s">
        <v>29</v>
      </c>
    </row>
    <row r="5074" spans="1:19" hidden="1" x14ac:dyDescent="0.2">
      <c r="A5074">
        <v>2995</v>
      </c>
      <c r="B5074" t="s">
        <v>8956</v>
      </c>
      <c r="C5074" t="s">
        <v>20</v>
      </c>
      <c r="D5074">
        <v>1.77</v>
      </c>
      <c r="E5074">
        <v>23</v>
      </c>
      <c r="F5074" t="s">
        <v>8957</v>
      </c>
      <c r="G5074" t="s">
        <v>55</v>
      </c>
      <c r="H5074" t="s">
        <v>23</v>
      </c>
      <c r="I5074" t="s">
        <v>8953</v>
      </c>
      <c r="K5074"/>
      <c r="L5074" t="s">
        <v>8958</v>
      </c>
      <c r="M5074" t="s">
        <v>26</v>
      </c>
      <c r="N5074">
        <v>2</v>
      </c>
      <c r="P5074" t="s">
        <v>27</v>
      </c>
      <c r="Q5074" t="s">
        <v>8959</v>
      </c>
      <c r="S5074" t="s">
        <v>29</v>
      </c>
    </row>
    <row r="5075" spans="1:19" hidden="1" x14ac:dyDescent="0.2">
      <c r="A5075">
        <v>2995</v>
      </c>
      <c r="B5075" t="s">
        <v>8956</v>
      </c>
      <c r="C5075" t="s">
        <v>73</v>
      </c>
      <c r="D5075">
        <v>4.6399999999999997</v>
      </c>
      <c r="E5075">
        <v>23</v>
      </c>
      <c r="F5075" t="s">
        <v>8957</v>
      </c>
      <c r="G5075" t="s">
        <v>55</v>
      </c>
      <c r="H5075" t="s">
        <v>23</v>
      </c>
      <c r="I5075" t="s">
        <v>8953</v>
      </c>
      <c r="K5075"/>
      <c r="L5075" t="s">
        <v>8958</v>
      </c>
      <c r="M5075" t="s">
        <v>26</v>
      </c>
      <c r="N5075">
        <v>2</v>
      </c>
      <c r="P5075" t="s">
        <v>27</v>
      </c>
      <c r="Q5075" t="s">
        <v>8959</v>
      </c>
      <c r="S5075" t="s">
        <v>29</v>
      </c>
    </row>
    <row r="5076" spans="1:19" hidden="1" x14ac:dyDescent="0.2">
      <c r="A5076">
        <v>2995</v>
      </c>
      <c r="B5076" t="s">
        <v>8956</v>
      </c>
      <c r="C5076" t="s">
        <v>77</v>
      </c>
      <c r="D5076">
        <v>9.1</v>
      </c>
      <c r="E5076">
        <v>23</v>
      </c>
      <c r="F5076" t="s">
        <v>8957</v>
      </c>
      <c r="G5076" t="s">
        <v>55</v>
      </c>
      <c r="H5076" t="s">
        <v>23</v>
      </c>
      <c r="I5076" t="s">
        <v>8953</v>
      </c>
      <c r="K5076"/>
      <c r="L5076" t="s">
        <v>8958</v>
      </c>
      <c r="M5076" t="s">
        <v>26</v>
      </c>
      <c r="N5076">
        <v>2</v>
      </c>
      <c r="P5076" t="s">
        <v>27</v>
      </c>
      <c r="Q5076" t="s">
        <v>8959</v>
      </c>
      <c r="S5076" t="s">
        <v>29</v>
      </c>
    </row>
    <row r="5077" spans="1:19" hidden="1" x14ac:dyDescent="0.2">
      <c r="A5077">
        <v>2996</v>
      </c>
      <c r="B5077" t="s">
        <v>8960</v>
      </c>
      <c r="C5077" t="s">
        <v>20</v>
      </c>
      <c r="D5077">
        <v>4.8499999999999996</v>
      </c>
      <c r="E5077">
        <v>23</v>
      </c>
      <c r="F5077" t="s">
        <v>2017</v>
      </c>
      <c r="G5077" t="s">
        <v>55</v>
      </c>
      <c r="H5077" t="s">
        <v>23</v>
      </c>
      <c r="I5077" t="s">
        <v>8953</v>
      </c>
      <c r="K5077"/>
      <c r="L5077" t="s">
        <v>8961</v>
      </c>
      <c r="M5077" t="s">
        <v>26</v>
      </c>
      <c r="N5077">
        <v>2</v>
      </c>
      <c r="P5077" t="s">
        <v>27</v>
      </c>
      <c r="Q5077" t="s">
        <v>8962</v>
      </c>
      <c r="S5077" t="s">
        <v>29</v>
      </c>
    </row>
    <row r="5078" spans="1:19" x14ac:dyDescent="0.2">
      <c r="A5078">
        <v>2998</v>
      </c>
      <c r="B5078" t="s">
        <v>8963</v>
      </c>
      <c r="C5078" t="s">
        <v>20</v>
      </c>
      <c r="D5078">
        <v>2.1779999999999999</v>
      </c>
      <c r="E5078">
        <v>1</v>
      </c>
      <c r="F5078" t="s">
        <v>8964</v>
      </c>
      <c r="G5078" t="s">
        <v>641</v>
      </c>
      <c r="H5078" t="s">
        <v>36</v>
      </c>
      <c r="I5078" t="s">
        <v>8965</v>
      </c>
      <c r="J5078" t="s">
        <v>43</v>
      </c>
      <c r="L5078" t="s">
        <v>8966</v>
      </c>
      <c r="M5078" t="s">
        <v>120</v>
      </c>
      <c r="N5078">
        <v>5</v>
      </c>
      <c r="P5078" t="s">
        <v>27</v>
      </c>
      <c r="Q5078" t="s">
        <v>8967</v>
      </c>
      <c r="S5078" t="s">
        <v>29</v>
      </c>
    </row>
    <row r="5079" spans="1:19" x14ac:dyDescent="0.2">
      <c r="A5079">
        <v>2998</v>
      </c>
      <c r="B5079" t="s">
        <v>8963</v>
      </c>
      <c r="C5079" t="s">
        <v>73</v>
      </c>
      <c r="D5079">
        <v>9.7739999999999991</v>
      </c>
      <c r="E5079">
        <v>1</v>
      </c>
      <c r="F5079" t="s">
        <v>8964</v>
      </c>
      <c r="G5079" t="s">
        <v>641</v>
      </c>
      <c r="H5079" t="s">
        <v>36</v>
      </c>
      <c r="I5079" t="s">
        <v>8965</v>
      </c>
      <c r="J5079" t="s">
        <v>43</v>
      </c>
      <c r="L5079" t="s">
        <v>8966</v>
      </c>
      <c r="M5079" t="s">
        <v>120</v>
      </c>
      <c r="N5079">
        <v>5</v>
      </c>
      <c r="P5079" t="s">
        <v>27</v>
      </c>
      <c r="Q5079" t="s">
        <v>8967</v>
      </c>
      <c r="S5079" t="s">
        <v>29</v>
      </c>
    </row>
    <row r="5080" spans="1:19" x14ac:dyDescent="0.2">
      <c r="A5080">
        <v>2998</v>
      </c>
      <c r="B5080" t="s">
        <v>8963</v>
      </c>
      <c r="C5080" t="s">
        <v>20</v>
      </c>
      <c r="D5080">
        <v>2.1379999999999999</v>
      </c>
      <c r="E5080">
        <v>12.5</v>
      </c>
      <c r="F5080" t="s">
        <v>8964</v>
      </c>
      <c r="G5080" t="s">
        <v>641</v>
      </c>
      <c r="H5080" t="s">
        <v>36</v>
      </c>
      <c r="I5080" t="s">
        <v>8965</v>
      </c>
      <c r="J5080" t="s">
        <v>43</v>
      </c>
      <c r="L5080" t="s">
        <v>8966</v>
      </c>
      <c r="M5080" t="s">
        <v>120</v>
      </c>
      <c r="N5080">
        <v>5</v>
      </c>
      <c r="P5080" t="s">
        <v>27</v>
      </c>
      <c r="Q5080" t="s">
        <v>8967</v>
      </c>
      <c r="S5080" t="s">
        <v>29</v>
      </c>
    </row>
    <row r="5081" spans="1:19" x14ac:dyDescent="0.2">
      <c r="A5081">
        <v>2998</v>
      </c>
      <c r="B5081" t="s">
        <v>8963</v>
      </c>
      <c r="C5081" t="s">
        <v>73</v>
      </c>
      <c r="D5081">
        <v>9.4320000000000004</v>
      </c>
      <c r="E5081">
        <v>12.5</v>
      </c>
      <c r="F5081" t="s">
        <v>8964</v>
      </c>
      <c r="G5081" t="s">
        <v>641</v>
      </c>
      <c r="H5081" t="s">
        <v>36</v>
      </c>
      <c r="I5081" t="s">
        <v>8965</v>
      </c>
      <c r="J5081" t="s">
        <v>43</v>
      </c>
      <c r="L5081" t="s">
        <v>8966</v>
      </c>
      <c r="M5081" t="s">
        <v>120</v>
      </c>
      <c r="N5081">
        <v>5</v>
      </c>
      <c r="P5081" t="s">
        <v>27</v>
      </c>
      <c r="Q5081" t="s">
        <v>8967</v>
      </c>
      <c r="S5081" t="s">
        <v>29</v>
      </c>
    </row>
    <row r="5082" spans="1:19" x14ac:dyDescent="0.2">
      <c r="A5082">
        <v>2998</v>
      </c>
      <c r="B5082" t="s">
        <v>8963</v>
      </c>
      <c r="C5082" t="s">
        <v>20</v>
      </c>
      <c r="D5082">
        <v>2.1080000000000001</v>
      </c>
      <c r="E5082">
        <v>25</v>
      </c>
      <c r="F5082" t="s">
        <v>8964</v>
      </c>
      <c r="G5082" t="s">
        <v>641</v>
      </c>
      <c r="H5082" t="s">
        <v>36</v>
      </c>
      <c r="I5082" t="s">
        <v>8965</v>
      </c>
      <c r="J5082" t="s">
        <v>43</v>
      </c>
      <c r="L5082" t="s">
        <v>8966</v>
      </c>
      <c r="M5082" t="s">
        <v>120</v>
      </c>
      <c r="N5082">
        <v>5</v>
      </c>
      <c r="P5082" t="s">
        <v>27</v>
      </c>
      <c r="Q5082" t="s">
        <v>8967</v>
      </c>
      <c r="S5082" t="s">
        <v>29</v>
      </c>
    </row>
    <row r="5083" spans="1:19" x14ac:dyDescent="0.2">
      <c r="A5083">
        <v>2998</v>
      </c>
      <c r="B5083" t="s">
        <v>8963</v>
      </c>
      <c r="C5083" t="s">
        <v>73</v>
      </c>
      <c r="D5083">
        <v>9.0960000000000001</v>
      </c>
      <c r="E5083">
        <v>25</v>
      </c>
      <c r="F5083" t="s">
        <v>8964</v>
      </c>
      <c r="G5083" t="s">
        <v>641</v>
      </c>
      <c r="H5083" t="s">
        <v>36</v>
      </c>
      <c r="I5083" t="s">
        <v>8965</v>
      </c>
      <c r="J5083" t="s">
        <v>43</v>
      </c>
      <c r="L5083" t="s">
        <v>8966</v>
      </c>
      <c r="M5083" t="s">
        <v>120</v>
      </c>
      <c r="N5083">
        <v>5</v>
      </c>
      <c r="P5083" t="s">
        <v>27</v>
      </c>
      <c r="Q5083" t="s">
        <v>8967</v>
      </c>
      <c r="S5083" t="s">
        <v>29</v>
      </c>
    </row>
    <row r="5084" spans="1:19" x14ac:dyDescent="0.2">
      <c r="A5084">
        <v>2998</v>
      </c>
      <c r="B5084" t="s">
        <v>8963</v>
      </c>
      <c r="C5084" t="s">
        <v>20</v>
      </c>
      <c r="D5084">
        <v>2.09</v>
      </c>
      <c r="E5084">
        <v>37.5</v>
      </c>
      <c r="F5084" t="s">
        <v>8964</v>
      </c>
      <c r="G5084" t="s">
        <v>641</v>
      </c>
      <c r="H5084" t="s">
        <v>36</v>
      </c>
      <c r="I5084" t="s">
        <v>8965</v>
      </c>
      <c r="J5084" t="s">
        <v>43</v>
      </c>
      <c r="L5084" t="s">
        <v>8966</v>
      </c>
      <c r="M5084" t="s">
        <v>120</v>
      </c>
      <c r="N5084">
        <v>5</v>
      </c>
      <c r="P5084" t="s">
        <v>27</v>
      </c>
      <c r="Q5084" t="s">
        <v>8967</v>
      </c>
      <c r="S5084" t="s">
        <v>29</v>
      </c>
    </row>
    <row r="5085" spans="1:19" x14ac:dyDescent="0.2">
      <c r="A5085">
        <v>2998</v>
      </c>
      <c r="B5085" t="s">
        <v>8963</v>
      </c>
      <c r="C5085" t="s">
        <v>73</v>
      </c>
      <c r="D5085">
        <v>8.7959999999999994</v>
      </c>
      <c r="E5085">
        <v>37.5</v>
      </c>
      <c r="F5085" t="s">
        <v>8964</v>
      </c>
      <c r="G5085" t="s">
        <v>641</v>
      </c>
      <c r="H5085" t="s">
        <v>36</v>
      </c>
      <c r="I5085" t="s">
        <v>8965</v>
      </c>
      <c r="J5085" t="s">
        <v>43</v>
      </c>
      <c r="L5085" t="s">
        <v>8966</v>
      </c>
      <c r="M5085" t="s">
        <v>120</v>
      </c>
      <c r="N5085">
        <v>5</v>
      </c>
      <c r="P5085" t="s">
        <v>27</v>
      </c>
      <c r="Q5085" t="s">
        <v>8967</v>
      </c>
      <c r="S5085" t="s">
        <v>29</v>
      </c>
    </row>
    <row r="5086" spans="1:19" x14ac:dyDescent="0.2">
      <c r="A5086">
        <v>2998</v>
      </c>
      <c r="B5086" t="s">
        <v>8963</v>
      </c>
      <c r="C5086" t="s">
        <v>20</v>
      </c>
      <c r="D5086">
        <v>2.0859999999999999</v>
      </c>
      <c r="E5086">
        <v>50</v>
      </c>
      <c r="F5086" t="s">
        <v>8964</v>
      </c>
      <c r="G5086" t="s">
        <v>641</v>
      </c>
      <c r="H5086" t="s">
        <v>36</v>
      </c>
      <c r="I5086" t="s">
        <v>8965</v>
      </c>
      <c r="J5086" t="s">
        <v>43</v>
      </c>
      <c r="L5086" t="s">
        <v>8966</v>
      </c>
      <c r="M5086" t="s">
        <v>120</v>
      </c>
      <c r="N5086">
        <v>5</v>
      </c>
      <c r="P5086" t="s">
        <v>27</v>
      </c>
      <c r="Q5086" t="s">
        <v>8967</v>
      </c>
      <c r="S5086" t="s">
        <v>29</v>
      </c>
    </row>
    <row r="5087" spans="1:19" x14ac:dyDescent="0.2">
      <c r="A5087">
        <v>2998</v>
      </c>
      <c r="B5087" t="s">
        <v>8963</v>
      </c>
      <c r="C5087" t="s">
        <v>73</v>
      </c>
      <c r="D5087">
        <v>8.52</v>
      </c>
      <c r="E5087">
        <v>50</v>
      </c>
      <c r="F5087" t="s">
        <v>8964</v>
      </c>
      <c r="G5087" t="s">
        <v>641</v>
      </c>
      <c r="H5087" t="s">
        <v>36</v>
      </c>
      <c r="I5087" t="s">
        <v>8965</v>
      </c>
      <c r="J5087" t="s">
        <v>43</v>
      </c>
      <c r="L5087" t="s">
        <v>8966</v>
      </c>
      <c r="M5087" t="s">
        <v>120</v>
      </c>
      <c r="N5087">
        <v>5</v>
      </c>
      <c r="P5087" t="s">
        <v>27</v>
      </c>
      <c r="Q5087" t="s">
        <v>8967</v>
      </c>
      <c r="S5087" t="s">
        <v>29</v>
      </c>
    </row>
    <row r="5088" spans="1:19" hidden="1" x14ac:dyDescent="0.2">
      <c r="A5088">
        <v>2998</v>
      </c>
      <c r="B5088" t="s">
        <v>8963</v>
      </c>
      <c r="C5088" t="s">
        <v>20</v>
      </c>
      <c r="D5088">
        <v>2.11</v>
      </c>
      <c r="E5088">
        <v>25</v>
      </c>
      <c r="F5088" t="s">
        <v>8968</v>
      </c>
      <c r="G5088" t="s">
        <v>55</v>
      </c>
      <c r="H5088" t="s">
        <v>46</v>
      </c>
      <c r="I5088" t="s">
        <v>8969</v>
      </c>
      <c r="K5088"/>
      <c r="L5088" t="s">
        <v>8966</v>
      </c>
      <c r="M5088" t="s">
        <v>120</v>
      </c>
      <c r="N5088">
        <v>5</v>
      </c>
      <c r="P5088" t="s">
        <v>27</v>
      </c>
      <c r="Q5088" t="s">
        <v>8967</v>
      </c>
      <c r="S5088" t="s">
        <v>29</v>
      </c>
    </row>
    <row r="5089" spans="1:19" hidden="1" x14ac:dyDescent="0.2">
      <c r="A5089">
        <v>2998</v>
      </c>
      <c r="B5089" t="s">
        <v>8963</v>
      </c>
      <c r="C5089" t="s">
        <v>73</v>
      </c>
      <c r="D5089">
        <v>9.01</v>
      </c>
      <c r="E5089">
        <v>25</v>
      </c>
      <c r="F5089" t="s">
        <v>8968</v>
      </c>
      <c r="G5089" t="s">
        <v>55</v>
      </c>
      <c r="H5089" t="s">
        <v>46</v>
      </c>
      <c r="I5089" t="s">
        <v>8969</v>
      </c>
      <c r="K5089"/>
      <c r="L5089" t="s">
        <v>8966</v>
      </c>
      <c r="M5089" t="s">
        <v>120</v>
      </c>
      <c r="N5089">
        <v>5</v>
      </c>
      <c r="P5089" t="s">
        <v>27</v>
      </c>
      <c r="Q5089" t="s">
        <v>8967</v>
      </c>
      <c r="S5089" t="s">
        <v>29</v>
      </c>
    </row>
    <row r="5090" spans="1:19" hidden="1" x14ac:dyDescent="0.2">
      <c r="A5090">
        <v>3001</v>
      </c>
      <c r="B5090" t="s">
        <v>8970</v>
      </c>
      <c r="C5090" t="s">
        <v>20</v>
      </c>
      <c r="D5090">
        <v>2.0870000000000002</v>
      </c>
      <c r="E5090">
        <v>20</v>
      </c>
      <c r="F5090" t="s">
        <v>1420</v>
      </c>
      <c r="G5090" t="s">
        <v>8971</v>
      </c>
      <c r="H5090" t="s">
        <v>46</v>
      </c>
      <c r="I5090" t="s">
        <v>8972</v>
      </c>
      <c r="K5090" t="e">
        <f>- Other measurements: B62, H3, V1</f>
        <v>#NAME?</v>
      </c>
      <c r="L5090" t="s">
        <v>8973</v>
      </c>
      <c r="M5090" t="s">
        <v>120</v>
      </c>
      <c r="N5090">
        <v>5</v>
      </c>
      <c r="P5090" t="s">
        <v>27</v>
      </c>
      <c r="Q5090" t="s">
        <v>8974</v>
      </c>
      <c r="S5090" t="s">
        <v>29</v>
      </c>
    </row>
    <row r="5091" spans="1:19" hidden="1" x14ac:dyDescent="0.2">
      <c r="A5091">
        <v>3001</v>
      </c>
      <c r="B5091" t="s">
        <v>8970</v>
      </c>
      <c r="C5091" t="s">
        <v>73</v>
      </c>
      <c r="D5091">
        <v>4.8040000000000003</v>
      </c>
      <c r="E5091">
        <v>20</v>
      </c>
      <c r="F5091" t="s">
        <v>1420</v>
      </c>
      <c r="G5091" t="s">
        <v>8971</v>
      </c>
      <c r="H5091" t="s">
        <v>46</v>
      </c>
      <c r="I5091" t="s">
        <v>8972</v>
      </c>
      <c r="K5091" t="e">
        <f>- Other measurements: B62, H3, V1</f>
        <v>#NAME?</v>
      </c>
      <c r="L5091" t="s">
        <v>8973</v>
      </c>
      <c r="M5091" t="s">
        <v>120</v>
      </c>
      <c r="N5091">
        <v>5</v>
      </c>
      <c r="P5091" t="s">
        <v>27</v>
      </c>
      <c r="Q5091" t="s">
        <v>8974</v>
      </c>
      <c r="S5091" t="s">
        <v>29</v>
      </c>
    </row>
    <row r="5092" spans="1:19" hidden="1" x14ac:dyDescent="0.2">
      <c r="A5092">
        <v>3001</v>
      </c>
      <c r="B5092" t="s">
        <v>8970</v>
      </c>
      <c r="C5092" t="s">
        <v>20</v>
      </c>
      <c r="D5092">
        <v>2.1080000000000001</v>
      </c>
      <c r="E5092">
        <v>25</v>
      </c>
      <c r="F5092" t="s">
        <v>1420</v>
      </c>
      <c r="G5092" t="s">
        <v>189</v>
      </c>
      <c r="I5092" t="s">
        <v>3301</v>
      </c>
      <c r="K5092" t="e">
        <f>- Other measurements: B62, H3, V1</f>
        <v>#NAME?</v>
      </c>
      <c r="L5092" t="s">
        <v>8973</v>
      </c>
      <c r="M5092" t="s">
        <v>120</v>
      </c>
      <c r="N5092">
        <v>5</v>
      </c>
      <c r="P5092" t="s">
        <v>27</v>
      </c>
      <c r="Q5092" t="s">
        <v>8974</v>
      </c>
      <c r="S5092" t="s">
        <v>29</v>
      </c>
    </row>
    <row r="5093" spans="1:19" hidden="1" x14ac:dyDescent="0.2">
      <c r="A5093">
        <v>3001</v>
      </c>
      <c r="B5093" t="s">
        <v>8970</v>
      </c>
      <c r="C5093" t="s">
        <v>73</v>
      </c>
      <c r="D5093">
        <v>4.9459999999999997</v>
      </c>
      <c r="E5093">
        <v>25</v>
      </c>
      <c r="F5093" t="s">
        <v>1420</v>
      </c>
      <c r="G5093" t="s">
        <v>189</v>
      </c>
      <c r="I5093" t="s">
        <v>3301</v>
      </c>
      <c r="K5093" t="e">
        <f>- Other measurements: B62, H3, V1</f>
        <v>#NAME?</v>
      </c>
      <c r="L5093" t="s">
        <v>8973</v>
      </c>
      <c r="M5093" t="s">
        <v>120</v>
      </c>
      <c r="N5093">
        <v>5</v>
      </c>
      <c r="P5093" t="s">
        <v>27</v>
      </c>
      <c r="Q5093" t="s">
        <v>8974</v>
      </c>
      <c r="S5093" t="s">
        <v>29</v>
      </c>
    </row>
    <row r="5094" spans="1:19" hidden="1" x14ac:dyDescent="0.2">
      <c r="A5094">
        <v>3001</v>
      </c>
      <c r="B5094" t="s">
        <v>8970</v>
      </c>
      <c r="C5094" t="s">
        <v>20</v>
      </c>
      <c r="D5094">
        <v>2.0499999999999998</v>
      </c>
      <c r="E5094">
        <v>25</v>
      </c>
      <c r="F5094" t="s">
        <v>8975</v>
      </c>
      <c r="G5094" t="s">
        <v>160</v>
      </c>
      <c r="H5094" t="s">
        <v>46</v>
      </c>
      <c r="I5094" t="s">
        <v>8976</v>
      </c>
      <c r="K5094" t="e">
        <f>- Other measurements: B62, H3, V1</f>
        <v>#NAME?</v>
      </c>
      <c r="L5094" t="s">
        <v>8973</v>
      </c>
      <c r="M5094" t="s">
        <v>120</v>
      </c>
      <c r="N5094">
        <v>5</v>
      </c>
      <c r="P5094" t="s">
        <v>27</v>
      </c>
      <c r="Q5094" t="s">
        <v>8974</v>
      </c>
      <c r="S5094" t="s">
        <v>29</v>
      </c>
    </row>
    <row r="5095" spans="1:19" hidden="1" x14ac:dyDescent="0.2">
      <c r="A5095">
        <v>3001</v>
      </c>
      <c r="B5095" t="s">
        <v>8970</v>
      </c>
      <c r="C5095" t="s">
        <v>73</v>
      </c>
      <c r="D5095">
        <v>4.95</v>
      </c>
      <c r="E5095">
        <v>25</v>
      </c>
      <c r="F5095" t="s">
        <v>8975</v>
      </c>
      <c r="G5095" t="s">
        <v>160</v>
      </c>
      <c r="H5095" t="s">
        <v>46</v>
      </c>
      <c r="I5095" t="s">
        <v>8976</v>
      </c>
      <c r="K5095" t="e">
        <f>- Other measurements: B62, H3, V1</f>
        <v>#NAME?</v>
      </c>
      <c r="L5095" t="s">
        <v>8973</v>
      </c>
      <c r="M5095" t="s">
        <v>120</v>
      </c>
      <c r="N5095">
        <v>5</v>
      </c>
      <c r="P5095" t="s">
        <v>27</v>
      </c>
      <c r="Q5095" t="s">
        <v>8974</v>
      </c>
      <c r="S5095" t="s">
        <v>29</v>
      </c>
    </row>
    <row r="5096" spans="1:19" hidden="1" x14ac:dyDescent="0.2">
      <c r="A5096">
        <v>3001</v>
      </c>
      <c r="B5096" t="s">
        <v>8970</v>
      </c>
      <c r="C5096" t="s">
        <v>20</v>
      </c>
      <c r="D5096">
        <v>2.14</v>
      </c>
      <c r="E5096" t="s">
        <v>363</v>
      </c>
      <c r="F5096" t="s">
        <v>8975</v>
      </c>
      <c r="G5096" t="s">
        <v>31</v>
      </c>
      <c r="H5096" t="s">
        <v>23</v>
      </c>
      <c r="I5096" t="s">
        <v>8977</v>
      </c>
      <c r="K5096" t="e">
        <f>- Other measurements: B62, H3, V1</f>
        <v>#NAME?</v>
      </c>
      <c r="L5096" t="s">
        <v>8973</v>
      </c>
      <c r="M5096" t="s">
        <v>120</v>
      </c>
      <c r="N5096">
        <v>5</v>
      </c>
      <c r="P5096" t="s">
        <v>27</v>
      </c>
      <c r="Q5096" t="s">
        <v>8974</v>
      </c>
      <c r="S5096" t="s">
        <v>29</v>
      </c>
    </row>
    <row r="5097" spans="1:19" hidden="1" x14ac:dyDescent="0.2">
      <c r="A5097">
        <v>3001</v>
      </c>
      <c r="B5097" t="s">
        <v>8970</v>
      </c>
      <c r="C5097" t="s">
        <v>73</v>
      </c>
      <c r="D5097">
        <v>4.8</v>
      </c>
      <c r="E5097" t="s">
        <v>363</v>
      </c>
      <c r="F5097" t="s">
        <v>8975</v>
      </c>
      <c r="G5097" t="s">
        <v>31</v>
      </c>
      <c r="H5097" t="s">
        <v>23</v>
      </c>
      <c r="I5097" t="s">
        <v>8977</v>
      </c>
      <c r="K5097" t="e">
        <f>- Other measurements: B62, H3, V1</f>
        <v>#NAME?</v>
      </c>
      <c r="L5097" t="s">
        <v>8973</v>
      </c>
      <c r="M5097" t="s">
        <v>120</v>
      </c>
      <c r="N5097">
        <v>5</v>
      </c>
      <c r="P5097" t="s">
        <v>27</v>
      </c>
      <c r="Q5097" t="s">
        <v>8974</v>
      </c>
      <c r="S5097" t="s">
        <v>29</v>
      </c>
    </row>
    <row r="5098" spans="1:19" hidden="1" x14ac:dyDescent="0.2">
      <c r="A5098">
        <v>3003</v>
      </c>
      <c r="B5098" t="s">
        <v>8978</v>
      </c>
      <c r="C5098" t="s">
        <v>77</v>
      </c>
      <c r="D5098">
        <v>5.1920000000000002</v>
      </c>
      <c r="E5098">
        <v>20</v>
      </c>
      <c r="F5098" t="s">
        <v>1546</v>
      </c>
      <c r="G5098" t="s">
        <v>55</v>
      </c>
      <c r="H5098" t="s">
        <v>46</v>
      </c>
      <c r="I5098" t="s">
        <v>1960</v>
      </c>
      <c r="K5098"/>
      <c r="L5098" t="s">
        <v>8979</v>
      </c>
      <c r="M5098" t="s">
        <v>26</v>
      </c>
      <c r="N5098">
        <v>2</v>
      </c>
      <c r="P5098" t="s">
        <v>27</v>
      </c>
      <c r="Q5098" t="s">
        <v>8980</v>
      </c>
      <c r="S5098" t="s">
        <v>29</v>
      </c>
    </row>
    <row r="5099" spans="1:19" hidden="1" x14ac:dyDescent="0.2">
      <c r="A5099">
        <v>3003</v>
      </c>
      <c r="B5099" t="s">
        <v>8978</v>
      </c>
      <c r="C5099" t="s">
        <v>283</v>
      </c>
      <c r="D5099">
        <v>10.118</v>
      </c>
      <c r="E5099">
        <v>20</v>
      </c>
      <c r="F5099" t="s">
        <v>1546</v>
      </c>
      <c r="G5099" t="s">
        <v>55</v>
      </c>
      <c r="H5099" t="s">
        <v>46</v>
      </c>
      <c r="I5099" t="s">
        <v>1960</v>
      </c>
      <c r="K5099"/>
      <c r="L5099" t="s">
        <v>8979</v>
      </c>
      <c r="M5099" t="s">
        <v>26</v>
      </c>
      <c r="N5099">
        <v>2</v>
      </c>
      <c r="P5099" t="s">
        <v>27</v>
      </c>
      <c r="Q5099" t="s">
        <v>8980</v>
      </c>
      <c r="S5099" t="s">
        <v>29</v>
      </c>
    </row>
    <row r="5100" spans="1:19" hidden="1" x14ac:dyDescent="0.2">
      <c r="A5100">
        <v>3003</v>
      </c>
      <c r="B5100" t="s">
        <v>8978</v>
      </c>
      <c r="C5100" t="s">
        <v>20</v>
      </c>
      <c r="D5100" t="s">
        <v>8981</v>
      </c>
      <c r="E5100">
        <v>20</v>
      </c>
      <c r="F5100" t="s">
        <v>1546</v>
      </c>
      <c r="G5100" t="s">
        <v>55</v>
      </c>
      <c r="H5100" t="s">
        <v>23</v>
      </c>
      <c r="I5100" t="s">
        <v>1963</v>
      </c>
      <c r="K5100"/>
      <c r="L5100" t="s">
        <v>8979</v>
      </c>
      <c r="M5100" t="s">
        <v>26</v>
      </c>
      <c r="N5100">
        <v>2</v>
      </c>
      <c r="P5100" t="s">
        <v>27</v>
      </c>
      <c r="Q5100" t="s">
        <v>8980</v>
      </c>
      <c r="S5100" t="s">
        <v>29</v>
      </c>
    </row>
    <row r="5101" spans="1:19" hidden="1" x14ac:dyDescent="0.2">
      <c r="A5101">
        <v>3003</v>
      </c>
      <c r="B5101" t="s">
        <v>8978</v>
      </c>
      <c r="C5101" t="s">
        <v>73</v>
      </c>
      <c r="D5101">
        <v>5.19</v>
      </c>
      <c r="E5101">
        <v>20</v>
      </c>
      <c r="F5101" t="s">
        <v>1546</v>
      </c>
      <c r="G5101" t="s">
        <v>55</v>
      </c>
      <c r="H5101" t="s">
        <v>46</v>
      </c>
      <c r="I5101" t="s">
        <v>1963</v>
      </c>
      <c r="K5101"/>
      <c r="L5101" t="s">
        <v>8979</v>
      </c>
      <c r="M5101" t="s">
        <v>26</v>
      </c>
      <c r="N5101">
        <v>2</v>
      </c>
      <c r="P5101" t="s">
        <v>27</v>
      </c>
      <c r="Q5101" t="s">
        <v>8980</v>
      </c>
      <c r="S5101" t="s">
        <v>29</v>
      </c>
    </row>
    <row r="5102" spans="1:19" hidden="1" x14ac:dyDescent="0.2">
      <c r="A5102">
        <v>3003</v>
      </c>
      <c r="B5102" t="s">
        <v>8978</v>
      </c>
      <c r="C5102" t="s">
        <v>77</v>
      </c>
      <c r="D5102">
        <v>10.1</v>
      </c>
      <c r="E5102">
        <v>20</v>
      </c>
      <c r="F5102" t="s">
        <v>1546</v>
      </c>
      <c r="G5102" t="s">
        <v>55</v>
      </c>
      <c r="H5102" t="s">
        <v>46</v>
      </c>
      <c r="I5102" t="s">
        <v>1963</v>
      </c>
      <c r="K5102"/>
      <c r="L5102" t="s">
        <v>8979</v>
      </c>
      <c r="M5102" t="s">
        <v>26</v>
      </c>
      <c r="N5102">
        <v>2</v>
      </c>
      <c r="P5102" t="s">
        <v>27</v>
      </c>
      <c r="Q5102" t="s">
        <v>8980</v>
      </c>
      <c r="S5102" t="s">
        <v>29</v>
      </c>
    </row>
    <row r="5103" spans="1:19" hidden="1" x14ac:dyDescent="0.2">
      <c r="A5103">
        <v>3005</v>
      </c>
      <c r="B5103" t="s">
        <v>8982</v>
      </c>
      <c r="C5103" t="s">
        <v>20</v>
      </c>
      <c r="D5103">
        <v>1.85</v>
      </c>
      <c r="E5103">
        <v>25</v>
      </c>
      <c r="F5103" t="s">
        <v>8983</v>
      </c>
      <c r="G5103" t="s">
        <v>240</v>
      </c>
      <c r="H5103" t="s">
        <v>23</v>
      </c>
      <c r="I5103" t="s">
        <v>8984</v>
      </c>
      <c r="K5103"/>
      <c r="L5103" t="s">
        <v>8985</v>
      </c>
      <c r="M5103" t="s">
        <v>120</v>
      </c>
      <c r="N5103">
        <v>5</v>
      </c>
      <c r="P5103" t="s">
        <v>27</v>
      </c>
      <c r="Q5103" t="s">
        <v>8986</v>
      </c>
      <c r="S5103" t="s">
        <v>29</v>
      </c>
    </row>
    <row r="5104" spans="1:19" hidden="1" x14ac:dyDescent="0.2">
      <c r="A5104">
        <v>3005</v>
      </c>
      <c r="B5104" t="s">
        <v>8982</v>
      </c>
      <c r="C5104" t="s">
        <v>73</v>
      </c>
      <c r="D5104">
        <v>3.47</v>
      </c>
      <c r="E5104">
        <v>25</v>
      </c>
      <c r="F5104" t="s">
        <v>8983</v>
      </c>
      <c r="G5104" t="s">
        <v>240</v>
      </c>
      <c r="H5104" t="s">
        <v>23</v>
      </c>
      <c r="I5104" t="s">
        <v>8984</v>
      </c>
      <c r="K5104"/>
      <c r="L5104" t="s">
        <v>8985</v>
      </c>
      <c r="M5104" t="s">
        <v>120</v>
      </c>
      <c r="N5104">
        <v>5</v>
      </c>
      <c r="P5104" t="s">
        <v>27</v>
      </c>
      <c r="Q5104" t="s">
        <v>8986</v>
      </c>
      <c r="S5104" t="s">
        <v>29</v>
      </c>
    </row>
    <row r="5105" spans="1:19" hidden="1" x14ac:dyDescent="0.2">
      <c r="A5105">
        <v>3005</v>
      </c>
      <c r="B5105" t="s">
        <v>8982</v>
      </c>
      <c r="C5105" t="s">
        <v>77</v>
      </c>
      <c r="D5105">
        <v>12.8</v>
      </c>
      <c r="E5105">
        <v>25</v>
      </c>
      <c r="F5105" t="s">
        <v>8983</v>
      </c>
      <c r="G5105" t="s">
        <v>240</v>
      </c>
      <c r="H5105" t="s">
        <v>23</v>
      </c>
      <c r="I5105" t="s">
        <v>8984</v>
      </c>
      <c r="K5105"/>
      <c r="L5105" t="s">
        <v>8985</v>
      </c>
      <c r="M5105" t="s">
        <v>120</v>
      </c>
      <c r="N5105">
        <v>5</v>
      </c>
      <c r="P5105" t="s">
        <v>27</v>
      </c>
      <c r="Q5105" t="s">
        <v>8986</v>
      </c>
      <c r="S5105" t="s">
        <v>29</v>
      </c>
    </row>
    <row r="5106" spans="1:19" hidden="1" x14ac:dyDescent="0.2">
      <c r="A5106">
        <v>3006</v>
      </c>
      <c r="B5106" t="s">
        <v>8987</v>
      </c>
      <c r="C5106" t="s">
        <v>20</v>
      </c>
      <c r="D5106">
        <v>2.94</v>
      </c>
      <c r="E5106">
        <v>25</v>
      </c>
      <c r="F5106" t="s">
        <v>2045</v>
      </c>
      <c r="G5106" t="s">
        <v>22</v>
      </c>
      <c r="H5106" t="s">
        <v>46</v>
      </c>
      <c r="I5106" t="s">
        <v>2046</v>
      </c>
      <c r="K5106" t="e">
        <f>- Other measurements: H3, V1</f>
        <v>#NAME?</v>
      </c>
      <c r="L5106" t="s">
        <v>8988</v>
      </c>
      <c r="M5106" t="s">
        <v>120</v>
      </c>
      <c r="N5106">
        <v>5</v>
      </c>
      <c r="P5106" t="s">
        <v>27</v>
      </c>
      <c r="Q5106" t="s">
        <v>8989</v>
      </c>
      <c r="S5106" t="s">
        <v>29</v>
      </c>
    </row>
    <row r="5107" spans="1:19" hidden="1" x14ac:dyDescent="0.2">
      <c r="A5107">
        <v>3006</v>
      </c>
      <c r="B5107" t="s">
        <v>8987</v>
      </c>
      <c r="C5107" t="s">
        <v>73</v>
      </c>
      <c r="D5107">
        <v>4.72</v>
      </c>
      <c r="E5107">
        <v>25</v>
      </c>
      <c r="F5107" t="s">
        <v>2045</v>
      </c>
      <c r="G5107" t="s">
        <v>22</v>
      </c>
      <c r="H5107" t="s">
        <v>46</v>
      </c>
      <c r="I5107" t="s">
        <v>2046</v>
      </c>
      <c r="K5107" t="e">
        <f>- Other measurements: H3, V1</f>
        <v>#NAME?</v>
      </c>
      <c r="L5107" t="s">
        <v>8988</v>
      </c>
      <c r="M5107" t="s">
        <v>120</v>
      </c>
      <c r="N5107">
        <v>5</v>
      </c>
      <c r="P5107" t="s">
        <v>27</v>
      </c>
      <c r="Q5107" t="s">
        <v>8989</v>
      </c>
      <c r="S5107" t="s">
        <v>29</v>
      </c>
    </row>
    <row r="5108" spans="1:19" hidden="1" x14ac:dyDescent="0.2">
      <c r="A5108">
        <v>3006</v>
      </c>
      <c r="B5108" t="s">
        <v>8987</v>
      </c>
      <c r="C5108" t="s">
        <v>20</v>
      </c>
      <c r="D5108">
        <v>3.08</v>
      </c>
      <c r="E5108">
        <v>25</v>
      </c>
      <c r="F5108" t="s">
        <v>8990</v>
      </c>
      <c r="G5108" t="s">
        <v>31</v>
      </c>
      <c r="H5108" t="s">
        <v>46</v>
      </c>
      <c r="I5108" t="s">
        <v>8991</v>
      </c>
      <c r="K5108" t="e">
        <f>- Other measurements: H3, V1</f>
        <v>#NAME?</v>
      </c>
      <c r="L5108" t="s">
        <v>8988</v>
      </c>
      <c r="M5108" t="s">
        <v>120</v>
      </c>
      <c r="N5108">
        <v>5</v>
      </c>
      <c r="P5108" t="s">
        <v>27</v>
      </c>
      <c r="Q5108" t="s">
        <v>8989</v>
      </c>
      <c r="S5108" t="s">
        <v>29</v>
      </c>
    </row>
    <row r="5109" spans="1:19" hidden="1" x14ac:dyDescent="0.2">
      <c r="A5109">
        <v>3006</v>
      </c>
      <c r="B5109" t="s">
        <v>8987</v>
      </c>
      <c r="C5109" t="s">
        <v>73</v>
      </c>
      <c r="D5109">
        <v>4.7699999999999996</v>
      </c>
      <c r="E5109">
        <v>25</v>
      </c>
      <c r="F5109" t="s">
        <v>8990</v>
      </c>
      <c r="G5109" t="s">
        <v>31</v>
      </c>
      <c r="H5109" t="s">
        <v>46</v>
      </c>
      <c r="I5109" t="s">
        <v>8991</v>
      </c>
      <c r="K5109" t="e">
        <f>- Other measurements: H3, V1</f>
        <v>#NAME?</v>
      </c>
      <c r="L5109" t="s">
        <v>8988</v>
      </c>
      <c r="M5109" t="s">
        <v>120</v>
      </c>
      <c r="N5109">
        <v>5</v>
      </c>
      <c r="P5109" t="s">
        <v>27</v>
      </c>
      <c r="Q5109" t="s">
        <v>8989</v>
      </c>
      <c r="S5109" t="s">
        <v>29</v>
      </c>
    </row>
    <row r="5110" spans="1:19" hidden="1" x14ac:dyDescent="0.2">
      <c r="A5110">
        <v>3006</v>
      </c>
      <c r="B5110" t="s">
        <v>8987</v>
      </c>
      <c r="C5110" t="s">
        <v>20</v>
      </c>
      <c r="D5110">
        <v>3.07</v>
      </c>
      <c r="E5110">
        <v>25</v>
      </c>
      <c r="F5110" t="s">
        <v>8975</v>
      </c>
      <c r="G5110" t="s">
        <v>160</v>
      </c>
      <c r="H5110" t="s">
        <v>46</v>
      </c>
      <c r="I5110" t="s">
        <v>8976</v>
      </c>
      <c r="K5110" t="e">
        <f>- Other measurements: H3, V1</f>
        <v>#NAME?</v>
      </c>
      <c r="L5110" t="s">
        <v>8988</v>
      </c>
      <c r="M5110" t="s">
        <v>120</v>
      </c>
      <c r="N5110">
        <v>5</v>
      </c>
      <c r="P5110" t="s">
        <v>27</v>
      </c>
      <c r="Q5110" t="s">
        <v>8989</v>
      </c>
      <c r="S5110" t="s">
        <v>29</v>
      </c>
    </row>
    <row r="5111" spans="1:19" hidden="1" x14ac:dyDescent="0.2">
      <c r="A5111">
        <v>3006</v>
      </c>
      <c r="B5111" t="s">
        <v>8987</v>
      </c>
      <c r="C5111" t="s">
        <v>73</v>
      </c>
      <c r="D5111">
        <v>4.7300000000000004</v>
      </c>
      <c r="E5111">
        <v>25</v>
      </c>
      <c r="F5111" t="s">
        <v>8975</v>
      </c>
      <c r="G5111" t="s">
        <v>160</v>
      </c>
      <c r="H5111" t="s">
        <v>46</v>
      </c>
      <c r="I5111" t="s">
        <v>8976</v>
      </c>
      <c r="K5111" t="e">
        <f>- Other measurements: H3, V1</f>
        <v>#NAME?</v>
      </c>
      <c r="L5111" t="s">
        <v>8988</v>
      </c>
      <c r="M5111" t="s">
        <v>120</v>
      </c>
      <c r="N5111">
        <v>5</v>
      </c>
      <c r="P5111" t="s">
        <v>27</v>
      </c>
      <c r="Q5111" t="s">
        <v>8989</v>
      </c>
      <c r="S5111" t="s">
        <v>29</v>
      </c>
    </row>
    <row r="5112" spans="1:19" hidden="1" x14ac:dyDescent="0.2">
      <c r="A5112">
        <v>3006</v>
      </c>
      <c r="B5112" t="s">
        <v>8987</v>
      </c>
      <c r="C5112" t="s">
        <v>20</v>
      </c>
      <c r="D5112">
        <v>3.1240000000000001</v>
      </c>
      <c r="E5112">
        <v>25</v>
      </c>
      <c r="F5112" t="s">
        <v>8975</v>
      </c>
      <c r="G5112" t="s">
        <v>189</v>
      </c>
      <c r="I5112" t="s">
        <v>3301</v>
      </c>
      <c r="K5112" t="e">
        <f>- Other measurements: H3, V1</f>
        <v>#NAME?</v>
      </c>
      <c r="L5112" t="s">
        <v>8988</v>
      </c>
      <c r="M5112" t="s">
        <v>120</v>
      </c>
      <c r="N5112">
        <v>5</v>
      </c>
      <c r="P5112" t="s">
        <v>27</v>
      </c>
      <c r="Q5112" t="s">
        <v>8989</v>
      </c>
      <c r="S5112" t="s">
        <v>29</v>
      </c>
    </row>
    <row r="5113" spans="1:19" hidden="1" x14ac:dyDescent="0.2">
      <c r="A5113">
        <v>3006</v>
      </c>
      <c r="B5113" t="s">
        <v>8987</v>
      </c>
      <c r="C5113" t="s">
        <v>73</v>
      </c>
      <c r="D5113">
        <v>4.7439999999999998</v>
      </c>
      <c r="E5113">
        <v>25</v>
      </c>
      <c r="F5113" t="s">
        <v>8975</v>
      </c>
      <c r="G5113" t="s">
        <v>189</v>
      </c>
      <c r="I5113" t="s">
        <v>3301</v>
      </c>
      <c r="K5113" t="e">
        <f>- Other measurements: H3, V1</f>
        <v>#NAME?</v>
      </c>
      <c r="L5113" t="s">
        <v>8988</v>
      </c>
      <c r="M5113" t="s">
        <v>120</v>
      </c>
      <c r="N5113">
        <v>5</v>
      </c>
      <c r="P5113" t="s">
        <v>27</v>
      </c>
      <c r="Q5113" t="s">
        <v>8989</v>
      </c>
      <c r="S5113" t="s">
        <v>29</v>
      </c>
    </row>
    <row r="5114" spans="1:19" hidden="1" x14ac:dyDescent="0.2">
      <c r="A5114">
        <v>3006</v>
      </c>
      <c r="B5114" t="s">
        <v>8987</v>
      </c>
      <c r="C5114" t="s">
        <v>20</v>
      </c>
      <c r="D5114">
        <v>3.1680000000000001</v>
      </c>
      <c r="E5114">
        <v>20</v>
      </c>
      <c r="F5114" t="s">
        <v>1420</v>
      </c>
      <c r="G5114" t="s">
        <v>8971</v>
      </c>
      <c r="H5114" t="s">
        <v>46</v>
      </c>
      <c r="I5114" t="s">
        <v>8972</v>
      </c>
      <c r="K5114" t="e">
        <f>- Other measurements: H3, V1</f>
        <v>#NAME?</v>
      </c>
      <c r="L5114" t="s">
        <v>8988</v>
      </c>
      <c r="M5114" t="s">
        <v>120</v>
      </c>
      <c r="N5114">
        <v>5</v>
      </c>
      <c r="P5114" t="s">
        <v>27</v>
      </c>
      <c r="Q5114" t="s">
        <v>8989</v>
      </c>
      <c r="S5114" t="s">
        <v>29</v>
      </c>
    </row>
    <row r="5115" spans="1:19" hidden="1" x14ac:dyDescent="0.2">
      <c r="A5115">
        <v>3006</v>
      </c>
      <c r="B5115" t="s">
        <v>8987</v>
      </c>
      <c r="C5115" t="s">
        <v>73</v>
      </c>
      <c r="D5115">
        <v>4.6310000000000002</v>
      </c>
      <c r="E5115">
        <v>20</v>
      </c>
      <c r="F5115" t="s">
        <v>1420</v>
      </c>
      <c r="G5115" t="s">
        <v>8971</v>
      </c>
      <c r="H5115" t="s">
        <v>46</v>
      </c>
      <c r="I5115" t="s">
        <v>8972</v>
      </c>
      <c r="K5115" t="e">
        <f>- Other measurements: H3, V1</f>
        <v>#NAME?</v>
      </c>
      <c r="L5115" t="s">
        <v>8988</v>
      </c>
      <c r="M5115" t="s">
        <v>120</v>
      </c>
      <c r="N5115">
        <v>5</v>
      </c>
      <c r="P5115" t="s">
        <v>27</v>
      </c>
      <c r="Q5115" t="s">
        <v>8989</v>
      </c>
      <c r="S5115" t="s">
        <v>29</v>
      </c>
    </row>
    <row r="5116" spans="1:19" hidden="1" x14ac:dyDescent="0.2">
      <c r="A5116">
        <v>3009</v>
      </c>
      <c r="B5116" t="s">
        <v>8992</v>
      </c>
      <c r="C5116" t="s">
        <v>20</v>
      </c>
      <c r="D5116">
        <v>2.57</v>
      </c>
      <c r="E5116">
        <v>25</v>
      </c>
      <c r="F5116" t="s">
        <v>8983</v>
      </c>
      <c r="G5116" t="s">
        <v>240</v>
      </c>
      <c r="H5116" t="s">
        <v>23</v>
      </c>
      <c r="I5116" t="s">
        <v>8984</v>
      </c>
      <c r="K5116"/>
      <c r="L5116" t="s">
        <v>8993</v>
      </c>
      <c r="M5116" t="s">
        <v>771</v>
      </c>
      <c r="N5116">
        <v>4</v>
      </c>
      <c r="P5116" t="s">
        <v>27</v>
      </c>
      <c r="Q5116" t="s">
        <v>8994</v>
      </c>
      <c r="S5116" t="s">
        <v>29</v>
      </c>
    </row>
    <row r="5117" spans="1:19" hidden="1" x14ac:dyDescent="0.2">
      <c r="A5117">
        <v>3009</v>
      </c>
      <c r="B5117" t="s">
        <v>8992</v>
      </c>
      <c r="C5117" t="s">
        <v>73</v>
      </c>
      <c r="D5117">
        <v>3.75</v>
      </c>
      <c r="E5117">
        <v>25</v>
      </c>
      <c r="F5117" t="s">
        <v>8983</v>
      </c>
      <c r="G5117" t="s">
        <v>240</v>
      </c>
      <c r="H5117" t="s">
        <v>23</v>
      </c>
      <c r="I5117" t="s">
        <v>8984</v>
      </c>
      <c r="K5117"/>
      <c r="L5117" t="s">
        <v>8993</v>
      </c>
      <c r="M5117" t="s">
        <v>771</v>
      </c>
      <c r="N5117">
        <v>4</v>
      </c>
      <c r="P5117" t="s">
        <v>27</v>
      </c>
      <c r="Q5117" t="s">
        <v>8994</v>
      </c>
      <c r="S5117" t="s">
        <v>29</v>
      </c>
    </row>
    <row r="5118" spans="1:19" hidden="1" x14ac:dyDescent="0.2">
      <c r="A5118">
        <v>3009</v>
      </c>
      <c r="B5118" t="s">
        <v>8992</v>
      </c>
      <c r="C5118" t="s">
        <v>77</v>
      </c>
      <c r="D5118">
        <v>12.45</v>
      </c>
      <c r="E5118">
        <v>25</v>
      </c>
      <c r="F5118" t="s">
        <v>8983</v>
      </c>
      <c r="G5118" t="s">
        <v>240</v>
      </c>
      <c r="H5118" t="s">
        <v>23</v>
      </c>
      <c r="I5118" t="s">
        <v>8984</v>
      </c>
      <c r="K5118"/>
      <c r="L5118" t="s">
        <v>8993</v>
      </c>
      <c r="M5118" t="s">
        <v>771</v>
      </c>
      <c r="N5118">
        <v>4</v>
      </c>
      <c r="P5118" t="s">
        <v>27</v>
      </c>
      <c r="Q5118" t="s">
        <v>8994</v>
      </c>
      <c r="S5118" t="s">
        <v>29</v>
      </c>
    </row>
    <row r="5119" spans="1:19" x14ac:dyDescent="0.2">
      <c r="A5119">
        <v>3010</v>
      </c>
      <c r="B5119" t="s">
        <v>8995</v>
      </c>
      <c r="C5119" t="s">
        <v>20</v>
      </c>
      <c r="D5119">
        <v>2.5009999999999999</v>
      </c>
      <c r="E5119">
        <v>25</v>
      </c>
      <c r="F5119" t="s">
        <v>8996</v>
      </c>
      <c r="G5119" t="s">
        <v>133</v>
      </c>
      <c r="H5119" t="s">
        <v>36</v>
      </c>
      <c r="I5119" t="s">
        <v>8997</v>
      </c>
      <c r="K5119" s="4" t="e">
        <f>- Other measurements: B47, F6, H3, L53, P56, V1</f>
        <v>#NAME?</v>
      </c>
      <c r="L5119" t="s">
        <v>8998</v>
      </c>
      <c r="M5119" t="s">
        <v>120</v>
      </c>
      <c r="N5119">
        <v>5</v>
      </c>
      <c r="P5119" t="s">
        <v>27</v>
      </c>
      <c r="Q5119" t="s">
        <v>8999</v>
      </c>
      <c r="S5119" t="s">
        <v>29</v>
      </c>
    </row>
    <row r="5120" spans="1:19" x14ac:dyDescent="0.2">
      <c r="A5120">
        <v>3010</v>
      </c>
      <c r="B5120" t="s">
        <v>8995</v>
      </c>
      <c r="C5120" t="s">
        <v>73</v>
      </c>
      <c r="D5120">
        <v>4.8739999999999997</v>
      </c>
      <c r="E5120">
        <v>25</v>
      </c>
      <c r="F5120" t="s">
        <v>8996</v>
      </c>
      <c r="G5120" t="s">
        <v>133</v>
      </c>
      <c r="H5120" t="s">
        <v>36</v>
      </c>
      <c r="I5120" t="s">
        <v>8997</v>
      </c>
      <c r="K5120" s="4" t="e">
        <f>- Other measurements: B47, F6, H3, L53, P56, V1</f>
        <v>#NAME?</v>
      </c>
      <c r="L5120" t="s">
        <v>8998</v>
      </c>
      <c r="M5120" t="s">
        <v>120</v>
      </c>
      <c r="N5120">
        <v>5</v>
      </c>
      <c r="P5120" t="s">
        <v>27</v>
      </c>
      <c r="Q5120" t="s">
        <v>8999</v>
      </c>
      <c r="S5120" t="s">
        <v>29</v>
      </c>
    </row>
    <row r="5121" spans="1:19" hidden="1" x14ac:dyDescent="0.2">
      <c r="A5121">
        <v>3010</v>
      </c>
      <c r="B5121" t="s">
        <v>8995</v>
      </c>
      <c r="C5121" t="s">
        <v>20</v>
      </c>
      <c r="D5121">
        <v>2.4500000000000002</v>
      </c>
      <c r="E5121">
        <v>25</v>
      </c>
      <c r="F5121" t="s">
        <v>3971</v>
      </c>
      <c r="G5121" t="s">
        <v>498</v>
      </c>
      <c r="H5121" t="s">
        <v>46</v>
      </c>
      <c r="I5121" t="s">
        <v>1530</v>
      </c>
      <c r="K5121" t="e">
        <f>- Other measurements: B47, F6, H3, L53, P56, V1</f>
        <v>#NAME?</v>
      </c>
      <c r="L5121" t="s">
        <v>8998</v>
      </c>
      <c r="M5121" t="s">
        <v>120</v>
      </c>
      <c r="N5121">
        <v>5</v>
      </c>
      <c r="P5121" t="s">
        <v>27</v>
      </c>
      <c r="Q5121" t="s">
        <v>8999</v>
      </c>
      <c r="S5121" t="s">
        <v>29</v>
      </c>
    </row>
    <row r="5122" spans="1:19" hidden="1" x14ac:dyDescent="0.2">
      <c r="A5122">
        <v>3010</v>
      </c>
      <c r="B5122" t="s">
        <v>8995</v>
      </c>
      <c r="C5122" t="s">
        <v>73</v>
      </c>
      <c r="D5122">
        <v>4.8499999999999996</v>
      </c>
      <c r="E5122">
        <v>25</v>
      </c>
      <c r="F5122" t="s">
        <v>3971</v>
      </c>
      <c r="G5122" t="s">
        <v>498</v>
      </c>
      <c r="H5122" t="s">
        <v>46</v>
      </c>
      <c r="I5122" t="s">
        <v>1530</v>
      </c>
      <c r="K5122" t="e">
        <f>- Other measurements: B47, F6, H3, L53, P56, V1</f>
        <v>#NAME?</v>
      </c>
      <c r="L5122" t="s">
        <v>8998</v>
      </c>
      <c r="M5122" t="s">
        <v>120</v>
      </c>
      <c r="N5122">
        <v>5</v>
      </c>
      <c r="P5122" t="s">
        <v>27</v>
      </c>
      <c r="Q5122" t="s">
        <v>8999</v>
      </c>
      <c r="S5122" t="s">
        <v>29</v>
      </c>
    </row>
    <row r="5123" spans="1:19" hidden="1" x14ac:dyDescent="0.2">
      <c r="A5123">
        <v>3010</v>
      </c>
      <c r="B5123" t="s">
        <v>8995</v>
      </c>
      <c r="C5123" t="s">
        <v>20</v>
      </c>
      <c r="D5123">
        <v>2.504</v>
      </c>
      <c r="E5123" t="s">
        <v>1891</v>
      </c>
      <c r="F5123" t="s">
        <v>2147</v>
      </c>
      <c r="G5123" t="s">
        <v>75</v>
      </c>
      <c r="H5123" t="s">
        <v>46</v>
      </c>
      <c r="I5123" t="s">
        <v>1892</v>
      </c>
      <c r="K5123" t="e">
        <f>- Other measurements: B47, F6, H3, L53, P56, V1</f>
        <v>#NAME?</v>
      </c>
      <c r="L5123" t="s">
        <v>8998</v>
      </c>
      <c r="M5123" t="s">
        <v>120</v>
      </c>
      <c r="N5123">
        <v>5</v>
      </c>
      <c r="P5123" t="s">
        <v>27</v>
      </c>
      <c r="Q5123" t="s">
        <v>8999</v>
      </c>
      <c r="S5123" t="s">
        <v>29</v>
      </c>
    </row>
    <row r="5124" spans="1:19" hidden="1" x14ac:dyDescent="0.2">
      <c r="A5124">
        <v>3010</v>
      </c>
      <c r="B5124" t="s">
        <v>8995</v>
      </c>
      <c r="C5124" t="s">
        <v>20</v>
      </c>
      <c r="D5124">
        <v>2.6</v>
      </c>
      <c r="E5124">
        <v>20</v>
      </c>
      <c r="F5124" t="s">
        <v>2199</v>
      </c>
      <c r="G5124" t="s">
        <v>55</v>
      </c>
      <c r="H5124" t="s">
        <v>46</v>
      </c>
      <c r="I5124" t="s">
        <v>2200</v>
      </c>
      <c r="K5124" t="e">
        <f>- Other measurements: B47, F6, H3, L53, P56, V1</f>
        <v>#NAME?</v>
      </c>
      <c r="L5124" t="s">
        <v>8998</v>
      </c>
      <c r="M5124" t="s">
        <v>120</v>
      </c>
      <c r="N5124">
        <v>5</v>
      </c>
      <c r="P5124" t="s">
        <v>27</v>
      </c>
      <c r="Q5124" t="s">
        <v>8999</v>
      </c>
      <c r="S5124" t="s">
        <v>29</v>
      </c>
    </row>
    <row r="5125" spans="1:19" hidden="1" x14ac:dyDescent="0.2">
      <c r="A5125">
        <v>3010</v>
      </c>
      <c r="B5125" t="s">
        <v>8995</v>
      </c>
      <c r="C5125" t="s">
        <v>73</v>
      </c>
      <c r="D5125">
        <v>4.88</v>
      </c>
      <c r="E5125">
        <v>20</v>
      </c>
      <c r="F5125" t="s">
        <v>2199</v>
      </c>
      <c r="G5125" t="s">
        <v>55</v>
      </c>
      <c r="H5125" t="s">
        <v>46</v>
      </c>
      <c r="I5125" t="s">
        <v>2200</v>
      </c>
      <c r="K5125" t="e">
        <f>- Other measurements: B47, F6, H3, L53, P56, V1</f>
        <v>#NAME?</v>
      </c>
      <c r="L5125" t="s">
        <v>8998</v>
      </c>
      <c r="M5125" t="s">
        <v>120</v>
      </c>
      <c r="N5125">
        <v>5</v>
      </c>
      <c r="P5125" t="s">
        <v>27</v>
      </c>
      <c r="Q5125" t="s">
        <v>8999</v>
      </c>
      <c r="S5125" t="s">
        <v>29</v>
      </c>
    </row>
    <row r="5126" spans="1:19" hidden="1" x14ac:dyDescent="0.2">
      <c r="A5126">
        <v>3010</v>
      </c>
      <c r="B5126" t="s">
        <v>8995</v>
      </c>
      <c r="C5126" t="s">
        <v>20</v>
      </c>
      <c r="D5126">
        <v>2.5369999999999999</v>
      </c>
      <c r="E5126">
        <v>20</v>
      </c>
      <c r="F5126" t="s">
        <v>1420</v>
      </c>
      <c r="G5126" t="s">
        <v>8971</v>
      </c>
      <c r="H5126" t="s">
        <v>46</v>
      </c>
      <c r="I5126" t="s">
        <v>8972</v>
      </c>
      <c r="K5126" t="e">
        <f>- Other measurements: B47, F6, H3, L53, P56, V1</f>
        <v>#NAME?</v>
      </c>
      <c r="L5126" t="s">
        <v>8998</v>
      </c>
      <c r="M5126" t="s">
        <v>120</v>
      </c>
      <c r="N5126">
        <v>5</v>
      </c>
      <c r="P5126" t="s">
        <v>27</v>
      </c>
      <c r="Q5126" t="s">
        <v>8999</v>
      </c>
      <c r="S5126" t="s">
        <v>29</v>
      </c>
    </row>
    <row r="5127" spans="1:19" hidden="1" x14ac:dyDescent="0.2">
      <c r="A5127">
        <v>3010</v>
      </c>
      <c r="B5127" t="s">
        <v>8995</v>
      </c>
      <c r="C5127" t="s">
        <v>73</v>
      </c>
      <c r="D5127">
        <v>4.6989999999999998</v>
      </c>
      <c r="E5127">
        <v>20</v>
      </c>
      <c r="F5127" t="s">
        <v>1420</v>
      </c>
      <c r="G5127" t="s">
        <v>8971</v>
      </c>
      <c r="H5127" t="s">
        <v>46</v>
      </c>
      <c r="I5127" t="s">
        <v>8972</v>
      </c>
      <c r="K5127" t="e">
        <f>- Other measurements: B47, F6, H3, L53, P56, V1</f>
        <v>#NAME?</v>
      </c>
      <c r="L5127" t="s">
        <v>8998</v>
      </c>
      <c r="M5127" t="s">
        <v>120</v>
      </c>
      <c r="N5127">
        <v>5</v>
      </c>
      <c r="P5127" t="s">
        <v>27</v>
      </c>
      <c r="Q5127" t="s">
        <v>8999</v>
      </c>
      <c r="S5127" t="s">
        <v>29</v>
      </c>
    </row>
    <row r="5128" spans="1:19" hidden="1" x14ac:dyDescent="0.2">
      <c r="A5128">
        <v>3010</v>
      </c>
      <c r="B5128" t="s">
        <v>8995</v>
      </c>
      <c r="C5128" t="s">
        <v>20</v>
      </c>
      <c r="D5128">
        <v>2.4129999999999998</v>
      </c>
      <c r="E5128">
        <v>25</v>
      </c>
      <c r="F5128" t="s">
        <v>1420</v>
      </c>
      <c r="G5128" t="s">
        <v>189</v>
      </c>
      <c r="I5128" t="s">
        <v>3301</v>
      </c>
      <c r="K5128" t="e">
        <f>- Other measurements: B47, F6, H3, L53, P56, V1</f>
        <v>#NAME?</v>
      </c>
      <c r="L5128" t="s">
        <v>8998</v>
      </c>
      <c r="M5128" t="s">
        <v>120</v>
      </c>
      <c r="N5128">
        <v>5</v>
      </c>
      <c r="P5128" t="s">
        <v>27</v>
      </c>
      <c r="Q5128" t="s">
        <v>8999</v>
      </c>
      <c r="S5128" t="s">
        <v>29</v>
      </c>
    </row>
    <row r="5129" spans="1:19" hidden="1" x14ac:dyDescent="0.2">
      <c r="A5129">
        <v>3010</v>
      </c>
      <c r="B5129" t="s">
        <v>8995</v>
      </c>
      <c r="C5129" t="s">
        <v>73</v>
      </c>
      <c r="D5129">
        <v>4.8529999999999998</v>
      </c>
      <c r="E5129">
        <v>25</v>
      </c>
      <c r="F5129" t="s">
        <v>1420</v>
      </c>
      <c r="G5129" t="s">
        <v>189</v>
      </c>
      <c r="I5129" t="s">
        <v>3301</v>
      </c>
      <c r="K5129" t="e">
        <f>- Other measurements: B47, F6, H3, L53, P56, V1</f>
        <v>#NAME?</v>
      </c>
      <c r="L5129" t="s">
        <v>8998</v>
      </c>
      <c r="M5129" t="s">
        <v>120</v>
      </c>
      <c r="N5129">
        <v>5</v>
      </c>
      <c r="P5129" t="s">
        <v>27</v>
      </c>
      <c r="Q5129" t="s">
        <v>8999</v>
      </c>
      <c r="S5129" t="s">
        <v>29</v>
      </c>
    </row>
    <row r="5130" spans="1:19" hidden="1" x14ac:dyDescent="0.2">
      <c r="A5130">
        <v>3010</v>
      </c>
      <c r="B5130" t="s">
        <v>8995</v>
      </c>
      <c r="C5130" t="s">
        <v>20</v>
      </c>
      <c r="D5130">
        <v>2.38</v>
      </c>
      <c r="E5130">
        <v>25</v>
      </c>
      <c r="F5130" t="s">
        <v>8975</v>
      </c>
      <c r="G5130" t="s">
        <v>160</v>
      </c>
      <c r="H5130" t="s">
        <v>46</v>
      </c>
      <c r="I5130" t="s">
        <v>8976</v>
      </c>
      <c r="K5130" t="e">
        <f>- Other measurements: B47, F6, H3, L53, P56, V1</f>
        <v>#NAME?</v>
      </c>
      <c r="L5130" t="s">
        <v>8998</v>
      </c>
      <c r="M5130" t="s">
        <v>120</v>
      </c>
      <c r="N5130">
        <v>5</v>
      </c>
      <c r="P5130" t="s">
        <v>27</v>
      </c>
      <c r="Q5130" t="s">
        <v>8999</v>
      </c>
      <c r="S5130" t="s">
        <v>29</v>
      </c>
    </row>
    <row r="5131" spans="1:19" hidden="1" x14ac:dyDescent="0.2">
      <c r="A5131">
        <v>3010</v>
      </c>
      <c r="B5131" t="s">
        <v>8995</v>
      </c>
      <c r="C5131" t="s">
        <v>73</v>
      </c>
      <c r="D5131">
        <v>4.8899999999999997</v>
      </c>
      <c r="E5131">
        <v>25</v>
      </c>
      <c r="F5131" t="s">
        <v>8975</v>
      </c>
      <c r="G5131" t="s">
        <v>160</v>
      </c>
      <c r="H5131" t="s">
        <v>46</v>
      </c>
      <c r="I5131" t="s">
        <v>8976</v>
      </c>
      <c r="K5131" t="e">
        <f>- Other measurements: B47, F6, H3, L53, P56, V1</f>
        <v>#NAME?</v>
      </c>
      <c r="L5131" t="s">
        <v>8998</v>
      </c>
      <c r="M5131" t="s">
        <v>120</v>
      </c>
      <c r="N5131">
        <v>5</v>
      </c>
      <c r="P5131" t="s">
        <v>27</v>
      </c>
      <c r="Q5131" t="s">
        <v>8999</v>
      </c>
      <c r="S5131" t="s">
        <v>29</v>
      </c>
    </row>
    <row r="5132" spans="1:19" hidden="1" x14ac:dyDescent="0.2">
      <c r="A5132">
        <v>3010</v>
      </c>
      <c r="B5132" t="s">
        <v>8995</v>
      </c>
      <c r="C5132" t="s">
        <v>73</v>
      </c>
      <c r="D5132">
        <v>4.74</v>
      </c>
      <c r="E5132">
        <v>70</v>
      </c>
      <c r="F5132" t="s">
        <v>192</v>
      </c>
      <c r="G5132" t="s">
        <v>133</v>
      </c>
      <c r="H5132" t="s">
        <v>46</v>
      </c>
      <c r="I5132" t="s">
        <v>9000</v>
      </c>
      <c r="K5132" t="e">
        <f>- Other measurements: B47, F6, H3, L53, P56, V1</f>
        <v>#NAME?</v>
      </c>
      <c r="L5132" t="s">
        <v>8998</v>
      </c>
      <c r="M5132" t="s">
        <v>120</v>
      </c>
      <c r="N5132">
        <v>5</v>
      </c>
      <c r="P5132" t="s">
        <v>27</v>
      </c>
      <c r="Q5132" t="s">
        <v>8999</v>
      </c>
      <c r="S5132" t="s">
        <v>29</v>
      </c>
    </row>
    <row r="5133" spans="1:19" hidden="1" x14ac:dyDescent="0.2">
      <c r="A5133">
        <v>3010</v>
      </c>
      <c r="B5133" t="s">
        <v>8995</v>
      </c>
      <c r="C5133" t="s">
        <v>73</v>
      </c>
      <c r="D5133">
        <v>4.72</v>
      </c>
      <c r="E5133">
        <v>85</v>
      </c>
      <c r="F5133" t="s">
        <v>192</v>
      </c>
      <c r="G5133" t="s">
        <v>133</v>
      </c>
      <c r="H5133" t="s">
        <v>46</v>
      </c>
      <c r="I5133" t="s">
        <v>9000</v>
      </c>
      <c r="K5133" t="e">
        <f>- Other measurements: B47, F6, H3, L53, P56, V1</f>
        <v>#NAME?</v>
      </c>
      <c r="L5133" t="s">
        <v>8998</v>
      </c>
      <c r="M5133" t="s">
        <v>120</v>
      </c>
      <c r="N5133">
        <v>5</v>
      </c>
      <c r="P5133" t="s">
        <v>27</v>
      </c>
      <c r="Q5133" t="s">
        <v>8999</v>
      </c>
      <c r="S5133" t="s">
        <v>29</v>
      </c>
    </row>
    <row r="5134" spans="1:19" hidden="1" x14ac:dyDescent="0.2">
      <c r="A5134">
        <v>3013</v>
      </c>
      <c r="B5134" t="s">
        <v>9001</v>
      </c>
      <c r="C5134" t="s">
        <v>20</v>
      </c>
      <c r="D5134">
        <v>2.0499999999999998</v>
      </c>
      <c r="E5134">
        <v>25</v>
      </c>
      <c r="F5134" t="s">
        <v>8983</v>
      </c>
      <c r="G5134" t="s">
        <v>240</v>
      </c>
      <c r="H5134" t="s">
        <v>23</v>
      </c>
      <c r="I5134" t="s">
        <v>8984</v>
      </c>
      <c r="K5134"/>
      <c r="L5134" t="s">
        <v>9002</v>
      </c>
      <c r="M5134" t="s">
        <v>120</v>
      </c>
      <c r="N5134">
        <v>5</v>
      </c>
      <c r="P5134" t="s">
        <v>27</v>
      </c>
      <c r="Q5134" t="s">
        <v>9003</v>
      </c>
      <c r="S5134" t="s">
        <v>29</v>
      </c>
    </row>
    <row r="5135" spans="1:19" hidden="1" x14ac:dyDescent="0.2">
      <c r="A5135">
        <v>3013</v>
      </c>
      <c r="B5135" t="s">
        <v>9001</v>
      </c>
      <c r="C5135" t="s">
        <v>73</v>
      </c>
      <c r="D5135">
        <v>3.56</v>
      </c>
      <c r="E5135">
        <v>25</v>
      </c>
      <c r="F5135" t="s">
        <v>8983</v>
      </c>
      <c r="G5135" t="s">
        <v>240</v>
      </c>
      <c r="H5135" t="s">
        <v>23</v>
      </c>
      <c r="I5135" t="s">
        <v>8984</v>
      </c>
      <c r="K5135"/>
      <c r="L5135" t="s">
        <v>9002</v>
      </c>
      <c r="M5135" t="s">
        <v>120</v>
      </c>
      <c r="N5135">
        <v>5</v>
      </c>
      <c r="P5135" t="s">
        <v>27</v>
      </c>
      <c r="Q5135" t="s">
        <v>9003</v>
      </c>
      <c r="S5135" t="s">
        <v>29</v>
      </c>
    </row>
    <row r="5136" spans="1:19" hidden="1" x14ac:dyDescent="0.2">
      <c r="A5136">
        <v>3014</v>
      </c>
      <c r="B5136" t="s">
        <v>9004</v>
      </c>
      <c r="C5136" t="s">
        <v>20</v>
      </c>
      <c r="D5136">
        <v>2.5499999999999998</v>
      </c>
      <c r="F5136" t="s">
        <v>9005</v>
      </c>
      <c r="G5136" t="s">
        <v>55</v>
      </c>
      <c r="H5136" t="s">
        <v>23</v>
      </c>
      <c r="I5136" t="s">
        <v>9006</v>
      </c>
      <c r="K5136"/>
      <c r="L5136" t="s">
        <v>9007</v>
      </c>
      <c r="M5136" t="s">
        <v>120</v>
      </c>
      <c r="N5136">
        <v>5</v>
      </c>
      <c r="P5136" t="s">
        <v>27</v>
      </c>
      <c r="Q5136" t="s">
        <v>9008</v>
      </c>
      <c r="S5136" t="s">
        <v>29</v>
      </c>
    </row>
    <row r="5137" spans="1:19" hidden="1" x14ac:dyDescent="0.2">
      <c r="A5137">
        <v>3014</v>
      </c>
      <c r="B5137" t="s">
        <v>9004</v>
      </c>
      <c r="C5137" t="s">
        <v>73</v>
      </c>
      <c r="D5137">
        <v>7.55</v>
      </c>
      <c r="F5137" t="s">
        <v>9005</v>
      </c>
      <c r="G5137" t="s">
        <v>55</v>
      </c>
      <c r="H5137" t="s">
        <v>23</v>
      </c>
      <c r="I5137" t="s">
        <v>9006</v>
      </c>
      <c r="K5137"/>
      <c r="L5137" t="s">
        <v>9007</v>
      </c>
      <c r="M5137" t="s">
        <v>120</v>
      </c>
      <c r="N5137">
        <v>5</v>
      </c>
      <c r="P5137" t="s">
        <v>27</v>
      </c>
      <c r="Q5137" t="s">
        <v>9008</v>
      </c>
      <c r="S5137" t="s">
        <v>29</v>
      </c>
    </row>
    <row r="5138" spans="1:19" hidden="1" x14ac:dyDescent="0.2">
      <c r="A5138">
        <v>3014</v>
      </c>
      <c r="B5138" t="s">
        <v>9004</v>
      </c>
      <c r="C5138" t="s">
        <v>77</v>
      </c>
      <c r="D5138">
        <v>10.9</v>
      </c>
      <c r="F5138" t="s">
        <v>9005</v>
      </c>
      <c r="G5138" t="s">
        <v>55</v>
      </c>
      <c r="H5138" t="s">
        <v>23</v>
      </c>
      <c r="I5138" t="s">
        <v>9006</v>
      </c>
      <c r="K5138"/>
      <c r="L5138" t="s">
        <v>9007</v>
      </c>
      <c r="M5138" t="s">
        <v>120</v>
      </c>
      <c r="N5138">
        <v>5</v>
      </c>
      <c r="P5138" t="s">
        <v>27</v>
      </c>
      <c r="Q5138" t="s">
        <v>9008</v>
      </c>
      <c r="S5138" t="s">
        <v>29</v>
      </c>
    </row>
    <row r="5139" spans="1:19" hidden="1" x14ac:dyDescent="0.2">
      <c r="A5139">
        <v>3015</v>
      </c>
      <c r="B5139" t="s">
        <v>9009</v>
      </c>
      <c r="C5139" t="s">
        <v>20</v>
      </c>
      <c r="D5139">
        <v>10.65</v>
      </c>
      <c r="E5139" t="s">
        <v>363</v>
      </c>
      <c r="F5139" t="s">
        <v>9010</v>
      </c>
      <c r="G5139" t="s">
        <v>55</v>
      </c>
      <c r="H5139" t="s">
        <v>23</v>
      </c>
      <c r="I5139" t="s">
        <v>9011</v>
      </c>
      <c r="K5139"/>
      <c r="L5139" t="s">
        <v>9012</v>
      </c>
      <c r="M5139" t="s">
        <v>26</v>
      </c>
      <c r="N5139">
        <v>2</v>
      </c>
      <c r="P5139" t="s">
        <v>27</v>
      </c>
      <c r="Q5139" t="s">
        <v>9013</v>
      </c>
      <c r="S5139" t="s">
        <v>29</v>
      </c>
    </row>
    <row r="5140" spans="1:19" x14ac:dyDescent="0.2">
      <c r="A5140">
        <v>3016</v>
      </c>
      <c r="B5140" t="s">
        <v>9014</v>
      </c>
      <c r="C5140" t="s">
        <v>20</v>
      </c>
      <c r="D5140">
        <v>2.3340000000000001</v>
      </c>
      <c r="E5140">
        <v>1</v>
      </c>
      <c r="F5140" t="s">
        <v>9015</v>
      </c>
      <c r="G5140" t="s">
        <v>641</v>
      </c>
      <c r="H5140" t="s">
        <v>36</v>
      </c>
      <c r="I5140" t="s">
        <v>8877</v>
      </c>
      <c r="K5140" s="4" t="e">
        <f>- For calculation of thermodynamic quantities from these results  see ref. C45</f>
        <v>#NAME?</v>
      </c>
      <c r="L5140" t="s">
        <v>9016</v>
      </c>
      <c r="M5140" t="s">
        <v>120</v>
      </c>
      <c r="N5140">
        <v>5</v>
      </c>
      <c r="P5140" t="s">
        <v>27</v>
      </c>
      <c r="Q5140" t="s">
        <v>9017</v>
      </c>
      <c r="S5140" t="s">
        <v>29</v>
      </c>
    </row>
    <row r="5141" spans="1:19" x14ac:dyDescent="0.2">
      <c r="A5141">
        <v>3016</v>
      </c>
      <c r="B5141" t="s">
        <v>9014</v>
      </c>
      <c r="C5141" t="s">
        <v>73</v>
      </c>
      <c r="D5141">
        <v>10.53</v>
      </c>
      <c r="E5141">
        <v>1</v>
      </c>
      <c r="F5141" t="s">
        <v>9015</v>
      </c>
      <c r="G5141" t="s">
        <v>641</v>
      </c>
      <c r="H5141" t="s">
        <v>36</v>
      </c>
      <c r="I5141" t="s">
        <v>8877</v>
      </c>
      <c r="K5141" s="4" t="e">
        <f>- For calculation of thermodynamic quantities from these results  see ref. C45</f>
        <v>#NAME?</v>
      </c>
      <c r="L5141" t="s">
        <v>9016</v>
      </c>
      <c r="M5141" t="s">
        <v>120</v>
      </c>
      <c r="N5141">
        <v>5</v>
      </c>
      <c r="P5141" t="s">
        <v>27</v>
      </c>
      <c r="Q5141" t="s">
        <v>9017</v>
      </c>
      <c r="S5141" t="s">
        <v>29</v>
      </c>
    </row>
    <row r="5142" spans="1:19" x14ac:dyDescent="0.2">
      <c r="A5142">
        <v>3016</v>
      </c>
      <c r="B5142" t="s">
        <v>9014</v>
      </c>
      <c r="C5142" t="s">
        <v>20</v>
      </c>
      <c r="D5142">
        <v>2.31</v>
      </c>
      <c r="E5142">
        <v>12.5</v>
      </c>
      <c r="F5142" t="s">
        <v>9015</v>
      </c>
      <c r="G5142" t="s">
        <v>641</v>
      </c>
      <c r="H5142" t="s">
        <v>36</v>
      </c>
      <c r="I5142" t="s">
        <v>8877</v>
      </c>
      <c r="K5142" s="4" t="e">
        <f>- For calculation of thermodynamic quantities from these results  see ref. C45</f>
        <v>#NAME?</v>
      </c>
      <c r="L5142" t="s">
        <v>9016</v>
      </c>
      <c r="M5142" t="s">
        <v>120</v>
      </c>
      <c r="N5142">
        <v>5</v>
      </c>
      <c r="P5142" t="s">
        <v>27</v>
      </c>
      <c r="Q5142" t="s">
        <v>9017</v>
      </c>
      <c r="S5142" t="s">
        <v>29</v>
      </c>
    </row>
    <row r="5143" spans="1:19" x14ac:dyDescent="0.2">
      <c r="A5143">
        <v>3016</v>
      </c>
      <c r="B5143" t="s">
        <v>9014</v>
      </c>
      <c r="C5143" t="s">
        <v>73</v>
      </c>
      <c r="D5143">
        <v>10.18</v>
      </c>
      <c r="E5143">
        <v>12.5</v>
      </c>
      <c r="F5143" t="s">
        <v>9015</v>
      </c>
      <c r="G5143" t="s">
        <v>641</v>
      </c>
      <c r="H5143" t="s">
        <v>36</v>
      </c>
      <c r="I5143" t="s">
        <v>8877</v>
      </c>
      <c r="K5143" s="4" t="e">
        <f>- For calculation of thermodynamic quantities from these results  see ref. C45</f>
        <v>#NAME?</v>
      </c>
      <c r="L5143" t="s">
        <v>9016</v>
      </c>
      <c r="M5143" t="s">
        <v>120</v>
      </c>
      <c r="N5143">
        <v>5</v>
      </c>
      <c r="P5143" t="s">
        <v>27</v>
      </c>
      <c r="Q5143" t="s">
        <v>9017</v>
      </c>
      <c r="S5143" t="s">
        <v>29</v>
      </c>
    </row>
    <row r="5144" spans="1:19" x14ac:dyDescent="0.2">
      <c r="A5144">
        <v>3016</v>
      </c>
      <c r="B5144" t="s">
        <v>9014</v>
      </c>
      <c r="C5144" t="s">
        <v>20</v>
      </c>
      <c r="D5144">
        <v>2.286</v>
      </c>
      <c r="E5144">
        <v>25</v>
      </c>
      <c r="F5144" t="s">
        <v>9015</v>
      </c>
      <c r="G5144" t="s">
        <v>641</v>
      </c>
      <c r="H5144" t="s">
        <v>36</v>
      </c>
      <c r="I5144" t="s">
        <v>8877</v>
      </c>
      <c r="K5144" s="4" t="e">
        <f>- For calculation of thermodynamic quantities from these results  see ref. C45</f>
        <v>#NAME?</v>
      </c>
      <c r="L5144" t="s">
        <v>9016</v>
      </c>
      <c r="M5144" t="s">
        <v>120</v>
      </c>
      <c r="N5144">
        <v>5</v>
      </c>
      <c r="P5144" t="s">
        <v>27</v>
      </c>
      <c r="Q5144" t="s">
        <v>9017</v>
      </c>
      <c r="S5144" t="s">
        <v>29</v>
      </c>
    </row>
    <row r="5145" spans="1:19" x14ac:dyDescent="0.2">
      <c r="A5145">
        <v>3016</v>
      </c>
      <c r="B5145" t="s">
        <v>9014</v>
      </c>
      <c r="C5145" t="s">
        <v>73</v>
      </c>
      <c r="D5145">
        <v>9.83</v>
      </c>
      <c r="E5145">
        <v>25</v>
      </c>
      <c r="F5145" t="s">
        <v>9015</v>
      </c>
      <c r="G5145" t="s">
        <v>641</v>
      </c>
      <c r="H5145" t="s">
        <v>36</v>
      </c>
      <c r="I5145" t="s">
        <v>8877</v>
      </c>
      <c r="K5145" s="4" t="e">
        <f>- For calculation of thermodynamic quantities from these results  see ref. C45</f>
        <v>#NAME?</v>
      </c>
      <c r="L5145" t="s">
        <v>9016</v>
      </c>
      <c r="M5145" t="s">
        <v>120</v>
      </c>
      <c r="N5145">
        <v>5</v>
      </c>
      <c r="P5145" t="s">
        <v>27</v>
      </c>
      <c r="Q5145" t="s">
        <v>9017</v>
      </c>
      <c r="S5145" t="s">
        <v>29</v>
      </c>
    </row>
    <row r="5146" spans="1:19" x14ac:dyDescent="0.2">
      <c r="A5146">
        <v>3016</v>
      </c>
      <c r="B5146" t="s">
        <v>9014</v>
      </c>
      <c r="C5146" t="s">
        <v>20</v>
      </c>
      <c r="D5146">
        <v>2.2879999999999998</v>
      </c>
      <c r="E5146">
        <v>37.5</v>
      </c>
      <c r="F5146" t="s">
        <v>9015</v>
      </c>
      <c r="G5146" t="s">
        <v>641</v>
      </c>
      <c r="H5146" t="s">
        <v>36</v>
      </c>
      <c r="I5146" t="s">
        <v>8877</v>
      </c>
      <c r="K5146" s="4" t="e">
        <f>- For calculation of thermodynamic quantities from these results  see ref. C45</f>
        <v>#NAME?</v>
      </c>
      <c r="L5146" t="s">
        <v>9016</v>
      </c>
      <c r="M5146" t="s">
        <v>120</v>
      </c>
      <c r="N5146">
        <v>5</v>
      </c>
      <c r="P5146" t="s">
        <v>27</v>
      </c>
      <c r="Q5146" t="s">
        <v>9017</v>
      </c>
      <c r="S5146" t="s">
        <v>29</v>
      </c>
    </row>
    <row r="5147" spans="1:19" x14ac:dyDescent="0.2">
      <c r="A5147">
        <v>3016</v>
      </c>
      <c r="B5147" t="s">
        <v>9014</v>
      </c>
      <c r="C5147" t="s">
        <v>73</v>
      </c>
      <c r="D5147">
        <v>9.5180000000000007</v>
      </c>
      <c r="E5147">
        <v>37.5</v>
      </c>
      <c r="F5147" t="s">
        <v>9015</v>
      </c>
      <c r="G5147" t="s">
        <v>641</v>
      </c>
      <c r="H5147" t="s">
        <v>36</v>
      </c>
      <c r="I5147" t="s">
        <v>8877</v>
      </c>
      <c r="K5147" s="4" t="e">
        <f>- For calculation of thermodynamic quantities from these results  see ref. C45</f>
        <v>#NAME?</v>
      </c>
      <c r="L5147" t="s">
        <v>9016</v>
      </c>
      <c r="M5147" t="s">
        <v>120</v>
      </c>
      <c r="N5147">
        <v>5</v>
      </c>
      <c r="P5147" t="s">
        <v>27</v>
      </c>
      <c r="Q5147" t="s">
        <v>9017</v>
      </c>
      <c r="S5147" t="s">
        <v>29</v>
      </c>
    </row>
    <row r="5148" spans="1:19" x14ac:dyDescent="0.2">
      <c r="A5148">
        <v>3016</v>
      </c>
      <c r="B5148" t="s">
        <v>9014</v>
      </c>
      <c r="C5148" t="s">
        <v>20</v>
      </c>
      <c r="D5148">
        <v>2.2970000000000002</v>
      </c>
      <c r="E5148">
        <v>50</v>
      </c>
      <c r="F5148" t="s">
        <v>9015</v>
      </c>
      <c r="G5148" t="s">
        <v>641</v>
      </c>
      <c r="H5148" t="s">
        <v>36</v>
      </c>
      <c r="I5148" t="s">
        <v>8877</v>
      </c>
      <c r="K5148" s="4" t="e">
        <f>- For calculation of thermodynamic quantities from these results  see ref. C45</f>
        <v>#NAME?</v>
      </c>
      <c r="L5148" t="s">
        <v>9016</v>
      </c>
      <c r="M5148" t="s">
        <v>120</v>
      </c>
      <c r="N5148">
        <v>5</v>
      </c>
      <c r="P5148" t="s">
        <v>27</v>
      </c>
      <c r="Q5148" t="s">
        <v>9017</v>
      </c>
      <c r="S5148" t="s">
        <v>29</v>
      </c>
    </row>
    <row r="5149" spans="1:19" x14ac:dyDescent="0.2">
      <c r="A5149">
        <v>3016</v>
      </c>
      <c r="B5149" t="s">
        <v>9014</v>
      </c>
      <c r="C5149" t="s">
        <v>73</v>
      </c>
      <c r="D5149">
        <v>9.234</v>
      </c>
      <c r="E5149">
        <v>50</v>
      </c>
      <c r="F5149" t="s">
        <v>9015</v>
      </c>
      <c r="G5149" t="s">
        <v>641</v>
      </c>
      <c r="H5149" t="s">
        <v>36</v>
      </c>
      <c r="I5149" t="s">
        <v>8877</v>
      </c>
      <c r="K5149" s="4" t="e">
        <f>- For calculation of thermodynamic quantities from these results  see ref. C45</f>
        <v>#NAME?</v>
      </c>
      <c r="L5149" t="s">
        <v>9016</v>
      </c>
      <c r="M5149" t="s">
        <v>120</v>
      </c>
      <c r="N5149">
        <v>5</v>
      </c>
      <c r="P5149" t="s">
        <v>27</v>
      </c>
      <c r="Q5149" t="s">
        <v>9017</v>
      </c>
      <c r="S5149" t="s">
        <v>29</v>
      </c>
    </row>
    <row r="5150" spans="1:19" hidden="1" x14ac:dyDescent="0.2">
      <c r="A5150">
        <v>3016</v>
      </c>
      <c r="B5150" t="s">
        <v>9014</v>
      </c>
      <c r="C5150" t="s">
        <v>20</v>
      </c>
      <c r="D5150">
        <v>2.5499999999999998</v>
      </c>
      <c r="E5150">
        <v>25</v>
      </c>
      <c r="F5150" t="s">
        <v>9015</v>
      </c>
      <c r="I5150" t="s">
        <v>9018</v>
      </c>
      <c r="K5150" t="e">
        <f>- For calculation of thermodynamic quantities from these results  see ref. C45</f>
        <v>#NAME?</v>
      </c>
      <c r="L5150" t="s">
        <v>9016</v>
      </c>
      <c r="M5150" t="s">
        <v>120</v>
      </c>
      <c r="N5150">
        <v>5</v>
      </c>
      <c r="P5150" t="s">
        <v>27</v>
      </c>
      <c r="Q5150" t="s">
        <v>9017</v>
      </c>
      <c r="S5150" t="s">
        <v>29</v>
      </c>
    </row>
    <row r="5151" spans="1:19" hidden="1" x14ac:dyDescent="0.2">
      <c r="A5151">
        <v>3016</v>
      </c>
      <c r="B5151" t="s">
        <v>9014</v>
      </c>
      <c r="C5151" t="s">
        <v>73</v>
      </c>
      <c r="D5151">
        <v>9.6</v>
      </c>
      <c r="E5151">
        <v>25</v>
      </c>
      <c r="F5151" t="s">
        <v>9015</v>
      </c>
      <c r="I5151" t="s">
        <v>9018</v>
      </c>
      <c r="K5151" t="e">
        <f>- For calculation of thermodynamic quantities from these results  see ref. C45</f>
        <v>#NAME?</v>
      </c>
      <c r="L5151" t="s">
        <v>9016</v>
      </c>
      <c r="M5151" t="s">
        <v>120</v>
      </c>
      <c r="N5151">
        <v>5</v>
      </c>
      <c r="P5151" t="s">
        <v>27</v>
      </c>
      <c r="Q5151" t="s">
        <v>9017</v>
      </c>
      <c r="S5151" t="s">
        <v>29</v>
      </c>
    </row>
    <row r="5152" spans="1:19" hidden="1" x14ac:dyDescent="0.2">
      <c r="A5152">
        <v>3016</v>
      </c>
      <c r="B5152" t="s">
        <v>9014</v>
      </c>
      <c r="C5152" t="s">
        <v>20</v>
      </c>
      <c r="D5152">
        <v>2.27</v>
      </c>
      <c r="E5152">
        <v>25</v>
      </c>
      <c r="F5152" t="s">
        <v>8968</v>
      </c>
      <c r="G5152" t="s">
        <v>55</v>
      </c>
      <c r="H5152" t="s">
        <v>46</v>
      </c>
      <c r="I5152" t="s">
        <v>8969</v>
      </c>
      <c r="K5152" t="e">
        <f>- For calculation of thermodynamic quantities from these results  see ref. C45</f>
        <v>#NAME?</v>
      </c>
      <c r="L5152" t="s">
        <v>9016</v>
      </c>
      <c r="M5152" t="s">
        <v>120</v>
      </c>
      <c r="N5152">
        <v>5</v>
      </c>
      <c r="P5152" t="s">
        <v>27</v>
      </c>
      <c r="Q5152" t="s">
        <v>9017</v>
      </c>
      <c r="S5152" t="s">
        <v>29</v>
      </c>
    </row>
    <row r="5153" spans="1:19" hidden="1" x14ac:dyDescent="0.2">
      <c r="A5153">
        <v>3016</v>
      </c>
      <c r="B5153" t="s">
        <v>9014</v>
      </c>
      <c r="C5153" t="s">
        <v>73</v>
      </c>
      <c r="D5153">
        <v>9.68</v>
      </c>
      <c r="E5153">
        <v>25</v>
      </c>
      <c r="F5153" t="s">
        <v>8968</v>
      </c>
      <c r="G5153" t="s">
        <v>55</v>
      </c>
      <c r="H5153" t="s">
        <v>46</v>
      </c>
      <c r="I5153" t="s">
        <v>8969</v>
      </c>
      <c r="K5153" t="e">
        <f>- For calculation of thermodynamic quantities from these results  see ref. C45</f>
        <v>#NAME?</v>
      </c>
      <c r="L5153" t="s">
        <v>9016</v>
      </c>
      <c r="M5153" t="s">
        <v>120</v>
      </c>
      <c r="N5153">
        <v>5</v>
      </c>
      <c r="P5153" t="s">
        <v>27</v>
      </c>
      <c r="Q5153" t="s">
        <v>9017</v>
      </c>
      <c r="S5153" t="s">
        <v>29</v>
      </c>
    </row>
    <row r="5154" spans="1:19" hidden="1" x14ac:dyDescent="0.2">
      <c r="A5154">
        <v>3020</v>
      </c>
      <c r="B5154" t="s">
        <v>9019</v>
      </c>
      <c r="C5154" t="s">
        <v>20</v>
      </c>
      <c r="D5154">
        <v>1.6</v>
      </c>
      <c r="E5154">
        <v>25</v>
      </c>
      <c r="F5154" t="s">
        <v>1363</v>
      </c>
      <c r="G5154" t="s">
        <v>133</v>
      </c>
      <c r="H5154" t="s">
        <v>23</v>
      </c>
      <c r="I5154" t="s">
        <v>9020</v>
      </c>
      <c r="K5154"/>
      <c r="L5154" t="s">
        <v>9021</v>
      </c>
      <c r="M5154" t="s">
        <v>26</v>
      </c>
      <c r="N5154">
        <v>2</v>
      </c>
      <c r="P5154" t="s">
        <v>27</v>
      </c>
      <c r="Q5154" t="s">
        <v>9022</v>
      </c>
      <c r="S5154" t="s">
        <v>29</v>
      </c>
    </row>
    <row r="5155" spans="1:19" x14ac:dyDescent="0.2">
      <c r="A5155">
        <v>3020</v>
      </c>
      <c r="B5155" t="s">
        <v>9019</v>
      </c>
      <c r="C5155" t="s">
        <v>73</v>
      </c>
      <c r="D5155">
        <v>8.1709999999999994</v>
      </c>
      <c r="E5155" t="s">
        <v>414</v>
      </c>
      <c r="F5155" t="s">
        <v>1363</v>
      </c>
      <c r="G5155" t="s">
        <v>133</v>
      </c>
      <c r="H5155" t="s">
        <v>36</v>
      </c>
      <c r="I5155" t="s">
        <v>9020</v>
      </c>
      <c r="L5155" t="s">
        <v>9021</v>
      </c>
      <c r="M5155" t="s">
        <v>26</v>
      </c>
      <c r="N5155">
        <v>2</v>
      </c>
      <c r="P5155" t="s">
        <v>27</v>
      </c>
      <c r="Q5155" t="s">
        <v>9022</v>
      </c>
      <c r="S5155" t="s">
        <v>29</v>
      </c>
    </row>
    <row r="5156" spans="1:19" hidden="1" x14ac:dyDescent="0.2">
      <c r="A5156">
        <v>3021</v>
      </c>
      <c r="B5156" t="s">
        <v>9023</v>
      </c>
      <c r="C5156" t="s">
        <v>20</v>
      </c>
      <c r="D5156" t="s">
        <v>9024</v>
      </c>
      <c r="E5156">
        <v>25</v>
      </c>
      <c r="F5156" t="s">
        <v>9025</v>
      </c>
      <c r="G5156" t="s">
        <v>22</v>
      </c>
      <c r="H5156" t="s">
        <v>23</v>
      </c>
      <c r="I5156" t="s">
        <v>9026</v>
      </c>
      <c r="K5156"/>
      <c r="L5156" t="s">
        <v>9027</v>
      </c>
      <c r="M5156" t="s">
        <v>26</v>
      </c>
      <c r="N5156">
        <v>2</v>
      </c>
      <c r="P5156" t="s">
        <v>27</v>
      </c>
      <c r="Q5156" t="s">
        <v>9028</v>
      </c>
      <c r="S5156" t="s">
        <v>29</v>
      </c>
    </row>
    <row r="5157" spans="1:19" hidden="1" x14ac:dyDescent="0.2">
      <c r="A5157">
        <v>3022</v>
      </c>
      <c r="B5157" t="s">
        <v>9029</v>
      </c>
      <c r="C5157" t="s">
        <v>20</v>
      </c>
      <c r="D5157">
        <v>2.76</v>
      </c>
      <c r="E5157">
        <v>25</v>
      </c>
      <c r="F5157" t="s">
        <v>1363</v>
      </c>
      <c r="G5157" t="s">
        <v>133</v>
      </c>
      <c r="H5157" t="s">
        <v>46</v>
      </c>
      <c r="I5157" t="s">
        <v>9020</v>
      </c>
      <c r="K5157"/>
      <c r="L5157" t="s">
        <v>9030</v>
      </c>
      <c r="M5157" t="s">
        <v>26</v>
      </c>
      <c r="N5157">
        <v>2</v>
      </c>
      <c r="P5157" t="s">
        <v>27</v>
      </c>
      <c r="Q5157" t="s">
        <v>9031</v>
      </c>
      <c r="S5157" t="s">
        <v>29</v>
      </c>
    </row>
    <row r="5158" spans="1:19" hidden="1" x14ac:dyDescent="0.2">
      <c r="A5158">
        <v>3022</v>
      </c>
      <c r="B5158" t="s">
        <v>9029</v>
      </c>
      <c r="C5158" t="s">
        <v>73</v>
      </c>
      <c r="D5158">
        <v>5.8310000000000004</v>
      </c>
      <c r="E5158">
        <v>25</v>
      </c>
      <c r="F5158" t="s">
        <v>1363</v>
      </c>
      <c r="G5158" t="s">
        <v>133</v>
      </c>
      <c r="H5158" t="s">
        <v>46</v>
      </c>
      <c r="I5158" t="s">
        <v>9020</v>
      </c>
      <c r="K5158"/>
      <c r="L5158" t="s">
        <v>9030</v>
      </c>
      <c r="M5158" t="s">
        <v>26</v>
      </c>
      <c r="N5158">
        <v>2</v>
      </c>
      <c r="P5158" t="s">
        <v>27</v>
      </c>
      <c r="Q5158" t="s">
        <v>9031</v>
      </c>
      <c r="S5158" t="s">
        <v>29</v>
      </c>
    </row>
    <row r="5159" spans="1:19" x14ac:dyDescent="0.2">
      <c r="A5159">
        <v>3023</v>
      </c>
      <c r="B5159" t="s">
        <v>9032</v>
      </c>
      <c r="C5159" t="s">
        <v>20</v>
      </c>
      <c r="D5159">
        <v>4.0571000000000002</v>
      </c>
      <c r="E5159">
        <v>10</v>
      </c>
      <c r="F5159" t="s">
        <v>9033</v>
      </c>
      <c r="G5159" t="s">
        <v>641</v>
      </c>
      <c r="H5159" t="s">
        <v>36</v>
      </c>
      <c r="I5159" t="s">
        <v>9034</v>
      </c>
      <c r="J5159" t="s">
        <v>43</v>
      </c>
      <c r="L5159" t="s">
        <v>9035</v>
      </c>
      <c r="M5159" t="s">
        <v>120</v>
      </c>
      <c r="N5159">
        <v>5</v>
      </c>
      <c r="P5159" t="s">
        <v>27</v>
      </c>
      <c r="Q5159" t="s">
        <v>9036</v>
      </c>
      <c r="S5159" t="s">
        <v>29</v>
      </c>
    </row>
    <row r="5160" spans="1:19" x14ac:dyDescent="0.2">
      <c r="A5160">
        <v>3023</v>
      </c>
      <c r="B5160" t="s">
        <v>9032</v>
      </c>
      <c r="C5160" t="s">
        <v>73</v>
      </c>
      <c r="D5160">
        <v>11.026</v>
      </c>
      <c r="E5160">
        <v>10</v>
      </c>
      <c r="F5160" t="s">
        <v>9033</v>
      </c>
      <c r="G5160" t="s">
        <v>641</v>
      </c>
      <c r="H5160" t="s">
        <v>36</v>
      </c>
      <c r="I5160" t="s">
        <v>9034</v>
      </c>
      <c r="J5160" t="s">
        <v>43</v>
      </c>
      <c r="L5160" t="s">
        <v>9035</v>
      </c>
      <c r="M5160" t="s">
        <v>120</v>
      </c>
      <c r="N5160">
        <v>5</v>
      </c>
      <c r="P5160" t="s">
        <v>27</v>
      </c>
      <c r="Q5160" t="s">
        <v>9036</v>
      </c>
      <c r="S5160" t="s">
        <v>29</v>
      </c>
    </row>
    <row r="5161" spans="1:19" x14ac:dyDescent="0.2">
      <c r="A5161">
        <v>3023</v>
      </c>
      <c r="B5161" t="s">
        <v>9032</v>
      </c>
      <c r="C5161" t="s">
        <v>20</v>
      </c>
      <c r="D5161">
        <v>4.0458999999999996</v>
      </c>
      <c r="E5161">
        <v>15</v>
      </c>
      <c r="F5161" t="s">
        <v>9033</v>
      </c>
      <c r="G5161" t="s">
        <v>641</v>
      </c>
      <c r="H5161" t="s">
        <v>36</v>
      </c>
      <c r="I5161" t="s">
        <v>9034</v>
      </c>
      <c r="J5161" t="s">
        <v>43</v>
      </c>
      <c r="L5161" t="s">
        <v>9035</v>
      </c>
      <c r="M5161" t="s">
        <v>120</v>
      </c>
      <c r="N5161">
        <v>5</v>
      </c>
      <c r="P5161" t="s">
        <v>27</v>
      </c>
      <c r="Q5161" t="s">
        <v>9036</v>
      </c>
      <c r="S5161" t="s">
        <v>29</v>
      </c>
    </row>
    <row r="5162" spans="1:19" x14ac:dyDescent="0.2">
      <c r="A5162">
        <v>3023</v>
      </c>
      <c r="B5162" t="s">
        <v>9032</v>
      </c>
      <c r="C5162" t="s">
        <v>73</v>
      </c>
      <c r="D5162">
        <v>10.8634</v>
      </c>
      <c r="E5162">
        <v>15</v>
      </c>
      <c r="F5162" t="s">
        <v>9033</v>
      </c>
      <c r="G5162" t="s">
        <v>641</v>
      </c>
      <c r="H5162" t="s">
        <v>36</v>
      </c>
      <c r="I5162" t="s">
        <v>9034</v>
      </c>
      <c r="J5162" t="s">
        <v>43</v>
      </c>
      <c r="L5162" t="s">
        <v>9035</v>
      </c>
      <c r="M5162" t="s">
        <v>120</v>
      </c>
      <c r="N5162">
        <v>5</v>
      </c>
      <c r="P5162" t="s">
        <v>27</v>
      </c>
      <c r="Q5162" t="s">
        <v>9036</v>
      </c>
      <c r="S5162" t="s">
        <v>29</v>
      </c>
    </row>
    <row r="5163" spans="1:19" x14ac:dyDescent="0.2">
      <c r="A5163">
        <v>3023</v>
      </c>
      <c r="B5163" t="s">
        <v>9032</v>
      </c>
      <c r="C5163" t="s">
        <v>20</v>
      </c>
      <c r="D5163">
        <v>4.0380000000000003</v>
      </c>
      <c r="E5163">
        <v>20</v>
      </c>
      <c r="F5163" t="s">
        <v>9033</v>
      </c>
      <c r="G5163" t="s">
        <v>641</v>
      </c>
      <c r="H5163" t="s">
        <v>36</v>
      </c>
      <c r="I5163" t="s">
        <v>9034</v>
      </c>
      <c r="J5163" t="s">
        <v>43</v>
      </c>
      <c r="L5163" t="s">
        <v>9035</v>
      </c>
      <c r="M5163" t="s">
        <v>120</v>
      </c>
      <c r="N5163">
        <v>5</v>
      </c>
      <c r="P5163" t="s">
        <v>27</v>
      </c>
      <c r="Q5163" t="s">
        <v>9036</v>
      </c>
      <c r="S5163" t="s">
        <v>29</v>
      </c>
    </row>
    <row r="5164" spans="1:19" x14ac:dyDescent="0.2">
      <c r="A5164">
        <v>3023</v>
      </c>
      <c r="B5164" t="s">
        <v>9032</v>
      </c>
      <c r="C5164" t="s">
        <v>73</v>
      </c>
      <c r="D5164">
        <v>10.7057</v>
      </c>
      <c r="E5164">
        <v>20</v>
      </c>
      <c r="F5164" t="s">
        <v>9033</v>
      </c>
      <c r="G5164" t="s">
        <v>641</v>
      </c>
      <c r="H5164" t="s">
        <v>36</v>
      </c>
      <c r="I5164" t="s">
        <v>9034</v>
      </c>
      <c r="J5164" t="s">
        <v>43</v>
      </c>
      <c r="L5164" t="s">
        <v>9035</v>
      </c>
      <c r="M5164" t="s">
        <v>120</v>
      </c>
      <c r="N5164">
        <v>5</v>
      </c>
      <c r="P5164" t="s">
        <v>27</v>
      </c>
      <c r="Q5164" t="s">
        <v>9036</v>
      </c>
      <c r="S5164" t="s">
        <v>29</v>
      </c>
    </row>
    <row r="5165" spans="1:19" x14ac:dyDescent="0.2">
      <c r="A5165">
        <v>3023</v>
      </c>
      <c r="B5165" t="s">
        <v>9032</v>
      </c>
      <c r="C5165" t="s">
        <v>20</v>
      </c>
      <c r="D5165">
        <v>4.0312000000000001</v>
      </c>
      <c r="E5165">
        <v>25</v>
      </c>
      <c r="F5165" t="s">
        <v>9033</v>
      </c>
      <c r="G5165" t="s">
        <v>641</v>
      </c>
      <c r="H5165" t="s">
        <v>36</v>
      </c>
      <c r="I5165" t="s">
        <v>9034</v>
      </c>
      <c r="J5165" t="s">
        <v>43</v>
      </c>
      <c r="L5165" t="s">
        <v>9035</v>
      </c>
      <c r="M5165" t="s">
        <v>120</v>
      </c>
      <c r="N5165">
        <v>5</v>
      </c>
      <c r="P5165" t="s">
        <v>27</v>
      </c>
      <c r="Q5165" t="s">
        <v>9036</v>
      </c>
      <c r="S5165" t="s">
        <v>29</v>
      </c>
    </row>
    <row r="5166" spans="1:19" x14ac:dyDescent="0.2">
      <c r="A5166">
        <v>3023</v>
      </c>
      <c r="B5166" t="s">
        <v>9032</v>
      </c>
      <c r="C5166" t="s">
        <v>73</v>
      </c>
      <c r="D5166">
        <v>10.5557</v>
      </c>
      <c r="E5166">
        <v>25</v>
      </c>
      <c r="F5166" t="s">
        <v>9033</v>
      </c>
      <c r="G5166" t="s">
        <v>641</v>
      </c>
      <c r="H5166" t="s">
        <v>36</v>
      </c>
      <c r="I5166" t="s">
        <v>9034</v>
      </c>
      <c r="J5166" t="s">
        <v>43</v>
      </c>
      <c r="L5166" t="s">
        <v>9035</v>
      </c>
      <c r="M5166" t="s">
        <v>120</v>
      </c>
      <c r="N5166">
        <v>5</v>
      </c>
      <c r="P5166" t="s">
        <v>27</v>
      </c>
      <c r="Q5166" t="s">
        <v>9036</v>
      </c>
      <c r="S5166" t="s">
        <v>29</v>
      </c>
    </row>
    <row r="5167" spans="1:19" x14ac:dyDescent="0.2">
      <c r="A5167">
        <v>3023</v>
      </c>
      <c r="B5167" t="s">
        <v>9032</v>
      </c>
      <c r="C5167" t="s">
        <v>20</v>
      </c>
      <c r="D5167">
        <v>4.0266000000000002</v>
      </c>
      <c r="E5167">
        <v>30</v>
      </c>
      <c r="F5167" t="s">
        <v>9033</v>
      </c>
      <c r="G5167" t="s">
        <v>641</v>
      </c>
      <c r="H5167" t="s">
        <v>36</v>
      </c>
      <c r="I5167" t="s">
        <v>9034</v>
      </c>
      <c r="J5167" t="s">
        <v>43</v>
      </c>
      <c r="L5167" t="s">
        <v>9035</v>
      </c>
      <c r="M5167" t="s">
        <v>120</v>
      </c>
      <c r="N5167">
        <v>5</v>
      </c>
      <c r="P5167" t="s">
        <v>27</v>
      </c>
      <c r="Q5167" t="s">
        <v>9036</v>
      </c>
      <c r="S5167" t="s">
        <v>29</v>
      </c>
    </row>
    <row r="5168" spans="1:19" x14ac:dyDescent="0.2">
      <c r="A5168">
        <v>3023</v>
      </c>
      <c r="B5168" t="s">
        <v>9032</v>
      </c>
      <c r="C5168" t="s">
        <v>73</v>
      </c>
      <c r="D5168">
        <v>10.4091</v>
      </c>
      <c r="E5168">
        <v>30</v>
      </c>
      <c r="F5168" t="s">
        <v>9033</v>
      </c>
      <c r="G5168" t="s">
        <v>641</v>
      </c>
      <c r="H5168" t="s">
        <v>36</v>
      </c>
      <c r="I5168" t="s">
        <v>9034</v>
      </c>
      <c r="J5168" t="s">
        <v>43</v>
      </c>
      <c r="L5168" t="s">
        <v>9035</v>
      </c>
      <c r="M5168" t="s">
        <v>120</v>
      </c>
      <c r="N5168">
        <v>5</v>
      </c>
      <c r="P5168" t="s">
        <v>27</v>
      </c>
      <c r="Q5168" t="s">
        <v>9036</v>
      </c>
      <c r="S5168" t="s">
        <v>29</v>
      </c>
    </row>
    <row r="5169" spans="1:19" x14ac:dyDescent="0.2">
      <c r="A5169">
        <v>3023</v>
      </c>
      <c r="B5169" t="s">
        <v>9032</v>
      </c>
      <c r="C5169" t="s">
        <v>20</v>
      </c>
      <c r="D5169">
        <v>4.0251000000000001</v>
      </c>
      <c r="E5169">
        <v>35</v>
      </c>
      <c r="F5169" t="s">
        <v>9033</v>
      </c>
      <c r="G5169" t="s">
        <v>641</v>
      </c>
      <c r="H5169" t="s">
        <v>36</v>
      </c>
      <c r="I5169" t="s">
        <v>9034</v>
      </c>
      <c r="J5169" t="s">
        <v>43</v>
      </c>
      <c r="L5169" t="s">
        <v>9035</v>
      </c>
      <c r="M5169" t="s">
        <v>120</v>
      </c>
      <c r="N5169">
        <v>5</v>
      </c>
      <c r="P5169" t="s">
        <v>27</v>
      </c>
      <c r="Q5169" t="s">
        <v>9036</v>
      </c>
      <c r="S5169" t="s">
        <v>29</v>
      </c>
    </row>
    <row r="5170" spans="1:19" x14ac:dyDescent="0.2">
      <c r="A5170">
        <v>3023</v>
      </c>
      <c r="B5170" t="s">
        <v>9032</v>
      </c>
      <c r="C5170" t="s">
        <v>73</v>
      </c>
      <c r="D5170">
        <v>10.269399999999999</v>
      </c>
      <c r="E5170">
        <v>35</v>
      </c>
      <c r="F5170" t="s">
        <v>9033</v>
      </c>
      <c r="G5170" t="s">
        <v>641</v>
      </c>
      <c r="H5170" t="s">
        <v>36</v>
      </c>
      <c r="I5170" t="s">
        <v>9034</v>
      </c>
      <c r="J5170" t="s">
        <v>43</v>
      </c>
      <c r="L5170" t="s">
        <v>9035</v>
      </c>
      <c r="M5170" t="s">
        <v>120</v>
      </c>
      <c r="N5170">
        <v>5</v>
      </c>
      <c r="P5170" t="s">
        <v>27</v>
      </c>
      <c r="Q5170" t="s">
        <v>9036</v>
      </c>
      <c r="S5170" t="s">
        <v>29</v>
      </c>
    </row>
    <row r="5171" spans="1:19" x14ac:dyDescent="0.2">
      <c r="A5171">
        <v>3023</v>
      </c>
      <c r="B5171" t="s">
        <v>9032</v>
      </c>
      <c r="C5171" t="s">
        <v>20</v>
      </c>
      <c r="D5171">
        <v>4.0271999999999997</v>
      </c>
      <c r="E5171">
        <v>40</v>
      </c>
      <c r="F5171" t="s">
        <v>9033</v>
      </c>
      <c r="G5171" t="s">
        <v>641</v>
      </c>
      <c r="H5171" t="s">
        <v>36</v>
      </c>
      <c r="I5171" t="s">
        <v>9034</v>
      </c>
      <c r="J5171" t="s">
        <v>43</v>
      </c>
      <c r="L5171" t="s">
        <v>9035</v>
      </c>
      <c r="M5171" t="s">
        <v>120</v>
      </c>
      <c r="N5171">
        <v>5</v>
      </c>
      <c r="P5171" t="s">
        <v>27</v>
      </c>
      <c r="Q5171" t="s">
        <v>9036</v>
      </c>
      <c r="S5171" t="s">
        <v>29</v>
      </c>
    </row>
    <row r="5172" spans="1:19" x14ac:dyDescent="0.2">
      <c r="A5172">
        <v>3023</v>
      </c>
      <c r="B5172" t="s">
        <v>9032</v>
      </c>
      <c r="C5172" t="s">
        <v>73</v>
      </c>
      <c r="D5172">
        <v>10.133599999999999</v>
      </c>
      <c r="E5172">
        <v>40</v>
      </c>
      <c r="F5172" t="s">
        <v>9033</v>
      </c>
      <c r="G5172" t="s">
        <v>641</v>
      </c>
      <c r="H5172" t="s">
        <v>36</v>
      </c>
      <c r="I5172" t="s">
        <v>9034</v>
      </c>
      <c r="J5172" t="s">
        <v>43</v>
      </c>
      <c r="L5172" t="s">
        <v>9035</v>
      </c>
      <c r="M5172" t="s">
        <v>120</v>
      </c>
      <c r="N5172">
        <v>5</v>
      </c>
      <c r="P5172" t="s">
        <v>27</v>
      </c>
      <c r="Q5172" t="s">
        <v>9036</v>
      </c>
      <c r="S5172" t="s">
        <v>29</v>
      </c>
    </row>
    <row r="5173" spans="1:19" x14ac:dyDescent="0.2">
      <c r="A5173">
        <v>3023</v>
      </c>
      <c r="B5173" t="s">
        <v>9032</v>
      </c>
      <c r="C5173" t="s">
        <v>20</v>
      </c>
      <c r="D5173">
        <v>4.0293000000000001</v>
      </c>
      <c r="E5173">
        <v>45</v>
      </c>
      <c r="F5173" t="s">
        <v>9033</v>
      </c>
      <c r="G5173" t="s">
        <v>641</v>
      </c>
      <c r="H5173" t="s">
        <v>36</v>
      </c>
      <c r="I5173" t="s">
        <v>9034</v>
      </c>
      <c r="J5173" t="s">
        <v>43</v>
      </c>
      <c r="L5173" t="s">
        <v>9035</v>
      </c>
      <c r="M5173" t="s">
        <v>120</v>
      </c>
      <c r="N5173">
        <v>5</v>
      </c>
      <c r="P5173" t="s">
        <v>27</v>
      </c>
      <c r="Q5173" t="s">
        <v>9036</v>
      </c>
      <c r="S5173" t="s">
        <v>29</v>
      </c>
    </row>
    <row r="5174" spans="1:19" x14ac:dyDescent="0.2">
      <c r="A5174">
        <v>3023</v>
      </c>
      <c r="B5174" t="s">
        <v>9032</v>
      </c>
      <c r="C5174" t="s">
        <v>73</v>
      </c>
      <c r="D5174">
        <v>10.0025</v>
      </c>
      <c r="E5174">
        <v>45</v>
      </c>
      <c r="F5174" t="s">
        <v>9033</v>
      </c>
      <c r="G5174" t="s">
        <v>641</v>
      </c>
      <c r="H5174" t="s">
        <v>36</v>
      </c>
      <c r="I5174" t="s">
        <v>9034</v>
      </c>
      <c r="J5174" t="s">
        <v>43</v>
      </c>
      <c r="L5174" t="s">
        <v>9035</v>
      </c>
      <c r="M5174" t="s">
        <v>120</v>
      </c>
      <c r="N5174">
        <v>5</v>
      </c>
      <c r="P5174" t="s">
        <v>27</v>
      </c>
      <c r="Q5174" t="s">
        <v>9036</v>
      </c>
      <c r="S5174" t="s">
        <v>29</v>
      </c>
    </row>
    <row r="5175" spans="1:19" hidden="1" x14ac:dyDescent="0.2">
      <c r="A5175">
        <v>3024</v>
      </c>
      <c r="B5175" t="s">
        <v>9037</v>
      </c>
      <c r="C5175" t="s">
        <v>20</v>
      </c>
      <c r="D5175">
        <v>9.7100000000000009</v>
      </c>
      <c r="E5175">
        <v>25</v>
      </c>
      <c r="G5175" t="s">
        <v>71</v>
      </c>
      <c r="H5175" t="s">
        <v>46</v>
      </c>
      <c r="I5175" t="s">
        <v>9038</v>
      </c>
      <c r="K5175"/>
      <c r="L5175" t="s">
        <v>9039</v>
      </c>
      <c r="M5175" t="s">
        <v>26</v>
      </c>
      <c r="N5175">
        <v>2</v>
      </c>
      <c r="P5175" t="s">
        <v>27</v>
      </c>
      <c r="Q5175" t="s">
        <v>9040</v>
      </c>
      <c r="S5175" t="s">
        <v>29</v>
      </c>
    </row>
    <row r="5176" spans="1:19" hidden="1" x14ac:dyDescent="0.2">
      <c r="A5176">
        <v>3025</v>
      </c>
      <c r="B5176" t="s">
        <v>9041</v>
      </c>
      <c r="C5176" t="s">
        <v>20</v>
      </c>
      <c r="D5176" t="s">
        <v>3825</v>
      </c>
      <c r="E5176">
        <v>20</v>
      </c>
      <c r="G5176" t="s">
        <v>55</v>
      </c>
      <c r="H5176" t="s">
        <v>23</v>
      </c>
      <c r="I5176" t="s">
        <v>9042</v>
      </c>
      <c r="K5176"/>
      <c r="L5176" t="s">
        <v>9043</v>
      </c>
      <c r="M5176" t="s">
        <v>26</v>
      </c>
      <c r="N5176">
        <v>2</v>
      </c>
      <c r="P5176" t="s">
        <v>27</v>
      </c>
      <c r="Q5176" t="s">
        <v>9044</v>
      </c>
      <c r="S5176" t="s">
        <v>29</v>
      </c>
    </row>
    <row r="5177" spans="1:19" hidden="1" x14ac:dyDescent="0.2">
      <c r="A5177">
        <v>3025</v>
      </c>
      <c r="B5177" t="s">
        <v>9041</v>
      </c>
      <c r="C5177" t="s">
        <v>73</v>
      </c>
      <c r="D5177">
        <v>8.8000000000000007</v>
      </c>
      <c r="E5177">
        <v>20</v>
      </c>
      <c r="G5177" t="s">
        <v>55</v>
      </c>
      <c r="H5177" t="s">
        <v>23</v>
      </c>
      <c r="I5177" t="s">
        <v>9042</v>
      </c>
      <c r="K5177"/>
      <c r="L5177" t="s">
        <v>9043</v>
      </c>
      <c r="M5177" t="s">
        <v>26</v>
      </c>
      <c r="N5177">
        <v>2</v>
      </c>
      <c r="P5177" t="s">
        <v>27</v>
      </c>
      <c r="Q5177" t="s">
        <v>9044</v>
      </c>
      <c r="S5177" t="s">
        <v>29</v>
      </c>
    </row>
    <row r="5178" spans="1:19" hidden="1" x14ac:dyDescent="0.2">
      <c r="A5178">
        <v>3025</v>
      </c>
      <c r="B5178" t="s">
        <v>9041</v>
      </c>
      <c r="C5178" t="s">
        <v>77</v>
      </c>
      <c r="D5178">
        <v>10</v>
      </c>
      <c r="E5178">
        <v>20</v>
      </c>
      <c r="G5178" t="s">
        <v>55</v>
      </c>
      <c r="H5178" t="s">
        <v>23</v>
      </c>
      <c r="I5178" t="s">
        <v>9042</v>
      </c>
      <c r="K5178"/>
      <c r="L5178" t="s">
        <v>9043</v>
      </c>
      <c r="M5178" t="s">
        <v>26</v>
      </c>
      <c r="N5178">
        <v>2</v>
      </c>
      <c r="P5178" t="s">
        <v>27</v>
      </c>
      <c r="Q5178" t="s">
        <v>9044</v>
      </c>
      <c r="S5178" t="s">
        <v>29</v>
      </c>
    </row>
    <row r="5179" spans="1:19" hidden="1" x14ac:dyDescent="0.2">
      <c r="A5179">
        <v>3026</v>
      </c>
      <c r="B5179" t="s">
        <v>9045</v>
      </c>
      <c r="C5179" t="s">
        <v>20</v>
      </c>
      <c r="D5179" t="s">
        <v>9046</v>
      </c>
      <c r="F5179" t="s">
        <v>3222</v>
      </c>
      <c r="G5179" t="s">
        <v>55</v>
      </c>
      <c r="H5179" t="s">
        <v>23</v>
      </c>
      <c r="I5179" t="s">
        <v>9006</v>
      </c>
      <c r="K5179"/>
      <c r="L5179" t="s">
        <v>9047</v>
      </c>
      <c r="M5179" t="s">
        <v>771</v>
      </c>
      <c r="N5179">
        <v>4</v>
      </c>
      <c r="P5179" t="s">
        <v>27</v>
      </c>
      <c r="Q5179" t="s">
        <v>9048</v>
      </c>
      <c r="S5179" t="s">
        <v>29</v>
      </c>
    </row>
    <row r="5180" spans="1:19" hidden="1" x14ac:dyDescent="0.2">
      <c r="A5180">
        <v>3026</v>
      </c>
      <c r="B5180" t="s">
        <v>9045</v>
      </c>
      <c r="C5180" t="s">
        <v>73</v>
      </c>
      <c r="D5180">
        <v>8</v>
      </c>
      <c r="F5180" t="s">
        <v>3222</v>
      </c>
      <c r="G5180" t="s">
        <v>55</v>
      </c>
      <c r="H5180" t="s">
        <v>23</v>
      </c>
      <c r="I5180" t="s">
        <v>9006</v>
      </c>
      <c r="K5180"/>
      <c r="L5180" t="s">
        <v>9047</v>
      </c>
      <c r="M5180" t="s">
        <v>771</v>
      </c>
      <c r="N5180">
        <v>4</v>
      </c>
      <c r="P5180" t="s">
        <v>27</v>
      </c>
      <c r="Q5180" t="s">
        <v>9048</v>
      </c>
      <c r="S5180" t="s">
        <v>29</v>
      </c>
    </row>
    <row r="5181" spans="1:19" hidden="1" x14ac:dyDescent="0.2">
      <c r="A5181">
        <v>3026</v>
      </c>
      <c r="B5181" t="s">
        <v>9045</v>
      </c>
      <c r="C5181" t="s">
        <v>77</v>
      </c>
      <c r="D5181">
        <v>11.25</v>
      </c>
      <c r="F5181" t="s">
        <v>3222</v>
      </c>
      <c r="G5181" t="s">
        <v>55</v>
      </c>
      <c r="H5181" t="s">
        <v>23</v>
      </c>
      <c r="I5181" t="s">
        <v>9006</v>
      </c>
      <c r="K5181"/>
      <c r="L5181" t="s">
        <v>9047</v>
      </c>
      <c r="M5181" t="s">
        <v>771</v>
      </c>
      <c r="N5181">
        <v>4</v>
      </c>
      <c r="P5181" t="s">
        <v>27</v>
      </c>
      <c r="Q5181" t="s">
        <v>9048</v>
      </c>
      <c r="S5181" t="s">
        <v>29</v>
      </c>
    </row>
    <row r="5182" spans="1:19" hidden="1" x14ac:dyDescent="0.2">
      <c r="A5182">
        <v>3027</v>
      </c>
      <c r="B5182" t="s">
        <v>9049</v>
      </c>
      <c r="C5182" t="s">
        <v>20</v>
      </c>
      <c r="D5182">
        <v>11.35</v>
      </c>
      <c r="E5182" t="s">
        <v>363</v>
      </c>
      <c r="F5182" t="s">
        <v>9050</v>
      </c>
      <c r="G5182" t="s">
        <v>55</v>
      </c>
      <c r="H5182" t="s">
        <v>23</v>
      </c>
      <c r="I5182" t="s">
        <v>9011</v>
      </c>
      <c r="K5182"/>
      <c r="L5182" t="s">
        <v>9051</v>
      </c>
      <c r="M5182" t="s">
        <v>26</v>
      </c>
      <c r="N5182">
        <v>2</v>
      </c>
      <c r="P5182" t="s">
        <v>27</v>
      </c>
      <c r="Q5182" t="s">
        <v>9052</v>
      </c>
      <c r="S5182" t="s">
        <v>29</v>
      </c>
    </row>
    <row r="5183" spans="1:19" x14ac:dyDescent="0.2">
      <c r="A5183">
        <v>3028</v>
      </c>
      <c r="B5183" t="s">
        <v>9053</v>
      </c>
      <c r="C5183" t="s">
        <v>20</v>
      </c>
      <c r="D5183">
        <v>4.6479999999999997</v>
      </c>
      <c r="E5183">
        <v>25</v>
      </c>
      <c r="F5183" t="s">
        <v>9054</v>
      </c>
      <c r="G5183" t="s">
        <v>9055</v>
      </c>
      <c r="H5183" t="s">
        <v>36</v>
      </c>
      <c r="I5183" t="s">
        <v>9038</v>
      </c>
      <c r="L5183" t="s">
        <v>9056</v>
      </c>
      <c r="M5183" t="s">
        <v>26</v>
      </c>
      <c r="N5183">
        <v>2</v>
      </c>
      <c r="P5183" t="s">
        <v>27</v>
      </c>
      <c r="Q5183" t="s">
        <v>9057</v>
      </c>
      <c r="S5183" t="s">
        <v>29</v>
      </c>
    </row>
    <row r="5184" spans="1:19" x14ac:dyDescent="0.2">
      <c r="A5184">
        <v>3031</v>
      </c>
      <c r="B5184" t="s">
        <v>9058</v>
      </c>
      <c r="C5184" t="s">
        <v>73</v>
      </c>
      <c r="D5184">
        <v>9.452</v>
      </c>
      <c r="E5184">
        <v>10</v>
      </c>
      <c r="F5184" t="s">
        <v>9059</v>
      </c>
      <c r="G5184" t="s">
        <v>641</v>
      </c>
      <c r="H5184" t="s">
        <v>36</v>
      </c>
      <c r="I5184" t="s">
        <v>9060</v>
      </c>
      <c r="K5184" s="4" t="e">
        <f>- Other measurements: J22, R36</f>
        <v>#NAME?</v>
      </c>
      <c r="L5184" t="s">
        <v>9061</v>
      </c>
      <c r="M5184" t="s">
        <v>26</v>
      </c>
      <c r="N5184">
        <v>2</v>
      </c>
      <c r="P5184" t="s">
        <v>27</v>
      </c>
      <c r="Q5184" t="s">
        <v>9062</v>
      </c>
      <c r="S5184" t="s">
        <v>29</v>
      </c>
    </row>
    <row r="5185" spans="1:19" x14ac:dyDescent="0.2">
      <c r="A5185">
        <v>3031</v>
      </c>
      <c r="B5185" t="s">
        <v>9058</v>
      </c>
      <c r="C5185" t="s">
        <v>73</v>
      </c>
      <c r="D5185">
        <v>9.3161000000000005</v>
      </c>
      <c r="E5185">
        <v>15</v>
      </c>
      <c r="F5185" t="s">
        <v>9059</v>
      </c>
      <c r="G5185" t="s">
        <v>641</v>
      </c>
      <c r="H5185" t="s">
        <v>36</v>
      </c>
      <c r="I5185" t="s">
        <v>9060</v>
      </c>
      <c r="K5185" s="4" t="e">
        <f>- Other measurements: J22, R36</f>
        <v>#NAME?</v>
      </c>
      <c r="L5185" t="s">
        <v>9061</v>
      </c>
      <c r="M5185" t="s">
        <v>26</v>
      </c>
      <c r="N5185">
        <v>2</v>
      </c>
      <c r="P5185" t="s">
        <v>27</v>
      </c>
      <c r="Q5185" t="s">
        <v>9062</v>
      </c>
      <c r="S5185" t="s">
        <v>29</v>
      </c>
    </row>
    <row r="5186" spans="1:19" x14ac:dyDescent="0.2">
      <c r="A5186">
        <v>3031</v>
      </c>
      <c r="B5186" t="s">
        <v>9058</v>
      </c>
      <c r="C5186" t="s">
        <v>73</v>
      </c>
      <c r="D5186">
        <v>9.1854999999999993</v>
      </c>
      <c r="E5186">
        <v>20</v>
      </c>
      <c r="F5186" t="s">
        <v>9059</v>
      </c>
      <c r="G5186" t="s">
        <v>641</v>
      </c>
      <c r="H5186" t="s">
        <v>36</v>
      </c>
      <c r="I5186" t="s">
        <v>9060</v>
      </c>
      <c r="K5186" s="4" t="e">
        <f>- Other measurements: J22, R36</f>
        <v>#NAME?</v>
      </c>
      <c r="L5186" t="s">
        <v>9061</v>
      </c>
      <c r="M5186" t="s">
        <v>26</v>
      </c>
      <c r="N5186">
        <v>2</v>
      </c>
      <c r="P5186" t="s">
        <v>27</v>
      </c>
      <c r="Q5186" t="s">
        <v>9062</v>
      </c>
      <c r="S5186" t="s">
        <v>29</v>
      </c>
    </row>
    <row r="5187" spans="1:19" x14ac:dyDescent="0.2">
      <c r="A5187">
        <v>3031</v>
      </c>
      <c r="B5187" t="s">
        <v>9058</v>
      </c>
      <c r="C5187" t="s">
        <v>73</v>
      </c>
      <c r="D5187">
        <v>9.0614000000000008</v>
      </c>
      <c r="E5187">
        <v>25</v>
      </c>
      <c r="F5187" t="s">
        <v>9059</v>
      </c>
      <c r="G5187" t="s">
        <v>641</v>
      </c>
      <c r="H5187" t="s">
        <v>36</v>
      </c>
      <c r="I5187" t="s">
        <v>9060</v>
      </c>
      <c r="K5187" s="4" t="e">
        <f>- Other measurements: J22, R36</f>
        <v>#NAME?</v>
      </c>
      <c r="L5187" t="s">
        <v>9061</v>
      </c>
      <c r="M5187" t="s">
        <v>26</v>
      </c>
      <c r="N5187">
        <v>2</v>
      </c>
      <c r="P5187" t="s">
        <v>27</v>
      </c>
      <c r="Q5187" t="s">
        <v>9062</v>
      </c>
      <c r="S5187" t="s">
        <v>29</v>
      </c>
    </row>
    <row r="5188" spans="1:19" x14ac:dyDescent="0.2">
      <c r="A5188">
        <v>3031</v>
      </c>
      <c r="B5188" t="s">
        <v>9058</v>
      </c>
      <c r="C5188" t="s">
        <v>73</v>
      </c>
      <c r="D5188">
        <v>8.9402000000000008</v>
      </c>
      <c r="E5188">
        <v>30</v>
      </c>
      <c r="F5188" t="s">
        <v>9059</v>
      </c>
      <c r="G5188" t="s">
        <v>641</v>
      </c>
      <c r="H5188" t="s">
        <v>36</v>
      </c>
      <c r="I5188" t="s">
        <v>9060</v>
      </c>
      <c r="K5188" s="4" t="e">
        <f>- Other measurements: J22, R36</f>
        <v>#NAME?</v>
      </c>
      <c r="L5188" t="s">
        <v>9061</v>
      </c>
      <c r="M5188" t="s">
        <v>26</v>
      </c>
      <c r="N5188">
        <v>2</v>
      </c>
      <c r="P5188" t="s">
        <v>27</v>
      </c>
      <c r="Q5188" t="s">
        <v>9062</v>
      </c>
      <c r="S5188" t="s">
        <v>29</v>
      </c>
    </row>
    <row r="5189" spans="1:19" x14ac:dyDescent="0.2">
      <c r="A5189">
        <v>3031</v>
      </c>
      <c r="B5189" t="s">
        <v>9058</v>
      </c>
      <c r="C5189" t="s">
        <v>73</v>
      </c>
      <c r="D5189">
        <v>8.8236000000000008</v>
      </c>
      <c r="E5189">
        <v>35</v>
      </c>
      <c r="F5189" t="s">
        <v>9059</v>
      </c>
      <c r="G5189" t="s">
        <v>641</v>
      </c>
      <c r="H5189" t="s">
        <v>36</v>
      </c>
      <c r="I5189" t="s">
        <v>9060</v>
      </c>
      <c r="K5189" s="4" t="e">
        <f>- Other measurements: J22, R36</f>
        <v>#NAME?</v>
      </c>
      <c r="L5189" t="s">
        <v>9061</v>
      </c>
      <c r="M5189" t="s">
        <v>26</v>
      </c>
      <c r="N5189">
        <v>2</v>
      </c>
      <c r="P5189" t="s">
        <v>27</v>
      </c>
      <c r="Q5189" t="s">
        <v>9062</v>
      </c>
      <c r="S5189" t="s">
        <v>29</v>
      </c>
    </row>
    <row r="5190" spans="1:19" x14ac:dyDescent="0.2">
      <c r="A5190">
        <v>3031</v>
      </c>
      <c r="B5190" t="s">
        <v>9058</v>
      </c>
      <c r="C5190" t="s">
        <v>73</v>
      </c>
      <c r="D5190">
        <v>8.7120999999999995</v>
      </c>
      <c r="E5190">
        <v>40</v>
      </c>
      <c r="F5190" t="s">
        <v>9059</v>
      </c>
      <c r="G5190" t="s">
        <v>641</v>
      </c>
      <c r="H5190" t="s">
        <v>36</v>
      </c>
      <c r="I5190" t="s">
        <v>9060</v>
      </c>
      <c r="K5190" s="4" t="e">
        <f>- Other measurements: J22, R36</f>
        <v>#NAME?</v>
      </c>
      <c r="L5190" t="s">
        <v>9061</v>
      </c>
      <c r="M5190" t="s">
        <v>26</v>
      </c>
      <c r="N5190">
        <v>2</v>
      </c>
      <c r="P5190" t="s">
        <v>27</v>
      </c>
      <c r="Q5190" t="s">
        <v>9062</v>
      </c>
      <c r="S5190" t="s">
        <v>29</v>
      </c>
    </row>
    <row r="5191" spans="1:19" x14ac:dyDescent="0.2">
      <c r="A5191">
        <v>3031</v>
      </c>
      <c r="B5191" t="s">
        <v>9058</v>
      </c>
      <c r="C5191" t="s">
        <v>73</v>
      </c>
      <c r="D5191">
        <v>8.6042000000000005</v>
      </c>
      <c r="E5191">
        <v>45</v>
      </c>
      <c r="F5191" t="s">
        <v>9059</v>
      </c>
      <c r="G5191" t="s">
        <v>641</v>
      </c>
      <c r="H5191" t="s">
        <v>36</v>
      </c>
      <c r="I5191" t="s">
        <v>9060</v>
      </c>
      <c r="K5191" s="4" t="e">
        <f>- Other measurements: J22, R36</f>
        <v>#NAME?</v>
      </c>
      <c r="L5191" t="s">
        <v>9061</v>
      </c>
      <c r="M5191" t="s">
        <v>26</v>
      </c>
      <c r="N5191">
        <v>2</v>
      </c>
      <c r="P5191" t="s">
        <v>27</v>
      </c>
      <c r="Q5191" t="s">
        <v>9062</v>
      </c>
      <c r="S5191" t="s">
        <v>29</v>
      </c>
    </row>
    <row r="5192" spans="1:19" x14ac:dyDescent="0.2">
      <c r="A5192">
        <v>3031</v>
      </c>
      <c r="B5192" t="s">
        <v>9058</v>
      </c>
      <c r="C5192" t="s">
        <v>73</v>
      </c>
      <c r="D5192">
        <v>8.4992999999999999</v>
      </c>
      <c r="E5192">
        <v>50</v>
      </c>
      <c r="F5192" t="s">
        <v>9059</v>
      </c>
      <c r="G5192" t="s">
        <v>641</v>
      </c>
      <c r="H5192" t="s">
        <v>36</v>
      </c>
      <c r="I5192" t="s">
        <v>9060</v>
      </c>
      <c r="K5192" s="4" t="e">
        <f>- Other measurements: J22, R36</f>
        <v>#NAME?</v>
      </c>
      <c r="L5192" t="s">
        <v>9061</v>
      </c>
      <c r="M5192" t="s">
        <v>26</v>
      </c>
      <c r="N5192">
        <v>2</v>
      </c>
      <c r="P5192" t="s">
        <v>27</v>
      </c>
      <c r="Q5192" t="s">
        <v>9062</v>
      </c>
      <c r="S5192" t="s">
        <v>29</v>
      </c>
    </row>
    <row r="5193" spans="1:19" hidden="1" x14ac:dyDescent="0.2">
      <c r="A5193">
        <v>3031</v>
      </c>
      <c r="B5193" t="s">
        <v>9058</v>
      </c>
      <c r="C5193" t="s">
        <v>20</v>
      </c>
      <c r="D5193">
        <v>-0.33</v>
      </c>
      <c r="E5193">
        <v>25</v>
      </c>
      <c r="F5193" t="s">
        <v>9059</v>
      </c>
      <c r="G5193" t="s">
        <v>641</v>
      </c>
      <c r="H5193" t="s">
        <v>23</v>
      </c>
      <c r="I5193" t="s">
        <v>9060</v>
      </c>
      <c r="K5193" t="e">
        <f>- Other measurements: J22, R36</f>
        <v>#NAME?</v>
      </c>
      <c r="L5193" t="s">
        <v>9061</v>
      </c>
      <c r="M5193" t="s">
        <v>26</v>
      </c>
      <c r="N5193">
        <v>2</v>
      </c>
      <c r="P5193" t="s">
        <v>27</v>
      </c>
      <c r="Q5193" t="s">
        <v>9062</v>
      </c>
      <c r="S5193" t="s">
        <v>29</v>
      </c>
    </row>
    <row r="5194" spans="1:19" hidden="1" x14ac:dyDescent="0.2">
      <c r="A5194">
        <v>3031</v>
      </c>
      <c r="B5194" t="s">
        <v>9058</v>
      </c>
      <c r="C5194" t="s">
        <v>73</v>
      </c>
      <c r="D5194">
        <v>8.9499999999999993</v>
      </c>
      <c r="E5194">
        <v>25</v>
      </c>
      <c r="F5194" t="s">
        <v>9063</v>
      </c>
      <c r="G5194" t="s">
        <v>55</v>
      </c>
      <c r="H5194" t="s">
        <v>46</v>
      </c>
      <c r="I5194" t="s">
        <v>296</v>
      </c>
      <c r="K5194" t="e">
        <f>- Other measurements: J22, R36</f>
        <v>#NAME?</v>
      </c>
      <c r="L5194" t="s">
        <v>9061</v>
      </c>
      <c r="M5194" t="s">
        <v>26</v>
      </c>
      <c r="N5194">
        <v>2</v>
      </c>
      <c r="P5194" t="s">
        <v>27</v>
      </c>
      <c r="Q5194" t="s">
        <v>9062</v>
      </c>
      <c r="S5194" t="s">
        <v>29</v>
      </c>
    </row>
    <row r="5195" spans="1:19" hidden="1" x14ac:dyDescent="0.2">
      <c r="A5195">
        <v>3031</v>
      </c>
      <c r="B5195" t="s">
        <v>9058</v>
      </c>
      <c r="C5195" t="s">
        <v>20</v>
      </c>
      <c r="D5195">
        <v>1.5</v>
      </c>
      <c r="E5195">
        <v>20</v>
      </c>
      <c r="F5195" t="s">
        <v>79</v>
      </c>
      <c r="G5195" t="s">
        <v>55</v>
      </c>
      <c r="H5195" t="s">
        <v>23</v>
      </c>
      <c r="I5195" t="s">
        <v>8882</v>
      </c>
      <c r="K5195" t="e">
        <f>- Other measurements: J22, R36</f>
        <v>#NAME?</v>
      </c>
      <c r="L5195" t="s">
        <v>9061</v>
      </c>
      <c r="M5195" t="s">
        <v>26</v>
      </c>
      <c r="N5195">
        <v>2</v>
      </c>
      <c r="P5195" t="s">
        <v>27</v>
      </c>
      <c r="Q5195" t="s">
        <v>9062</v>
      </c>
      <c r="S5195" t="s">
        <v>29</v>
      </c>
    </row>
    <row r="5196" spans="1:19" hidden="1" x14ac:dyDescent="0.2">
      <c r="A5196">
        <v>3031</v>
      </c>
      <c r="B5196" t="s">
        <v>9058</v>
      </c>
      <c r="C5196" t="s">
        <v>73</v>
      </c>
      <c r="D5196">
        <v>9.11</v>
      </c>
      <c r="E5196">
        <v>20</v>
      </c>
      <c r="F5196" t="s">
        <v>79</v>
      </c>
      <c r="G5196" t="s">
        <v>55</v>
      </c>
      <c r="H5196" t="s">
        <v>46</v>
      </c>
      <c r="I5196" t="s">
        <v>8882</v>
      </c>
      <c r="K5196" t="e">
        <f>- Other measurements: J22, R36</f>
        <v>#NAME?</v>
      </c>
      <c r="L5196" t="s">
        <v>9061</v>
      </c>
      <c r="M5196" t="s">
        <v>26</v>
      </c>
      <c r="N5196">
        <v>2</v>
      </c>
      <c r="P5196" t="s">
        <v>27</v>
      </c>
      <c r="Q5196" t="s">
        <v>9062</v>
      </c>
      <c r="S5196" t="s">
        <v>29</v>
      </c>
    </row>
    <row r="5197" spans="1:19" hidden="1" x14ac:dyDescent="0.2">
      <c r="A5197">
        <v>3031</v>
      </c>
      <c r="B5197" t="s">
        <v>9058</v>
      </c>
      <c r="C5197" t="s">
        <v>20</v>
      </c>
      <c r="D5197">
        <v>1.5</v>
      </c>
      <c r="E5197">
        <v>25</v>
      </c>
      <c r="F5197" t="s">
        <v>8878</v>
      </c>
      <c r="G5197" t="s">
        <v>22</v>
      </c>
      <c r="H5197" t="s">
        <v>2675</v>
      </c>
      <c r="I5197" t="s">
        <v>9064</v>
      </c>
      <c r="K5197" t="e">
        <f>- Other measurements: J22, R36</f>
        <v>#NAME?</v>
      </c>
      <c r="L5197" t="s">
        <v>9061</v>
      </c>
      <c r="M5197" t="s">
        <v>26</v>
      </c>
      <c r="N5197">
        <v>2</v>
      </c>
      <c r="P5197" t="s">
        <v>27</v>
      </c>
      <c r="Q5197" t="s">
        <v>9062</v>
      </c>
      <c r="S5197" t="s">
        <v>29</v>
      </c>
    </row>
    <row r="5198" spans="1:19" hidden="1" x14ac:dyDescent="0.2">
      <c r="A5198">
        <v>3031</v>
      </c>
      <c r="B5198" t="s">
        <v>9058</v>
      </c>
      <c r="C5198" t="s">
        <v>73</v>
      </c>
      <c r="D5198">
        <v>8.74</v>
      </c>
      <c r="E5198">
        <v>25</v>
      </c>
      <c r="F5198" t="s">
        <v>8878</v>
      </c>
      <c r="G5198" t="s">
        <v>22</v>
      </c>
      <c r="H5198" t="s">
        <v>23</v>
      </c>
      <c r="I5198" t="s">
        <v>9064</v>
      </c>
      <c r="K5198" t="e">
        <f>- Other measurements: J22, R36</f>
        <v>#NAME?</v>
      </c>
      <c r="L5198" t="s">
        <v>9061</v>
      </c>
      <c r="M5198" t="s">
        <v>26</v>
      </c>
      <c r="N5198">
        <v>2</v>
      </c>
      <c r="P5198" t="s">
        <v>27</v>
      </c>
      <c r="Q5198" t="s">
        <v>9062</v>
      </c>
      <c r="S5198" t="s">
        <v>29</v>
      </c>
    </row>
    <row r="5199" spans="1:19" hidden="1" x14ac:dyDescent="0.2">
      <c r="A5199">
        <v>3031</v>
      </c>
      <c r="B5199" t="s">
        <v>9058</v>
      </c>
      <c r="C5199" t="s">
        <v>73</v>
      </c>
      <c r="D5199">
        <v>9.9239999999999995</v>
      </c>
      <c r="E5199">
        <v>0</v>
      </c>
      <c r="F5199" t="s">
        <v>8878</v>
      </c>
      <c r="I5199" t="s">
        <v>4397</v>
      </c>
      <c r="J5199" t="s">
        <v>43</v>
      </c>
      <c r="K5199" t="e">
        <f>- Other measurements: J22, R36</f>
        <v>#NAME?</v>
      </c>
      <c r="L5199" t="s">
        <v>9061</v>
      </c>
      <c r="M5199" t="s">
        <v>26</v>
      </c>
      <c r="N5199">
        <v>2</v>
      </c>
      <c r="P5199" t="s">
        <v>27</v>
      </c>
      <c r="Q5199" t="s">
        <v>9062</v>
      </c>
      <c r="S5199" t="s">
        <v>29</v>
      </c>
    </row>
    <row r="5200" spans="1:19" hidden="1" x14ac:dyDescent="0.2">
      <c r="A5200">
        <v>3031</v>
      </c>
      <c r="B5200" t="s">
        <v>9058</v>
      </c>
      <c r="C5200" t="s">
        <v>73</v>
      </c>
      <c r="D5200">
        <v>9.1820000000000004</v>
      </c>
      <c r="E5200">
        <v>25</v>
      </c>
      <c r="F5200" t="s">
        <v>8878</v>
      </c>
      <c r="I5200" t="s">
        <v>4397</v>
      </c>
      <c r="J5200" t="s">
        <v>43</v>
      </c>
      <c r="K5200" t="e">
        <f>- Other measurements: J22, R36</f>
        <v>#NAME?</v>
      </c>
      <c r="L5200" t="s">
        <v>9061</v>
      </c>
      <c r="M5200" t="s">
        <v>26</v>
      </c>
      <c r="N5200">
        <v>2</v>
      </c>
      <c r="P5200" t="s">
        <v>27</v>
      </c>
      <c r="Q5200" t="s">
        <v>9062</v>
      </c>
      <c r="S5200" t="s">
        <v>29</v>
      </c>
    </row>
    <row r="5201" spans="1:19" x14ac:dyDescent="0.2">
      <c r="A5201">
        <v>3032</v>
      </c>
      <c r="B5201" t="s">
        <v>9065</v>
      </c>
      <c r="C5201" t="s">
        <v>20</v>
      </c>
      <c r="D5201">
        <v>4.42</v>
      </c>
      <c r="E5201">
        <v>1</v>
      </c>
      <c r="F5201" t="s">
        <v>9066</v>
      </c>
      <c r="G5201" t="s">
        <v>641</v>
      </c>
      <c r="H5201" t="s">
        <v>36</v>
      </c>
      <c r="I5201" t="s">
        <v>9067</v>
      </c>
      <c r="K5201" s="4" t="e">
        <f>- Other measurement: C10</f>
        <v>#NAME?</v>
      </c>
      <c r="L5201" t="s">
        <v>9068</v>
      </c>
      <c r="M5201" t="s">
        <v>120</v>
      </c>
      <c r="N5201">
        <v>5</v>
      </c>
      <c r="P5201" t="s">
        <v>27</v>
      </c>
      <c r="Q5201" t="s">
        <v>9069</v>
      </c>
      <c r="S5201" t="s">
        <v>29</v>
      </c>
    </row>
    <row r="5202" spans="1:19" x14ac:dyDescent="0.2">
      <c r="A5202">
        <v>3032</v>
      </c>
      <c r="B5202" t="s">
        <v>9065</v>
      </c>
      <c r="C5202" t="s">
        <v>73</v>
      </c>
      <c r="D5202">
        <v>11.666</v>
      </c>
      <c r="E5202">
        <v>1</v>
      </c>
      <c r="F5202" t="s">
        <v>9066</v>
      </c>
      <c r="G5202" t="s">
        <v>641</v>
      </c>
      <c r="H5202" t="s">
        <v>36</v>
      </c>
      <c r="I5202" t="s">
        <v>9067</v>
      </c>
      <c r="K5202" s="4" t="e">
        <f>- Other measurement: C10</f>
        <v>#NAME?</v>
      </c>
      <c r="L5202" t="s">
        <v>9068</v>
      </c>
      <c r="M5202" t="s">
        <v>120</v>
      </c>
      <c r="N5202">
        <v>5</v>
      </c>
      <c r="P5202" t="s">
        <v>27</v>
      </c>
      <c r="Q5202" t="s">
        <v>9069</v>
      </c>
      <c r="S5202" t="s">
        <v>29</v>
      </c>
    </row>
    <row r="5203" spans="1:19" x14ac:dyDescent="0.2">
      <c r="A5203">
        <v>3032</v>
      </c>
      <c r="B5203" t="s">
        <v>9065</v>
      </c>
      <c r="C5203" t="s">
        <v>20</v>
      </c>
      <c r="D5203">
        <v>4.3869999999999996</v>
      </c>
      <c r="E5203">
        <v>12.5</v>
      </c>
      <c r="F5203" t="s">
        <v>9066</v>
      </c>
      <c r="G5203" t="s">
        <v>641</v>
      </c>
      <c r="H5203" t="s">
        <v>36</v>
      </c>
      <c r="I5203" t="s">
        <v>9067</v>
      </c>
      <c r="K5203" s="4" t="e">
        <f>- Other measurement: C10</f>
        <v>#NAME?</v>
      </c>
      <c r="L5203" t="s">
        <v>9068</v>
      </c>
      <c r="M5203" t="s">
        <v>120</v>
      </c>
      <c r="N5203">
        <v>5</v>
      </c>
      <c r="P5203" t="s">
        <v>27</v>
      </c>
      <c r="Q5203" t="s">
        <v>9069</v>
      </c>
      <c r="S5203" t="s">
        <v>29</v>
      </c>
    </row>
    <row r="5204" spans="1:19" x14ac:dyDescent="0.2">
      <c r="A5204">
        <v>3032</v>
      </c>
      <c r="B5204" t="s">
        <v>9065</v>
      </c>
      <c r="C5204" t="s">
        <v>73</v>
      </c>
      <c r="D5204">
        <v>11.244</v>
      </c>
      <c r="E5204">
        <v>12.5</v>
      </c>
      <c r="F5204" t="s">
        <v>9066</v>
      </c>
      <c r="G5204" t="s">
        <v>641</v>
      </c>
      <c r="H5204" t="s">
        <v>36</v>
      </c>
      <c r="I5204" t="s">
        <v>9067</v>
      </c>
      <c r="K5204" s="4" t="e">
        <f>- Other measurement: C10</f>
        <v>#NAME?</v>
      </c>
      <c r="L5204" t="s">
        <v>9068</v>
      </c>
      <c r="M5204" t="s">
        <v>120</v>
      </c>
      <c r="N5204">
        <v>5</v>
      </c>
      <c r="P5204" t="s">
        <v>27</v>
      </c>
      <c r="Q5204" t="s">
        <v>9069</v>
      </c>
      <c r="S5204" t="s">
        <v>29</v>
      </c>
    </row>
    <row r="5205" spans="1:19" x14ac:dyDescent="0.2">
      <c r="A5205">
        <v>3032</v>
      </c>
      <c r="B5205" t="s">
        <v>9065</v>
      </c>
      <c r="C5205" t="s">
        <v>20</v>
      </c>
      <c r="D5205">
        <v>4.3730000000000002</v>
      </c>
      <c r="E5205">
        <v>25</v>
      </c>
      <c r="F5205" t="s">
        <v>9066</v>
      </c>
      <c r="G5205" t="s">
        <v>641</v>
      </c>
      <c r="H5205" t="s">
        <v>36</v>
      </c>
      <c r="I5205" t="s">
        <v>9067</v>
      </c>
      <c r="K5205" s="4" t="e">
        <f>- Other measurement: C10</f>
        <v>#NAME?</v>
      </c>
      <c r="L5205" t="s">
        <v>9068</v>
      </c>
      <c r="M5205" t="s">
        <v>120</v>
      </c>
      <c r="N5205">
        <v>5</v>
      </c>
      <c r="P5205" t="s">
        <v>27</v>
      </c>
      <c r="Q5205" t="s">
        <v>9069</v>
      </c>
      <c r="S5205" t="s">
        <v>29</v>
      </c>
    </row>
    <row r="5206" spans="1:19" x14ac:dyDescent="0.2">
      <c r="A5206">
        <v>3032</v>
      </c>
      <c r="B5206" t="s">
        <v>9065</v>
      </c>
      <c r="C5206" t="s">
        <v>73</v>
      </c>
      <c r="D5206">
        <v>10.804</v>
      </c>
      <c r="E5206">
        <v>25</v>
      </c>
      <c r="F5206" t="s">
        <v>9066</v>
      </c>
      <c r="G5206" t="s">
        <v>641</v>
      </c>
      <c r="H5206" t="s">
        <v>36</v>
      </c>
      <c r="I5206" t="s">
        <v>9067</v>
      </c>
      <c r="K5206" s="4" t="e">
        <f>- Other measurement: C10</f>
        <v>#NAME?</v>
      </c>
      <c r="L5206" t="s">
        <v>9068</v>
      </c>
      <c r="M5206" t="s">
        <v>120</v>
      </c>
      <c r="N5206">
        <v>5</v>
      </c>
      <c r="P5206" t="s">
        <v>27</v>
      </c>
      <c r="Q5206" t="s">
        <v>9069</v>
      </c>
      <c r="S5206" t="s">
        <v>29</v>
      </c>
    </row>
    <row r="5207" spans="1:19" x14ac:dyDescent="0.2">
      <c r="A5207">
        <v>3032</v>
      </c>
      <c r="B5207" t="s">
        <v>9065</v>
      </c>
      <c r="C5207" t="s">
        <v>20</v>
      </c>
      <c r="D5207">
        <v>4.3840000000000003</v>
      </c>
      <c r="E5207">
        <v>37.5</v>
      </c>
      <c r="F5207" t="s">
        <v>9066</v>
      </c>
      <c r="G5207" t="s">
        <v>641</v>
      </c>
      <c r="H5207" t="s">
        <v>36</v>
      </c>
      <c r="I5207" t="s">
        <v>9067</v>
      </c>
      <c r="K5207" s="4" t="e">
        <f>- Other measurement: C10</f>
        <v>#NAME?</v>
      </c>
      <c r="L5207" t="s">
        <v>9068</v>
      </c>
      <c r="M5207" t="s">
        <v>120</v>
      </c>
      <c r="N5207">
        <v>5</v>
      </c>
      <c r="P5207" t="s">
        <v>27</v>
      </c>
      <c r="Q5207" t="s">
        <v>9069</v>
      </c>
      <c r="S5207" t="s">
        <v>29</v>
      </c>
    </row>
    <row r="5208" spans="1:19" x14ac:dyDescent="0.2">
      <c r="A5208">
        <v>3032</v>
      </c>
      <c r="B5208" t="s">
        <v>9065</v>
      </c>
      <c r="C5208" t="s">
        <v>73</v>
      </c>
      <c r="D5208">
        <v>10.406000000000001</v>
      </c>
      <c r="E5208">
        <v>37.5</v>
      </c>
      <c r="F5208" t="s">
        <v>9066</v>
      </c>
      <c r="G5208" t="s">
        <v>641</v>
      </c>
      <c r="H5208" t="s">
        <v>36</v>
      </c>
      <c r="I5208" t="s">
        <v>9067</v>
      </c>
      <c r="K5208" s="4" t="e">
        <f>- Other measurement: C10</f>
        <v>#NAME?</v>
      </c>
      <c r="L5208" t="s">
        <v>9068</v>
      </c>
      <c r="M5208" t="s">
        <v>120</v>
      </c>
      <c r="N5208">
        <v>5</v>
      </c>
      <c r="P5208" t="s">
        <v>27</v>
      </c>
      <c r="Q5208" t="s">
        <v>9069</v>
      </c>
      <c r="S5208" t="s">
        <v>29</v>
      </c>
    </row>
    <row r="5209" spans="1:19" x14ac:dyDescent="0.2">
      <c r="A5209">
        <v>3032</v>
      </c>
      <c r="B5209" t="s">
        <v>9065</v>
      </c>
      <c r="C5209" t="s">
        <v>20</v>
      </c>
      <c r="D5209">
        <v>4.41</v>
      </c>
      <c r="E5209">
        <v>50</v>
      </c>
      <c r="F5209" t="s">
        <v>9066</v>
      </c>
      <c r="G5209" t="s">
        <v>641</v>
      </c>
      <c r="H5209" t="s">
        <v>36</v>
      </c>
      <c r="I5209" t="s">
        <v>9067</v>
      </c>
      <c r="K5209" s="4" t="e">
        <f>- Other measurement: C10</f>
        <v>#NAME?</v>
      </c>
      <c r="L5209" t="s">
        <v>9068</v>
      </c>
      <c r="M5209" t="s">
        <v>120</v>
      </c>
      <c r="N5209">
        <v>5</v>
      </c>
      <c r="P5209" t="s">
        <v>27</v>
      </c>
      <c r="Q5209" t="s">
        <v>9069</v>
      </c>
      <c r="S5209" t="s">
        <v>29</v>
      </c>
    </row>
    <row r="5210" spans="1:19" x14ac:dyDescent="0.2">
      <c r="A5210">
        <v>3032</v>
      </c>
      <c r="B5210" t="s">
        <v>9065</v>
      </c>
      <c r="C5210" t="s">
        <v>73</v>
      </c>
      <c r="D5210">
        <v>10.036</v>
      </c>
      <c r="E5210">
        <v>50</v>
      </c>
      <c r="F5210" t="s">
        <v>9066</v>
      </c>
      <c r="G5210" t="s">
        <v>641</v>
      </c>
      <c r="H5210" t="s">
        <v>36</v>
      </c>
      <c r="I5210" t="s">
        <v>9067</v>
      </c>
      <c r="K5210" s="4" t="e">
        <f>- Other measurement: C10</f>
        <v>#NAME?</v>
      </c>
      <c r="L5210" t="s">
        <v>9068</v>
      </c>
      <c r="M5210" t="s">
        <v>120</v>
      </c>
      <c r="N5210">
        <v>5</v>
      </c>
      <c r="P5210" t="s">
        <v>27</v>
      </c>
      <c r="Q5210" t="s">
        <v>9069</v>
      </c>
      <c r="S5210" t="s">
        <v>29</v>
      </c>
    </row>
    <row r="5211" spans="1:19" hidden="1" x14ac:dyDescent="0.2">
      <c r="A5211">
        <v>3032</v>
      </c>
      <c r="B5211" t="s">
        <v>9065</v>
      </c>
      <c r="C5211" t="s">
        <v>20</v>
      </c>
      <c r="D5211">
        <v>4.37</v>
      </c>
      <c r="E5211">
        <v>25.1</v>
      </c>
      <c r="F5211" t="s">
        <v>54</v>
      </c>
      <c r="G5211" t="s">
        <v>22</v>
      </c>
      <c r="H5211" t="s">
        <v>46</v>
      </c>
      <c r="I5211" t="s">
        <v>9026</v>
      </c>
      <c r="J5211" t="s">
        <v>43</v>
      </c>
      <c r="K5211" t="e">
        <f>- Other measurement: C10</f>
        <v>#NAME?</v>
      </c>
      <c r="L5211" t="s">
        <v>9068</v>
      </c>
      <c r="M5211" t="s">
        <v>120</v>
      </c>
      <c r="N5211">
        <v>5</v>
      </c>
      <c r="P5211" t="s">
        <v>27</v>
      </c>
      <c r="Q5211" t="s">
        <v>9069</v>
      </c>
      <c r="S5211" t="s">
        <v>29</v>
      </c>
    </row>
    <row r="5212" spans="1:19" hidden="1" x14ac:dyDescent="0.2">
      <c r="A5212">
        <v>3032</v>
      </c>
      <c r="B5212" t="s">
        <v>9065</v>
      </c>
      <c r="C5212" t="s">
        <v>73</v>
      </c>
      <c r="D5212">
        <v>10.81</v>
      </c>
      <c r="E5212">
        <v>25.1</v>
      </c>
      <c r="F5212" t="s">
        <v>54</v>
      </c>
      <c r="G5212" t="s">
        <v>22</v>
      </c>
      <c r="H5212" t="s">
        <v>46</v>
      </c>
      <c r="I5212" t="s">
        <v>9026</v>
      </c>
      <c r="J5212" t="s">
        <v>43</v>
      </c>
      <c r="K5212" t="e">
        <f>- Other measurement: C10</f>
        <v>#NAME?</v>
      </c>
      <c r="L5212" t="s">
        <v>9068</v>
      </c>
      <c r="M5212" t="s">
        <v>120</v>
      </c>
      <c r="N5212">
        <v>5</v>
      </c>
      <c r="P5212" t="s">
        <v>27</v>
      </c>
      <c r="Q5212" t="s">
        <v>9069</v>
      </c>
      <c r="S5212" t="s">
        <v>29</v>
      </c>
    </row>
    <row r="5213" spans="1:19" hidden="1" x14ac:dyDescent="0.2">
      <c r="A5213">
        <v>3033</v>
      </c>
      <c r="B5213" t="s">
        <v>9070</v>
      </c>
      <c r="C5213" t="s">
        <v>20</v>
      </c>
      <c r="D5213">
        <v>10.3</v>
      </c>
      <c r="E5213">
        <v>25.1</v>
      </c>
      <c r="F5213" t="s">
        <v>9071</v>
      </c>
      <c r="G5213" t="s">
        <v>22</v>
      </c>
      <c r="H5213" t="s">
        <v>46</v>
      </c>
      <c r="I5213" t="s">
        <v>9026</v>
      </c>
      <c r="K5213"/>
      <c r="L5213" t="s">
        <v>9072</v>
      </c>
      <c r="M5213" t="s">
        <v>120</v>
      </c>
      <c r="N5213">
        <v>5</v>
      </c>
      <c r="P5213" t="s">
        <v>27</v>
      </c>
      <c r="Q5213" t="s">
        <v>9073</v>
      </c>
      <c r="S5213" t="s">
        <v>29</v>
      </c>
    </row>
    <row r="5214" spans="1:19" hidden="1" x14ac:dyDescent="0.2">
      <c r="A5214">
        <v>3034</v>
      </c>
      <c r="B5214" t="s">
        <v>2761</v>
      </c>
      <c r="C5214" t="s">
        <v>20</v>
      </c>
      <c r="D5214">
        <v>3.54</v>
      </c>
      <c r="E5214">
        <v>20</v>
      </c>
      <c r="F5214" t="s">
        <v>9074</v>
      </c>
      <c r="G5214" t="s">
        <v>55</v>
      </c>
      <c r="H5214" t="s">
        <v>46</v>
      </c>
      <c r="I5214" t="s">
        <v>9075</v>
      </c>
      <c r="K5214"/>
      <c r="L5214" t="s">
        <v>9076</v>
      </c>
      <c r="M5214" t="s">
        <v>771</v>
      </c>
      <c r="N5214">
        <v>4</v>
      </c>
      <c r="P5214" t="s">
        <v>27</v>
      </c>
      <c r="Q5214" t="s">
        <v>9077</v>
      </c>
      <c r="S5214" t="s">
        <v>29</v>
      </c>
    </row>
    <row r="5215" spans="1:19" hidden="1" x14ac:dyDescent="0.2">
      <c r="A5215">
        <v>3034</v>
      </c>
      <c r="B5215" t="s">
        <v>2761</v>
      </c>
      <c r="C5215" t="s">
        <v>73</v>
      </c>
      <c r="D5215">
        <v>8.5500000000000007</v>
      </c>
      <c r="E5215">
        <v>20</v>
      </c>
      <c r="F5215" t="s">
        <v>9074</v>
      </c>
      <c r="G5215" t="s">
        <v>55</v>
      </c>
      <c r="H5215" t="s">
        <v>46</v>
      </c>
      <c r="I5215" t="s">
        <v>9075</v>
      </c>
      <c r="K5215"/>
      <c r="L5215" t="s">
        <v>9076</v>
      </c>
      <c r="M5215" t="s">
        <v>771</v>
      </c>
      <c r="N5215">
        <v>4</v>
      </c>
      <c r="P5215" t="s">
        <v>27</v>
      </c>
      <c r="Q5215" t="s">
        <v>9077</v>
      </c>
      <c r="S5215" t="s">
        <v>29</v>
      </c>
    </row>
    <row r="5216" spans="1:19" x14ac:dyDescent="0.2">
      <c r="A5216">
        <v>3035</v>
      </c>
      <c r="B5216" t="s">
        <v>9078</v>
      </c>
      <c r="C5216" t="s">
        <v>20</v>
      </c>
      <c r="D5216">
        <v>2.419</v>
      </c>
      <c r="E5216">
        <v>1</v>
      </c>
      <c r="F5216" t="s">
        <v>9079</v>
      </c>
      <c r="G5216" t="s">
        <v>641</v>
      </c>
      <c r="H5216" t="s">
        <v>36</v>
      </c>
      <c r="I5216" t="s">
        <v>8877</v>
      </c>
      <c r="K5216" s="4" t="e">
        <f>- For calculation of thermodynamic quantities from these results  see ref. C45</f>
        <v>#NAME?</v>
      </c>
      <c r="L5216" t="s">
        <v>9080</v>
      </c>
      <c r="M5216" t="s">
        <v>120</v>
      </c>
      <c r="N5216">
        <v>5</v>
      </c>
      <c r="P5216" t="s">
        <v>27</v>
      </c>
      <c r="Q5216" t="s">
        <v>9081</v>
      </c>
      <c r="S5216" t="s">
        <v>29</v>
      </c>
    </row>
    <row r="5217" spans="1:19" x14ac:dyDescent="0.2">
      <c r="A5217">
        <v>3035</v>
      </c>
      <c r="B5217" t="s">
        <v>9078</v>
      </c>
      <c r="C5217" t="s">
        <v>73</v>
      </c>
      <c r="D5217">
        <v>10.96</v>
      </c>
      <c r="E5217">
        <v>1</v>
      </c>
      <c r="F5217" t="s">
        <v>9079</v>
      </c>
      <c r="G5217" t="s">
        <v>641</v>
      </c>
      <c r="H5217" t="s">
        <v>36</v>
      </c>
      <c r="I5217" t="s">
        <v>8877</v>
      </c>
      <c r="K5217" s="4" t="e">
        <f>- For calculation of thermodynamic quantities from these results  see ref. C45</f>
        <v>#NAME?</v>
      </c>
      <c r="L5217" t="s">
        <v>9080</v>
      </c>
      <c r="M5217" t="s">
        <v>120</v>
      </c>
      <c r="N5217">
        <v>5</v>
      </c>
      <c r="P5217" t="s">
        <v>27</v>
      </c>
      <c r="Q5217" t="s">
        <v>9081</v>
      </c>
      <c r="S5217" t="s">
        <v>29</v>
      </c>
    </row>
    <row r="5218" spans="1:19" x14ac:dyDescent="0.2">
      <c r="A5218">
        <v>3035</v>
      </c>
      <c r="B5218" t="s">
        <v>9078</v>
      </c>
      <c r="C5218" t="s">
        <v>20</v>
      </c>
      <c r="D5218">
        <v>2.38</v>
      </c>
      <c r="E5218">
        <v>12.5</v>
      </c>
      <c r="F5218" t="s">
        <v>9079</v>
      </c>
      <c r="G5218" t="s">
        <v>641</v>
      </c>
      <c r="H5218" t="s">
        <v>36</v>
      </c>
      <c r="I5218" t="s">
        <v>8877</v>
      </c>
      <c r="K5218" s="4" t="e">
        <f>- For calculation of thermodynamic quantities from these results  see ref. C45</f>
        <v>#NAME?</v>
      </c>
      <c r="L5218" t="s">
        <v>9080</v>
      </c>
      <c r="M5218" t="s">
        <v>120</v>
      </c>
      <c r="N5218">
        <v>5</v>
      </c>
      <c r="P5218" t="s">
        <v>27</v>
      </c>
      <c r="Q5218" t="s">
        <v>9081</v>
      </c>
      <c r="S5218" t="s">
        <v>29</v>
      </c>
    </row>
    <row r="5219" spans="1:19" x14ac:dyDescent="0.2">
      <c r="A5219">
        <v>3035</v>
      </c>
      <c r="B5219" t="s">
        <v>9078</v>
      </c>
      <c r="C5219" t="s">
        <v>73</v>
      </c>
      <c r="D5219">
        <v>10.58</v>
      </c>
      <c r="E5219">
        <v>12.5</v>
      </c>
      <c r="F5219" t="s">
        <v>9079</v>
      </c>
      <c r="G5219" t="s">
        <v>641</v>
      </c>
      <c r="H5219" t="s">
        <v>36</v>
      </c>
      <c r="I5219" t="s">
        <v>8877</v>
      </c>
      <c r="K5219" s="4" t="e">
        <f>- For calculation of thermodynamic quantities from these results  see ref. C45</f>
        <v>#NAME?</v>
      </c>
      <c r="L5219" t="s">
        <v>9080</v>
      </c>
      <c r="M5219" t="s">
        <v>120</v>
      </c>
      <c r="N5219">
        <v>5</v>
      </c>
      <c r="P5219" t="s">
        <v>27</v>
      </c>
      <c r="Q5219" t="s">
        <v>9081</v>
      </c>
      <c r="S5219" t="s">
        <v>29</v>
      </c>
    </row>
    <row r="5220" spans="1:19" x14ac:dyDescent="0.2">
      <c r="A5220">
        <v>3035</v>
      </c>
      <c r="B5220" t="s">
        <v>9078</v>
      </c>
      <c r="C5220" t="s">
        <v>20</v>
      </c>
      <c r="D5220">
        <v>2.3570000000000002</v>
      </c>
      <c r="E5220">
        <v>25</v>
      </c>
      <c r="F5220" t="s">
        <v>9079</v>
      </c>
      <c r="G5220" t="s">
        <v>641</v>
      </c>
      <c r="H5220" t="s">
        <v>36</v>
      </c>
      <c r="I5220" t="s">
        <v>8877</v>
      </c>
      <c r="K5220" s="4" t="e">
        <f>- For calculation of thermodynamic quantities from these results  see ref. C45</f>
        <v>#NAME?</v>
      </c>
      <c r="L5220" t="s">
        <v>9080</v>
      </c>
      <c r="M5220" t="s">
        <v>120</v>
      </c>
      <c r="N5220">
        <v>5</v>
      </c>
      <c r="P5220" t="s">
        <v>27</v>
      </c>
      <c r="Q5220" t="s">
        <v>9081</v>
      </c>
      <c r="S5220" t="s">
        <v>29</v>
      </c>
    </row>
    <row r="5221" spans="1:19" x14ac:dyDescent="0.2">
      <c r="A5221">
        <v>3035</v>
      </c>
      <c r="B5221" t="s">
        <v>9078</v>
      </c>
      <c r="C5221" t="s">
        <v>73</v>
      </c>
      <c r="D5221">
        <v>10.205</v>
      </c>
      <c r="E5221">
        <v>25</v>
      </c>
      <c r="F5221" t="s">
        <v>9079</v>
      </c>
      <c r="G5221" t="s">
        <v>641</v>
      </c>
      <c r="H5221" t="s">
        <v>36</v>
      </c>
      <c r="I5221" t="s">
        <v>8877</v>
      </c>
      <c r="K5221" s="4" t="e">
        <f>- For calculation of thermodynamic quantities from these results  see ref. C45</f>
        <v>#NAME?</v>
      </c>
      <c r="L5221" t="s">
        <v>9080</v>
      </c>
      <c r="M5221" t="s">
        <v>120</v>
      </c>
      <c r="N5221">
        <v>5</v>
      </c>
      <c r="P5221" t="s">
        <v>27</v>
      </c>
      <c r="Q5221" t="s">
        <v>9081</v>
      </c>
      <c r="S5221" t="s">
        <v>29</v>
      </c>
    </row>
    <row r="5222" spans="1:19" x14ac:dyDescent="0.2">
      <c r="A5222">
        <v>3035</v>
      </c>
      <c r="B5222" t="s">
        <v>9078</v>
      </c>
      <c r="C5222" t="s">
        <v>20</v>
      </c>
      <c r="D5222">
        <v>2.351</v>
      </c>
      <c r="E5222">
        <v>37.5</v>
      </c>
      <c r="F5222" t="s">
        <v>9079</v>
      </c>
      <c r="G5222" t="s">
        <v>641</v>
      </c>
      <c r="H5222" t="s">
        <v>36</v>
      </c>
      <c r="I5222" t="s">
        <v>8877</v>
      </c>
      <c r="K5222" s="4" t="e">
        <f>- For calculation of thermodynamic quantities from these results  see ref. C45</f>
        <v>#NAME?</v>
      </c>
      <c r="L5222" t="s">
        <v>9080</v>
      </c>
      <c r="M5222" t="s">
        <v>120</v>
      </c>
      <c r="N5222">
        <v>5</v>
      </c>
      <c r="P5222" t="s">
        <v>27</v>
      </c>
      <c r="Q5222" t="s">
        <v>9081</v>
      </c>
      <c r="S5222" t="s">
        <v>29</v>
      </c>
    </row>
    <row r="5223" spans="1:19" x14ac:dyDescent="0.2">
      <c r="A5223">
        <v>3035</v>
      </c>
      <c r="B5223" t="s">
        <v>9078</v>
      </c>
      <c r="C5223" t="s">
        <v>73</v>
      </c>
      <c r="D5223">
        <v>9.8719999999999999</v>
      </c>
      <c r="E5223">
        <v>37.5</v>
      </c>
      <c r="F5223" t="s">
        <v>9079</v>
      </c>
      <c r="G5223" t="s">
        <v>641</v>
      </c>
      <c r="H5223" t="s">
        <v>36</v>
      </c>
      <c r="I5223" t="s">
        <v>8877</v>
      </c>
      <c r="K5223" s="4" t="e">
        <f>- For calculation of thermodynamic quantities from these results  see ref. C45</f>
        <v>#NAME?</v>
      </c>
      <c r="L5223" t="s">
        <v>9080</v>
      </c>
      <c r="M5223" t="s">
        <v>120</v>
      </c>
      <c r="N5223">
        <v>5</v>
      </c>
      <c r="P5223" t="s">
        <v>27</v>
      </c>
      <c r="Q5223" t="s">
        <v>9081</v>
      </c>
      <c r="S5223" t="s">
        <v>29</v>
      </c>
    </row>
    <row r="5224" spans="1:19" x14ac:dyDescent="0.2">
      <c r="A5224">
        <v>3035</v>
      </c>
      <c r="B5224" t="s">
        <v>9078</v>
      </c>
      <c r="C5224" t="s">
        <v>20</v>
      </c>
      <c r="D5224">
        <v>2.3559999999999999</v>
      </c>
      <c r="E5224">
        <v>50</v>
      </c>
      <c r="F5224" t="s">
        <v>9079</v>
      </c>
      <c r="G5224" t="s">
        <v>641</v>
      </c>
      <c r="H5224" t="s">
        <v>36</v>
      </c>
      <c r="I5224" t="s">
        <v>8877</v>
      </c>
      <c r="K5224" s="4" t="e">
        <f>- For calculation of thermodynamic quantities from these results  see ref. C45</f>
        <v>#NAME?</v>
      </c>
      <c r="L5224" t="s">
        <v>9080</v>
      </c>
      <c r="M5224" t="s">
        <v>120</v>
      </c>
      <c r="N5224">
        <v>5</v>
      </c>
      <c r="P5224" t="s">
        <v>27</v>
      </c>
      <c r="Q5224" t="s">
        <v>9081</v>
      </c>
      <c r="S5224" t="s">
        <v>29</v>
      </c>
    </row>
    <row r="5225" spans="1:19" x14ac:dyDescent="0.2">
      <c r="A5225">
        <v>3035</v>
      </c>
      <c r="B5225" t="s">
        <v>9078</v>
      </c>
      <c r="C5225" t="s">
        <v>73</v>
      </c>
      <c r="D5225">
        <v>9.5609999999999999</v>
      </c>
      <c r="E5225">
        <v>50</v>
      </c>
      <c r="F5225" t="s">
        <v>9079</v>
      </c>
      <c r="G5225" t="s">
        <v>641</v>
      </c>
      <c r="H5225" t="s">
        <v>36</v>
      </c>
      <c r="I5225" t="s">
        <v>8877</v>
      </c>
      <c r="K5225" s="4" t="e">
        <f>- For calculation of thermodynamic quantities from these results  see ref. C45</f>
        <v>#NAME?</v>
      </c>
      <c r="L5225" t="s">
        <v>9080</v>
      </c>
      <c r="M5225" t="s">
        <v>120</v>
      </c>
      <c r="N5225">
        <v>5</v>
      </c>
      <c r="P5225" t="s">
        <v>27</v>
      </c>
      <c r="Q5225" t="s">
        <v>9081</v>
      </c>
      <c r="S5225" t="s">
        <v>29</v>
      </c>
    </row>
    <row r="5226" spans="1:19" hidden="1" x14ac:dyDescent="0.2">
      <c r="A5226">
        <v>3038</v>
      </c>
      <c r="B5226" t="s">
        <v>9082</v>
      </c>
      <c r="C5226" t="s">
        <v>20</v>
      </c>
      <c r="D5226">
        <v>5.75</v>
      </c>
      <c r="E5226" t="s">
        <v>363</v>
      </c>
      <c r="F5226" t="s">
        <v>9010</v>
      </c>
      <c r="G5226" t="s">
        <v>55</v>
      </c>
      <c r="H5226" t="s">
        <v>23</v>
      </c>
      <c r="I5226" t="s">
        <v>9011</v>
      </c>
      <c r="K5226"/>
      <c r="L5226" t="s">
        <v>9083</v>
      </c>
      <c r="M5226" t="s">
        <v>26</v>
      </c>
      <c r="N5226">
        <v>2</v>
      </c>
      <c r="P5226" t="s">
        <v>27</v>
      </c>
      <c r="Q5226" t="s">
        <v>9084</v>
      </c>
      <c r="S5226" t="s">
        <v>29</v>
      </c>
    </row>
    <row r="5227" spans="1:19" hidden="1" x14ac:dyDescent="0.2">
      <c r="A5227">
        <v>3039</v>
      </c>
      <c r="B5227" t="s">
        <v>9085</v>
      </c>
      <c r="C5227" t="s">
        <v>20</v>
      </c>
      <c r="D5227">
        <v>1.71</v>
      </c>
      <c r="E5227">
        <v>25</v>
      </c>
      <c r="F5227" t="s">
        <v>9086</v>
      </c>
      <c r="G5227" t="s">
        <v>55</v>
      </c>
      <c r="H5227" t="s">
        <v>23</v>
      </c>
      <c r="I5227" t="s">
        <v>9087</v>
      </c>
      <c r="K5227"/>
      <c r="L5227" t="s">
        <v>9088</v>
      </c>
      <c r="M5227" t="s">
        <v>120</v>
      </c>
      <c r="N5227">
        <v>5</v>
      </c>
      <c r="P5227" t="s">
        <v>27</v>
      </c>
      <c r="Q5227" t="s">
        <v>9089</v>
      </c>
      <c r="S5227" t="s">
        <v>29</v>
      </c>
    </row>
    <row r="5228" spans="1:19" hidden="1" x14ac:dyDescent="0.2">
      <c r="A5228">
        <v>3040</v>
      </c>
      <c r="B5228" t="s">
        <v>9090</v>
      </c>
      <c r="C5228" t="s">
        <v>20</v>
      </c>
      <c r="D5228">
        <v>3.2</v>
      </c>
      <c r="E5228">
        <v>25</v>
      </c>
      <c r="G5228" t="s">
        <v>55</v>
      </c>
      <c r="H5228" t="s">
        <v>23</v>
      </c>
      <c r="I5228" t="s">
        <v>9087</v>
      </c>
      <c r="K5228" t="e">
        <f>- Using equilibrated, saturated, solutions</f>
        <v>#NAME?</v>
      </c>
      <c r="L5228" t="s">
        <v>9091</v>
      </c>
      <c r="M5228" t="s">
        <v>26</v>
      </c>
      <c r="N5228">
        <v>2</v>
      </c>
      <c r="P5228" t="s">
        <v>27</v>
      </c>
      <c r="Q5228" t="s">
        <v>9092</v>
      </c>
      <c r="S5228" t="s">
        <v>29</v>
      </c>
    </row>
    <row r="5229" spans="1:19" hidden="1" x14ac:dyDescent="0.2">
      <c r="A5229">
        <v>3041</v>
      </c>
      <c r="B5229" t="s">
        <v>9093</v>
      </c>
      <c r="C5229" t="s">
        <v>20</v>
      </c>
      <c r="D5229">
        <v>2.81</v>
      </c>
      <c r="E5229">
        <v>25</v>
      </c>
      <c r="G5229" t="s">
        <v>55</v>
      </c>
      <c r="H5229" t="s">
        <v>23</v>
      </c>
      <c r="I5229" t="s">
        <v>9087</v>
      </c>
      <c r="K5229" t="e">
        <f>- Using equilibrated, saturated, solutions</f>
        <v>#NAME?</v>
      </c>
      <c r="L5229" t="s">
        <v>9094</v>
      </c>
      <c r="M5229" t="s">
        <v>26</v>
      </c>
      <c r="N5229">
        <v>2</v>
      </c>
      <c r="P5229" t="s">
        <v>27</v>
      </c>
      <c r="Q5229" t="s">
        <v>9095</v>
      </c>
      <c r="S5229" t="s">
        <v>29</v>
      </c>
    </row>
    <row r="5230" spans="1:19" hidden="1" x14ac:dyDescent="0.2">
      <c r="A5230">
        <v>3042</v>
      </c>
      <c r="B5230" t="s">
        <v>9096</v>
      </c>
      <c r="C5230" t="s">
        <v>20</v>
      </c>
      <c r="D5230">
        <v>3.69</v>
      </c>
      <c r="E5230">
        <v>25</v>
      </c>
      <c r="G5230" t="s">
        <v>55</v>
      </c>
      <c r="H5230" t="s">
        <v>23</v>
      </c>
      <c r="I5230" t="s">
        <v>9087</v>
      </c>
      <c r="K5230" t="e">
        <f>- Using equilibrated, saturated, solutions</f>
        <v>#NAME?</v>
      </c>
      <c r="L5230" t="s">
        <v>9097</v>
      </c>
      <c r="M5230" t="s">
        <v>771</v>
      </c>
      <c r="N5230">
        <v>4</v>
      </c>
      <c r="P5230" t="s">
        <v>27</v>
      </c>
      <c r="Q5230" t="s">
        <v>9098</v>
      </c>
      <c r="S5230" t="s">
        <v>29</v>
      </c>
    </row>
    <row r="5231" spans="1:19" hidden="1" x14ac:dyDescent="0.2">
      <c r="A5231">
        <v>3043</v>
      </c>
      <c r="B5231" t="s">
        <v>9099</v>
      </c>
      <c r="C5231" t="s">
        <v>20</v>
      </c>
      <c r="D5231">
        <v>3.8</v>
      </c>
      <c r="E5231">
        <v>25</v>
      </c>
      <c r="G5231" t="s">
        <v>55</v>
      </c>
      <c r="H5231" t="s">
        <v>23</v>
      </c>
      <c r="I5231" t="s">
        <v>9087</v>
      </c>
      <c r="K5231" t="e">
        <f>- Using equilibrated, saturated, solutions</f>
        <v>#NAME?</v>
      </c>
      <c r="L5231" t="s">
        <v>9100</v>
      </c>
      <c r="M5231" t="s">
        <v>26</v>
      </c>
      <c r="N5231">
        <v>2</v>
      </c>
      <c r="P5231" t="s">
        <v>27</v>
      </c>
      <c r="Q5231" t="s">
        <v>9101</v>
      </c>
      <c r="S5231" t="s">
        <v>29</v>
      </c>
    </row>
    <row r="5232" spans="1:19" hidden="1" x14ac:dyDescent="0.2">
      <c r="A5232">
        <v>3044</v>
      </c>
      <c r="B5232" t="s">
        <v>9102</v>
      </c>
      <c r="C5232" t="s">
        <v>20</v>
      </c>
      <c r="D5232">
        <v>3.66</v>
      </c>
      <c r="E5232">
        <v>25</v>
      </c>
      <c r="F5232" t="s">
        <v>9103</v>
      </c>
      <c r="G5232" t="s">
        <v>55</v>
      </c>
      <c r="H5232" t="s">
        <v>23</v>
      </c>
      <c r="I5232" t="s">
        <v>9087</v>
      </c>
      <c r="K5232"/>
      <c r="L5232" t="s">
        <v>9104</v>
      </c>
      <c r="M5232" t="s">
        <v>771</v>
      </c>
      <c r="N5232">
        <v>4</v>
      </c>
      <c r="P5232" t="s">
        <v>27</v>
      </c>
      <c r="Q5232" t="s">
        <v>9105</v>
      </c>
      <c r="S5232" t="s">
        <v>29</v>
      </c>
    </row>
    <row r="5233" spans="1:19" hidden="1" x14ac:dyDescent="0.2">
      <c r="A5233">
        <v>3045</v>
      </c>
      <c r="B5233" t="s">
        <v>9106</v>
      </c>
      <c r="C5233" t="s">
        <v>20</v>
      </c>
      <c r="D5233">
        <v>5.03</v>
      </c>
      <c r="E5233">
        <v>25</v>
      </c>
      <c r="F5233" t="s">
        <v>9107</v>
      </c>
      <c r="G5233" t="s">
        <v>55</v>
      </c>
      <c r="H5233" t="s">
        <v>23</v>
      </c>
      <c r="I5233" t="s">
        <v>9087</v>
      </c>
      <c r="K5233"/>
      <c r="L5233" t="s">
        <v>9108</v>
      </c>
      <c r="M5233" t="s">
        <v>26</v>
      </c>
      <c r="N5233">
        <v>2</v>
      </c>
      <c r="P5233" t="s">
        <v>27</v>
      </c>
      <c r="Q5233" t="s">
        <v>9109</v>
      </c>
      <c r="S5233" t="s">
        <v>29</v>
      </c>
    </row>
    <row r="5234" spans="1:19" hidden="1" x14ac:dyDescent="0.2">
      <c r="A5234">
        <v>3048</v>
      </c>
      <c r="B5234" t="s">
        <v>9110</v>
      </c>
      <c r="C5234" t="s">
        <v>20</v>
      </c>
      <c r="D5234">
        <v>3.96</v>
      </c>
      <c r="E5234">
        <v>25</v>
      </c>
      <c r="F5234" t="s">
        <v>9107</v>
      </c>
      <c r="G5234" t="s">
        <v>55</v>
      </c>
      <c r="H5234" t="s">
        <v>23</v>
      </c>
      <c r="I5234" t="s">
        <v>9087</v>
      </c>
      <c r="K5234"/>
      <c r="L5234" t="s">
        <v>9111</v>
      </c>
      <c r="M5234" t="s">
        <v>771</v>
      </c>
      <c r="N5234">
        <v>4</v>
      </c>
      <c r="P5234" t="s">
        <v>27</v>
      </c>
      <c r="Q5234" t="s">
        <v>9112</v>
      </c>
      <c r="S5234" t="s">
        <v>29</v>
      </c>
    </row>
    <row r="5235" spans="1:19" hidden="1" x14ac:dyDescent="0.2">
      <c r="A5235">
        <v>3049</v>
      </c>
      <c r="B5235" t="s">
        <v>9113</v>
      </c>
      <c r="C5235" t="s">
        <v>20</v>
      </c>
      <c r="D5235">
        <v>3.74</v>
      </c>
      <c r="E5235">
        <v>25</v>
      </c>
      <c r="F5235" t="s">
        <v>9107</v>
      </c>
      <c r="G5235" t="s">
        <v>55</v>
      </c>
      <c r="H5235" t="s">
        <v>23</v>
      </c>
      <c r="I5235" t="s">
        <v>9087</v>
      </c>
      <c r="K5235"/>
      <c r="L5235" t="s">
        <v>9114</v>
      </c>
      <c r="M5235" t="s">
        <v>26</v>
      </c>
      <c r="N5235">
        <v>2</v>
      </c>
      <c r="P5235" t="s">
        <v>27</v>
      </c>
      <c r="Q5235" t="s">
        <v>9115</v>
      </c>
      <c r="S5235" t="s">
        <v>29</v>
      </c>
    </row>
    <row r="5236" spans="1:19" hidden="1" x14ac:dyDescent="0.2">
      <c r="A5236">
        <v>3049</v>
      </c>
      <c r="B5236" t="s">
        <v>9113</v>
      </c>
      <c r="C5236" t="s">
        <v>20</v>
      </c>
      <c r="D5236">
        <v>3.79</v>
      </c>
      <c r="E5236">
        <v>20</v>
      </c>
      <c r="F5236" t="s">
        <v>9116</v>
      </c>
      <c r="G5236" t="s">
        <v>55</v>
      </c>
      <c r="H5236" t="s">
        <v>46</v>
      </c>
      <c r="I5236" t="s">
        <v>9075</v>
      </c>
      <c r="K5236"/>
      <c r="L5236" t="s">
        <v>9114</v>
      </c>
      <c r="M5236" t="s">
        <v>26</v>
      </c>
      <c r="N5236">
        <v>2</v>
      </c>
      <c r="P5236" t="s">
        <v>27</v>
      </c>
      <c r="Q5236" t="s">
        <v>9115</v>
      </c>
      <c r="S5236" t="s">
        <v>29</v>
      </c>
    </row>
    <row r="5237" spans="1:19" hidden="1" x14ac:dyDescent="0.2">
      <c r="A5237">
        <v>3049</v>
      </c>
      <c r="B5237" t="s">
        <v>9113</v>
      </c>
      <c r="C5237" t="s">
        <v>73</v>
      </c>
      <c r="D5237">
        <v>8.94</v>
      </c>
      <c r="E5237">
        <v>20</v>
      </c>
      <c r="F5237" t="s">
        <v>9116</v>
      </c>
      <c r="G5237" t="s">
        <v>55</v>
      </c>
      <c r="H5237" t="s">
        <v>46</v>
      </c>
      <c r="I5237" t="s">
        <v>9075</v>
      </c>
      <c r="K5237"/>
      <c r="L5237" t="s">
        <v>9114</v>
      </c>
      <c r="M5237" t="s">
        <v>26</v>
      </c>
      <c r="N5237">
        <v>2</v>
      </c>
      <c r="P5237" t="s">
        <v>27</v>
      </c>
      <c r="Q5237" t="s">
        <v>9115</v>
      </c>
      <c r="S5237" t="s">
        <v>29</v>
      </c>
    </row>
    <row r="5238" spans="1:19" hidden="1" x14ac:dyDescent="0.2">
      <c r="A5238">
        <v>3050</v>
      </c>
      <c r="B5238" t="s">
        <v>9117</v>
      </c>
      <c r="C5238" t="s">
        <v>20</v>
      </c>
      <c r="D5238">
        <v>3.95</v>
      </c>
      <c r="E5238">
        <v>25</v>
      </c>
      <c r="F5238" t="s">
        <v>9107</v>
      </c>
      <c r="G5238" t="s">
        <v>55</v>
      </c>
      <c r="H5238" t="s">
        <v>23</v>
      </c>
      <c r="I5238" t="s">
        <v>9087</v>
      </c>
      <c r="K5238"/>
      <c r="L5238" t="s">
        <v>9118</v>
      </c>
      <c r="M5238" t="s">
        <v>26</v>
      </c>
      <c r="N5238">
        <v>2</v>
      </c>
      <c r="P5238" t="s">
        <v>27</v>
      </c>
      <c r="Q5238" t="s">
        <v>9119</v>
      </c>
      <c r="S5238" t="s">
        <v>29</v>
      </c>
    </row>
    <row r="5239" spans="1:19" hidden="1" x14ac:dyDescent="0.2">
      <c r="A5239">
        <v>3051</v>
      </c>
      <c r="B5239" t="s">
        <v>9120</v>
      </c>
      <c r="C5239" t="s">
        <v>20</v>
      </c>
      <c r="D5239">
        <v>3.89</v>
      </c>
      <c r="E5239">
        <v>25</v>
      </c>
      <c r="F5239" t="s">
        <v>9107</v>
      </c>
      <c r="G5239" t="s">
        <v>55</v>
      </c>
      <c r="H5239" t="s">
        <v>23</v>
      </c>
      <c r="I5239" t="s">
        <v>9087</v>
      </c>
      <c r="K5239"/>
      <c r="L5239" t="s">
        <v>9121</v>
      </c>
      <c r="M5239" t="s">
        <v>26</v>
      </c>
      <c r="N5239">
        <v>2</v>
      </c>
      <c r="P5239" t="s">
        <v>27</v>
      </c>
      <c r="Q5239" t="s">
        <v>9122</v>
      </c>
      <c r="S5239" t="s">
        <v>29</v>
      </c>
    </row>
    <row r="5240" spans="1:19" hidden="1" x14ac:dyDescent="0.2">
      <c r="A5240">
        <v>3052</v>
      </c>
      <c r="B5240" t="s">
        <v>9123</v>
      </c>
      <c r="C5240" t="s">
        <v>20</v>
      </c>
      <c r="D5240">
        <v>2.61</v>
      </c>
      <c r="E5240">
        <v>25</v>
      </c>
      <c r="F5240" t="s">
        <v>9124</v>
      </c>
      <c r="G5240" t="s">
        <v>31</v>
      </c>
      <c r="H5240" t="s">
        <v>46</v>
      </c>
      <c r="I5240" t="s">
        <v>8991</v>
      </c>
      <c r="K5240"/>
      <c r="L5240" t="s">
        <v>9125</v>
      </c>
      <c r="M5240" t="s">
        <v>120</v>
      </c>
      <c r="N5240">
        <v>5</v>
      </c>
      <c r="P5240" t="s">
        <v>27</v>
      </c>
      <c r="Q5240" t="s">
        <v>9126</v>
      </c>
      <c r="S5240" t="s">
        <v>29</v>
      </c>
    </row>
    <row r="5241" spans="1:19" hidden="1" x14ac:dyDescent="0.2">
      <c r="A5241">
        <v>3052</v>
      </c>
      <c r="B5241" t="s">
        <v>9123</v>
      </c>
      <c r="C5241" t="s">
        <v>73</v>
      </c>
      <c r="D5241">
        <v>4.3899999999999997</v>
      </c>
      <c r="E5241">
        <v>25</v>
      </c>
      <c r="F5241" t="s">
        <v>9124</v>
      </c>
      <c r="G5241" t="s">
        <v>31</v>
      </c>
      <c r="H5241" t="s">
        <v>46</v>
      </c>
      <c r="I5241" t="s">
        <v>8991</v>
      </c>
      <c r="K5241"/>
      <c r="L5241" t="s">
        <v>9125</v>
      </c>
      <c r="M5241" t="s">
        <v>120</v>
      </c>
      <c r="N5241">
        <v>5</v>
      </c>
      <c r="P5241" t="s">
        <v>27</v>
      </c>
      <c r="Q5241" t="s">
        <v>9126</v>
      </c>
      <c r="S5241" t="s">
        <v>29</v>
      </c>
    </row>
    <row r="5242" spans="1:19" hidden="1" x14ac:dyDescent="0.2">
      <c r="A5242">
        <v>3053</v>
      </c>
      <c r="B5242" t="s">
        <v>9127</v>
      </c>
      <c r="C5242" t="s">
        <v>20</v>
      </c>
      <c r="D5242">
        <v>2.89</v>
      </c>
      <c r="E5242">
        <v>25</v>
      </c>
      <c r="F5242" t="s">
        <v>9128</v>
      </c>
      <c r="G5242" t="s">
        <v>31</v>
      </c>
      <c r="H5242" t="s">
        <v>46</v>
      </c>
      <c r="I5242" t="s">
        <v>8991</v>
      </c>
      <c r="K5242"/>
      <c r="L5242" t="s">
        <v>9129</v>
      </c>
      <c r="M5242" t="s">
        <v>120</v>
      </c>
      <c r="N5242">
        <v>5</v>
      </c>
      <c r="P5242" t="s">
        <v>27</v>
      </c>
      <c r="Q5242" t="s">
        <v>9130</v>
      </c>
      <c r="S5242" t="s">
        <v>29</v>
      </c>
    </row>
    <row r="5243" spans="1:19" hidden="1" x14ac:dyDescent="0.2">
      <c r="A5243">
        <v>3053</v>
      </c>
      <c r="B5243" t="s">
        <v>9127</v>
      </c>
      <c r="C5243" t="s">
        <v>73</v>
      </c>
      <c r="D5243">
        <v>4.46</v>
      </c>
      <c r="E5243">
        <v>25</v>
      </c>
      <c r="F5243" t="s">
        <v>9128</v>
      </c>
      <c r="G5243" t="s">
        <v>31</v>
      </c>
      <c r="H5243" t="s">
        <v>46</v>
      </c>
      <c r="I5243" t="s">
        <v>8991</v>
      </c>
      <c r="K5243"/>
      <c r="L5243" t="s">
        <v>9129</v>
      </c>
      <c r="M5243" t="s">
        <v>120</v>
      </c>
      <c r="N5243">
        <v>5</v>
      </c>
      <c r="P5243" t="s">
        <v>27</v>
      </c>
      <c r="Q5243" t="s">
        <v>9130</v>
      </c>
      <c r="S5243" t="s">
        <v>29</v>
      </c>
    </row>
    <row r="5244" spans="1:19" hidden="1" x14ac:dyDescent="0.2">
      <c r="A5244">
        <v>3054</v>
      </c>
      <c r="B5244" t="s">
        <v>9131</v>
      </c>
      <c r="C5244" t="s">
        <v>20</v>
      </c>
      <c r="D5244">
        <v>5.82</v>
      </c>
      <c r="E5244">
        <v>22</v>
      </c>
      <c r="F5244" t="s">
        <v>2017</v>
      </c>
      <c r="G5244" t="s">
        <v>189</v>
      </c>
      <c r="H5244" t="s">
        <v>23</v>
      </c>
      <c r="I5244" t="s">
        <v>9132</v>
      </c>
      <c r="K5244" t="e">
        <f>- the pKs of alpha-benzylhydrogen- and alpha-(substituted) acetamido- derivatives are also given</f>
        <v>#NAME?</v>
      </c>
      <c r="L5244" t="s">
        <v>9133</v>
      </c>
      <c r="M5244" t="s">
        <v>26</v>
      </c>
      <c r="N5244">
        <v>2</v>
      </c>
      <c r="P5244" t="s">
        <v>27</v>
      </c>
      <c r="Q5244" t="s">
        <v>9134</v>
      </c>
      <c r="S5244" t="s">
        <v>29</v>
      </c>
    </row>
    <row r="5245" spans="1:19" hidden="1" x14ac:dyDescent="0.2">
      <c r="A5245">
        <v>3054</v>
      </c>
      <c r="B5245" t="s">
        <v>9131</v>
      </c>
      <c r="C5245" t="s">
        <v>73</v>
      </c>
      <c r="D5245">
        <v>10.4</v>
      </c>
      <c r="E5245">
        <v>22</v>
      </c>
      <c r="F5245" t="s">
        <v>2017</v>
      </c>
      <c r="G5245" t="s">
        <v>189</v>
      </c>
      <c r="H5245" t="s">
        <v>23</v>
      </c>
      <c r="I5245" t="s">
        <v>9132</v>
      </c>
      <c r="K5245" t="e">
        <f>- the pKs of alpha-benzylhydrogen- and alpha-(substituted) acetamido- derivatives are also given</f>
        <v>#NAME?</v>
      </c>
      <c r="L5245" t="s">
        <v>9133</v>
      </c>
      <c r="M5245" t="s">
        <v>26</v>
      </c>
      <c r="N5245">
        <v>2</v>
      </c>
      <c r="P5245" t="s">
        <v>27</v>
      </c>
      <c r="Q5245" t="s">
        <v>9134</v>
      </c>
      <c r="S5245" t="s">
        <v>29</v>
      </c>
    </row>
    <row r="5246" spans="1:19" hidden="1" x14ac:dyDescent="0.2">
      <c r="A5246">
        <v>3054</v>
      </c>
      <c r="B5246" t="s">
        <v>9131</v>
      </c>
      <c r="C5246" t="s">
        <v>20</v>
      </c>
      <c r="D5246">
        <v>5.82</v>
      </c>
      <c r="E5246" t="s">
        <v>9135</v>
      </c>
      <c r="F5246" t="s">
        <v>2017</v>
      </c>
      <c r="G5246" t="s">
        <v>1440</v>
      </c>
      <c r="H5246" t="s">
        <v>23</v>
      </c>
      <c r="I5246" t="s">
        <v>9132</v>
      </c>
      <c r="K5246" t="e">
        <f>- the pKs of alpha-benzylhydrogen- and alpha-(substituted) acetamido- derivatives are also given</f>
        <v>#NAME?</v>
      </c>
      <c r="L5246" t="s">
        <v>9133</v>
      </c>
      <c r="M5246" t="s">
        <v>26</v>
      </c>
      <c r="N5246">
        <v>2</v>
      </c>
      <c r="P5246" t="s">
        <v>27</v>
      </c>
      <c r="Q5246" t="s">
        <v>9134</v>
      </c>
      <c r="S5246" t="s">
        <v>29</v>
      </c>
    </row>
    <row r="5247" spans="1:19" hidden="1" x14ac:dyDescent="0.2">
      <c r="A5247">
        <v>3055</v>
      </c>
      <c r="B5247" t="s">
        <v>9136</v>
      </c>
      <c r="C5247" t="s">
        <v>20</v>
      </c>
      <c r="D5247">
        <v>3.97</v>
      </c>
      <c r="E5247">
        <v>25</v>
      </c>
      <c r="F5247" t="s">
        <v>54</v>
      </c>
      <c r="G5247" t="s">
        <v>22</v>
      </c>
      <c r="H5247" t="s">
        <v>46</v>
      </c>
      <c r="I5247" t="s">
        <v>9137</v>
      </c>
      <c r="K5247"/>
      <c r="L5247" t="s">
        <v>9138</v>
      </c>
      <c r="M5247" t="s">
        <v>120</v>
      </c>
      <c r="N5247">
        <v>5</v>
      </c>
      <c r="P5247" t="s">
        <v>27</v>
      </c>
      <c r="Q5247" t="s">
        <v>9139</v>
      </c>
      <c r="S5247" t="s">
        <v>29</v>
      </c>
    </row>
    <row r="5248" spans="1:19" hidden="1" x14ac:dyDescent="0.2">
      <c r="A5248">
        <v>3055</v>
      </c>
      <c r="B5248" t="s">
        <v>9136</v>
      </c>
      <c r="C5248" t="s">
        <v>73</v>
      </c>
      <c r="D5248">
        <v>10.46</v>
      </c>
      <c r="E5248">
        <v>25</v>
      </c>
      <c r="F5248" t="s">
        <v>54</v>
      </c>
      <c r="G5248" t="s">
        <v>22</v>
      </c>
      <c r="H5248" t="s">
        <v>46</v>
      </c>
      <c r="I5248" t="s">
        <v>9137</v>
      </c>
      <c r="K5248"/>
      <c r="L5248" t="s">
        <v>9138</v>
      </c>
      <c r="M5248" t="s">
        <v>120</v>
      </c>
      <c r="N5248">
        <v>5</v>
      </c>
      <c r="P5248" t="s">
        <v>27</v>
      </c>
      <c r="Q5248" t="s">
        <v>9139</v>
      </c>
      <c r="S5248" t="s">
        <v>29</v>
      </c>
    </row>
    <row r="5249" spans="1:19" x14ac:dyDescent="0.2">
      <c r="A5249">
        <v>3056</v>
      </c>
      <c r="B5249" t="s">
        <v>9140</v>
      </c>
      <c r="C5249" t="s">
        <v>20</v>
      </c>
      <c r="D5249">
        <v>4.2699999999999996</v>
      </c>
      <c r="E5249">
        <v>25</v>
      </c>
      <c r="F5249" t="s">
        <v>9141</v>
      </c>
      <c r="G5249" t="s">
        <v>9055</v>
      </c>
      <c r="H5249" t="s">
        <v>36</v>
      </c>
      <c r="I5249" t="s">
        <v>9038</v>
      </c>
      <c r="L5249" t="s">
        <v>9142</v>
      </c>
      <c r="M5249" t="s">
        <v>120</v>
      </c>
      <c r="N5249">
        <v>5</v>
      </c>
      <c r="P5249" t="s">
        <v>27</v>
      </c>
      <c r="Q5249" t="s">
        <v>9143</v>
      </c>
      <c r="S5249" t="s">
        <v>29</v>
      </c>
    </row>
    <row r="5250" spans="1:19" x14ac:dyDescent="0.2">
      <c r="A5250">
        <v>3056</v>
      </c>
      <c r="B5250" t="s">
        <v>9140</v>
      </c>
      <c r="C5250" t="s">
        <v>73</v>
      </c>
      <c r="D5250">
        <v>10.766</v>
      </c>
      <c r="E5250">
        <v>25</v>
      </c>
      <c r="F5250" t="s">
        <v>9141</v>
      </c>
      <c r="G5250" t="s">
        <v>9055</v>
      </c>
      <c r="H5250" t="s">
        <v>36</v>
      </c>
      <c r="I5250" t="s">
        <v>9038</v>
      </c>
      <c r="L5250" t="s">
        <v>9142</v>
      </c>
      <c r="M5250" t="s">
        <v>120</v>
      </c>
      <c r="N5250">
        <v>5</v>
      </c>
      <c r="P5250" t="s">
        <v>27</v>
      </c>
      <c r="Q5250" t="s">
        <v>9143</v>
      </c>
      <c r="S5250" t="s">
        <v>29</v>
      </c>
    </row>
    <row r="5251" spans="1:19" hidden="1" x14ac:dyDescent="0.2">
      <c r="A5251">
        <v>3056</v>
      </c>
      <c r="B5251" t="s">
        <v>9140</v>
      </c>
      <c r="C5251" t="s">
        <v>20</v>
      </c>
      <c r="D5251">
        <v>4.1500000000000004</v>
      </c>
      <c r="E5251">
        <v>25</v>
      </c>
      <c r="F5251" t="s">
        <v>54</v>
      </c>
      <c r="G5251" t="s">
        <v>22</v>
      </c>
      <c r="H5251" t="s">
        <v>46</v>
      </c>
      <c r="I5251" t="s">
        <v>9137</v>
      </c>
      <c r="K5251"/>
      <c r="L5251" t="s">
        <v>9142</v>
      </c>
      <c r="M5251" t="s">
        <v>120</v>
      </c>
      <c r="N5251">
        <v>5</v>
      </c>
      <c r="P5251" t="s">
        <v>27</v>
      </c>
      <c r="Q5251" t="s">
        <v>9143</v>
      </c>
      <c r="S5251" t="s">
        <v>29</v>
      </c>
    </row>
    <row r="5252" spans="1:19" hidden="1" x14ac:dyDescent="0.2">
      <c r="A5252">
        <v>3056</v>
      </c>
      <c r="B5252" t="s">
        <v>9140</v>
      </c>
      <c r="C5252" t="s">
        <v>73</v>
      </c>
      <c r="D5252">
        <v>10.75</v>
      </c>
      <c r="E5252">
        <v>25</v>
      </c>
      <c r="F5252" t="s">
        <v>54</v>
      </c>
      <c r="G5252" t="s">
        <v>22</v>
      </c>
      <c r="H5252" t="s">
        <v>46</v>
      </c>
      <c r="I5252" t="s">
        <v>9137</v>
      </c>
      <c r="K5252"/>
      <c r="L5252" t="s">
        <v>9142</v>
      </c>
      <c r="M5252" t="s">
        <v>120</v>
      </c>
      <c r="N5252">
        <v>5</v>
      </c>
      <c r="P5252" t="s">
        <v>27</v>
      </c>
      <c r="Q5252" t="s">
        <v>9143</v>
      </c>
      <c r="S5252" t="s">
        <v>29</v>
      </c>
    </row>
    <row r="5253" spans="1:19" hidden="1" x14ac:dyDescent="0.2">
      <c r="A5253">
        <v>3056</v>
      </c>
      <c r="B5253" t="s">
        <v>9140</v>
      </c>
      <c r="C5253" t="s">
        <v>20</v>
      </c>
      <c r="D5253">
        <v>4.0199999999999996</v>
      </c>
      <c r="E5253">
        <v>25</v>
      </c>
      <c r="F5253" t="s">
        <v>54</v>
      </c>
      <c r="I5253" t="s">
        <v>4397</v>
      </c>
      <c r="K5253"/>
      <c r="L5253" t="s">
        <v>9142</v>
      </c>
      <c r="M5253" t="s">
        <v>120</v>
      </c>
      <c r="N5253">
        <v>5</v>
      </c>
      <c r="P5253" t="s">
        <v>27</v>
      </c>
      <c r="Q5253" t="s">
        <v>9143</v>
      </c>
      <c r="S5253" t="s">
        <v>29</v>
      </c>
    </row>
    <row r="5254" spans="1:19" hidden="1" x14ac:dyDescent="0.2">
      <c r="A5254">
        <v>3056</v>
      </c>
      <c r="B5254" t="s">
        <v>9140</v>
      </c>
      <c r="C5254" t="s">
        <v>73</v>
      </c>
      <c r="D5254">
        <v>10.4</v>
      </c>
      <c r="E5254">
        <v>25</v>
      </c>
      <c r="F5254" t="s">
        <v>54</v>
      </c>
      <c r="I5254" t="s">
        <v>4397</v>
      </c>
      <c r="K5254"/>
      <c r="L5254" t="s">
        <v>9142</v>
      </c>
      <c r="M5254" t="s">
        <v>120</v>
      </c>
      <c r="N5254">
        <v>5</v>
      </c>
      <c r="P5254" t="s">
        <v>27</v>
      </c>
      <c r="Q5254" t="s">
        <v>9143</v>
      </c>
      <c r="S5254" t="s">
        <v>29</v>
      </c>
    </row>
    <row r="5255" spans="1:19" hidden="1" x14ac:dyDescent="0.2">
      <c r="A5255">
        <v>3057</v>
      </c>
      <c r="B5255" t="s">
        <v>9144</v>
      </c>
      <c r="C5255" t="s">
        <v>20</v>
      </c>
      <c r="D5255">
        <v>10.151</v>
      </c>
      <c r="E5255">
        <v>25</v>
      </c>
      <c r="G5255" t="s">
        <v>71</v>
      </c>
      <c r="H5255" t="s">
        <v>46</v>
      </c>
      <c r="I5255" t="s">
        <v>9038</v>
      </c>
      <c r="K5255"/>
      <c r="L5255" t="s">
        <v>9145</v>
      </c>
      <c r="M5255" t="s">
        <v>120</v>
      </c>
      <c r="N5255">
        <v>5</v>
      </c>
      <c r="P5255" t="s">
        <v>27</v>
      </c>
      <c r="Q5255" t="s">
        <v>9146</v>
      </c>
      <c r="S5255" t="s">
        <v>29</v>
      </c>
    </row>
    <row r="5256" spans="1:19" hidden="1" x14ac:dyDescent="0.2">
      <c r="A5256">
        <v>3059</v>
      </c>
      <c r="B5256" t="s">
        <v>9147</v>
      </c>
      <c r="C5256" t="s">
        <v>20</v>
      </c>
      <c r="D5256">
        <v>10.95</v>
      </c>
      <c r="E5256" t="s">
        <v>363</v>
      </c>
      <c r="F5256" t="s">
        <v>9010</v>
      </c>
      <c r="G5256" t="s">
        <v>55</v>
      </c>
      <c r="H5256" t="s">
        <v>23</v>
      </c>
      <c r="I5256" t="s">
        <v>9011</v>
      </c>
      <c r="K5256"/>
      <c r="L5256" t="s">
        <v>9148</v>
      </c>
      <c r="M5256" t="s">
        <v>26</v>
      </c>
      <c r="N5256">
        <v>2</v>
      </c>
      <c r="P5256" t="s">
        <v>27</v>
      </c>
      <c r="Q5256" t="s">
        <v>9149</v>
      </c>
      <c r="S5256" t="s">
        <v>29</v>
      </c>
    </row>
    <row r="5257" spans="1:19" hidden="1" x14ac:dyDescent="0.2">
      <c r="A5257">
        <v>3060</v>
      </c>
      <c r="B5257" t="s">
        <v>9150</v>
      </c>
      <c r="C5257" t="s">
        <v>20</v>
      </c>
      <c r="D5257">
        <v>3.6</v>
      </c>
      <c r="E5257">
        <v>20</v>
      </c>
      <c r="F5257" t="s">
        <v>2199</v>
      </c>
      <c r="G5257" t="s">
        <v>55</v>
      </c>
      <c r="H5257" t="s">
        <v>46</v>
      </c>
      <c r="I5257" t="s">
        <v>2200</v>
      </c>
      <c r="K5257"/>
      <c r="L5257" t="s">
        <v>9151</v>
      </c>
      <c r="M5257" t="s">
        <v>120</v>
      </c>
      <c r="N5257">
        <v>5</v>
      </c>
      <c r="P5257" t="s">
        <v>27</v>
      </c>
      <c r="Q5257" t="s">
        <v>9152</v>
      </c>
      <c r="S5257" t="s">
        <v>29</v>
      </c>
    </row>
    <row r="5258" spans="1:19" hidden="1" x14ac:dyDescent="0.2">
      <c r="A5258">
        <v>3060</v>
      </c>
      <c r="B5258" t="s">
        <v>9150</v>
      </c>
      <c r="C5258" t="s">
        <v>73</v>
      </c>
      <c r="D5258">
        <v>5.26</v>
      </c>
      <c r="E5258">
        <v>20</v>
      </c>
      <c r="F5258" t="s">
        <v>2199</v>
      </c>
      <c r="G5258" t="s">
        <v>55</v>
      </c>
      <c r="H5258" t="s">
        <v>46</v>
      </c>
      <c r="I5258" t="s">
        <v>2200</v>
      </c>
      <c r="K5258"/>
      <c r="L5258" t="s">
        <v>9151</v>
      </c>
      <c r="M5258" t="s">
        <v>120</v>
      </c>
      <c r="N5258">
        <v>5</v>
      </c>
      <c r="P5258" t="s">
        <v>27</v>
      </c>
      <c r="Q5258" t="s">
        <v>9152</v>
      </c>
      <c r="S5258" t="s">
        <v>29</v>
      </c>
    </row>
    <row r="5259" spans="1:19" hidden="1" x14ac:dyDescent="0.2">
      <c r="A5259">
        <v>3061</v>
      </c>
      <c r="B5259" t="s">
        <v>9153</v>
      </c>
      <c r="C5259" t="s">
        <v>20</v>
      </c>
      <c r="D5259" t="s">
        <v>3825</v>
      </c>
      <c r="E5259">
        <v>22</v>
      </c>
      <c r="F5259" t="s">
        <v>9154</v>
      </c>
      <c r="G5259" t="s">
        <v>55</v>
      </c>
      <c r="H5259" t="s">
        <v>23</v>
      </c>
      <c r="I5259" t="s">
        <v>9155</v>
      </c>
      <c r="K5259"/>
      <c r="L5259" t="s">
        <v>9156</v>
      </c>
      <c r="M5259" t="s">
        <v>120</v>
      </c>
      <c r="N5259">
        <v>5</v>
      </c>
      <c r="P5259" t="s">
        <v>27</v>
      </c>
      <c r="Q5259" t="s">
        <v>9157</v>
      </c>
      <c r="S5259" t="s">
        <v>29</v>
      </c>
    </row>
    <row r="5260" spans="1:19" hidden="1" x14ac:dyDescent="0.2">
      <c r="A5260">
        <v>3061</v>
      </c>
      <c r="B5260" t="s">
        <v>9153</v>
      </c>
      <c r="C5260" t="s">
        <v>73</v>
      </c>
      <c r="D5260">
        <v>3.77</v>
      </c>
      <c r="E5260">
        <v>22</v>
      </c>
      <c r="F5260" t="s">
        <v>9154</v>
      </c>
      <c r="G5260" t="s">
        <v>55</v>
      </c>
      <c r="H5260" t="s">
        <v>23</v>
      </c>
      <c r="I5260" t="s">
        <v>9155</v>
      </c>
      <c r="K5260"/>
      <c r="L5260" t="s">
        <v>9156</v>
      </c>
      <c r="M5260" t="s">
        <v>120</v>
      </c>
      <c r="N5260">
        <v>5</v>
      </c>
      <c r="P5260" t="s">
        <v>27</v>
      </c>
      <c r="Q5260" t="s">
        <v>9157</v>
      </c>
      <c r="S5260" t="s">
        <v>29</v>
      </c>
    </row>
    <row r="5261" spans="1:19" hidden="1" x14ac:dyDescent="0.2">
      <c r="A5261">
        <v>3061</v>
      </c>
      <c r="B5261" t="s">
        <v>9153</v>
      </c>
      <c r="C5261" t="s">
        <v>77</v>
      </c>
      <c r="D5261">
        <v>8.66</v>
      </c>
      <c r="E5261">
        <v>22</v>
      </c>
      <c r="F5261" t="s">
        <v>9154</v>
      </c>
      <c r="G5261" t="s">
        <v>55</v>
      </c>
      <c r="H5261" t="s">
        <v>23</v>
      </c>
      <c r="I5261" t="s">
        <v>9155</v>
      </c>
      <c r="K5261"/>
      <c r="L5261" t="s">
        <v>9156</v>
      </c>
      <c r="M5261" t="s">
        <v>120</v>
      </c>
      <c r="N5261">
        <v>5</v>
      </c>
      <c r="P5261" t="s">
        <v>27</v>
      </c>
      <c r="Q5261" t="s">
        <v>9157</v>
      </c>
      <c r="S5261" t="s">
        <v>29</v>
      </c>
    </row>
    <row r="5262" spans="1:19" hidden="1" x14ac:dyDescent="0.2">
      <c r="A5262">
        <v>3062</v>
      </c>
      <c r="B5262" t="s">
        <v>9158</v>
      </c>
      <c r="C5262" t="s">
        <v>20</v>
      </c>
      <c r="D5262" t="s">
        <v>3825</v>
      </c>
      <c r="E5262">
        <v>22</v>
      </c>
      <c r="F5262" t="s">
        <v>9154</v>
      </c>
      <c r="G5262" t="s">
        <v>55</v>
      </c>
      <c r="H5262" t="s">
        <v>23</v>
      </c>
      <c r="I5262" t="s">
        <v>9155</v>
      </c>
      <c r="K5262"/>
      <c r="L5262" t="s">
        <v>9159</v>
      </c>
      <c r="M5262" t="s">
        <v>26</v>
      </c>
      <c r="N5262">
        <v>2</v>
      </c>
      <c r="P5262" t="s">
        <v>27</v>
      </c>
      <c r="Q5262" t="s">
        <v>9160</v>
      </c>
      <c r="S5262" t="s">
        <v>29</v>
      </c>
    </row>
    <row r="5263" spans="1:19" hidden="1" x14ac:dyDescent="0.2">
      <c r="A5263">
        <v>3062</v>
      </c>
      <c r="B5263" t="s">
        <v>9158</v>
      </c>
      <c r="C5263" t="s">
        <v>73</v>
      </c>
      <c r="D5263">
        <v>4.0199999999999996</v>
      </c>
      <c r="E5263">
        <v>22</v>
      </c>
      <c r="F5263" t="s">
        <v>9154</v>
      </c>
      <c r="G5263" t="s">
        <v>55</v>
      </c>
      <c r="H5263" t="s">
        <v>23</v>
      </c>
      <c r="I5263" t="s">
        <v>9155</v>
      </c>
      <c r="K5263"/>
      <c r="L5263" t="s">
        <v>9159</v>
      </c>
      <c r="M5263" t="s">
        <v>26</v>
      </c>
      <c r="N5263">
        <v>2</v>
      </c>
      <c r="P5263" t="s">
        <v>27</v>
      </c>
      <c r="Q5263" t="s">
        <v>9160</v>
      </c>
      <c r="S5263" t="s">
        <v>29</v>
      </c>
    </row>
    <row r="5264" spans="1:19" hidden="1" x14ac:dyDescent="0.2">
      <c r="A5264">
        <v>3062</v>
      </c>
      <c r="B5264" t="s">
        <v>9158</v>
      </c>
      <c r="C5264" t="s">
        <v>77</v>
      </c>
      <c r="D5264">
        <v>8.92</v>
      </c>
      <c r="E5264">
        <v>22</v>
      </c>
      <c r="F5264" t="s">
        <v>9154</v>
      </c>
      <c r="G5264" t="s">
        <v>55</v>
      </c>
      <c r="H5264" t="s">
        <v>23</v>
      </c>
      <c r="I5264" t="s">
        <v>9155</v>
      </c>
      <c r="K5264"/>
      <c r="L5264" t="s">
        <v>9159</v>
      </c>
      <c r="M5264" t="s">
        <v>26</v>
      </c>
      <c r="N5264">
        <v>2</v>
      </c>
      <c r="P5264" t="s">
        <v>27</v>
      </c>
      <c r="Q5264" t="s">
        <v>9160</v>
      </c>
      <c r="S5264" t="s">
        <v>29</v>
      </c>
    </row>
    <row r="5265" spans="1:19" hidden="1" x14ac:dyDescent="0.2">
      <c r="A5265">
        <v>3063</v>
      </c>
      <c r="B5265" t="s">
        <v>9161</v>
      </c>
      <c r="C5265" t="s">
        <v>20</v>
      </c>
      <c r="D5265" t="s">
        <v>3825</v>
      </c>
      <c r="E5265">
        <v>22</v>
      </c>
      <c r="F5265" t="s">
        <v>9154</v>
      </c>
      <c r="G5265" t="s">
        <v>55</v>
      </c>
      <c r="H5265" t="s">
        <v>23</v>
      </c>
      <c r="I5265" t="s">
        <v>9155</v>
      </c>
      <c r="K5265"/>
      <c r="L5265" t="s">
        <v>9162</v>
      </c>
      <c r="M5265" t="s">
        <v>120</v>
      </c>
      <c r="N5265">
        <v>5</v>
      </c>
      <c r="P5265" t="s">
        <v>27</v>
      </c>
      <c r="Q5265" t="s">
        <v>9163</v>
      </c>
      <c r="S5265" t="s">
        <v>29</v>
      </c>
    </row>
    <row r="5266" spans="1:19" hidden="1" x14ac:dyDescent="0.2">
      <c r="A5266">
        <v>3063</v>
      </c>
      <c r="B5266" t="s">
        <v>9161</v>
      </c>
      <c r="C5266" t="s">
        <v>73</v>
      </c>
      <c r="D5266">
        <v>4.0199999999999996</v>
      </c>
      <c r="E5266">
        <v>22</v>
      </c>
      <c r="F5266" t="s">
        <v>9154</v>
      </c>
      <c r="G5266" t="s">
        <v>55</v>
      </c>
      <c r="H5266" t="s">
        <v>23</v>
      </c>
      <c r="I5266" t="s">
        <v>9155</v>
      </c>
      <c r="K5266"/>
      <c r="L5266" t="s">
        <v>9162</v>
      </c>
      <c r="M5266" t="s">
        <v>120</v>
      </c>
      <c r="N5266">
        <v>5</v>
      </c>
      <c r="P5266" t="s">
        <v>27</v>
      </c>
      <c r="Q5266" t="s">
        <v>9163</v>
      </c>
      <c r="S5266" t="s">
        <v>29</v>
      </c>
    </row>
    <row r="5267" spans="1:19" hidden="1" x14ac:dyDescent="0.2">
      <c r="A5267">
        <v>3063</v>
      </c>
      <c r="B5267" t="s">
        <v>9161</v>
      </c>
      <c r="C5267" t="s">
        <v>77</v>
      </c>
      <c r="D5267">
        <v>8.6199999999999992</v>
      </c>
      <c r="E5267">
        <v>22</v>
      </c>
      <c r="F5267" t="s">
        <v>9154</v>
      </c>
      <c r="G5267" t="s">
        <v>55</v>
      </c>
      <c r="H5267" t="s">
        <v>23</v>
      </c>
      <c r="I5267" t="s">
        <v>9155</v>
      </c>
      <c r="K5267"/>
      <c r="L5267" t="s">
        <v>9162</v>
      </c>
      <c r="M5267" t="s">
        <v>120</v>
      </c>
      <c r="N5267">
        <v>5</v>
      </c>
      <c r="P5267" t="s">
        <v>27</v>
      </c>
      <c r="Q5267" t="s">
        <v>9163</v>
      </c>
      <c r="S5267" t="s">
        <v>29</v>
      </c>
    </row>
    <row r="5268" spans="1:19" hidden="1" x14ac:dyDescent="0.2">
      <c r="A5268">
        <v>3063</v>
      </c>
      <c r="B5268" t="s">
        <v>9161</v>
      </c>
      <c r="C5268" t="s">
        <v>73</v>
      </c>
      <c r="D5268">
        <v>4.3600000000000003</v>
      </c>
      <c r="F5268" t="s">
        <v>410</v>
      </c>
      <c r="G5268" t="s">
        <v>6234</v>
      </c>
      <c r="H5268" t="s">
        <v>23</v>
      </c>
      <c r="I5268" t="s">
        <v>9164</v>
      </c>
      <c r="K5268"/>
      <c r="L5268" t="s">
        <v>9162</v>
      </c>
      <c r="M5268" t="s">
        <v>120</v>
      </c>
      <c r="N5268">
        <v>5</v>
      </c>
      <c r="P5268" t="s">
        <v>27</v>
      </c>
      <c r="Q5268" t="s">
        <v>9163</v>
      </c>
      <c r="S5268" t="s">
        <v>29</v>
      </c>
    </row>
    <row r="5269" spans="1:19" hidden="1" x14ac:dyDescent="0.2">
      <c r="A5269">
        <v>3065</v>
      </c>
      <c r="B5269" t="s">
        <v>9165</v>
      </c>
      <c r="C5269" t="s">
        <v>20</v>
      </c>
      <c r="D5269">
        <v>4.41</v>
      </c>
      <c r="E5269">
        <v>25</v>
      </c>
      <c r="F5269" t="s">
        <v>9166</v>
      </c>
      <c r="G5269" t="s">
        <v>55</v>
      </c>
      <c r="H5269" t="s">
        <v>23</v>
      </c>
      <c r="I5269" t="s">
        <v>2046</v>
      </c>
      <c r="K5269"/>
      <c r="L5269" t="s">
        <v>9167</v>
      </c>
      <c r="M5269" t="s">
        <v>1341</v>
      </c>
      <c r="N5269">
        <v>3</v>
      </c>
      <c r="P5269" t="s">
        <v>27</v>
      </c>
      <c r="Q5269" t="s">
        <v>9168</v>
      </c>
      <c r="S5269" t="s">
        <v>29</v>
      </c>
    </row>
    <row r="5270" spans="1:19" hidden="1" x14ac:dyDescent="0.2">
      <c r="A5270">
        <v>3065</v>
      </c>
      <c r="B5270" t="s">
        <v>9165</v>
      </c>
      <c r="C5270" t="s">
        <v>73</v>
      </c>
      <c r="D5270">
        <v>8.89</v>
      </c>
      <c r="E5270">
        <v>25</v>
      </c>
      <c r="F5270" t="s">
        <v>9169</v>
      </c>
      <c r="G5270" t="s">
        <v>22</v>
      </c>
      <c r="H5270" t="s">
        <v>46</v>
      </c>
      <c r="I5270" t="s">
        <v>2046</v>
      </c>
      <c r="K5270"/>
      <c r="L5270" t="s">
        <v>9167</v>
      </c>
      <c r="M5270" t="s">
        <v>1341</v>
      </c>
      <c r="N5270">
        <v>3</v>
      </c>
      <c r="P5270" t="s">
        <v>27</v>
      </c>
      <c r="Q5270" t="s">
        <v>9168</v>
      </c>
      <c r="S5270" t="s">
        <v>29</v>
      </c>
    </row>
    <row r="5271" spans="1:19" hidden="1" x14ac:dyDescent="0.2">
      <c r="A5271">
        <v>3067</v>
      </c>
      <c r="B5271" t="s">
        <v>9170</v>
      </c>
      <c r="C5271" t="s">
        <v>20</v>
      </c>
      <c r="D5271">
        <v>9.15</v>
      </c>
      <c r="E5271" t="s">
        <v>9171</v>
      </c>
      <c r="F5271" t="s">
        <v>9010</v>
      </c>
      <c r="G5271" t="s">
        <v>55</v>
      </c>
      <c r="H5271" t="s">
        <v>23</v>
      </c>
      <c r="I5271" t="s">
        <v>9011</v>
      </c>
      <c r="K5271"/>
      <c r="L5271" t="s">
        <v>9172</v>
      </c>
      <c r="M5271" t="s">
        <v>26</v>
      </c>
      <c r="N5271">
        <v>2</v>
      </c>
      <c r="P5271" t="s">
        <v>27</v>
      </c>
      <c r="Q5271" t="s">
        <v>9173</v>
      </c>
      <c r="S5271" t="s">
        <v>29</v>
      </c>
    </row>
    <row r="5272" spans="1:19" x14ac:dyDescent="0.2">
      <c r="A5272">
        <v>3068</v>
      </c>
      <c r="B5272" t="s">
        <v>9174</v>
      </c>
      <c r="C5272" t="s">
        <v>20</v>
      </c>
      <c r="D5272">
        <v>3.6560000000000001</v>
      </c>
      <c r="E5272">
        <v>0</v>
      </c>
      <c r="F5272" t="s">
        <v>9175</v>
      </c>
      <c r="G5272" t="s">
        <v>641</v>
      </c>
      <c r="H5272" t="s">
        <v>36</v>
      </c>
      <c r="I5272" t="s">
        <v>9176</v>
      </c>
      <c r="L5272" t="s">
        <v>9177</v>
      </c>
      <c r="M5272" t="s">
        <v>120</v>
      </c>
      <c r="N5272">
        <v>5</v>
      </c>
      <c r="P5272" t="s">
        <v>27</v>
      </c>
      <c r="Q5272" t="s">
        <v>9178</v>
      </c>
      <c r="S5272" t="s">
        <v>29</v>
      </c>
    </row>
    <row r="5273" spans="1:19" x14ac:dyDescent="0.2">
      <c r="A5273">
        <v>3068</v>
      </c>
      <c r="B5273" t="s">
        <v>9174</v>
      </c>
      <c r="C5273" t="s">
        <v>73</v>
      </c>
      <c r="D5273">
        <v>11.000999999999999</v>
      </c>
      <c r="E5273">
        <v>0</v>
      </c>
      <c r="F5273" t="s">
        <v>9175</v>
      </c>
      <c r="G5273" t="s">
        <v>641</v>
      </c>
      <c r="H5273" t="s">
        <v>36</v>
      </c>
      <c r="I5273" t="s">
        <v>9176</v>
      </c>
      <c r="L5273" t="s">
        <v>9177</v>
      </c>
      <c r="M5273" t="s">
        <v>120</v>
      </c>
      <c r="N5273">
        <v>5</v>
      </c>
      <c r="P5273" t="s">
        <v>27</v>
      </c>
      <c r="Q5273" t="s">
        <v>9178</v>
      </c>
      <c r="S5273" t="s">
        <v>29</v>
      </c>
    </row>
    <row r="5274" spans="1:19" x14ac:dyDescent="0.2">
      <c r="A5274">
        <v>3068</v>
      </c>
      <c r="B5274" t="s">
        <v>9174</v>
      </c>
      <c r="C5274" t="s">
        <v>20</v>
      </c>
      <c r="D5274">
        <v>3.6269999999999998</v>
      </c>
      <c r="E5274">
        <v>5</v>
      </c>
      <c r="F5274" t="s">
        <v>9175</v>
      </c>
      <c r="G5274" t="s">
        <v>641</v>
      </c>
      <c r="H5274" t="s">
        <v>36</v>
      </c>
      <c r="I5274" t="s">
        <v>9176</v>
      </c>
      <c r="L5274" t="s">
        <v>9177</v>
      </c>
      <c r="M5274" t="s">
        <v>120</v>
      </c>
      <c r="N5274">
        <v>5</v>
      </c>
      <c r="P5274" t="s">
        <v>27</v>
      </c>
      <c r="Q5274" t="s">
        <v>9178</v>
      </c>
      <c r="S5274" t="s">
        <v>29</v>
      </c>
    </row>
    <row r="5275" spans="1:19" x14ac:dyDescent="0.2">
      <c r="A5275">
        <v>3068</v>
      </c>
      <c r="B5275" t="s">
        <v>9174</v>
      </c>
      <c r="C5275" t="s">
        <v>73</v>
      </c>
      <c r="D5275">
        <v>10.831</v>
      </c>
      <c r="E5275">
        <v>5</v>
      </c>
      <c r="F5275" t="s">
        <v>9175</v>
      </c>
      <c r="G5275" t="s">
        <v>641</v>
      </c>
      <c r="H5275" t="s">
        <v>36</v>
      </c>
      <c r="I5275" t="s">
        <v>9176</v>
      </c>
      <c r="L5275" t="s">
        <v>9177</v>
      </c>
      <c r="M5275" t="s">
        <v>120</v>
      </c>
      <c r="N5275">
        <v>5</v>
      </c>
      <c r="P5275" t="s">
        <v>27</v>
      </c>
      <c r="Q5275" t="s">
        <v>9178</v>
      </c>
      <c r="S5275" t="s">
        <v>29</v>
      </c>
    </row>
    <row r="5276" spans="1:19" x14ac:dyDescent="0.2">
      <c r="A5276">
        <v>3068</v>
      </c>
      <c r="B5276" t="s">
        <v>9174</v>
      </c>
      <c r="C5276" t="s">
        <v>20</v>
      </c>
      <c r="D5276">
        <v>3.5830000000000002</v>
      </c>
      <c r="E5276">
        <v>15</v>
      </c>
      <c r="F5276" t="s">
        <v>9175</v>
      </c>
      <c r="G5276" t="s">
        <v>641</v>
      </c>
      <c r="H5276" t="s">
        <v>36</v>
      </c>
      <c r="I5276" t="s">
        <v>9176</v>
      </c>
      <c r="L5276" t="s">
        <v>9177</v>
      </c>
      <c r="M5276" t="s">
        <v>120</v>
      </c>
      <c r="N5276">
        <v>5</v>
      </c>
      <c r="P5276" t="s">
        <v>27</v>
      </c>
      <c r="Q5276" t="s">
        <v>9178</v>
      </c>
      <c r="S5276" t="s">
        <v>29</v>
      </c>
    </row>
    <row r="5277" spans="1:19" x14ac:dyDescent="0.2">
      <c r="A5277">
        <v>3068</v>
      </c>
      <c r="B5277" t="s">
        <v>9174</v>
      </c>
      <c r="C5277" t="s">
        <v>73</v>
      </c>
      <c r="D5277">
        <v>10.525</v>
      </c>
      <c r="E5277">
        <v>15</v>
      </c>
      <c r="F5277" t="s">
        <v>9175</v>
      </c>
      <c r="G5277" t="s">
        <v>641</v>
      </c>
      <c r="H5277" t="s">
        <v>36</v>
      </c>
      <c r="I5277" t="s">
        <v>9176</v>
      </c>
      <c r="L5277" t="s">
        <v>9177</v>
      </c>
      <c r="M5277" t="s">
        <v>120</v>
      </c>
      <c r="N5277">
        <v>5</v>
      </c>
      <c r="P5277" t="s">
        <v>27</v>
      </c>
      <c r="Q5277" t="s">
        <v>9178</v>
      </c>
      <c r="S5277" t="s">
        <v>29</v>
      </c>
    </row>
    <row r="5278" spans="1:19" x14ac:dyDescent="0.2">
      <c r="A5278">
        <v>3068</v>
      </c>
      <c r="B5278" t="s">
        <v>9174</v>
      </c>
      <c r="C5278" t="s">
        <v>20</v>
      </c>
      <c r="D5278">
        <v>3.5510000000000002</v>
      </c>
      <c r="E5278">
        <v>25</v>
      </c>
      <c r="F5278" t="s">
        <v>9175</v>
      </c>
      <c r="G5278" t="s">
        <v>641</v>
      </c>
      <c r="H5278" t="s">
        <v>36</v>
      </c>
      <c r="I5278" t="s">
        <v>9176</v>
      </c>
      <c r="L5278" t="s">
        <v>9177</v>
      </c>
      <c r="M5278" t="s">
        <v>120</v>
      </c>
      <c r="N5278">
        <v>5</v>
      </c>
      <c r="P5278" t="s">
        <v>27</v>
      </c>
      <c r="Q5278" t="s">
        <v>9178</v>
      </c>
      <c r="S5278" t="s">
        <v>29</v>
      </c>
    </row>
    <row r="5279" spans="1:19" x14ac:dyDescent="0.2">
      <c r="A5279">
        <v>3068</v>
      </c>
      <c r="B5279" t="s">
        <v>9174</v>
      </c>
      <c r="C5279" t="s">
        <v>73</v>
      </c>
      <c r="D5279">
        <v>10.238</v>
      </c>
      <c r="E5279">
        <v>25</v>
      </c>
      <c r="F5279" t="s">
        <v>9175</v>
      </c>
      <c r="G5279" t="s">
        <v>641</v>
      </c>
      <c r="H5279" t="s">
        <v>36</v>
      </c>
      <c r="I5279" t="s">
        <v>9176</v>
      </c>
      <c r="L5279" t="s">
        <v>9177</v>
      </c>
      <c r="M5279" t="s">
        <v>120</v>
      </c>
      <c r="N5279">
        <v>5</v>
      </c>
      <c r="P5279" t="s">
        <v>27</v>
      </c>
      <c r="Q5279" t="s">
        <v>9178</v>
      </c>
      <c r="S5279" t="s">
        <v>29</v>
      </c>
    </row>
    <row r="5280" spans="1:19" x14ac:dyDescent="0.2">
      <c r="A5280">
        <v>3068</v>
      </c>
      <c r="B5280" t="s">
        <v>9174</v>
      </c>
      <c r="C5280" t="s">
        <v>20</v>
      </c>
      <c r="D5280">
        <v>3.524</v>
      </c>
      <c r="E5280">
        <v>35</v>
      </c>
      <c r="F5280" t="s">
        <v>9175</v>
      </c>
      <c r="G5280" t="s">
        <v>641</v>
      </c>
      <c r="H5280" t="s">
        <v>36</v>
      </c>
      <c r="I5280" t="s">
        <v>9176</v>
      </c>
      <c r="L5280" t="s">
        <v>9177</v>
      </c>
      <c r="M5280" t="s">
        <v>120</v>
      </c>
      <c r="N5280">
        <v>5</v>
      </c>
      <c r="P5280" t="s">
        <v>27</v>
      </c>
      <c r="Q5280" t="s">
        <v>9178</v>
      </c>
      <c r="S5280" t="s">
        <v>29</v>
      </c>
    </row>
    <row r="5281" spans="1:19" x14ac:dyDescent="0.2">
      <c r="A5281">
        <v>3068</v>
      </c>
      <c r="B5281" t="s">
        <v>9174</v>
      </c>
      <c r="C5281" t="s">
        <v>73</v>
      </c>
      <c r="D5281">
        <v>9.9629999999999992</v>
      </c>
      <c r="E5281">
        <v>35</v>
      </c>
      <c r="F5281" t="s">
        <v>9175</v>
      </c>
      <c r="G5281" t="s">
        <v>641</v>
      </c>
      <c r="H5281" t="s">
        <v>36</v>
      </c>
      <c r="I5281" t="s">
        <v>9176</v>
      </c>
      <c r="L5281" t="s">
        <v>9177</v>
      </c>
      <c r="M5281" t="s">
        <v>120</v>
      </c>
      <c r="N5281">
        <v>5</v>
      </c>
      <c r="P5281" t="s">
        <v>27</v>
      </c>
      <c r="Q5281" t="s">
        <v>9178</v>
      </c>
      <c r="S5281" t="s">
        <v>29</v>
      </c>
    </row>
    <row r="5282" spans="1:19" x14ac:dyDescent="0.2">
      <c r="A5282">
        <v>3068</v>
      </c>
      <c r="B5282" t="s">
        <v>9174</v>
      </c>
      <c r="C5282" t="s">
        <v>20</v>
      </c>
      <c r="D5282">
        <v>3.5169999999999999</v>
      </c>
      <c r="E5282">
        <v>40</v>
      </c>
      <c r="F5282" t="s">
        <v>9175</v>
      </c>
      <c r="G5282" t="s">
        <v>641</v>
      </c>
      <c r="H5282" t="s">
        <v>36</v>
      </c>
      <c r="I5282" t="s">
        <v>9176</v>
      </c>
      <c r="L5282" t="s">
        <v>9177</v>
      </c>
      <c r="M5282" t="s">
        <v>120</v>
      </c>
      <c r="N5282">
        <v>5</v>
      </c>
      <c r="P5282" t="s">
        <v>27</v>
      </c>
      <c r="Q5282" t="s">
        <v>9178</v>
      </c>
      <c r="S5282" t="s">
        <v>29</v>
      </c>
    </row>
    <row r="5283" spans="1:19" x14ac:dyDescent="0.2">
      <c r="A5283">
        <v>3068</v>
      </c>
      <c r="B5283" t="s">
        <v>9174</v>
      </c>
      <c r="C5283" t="s">
        <v>73</v>
      </c>
      <c r="D5283">
        <v>9.84</v>
      </c>
      <c r="E5283">
        <v>40</v>
      </c>
      <c r="F5283" t="s">
        <v>9175</v>
      </c>
      <c r="G5283" t="s">
        <v>641</v>
      </c>
      <c r="H5283" t="s">
        <v>36</v>
      </c>
      <c r="I5283" t="s">
        <v>9176</v>
      </c>
      <c r="L5283" t="s">
        <v>9177</v>
      </c>
      <c r="M5283" t="s">
        <v>120</v>
      </c>
      <c r="N5283">
        <v>5</v>
      </c>
      <c r="P5283" t="s">
        <v>27</v>
      </c>
      <c r="Q5283" t="s">
        <v>9178</v>
      </c>
      <c r="S5283" t="s">
        <v>29</v>
      </c>
    </row>
    <row r="5284" spans="1:19" hidden="1" x14ac:dyDescent="0.2">
      <c r="A5284">
        <v>3068</v>
      </c>
      <c r="B5284" t="s">
        <v>9174</v>
      </c>
      <c r="C5284" t="s">
        <v>20</v>
      </c>
      <c r="D5284">
        <v>3.52</v>
      </c>
      <c r="E5284">
        <v>20</v>
      </c>
      <c r="F5284" t="s">
        <v>9179</v>
      </c>
      <c r="G5284" t="s">
        <v>55</v>
      </c>
      <c r="H5284" t="s">
        <v>46</v>
      </c>
      <c r="I5284" t="s">
        <v>781</v>
      </c>
      <c r="K5284"/>
      <c r="L5284" t="s">
        <v>9177</v>
      </c>
      <c r="M5284" t="s">
        <v>120</v>
      </c>
      <c r="N5284">
        <v>5</v>
      </c>
      <c r="P5284" t="s">
        <v>27</v>
      </c>
      <c r="Q5284" t="s">
        <v>9178</v>
      </c>
      <c r="S5284" t="s">
        <v>29</v>
      </c>
    </row>
    <row r="5285" spans="1:19" hidden="1" x14ac:dyDescent="0.2">
      <c r="A5285">
        <v>3068</v>
      </c>
      <c r="B5285" t="s">
        <v>9174</v>
      </c>
      <c r="C5285" t="s">
        <v>73</v>
      </c>
      <c r="D5285">
        <v>10.26</v>
      </c>
      <c r="E5285">
        <v>20</v>
      </c>
      <c r="F5285" t="s">
        <v>9179</v>
      </c>
      <c r="G5285" t="s">
        <v>55</v>
      </c>
      <c r="H5285" t="s">
        <v>46</v>
      </c>
      <c r="I5285" t="s">
        <v>781</v>
      </c>
      <c r="K5285"/>
      <c r="L5285" t="s">
        <v>9177</v>
      </c>
      <c r="M5285" t="s">
        <v>120</v>
      </c>
      <c r="N5285">
        <v>5</v>
      </c>
      <c r="P5285" t="s">
        <v>27</v>
      </c>
      <c r="Q5285" t="s">
        <v>9178</v>
      </c>
      <c r="S5285" t="s">
        <v>29</v>
      </c>
    </row>
    <row r="5286" spans="1:19" hidden="1" x14ac:dyDescent="0.2">
      <c r="A5286">
        <v>3068</v>
      </c>
      <c r="B5286" t="s">
        <v>9174</v>
      </c>
      <c r="C5286" t="s">
        <v>20</v>
      </c>
      <c r="D5286">
        <v>3.57</v>
      </c>
      <c r="E5286">
        <v>20</v>
      </c>
      <c r="F5286" t="s">
        <v>79</v>
      </c>
      <c r="G5286" t="s">
        <v>55</v>
      </c>
      <c r="H5286" t="s">
        <v>46</v>
      </c>
      <c r="I5286" t="s">
        <v>8882</v>
      </c>
      <c r="K5286"/>
      <c r="L5286" t="s">
        <v>9177</v>
      </c>
      <c r="M5286" t="s">
        <v>120</v>
      </c>
      <c r="N5286">
        <v>5</v>
      </c>
      <c r="P5286" t="s">
        <v>27</v>
      </c>
      <c r="Q5286" t="s">
        <v>9178</v>
      </c>
      <c r="S5286" t="s">
        <v>29</v>
      </c>
    </row>
    <row r="5287" spans="1:19" hidden="1" x14ac:dyDescent="0.2">
      <c r="A5287">
        <v>3068</v>
      </c>
      <c r="B5287" t="s">
        <v>9174</v>
      </c>
      <c r="C5287" t="s">
        <v>73</v>
      </c>
      <c r="D5287">
        <v>10.39</v>
      </c>
      <c r="E5287">
        <v>20</v>
      </c>
      <c r="F5287" t="s">
        <v>79</v>
      </c>
      <c r="G5287" t="s">
        <v>55</v>
      </c>
      <c r="H5287" t="s">
        <v>46</v>
      </c>
      <c r="I5287" t="s">
        <v>8882</v>
      </c>
      <c r="K5287"/>
      <c r="L5287" t="s">
        <v>9177</v>
      </c>
      <c r="M5287" t="s">
        <v>120</v>
      </c>
      <c r="N5287">
        <v>5</v>
      </c>
      <c r="P5287" t="s">
        <v>27</v>
      </c>
      <c r="Q5287" t="s">
        <v>9178</v>
      </c>
      <c r="S5287" t="s">
        <v>29</v>
      </c>
    </row>
    <row r="5288" spans="1:19" hidden="1" x14ac:dyDescent="0.2">
      <c r="A5288">
        <v>3068</v>
      </c>
      <c r="B5288" t="s">
        <v>9174</v>
      </c>
      <c r="C5288" t="s">
        <v>20</v>
      </c>
      <c r="D5288">
        <v>3.54</v>
      </c>
      <c r="E5288">
        <v>25</v>
      </c>
      <c r="F5288" t="s">
        <v>54</v>
      </c>
      <c r="G5288" t="s">
        <v>22</v>
      </c>
      <c r="H5288" t="s">
        <v>46</v>
      </c>
      <c r="I5288" t="s">
        <v>9137</v>
      </c>
      <c r="K5288"/>
      <c r="L5288" t="s">
        <v>9177</v>
      </c>
      <c r="M5288" t="s">
        <v>120</v>
      </c>
      <c r="N5288">
        <v>5</v>
      </c>
      <c r="P5288" t="s">
        <v>27</v>
      </c>
      <c r="Q5288" t="s">
        <v>9178</v>
      </c>
      <c r="S5288" t="s">
        <v>29</v>
      </c>
    </row>
    <row r="5289" spans="1:19" hidden="1" x14ac:dyDescent="0.2">
      <c r="A5289">
        <v>3068</v>
      </c>
      <c r="B5289" t="s">
        <v>9174</v>
      </c>
      <c r="C5289" t="s">
        <v>73</v>
      </c>
      <c r="D5289">
        <v>10.25</v>
      </c>
      <c r="E5289">
        <v>25</v>
      </c>
      <c r="F5289" t="s">
        <v>54</v>
      </c>
      <c r="G5289" t="s">
        <v>22</v>
      </c>
      <c r="H5289" t="s">
        <v>46</v>
      </c>
      <c r="I5289" t="s">
        <v>9137</v>
      </c>
      <c r="K5289"/>
      <c r="L5289" t="s">
        <v>9177</v>
      </c>
      <c r="M5289" t="s">
        <v>120</v>
      </c>
      <c r="N5289">
        <v>5</v>
      </c>
      <c r="P5289" t="s">
        <v>27</v>
      </c>
      <c r="Q5289" t="s">
        <v>9178</v>
      </c>
      <c r="S5289" t="s">
        <v>29</v>
      </c>
    </row>
    <row r="5290" spans="1:19" hidden="1" x14ac:dyDescent="0.2">
      <c r="A5290">
        <v>3069</v>
      </c>
      <c r="B5290" t="s">
        <v>9180</v>
      </c>
      <c r="C5290" t="s">
        <v>20</v>
      </c>
      <c r="D5290">
        <v>9.06</v>
      </c>
      <c r="E5290">
        <v>25</v>
      </c>
      <c r="F5290" t="s">
        <v>9071</v>
      </c>
      <c r="G5290" t="s">
        <v>22</v>
      </c>
      <c r="H5290" t="s">
        <v>46</v>
      </c>
      <c r="I5290" t="s">
        <v>9026</v>
      </c>
      <c r="K5290"/>
      <c r="L5290" t="s">
        <v>9181</v>
      </c>
      <c r="M5290" t="s">
        <v>120</v>
      </c>
      <c r="N5290">
        <v>5</v>
      </c>
      <c r="P5290" t="s">
        <v>27</v>
      </c>
      <c r="Q5290" t="s">
        <v>9182</v>
      </c>
      <c r="S5290" t="s">
        <v>29</v>
      </c>
    </row>
    <row r="5291" spans="1:19" hidden="1" x14ac:dyDescent="0.2">
      <c r="A5291">
        <v>3070</v>
      </c>
      <c r="B5291" t="s">
        <v>9183</v>
      </c>
      <c r="C5291" t="s">
        <v>20</v>
      </c>
      <c r="D5291">
        <v>10.050000000000001</v>
      </c>
      <c r="E5291" t="s">
        <v>363</v>
      </c>
      <c r="F5291" t="s">
        <v>9010</v>
      </c>
      <c r="G5291" t="s">
        <v>55</v>
      </c>
      <c r="H5291" t="s">
        <v>23</v>
      </c>
      <c r="I5291" t="s">
        <v>9011</v>
      </c>
      <c r="K5291"/>
      <c r="L5291" t="s">
        <v>9184</v>
      </c>
      <c r="M5291" t="s">
        <v>26</v>
      </c>
      <c r="N5291">
        <v>2</v>
      </c>
      <c r="P5291" t="s">
        <v>27</v>
      </c>
      <c r="Q5291" t="s">
        <v>9185</v>
      </c>
      <c r="S5291" t="s">
        <v>29</v>
      </c>
    </row>
    <row r="5292" spans="1:19" hidden="1" x14ac:dyDescent="0.2">
      <c r="A5292">
        <v>3071</v>
      </c>
      <c r="B5292" t="s">
        <v>9186</v>
      </c>
      <c r="C5292" t="s">
        <v>20</v>
      </c>
      <c r="D5292">
        <v>1.78</v>
      </c>
      <c r="E5292">
        <v>20</v>
      </c>
      <c r="F5292" t="s">
        <v>1420</v>
      </c>
      <c r="G5292" t="s">
        <v>133</v>
      </c>
      <c r="H5292" t="s">
        <v>46</v>
      </c>
      <c r="I5292" t="s">
        <v>9187</v>
      </c>
      <c r="K5292"/>
      <c r="L5292" t="s">
        <v>9188</v>
      </c>
      <c r="M5292" t="s">
        <v>120</v>
      </c>
      <c r="N5292">
        <v>5</v>
      </c>
      <c r="P5292" t="s">
        <v>27</v>
      </c>
      <c r="Q5292" t="s">
        <v>9189</v>
      </c>
      <c r="S5292" t="s">
        <v>29</v>
      </c>
    </row>
    <row r="5293" spans="1:19" hidden="1" x14ac:dyDescent="0.2">
      <c r="A5293">
        <v>3071</v>
      </c>
      <c r="B5293" t="s">
        <v>9186</v>
      </c>
      <c r="C5293" t="s">
        <v>73</v>
      </c>
      <c r="D5293">
        <v>3.63</v>
      </c>
      <c r="E5293">
        <v>20</v>
      </c>
      <c r="F5293" t="s">
        <v>1420</v>
      </c>
      <c r="G5293" t="s">
        <v>133</v>
      </c>
      <c r="H5293" t="s">
        <v>46</v>
      </c>
      <c r="I5293" t="s">
        <v>9187</v>
      </c>
      <c r="K5293"/>
      <c r="L5293" t="s">
        <v>9188</v>
      </c>
      <c r="M5293" t="s">
        <v>120</v>
      </c>
      <c r="N5293">
        <v>5</v>
      </c>
      <c r="P5293" t="s">
        <v>27</v>
      </c>
      <c r="Q5293" t="s">
        <v>9189</v>
      </c>
      <c r="S5293" t="s">
        <v>29</v>
      </c>
    </row>
    <row r="5294" spans="1:19" hidden="1" x14ac:dyDescent="0.2">
      <c r="A5294">
        <v>3071</v>
      </c>
      <c r="B5294" t="s">
        <v>9186</v>
      </c>
      <c r="C5294" t="s">
        <v>20</v>
      </c>
      <c r="D5294">
        <v>1.79</v>
      </c>
      <c r="E5294">
        <v>20</v>
      </c>
      <c r="F5294" t="s">
        <v>9190</v>
      </c>
      <c r="G5294" t="s">
        <v>31</v>
      </c>
      <c r="H5294" t="s">
        <v>46</v>
      </c>
      <c r="I5294" t="s">
        <v>9187</v>
      </c>
      <c r="K5294"/>
      <c r="L5294" t="s">
        <v>9188</v>
      </c>
      <c r="M5294" t="s">
        <v>120</v>
      </c>
      <c r="N5294">
        <v>5</v>
      </c>
      <c r="P5294" t="s">
        <v>27</v>
      </c>
      <c r="Q5294" t="s">
        <v>9189</v>
      </c>
      <c r="S5294" t="s">
        <v>29</v>
      </c>
    </row>
    <row r="5295" spans="1:19" hidden="1" x14ac:dyDescent="0.2">
      <c r="A5295">
        <v>3071</v>
      </c>
      <c r="B5295" t="s">
        <v>9186</v>
      </c>
      <c r="C5295" t="s">
        <v>20</v>
      </c>
      <c r="D5295">
        <v>1.99</v>
      </c>
      <c r="E5295" t="s">
        <v>363</v>
      </c>
      <c r="F5295" t="s">
        <v>9190</v>
      </c>
      <c r="G5295" t="s">
        <v>31</v>
      </c>
      <c r="H5295" t="s">
        <v>23</v>
      </c>
      <c r="I5295" t="s">
        <v>8977</v>
      </c>
      <c r="K5295"/>
      <c r="L5295" t="s">
        <v>9188</v>
      </c>
      <c r="M5295" t="s">
        <v>120</v>
      </c>
      <c r="N5295">
        <v>5</v>
      </c>
      <c r="P5295" t="s">
        <v>27</v>
      </c>
      <c r="Q5295" t="s">
        <v>9189</v>
      </c>
      <c r="S5295" t="s">
        <v>29</v>
      </c>
    </row>
    <row r="5296" spans="1:19" hidden="1" x14ac:dyDescent="0.2">
      <c r="A5296">
        <v>3071</v>
      </c>
      <c r="B5296" t="s">
        <v>9186</v>
      </c>
      <c r="C5296" t="s">
        <v>73</v>
      </c>
      <c r="D5296">
        <v>3.92</v>
      </c>
      <c r="E5296" t="s">
        <v>363</v>
      </c>
      <c r="F5296" t="s">
        <v>9190</v>
      </c>
      <c r="G5296" t="s">
        <v>31</v>
      </c>
      <c r="H5296" t="s">
        <v>23</v>
      </c>
      <c r="I5296" t="s">
        <v>8977</v>
      </c>
      <c r="K5296"/>
      <c r="L5296" t="s">
        <v>9188</v>
      </c>
      <c r="M5296" t="s">
        <v>120</v>
      </c>
      <c r="N5296">
        <v>5</v>
      </c>
      <c r="P5296" t="s">
        <v>27</v>
      </c>
      <c r="Q5296" t="s">
        <v>9189</v>
      </c>
      <c r="S5296" t="s">
        <v>29</v>
      </c>
    </row>
    <row r="5297" spans="1:19" hidden="1" x14ac:dyDescent="0.2">
      <c r="A5297">
        <v>3071</v>
      </c>
      <c r="B5297" t="s">
        <v>9186</v>
      </c>
      <c r="C5297" t="s">
        <v>20</v>
      </c>
      <c r="D5297">
        <v>1.7</v>
      </c>
      <c r="F5297" t="s">
        <v>2017</v>
      </c>
      <c r="G5297" t="s">
        <v>240</v>
      </c>
      <c r="H5297" t="s">
        <v>23</v>
      </c>
      <c r="I5297" t="s">
        <v>9191</v>
      </c>
      <c r="K5297"/>
      <c r="L5297" t="s">
        <v>9188</v>
      </c>
      <c r="M5297" t="s">
        <v>120</v>
      </c>
      <c r="N5297">
        <v>5</v>
      </c>
      <c r="P5297" t="s">
        <v>27</v>
      </c>
      <c r="Q5297" t="s">
        <v>9189</v>
      </c>
      <c r="S5297" t="s">
        <v>29</v>
      </c>
    </row>
    <row r="5298" spans="1:19" hidden="1" x14ac:dyDescent="0.2">
      <c r="A5298">
        <v>3071</v>
      </c>
      <c r="B5298" t="s">
        <v>9186</v>
      </c>
      <c r="C5298" t="s">
        <v>73</v>
      </c>
      <c r="D5298">
        <v>3.9</v>
      </c>
      <c r="F5298" t="s">
        <v>2017</v>
      </c>
      <c r="G5298" t="s">
        <v>240</v>
      </c>
      <c r="H5298" t="s">
        <v>23</v>
      </c>
      <c r="I5298" t="s">
        <v>9191</v>
      </c>
      <c r="K5298"/>
      <c r="L5298" t="s">
        <v>9188</v>
      </c>
      <c r="M5298" t="s">
        <v>120</v>
      </c>
      <c r="N5298">
        <v>5</v>
      </c>
      <c r="P5298" t="s">
        <v>27</v>
      </c>
      <c r="Q5298" t="s">
        <v>9189</v>
      </c>
      <c r="S5298" t="s">
        <v>29</v>
      </c>
    </row>
    <row r="5299" spans="1:19" hidden="1" x14ac:dyDescent="0.2">
      <c r="A5299">
        <v>3071</v>
      </c>
      <c r="B5299" t="s">
        <v>9186</v>
      </c>
      <c r="C5299" t="s">
        <v>20</v>
      </c>
      <c r="D5299">
        <v>1.8</v>
      </c>
      <c r="F5299" t="s">
        <v>9192</v>
      </c>
      <c r="G5299" t="s">
        <v>31</v>
      </c>
      <c r="H5299" t="s">
        <v>23</v>
      </c>
      <c r="I5299" t="s">
        <v>4636</v>
      </c>
      <c r="K5299"/>
      <c r="L5299" t="s">
        <v>9188</v>
      </c>
      <c r="M5299" t="s">
        <v>120</v>
      </c>
      <c r="N5299">
        <v>5</v>
      </c>
      <c r="P5299" t="s">
        <v>27</v>
      </c>
      <c r="Q5299" t="s">
        <v>9189</v>
      </c>
      <c r="S5299" t="s">
        <v>29</v>
      </c>
    </row>
    <row r="5300" spans="1:19" hidden="1" x14ac:dyDescent="0.2">
      <c r="A5300">
        <v>3071</v>
      </c>
      <c r="B5300" t="s">
        <v>9186</v>
      </c>
      <c r="C5300" t="s">
        <v>73</v>
      </c>
      <c r="D5300">
        <v>3.66</v>
      </c>
      <c r="F5300" t="s">
        <v>9192</v>
      </c>
      <c r="G5300" t="s">
        <v>31</v>
      </c>
      <c r="H5300" t="s">
        <v>23</v>
      </c>
      <c r="I5300" t="s">
        <v>4636</v>
      </c>
      <c r="K5300"/>
      <c r="L5300" t="s">
        <v>9188</v>
      </c>
      <c r="M5300" t="s">
        <v>120</v>
      </c>
      <c r="N5300">
        <v>5</v>
      </c>
      <c r="P5300" t="s">
        <v>27</v>
      </c>
      <c r="Q5300" t="s">
        <v>9189</v>
      </c>
      <c r="S5300" t="s">
        <v>29</v>
      </c>
    </row>
    <row r="5301" spans="1:19" hidden="1" x14ac:dyDescent="0.2">
      <c r="A5301">
        <v>3071</v>
      </c>
      <c r="B5301" t="s">
        <v>9186</v>
      </c>
      <c r="C5301" t="s">
        <v>77</v>
      </c>
      <c r="D5301">
        <v>14</v>
      </c>
      <c r="F5301" t="s">
        <v>9192</v>
      </c>
      <c r="G5301" t="s">
        <v>31</v>
      </c>
      <c r="H5301" t="s">
        <v>23</v>
      </c>
      <c r="I5301" t="s">
        <v>4636</v>
      </c>
      <c r="K5301"/>
      <c r="L5301" t="s">
        <v>9188</v>
      </c>
      <c r="M5301" t="s">
        <v>120</v>
      </c>
      <c r="N5301">
        <v>5</v>
      </c>
      <c r="P5301" t="s">
        <v>27</v>
      </c>
      <c r="Q5301" t="s">
        <v>9189</v>
      </c>
      <c r="S5301" t="s">
        <v>29</v>
      </c>
    </row>
    <row r="5302" spans="1:19" hidden="1" x14ac:dyDescent="0.2">
      <c r="A5302">
        <v>3072</v>
      </c>
      <c r="B5302" t="s">
        <v>9193</v>
      </c>
      <c r="C5302" t="s">
        <v>20</v>
      </c>
      <c r="D5302">
        <v>2.74</v>
      </c>
      <c r="F5302" t="s">
        <v>2017</v>
      </c>
      <c r="G5302" t="s">
        <v>240</v>
      </c>
      <c r="H5302" t="s">
        <v>23</v>
      </c>
      <c r="I5302" t="s">
        <v>9191</v>
      </c>
      <c r="K5302"/>
      <c r="L5302" t="s">
        <v>9194</v>
      </c>
      <c r="M5302" t="s">
        <v>120</v>
      </c>
      <c r="N5302">
        <v>5</v>
      </c>
      <c r="P5302" t="s">
        <v>27</v>
      </c>
      <c r="Q5302" t="s">
        <v>9195</v>
      </c>
      <c r="S5302" t="s">
        <v>29</v>
      </c>
    </row>
    <row r="5303" spans="1:19" hidden="1" x14ac:dyDescent="0.2">
      <c r="A5303">
        <v>3072</v>
      </c>
      <c r="B5303" t="s">
        <v>9193</v>
      </c>
      <c r="C5303" t="s">
        <v>73</v>
      </c>
      <c r="D5303">
        <v>5.84</v>
      </c>
      <c r="F5303" t="s">
        <v>2017</v>
      </c>
      <c r="G5303" t="s">
        <v>240</v>
      </c>
      <c r="H5303" t="s">
        <v>23</v>
      </c>
      <c r="I5303" t="s">
        <v>9191</v>
      </c>
      <c r="K5303"/>
      <c r="L5303" t="s">
        <v>9194</v>
      </c>
      <c r="M5303" t="s">
        <v>120</v>
      </c>
      <c r="N5303">
        <v>5</v>
      </c>
      <c r="P5303" t="s">
        <v>27</v>
      </c>
      <c r="Q5303" t="s">
        <v>9195</v>
      </c>
      <c r="S5303" t="s">
        <v>29</v>
      </c>
    </row>
    <row r="5304" spans="1:19" hidden="1" x14ac:dyDescent="0.2">
      <c r="A5304">
        <v>3075</v>
      </c>
      <c r="B5304" t="s">
        <v>9196</v>
      </c>
      <c r="C5304" t="s">
        <v>20</v>
      </c>
      <c r="D5304">
        <v>3.8</v>
      </c>
      <c r="E5304" t="s">
        <v>363</v>
      </c>
      <c r="F5304" t="s">
        <v>9010</v>
      </c>
      <c r="G5304" t="s">
        <v>55</v>
      </c>
      <c r="H5304" t="s">
        <v>23</v>
      </c>
      <c r="I5304" t="s">
        <v>9011</v>
      </c>
      <c r="K5304"/>
      <c r="L5304" t="s">
        <v>9197</v>
      </c>
      <c r="M5304" t="s">
        <v>26</v>
      </c>
      <c r="N5304">
        <v>2</v>
      </c>
      <c r="P5304" t="s">
        <v>27</v>
      </c>
      <c r="Q5304" t="s">
        <v>9198</v>
      </c>
      <c r="S5304" t="s">
        <v>29</v>
      </c>
    </row>
    <row r="5305" spans="1:19" hidden="1" x14ac:dyDescent="0.2">
      <c r="A5305">
        <v>3076</v>
      </c>
      <c r="B5305" t="s">
        <v>9199</v>
      </c>
      <c r="C5305" t="s">
        <v>20</v>
      </c>
      <c r="D5305">
        <v>4.8499999999999996</v>
      </c>
      <c r="E5305" t="s">
        <v>363</v>
      </c>
      <c r="F5305" t="s">
        <v>9010</v>
      </c>
      <c r="G5305" t="s">
        <v>55</v>
      </c>
      <c r="H5305" t="s">
        <v>23</v>
      </c>
      <c r="I5305" t="s">
        <v>9011</v>
      </c>
      <c r="K5305"/>
      <c r="L5305" t="s">
        <v>9200</v>
      </c>
      <c r="M5305" t="s">
        <v>26</v>
      </c>
      <c r="N5305">
        <v>2</v>
      </c>
      <c r="P5305" t="s">
        <v>27</v>
      </c>
      <c r="Q5305" t="s">
        <v>9201</v>
      </c>
      <c r="S5305" t="s">
        <v>29</v>
      </c>
    </row>
    <row r="5306" spans="1:19" hidden="1" x14ac:dyDescent="0.2">
      <c r="A5306">
        <v>3077</v>
      </c>
      <c r="B5306" t="s">
        <v>9202</v>
      </c>
      <c r="C5306" t="s">
        <v>20</v>
      </c>
      <c r="D5306">
        <v>2</v>
      </c>
      <c r="E5306">
        <v>17</v>
      </c>
      <c r="F5306" t="s">
        <v>62</v>
      </c>
      <c r="G5306" t="s">
        <v>55</v>
      </c>
      <c r="H5306" t="s">
        <v>23</v>
      </c>
      <c r="I5306" t="s">
        <v>9203</v>
      </c>
      <c r="K5306"/>
      <c r="L5306" t="s">
        <v>9204</v>
      </c>
      <c r="M5306" t="s">
        <v>26</v>
      </c>
      <c r="N5306">
        <v>2</v>
      </c>
      <c r="P5306" t="s">
        <v>27</v>
      </c>
      <c r="Q5306" t="s">
        <v>9205</v>
      </c>
      <c r="S5306" t="s">
        <v>29</v>
      </c>
    </row>
    <row r="5307" spans="1:19" hidden="1" x14ac:dyDescent="0.2">
      <c r="A5307">
        <v>3077</v>
      </c>
      <c r="B5307" t="s">
        <v>9202</v>
      </c>
      <c r="C5307" t="s">
        <v>73</v>
      </c>
      <c r="D5307">
        <v>4.2</v>
      </c>
      <c r="E5307">
        <v>17</v>
      </c>
      <c r="F5307" t="s">
        <v>62</v>
      </c>
      <c r="G5307" t="s">
        <v>55</v>
      </c>
      <c r="H5307" t="s">
        <v>23</v>
      </c>
      <c r="I5307" t="s">
        <v>9203</v>
      </c>
      <c r="K5307"/>
      <c r="L5307" t="s">
        <v>9204</v>
      </c>
      <c r="M5307" t="s">
        <v>26</v>
      </c>
      <c r="N5307">
        <v>2</v>
      </c>
      <c r="P5307" t="s">
        <v>27</v>
      </c>
      <c r="Q5307" t="s">
        <v>9205</v>
      </c>
      <c r="S5307" t="s">
        <v>29</v>
      </c>
    </row>
    <row r="5308" spans="1:19" hidden="1" x14ac:dyDescent="0.2">
      <c r="A5308">
        <v>3077</v>
      </c>
      <c r="B5308" t="s">
        <v>9202</v>
      </c>
      <c r="C5308" t="s">
        <v>77</v>
      </c>
      <c r="D5308">
        <v>7.39</v>
      </c>
      <c r="E5308">
        <v>17</v>
      </c>
      <c r="F5308" t="s">
        <v>62</v>
      </c>
      <c r="G5308" t="s">
        <v>55</v>
      </c>
      <c r="H5308" t="s">
        <v>23</v>
      </c>
      <c r="I5308" t="s">
        <v>9203</v>
      </c>
      <c r="K5308"/>
      <c r="L5308" t="s">
        <v>9204</v>
      </c>
      <c r="M5308" t="s">
        <v>26</v>
      </c>
      <c r="N5308">
        <v>2</v>
      </c>
      <c r="P5308" t="s">
        <v>27</v>
      </c>
      <c r="Q5308" t="s">
        <v>9205</v>
      </c>
      <c r="S5308" t="s">
        <v>29</v>
      </c>
    </row>
    <row r="5309" spans="1:19" x14ac:dyDescent="0.2">
      <c r="A5309">
        <v>3078</v>
      </c>
      <c r="B5309" t="s">
        <v>9206</v>
      </c>
      <c r="C5309" t="s">
        <v>73</v>
      </c>
      <c r="D5309">
        <v>2.633</v>
      </c>
      <c r="E5309">
        <v>0</v>
      </c>
      <c r="F5309" t="s">
        <v>9207</v>
      </c>
      <c r="G5309" t="s">
        <v>35</v>
      </c>
      <c r="H5309" t="s">
        <v>36</v>
      </c>
      <c r="I5309" t="s">
        <v>9208</v>
      </c>
      <c r="J5309" t="s">
        <v>9209</v>
      </c>
      <c r="L5309" t="s">
        <v>9210</v>
      </c>
      <c r="M5309" t="s">
        <v>771</v>
      </c>
      <c r="N5309">
        <v>4</v>
      </c>
      <c r="P5309" t="s">
        <v>27</v>
      </c>
      <c r="Q5309" t="s">
        <v>9211</v>
      </c>
      <c r="S5309" t="s">
        <v>29</v>
      </c>
    </row>
    <row r="5310" spans="1:19" x14ac:dyDescent="0.2">
      <c r="A5310">
        <v>3078</v>
      </c>
      <c r="B5310" t="s">
        <v>9206</v>
      </c>
      <c r="C5310" t="s">
        <v>73</v>
      </c>
      <c r="D5310">
        <v>2.5912000000000002</v>
      </c>
      <c r="E5310">
        <v>5</v>
      </c>
      <c r="F5310" t="s">
        <v>9207</v>
      </c>
      <c r="G5310" t="s">
        <v>35</v>
      </c>
      <c r="H5310" t="s">
        <v>36</v>
      </c>
      <c r="I5310" t="s">
        <v>9208</v>
      </c>
      <c r="J5310" t="s">
        <v>9209</v>
      </c>
      <c r="L5310" t="s">
        <v>9210</v>
      </c>
      <c r="M5310" t="s">
        <v>771</v>
      </c>
      <c r="N5310">
        <v>4</v>
      </c>
      <c r="P5310" t="s">
        <v>27</v>
      </c>
      <c r="Q5310" t="s">
        <v>9211</v>
      </c>
      <c r="S5310" t="s">
        <v>29</v>
      </c>
    </row>
    <row r="5311" spans="1:19" x14ac:dyDescent="0.2">
      <c r="A5311">
        <v>3078</v>
      </c>
      <c r="B5311" t="s">
        <v>9206</v>
      </c>
      <c r="C5311" t="s">
        <v>73</v>
      </c>
      <c r="D5311">
        <v>2.5556999999999999</v>
      </c>
      <c r="E5311">
        <v>10</v>
      </c>
      <c r="F5311" t="s">
        <v>9207</v>
      </c>
      <c r="G5311" t="s">
        <v>35</v>
      </c>
      <c r="H5311" t="s">
        <v>36</v>
      </c>
      <c r="I5311" t="s">
        <v>9208</v>
      </c>
      <c r="J5311" t="s">
        <v>9209</v>
      </c>
      <c r="L5311" t="s">
        <v>9210</v>
      </c>
      <c r="M5311" t="s">
        <v>771</v>
      </c>
      <c r="N5311">
        <v>4</v>
      </c>
      <c r="P5311" t="s">
        <v>27</v>
      </c>
      <c r="Q5311" t="s">
        <v>9211</v>
      </c>
      <c r="S5311" t="s">
        <v>29</v>
      </c>
    </row>
    <row r="5312" spans="1:19" x14ac:dyDescent="0.2">
      <c r="A5312">
        <v>3078</v>
      </c>
      <c r="B5312" t="s">
        <v>9206</v>
      </c>
      <c r="C5312" t="s">
        <v>73</v>
      </c>
      <c r="D5312">
        <v>2.5206</v>
      </c>
      <c r="E5312">
        <v>15</v>
      </c>
      <c r="F5312" t="s">
        <v>9207</v>
      </c>
      <c r="G5312" t="s">
        <v>35</v>
      </c>
      <c r="H5312" t="s">
        <v>36</v>
      </c>
      <c r="I5312" t="s">
        <v>9208</v>
      </c>
      <c r="J5312" t="s">
        <v>9209</v>
      </c>
      <c r="L5312" t="s">
        <v>9210</v>
      </c>
      <c r="M5312" t="s">
        <v>771</v>
      </c>
      <c r="N5312">
        <v>4</v>
      </c>
      <c r="P5312" t="s">
        <v>27</v>
      </c>
      <c r="Q5312" t="s">
        <v>9211</v>
      </c>
      <c r="S5312" t="s">
        <v>29</v>
      </c>
    </row>
    <row r="5313" spans="1:19" x14ac:dyDescent="0.2">
      <c r="A5313">
        <v>3078</v>
      </c>
      <c r="B5313" t="s">
        <v>9206</v>
      </c>
      <c r="C5313" t="s">
        <v>73</v>
      </c>
      <c r="D5313">
        <v>2.4876</v>
      </c>
      <c r="E5313">
        <v>20</v>
      </c>
      <c r="F5313" t="s">
        <v>9207</v>
      </c>
      <c r="G5313" t="s">
        <v>35</v>
      </c>
      <c r="H5313" t="s">
        <v>36</v>
      </c>
      <c r="I5313" t="s">
        <v>9208</v>
      </c>
      <c r="J5313" t="s">
        <v>9209</v>
      </c>
      <c r="L5313" t="s">
        <v>9210</v>
      </c>
      <c r="M5313" t="s">
        <v>771</v>
      </c>
      <c r="N5313">
        <v>4</v>
      </c>
      <c r="P5313" t="s">
        <v>27</v>
      </c>
      <c r="Q5313" t="s">
        <v>9211</v>
      </c>
      <c r="S5313" t="s">
        <v>29</v>
      </c>
    </row>
    <row r="5314" spans="1:19" x14ac:dyDescent="0.2">
      <c r="A5314">
        <v>3078</v>
      </c>
      <c r="B5314" t="s">
        <v>9206</v>
      </c>
      <c r="C5314" t="s">
        <v>73</v>
      </c>
      <c r="D5314">
        <v>2.4592000000000001</v>
      </c>
      <c r="E5314">
        <v>25</v>
      </c>
      <c r="F5314" t="s">
        <v>9207</v>
      </c>
      <c r="G5314" t="s">
        <v>35</v>
      </c>
      <c r="H5314" t="s">
        <v>36</v>
      </c>
      <c r="I5314" t="s">
        <v>9208</v>
      </c>
      <c r="J5314" t="s">
        <v>9209</v>
      </c>
      <c r="L5314" t="s">
        <v>9210</v>
      </c>
      <c r="M5314" t="s">
        <v>771</v>
      </c>
      <c r="N5314">
        <v>4</v>
      </c>
      <c r="P5314" t="s">
        <v>27</v>
      </c>
      <c r="Q5314" t="s">
        <v>9211</v>
      </c>
      <c r="S5314" t="s">
        <v>29</v>
      </c>
    </row>
    <row r="5315" spans="1:19" x14ac:dyDescent="0.2">
      <c r="A5315">
        <v>3078</v>
      </c>
      <c r="B5315" t="s">
        <v>9206</v>
      </c>
      <c r="C5315" t="s">
        <v>73</v>
      </c>
      <c r="D5315">
        <v>2.431</v>
      </c>
      <c r="E5315">
        <v>30</v>
      </c>
      <c r="F5315" t="s">
        <v>9207</v>
      </c>
      <c r="G5315" t="s">
        <v>35</v>
      </c>
      <c r="H5315" t="s">
        <v>36</v>
      </c>
      <c r="I5315" t="s">
        <v>9208</v>
      </c>
      <c r="J5315" t="s">
        <v>9209</v>
      </c>
      <c r="L5315" t="s">
        <v>9210</v>
      </c>
      <c r="M5315" t="s">
        <v>771</v>
      </c>
      <c r="N5315">
        <v>4</v>
      </c>
      <c r="P5315" t="s">
        <v>27</v>
      </c>
      <c r="Q5315" t="s">
        <v>9211</v>
      </c>
      <c r="S5315" t="s">
        <v>29</v>
      </c>
    </row>
    <row r="5316" spans="1:19" x14ac:dyDescent="0.2">
      <c r="A5316">
        <v>3078</v>
      </c>
      <c r="B5316" t="s">
        <v>9206</v>
      </c>
      <c r="C5316" t="s">
        <v>73</v>
      </c>
      <c r="D5316">
        <v>2.4041999999999999</v>
      </c>
      <c r="E5316">
        <v>35</v>
      </c>
      <c r="F5316" t="s">
        <v>9207</v>
      </c>
      <c r="G5316" t="s">
        <v>35</v>
      </c>
      <c r="H5316" t="s">
        <v>36</v>
      </c>
      <c r="I5316" t="s">
        <v>9208</v>
      </c>
      <c r="J5316" t="s">
        <v>9209</v>
      </c>
      <c r="L5316" t="s">
        <v>9210</v>
      </c>
      <c r="M5316" t="s">
        <v>771</v>
      </c>
      <c r="N5316">
        <v>4</v>
      </c>
      <c r="P5316" t="s">
        <v>27</v>
      </c>
      <c r="Q5316" t="s">
        <v>9211</v>
      </c>
      <c r="S5316" t="s">
        <v>29</v>
      </c>
    </row>
    <row r="5317" spans="1:19" x14ac:dyDescent="0.2">
      <c r="A5317">
        <v>3078</v>
      </c>
      <c r="B5317" t="s">
        <v>9206</v>
      </c>
      <c r="C5317" t="s">
        <v>73</v>
      </c>
      <c r="D5317">
        <v>2.3797999999999999</v>
      </c>
      <c r="E5317">
        <v>40</v>
      </c>
      <c r="F5317" t="s">
        <v>9207</v>
      </c>
      <c r="G5317" t="s">
        <v>35</v>
      </c>
      <c r="H5317" t="s">
        <v>36</v>
      </c>
      <c r="I5317" t="s">
        <v>9208</v>
      </c>
      <c r="J5317" t="s">
        <v>9209</v>
      </c>
      <c r="L5317" t="s">
        <v>9210</v>
      </c>
      <c r="M5317" t="s">
        <v>771</v>
      </c>
      <c r="N5317">
        <v>4</v>
      </c>
      <c r="P5317" t="s">
        <v>27</v>
      </c>
      <c r="Q5317" t="s">
        <v>9211</v>
      </c>
      <c r="S5317" t="s">
        <v>29</v>
      </c>
    </row>
    <row r="5318" spans="1:19" x14ac:dyDescent="0.2">
      <c r="A5318">
        <v>3078</v>
      </c>
      <c r="B5318" t="s">
        <v>9206</v>
      </c>
      <c r="C5318" t="s">
        <v>73</v>
      </c>
      <c r="D5318">
        <v>2.3567</v>
      </c>
      <c r="E5318">
        <v>45</v>
      </c>
      <c r="F5318" t="s">
        <v>9207</v>
      </c>
      <c r="G5318" t="s">
        <v>35</v>
      </c>
      <c r="H5318" t="s">
        <v>36</v>
      </c>
      <c r="I5318" t="s">
        <v>9208</v>
      </c>
      <c r="J5318" t="s">
        <v>9209</v>
      </c>
      <c r="L5318" t="s">
        <v>9210</v>
      </c>
      <c r="M5318" t="s">
        <v>771</v>
      </c>
      <c r="N5318">
        <v>4</v>
      </c>
      <c r="P5318" t="s">
        <v>27</v>
      </c>
      <c r="Q5318" t="s">
        <v>9211</v>
      </c>
      <c r="S5318" t="s">
        <v>29</v>
      </c>
    </row>
    <row r="5319" spans="1:19" x14ac:dyDescent="0.2">
      <c r="A5319">
        <v>3078</v>
      </c>
      <c r="B5319" t="s">
        <v>9206</v>
      </c>
      <c r="C5319" t="s">
        <v>73</v>
      </c>
      <c r="D5319">
        <v>2.3374999999999999</v>
      </c>
      <c r="E5319">
        <v>50</v>
      </c>
      <c r="F5319" t="s">
        <v>9207</v>
      </c>
      <c r="G5319" t="s">
        <v>35</v>
      </c>
      <c r="H5319" t="s">
        <v>36</v>
      </c>
      <c r="I5319" t="s">
        <v>9208</v>
      </c>
      <c r="J5319" t="s">
        <v>9209</v>
      </c>
      <c r="L5319" t="s">
        <v>9210</v>
      </c>
      <c r="M5319" t="s">
        <v>771</v>
      </c>
      <c r="N5319">
        <v>4</v>
      </c>
      <c r="P5319" t="s">
        <v>27</v>
      </c>
      <c r="Q5319" t="s">
        <v>9211</v>
      </c>
      <c r="S5319" t="s">
        <v>29</v>
      </c>
    </row>
    <row r="5320" spans="1:19" hidden="1" x14ac:dyDescent="0.2">
      <c r="A5320">
        <v>3078</v>
      </c>
      <c r="B5320" t="s">
        <v>9206</v>
      </c>
      <c r="C5320" t="s">
        <v>20</v>
      </c>
      <c r="D5320" t="s">
        <v>570</v>
      </c>
      <c r="E5320">
        <v>20</v>
      </c>
      <c r="F5320" t="s">
        <v>1420</v>
      </c>
      <c r="G5320" t="s">
        <v>8971</v>
      </c>
      <c r="H5320" t="s">
        <v>23</v>
      </c>
      <c r="I5320" t="s">
        <v>8972</v>
      </c>
      <c r="K5320"/>
      <c r="L5320" t="s">
        <v>9210</v>
      </c>
      <c r="M5320" t="s">
        <v>771</v>
      </c>
      <c r="N5320">
        <v>4</v>
      </c>
      <c r="P5320" t="s">
        <v>27</v>
      </c>
      <c r="Q5320" t="s">
        <v>9211</v>
      </c>
      <c r="S5320" t="s">
        <v>29</v>
      </c>
    </row>
    <row r="5321" spans="1:19" hidden="1" x14ac:dyDescent="0.2">
      <c r="A5321">
        <v>3078</v>
      </c>
      <c r="B5321" t="s">
        <v>9206</v>
      </c>
      <c r="C5321" t="s">
        <v>73</v>
      </c>
      <c r="D5321">
        <v>2.319</v>
      </c>
      <c r="E5321">
        <v>20</v>
      </c>
      <c r="F5321" t="s">
        <v>1420</v>
      </c>
      <c r="G5321" t="s">
        <v>8971</v>
      </c>
      <c r="H5321" t="s">
        <v>46</v>
      </c>
      <c r="I5321" t="s">
        <v>8972</v>
      </c>
      <c r="K5321"/>
      <c r="L5321" t="s">
        <v>9210</v>
      </c>
      <c r="M5321" t="s">
        <v>771</v>
      </c>
      <c r="N5321">
        <v>4</v>
      </c>
      <c r="P5321" t="s">
        <v>27</v>
      </c>
      <c r="Q5321" t="s">
        <v>9211</v>
      </c>
      <c r="S5321" t="s">
        <v>29</v>
      </c>
    </row>
    <row r="5322" spans="1:19" x14ac:dyDescent="0.2">
      <c r="A5322">
        <v>3079</v>
      </c>
      <c r="B5322" t="s">
        <v>9212</v>
      </c>
      <c r="C5322" t="s">
        <v>73</v>
      </c>
      <c r="D5322">
        <v>4.0754000000000001</v>
      </c>
      <c r="E5322">
        <v>0</v>
      </c>
      <c r="F5322" t="s">
        <v>9207</v>
      </c>
      <c r="G5322" t="s">
        <v>35</v>
      </c>
      <c r="H5322" t="s">
        <v>36</v>
      </c>
      <c r="I5322" t="s">
        <v>9213</v>
      </c>
      <c r="L5322" t="s">
        <v>9214</v>
      </c>
      <c r="M5322" t="s">
        <v>771</v>
      </c>
      <c r="N5322">
        <v>4</v>
      </c>
      <c r="P5322" t="s">
        <v>27</v>
      </c>
      <c r="Q5322" t="s">
        <v>9215</v>
      </c>
      <c r="S5322" t="s">
        <v>29</v>
      </c>
    </row>
    <row r="5323" spans="1:19" x14ac:dyDescent="0.2">
      <c r="A5323">
        <v>3079</v>
      </c>
      <c r="B5323" t="s">
        <v>9212</v>
      </c>
      <c r="C5323" t="s">
        <v>73</v>
      </c>
      <c r="D5323">
        <v>4.0018000000000002</v>
      </c>
      <c r="E5323">
        <v>5</v>
      </c>
      <c r="F5323" t="s">
        <v>9207</v>
      </c>
      <c r="G5323" t="s">
        <v>35</v>
      </c>
      <c r="H5323" t="s">
        <v>36</v>
      </c>
      <c r="I5323" t="s">
        <v>9213</v>
      </c>
      <c r="L5323" t="s">
        <v>9214</v>
      </c>
      <c r="M5323" t="s">
        <v>771</v>
      </c>
      <c r="N5323">
        <v>4</v>
      </c>
      <c r="P5323" t="s">
        <v>27</v>
      </c>
      <c r="Q5323" t="s">
        <v>9215</v>
      </c>
      <c r="S5323" t="s">
        <v>29</v>
      </c>
    </row>
    <row r="5324" spans="1:19" x14ac:dyDescent="0.2">
      <c r="A5324">
        <v>3079</v>
      </c>
      <c r="B5324" t="s">
        <v>9212</v>
      </c>
      <c r="C5324" t="s">
        <v>73</v>
      </c>
      <c r="D5324">
        <v>3.9319000000000002</v>
      </c>
      <c r="E5324">
        <v>10</v>
      </c>
      <c r="F5324" t="s">
        <v>9207</v>
      </c>
      <c r="G5324" t="s">
        <v>35</v>
      </c>
      <c r="H5324" t="s">
        <v>36</v>
      </c>
      <c r="I5324" t="s">
        <v>9213</v>
      </c>
      <c r="L5324" t="s">
        <v>9214</v>
      </c>
      <c r="M5324" t="s">
        <v>771</v>
      </c>
      <c r="N5324">
        <v>4</v>
      </c>
      <c r="P5324" t="s">
        <v>27</v>
      </c>
      <c r="Q5324" t="s">
        <v>9215</v>
      </c>
      <c r="S5324" t="s">
        <v>29</v>
      </c>
    </row>
    <row r="5325" spans="1:19" x14ac:dyDescent="0.2">
      <c r="A5325">
        <v>3079</v>
      </c>
      <c r="B5325" t="s">
        <v>9212</v>
      </c>
      <c r="C5325" t="s">
        <v>73</v>
      </c>
      <c r="D5325">
        <v>3.8647</v>
      </c>
      <c r="E5325">
        <v>15</v>
      </c>
      <c r="F5325" t="s">
        <v>9207</v>
      </c>
      <c r="G5325" t="s">
        <v>35</v>
      </c>
      <c r="H5325" t="s">
        <v>36</v>
      </c>
      <c r="I5325" t="s">
        <v>9213</v>
      </c>
      <c r="L5325" t="s">
        <v>9214</v>
      </c>
      <c r="M5325" t="s">
        <v>771</v>
      </c>
      <c r="N5325">
        <v>4</v>
      </c>
      <c r="P5325" t="s">
        <v>27</v>
      </c>
      <c r="Q5325" t="s">
        <v>9215</v>
      </c>
      <c r="S5325" t="s">
        <v>29</v>
      </c>
    </row>
    <row r="5326" spans="1:19" x14ac:dyDescent="0.2">
      <c r="A5326">
        <v>3079</v>
      </c>
      <c r="B5326" t="s">
        <v>9212</v>
      </c>
      <c r="C5326" t="s">
        <v>73</v>
      </c>
      <c r="D5326">
        <v>3.7987000000000002</v>
      </c>
      <c r="E5326">
        <v>20</v>
      </c>
      <c r="F5326" t="s">
        <v>9207</v>
      </c>
      <c r="G5326" t="s">
        <v>35</v>
      </c>
      <c r="H5326" t="s">
        <v>36</v>
      </c>
      <c r="I5326" t="s">
        <v>9213</v>
      </c>
      <c r="L5326" t="s">
        <v>9214</v>
      </c>
      <c r="M5326" t="s">
        <v>771</v>
      </c>
      <c r="N5326">
        <v>4</v>
      </c>
      <c r="P5326" t="s">
        <v>27</v>
      </c>
      <c r="Q5326" t="s">
        <v>9215</v>
      </c>
      <c r="S5326" t="s">
        <v>29</v>
      </c>
    </row>
    <row r="5327" spans="1:19" x14ac:dyDescent="0.2">
      <c r="A5327">
        <v>3079</v>
      </c>
      <c r="B5327" t="s">
        <v>9212</v>
      </c>
      <c r="C5327" t="s">
        <v>73</v>
      </c>
      <c r="D5327">
        <v>3.7381000000000002</v>
      </c>
      <c r="E5327">
        <v>25</v>
      </c>
      <c r="F5327" t="s">
        <v>9207</v>
      </c>
      <c r="G5327" t="s">
        <v>35</v>
      </c>
      <c r="H5327" t="s">
        <v>36</v>
      </c>
      <c r="I5327" t="s">
        <v>9213</v>
      </c>
      <c r="L5327" t="s">
        <v>9214</v>
      </c>
      <c r="M5327" t="s">
        <v>771</v>
      </c>
      <c r="N5327">
        <v>4</v>
      </c>
      <c r="P5327" t="s">
        <v>27</v>
      </c>
      <c r="Q5327" t="s">
        <v>9215</v>
      </c>
      <c r="S5327" t="s">
        <v>29</v>
      </c>
    </row>
    <row r="5328" spans="1:19" x14ac:dyDescent="0.2">
      <c r="A5328">
        <v>3079</v>
      </c>
      <c r="B5328" t="s">
        <v>9212</v>
      </c>
      <c r="C5328" t="s">
        <v>73</v>
      </c>
      <c r="D5328">
        <v>3.6793999999999998</v>
      </c>
      <c r="E5328">
        <v>30</v>
      </c>
      <c r="F5328" t="s">
        <v>9207</v>
      </c>
      <c r="G5328" t="s">
        <v>35</v>
      </c>
      <c r="H5328" t="s">
        <v>36</v>
      </c>
      <c r="I5328" t="s">
        <v>9213</v>
      </c>
      <c r="L5328" t="s">
        <v>9214</v>
      </c>
      <c r="M5328" t="s">
        <v>771</v>
      </c>
      <c r="N5328">
        <v>4</v>
      </c>
      <c r="P5328" t="s">
        <v>27</v>
      </c>
      <c r="Q5328" t="s">
        <v>9215</v>
      </c>
      <c r="S5328" t="s">
        <v>29</v>
      </c>
    </row>
    <row r="5329" spans="1:19" x14ac:dyDescent="0.2">
      <c r="A5329">
        <v>3079</v>
      </c>
      <c r="B5329" t="s">
        <v>9212</v>
      </c>
      <c r="C5329" t="s">
        <v>73</v>
      </c>
      <c r="D5329">
        <v>3.6217000000000001</v>
      </c>
      <c r="E5329">
        <v>35</v>
      </c>
      <c r="F5329" t="s">
        <v>9207</v>
      </c>
      <c r="G5329" t="s">
        <v>35</v>
      </c>
      <c r="H5329" t="s">
        <v>36</v>
      </c>
      <c r="I5329" t="s">
        <v>9213</v>
      </c>
      <c r="L5329" t="s">
        <v>9214</v>
      </c>
      <c r="M5329" t="s">
        <v>771</v>
      </c>
      <c r="N5329">
        <v>4</v>
      </c>
      <c r="P5329" t="s">
        <v>27</v>
      </c>
      <c r="Q5329" t="s">
        <v>9215</v>
      </c>
      <c r="S5329" t="s">
        <v>29</v>
      </c>
    </row>
    <row r="5330" spans="1:19" x14ac:dyDescent="0.2">
      <c r="A5330">
        <v>3079</v>
      </c>
      <c r="B5330" t="s">
        <v>9212</v>
      </c>
      <c r="C5330" t="s">
        <v>73</v>
      </c>
      <c r="D5330">
        <v>3.5670999999999999</v>
      </c>
      <c r="E5330">
        <v>40</v>
      </c>
      <c r="F5330" t="s">
        <v>9207</v>
      </c>
      <c r="G5330" t="s">
        <v>35</v>
      </c>
      <c r="H5330" t="s">
        <v>36</v>
      </c>
      <c r="I5330" t="s">
        <v>9213</v>
      </c>
      <c r="L5330" t="s">
        <v>9214</v>
      </c>
      <c r="M5330" t="s">
        <v>771</v>
      </c>
      <c r="N5330">
        <v>4</v>
      </c>
      <c r="P5330" t="s">
        <v>27</v>
      </c>
      <c r="Q5330" t="s">
        <v>9215</v>
      </c>
      <c r="S5330" t="s">
        <v>29</v>
      </c>
    </row>
    <row r="5331" spans="1:19" x14ac:dyDescent="0.2">
      <c r="A5331">
        <v>3079</v>
      </c>
      <c r="B5331" t="s">
        <v>9212</v>
      </c>
      <c r="C5331" t="s">
        <v>73</v>
      </c>
      <c r="D5331">
        <v>3.5146999999999999</v>
      </c>
      <c r="E5331">
        <v>45</v>
      </c>
      <c r="F5331" t="s">
        <v>9207</v>
      </c>
      <c r="G5331" t="s">
        <v>35</v>
      </c>
      <c r="H5331" t="s">
        <v>36</v>
      </c>
      <c r="I5331" t="s">
        <v>9213</v>
      </c>
      <c r="L5331" t="s">
        <v>9214</v>
      </c>
      <c r="M5331" t="s">
        <v>771</v>
      </c>
      <c r="N5331">
        <v>4</v>
      </c>
      <c r="P5331" t="s">
        <v>27</v>
      </c>
      <c r="Q5331" t="s">
        <v>9215</v>
      </c>
      <c r="S5331" t="s">
        <v>29</v>
      </c>
    </row>
    <row r="5332" spans="1:19" x14ac:dyDescent="0.2">
      <c r="A5332">
        <v>3079</v>
      </c>
      <c r="B5332" t="s">
        <v>9212</v>
      </c>
      <c r="C5332" t="s">
        <v>73</v>
      </c>
      <c r="D5332">
        <v>3.4634999999999998</v>
      </c>
      <c r="E5332">
        <v>50</v>
      </c>
      <c r="F5332" t="s">
        <v>9207</v>
      </c>
      <c r="G5332" t="s">
        <v>35</v>
      </c>
      <c r="H5332" t="s">
        <v>36</v>
      </c>
      <c r="I5332" t="s">
        <v>9213</v>
      </c>
      <c r="L5332" t="s">
        <v>9214</v>
      </c>
      <c r="M5332" t="s">
        <v>771</v>
      </c>
      <c r="N5332">
        <v>4</v>
      </c>
      <c r="P5332" t="s">
        <v>27</v>
      </c>
      <c r="Q5332" t="s">
        <v>9215</v>
      </c>
      <c r="S5332" t="s">
        <v>29</v>
      </c>
    </row>
    <row r="5333" spans="1:19" hidden="1" x14ac:dyDescent="0.2">
      <c r="A5333">
        <v>3079</v>
      </c>
      <c r="B5333" t="s">
        <v>9212</v>
      </c>
      <c r="C5333" t="s">
        <v>20</v>
      </c>
      <c r="D5333" t="s">
        <v>570</v>
      </c>
      <c r="E5333">
        <v>20</v>
      </c>
      <c r="F5333" t="s">
        <v>1420</v>
      </c>
      <c r="G5333" t="s">
        <v>8971</v>
      </c>
      <c r="H5333" t="s">
        <v>23</v>
      </c>
      <c r="I5333" t="s">
        <v>8972</v>
      </c>
      <c r="K5333"/>
      <c r="L5333" t="s">
        <v>9214</v>
      </c>
      <c r="M5333" t="s">
        <v>771</v>
      </c>
      <c r="N5333">
        <v>4</v>
      </c>
      <c r="P5333" t="s">
        <v>27</v>
      </c>
      <c r="Q5333" t="s">
        <v>9215</v>
      </c>
      <c r="S5333" t="s">
        <v>29</v>
      </c>
    </row>
    <row r="5334" spans="1:19" hidden="1" x14ac:dyDescent="0.2">
      <c r="A5334">
        <v>3079</v>
      </c>
      <c r="B5334" t="s">
        <v>9212</v>
      </c>
      <c r="C5334" t="s">
        <v>73</v>
      </c>
      <c r="D5334">
        <v>3.6120000000000001</v>
      </c>
      <c r="E5334">
        <v>20</v>
      </c>
      <c r="F5334" t="s">
        <v>1420</v>
      </c>
      <c r="G5334" t="s">
        <v>8971</v>
      </c>
      <c r="H5334" t="s">
        <v>46</v>
      </c>
      <c r="I5334" t="s">
        <v>8972</v>
      </c>
      <c r="K5334"/>
      <c r="L5334" t="s">
        <v>9214</v>
      </c>
      <c r="M5334" t="s">
        <v>771</v>
      </c>
      <c r="N5334">
        <v>4</v>
      </c>
      <c r="P5334" t="s">
        <v>27</v>
      </c>
      <c r="Q5334" t="s">
        <v>9215</v>
      </c>
      <c r="S5334" t="s">
        <v>29</v>
      </c>
    </row>
    <row r="5335" spans="1:19" hidden="1" x14ac:dyDescent="0.2">
      <c r="A5335">
        <v>3079</v>
      </c>
      <c r="B5335" t="s">
        <v>9212</v>
      </c>
      <c r="C5335" t="s">
        <v>73</v>
      </c>
      <c r="D5335">
        <v>3.69</v>
      </c>
      <c r="E5335">
        <v>25</v>
      </c>
      <c r="F5335" t="s">
        <v>1420</v>
      </c>
      <c r="G5335" t="s">
        <v>9216</v>
      </c>
      <c r="H5335" t="s">
        <v>46</v>
      </c>
      <c r="I5335" t="s">
        <v>9217</v>
      </c>
      <c r="K5335"/>
      <c r="L5335" t="s">
        <v>9214</v>
      </c>
      <c r="M5335" t="s">
        <v>771</v>
      </c>
      <c r="N5335">
        <v>4</v>
      </c>
      <c r="P5335" t="s">
        <v>27</v>
      </c>
      <c r="Q5335" t="s">
        <v>9215</v>
      </c>
      <c r="S5335" t="s">
        <v>29</v>
      </c>
    </row>
    <row r="5336" spans="1:19" hidden="1" x14ac:dyDescent="0.2">
      <c r="A5336">
        <v>3082</v>
      </c>
      <c r="B5336" t="s">
        <v>9218</v>
      </c>
      <c r="C5336" t="s">
        <v>20</v>
      </c>
      <c r="D5336">
        <v>2.63</v>
      </c>
      <c r="E5336">
        <v>0</v>
      </c>
      <c r="F5336" t="s">
        <v>79</v>
      </c>
      <c r="G5336" t="s">
        <v>555</v>
      </c>
      <c r="H5336" t="s">
        <v>46</v>
      </c>
      <c r="I5336" t="s">
        <v>9219</v>
      </c>
      <c r="K5336"/>
      <c r="L5336" t="s">
        <v>9220</v>
      </c>
      <c r="M5336" t="s">
        <v>26</v>
      </c>
      <c r="N5336">
        <v>2</v>
      </c>
      <c r="P5336" t="s">
        <v>27</v>
      </c>
      <c r="Q5336" t="s">
        <v>9221</v>
      </c>
      <c r="S5336" t="s">
        <v>29</v>
      </c>
    </row>
    <row r="5337" spans="1:19" hidden="1" x14ac:dyDescent="0.2">
      <c r="A5337">
        <v>3082</v>
      </c>
      <c r="B5337" t="s">
        <v>9218</v>
      </c>
      <c r="C5337" t="s">
        <v>73</v>
      </c>
      <c r="D5337">
        <v>8.2200000000000006</v>
      </c>
      <c r="E5337">
        <v>0</v>
      </c>
      <c r="F5337" t="s">
        <v>79</v>
      </c>
      <c r="G5337" t="s">
        <v>555</v>
      </c>
      <c r="H5337" t="s">
        <v>46</v>
      </c>
      <c r="I5337" t="s">
        <v>9219</v>
      </c>
      <c r="K5337"/>
      <c r="L5337" t="s">
        <v>9220</v>
      </c>
      <c r="M5337" t="s">
        <v>26</v>
      </c>
      <c r="N5337">
        <v>2</v>
      </c>
      <c r="P5337" t="s">
        <v>27</v>
      </c>
      <c r="Q5337" t="s">
        <v>9221</v>
      </c>
      <c r="S5337" t="s">
        <v>29</v>
      </c>
    </row>
    <row r="5338" spans="1:19" hidden="1" x14ac:dyDescent="0.2">
      <c r="A5338">
        <v>3082</v>
      </c>
      <c r="B5338" t="s">
        <v>9218</v>
      </c>
      <c r="C5338" t="s">
        <v>77</v>
      </c>
      <c r="D5338">
        <v>13.23</v>
      </c>
      <c r="E5338">
        <v>0</v>
      </c>
      <c r="F5338" t="s">
        <v>79</v>
      </c>
      <c r="G5338" t="s">
        <v>555</v>
      </c>
      <c r="H5338" t="s">
        <v>23</v>
      </c>
      <c r="I5338" t="s">
        <v>9219</v>
      </c>
      <c r="K5338"/>
      <c r="L5338" t="s">
        <v>9220</v>
      </c>
      <c r="M5338" t="s">
        <v>26</v>
      </c>
      <c r="N5338">
        <v>2</v>
      </c>
      <c r="P5338" t="s">
        <v>27</v>
      </c>
      <c r="Q5338" t="s">
        <v>9221</v>
      </c>
      <c r="S5338" t="s">
        <v>29</v>
      </c>
    </row>
    <row r="5339" spans="1:19" hidden="1" x14ac:dyDescent="0.2">
      <c r="A5339">
        <v>3082</v>
      </c>
      <c r="B5339" t="s">
        <v>9218</v>
      </c>
      <c r="C5339" t="s">
        <v>20</v>
      </c>
      <c r="D5339">
        <v>2.6</v>
      </c>
      <c r="E5339">
        <v>25</v>
      </c>
      <c r="F5339" t="s">
        <v>79</v>
      </c>
      <c r="G5339" t="s">
        <v>555</v>
      </c>
      <c r="H5339" t="s">
        <v>46</v>
      </c>
      <c r="I5339" t="s">
        <v>9219</v>
      </c>
      <c r="K5339"/>
      <c r="L5339" t="s">
        <v>9220</v>
      </c>
      <c r="M5339" t="s">
        <v>26</v>
      </c>
      <c r="N5339">
        <v>2</v>
      </c>
      <c r="P5339" t="s">
        <v>27</v>
      </c>
      <c r="Q5339" t="s">
        <v>9221</v>
      </c>
      <c r="S5339" t="s">
        <v>29</v>
      </c>
    </row>
    <row r="5340" spans="1:19" hidden="1" x14ac:dyDescent="0.2">
      <c r="A5340">
        <v>3082</v>
      </c>
      <c r="B5340" t="s">
        <v>9218</v>
      </c>
      <c r="C5340" t="s">
        <v>73</v>
      </c>
      <c r="D5340">
        <v>7.54</v>
      </c>
      <c r="E5340">
        <v>25</v>
      </c>
      <c r="F5340" t="s">
        <v>79</v>
      </c>
      <c r="G5340" t="s">
        <v>555</v>
      </c>
      <c r="H5340" t="s">
        <v>46</v>
      </c>
      <c r="I5340" t="s">
        <v>9219</v>
      </c>
      <c r="K5340"/>
      <c r="L5340" t="s">
        <v>9220</v>
      </c>
      <c r="M5340" t="s">
        <v>26</v>
      </c>
      <c r="N5340">
        <v>2</v>
      </c>
      <c r="P5340" t="s">
        <v>27</v>
      </c>
      <c r="Q5340" t="s">
        <v>9221</v>
      </c>
      <c r="S5340" t="s">
        <v>29</v>
      </c>
    </row>
    <row r="5341" spans="1:19" hidden="1" x14ac:dyDescent="0.2">
      <c r="A5341">
        <v>3082</v>
      </c>
      <c r="B5341" t="s">
        <v>9218</v>
      </c>
      <c r="C5341" t="s">
        <v>77</v>
      </c>
      <c r="D5341">
        <v>12.43</v>
      </c>
      <c r="E5341">
        <v>25</v>
      </c>
      <c r="F5341" t="s">
        <v>79</v>
      </c>
      <c r="G5341" t="s">
        <v>555</v>
      </c>
      <c r="H5341" t="s">
        <v>23</v>
      </c>
      <c r="I5341" t="s">
        <v>9219</v>
      </c>
      <c r="K5341"/>
      <c r="L5341" t="s">
        <v>9220</v>
      </c>
      <c r="M5341" t="s">
        <v>26</v>
      </c>
      <c r="N5341">
        <v>2</v>
      </c>
      <c r="P5341" t="s">
        <v>27</v>
      </c>
      <c r="Q5341" t="s">
        <v>9221</v>
      </c>
      <c r="S5341" t="s">
        <v>29</v>
      </c>
    </row>
    <row r="5342" spans="1:19" hidden="1" x14ac:dyDescent="0.2">
      <c r="A5342">
        <v>3083</v>
      </c>
      <c r="B5342" t="s">
        <v>9222</v>
      </c>
      <c r="C5342" t="s">
        <v>20</v>
      </c>
      <c r="D5342">
        <v>2.63</v>
      </c>
      <c r="E5342">
        <v>25</v>
      </c>
      <c r="F5342" t="s">
        <v>2017</v>
      </c>
      <c r="G5342" t="s">
        <v>22</v>
      </c>
      <c r="H5342" t="s">
        <v>23</v>
      </c>
      <c r="I5342" t="s">
        <v>9223</v>
      </c>
      <c r="K5342"/>
      <c r="L5342" t="s">
        <v>9224</v>
      </c>
      <c r="M5342" t="s">
        <v>26</v>
      </c>
      <c r="N5342">
        <v>2</v>
      </c>
      <c r="P5342" t="s">
        <v>27</v>
      </c>
      <c r="Q5342" t="s">
        <v>9225</v>
      </c>
      <c r="S5342" t="s">
        <v>29</v>
      </c>
    </row>
    <row r="5343" spans="1:19" hidden="1" x14ac:dyDescent="0.2">
      <c r="A5343">
        <v>3083</v>
      </c>
      <c r="B5343" t="s">
        <v>9222</v>
      </c>
      <c r="C5343" t="s">
        <v>73</v>
      </c>
      <c r="D5343">
        <v>7.55</v>
      </c>
      <c r="E5343">
        <v>25</v>
      </c>
      <c r="F5343" t="s">
        <v>2017</v>
      </c>
      <c r="G5343" t="s">
        <v>22</v>
      </c>
      <c r="H5343" t="s">
        <v>23</v>
      </c>
      <c r="I5343" t="s">
        <v>9223</v>
      </c>
      <c r="K5343"/>
      <c r="L5343" t="s">
        <v>9224</v>
      </c>
      <c r="M5343" t="s">
        <v>26</v>
      </c>
      <c r="N5343">
        <v>2</v>
      </c>
      <c r="P5343" t="s">
        <v>27</v>
      </c>
      <c r="Q5343" t="s">
        <v>9225</v>
      </c>
      <c r="S5343" t="s">
        <v>29</v>
      </c>
    </row>
    <row r="5344" spans="1:19" hidden="1" x14ac:dyDescent="0.2">
      <c r="A5344">
        <v>3083</v>
      </c>
      <c r="B5344" t="s">
        <v>9222</v>
      </c>
      <c r="C5344" t="s">
        <v>77</v>
      </c>
      <c r="D5344">
        <v>9.8000000000000007</v>
      </c>
      <c r="E5344">
        <v>25</v>
      </c>
      <c r="F5344" t="s">
        <v>2017</v>
      </c>
      <c r="G5344" t="s">
        <v>22</v>
      </c>
      <c r="H5344" t="s">
        <v>23</v>
      </c>
      <c r="I5344" t="s">
        <v>9223</v>
      </c>
      <c r="K5344"/>
      <c r="L5344" t="s">
        <v>9224</v>
      </c>
      <c r="M5344" t="s">
        <v>26</v>
      </c>
      <c r="N5344">
        <v>2</v>
      </c>
      <c r="P5344" t="s">
        <v>27</v>
      </c>
      <c r="Q5344" t="s">
        <v>9225</v>
      </c>
      <c r="S5344" t="s">
        <v>29</v>
      </c>
    </row>
    <row r="5345" spans="1:19" hidden="1" x14ac:dyDescent="0.2">
      <c r="A5345">
        <v>3083</v>
      </c>
      <c r="B5345" t="s">
        <v>9222</v>
      </c>
      <c r="C5345" t="s">
        <v>283</v>
      </c>
      <c r="D5345">
        <v>12.3</v>
      </c>
      <c r="E5345">
        <v>25</v>
      </c>
      <c r="F5345" t="s">
        <v>2017</v>
      </c>
      <c r="G5345" t="s">
        <v>22</v>
      </c>
      <c r="H5345" t="s">
        <v>23</v>
      </c>
      <c r="I5345" t="s">
        <v>9223</v>
      </c>
      <c r="K5345"/>
      <c r="L5345" t="s">
        <v>9224</v>
      </c>
      <c r="M5345" t="s">
        <v>26</v>
      </c>
      <c r="N5345">
        <v>2</v>
      </c>
      <c r="P5345" t="s">
        <v>27</v>
      </c>
      <c r="Q5345" t="s">
        <v>9225</v>
      </c>
      <c r="S5345" t="s">
        <v>29</v>
      </c>
    </row>
    <row r="5346" spans="1:19" hidden="1" x14ac:dyDescent="0.2">
      <c r="A5346">
        <v>3083</v>
      </c>
      <c r="B5346" t="s">
        <v>9222</v>
      </c>
      <c r="C5346" t="s">
        <v>20</v>
      </c>
      <c r="D5346">
        <v>2.65</v>
      </c>
      <c r="E5346">
        <v>25</v>
      </c>
      <c r="F5346" t="s">
        <v>9226</v>
      </c>
      <c r="G5346" t="s">
        <v>555</v>
      </c>
      <c r="H5346" t="s">
        <v>46</v>
      </c>
      <c r="I5346" t="s">
        <v>9219</v>
      </c>
      <c r="K5346"/>
      <c r="L5346" t="s">
        <v>9224</v>
      </c>
      <c r="M5346" t="s">
        <v>26</v>
      </c>
      <c r="N5346">
        <v>2</v>
      </c>
      <c r="P5346" t="s">
        <v>27</v>
      </c>
      <c r="Q5346" t="s">
        <v>9225</v>
      </c>
      <c r="S5346" t="s">
        <v>29</v>
      </c>
    </row>
    <row r="5347" spans="1:19" hidden="1" x14ac:dyDescent="0.2">
      <c r="A5347">
        <v>3083</v>
      </c>
      <c r="B5347" t="s">
        <v>9222</v>
      </c>
      <c r="C5347" t="s">
        <v>73</v>
      </c>
      <c r="D5347">
        <v>7.39</v>
      </c>
      <c r="E5347">
        <v>25</v>
      </c>
      <c r="F5347" t="s">
        <v>9226</v>
      </c>
      <c r="G5347" t="s">
        <v>555</v>
      </c>
      <c r="H5347" t="s">
        <v>46</v>
      </c>
      <c r="I5347" t="s">
        <v>9219</v>
      </c>
      <c r="K5347"/>
      <c r="L5347" t="s">
        <v>9224</v>
      </c>
      <c r="M5347" t="s">
        <v>26</v>
      </c>
      <c r="N5347">
        <v>2</v>
      </c>
      <c r="P5347" t="s">
        <v>27</v>
      </c>
      <c r="Q5347" t="s">
        <v>9225</v>
      </c>
      <c r="S5347" t="s">
        <v>29</v>
      </c>
    </row>
    <row r="5348" spans="1:19" hidden="1" x14ac:dyDescent="0.2">
      <c r="A5348">
        <v>3083</v>
      </c>
      <c r="B5348" t="s">
        <v>9222</v>
      </c>
      <c r="C5348" t="s">
        <v>77</v>
      </c>
      <c r="D5348">
        <v>9.36</v>
      </c>
      <c r="E5348">
        <v>25</v>
      </c>
      <c r="F5348" t="s">
        <v>9226</v>
      </c>
      <c r="G5348" t="s">
        <v>555</v>
      </c>
      <c r="H5348" t="s">
        <v>46</v>
      </c>
      <c r="I5348" t="s">
        <v>9219</v>
      </c>
      <c r="K5348"/>
      <c r="L5348" t="s">
        <v>9224</v>
      </c>
      <c r="M5348" t="s">
        <v>26</v>
      </c>
      <c r="N5348">
        <v>2</v>
      </c>
      <c r="P5348" t="s">
        <v>27</v>
      </c>
      <c r="Q5348" t="s">
        <v>9225</v>
      </c>
      <c r="S5348" t="s">
        <v>29</v>
      </c>
    </row>
    <row r="5349" spans="1:19" hidden="1" x14ac:dyDescent="0.2">
      <c r="A5349">
        <v>3083</v>
      </c>
      <c r="B5349" t="s">
        <v>9222</v>
      </c>
      <c r="C5349" t="s">
        <v>283</v>
      </c>
      <c r="D5349">
        <v>11.62</v>
      </c>
      <c r="E5349">
        <v>25</v>
      </c>
      <c r="F5349" t="s">
        <v>9226</v>
      </c>
      <c r="G5349" t="s">
        <v>555</v>
      </c>
      <c r="H5349" t="s">
        <v>46</v>
      </c>
      <c r="I5349" t="s">
        <v>9219</v>
      </c>
      <c r="K5349"/>
      <c r="L5349" t="s">
        <v>9224</v>
      </c>
      <c r="M5349" t="s">
        <v>26</v>
      </c>
      <c r="N5349">
        <v>2</v>
      </c>
      <c r="P5349" t="s">
        <v>27</v>
      </c>
      <c r="Q5349" t="s">
        <v>9225</v>
      </c>
      <c r="S5349" t="s">
        <v>29</v>
      </c>
    </row>
    <row r="5350" spans="1:19" hidden="1" x14ac:dyDescent="0.2">
      <c r="A5350">
        <v>3084</v>
      </c>
      <c r="B5350" t="s">
        <v>9227</v>
      </c>
      <c r="C5350" t="s">
        <v>20</v>
      </c>
      <c r="D5350">
        <v>2.11</v>
      </c>
      <c r="E5350">
        <v>20</v>
      </c>
      <c r="F5350" t="s">
        <v>79</v>
      </c>
      <c r="G5350" t="s">
        <v>55</v>
      </c>
      <c r="H5350" t="s">
        <v>23</v>
      </c>
      <c r="I5350" t="s">
        <v>8882</v>
      </c>
      <c r="K5350" t="e">
        <f>- Other measurements: C19, G18</f>
        <v>#NAME?</v>
      </c>
      <c r="L5350" t="s">
        <v>9228</v>
      </c>
      <c r="M5350" t="s">
        <v>120</v>
      </c>
      <c r="N5350">
        <v>5</v>
      </c>
      <c r="P5350" t="s">
        <v>27</v>
      </c>
      <c r="Q5350" t="s">
        <v>9229</v>
      </c>
      <c r="S5350" t="s">
        <v>29</v>
      </c>
    </row>
    <row r="5351" spans="1:19" hidden="1" x14ac:dyDescent="0.2">
      <c r="A5351">
        <v>3084</v>
      </c>
      <c r="B5351" t="s">
        <v>9227</v>
      </c>
      <c r="C5351" t="s">
        <v>73</v>
      </c>
      <c r="D5351">
        <v>8.8800000000000008</v>
      </c>
      <c r="E5351">
        <v>20</v>
      </c>
      <c r="F5351" t="s">
        <v>79</v>
      </c>
      <c r="G5351" t="s">
        <v>55</v>
      </c>
      <c r="H5351" t="s">
        <v>46</v>
      </c>
      <c r="I5351" t="s">
        <v>8882</v>
      </c>
      <c r="K5351" t="e">
        <f>- Other measurements: C19, G18</f>
        <v>#NAME?</v>
      </c>
      <c r="L5351" t="s">
        <v>9228</v>
      </c>
      <c r="M5351" t="s">
        <v>120</v>
      </c>
      <c r="N5351">
        <v>5</v>
      </c>
      <c r="P5351" t="s">
        <v>27</v>
      </c>
      <c r="Q5351" t="s">
        <v>9229</v>
      </c>
      <c r="S5351" t="s">
        <v>29</v>
      </c>
    </row>
    <row r="5352" spans="1:19" hidden="1" x14ac:dyDescent="0.2">
      <c r="A5352">
        <v>3084</v>
      </c>
      <c r="B5352" t="s">
        <v>9227</v>
      </c>
      <c r="C5352" t="s">
        <v>20</v>
      </c>
      <c r="D5352">
        <v>1.98</v>
      </c>
      <c r="E5352">
        <v>25</v>
      </c>
      <c r="F5352" t="s">
        <v>62</v>
      </c>
      <c r="G5352" t="s">
        <v>22</v>
      </c>
      <c r="H5352" t="s">
        <v>23</v>
      </c>
      <c r="I5352" t="s">
        <v>4875</v>
      </c>
      <c r="K5352" t="e">
        <f>- Other measurements: C19, G18</f>
        <v>#NAME?</v>
      </c>
      <c r="L5352" t="s">
        <v>9228</v>
      </c>
      <c r="M5352" t="s">
        <v>120</v>
      </c>
      <c r="N5352">
        <v>5</v>
      </c>
      <c r="P5352" t="s">
        <v>27</v>
      </c>
      <c r="Q5352" t="s">
        <v>9229</v>
      </c>
      <c r="S5352" t="s">
        <v>29</v>
      </c>
    </row>
    <row r="5353" spans="1:19" hidden="1" x14ac:dyDescent="0.2">
      <c r="A5353">
        <v>3084</v>
      </c>
      <c r="B5353" t="s">
        <v>9227</v>
      </c>
      <c r="C5353" t="s">
        <v>73</v>
      </c>
      <c r="D5353">
        <v>8.84</v>
      </c>
      <c r="E5353">
        <v>25</v>
      </c>
      <c r="F5353" t="s">
        <v>62</v>
      </c>
      <c r="G5353" t="s">
        <v>22</v>
      </c>
      <c r="H5353" t="s">
        <v>46</v>
      </c>
      <c r="I5353" t="s">
        <v>4875</v>
      </c>
      <c r="K5353" t="e">
        <f>- Other measurements: C19, G18</f>
        <v>#NAME?</v>
      </c>
      <c r="L5353" t="s">
        <v>9228</v>
      </c>
      <c r="M5353" t="s">
        <v>120</v>
      </c>
      <c r="N5353">
        <v>5</v>
      </c>
      <c r="P5353" t="s">
        <v>27</v>
      </c>
      <c r="Q5353" t="s">
        <v>9229</v>
      </c>
      <c r="S5353" t="s">
        <v>29</v>
      </c>
    </row>
    <row r="5354" spans="1:19" hidden="1" x14ac:dyDescent="0.2">
      <c r="A5354">
        <v>3084</v>
      </c>
      <c r="B5354" t="s">
        <v>9227</v>
      </c>
      <c r="C5354" t="s">
        <v>20</v>
      </c>
      <c r="D5354">
        <v>2.2130000000000001</v>
      </c>
      <c r="E5354">
        <v>20</v>
      </c>
      <c r="F5354" t="s">
        <v>9230</v>
      </c>
      <c r="G5354" t="s">
        <v>22</v>
      </c>
      <c r="H5354" t="s">
        <v>46</v>
      </c>
      <c r="I5354" t="s">
        <v>8897</v>
      </c>
      <c r="K5354" t="e">
        <f>- Other measurements: C19, G18</f>
        <v>#NAME?</v>
      </c>
      <c r="L5354" t="s">
        <v>9228</v>
      </c>
      <c r="M5354" t="s">
        <v>120</v>
      </c>
      <c r="N5354">
        <v>5</v>
      </c>
      <c r="P5354" t="s">
        <v>27</v>
      </c>
      <c r="Q5354" t="s">
        <v>9229</v>
      </c>
      <c r="S5354" t="s">
        <v>29</v>
      </c>
    </row>
    <row r="5355" spans="1:19" hidden="1" x14ac:dyDescent="0.2">
      <c r="A5355">
        <v>3084</v>
      </c>
      <c r="B5355" t="s">
        <v>9227</v>
      </c>
      <c r="C5355" t="s">
        <v>73</v>
      </c>
      <c r="D5355">
        <v>8.85</v>
      </c>
      <c r="E5355">
        <v>20</v>
      </c>
      <c r="F5355" t="s">
        <v>9230</v>
      </c>
      <c r="G5355" t="s">
        <v>22</v>
      </c>
      <c r="H5355" t="s">
        <v>46</v>
      </c>
      <c r="I5355" t="s">
        <v>8897</v>
      </c>
      <c r="K5355" t="e">
        <f>- Other measurements: C19, G18</f>
        <v>#NAME?</v>
      </c>
      <c r="L5355" t="s">
        <v>9228</v>
      </c>
      <c r="M5355" t="s">
        <v>120</v>
      </c>
      <c r="N5355">
        <v>5</v>
      </c>
      <c r="P5355" t="s">
        <v>27</v>
      </c>
      <c r="Q5355" t="s">
        <v>9229</v>
      </c>
      <c r="S5355" t="s">
        <v>29</v>
      </c>
    </row>
    <row r="5356" spans="1:19" hidden="1" x14ac:dyDescent="0.2">
      <c r="A5356">
        <v>3084</v>
      </c>
      <c r="B5356" t="s">
        <v>9227</v>
      </c>
      <c r="C5356" t="s">
        <v>73</v>
      </c>
      <c r="D5356">
        <v>8.92</v>
      </c>
      <c r="E5356">
        <v>25.15</v>
      </c>
      <c r="F5356" t="s">
        <v>9231</v>
      </c>
      <c r="G5356" t="s">
        <v>55</v>
      </c>
      <c r="H5356" t="s">
        <v>46</v>
      </c>
      <c r="I5356" t="s">
        <v>8884</v>
      </c>
      <c r="K5356" t="e">
        <f>- Other measurements: C19, G18</f>
        <v>#NAME?</v>
      </c>
      <c r="L5356" t="s">
        <v>9228</v>
      </c>
      <c r="M5356" t="s">
        <v>120</v>
      </c>
      <c r="N5356">
        <v>5</v>
      </c>
      <c r="P5356" t="s">
        <v>27</v>
      </c>
      <c r="Q5356" t="s">
        <v>9229</v>
      </c>
      <c r="S5356" t="s">
        <v>29</v>
      </c>
    </row>
    <row r="5357" spans="1:19" hidden="1" x14ac:dyDescent="0.2">
      <c r="A5357">
        <v>3084</v>
      </c>
      <c r="B5357" t="s">
        <v>9227</v>
      </c>
      <c r="C5357" t="s">
        <v>73</v>
      </c>
      <c r="D5357">
        <v>8.7100000000000009</v>
      </c>
      <c r="E5357">
        <v>25</v>
      </c>
      <c r="F5357" t="s">
        <v>4292</v>
      </c>
      <c r="G5357" t="s">
        <v>63</v>
      </c>
      <c r="H5357" t="s">
        <v>46</v>
      </c>
      <c r="I5357" t="s">
        <v>9232</v>
      </c>
      <c r="K5357" t="e">
        <f>- Other measurements: C19, G18</f>
        <v>#NAME?</v>
      </c>
      <c r="L5357" t="s">
        <v>9228</v>
      </c>
      <c r="M5357" t="s">
        <v>120</v>
      </c>
      <c r="N5357">
        <v>5</v>
      </c>
      <c r="P5357" t="s">
        <v>27</v>
      </c>
      <c r="Q5357" t="s">
        <v>9229</v>
      </c>
      <c r="S5357" t="s">
        <v>29</v>
      </c>
    </row>
    <row r="5358" spans="1:19" hidden="1" x14ac:dyDescent="0.2">
      <c r="A5358">
        <v>3084</v>
      </c>
      <c r="B5358" t="s">
        <v>9227</v>
      </c>
      <c r="C5358" t="s">
        <v>73</v>
      </c>
      <c r="D5358">
        <v>8.82</v>
      </c>
      <c r="E5358">
        <v>18</v>
      </c>
      <c r="F5358" t="s">
        <v>79</v>
      </c>
      <c r="G5358" t="s">
        <v>240</v>
      </c>
      <c r="H5358" t="s">
        <v>46</v>
      </c>
      <c r="I5358" t="s">
        <v>9233</v>
      </c>
      <c r="K5358" t="e">
        <f>- Other measurements: C19, G18</f>
        <v>#NAME?</v>
      </c>
      <c r="L5358" t="s">
        <v>9228</v>
      </c>
      <c r="M5358" t="s">
        <v>120</v>
      </c>
      <c r="N5358">
        <v>5</v>
      </c>
      <c r="P5358" t="s">
        <v>27</v>
      </c>
      <c r="Q5358" t="s">
        <v>9229</v>
      </c>
      <c r="S5358" t="s">
        <v>29</v>
      </c>
    </row>
    <row r="5359" spans="1:19" hidden="1" x14ac:dyDescent="0.2">
      <c r="A5359">
        <v>3085</v>
      </c>
      <c r="B5359" t="s">
        <v>9234</v>
      </c>
      <c r="C5359" t="s">
        <v>20</v>
      </c>
      <c r="D5359">
        <v>2.97</v>
      </c>
      <c r="E5359">
        <v>18</v>
      </c>
      <c r="F5359" t="s">
        <v>9235</v>
      </c>
      <c r="G5359" t="s">
        <v>55</v>
      </c>
      <c r="H5359" t="s">
        <v>46</v>
      </c>
      <c r="I5359" t="s">
        <v>9236</v>
      </c>
      <c r="K5359"/>
      <c r="L5359" t="s">
        <v>9237</v>
      </c>
      <c r="M5359" t="s">
        <v>26</v>
      </c>
      <c r="N5359">
        <v>2</v>
      </c>
      <c r="P5359" t="s">
        <v>27</v>
      </c>
      <c r="Q5359" t="s">
        <v>9238</v>
      </c>
      <c r="S5359" t="s">
        <v>29</v>
      </c>
    </row>
    <row r="5360" spans="1:19" hidden="1" x14ac:dyDescent="0.2">
      <c r="A5360">
        <v>3085</v>
      </c>
      <c r="B5360" t="s">
        <v>9234</v>
      </c>
      <c r="C5360" t="s">
        <v>73</v>
      </c>
      <c r="D5360">
        <v>7.09</v>
      </c>
      <c r="E5360">
        <v>18</v>
      </c>
      <c r="F5360" t="s">
        <v>9235</v>
      </c>
      <c r="G5360" t="s">
        <v>55</v>
      </c>
      <c r="H5360" t="s">
        <v>46</v>
      </c>
      <c r="I5360" t="s">
        <v>9236</v>
      </c>
      <c r="K5360"/>
      <c r="L5360" t="s">
        <v>9237</v>
      </c>
      <c r="M5360" t="s">
        <v>26</v>
      </c>
      <c r="N5360">
        <v>2</v>
      </c>
      <c r="P5360" t="s">
        <v>27</v>
      </c>
      <c r="Q5360" t="s">
        <v>9238</v>
      </c>
      <c r="S5360" t="s">
        <v>29</v>
      </c>
    </row>
    <row r="5361" spans="1:19" hidden="1" x14ac:dyDescent="0.2">
      <c r="A5361">
        <v>3085</v>
      </c>
      <c r="B5361" t="s">
        <v>9234</v>
      </c>
      <c r="C5361" t="s">
        <v>77</v>
      </c>
      <c r="D5361">
        <v>8.4700000000000006</v>
      </c>
      <c r="E5361">
        <v>18</v>
      </c>
      <c r="F5361" t="s">
        <v>9235</v>
      </c>
      <c r="G5361" t="s">
        <v>55</v>
      </c>
      <c r="H5361" t="s">
        <v>46</v>
      </c>
      <c r="I5361" t="s">
        <v>9236</v>
      </c>
      <c r="K5361"/>
      <c r="L5361" t="s">
        <v>9237</v>
      </c>
      <c r="M5361" t="s">
        <v>26</v>
      </c>
      <c r="N5361">
        <v>2</v>
      </c>
      <c r="P5361" t="s">
        <v>27</v>
      </c>
      <c r="Q5361" t="s">
        <v>9238</v>
      </c>
      <c r="S5361" t="s">
        <v>29</v>
      </c>
    </row>
    <row r="5362" spans="1:19" x14ac:dyDescent="0.2">
      <c r="A5362">
        <v>3086</v>
      </c>
      <c r="B5362" t="s">
        <v>9239</v>
      </c>
      <c r="C5362" t="s">
        <v>20</v>
      </c>
      <c r="D5362">
        <v>2.9678</v>
      </c>
      <c r="E5362">
        <v>5</v>
      </c>
      <c r="F5362" t="s">
        <v>9240</v>
      </c>
      <c r="G5362" t="s">
        <v>641</v>
      </c>
      <c r="H5362" t="s">
        <v>36</v>
      </c>
      <c r="I5362" t="s">
        <v>8931</v>
      </c>
      <c r="J5362" t="s">
        <v>43</v>
      </c>
      <c r="L5362" t="s">
        <v>9241</v>
      </c>
      <c r="M5362" t="s">
        <v>26</v>
      </c>
      <c r="N5362">
        <v>2</v>
      </c>
      <c r="P5362" t="s">
        <v>27</v>
      </c>
      <c r="Q5362" t="s">
        <v>9242</v>
      </c>
      <c r="S5362" t="s">
        <v>29</v>
      </c>
    </row>
    <row r="5363" spans="1:19" x14ac:dyDescent="0.2">
      <c r="A5363">
        <v>3086</v>
      </c>
      <c r="B5363" t="s">
        <v>9239</v>
      </c>
      <c r="C5363" t="s">
        <v>20</v>
      </c>
      <c r="D5363">
        <v>2.9580000000000002</v>
      </c>
      <c r="E5363">
        <v>10</v>
      </c>
      <c r="F5363" t="s">
        <v>9240</v>
      </c>
      <c r="G5363" t="s">
        <v>641</v>
      </c>
      <c r="H5363" t="s">
        <v>36</v>
      </c>
      <c r="I5363" t="s">
        <v>8931</v>
      </c>
      <c r="J5363" t="s">
        <v>43</v>
      </c>
      <c r="L5363" t="s">
        <v>9241</v>
      </c>
      <c r="M5363" t="s">
        <v>26</v>
      </c>
      <c r="N5363">
        <v>2</v>
      </c>
      <c r="P5363" t="s">
        <v>27</v>
      </c>
      <c r="Q5363" t="s">
        <v>9242</v>
      </c>
      <c r="S5363" t="s">
        <v>29</v>
      </c>
    </row>
    <row r="5364" spans="1:19" x14ac:dyDescent="0.2">
      <c r="A5364">
        <v>3086</v>
      </c>
      <c r="B5364" t="s">
        <v>9239</v>
      </c>
      <c r="C5364" t="s">
        <v>20</v>
      </c>
      <c r="D5364">
        <v>2.952</v>
      </c>
      <c r="E5364">
        <v>15</v>
      </c>
      <c r="F5364" t="s">
        <v>9240</v>
      </c>
      <c r="G5364" t="s">
        <v>641</v>
      </c>
      <c r="H5364" t="s">
        <v>36</v>
      </c>
      <c r="I5364" t="s">
        <v>8931</v>
      </c>
      <c r="J5364" t="s">
        <v>43</v>
      </c>
      <c r="L5364" t="s">
        <v>9241</v>
      </c>
      <c r="M5364" t="s">
        <v>26</v>
      </c>
      <c r="N5364">
        <v>2</v>
      </c>
      <c r="P5364" t="s">
        <v>27</v>
      </c>
      <c r="Q5364" t="s">
        <v>9242</v>
      </c>
      <c r="S5364" t="s">
        <v>29</v>
      </c>
    </row>
    <row r="5365" spans="1:19" x14ac:dyDescent="0.2">
      <c r="A5365">
        <v>3086</v>
      </c>
      <c r="B5365" t="s">
        <v>9239</v>
      </c>
      <c r="C5365" t="s">
        <v>20</v>
      </c>
      <c r="D5365">
        <v>2.9432999999999998</v>
      </c>
      <c r="E5365">
        <v>20</v>
      </c>
      <c r="F5365" t="s">
        <v>9240</v>
      </c>
      <c r="G5365" t="s">
        <v>641</v>
      </c>
      <c r="H5365" t="s">
        <v>36</v>
      </c>
      <c r="I5365" t="s">
        <v>8931</v>
      </c>
      <c r="J5365" t="s">
        <v>43</v>
      </c>
      <c r="L5365" t="s">
        <v>9241</v>
      </c>
      <c r="M5365" t="s">
        <v>26</v>
      </c>
      <c r="N5365">
        <v>2</v>
      </c>
      <c r="P5365" t="s">
        <v>27</v>
      </c>
      <c r="Q5365" t="s">
        <v>9242</v>
      </c>
      <c r="S5365" t="s">
        <v>29</v>
      </c>
    </row>
    <row r="5366" spans="1:19" x14ac:dyDescent="0.2">
      <c r="A5366">
        <v>3086</v>
      </c>
      <c r="B5366" t="s">
        <v>9239</v>
      </c>
      <c r="C5366" t="s">
        <v>20</v>
      </c>
      <c r="D5366">
        <v>2.9420000000000002</v>
      </c>
      <c r="E5366">
        <v>25</v>
      </c>
      <c r="F5366" t="s">
        <v>9240</v>
      </c>
      <c r="G5366" t="s">
        <v>641</v>
      </c>
      <c r="H5366" t="s">
        <v>36</v>
      </c>
      <c r="I5366" t="s">
        <v>8931</v>
      </c>
      <c r="J5366" t="s">
        <v>43</v>
      </c>
      <c r="L5366" t="s">
        <v>9241</v>
      </c>
      <c r="M5366" t="s">
        <v>26</v>
      </c>
      <c r="N5366">
        <v>2</v>
      </c>
      <c r="P5366" t="s">
        <v>27</v>
      </c>
      <c r="Q5366" t="s">
        <v>9242</v>
      </c>
      <c r="S5366" t="s">
        <v>29</v>
      </c>
    </row>
    <row r="5367" spans="1:19" x14ac:dyDescent="0.2">
      <c r="A5367">
        <v>3086</v>
      </c>
      <c r="B5367" t="s">
        <v>9239</v>
      </c>
      <c r="C5367" t="s">
        <v>20</v>
      </c>
      <c r="D5367">
        <v>2.9422999999999999</v>
      </c>
      <c r="E5367">
        <v>30</v>
      </c>
      <c r="F5367" t="s">
        <v>9240</v>
      </c>
      <c r="G5367" t="s">
        <v>641</v>
      </c>
      <c r="H5367" t="s">
        <v>36</v>
      </c>
      <c r="I5367" t="s">
        <v>8931</v>
      </c>
      <c r="J5367" t="s">
        <v>43</v>
      </c>
      <c r="L5367" t="s">
        <v>9241</v>
      </c>
      <c r="M5367" t="s">
        <v>26</v>
      </c>
      <c r="N5367">
        <v>2</v>
      </c>
      <c r="P5367" t="s">
        <v>27</v>
      </c>
      <c r="Q5367" t="s">
        <v>9242</v>
      </c>
      <c r="S5367" t="s">
        <v>29</v>
      </c>
    </row>
    <row r="5368" spans="1:19" x14ac:dyDescent="0.2">
      <c r="A5368">
        <v>3086</v>
      </c>
      <c r="B5368" t="s">
        <v>9239</v>
      </c>
      <c r="C5368" t="s">
        <v>20</v>
      </c>
      <c r="D5368">
        <v>2.9436</v>
      </c>
      <c r="E5368">
        <v>35</v>
      </c>
      <c r="F5368" t="s">
        <v>9240</v>
      </c>
      <c r="G5368" t="s">
        <v>641</v>
      </c>
      <c r="H5368" t="s">
        <v>36</v>
      </c>
      <c r="I5368" t="s">
        <v>8931</v>
      </c>
      <c r="J5368" t="s">
        <v>43</v>
      </c>
      <c r="L5368" t="s">
        <v>9241</v>
      </c>
      <c r="M5368" t="s">
        <v>26</v>
      </c>
      <c r="N5368">
        <v>2</v>
      </c>
      <c r="P5368" t="s">
        <v>27</v>
      </c>
      <c r="Q5368" t="s">
        <v>9242</v>
      </c>
      <c r="S5368" t="s">
        <v>29</v>
      </c>
    </row>
    <row r="5369" spans="1:19" x14ac:dyDescent="0.2">
      <c r="A5369">
        <v>3086</v>
      </c>
      <c r="B5369" t="s">
        <v>9239</v>
      </c>
      <c r="C5369" t="s">
        <v>20</v>
      </c>
      <c r="D5369">
        <v>2.9468999999999999</v>
      </c>
      <c r="E5369">
        <v>40</v>
      </c>
      <c r="F5369" t="s">
        <v>9240</v>
      </c>
      <c r="G5369" t="s">
        <v>641</v>
      </c>
      <c r="H5369" t="s">
        <v>36</v>
      </c>
      <c r="I5369" t="s">
        <v>8931</v>
      </c>
      <c r="J5369" t="s">
        <v>43</v>
      </c>
      <c r="L5369" t="s">
        <v>9241</v>
      </c>
      <c r="M5369" t="s">
        <v>26</v>
      </c>
      <c r="N5369">
        <v>2</v>
      </c>
      <c r="P5369" t="s">
        <v>27</v>
      </c>
      <c r="Q5369" t="s">
        <v>9242</v>
      </c>
      <c r="S5369" t="s">
        <v>29</v>
      </c>
    </row>
    <row r="5370" spans="1:19" x14ac:dyDescent="0.2">
      <c r="A5370">
        <v>3086</v>
      </c>
      <c r="B5370" t="s">
        <v>9239</v>
      </c>
      <c r="C5370" t="s">
        <v>20</v>
      </c>
      <c r="D5370">
        <v>2.9538000000000002</v>
      </c>
      <c r="E5370">
        <v>45</v>
      </c>
      <c r="F5370" t="s">
        <v>9240</v>
      </c>
      <c r="G5370" t="s">
        <v>641</v>
      </c>
      <c r="H5370" t="s">
        <v>36</v>
      </c>
      <c r="I5370" t="s">
        <v>8931</v>
      </c>
      <c r="J5370" t="s">
        <v>43</v>
      </c>
      <c r="L5370" t="s">
        <v>9241</v>
      </c>
      <c r="M5370" t="s">
        <v>26</v>
      </c>
      <c r="N5370">
        <v>2</v>
      </c>
      <c r="P5370" t="s">
        <v>27</v>
      </c>
      <c r="Q5370" t="s">
        <v>9242</v>
      </c>
      <c r="S5370" t="s">
        <v>29</v>
      </c>
    </row>
    <row r="5371" spans="1:19" x14ac:dyDescent="0.2">
      <c r="A5371">
        <v>3086</v>
      </c>
      <c r="B5371" t="s">
        <v>9239</v>
      </c>
      <c r="C5371" t="s">
        <v>20</v>
      </c>
      <c r="D5371">
        <v>2.9590000000000001</v>
      </c>
      <c r="E5371">
        <v>50</v>
      </c>
      <c r="F5371" t="s">
        <v>9240</v>
      </c>
      <c r="G5371" t="s">
        <v>641</v>
      </c>
      <c r="H5371" t="s">
        <v>36</v>
      </c>
      <c r="I5371" t="s">
        <v>8931</v>
      </c>
      <c r="J5371" t="s">
        <v>43</v>
      </c>
      <c r="L5371" t="s">
        <v>9241</v>
      </c>
      <c r="M5371" t="s">
        <v>26</v>
      </c>
      <c r="N5371">
        <v>2</v>
      </c>
      <c r="P5371" t="s">
        <v>27</v>
      </c>
      <c r="Q5371" t="s">
        <v>9242</v>
      </c>
      <c r="S5371" t="s">
        <v>29</v>
      </c>
    </row>
    <row r="5372" spans="1:19" hidden="1" x14ac:dyDescent="0.2">
      <c r="A5372">
        <v>3086</v>
      </c>
      <c r="B5372" t="s">
        <v>9239</v>
      </c>
      <c r="C5372" t="s">
        <v>20</v>
      </c>
      <c r="D5372">
        <v>2.9</v>
      </c>
      <c r="F5372" t="s">
        <v>615</v>
      </c>
      <c r="I5372" t="s">
        <v>8895</v>
      </c>
      <c r="K5372"/>
      <c r="L5372" t="s">
        <v>9241</v>
      </c>
      <c r="M5372" t="s">
        <v>26</v>
      </c>
      <c r="N5372">
        <v>2</v>
      </c>
      <c r="P5372" t="s">
        <v>27</v>
      </c>
      <c r="Q5372" t="s">
        <v>9242</v>
      </c>
      <c r="S5372" t="s">
        <v>29</v>
      </c>
    </row>
    <row r="5373" spans="1:19" hidden="1" x14ac:dyDescent="0.2">
      <c r="A5373">
        <v>3086</v>
      </c>
      <c r="B5373" t="s">
        <v>9239</v>
      </c>
      <c r="C5373" t="s">
        <v>73</v>
      </c>
      <c r="D5373">
        <v>8.3000000000000007</v>
      </c>
      <c r="F5373" t="s">
        <v>615</v>
      </c>
      <c r="I5373" t="s">
        <v>8895</v>
      </c>
      <c r="K5373"/>
      <c r="L5373" t="s">
        <v>9241</v>
      </c>
      <c r="M5373" t="s">
        <v>26</v>
      </c>
      <c r="N5373">
        <v>2</v>
      </c>
      <c r="P5373" t="s">
        <v>27</v>
      </c>
      <c r="Q5373" t="s">
        <v>9242</v>
      </c>
      <c r="S5373" t="s">
        <v>29</v>
      </c>
    </row>
    <row r="5374" spans="1:19" hidden="1" x14ac:dyDescent="0.2">
      <c r="A5374">
        <v>3086</v>
      </c>
      <c r="B5374" t="s">
        <v>9239</v>
      </c>
      <c r="C5374" t="s">
        <v>20</v>
      </c>
      <c r="D5374">
        <v>2.82</v>
      </c>
      <c r="E5374">
        <v>18</v>
      </c>
      <c r="F5374" t="s">
        <v>9235</v>
      </c>
      <c r="G5374" t="s">
        <v>55</v>
      </c>
      <c r="H5374" t="s">
        <v>46</v>
      </c>
      <c r="I5374" t="s">
        <v>9236</v>
      </c>
      <c r="K5374"/>
      <c r="L5374" t="s">
        <v>9241</v>
      </c>
      <c r="M5374" t="s">
        <v>26</v>
      </c>
      <c r="N5374">
        <v>2</v>
      </c>
      <c r="P5374" t="s">
        <v>27</v>
      </c>
      <c r="Q5374" t="s">
        <v>9242</v>
      </c>
      <c r="S5374" t="s">
        <v>29</v>
      </c>
    </row>
    <row r="5375" spans="1:19" hidden="1" x14ac:dyDescent="0.2">
      <c r="A5375">
        <v>3086</v>
      </c>
      <c r="B5375" t="s">
        <v>9239</v>
      </c>
      <c r="C5375" t="s">
        <v>73</v>
      </c>
      <c r="D5375">
        <v>8.44</v>
      </c>
      <c r="E5375">
        <v>18</v>
      </c>
      <c r="F5375" t="s">
        <v>9235</v>
      </c>
      <c r="G5375" t="s">
        <v>55</v>
      </c>
      <c r="H5375" t="s">
        <v>46</v>
      </c>
      <c r="I5375" t="s">
        <v>9236</v>
      </c>
      <c r="K5375"/>
      <c r="L5375" t="s">
        <v>9241</v>
      </c>
      <c r="M5375" t="s">
        <v>26</v>
      </c>
      <c r="N5375">
        <v>2</v>
      </c>
      <c r="P5375" t="s">
        <v>27</v>
      </c>
      <c r="Q5375" t="s">
        <v>9242</v>
      </c>
      <c r="S5375" t="s">
        <v>29</v>
      </c>
    </row>
    <row r="5376" spans="1:19" hidden="1" x14ac:dyDescent="0.2">
      <c r="A5376">
        <v>3087</v>
      </c>
      <c r="B5376" t="s">
        <v>9243</v>
      </c>
      <c r="C5376" t="s">
        <v>20</v>
      </c>
      <c r="D5376">
        <v>2.2799999999999998</v>
      </c>
      <c r="E5376">
        <v>25</v>
      </c>
      <c r="F5376" t="s">
        <v>79</v>
      </c>
      <c r="G5376" t="s">
        <v>22</v>
      </c>
      <c r="H5376" t="s">
        <v>46</v>
      </c>
      <c r="I5376" t="s">
        <v>4875</v>
      </c>
      <c r="K5376"/>
      <c r="L5376" t="s">
        <v>9244</v>
      </c>
      <c r="M5376" t="s">
        <v>26</v>
      </c>
      <c r="N5376">
        <v>2</v>
      </c>
      <c r="P5376" t="s">
        <v>27</v>
      </c>
      <c r="Q5376" t="s">
        <v>9245</v>
      </c>
      <c r="S5376" t="s">
        <v>29</v>
      </c>
    </row>
    <row r="5377" spans="1:19" hidden="1" x14ac:dyDescent="0.2">
      <c r="A5377">
        <v>3087</v>
      </c>
      <c r="B5377" t="s">
        <v>9243</v>
      </c>
      <c r="C5377" t="s">
        <v>73</v>
      </c>
      <c r="D5377">
        <v>7.2</v>
      </c>
      <c r="E5377">
        <v>25</v>
      </c>
      <c r="F5377" t="s">
        <v>79</v>
      </c>
      <c r="G5377" t="s">
        <v>22</v>
      </c>
      <c r="H5377" t="s">
        <v>46</v>
      </c>
      <c r="I5377" t="s">
        <v>4875</v>
      </c>
      <c r="K5377"/>
      <c r="L5377" t="s">
        <v>9244</v>
      </c>
      <c r="M5377" t="s">
        <v>26</v>
      </c>
      <c r="N5377">
        <v>2</v>
      </c>
      <c r="P5377" t="s">
        <v>27</v>
      </c>
      <c r="Q5377" t="s">
        <v>9245</v>
      </c>
      <c r="S5377" t="s">
        <v>29</v>
      </c>
    </row>
    <row r="5378" spans="1:19" hidden="1" x14ac:dyDescent="0.2">
      <c r="A5378">
        <v>3088</v>
      </c>
      <c r="B5378" t="s">
        <v>9246</v>
      </c>
      <c r="C5378" t="s">
        <v>20</v>
      </c>
      <c r="D5378">
        <v>2.09</v>
      </c>
      <c r="E5378">
        <v>25</v>
      </c>
      <c r="F5378" t="s">
        <v>79</v>
      </c>
      <c r="G5378" t="s">
        <v>22</v>
      </c>
      <c r="H5378" t="s">
        <v>23</v>
      </c>
      <c r="I5378" t="s">
        <v>4875</v>
      </c>
      <c r="K5378"/>
      <c r="L5378" t="s">
        <v>9247</v>
      </c>
      <c r="M5378" t="s">
        <v>26</v>
      </c>
      <c r="N5378">
        <v>2</v>
      </c>
      <c r="P5378" t="s">
        <v>27</v>
      </c>
      <c r="Q5378" t="s">
        <v>9248</v>
      </c>
      <c r="S5378" t="s">
        <v>29</v>
      </c>
    </row>
    <row r="5379" spans="1:19" hidden="1" x14ac:dyDescent="0.2">
      <c r="A5379">
        <v>3088</v>
      </c>
      <c r="B5379" t="s">
        <v>9246</v>
      </c>
      <c r="C5379" t="s">
        <v>73</v>
      </c>
      <c r="D5379">
        <v>8.2899999999999991</v>
      </c>
      <c r="E5379">
        <v>25</v>
      </c>
      <c r="F5379" t="s">
        <v>79</v>
      </c>
      <c r="G5379" t="s">
        <v>22</v>
      </c>
      <c r="H5379" t="s">
        <v>46</v>
      </c>
      <c r="I5379" t="s">
        <v>4875</v>
      </c>
      <c r="K5379"/>
      <c r="L5379" t="s">
        <v>9247</v>
      </c>
      <c r="M5379" t="s">
        <v>26</v>
      </c>
      <c r="N5379">
        <v>2</v>
      </c>
      <c r="P5379" t="s">
        <v>27</v>
      </c>
      <c r="Q5379" t="s">
        <v>9248</v>
      </c>
      <c r="S5379" t="s">
        <v>29</v>
      </c>
    </row>
    <row r="5380" spans="1:19" hidden="1" x14ac:dyDescent="0.2">
      <c r="A5380">
        <v>3089</v>
      </c>
      <c r="B5380" t="s">
        <v>9249</v>
      </c>
      <c r="C5380" t="s">
        <v>20</v>
      </c>
      <c r="D5380">
        <v>2.83</v>
      </c>
      <c r="E5380">
        <v>20</v>
      </c>
      <c r="F5380" t="s">
        <v>9250</v>
      </c>
      <c r="G5380" t="s">
        <v>22</v>
      </c>
      <c r="H5380" t="s">
        <v>46</v>
      </c>
      <c r="I5380" t="s">
        <v>9251</v>
      </c>
      <c r="K5380"/>
      <c r="L5380" t="s">
        <v>9252</v>
      </c>
      <c r="M5380" t="s">
        <v>26</v>
      </c>
      <c r="N5380">
        <v>2</v>
      </c>
      <c r="P5380" t="s">
        <v>27</v>
      </c>
      <c r="Q5380" t="s">
        <v>9253</v>
      </c>
      <c r="S5380" t="s">
        <v>29</v>
      </c>
    </row>
    <row r="5381" spans="1:19" hidden="1" x14ac:dyDescent="0.2">
      <c r="A5381">
        <v>3089</v>
      </c>
      <c r="B5381" t="s">
        <v>9249</v>
      </c>
      <c r="C5381" t="s">
        <v>73</v>
      </c>
      <c r="D5381">
        <v>8.23</v>
      </c>
      <c r="E5381">
        <v>20</v>
      </c>
      <c r="F5381" t="s">
        <v>9250</v>
      </c>
      <c r="G5381" t="s">
        <v>22</v>
      </c>
      <c r="H5381" t="s">
        <v>46</v>
      </c>
      <c r="I5381" t="s">
        <v>9251</v>
      </c>
      <c r="K5381"/>
      <c r="L5381" t="s">
        <v>9252</v>
      </c>
      <c r="M5381" t="s">
        <v>26</v>
      </c>
      <c r="N5381">
        <v>2</v>
      </c>
      <c r="P5381" t="s">
        <v>27</v>
      </c>
      <c r="Q5381" t="s">
        <v>9253</v>
      </c>
      <c r="S5381" t="s">
        <v>29</v>
      </c>
    </row>
    <row r="5382" spans="1:19" hidden="1" x14ac:dyDescent="0.2">
      <c r="A5382">
        <v>3089</v>
      </c>
      <c r="B5382" t="s">
        <v>9249</v>
      </c>
      <c r="C5382" t="s">
        <v>20</v>
      </c>
      <c r="D5382">
        <v>3</v>
      </c>
      <c r="E5382">
        <v>18</v>
      </c>
      <c r="F5382" t="s">
        <v>9254</v>
      </c>
      <c r="G5382" t="s">
        <v>55</v>
      </c>
      <c r="H5382" t="s">
        <v>46</v>
      </c>
      <c r="I5382" t="s">
        <v>9236</v>
      </c>
      <c r="K5382"/>
      <c r="L5382" t="s">
        <v>9252</v>
      </c>
      <c r="M5382" t="s">
        <v>26</v>
      </c>
      <c r="N5382">
        <v>2</v>
      </c>
      <c r="P5382" t="s">
        <v>27</v>
      </c>
      <c r="Q5382" t="s">
        <v>9253</v>
      </c>
      <c r="S5382" t="s">
        <v>29</v>
      </c>
    </row>
    <row r="5383" spans="1:19" hidden="1" x14ac:dyDescent="0.2">
      <c r="A5383">
        <v>3089</v>
      </c>
      <c r="B5383" t="s">
        <v>9249</v>
      </c>
      <c r="C5383" t="s">
        <v>73</v>
      </c>
      <c r="D5383">
        <v>8.1199999999999992</v>
      </c>
      <c r="E5383">
        <v>18</v>
      </c>
      <c r="F5383" t="s">
        <v>9254</v>
      </c>
      <c r="G5383" t="s">
        <v>55</v>
      </c>
      <c r="H5383" t="s">
        <v>46</v>
      </c>
      <c r="I5383" t="s">
        <v>9236</v>
      </c>
      <c r="K5383"/>
      <c r="L5383" t="s">
        <v>9252</v>
      </c>
      <c r="M5383" t="s">
        <v>26</v>
      </c>
      <c r="N5383">
        <v>2</v>
      </c>
      <c r="P5383" t="s">
        <v>27</v>
      </c>
      <c r="Q5383" t="s">
        <v>9253</v>
      </c>
      <c r="S5383" t="s">
        <v>29</v>
      </c>
    </row>
    <row r="5384" spans="1:19" x14ac:dyDescent="0.2">
      <c r="A5384">
        <v>3090</v>
      </c>
      <c r="B5384" t="s">
        <v>9255</v>
      </c>
      <c r="C5384" t="s">
        <v>20</v>
      </c>
      <c r="D5384">
        <v>2.1219999999999999</v>
      </c>
      <c r="E5384">
        <v>1</v>
      </c>
      <c r="F5384" t="s">
        <v>9256</v>
      </c>
      <c r="G5384" t="s">
        <v>641</v>
      </c>
      <c r="H5384" t="s">
        <v>36</v>
      </c>
      <c r="I5384" t="s">
        <v>9067</v>
      </c>
      <c r="J5384" t="s">
        <v>43</v>
      </c>
      <c r="K5384" s="4" t="e">
        <f>- Other measurements: H34, S47</f>
        <v>#NAME?</v>
      </c>
      <c r="L5384" t="s">
        <v>9257</v>
      </c>
      <c r="M5384" t="s">
        <v>120</v>
      </c>
      <c r="N5384">
        <v>5</v>
      </c>
      <c r="P5384" t="s">
        <v>27</v>
      </c>
      <c r="Q5384" t="s">
        <v>9258</v>
      </c>
      <c r="S5384" t="s">
        <v>29</v>
      </c>
    </row>
    <row r="5385" spans="1:19" x14ac:dyDescent="0.2">
      <c r="A5385">
        <v>3090</v>
      </c>
      <c r="B5385" t="s">
        <v>9255</v>
      </c>
      <c r="C5385" t="s">
        <v>73</v>
      </c>
      <c r="D5385">
        <v>4.0060000000000002</v>
      </c>
      <c r="E5385">
        <v>1</v>
      </c>
      <c r="F5385" t="s">
        <v>9256</v>
      </c>
      <c r="G5385" t="s">
        <v>641</v>
      </c>
      <c r="H5385" t="s">
        <v>36</v>
      </c>
      <c r="I5385" t="s">
        <v>9067</v>
      </c>
      <c r="J5385" t="s">
        <v>43</v>
      </c>
      <c r="K5385" s="4" t="e">
        <f>- Other measurements: H34, S47</f>
        <v>#NAME?</v>
      </c>
      <c r="L5385" t="s">
        <v>9257</v>
      </c>
      <c r="M5385" t="s">
        <v>120</v>
      </c>
      <c r="N5385">
        <v>5</v>
      </c>
      <c r="P5385" t="s">
        <v>27</v>
      </c>
      <c r="Q5385" t="s">
        <v>9258</v>
      </c>
      <c r="S5385" t="s">
        <v>29</v>
      </c>
    </row>
    <row r="5386" spans="1:19" hidden="1" x14ac:dyDescent="0.2">
      <c r="A5386">
        <v>3090</v>
      </c>
      <c r="B5386" t="s">
        <v>9255</v>
      </c>
      <c r="C5386" t="s">
        <v>77</v>
      </c>
      <c r="D5386">
        <v>10.603999999999999</v>
      </c>
      <c r="E5386" t="s">
        <v>9259</v>
      </c>
      <c r="F5386" t="s">
        <v>9256</v>
      </c>
      <c r="G5386" t="s">
        <v>641</v>
      </c>
      <c r="H5386" t="s">
        <v>46</v>
      </c>
      <c r="I5386" t="s">
        <v>9067</v>
      </c>
      <c r="J5386" t="s">
        <v>43</v>
      </c>
      <c r="K5386" t="e">
        <f>- Other measurements: H34, S47</f>
        <v>#NAME?</v>
      </c>
      <c r="L5386" t="s">
        <v>9257</v>
      </c>
      <c r="M5386" t="s">
        <v>120</v>
      </c>
      <c r="N5386">
        <v>5</v>
      </c>
      <c r="P5386" t="s">
        <v>27</v>
      </c>
      <c r="Q5386" t="s">
        <v>9258</v>
      </c>
      <c r="S5386" t="s">
        <v>29</v>
      </c>
    </row>
    <row r="5387" spans="1:19" x14ac:dyDescent="0.2">
      <c r="A5387">
        <v>3090</v>
      </c>
      <c r="B5387" t="s">
        <v>9255</v>
      </c>
      <c r="C5387" t="s">
        <v>20</v>
      </c>
      <c r="D5387">
        <v>2.0539999999999998</v>
      </c>
      <c r="E5387">
        <v>12.5</v>
      </c>
      <c r="F5387" t="s">
        <v>9256</v>
      </c>
      <c r="G5387" t="s">
        <v>641</v>
      </c>
      <c r="H5387" t="s">
        <v>36</v>
      </c>
      <c r="I5387" t="s">
        <v>9067</v>
      </c>
      <c r="J5387" t="s">
        <v>43</v>
      </c>
      <c r="K5387" s="4" t="e">
        <f>- Other measurements: H34, S47</f>
        <v>#NAME?</v>
      </c>
      <c r="L5387" t="s">
        <v>9257</v>
      </c>
      <c r="M5387" t="s">
        <v>120</v>
      </c>
      <c r="N5387">
        <v>5</v>
      </c>
      <c r="P5387" t="s">
        <v>27</v>
      </c>
      <c r="Q5387" t="s">
        <v>9258</v>
      </c>
      <c r="S5387" t="s">
        <v>29</v>
      </c>
    </row>
    <row r="5388" spans="1:19" x14ac:dyDescent="0.2">
      <c r="A5388">
        <v>3090</v>
      </c>
      <c r="B5388" t="s">
        <v>9255</v>
      </c>
      <c r="C5388" t="s">
        <v>73</v>
      </c>
      <c r="D5388">
        <v>3.944</v>
      </c>
      <c r="E5388">
        <v>12.5</v>
      </c>
      <c r="F5388" t="s">
        <v>9256</v>
      </c>
      <c r="G5388" t="s">
        <v>641</v>
      </c>
      <c r="H5388" t="s">
        <v>36</v>
      </c>
      <c r="I5388" t="s">
        <v>9067</v>
      </c>
      <c r="J5388" t="s">
        <v>43</v>
      </c>
      <c r="K5388" s="4" t="e">
        <f>- Other measurements: H34, S47</f>
        <v>#NAME?</v>
      </c>
      <c r="L5388" t="s">
        <v>9257</v>
      </c>
      <c r="M5388" t="s">
        <v>120</v>
      </c>
      <c r="N5388">
        <v>5</v>
      </c>
      <c r="P5388" t="s">
        <v>27</v>
      </c>
      <c r="Q5388" t="s">
        <v>9258</v>
      </c>
      <c r="S5388" t="s">
        <v>29</v>
      </c>
    </row>
    <row r="5389" spans="1:19" hidden="1" x14ac:dyDescent="0.2">
      <c r="A5389">
        <v>3090</v>
      </c>
      <c r="B5389" t="s">
        <v>9255</v>
      </c>
      <c r="C5389" t="s">
        <v>77</v>
      </c>
      <c r="D5389">
        <v>10.304</v>
      </c>
      <c r="E5389" t="s">
        <v>9260</v>
      </c>
      <c r="F5389" t="s">
        <v>9256</v>
      </c>
      <c r="G5389" t="s">
        <v>641</v>
      </c>
      <c r="H5389" t="s">
        <v>46</v>
      </c>
      <c r="I5389" t="s">
        <v>9067</v>
      </c>
      <c r="J5389" t="s">
        <v>43</v>
      </c>
      <c r="K5389" t="e">
        <f>- Other measurements: H34, S47</f>
        <v>#NAME?</v>
      </c>
      <c r="L5389" t="s">
        <v>9257</v>
      </c>
      <c r="M5389" t="s">
        <v>120</v>
      </c>
      <c r="N5389">
        <v>5</v>
      </c>
      <c r="P5389" t="s">
        <v>27</v>
      </c>
      <c r="Q5389" t="s">
        <v>9258</v>
      </c>
      <c r="S5389" t="s">
        <v>29</v>
      </c>
    </row>
    <row r="5390" spans="1:19" x14ac:dyDescent="0.2">
      <c r="A5390">
        <v>3090</v>
      </c>
      <c r="B5390" t="s">
        <v>9255</v>
      </c>
      <c r="C5390" t="s">
        <v>20</v>
      </c>
      <c r="D5390">
        <v>1.99</v>
      </c>
      <c r="E5390">
        <v>25</v>
      </c>
      <c r="F5390" t="s">
        <v>9256</v>
      </c>
      <c r="G5390" t="s">
        <v>641</v>
      </c>
      <c r="H5390" t="s">
        <v>36</v>
      </c>
      <c r="I5390" t="s">
        <v>9067</v>
      </c>
      <c r="J5390" t="s">
        <v>43</v>
      </c>
      <c r="K5390" s="4" t="e">
        <f>- Other measurements: H34, S47</f>
        <v>#NAME?</v>
      </c>
      <c r="L5390" t="s">
        <v>9257</v>
      </c>
      <c r="M5390" t="s">
        <v>120</v>
      </c>
      <c r="N5390">
        <v>5</v>
      </c>
      <c r="P5390" t="s">
        <v>27</v>
      </c>
      <c r="Q5390" t="s">
        <v>9258</v>
      </c>
      <c r="S5390" t="s">
        <v>29</v>
      </c>
    </row>
    <row r="5391" spans="1:19" x14ac:dyDescent="0.2">
      <c r="A5391">
        <v>3090</v>
      </c>
      <c r="B5391" t="s">
        <v>9255</v>
      </c>
      <c r="C5391" t="s">
        <v>73</v>
      </c>
      <c r="D5391">
        <v>3.9</v>
      </c>
      <c r="E5391">
        <v>25</v>
      </c>
      <c r="F5391" t="s">
        <v>9256</v>
      </c>
      <c r="G5391" t="s">
        <v>641</v>
      </c>
      <c r="H5391" t="s">
        <v>36</v>
      </c>
      <c r="I5391" t="s">
        <v>9067</v>
      </c>
      <c r="J5391" t="s">
        <v>43</v>
      </c>
      <c r="K5391" s="4" t="e">
        <f>- Other measurements: H34, S47</f>
        <v>#NAME?</v>
      </c>
      <c r="L5391" t="s">
        <v>9257</v>
      </c>
      <c r="M5391" t="s">
        <v>120</v>
      </c>
      <c r="N5391">
        <v>5</v>
      </c>
      <c r="P5391" t="s">
        <v>27</v>
      </c>
      <c r="Q5391" t="s">
        <v>9258</v>
      </c>
      <c r="S5391" t="s">
        <v>29</v>
      </c>
    </row>
    <row r="5392" spans="1:19" hidden="1" x14ac:dyDescent="0.2">
      <c r="A5392">
        <v>3090</v>
      </c>
      <c r="B5392" t="s">
        <v>9255</v>
      </c>
      <c r="C5392" t="s">
        <v>77</v>
      </c>
      <c r="D5392">
        <v>10.002000000000001</v>
      </c>
      <c r="E5392" t="s">
        <v>414</v>
      </c>
      <c r="F5392" t="s">
        <v>9256</v>
      </c>
      <c r="G5392" t="s">
        <v>641</v>
      </c>
      <c r="H5392" t="s">
        <v>46</v>
      </c>
      <c r="I5392" t="s">
        <v>9067</v>
      </c>
      <c r="J5392" t="s">
        <v>43</v>
      </c>
      <c r="K5392" t="e">
        <f>- Other measurements: H34, S47</f>
        <v>#NAME?</v>
      </c>
      <c r="L5392" t="s">
        <v>9257</v>
      </c>
      <c r="M5392" t="s">
        <v>120</v>
      </c>
      <c r="N5392">
        <v>5</v>
      </c>
      <c r="P5392" t="s">
        <v>27</v>
      </c>
      <c r="Q5392" t="s">
        <v>9258</v>
      </c>
      <c r="S5392" t="s">
        <v>29</v>
      </c>
    </row>
    <row r="5393" spans="1:19" hidden="1" x14ac:dyDescent="0.2">
      <c r="A5393">
        <v>3090</v>
      </c>
      <c r="B5393" t="s">
        <v>9255</v>
      </c>
      <c r="C5393" t="s">
        <v>20</v>
      </c>
      <c r="D5393">
        <v>1.9450000000000001</v>
      </c>
      <c r="E5393">
        <v>37.5</v>
      </c>
      <c r="F5393" t="s">
        <v>9256</v>
      </c>
      <c r="G5393" t="s">
        <v>641</v>
      </c>
      <c r="H5393" t="s">
        <v>46</v>
      </c>
      <c r="I5393" t="s">
        <v>9067</v>
      </c>
      <c r="J5393" t="s">
        <v>43</v>
      </c>
      <c r="K5393" t="e">
        <f>- Other measurements: H34, S47</f>
        <v>#NAME?</v>
      </c>
      <c r="L5393" t="s">
        <v>9257</v>
      </c>
      <c r="M5393" t="s">
        <v>120</v>
      </c>
      <c r="N5393">
        <v>5</v>
      </c>
      <c r="P5393" t="s">
        <v>27</v>
      </c>
      <c r="Q5393" t="s">
        <v>9258</v>
      </c>
      <c r="S5393" t="s">
        <v>29</v>
      </c>
    </row>
    <row r="5394" spans="1:19" hidden="1" x14ac:dyDescent="0.2">
      <c r="A5394">
        <v>3090</v>
      </c>
      <c r="B5394" t="s">
        <v>9255</v>
      </c>
      <c r="C5394" t="s">
        <v>73</v>
      </c>
      <c r="D5394">
        <v>3.8780000000000001</v>
      </c>
      <c r="E5394">
        <v>37.5</v>
      </c>
      <c r="F5394" t="s">
        <v>9256</v>
      </c>
      <c r="G5394" t="s">
        <v>641</v>
      </c>
      <c r="H5394" t="s">
        <v>46</v>
      </c>
      <c r="I5394" t="s">
        <v>9067</v>
      </c>
      <c r="J5394" t="s">
        <v>43</v>
      </c>
      <c r="K5394" t="e">
        <f>- Other measurements: H34, S47</f>
        <v>#NAME?</v>
      </c>
      <c r="L5394" t="s">
        <v>9257</v>
      </c>
      <c r="M5394" t="s">
        <v>120</v>
      </c>
      <c r="N5394">
        <v>5</v>
      </c>
      <c r="P5394" t="s">
        <v>27</v>
      </c>
      <c r="Q5394" t="s">
        <v>9258</v>
      </c>
      <c r="S5394" t="s">
        <v>29</v>
      </c>
    </row>
    <row r="5395" spans="1:19" hidden="1" x14ac:dyDescent="0.2">
      <c r="A5395">
        <v>3090</v>
      </c>
      <c r="B5395" t="s">
        <v>9255</v>
      </c>
      <c r="C5395" t="s">
        <v>77</v>
      </c>
      <c r="D5395">
        <v>9.7420000000000009</v>
      </c>
      <c r="E5395" t="s">
        <v>9261</v>
      </c>
      <c r="F5395" t="s">
        <v>9256</v>
      </c>
      <c r="G5395" t="s">
        <v>641</v>
      </c>
      <c r="H5395" t="s">
        <v>46</v>
      </c>
      <c r="I5395" t="s">
        <v>9067</v>
      </c>
      <c r="J5395" t="s">
        <v>43</v>
      </c>
      <c r="K5395" t="e">
        <f>- Other measurements: H34, S47</f>
        <v>#NAME?</v>
      </c>
      <c r="L5395" t="s">
        <v>9257</v>
      </c>
      <c r="M5395" t="s">
        <v>120</v>
      </c>
      <c r="N5395">
        <v>5</v>
      </c>
      <c r="P5395" t="s">
        <v>27</v>
      </c>
      <c r="Q5395" t="s">
        <v>9258</v>
      </c>
      <c r="S5395" t="s">
        <v>29</v>
      </c>
    </row>
    <row r="5396" spans="1:19" hidden="1" x14ac:dyDescent="0.2">
      <c r="A5396">
        <v>3090</v>
      </c>
      <c r="B5396" t="s">
        <v>9255</v>
      </c>
      <c r="C5396" t="s">
        <v>20</v>
      </c>
      <c r="D5396">
        <v>1.907</v>
      </c>
      <c r="E5396">
        <v>50</v>
      </c>
      <c r="F5396" t="s">
        <v>9256</v>
      </c>
      <c r="G5396" t="s">
        <v>641</v>
      </c>
      <c r="H5396" t="s">
        <v>46</v>
      </c>
      <c r="I5396" t="s">
        <v>9067</v>
      </c>
      <c r="J5396" t="s">
        <v>43</v>
      </c>
      <c r="K5396" t="e">
        <f>- Other measurements: H34, S47</f>
        <v>#NAME?</v>
      </c>
      <c r="L5396" t="s">
        <v>9257</v>
      </c>
      <c r="M5396" t="s">
        <v>120</v>
      </c>
      <c r="N5396">
        <v>5</v>
      </c>
      <c r="P5396" t="s">
        <v>27</v>
      </c>
      <c r="Q5396" t="s">
        <v>9258</v>
      </c>
      <c r="S5396" t="s">
        <v>29</v>
      </c>
    </row>
    <row r="5397" spans="1:19" hidden="1" x14ac:dyDescent="0.2">
      <c r="A5397">
        <v>3090</v>
      </c>
      <c r="B5397" t="s">
        <v>9255</v>
      </c>
      <c r="C5397" t="s">
        <v>73</v>
      </c>
      <c r="D5397">
        <v>3.87</v>
      </c>
      <c r="E5397">
        <v>50</v>
      </c>
      <c r="F5397" t="s">
        <v>9256</v>
      </c>
      <c r="G5397" t="s">
        <v>641</v>
      </c>
      <c r="H5397" t="s">
        <v>46</v>
      </c>
      <c r="I5397" t="s">
        <v>9067</v>
      </c>
      <c r="J5397" t="s">
        <v>43</v>
      </c>
      <c r="K5397" t="e">
        <f>- Other measurements: H34, S47</f>
        <v>#NAME?</v>
      </c>
      <c r="L5397" t="s">
        <v>9257</v>
      </c>
      <c r="M5397" t="s">
        <v>120</v>
      </c>
      <c r="N5397">
        <v>5</v>
      </c>
      <c r="P5397" t="s">
        <v>27</v>
      </c>
      <c r="Q5397" t="s">
        <v>9258</v>
      </c>
      <c r="S5397" t="s">
        <v>29</v>
      </c>
    </row>
    <row r="5398" spans="1:19" hidden="1" x14ac:dyDescent="0.2">
      <c r="A5398">
        <v>3090</v>
      </c>
      <c r="B5398" t="s">
        <v>9255</v>
      </c>
      <c r="C5398" t="s">
        <v>77</v>
      </c>
      <c r="D5398">
        <v>9.5120000000000005</v>
      </c>
      <c r="E5398" t="s">
        <v>9262</v>
      </c>
      <c r="F5398" t="s">
        <v>9256</v>
      </c>
      <c r="G5398" t="s">
        <v>641</v>
      </c>
      <c r="H5398" t="s">
        <v>46</v>
      </c>
      <c r="I5398" t="s">
        <v>9067</v>
      </c>
      <c r="J5398" t="s">
        <v>43</v>
      </c>
      <c r="K5398" t="e">
        <f>- Other measurements: H34, S47</f>
        <v>#NAME?</v>
      </c>
      <c r="L5398" t="s">
        <v>9257</v>
      </c>
      <c r="M5398" t="s">
        <v>120</v>
      </c>
      <c r="N5398">
        <v>5</v>
      </c>
      <c r="P5398" t="s">
        <v>27</v>
      </c>
      <c r="Q5398" t="s">
        <v>9258</v>
      </c>
      <c r="S5398" t="s">
        <v>29</v>
      </c>
    </row>
    <row r="5399" spans="1:19" x14ac:dyDescent="0.2">
      <c r="A5399">
        <v>3090</v>
      </c>
      <c r="B5399" t="s">
        <v>9255</v>
      </c>
      <c r="C5399" t="s">
        <v>73</v>
      </c>
      <c r="D5399">
        <v>3.895</v>
      </c>
      <c r="E5399">
        <v>25</v>
      </c>
      <c r="F5399" t="s">
        <v>571</v>
      </c>
      <c r="G5399" t="s">
        <v>641</v>
      </c>
      <c r="H5399" t="s">
        <v>36</v>
      </c>
      <c r="I5399" t="s">
        <v>9263</v>
      </c>
      <c r="K5399" s="4" t="e">
        <f>- Other measurements: H34, S47</f>
        <v>#NAME?</v>
      </c>
      <c r="L5399" t="s">
        <v>9257</v>
      </c>
      <c r="M5399" t="s">
        <v>120</v>
      </c>
      <c r="N5399">
        <v>5</v>
      </c>
      <c r="P5399" t="s">
        <v>27</v>
      </c>
      <c r="Q5399" t="s">
        <v>9258</v>
      </c>
      <c r="S5399" t="s">
        <v>29</v>
      </c>
    </row>
    <row r="5400" spans="1:19" x14ac:dyDescent="0.2">
      <c r="A5400">
        <v>3090</v>
      </c>
      <c r="B5400" t="s">
        <v>9255</v>
      </c>
      <c r="C5400" t="s">
        <v>77</v>
      </c>
      <c r="D5400">
        <v>9.8420000000000005</v>
      </c>
      <c r="E5400">
        <v>25</v>
      </c>
      <c r="F5400" t="s">
        <v>571</v>
      </c>
      <c r="G5400" t="s">
        <v>641</v>
      </c>
      <c r="H5400" t="s">
        <v>36</v>
      </c>
      <c r="I5400" t="s">
        <v>9263</v>
      </c>
      <c r="K5400" s="4" t="e">
        <f>- Other measurements: H34, S47</f>
        <v>#NAME?</v>
      </c>
      <c r="L5400" t="s">
        <v>9257</v>
      </c>
      <c r="M5400" t="s">
        <v>120</v>
      </c>
      <c r="N5400">
        <v>5</v>
      </c>
      <c r="P5400" t="s">
        <v>27</v>
      </c>
      <c r="Q5400" t="s">
        <v>9258</v>
      </c>
      <c r="S5400" t="s">
        <v>29</v>
      </c>
    </row>
    <row r="5401" spans="1:19" hidden="1" x14ac:dyDescent="0.2">
      <c r="A5401">
        <v>3090</v>
      </c>
      <c r="B5401" t="s">
        <v>9255</v>
      </c>
      <c r="C5401" t="s">
        <v>20</v>
      </c>
      <c r="D5401">
        <v>2.0099999999999998</v>
      </c>
      <c r="E5401" t="s">
        <v>414</v>
      </c>
      <c r="F5401" t="s">
        <v>571</v>
      </c>
      <c r="G5401" t="s">
        <v>641</v>
      </c>
      <c r="H5401" t="s">
        <v>46</v>
      </c>
      <c r="I5401" t="s">
        <v>9263</v>
      </c>
      <c r="K5401" t="e">
        <f>- Other measurements: H34, S47</f>
        <v>#NAME?</v>
      </c>
      <c r="L5401" t="s">
        <v>9257</v>
      </c>
      <c r="M5401" t="s">
        <v>120</v>
      </c>
      <c r="N5401">
        <v>5</v>
      </c>
      <c r="P5401" t="s">
        <v>27</v>
      </c>
      <c r="Q5401" t="s">
        <v>9258</v>
      </c>
      <c r="S5401" t="s">
        <v>29</v>
      </c>
    </row>
    <row r="5402" spans="1:19" hidden="1" x14ac:dyDescent="0.2">
      <c r="A5402">
        <v>3090</v>
      </c>
      <c r="B5402" t="s">
        <v>9255</v>
      </c>
      <c r="C5402" t="s">
        <v>20</v>
      </c>
      <c r="D5402">
        <v>2.0499999999999998</v>
      </c>
      <c r="E5402">
        <v>20</v>
      </c>
      <c r="F5402" t="s">
        <v>79</v>
      </c>
      <c r="G5402" t="s">
        <v>55</v>
      </c>
      <c r="H5402" t="s">
        <v>23</v>
      </c>
      <c r="I5402" t="s">
        <v>4655</v>
      </c>
      <c r="K5402" t="e">
        <f>- Other measurements: H34, S47</f>
        <v>#NAME?</v>
      </c>
      <c r="L5402" t="s">
        <v>9257</v>
      </c>
      <c r="M5402" t="s">
        <v>120</v>
      </c>
      <c r="N5402">
        <v>5</v>
      </c>
      <c r="P5402" t="s">
        <v>27</v>
      </c>
      <c r="Q5402" t="s">
        <v>9258</v>
      </c>
      <c r="S5402" t="s">
        <v>29</v>
      </c>
    </row>
    <row r="5403" spans="1:19" hidden="1" x14ac:dyDescent="0.2">
      <c r="A5403">
        <v>3090</v>
      </c>
      <c r="B5403" t="s">
        <v>9255</v>
      </c>
      <c r="C5403" t="s">
        <v>73</v>
      </c>
      <c r="D5403">
        <v>3.97</v>
      </c>
      <c r="E5403" t="s">
        <v>383</v>
      </c>
      <c r="F5403" t="s">
        <v>79</v>
      </c>
      <c r="G5403" t="s">
        <v>55</v>
      </c>
      <c r="H5403" t="s">
        <v>46</v>
      </c>
      <c r="I5403" t="s">
        <v>4655</v>
      </c>
      <c r="K5403" t="e">
        <f>- Other measurements: H34, S47</f>
        <v>#NAME?</v>
      </c>
      <c r="L5403" t="s">
        <v>9257</v>
      </c>
      <c r="M5403" t="s">
        <v>120</v>
      </c>
      <c r="N5403">
        <v>5</v>
      </c>
      <c r="P5403" t="s">
        <v>27</v>
      </c>
      <c r="Q5403" t="s">
        <v>9258</v>
      </c>
      <c r="S5403" t="s">
        <v>29</v>
      </c>
    </row>
    <row r="5404" spans="1:19" hidden="1" x14ac:dyDescent="0.2">
      <c r="A5404">
        <v>3090</v>
      </c>
      <c r="B5404" t="s">
        <v>9255</v>
      </c>
      <c r="C5404" t="s">
        <v>77</v>
      </c>
      <c r="D5404">
        <v>10.039999999999999</v>
      </c>
      <c r="E5404" t="s">
        <v>383</v>
      </c>
      <c r="F5404" t="s">
        <v>79</v>
      </c>
      <c r="G5404" t="s">
        <v>55</v>
      </c>
      <c r="H5404" t="s">
        <v>46</v>
      </c>
      <c r="I5404" t="s">
        <v>4655</v>
      </c>
      <c r="K5404" t="e">
        <f>- Other measurements: H34, S47</f>
        <v>#NAME?</v>
      </c>
      <c r="L5404" t="s">
        <v>9257</v>
      </c>
      <c r="M5404" t="s">
        <v>120</v>
      </c>
      <c r="N5404">
        <v>5</v>
      </c>
      <c r="P5404" t="s">
        <v>27</v>
      </c>
      <c r="Q5404" t="s">
        <v>9258</v>
      </c>
      <c r="S5404" t="s">
        <v>29</v>
      </c>
    </row>
    <row r="5405" spans="1:19" hidden="1" x14ac:dyDescent="0.2">
      <c r="A5405">
        <v>3090</v>
      </c>
      <c r="B5405" t="s">
        <v>9255</v>
      </c>
      <c r="C5405" t="s">
        <v>20</v>
      </c>
      <c r="D5405">
        <v>1.95</v>
      </c>
      <c r="E5405">
        <v>0</v>
      </c>
      <c r="F5405" t="s">
        <v>54</v>
      </c>
      <c r="G5405" t="s">
        <v>22</v>
      </c>
      <c r="H5405" t="s">
        <v>23</v>
      </c>
      <c r="I5405" t="s">
        <v>9264</v>
      </c>
      <c r="K5405" t="e">
        <f>- Other measurements: H34, S47</f>
        <v>#NAME?</v>
      </c>
      <c r="L5405" t="s">
        <v>9257</v>
      </c>
      <c r="M5405" t="s">
        <v>120</v>
      </c>
      <c r="N5405">
        <v>5</v>
      </c>
      <c r="P5405" t="s">
        <v>27</v>
      </c>
      <c r="Q5405" t="s">
        <v>9258</v>
      </c>
      <c r="S5405" t="s">
        <v>29</v>
      </c>
    </row>
    <row r="5406" spans="1:19" hidden="1" x14ac:dyDescent="0.2">
      <c r="A5406">
        <v>3090</v>
      </c>
      <c r="B5406" t="s">
        <v>9255</v>
      </c>
      <c r="C5406" t="s">
        <v>73</v>
      </c>
      <c r="D5406">
        <v>3.83</v>
      </c>
      <c r="E5406" t="s">
        <v>9265</v>
      </c>
      <c r="F5406" t="s">
        <v>54</v>
      </c>
      <c r="G5406" t="s">
        <v>22</v>
      </c>
      <c r="H5406" t="s">
        <v>46</v>
      </c>
      <c r="I5406" t="s">
        <v>9264</v>
      </c>
      <c r="K5406" t="e">
        <f>- Other measurements: H34, S47</f>
        <v>#NAME?</v>
      </c>
      <c r="L5406" t="s">
        <v>9257</v>
      </c>
      <c r="M5406" t="s">
        <v>120</v>
      </c>
      <c r="N5406">
        <v>5</v>
      </c>
      <c r="P5406" t="s">
        <v>27</v>
      </c>
      <c r="Q5406" t="s">
        <v>9258</v>
      </c>
      <c r="S5406" t="s">
        <v>29</v>
      </c>
    </row>
    <row r="5407" spans="1:19" hidden="1" x14ac:dyDescent="0.2">
      <c r="A5407">
        <v>3090</v>
      </c>
      <c r="B5407" t="s">
        <v>9255</v>
      </c>
      <c r="C5407" t="s">
        <v>77</v>
      </c>
      <c r="D5407">
        <v>10.41</v>
      </c>
      <c r="E5407" t="s">
        <v>9265</v>
      </c>
      <c r="F5407" t="s">
        <v>54</v>
      </c>
      <c r="G5407" t="s">
        <v>22</v>
      </c>
      <c r="H5407" t="s">
        <v>46</v>
      </c>
      <c r="I5407" t="s">
        <v>9264</v>
      </c>
      <c r="K5407" t="e">
        <f>- Other measurements: H34, S47</f>
        <v>#NAME?</v>
      </c>
      <c r="L5407" t="s">
        <v>9257</v>
      </c>
      <c r="M5407" t="s">
        <v>120</v>
      </c>
      <c r="N5407">
        <v>5</v>
      </c>
      <c r="P5407" t="s">
        <v>27</v>
      </c>
      <c r="Q5407" t="s">
        <v>9258</v>
      </c>
      <c r="S5407" t="s">
        <v>29</v>
      </c>
    </row>
    <row r="5408" spans="1:19" hidden="1" x14ac:dyDescent="0.2">
      <c r="A5408">
        <v>3090</v>
      </c>
      <c r="B5408" t="s">
        <v>9255</v>
      </c>
      <c r="C5408" t="s">
        <v>20</v>
      </c>
      <c r="D5408">
        <v>1.68</v>
      </c>
      <c r="E5408">
        <v>30</v>
      </c>
      <c r="F5408" t="s">
        <v>54</v>
      </c>
      <c r="G5408" t="s">
        <v>22</v>
      </c>
      <c r="H5408" t="s">
        <v>23</v>
      </c>
      <c r="I5408" t="s">
        <v>9264</v>
      </c>
      <c r="K5408" t="e">
        <f>- Other measurements: H34, S47</f>
        <v>#NAME?</v>
      </c>
      <c r="L5408" t="s">
        <v>9257</v>
      </c>
      <c r="M5408" t="s">
        <v>120</v>
      </c>
      <c r="N5408">
        <v>5</v>
      </c>
      <c r="P5408" t="s">
        <v>27</v>
      </c>
      <c r="Q5408" t="s">
        <v>9258</v>
      </c>
      <c r="S5408" t="s">
        <v>29</v>
      </c>
    </row>
    <row r="5409" spans="1:19" hidden="1" x14ac:dyDescent="0.2">
      <c r="A5409">
        <v>3090</v>
      </c>
      <c r="B5409" t="s">
        <v>9255</v>
      </c>
      <c r="C5409" t="s">
        <v>73</v>
      </c>
      <c r="D5409">
        <v>3.63</v>
      </c>
      <c r="E5409" t="s">
        <v>222</v>
      </c>
      <c r="F5409" t="s">
        <v>54</v>
      </c>
      <c r="G5409" t="s">
        <v>22</v>
      </c>
      <c r="H5409" t="s">
        <v>46</v>
      </c>
      <c r="I5409" t="s">
        <v>9264</v>
      </c>
      <c r="K5409" t="e">
        <f>- Other measurements: H34, S47</f>
        <v>#NAME?</v>
      </c>
      <c r="L5409" t="s">
        <v>9257</v>
      </c>
      <c r="M5409" t="s">
        <v>120</v>
      </c>
      <c r="N5409">
        <v>5</v>
      </c>
      <c r="P5409" t="s">
        <v>27</v>
      </c>
      <c r="Q5409" t="s">
        <v>9258</v>
      </c>
      <c r="S5409" t="s">
        <v>29</v>
      </c>
    </row>
    <row r="5410" spans="1:19" hidden="1" x14ac:dyDescent="0.2">
      <c r="A5410">
        <v>3090</v>
      </c>
      <c r="B5410" t="s">
        <v>9255</v>
      </c>
      <c r="C5410" t="s">
        <v>77</v>
      </c>
      <c r="D5410">
        <v>9.57</v>
      </c>
      <c r="E5410" t="s">
        <v>222</v>
      </c>
      <c r="F5410" t="s">
        <v>54</v>
      </c>
      <c r="G5410" t="s">
        <v>22</v>
      </c>
      <c r="H5410" t="s">
        <v>46</v>
      </c>
      <c r="I5410" t="s">
        <v>9264</v>
      </c>
      <c r="K5410" t="e">
        <f>- Other measurements: H34, S47</f>
        <v>#NAME?</v>
      </c>
      <c r="L5410" t="s">
        <v>9257</v>
      </c>
      <c r="M5410" t="s">
        <v>120</v>
      </c>
      <c r="N5410">
        <v>5</v>
      </c>
      <c r="P5410" t="s">
        <v>27</v>
      </c>
      <c r="Q5410" t="s">
        <v>9258</v>
      </c>
      <c r="S5410" t="s">
        <v>29</v>
      </c>
    </row>
    <row r="5411" spans="1:19" hidden="1" x14ac:dyDescent="0.2">
      <c r="A5411">
        <v>3090</v>
      </c>
      <c r="B5411" t="s">
        <v>9255</v>
      </c>
      <c r="C5411" t="s">
        <v>20</v>
      </c>
      <c r="D5411">
        <v>2.0099999999999998</v>
      </c>
      <c r="E5411">
        <v>25</v>
      </c>
      <c r="F5411" t="s">
        <v>62</v>
      </c>
      <c r="G5411" t="s">
        <v>22</v>
      </c>
      <c r="H5411" t="s">
        <v>46</v>
      </c>
      <c r="I5411" t="s">
        <v>4875</v>
      </c>
      <c r="K5411" t="e">
        <f>- Other measurements: H34, S47</f>
        <v>#NAME?</v>
      </c>
      <c r="L5411" t="s">
        <v>9257</v>
      </c>
      <c r="M5411" t="s">
        <v>120</v>
      </c>
      <c r="N5411">
        <v>5</v>
      </c>
      <c r="P5411" t="s">
        <v>27</v>
      </c>
      <c r="Q5411" t="s">
        <v>9258</v>
      </c>
      <c r="S5411" t="s">
        <v>29</v>
      </c>
    </row>
    <row r="5412" spans="1:19" hidden="1" x14ac:dyDescent="0.2">
      <c r="A5412">
        <v>3090</v>
      </c>
      <c r="B5412" t="s">
        <v>9255</v>
      </c>
      <c r="C5412" t="s">
        <v>73</v>
      </c>
      <c r="D5412">
        <v>3.8</v>
      </c>
      <c r="E5412">
        <v>25</v>
      </c>
      <c r="F5412" t="s">
        <v>62</v>
      </c>
      <c r="G5412" t="s">
        <v>22</v>
      </c>
      <c r="H5412" t="s">
        <v>46</v>
      </c>
      <c r="I5412" t="s">
        <v>4875</v>
      </c>
      <c r="K5412" t="e">
        <f>- Other measurements: H34, S47</f>
        <v>#NAME?</v>
      </c>
      <c r="L5412" t="s">
        <v>9257</v>
      </c>
      <c r="M5412" t="s">
        <v>120</v>
      </c>
      <c r="N5412">
        <v>5</v>
      </c>
      <c r="P5412" t="s">
        <v>27</v>
      </c>
      <c r="Q5412" t="s">
        <v>9258</v>
      </c>
      <c r="S5412" t="s">
        <v>29</v>
      </c>
    </row>
    <row r="5413" spans="1:19" hidden="1" x14ac:dyDescent="0.2">
      <c r="A5413">
        <v>3090</v>
      </c>
      <c r="B5413" t="s">
        <v>9255</v>
      </c>
      <c r="C5413" t="s">
        <v>77</v>
      </c>
      <c r="D5413">
        <v>9.93</v>
      </c>
      <c r="E5413">
        <v>25</v>
      </c>
      <c r="F5413" t="s">
        <v>62</v>
      </c>
      <c r="G5413" t="s">
        <v>22</v>
      </c>
      <c r="H5413" t="s">
        <v>46</v>
      </c>
      <c r="I5413" t="s">
        <v>4875</v>
      </c>
      <c r="K5413" t="e">
        <f>- Other measurements: H34, S47</f>
        <v>#NAME?</v>
      </c>
      <c r="L5413" t="s">
        <v>9257</v>
      </c>
      <c r="M5413" t="s">
        <v>120</v>
      </c>
      <c r="N5413">
        <v>5</v>
      </c>
      <c r="P5413" t="s">
        <v>27</v>
      </c>
      <c r="Q5413" t="s">
        <v>9258</v>
      </c>
      <c r="S5413" t="s">
        <v>29</v>
      </c>
    </row>
    <row r="5414" spans="1:19" hidden="1" x14ac:dyDescent="0.2">
      <c r="A5414">
        <v>3090</v>
      </c>
      <c r="B5414" t="s">
        <v>9255</v>
      </c>
      <c r="C5414" t="s">
        <v>20</v>
      </c>
      <c r="D5414">
        <v>1.94</v>
      </c>
      <c r="E5414">
        <v>25</v>
      </c>
      <c r="F5414" t="s">
        <v>9266</v>
      </c>
      <c r="G5414" t="s">
        <v>55</v>
      </c>
      <c r="H5414" t="s">
        <v>23</v>
      </c>
      <c r="I5414" t="s">
        <v>9267</v>
      </c>
      <c r="K5414" t="e">
        <f>- Other measurements: H34, S47</f>
        <v>#NAME?</v>
      </c>
      <c r="L5414" t="s">
        <v>9257</v>
      </c>
      <c r="M5414" t="s">
        <v>120</v>
      </c>
      <c r="N5414">
        <v>5</v>
      </c>
      <c r="P5414" t="s">
        <v>27</v>
      </c>
      <c r="Q5414" t="s">
        <v>9258</v>
      </c>
      <c r="S5414" t="s">
        <v>29</v>
      </c>
    </row>
    <row r="5415" spans="1:19" hidden="1" x14ac:dyDescent="0.2">
      <c r="A5415">
        <v>3090</v>
      </c>
      <c r="B5415" t="s">
        <v>9255</v>
      </c>
      <c r="C5415" t="s">
        <v>73</v>
      </c>
      <c r="D5415">
        <v>3.9</v>
      </c>
      <c r="E5415" t="s">
        <v>414</v>
      </c>
      <c r="F5415" t="s">
        <v>9266</v>
      </c>
      <c r="G5415" t="s">
        <v>55</v>
      </c>
      <c r="H5415" t="s">
        <v>46</v>
      </c>
      <c r="I5415" t="s">
        <v>9267</v>
      </c>
      <c r="K5415" t="e">
        <f>- Other measurements: H34, S47</f>
        <v>#NAME?</v>
      </c>
      <c r="L5415" t="s">
        <v>9257</v>
      </c>
      <c r="M5415" t="s">
        <v>120</v>
      </c>
      <c r="N5415">
        <v>5</v>
      </c>
      <c r="P5415" t="s">
        <v>27</v>
      </c>
      <c r="Q5415" t="s">
        <v>9258</v>
      </c>
      <c r="S5415" t="s">
        <v>29</v>
      </c>
    </row>
    <row r="5416" spans="1:19" hidden="1" x14ac:dyDescent="0.2">
      <c r="A5416">
        <v>3090</v>
      </c>
      <c r="B5416" t="s">
        <v>9255</v>
      </c>
      <c r="C5416" t="s">
        <v>77</v>
      </c>
      <c r="D5416">
        <v>9.9</v>
      </c>
      <c r="E5416" t="s">
        <v>414</v>
      </c>
      <c r="F5416" t="s">
        <v>9266</v>
      </c>
      <c r="G5416" t="s">
        <v>55</v>
      </c>
      <c r="H5416" t="s">
        <v>46</v>
      </c>
      <c r="I5416" t="s">
        <v>9267</v>
      </c>
      <c r="K5416" t="e">
        <f>- Other measurements: H34, S47</f>
        <v>#NAME?</v>
      </c>
      <c r="L5416" t="s">
        <v>9257</v>
      </c>
      <c r="M5416" t="s">
        <v>120</v>
      </c>
      <c r="N5416">
        <v>5</v>
      </c>
      <c r="P5416" t="s">
        <v>27</v>
      </c>
      <c r="Q5416" t="s">
        <v>9258</v>
      </c>
      <c r="S5416" t="s">
        <v>29</v>
      </c>
    </row>
    <row r="5417" spans="1:19" hidden="1" x14ac:dyDescent="0.2">
      <c r="A5417">
        <v>3090</v>
      </c>
      <c r="B5417" t="s">
        <v>9255</v>
      </c>
      <c r="C5417" t="s">
        <v>20</v>
      </c>
      <c r="D5417">
        <v>2.04</v>
      </c>
      <c r="E5417">
        <v>25</v>
      </c>
      <c r="F5417" t="s">
        <v>62</v>
      </c>
      <c r="G5417" t="s">
        <v>22</v>
      </c>
      <c r="H5417" t="s">
        <v>23</v>
      </c>
      <c r="I5417" t="s">
        <v>9268</v>
      </c>
      <c r="K5417" t="e">
        <f>- Other measurements: H34, S47</f>
        <v>#NAME?</v>
      </c>
      <c r="L5417" t="s">
        <v>9257</v>
      </c>
      <c r="M5417" t="s">
        <v>120</v>
      </c>
      <c r="N5417">
        <v>5</v>
      </c>
      <c r="P5417" t="s">
        <v>27</v>
      </c>
      <c r="Q5417" t="s">
        <v>9258</v>
      </c>
      <c r="S5417" t="s">
        <v>29</v>
      </c>
    </row>
    <row r="5418" spans="1:19" hidden="1" x14ac:dyDescent="0.2">
      <c r="A5418">
        <v>3090</v>
      </c>
      <c r="B5418" t="s">
        <v>9255</v>
      </c>
      <c r="C5418" t="s">
        <v>73</v>
      </c>
      <c r="D5418">
        <v>3.82</v>
      </c>
      <c r="E5418" t="s">
        <v>414</v>
      </c>
      <c r="F5418" t="s">
        <v>62</v>
      </c>
      <c r="G5418" t="s">
        <v>22</v>
      </c>
      <c r="H5418" t="s">
        <v>46</v>
      </c>
      <c r="I5418" t="s">
        <v>9268</v>
      </c>
      <c r="K5418" t="e">
        <f>- Other measurements: H34, S47</f>
        <v>#NAME?</v>
      </c>
      <c r="L5418" t="s">
        <v>9257</v>
      </c>
      <c r="M5418" t="s">
        <v>120</v>
      </c>
      <c r="N5418">
        <v>5</v>
      </c>
      <c r="P5418" t="s">
        <v>27</v>
      </c>
      <c r="Q5418" t="s">
        <v>9258</v>
      </c>
      <c r="S5418" t="s">
        <v>29</v>
      </c>
    </row>
    <row r="5419" spans="1:19" hidden="1" x14ac:dyDescent="0.2">
      <c r="A5419">
        <v>3090</v>
      </c>
      <c r="B5419" t="s">
        <v>9255</v>
      </c>
      <c r="C5419" t="s">
        <v>77</v>
      </c>
      <c r="D5419">
        <v>9.86</v>
      </c>
      <c r="E5419" t="s">
        <v>414</v>
      </c>
      <c r="F5419" t="s">
        <v>62</v>
      </c>
      <c r="G5419" t="s">
        <v>22</v>
      </c>
      <c r="H5419" t="s">
        <v>46</v>
      </c>
      <c r="I5419" t="s">
        <v>9268</v>
      </c>
      <c r="K5419" t="e">
        <f>- Other measurements: H34, S47</f>
        <v>#NAME?</v>
      </c>
      <c r="L5419" t="s">
        <v>9257</v>
      </c>
      <c r="M5419" t="s">
        <v>120</v>
      </c>
      <c r="N5419">
        <v>5</v>
      </c>
      <c r="P5419" t="s">
        <v>27</v>
      </c>
      <c r="Q5419" t="s">
        <v>9258</v>
      </c>
      <c r="S5419" t="s">
        <v>29</v>
      </c>
    </row>
    <row r="5420" spans="1:19" hidden="1" x14ac:dyDescent="0.2">
      <c r="A5420">
        <v>3091</v>
      </c>
      <c r="B5420" t="s">
        <v>9269</v>
      </c>
      <c r="C5420" t="s">
        <v>20</v>
      </c>
      <c r="D5420">
        <v>2.7</v>
      </c>
      <c r="E5420">
        <v>25</v>
      </c>
      <c r="F5420" t="s">
        <v>9270</v>
      </c>
      <c r="G5420" t="s">
        <v>22</v>
      </c>
      <c r="H5420" t="s">
        <v>23</v>
      </c>
      <c r="I5420" t="s">
        <v>9268</v>
      </c>
      <c r="K5420"/>
      <c r="L5420" t="s">
        <v>9271</v>
      </c>
      <c r="M5420" t="s">
        <v>26</v>
      </c>
      <c r="N5420">
        <v>2</v>
      </c>
      <c r="P5420" t="s">
        <v>27</v>
      </c>
      <c r="Q5420" t="s">
        <v>9272</v>
      </c>
      <c r="S5420" t="s">
        <v>29</v>
      </c>
    </row>
    <row r="5421" spans="1:19" hidden="1" x14ac:dyDescent="0.2">
      <c r="A5421">
        <v>3091</v>
      </c>
      <c r="B5421" t="s">
        <v>9269</v>
      </c>
      <c r="C5421" t="s">
        <v>73</v>
      </c>
      <c r="D5421">
        <v>3.4</v>
      </c>
      <c r="E5421">
        <v>25</v>
      </c>
      <c r="F5421" t="s">
        <v>9270</v>
      </c>
      <c r="G5421" t="s">
        <v>22</v>
      </c>
      <c r="H5421" t="s">
        <v>23</v>
      </c>
      <c r="I5421" t="s">
        <v>9268</v>
      </c>
      <c r="K5421"/>
      <c r="L5421" t="s">
        <v>9271</v>
      </c>
      <c r="M5421" t="s">
        <v>26</v>
      </c>
      <c r="N5421">
        <v>2</v>
      </c>
      <c r="P5421" t="s">
        <v>27</v>
      </c>
      <c r="Q5421" t="s">
        <v>9272</v>
      </c>
      <c r="S5421" t="s">
        <v>29</v>
      </c>
    </row>
    <row r="5422" spans="1:19" hidden="1" x14ac:dyDescent="0.2">
      <c r="A5422">
        <v>3091</v>
      </c>
      <c r="B5422" t="s">
        <v>9269</v>
      </c>
      <c r="C5422" t="s">
        <v>77</v>
      </c>
      <c r="D5422">
        <v>4.7</v>
      </c>
      <c r="E5422">
        <v>25</v>
      </c>
      <c r="F5422" t="s">
        <v>9270</v>
      </c>
      <c r="G5422" t="s">
        <v>22</v>
      </c>
      <c r="H5422" t="s">
        <v>23</v>
      </c>
      <c r="I5422" t="s">
        <v>9268</v>
      </c>
      <c r="K5422"/>
      <c r="L5422" t="s">
        <v>9271</v>
      </c>
      <c r="M5422" t="s">
        <v>26</v>
      </c>
      <c r="N5422">
        <v>2</v>
      </c>
      <c r="P5422" t="s">
        <v>27</v>
      </c>
      <c r="Q5422" t="s">
        <v>9272</v>
      </c>
      <c r="S5422" t="s">
        <v>29</v>
      </c>
    </row>
    <row r="5423" spans="1:19" hidden="1" x14ac:dyDescent="0.2">
      <c r="A5423">
        <v>3091</v>
      </c>
      <c r="B5423" t="s">
        <v>9269</v>
      </c>
      <c r="C5423" t="s">
        <v>283</v>
      </c>
      <c r="D5423">
        <v>8.26</v>
      </c>
      <c r="E5423">
        <v>25</v>
      </c>
      <c r="F5423" t="s">
        <v>9270</v>
      </c>
      <c r="G5423" t="s">
        <v>22</v>
      </c>
      <c r="H5423" t="s">
        <v>23</v>
      </c>
      <c r="I5423" t="s">
        <v>9268</v>
      </c>
      <c r="K5423"/>
      <c r="L5423" t="s">
        <v>9271</v>
      </c>
      <c r="M5423" t="s">
        <v>26</v>
      </c>
      <c r="N5423">
        <v>2</v>
      </c>
      <c r="P5423" t="s">
        <v>27</v>
      </c>
      <c r="Q5423" t="s">
        <v>9272</v>
      </c>
      <c r="S5423" t="s">
        <v>29</v>
      </c>
    </row>
    <row r="5424" spans="1:19" hidden="1" x14ac:dyDescent="0.2">
      <c r="A5424">
        <v>3092</v>
      </c>
      <c r="B5424" t="s">
        <v>9273</v>
      </c>
      <c r="C5424" t="s">
        <v>20</v>
      </c>
      <c r="D5424">
        <v>2.81</v>
      </c>
      <c r="F5424" t="s">
        <v>615</v>
      </c>
      <c r="I5424" t="s">
        <v>8895</v>
      </c>
      <c r="K5424"/>
      <c r="L5424" t="s">
        <v>9274</v>
      </c>
      <c r="M5424" t="s">
        <v>771</v>
      </c>
      <c r="N5424">
        <v>4</v>
      </c>
      <c r="P5424" t="s">
        <v>27</v>
      </c>
      <c r="Q5424" t="s">
        <v>9275</v>
      </c>
      <c r="S5424" t="s">
        <v>29</v>
      </c>
    </row>
    <row r="5425" spans="1:19" hidden="1" x14ac:dyDescent="0.2">
      <c r="A5425">
        <v>3092</v>
      </c>
      <c r="B5425" t="s">
        <v>9273</v>
      </c>
      <c r="C5425" t="s">
        <v>73</v>
      </c>
      <c r="D5425">
        <v>4.45</v>
      </c>
      <c r="F5425" t="s">
        <v>615</v>
      </c>
      <c r="I5425" t="s">
        <v>8895</v>
      </c>
      <c r="K5425"/>
      <c r="L5425" t="s">
        <v>9274</v>
      </c>
      <c r="M5425" t="s">
        <v>771</v>
      </c>
      <c r="N5425">
        <v>4</v>
      </c>
      <c r="P5425" t="s">
        <v>27</v>
      </c>
      <c r="Q5425" t="s">
        <v>9275</v>
      </c>
      <c r="S5425" t="s">
        <v>29</v>
      </c>
    </row>
    <row r="5426" spans="1:19" hidden="1" x14ac:dyDescent="0.2">
      <c r="A5426">
        <v>3092</v>
      </c>
      <c r="B5426" t="s">
        <v>9273</v>
      </c>
      <c r="C5426" t="s">
        <v>77</v>
      </c>
      <c r="D5426">
        <v>8.6</v>
      </c>
      <c r="F5426" t="s">
        <v>615</v>
      </c>
      <c r="I5426" t="s">
        <v>8895</v>
      </c>
      <c r="K5426"/>
      <c r="L5426" t="s">
        <v>9274</v>
      </c>
      <c r="M5426" t="s">
        <v>771</v>
      </c>
      <c r="N5426">
        <v>4</v>
      </c>
      <c r="P5426" t="s">
        <v>27</v>
      </c>
      <c r="Q5426" t="s">
        <v>9275</v>
      </c>
      <c r="S5426" t="s">
        <v>29</v>
      </c>
    </row>
    <row r="5427" spans="1:19" hidden="1" x14ac:dyDescent="0.2">
      <c r="A5427">
        <v>3093</v>
      </c>
      <c r="B5427" t="s">
        <v>9276</v>
      </c>
      <c r="C5427" t="s">
        <v>20</v>
      </c>
      <c r="D5427">
        <v>1.91</v>
      </c>
      <c r="E5427">
        <v>25</v>
      </c>
      <c r="F5427" t="s">
        <v>62</v>
      </c>
      <c r="G5427" t="s">
        <v>22</v>
      </c>
      <c r="H5427" t="s">
        <v>23</v>
      </c>
      <c r="I5427" t="s">
        <v>4875</v>
      </c>
      <c r="K5427"/>
      <c r="L5427" t="s">
        <v>9277</v>
      </c>
      <c r="M5427" t="s">
        <v>120</v>
      </c>
      <c r="N5427">
        <v>5</v>
      </c>
      <c r="P5427" t="s">
        <v>27</v>
      </c>
      <c r="Q5427" t="s">
        <v>9278</v>
      </c>
      <c r="S5427" t="s">
        <v>29</v>
      </c>
    </row>
    <row r="5428" spans="1:19" hidden="1" x14ac:dyDescent="0.2">
      <c r="A5428">
        <v>3093</v>
      </c>
      <c r="B5428" t="s">
        <v>9276</v>
      </c>
      <c r="C5428" t="s">
        <v>73</v>
      </c>
      <c r="D5428">
        <v>3.51</v>
      </c>
      <c r="E5428" t="s">
        <v>414</v>
      </c>
      <c r="F5428" t="s">
        <v>62</v>
      </c>
      <c r="G5428" t="s">
        <v>22</v>
      </c>
      <c r="H5428" t="s">
        <v>46</v>
      </c>
      <c r="I5428" t="s">
        <v>4875</v>
      </c>
      <c r="K5428"/>
      <c r="L5428" t="s">
        <v>9277</v>
      </c>
      <c r="M5428" t="s">
        <v>120</v>
      </c>
      <c r="N5428">
        <v>5</v>
      </c>
      <c r="P5428" t="s">
        <v>27</v>
      </c>
      <c r="Q5428" t="s">
        <v>9278</v>
      </c>
      <c r="S5428" t="s">
        <v>29</v>
      </c>
    </row>
    <row r="5429" spans="1:19" hidden="1" x14ac:dyDescent="0.2">
      <c r="A5429">
        <v>3093</v>
      </c>
      <c r="B5429" t="s">
        <v>9276</v>
      </c>
      <c r="C5429" t="s">
        <v>77</v>
      </c>
      <c r="D5429">
        <v>9.11</v>
      </c>
      <c r="E5429" t="s">
        <v>414</v>
      </c>
      <c r="F5429" t="s">
        <v>62</v>
      </c>
      <c r="G5429" t="s">
        <v>22</v>
      </c>
      <c r="H5429" t="s">
        <v>46</v>
      </c>
      <c r="I5429" t="s">
        <v>4875</v>
      </c>
      <c r="K5429"/>
      <c r="L5429" t="s">
        <v>9277</v>
      </c>
      <c r="M5429" t="s">
        <v>120</v>
      </c>
      <c r="N5429">
        <v>5</v>
      </c>
      <c r="P5429" t="s">
        <v>27</v>
      </c>
      <c r="Q5429" t="s">
        <v>9278</v>
      </c>
      <c r="S5429" t="s">
        <v>29</v>
      </c>
    </row>
    <row r="5430" spans="1:19" hidden="1" x14ac:dyDescent="0.2">
      <c r="A5430">
        <v>3094</v>
      </c>
      <c r="B5430" t="s">
        <v>9279</v>
      </c>
      <c r="C5430" t="s">
        <v>20</v>
      </c>
      <c r="D5430">
        <v>6.4</v>
      </c>
      <c r="E5430">
        <v>25</v>
      </c>
      <c r="F5430" t="s">
        <v>9071</v>
      </c>
      <c r="G5430" t="s">
        <v>22</v>
      </c>
      <c r="H5430" t="s">
        <v>46</v>
      </c>
      <c r="I5430" t="s">
        <v>9026</v>
      </c>
      <c r="K5430"/>
      <c r="L5430" t="s">
        <v>9280</v>
      </c>
      <c r="M5430" t="s">
        <v>771</v>
      </c>
      <c r="N5430">
        <v>4</v>
      </c>
      <c r="P5430" t="s">
        <v>27</v>
      </c>
      <c r="Q5430" t="s">
        <v>9281</v>
      </c>
      <c r="S5430" t="s">
        <v>29</v>
      </c>
    </row>
    <row r="5431" spans="1:19" x14ac:dyDescent="0.2">
      <c r="A5431">
        <v>3096</v>
      </c>
      <c r="B5431" t="s">
        <v>9282</v>
      </c>
      <c r="C5431" t="s">
        <v>20</v>
      </c>
      <c r="D5431">
        <v>3.2170000000000001</v>
      </c>
      <c r="E5431">
        <v>25</v>
      </c>
      <c r="F5431" t="s">
        <v>9283</v>
      </c>
      <c r="G5431" t="s">
        <v>1423</v>
      </c>
      <c r="H5431" t="s">
        <v>36</v>
      </c>
      <c r="I5431" t="s">
        <v>2269</v>
      </c>
      <c r="L5431" t="s">
        <v>9284</v>
      </c>
      <c r="M5431" t="s">
        <v>8206</v>
      </c>
      <c r="N5431">
        <v>3</v>
      </c>
      <c r="P5431" t="s">
        <v>27</v>
      </c>
      <c r="Q5431" t="s">
        <v>9285</v>
      </c>
      <c r="S5431" t="s">
        <v>29</v>
      </c>
    </row>
    <row r="5432" spans="1:19" x14ac:dyDescent="0.2">
      <c r="A5432">
        <v>3097</v>
      </c>
      <c r="B5432" t="s">
        <v>9286</v>
      </c>
      <c r="C5432" t="s">
        <v>20</v>
      </c>
      <c r="D5432">
        <v>3.2450000000000001</v>
      </c>
      <c r="E5432">
        <v>25</v>
      </c>
      <c r="F5432" t="s">
        <v>9283</v>
      </c>
      <c r="G5432" t="s">
        <v>1423</v>
      </c>
      <c r="H5432" t="s">
        <v>36</v>
      </c>
      <c r="I5432" t="s">
        <v>2269</v>
      </c>
      <c r="L5432" t="s">
        <v>9287</v>
      </c>
      <c r="M5432" t="s">
        <v>8206</v>
      </c>
      <c r="N5432">
        <v>3</v>
      </c>
      <c r="P5432" t="s">
        <v>27</v>
      </c>
      <c r="Q5432" t="s">
        <v>9288</v>
      </c>
      <c r="S5432" t="s">
        <v>29</v>
      </c>
    </row>
    <row r="5433" spans="1:19" hidden="1" x14ac:dyDescent="0.2">
      <c r="A5433">
        <v>3098</v>
      </c>
      <c r="B5433" t="s">
        <v>9289</v>
      </c>
      <c r="C5433" t="s">
        <v>20</v>
      </c>
      <c r="D5433">
        <v>3.59</v>
      </c>
      <c r="E5433">
        <v>20</v>
      </c>
      <c r="G5433" t="s">
        <v>55</v>
      </c>
      <c r="H5433" t="s">
        <v>23</v>
      </c>
      <c r="I5433" t="s">
        <v>2592</v>
      </c>
      <c r="K5433"/>
      <c r="L5433" t="s">
        <v>9290</v>
      </c>
      <c r="M5433" t="s">
        <v>2477</v>
      </c>
      <c r="N5433">
        <v>4</v>
      </c>
      <c r="P5433" t="s">
        <v>27</v>
      </c>
      <c r="Q5433" t="s">
        <v>9291</v>
      </c>
      <c r="S5433" t="s">
        <v>29</v>
      </c>
    </row>
    <row r="5434" spans="1:19" hidden="1" x14ac:dyDescent="0.2">
      <c r="A5434">
        <v>3098</v>
      </c>
      <c r="B5434" t="s">
        <v>9289</v>
      </c>
      <c r="C5434" t="s">
        <v>73</v>
      </c>
      <c r="D5434">
        <v>9.64</v>
      </c>
      <c r="E5434">
        <v>20</v>
      </c>
      <c r="G5434" t="s">
        <v>55</v>
      </c>
      <c r="H5434" t="s">
        <v>23</v>
      </c>
      <c r="I5434" t="s">
        <v>2592</v>
      </c>
      <c r="K5434"/>
      <c r="L5434" t="s">
        <v>9290</v>
      </c>
      <c r="M5434" t="s">
        <v>2477</v>
      </c>
      <c r="N5434">
        <v>4</v>
      </c>
      <c r="P5434" t="s">
        <v>27</v>
      </c>
      <c r="Q5434" t="s">
        <v>9291</v>
      </c>
      <c r="S5434" t="s">
        <v>29</v>
      </c>
    </row>
    <row r="5435" spans="1:19" hidden="1" x14ac:dyDescent="0.2">
      <c r="A5435">
        <v>3099</v>
      </c>
      <c r="B5435" t="s">
        <v>9292</v>
      </c>
      <c r="C5435" t="s">
        <v>20</v>
      </c>
      <c r="D5435">
        <v>1.83</v>
      </c>
      <c r="E5435">
        <v>0</v>
      </c>
      <c r="F5435" t="s">
        <v>9293</v>
      </c>
      <c r="G5435" t="s">
        <v>22</v>
      </c>
      <c r="H5435" t="s">
        <v>46</v>
      </c>
      <c r="I5435" t="s">
        <v>9294</v>
      </c>
      <c r="K5435"/>
      <c r="L5435" t="s">
        <v>9295</v>
      </c>
      <c r="M5435" t="s">
        <v>2477</v>
      </c>
      <c r="N5435">
        <v>4</v>
      </c>
      <c r="P5435" t="s">
        <v>27</v>
      </c>
      <c r="Q5435" t="s">
        <v>9296</v>
      </c>
      <c r="S5435" t="s">
        <v>29</v>
      </c>
    </row>
    <row r="5436" spans="1:19" hidden="1" x14ac:dyDescent="0.2">
      <c r="A5436">
        <v>3099</v>
      </c>
      <c r="B5436" t="s">
        <v>9292</v>
      </c>
      <c r="C5436" t="s">
        <v>20</v>
      </c>
      <c r="D5436">
        <v>1.843</v>
      </c>
      <c r="E5436">
        <v>18</v>
      </c>
      <c r="F5436" t="s">
        <v>9293</v>
      </c>
      <c r="G5436" t="s">
        <v>22</v>
      </c>
      <c r="H5436" t="s">
        <v>46</v>
      </c>
      <c r="I5436" t="s">
        <v>9294</v>
      </c>
      <c r="K5436"/>
      <c r="L5436" t="s">
        <v>9295</v>
      </c>
      <c r="M5436" t="s">
        <v>2477</v>
      </c>
      <c r="N5436">
        <v>4</v>
      </c>
      <c r="P5436" t="s">
        <v>27</v>
      </c>
      <c r="Q5436" t="s">
        <v>9296</v>
      </c>
      <c r="S5436" t="s">
        <v>29</v>
      </c>
    </row>
    <row r="5437" spans="1:19" hidden="1" x14ac:dyDescent="0.2">
      <c r="A5437">
        <v>3099</v>
      </c>
      <c r="B5437" t="s">
        <v>9292</v>
      </c>
      <c r="C5437" t="s">
        <v>20</v>
      </c>
      <c r="D5437">
        <v>1.833</v>
      </c>
      <c r="E5437">
        <v>25</v>
      </c>
      <c r="F5437" t="s">
        <v>9293</v>
      </c>
      <c r="G5437" t="s">
        <v>22</v>
      </c>
      <c r="H5437" t="s">
        <v>46</v>
      </c>
      <c r="I5437" t="s">
        <v>9294</v>
      </c>
      <c r="K5437"/>
      <c r="L5437" t="s">
        <v>9295</v>
      </c>
      <c r="M5437" t="s">
        <v>2477</v>
      </c>
      <c r="N5437">
        <v>4</v>
      </c>
      <c r="P5437" t="s">
        <v>27</v>
      </c>
      <c r="Q5437" t="s">
        <v>9296</v>
      </c>
      <c r="S5437" t="s">
        <v>29</v>
      </c>
    </row>
    <row r="5438" spans="1:19" hidden="1" x14ac:dyDescent="0.2">
      <c r="A5438">
        <v>3101</v>
      </c>
      <c r="B5438" t="s">
        <v>9297</v>
      </c>
      <c r="C5438" t="s">
        <v>20</v>
      </c>
      <c r="D5438">
        <v>2.4</v>
      </c>
      <c r="E5438">
        <v>25</v>
      </c>
      <c r="F5438" t="s">
        <v>9298</v>
      </c>
      <c r="G5438" t="s">
        <v>55</v>
      </c>
      <c r="H5438" t="s">
        <v>23</v>
      </c>
      <c r="I5438" t="s">
        <v>9299</v>
      </c>
      <c r="K5438"/>
      <c r="L5438" t="s">
        <v>9300</v>
      </c>
      <c r="M5438" t="s">
        <v>120</v>
      </c>
      <c r="N5438">
        <v>5</v>
      </c>
      <c r="P5438" t="s">
        <v>27</v>
      </c>
      <c r="Q5438" t="s">
        <v>9301</v>
      </c>
      <c r="S5438" t="s">
        <v>29</v>
      </c>
    </row>
    <row r="5439" spans="1:19" hidden="1" x14ac:dyDescent="0.2">
      <c r="A5439">
        <v>3101</v>
      </c>
      <c r="B5439" t="s">
        <v>9297</v>
      </c>
      <c r="C5439" t="s">
        <v>73</v>
      </c>
      <c r="D5439">
        <v>3.7</v>
      </c>
      <c r="E5439">
        <v>25</v>
      </c>
      <c r="F5439" t="s">
        <v>9298</v>
      </c>
      <c r="G5439" t="s">
        <v>55</v>
      </c>
      <c r="H5439" t="s">
        <v>23</v>
      </c>
      <c r="I5439" t="s">
        <v>9299</v>
      </c>
      <c r="K5439"/>
      <c r="L5439" t="s">
        <v>9300</v>
      </c>
      <c r="M5439" t="s">
        <v>120</v>
      </c>
      <c r="N5439">
        <v>5</v>
      </c>
      <c r="P5439" t="s">
        <v>27</v>
      </c>
      <c r="Q5439" t="s">
        <v>9301</v>
      </c>
      <c r="S5439" t="s">
        <v>29</v>
      </c>
    </row>
    <row r="5440" spans="1:19" hidden="1" x14ac:dyDescent="0.2">
      <c r="A5440">
        <v>3101</v>
      </c>
      <c r="B5440" t="s">
        <v>9297</v>
      </c>
      <c r="C5440" t="s">
        <v>77</v>
      </c>
      <c r="D5440">
        <v>9.1999999999999993</v>
      </c>
      <c r="E5440">
        <v>25</v>
      </c>
      <c r="F5440" t="s">
        <v>9298</v>
      </c>
      <c r="G5440" t="s">
        <v>55</v>
      </c>
      <c r="H5440" t="s">
        <v>23</v>
      </c>
      <c r="I5440" t="s">
        <v>9299</v>
      </c>
      <c r="K5440"/>
      <c r="L5440" t="s">
        <v>9300</v>
      </c>
      <c r="M5440" t="s">
        <v>120</v>
      </c>
      <c r="N5440">
        <v>5</v>
      </c>
      <c r="P5440" t="s">
        <v>27</v>
      </c>
      <c r="Q5440" t="s">
        <v>9301</v>
      </c>
      <c r="S5440" t="s">
        <v>29</v>
      </c>
    </row>
    <row r="5441" spans="1:19" hidden="1" x14ac:dyDescent="0.2">
      <c r="A5441">
        <v>3103</v>
      </c>
      <c r="B5441" t="s">
        <v>9302</v>
      </c>
      <c r="C5441" t="s">
        <v>20</v>
      </c>
      <c r="D5441">
        <v>2.4300000000000002</v>
      </c>
      <c r="E5441">
        <v>25</v>
      </c>
      <c r="F5441" t="s">
        <v>8934</v>
      </c>
      <c r="G5441" t="s">
        <v>55</v>
      </c>
      <c r="H5441" t="s">
        <v>46</v>
      </c>
      <c r="I5441" t="s">
        <v>8891</v>
      </c>
      <c r="K5441"/>
      <c r="L5441" t="s">
        <v>9303</v>
      </c>
      <c r="M5441" t="s">
        <v>120</v>
      </c>
      <c r="N5441">
        <v>5</v>
      </c>
      <c r="P5441" t="s">
        <v>27</v>
      </c>
      <c r="Q5441" t="s">
        <v>9304</v>
      </c>
      <c r="S5441" t="s">
        <v>29</v>
      </c>
    </row>
    <row r="5442" spans="1:19" hidden="1" x14ac:dyDescent="0.2">
      <c r="A5442">
        <v>3103</v>
      </c>
      <c r="B5442" t="s">
        <v>9302</v>
      </c>
      <c r="C5442" t="s">
        <v>73</v>
      </c>
      <c r="D5442">
        <v>9.41</v>
      </c>
      <c r="E5442">
        <v>25</v>
      </c>
      <c r="F5442" t="s">
        <v>8934</v>
      </c>
      <c r="G5442" t="s">
        <v>55</v>
      </c>
      <c r="H5442" t="s">
        <v>46</v>
      </c>
      <c r="I5442" t="s">
        <v>8891</v>
      </c>
      <c r="K5442"/>
      <c r="L5442" t="s">
        <v>9303</v>
      </c>
      <c r="M5442" t="s">
        <v>120</v>
      </c>
      <c r="N5442">
        <v>5</v>
      </c>
      <c r="P5442" t="s">
        <v>27</v>
      </c>
      <c r="Q5442" t="s">
        <v>9304</v>
      </c>
      <c r="S5442" t="s">
        <v>29</v>
      </c>
    </row>
    <row r="5443" spans="1:19" hidden="1" x14ac:dyDescent="0.2">
      <c r="A5443">
        <v>3104</v>
      </c>
      <c r="B5443" t="s">
        <v>9305</v>
      </c>
      <c r="C5443" t="s">
        <v>20</v>
      </c>
      <c r="D5443">
        <v>2.63</v>
      </c>
      <c r="E5443">
        <v>25</v>
      </c>
      <c r="F5443" t="s">
        <v>62</v>
      </c>
      <c r="G5443" t="s">
        <v>22</v>
      </c>
      <c r="H5443" t="s">
        <v>46</v>
      </c>
      <c r="I5443" t="s">
        <v>4393</v>
      </c>
      <c r="K5443" t="e">
        <f>- Other measurement: E1</f>
        <v>#NAME?</v>
      </c>
      <c r="L5443" t="s">
        <v>9306</v>
      </c>
      <c r="M5443" t="s">
        <v>120</v>
      </c>
      <c r="N5443">
        <v>5</v>
      </c>
      <c r="P5443" t="s">
        <v>27</v>
      </c>
      <c r="Q5443" t="s">
        <v>9307</v>
      </c>
      <c r="S5443" t="s">
        <v>29</v>
      </c>
    </row>
    <row r="5444" spans="1:19" hidden="1" x14ac:dyDescent="0.2">
      <c r="A5444">
        <v>3104</v>
      </c>
      <c r="B5444" t="s">
        <v>9305</v>
      </c>
      <c r="C5444" t="s">
        <v>20</v>
      </c>
      <c r="D5444">
        <v>2.54</v>
      </c>
      <c r="E5444">
        <v>17</v>
      </c>
      <c r="F5444" t="s">
        <v>209</v>
      </c>
      <c r="G5444" t="s">
        <v>22</v>
      </c>
      <c r="H5444" t="s">
        <v>46</v>
      </c>
      <c r="I5444" t="s">
        <v>4396</v>
      </c>
      <c r="K5444" t="e">
        <f>- Other measurement: E1</f>
        <v>#NAME?</v>
      </c>
      <c r="L5444" t="s">
        <v>9306</v>
      </c>
      <c r="M5444" t="s">
        <v>120</v>
      </c>
      <c r="N5444">
        <v>5</v>
      </c>
      <c r="P5444" t="s">
        <v>27</v>
      </c>
      <c r="Q5444" t="s">
        <v>9307</v>
      </c>
      <c r="S5444" t="s">
        <v>29</v>
      </c>
    </row>
    <row r="5445" spans="1:19" hidden="1" x14ac:dyDescent="0.2">
      <c r="A5445">
        <v>3104</v>
      </c>
      <c r="B5445" t="s">
        <v>9305</v>
      </c>
      <c r="C5445" t="s">
        <v>20</v>
      </c>
      <c r="D5445">
        <v>2.57</v>
      </c>
      <c r="E5445">
        <v>25</v>
      </c>
      <c r="F5445" t="s">
        <v>3222</v>
      </c>
      <c r="G5445" t="s">
        <v>22</v>
      </c>
      <c r="H5445" t="s">
        <v>46</v>
      </c>
      <c r="I5445" t="s">
        <v>4396</v>
      </c>
      <c r="K5445" t="e">
        <f>- Other measurement: E1</f>
        <v>#NAME?</v>
      </c>
      <c r="L5445" t="s">
        <v>9306</v>
      </c>
      <c r="M5445" t="s">
        <v>120</v>
      </c>
      <c r="N5445">
        <v>5</v>
      </c>
      <c r="P5445" t="s">
        <v>27</v>
      </c>
      <c r="Q5445" t="s">
        <v>9307</v>
      </c>
      <c r="S5445" t="s">
        <v>29</v>
      </c>
    </row>
    <row r="5446" spans="1:19" hidden="1" x14ac:dyDescent="0.2">
      <c r="A5446">
        <v>3104</v>
      </c>
      <c r="B5446" t="s">
        <v>9305</v>
      </c>
      <c r="C5446" t="s">
        <v>20</v>
      </c>
      <c r="D5446">
        <v>2.58</v>
      </c>
      <c r="E5446">
        <v>30</v>
      </c>
      <c r="F5446" t="s">
        <v>62</v>
      </c>
      <c r="G5446" t="s">
        <v>22</v>
      </c>
      <c r="H5446" t="s">
        <v>46</v>
      </c>
      <c r="I5446" t="s">
        <v>4396</v>
      </c>
      <c r="K5446" t="e">
        <f>- Other measurement: E1</f>
        <v>#NAME?</v>
      </c>
      <c r="L5446" t="s">
        <v>9306</v>
      </c>
      <c r="M5446" t="s">
        <v>120</v>
      </c>
      <c r="N5446">
        <v>5</v>
      </c>
      <c r="P5446" t="s">
        <v>27</v>
      </c>
      <c r="Q5446" t="s">
        <v>9307</v>
      </c>
      <c r="S5446" t="s">
        <v>29</v>
      </c>
    </row>
    <row r="5447" spans="1:19" hidden="1" x14ac:dyDescent="0.2">
      <c r="A5447">
        <v>3104</v>
      </c>
      <c r="B5447" t="s">
        <v>9305</v>
      </c>
      <c r="C5447" t="s">
        <v>73</v>
      </c>
      <c r="D5447">
        <v>14.28</v>
      </c>
      <c r="E5447">
        <v>12</v>
      </c>
      <c r="F5447" t="s">
        <v>62</v>
      </c>
      <c r="G5447" t="s">
        <v>4418</v>
      </c>
      <c r="H5447" t="s">
        <v>23</v>
      </c>
      <c r="I5447" t="s">
        <v>9308</v>
      </c>
      <c r="K5447" t="e">
        <f>- Other measurement: E1</f>
        <v>#NAME?</v>
      </c>
      <c r="L5447" t="s">
        <v>9306</v>
      </c>
      <c r="M5447" t="s">
        <v>120</v>
      </c>
      <c r="N5447">
        <v>5</v>
      </c>
      <c r="P5447" t="s">
        <v>27</v>
      </c>
      <c r="Q5447" t="s">
        <v>9307</v>
      </c>
      <c r="S5447" t="s">
        <v>29</v>
      </c>
    </row>
    <row r="5448" spans="1:19" hidden="1" x14ac:dyDescent="0.2">
      <c r="A5448">
        <v>3104</v>
      </c>
      <c r="B5448" t="s">
        <v>9305</v>
      </c>
      <c r="C5448" t="s">
        <v>20</v>
      </c>
      <c r="D5448">
        <v>2.7530000000000001</v>
      </c>
      <c r="E5448">
        <v>15</v>
      </c>
      <c r="F5448" t="s">
        <v>62</v>
      </c>
      <c r="I5448" t="s">
        <v>643</v>
      </c>
      <c r="K5448" t="e">
        <f>- Other measurement: E1</f>
        <v>#NAME?</v>
      </c>
      <c r="L5448" t="s">
        <v>9306</v>
      </c>
      <c r="M5448" t="s">
        <v>120</v>
      </c>
      <c r="N5448">
        <v>5</v>
      </c>
      <c r="P5448" t="s">
        <v>27</v>
      </c>
      <c r="Q5448" t="s">
        <v>9307</v>
      </c>
      <c r="S5448" t="s">
        <v>29</v>
      </c>
    </row>
    <row r="5449" spans="1:19" hidden="1" x14ac:dyDescent="0.2">
      <c r="A5449">
        <v>3104</v>
      </c>
      <c r="B5449" t="s">
        <v>9305</v>
      </c>
      <c r="C5449" t="s">
        <v>20</v>
      </c>
      <c r="D5449">
        <v>2.73</v>
      </c>
      <c r="E5449">
        <v>25</v>
      </c>
      <c r="F5449" t="s">
        <v>62</v>
      </c>
      <c r="I5449" t="s">
        <v>643</v>
      </c>
      <c r="K5449" t="e">
        <f>- Other measurement: E1</f>
        <v>#NAME?</v>
      </c>
      <c r="L5449" t="s">
        <v>9306</v>
      </c>
      <c r="M5449" t="s">
        <v>120</v>
      </c>
      <c r="N5449">
        <v>5</v>
      </c>
      <c r="P5449" t="s">
        <v>27</v>
      </c>
      <c r="Q5449" t="s">
        <v>9307</v>
      </c>
      <c r="S5449" t="s">
        <v>29</v>
      </c>
    </row>
    <row r="5450" spans="1:19" hidden="1" x14ac:dyDescent="0.2">
      <c r="A5450">
        <v>3104</v>
      </c>
      <c r="B5450" t="s">
        <v>9305</v>
      </c>
      <c r="C5450" t="s">
        <v>20</v>
      </c>
      <c r="D5450">
        <v>2.7370000000000001</v>
      </c>
      <c r="E5450">
        <v>35</v>
      </c>
      <c r="F5450" t="s">
        <v>62</v>
      </c>
      <c r="I5450" t="s">
        <v>643</v>
      </c>
      <c r="K5450" t="e">
        <f>- Other measurement: E1</f>
        <v>#NAME?</v>
      </c>
      <c r="L5450" t="s">
        <v>9306</v>
      </c>
      <c r="M5450" t="s">
        <v>120</v>
      </c>
      <c r="N5450">
        <v>5</v>
      </c>
      <c r="P5450" t="s">
        <v>27</v>
      </c>
      <c r="Q5450" t="s">
        <v>9307</v>
      </c>
      <c r="S5450" t="s">
        <v>29</v>
      </c>
    </row>
    <row r="5451" spans="1:19" hidden="1" x14ac:dyDescent="0.2">
      <c r="A5451">
        <v>3104</v>
      </c>
      <c r="B5451" t="s">
        <v>9305</v>
      </c>
      <c r="C5451" t="s">
        <v>20</v>
      </c>
      <c r="D5451">
        <v>2.75</v>
      </c>
      <c r="E5451">
        <v>45</v>
      </c>
      <c r="F5451" t="s">
        <v>62</v>
      </c>
      <c r="I5451" t="s">
        <v>643</v>
      </c>
      <c r="K5451" t="e">
        <f>- Other measurement: E1</f>
        <v>#NAME?</v>
      </c>
      <c r="L5451" t="s">
        <v>9306</v>
      </c>
      <c r="M5451" t="s">
        <v>120</v>
      </c>
      <c r="N5451">
        <v>5</v>
      </c>
      <c r="P5451" t="s">
        <v>27</v>
      </c>
      <c r="Q5451" t="s">
        <v>9307</v>
      </c>
      <c r="S5451" t="s">
        <v>29</v>
      </c>
    </row>
    <row r="5452" spans="1:19" hidden="1" x14ac:dyDescent="0.2">
      <c r="A5452">
        <v>3104</v>
      </c>
      <c r="B5452" t="s">
        <v>9305</v>
      </c>
      <c r="C5452" t="s">
        <v>20</v>
      </c>
      <c r="D5452">
        <v>2.758</v>
      </c>
      <c r="E5452">
        <v>55</v>
      </c>
      <c r="F5452" t="s">
        <v>62</v>
      </c>
      <c r="I5452" t="s">
        <v>643</v>
      </c>
      <c r="K5452" t="e">
        <f>- Other measurement: E1</f>
        <v>#NAME?</v>
      </c>
      <c r="L5452" t="s">
        <v>9306</v>
      </c>
      <c r="M5452" t="s">
        <v>120</v>
      </c>
      <c r="N5452">
        <v>5</v>
      </c>
      <c r="P5452" t="s">
        <v>27</v>
      </c>
      <c r="Q5452" t="s">
        <v>9307</v>
      </c>
      <c r="S5452" t="s">
        <v>29</v>
      </c>
    </row>
    <row r="5453" spans="1:19" hidden="1" x14ac:dyDescent="0.2">
      <c r="A5453">
        <v>3105</v>
      </c>
      <c r="B5453" t="s">
        <v>9309</v>
      </c>
      <c r="C5453" t="s">
        <v>20</v>
      </c>
      <c r="D5453">
        <v>1.3</v>
      </c>
      <c r="E5453">
        <v>25</v>
      </c>
      <c r="F5453" t="s">
        <v>8878</v>
      </c>
      <c r="G5453" t="s">
        <v>22</v>
      </c>
      <c r="H5453" t="s">
        <v>2675</v>
      </c>
      <c r="I5453" t="s">
        <v>9064</v>
      </c>
      <c r="K5453"/>
      <c r="L5453" t="s">
        <v>9310</v>
      </c>
      <c r="M5453" t="s">
        <v>120</v>
      </c>
      <c r="N5453">
        <v>5</v>
      </c>
      <c r="P5453" t="s">
        <v>27</v>
      </c>
      <c r="Q5453" t="s">
        <v>9311</v>
      </c>
      <c r="S5453" t="s">
        <v>29</v>
      </c>
    </row>
    <row r="5454" spans="1:19" hidden="1" x14ac:dyDescent="0.2">
      <c r="A5454">
        <v>3105</v>
      </c>
      <c r="B5454" t="s">
        <v>9309</v>
      </c>
      <c r="C5454" t="s">
        <v>73</v>
      </c>
      <c r="D5454">
        <v>1.89</v>
      </c>
      <c r="E5454">
        <v>25</v>
      </c>
      <c r="F5454" t="s">
        <v>8878</v>
      </c>
      <c r="G5454" t="s">
        <v>22</v>
      </c>
      <c r="H5454" t="s">
        <v>2675</v>
      </c>
      <c r="I5454" t="s">
        <v>9064</v>
      </c>
      <c r="K5454"/>
      <c r="L5454" t="s">
        <v>9310</v>
      </c>
      <c r="M5454" t="s">
        <v>120</v>
      </c>
      <c r="N5454">
        <v>5</v>
      </c>
      <c r="P5454" t="s">
        <v>27</v>
      </c>
      <c r="Q5454" t="s">
        <v>9311</v>
      </c>
      <c r="S5454" t="s">
        <v>29</v>
      </c>
    </row>
    <row r="5455" spans="1:19" hidden="1" x14ac:dyDescent="0.2">
      <c r="A5455">
        <v>3105</v>
      </c>
      <c r="B5455" t="s">
        <v>9309</v>
      </c>
      <c r="C5455" t="s">
        <v>77</v>
      </c>
      <c r="D5455">
        <v>8.6999999999999993</v>
      </c>
      <c r="E5455" t="s">
        <v>414</v>
      </c>
      <c r="F5455" t="s">
        <v>8878</v>
      </c>
      <c r="G5455" t="s">
        <v>22</v>
      </c>
      <c r="H5455" t="s">
        <v>23</v>
      </c>
      <c r="I5455" t="s">
        <v>9064</v>
      </c>
      <c r="K5455"/>
      <c r="L5455" t="s">
        <v>9310</v>
      </c>
      <c r="M5455" t="s">
        <v>120</v>
      </c>
      <c r="N5455">
        <v>5</v>
      </c>
      <c r="P5455" t="s">
        <v>27</v>
      </c>
      <c r="Q5455" t="s">
        <v>9311</v>
      </c>
      <c r="S5455" t="s">
        <v>29</v>
      </c>
    </row>
    <row r="5456" spans="1:19" hidden="1" x14ac:dyDescent="0.2">
      <c r="A5456">
        <v>3106</v>
      </c>
      <c r="B5456" t="s">
        <v>9312</v>
      </c>
      <c r="C5456" t="s">
        <v>73</v>
      </c>
      <c r="D5456">
        <v>8.48</v>
      </c>
      <c r="E5456">
        <v>25</v>
      </c>
      <c r="F5456" t="s">
        <v>328</v>
      </c>
      <c r="G5456" t="s">
        <v>55</v>
      </c>
      <c r="H5456" t="s">
        <v>46</v>
      </c>
      <c r="I5456" t="s">
        <v>329</v>
      </c>
      <c r="K5456" s="1" t="s">
        <v>9313</v>
      </c>
      <c r="L5456" t="s">
        <v>9314</v>
      </c>
      <c r="M5456" t="s">
        <v>2579</v>
      </c>
      <c r="N5456">
        <v>3</v>
      </c>
      <c r="P5456" t="s">
        <v>27</v>
      </c>
      <c r="Q5456" t="s">
        <v>9315</v>
      </c>
      <c r="S5456" t="s">
        <v>29</v>
      </c>
    </row>
    <row r="5457" spans="1:19" hidden="1" x14ac:dyDescent="0.2">
      <c r="A5457">
        <v>3106</v>
      </c>
      <c r="B5457" t="s">
        <v>9312</v>
      </c>
      <c r="C5457" t="s">
        <v>77</v>
      </c>
      <c r="D5457">
        <v>10.55</v>
      </c>
      <c r="E5457">
        <v>25</v>
      </c>
      <c r="F5457" t="s">
        <v>328</v>
      </c>
      <c r="G5457" t="s">
        <v>55</v>
      </c>
      <c r="H5457" t="s">
        <v>46</v>
      </c>
      <c r="I5457" t="s">
        <v>329</v>
      </c>
      <c r="K5457" s="1" t="s">
        <v>9313</v>
      </c>
      <c r="L5457" t="s">
        <v>9314</v>
      </c>
      <c r="M5457" t="s">
        <v>2579</v>
      </c>
      <c r="N5457">
        <v>3</v>
      </c>
      <c r="P5457" t="s">
        <v>27</v>
      </c>
      <c r="Q5457" t="s">
        <v>9315</v>
      </c>
      <c r="S5457" t="s">
        <v>29</v>
      </c>
    </row>
    <row r="5458" spans="1:19" hidden="1" x14ac:dyDescent="0.2">
      <c r="A5458">
        <v>3106</v>
      </c>
      <c r="B5458" t="s">
        <v>9312</v>
      </c>
      <c r="C5458" t="s">
        <v>20</v>
      </c>
      <c r="D5458">
        <v>1.92</v>
      </c>
      <c r="E5458">
        <v>20</v>
      </c>
      <c r="F5458" t="s">
        <v>4832</v>
      </c>
      <c r="G5458" t="s">
        <v>55</v>
      </c>
      <c r="H5458" t="s">
        <v>23</v>
      </c>
      <c r="I5458" t="s">
        <v>4655</v>
      </c>
      <c r="K5458" s="1" t="s">
        <v>9313</v>
      </c>
      <c r="L5458" t="s">
        <v>9314</v>
      </c>
      <c r="M5458" t="s">
        <v>2579</v>
      </c>
      <c r="N5458">
        <v>3</v>
      </c>
      <c r="P5458" t="s">
        <v>27</v>
      </c>
      <c r="Q5458" t="s">
        <v>9315</v>
      </c>
      <c r="S5458" t="s">
        <v>29</v>
      </c>
    </row>
    <row r="5459" spans="1:19" hidden="1" x14ac:dyDescent="0.2">
      <c r="A5459">
        <v>3106</v>
      </c>
      <c r="B5459" t="s">
        <v>9312</v>
      </c>
      <c r="C5459" t="s">
        <v>73</v>
      </c>
      <c r="D5459">
        <v>8.4</v>
      </c>
      <c r="E5459" t="s">
        <v>383</v>
      </c>
      <c r="F5459" t="s">
        <v>4832</v>
      </c>
      <c r="G5459" t="s">
        <v>55</v>
      </c>
      <c r="H5459" t="s">
        <v>46</v>
      </c>
      <c r="I5459" t="s">
        <v>4655</v>
      </c>
      <c r="K5459" s="1" t="s">
        <v>9313</v>
      </c>
      <c r="L5459" t="s">
        <v>9314</v>
      </c>
      <c r="M5459" t="s">
        <v>2579</v>
      </c>
      <c r="N5459">
        <v>3</v>
      </c>
      <c r="P5459" t="s">
        <v>27</v>
      </c>
      <c r="Q5459" t="s">
        <v>9315</v>
      </c>
      <c r="S5459" t="s">
        <v>29</v>
      </c>
    </row>
    <row r="5460" spans="1:19" hidden="1" x14ac:dyDescent="0.2">
      <c r="A5460">
        <v>3106</v>
      </c>
      <c r="B5460" t="s">
        <v>9312</v>
      </c>
      <c r="C5460" t="s">
        <v>77</v>
      </c>
      <c r="D5460">
        <v>10.34</v>
      </c>
      <c r="E5460" t="s">
        <v>383</v>
      </c>
      <c r="F5460" t="s">
        <v>4832</v>
      </c>
      <c r="G5460" t="s">
        <v>55</v>
      </c>
      <c r="H5460" t="s">
        <v>46</v>
      </c>
      <c r="I5460" t="s">
        <v>4655</v>
      </c>
      <c r="K5460" s="1" t="s">
        <v>9313</v>
      </c>
      <c r="L5460" t="s">
        <v>9314</v>
      </c>
      <c r="M5460" t="s">
        <v>2579</v>
      </c>
      <c r="N5460">
        <v>3</v>
      </c>
      <c r="P5460" t="s">
        <v>27</v>
      </c>
      <c r="Q5460" t="s">
        <v>9315</v>
      </c>
      <c r="S5460" t="s">
        <v>29</v>
      </c>
    </row>
    <row r="5461" spans="1:19" hidden="1" x14ac:dyDescent="0.2">
      <c r="A5461">
        <v>3106</v>
      </c>
      <c r="B5461" t="s">
        <v>9312</v>
      </c>
      <c r="C5461" t="s">
        <v>20</v>
      </c>
      <c r="D5461">
        <v>1.9</v>
      </c>
      <c r="E5461">
        <v>30</v>
      </c>
      <c r="F5461" t="s">
        <v>4398</v>
      </c>
      <c r="G5461" t="s">
        <v>22</v>
      </c>
      <c r="H5461" t="s">
        <v>46</v>
      </c>
      <c r="I5461" t="s">
        <v>9316</v>
      </c>
      <c r="K5461" s="1" t="s">
        <v>9313</v>
      </c>
      <c r="L5461" t="s">
        <v>9314</v>
      </c>
      <c r="M5461" t="s">
        <v>2579</v>
      </c>
      <c r="N5461">
        <v>3</v>
      </c>
      <c r="P5461" t="s">
        <v>27</v>
      </c>
      <c r="Q5461" t="s">
        <v>9315</v>
      </c>
      <c r="S5461" t="s">
        <v>29</v>
      </c>
    </row>
    <row r="5462" spans="1:19" hidden="1" x14ac:dyDescent="0.2">
      <c r="A5462">
        <v>3106</v>
      </c>
      <c r="B5462" t="s">
        <v>9312</v>
      </c>
      <c r="C5462" t="s">
        <v>73</v>
      </c>
      <c r="D5462">
        <v>8.24</v>
      </c>
      <c r="E5462">
        <v>30</v>
      </c>
      <c r="F5462" t="s">
        <v>4398</v>
      </c>
      <c r="G5462" t="s">
        <v>22</v>
      </c>
      <c r="H5462" t="s">
        <v>46</v>
      </c>
      <c r="I5462" t="s">
        <v>9316</v>
      </c>
      <c r="K5462" s="1" t="s">
        <v>9313</v>
      </c>
      <c r="L5462" t="s">
        <v>9314</v>
      </c>
      <c r="M5462" t="s">
        <v>2579</v>
      </c>
      <c r="N5462">
        <v>3</v>
      </c>
      <c r="P5462" t="s">
        <v>27</v>
      </c>
      <c r="Q5462" t="s">
        <v>9315</v>
      </c>
      <c r="S5462" t="s">
        <v>29</v>
      </c>
    </row>
    <row r="5463" spans="1:19" hidden="1" x14ac:dyDescent="0.2">
      <c r="A5463">
        <v>3106</v>
      </c>
      <c r="B5463" t="s">
        <v>9312</v>
      </c>
      <c r="C5463" t="s">
        <v>77</v>
      </c>
      <c r="D5463">
        <v>10.36</v>
      </c>
      <c r="E5463">
        <v>30</v>
      </c>
      <c r="F5463" t="s">
        <v>4398</v>
      </c>
      <c r="G5463" t="s">
        <v>22</v>
      </c>
      <c r="H5463" t="s">
        <v>46</v>
      </c>
      <c r="I5463" t="s">
        <v>9316</v>
      </c>
      <c r="K5463" s="1" t="s">
        <v>9313</v>
      </c>
      <c r="L5463" t="s">
        <v>9314</v>
      </c>
      <c r="M5463" t="s">
        <v>2579</v>
      </c>
      <c r="N5463">
        <v>3</v>
      </c>
      <c r="P5463" t="s">
        <v>27</v>
      </c>
      <c r="Q5463" t="s">
        <v>9315</v>
      </c>
      <c r="S5463" t="s">
        <v>29</v>
      </c>
    </row>
    <row r="5464" spans="1:19" hidden="1" x14ac:dyDescent="0.2">
      <c r="A5464">
        <v>3106</v>
      </c>
      <c r="B5464" t="s">
        <v>9312</v>
      </c>
      <c r="C5464" t="s">
        <v>73</v>
      </c>
      <c r="D5464">
        <v>8.27</v>
      </c>
      <c r="E5464">
        <v>25</v>
      </c>
      <c r="F5464" t="s">
        <v>9317</v>
      </c>
      <c r="G5464" t="s">
        <v>55</v>
      </c>
      <c r="H5464" t="s">
        <v>46</v>
      </c>
      <c r="I5464" t="s">
        <v>9318</v>
      </c>
      <c r="K5464" s="1" t="s">
        <v>9313</v>
      </c>
      <c r="L5464" t="s">
        <v>9314</v>
      </c>
      <c r="M5464" t="s">
        <v>2579</v>
      </c>
      <c r="N5464">
        <v>3</v>
      </c>
      <c r="P5464" t="s">
        <v>27</v>
      </c>
      <c r="Q5464" t="s">
        <v>9315</v>
      </c>
      <c r="S5464" t="s">
        <v>29</v>
      </c>
    </row>
    <row r="5465" spans="1:19" hidden="1" x14ac:dyDescent="0.2">
      <c r="A5465">
        <v>3106</v>
      </c>
      <c r="B5465" t="s">
        <v>9312</v>
      </c>
      <c r="C5465" t="s">
        <v>77</v>
      </c>
      <c r="D5465">
        <v>10.42</v>
      </c>
      <c r="E5465">
        <v>25</v>
      </c>
      <c r="F5465" t="s">
        <v>9317</v>
      </c>
      <c r="G5465" t="s">
        <v>55</v>
      </c>
      <c r="H5465" t="s">
        <v>46</v>
      </c>
      <c r="I5465" t="s">
        <v>9318</v>
      </c>
      <c r="K5465" s="1" t="s">
        <v>9313</v>
      </c>
      <c r="L5465" t="s">
        <v>9314</v>
      </c>
      <c r="M5465" t="s">
        <v>2579</v>
      </c>
      <c r="N5465">
        <v>3</v>
      </c>
      <c r="P5465" t="s">
        <v>27</v>
      </c>
      <c r="Q5465" t="s">
        <v>9315</v>
      </c>
      <c r="S5465" t="s">
        <v>29</v>
      </c>
    </row>
    <row r="5466" spans="1:19" hidden="1" x14ac:dyDescent="0.2">
      <c r="A5466">
        <v>3106</v>
      </c>
      <c r="B5466" t="s">
        <v>9312</v>
      </c>
      <c r="C5466" t="s">
        <v>73</v>
      </c>
      <c r="D5466">
        <v>8.36</v>
      </c>
      <c r="E5466">
        <v>25</v>
      </c>
      <c r="F5466" t="s">
        <v>9319</v>
      </c>
      <c r="G5466" t="s">
        <v>55</v>
      </c>
      <c r="H5466" t="s">
        <v>46</v>
      </c>
      <c r="I5466" t="s">
        <v>9318</v>
      </c>
      <c r="K5466" s="1" t="s">
        <v>9313</v>
      </c>
      <c r="L5466" t="s">
        <v>9314</v>
      </c>
      <c r="M5466" t="s">
        <v>2579</v>
      </c>
      <c r="N5466">
        <v>3</v>
      </c>
      <c r="P5466" t="s">
        <v>27</v>
      </c>
      <c r="Q5466" t="s">
        <v>9315</v>
      </c>
      <c r="S5466" t="s">
        <v>29</v>
      </c>
    </row>
    <row r="5467" spans="1:19" hidden="1" x14ac:dyDescent="0.2">
      <c r="A5467">
        <v>3106</v>
      </c>
      <c r="B5467" t="s">
        <v>9312</v>
      </c>
      <c r="C5467" t="s">
        <v>77</v>
      </c>
      <c r="D5467">
        <v>10.66</v>
      </c>
      <c r="E5467">
        <v>25</v>
      </c>
      <c r="F5467" t="s">
        <v>9319</v>
      </c>
      <c r="G5467" t="s">
        <v>55</v>
      </c>
      <c r="H5467" t="s">
        <v>46</v>
      </c>
      <c r="I5467" t="s">
        <v>9318</v>
      </c>
      <c r="K5467" s="1" t="s">
        <v>9313</v>
      </c>
      <c r="L5467" t="s">
        <v>9314</v>
      </c>
      <c r="M5467" t="s">
        <v>2579</v>
      </c>
      <c r="N5467">
        <v>3</v>
      </c>
      <c r="P5467" t="s">
        <v>27</v>
      </c>
      <c r="Q5467" t="s">
        <v>9315</v>
      </c>
      <c r="S5467" t="s">
        <v>29</v>
      </c>
    </row>
    <row r="5468" spans="1:19" hidden="1" x14ac:dyDescent="0.2">
      <c r="A5468">
        <v>3106</v>
      </c>
      <c r="B5468" t="s">
        <v>9312</v>
      </c>
      <c r="C5468" t="s">
        <v>20</v>
      </c>
      <c r="D5468">
        <v>1.71</v>
      </c>
      <c r="E5468">
        <v>25</v>
      </c>
      <c r="F5468" t="s">
        <v>9320</v>
      </c>
      <c r="G5468" t="s">
        <v>22</v>
      </c>
      <c r="H5468" t="s">
        <v>23</v>
      </c>
      <c r="I5468" t="s">
        <v>9321</v>
      </c>
      <c r="K5468" s="1" t="s">
        <v>9313</v>
      </c>
      <c r="L5468" t="s">
        <v>9314</v>
      </c>
      <c r="M5468" t="s">
        <v>2579</v>
      </c>
      <c r="N5468">
        <v>3</v>
      </c>
      <c r="P5468" t="s">
        <v>27</v>
      </c>
      <c r="Q5468" t="s">
        <v>9315</v>
      </c>
      <c r="S5468" t="s">
        <v>29</v>
      </c>
    </row>
    <row r="5469" spans="1:19" hidden="1" x14ac:dyDescent="0.2">
      <c r="A5469">
        <v>3106</v>
      </c>
      <c r="B5469" t="s">
        <v>9312</v>
      </c>
      <c r="C5469" t="s">
        <v>73</v>
      </c>
      <c r="D5469">
        <v>8.33</v>
      </c>
      <c r="E5469">
        <v>25</v>
      </c>
      <c r="F5469" t="s">
        <v>9320</v>
      </c>
      <c r="G5469" t="s">
        <v>22</v>
      </c>
      <c r="H5469" t="s">
        <v>23</v>
      </c>
      <c r="I5469" t="s">
        <v>9321</v>
      </c>
      <c r="K5469" s="1" t="s">
        <v>9313</v>
      </c>
      <c r="L5469" t="s">
        <v>9314</v>
      </c>
      <c r="M5469" t="s">
        <v>2579</v>
      </c>
      <c r="N5469">
        <v>3</v>
      </c>
      <c r="P5469" t="s">
        <v>27</v>
      </c>
      <c r="Q5469" t="s">
        <v>9315</v>
      </c>
      <c r="S5469" t="s">
        <v>29</v>
      </c>
    </row>
    <row r="5470" spans="1:19" hidden="1" x14ac:dyDescent="0.2">
      <c r="A5470">
        <v>3106</v>
      </c>
      <c r="B5470" t="s">
        <v>9312</v>
      </c>
      <c r="C5470" t="s">
        <v>77</v>
      </c>
      <c r="D5470">
        <v>10.78</v>
      </c>
      <c r="E5470" t="s">
        <v>414</v>
      </c>
      <c r="F5470" t="s">
        <v>9320</v>
      </c>
      <c r="G5470" t="s">
        <v>22</v>
      </c>
      <c r="H5470" t="s">
        <v>23</v>
      </c>
      <c r="I5470" t="s">
        <v>9321</v>
      </c>
      <c r="K5470" s="1" t="s">
        <v>9313</v>
      </c>
      <c r="L5470" t="s">
        <v>9314</v>
      </c>
      <c r="M5470" t="s">
        <v>2579</v>
      </c>
      <c r="N5470">
        <v>3</v>
      </c>
      <c r="P5470" t="s">
        <v>27</v>
      </c>
      <c r="Q5470" t="s">
        <v>9315</v>
      </c>
      <c r="S5470" t="s">
        <v>29</v>
      </c>
    </row>
    <row r="5471" spans="1:19" hidden="1" x14ac:dyDescent="0.2">
      <c r="A5471">
        <v>3106</v>
      </c>
      <c r="B5471" t="s">
        <v>9312</v>
      </c>
      <c r="C5471" t="s">
        <v>73</v>
      </c>
      <c r="D5471">
        <v>8.1</v>
      </c>
      <c r="E5471" t="s">
        <v>363</v>
      </c>
      <c r="F5471" t="s">
        <v>9322</v>
      </c>
      <c r="G5471" t="s">
        <v>31</v>
      </c>
      <c r="H5471" t="s">
        <v>23</v>
      </c>
      <c r="I5471" t="s">
        <v>9323</v>
      </c>
      <c r="K5471" s="1" t="s">
        <v>9313</v>
      </c>
      <c r="L5471" t="s">
        <v>9314</v>
      </c>
      <c r="M5471" t="s">
        <v>2579</v>
      </c>
      <c r="N5471">
        <v>3</v>
      </c>
      <c r="P5471" t="s">
        <v>27</v>
      </c>
      <c r="Q5471" t="s">
        <v>9315</v>
      </c>
      <c r="S5471" t="s">
        <v>29</v>
      </c>
    </row>
    <row r="5472" spans="1:19" hidden="1" x14ac:dyDescent="0.2">
      <c r="A5472">
        <v>3106</v>
      </c>
      <c r="B5472" t="s">
        <v>9312</v>
      </c>
      <c r="C5472" t="s">
        <v>77</v>
      </c>
      <c r="D5472">
        <v>10.4</v>
      </c>
      <c r="E5472" t="s">
        <v>363</v>
      </c>
      <c r="F5472" t="s">
        <v>9322</v>
      </c>
      <c r="G5472" t="s">
        <v>31</v>
      </c>
      <c r="H5472" t="s">
        <v>23</v>
      </c>
      <c r="I5472" t="s">
        <v>9323</v>
      </c>
      <c r="K5472" s="1" t="s">
        <v>9313</v>
      </c>
      <c r="L5472" t="s">
        <v>9314</v>
      </c>
      <c r="M5472" t="s">
        <v>2579</v>
      </c>
      <c r="N5472">
        <v>3</v>
      </c>
      <c r="P5472" t="s">
        <v>27</v>
      </c>
      <c r="Q5472" t="s">
        <v>9315</v>
      </c>
      <c r="S5472" t="s">
        <v>29</v>
      </c>
    </row>
    <row r="5473" spans="1:19" hidden="1" x14ac:dyDescent="0.2">
      <c r="A5473">
        <v>3107</v>
      </c>
      <c r="B5473" t="s">
        <v>9324</v>
      </c>
      <c r="C5473" t="s">
        <v>20</v>
      </c>
      <c r="D5473">
        <v>2.65</v>
      </c>
      <c r="F5473" t="s">
        <v>615</v>
      </c>
      <c r="H5473" t="s">
        <v>23</v>
      </c>
      <c r="I5473" t="s">
        <v>9325</v>
      </c>
      <c r="K5473"/>
      <c r="L5473" t="s">
        <v>9326</v>
      </c>
      <c r="M5473" t="s">
        <v>26</v>
      </c>
      <c r="N5473">
        <v>2</v>
      </c>
      <c r="P5473" t="s">
        <v>27</v>
      </c>
      <c r="Q5473" t="s">
        <v>9327</v>
      </c>
      <c r="S5473" t="s">
        <v>29</v>
      </c>
    </row>
    <row r="5474" spans="1:19" hidden="1" x14ac:dyDescent="0.2">
      <c r="A5474">
        <v>3107</v>
      </c>
      <c r="B5474" t="s">
        <v>9324</v>
      </c>
      <c r="C5474" t="s">
        <v>73</v>
      </c>
      <c r="D5474">
        <v>7.27</v>
      </c>
      <c r="F5474" t="s">
        <v>615</v>
      </c>
      <c r="H5474" t="s">
        <v>23</v>
      </c>
      <c r="I5474" t="s">
        <v>9325</v>
      </c>
      <c r="K5474"/>
      <c r="L5474" t="s">
        <v>9326</v>
      </c>
      <c r="M5474" t="s">
        <v>26</v>
      </c>
      <c r="N5474">
        <v>2</v>
      </c>
      <c r="P5474" t="s">
        <v>27</v>
      </c>
      <c r="Q5474" t="s">
        <v>9327</v>
      </c>
      <c r="S5474" t="s">
        <v>29</v>
      </c>
    </row>
    <row r="5475" spans="1:19" hidden="1" x14ac:dyDescent="0.2">
      <c r="A5475">
        <v>3107</v>
      </c>
      <c r="B5475" t="s">
        <v>9324</v>
      </c>
      <c r="C5475" t="s">
        <v>77</v>
      </c>
      <c r="D5475">
        <v>9.35</v>
      </c>
      <c r="F5475" t="s">
        <v>615</v>
      </c>
      <c r="H5475" t="s">
        <v>23</v>
      </c>
      <c r="I5475" t="s">
        <v>9325</v>
      </c>
      <c r="K5475"/>
      <c r="L5475" t="s">
        <v>9326</v>
      </c>
      <c r="M5475" t="s">
        <v>26</v>
      </c>
      <c r="N5475">
        <v>2</v>
      </c>
      <c r="P5475" t="s">
        <v>27</v>
      </c>
      <c r="Q5475" t="s">
        <v>9327</v>
      </c>
      <c r="S5475" t="s">
        <v>29</v>
      </c>
    </row>
    <row r="5476" spans="1:19" hidden="1" x14ac:dyDescent="0.2">
      <c r="A5476">
        <v>3107</v>
      </c>
      <c r="B5476" t="s">
        <v>9324</v>
      </c>
      <c r="C5476" t="s">
        <v>283</v>
      </c>
      <c r="D5476">
        <v>10.85</v>
      </c>
      <c r="F5476" t="s">
        <v>615</v>
      </c>
      <c r="H5476" t="s">
        <v>23</v>
      </c>
      <c r="I5476" t="s">
        <v>9325</v>
      </c>
      <c r="K5476"/>
      <c r="L5476" t="s">
        <v>9326</v>
      </c>
      <c r="M5476" t="s">
        <v>26</v>
      </c>
      <c r="N5476">
        <v>2</v>
      </c>
      <c r="P5476" t="s">
        <v>27</v>
      </c>
      <c r="Q5476" t="s">
        <v>9327</v>
      </c>
      <c r="S5476" t="s">
        <v>29</v>
      </c>
    </row>
    <row r="5477" spans="1:19" hidden="1" x14ac:dyDescent="0.2">
      <c r="A5477">
        <v>3108</v>
      </c>
      <c r="B5477" t="s">
        <v>9328</v>
      </c>
      <c r="C5477" t="s">
        <v>20</v>
      </c>
      <c r="D5477">
        <v>1.94</v>
      </c>
      <c r="E5477" t="s">
        <v>363</v>
      </c>
      <c r="F5477" t="s">
        <v>3222</v>
      </c>
      <c r="G5477" t="s">
        <v>55</v>
      </c>
      <c r="H5477" t="s">
        <v>23</v>
      </c>
      <c r="I5477" t="s">
        <v>5466</v>
      </c>
      <c r="K5477"/>
      <c r="L5477" t="s">
        <v>9329</v>
      </c>
      <c r="M5477" t="s">
        <v>120</v>
      </c>
      <c r="N5477">
        <v>5</v>
      </c>
      <c r="P5477" t="s">
        <v>27</v>
      </c>
      <c r="Q5477" t="s">
        <v>9330</v>
      </c>
      <c r="S5477" t="s">
        <v>29</v>
      </c>
    </row>
    <row r="5478" spans="1:19" hidden="1" x14ac:dyDescent="0.2">
      <c r="A5478">
        <v>3108</v>
      </c>
      <c r="B5478" t="s">
        <v>9328</v>
      </c>
      <c r="C5478" t="s">
        <v>73</v>
      </c>
      <c r="D5478">
        <v>8.69</v>
      </c>
      <c r="E5478" t="s">
        <v>363</v>
      </c>
      <c r="F5478" t="s">
        <v>3222</v>
      </c>
      <c r="G5478" t="s">
        <v>55</v>
      </c>
      <c r="H5478" t="s">
        <v>23</v>
      </c>
      <c r="I5478" t="s">
        <v>5466</v>
      </c>
      <c r="K5478"/>
      <c r="L5478" t="s">
        <v>9329</v>
      </c>
      <c r="M5478" t="s">
        <v>120</v>
      </c>
      <c r="N5478">
        <v>5</v>
      </c>
      <c r="P5478" t="s">
        <v>27</v>
      </c>
      <c r="Q5478" t="s">
        <v>9330</v>
      </c>
      <c r="S5478" t="s">
        <v>29</v>
      </c>
    </row>
    <row r="5479" spans="1:19" hidden="1" x14ac:dyDescent="0.2">
      <c r="A5479">
        <v>3109</v>
      </c>
      <c r="B5479" t="s">
        <v>9331</v>
      </c>
      <c r="C5479" t="s">
        <v>20</v>
      </c>
      <c r="D5479">
        <v>8.75</v>
      </c>
      <c r="E5479">
        <v>25</v>
      </c>
      <c r="F5479" t="s">
        <v>9332</v>
      </c>
      <c r="G5479" t="s">
        <v>55</v>
      </c>
      <c r="H5479" t="s">
        <v>46</v>
      </c>
      <c r="I5479" t="s">
        <v>9333</v>
      </c>
      <c r="K5479"/>
      <c r="L5479" t="s">
        <v>9334</v>
      </c>
      <c r="M5479" t="s">
        <v>2579</v>
      </c>
      <c r="N5479">
        <v>3</v>
      </c>
      <c r="P5479" t="s">
        <v>27</v>
      </c>
      <c r="Q5479" t="s">
        <v>9335</v>
      </c>
      <c r="S5479" t="s">
        <v>29</v>
      </c>
    </row>
    <row r="5480" spans="1:19" hidden="1" x14ac:dyDescent="0.2">
      <c r="A5480">
        <v>3110</v>
      </c>
      <c r="B5480" t="s">
        <v>9336</v>
      </c>
      <c r="C5480" t="s">
        <v>20</v>
      </c>
      <c r="D5480">
        <v>6.69</v>
      </c>
      <c r="E5480">
        <v>23</v>
      </c>
      <c r="I5480" t="s">
        <v>4397</v>
      </c>
      <c r="K5480"/>
      <c r="L5480" t="s">
        <v>9337</v>
      </c>
      <c r="M5480" t="s">
        <v>771</v>
      </c>
      <c r="N5480">
        <v>4</v>
      </c>
      <c r="P5480" t="s">
        <v>27</v>
      </c>
      <c r="Q5480" t="s">
        <v>9338</v>
      </c>
      <c r="S5480" t="s">
        <v>29</v>
      </c>
    </row>
    <row r="5481" spans="1:19" hidden="1" x14ac:dyDescent="0.2">
      <c r="A5481">
        <v>3110</v>
      </c>
      <c r="B5481" t="s">
        <v>9336</v>
      </c>
      <c r="C5481" t="s">
        <v>73</v>
      </c>
      <c r="D5481">
        <v>9.17</v>
      </c>
      <c r="E5481">
        <v>23</v>
      </c>
      <c r="I5481" t="s">
        <v>4397</v>
      </c>
      <c r="K5481"/>
      <c r="L5481" t="s">
        <v>9337</v>
      </c>
      <c r="M5481" t="s">
        <v>771</v>
      </c>
      <c r="N5481">
        <v>4</v>
      </c>
      <c r="P5481" t="s">
        <v>27</v>
      </c>
      <c r="Q5481" t="s">
        <v>9338</v>
      </c>
      <c r="S5481" t="s">
        <v>29</v>
      </c>
    </row>
    <row r="5482" spans="1:19" hidden="1" x14ac:dyDescent="0.2">
      <c r="A5482">
        <v>3111</v>
      </c>
      <c r="B5482" t="s">
        <v>9339</v>
      </c>
      <c r="C5482" t="s">
        <v>20</v>
      </c>
      <c r="D5482">
        <v>6.56</v>
      </c>
      <c r="E5482">
        <v>25</v>
      </c>
      <c r="F5482" t="s">
        <v>328</v>
      </c>
      <c r="G5482" t="s">
        <v>55</v>
      </c>
      <c r="H5482" t="s">
        <v>46</v>
      </c>
      <c r="I5482" t="s">
        <v>329</v>
      </c>
      <c r="K5482" t="e">
        <f>- Tautomeric ratios in cysteine ethyl ester, see ref. B52</f>
        <v>#NAME?</v>
      </c>
      <c r="L5482" t="s">
        <v>9340</v>
      </c>
      <c r="M5482" t="s">
        <v>120</v>
      </c>
      <c r="N5482">
        <v>5</v>
      </c>
      <c r="P5482" t="s">
        <v>27</v>
      </c>
      <c r="Q5482" t="s">
        <v>9341</v>
      </c>
      <c r="S5482" t="s">
        <v>29</v>
      </c>
    </row>
    <row r="5483" spans="1:19" hidden="1" x14ac:dyDescent="0.2">
      <c r="A5483">
        <v>3111</v>
      </c>
      <c r="B5483" t="s">
        <v>9339</v>
      </c>
      <c r="C5483" t="s">
        <v>73</v>
      </c>
      <c r="D5483">
        <v>8.99</v>
      </c>
      <c r="E5483">
        <v>25</v>
      </c>
      <c r="F5483" t="s">
        <v>328</v>
      </c>
      <c r="G5483" t="s">
        <v>55</v>
      </c>
      <c r="H5483" t="s">
        <v>46</v>
      </c>
      <c r="I5483" t="s">
        <v>329</v>
      </c>
      <c r="K5483" t="e">
        <f>- Tautomeric ratios in cysteine ethyl ester, see ref. B52</f>
        <v>#NAME?</v>
      </c>
      <c r="L5483" t="s">
        <v>9340</v>
      </c>
      <c r="M5483" t="s">
        <v>120</v>
      </c>
      <c r="N5483">
        <v>5</v>
      </c>
      <c r="P5483" t="s">
        <v>27</v>
      </c>
      <c r="Q5483" t="s">
        <v>9341</v>
      </c>
      <c r="S5483" t="s">
        <v>29</v>
      </c>
    </row>
    <row r="5484" spans="1:19" hidden="1" x14ac:dyDescent="0.2">
      <c r="A5484">
        <v>3111</v>
      </c>
      <c r="B5484" t="s">
        <v>9339</v>
      </c>
      <c r="C5484" t="s">
        <v>20</v>
      </c>
      <c r="D5484">
        <v>6.5</v>
      </c>
      <c r="F5484" t="s">
        <v>66</v>
      </c>
      <c r="G5484" t="s">
        <v>63</v>
      </c>
      <c r="H5484" t="s">
        <v>46</v>
      </c>
      <c r="I5484" t="s">
        <v>336</v>
      </c>
      <c r="K5484" t="e">
        <f>- Tautomeric ratios in cysteine ethyl ester, see ref. B52</f>
        <v>#NAME?</v>
      </c>
      <c r="L5484" t="s">
        <v>9340</v>
      </c>
      <c r="M5484" t="s">
        <v>120</v>
      </c>
      <c r="N5484">
        <v>5</v>
      </c>
      <c r="P5484" t="s">
        <v>27</v>
      </c>
      <c r="Q5484" t="s">
        <v>9341</v>
      </c>
      <c r="S5484" t="s">
        <v>29</v>
      </c>
    </row>
    <row r="5485" spans="1:19" hidden="1" x14ac:dyDescent="0.2">
      <c r="A5485">
        <v>3112</v>
      </c>
      <c r="B5485" t="s">
        <v>9342</v>
      </c>
      <c r="C5485" t="s">
        <v>20</v>
      </c>
      <c r="D5485" t="s">
        <v>570</v>
      </c>
      <c r="E5485">
        <v>35</v>
      </c>
      <c r="F5485" t="s">
        <v>9343</v>
      </c>
      <c r="G5485" t="s">
        <v>55</v>
      </c>
      <c r="H5485" t="s">
        <v>23</v>
      </c>
      <c r="I5485" t="s">
        <v>9344</v>
      </c>
      <c r="K5485" t="s">
        <v>9345</v>
      </c>
      <c r="L5485" t="s">
        <v>9346</v>
      </c>
      <c r="M5485" t="s">
        <v>2579</v>
      </c>
      <c r="N5485">
        <v>3</v>
      </c>
      <c r="P5485" t="s">
        <v>27</v>
      </c>
      <c r="Q5485" t="s">
        <v>9347</v>
      </c>
      <c r="S5485" t="s">
        <v>29</v>
      </c>
    </row>
    <row r="5486" spans="1:19" hidden="1" x14ac:dyDescent="0.2">
      <c r="A5486">
        <v>3112</v>
      </c>
      <c r="B5486" t="s">
        <v>9342</v>
      </c>
      <c r="C5486" t="s">
        <v>73</v>
      </c>
      <c r="D5486">
        <v>2.1</v>
      </c>
      <c r="E5486">
        <v>35</v>
      </c>
      <c r="F5486" t="s">
        <v>9343</v>
      </c>
      <c r="G5486" t="s">
        <v>55</v>
      </c>
      <c r="H5486" t="s">
        <v>23</v>
      </c>
      <c r="I5486" t="s">
        <v>9344</v>
      </c>
      <c r="K5486" t="s">
        <v>9345</v>
      </c>
      <c r="L5486" t="s">
        <v>9346</v>
      </c>
      <c r="M5486" t="s">
        <v>2579</v>
      </c>
      <c r="N5486">
        <v>3</v>
      </c>
      <c r="P5486" t="s">
        <v>27</v>
      </c>
      <c r="Q5486" t="s">
        <v>9347</v>
      </c>
      <c r="S5486" t="s">
        <v>29</v>
      </c>
    </row>
    <row r="5487" spans="1:19" hidden="1" x14ac:dyDescent="0.2">
      <c r="A5487">
        <v>3112</v>
      </c>
      <c r="B5487" t="s">
        <v>9342</v>
      </c>
      <c r="C5487" t="s">
        <v>77</v>
      </c>
      <c r="D5487">
        <v>8.02</v>
      </c>
      <c r="E5487" t="s">
        <v>9348</v>
      </c>
      <c r="F5487" t="s">
        <v>9343</v>
      </c>
      <c r="G5487" t="s">
        <v>55</v>
      </c>
      <c r="H5487" t="s">
        <v>46</v>
      </c>
      <c r="I5487" t="s">
        <v>9344</v>
      </c>
      <c r="K5487" t="s">
        <v>9345</v>
      </c>
      <c r="L5487" t="s">
        <v>9346</v>
      </c>
      <c r="M5487" t="s">
        <v>2579</v>
      </c>
      <c r="N5487">
        <v>3</v>
      </c>
      <c r="P5487" t="s">
        <v>27</v>
      </c>
      <c r="Q5487" t="s">
        <v>9347</v>
      </c>
      <c r="S5487" t="s">
        <v>29</v>
      </c>
    </row>
    <row r="5488" spans="1:19" hidden="1" x14ac:dyDescent="0.2">
      <c r="A5488">
        <v>3112</v>
      </c>
      <c r="B5488" t="s">
        <v>9342</v>
      </c>
      <c r="C5488" t="s">
        <v>283</v>
      </c>
      <c r="D5488">
        <v>8.7100000000000009</v>
      </c>
      <c r="E5488" t="s">
        <v>9348</v>
      </c>
      <c r="F5488" t="s">
        <v>9343</v>
      </c>
      <c r="G5488" t="s">
        <v>55</v>
      </c>
      <c r="H5488" t="s">
        <v>46</v>
      </c>
      <c r="I5488" t="s">
        <v>9344</v>
      </c>
      <c r="K5488" t="s">
        <v>9345</v>
      </c>
      <c r="L5488" t="s">
        <v>9346</v>
      </c>
      <c r="M5488" t="s">
        <v>2579</v>
      </c>
      <c r="N5488">
        <v>3</v>
      </c>
      <c r="P5488" t="s">
        <v>27</v>
      </c>
      <c r="Q5488" t="s">
        <v>9347</v>
      </c>
      <c r="S5488" t="s">
        <v>29</v>
      </c>
    </row>
    <row r="5489" spans="1:19" hidden="1" x14ac:dyDescent="0.2">
      <c r="A5489">
        <v>3112</v>
      </c>
      <c r="B5489" t="s">
        <v>9342</v>
      </c>
      <c r="C5489" t="s">
        <v>77</v>
      </c>
      <c r="D5489">
        <v>8.0299999999999994</v>
      </c>
      <c r="E5489">
        <v>20</v>
      </c>
      <c r="F5489" t="s">
        <v>349</v>
      </c>
      <c r="G5489" t="s">
        <v>55</v>
      </c>
      <c r="H5489" t="s">
        <v>23</v>
      </c>
      <c r="I5489" t="s">
        <v>582</v>
      </c>
      <c r="K5489" t="s">
        <v>9345</v>
      </c>
      <c r="L5489" t="s">
        <v>9346</v>
      </c>
      <c r="M5489" t="s">
        <v>2579</v>
      </c>
      <c r="N5489">
        <v>3</v>
      </c>
      <c r="P5489" t="s">
        <v>27</v>
      </c>
      <c r="Q5489" t="s">
        <v>9347</v>
      </c>
      <c r="S5489" t="s">
        <v>29</v>
      </c>
    </row>
    <row r="5490" spans="1:19" hidden="1" x14ac:dyDescent="0.2">
      <c r="A5490">
        <v>3112</v>
      </c>
      <c r="B5490" t="s">
        <v>9342</v>
      </c>
      <c r="C5490" t="s">
        <v>283</v>
      </c>
      <c r="D5490">
        <v>8.8000000000000007</v>
      </c>
      <c r="E5490">
        <v>20</v>
      </c>
      <c r="F5490" t="s">
        <v>349</v>
      </c>
      <c r="G5490" t="s">
        <v>55</v>
      </c>
      <c r="H5490" t="s">
        <v>23</v>
      </c>
      <c r="I5490" t="s">
        <v>582</v>
      </c>
      <c r="K5490" t="s">
        <v>9345</v>
      </c>
      <c r="L5490" t="s">
        <v>9346</v>
      </c>
      <c r="M5490" t="s">
        <v>2579</v>
      </c>
      <c r="N5490">
        <v>3</v>
      </c>
      <c r="P5490" t="s">
        <v>27</v>
      </c>
      <c r="Q5490" t="s">
        <v>9347</v>
      </c>
      <c r="S5490" t="s">
        <v>29</v>
      </c>
    </row>
    <row r="5491" spans="1:19" hidden="1" x14ac:dyDescent="0.2">
      <c r="A5491">
        <v>3112</v>
      </c>
      <c r="B5491" t="s">
        <v>9342</v>
      </c>
      <c r="C5491" t="s">
        <v>20</v>
      </c>
      <c r="D5491" t="s">
        <v>570</v>
      </c>
      <c r="E5491">
        <v>30</v>
      </c>
      <c r="F5491" t="s">
        <v>9349</v>
      </c>
      <c r="H5491" t="s">
        <v>23</v>
      </c>
      <c r="I5491" t="s">
        <v>9316</v>
      </c>
      <c r="K5491" t="s">
        <v>9345</v>
      </c>
      <c r="L5491" t="s">
        <v>9346</v>
      </c>
      <c r="M5491" t="s">
        <v>2579</v>
      </c>
      <c r="N5491">
        <v>3</v>
      </c>
      <c r="P5491" t="s">
        <v>27</v>
      </c>
      <c r="Q5491" t="s">
        <v>9347</v>
      </c>
      <c r="S5491" t="s">
        <v>29</v>
      </c>
    </row>
    <row r="5492" spans="1:19" hidden="1" x14ac:dyDescent="0.2">
      <c r="A5492">
        <v>3112</v>
      </c>
      <c r="B5492" t="s">
        <v>9342</v>
      </c>
      <c r="C5492" t="s">
        <v>73</v>
      </c>
      <c r="D5492">
        <v>1.7</v>
      </c>
      <c r="E5492">
        <v>30</v>
      </c>
      <c r="F5492" t="s">
        <v>9349</v>
      </c>
      <c r="H5492" t="s">
        <v>23</v>
      </c>
      <c r="I5492" t="s">
        <v>9316</v>
      </c>
      <c r="K5492" t="s">
        <v>9345</v>
      </c>
      <c r="L5492" t="s">
        <v>9346</v>
      </c>
      <c r="M5492" t="s">
        <v>2579</v>
      </c>
      <c r="N5492">
        <v>3</v>
      </c>
      <c r="P5492" t="s">
        <v>27</v>
      </c>
      <c r="Q5492" t="s">
        <v>9347</v>
      </c>
      <c r="S5492" t="s">
        <v>29</v>
      </c>
    </row>
    <row r="5493" spans="1:19" hidden="1" x14ac:dyDescent="0.2">
      <c r="A5493">
        <v>3112</v>
      </c>
      <c r="B5493" t="s">
        <v>9342</v>
      </c>
      <c r="C5493" t="s">
        <v>77</v>
      </c>
      <c r="D5493">
        <v>7.48</v>
      </c>
      <c r="E5493">
        <v>30</v>
      </c>
      <c r="F5493" t="s">
        <v>9349</v>
      </c>
      <c r="H5493" t="s">
        <v>23</v>
      </c>
      <c r="I5493" t="s">
        <v>9316</v>
      </c>
      <c r="K5493" t="s">
        <v>9345</v>
      </c>
      <c r="L5493" t="s">
        <v>9346</v>
      </c>
      <c r="M5493" t="s">
        <v>2579</v>
      </c>
      <c r="N5493">
        <v>3</v>
      </c>
      <c r="P5493" t="s">
        <v>27</v>
      </c>
      <c r="Q5493" t="s">
        <v>9347</v>
      </c>
      <c r="S5493" t="s">
        <v>29</v>
      </c>
    </row>
    <row r="5494" spans="1:19" hidden="1" x14ac:dyDescent="0.2">
      <c r="A5494">
        <v>3112</v>
      </c>
      <c r="B5494" t="s">
        <v>9342</v>
      </c>
      <c r="C5494" t="s">
        <v>283</v>
      </c>
      <c r="D5494">
        <v>9.02</v>
      </c>
      <c r="E5494">
        <v>30</v>
      </c>
      <c r="F5494" t="s">
        <v>9349</v>
      </c>
      <c r="H5494" t="s">
        <v>23</v>
      </c>
      <c r="I5494" t="s">
        <v>9316</v>
      </c>
      <c r="K5494" t="s">
        <v>9345</v>
      </c>
      <c r="L5494" t="s">
        <v>9346</v>
      </c>
      <c r="M5494" t="s">
        <v>2579</v>
      </c>
      <c r="N5494">
        <v>3</v>
      </c>
      <c r="P5494" t="s">
        <v>27</v>
      </c>
      <c r="Q5494" t="s">
        <v>9347</v>
      </c>
      <c r="S5494" t="s">
        <v>29</v>
      </c>
    </row>
    <row r="5495" spans="1:19" hidden="1" x14ac:dyDescent="0.2">
      <c r="A5495">
        <v>3116</v>
      </c>
      <c r="B5495" t="s">
        <v>9350</v>
      </c>
      <c r="C5495" t="s">
        <v>20</v>
      </c>
      <c r="D5495">
        <v>1.85</v>
      </c>
      <c r="E5495">
        <v>20</v>
      </c>
      <c r="F5495" t="s">
        <v>9351</v>
      </c>
      <c r="G5495" t="s">
        <v>55</v>
      </c>
      <c r="H5495" t="s">
        <v>46</v>
      </c>
      <c r="I5495" t="s">
        <v>4655</v>
      </c>
      <c r="K5495"/>
      <c r="L5495" t="s">
        <v>9352</v>
      </c>
      <c r="M5495" t="s">
        <v>771</v>
      </c>
      <c r="N5495">
        <v>4</v>
      </c>
      <c r="P5495" t="s">
        <v>27</v>
      </c>
      <c r="Q5495" t="s">
        <v>9353</v>
      </c>
      <c r="S5495" t="s">
        <v>29</v>
      </c>
    </row>
    <row r="5496" spans="1:19" hidden="1" x14ac:dyDescent="0.2">
      <c r="A5496">
        <v>3116</v>
      </c>
      <c r="B5496" t="s">
        <v>9350</v>
      </c>
      <c r="C5496" t="s">
        <v>73</v>
      </c>
      <c r="D5496">
        <v>8.2799999999999994</v>
      </c>
      <c r="E5496">
        <v>20</v>
      </c>
      <c r="F5496" t="s">
        <v>4832</v>
      </c>
      <c r="G5496" t="s">
        <v>55</v>
      </c>
      <c r="H5496" t="s">
        <v>46</v>
      </c>
      <c r="I5496" t="s">
        <v>4655</v>
      </c>
      <c r="K5496"/>
      <c r="L5496" t="s">
        <v>9352</v>
      </c>
      <c r="M5496" t="s">
        <v>771</v>
      </c>
      <c r="N5496">
        <v>4</v>
      </c>
      <c r="P5496" t="s">
        <v>27</v>
      </c>
      <c r="Q5496" t="s">
        <v>9353</v>
      </c>
      <c r="S5496" t="s">
        <v>29</v>
      </c>
    </row>
    <row r="5497" spans="1:19" hidden="1" x14ac:dyDescent="0.2">
      <c r="A5497">
        <v>3116</v>
      </c>
      <c r="B5497" t="s">
        <v>9350</v>
      </c>
      <c r="C5497" t="s">
        <v>77</v>
      </c>
      <c r="D5497">
        <v>10.5</v>
      </c>
      <c r="E5497">
        <v>20</v>
      </c>
      <c r="F5497" t="s">
        <v>4832</v>
      </c>
      <c r="G5497" t="s">
        <v>55</v>
      </c>
      <c r="H5497" t="s">
        <v>46</v>
      </c>
      <c r="I5497" t="s">
        <v>4655</v>
      </c>
      <c r="K5497"/>
      <c r="L5497" t="s">
        <v>9352</v>
      </c>
      <c r="M5497" t="s">
        <v>771</v>
      </c>
      <c r="N5497">
        <v>4</v>
      </c>
      <c r="P5497" t="s">
        <v>27</v>
      </c>
      <c r="Q5497" t="s">
        <v>9353</v>
      </c>
      <c r="S5497" t="s">
        <v>29</v>
      </c>
    </row>
    <row r="5498" spans="1:19" hidden="1" x14ac:dyDescent="0.2">
      <c r="A5498">
        <v>3117</v>
      </c>
      <c r="B5498" t="s">
        <v>9354</v>
      </c>
      <c r="C5498" t="s">
        <v>20</v>
      </c>
      <c r="D5498">
        <v>1.23</v>
      </c>
      <c r="E5498">
        <v>20</v>
      </c>
      <c r="F5498" t="s">
        <v>9355</v>
      </c>
      <c r="G5498" t="s">
        <v>55</v>
      </c>
      <c r="H5498" t="s">
        <v>46</v>
      </c>
      <c r="I5498" t="s">
        <v>4655</v>
      </c>
      <c r="K5498"/>
      <c r="L5498" t="s">
        <v>9356</v>
      </c>
      <c r="M5498" t="s">
        <v>771</v>
      </c>
      <c r="N5498">
        <v>4</v>
      </c>
      <c r="P5498" t="s">
        <v>27</v>
      </c>
      <c r="Q5498" t="s">
        <v>9357</v>
      </c>
      <c r="S5498" t="s">
        <v>29</v>
      </c>
    </row>
    <row r="5499" spans="1:19" hidden="1" x14ac:dyDescent="0.2">
      <c r="A5499">
        <v>3117</v>
      </c>
      <c r="B5499" t="s">
        <v>9354</v>
      </c>
      <c r="C5499" t="s">
        <v>73</v>
      </c>
      <c r="D5499">
        <v>6.73</v>
      </c>
      <c r="E5499">
        <v>20</v>
      </c>
      <c r="F5499" t="s">
        <v>3914</v>
      </c>
      <c r="G5499" t="s">
        <v>55</v>
      </c>
      <c r="H5499" t="s">
        <v>46</v>
      </c>
      <c r="I5499" t="s">
        <v>4655</v>
      </c>
      <c r="K5499"/>
      <c r="L5499" t="s">
        <v>9356</v>
      </c>
      <c r="M5499" t="s">
        <v>771</v>
      </c>
      <c r="N5499">
        <v>4</v>
      </c>
      <c r="P5499" t="s">
        <v>27</v>
      </c>
      <c r="Q5499" t="s">
        <v>9357</v>
      </c>
      <c r="S5499" t="s">
        <v>29</v>
      </c>
    </row>
    <row r="5500" spans="1:19" hidden="1" x14ac:dyDescent="0.2">
      <c r="A5500">
        <v>3117</v>
      </c>
      <c r="B5500" t="s">
        <v>9354</v>
      </c>
      <c r="C5500" t="s">
        <v>77</v>
      </c>
      <c r="D5500">
        <v>9.56</v>
      </c>
      <c r="E5500">
        <v>20</v>
      </c>
      <c r="F5500" t="s">
        <v>3914</v>
      </c>
      <c r="G5500" t="s">
        <v>55</v>
      </c>
      <c r="H5500" t="s">
        <v>46</v>
      </c>
      <c r="I5500" t="s">
        <v>4655</v>
      </c>
      <c r="K5500"/>
      <c r="L5500" t="s">
        <v>9356</v>
      </c>
      <c r="M5500" t="s">
        <v>771</v>
      </c>
      <c r="N5500">
        <v>4</v>
      </c>
      <c r="P5500" t="s">
        <v>27</v>
      </c>
      <c r="Q5500" t="s">
        <v>9357</v>
      </c>
      <c r="S5500" t="s">
        <v>29</v>
      </c>
    </row>
    <row r="5501" spans="1:19" hidden="1" x14ac:dyDescent="0.2">
      <c r="A5501">
        <v>3117</v>
      </c>
      <c r="B5501" t="s">
        <v>9354</v>
      </c>
      <c r="C5501" t="s">
        <v>20</v>
      </c>
      <c r="D5501">
        <v>1.33</v>
      </c>
      <c r="E5501">
        <v>25</v>
      </c>
      <c r="F5501" t="s">
        <v>9351</v>
      </c>
      <c r="G5501" t="s">
        <v>22</v>
      </c>
      <c r="H5501" t="s">
        <v>46</v>
      </c>
      <c r="I5501" t="s">
        <v>9358</v>
      </c>
      <c r="K5501"/>
      <c r="L5501" t="s">
        <v>9356</v>
      </c>
      <c r="M5501" t="s">
        <v>771</v>
      </c>
      <c r="N5501">
        <v>4</v>
      </c>
      <c r="P5501" t="s">
        <v>27</v>
      </c>
      <c r="Q5501" t="s">
        <v>9357</v>
      </c>
      <c r="S5501" t="s">
        <v>29</v>
      </c>
    </row>
    <row r="5502" spans="1:19" hidden="1" x14ac:dyDescent="0.2">
      <c r="A5502">
        <v>3117</v>
      </c>
      <c r="B5502" t="s">
        <v>9354</v>
      </c>
      <c r="C5502" t="s">
        <v>73</v>
      </c>
      <c r="D5502">
        <v>6.8</v>
      </c>
      <c r="E5502">
        <v>25</v>
      </c>
      <c r="F5502" t="s">
        <v>9351</v>
      </c>
      <c r="G5502" t="s">
        <v>22</v>
      </c>
      <c r="H5502" t="s">
        <v>46</v>
      </c>
      <c r="I5502" t="s">
        <v>9358</v>
      </c>
      <c r="K5502"/>
      <c r="L5502" t="s">
        <v>9356</v>
      </c>
      <c r="M5502" t="s">
        <v>771</v>
      </c>
      <c r="N5502">
        <v>4</v>
      </c>
      <c r="P5502" t="s">
        <v>27</v>
      </c>
      <c r="Q5502" t="s">
        <v>9357</v>
      </c>
      <c r="S5502" t="s">
        <v>29</v>
      </c>
    </row>
    <row r="5503" spans="1:19" hidden="1" x14ac:dyDescent="0.2">
      <c r="A5503">
        <v>3117</v>
      </c>
      <c r="B5503" t="s">
        <v>9354</v>
      </c>
      <c r="C5503" t="s">
        <v>77</v>
      </c>
      <c r="D5503">
        <v>9.6</v>
      </c>
      <c r="E5503">
        <v>25</v>
      </c>
      <c r="F5503" t="s">
        <v>9351</v>
      </c>
      <c r="G5503" t="s">
        <v>22</v>
      </c>
      <c r="H5503" t="s">
        <v>46</v>
      </c>
      <c r="I5503" t="s">
        <v>9358</v>
      </c>
      <c r="K5503"/>
      <c r="L5503" t="s">
        <v>9356</v>
      </c>
      <c r="M5503" t="s">
        <v>771</v>
      </c>
      <c r="N5503">
        <v>4</v>
      </c>
      <c r="P5503" t="s">
        <v>27</v>
      </c>
      <c r="Q5503" t="s">
        <v>9357</v>
      </c>
      <c r="S5503" t="s">
        <v>29</v>
      </c>
    </row>
    <row r="5504" spans="1:19" hidden="1" x14ac:dyDescent="0.2">
      <c r="A5504">
        <v>3118</v>
      </c>
      <c r="B5504" t="s">
        <v>9359</v>
      </c>
      <c r="C5504" t="s">
        <v>20</v>
      </c>
      <c r="D5504">
        <v>1.84</v>
      </c>
      <c r="E5504">
        <v>20</v>
      </c>
      <c r="F5504" t="s">
        <v>349</v>
      </c>
      <c r="G5504" t="s">
        <v>55</v>
      </c>
      <c r="H5504" t="s">
        <v>23</v>
      </c>
      <c r="I5504" t="s">
        <v>582</v>
      </c>
      <c r="K5504"/>
      <c r="L5504" t="s">
        <v>9360</v>
      </c>
      <c r="M5504" t="s">
        <v>120</v>
      </c>
      <c r="N5504">
        <v>5</v>
      </c>
      <c r="P5504" t="s">
        <v>27</v>
      </c>
      <c r="Q5504" t="s">
        <v>9361</v>
      </c>
      <c r="S5504" t="s">
        <v>29</v>
      </c>
    </row>
    <row r="5505" spans="1:19" hidden="1" x14ac:dyDescent="0.2">
      <c r="A5505">
        <v>3118</v>
      </c>
      <c r="B5505" t="s">
        <v>9359</v>
      </c>
      <c r="C5505" t="s">
        <v>73</v>
      </c>
      <c r="D5505">
        <v>2.64</v>
      </c>
      <c r="E5505">
        <v>20</v>
      </c>
      <c r="F5505" t="s">
        <v>349</v>
      </c>
      <c r="G5505" t="s">
        <v>55</v>
      </c>
      <c r="H5505" t="s">
        <v>23</v>
      </c>
      <c r="I5505" t="s">
        <v>582</v>
      </c>
      <c r="K5505"/>
      <c r="L5505" t="s">
        <v>9360</v>
      </c>
      <c r="M5505" t="s">
        <v>120</v>
      </c>
      <c r="N5505">
        <v>5</v>
      </c>
      <c r="P5505" t="s">
        <v>27</v>
      </c>
      <c r="Q5505" t="s">
        <v>9361</v>
      </c>
      <c r="S5505" t="s">
        <v>29</v>
      </c>
    </row>
    <row r="5506" spans="1:19" hidden="1" x14ac:dyDescent="0.2">
      <c r="A5506">
        <v>3118</v>
      </c>
      <c r="B5506" t="s">
        <v>9359</v>
      </c>
      <c r="C5506" t="s">
        <v>77</v>
      </c>
      <c r="D5506">
        <v>9.23</v>
      </c>
      <c r="E5506">
        <v>20</v>
      </c>
      <c r="F5506" t="s">
        <v>349</v>
      </c>
      <c r="G5506" t="s">
        <v>55</v>
      </c>
      <c r="H5506" t="s">
        <v>46</v>
      </c>
      <c r="I5506" t="s">
        <v>582</v>
      </c>
      <c r="K5506"/>
      <c r="L5506" t="s">
        <v>9360</v>
      </c>
      <c r="M5506" t="s">
        <v>120</v>
      </c>
      <c r="N5506">
        <v>5</v>
      </c>
      <c r="P5506" t="s">
        <v>27</v>
      </c>
      <c r="Q5506" t="s">
        <v>9361</v>
      </c>
      <c r="S5506" t="s">
        <v>29</v>
      </c>
    </row>
    <row r="5507" spans="1:19" hidden="1" x14ac:dyDescent="0.2">
      <c r="A5507">
        <v>3118</v>
      </c>
      <c r="B5507" t="s">
        <v>9359</v>
      </c>
      <c r="C5507" t="s">
        <v>283</v>
      </c>
      <c r="D5507">
        <v>9.89</v>
      </c>
      <c r="E5507">
        <v>20</v>
      </c>
      <c r="F5507" t="s">
        <v>349</v>
      </c>
      <c r="G5507" t="s">
        <v>55</v>
      </c>
      <c r="H5507" t="s">
        <v>46</v>
      </c>
      <c r="I5507" t="s">
        <v>582</v>
      </c>
      <c r="K5507"/>
      <c r="L5507" t="s">
        <v>9360</v>
      </c>
      <c r="M5507" t="s">
        <v>120</v>
      </c>
      <c r="N5507">
        <v>5</v>
      </c>
      <c r="P5507" t="s">
        <v>27</v>
      </c>
      <c r="Q5507" t="s">
        <v>9361</v>
      </c>
      <c r="S5507" t="s">
        <v>29</v>
      </c>
    </row>
    <row r="5508" spans="1:19" hidden="1" x14ac:dyDescent="0.2">
      <c r="A5508">
        <v>3120</v>
      </c>
      <c r="B5508" t="s">
        <v>9362</v>
      </c>
      <c r="C5508" t="s">
        <v>20</v>
      </c>
      <c r="D5508">
        <v>9.85</v>
      </c>
      <c r="E5508">
        <v>25</v>
      </c>
      <c r="F5508" t="s">
        <v>8625</v>
      </c>
      <c r="G5508" t="s">
        <v>55</v>
      </c>
      <c r="H5508" t="s">
        <v>46</v>
      </c>
      <c r="I5508" t="s">
        <v>8626</v>
      </c>
      <c r="K5508"/>
      <c r="L5508" t="s">
        <v>9363</v>
      </c>
      <c r="M5508" t="s">
        <v>120</v>
      </c>
      <c r="N5508">
        <v>5</v>
      </c>
      <c r="P5508" t="s">
        <v>27</v>
      </c>
      <c r="Q5508" t="s">
        <v>9364</v>
      </c>
      <c r="S5508" t="s">
        <v>29</v>
      </c>
    </row>
    <row r="5509" spans="1:19" hidden="1" x14ac:dyDescent="0.2">
      <c r="A5509">
        <v>3121</v>
      </c>
      <c r="B5509" t="s">
        <v>9365</v>
      </c>
      <c r="C5509" t="s">
        <v>20</v>
      </c>
      <c r="D5509">
        <v>8.5399999999999991</v>
      </c>
      <c r="E5509">
        <v>25</v>
      </c>
      <c r="F5509" t="s">
        <v>4398</v>
      </c>
      <c r="G5509" t="s">
        <v>55</v>
      </c>
      <c r="H5509" t="s">
        <v>46</v>
      </c>
      <c r="I5509" t="s">
        <v>8626</v>
      </c>
      <c r="K5509"/>
      <c r="L5509" t="s">
        <v>9366</v>
      </c>
      <c r="M5509" t="s">
        <v>2579</v>
      </c>
      <c r="N5509">
        <v>3</v>
      </c>
      <c r="P5509" t="s">
        <v>27</v>
      </c>
      <c r="Q5509" t="s">
        <v>9367</v>
      </c>
      <c r="S5509" t="s">
        <v>29</v>
      </c>
    </row>
    <row r="5510" spans="1:19" hidden="1" x14ac:dyDescent="0.2">
      <c r="A5510">
        <v>3123</v>
      </c>
      <c r="B5510" t="s">
        <v>9368</v>
      </c>
      <c r="C5510" t="s">
        <v>48</v>
      </c>
      <c r="D5510">
        <v>5.22</v>
      </c>
      <c r="E5510">
        <v>26</v>
      </c>
      <c r="F5510" t="s">
        <v>615</v>
      </c>
      <c r="G5510" t="s">
        <v>240</v>
      </c>
      <c r="H5510" t="s">
        <v>23</v>
      </c>
      <c r="I5510" t="s">
        <v>9369</v>
      </c>
      <c r="K5510"/>
      <c r="L5510" t="s">
        <v>9370</v>
      </c>
      <c r="M5510" t="s">
        <v>26</v>
      </c>
      <c r="N5510">
        <v>2</v>
      </c>
      <c r="P5510" t="s">
        <v>27</v>
      </c>
      <c r="Q5510" t="s">
        <v>9371</v>
      </c>
      <c r="S5510" t="s">
        <v>50</v>
      </c>
    </row>
    <row r="5511" spans="1:19" hidden="1" x14ac:dyDescent="0.2">
      <c r="A5511">
        <v>3126</v>
      </c>
      <c r="B5511" t="s">
        <v>9372</v>
      </c>
      <c r="C5511" t="s">
        <v>20</v>
      </c>
      <c r="D5511">
        <v>2.16</v>
      </c>
      <c r="E5511">
        <v>20</v>
      </c>
      <c r="F5511" t="s">
        <v>79</v>
      </c>
      <c r="G5511" t="s">
        <v>55</v>
      </c>
      <c r="H5511" t="s">
        <v>23</v>
      </c>
      <c r="I5511" t="s">
        <v>4655</v>
      </c>
      <c r="K5511" t="e">
        <f>- Other measurement H34</f>
        <v>#NAME?</v>
      </c>
      <c r="L5511" t="s">
        <v>9373</v>
      </c>
      <c r="M5511" t="s">
        <v>120</v>
      </c>
      <c r="N5511">
        <v>5</v>
      </c>
      <c r="P5511" t="s">
        <v>27</v>
      </c>
      <c r="Q5511" t="s">
        <v>9374</v>
      </c>
      <c r="S5511" t="s">
        <v>29</v>
      </c>
    </row>
    <row r="5512" spans="1:19" hidden="1" x14ac:dyDescent="0.2">
      <c r="A5512">
        <v>3126</v>
      </c>
      <c r="B5512" t="s">
        <v>9372</v>
      </c>
      <c r="C5512" t="s">
        <v>73</v>
      </c>
      <c r="D5512">
        <v>4.3600000000000003</v>
      </c>
      <c r="E5512" t="s">
        <v>383</v>
      </c>
      <c r="F5512" t="s">
        <v>79</v>
      </c>
      <c r="G5512" t="s">
        <v>55</v>
      </c>
      <c r="H5512" t="s">
        <v>46</v>
      </c>
      <c r="I5512" t="s">
        <v>4655</v>
      </c>
      <c r="K5512" t="e">
        <f>- Other measurement H34</f>
        <v>#NAME?</v>
      </c>
      <c r="L5512" t="s">
        <v>9373</v>
      </c>
      <c r="M5512" t="s">
        <v>120</v>
      </c>
      <c r="N5512">
        <v>5</v>
      </c>
      <c r="P5512" t="s">
        <v>27</v>
      </c>
      <c r="Q5512" t="s">
        <v>9374</v>
      </c>
      <c r="S5512" t="s">
        <v>29</v>
      </c>
    </row>
    <row r="5513" spans="1:19" hidden="1" x14ac:dyDescent="0.2">
      <c r="A5513">
        <v>3126</v>
      </c>
      <c r="B5513" t="s">
        <v>9372</v>
      </c>
      <c r="C5513" t="s">
        <v>77</v>
      </c>
      <c r="D5513">
        <v>9.98</v>
      </c>
      <c r="E5513" t="s">
        <v>383</v>
      </c>
      <c r="F5513" t="s">
        <v>79</v>
      </c>
      <c r="G5513" t="s">
        <v>55</v>
      </c>
      <c r="H5513" t="s">
        <v>46</v>
      </c>
      <c r="I5513" t="s">
        <v>4655</v>
      </c>
      <c r="K5513" t="e">
        <f>- Other measurement H34</f>
        <v>#NAME?</v>
      </c>
      <c r="L5513" t="s">
        <v>9373</v>
      </c>
      <c r="M5513" t="s">
        <v>120</v>
      </c>
      <c r="N5513">
        <v>5</v>
      </c>
      <c r="P5513" t="s">
        <v>27</v>
      </c>
      <c r="Q5513" t="s">
        <v>9374</v>
      </c>
      <c r="S5513" t="s">
        <v>29</v>
      </c>
    </row>
    <row r="5514" spans="1:19" hidden="1" x14ac:dyDescent="0.2">
      <c r="A5514">
        <v>3126</v>
      </c>
      <c r="B5514" t="s">
        <v>9372</v>
      </c>
      <c r="C5514" t="s">
        <v>20</v>
      </c>
      <c r="D5514">
        <v>2.13</v>
      </c>
      <c r="E5514">
        <v>25</v>
      </c>
      <c r="F5514" t="s">
        <v>54</v>
      </c>
      <c r="G5514" t="s">
        <v>22</v>
      </c>
      <c r="H5514" t="s">
        <v>46</v>
      </c>
      <c r="I5514" t="s">
        <v>9375</v>
      </c>
      <c r="K5514" t="e">
        <f>- Other measurement H34</f>
        <v>#NAME?</v>
      </c>
      <c r="L5514" t="s">
        <v>9373</v>
      </c>
      <c r="M5514" t="s">
        <v>120</v>
      </c>
      <c r="N5514">
        <v>5</v>
      </c>
      <c r="P5514" t="s">
        <v>27</v>
      </c>
      <c r="Q5514" t="s">
        <v>9374</v>
      </c>
      <c r="S5514" t="s">
        <v>29</v>
      </c>
    </row>
    <row r="5515" spans="1:19" hidden="1" x14ac:dyDescent="0.2">
      <c r="A5515">
        <v>3126</v>
      </c>
      <c r="B5515" t="s">
        <v>9372</v>
      </c>
      <c r="C5515" t="s">
        <v>73</v>
      </c>
      <c r="D5515">
        <v>4.3099999999999996</v>
      </c>
      <c r="E5515">
        <v>25</v>
      </c>
      <c r="F5515" t="s">
        <v>54</v>
      </c>
      <c r="G5515" t="s">
        <v>22</v>
      </c>
      <c r="H5515" t="s">
        <v>46</v>
      </c>
      <c r="I5515" t="s">
        <v>9375</v>
      </c>
      <c r="K5515" t="e">
        <f>- Other measurement H34</f>
        <v>#NAME?</v>
      </c>
      <c r="L5515" t="s">
        <v>9373</v>
      </c>
      <c r="M5515" t="s">
        <v>120</v>
      </c>
      <c r="N5515">
        <v>5</v>
      </c>
      <c r="P5515" t="s">
        <v>27</v>
      </c>
      <c r="Q5515" t="s">
        <v>9374</v>
      </c>
      <c r="S5515" t="s">
        <v>29</v>
      </c>
    </row>
    <row r="5516" spans="1:19" hidden="1" x14ac:dyDescent="0.2">
      <c r="A5516">
        <v>3126</v>
      </c>
      <c r="B5516" t="s">
        <v>9372</v>
      </c>
      <c r="C5516" t="s">
        <v>77</v>
      </c>
      <c r="D5516">
        <v>9.76</v>
      </c>
      <c r="E5516">
        <v>25</v>
      </c>
      <c r="F5516" t="s">
        <v>54</v>
      </c>
      <c r="G5516" t="s">
        <v>22</v>
      </c>
      <c r="H5516" t="s">
        <v>46</v>
      </c>
      <c r="I5516" t="s">
        <v>9375</v>
      </c>
      <c r="K5516" t="e">
        <f>- Other measurement H34</f>
        <v>#NAME?</v>
      </c>
      <c r="L5516" t="s">
        <v>9373</v>
      </c>
      <c r="M5516" t="s">
        <v>120</v>
      </c>
      <c r="N5516">
        <v>5</v>
      </c>
      <c r="P5516" t="s">
        <v>27</v>
      </c>
      <c r="Q5516" t="s">
        <v>9374</v>
      </c>
      <c r="S5516" t="s">
        <v>29</v>
      </c>
    </row>
    <row r="5517" spans="1:19" hidden="1" x14ac:dyDescent="0.2">
      <c r="A5517">
        <v>3126</v>
      </c>
      <c r="B5517" t="s">
        <v>9372</v>
      </c>
      <c r="C5517" t="s">
        <v>20</v>
      </c>
      <c r="D5517">
        <v>2.1</v>
      </c>
      <c r="E5517">
        <v>25</v>
      </c>
      <c r="F5517" t="s">
        <v>54</v>
      </c>
      <c r="G5517" t="s">
        <v>22</v>
      </c>
      <c r="H5517" t="s">
        <v>46</v>
      </c>
      <c r="I5517" t="s">
        <v>9264</v>
      </c>
      <c r="K5517" t="e">
        <f>- Other measurement H34</f>
        <v>#NAME?</v>
      </c>
      <c r="L5517" t="s">
        <v>9373</v>
      </c>
      <c r="M5517" t="s">
        <v>120</v>
      </c>
      <c r="N5517">
        <v>5</v>
      </c>
      <c r="P5517" t="s">
        <v>27</v>
      </c>
      <c r="Q5517" t="s">
        <v>9374</v>
      </c>
      <c r="S5517" t="s">
        <v>29</v>
      </c>
    </row>
    <row r="5518" spans="1:19" hidden="1" x14ac:dyDescent="0.2">
      <c r="A5518">
        <v>3126</v>
      </c>
      <c r="B5518" t="s">
        <v>9372</v>
      </c>
      <c r="C5518" t="s">
        <v>73</v>
      </c>
      <c r="D5518">
        <v>4.07</v>
      </c>
      <c r="E5518">
        <v>25</v>
      </c>
      <c r="F5518" t="s">
        <v>54</v>
      </c>
      <c r="G5518" t="s">
        <v>22</v>
      </c>
      <c r="H5518" t="s">
        <v>46</v>
      </c>
      <c r="I5518" t="s">
        <v>9264</v>
      </c>
      <c r="K5518" t="e">
        <f>- Other measurement H34</f>
        <v>#NAME?</v>
      </c>
      <c r="L5518" t="s">
        <v>9373</v>
      </c>
      <c r="M5518" t="s">
        <v>120</v>
      </c>
      <c r="N5518">
        <v>5</v>
      </c>
      <c r="P5518" t="s">
        <v>27</v>
      </c>
      <c r="Q5518" t="s">
        <v>9374</v>
      </c>
      <c r="S5518" t="s">
        <v>29</v>
      </c>
    </row>
    <row r="5519" spans="1:19" hidden="1" x14ac:dyDescent="0.2">
      <c r="A5519">
        <v>3126</v>
      </c>
      <c r="B5519" t="s">
        <v>9372</v>
      </c>
      <c r="C5519" t="s">
        <v>77</v>
      </c>
      <c r="D5519">
        <v>9.4700000000000006</v>
      </c>
      <c r="E5519">
        <v>25</v>
      </c>
      <c r="F5519" t="s">
        <v>54</v>
      </c>
      <c r="G5519" t="s">
        <v>22</v>
      </c>
      <c r="H5519" t="s">
        <v>46</v>
      </c>
      <c r="I5519" t="s">
        <v>9264</v>
      </c>
      <c r="K5519" t="e">
        <f>- Other measurement H34</f>
        <v>#NAME?</v>
      </c>
      <c r="L5519" t="s">
        <v>9373</v>
      </c>
      <c r="M5519" t="s">
        <v>120</v>
      </c>
      <c r="N5519">
        <v>5</v>
      </c>
      <c r="P5519" t="s">
        <v>27</v>
      </c>
      <c r="Q5519" t="s">
        <v>9374</v>
      </c>
      <c r="S5519" t="s">
        <v>29</v>
      </c>
    </row>
    <row r="5520" spans="1:19" hidden="1" x14ac:dyDescent="0.2">
      <c r="A5520">
        <v>3126</v>
      </c>
      <c r="B5520" t="s">
        <v>9372</v>
      </c>
      <c r="C5520" t="s">
        <v>20</v>
      </c>
      <c r="D5520">
        <v>2.2200000000000002</v>
      </c>
      <c r="E5520">
        <v>78</v>
      </c>
      <c r="F5520" t="s">
        <v>54</v>
      </c>
      <c r="G5520" t="s">
        <v>98</v>
      </c>
      <c r="H5520" t="s">
        <v>23</v>
      </c>
      <c r="I5520" t="s">
        <v>9376</v>
      </c>
      <c r="K5520" t="e">
        <f>- Other measurement H34</f>
        <v>#NAME?</v>
      </c>
      <c r="L5520" t="s">
        <v>9373</v>
      </c>
      <c r="M5520" t="s">
        <v>120</v>
      </c>
      <c r="N5520">
        <v>5</v>
      </c>
      <c r="P5520" t="s">
        <v>27</v>
      </c>
      <c r="Q5520" t="s">
        <v>9374</v>
      </c>
      <c r="S5520" t="s">
        <v>29</v>
      </c>
    </row>
    <row r="5521" spans="1:19" hidden="1" x14ac:dyDescent="0.2">
      <c r="A5521">
        <v>3126</v>
      </c>
      <c r="B5521" t="s">
        <v>9372</v>
      </c>
      <c r="C5521" t="s">
        <v>73</v>
      </c>
      <c r="D5521">
        <v>4.46</v>
      </c>
      <c r="E5521">
        <v>78</v>
      </c>
      <c r="F5521" t="s">
        <v>54</v>
      </c>
      <c r="G5521" t="s">
        <v>98</v>
      </c>
      <c r="H5521" t="s">
        <v>23</v>
      </c>
      <c r="I5521" t="s">
        <v>9376</v>
      </c>
      <c r="K5521" t="e">
        <f>- Other measurement H34</f>
        <v>#NAME?</v>
      </c>
      <c r="L5521" t="s">
        <v>9373</v>
      </c>
      <c r="M5521" t="s">
        <v>120</v>
      </c>
      <c r="N5521">
        <v>5</v>
      </c>
      <c r="P5521" t="s">
        <v>27</v>
      </c>
      <c r="Q5521" t="s">
        <v>9374</v>
      </c>
      <c r="S5521" t="s">
        <v>29</v>
      </c>
    </row>
    <row r="5522" spans="1:19" hidden="1" x14ac:dyDescent="0.2">
      <c r="A5522">
        <v>3126</v>
      </c>
      <c r="B5522" t="s">
        <v>9372</v>
      </c>
      <c r="C5522" t="s">
        <v>48</v>
      </c>
      <c r="D5522">
        <v>3.78</v>
      </c>
      <c r="E5522">
        <v>78</v>
      </c>
      <c r="F5522" t="s">
        <v>54</v>
      </c>
      <c r="G5522" t="s">
        <v>98</v>
      </c>
      <c r="H5522" t="s">
        <v>23</v>
      </c>
      <c r="I5522" t="s">
        <v>9376</v>
      </c>
      <c r="K5522" t="e">
        <f>- Other measurement H34</f>
        <v>#NAME?</v>
      </c>
      <c r="L5522" t="s">
        <v>9373</v>
      </c>
      <c r="M5522" t="s">
        <v>120</v>
      </c>
      <c r="N5522">
        <v>5</v>
      </c>
      <c r="P5522" t="s">
        <v>27</v>
      </c>
      <c r="Q5522" t="s">
        <v>9374</v>
      </c>
      <c r="S5522" t="s">
        <v>50</v>
      </c>
    </row>
    <row r="5523" spans="1:19" hidden="1" x14ac:dyDescent="0.2">
      <c r="A5523">
        <v>3126</v>
      </c>
      <c r="B5523" t="s">
        <v>9372</v>
      </c>
      <c r="C5523" t="s">
        <v>20</v>
      </c>
      <c r="D5523">
        <v>2.44</v>
      </c>
      <c r="E5523">
        <v>118</v>
      </c>
      <c r="F5523" t="s">
        <v>54</v>
      </c>
      <c r="G5523" t="s">
        <v>98</v>
      </c>
      <c r="H5523" t="s">
        <v>23</v>
      </c>
      <c r="I5523" t="s">
        <v>9376</v>
      </c>
      <c r="K5523" t="e">
        <f>- Other measurement H34</f>
        <v>#NAME?</v>
      </c>
      <c r="L5523" t="s">
        <v>9373</v>
      </c>
      <c r="M5523" t="s">
        <v>120</v>
      </c>
      <c r="N5523">
        <v>5</v>
      </c>
      <c r="P5523" t="s">
        <v>27</v>
      </c>
      <c r="Q5523" t="s">
        <v>9374</v>
      </c>
      <c r="S5523" t="s">
        <v>29</v>
      </c>
    </row>
    <row r="5524" spans="1:19" hidden="1" x14ac:dyDescent="0.2">
      <c r="A5524">
        <v>3126</v>
      </c>
      <c r="B5524" t="s">
        <v>9372</v>
      </c>
      <c r="C5524" t="s">
        <v>73</v>
      </c>
      <c r="D5524">
        <v>4.76</v>
      </c>
      <c r="E5524">
        <v>118</v>
      </c>
      <c r="F5524" t="s">
        <v>54</v>
      </c>
      <c r="G5524" t="s">
        <v>98</v>
      </c>
      <c r="H5524" t="s">
        <v>23</v>
      </c>
      <c r="I5524" t="s">
        <v>9376</v>
      </c>
      <c r="K5524" t="e">
        <f>- Other measurement H34</f>
        <v>#NAME?</v>
      </c>
      <c r="L5524" t="s">
        <v>9373</v>
      </c>
      <c r="M5524" t="s">
        <v>120</v>
      </c>
      <c r="N5524">
        <v>5</v>
      </c>
      <c r="P5524" t="s">
        <v>27</v>
      </c>
      <c r="Q5524" t="s">
        <v>9374</v>
      </c>
      <c r="S5524" t="s">
        <v>29</v>
      </c>
    </row>
    <row r="5525" spans="1:19" hidden="1" x14ac:dyDescent="0.2">
      <c r="A5525">
        <v>3126</v>
      </c>
      <c r="B5525" t="s">
        <v>9372</v>
      </c>
      <c r="C5525" t="s">
        <v>48</v>
      </c>
      <c r="D5525">
        <v>3.81</v>
      </c>
      <c r="E5525">
        <v>118</v>
      </c>
      <c r="F5525" t="s">
        <v>54</v>
      </c>
      <c r="G5525" t="s">
        <v>98</v>
      </c>
      <c r="H5525" t="s">
        <v>23</v>
      </c>
      <c r="I5525" t="s">
        <v>9376</v>
      </c>
      <c r="K5525" t="e">
        <f>- Other measurement H34</f>
        <v>#NAME?</v>
      </c>
      <c r="L5525" t="s">
        <v>9373</v>
      </c>
      <c r="M5525" t="s">
        <v>120</v>
      </c>
      <c r="N5525">
        <v>5</v>
      </c>
      <c r="P5525" t="s">
        <v>27</v>
      </c>
      <c r="Q5525" t="s">
        <v>9374</v>
      </c>
      <c r="S5525" t="s">
        <v>50</v>
      </c>
    </row>
    <row r="5526" spans="1:19" hidden="1" x14ac:dyDescent="0.2">
      <c r="A5526">
        <v>3126</v>
      </c>
      <c r="B5526" t="s">
        <v>9372</v>
      </c>
      <c r="C5526" t="s">
        <v>20</v>
      </c>
      <c r="D5526">
        <v>2.2999999999999998</v>
      </c>
      <c r="E5526">
        <v>25</v>
      </c>
      <c r="F5526" t="s">
        <v>9377</v>
      </c>
      <c r="G5526" t="s">
        <v>55</v>
      </c>
      <c r="H5526" t="s">
        <v>23</v>
      </c>
      <c r="I5526" t="s">
        <v>9267</v>
      </c>
      <c r="K5526" t="e">
        <f>- Other measurement H34</f>
        <v>#NAME?</v>
      </c>
      <c r="L5526" t="s">
        <v>9373</v>
      </c>
      <c r="M5526" t="s">
        <v>120</v>
      </c>
      <c r="N5526">
        <v>5</v>
      </c>
      <c r="P5526" t="s">
        <v>27</v>
      </c>
      <c r="Q5526" t="s">
        <v>9374</v>
      </c>
      <c r="S5526" t="s">
        <v>29</v>
      </c>
    </row>
    <row r="5527" spans="1:19" hidden="1" x14ac:dyDescent="0.2">
      <c r="A5527">
        <v>3126</v>
      </c>
      <c r="B5527" t="s">
        <v>9372</v>
      </c>
      <c r="C5527" t="s">
        <v>73</v>
      </c>
      <c r="D5527">
        <v>4.51</v>
      </c>
      <c r="E5527">
        <v>25</v>
      </c>
      <c r="F5527" t="s">
        <v>9377</v>
      </c>
      <c r="G5527" t="s">
        <v>55</v>
      </c>
      <c r="H5527" t="s">
        <v>23</v>
      </c>
      <c r="I5527" t="s">
        <v>9267</v>
      </c>
      <c r="K5527" t="e">
        <f>- Other measurement H34</f>
        <v>#NAME?</v>
      </c>
      <c r="L5527" t="s">
        <v>9373</v>
      </c>
      <c r="M5527" t="s">
        <v>120</v>
      </c>
      <c r="N5527">
        <v>5</v>
      </c>
      <c r="P5527" t="s">
        <v>27</v>
      </c>
      <c r="Q5527" t="s">
        <v>9374</v>
      </c>
      <c r="S5527" t="s">
        <v>29</v>
      </c>
    </row>
    <row r="5528" spans="1:19" hidden="1" x14ac:dyDescent="0.2">
      <c r="A5528">
        <v>3126</v>
      </c>
      <c r="B5528" t="s">
        <v>9372</v>
      </c>
      <c r="C5528" t="s">
        <v>77</v>
      </c>
      <c r="D5528">
        <v>9.9499999999999993</v>
      </c>
      <c r="E5528" t="s">
        <v>414</v>
      </c>
      <c r="F5528" t="s">
        <v>9377</v>
      </c>
      <c r="G5528" t="s">
        <v>55</v>
      </c>
      <c r="H5528" t="s">
        <v>46</v>
      </c>
      <c r="I5528" t="s">
        <v>9267</v>
      </c>
      <c r="K5528" t="e">
        <f>- Other measurement H34</f>
        <v>#NAME?</v>
      </c>
      <c r="L5528" t="s">
        <v>9373</v>
      </c>
      <c r="M5528" t="s">
        <v>120</v>
      </c>
      <c r="N5528">
        <v>5</v>
      </c>
      <c r="P5528" t="s">
        <v>27</v>
      </c>
      <c r="Q5528" t="s">
        <v>9374</v>
      </c>
      <c r="S5528" t="s">
        <v>29</v>
      </c>
    </row>
    <row r="5529" spans="1:19" hidden="1" x14ac:dyDescent="0.2">
      <c r="A5529">
        <v>3126</v>
      </c>
      <c r="B5529" t="s">
        <v>9372</v>
      </c>
      <c r="C5529" t="s">
        <v>20</v>
      </c>
      <c r="D5529">
        <v>2.11</v>
      </c>
      <c r="E5529">
        <v>25</v>
      </c>
      <c r="F5529" t="s">
        <v>615</v>
      </c>
      <c r="H5529" t="s">
        <v>23</v>
      </c>
      <c r="I5529" t="s">
        <v>8895</v>
      </c>
      <c r="K5529" t="e">
        <f>- Other measurement H34</f>
        <v>#NAME?</v>
      </c>
      <c r="L5529" t="s">
        <v>9373</v>
      </c>
      <c r="M5529" t="s">
        <v>120</v>
      </c>
      <c r="N5529">
        <v>5</v>
      </c>
      <c r="P5529" t="s">
        <v>27</v>
      </c>
      <c r="Q5529" t="s">
        <v>9374</v>
      </c>
      <c r="S5529" t="s">
        <v>29</v>
      </c>
    </row>
    <row r="5530" spans="1:19" hidden="1" x14ac:dyDescent="0.2">
      <c r="A5530">
        <v>3126</v>
      </c>
      <c r="B5530" t="s">
        <v>9372</v>
      </c>
      <c r="C5530" t="s">
        <v>73</v>
      </c>
      <c r="D5530">
        <v>4.0599999999999996</v>
      </c>
      <c r="E5530">
        <v>25</v>
      </c>
      <c r="F5530" t="s">
        <v>615</v>
      </c>
      <c r="H5530" t="s">
        <v>23</v>
      </c>
      <c r="I5530" t="s">
        <v>8895</v>
      </c>
      <c r="K5530" t="e">
        <f>- Other measurement H34</f>
        <v>#NAME?</v>
      </c>
      <c r="L5530" t="s">
        <v>9373</v>
      </c>
      <c r="M5530" t="s">
        <v>120</v>
      </c>
      <c r="N5530">
        <v>5</v>
      </c>
      <c r="P5530" t="s">
        <v>27</v>
      </c>
      <c r="Q5530" t="s">
        <v>9374</v>
      </c>
      <c r="S5530" t="s">
        <v>29</v>
      </c>
    </row>
    <row r="5531" spans="1:19" hidden="1" x14ac:dyDescent="0.2">
      <c r="A5531">
        <v>3126</v>
      </c>
      <c r="B5531" t="s">
        <v>9372</v>
      </c>
      <c r="C5531" t="s">
        <v>77</v>
      </c>
      <c r="D5531">
        <v>9.4499999999999993</v>
      </c>
      <c r="E5531">
        <v>25</v>
      </c>
      <c r="F5531" t="s">
        <v>615</v>
      </c>
      <c r="H5531" t="s">
        <v>23</v>
      </c>
      <c r="I5531" t="s">
        <v>8895</v>
      </c>
      <c r="K5531" t="e">
        <f>- Other measurement H34</f>
        <v>#NAME?</v>
      </c>
      <c r="L5531" t="s">
        <v>9373</v>
      </c>
      <c r="M5531" t="s">
        <v>120</v>
      </c>
      <c r="N5531">
        <v>5</v>
      </c>
      <c r="P5531" t="s">
        <v>27</v>
      </c>
      <c r="Q5531" t="s">
        <v>9374</v>
      </c>
      <c r="S5531" t="s">
        <v>29</v>
      </c>
    </row>
    <row r="5532" spans="1:19" hidden="1" x14ac:dyDescent="0.2">
      <c r="A5532">
        <v>3126</v>
      </c>
      <c r="B5532" t="s">
        <v>9372</v>
      </c>
      <c r="C5532" t="s">
        <v>1370</v>
      </c>
      <c r="D5532">
        <v>2.59</v>
      </c>
      <c r="E5532">
        <v>25</v>
      </c>
      <c r="F5532" t="s">
        <v>8888</v>
      </c>
      <c r="G5532" t="s">
        <v>185</v>
      </c>
      <c r="H5532" t="s">
        <v>46</v>
      </c>
      <c r="I5532" t="s">
        <v>8886</v>
      </c>
      <c r="K5532" t="e">
        <f>- Other measurement H34</f>
        <v>#NAME?</v>
      </c>
      <c r="L5532" t="s">
        <v>9373</v>
      </c>
      <c r="M5532" t="s">
        <v>120</v>
      </c>
      <c r="N5532">
        <v>5</v>
      </c>
      <c r="P5532" t="s">
        <v>27</v>
      </c>
      <c r="Q5532" t="s">
        <v>9374</v>
      </c>
      <c r="S5532" t="s">
        <v>29</v>
      </c>
    </row>
    <row r="5533" spans="1:19" hidden="1" x14ac:dyDescent="0.2">
      <c r="A5533">
        <v>3127</v>
      </c>
      <c r="B5533" t="s">
        <v>9378</v>
      </c>
      <c r="C5533" t="s">
        <v>20</v>
      </c>
      <c r="D5533">
        <v>3.14</v>
      </c>
      <c r="E5533">
        <v>25</v>
      </c>
      <c r="F5533" t="s">
        <v>9379</v>
      </c>
      <c r="G5533" t="s">
        <v>22</v>
      </c>
      <c r="H5533" t="s">
        <v>23</v>
      </c>
      <c r="I5533" t="s">
        <v>9223</v>
      </c>
      <c r="K5533"/>
      <c r="L5533" t="s">
        <v>9380</v>
      </c>
      <c r="M5533" t="s">
        <v>26</v>
      </c>
      <c r="N5533">
        <v>2</v>
      </c>
      <c r="P5533" t="s">
        <v>27</v>
      </c>
      <c r="Q5533" t="s">
        <v>9381</v>
      </c>
      <c r="S5533" t="s">
        <v>29</v>
      </c>
    </row>
    <row r="5534" spans="1:19" hidden="1" x14ac:dyDescent="0.2">
      <c r="A5534">
        <v>3127</v>
      </c>
      <c r="B5534" t="s">
        <v>9378</v>
      </c>
      <c r="C5534" t="s">
        <v>73</v>
      </c>
      <c r="D5534">
        <v>4.38</v>
      </c>
      <c r="E5534">
        <v>25</v>
      </c>
      <c r="F5534" t="s">
        <v>9379</v>
      </c>
      <c r="G5534" t="s">
        <v>22</v>
      </c>
      <c r="H5534" t="s">
        <v>23</v>
      </c>
      <c r="I5534" t="s">
        <v>9223</v>
      </c>
      <c r="K5534"/>
      <c r="L5534" t="s">
        <v>9380</v>
      </c>
      <c r="M5534" t="s">
        <v>26</v>
      </c>
      <c r="N5534">
        <v>2</v>
      </c>
      <c r="P5534" t="s">
        <v>27</v>
      </c>
      <c r="Q5534" t="s">
        <v>9381</v>
      </c>
      <c r="S5534" t="s">
        <v>29</v>
      </c>
    </row>
    <row r="5535" spans="1:19" hidden="1" x14ac:dyDescent="0.2">
      <c r="A5535">
        <v>3127</v>
      </c>
      <c r="B5535" t="s">
        <v>9378</v>
      </c>
      <c r="C5535" t="s">
        <v>77</v>
      </c>
      <c r="D5535">
        <v>7.62</v>
      </c>
      <c r="E5535">
        <v>25</v>
      </c>
      <c r="F5535" t="s">
        <v>9379</v>
      </c>
      <c r="G5535" t="s">
        <v>22</v>
      </c>
      <c r="H5535" t="s">
        <v>23</v>
      </c>
      <c r="I5535" t="s">
        <v>9223</v>
      </c>
      <c r="K5535"/>
      <c r="L5535" t="s">
        <v>9380</v>
      </c>
      <c r="M5535" t="s">
        <v>26</v>
      </c>
      <c r="N5535">
        <v>2</v>
      </c>
      <c r="P5535" t="s">
        <v>27</v>
      </c>
      <c r="Q5535" t="s">
        <v>9381</v>
      </c>
      <c r="S5535" t="s">
        <v>29</v>
      </c>
    </row>
    <row r="5536" spans="1:19" hidden="1" x14ac:dyDescent="0.2">
      <c r="A5536">
        <v>3128</v>
      </c>
      <c r="B5536" t="s">
        <v>9382</v>
      </c>
      <c r="C5536" t="s">
        <v>20</v>
      </c>
      <c r="D5536">
        <v>2.27</v>
      </c>
      <c r="E5536">
        <v>25</v>
      </c>
      <c r="F5536" t="s">
        <v>9383</v>
      </c>
      <c r="G5536" t="s">
        <v>22</v>
      </c>
      <c r="H5536" t="s">
        <v>46</v>
      </c>
      <c r="I5536" t="s">
        <v>9375</v>
      </c>
      <c r="K5536"/>
      <c r="L5536" t="s">
        <v>9384</v>
      </c>
      <c r="M5536" t="s">
        <v>26</v>
      </c>
      <c r="N5536">
        <v>2</v>
      </c>
      <c r="P5536" t="s">
        <v>27</v>
      </c>
      <c r="Q5536" t="s">
        <v>9385</v>
      </c>
      <c r="S5536" t="s">
        <v>29</v>
      </c>
    </row>
    <row r="5537" spans="1:19" hidden="1" x14ac:dyDescent="0.2">
      <c r="A5537">
        <v>3128</v>
      </c>
      <c r="B5537" t="s">
        <v>9382</v>
      </c>
      <c r="C5537" t="s">
        <v>73</v>
      </c>
      <c r="D5537">
        <v>4.29</v>
      </c>
      <c r="E5537">
        <v>25</v>
      </c>
      <c r="F5537" t="s">
        <v>9383</v>
      </c>
      <c r="G5537" t="s">
        <v>22</v>
      </c>
      <c r="H5537" t="s">
        <v>46</v>
      </c>
      <c r="I5537" t="s">
        <v>9375</v>
      </c>
      <c r="K5537"/>
      <c r="L5537" t="s">
        <v>9384</v>
      </c>
      <c r="M5537" t="s">
        <v>26</v>
      </c>
      <c r="N5537">
        <v>2</v>
      </c>
      <c r="P5537" t="s">
        <v>27</v>
      </c>
      <c r="Q5537" t="s">
        <v>9385</v>
      </c>
      <c r="S5537" t="s">
        <v>29</v>
      </c>
    </row>
    <row r="5538" spans="1:19" hidden="1" x14ac:dyDescent="0.2">
      <c r="A5538">
        <v>3128</v>
      </c>
      <c r="B5538" t="s">
        <v>9382</v>
      </c>
      <c r="C5538" t="s">
        <v>77</v>
      </c>
      <c r="D5538">
        <v>9.66</v>
      </c>
      <c r="E5538">
        <v>25</v>
      </c>
      <c r="F5538" t="s">
        <v>9383</v>
      </c>
      <c r="G5538" t="s">
        <v>22</v>
      </c>
      <c r="H5538" t="s">
        <v>46</v>
      </c>
      <c r="I5538" t="s">
        <v>9375</v>
      </c>
      <c r="K5538"/>
      <c r="L5538" t="s">
        <v>9384</v>
      </c>
      <c r="M5538" t="s">
        <v>26</v>
      </c>
      <c r="N5538">
        <v>2</v>
      </c>
      <c r="P5538" t="s">
        <v>27</v>
      </c>
      <c r="Q5538" t="s">
        <v>9385</v>
      </c>
      <c r="S5538" t="s">
        <v>29</v>
      </c>
    </row>
    <row r="5539" spans="1:19" hidden="1" x14ac:dyDescent="0.2">
      <c r="A5539">
        <v>3129</v>
      </c>
      <c r="B5539" t="s">
        <v>9386</v>
      </c>
      <c r="C5539" t="s">
        <v>20</v>
      </c>
      <c r="D5539">
        <v>2.98</v>
      </c>
      <c r="E5539">
        <v>0</v>
      </c>
      <c r="F5539" t="s">
        <v>9387</v>
      </c>
      <c r="G5539" t="s">
        <v>555</v>
      </c>
      <c r="H5539" t="s">
        <v>46</v>
      </c>
      <c r="I5539" t="s">
        <v>9219</v>
      </c>
      <c r="K5539"/>
      <c r="L5539" t="s">
        <v>9388</v>
      </c>
      <c r="M5539" t="s">
        <v>26</v>
      </c>
      <c r="N5539">
        <v>2</v>
      </c>
      <c r="P5539" t="s">
        <v>27</v>
      </c>
      <c r="Q5539" t="s">
        <v>9389</v>
      </c>
      <c r="S5539" t="s">
        <v>29</v>
      </c>
    </row>
    <row r="5540" spans="1:19" hidden="1" x14ac:dyDescent="0.2">
      <c r="A5540">
        <v>3129</v>
      </c>
      <c r="B5540" t="s">
        <v>9386</v>
      </c>
      <c r="C5540" t="s">
        <v>73</v>
      </c>
      <c r="D5540">
        <v>4.47</v>
      </c>
      <c r="E5540">
        <v>0</v>
      </c>
      <c r="F5540" t="s">
        <v>9387</v>
      </c>
      <c r="G5540" t="s">
        <v>555</v>
      </c>
      <c r="H5540" t="s">
        <v>46</v>
      </c>
      <c r="I5540" t="s">
        <v>9219</v>
      </c>
      <c r="K5540"/>
      <c r="L5540" t="s">
        <v>9388</v>
      </c>
      <c r="M5540" t="s">
        <v>26</v>
      </c>
      <c r="N5540">
        <v>2</v>
      </c>
      <c r="P5540" t="s">
        <v>27</v>
      </c>
      <c r="Q5540" t="s">
        <v>9389</v>
      </c>
      <c r="S5540" t="s">
        <v>29</v>
      </c>
    </row>
    <row r="5541" spans="1:19" hidden="1" x14ac:dyDescent="0.2">
      <c r="A5541">
        <v>3129</v>
      </c>
      <c r="B5541" t="s">
        <v>9386</v>
      </c>
      <c r="C5541" t="s">
        <v>77</v>
      </c>
      <c r="D5541">
        <v>8.4499999999999993</v>
      </c>
      <c r="E5541">
        <v>0</v>
      </c>
      <c r="F5541" t="s">
        <v>9387</v>
      </c>
      <c r="G5541" t="s">
        <v>555</v>
      </c>
      <c r="H5541" t="s">
        <v>46</v>
      </c>
      <c r="I5541" t="s">
        <v>9219</v>
      </c>
      <c r="K5541"/>
      <c r="L5541" t="s">
        <v>9388</v>
      </c>
      <c r="M5541" t="s">
        <v>26</v>
      </c>
      <c r="N5541">
        <v>2</v>
      </c>
      <c r="P5541" t="s">
        <v>27</v>
      </c>
      <c r="Q5541" t="s">
        <v>9389</v>
      </c>
      <c r="S5541" t="s">
        <v>29</v>
      </c>
    </row>
    <row r="5542" spans="1:19" hidden="1" x14ac:dyDescent="0.2">
      <c r="A5542">
        <v>3129</v>
      </c>
      <c r="B5542" t="s">
        <v>9386</v>
      </c>
      <c r="C5542" t="s">
        <v>283</v>
      </c>
      <c r="D5542">
        <v>11.3</v>
      </c>
      <c r="E5542">
        <v>0</v>
      </c>
      <c r="F5542" t="s">
        <v>9387</v>
      </c>
      <c r="G5542" t="s">
        <v>555</v>
      </c>
      <c r="H5542" t="s">
        <v>46</v>
      </c>
      <c r="I5542" t="s">
        <v>9219</v>
      </c>
      <c r="K5542"/>
      <c r="L5542" t="s">
        <v>9388</v>
      </c>
      <c r="M5542" t="s">
        <v>26</v>
      </c>
      <c r="N5542">
        <v>2</v>
      </c>
      <c r="P5542" t="s">
        <v>27</v>
      </c>
      <c r="Q5542" t="s">
        <v>9389</v>
      </c>
      <c r="S5542" t="s">
        <v>29</v>
      </c>
    </row>
    <row r="5543" spans="1:19" hidden="1" x14ac:dyDescent="0.2">
      <c r="A5543">
        <v>3130</v>
      </c>
      <c r="B5543" t="s">
        <v>9390</v>
      </c>
      <c r="C5543" t="s">
        <v>20</v>
      </c>
      <c r="D5543">
        <v>7.0350000000000001</v>
      </c>
      <c r="E5543">
        <v>25</v>
      </c>
      <c r="F5543" t="s">
        <v>9391</v>
      </c>
      <c r="G5543" t="s">
        <v>212</v>
      </c>
      <c r="H5543" t="s">
        <v>46</v>
      </c>
      <c r="I5543" t="s">
        <v>9392</v>
      </c>
      <c r="K5543"/>
      <c r="L5543" t="s">
        <v>9393</v>
      </c>
      <c r="M5543" t="s">
        <v>120</v>
      </c>
      <c r="N5543">
        <v>5</v>
      </c>
      <c r="P5543" t="s">
        <v>27</v>
      </c>
      <c r="Q5543" t="s">
        <v>9394</v>
      </c>
      <c r="S5543" t="s">
        <v>29</v>
      </c>
    </row>
    <row r="5544" spans="1:19" hidden="1" x14ac:dyDescent="0.2">
      <c r="A5544">
        <v>3134</v>
      </c>
      <c r="B5544" t="s">
        <v>9395</v>
      </c>
      <c r="C5544" t="s">
        <v>73</v>
      </c>
      <c r="D5544">
        <v>9.2799999999999994</v>
      </c>
      <c r="F5544" t="s">
        <v>4172</v>
      </c>
      <c r="G5544" t="s">
        <v>55</v>
      </c>
      <c r="H5544" t="s">
        <v>46</v>
      </c>
      <c r="I5544" t="s">
        <v>257</v>
      </c>
      <c r="K5544"/>
      <c r="L5544" t="s">
        <v>9396</v>
      </c>
      <c r="M5544" t="s">
        <v>120</v>
      </c>
      <c r="N5544">
        <v>5</v>
      </c>
      <c r="P5544" t="s">
        <v>27</v>
      </c>
      <c r="Q5544" t="s">
        <v>9397</v>
      </c>
      <c r="S5544" t="s">
        <v>29</v>
      </c>
    </row>
    <row r="5545" spans="1:19" hidden="1" x14ac:dyDescent="0.2">
      <c r="A5545">
        <v>3134</v>
      </c>
      <c r="B5545" t="s">
        <v>9395</v>
      </c>
      <c r="C5545" t="s">
        <v>20</v>
      </c>
      <c r="D5545">
        <v>2.17</v>
      </c>
      <c r="E5545">
        <v>25</v>
      </c>
      <c r="F5545" t="s">
        <v>9398</v>
      </c>
      <c r="G5545" t="s">
        <v>22</v>
      </c>
      <c r="H5545" t="s">
        <v>23</v>
      </c>
      <c r="I5545" t="s">
        <v>9223</v>
      </c>
      <c r="K5545"/>
      <c r="L5545" t="s">
        <v>9396</v>
      </c>
      <c r="M5545" t="s">
        <v>120</v>
      </c>
      <c r="N5545">
        <v>5</v>
      </c>
      <c r="P5545" t="s">
        <v>27</v>
      </c>
      <c r="Q5545" t="s">
        <v>9397</v>
      </c>
      <c r="S5545" t="s">
        <v>29</v>
      </c>
    </row>
    <row r="5546" spans="1:19" hidden="1" x14ac:dyDescent="0.2">
      <c r="A5546">
        <v>3134</v>
      </c>
      <c r="B5546" t="s">
        <v>9395</v>
      </c>
      <c r="C5546" t="s">
        <v>73</v>
      </c>
      <c r="D5546">
        <v>9.1300000000000008</v>
      </c>
      <c r="E5546">
        <v>25</v>
      </c>
      <c r="F5546" t="s">
        <v>9398</v>
      </c>
      <c r="G5546" t="s">
        <v>22</v>
      </c>
      <c r="H5546" t="s">
        <v>23</v>
      </c>
      <c r="I5546" t="s">
        <v>9223</v>
      </c>
      <c r="K5546"/>
      <c r="L5546" t="s">
        <v>9396</v>
      </c>
      <c r="M5546" t="s">
        <v>120</v>
      </c>
      <c r="N5546">
        <v>5</v>
      </c>
      <c r="P5546" t="s">
        <v>27</v>
      </c>
      <c r="Q5546" t="s">
        <v>9397</v>
      </c>
      <c r="S5546" t="s">
        <v>29</v>
      </c>
    </row>
    <row r="5547" spans="1:19" hidden="1" x14ac:dyDescent="0.2">
      <c r="A5547">
        <v>3136</v>
      </c>
      <c r="B5547" t="s">
        <v>9399</v>
      </c>
      <c r="C5547" t="s">
        <v>20</v>
      </c>
      <c r="D5547">
        <v>2.99</v>
      </c>
      <c r="E5547">
        <v>18</v>
      </c>
      <c r="F5547" t="s">
        <v>9235</v>
      </c>
      <c r="G5547" t="s">
        <v>55</v>
      </c>
      <c r="H5547" t="s">
        <v>46</v>
      </c>
      <c r="I5547" t="s">
        <v>9236</v>
      </c>
      <c r="K5547"/>
      <c r="L5547" t="s">
        <v>9400</v>
      </c>
      <c r="M5547" t="s">
        <v>26</v>
      </c>
      <c r="N5547">
        <v>2</v>
      </c>
      <c r="P5547" t="s">
        <v>27</v>
      </c>
      <c r="Q5547" t="s">
        <v>9401</v>
      </c>
      <c r="S5547" t="s">
        <v>29</v>
      </c>
    </row>
    <row r="5548" spans="1:19" hidden="1" x14ac:dyDescent="0.2">
      <c r="A5548">
        <v>3136</v>
      </c>
      <c r="B5548" t="s">
        <v>9399</v>
      </c>
      <c r="C5548" t="s">
        <v>73</v>
      </c>
      <c r="D5548">
        <v>8.11</v>
      </c>
      <c r="E5548">
        <v>18</v>
      </c>
      <c r="F5548" t="s">
        <v>9235</v>
      </c>
      <c r="G5548" t="s">
        <v>55</v>
      </c>
      <c r="H5548" t="s">
        <v>46</v>
      </c>
      <c r="I5548" t="s">
        <v>9236</v>
      </c>
      <c r="K5548"/>
      <c r="L5548" t="s">
        <v>9400</v>
      </c>
      <c r="M5548" t="s">
        <v>26</v>
      </c>
      <c r="N5548">
        <v>2</v>
      </c>
      <c r="P5548" t="s">
        <v>27</v>
      </c>
      <c r="Q5548" t="s">
        <v>9401</v>
      </c>
      <c r="S5548" t="s">
        <v>29</v>
      </c>
    </row>
    <row r="5549" spans="1:19" hidden="1" x14ac:dyDescent="0.2">
      <c r="A5549">
        <v>3137</v>
      </c>
      <c r="B5549" t="s">
        <v>9402</v>
      </c>
      <c r="C5549" t="s">
        <v>73</v>
      </c>
      <c r="D5549">
        <v>3.59</v>
      </c>
      <c r="E5549">
        <v>25</v>
      </c>
      <c r="F5549" t="s">
        <v>9403</v>
      </c>
      <c r="G5549" t="s">
        <v>55</v>
      </c>
      <c r="H5549" t="s">
        <v>46</v>
      </c>
      <c r="I5549" t="s">
        <v>9404</v>
      </c>
      <c r="K5549"/>
      <c r="L5549" t="s">
        <v>9405</v>
      </c>
      <c r="M5549" t="s">
        <v>2477</v>
      </c>
      <c r="N5549">
        <v>4</v>
      </c>
      <c r="P5549" t="s">
        <v>27</v>
      </c>
      <c r="Q5549" t="s">
        <v>9406</v>
      </c>
      <c r="S5549" t="s">
        <v>29</v>
      </c>
    </row>
    <row r="5550" spans="1:19" hidden="1" x14ac:dyDescent="0.2">
      <c r="A5550">
        <v>3137</v>
      </c>
      <c r="B5550" t="s">
        <v>9402</v>
      </c>
      <c r="C5550" t="s">
        <v>77</v>
      </c>
      <c r="D5550">
        <v>8.75</v>
      </c>
      <c r="E5550">
        <v>25</v>
      </c>
      <c r="F5550" t="s">
        <v>9403</v>
      </c>
      <c r="G5550" t="s">
        <v>55</v>
      </c>
      <c r="H5550" t="s">
        <v>46</v>
      </c>
      <c r="I5550" t="s">
        <v>9404</v>
      </c>
      <c r="K5550"/>
      <c r="L5550" t="s">
        <v>9405</v>
      </c>
      <c r="M5550" t="s">
        <v>2477</v>
      </c>
      <c r="N5550">
        <v>4</v>
      </c>
      <c r="P5550" t="s">
        <v>27</v>
      </c>
      <c r="Q5550" t="s">
        <v>9406</v>
      </c>
      <c r="S5550" t="s">
        <v>29</v>
      </c>
    </row>
    <row r="5551" spans="1:19" hidden="1" x14ac:dyDescent="0.2">
      <c r="A5551">
        <v>3137</v>
      </c>
      <c r="B5551" t="s">
        <v>9402</v>
      </c>
      <c r="C5551" t="s">
        <v>283</v>
      </c>
      <c r="D5551">
        <v>9.65</v>
      </c>
      <c r="E5551">
        <v>25</v>
      </c>
      <c r="F5551" t="s">
        <v>9403</v>
      </c>
      <c r="G5551" t="s">
        <v>55</v>
      </c>
      <c r="H5551" t="s">
        <v>46</v>
      </c>
      <c r="I5551" t="s">
        <v>9404</v>
      </c>
      <c r="K5551"/>
      <c r="L5551" t="s">
        <v>9405</v>
      </c>
      <c r="M5551" t="s">
        <v>2477</v>
      </c>
      <c r="N5551">
        <v>4</v>
      </c>
      <c r="P5551" t="s">
        <v>27</v>
      </c>
      <c r="Q5551" t="s">
        <v>9406</v>
      </c>
      <c r="S5551" t="s">
        <v>29</v>
      </c>
    </row>
    <row r="5552" spans="1:19" hidden="1" x14ac:dyDescent="0.2">
      <c r="A5552">
        <v>3137</v>
      </c>
      <c r="B5552" t="s">
        <v>9402</v>
      </c>
      <c r="C5552" t="s">
        <v>77</v>
      </c>
      <c r="D5552">
        <v>9.02</v>
      </c>
      <c r="E5552">
        <v>25</v>
      </c>
      <c r="F5552" t="s">
        <v>9407</v>
      </c>
      <c r="G5552" t="s">
        <v>240</v>
      </c>
      <c r="H5552" t="s">
        <v>46</v>
      </c>
      <c r="I5552" t="s">
        <v>9408</v>
      </c>
      <c r="K5552"/>
      <c r="L5552" t="s">
        <v>9405</v>
      </c>
      <c r="M5552" t="s">
        <v>2477</v>
      </c>
      <c r="N5552">
        <v>4</v>
      </c>
      <c r="P5552" t="s">
        <v>27</v>
      </c>
      <c r="Q5552" t="s">
        <v>9406</v>
      </c>
      <c r="S5552" t="s">
        <v>29</v>
      </c>
    </row>
    <row r="5553" spans="1:19" hidden="1" x14ac:dyDescent="0.2">
      <c r="A5553">
        <v>3137</v>
      </c>
      <c r="B5553" t="s">
        <v>9402</v>
      </c>
      <c r="C5553" t="s">
        <v>283</v>
      </c>
      <c r="D5553">
        <v>10.14</v>
      </c>
      <c r="E5553">
        <v>25</v>
      </c>
      <c r="F5553" t="s">
        <v>9407</v>
      </c>
      <c r="G5553" t="s">
        <v>240</v>
      </c>
      <c r="H5553" t="s">
        <v>46</v>
      </c>
      <c r="I5553" t="s">
        <v>9408</v>
      </c>
      <c r="K5553"/>
      <c r="L5553" t="s">
        <v>9405</v>
      </c>
      <c r="M5553" t="s">
        <v>2477</v>
      </c>
      <c r="N5553">
        <v>4</v>
      </c>
      <c r="P5553" t="s">
        <v>27</v>
      </c>
      <c r="Q5553" t="s">
        <v>9406</v>
      </c>
      <c r="S5553" t="s">
        <v>29</v>
      </c>
    </row>
    <row r="5554" spans="1:19" hidden="1" x14ac:dyDescent="0.2">
      <c r="A5554">
        <v>3137</v>
      </c>
      <c r="B5554" t="s">
        <v>9402</v>
      </c>
      <c r="C5554" t="s">
        <v>20</v>
      </c>
      <c r="D5554">
        <v>2.12</v>
      </c>
      <c r="E5554">
        <v>22</v>
      </c>
      <c r="F5554" t="s">
        <v>9407</v>
      </c>
      <c r="G5554" t="s">
        <v>240</v>
      </c>
      <c r="H5554" t="s">
        <v>23</v>
      </c>
      <c r="I5554" t="s">
        <v>9409</v>
      </c>
      <c r="K5554"/>
      <c r="L5554" t="s">
        <v>9405</v>
      </c>
      <c r="M5554" t="s">
        <v>2477</v>
      </c>
      <c r="N5554">
        <v>4</v>
      </c>
      <c r="P5554" t="s">
        <v>27</v>
      </c>
      <c r="Q5554" t="s">
        <v>9406</v>
      </c>
      <c r="S5554" t="s">
        <v>29</v>
      </c>
    </row>
    <row r="5555" spans="1:19" hidden="1" x14ac:dyDescent="0.2">
      <c r="A5555">
        <v>3137</v>
      </c>
      <c r="B5555" t="s">
        <v>9402</v>
      </c>
      <c r="C5555" t="s">
        <v>73</v>
      </c>
      <c r="D5555">
        <v>3.53</v>
      </c>
      <c r="E5555">
        <v>22</v>
      </c>
      <c r="F5555" t="s">
        <v>9407</v>
      </c>
      <c r="G5555" t="s">
        <v>240</v>
      </c>
      <c r="H5555" t="s">
        <v>23</v>
      </c>
      <c r="I5555" t="s">
        <v>9409</v>
      </c>
      <c r="K5555"/>
      <c r="L5555" t="s">
        <v>9405</v>
      </c>
      <c r="M5555" t="s">
        <v>2477</v>
      </c>
      <c r="N5555">
        <v>4</v>
      </c>
      <c r="P5555" t="s">
        <v>27</v>
      </c>
      <c r="Q5555" t="s">
        <v>9406</v>
      </c>
      <c r="S5555" t="s">
        <v>29</v>
      </c>
    </row>
    <row r="5556" spans="1:19" hidden="1" x14ac:dyDescent="0.2">
      <c r="A5556">
        <v>3137</v>
      </c>
      <c r="B5556" t="s">
        <v>9402</v>
      </c>
      <c r="C5556" t="s">
        <v>77</v>
      </c>
      <c r="D5556">
        <v>8.66</v>
      </c>
      <c r="E5556">
        <v>22</v>
      </c>
      <c r="F5556" t="s">
        <v>9407</v>
      </c>
      <c r="G5556" t="s">
        <v>240</v>
      </c>
      <c r="H5556" t="s">
        <v>23</v>
      </c>
      <c r="I5556" t="s">
        <v>9409</v>
      </c>
      <c r="K5556"/>
      <c r="L5556" t="s">
        <v>9405</v>
      </c>
      <c r="M5556" t="s">
        <v>2477</v>
      </c>
      <c r="N5556">
        <v>4</v>
      </c>
      <c r="P5556" t="s">
        <v>27</v>
      </c>
      <c r="Q5556" t="s">
        <v>9406</v>
      </c>
      <c r="S5556" t="s">
        <v>29</v>
      </c>
    </row>
    <row r="5557" spans="1:19" hidden="1" x14ac:dyDescent="0.2">
      <c r="A5557">
        <v>3137</v>
      </c>
      <c r="B5557" t="s">
        <v>9402</v>
      </c>
      <c r="C5557" t="s">
        <v>283</v>
      </c>
      <c r="D5557">
        <v>9.6199999999999992</v>
      </c>
      <c r="E5557">
        <v>22</v>
      </c>
      <c r="F5557" t="s">
        <v>9407</v>
      </c>
      <c r="G5557" t="s">
        <v>240</v>
      </c>
      <c r="H5557" t="s">
        <v>23</v>
      </c>
      <c r="I5557" t="s">
        <v>9409</v>
      </c>
      <c r="K5557"/>
      <c r="L5557" t="s">
        <v>9405</v>
      </c>
      <c r="M5557" t="s">
        <v>2477</v>
      </c>
      <c r="N5557">
        <v>4</v>
      </c>
      <c r="P5557" t="s">
        <v>27</v>
      </c>
      <c r="Q5557" t="s">
        <v>9406</v>
      </c>
      <c r="S5557" t="s">
        <v>29</v>
      </c>
    </row>
    <row r="5558" spans="1:19" hidden="1" x14ac:dyDescent="0.2">
      <c r="A5558">
        <v>3138</v>
      </c>
      <c r="B5558" t="s">
        <v>9402</v>
      </c>
      <c r="C5558" t="s">
        <v>284</v>
      </c>
      <c r="D5558">
        <v>8.57</v>
      </c>
      <c r="E5558">
        <v>25</v>
      </c>
      <c r="F5558" t="s">
        <v>9410</v>
      </c>
      <c r="G5558" t="s">
        <v>55</v>
      </c>
      <c r="H5558" t="s">
        <v>46</v>
      </c>
      <c r="I5558" t="s">
        <v>9404</v>
      </c>
      <c r="K5558"/>
      <c r="L5558" t="s">
        <v>9405</v>
      </c>
      <c r="M5558" t="s">
        <v>2477</v>
      </c>
      <c r="N5558">
        <v>4</v>
      </c>
      <c r="P5558" t="s">
        <v>27</v>
      </c>
      <c r="Q5558" t="s">
        <v>9411</v>
      </c>
      <c r="S5558" t="s">
        <v>29</v>
      </c>
    </row>
    <row r="5559" spans="1:19" hidden="1" x14ac:dyDescent="0.2">
      <c r="A5559">
        <v>3138</v>
      </c>
      <c r="B5559" t="s">
        <v>9402</v>
      </c>
      <c r="C5559" t="s">
        <v>9412</v>
      </c>
      <c r="D5559">
        <v>9.5399999999999991</v>
      </c>
      <c r="E5559">
        <v>25</v>
      </c>
      <c r="F5559" t="s">
        <v>9410</v>
      </c>
      <c r="G5559" t="s">
        <v>55</v>
      </c>
      <c r="H5559" t="s">
        <v>46</v>
      </c>
      <c r="I5559" t="s">
        <v>9404</v>
      </c>
      <c r="K5559"/>
      <c r="L5559" t="s">
        <v>9405</v>
      </c>
      <c r="M5559" t="s">
        <v>2477</v>
      </c>
      <c r="N5559">
        <v>4</v>
      </c>
      <c r="P5559" t="s">
        <v>27</v>
      </c>
      <c r="Q5559" t="s">
        <v>9411</v>
      </c>
      <c r="S5559" t="s">
        <v>29</v>
      </c>
    </row>
    <row r="5560" spans="1:19" hidden="1" x14ac:dyDescent="0.2">
      <c r="A5560">
        <v>3138</v>
      </c>
      <c r="B5560" t="s">
        <v>9402</v>
      </c>
      <c r="C5560" t="s">
        <v>77</v>
      </c>
      <c r="D5560">
        <v>3.15</v>
      </c>
      <c r="E5560" t="s">
        <v>414</v>
      </c>
      <c r="F5560" t="s">
        <v>9410</v>
      </c>
      <c r="G5560" t="s">
        <v>55</v>
      </c>
      <c r="H5560" t="s">
        <v>23</v>
      </c>
      <c r="I5560" t="s">
        <v>9404</v>
      </c>
      <c r="K5560"/>
      <c r="L5560" t="s">
        <v>9405</v>
      </c>
      <c r="M5560" t="s">
        <v>2477</v>
      </c>
      <c r="N5560">
        <v>4</v>
      </c>
      <c r="P5560" t="s">
        <v>27</v>
      </c>
      <c r="Q5560" t="s">
        <v>9411</v>
      </c>
      <c r="S5560" t="s">
        <v>29</v>
      </c>
    </row>
    <row r="5561" spans="1:19" hidden="1" x14ac:dyDescent="0.2">
      <c r="A5561">
        <v>3138</v>
      </c>
      <c r="B5561" t="s">
        <v>9402</v>
      </c>
      <c r="C5561" t="s">
        <v>283</v>
      </c>
      <c r="D5561">
        <v>4.03</v>
      </c>
      <c r="E5561" t="s">
        <v>414</v>
      </c>
      <c r="F5561" t="s">
        <v>9410</v>
      </c>
      <c r="G5561" t="s">
        <v>55</v>
      </c>
      <c r="H5561" t="s">
        <v>23</v>
      </c>
      <c r="I5561" t="s">
        <v>9404</v>
      </c>
      <c r="K5561"/>
      <c r="L5561" t="s">
        <v>9405</v>
      </c>
      <c r="M5561" t="s">
        <v>2477</v>
      </c>
      <c r="N5561">
        <v>4</v>
      </c>
      <c r="P5561" t="s">
        <v>27</v>
      </c>
      <c r="Q5561" t="s">
        <v>9411</v>
      </c>
      <c r="S5561" t="s">
        <v>29</v>
      </c>
    </row>
    <row r="5562" spans="1:19" hidden="1" x14ac:dyDescent="0.2">
      <c r="A5562">
        <v>3138</v>
      </c>
      <c r="B5562" t="s">
        <v>9402</v>
      </c>
      <c r="C5562" t="s">
        <v>20</v>
      </c>
      <c r="D5562">
        <v>2</v>
      </c>
      <c r="E5562">
        <v>22</v>
      </c>
      <c r="F5562" t="s">
        <v>9413</v>
      </c>
      <c r="G5562" t="s">
        <v>240</v>
      </c>
      <c r="H5562" t="s">
        <v>23</v>
      </c>
      <c r="I5562" t="s">
        <v>9409</v>
      </c>
      <c r="K5562"/>
      <c r="L5562" t="s">
        <v>9405</v>
      </c>
      <c r="M5562" t="s">
        <v>2477</v>
      </c>
      <c r="N5562">
        <v>4</v>
      </c>
      <c r="P5562" t="s">
        <v>27</v>
      </c>
      <c r="Q5562" t="s">
        <v>9411</v>
      </c>
      <c r="S5562" t="s">
        <v>29</v>
      </c>
    </row>
    <row r="5563" spans="1:19" hidden="1" x14ac:dyDescent="0.2">
      <c r="A5563">
        <v>3138</v>
      </c>
      <c r="B5563" t="s">
        <v>9402</v>
      </c>
      <c r="C5563" t="s">
        <v>73</v>
      </c>
      <c r="D5563">
        <v>2.6</v>
      </c>
      <c r="E5563">
        <v>22</v>
      </c>
      <c r="F5563" t="s">
        <v>9413</v>
      </c>
      <c r="G5563" t="s">
        <v>240</v>
      </c>
      <c r="H5563" t="s">
        <v>23</v>
      </c>
      <c r="I5563" t="s">
        <v>9409</v>
      </c>
      <c r="K5563"/>
      <c r="L5563" t="s">
        <v>9405</v>
      </c>
      <c r="M5563" t="s">
        <v>2477</v>
      </c>
      <c r="N5563">
        <v>4</v>
      </c>
      <c r="P5563" t="s">
        <v>27</v>
      </c>
      <c r="Q5563" t="s">
        <v>9411</v>
      </c>
      <c r="S5563" t="s">
        <v>29</v>
      </c>
    </row>
    <row r="5564" spans="1:19" hidden="1" x14ac:dyDescent="0.2">
      <c r="A5564">
        <v>3138</v>
      </c>
      <c r="B5564" t="s">
        <v>9402</v>
      </c>
      <c r="C5564" t="s">
        <v>77</v>
      </c>
      <c r="D5564">
        <v>3.3</v>
      </c>
      <c r="E5564">
        <v>22</v>
      </c>
      <c r="F5564" t="s">
        <v>9413</v>
      </c>
      <c r="G5564" t="s">
        <v>240</v>
      </c>
      <c r="H5564" t="s">
        <v>23</v>
      </c>
      <c r="I5564" t="s">
        <v>9409</v>
      </c>
      <c r="K5564"/>
      <c r="L5564" t="s">
        <v>9405</v>
      </c>
      <c r="M5564" t="s">
        <v>2477</v>
      </c>
      <c r="N5564">
        <v>4</v>
      </c>
      <c r="P5564" t="s">
        <v>27</v>
      </c>
      <c r="Q5564" t="s">
        <v>9411</v>
      </c>
      <c r="S5564" t="s">
        <v>29</v>
      </c>
    </row>
    <row r="5565" spans="1:19" hidden="1" x14ac:dyDescent="0.2">
      <c r="A5565">
        <v>3138</v>
      </c>
      <c r="B5565" t="s">
        <v>9402</v>
      </c>
      <c r="C5565" t="s">
        <v>283</v>
      </c>
      <c r="D5565">
        <v>4</v>
      </c>
      <c r="E5565">
        <v>22</v>
      </c>
      <c r="F5565" t="s">
        <v>9413</v>
      </c>
      <c r="G5565" t="s">
        <v>240</v>
      </c>
      <c r="H5565" t="s">
        <v>23</v>
      </c>
      <c r="I5565" t="s">
        <v>9409</v>
      </c>
      <c r="K5565"/>
      <c r="L5565" t="s">
        <v>9405</v>
      </c>
      <c r="M5565" t="s">
        <v>2477</v>
      </c>
      <c r="N5565">
        <v>4</v>
      </c>
      <c r="P5565" t="s">
        <v>27</v>
      </c>
      <c r="Q5565" t="s">
        <v>9411</v>
      </c>
      <c r="S5565" t="s">
        <v>29</v>
      </c>
    </row>
    <row r="5566" spans="1:19" hidden="1" x14ac:dyDescent="0.2">
      <c r="A5566">
        <v>3138</v>
      </c>
      <c r="B5566" t="s">
        <v>9402</v>
      </c>
      <c r="C5566" t="s">
        <v>284</v>
      </c>
      <c r="D5566">
        <v>8.6999999999999993</v>
      </c>
      <c r="E5566">
        <v>22</v>
      </c>
      <c r="F5566" t="s">
        <v>9413</v>
      </c>
      <c r="G5566" t="s">
        <v>240</v>
      </c>
      <c r="H5566" t="s">
        <v>23</v>
      </c>
      <c r="I5566" t="s">
        <v>9409</v>
      </c>
      <c r="K5566"/>
      <c r="L5566" t="s">
        <v>9405</v>
      </c>
      <c r="M5566" t="s">
        <v>2477</v>
      </c>
      <c r="N5566">
        <v>4</v>
      </c>
      <c r="P5566" t="s">
        <v>27</v>
      </c>
      <c r="Q5566" t="s">
        <v>9411</v>
      </c>
      <c r="S5566" t="s">
        <v>29</v>
      </c>
    </row>
    <row r="5567" spans="1:19" hidden="1" x14ac:dyDescent="0.2">
      <c r="A5567">
        <v>3138</v>
      </c>
      <c r="B5567" t="s">
        <v>9402</v>
      </c>
      <c r="C5567" t="s">
        <v>9412</v>
      </c>
      <c r="D5567">
        <v>9.6</v>
      </c>
      <c r="E5567">
        <v>22</v>
      </c>
      <c r="F5567" t="s">
        <v>9413</v>
      </c>
      <c r="G5567" t="s">
        <v>240</v>
      </c>
      <c r="H5567" t="s">
        <v>23</v>
      </c>
      <c r="I5567" t="s">
        <v>9409</v>
      </c>
      <c r="K5567"/>
      <c r="L5567" t="s">
        <v>9405</v>
      </c>
      <c r="M5567" t="s">
        <v>2477</v>
      </c>
      <c r="N5567">
        <v>4</v>
      </c>
      <c r="P5567" t="s">
        <v>27</v>
      </c>
      <c r="Q5567" t="s">
        <v>9411</v>
      </c>
      <c r="S5567" t="s">
        <v>29</v>
      </c>
    </row>
    <row r="5568" spans="1:19" hidden="1" x14ac:dyDescent="0.2">
      <c r="A5568">
        <v>3139</v>
      </c>
      <c r="B5568" t="s">
        <v>9414</v>
      </c>
      <c r="C5568" t="s">
        <v>20</v>
      </c>
      <c r="D5568">
        <v>9.1999999999999993</v>
      </c>
      <c r="E5568">
        <v>25</v>
      </c>
      <c r="F5568" t="s">
        <v>9415</v>
      </c>
      <c r="G5568" t="s">
        <v>240</v>
      </c>
      <c r="H5568" t="s">
        <v>46</v>
      </c>
      <c r="I5568" t="s">
        <v>9408</v>
      </c>
      <c r="K5568"/>
      <c r="L5568" t="s">
        <v>9416</v>
      </c>
      <c r="M5568" t="s">
        <v>26</v>
      </c>
      <c r="N5568">
        <v>2</v>
      </c>
      <c r="P5568" t="s">
        <v>27</v>
      </c>
      <c r="Q5568" t="s">
        <v>9417</v>
      </c>
      <c r="S5568" t="s">
        <v>29</v>
      </c>
    </row>
    <row r="5569" spans="1:19" x14ac:dyDescent="0.2">
      <c r="A5569">
        <v>3140</v>
      </c>
      <c r="B5569" t="s">
        <v>9418</v>
      </c>
      <c r="C5569" t="s">
        <v>73</v>
      </c>
      <c r="D5569">
        <v>10.340400000000001</v>
      </c>
      <c r="E5569">
        <v>5</v>
      </c>
      <c r="F5569" t="s">
        <v>9419</v>
      </c>
      <c r="G5569" t="s">
        <v>300</v>
      </c>
      <c r="H5569" t="s">
        <v>36</v>
      </c>
      <c r="I5569" t="s">
        <v>9420</v>
      </c>
      <c r="K5569" s="4" t="e">
        <f>- Other measurements: A14, C10, C61, I14, L41, S47, S80</f>
        <v>#NAME?</v>
      </c>
      <c r="L5569" t="s">
        <v>9421</v>
      </c>
      <c r="M5569" t="s">
        <v>120</v>
      </c>
      <c r="N5569">
        <v>5</v>
      </c>
      <c r="P5569" t="s">
        <v>27</v>
      </c>
      <c r="Q5569" t="s">
        <v>9422</v>
      </c>
      <c r="S5569" t="s">
        <v>29</v>
      </c>
    </row>
    <row r="5570" spans="1:19" x14ac:dyDescent="0.2">
      <c r="A5570">
        <v>3140</v>
      </c>
      <c r="B5570" t="s">
        <v>9418</v>
      </c>
      <c r="C5570" t="s">
        <v>73</v>
      </c>
      <c r="D5570">
        <v>10.047800000000001</v>
      </c>
      <c r="E5570">
        <v>15</v>
      </c>
      <c r="F5570" t="s">
        <v>9419</v>
      </c>
      <c r="G5570" t="s">
        <v>300</v>
      </c>
      <c r="H5570" t="s">
        <v>36</v>
      </c>
      <c r="I5570" t="s">
        <v>9420</v>
      </c>
      <c r="K5570" s="4" t="e">
        <f>- Other measurements: A14, C10, C61, I14, L41, S47, S80</f>
        <v>#NAME?</v>
      </c>
      <c r="L5570" t="s">
        <v>9421</v>
      </c>
      <c r="M5570" t="s">
        <v>120</v>
      </c>
      <c r="N5570">
        <v>5</v>
      </c>
      <c r="P5570" t="s">
        <v>27</v>
      </c>
      <c r="Q5570" t="s">
        <v>9422</v>
      </c>
      <c r="S5570" t="s">
        <v>29</v>
      </c>
    </row>
    <row r="5571" spans="1:19" x14ac:dyDescent="0.2">
      <c r="A5571">
        <v>3140</v>
      </c>
      <c r="B5571" t="s">
        <v>9418</v>
      </c>
      <c r="C5571" t="s">
        <v>73</v>
      </c>
      <c r="D5571">
        <v>9.7774999999999999</v>
      </c>
      <c r="E5571">
        <v>25</v>
      </c>
      <c r="F5571" t="s">
        <v>9419</v>
      </c>
      <c r="G5571" t="s">
        <v>300</v>
      </c>
      <c r="H5571" t="s">
        <v>36</v>
      </c>
      <c r="I5571" t="s">
        <v>9420</v>
      </c>
      <c r="K5571" s="4" t="e">
        <f>- Other measurements: A14, C10, C61, I14, L41, S47, S80</f>
        <v>#NAME?</v>
      </c>
      <c r="L5571" t="s">
        <v>9421</v>
      </c>
      <c r="M5571" t="s">
        <v>120</v>
      </c>
      <c r="N5571">
        <v>5</v>
      </c>
      <c r="P5571" t="s">
        <v>27</v>
      </c>
      <c r="Q5571" t="s">
        <v>9422</v>
      </c>
      <c r="S5571" t="s">
        <v>29</v>
      </c>
    </row>
    <row r="5572" spans="1:19" x14ac:dyDescent="0.2">
      <c r="A5572">
        <v>3140</v>
      </c>
      <c r="B5572" t="s">
        <v>9418</v>
      </c>
      <c r="C5572" t="s">
        <v>73</v>
      </c>
      <c r="D5572">
        <v>9.5276999999999994</v>
      </c>
      <c r="E5572">
        <v>35</v>
      </c>
      <c r="F5572" t="s">
        <v>9419</v>
      </c>
      <c r="G5572" t="s">
        <v>300</v>
      </c>
      <c r="H5572" t="s">
        <v>36</v>
      </c>
      <c r="I5572" t="s">
        <v>9420</v>
      </c>
      <c r="K5572" s="4" t="e">
        <f>- Other measurements: A14, C10, C61, I14, L41, S47, S80</f>
        <v>#NAME?</v>
      </c>
      <c r="L5572" t="s">
        <v>9421</v>
      </c>
      <c r="M5572" t="s">
        <v>120</v>
      </c>
      <c r="N5572">
        <v>5</v>
      </c>
      <c r="P5572" t="s">
        <v>27</v>
      </c>
      <c r="Q5572" t="s">
        <v>9422</v>
      </c>
      <c r="S5572" t="s">
        <v>29</v>
      </c>
    </row>
    <row r="5573" spans="1:19" x14ac:dyDescent="0.2">
      <c r="A5573">
        <v>3140</v>
      </c>
      <c r="B5573" t="s">
        <v>9418</v>
      </c>
      <c r="C5573" t="s">
        <v>73</v>
      </c>
      <c r="D5573">
        <v>9.2956000000000003</v>
      </c>
      <c r="E5573">
        <v>45</v>
      </c>
      <c r="F5573" t="s">
        <v>9419</v>
      </c>
      <c r="G5573" t="s">
        <v>300</v>
      </c>
      <c r="H5573" t="s">
        <v>36</v>
      </c>
      <c r="I5573" t="s">
        <v>9420</v>
      </c>
      <c r="K5573" s="4" t="e">
        <f>- Other measurements: A14, C10, C61, I14, L41, S47, S80</f>
        <v>#NAME?</v>
      </c>
      <c r="L5573" t="s">
        <v>9421</v>
      </c>
      <c r="M5573" t="s">
        <v>120</v>
      </c>
      <c r="N5573">
        <v>5</v>
      </c>
      <c r="P5573" t="s">
        <v>27</v>
      </c>
      <c r="Q5573" t="s">
        <v>9422</v>
      </c>
      <c r="S5573" t="s">
        <v>29</v>
      </c>
    </row>
    <row r="5574" spans="1:19" x14ac:dyDescent="0.2">
      <c r="A5574">
        <v>3140</v>
      </c>
      <c r="B5574" t="s">
        <v>9418</v>
      </c>
      <c r="C5574" t="s">
        <v>20</v>
      </c>
      <c r="D5574">
        <v>2.4176000000000002</v>
      </c>
      <c r="E5574">
        <v>5</v>
      </c>
      <c r="F5574" t="s">
        <v>9423</v>
      </c>
      <c r="G5574" t="s">
        <v>35</v>
      </c>
      <c r="H5574" t="s">
        <v>36</v>
      </c>
      <c r="I5574" t="s">
        <v>9424</v>
      </c>
      <c r="K5574" s="4" t="e">
        <f>- Other measurements: A14, C10, C61, I14, L41, S47, S80</f>
        <v>#NAME?</v>
      </c>
      <c r="L5574" t="s">
        <v>9421</v>
      </c>
      <c r="M5574" t="s">
        <v>120</v>
      </c>
      <c r="N5574">
        <v>5</v>
      </c>
      <c r="P5574" t="s">
        <v>27</v>
      </c>
      <c r="Q5574" t="s">
        <v>9422</v>
      </c>
      <c r="S5574" t="s">
        <v>29</v>
      </c>
    </row>
    <row r="5575" spans="1:19" x14ac:dyDescent="0.2">
      <c r="A5575">
        <v>3140</v>
      </c>
      <c r="B5575" t="s">
        <v>9418</v>
      </c>
      <c r="C5575" t="s">
        <v>20</v>
      </c>
      <c r="D5575">
        <v>2.3980000000000001</v>
      </c>
      <c r="E5575">
        <v>10</v>
      </c>
      <c r="F5575" t="s">
        <v>9423</v>
      </c>
      <c r="G5575" t="s">
        <v>35</v>
      </c>
      <c r="H5575" t="s">
        <v>36</v>
      </c>
      <c r="I5575" t="s">
        <v>9424</v>
      </c>
      <c r="K5575" s="4" t="e">
        <f>- Other measurements: A14, C10, C61, I14, L41, S47, S80</f>
        <v>#NAME?</v>
      </c>
      <c r="L5575" t="s">
        <v>9421</v>
      </c>
      <c r="M5575" t="s">
        <v>120</v>
      </c>
      <c r="N5575">
        <v>5</v>
      </c>
      <c r="P5575" t="s">
        <v>27</v>
      </c>
      <c r="Q5575" t="s">
        <v>9422</v>
      </c>
      <c r="S5575" t="s">
        <v>29</v>
      </c>
    </row>
    <row r="5576" spans="1:19" x14ac:dyDescent="0.2">
      <c r="A5576">
        <v>3140</v>
      </c>
      <c r="B5576" t="s">
        <v>9418</v>
      </c>
      <c r="C5576" t="s">
        <v>20</v>
      </c>
      <c r="D5576">
        <v>2.3795000000000002</v>
      </c>
      <c r="E5576">
        <v>15</v>
      </c>
      <c r="F5576" t="s">
        <v>9423</v>
      </c>
      <c r="G5576" t="s">
        <v>35</v>
      </c>
      <c r="H5576" t="s">
        <v>36</v>
      </c>
      <c r="I5576" t="s">
        <v>9424</v>
      </c>
      <c r="K5576" s="4" t="e">
        <f>- Other measurements: A14, C10, C61, I14, L41, S47, S80</f>
        <v>#NAME?</v>
      </c>
      <c r="L5576" t="s">
        <v>9421</v>
      </c>
      <c r="M5576" t="s">
        <v>120</v>
      </c>
      <c r="N5576">
        <v>5</v>
      </c>
      <c r="P5576" t="s">
        <v>27</v>
      </c>
      <c r="Q5576" t="s">
        <v>9422</v>
      </c>
      <c r="S5576" t="s">
        <v>29</v>
      </c>
    </row>
    <row r="5577" spans="1:19" x14ac:dyDescent="0.2">
      <c r="A5577">
        <v>3140</v>
      </c>
      <c r="B5577" t="s">
        <v>9418</v>
      </c>
      <c r="C5577" t="s">
        <v>20</v>
      </c>
      <c r="D5577">
        <v>2.3639999999999999</v>
      </c>
      <c r="E5577">
        <v>20</v>
      </c>
      <c r="F5577" t="s">
        <v>9423</v>
      </c>
      <c r="G5577" t="s">
        <v>35</v>
      </c>
      <c r="H5577" t="s">
        <v>36</v>
      </c>
      <c r="I5577" t="s">
        <v>9424</v>
      </c>
      <c r="K5577" s="4" t="e">
        <f>- Other measurements: A14, C10, C61, I14, L41, S47, S80</f>
        <v>#NAME?</v>
      </c>
      <c r="L5577" t="s">
        <v>9421</v>
      </c>
      <c r="M5577" t="s">
        <v>120</v>
      </c>
      <c r="N5577">
        <v>5</v>
      </c>
      <c r="P5577" t="s">
        <v>27</v>
      </c>
      <c r="Q5577" t="s">
        <v>9422</v>
      </c>
      <c r="S5577" t="s">
        <v>29</v>
      </c>
    </row>
    <row r="5578" spans="1:19" x14ac:dyDescent="0.2">
      <c r="A5578">
        <v>3140</v>
      </c>
      <c r="B5578" t="s">
        <v>9418</v>
      </c>
      <c r="C5578" t="s">
        <v>20</v>
      </c>
      <c r="D5578">
        <v>2.3508</v>
      </c>
      <c r="E5578">
        <v>25</v>
      </c>
      <c r="F5578" t="s">
        <v>9423</v>
      </c>
      <c r="G5578" t="s">
        <v>35</v>
      </c>
      <c r="H5578" t="s">
        <v>36</v>
      </c>
      <c r="I5578" t="s">
        <v>9424</v>
      </c>
      <c r="K5578" s="4" t="e">
        <f>- Other measurements: A14, C10, C61, I14, L41, S47, S80</f>
        <v>#NAME?</v>
      </c>
      <c r="L5578" t="s">
        <v>9421</v>
      </c>
      <c r="M5578" t="s">
        <v>120</v>
      </c>
      <c r="N5578">
        <v>5</v>
      </c>
      <c r="P5578" t="s">
        <v>27</v>
      </c>
      <c r="Q5578" t="s">
        <v>9422</v>
      </c>
      <c r="S5578" t="s">
        <v>29</v>
      </c>
    </row>
    <row r="5579" spans="1:19" x14ac:dyDescent="0.2">
      <c r="A5579">
        <v>3140</v>
      </c>
      <c r="B5579" t="s">
        <v>9418</v>
      </c>
      <c r="C5579" t="s">
        <v>20</v>
      </c>
      <c r="D5579">
        <v>2.3403999999999998</v>
      </c>
      <c r="E5579">
        <v>30</v>
      </c>
      <c r="F5579" t="s">
        <v>9423</v>
      </c>
      <c r="G5579" t="s">
        <v>35</v>
      </c>
      <c r="H5579" t="s">
        <v>36</v>
      </c>
      <c r="I5579" t="s">
        <v>9424</v>
      </c>
      <c r="K5579" s="4" t="e">
        <f>- Other measurements: A14, C10, C61, I14, L41, S47, S80</f>
        <v>#NAME?</v>
      </c>
      <c r="L5579" t="s">
        <v>9421</v>
      </c>
      <c r="M5579" t="s">
        <v>120</v>
      </c>
      <c r="N5579">
        <v>5</v>
      </c>
      <c r="P5579" t="s">
        <v>27</v>
      </c>
      <c r="Q5579" t="s">
        <v>9422</v>
      </c>
      <c r="S5579" t="s">
        <v>29</v>
      </c>
    </row>
    <row r="5580" spans="1:19" x14ac:dyDescent="0.2">
      <c r="A5580">
        <v>3140</v>
      </c>
      <c r="B5580" t="s">
        <v>9418</v>
      </c>
      <c r="C5580" t="s">
        <v>20</v>
      </c>
      <c r="D5580">
        <v>2.3317999999999999</v>
      </c>
      <c r="E5580">
        <v>35</v>
      </c>
      <c r="F5580" t="s">
        <v>9423</v>
      </c>
      <c r="G5580" t="s">
        <v>35</v>
      </c>
      <c r="H5580" t="s">
        <v>36</v>
      </c>
      <c r="I5580" t="s">
        <v>9424</v>
      </c>
      <c r="K5580" s="4" t="e">
        <f>- Other measurements: A14, C10, C61, I14, L41, S47, S80</f>
        <v>#NAME?</v>
      </c>
      <c r="L5580" t="s">
        <v>9421</v>
      </c>
      <c r="M5580" t="s">
        <v>120</v>
      </c>
      <c r="N5580">
        <v>5</v>
      </c>
      <c r="P5580" t="s">
        <v>27</v>
      </c>
      <c r="Q5580" t="s">
        <v>9422</v>
      </c>
      <c r="S5580" t="s">
        <v>29</v>
      </c>
    </row>
    <row r="5581" spans="1:19" x14ac:dyDescent="0.2">
      <c r="A5581">
        <v>3140</v>
      </c>
      <c r="B5581" t="s">
        <v>9418</v>
      </c>
      <c r="C5581" t="s">
        <v>20</v>
      </c>
      <c r="D5581">
        <v>2.3212000000000002</v>
      </c>
      <c r="E5581">
        <v>45</v>
      </c>
      <c r="F5581" t="s">
        <v>9423</v>
      </c>
      <c r="G5581" t="s">
        <v>35</v>
      </c>
      <c r="H5581" t="s">
        <v>36</v>
      </c>
      <c r="I5581" t="s">
        <v>9424</v>
      </c>
      <c r="K5581" s="4" t="e">
        <f>- Other measurements: A14, C10, C61, I14, L41, S47, S80</f>
        <v>#NAME?</v>
      </c>
      <c r="L5581" t="s">
        <v>9421</v>
      </c>
      <c r="M5581" t="s">
        <v>120</v>
      </c>
      <c r="N5581">
        <v>5</v>
      </c>
      <c r="P5581" t="s">
        <v>27</v>
      </c>
      <c r="Q5581" t="s">
        <v>9422</v>
      </c>
      <c r="S5581" t="s">
        <v>29</v>
      </c>
    </row>
    <row r="5582" spans="1:19" x14ac:dyDescent="0.2">
      <c r="A5582">
        <v>3140</v>
      </c>
      <c r="B5582" t="s">
        <v>9418</v>
      </c>
      <c r="C5582" t="s">
        <v>20</v>
      </c>
      <c r="D5582">
        <v>2.3193999999999999</v>
      </c>
      <c r="E5582">
        <v>50</v>
      </c>
      <c r="F5582" t="s">
        <v>9423</v>
      </c>
      <c r="G5582" t="s">
        <v>35</v>
      </c>
      <c r="H5582" t="s">
        <v>36</v>
      </c>
      <c r="I5582" t="s">
        <v>9424</v>
      </c>
      <c r="K5582" s="4" t="e">
        <f>- Other measurements: A14, C10, C61, I14, L41, S47, S80</f>
        <v>#NAME?</v>
      </c>
      <c r="L5582" t="s">
        <v>9421</v>
      </c>
      <c r="M5582" t="s">
        <v>120</v>
      </c>
      <c r="N5582">
        <v>5</v>
      </c>
      <c r="P5582" t="s">
        <v>27</v>
      </c>
      <c r="Q5582" t="s">
        <v>9422</v>
      </c>
      <c r="S5582" t="s">
        <v>29</v>
      </c>
    </row>
    <row r="5583" spans="1:19" x14ac:dyDescent="0.2">
      <c r="A5583">
        <v>3140</v>
      </c>
      <c r="B5583" t="s">
        <v>9418</v>
      </c>
      <c r="C5583" t="s">
        <v>20</v>
      </c>
      <c r="D5583">
        <v>2.3193999999999999</v>
      </c>
      <c r="E5583">
        <v>55</v>
      </c>
      <c r="F5583" t="s">
        <v>9423</v>
      </c>
      <c r="G5583" t="s">
        <v>35</v>
      </c>
      <c r="H5583" t="s">
        <v>36</v>
      </c>
      <c r="I5583" t="s">
        <v>9424</v>
      </c>
      <c r="K5583" s="4" t="e">
        <f>- Other measurements: A14, C10, C61, I14, L41, S47, S80</f>
        <v>#NAME?</v>
      </c>
      <c r="L5583" t="s">
        <v>9421</v>
      </c>
      <c r="M5583" t="s">
        <v>120</v>
      </c>
      <c r="N5583">
        <v>5</v>
      </c>
      <c r="P5583" t="s">
        <v>27</v>
      </c>
      <c r="Q5583" t="s">
        <v>9422</v>
      </c>
      <c r="S5583" t="s">
        <v>29</v>
      </c>
    </row>
    <row r="5584" spans="1:19" x14ac:dyDescent="0.2">
      <c r="A5584">
        <v>3140</v>
      </c>
      <c r="B5584" t="s">
        <v>9418</v>
      </c>
      <c r="C5584" t="s">
        <v>20</v>
      </c>
      <c r="D5584">
        <v>2.3971</v>
      </c>
      <c r="E5584">
        <v>10</v>
      </c>
      <c r="F5584" t="s">
        <v>9425</v>
      </c>
      <c r="G5584" t="s">
        <v>641</v>
      </c>
      <c r="H5584" t="s">
        <v>36</v>
      </c>
      <c r="I5584" t="s">
        <v>9426</v>
      </c>
      <c r="K5584" s="4" t="e">
        <f>- Other measurements: A14, C10, C61, I14, L41, S47, S80</f>
        <v>#NAME?</v>
      </c>
      <c r="L5584" t="s">
        <v>9421</v>
      </c>
      <c r="M5584" t="s">
        <v>120</v>
      </c>
      <c r="N5584">
        <v>5</v>
      </c>
      <c r="P5584" t="s">
        <v>27</v>
      </c>
      <c r="Q5584" t="s">
        <v>9422</v>
      </c>
      <c r="S5584" t="s">
        <v>29</v>
      </c>
    </row>
    <row r="5585" spans="1:19" x14ac:dyDescent="0.2">
      <c r="A5585">
        <v>3140</v>
      </c>
      <c r="B5585" t="s">
        <v>9418</v>
      </c>
      <c r="C5585" t="s">
        <v>73</v>
      </c>
      <c r="D5585">
        <v>10.1928</v>
      </c>
      <c r="E5585">
        <v>10</v>
      </c>
      <c r="F5585" t="s">
        <v>9425</v>
      </c>
      <c r="G5585" t="s">
        <v>641</v>
      </c>
      <c r="H5585" t="s">
        <v>36</v>
      </c>
      <c r="I5585" t="s">
        <v>9426</v>
      </c>
      <c r="K5585" s="4" t="e">
        <f>- Other measurements: A14, C10, C61, I14, L41, S47, S80</f>
        <v>#NAME?</v>
      </c>
      <c r="L5585" t="s">
        <v>9421</v>
      </c>
      <c r="M5585" t="s">
        <v>120</v>
      </c>
      <c r="N5585">
        <v>5</v>
      </c>
      <c r="P5585" t="s">
        <v>27</v>
      </c>
      <c r="Q5585" t="s">
        <v>9422</v>
      </c>
      <c r="S5585" t="s">
        <v>29</v>
      </c>
    </row>
    <row r="5586" spans="1:19" x14ac:dyDescent="0.2">
      <c r="A5586">
        <v>3140</v>
      </c>
      <c r="B5586" t="s">
        <v>9418</v>
      </c>
      <c r="C5586" t="s">
        <v>20</v>
      </c>
      <c r="D5586">
        <v>2.38</v>
      </c>
      <c r="E5586">
        <v>15</v>
      </c>
      <c r="F5586" t="s">
        <v>9425</v>
      </c>
      <c r="G5586" t="s">
        <v>641</v>
      </c>
      <c r="H5586" t="s">
        <v>36</v>
      </c>
      <c r="I5586" t="s">
        <v>9426</v>
      </c>
      <c r="K5586" s="4" t="e">
        <f>- Other measurements: A14, C10, C61, I14, L41, S47, S80</f>
        <v>#NAME?</v>
      </c>
      <c r="L5586" t="s">
        <v>9421</v>
      </c>
      <c r="M5586" t="s">
        <v>120</v>
      </c>
      <c r="N5586">
        <v>5</v>
      </c>
      <c r="P5586" t="s">
        <v>27</v>
      </c>
      <c r="Q5586" t="s">
        <v>9422</v>
      </c>
      <c r="S5586" t="s">
        <v>29</v>
      </c>
    </row>
    <row r="5587" spans="1:19" x14ac:dyDescent="0.2">
      <c r="A5587">
        <v>3140</v>
      </c>
      <c r="B5587" t="s">
        <v>9418</v>
      </c>
      <c r="C5587" t="s">
        <v>73</v>
      </c>
      <c r="D5587">
        <v>10.049300000000001</v>
      </c>
      <c r="E5587">
        <v>15</v>
      </c>
      <c r="F5587" t="s">
        <v>9425</v>
      </c>
      <c r="G5587" t="s">
        <v>641</v>
      </c>
      <c r="H5587" t="s">
        <v>36</v>
      </c>
      <c r="I5587" t="s">
        <v>9426</v>
      </c>
      <c r="K5587" s="4" t="e">
        <f>- Other measurements: A14, C10, C61, I14, L41, S47, S80</f>
        <v>#NAME?</v>
      </c>
      <c r="L5587" t="s">
        <v>9421</v>
      </c>
      <c r="M5587" t="s">
        <v>120</v>
      </c>
      <c r="N5587">
        <v>5</v>
      </c>
      <c r="P5587" t="s">
        <v>27</v>
      </c>
      <c r="Q5587" t="s">
        <v>9422</v>
      </c>
      <c r="S5587" t="s">
        <v>29</v>
      </c>
    </row>
    <row r="5588" spans="1:19" x14ac:dyDescent="0.2">
      <c r="A5588">
        <v>3140</v>
      </c>
      <c r="B5588" t="s">
        <v>9418</v>
      </c>
      <c r="C5588" t="s">
        <v>20</v>
      </c>
      <c r="D5588">
        <v>2.3639999999999999</v>
      </c>
      <c r="E5588">
        <v>20</v>
      </c>
      <c r="F5588" t="s">
        <v>9425</v>
      </c>
      <c r="G5588" t="s">
        <v>641</v>
      </c>
      <c r="H5588" t="s">
        <v>36</v>
      </c>
      <c r="I5588" t="s">
        <v>9426</v>
      </c>
      <c r="K5588" s="4" t="e">
        <f>- Other measurements: A14, C10, C61, I14, L41, S47, S80</f>
        <v>#NAME?</v>
      </c>
      <c r="L5588" t="s">
        <v>9421</v>
      </c>
      <c r="M5588" t="s">
        <v>120</v>
      </c>
      <c r="N5588">
        <v>5</v>
      </c>
      <c r="P5588" t="s">
        <v>27</v>
      </c>
      <c r="Q5588" t="s">
        <v>9422</v>
      </c>
      <c r="S5588" t="s">
        <v>29</v>
      </c>
    </row>
    <row r="5589" spans="1:19" x14ac:dyDescent="0.2">
      <c r="A5589">
        <v>3140</v>
      </c>
      <c r="B5589" t="s">
        <v>9418</v>
      </c>
      <c r="C5589" t="s">
        <v>73</v>
      </c>
      <c r="D5589">
        <v>9.9102999999999994</v>
      </c>
      <c r="E5589">
        <v>20</v>
      </c>
      <c r="F5589" t="s">
        <v>9425</v>
      </c>
      <c r="G5589" t="s">
        <v>641</v>
      </c>
      <c r="H5589" t="s">
        <v>36</v>
      </c>
      <c r="I5589" t="s">
        <v>9426</v>
      </c>
      <c r="K5589" s="4" t="e">
        <f>- Other measurements: A14, C10, C61, I14, L41, S47, S80</f>
        <v>#NAME?</v>
      </c>
      <c r="L5589" t="s">
        <v>9421</v>
      </c>
      <c r="M5589" t="s">
        <v>120</v>
      </c>
      <c r="N5589">
        <v>5</v>
      </c>
      <c r="P5589" t="s">
        <v>27</v>
      </c>
      <c r="Q5589" t="s">
        <v>9422</v>
      </c>
      <c r="S5589" t="s">
        <v>29</v>
      </c>
    </row>
    <row r="5590" spans="1:19" x14ac:dyDescent="0.2">
      <c r="A5590">
        <v>3140</v>
      </c>
      <c r="B5590" t="s">
        <v>9418</v>
      </c>
      <c r="C5590" t="s">
        <v>20</v>
      </c>
      <c r="D5590">
        <v>2.3502999999999998</v>
      </c>
      <c r="E5590">
        <v>25</v>
      </c>
      <c r="F5590" t="s">
        <v>9425</v>
      </c>
      <c r="G5590" t="s">
        <v>641</v>
      </c>
      <c r="H5590" t="s">
        <v>36</v>
      </c>
      <c r="I5590" t="s">
        <v>9426</v>
      </c>
      <c r="K5590" s="4" t="e">
        <f>- Other measurements: A14, C10, C61, I14, L41, S47, S80</f>
        <v>#NAME?</v>
      </c>
      <c r="L5590" t="s">
        <v>9421</v>
      </c>
      <c r="M5590" t="s">
        <v>120</v>
      </c>
      <c r="N5590">
        <v>5</v>
      </c>
      <c r="P5590" t="s">
        <v>27</v>
      </c>
      <c r="Q5590" t="s">
        <v>9422</v>
      </c>
      <c r="S5590" t="s">
        <v>29</v>
      </c>
    </row>
    <row r="5591" spans="1:19" x14ac:dyDescent="0.2">
      <c r="A5591">
        <v>3140</v>
      </c>
      <c r="B5591" t="s">
        <v>9418</v>
      </c>
      <c r="C5591" t="s">
        <v>73</v>
      </c>
      <c r="D5591">
        <v>9.7796000000000003</v>
      </c>
      <c r="E5591">
        <v>25</v>
      </c>
      <c r="F5591" t="s">
        <v>9425</v>
      </c>
      <c r="G5591" t="s">
        <v>641</v>
      </c>
      <c r="H5591" t="s">
        <v>36</v>
      </c>
      <c r="I5591" t="s">
        <v>9426</v>
      </c>
      <c r="K5591" s="4" t="e">
        <f>- Other measurements: A14, C10, C61, I14, L41, S47, S80</f>
        <v>#NAME?</v>
      </c>
      <c r="L5591" t="s">
        <v>9421</v>
      </c>
      <c r="M5591" t="s">
        <v>120</v>
      </c>
      <c r="N5591">
        <v>5</v>
      </c>
      <c r="P5591" t="s">
        <v>27</v>
      </c>
      <c r="Q5591" t="s">
        <v>9422</v>
      </c>
      <c r="S5591" t="s">
        <v>29</v>
      </c>
    </row>
    <row r="5592" spans="1:19" x14ac:dyDescent="0.2">
      <c r="A5592">
        <v>3140</v>
      </c>
      <c r="B5592" t="s">
        <v>9418</v>
      </c>
      <c r="C5592" t="s">
        <v>20</v>
      </c>
      <c r="D5592">
        <v>2.3393999999999999</v>
      </c>
      <c r="E5592">
        <v>30</v>
      </c>
      <c r="F5592" t="s">
        <v>9425</v>
      </c>
      <c r="G5592" t="s">
        <v>641</v>
      </c>
      <c r="H5592" t="s">
        <v>36</v>
      </c>
      <c r="I5592" t="s">
        <v>9426</v>
      </c>
      <c r="K5592" s="4" t="e">
        <f>- Other measurements: A14, C10, C61, I14, L41, S47, S80</f>
        <v>#NAME?</v>
      </c>
      <c r="L5592" t="s">
        <v>9421</v>
      </c>
      <c r="M5592" t="s">
        <v>120</v>
      </c>
      <c r="N5592">
        <v>5</v>
      </c>
      <c r="P5592" t="s">
        <v>27</v>
      </c>
      <c r="Q5592" t="s">
        <v>9422</v>
      </c>
      <c r="S5592" t="s">
        <v>29</v>
      </c>
    </row>
    <row r="5593" spans="1:19" x14ac:dyDescent="0.2">
      <c r="A5593">
        <v>3140</v>
      </c>
      <c r="B5593" t="s">
        <v>9418</v>
      </c>
      <c r="C5593" t="s">
        <v>73</v>
      </c>
      <c r="D5593">
        <v>9.6516999999999999</v>
      </c>
      <c r="E5593">
        <v>30</v>
      </c>
      <c r="F5593" t="s">
        <v>9425</v>
      </c>
      <c r="G5593" t="s">
        <v>641</v>
      </c>
      <c r="H5593" t="s">
        <v>36</v>
      </c>
      <c r="I5593" t="s">
        <v>9426</v>
      </c>
      <c r="K5593" s="4" t="e">
        <f>- Other measurements: A14, C10, C61, I14, L41, S47, S80</f>
        <v>#NAME?</v>
      </c>
      <c r="L5593" t="s">
        <v>9421</v>
      </c>
      <c r="M5593" t="s">
        <v>120</v>
      </c>
      <c r="N5593">
        <v>5</v>
      </c>
      <c r="P5593" t="s">
        <v>27</v>
      </c>
      <c r="Q5593" t="s">
        <v>9422</v>
      </c>
      <c r="S5593" t="s">
        <v>29</v>
      </c>
    </row>
    <row r="5594" spans="1:19" x14ac:dyDescent="0.2">
      <c r="A5594">
        <v>3140</v>
      </c>
      <c r="B5594" t="s">
        <v>9418</v>
      </c>
      <c r="C5594" t="s">
        <v>20</v>
      </c>
      <c r="D5594">
        <v>2.3311999999999999</v>
      </c>
      <c r="E5594">
        <v>35</v>
      </c>
      <c r="F5594" t="s">
        <v>9425</v>
      </c>
      <c r="G5594" t="s">
        <v>641</v>
      </c>
      <c r="H5594" t="s">
        <v>36</v>
      </c>
      <c r="I5594" t="s">
        <v>9426</v>
      </c>
      <c r="K5594" s="4" t="e">
        <f>- Other measurements: A14, C10, C61, I14, L41, S47, S80</f>
        <v>#NAME?</v>
      </c>
      <c r="L5594" t="s">
        <v>9421</v>
      </c>
      <c r="M5594" t="s">
        <v>120</v>
      </c>
      <c r="N5594">
        <v>5</v>
      </c>
      <c r="P5594" t="s">
        <v>27</v>
      </c>
      <c r="Q5594" t="s">
        <v>9422</v>
      </c>
      <c r="S5594" t="s">
        <v>29</v>
      </c>
    </row>
    <row r="5595" spans="1:19" x14ac:dyDescent="0.2">
      <c r="A5595">
        <v>3140</v>
      </c>
      <c r="B5595" t="s">
        <v>9418</v>
      </c>
      <c r="C5595" t="s">
        <v>73</v>
      </c>
      <c r="D5595">
        <v>9.5299999999999994</v>
      </c>
      <c r="E5595">
        <v>35</v>
      </c>
      <c r="F5595" t="s">
        <v>9425</v>
      </c>
      <c r="G5595" t="s">
        <v>641</v>
      </c>
      <c r="H5595" t="s">
        <v>36</v>
      </c>
      <c r="I5595" t="s">
        <v>9426</v>
      </c>
      <c r="K5595" s="4" t="e">
        <f>- Other measurements: A14, C10, C61, I14, L41, S47, S80</f>
        <v>#NAME?</v>
      </c>
      <c r="L5595" t="s">
        <v>9421</v>
      </c>
      <c r="M5595" t="s">
        <v>120</v>
      </c>
      <c r="N5595">
        <v>5</v>
      </c>
      <c r="P5595" t="s">
        <v>27</v>
      </c>
      <c r="Q5595" t="s">
        <v>9422</v>
      </c>
      <c r="S5595" t="s">
        <v>29</v>
      </c>
    </row>
    <row r="5596" spans="1:19" x14ac:dyDescent="0.2">
      <c r="A5596">
        <v>3140</v>
      </c>
      <c r="B5596" t="s">
        <v>9418</v>
      </c>
      <c r="C5596" t="s">
        <v>20</v>
      </c>
      <c r="D5596">
        <v>2.3266</v>
      </c>
      <c r="E5596">
        <v>40</v>
      </c>
      <c r="F5596" t="s">
        <v>9425</v>
      </c>
      <c r="G5596" t="s">
        <v>641</v>
      </c>
      <c r="H5596" t="s">
        <v>36</v>
      </c>
      <c r="I5596" t="s">
        <v>9426</v>
      </c>
      <c r="K5596" s="4" t="e">
        <f>- Other measurements: A14, C10, C61, I14, L41, S47, S80</f>
        <v>#NAME?</v>
      </c>
      <c r="L5596" t="s">
        <v>9421</v>
      </c>
      <c r="M5596" t="s">
        <v>120</v>
      </c>
      <c r="N5596">
        <v>5</v>
      </c>
      <c r="P5596" t="s">
        <v>27</v>
      </c>
      <c r="Q5596" t="s">
        <v>9422</v>
      </c>
      <c r="S5596" t="s">
        <v>29</v>
      </c>
    </row>
    <row r="5597" spans="1:19" x14ac:dyDescent="0.2">
      <c r="A5597">
        <v>3140</v>
      </c>
      <c r="B5597" t="s">
        <v>9418</v>
      </c>
      <c r="C5597" t="s">
        <v>73</v>
      </c>
      <c r="D5597">
        <v>9.4123999999999999</v>
      </c>
      <c r="E5597">
        <v>40</v>
      </c>
      <c r="F5597" t="s">
        <v>9425</v>
      </c>
      <c r="G5597" t="s">
        <v>641</v>
      </c>
      <c r="H5597" t="s">
        <v>36</v>
      </c>
      <c r="I5597" t="s">
        <v>9426</v>
      </c>
      <c r="K5597" s="4" t="e">
        <f>- Other measurements: A14, C10, C61, I14, L41, S47, S80</f>
        <v>#NAME?</v>
      </c>
      <c r="L5597" t="s">
        <v>9421</v>
      </c>
      <c r="M5597" t="s">
        <v>120</v>
      </c>
      <c r="N5597">
        <v>5</v>
      </c>
      <c r="P5597" t="s">
        <v>27</v>
      </c>
      <c r="Q5597" t="s">
        <v>9422</v>
      </c>
      <c r="S5597" t="s">
        <v>29</v>
      </c>
    </row>
    <row r="5598" spans="1:19" x14ac:dyDescent="0.2">
      <c r="A5598">
        <v>3140</v>
      </c>
      <c r="B5598" t="s">
        <v>9418</v>
      </c>
      <c r="C5598" t="s">
        <v>20</v>
      </c>
      <c r="D5598">
        <v>2.3241999999999998</v>
      </c>
      <c r="E5598">
        <v>45</v>
      </c>
      <c r="F5598" t="s">
        <v>9425</v>
      </c>
      <c r="G5598" t="s">
        <v>641</v>
      </c>
      <c r="H5598" t="s">
        <v>36</v>
      </c>
      <c r="I5598" t="s">
        <v>9426</v>
      </c>
      <c r="K5598" s="4" t="e">
        <f>- Other measurements: A14, C10, C61, I14, L41, S47, S80</f>
        <v>#NAME?</v>
      </c>
      <c r="L5598" t="s">
        <v>9421</v>
      </c>
      <c r="M5598" t="s">
        <v>120</v>
      </c>
      <c r="N5598">
        <v>5</v>
      </c>
      <c r="P5598" t="s">
        <v>27</v>
      </c>
      <c r="Q5598" t="s">
        <v>9422</v>
      </c>
      <c r="S5598" t="s">
        <v>29</v>
      </c>
    </row>
    <row r="5599" spans="1:19" x14ac:dyDescent="0.2">
      <c r="A5599">
        <v>3140</v>
      </c>
      <c r="B5599" t="s">
        <v>9418</v>
      </c>
      <c r="C5599" t="s">
        <v>73</v>
      </c>
      <c r="D5599">
        <v>9.2988</v>
      </c>
      <c r="E5599">
        <v>45</v>
      </c>
      <c r="F5599" t="s">
        <v>9425</v>
      </c>
      <c r="G5599" t="s">
        <v>641</v>
      </c>
      <c r="H5599" t="s">
        <v>36</v>
      </c>
      <c r="I5599" t="s">
        <v>9426</v>
      </c>
      <c r="K5599" s="4" t="e">
        <f>- Other measurements: A14, C10, C61, I14, L41, S47, S80</f>
        <v>#NAME?</v>
      </c>
      <c r="L5599" t="s">
        <v>9421</v>
      </c>
      <c r="M5599" t="s">
        <v>120</v>
      </c>
      <c r="N5599">
        <v>5</v>
      </c>
      <c r="P5599" t="s">
        <v>27</v>
      </c>
      <c r="Q5599" t="s">
        <v>9422</v>
      </c>
      <c r="S5599" t="s">
        <v>29</v>
      </c>
    </row>
    <row r="5600" spans="1:19" x14ac:dyDescent="0.2">
      <c r="A5600">
        <v>3140</v>
      </c>
      <c r="B5600" t="s">
        <v>9418</v>
      </c>
      <c r="C5600" t="s">
        <v>20</v>
      </c>
      <c r="D5600">
        <v>2.3199999999999998</v>
      </c>
      <c r="E5600">
        <v>50</v>
      </c>
      <c r="F5600" t="s">
        <v>9425</v>
      </c>
      <c r="G5600" t="s">
        <v>641</v>
      </c>
      <c r="H5600" t="s">
        <v>36</v>
      </c>
      <c r="I5600" t="s">
        <v>9426</v>
      </c>
      <c r="K5600" s="4" t="e">
        <f>- Other measurements: A14, C10, C61, I14, L41, S47, S80</f>
        <v>#NAME?</v>
      </c>
      <c r="L5600" t="s">
        <v>9421</v>
      </c>
      <c r="M5600" t="s">
        <v>120</v>
      </c>
      <c r="N5600">
        <v>5</v>
      </c>
      <c r="P5600" t="s">
        <v>27</v>
      </c>
      <c r="Q5600" t="s">
        <v>9422</v>
      </c>
      <c r="S5600" t="s">
        <v>29</v>
      </c>
    </row>
    <row r="5601" spans="1:19" x14ac:dyDescent="0.2">
      <c r="A5601">
        <v>3140</v>
      </c>
      <c r="B5601" t="s">
        <v>9418</v>
      </c>
      <c r="C5601" t="s">
        <v>73</v>
      </c>
      <c r="D5601">
        <v>9.1887000000000008</v>
      </c>
      <c r="E5601">
        <v>50</v>
      </c>
      <c r="F5601" t="s">
        <v>9425</v>
      </c>
      <c r="G5601" t="s">
        <v>641</v>
      </c>
      <c r="H5601" t="s">
        <v>36</v>
      </c>
      <c r="I5601" t="s">
        <v>9426</v>
      </c>
      <c r="K5601" s="4" t="e">
        <f>- Other measurements: A14, C10, C61, I14, L41, S47, S80</f>
        <v>#NAME?</v>
      </c>
      <c r="L5601" t="s">
        <v>9421</v>
      </c>
      <c r="M5601" t="s">
        <v>120</v>
      </c>
      <c r="N5601">
        <v>5</v>
      </c>
      <c r="P5601" t="s">
        <v>27</v>
      </c>
      <c r="Q5601" t="s">
        <v>9422</v>
      </c>
      <c r="S5601" t="s">
        <v>29</v>
      </c>
    </row>
    <row r="5602" spans="1:19" x14ac:dyDescent="0.2">
      <c r="A5602">
        <v>3140</v>
      </c>
      <c r="B5602" t="s">
        <v>9418</v>
      </c>
      <c r="C5602" t="s">
        <v>20</v>
      </c>
      <c r="D5602">
        <v>2.4049999999999998</v>
      </c>
      <c r="E5602">
        <v>10</v>
      </c>
      <c r="F5602" t="s">
        <v>9427</v>
      </c>
      <c r="G5602" t="s">
        <v>641</v>
      </c>
      <c r="H5602" t="s">
        <v>36</v>
      </c>
      <c r="I5602" t="s">
        <v>9428</v>
      </c>
      <c r="K5602" s="4" t="e">
        <f>- Other measurements: A14, C10, C61, I14, L41, S47, S80</f>
        <v>#NAME?</v>
      </c>
      <c r="L5602" t="s">
        <v>9421</v>
      </c>
      <c r="M5602" t="s">
        <v>120</v>
      </c>
      <c r="N5602">
        <v>5</v>
      </c>
      <c r="P5602" t="s">
        <v>27</v>
      </c>
      <c r="Q5602" t="s">
        <v>9422</v>
      </c>
      <c r="S5602" t="s">
        <v>29</v>
      </c>
    </row>
    <row r="5603" spans="1:19" x14ac:dyDescent="0.2">
      <c r="A5603">
        <v>3140</v>
      </c>
      <c r="B5603" t="s">
        <v>9418</v>
      </c>
      <c r="C5603" t="s">
        <v>73</v>
      </c>
      <c r="D5603">
        <v>10.205</v>
      </c>
      <c r="E5603">
        <v>10</v>
      </c>
      <c r="F5603" t="s">
        <v>9427</v>
      </c>
      <c r="G5603" t="s">
        <v>641</v>
      </c>
      <c r="H5603" t="s">
        <v>36</v>
      </c>
      <c r="I5603" t="s">
        <v>9428</v>
      </c>
      <c r="K5603" s="4" t="e">
        <f>- Other measurements: A14, C10, C61, I14, L41, S47, S80</f>
        <v>#NAME?</v>
      </c>
      <c r="L5603" t="s">
        <v>9421</v>
      </c>
      <c r="M5603" t="s">
        <v>120</v>
      </c>
      <c r="N5603">
        <v>5</v>
      </c>
      <c r="P5603" t="s">
        <v>27</v>
      </c>
      <c r="Q5603" t="s">
        <v>9422</v>
      </c>
      <c r="S5603" t="s">
        <v>29</v>
      </c>
    </row>
    <row r="5604" spans="1:19" x14ac:dyDescent="0.2">
      <c r="A5604">
        <v>3140</v>
      </c>
      <c r="B5604" t="s">
        <v>9418</v>
      </c>
      <c r="C5604" t="s">
        <v>20</v>
      </c>
      <c r="D5604">
        <v>2.3660000000000001</v>
      </c>
      <c r="E5604">
        <v>20</v>
      </c>
      <c r="F5604" t="s">
        <v>9427</v>
      </c>
      <c r="G5604" t="s">
        <v>641</v>
      </c>
      <c r="H5604" t="s">
        <v>36</v>
      </c>
      <c r="I5604" t="s">
        <v>9428</v>
      </c>
      <c r="K5604" s="4" t="e">
        <f>- Other measurements: A14, C10, C61, I14, L41, S47, S80</f>
        <v>#NAME?</v>
      </c>
      <c r="L5604" t="s">
        <v>9421</v>
      </c>
      <c r="M5604" t="s">
        <v>120</v>
      </c>
      <c r="N5604">
        <v>5</v>
      </c>
      <c r="P5604" t="s">
        <v>27</v>
      </c>
      <c r="Q5604" t="s">
        <v>9422</v>
      </c>
      <c r="S5604" t="s">
        <v>29</v>
      </c>
    </row>
    <row r="5605" spans="1:19" x14ac:dyDescent="0.2">
      <c r="A5605">
        <v>3140</v>
      </c>
      <c r="B5605" t="s">
        <v>9418</v>
      </c>
      <c r="C5605" t="s">
        <v>73</v>
      </c>
      <c r="D5605">
        <v>9.9130000000000003</v>
      </c>
      <c r="E5605">
        <v>20</v>
      </c>
      <c r="F5605" t="s">
        <v>9427</v>
      </c>
      <c r="G5605" t="s">
        <v>641</v>
      </c>
      <c r="H5605" t="s">
        <v>36</v>
      </c>
      <c r="I5605" t="s">
        <v>9428</v>
      </c>
      <c r="K5605" s="4" t="e">
        <f>- Other measurements: A14, C10, C61, I14, L41, S47, S80</f>
        <v>#NAME?</v>
      </c>
      <c r="L5605" t="s">
        <v>9421</v>
      </c>
      <c r="M5605" t="s">
        <v>120</v>
      </c>
      <c r="N5605">
        <v>5</v>
      </c>
      <c r="P5605" t="s">
        <v>27</v>
      </c>
      <c r="Q5605" t="s">
        <v>9422</v>
      </c>
      <c r="S5605" t="s">
        <v>29</v>
      </c>
    </row>
    <row r="5606" spans="1:19" x14ac:dyDescent="0.2">
      <c r="A5606">
        <v>3140</v>
      </c>
      <c r="B5606" t="s">
        <v>9418</v>
      </c>
      <c r="C5606" t="s">
        <v>20</v>
      </c>
      <c r="D5606">
        <v>2.35</v>
      </c>
      <c r="E5606">
        <v>25</v>
      </c>
      <c r="F5606" t="s">
        <v>9427</v>
      </c>
      <c r="G5606" t="s">
        <v>641</v>
      </c>
      <c r="H5606" t="s">
        <v>36</v>
      </c>
      <c r="I5606" t="s">
        <v>9428</v>
      </c>
      <c r="K5606" s="4" t="e">
        <f>- Other measurements: A14, C10, C61, I14, L41, S47, S80</f>
        <v>#NAME?</v>
      </c>
      <c r="L5606" t="s">
        <v>9421</v>
      </c>
      <c r="M5606" t="s">
        <v>120</v>
      </c>
      <c r="N5606">
        <v>5</v>
      </c>
      <c r="P5606" t="s">
        <v>27</v>
      </c>
      <c r="Q5606" t="s">
        <v>9422</v>
      </c>
      <c r="S5606" t="s">
        <v>29</v>
      </c>
    </row>
    <row r="5607" spans="1:19" x14ac:dyDescent="0.2">
      <c r="A5607">
        <v>3140</v>
      </c>
      <c r="B5607" t="s">
        <v>9418</v>
      </c>
      <c r="C5607" t="s">
        <v>73</v>
      </c>
      <c r="D5607">
        <v>9.7780000000000005</v>
      </c>
      <c r="E5607">
        <v>25</v>
      </c>
      <c r="F5607" t="s">
        <v>9427</v>
      </c>
      <c r="G5607" t="s">
        <v>641</v>
      </c>
      <c r="H5607" t="s">
        <v>36</v>
      </c>
      <c r="I5607" t="s">
        <v>9428</v>
      </c>
      <c r="K5607" s="4" t="e">
        <f>- Other measurements: A14, C10, C61, I14, L41, S47, S80</f>
        <v>#NAME?</v>
      </c>
      <c r="L5607" t="s">
        <v>9421</v>
      </c>
      <c r="M5607" t="s">
        <v>120</v>
      </c>
      <c r="N5607">
        <v>5</v>
      </c>
      <c r="P5607" t="s">
        <v>27</v>
      </c>
      <c r="Q5607" t="s">
        <v>9422</v>
      </c>
      <c r="S5607" t="s">
        <v>29</v>
      </c>
    </row>
    <row r="5608" spans="1:19" x14ac:dyDescent="0.2">
      <c r="A5608">
        <v>3140</v>
      </c>
      <c r="B5608" t="s">
        <v>9418</v>
      </c>
      <c r="C5608" t="s">
        <v>20</v>
      </c>
      <c r="D5608">
        <v>2.3380000000000001</v>
      </c>
      <c r="E5608">
        <v>30</v>
      </c>
      <c r="F5608" t="s">
        <v>9427</v>
      </c>
      <c r="G5608" t="s">
        <v>641</v>
      </c>
      <c r="H5608" t="s">
        <v>36</v>
      </c>
      <c r="I5608" t="s">
        <v>9428</v>
      </c>
      <c r="K5608" s="4" t="e">
        <f>- Other measurements: A14, C10, C61, I14, L41, S47, S80</f>
        <v>#NAME?</v>
      </c>
      <c r="L5608" t="s">
        <v>9421</v>
      </c>
      <c r="M5608" t="s">
        <v>120</v>
      </c>
      <c r="N5608">
        <v>5</v>
      </c>
      <c r="P5608" t="s">
        <v>27</v>
      </c>
      <c r="Q5608" t="s">
        <v>9422</v>
      </c>
      <c r="S5608" t="s">
        <v>29</v>
      </c>
    </row>
    <row r="5609" spans="1:19" x14ac:dyDescent="0.2">
      <c r="A5609">
        <v>3140</v>
      </c>
      <c r="B5609" t="s">
        <v>9418</v>
      </c>
      <c r="C5609" t="s">
        <v>73</v>
      </c>
      <c r="D5609">
        <v>9.6470000000000002</v>
      </c>
      <c r="E5609">
        <v>30</v>
      </c>
      <c r="F5609" t="s">
        <v>9427</v>
      </c>
      <c r="G5609" t="s">
        <v>641</v>
      </c>
      <c r="H5609" t="s">
        <v>36</v>
      </c>
      <c r="I5609" t="s">
        <v>9428</v>
      </c>
      <c r="K5609" s="4" t="e">
        <f>- Other measurements: A14, C10, C61, I14, L41, S47, S80</f>
        <v>#NAME?</v>
      </c>
      <c r="L5609" t="s">
        <v>9421</v>
      </c>
      <c r="M5609" t="s">
        <v>120</v>
      </c>
      <c r="N5609">
        <v>5</v>
      </c>
      <c r="P5609" t="s">
        <v>27</v>
      </c>
      <c r="Q5609" t="s">
        <v>9422</v>
      </c>
      <c r="S5609" t="s">
        <v>29</v>
      </c>
    </row>
    <row r="5610" spans="1:19" x14ac:dyDescent="0.2">
      <c r="A5610">
        <v>3140</v>
      </c>
      <c r="B5610" t="s">
        <v>9418</v>
      </c>
      <c r="C5610" t="s">
        <v>20</v>
      </c>
      <c r="D5610">
        <v>2.3180000000000001</v>
      </c>
      <c r="E5610">
        <v>40</v>
      </c>
      <c r="F5610" t="s">
        <v>9427</v>
      </c>
      <c r="G5610" t="s">
        <v>641</v>
      </c>
      <c r="H5610" t="s">
        <v>36</v>
      </c>
      <c r="I5610" t="s">
        <v>9428</v>
      </c>
      <c r="K5610" s="4" t="e">
        <f>- Other measurements: A14, C10, C61, I14, L41, S47, S80</f>
        <v>#NAME?</v>
      </c>
      <c r="L5610" t="s">
        <v>9421</v>
      </c>
      <c r="M5610" t="s">
        <v>120</v>
      </c>
      <c r="N5610">
        <v>5</v>
      </c>
      <c r="P5610" t="s">
        <v>27</v>
      </c>
      <c r="Q5610" t="s">
        <v>9422</v>
      </c>
      <c r="S5610" t="s">
        <v>29</v>
      </c>
    </row>
    <row r="5611" spans="1:19" x14ac:dyDescent="0.2">
      <c r="A5611">
        <v>3140</v>
      </c>
      <c r="B5611" t="s">
        <v>9418</v>
      </c>
      <c r="C5611" t="s">
        <v>73</v>
      </c>
      <c r="D5611">
        <v>9.4060000000000006</v>
      </c>
      <c r="E5611">
        <v>40</v>
      </c>
      <c r="F5611" t="s">
        <v>9427</v>
      </c>
      <c r="G5611" t="s">
        <v>641</v>
      </c>
      <c r="H5611" t="s">
        <v>36</v>
      </c>
      <c r="I5611" t="s">
        <v>9428</v>
      </c>
      <c r="K5611" s="4" t="e">
        <f>- Other measurements: A14, C10, C61, I14, L41, S47, S80</f>
        <v>#NAME?</v>
      </c>
      <c r="L5611" t="s">
        <v>9421</v>
      </c>
      <c r="M5611" t="s">
        <v>120</v>
      </c>
      <c r="N5611">
        <v>5</v>
      </c>
      <c r="P5611" t="s">
        <v>27</v>
      </c>
      <c r="Q5611" t="s">
        <v>9422</v>
      </c>
      <c r="S5611" t="s">
        <v>29</v>
      </c>
    </row>
    <row r="5612" spans="1:19" x14ac:dyDescent="0.2">
      <c r="A5612">
        <v>3140</v>
      </c>
      <c r="B5612" t="s">
        <v>9418</v>
      </c>
      <c r="C5612" t="s">
        <v>20</v>
      </c>
      <c r="D5612">
        <v>2.3130000000000002</v>
      </c>
      <c r="E5612">
        <v>45</v>
      </c>
      <c r="F5612" t="s">
        <v>9427</v>
      </c>
      <c r="G5612" t="s">
        <v>641</v>
      </c>
      <c r="H5612" t="s">
        <v>36</v>
      </c>
      <c r="I5612" t="s">
        <v>9428</v>
      </c>
      <c r="K5612" s="4" t="e">
        <f>- Other measurements: A14, C10, C61, I14, L41, S47, S80</f>
        <v>#NAME?</v>
      </c>
      <c r="L5612" t="s">
        <v>9421</v>
      </c>
      <c r="M5612" t="s">
        <v>120</v>
      </c>
      <c r="N5612">
        <v>5</v>
      </c>
      <c r="P5612" t="s">
        <v>27</v>
      </c>
      <c r="Q5612" t="s">
        <v>9422</v>
      </c>
      <c r="S5612" t="s">
        <v>29</v>
      </c>
    </row>
    <row r="5613" spans="1:19" x14ac:dyDescent="0.2">
      <c r="A5613">
        <v>3140</v>
      </c>
      <c r="B5613" t="s">
        <v>9418</v>
      </c>
      <c r="C5613" t="s">
        <v>73</v>
      </c>
      <c r="D5613">
        <v>9.2919999999999998</v>
      </c>
      <c r="E5613">
        <v>45</v>
      </c>
      <c r="F5613" t="s">
        <v>9427</v>
      </c>
      <c r="G5613" t="s">
        <v>641</v>
      </c>
      <c r="H5613" t="s">
        <v>36</v>
      </c>
      <c r="I5613" t="s">
        <v>9428</v>
      </c>
      <c r="K5613" s="4" t="e">
        <f>- Other measurements: A14, C10, C61, I14, L41, S47, S80</f>
        <v>#NAME?</v>
      </c>
      <c r="L5613" t="s">
        <v>9421</v>
      </c>
      <c r="M5613" t="s">
        <v>120</v>
      </c>
      <c r="N5613">
        <v>5</v>
      </c>
      <c r="P5613" t="s">
        <v>27</v>
      </c>
      <c r="Q5613" t="s">
        <v>9422</v>
      </c>
      <c r="S5613" t="s">
        <v>29</v>
      </c>
    </row>
    <row r="5614" spans="1:19" hidden="1" x14ac:dyDescent="0.2">
      <c r="A5614">
        <v>3140</v>
      </c>
      <c r="B5614" t="s">
        <v>9418</v>
      </c>
      <c r="C5614" t="s">
        <v>73</v>
      </c>
      <c r="D5614">
        <v>10.263999999999999</v>
      </c>
      <c r="E5614">
        <v>5</v>
      </c>
      <c r="F5614" t="s">
        <v>66</v>
      </c>
      <c r="G5614" t="s">
        <v>55</v>
      </c>
      <c r="H5614" t="s">
        <v>46</v>
      </c>
      <c r="I5614" t="s">
        <v>296</v>
      </c>
      <c r="K5614" t="e">
        <f>- Other measurements: A14, C10, C61, I14, L41, S47, S80</f>
        <v>#NAME?</v>
      </c>
      <c r="L5614" t="s">
        <v>9421</v>
      </c>
      <c r="M5614" t="s">
        <v>120</v>
      </c>
      <c r="N5614">
        <v>5</v>
      </c>
      <c r="P5614" t="s">
        <v>27</v>
      </c>
      <c r="Q5614" t="s">
        <v>9422</v>
      </c>
      <c r="S5614" t="s">
        <v>29</v>
      </c>
    </row>
    <row r="5615" spans="1:19" hidden="1" x14ac:dyDescent="0.2">
      <c r="A5615">
        <v>3140</v>
      </c>
      <c r="B5615" t="s">
        <v>9418</v>
      </c>
      <c r="C5615" t="s">
        <v>73</v>
      </c>
      <c r="D5615">
        <v>9.968</v>
      </c>
      <c r="E5615">
        <v>15</v>
      </c>
      <c r="F5615" t="s">
        <v>66</v>
      </c>
      <c r="G5615" t="s">
        <v>55</v>
      </c>
      <c r="H5615" t="s">
        <v>46</v>
      </c>
      <c r="I5615" t="s">
        <v>296</v>
      </c>
      <c r="K5615" t="e">
        <f>- Other measurements: A14, C10, C61, I14, L41, S47, S80</f>
        <v>#NAME?</v>
      </c>
      <c r="L5615" t="s">
        <v>9421</v>
      </c>
      <c r="M5615" t="s">
        <v>120</v>
      </c>
      <c r="N5615">
        <v>5</v>
      </c>
      <c r="P5615" t="s">
        <v>27</v>
      </c>
      <c r="Q5615" t="s">
        <v>9422</v>
      </c>
      <c r="S5615" t="s">
        <v>29</v>
      </c>
    </row>
    <row r="5616" spans="1:19" hidden="1" x14ac:dyDescent="0.2">
      <c r="A5616">
        <v>3140</v>
      </c>
      <c r="B5616" t="s">
        <v>9418</v>
      </c>
      <c r="C5616" t="s">
        <v>73</v>
      </c>
      <c r="D5616">
        <v>9.66</v>
      </c>
      <c r="E5616">
        <v>25</v>
      </c>
      <c r="F5616" t="s">
        <v>66</v>
      </c>
      <c r="G5616" t="s">
        <v>55</v>
      </c>
      <c r="H5616" t="s">
        <v>46</v>
      </c>
      <c r="I5616" t="s">
        <v>296</v>
      </c>
      <c r="K5616" t="e">
        <f>- Other measurements: A14, C10, C61, I14, L41, S47, S80</f>
        <v>#NAME?</v>
      </c>
      <c r="L5616" t="s">
        <v>9421</v>
      </c>
      <c r="M5616" t="s">
        <v>120</v>
      </c>
      <c r="N5616">
        <v>5</v>
      </c>
      <c r="P5616" t="s">
        <v>27</v>
      </c>
      <c r="Q5616" t="s">
        <v>9422</v>
      </c>
      <c r="S5616" t="s">
        <v>29</v>
      </c>
    </row>
    <row r="5617" spans="1:19" hidden="1" x14ac:dyDescent="0.2">
      <c r="A5617">
        <v>3140</v>
      </c>
      <c r="B5617" t="s">
        <v>9418</v>
      </c>
      <c r="C5617" t="s">
        <v>73</v>
      </c>
      <c r="D5617">
        <v>9.4450000000000003</v>
      </c>
      <c r="E5617">
        <v>35</v>
      </c>
      <c r="F5617" t="s">
        <v>66</v>
      </c>
      <c r="G5617" t="s">
        <v>55</v>
      </c>
      <c r="H5617" t="s">
        <v>46</v>
      </c>
      <c r="I5617" t="s">
        <v>296</v>
      </c>
      <c r="K5617" t="e">
        <f>- Other measurements: A14, C10, C61, I14, L41, S47, S80</f>
        <v>#NAME?</v>
      </c>
      <c r="L5617" t="s">
        <v>9421</v>
      </c>
      <c r="M5617" t="s">
        <v>120</v>
      </c>
      <c r="N5617">
        <v>5</v>
      </c>
      <c r="P5617" t="s">
        <v>27</v>
      </c>
      <c r="Q5617" t="s">
        <v>9422</v>
      </c>
      <c r="S5617" t="s">
        <v>29</v>
      </c>
    </row>
    <row r="5618" spans="1:19" hidden="1" x14ac:dyDescent="0.2">
      <c r="A5618">
        <v>3140</v>
      </c>
      <c r="B5618" t="s">
        <v>9418</v>
      </c>
      <c r="C5618" t="s">
        <v>73</v>
      </c>
      <c r="D5618">
        <v>9.2140000000000004</v>
      </c>
      <c r="E5618">
        <v>45</v>
      </c>
      <c r="F5618" t="s">
        <v>66</v>
      </c>
      <c r="G5618" t="s">
        <v>55</v>
      </c>
      <c r="H5618" t="s">
        <v>46</v>
      </c>
      <c r="I5618" t="s">
        <v>296</v>
      </c>
      <c r="K5618" t="e">
        <f>- Other measurements: A14, C10, C61, I14, L41, S47, S80</f>
        <v>#NAME?</v>
      </c>
      <c r="L5618" t="s">
        <v>9421</v>
      </c>
      <c r="M5618" t="s">
        <v>120</v>
      </c>
      <c r="N5618">
        <v>5</v>
      </c>
      <c r="P5618" t="s">
        <v>27</v>
      </c>
      <c r="Q5618" t="s">
        <v>9422</v>
      </c>
      <c r="S5618" t="s">
        <v>29</v>
      </c>
    </row>
    <row r="5619" spans="1:19" hidden="1" x14ac:dyDescent="0.2">
      <c r="A5619">
        <v>3140</v>
      </c>
      <c r="B5619" t="s">
        <v>9418</v>
      </c>
      <c r="C5619" t="s">
        <v>73</v>
      </c>
      <c r="D5619">
        <v>8.9819999999999993</v>
      </c>
      <c r="E5619">
        <v>55</v>
      </c>
      <c r="F5619" t="s">
        <v>66</v>
      </c>
      <c r="G5619" t="s">
        <v>55</v>
      </c>
      <c r="H5619" t="s">
        <v>46</v>
      </c>
      <c r="I5619" t="s">
        <v>296</v>
      </c>
      <c r="K5619" t="e">
        <f>- Other measurements: A14, C10, C61, I14, L41, S47, S80</f>
        <v>#NAME?</v>
      </c>
      <c r="L5619" t="s">
        <v>9421</v>
      </c>
      <c r="M5619" t="s">
        <v>120</v>
      </c>
      <c r="N5619">
        <v>5</v>
      </c>
      <c r="P5619" t="s">
        <v>27</v>
      </c>
      <c r="Q5619" t="s">
        <v>9422</v>
      </c>
      <c r="S5619" t="s">
        <v>29</v>
      </c>
    </row>
    <row r="5620" spans="1:19" hidden="1" x14ac:dyDescent="0.2">
      <c r="A5620">
        <v>3140</v>
      </c>
      <c r="B5620" t="s">
        <v>9418</v>
      </c>
      <c r="C5620" t="s">
        <v>8887</v>
      </c>
      <c r="D5620">
        <v>2.86</v>
      </c>
      <c r="E5620">
        <v>25</v>
      </c>
      <c r="F5620" t="s">
        <v>9429</v>
      </c>
      <c r="G5620" t="s">
        <v>55</v>
      </c>
      <c r="H5620" t="s">
        <v>46</v>
      </c>
      <c r="I5620" t="s">
        <v>4300</v>
      </c>
      <c r="K5620" t="e">
        <f>- Other measurements: A14, C10, C61, I14, L41, S47, S80</f>
        <v>#NAME?</v>
      </c>
      <c r="L5620" t="s">
        <v>9421</v>
      </c>
      <c r="M5620" t="s">
        <v>120</v>
      </c>
      <c r="N5620">
        <v>5</v>
      </c>
      <c r="P5620" t="s">
        <v>27</v>
      </c>
      <c r="Q5620" t="s">
        <v>9422</v>
      </c>
      <c r="S5620" t="s">
        <v>29</v>
      </c>
    </row>
    <row r="5621" spans="1:19" hidden="1" x14ac:dyDescent="0.2">
      <c r="A5621">
        <v>3140</v>
      </c>
      <c r="B5621" t="s">
        <v>9418</v>
      </c>
      <c r="C5621" t="s">
        <v>9430</v>
      </c>
      <c r="D5621">
        <v>10.28</v>
      </c>
      <c r="E5621">
        <v>25</v>
      </c>
      <c r="F5621" t="s">
        <v>9429</v>
      </c>
      <c r="G5621" t="s">
        <v>55</v>
      </c>
      <c r="H5621" t="s">
        <v>46</v>
      </c>
      <c r="I5621" t="s">
        <v>4300</v>
      </c>
      <c r="K5621" t="e">
        <f>- Other measurements: A14, C10, C61, I14, L41, S47, S80</f>
        <v>#NAME?</v>
      </c>
      <c r="L5621" t="s">
        <v>9421</v>
      </c>
      <c r="M5621" t="s">
        <v>120</v>
      </c>
      <c r="N5621">
        <v>5</v>
      </c>
      <c r="P5621" t="s">
        <v>27</v>
      </c>
      <c r="Q5621" t="s">
        <v>9422</v>
      </c>
      <c r="S5621" t="s">
        <v>29</v>
      </c>
    </row>
    <row r="5622" spans="1:19" hidden="1" x14ac:dyDescent="0.2">
      <c r="A5622">
        <v>3140</v>
      </c>
      <c r="B5622" t="s">
        <v>9418</v>
      </c>
      <c r="C5622" t="s">
        <v>20</v>
      </c>
      <c r="D5622">
        <v>2.4700000000000002</v>
      </c>
      <c r="E5622">
        <v>25</v>
      </c>
      <c r="F5622" t="s">
        <v>9431</v>
      </c>
      <c r="G5622" t="s">
        <v>55</v>
      </c>
      <c r="H5622" t="s">
        <v>46</v>
      </c>
      <c r="I5622" t="s">
        <v>4300</v>
      </c>
      <c r="K5622" t="e">
        <f>- Other measurements: A14, C10, C61, I14, L41, S47, S80</f>
        <v>#NAME?</v>
      </c>
      <c r="L5622" t="s">
        <v>9421</v>
      </c>
      <c r="M5622" t="s">
        <v>120</v>
      </c>
      <c r="N5622">
        <v>5</v>
      </c>
      <c r="P5622" t="s">
        <v>27</v>
      </c>
      <c r="Q5622" t="s">
        <v>9422</v>
      </c>
      <c r="S5622" t="s">
        <v>29</v>
      </c>
    </row>
    <row r="5623" spans="1:19" hidden="1" x14ac:dyDescent="0.2">
      <c r="A5623">
        <v>3140</v>
      </c>
      <c r="B5623" t="s">
        <v>9418</v>
      </c>
      <c r="C5623" t="s">
        <v>73</v>
      </c>
      <c r="D5623">
        <v>9.65</v>
      </c>
      <c r="E5623">
        <v>25</v>
      </c>
      <c r="F5623" t="s">
        <v>9431</v>
      </c>
      <c r="G5623" t="s">
        <v>55</v>
      </c>
      <c r="H5623" t="s">
        <v>46</v>
      </c>
      <c r="I5623" t="s">
        <v>4300</v>
      </c>
      <c r="K5623" t="e">
        <f>- Other measurements: A14, C10, C61, I14, L41, S47, S80</f>
        <v>#NAME?</v>
      </c>
      <c r="L5623" t="s">
        <v>9421</v>
      </c>
      <c r="M5623" t="s">
        <v>120</v>
      </c>
      <c r="N5623">
        <v>5</v>
      </c>
      <c r="P5623" t="s">
        <v>27</v>
      </c>
      <c r="Q5623" t="s">
        <v>9422</v>
      </c>
      <c r="S5623" t="s">
        <v>29</v>
      </c>
    </row>
    <row r="5624" spans="1:19" hidden="1" x14ac:dyDescent="0.2">
      <c r="A5624">
        <v>3140</v>
      </c>
      <c r="B5624" t="s">
        <v>9418</v>
      </c>
      <c r="C5624" t="s">
        <v>20</v>
      </c>
      <c r="D5624">
        <v>2.38</v>
      </c>
      <c r="E5624">
        <v>25</v>
      </c>
      <c r="F5624" t="s">
        <v>8934</v>
      </c>
      <c r="G5624" t="s">
        <v>55</v>
      </c>
      <c r="H5624" t="s">
        <v>46</v>
      </c>
      <c r="I5624" t="s">
        <v>8891</v>
      </c>
      <c r="K5624" t="e">
        <f>- Other measurements: A14, C10, C61, I14, L41, S47, S80</f>
        <v>#NAME?</v>
      </c>
      <c r="L5624" t="s">
        <v>9421</v>
      </c>
      <c r="M5624" t="s">
        <v>120</v>
      </c>
      <c r="N5624">
        <v>5</v>
      </c>
      <c r="P5624" t="s">
        <v>27</v>
      </c>
      <c r="Q5624" t="s">
        <v>9422</v>
      </c>
      <c r="S5624" t="s">
        <v>29</v>
      </c>
    </row>
    <row r="5625" spans="1:19" hidden="1" x14ac:dyDescent="0.2">
      <c r="A5625">
        <v>3140</v>
      </c>
      <c r="B5625" t="s">
        <v>9418</v>
      </c>
      <c r="C5625" t="s">
        <v>73</v>
      </c>
      <c r="D5625">
        <v>9.76</v>
      </c>
      <c r="E5625">
        <v>25</v>
      </c>
      <c r="F5625" t="s">
        <v>8934</v>
      </c>
      <c r="G5625" t="s">
        <v>55</v>
      </c>
      <c r="H5625" t="s">
        <v>46</v>
      </c>
      <c r="I5625" t="s">
        <v>8891</v>
      </c>
      <c r="K5625" t="e">
        <f>- Other measurements: A14, C10, C61, I14, L41, S47, S80</f>
        <v>#NAME?</v>
      </c>
      <c r="L5625" t="s">
        <v>9421</v>
      </c>
      <c r="M5625" t="s">
        <v>120</v>
      </c>
      <c r="N5625">
        <v>5</v>
      </c>
      <c r="P5625" t="s">
        <v>27</v>
      </c>
      <c r="Q5625" t="s">
        <v>9422</v>
      </c>
      <c r="S5625" t="s">
        <v>29</v>
      </c>
    </row>
    <row r="5626" spans="1:19" hidden="1" x14ac:dyDescent="0.2">
      <c r="A5626">
        <v>3140</v>
      </c>
      <c r="B5626" t="s">
        <v>9418</v>
      </c>
      <c r="C5626" t="s">
        <v>20</v>
      </c>
      <c r="D5626">
        <v>2.41</v>
      </c>
      <c r="E5626">
        <v>25</v>
      </c>
      <c r="F5626" t="s">
        <v>8878</v>
      </c>
      <c r="G5626" t="s">
        <v>22</v>
      </c>
      <c r="H5626" t="s">
        <v>46</v>
      </c>
      <c r="I5626" t="s">
        <v>8879</v>
      </c>
      <c r="K5626" t="e">
        <f>- Other measurements: A14, C10, C61, I14, L41, S47, S80</f>
        <v>#NAME?</v>
      </c>
      <c r="L5626" t="s">
        <v>9421</v>
      </c>
      <c r="M5626" t="s">
        <v>120</v>
      </c>
      <c r="N5626">
        <v>5</v>
      </c>
      <c r="P5626" t="s">
        <v>27</v>
      </c>
      <c r="Q5626" t="s">
        <v>9422</v>
      </c>
      <c r="S5626" t="s">
        <v>29</v>
      </c>
    </row>
    <row r="5627" spans="1:19" hidden="1" x14ac:dyDescent="0.2">
      <c r="A5627">
        <v>3140</v>
      </c>
      <c r="B5627" t="s">
        <v>9418</v>
      </c>
      <c r="C5627" t="s">
        <v>73</v>
      </c>
      <c r="D5627">
        <v>9.75</v>
      </c>
      <c r="E5627">
        <v>25</v>
      </c>
      <c r="F5627" t="s">
        <v>8878</v>
      </c>
      <c r="G5627" t="s">
        <v>22</v>
      </c>
      <c r="H5627" t="s">
        <v>46</v>
      </c>
      <c r="I5627" t="s">
        <v>8879</v>
      </c>
      <c r="K5627" t="e">
        <f>- Other measurements: A14, C10, C61, I14, L41, S47, S80</f>
        <v>#NAME?</v>
      </c>
      <c r="L5627" t="s">
        <v>9421</v>
      </c>
      <c r="M5627" t="s">
        <v>120</v>
      </c>
      <c r="N5627">
        <v>5</v>
      </c>
      <c r="P5627" t="s">
        <v>27</v>
      </c>
      <c r="Q5627" t="s">
        <v>9422</v>
      </c>
      <c r="S5627" t="s">
        <v>29</v>
      </c>
    </row>
    <row r="5628" spans="1:19" hidden="1" x14ac:dyDescent="0.2">
      <c r="A5628">
        <v>3140</v>
      </c>
      <c r="B5628" t="s">
        <v>9418</v>
      </c>
      <c r="C5628" t="s">
        <v>20</v>
      </c>
      <c r="D5628">
        <v>2.27</v>
      </c>
      <c r="E5628">
        <v>0</v>
      </c>
      <c r="F5628" t="s">
        <v>8880</v>
      </c>
      <c r="G5628" t="s">
        <v>555</v>
      </c>
      <c r="H5628" t="s">
        <v>46</v>
      </c>
      <c r="I5628" t="s">
        <v>8881</v>
      </c>
      <c r="K5628" t="e">
        <f>- Other measurements: A14, C10, C61, I14, L41, S47, S80</f>
        <v>#NAME?</v>
      </c>
      <c r="L5628" t="s">
        <v>9421</v>
      </c>
      <c r="M5628" t="s">
        <v>120</v>
      </c>
      <c r="N5628">
        <v>5</v>
      </c>
      <c r="P5628" t="s">
        <v>27</v>
      </c>
      <c r="Q5628" t="s">
        <v>9422</v>
      </c>
      <c r="S5628" t="s">
        <v>29</v>
      </c>
    </row>
    <row r="5629" spans="1:19" hidden="1" x14ac:dyDescent="0.2">
      <c r="A5629">
        <v>3140</v>
      </c>
      <c r="B5629" t="s">
        <v>9418</v>
      </c>
      <c r="C5629" t="s">
        <v>73</v>
      </c>
      <c r="D5629">
        <v>10.36</v>
      </c>
      <c r="E5629">
        <v>0</v>
      </c>
      <c r="F5629" t="s">
        <v>8880</v>
      </c>
      <c r="G5629" t="s">
        <v>555</v>
      </c>
      <c r="H5629" t="s">
        <v>46</v>
      </c>
      <c r="I5629" t="s">
        <v>8881</v>
      </c>
      <c r="K5629" t="e">
        <f>- Other measurements: A14, C10, C61, I14, L41, S47, S80</f>
        <v>#NAME?</v>
      </c>
      <c r="L5629" t="s">
        <v>9421</v>
      </c>
      <c r="M5629" t="s">
        <v>120</v>
      </c>
      <c r="N5629">
        <v>5</v>
      </c>
      <c r="P5629" t="s">
        <v>27</v>
      </c>
      <c r="Q5629" t="s">
        <v>9422</v>
      </c>
      <c r="S5629" t="s">
        <v>29</v>
      </c>
    </row>
    <row r="5630" spans="1:19" hidden="1" x14ac:dyDescent="0.2">
      <c r="A5630">
        <v>3140</v>
      </c>
      <c r="B5630" t="s">
        <v>9418</v>
      </c>
      <c r="C5630" t="s">
        <v>20</v>
      </c>
      <c r="D5630">
        <v>2.29</v>
      </c>
      <c r="E5630">
        <v>20</v>
      </c>
      <c r="F5630" t="s">
        <v>8880</v>
      </c>
      <c r="G5630" t="s">
        <v>555</v>
      </c>
      <c r="H5630" t="s">
        <v>46</v>
      </c>
      <c r="I5630" t="s">
        <v>8881</v>
      </c>
      <c r="K5630" t="e">
        <f>- Other measurements: A14, C10, C61, I14, L41, S47, S80</f>
        <v>#NAME?</v>
      </c>
      <c r="L5630" t="s">
        <v>9421</v>
      </c>
      <c r="M5630" t="s">
        <v>120</v>
      </c>
      <c r="N5630">
        <v>5</v>
      </c>
      <c r="P5630" t="s">
        <v>27</v>
      </c>
      <c r="Q5630" t="s">
        <v>9422</v>
      </c>
      <c r="S5630" t="s">
        <v>29</v>
      </c>
    </row>
    <row r="5631" spans="1:19" hidden="1" x14ac:dyDescent="0.2">
      <c r="A5631">
        <v>3140</v>
      </c>
      <c r="B5631" t="s">
        <v>9418</v>
      </c>
      <c r="C5631" t="s">
        <v>73</v>
      </c>
      <c r="D5631">
        <v>9.7899999999999991</v>
      </c>
      <c r="E5631">
        <v>20</v>
      </c>
      <c r="F5631" t="s">
        <v>8880</v>
      </c>
      <c r="G5631" t="s">
        <v>555</v>
      </c>
      <c r="H5631" t="s">
        <v>46</v>
      </c>
      <c r="I5631" t="s">
        <v>8881</v>
      </c>
      <c r="K5631" t="e">
        <f>- Other measurements: A14, C10, C61, I14, L41, S47, S80</f>
        <v>#NAME?</v>
      </c>
      <c r="L5631" t="s">
        <v>9421</v>
      </c>
      <c r="M5631" t="s">
        <v>120</v>
      </c>
      <c r="N5631">
        <v>5</v>
      </c>
      <c r="P5631" t="s">
        <v>27</v>
      </c>
      <c r="Q5631" t="s">
        <v>9422</v>
      </c>
      <c r="S5631" t="s">
        <v>29</v>
      </c>
    </row>
    <row r="5632" spans="1:19" hidden="1" x14ac:dyDescent="0.2">
      <c r="A5632">
        <v>3140</v>
      </c>
      <c r="B5632" t="s">
        <v>9418</v>
      </c>
      <c r="C5632" t="s">
        <v>73</v>
      </c>
      <c r="D5632">
        <v>9.7799999999999994</v>
      </c>
      <c r="E5632">
        <v>25</v>
      </c>
      <c r="F5632" t="s">
        <v>8883</v>
      </c>
      <c r="G5632" t="s">
        <v>55</v>
      </c>
      <c r="H5632" t="s">
        <v>46</v>
      </c>
      <c r="I5632" t="s">
        <v>8884</v>
      </c>
      <c r="K5632" t="e">
        <f>- Other measurements: A14, C10, C61, I14, L41, S47, S80</f>
        <v>#NAME?</v>
      </c>
      <c r="L5632" t="s">
        <v>9421</v>
      </c>
      <c r="M5632" t="s">
        <v>120</v>
      </c>
      <c r="N5632">
        <v>5</v>
      </c>
      <c r="P5632" t="s">
        <v>27</v>
      </c>
      <c r="Q5632" t="s">
        <v>9422</v>
      </c>
      <c r="S5632" t="s">
        <v>29</v>
      </c>
    </row>
    <row r="5633" spans="1:19" hidden="1" x14ac:dyDescent="0.2">
      <c r="A5633">
        <v>3140</v>
      </c>
      <c r="B5633" t="s">
        <v>9418</v>
      </c>
      <c r="C5633" t="s">
        <v>20</v>
      </c>
      <c r="D5633">
        <v>2.4300000000000002</v>
      </c>
      <c r="E5633">
        <v>25</v>
      </c>
      <c r="F5633" t="s">
        <v>9432</v>
      </c>
      <c r="G5633" t="s">
        <v>55</v>
      </c>
      <c r="H5633" t="s">
        <v>46</v>
      </c>
      <c r="I5633" t="s">
        <v>9433</v>
      </c>
      <c r="K5633" t="e">
        <f>- Other measurements: A14, C10, C61, I14, L41, S47, S80</f>
        <v>#NAME?</v>
      </c>
      <c r="L5633" t="s">
        <v>9421</v>
      </c>
      <c r="M5633" t="s">
        <v>120</v>
      </c>
      <c r="N5633">
        <v>5</v>
      </c>
      <c r="P5633" t="s">
        <v>27</v>
      </c>
      <c r="Q5633" t="s">
        <v>9422</v>
      </c>
      <c r="S5633" t="s">
        <v>29</v>
      </c>
    </row>
    <row r="5634" spans="1:19" hidden="1" x14ac:dyDescent="0.2">
      <c r="A5634">
        <v>3140</v>
      </c>
      <c r="B5634" t="s">
        <v>9418</v>
      </c>
      <c r="C5634" t="s">
        <v>73</v>
      </c>
      <c r="D5634">
        <v>9.6199999999999992</v>
      </c>
      <c r="E5634">
        <v>25</v>
      </c>
      <c r="F5634" t="s">
        <v>9432</v>
      </c>
      <c r="G5634" t="s">
        <v>55</v>
      </c>
      <c r="H5634" t="s">
        <v>46</v>
      </c>
      <c r="I5634" t="s">
        <v>9433</v>
      </c>
      <c r="K5634" t="e">
        <f>- Other measurements: A14, C10, C61, I14, L41, S47, S80</f>
        <v>#NAME?</v>
      </c>
      <c r="L5634" t="s">
        <v>9421</v>
      </c>
      <c r="M5634" t="s">
        <v>120</v>
      </c>
      <c r="N5634">
        <v>5</v>
      </c>
      <c r="P5634" t="s">
        <v>27</v>
      </c>
      <c r="Q5634" t="s">
        <v>9422</v>
      </c>
      <c r="S5634" t="s">
        <v>29</v>
      </c>
    </row>
    <row r="5635" spans="1:19" hidden="1" x14ac:dyDescent="0.2">
      <c r="A5635">
        <v>3140</v>
      </c>
      <c r="B5635" t="s">
        <v>9418</v>
      </c>
      <c r="C5635" t="s">
        <v>20</v>
      </c>
      <c r="D5635">
        <v>2.33</v>
      </c>
      <c r="E5635">
        <v>20</v>
      </c>
      <c r="F5635" t="s">
        <v>9434</v>
      </c>
      <c r="G5635" t="s">
        <v>55</v>
      </c>
      <c r="H5635" t="s">
        <v>46</v>
      </c>
      <c r="I5635" t="s">
        <v>9435</v>
      </c>
      <c r="K5635" t="e">
        <f>- Other measurements: A14, C10, C61, I14, L41, S47, S80</f>
        <v>#NAME?</v>
      </c>
      <c r="L5635" t="s">
        <v>9421</v>
      </c>
      <c r="M5635" t="s">
        <v>120</v>
      </c>
      <c r="N5635">
        <v>5</v>
      </c>
      <c r="P5635" t="s">
        <v>27</v>
      </c>
      <c r="Q5635" t="s">
        <v>9422</v>
      </c>
      <c r="S5635" t="s">
        <v>29</v>
      </c>
    </row>
    <row r="5636" spans="1:19" hidden="1" x14ac:dyDescent="0.2">
      <c r="A5636">
        <v>3140</v>
      </c>
      <c r="B5636" t="s">
        <v>9418</v>
      </c>
      <c r="C5636" t="s">
        <v>73</v>
      </c>
      <c r="D5636">
        <v>9.8000000000000007</v>
      </c>
      <c r="E5636">
        <v>20</v>
      </c>
      <c r="F5636" t="s">
        <v>9434</v>
      </c>
      <c r="G5636" t="s">
        <v>55</v>
      </c>
      <c r="H5636" t="s">
        <v>46</v>
      </c>
      <c r="I5636" t="s">
        <v>9435</v>
      </c>
      <c r="K5636" t="e">
        <f>- Other measurements: A14, C10, C61, I14, L41, S47, S80</f>
        <v>#NAME?</v>
      </c>
      <c r="L5636" t="s">
        <v>9421</v>
      </c>
      <c r="M5636" t="s">
        <v>120</v>
      </c>
      <c r="N5636">
        <v>5</v>
      </c>
      <c r="P5636" t="s">
        <v>27</v>
      </c>
      <c r="Q5636" t="s">
        <v>9422</v>
      </c>
      <c r="S5636" t="s">
        <v>29</v>
      </c>
    </row>
    <row r="5637" spans="1:19" hidden="1" x14ac:dyDescent="0.2">
      <c r="A5637">
        <v>3140</v>
      </c>
      <c r="B5637" t="s">
        <v>9418</v>
      </c>
      <c r="C5637" t="s">
        <v>20</v>
      </c>
      <c r="D5637">
        <v>2.3079999999999998</v>
      </c>
      <c r="E5637">
        <v>25</v>
      </c>
      <c r="F5637" t="s">
        <v>9436</v>
      </c>
      <c r="G5637" t="s">
        <v>35</v>
      </c>
      <c r="H5637" t="s">
        <v>46</v>
      </c>
      <c r="I5637" t="s">
        <v>9437</v>
      </c>
      <c r="K5637" t="e">
        <f>- Other measurements: A14, C10, C61, I14, L41, S47, S80</f>
        <v>#NAME?</v>
      </c>
      <c r="L5637" t="s">
        <v>9421</v>
      </c>
      <c r="M5637" t="s">
        <v>120</v>
      </c>
      <c r="N5637">
        <v>5</v>
      </c>
      <c r="P5637" t="s">
        <v>27</v>
      </c>
      <c r="Q5637" t="s">
        <v>9422</v>
      </c>
      <c r="S5637" t="s">
        <v>29</v>
      </c>
    </row>
    <row r="5638" spans="1:19" hidden="1" x14ac:dyDescent="0.2">
      <c r="A5638">
        <v>3140</v>
      </c>
      <c r="B5638" t="s">
        <v>9418</v>
      </c>
      <c r="C5638" t="s">
        <v>73</v>
      </c>
      <c r="D5638">
        <v>9.7449999999999992</v>
      </c>
      <c r="E5638">
        <v>25</v>
      </c>
      <c r="F5638" t="s">
        <v>9436</v>
      </c>
      <c r="G5638" t="s">
        <v>35</v>
      </c>
      <c r="H5638" t="s">
        <v>46</v>
      </c>
      <c r="I5638" t="s">
        <v>9437</v>
      </c>
      <c r="K5638" t="e">
        <f>- Other measurements: A14, C10, C61, I14, L41, S47, S80</f>
        <v>#NAME?</v>
      </c>
      <c r="L5638" t="s">
        <v>9421</v>
      </c>
      <c r="M5638" t="s">
        <v>120</v>
      </c>
      <c r="N5638">
        <v>5</v>
      </c>
      <c r="P5638" t="s">
        <v>27</v>
      </c>
      <c r="Q5638" t="s">
        <v>9422</v>
      </c>
      <c r="S5638" t="s">
        <v>29</v>
      </c>
    </row>
    <row r="5639" spans="1:19" hidden="1" x14ac:dyDescent="0.2">
      <c r="A5639">
        <v>3140</v>
      </c>
      <c r="B5639" t="s">
        <v>9418</v>
      </c>
      <c r="C5639" t="s">
        <v>20</v>
      </c>
      <c r="D5639">
        <v>2.7519999999999998</v>
      </c>
      <c r="E5639">
        <v>20</v>
      </c>
      <c r="F5639" t="s">
        <v>9438</v>
      </c>
      <c r="G5639" t="s">
        <v>144</v>
      </c>
      <c r="H5639" t="s">
        <v>46</v>
      </c>
      <c r="I5639" t="s">
        <v>142</v>
      </c>
      <c r="K5639" t="e">
        <f>- Other measurements: A14, C10, C61, I14, L41, S47, S80</f>
        <v>#NAME?</v>
      </c>
      <c r="L5639" t="s">
        <v>9421</v>
      </c>
      <c r="M5639" t="s">
        <v>120</v>
      </c>
      <c r="N5639">
        <v>5</v>
      </c>
      <c r="P5639" t="s">
        <v>27</v>
      </c>
      <c r="Q5639" t="s">
        <v>9422</v>
      </c>
      <c r="S5639" t="s">
        <v>29</v>
      </c>
    </row>
    <row r="5640" spans="1:19" hidden="1" x14ac:dyDescent="0.2">
      <c r="A5640">
        <v>3140</v>
      </c>
      <c r="B5640" t="s">
        <v>9418</v>
      </c>
      <c r="C5640" t="s">
        <v>73</v>
      </c>
      <c r="D5640">
        <v>10.379</v>
      </c>
      <c r="E5640">
        <v>20</v>
      </c>
      <c r="F5640" t="s">
        <v>9438</v>
      </c>
      <c r="G5640" t="s">
        <v>144</v>
      </c>
      <c r="H5640" t="s">
        <v>46</v>
      </c>
      <c r="I5640" t="s">
        <v>142</v>
      </c>
      <c r="K5640" t="e">
        <f>- Other measurements: A14, C10, C61, I14, L41, S47, S80</f>
        <v>#NAME?</v>
      </c>
      <c r="L5640" t="s">
        <v>9421</v>
      </c>
      <c r="M5640" t="s">
        <v>120</v>
      </c>
      <c r="N5640">
        <v>5</v>
      </c>
      <c r="P5640" t="s">
        <v>27</v>
      </c>
      <c r="Q5640" t="s">
        <v>9422</v>
      </c>
      <c r="S5640" t="s">
        <v>29</v>
      </c>
    </row>
    <row r="5641" spans="1:19" hidden="1" x14ac:dyDescent="0.2">
      <c r="A5641">
        <v>3140</v>
      </c>
      <c r="B5641" t="s">
        <v>9418</v>
      </c>
      <c r="C5641" t="s">
        <v>20</v>
      </c>
      <c r="D5641">
        <v>2.2400000000000002</v>
      </c>
      <c r="E5641">
        <v>25</v>
      </c>
      <c r="F5641" t="s">
        <v>9439</v>
      </c>
      <c r="G5641" t="s">
        <v>185</v>
      </c>
      <c r="H5641" t="s">
        <v>46</v>
      </c>
      <c r="I5641" t="s">
        <v>8886</v>
      </c>
      <c r="K5641" t="e">
        <f>- Other measurements: A14, C10, C61, I14, L41, S47, S80</f>
        <v>#NAME?</v>
      </c>
      <c r="L5641" t="s">
        <v>9421</v>
      </c>
      <c r="M5641" t="s">
        <v>120</v>
      </c>
      <c r="N5641">
        <v>5</v>
      </c>
      <c r="P5641" t="s">
        <v>27</v>
      </c>
      <c r="Q5641" t="s">
        <v>9422</v>
      </c>
      <c r="S5641" t="s">
        <v>29</v>
      </c>
    </row>
    <row r="5642" spans="1:19" hidden="1" x14ac:dyDescent="0.2">
      <c r="A5642">
        <v>3140</v>
      </c>
      <c r="B5642" t="s">
        <v>9418</v>
      </c>
      <c r="C5642" t="s">
        <v>8887</v>
      </c>
      <c r="D5642">
        <v>2.78</v>
      </c>
      <c r="E5642">
        <v>25</v>
      </c>
      <c r="F5642" t="s">
        <v>8888</v>
      </c>
      <c r="G5642" t="s">
        <v>185</v>
      </c>
      <c r="H5642" t="s">
        <v>46</v>
      </c>
      <c r="I5642" t="s">
        <v>8886</v>
      </c>
      <c r="K5642" t="e">
        <f>- Other measurements: A14, C10, C61, I14, L41, S47, S80</f>
        <v>#NAME?</v>
      </c>
      <c r="L5642" t="s">
        <v>9421</v>
      </c>
      <c r="M5642" t="s">
        <v>120</v>
      </c>
      <c r="N5642">
        <v>5</v>
      </c>
      <c r="P5642" t="s">
        <v>27</v>
      </c>
      <c r="Q5642" t="s">
        <v>9422</v>
      </c>
      <c r="S5642" t="s">
        <v>29</v>
      </c>
    </row>
    <row r="5643" spans="1:19" hidden="1" x14ac:dyDescent="0.2">
      <c r="A5643">
        <v>3140</v>
      </c>
      <c r="B5643" t="s">
        <v>9418</v>
      </c>
      <c r="C5643" t="s">
        <v>20</v>
      </c>
      <c r="D5643">
        <v>2.33</v>
      </c>
      <c r="E5643">
        <v>25</v>
      </c>
      <c r="F5643" t="s">
        <v>9440</v>
      </c>
      <c r="G5643" t="s">
        <v>3160</v>
      </c>
      <c r="H5643" t="s">
        <v>46</v>
      </c>
      <c r="I5643" t="s">
        <v>9441</v>
      </c>
      <c r="J5643" t="s">
        <v>43</v>
      </c>
      <c r="K5643" t="e">
        <f>- Other measurements: A14, C10, C61, I14, L41, S47, S80</f>
        <v>#NAME?</v>
      </c>
      <c r="L5643" t="s">
        <v>9421</v>
      </c>
      <c r="M5643" t="s">
        <v>120</v>
      </c>
      <c r="N5643">
        <v>5</v>
      </c>
      <c r="P5643" t="s">
        <v>27</v>
      </c>
      <c r="Q5643" t="s">
        <v>9422</v>
      </c>
      <c r="S5643" t="s">
        <v>29</v>
      </c>
    </row>
    <row r="5644" spans="1:19" hidden="1" x14ac:dyDescent="0.2">
      <c r="A5644">
        <v>3140</v>
      </c>
      <c r="B5644" t="s">
        <v>9418</v>
      </c>
      <c r="C5644" t="s">
        <v>73</v>
      </c>
      <c r="D5644">
        <v>9.6199999999999992</v>
      </c>
      <c r="E5644">
        <v>25</v>
      </c>
      <c r="F5644" t="s">
        <v>9440</v>
      </c>
      <c r="G5644" t="s">
        <v>3160</v>
      </c>
      <c r="H5644" t="s">
        <v>46</v>
      </c>
      <c r="I5644" t="s">
        <v>9441</v>
      </c>
      <c r="J5644" t="s">
        <v>43</v>
      </c>
      <c r="K5644" t="e">
        <f>- Other measurements: A14, C10, C61, I14, L41, S47, S80</f>
        <v>#NAME?</v>
      </c>
      <c r="L5644" t="s">
        <v>9421</v>
      </c>
      <c r="M5644" t="s">
        <v>120</v>
      </c>
      <c r="N5644">
        <v>5</v>
      </c>
      <c r="P5644" t="s">
        <v>27</v>
      </c>
      <c r="Q5644" t="s">
        <v>9422</v>
      </c>
      <c r="S5644" t="s">
        <v>29</v>
      </c>
    </row>
    <row r="5645" spans="1:19" hidden="1" x14ac:dyDescent="0.2">
      <c r="A5645">
        <v>3140</v>
      </c>
      <c r="B5645" t="s">
        <v>9418</v>
      </c>
      <c r="C5645" t="s">
        <v>20</v>
      </c>
      <c r="D5645">
        <v>2.31</v>
      </c>
      <c r="E5645">
        <v>25</v>
      </c>
      <c r="F5645" t="s">
        <v>9387</v>
      </c>
      <c r="G5645" t="s">
        <v>22</v>
      </c>
      <c r="H5645" t="s">
        <v>46</v>
      </c>
      <c r="I5645" t="s">
        <v>9441</v>
      </c>
      <c r="J5645" t="s">
        <v>43</v>
      </c>
      <c r="K5645" t="e">
        <f>- Other measurements: A14, C10, C61, I14, L41, S47, S80</f>
        <v>#NAME?</v>
      </c>
      <c r="L5645" t="s">
        <v>9421</v>
      </c>
      <c r="M5645" t="s">
        <v>120</v>
      </c>
      <c r="N5645">
        <v>5</v>
      </c>
      <c r="P5645" t="s">
        <v>27</v>
      </c>
      <c r="Q5645" t="s">
        <v>9422</v>
      </c>
      <c r="S5645" t="s">
        <v>29</v>
      </c>
    </row>
    <row r="5646" spans="1:19" hidden="1" x14ac:dyDescent="0.2">
      <c r="A5646">
        <v>3140</v>
      </c>
      <c r="B5646" t="s">
        <v>9418</v>
      </c>
      <c r="C5646" t="s">
        <v>73</v>
      </c>
      <c r="D5646">
        <v>9.69</v>
      </c>
      <c r="E5646">
        <v>25</v>
      </c>
      <c r="F5646" t="s">
        <v>9387</v>
      </c>
      <c r="G5646" t="s">
        <v>22</v>
      </c>
      <c r="H5646" t="s">
        <v>46</v>
      </c>
      <c r="I5646" t="s">
        <v>9441</v>
      </c>
      <c r="J5646" t="s">
        <v>43</v>
      </c>
      <c r="K5646" t="e">
        <f>- Other measurements: A14, C10, C61, I14, L41, S47, S80</f>
        <v>#NAME?</v>
      </c>
      <c r="L5646" t="s">
        <v>9421</v>
      </c>
      <c r="M5646" t="s">
        <v>120</v>
      </c>
      <c r="N5646">
        <v>5</v>
      </c>
      <c r="P5646" t="s">
        <v>27</v>
      </c>
      <c r="Q5646" t="s">
        <v>9422</v>
      </c>
      <c r="S5646" t="s">
        <v>29</v>
      </c>
    </row>
    <row r="5647" spans="1:19" x14ac:dyDescent="0.2">
      <c r="A5647">
        <v>3141</v>
      </c>
      <c r="B5647" t="s">
        <v>9442</v>
      </c>
      <c r="C5647" t="s">
        <v>77</v>
      </c>
      <c r="D5647">
        <v>3.6850000000000001</v>
      </c>
      <c r="E5647">
        <v>25</v>
      </c>
      <c r="F5647" t="s">
        <v>9443</v>
      </c>
      <c r="G5647" t="s">
        <v>9055</v>
      </c>
      <c r="H5647" t="s">
        <v>36</v>
      </c>
      <c r="I5647" t="s">
        <v>9038</v>
      </c>
      <c r="L5647" t="s">
        <v>9444</v>
      </c>
      <c r="M5647" t="s">
        <v>120</v>
      </c>
      <c r="N5647">
        <v>5</v>
      </c>
      <c r="P5647" t="s">
        <v>27</v>
      </c>
      <c r="Q5647" t="s">
        <v>9445</v>
      </c>
      <c r="S5647" t="s">
        <v>29</v>
      </c>
    </row>
    <row r="5648" spans="1:19" hidden="1" x14ac:dyDescent="0.2">
      <c r="A5648">
        <v>3141</v>
      </c>
      <c r="B5648" t="s">
        <v>9442</v>
      </c>
      <c r="C5648" t="s">
        <v>73</v>
      </c>
      <c r="D5648">
        <v>-1.92</v>
      </c>
      <c r="E5648" t="s">
        <v>74</v>
      </c>
      <c r="F5648" t="s">
        <v>9446</v>
      </c>
      <c r="G5648" t="s">
        <v>75</v>
      </c>
      <c r="H5648" t="s">
        <v>23</v>
      </c>
      <c r="I5648" t="s">
        <v>76</v>
      </c>
      <c r="K5648"/>
      <c r="L5648" t="s">
        <v>9444</v>
      </c>
      <c r="M5648" t="s">
        <v>120</v>
      </c>
      <c r="N5648">
        <v>5</v>
      </c>
      <c r="P5648" t="s">
        <v>27</v>
      </c>
      <c r="Q5648" t="s">
        <v>9445</v>
      </c>
      <c r="S5648" t="s">
        <v>29</v>
      </c>
    </row>
    <row r="5649" spans="1:19" hidden="1" x14ac:dyDescent="0.2">
      <c r="A5649">
        <v>3141</v>
      </c>
      <c r="B5649" t="s">
        <v>9442</v>
      </c>
      <c r="C5649" t="s">
        <v>20</v>
      </c>
      <c r="D5649">
        <v>-4.33</v>
      </c>
      <c r="E5649" t="s">
        <v>74</v>
      </c>
      <c r="F5649" t="s">
        <v>9446</v>
      </c>
      <c r="G5649" t="s">
        <v>75</v>
      </c>
      <c r="H5649" t="s">
        <v>23</v>
      </c>
      <c r="I5649" t="s">
        <v>76</v>
      </c>
      <c r="K5649"/>
      <c r="L5649" t="s">
        <v>9444</v>
      </c>
      <c r="M5649" t="s">
        <v>120</v>
      </c>
      <c r="N5649">
        <v>5</v>
      </c>
      <c r="P5649" t="s">
        <v>27</v>
      </c>
      <c r="Q5649" t="s">
        <v>9445</v>
      </c>
      <c r="S5649" t="s">
        <v>29</v>
      </c>
    </row>
    <row r="5650" spans="1:19" hidden="1" x14ac:dyDescent="0.2">
      <c r="A5650">
        <v>3141</v>
      </c>
      <c r="B5650" t="s">
        <v>9442</v>
      </c>
      <c r="C5650" t="s">
        <v>73</v>
      </c>
      <c r="D5650">
        <v>-2</v>
      </c>
      <c r="E5650">
        <v>25</v>
      </c>
      <c r="F5650" t="s">
        <v>9447</v>
      </c>
      <c r="G5650" t="s">
        <v>98</v>
      </c>
      <c r="H5650" t="s">
        <v>2675</v>
      </c>
      <c r="I5650" t="s">
        <v>9448</v>
      </c>
      <c r="K5650"/>
      <c r="L5650" t="s">
        <v>9444</v>
      </c>
      <c r="M5650" t="s">
        <v>120</v>
      </c>
      <c r="N5650">
        <v>5</v>
      </c>
      <c r="P5650" t="s">
        <v>27</v>
      </c>
      <c r="Q5650" t="s">
        <v>9445</v>
      </c>
      <c r="S5650" t="s">
        <v>29</v>
      </c>
    </row>
    <row r="5651" spans="1:19" hidden="1" x14ac:dyDescent="0.2">
      <c r="A5651">
        <v>3141</v>
      </c>
      <c r="B5651" t="s">
        <v>9442</v>
      </c>
      <c r="C5651" t="s">
        <v>77</v>
      </c>
      <c r="D5651">
        <v>3.6</v>
      </c>
      <c r="E5651">
        <v>25</v>
      </c>
      <c r="F5651" t="s">
        <v>9447</v>
      </c>
      <c r="I5651" t="s">
        <v>4397</v>
      </c>
      <c r="K5651"/>
      <c r="L5651" t="s">
        <v>9444</v>
      </c>
      <c r="M5651" t="s">
        <v>120</v>
      </c>
      <c r="N5651">
        <v>5</v>
      </c>
      <c r="P5651" t="s">
        <v>27</v>
      </c>
      <c r="Q5651" t="s">
        <v>9445</v>
      </c>
      <c r="S5651" t="s">
        <v>29</v>
      </c>
    </row>
    <row r="5652" spans="1:19" x14ac:dyDescent="0.2">
      <c r="A5652">
        <v>3141</v>
      </c>
      <c r="B5652" t="s">
        <v>9442</v>
      </c>
      <c r="C5652" t="s">
        <v>77</v>
      </c>
      <c r="D5652">
        <v>3.6816</v>
      </c>
      <c r="E5652">
        <v>5</v>
      </c>
      <c r="F5652" t="s">
        <v>9449</v>
      </c>
      <c r="G5652" t="s">
        <v>641</v>
      </c>
      <c r="H5652" t="s">
        <v>36</v>
      </c>
      <c r="I5652" t="s">
        <v>9450</v>
      </c>
      <c r="J5652" t="s">
        <v>43</v>
      </c>
      <c r="L5652" t="s">
        <v>9444</v>
      </c>
      <c r="M5652" t="s">
        <v>120</v>
      </c>
      <c r="N5652">
        <v>5</v>
      </c>
      <c r="P5652" t="s">
        <v>27</v>
      </c>
      <c r="Q5652" t="s">
        <v>9445</v>
      </c>
      <c r="S5652" t="s">
        <v>29</v>
      </c>
    </row>
    <row r="5653" spans="1:19" x14ac:dyDescent="0.2">
      <c r="A5653">
        <v>3141</v>
      </c>
      <c r="B5653" t="s">
        <v>9442</v>
      </c>
      <c r="C5653" t="s">
        <v>77</v>
      </c>
      <c r="D5653">
        <v>3.6758999999999999</v>
      </c>
      <c r="E5653">
        <v>10</v>
      </c>
      <c r="F5653" t="s">
        <v>9449</v>
      </c>
      <c r="G5653" t="s">
        <v>641</v>
      </c>
      <c r="H5653" t="s">
        <v>36</v>
      </c>
      <c r="I5653" t="s">
        <v>9450</v>
      </c>
      <c r="J5653" t="s">
        <v>43</v>
      </c>
      <c r="L5653" t="s">
        <v>9444</v>
      </c>
      <c r="M5653" t="s">
        <v>120</v>
      </c>
      <c r="N5653">
        <v>5</v>
      </c>
      <c r="P5653" t="s">
        <v>27</v>
      </c>
      <c r="Q5653" t="s">
        <v>9445</v>
      </c>
      <c r="S5653" t="s">
        <v>29</v>
      </c>
    </row>
    <row r="5654" spans="1:19" x14ac:dyDescent="0.2">
      <c r="A5654">
        <v>3141</v>
      </c>
      <c r="B5654" t="s">
        <v>9442</v>
      </c>
      <c r="C5654" t="s">
        <v>77</v>
      </c>
      <c r="D5654">
        <v>3.6726000000000001</v>
      </c>
      <c r="E5654">
        <v>15</v>
      </c>
      <c r="F5654" t="s">
        <v>9449</v>
      </c>
      <c r="G5654" t="s">
        <v>641</v>
      </c>
      <c r="H5654" t="s">
        <v>36</v>
      </c>
      <c r="I5654" t="s">
        <v>9450</v>
      </c>
      <c r="J5654" t="s">
        <v>43</v>
      </c>
      <c r="L5654" t="s">
        <v>9444</v>
      </c>
      <c r="M5654" t="s">
        <v>120</v>
      </c>
      <c r="N5654">
        <v>5</v>
      </c>
      <c r="P5654" t="s">
        <v>27</v>
      </c>
      <c r="Q5654" t="s">
        <v>9445</v>
      </c>
      <c r="S5654" t="s">
        <v>29</v>
      </c>
    </row>
    <row r="5655" spans="1:19" x14ac:dyDescent="0.2">
      <c r="A5655">
        <v>3141</v>
      </c>
      <c r="B5655" t="s">
        <v>9442</v>
      </c>
      <c r="C5655" t="s">
        <v>77</v>
      </c>
      <c r="D5655">
        <v>3.6671</v>
      </c>
      <c r="E5655">
        <v>20</v>
      </c>
      <c r="F5655" t="s">
        <v>9449</v>
      </c>
      <c r="G5655" t="s">
        <v>641</v>
      </c>
      <c r="H5655" t="s">
        <v>36</v>
      </c>
      <c r="I5655" t="s">
        <v>9450</v>
      </c>
      <c r="J5655" t="s">
        <v>43</v>
      </c>
      <c r="L5655" t="s">
        <v>9444</v>
      </c>
      <c r="M5655" t="s">
        <v>120</v>
      </c>
      <c r="N5655">
        <v>5</v>
      </c>
      <c r="P5655" t="s">
        <v>27</v>
      </c>
      <c r="Q5655" t="s">
        <v>9445</v>
      </c>
      <c r="S5655" t="s">
        <v>29</v>
      </c>
    </row>
    <row r="5656" spans="1:19" x14ac:dyDescent="0.2">
      <c r="A5656">
        <v>3141</v>
      </c>
      <c r="B5656" t="s">
        <v>9442</v>
      </c>
      <c r="C5656" t="s">
        <v>77</v>
      </c>
      <c r="D5656">
        <v>3.6698</v>
      </c>
      <c r="E5656">
        <v>25</v>
      </c>
      <c r="F5656" t="s">
        <v>9449</v>
      </c>
      <c r="G5656" t="s">
        <v>641</v>
      </c>
      <c r="H5656" t="s">
        <v>36</v>
      </c>
      <c r="I5656" t="s">
        <v>9450</v>
      </c>
      <c r="J5656" t="s">
        <v>43</v>
      </c>
      <c r="L5656" t="s">
        <v>9444</v>
      </c>
      <c r="M5656" t="s">
        <v>120</v>
      </c>
      <c r="N5656">
        <v>5</v>
      </c>
      <c r="P5656" t="s">
        <v>27</v>
      </c>
      <c r="Q5656" t="s">
        <v>9445</v>
      </c>
      <c r="S5656" t="s">
        <v>29</v>
      </c>
    </row>
    <row r="5657" spans="1:19" x14ac:dyDescent="0.2">
      <c r="A5657">
        <v>3141</v>
      </c>
      <c r="B5657" t="s">
        <v>9442</v>
      </c>
      <c r="C5657" t="s">
        <v>77</v>
      </c>
      <c r="D5657">
        <v>3.6730999999999998</v>
      </c>
      <c r="E5657">
        <v>30</v>
      </c>
      <c r="F5657" t="s">
        <v>9449</v>
      </c>
      <c r="G5657" t="s">
        <v>641</v>
      </c>
      <c r="H5657" t="s">
        <v>36</v>
      </c>
      <c r="I5657" t="s">
        <v>9450</v>
      </c>
      <c r="J5657" t="s">
        <v>43</v>
      </c>
      <c r="L5657" t="s">
        <v>9444</v>
      </c>
      <c r="M5657" t="s">
        <v>120</v>
      </c>
      <c r="N5657">
        <v>5</v>
      </c>
      <c r="P5657" t="s">
        <v>27</v>
      </c>
      <c r="Q5657" t="s">
        <v>9445</v>
      </c>
      <c r="S5657" t="s">
        <v>29</v>
      </c>
    </row>
    <row r="5658" spans="1:19" x14ac:dyDescent="0.2">
      <c r="A5658">
        <v>3141</v>
      </c>
      <c r="B5658" t="s">
        <v>9442</v>
      </c>
      <c r="C5658" t="s">
        <v>77</v>
      </c>
      <c r="D5658">
        <v>3.6779000000000002</v>
      </c>
      <c r="E5658">
        <v>35</v>
      </c>
      <c r="F5658" t="s">
        <v>9449</v>
      </c>
      <c r="G5658" t="s">
        <v>641</v>
      </c>
      <c r="H5658" t="s">
        <v>36</v>
      </c>
      <c r="I5658" t="s">
        <v>9450</v>
      </c>
      <c r="J5658" t="s">
        <v>43</v>
      </c>
      <c r="L5658" t="s">
        <v>9444</v>
      </c>
      <c r="M5658" t="s">
        <v>120</v>
      </c>
      <c r="N5658">
        <v>5</v>
      </c>
      <c r="P5658" t="s">
        <v>27</v>
      </c>
      <c r="Q5658" t="s">
        <v>9445</v>
      </c>
      <c r="S5658" t="s">
        <v>29</v>
      </c>
    </row>
    <row r="5659" spans="1:19" x14ac:dyDescent="0.2">
      <c r="A5659">
        <v>3141</v>
      </c>
      <c r="B5659" t="s">
        <v>9442</v>
      </c>
      <c r="C5659" t="s">
        <v>77</v>
      </c>
      <c r="D5659">
        <v>3.6844999999999999</v>
      </c>
      <c r="E5659">
        <v>40</v>
      </c>
      <c r="F5659" t="s">
        <v>9449</v>
      </c>
      <c r="G5659" t="s">
        <v>641</v>
      </c>
      <c r="H5659" t="s">
        <v>36</v>
      </c>
      <c r="I5659" t="s">
        <v>9450</v>
      </c>
      <c r="J5659" t="s">
        <v>43</v>
      </c>
      <c r="L5659" t="s">
        <v>9444</v>
      </c>
      <c r="M5659" t="s">
        <v>120</v>
      </c>
      <c r="N5659">
        <v>5</v>
      </c>
      <c r="P5659" t="s">
        <v>27</v>
      </c>
      <c r="Q5659" t="s">
        <v>9445</v>
      </c>
      <c r="S5659" t="s">
        <v>29</v>
      </c>
    </row>
    <row r="5660" spans="1:19" x14ac:dyDescent="0.2">
      <c r="A5660">
        <v>3141</v>
      </c>
      <c r="B5660" t="s">
        <v>9442</v>
      </c>
      <c r="C5660" t="s">
        <v>77</v>
      </c>
      <c r="D5660">
        <v>3.6945000000000001</v>
      </c>
      <c r="E5660">
        <v>45</v>
      </c>
      <c r="F5660" t="s">
        <v>9449</v>
      </c>
      <c r="G5660" t="s">
        <v>641</v>
      </c>
      <c r="H5660" t="s">
        <v>36</v>
      </c>
      <c r="I5660" t="s">
        <v>9450</v>
      </c>
      <c r="J5660" t="s">
        <v>43</v>
      </c>
      <c r="L5660" t="s">
        <v>9444</v>
      </c>
      <c r="M5660" t="s">
        <v>120</v>
      </c>
      <c r="N5660">
        <v>5</v>
      </c>
      <c r="P5660" t="s">
        <v>27</v>
      </c>
      <c r="Q5660" t="s">
        <v>9445</v>
      </c>
      <c r="S5660" t="s">
        <v>29</v>
      </c>
    </row>
    <row r="5661" spans="1:19" x14ac:dyDescent="0.2">
      <c r="A5661">
        <v>3141</v>
      </c>
      <c r="B5661" t="s">
        <v>9442</v>
      </c>
      <c r="C5661" t="s">
        <v>77</v>
      </c>
      <c r="D5661">
        <v>3.7063000000000001</v>
      </c>
      <c r="E5661">
        <v>50</v>
      </c>
      <c r="F5661" t="s">
        <v>9449</v>
      </c>
      <c r="G5661" t="s">
        <v>641</v>
      </c>
      <c r="H5661" t="s">
        <v>36</v>
      </c>
      <c r="I5661" t="s">
        <v>9450</v>
      </c>
      <c r="J5661" t="s">
        <v>43</v>
      </c>
      <c r="L5661" t="s">
        <v>9444</v>
      </c>
      <c r="M5661" t="s">
        <v>120</v>
      </c>
      <c r="N5661">
        <v>5</v>
      </c>
      <c r="P5661" t="s">
        <v>27</v>
      </c>
      <c r="Q5661" t="s">
        <v>9445</v>
      </c>
      <c r="S5661" t="s">
        <v>29</v>
      </c>
    </row>
    <row r="5662" spans="1:19" hidden="1" x14ac:dyDescent="0.2">
      <c r="A5662">
        <v>3142</v>
      </c>
      <c r="B5662" t="s">
        <v>9451</v>
      </c>
      <c r="C5662" t="s">
        <v>20</v>
      </c>
      <c r="D5662">
        <v>3.17</v>
      </c>
      <c r="E5662">
        <v>25</v>
      </c>
      <c r="F5662" t="s">
        <v>8934</v>
      </c>
      <c r="G5662" t="s">
        <v>55</v>
      </c>
      <c r="H5662" t="s">
        <v>46</v>
      </c>
      <c r="I5662" t="s">
        <v>8891</v>
      </c>
      <c r="K5662" t="e">
        <f>- Other measurement: H34</f>
        <v>#NAME?</v>
      </c>
      <c r="L5662" t="s">
        <v>9452</v>
      </c>
      <c r="M5662" t="s">
        <v>26</v>
      </c>
      <c r="N5662">
        <v>2</v>
      </c>
      <c r="P5662" t="s">
        <v>27</v>
      </c>
      <c r="Q5662" t="s">
        <v>9453</v>
      </c>
      <c r="S5662" t="s">
        <v>29</v>
      </c>
    </row>
    <row r="5663" spans="1:19" hidden="1" x14ac:dyDescent="0.2">
      <c r="A5663">
        <v>3142</v>
      </c>
      <c r="B5663" t="s">
        <v>9451</v>
      </c>
      <c r="C5663" t="s">
        <v>73</v>
      </c>
      <c r="D5663">
        <v>8.18</v>
      </c>
      <c r="E5663">
        <v>25</v>
      </c>
      <c r="F5663" t="s">
        <v>8934</v>
      </c>
      <c r="G5663" t="s">
        <v>55</v>
      </c>
      <c r="H5663" t="s">
        <v>46</v>
      </c>
      <c r="I5663" t="s">
        <v>8891</v>
      </c>
      <c r="K5663" t="e">
        <f>- Other measurement: H34</f>
        <v>#NAME?</v>
      </c>
      <c r="L5663" t="s">
        <v>9452</v>
      </c>
      <c r="M5663" t="s">
        <v>26</v>
      </c>
      <c r="N5663">
        <v>2</v>
      </c>
      <c r="P5663" t="s">
        <v>27</v>
      </c>
      <c r="Q5663" t="s">
        <v>9453</v>
      </c>
      <c r="S5663" t="s">
        <v>29</v>
      </c>
    </row>
    <row r="5664" spans="1:19" hidden="1" x14ac:dyDescent="0.2">
      <c r="A5664">
        <v>3142</v>
      </c>
      <c r="B5664" t="s">
        <v>9451</v>
      </c>
      <c r="C5664" t="s">
        <v>73</v>
      </c>
      <c r="D5664">
        <v>8.2100000000000009</v>
      </c>
      <c r="E5664">
        <v>25</v>
      </c>
      <c r="F5664" t="s">
        <v>62</v>
      </c>
      <c r="G5664" t="s">
        <v>55</v>
      </c>
      <c r="H5664" t="s">
        <v>46</v>
      </c>
      <c r="I5664" t="s">
        <v>8898</v>
      </c>
      <c r="K5664" t="e">
        <f>- Other measurement: H34</f>
        <v>#NAME?</v>
      </c>
      <c r="L5664" t="s">
        <v>9452</v>
      </c>
      <c r="M5664" t="s">
        <v>26</v>
      </c>
      <c r="N5664">
        <v>2</v>
      </c>
      <c r="P5664" t="s">
        <v>27</v>
      </c>
      <c r="Q5664" t="s">
        <v>9453</v>
      </c>
      <c r="S5664" t="s">
        <v>29</v>
      </c>
    </row>
    <row r="5665" spans="1:19" hidden="1" x14ac:dyDescent="0.2">
      <c r="A5665">
        <v>3142</v>
      </c>
      <c r="B5665" t="s">
        <v>9451</v>
      </c>
      <c r="C5665" t="s">
        <v>20</v>
      </c>
      <c r="D5665">
        <v>3.16</v>
      </c>
      <c r="E5665">
        <v>25</v>
      </c>
      <c r="F5665" t="s">
        <v>9440</v>
      </c>
      <c r="G5665" t="s">
        <v>3160</v>
      </c>
      <c r="H5665" t="s">
        <v>23</v>
      </c>
      <c r="I5665" t="s">
        <v>9441</v>
      </c>
      <c r="K5665" t="e">
        <f>- Other measurement: H34</f>
        <v>#NAME?</v>
      </c>
      <c r="L5665" t="s">
        <v>9452</v>
      </c>
      <c r="M5665" t="s">
        <v>26</v>
      </c>
      <c r="N5665">
        <v>2</v>
      </c>
      <c r="P5665" t="s">
        <v>27</v>
      </c>
      <c r="Q5665" t="s">
        <v>9453</v>
      </c>
      <c r="S5665" t="s">
        <v>29</v>
      </c>
    </row>
    <row r="5666" spans="1:19" hidden="1" x14ac:dyDescent="0.2">
      <c r="A5666">
        <v>3142</v>
      </c>
      <c r="B5666" t="s">
        <v>9451</v>
      </c>
      <c r="C5666" t="s">
        <v>73</v>
      </c>
      <c r="D5666">
        <v>7.78</v>
      </c>
      <c r="E5666">
        <v>25</v>
      </c>
      <c r="F5666" t="s">
        <v>9440</v>
      </c>
      <c r="G5666" t="s">
        <v>3160</v>
      </c>
      <c r="H5666" t="s">
        <v>23</v>
      </c>
      <c r="I5666" t="s">
        <v>9441</v>
      </c>
      <c r="K5666" t="e">
        <f>- Other measurement: H34</f>
        <v>#NAME?</v>
      </c>
      <c r="L5666" t="s">
        <v>9452</v>
      </c>
      <c r="M5666" t="s">
        <v>26</v>
      </c>
      <c r="N5666">
        <v>2</v>
      </c>
      <c r="P5666" t="s">
        <v>27</v>
      </c>
      <c r="Q5666" t="s">
        <v>9453</v>
      </c>
      <c r="S5666" t="s">
        <v>29</v>
      </c>
    </row>
    <row r="5667" spans="1:19" hidden="1" x14ac:dyDescent="0.2">
      <c r="A5667">
        <v>3142</v>
      </c>
      <c r="B5667" t="s">
        <v>9451</v>
      </c>
      <c r="C5667" t="s">
        <v>20</v>
      </c>
      <c r="D5667">
        <v>3.14</v>
      </c>
      <c r="E5667">
        <v>25</v>
      </c>
      <c r="F5667" t="s">
        <v>9387</v>
      </c>
      <c r="G5667" t="s">
        <v>22</v>
      </c>
      <c r="H5667" t="s">
        <v>23</v>
      </c>
      <c r="I5667" t="s">
        <v>9441</v>
      </c>
      <c r="K5667" t="e">
        <f>- Other measurement: H34</f>
        <v>#NAME?</v>
      </c>
      <c r="L5667" t="s">
        <v>9452</v>
      </c>
      <c r="M5667" t="s">
        <v>26</v>
      </c>
      <c r="N5667">
        <v>2</v>
      </c>
      <c r="P5667" t="s">
        <v>27</v>
      </c>
      <c r="Q5667" t="s">
        <v>9453</v>
      </c>
      <c r="S5667" t="s">
        <v>29</v>
      </c>
    </row>
    <row r="5668" spans="1:19" hidden="1" x14ac:dyDescent="0.2">
      <c r="A5668">
        <v>3142</v>
      </c>
      <c r="B5668" t="s">
        <v>9451</v>
      </c>
      <c r="C5668" t="s">
        <v>73</v>
      </c>
      <c r="D5668">
        <v>8.25</v>
      </c>
      <c r="E5668">
        <v>25</v>
      </c>
      <c r="F5668" t="s">
        <v>9387</v>
      </c>
      <c r="G5668" t="s">
        <v>22</v>
      </c>
      <c r="H5668" t="s">
        <v>23</v>
      </c>
      <c r="I5668" t="s">
        <v>9441</v>
      </c>
      <c r="K5668" t="e">
        <f>- Other measurement: H34</f>
        <v>#NAME?</v>
      </c>
      <c r="L5668" t="s">
        <v>9452</v>
      </c>
      <c r="M5668" t="s">
        <v>26</v>
      </c>
      <c r="N5668">
        <v>2</v>
      </c>
      <c r="P5668" t="s">
        <v>27</v>
      </c>
      <c r="Q5668" t="s">
        <v>9453</v>
      </c>
      <c r="S5668" t="s">
        <v>29</v>
      </c>
    </row>
    <row r="5669" spans="1:19" hidden="1" x14ac:dyDescent="0.2">
      <c r="A5669">
        <v>3143</v>
      </c>
      <c r="B5669" t="s">
        <v>9454</v>
      </c>
      <c r="C5669" t="s">
        <v>20</v>
      </c>
      <c r="D5669">
        <v>3.19</v>
      </c>
      <c r="E5669">
        <v>20</v>
      </c>
      <c r="F5669" t="s">
        <v>9250</v>
      </c>
      <c r="G5669" t="s">
        <v>22</v>
      </c>
      <c r="H5669" t="s">
        <v>46</v>
      </c>
      <c r="I5669" t="s">
        <v>8897</v>
      </c>
      <c r="K5669"/>
      <c r="L5669" t="s">
        <v>9455</v>
      </c>
      <c r="M5669" t="s">
        <v>26</v>
      </c>
      <c r="N5669">
        <v>2</v>
      </c>
      <c r="P5669" t="s">
        <v>27</v>
      </c>
      <c r="Q5669" t="s">
        <v>9456</v>
      </c>
      <c r="S5669" t="s">
        <v>29</v>
      </c>
    </row>
    <row r="5670" spans="1:19" hidden="1" x14ac:dyDescent="0.2">
      <c r="A5670">
        <v>3143</v>
      </c>
      <c r="B5670" t="s">
        <v>9454</v>
      </c>
      <c r="C5670" t="s">
        <v>73</v>
      </c>
      <c r="D5670">
        <v>8.15</v>
      </c>
      <c r="E5670">
        <v>20</v>
      </c>
      <c r="F5670" t="s">
        <v>9250</v>
      </c>
      <c r="G5670" t="s">
        <v>22</v>
      </c>
      <c r="H5670" t="s">
        <v>46</v>
      </c>
      <c r="I5670" t="s">
        <v>8897</v>
      </c>
      <c r="K5670"/>
      <c r="L5670" t="s">
        <v>9455</v>
      </c>
      <c r="M5670" t="s">
        <v>26</v>
      </c>
      <c r="N5670">
        <v>2</v>
      </c>
      <c r="P5670" t="s">
        <v>27</v>
      </c>
      <c r="Q5670" t="s">
        <v>9456</v>
      </c>
      <c r="S5670" t="s">
        <v>29</v>
      </c>
    </row>
    <row r="5671" spans="1:19" hidden="1" x14ac:dyDescent="0.2">
      <c r="A5671">
        <v>3144</v>
      </c>
      <c r="B5671" t="s">
        <v>9457</v>
      </c>
      <c r="C5671" t="s">
        <v>20</v>
      </c>
      <c r="D5671">
        <v>2.9</v>
      </c>
      <c r="E5671">
        <v>18</v>
      </c>
      <c r="F5671" t="s">
        <v>9235</v>
      </c>
      <c r="G5671" t="s">
        <v>55</v>
      </c>
      <c r="H5671" t="s">
        <v>46</v>
      </c>
      <c r="I5671" t="s">
        <v>9236</v>
      </c>
      <c r="K5671"/>
      <c r="L5671" t="s">
        <v>9458</v>
      </c>
      <c r="M5671" t="s">
        <v>26</v>
      </c>
      <c r="N5671">
        <v>2</v>
      </c>
      <c r="P5671" t="s">
        <v>27</v>
      </c>
      <c r="Q5671" t="s">
        <v>9459</v>
      </c>
      <c r="S5671" t="s">
        <v>29</v>
      </c>
    </row>
    <row r="5672" spans="1:19" hidden="1" x14ac:dyDescent="0.2">
      <c r="A5672">
        <v>3144</v>
      </c>
      <c r="B5672" t="s">
        <v>9457</v>
      </c>
      <c r="C5672" t="s">
        <v>73</v>
      </c>
      <c r="D5672">
        <v>7.25</v>
      </c>
      <c r="E5672">
        <v>18</v>
      </c>
      <c r="F5672" t="s">
        <v>9235</v>
      </c>
      <c r="G5672" t="s">
        <v>55</v>
      </c>
      <c r="H5672" t="s">
        <v>46</v>
      </c>
      <c r="I5672" t="s">
        <v>9236</v>
      </c>
      <c r="K5672"/>
      <c r="L5672" t="s">
        <v>9458</v>
      </c>
      <c r="M5672" t="s">
        <v>26</v>
      </c>
      <c r="N5672">
        <v>2</v>
      </c>
      <c r="P5672" t="s">
        <v>27</v>
      </c>
      <c r="Q5672" t="s">
        <v>9459</v>
      </c>
      <c r="S5672" t="s">
        <v>29</v>
      </c>
    </row>
    <row r="5673" spans="1:19" hidden="1" x14ac:dyDescent="0.2">
      <c r="A5673">
        <v>3145</v>
      </c>
      <c r="B5673" t="s">
        <v>9460</v>
      </c>
      <c r="C5673" t="s">
        <v>20</v>
      </c>
      <c r="D5673">
        <v>2.1</v>
      </c>
      <c r="F5673" t="s">
        <v>615</v>
      </c>
      <c r="H5673" t="s">
        <v>23</v>
      </c>
      <c r="I5673" t="s">
        <v>8895</v>
      </c>
      <c r="K5673"/>
      <c r="L5673" t="s">
        <v>9461</v>
      </c>
      <c r="M5673" t="s">
        <v>26</v>
      </c>
      <c r="N5673">
        <v>2</v>
      </c>
      <c r="P5673" t="s">
        <v>27</v>
      </c>
      <c r="Q5673" t="s">
        <v>9462</v>
      </c>
      <c r="S5673" t="s">
        <v>29</v>
      </c>
    </row>
    <row r="5674" spans="1:19" hidden="1" x14ac:dyDescent="0.2">
      <c r="A5674">
        <v>3145</v>
      </c>
      <c r="B5674" t="s">
        <v>9460</v>
      </c>
      <c r="C5674" t="s">
        <v>73</v>
      </c>
      <c r="D5674">
        <v>4.53</v>
      </c>
      <c r="F5674" t="s">
        <v>615</v>
      </c>
      <c r="H5674" t="s">
        <v>23</v>
      </c>
      <c r="I5674" t="s">
        <v>8895</v>
      </c>
      <c r="K5674"/>
      <c r="L5674" t="s">
        <v>9461</v>
      </c>
      <c r="M5674" t="s">
        <v>26</v>
      </c>
      <c r="N5674">
        <v>2</v>
      </c>
      <c r="P5674" t="s">
        <v>27</v>
      </c>
      <c r="Q5674" t="s">
        <v>9462</v>
      </c>
      <c r="S5674" t="s">
        <v>29</v>
      </c>
    </row>
    <row r="5675" spans="1:19" hidden="1" x14ac:dyDescent="0.2">
      <c r="A5675">
        <v>3145</v>
      </c>
      <c r="B5675" t="s">
        <v>9460</v>
      </c>
      <c r="C5675" t="s">
        <v>77</v>
      </c>
      <c r="D5675">
        <v>9.07</v>
      </c>
      <c r="F5675" t="s">
        <v>615</v>
      </c>
      <c r="H5675" t="s">
        <v>23</v>
      </c>
      <c r="I5675" t="s">
        <v>8895</v>
      </c>
      <c r="K5675"/>
      <c r="L5675" t="s">
        <v>9461</v>
      </c>
      <c r="M5675" t="s">
        <v>26</v>
      </c>
      <c r="N5675">
        <v>2</v>
      </c>
      <c r="P5675" t="s">
        <v>27</v>
      </c>
      <c r="Q5675" t="s">
        <v>9462</v>
      </c>
      <c r="S5675" t="s">
        <v>29</v>
      </c>
    </row>
    <row r="5676" spans="1:19" hidden="1" x14ac:dyDescent="0.2">
      <c r="A5676">
        <v>3146</v>
      </c>
      <c r="B5676" t="s">
        <v>9463</v>
      </c>
      <c r="C5676" t="s">
        <v>73</v>
      </c>
      <c r="D5676">
        <v>8.08</v>
      </c>
      <c r="E5676">
        <v>30</v>
      </c>
      <c r="F5676" t="s">
        <v>9464</v>
      </c>
      <c r="G5676" t="s">
        <v>55</v>
      </c>
      <c r="H5676" t="s">
        <v>46</v>
      </c>
      <c r="I5676" t="s">
        <v>9465</v>
      </c>
      <c r="K5676"/>
      <c r="L5676" t="s">
        <v>9466</v>
      </c>
      <c r="M5676" t="s">
        <v>120</v>
      </c>
      <c r="N5676">
        <v>5</v>
      </c>
      <c r="P5676" t="s">
        <v>27</v>
      </c>
      <c r="Q5676" t="s">
        <v>9467</v>
      </c>
      <c r="S5676" t="s">
        <v>29</v>
      </c>
    </row>
    <row r="5677" spans="1:19" hidden="1" x14ac:dyDescent="0.2">
      <c r="A5677">
        <v>3146</v>
      </c>
      <c r="B5677" t="s">
        <v>9463</v>
      </c>
      <c r="C5677" t="s">
        <v>20</v>
      </c>
      <c r="D5677">
        <v>2.5</v>
      </c>
      <c r="E5677" t="s">
        <v>363</v>
      </c>
      <c r="F5677" t="s">
        <v>9468</v>
      </c>
      <c r="G5677" t="s">
        <v>55</v>
      </c>
      <c r="H5677" t="s">
        <v>23</v>
      </c>
      <c r="I5677" t="s">
        <v>9469</v>
      </c>
      <c r="K5677"/>
      <c r="L5677" t="s">
        <v>9466</v>
      </c>
      <c r="M5677" t="s">
        <v>120</v>
      </c>
      <c r="N5677">
        <v>5</v>
      </c>
      <c r="P5677" t="s">
        <v>27</v>
      </c>
      <c r="Q5677" t="s">
        <v>9467</v>
      </c>
      <c r="S5677" t="s">
        <v>29</v>
      </c>
    </row>
    <row r="5678" spans="1:19" hidden="1" x14ac:dyDescent="0.2">
      <c r="A5678">
        <v>3146</v>
      </c>
      <c r="B5678" t="s">
        <v>9463</v>
      </c>
      <c r="C5678" t="s">
        <v>73</v>
      </c>
      <c r="D5678">
        <v>8.11</v>
      </c>
      <c r="E5678" t="s">
        <v>363</v>
      </c>
      <c r="F5678" t="s">
        <v>9468</v>
      </c>
      <c r="G5678" t="s">
        <v>55</v>
      </c>
      <c r="H5678" t="s">
        <v>23</v>
      </c>
      <c r="I5678" t="s">
        <v>9469</v>
      </c>
      <c r="K5678"/>
      <c r="L5678" t="s">
        <v>9466</v>
      </c>
      <c r="M5678" t="s">
        <v>120</v>
      </c>
      <c r="N5678">
        <v>5</v>
      </c>
      <c r="P5678" t="s">
        <v>27</v>
      </c>
      <c r="Q5678" t="s">
        <v>9467</v>
      </c>
      <c r="S5678" t="s">
        <v>29</v>
      </c>
    </row>
    <row r="5679" spans="1:19" hidden="1" x14ac:dyDescent="0.2">
      <c r="A5679">
        <v>3148</v>
      </c>
      <c r="B5679" t="s">
        <v>9470</v>
      </c>
      <c r="C5679" t="s">
        <v>20</v>
      </c>
      <c r="D5679">
        <v>2.35</v>
      </c>
      <c r="E5679">
        <v>25</v>
      </c>
      <c r="F5679" t="s">
        <v>3222</v>
      </c>
      <c r="G5679" t="s">
        <v>22</v>
      </c>
      <c r="H5679" t="s">
        <v>46</v>
      </c>
      <c r="I5679" t="s">
        <v>8879</v>
      </c>
      <c r="K5679"/>
      <c r="L5679" t="s">
        <v>9471</v>
      </c>
      <c r="M5679" t="s">
        <v>26</v>
      </c>
      <c r="N5679">
        <v>2</v>
      </c>
      <c r="P5679" t="s">
        <v>27</v>
      </c>
      <c r="Q5679" t="s">
        <v>9472</v>
      </c>
      <c r="S5679" t="s">
        <v>29</v>
      </c>
    </row>
    <row r="5680" spans="1:19" hidden="1" x14ac:dyDescent="0.2">
      <c r="A5680">
        <v>3148</v>
      </c>
      <c r="B5680" t="s">
        <v>9470</v>
      </c>
      <c r="C5680" t="s">
        <v>73</v>
      </c>
      <c r="D5680">
        <v>10.25</v>
      </c>
      <c r="E5680">
        <v>25</v>
      </c>
      <c r="F5680" t="s">
        <v>3222</v>
      </c>
      <c r="G5680" t="s">
        <v>22</v>
      </c>
      <c r="H5680" t="s">
        <v>46</v>
      </c>
      <c r="I5680" t="s">
        <v>8879</v>
      </c>
      <c r="K5680"/>
      <c r="L5680" t="s">
        <v>9471</v>
      </c>
      <c r="M5680" t="s">
        <v>26</v>
      </c>
      <c r="N5680">
        <v>2</v>
      </c>
      <c r="P5680" t="s">
        <v>27</v>
      </c>
      <c r="Q5680" t="s">
        <v>9472</v>
      </c>
      <c r="S5680" t="s">
        <v>29</v>
      </c>
    </row>
    <row r="5681" spans="1:19" hidden="1" x14ac:dyDescent="0.2">
      <c r="A5681">
        <v>3148</v>
      </c>
      <c r="B5681" t="s">
        <v>9470</v>
      </c>
      <c r="C5681" t="s">
        <v>20</v>
      </c>
      <c r="D5681">
        <v>2.29</v>
      </c>
      <c r="E5681">
        <v>25</v>
      </c>
      <c r="F5681" t="s">
        <v>9432</v>
      </c>
      <c r="G5681" t="s">
        <v>55</v>
      </c>
      <c r="H5681" t="s">
        <v>46</v>
      </c>
      <c r="I5681" t="s">
        <v>9433</v>
      </c>
      <c r="K5681"/>
      <c r="L5681" t="s">
        <v>9471</v>
      </c>
      <c r="M5681" t="s">
        <v>26</v>
      </c>
      <c r="N5681">
        <v>2</v>
      </c>
      <c r="P5681" t="s">
        <v>27</v>
      </c>
      <c r="Q5681" t="s">
        <v>9472</v>
      </c>
      <c r="S5681" t="s">
        <v>29</v>
      </c>
    </row>
    <row r="5682" spans="1:19" hidden="1" x14ac:dyDescent="0.2">
      <c r="A5682">
        <v>3148</v>
      </c>
      <c r="B5682" t="s">
        <v>9470</v>
      </c>
      <c r="C5682" t="s">
        <v>73</v>
      </c>
      <c r="D5682">
        <v>10.07</v>
      </c>
      <c r="E5682">
        <v>25</v>
      </c>
      <c r="F5682" t="s">
        <v>9432</v>
      </c>
      <c r="G5682" t="s">
        <v>55</v>
      </c>
      <c r="H5682" t="s">
        <v>46</v>
      </c>
      <c r="I5682" t="s">
        <v>9433</v>
      </c>
      <c r="K5682"/>
      <c r="L5682" t="s">
        <v>9471</v>
      </c>
      <c r="M5682" t="s">
        <v>26</v>
      </c>
      <c r="N5682">
        <v>2</v>
      </c>
      <c r="P5682" t="s">
        <v>27</v>
      </c>
      <c r="Q5682" t="s">
        <v>9472</v>
      </c>
      <c r="S5682" t="s">
        <v>29</v>
      </c>
    </row>
    <row r="5683" spans="1:19" hidden="1" x14ac:dyDescent="0.2">
      <c r="A5683">
        <v>3149</v>
      </c>
      <c r="B5683" t="s">
        <v>9473</v>
      </c>
      <c r="C5683" t="s">
        <v>20</v>
      </c>
      <c r="D5683">
        <v>8.7200000000000006</v>
      </c>
      <c r="G5683" t="s">
        <v>1255</v>
      </c>
      <c r="I5683" t="s">
        <v>1256</v>
      </c>
      <c r="K5683"/>
      <c r="L5683" t="s">
        <v>9474</v>
      </c>
      <c r="M5683" t="s">
        <v>26</v>
      </c>
      <c r="N5683">
        <v>2</v>
      </c>
      <c r="P5683" t="s">
        <v>27</v>
      </c>
      <c r="Q5683" t="s">
        <v>9475</v>
      </c>
      <c r="S5683" t="s">
        <v>29</v>
      </c>
    </row>
    <row r="5684" spans="1:19" hidden="1" x14ac:dyDescent="0.2">
      <c r="A5684">
        <v>3150</v>
      </c>
      <c r="B5684" t="s">
        <v>9476</v>
      </c>
      <c r="C5684" t="s">
        <v>20</v>
      </c>
      <c r="D5684">
        <v>9.48</v>
      </c>
      <c r="G5684" t="s">
        <v>1255</v>
      </c>
      <c r="I5684" t="s">
        <v>1256</v>
      </c>
      <c r="K5684"/>
      <c r="L5684" t="s">
        <v>9477</v>
      </c>
      <c r="M5684" t="s">
        <v>26</v>
      </c>
      <c r="N5684">
        <v>2</v>
      </c>
      <c r="P5684" t="s">
        <v>27</v>
      </c>
      <c r="Q5684" t="s">
        <v>9478</v>
      </c>
      <c r="S5684" t="s">
        <v>29</v>
      </c>
    </row>
    <row r="5685" spans="1:19" hidden="1" x14ac:dyDescent="0.2">
      <c r="A5685">
        <v>3153</v>
      </c>
      <c r="B5685" t="s">
        <v>9479</v>
      </c>
      <c r="C5685" t="s">
        <v>20</v>
      </c>
      <c r="D5685">
        <v>2.04</v>
      </c>
      <c r="E5685">
        <v>25</v>
      </c>
      <c r="F5685" t="s">
        <v>9432</v>
      </c>
      <c r="G5685" t="s">
        <v>55</v>
      </c>
      <c r="H5685" t="s">
        <v>23</v>
      </c>
      <c r="I5685" t="s">
        <v>9433</v>
      </c>
      <c r="K5685"/>
      <c r="L5685" t="s">
        <v>9480</v>
      </c>
      <c r="M5685" t="s">
        <v>771</v>
      </c>
      <c r="N5685">
        <v>4</v>
      </c>
      <c r="P5685" t="s">
        <v>27</v>
      </c>
      <c r="Q5685" t="s">
        <v>9481</v>
      </c>
      <c r="S5685" t="s">
        <v>29</v>
      </c>
    </row>
    <row r="5686" spans="1:19" hidden="1" x14ac:dyDescent="0.2">
      <c r="A5686">
        <v>3153</v>
      </c>
      <c r="B5686" t="s">
        <v>9479</v>
      </c>
      <c r="C5686" t="s">
        <v>73</v>
      </c>
      <c r="D5686">
        <v>10.47</v>
      </c>
      <c r="E5686">
        <v>25</v>
      </c>
      <c r="F5686" t="s">
        <v>9432</v>
      </c>
      <c r="G5686" t="s">
        <v>55</v>
      </c>
      <c r="H5686" t="s">
        <v>46</v>
      </c>
      <c r="I5686" t="s">
        <v>9433</v>
      </c>
      <c r="K5686"/>
      <c r="L5686" t="s">
        <v>9480</v>
      </c>
      <c r="M5686" t="s">
        <v>771</v>
      </c>
      <c r="N5686">
        <v>4</v>
      </c>
      <c r="P5686" t="s">
        <v>27</v>
      </c>
      <c r="Q5686" t="s">
        <v>9481</v>
      </c>
      <c r="S5686" t="s">
        <v>29</v>
      </c>
    </row>
    <row r="5687" spans="1:19" x14ac:dyDescent="0.2">
      <c r="A5687">
        <v>3154</v>
      </c>
      <c r="B5687" t="s">
        <v>9482</v>
      </c>
      <c r="C5687" t="s">
        <v>73</v>
      </c>
      <c r="D5687">
        <v>10.3371</v>
      </c>
      <c r="E5687">
        <v>5</v>
      </c>
      <c r="F5687" t="s">
        <v>9483</v>
      </c>
      <c r="G5687" t="s">
        <v>300</v>
      </c>
      <c r="H5687" t="s">
        <v>36</v>
      </c>
      <c r="I5687" t="s">
        <v>9420</v>
      </c>
      <c r="J5687" t="s">
        <v>43</v>
      </c>
      <c r="L5687" t="s">
        <v>9484</v>
      </c>
      <c r="M5687" t="s">
        <v>120</v>
      </c>
      <c r="N5687">
        <v>5</v>
      </c>
      <c r="P5687" t="s">
        <v>27</v>
      </c>
      <c r="Q5687" t="s">
        <v>9485</v>
      </c>
      <c r="S5687" t="s">
        <v>29</v>
      </c>
    </row>
    <row r="5688" spans="1:19" x14ac:dyDescent="0.2">
      <c r="A5688">
        <v>3154</v>
      </c>
      <c r="B5688" t="s">
        <v>9482</v>
      </c>
      <c r="C5688" t="s">
        <v>73</v>
      </c>
      <c r="D5688">
        <v>10.1317</v>
      </c>
      <c r="E5688">
        <v>15</v>
      </c>
      <c r="F5688" t="s">
        <v>9483</v>
      </c>
      <c r="G5688" t="s">
        <v>300</v>
      </c>
      <c r="H5688" t="s">
        <v>36</v>
      </c>
      <c r="I5688" t="s">
        <v>9420</v>
      </c>
      <c r="J5688" t="s">
        <v>43</v>
      </c>
      <c r="L5688" t="s">
        <v>9484</v>
      </c>
      <c r="M5688" t="s">
        <v>120</v>
      </c>
      <c r="N5688">
        <v>5</v>
      </c>
      <c r="P5688" t="s">
        <v>27</v>
      </c>
      <c r="Q5688" t="s">
        <v>9485</v>
      </c>
      <c r="S5688" t="s">
        <v>29</v>
      </c>
    </row>
    <row r="5689" spans="1:19" x14ac:dyDescent="0.2">
      <c r="A5689">
        <v>3154</v>
      </c>
      <c r="B5689" t="s">
        <v>9482</v>
      </c>
      <c r="C5689" t="s">
        <v>73</v>
      </c>
      <c r="D5689">
        <v>9.94</v>
      </c>
      <c r="E5689">
        <v>25</v>
      </c>
      <c r="F5689" t="s">
        <v>9483</v>
      </c>
      <c r="G5689" t="s">
        <v>300</v>
      </c>
      <c r="H5689" t="s">
        <v>36</v>
      </c>
      <c r="I5689" t="s">
        <v>9420</v>
      </c>
      <c r="J5689" t="s">
        <v>43</v>
      </c>
      <c r="L5689" t="s">
        <v>9484</v>
      </c>
      <c r="M5689" t="s">
        <v>120</v>
      </c>
      <c r="N5689">
        <v>5</v>
      </c>
      <c r="P5689" t="s">
        <v>27</v>
      </c>
      <c r="Q5689" t="s">
        <v>9485</v>
      </c>
      <c r="S5689" t="s">
        <v>29</v>
      </c>
    </row>
    <row r="5690" spans="1:19" x14ac:dyDescent="0.2">
      <c r="A5690">
        <v>3154</v>
      </c>
      <c r="B5690" t="s">
        <v>9482</v>
      </c>
      <c r="C5690" t="s">
        <v>73</v>
      </c>
      <c r="D5690">
        <v>9.7583000000000002</v>
      </c>
      <c r="E5690">
        <v>35</v>
      </c>
      <c r="F5690" t="s">
        <v>9483</v>
      </c>
      <c r="G5690" t="s">
        <v>300</v>
      </c>
      <c r="H5690" t="s">
        <v>36</v>
      </c>
      <c r="I5690" t="s">
        <v>9420</v>
      </c>
      <c r="J5690" t="s">
        <v>43</v>
      </c>
      <c r="L5690" t="s">
        <v>9484</v>
      </c>
      <c r="M5690" t="s">
        <v>120</v>
      </c>
      <c r="N5690">
        <v>5</v>
      </c>
      <c r="P5690" t="s">
        <v>27</v>
      </c>
      <c r="Q5690" t="s">
        <v>9485</v>
      </c>
      <c r="S5690" t="s">
        <v>29</v>
      </c>
    </row>
    <row r="5691" spans="1:19" x14ac:dyDescent="0.2">
      <c r="A5691">
        <v>3154</v>
      </c>
      <c r="B5691" t="s">
        <v>9482</v>
      </c>
      <c r="C5691" t="s">
        <v>73</v>
      </c>
      <c r="D5691">
        <v>9.5802999999999994</v>
      </c>
      <c r="E5691">
        <v>45</v>
      </c>
      <c r="F5691" t="s">
        <v>9483</v>
      </c>
      <c r="G5691" t="s">
        <v>300</v>
      </c>
      <c r="H5691" t="s">
        <v>36</v>
      </c>
      <c r="I5691" t="s">
        <v>9420</v>
      </c>
      <c r="J5691" t="s">
        <v>43</v>
      </c>
      <c r="L5691" t="s">
        <v>9484</v>
      </c>
      <c r="M5691" t="s">
        <v>120</v>
      </c>
      <c r="N5691">
        <v>5</v>
      </c>
      <c r="P5691" t="s">
        <v>27</v>
      </c>
      <c r="Q5691" t="s">
        <v>9485</v>
      </c>
      <c r="S5691" t="s">
        <v>29</v>
      </c>
    </row>
    <row r="5692" spans="1:19" hidden="1" x14ac:dyDescent="0.2">
      <c r="A5692">
        <v>3154</v>
      </c>
      <c r="B5692" t="s">
        <v>9482</v>
      </c>
      <c r="C5692" t="s">
        <v>73</v>
      </c>
      <c r="D5692">
        <v>9.8680000000000003</v>
      </c>
      <c r="E5692">
        <v>25</v>
      </c>
      <c r="F5692" t="s">
        <v>759</v>
      </c>
      <c r="G5692" t="s">
        <v>55</v>
      </c>
      <c r="H5692" t="s">
        <v>46</v>
      </c>
      <c r="I5692" t="s">
        <v>296</v>
      </c>
      <c r="K5692"/>
      <c r="L5692" t="s">
        <v>9484</v>
      </c>
      <c r="M5692" t="s">
        <v>120</v>
      </c>
      <c r="N5692">
        <v>5</v>
      </c>
      <c r="P5692" t="s">
        <v>27</v>
      </c>
      <c r="Q5692" t="s">
        <v>9485</v>
      </c>
      <c r="S5692" t="s">
        <v>29</v>
      </c>
    </row>
    <row r="5693" spans="1:19" hidden="1" x14ac:dyDescent="0.2">
      <c r="A5693">
        <v>3154</v>
      </c>
      <c r="B5693" t="s">
        <v>9482</v>
      </c>
      <c r="C5693" t="s">
        <v>73</v>
      </c>
      <c r="D5693">
        <v>9.8000000000000007</v>
      </c>
      <c r="E5693">
        <v>25</v>
      </c>
      <c r="F5693" t="s">
        <v>4292</v>
      </c>
      <c r="G5693" t="s">
        <v>63</v>
      </c>
      <c r="H5693" t="s">
        <v>46</v>
      </c>
      <c r="I5693" t="s">
        <v>9232</v>
      </c>
      <c r="K5693"/>
      <c r="L5693" t="s">
        <v>9484</v>
      </c>
      <c r="M5693" t="s">
        <v>120</v>
      </c>
      <c r="N5693">
        <v>5</v>
      </c>
      <c r="P5693" t="s">
        <v>27</v>
      </c>
      <c r="Q5693" t="s">
        <v>9485</v>
      </c>
      <c r="S5693" t="s">
        <v>29</v>
      </c>
    </row>
    <row r="5694" spans="1:19" hidden="1" x14ac:dyDescent="0.2">
      <c r="A5694">
        <v>3154</v>
      </c>
      <c r="B5694" t="s">
        <v>9482</v>
      </c>
      <c r="C5694" t="s">
        <v>20</v>
      </c>
      <c r="D5694">
        <v>2.08</v>
      </c>
      <c r="E5694">
        <v>25</v>
      </c>
      <c r="F5694" t="s">
        <v>9432</v>
      </c>
      <c r="G5694" t="s">
        <v>55</v>
      </c>
      <c r="H5694" t="s">
        <v>23</v>
      </c>
      <c r="I5694" t="s">
        <v>9433</v>
      </c>
      <c r="K5694"/>
      <c r="L5694" t="s">
        <v>9484</v>
      </c>
      <c r="M5694" t="s">
        <v>120</v>
      </c>
      <c r="N5694">
        <v>5</v>
      </c>
      <c r="P5694" t="s">
        <v>27</v>
      </c>
      <c r="Q5694" t="s">
        <v>9485</v>
      </c>
      <c r="S5694" t="s">
        <v>29</v>
      </c>
    </row>
    <row r="5695" spans="1:19" hidden="1" x14ac:dyDescent="0.2">
      <c r="A5695">
        <v>3154</v>
      </c>
      <c r="B5695" t="s">
        <v>9482</v>
      </c>
      <c r="C5695" t="s">
        <v>73</v>
      </c>
      <c r="D5695">
        <v>9.8000000000000007</v>
      </c>
      <c r="E5695">
        <v>25</v>
      </c>
      <c r="F5695" t="s">
        <v>9432</v>
      </c>
      <c r="G5695" t="s">
        <v>55</v>
      </c>
      <c r="H5695" t="s">
        <v>46</v>
      </c>
      <c r="I5695" t="s">
        <v>9433</v>
      </c>
      <c r="K5695"/>
      <c r="L5695" t="s">
        <v>9484</v>
      </c>
      <c r="M5695" t="s">
        <v>120</v>
      </c>
      <c r="N5695">
        <v>5</v>
      </c>
      <c r="P5695" t="s">
        <v>27</v>
      </c>
      <c r="Q5695" t="s">
        <v>9485</v>
      </c>
      <c r="S5695" t="s">
        <v>29</v>
      </c>
    </row>
    <row r="5696" spans="1:19" hidden="1" x14ac:dyDescent="0.2">
      <c r="A5696">
        <v>3154</v>
      </c>
      <c r="B5696" t="s">
        <v>9482</v>
      </c>
      <c r="C5696" t="s">
        <v>20</v>
      </c>
      <c r="D5696">
        <v>1.94</v>
      </c>
      <c r="E5696">
        <v>25</v>
      </c>
      <c r="F5696" t="s">
        <v>9432</v>
      </c>
      <c r="I5696" t="s">
        <v>4397</v>
      </c>
      <c r="K5696"/>
      <c r="L5696" t="s">
        <v>9484</v>
      </c>
      <c r="M5696" t="s">
        <v>120</v>
      </c>
      <c r="N5696">
        <v>5</v>
      </c>
      <c r="P5696" t="s">
        <v>27</v>
      </c>
      <c r="Q5696" t="s">
        <v>9485</v>
      </c>
      <c r="S5696" t="s">
        <v>29</v>
      </c>
    </row>
    <row r="5697" spans="1:19" hidden="1" x14ac:dyDescent="0.2">
      <c r="A5697">
        <v>3155</v>
      </c>
      <c r="B5697" t="s">
        <v>9486</v>
      </c>
      <c r="C5697" t="s">
        <v>20</v>
      </c>
      <c r="D5697">
        <v>3.11</v>
      </c>
      <c r="E5697">
        <v>25</v>
      </c>
      <c r="F5697" t="s">
        <v>4832</v>
      </c>
      <c r="G5697" t="s">
        <v>55</v>
      </c>
      <c r="H5697" t="s">
        <v>46</v>
      </c>
      <c r="I5697" t="s">
        <v>67</v>
      </c>
      <c r="K5697"/>
      <c r="L5697" t="s">
        <v>9487</v>
      </c>
      <c r="M5697" t="s">
        <v>771</v>
      </c>
      <c r="N5697">
        <v>4</v>
      </c>
      <c r="P5697" t="s">
        <v>27</v>
      </c>
      <c r="Q5697" t="s">
        <v>9488</v>
      </c>
      <c r="S5697" t="s">
        <v>29</v>
      </c>
    </row>
    <row r="5698" spans="1:19" hidden="1" x14ac:dyDescent="0.2">
      <c r="A5698">
        <v>3155</v>
      </c>
      <c r="B5698" t="s">
        <v>9486</v>
      </c>
      <c r="C5698" t="s">
        <v>73</v>
      </c>
      <c r="D5698">
        <v>8.09</v>
      </c>
      <c r="E5698">
        <v>25</v>
      </c>
      <c r="F5698" t="s">
        <v>4832</v>
      </c>
      <c r="G5698" t="s">
        <v>55</v>
      </c>
      <c r="H5698" t="s">
        <v>46</v>
      </c>
      <c r="I5698" t="s">
        <v>67</v>
      </c>
      <c r="K5698"/>
      <c r="L5698" t="s">
        <v>9487</v>
      </c>
      <c r="M5698" t="s">
        <v>771</v>
      </c>
      <c r="N5698">
        <v>4</v>
      </c>
      <c r="P5698" t="s">
        <v>27</v>
      </c>
      <c r="Q5698" t="s">
        <v>9488</v>
      </c>
      <c r="S5698" t="s">
        <v>29</v>
      </c>
    </row>
    <row r="5699" spans="1:19" hidden="1" x14ac:dyDescent="0.2">
      <c r="A5699">
        <v>3156</v>
      </c>
      <c r="B5699" t="s">
        <v>9489</v>
      </c>
      <c r="C5699" t="s">
        <v>73</v>
      </c>
      <c r="D5699">
        <v>7.78</v>
      </c>
      <c r="E5699">
        <v>25</v>
      </c>
      <c r="F5699" t="s">
        <v>9490</v>
      </c>
      <c r="I5699" t="s">
        <v>4397</v>
      </c>
      <c r="K5699"/>
      <c r="L5699" t="s">
        <v>9491</v>
      </c>
      <c r="M5699" t="s">
        <v>26</v>
      </c>
      <c r="N5699">
        <v>2</v>
      </c>
      <c r="P5699" t="s">
        <v>27</v>
      </c>
      <c r="Q5699" t="s">
        <v>9492</v>
      </c>
      <c r="S5699" t="s">
        <v>29</v>
      </c>
    </row>
    <row r="5700" spans="1:19" hidden="1" x14ac:dyDescent="0.2">
      <c r="A5700">
        <v>3157</v>
      </c>
      <c r="B5700" t="s">
        <v>9493</v>
      </c>
      <c r="C5700" t="s">
        <v>20</v>
      </c>
      <c r="D5700">
        <v>2.34</v>
      </c>
      <c r="E5700">
        <v>25</v>
      </c>
      <c r="F5700" t="s">
        <v>8878</v>
      </c>
      <c r="G5700" t="s">
        <v>22</v>
      </c>
      <c r="H5700" t="s">
        <v>46</v>
      </c>
      <c r="I5700" t="s">
        <v>8879</v>
      </c>
      <c r="K5700"/>
      <c r="L5700" t="s">
        <v>9494</v>
      </c>
      <c r="M5700" t="s">
        <v>771</v>
      </c>
      <c r="N5700">
        <v>4</v>
      </c>
      <c r="P5700" t="s">
        <v>27</v>
      </c>
      <c r="Q5700" t="s">
        <v>9495</v>
      </c>
      <c r="S5700" t="s">
        <v>29</v>
      </c>
    </row>
    <row r="5701" spans="1:19" hidden="1" x14ac:dyDescent="0.2">
      <c r="A5701">
        <v>3157</v>
      </c>
      <c r="B5701" t="s">
        <v>9493</v>
      </c>
      <c r="C5701" t="s">
        <v>73</v>
      </c>
      <c r="D5701">
        <v>10.23</v>
      </c>
      <c r="E5701">
        <v>25</v>
      </c>
      <c r="F5701" t="s">
        <v>8878</v>
      </c>
      <c r="G5701" t="s">
        <v>22</v>
      </c>
      <c r="H5701" t="s">
        <v>46</v>
      </c>
      <c r="I5701" t="s">
        <v>8879</v>
      </c>
      <c r="K5701"/>
      <c r="L5701" t="s">
        <v>9494</v>
      </c>
      <c r="M5701" t="s">
        <v>771</v>
      </c>
      <c r="N5701">
        <v>4</v>
      </c>
      <c r="P5701" t="s">
        <v>27</v>
      </c>
      <c r="Q5701" t="s">
        <v>9495</v>
      </c>
      <c r="S5701" t="s">
        <v>29</v>
      </c>
    </row>
    <row r="5702" spans="1:19" hidden="1" x14ac:dyDescent="0.2">
      <c r="A5702">
        <v>3157</v>
      </c>
      <c r="B5702" t="s">
        <v>9493</v>
      </c>
      <c r="C5702" t="s">
        <v>20</v>
      </c>
      <c r="D5702">
        <v>2.2999999999999998</v>
      </c>
      <c r="E5702">
        <v>25</v>
      </c>
      <c r="F5702" t="s">
        <v>9432</v>
      </c>
      <c r="G5702" t="s">
        <v>55</v>
      </c>
      <c r="H5702" t="s">
        <v>46</v>
      </c>
      <c r="I5702" t="s">
        <v>9433</v>
      </c>
      <c r="K5702"/>
      <c r="L5702" t="s">
        <v>9494</v>
      </c>
      <c r="M5702" t="s">
        <v>771</v>
      </c>
      <c r="N5702">
        <v>4</v>
      </c>
      <c r="P5702" t="s">
        <v>27</v>
      </c>
      <c r="Q5702" t="s">
        <v>9495</v>
      </c>
      <c r="S5702" t="s">
        <v>29</v>
      </c>
    </row>
    <row r="5703" spans="1:19" hidden="1" x14ac:dyDescent="0.2">
      <c r="A5703">
        <v>3157</v>
      </c>
      <c r="B5703" t="s">
        <v>9493</v>
      </c>
      <c r="C5703" t="s">
        <v>73</v>
      </c>
      <c r="D5703">
        <v>10.1</v>
      </c>
      <c r="E5703">
        <v>25</v>
      </c>
      <c r="F5703" t="s">
        <v>9432</v>
      </c>
      <c r="G5703" t="s">
        <v>55</v>
      </c>
      <c r="H5703" t="s">
        <v>46</v>
      </c>
      <c r="I5703" t="s">
        <v>9433</v>
      </c>
      <c r="K5703"/>
      <c r="L5703" t="s">
        <v>9494</v>
      </c>
      <c r="M5703" t="s">
        <v>771</v>
      </c>
      <c r="N5703">
        <v>4</v>
      </c>
      <c r="P5703" t="s">
        <v>27</v>
      </c>
      <c r="Q5703" t="s">
        <v>9495</v>
      </c>
      <c r="S5703" t="s">
        <v>29</v>
      </c>
    </row>
    <row r="5704" spans="1:19" hidden="1" x14ac:dyDescent="0.2">
      <c r="A5704">
        <v>3158</v>
      </c>
      <c r="B5704" t="s">
        <v>9496</v>
      </c>
      <c r="C5704" t="s">
        <v>20</v>
      </c>
      <c r="D5704">
        <v>3.15</v>
      </c>
      <c r="E5704">
        <v>25</v>
      </c>
      <c r="F5704" t="s">
        <v>9497</v>
      </c>
      <c r="G5704" t="s">
        <v>22</v>
      </c>
      <c r="H5704" t="s">
        <v>23</v>
      </c>
      <c r="I5704" t="s">
        <v>9223</v>
      </c>
      <c r="K5704"/>
      <c r="L5704" t="s">
        <v>9498</v>
      </c>
      <c r="M5704" t="s">
        <v>26</v>
      </c>
      <c r="N5704">
        <v>2</v>
      </c>
      <c r="P5704" t="s">
        <v>27</v>
      </c>
      <c r="Q5704" t="s">
        <v>9499</v>
      </c>
      <c r="S5704" t="s">
        <v>29</v>
      </c>
    </row>
    <row r="5705" spans="1:19" hidden="1" x14ac:dyDescent="0.2">
      <c r="A5705">
        <v>3158</v>
      </c>
      <c r="B5705" t="s">
        <v>9496</v>
      </c>
      <c r="C5705" t="s">
        <v>73</v>
      </c>
      <c r="D5705">
        <v>7.52</v>
      </c>
      <c r="E5705">
        <v>25</v>
      </c>
      <c r="F5705" t="s">
        <v>9497</v>
      </c>
      <c r="G5705" t="s">
        <v>22</v>
      </c>
      <c r="H5705" t="s">
        <v>23</v>
      </c>
      <c r="I5705" t="s">
        <v>9223</v>
      </c>
      <c r="K5705"/>
      <c r="L5705" t="s">
        <v>9498</v>
      </c>
      <c r="M5705" t="s">
        <v>26</v>
      </c>
      <c r="N5705">
        <v>2</v>
      </c>
      <c r="P5705" t="s">
        <v>27</v>
      </c>
      <c r="Q5705" t="s">
        <v>9499</v>
      </c>
      <c r="S5705" t="s">
        <v>29</v>
      </c>
    </row>
    <row r="5706" spans="1:19" x14ac:dyDescent="0.2">
      <c r="A5706">
        <v>3159</v>
      </c>
      <c r="B5706" t="s">
        <v>9500</v>
      </c>
      <c r="C5706" t="s">
        <v>20</v>
      </c>
      <c r="D5706">
        <v>3.1574</v>
      </c>
      <c r="E5706">
        <v>5</v>
      </c>
      <c r="F5706" t="s">
        <v>9501</v>
      </c>
      <c r="G5706" t="s">
        <v>641</v>
      </c>
      <c r="H5706" t="s">
        <v>36</v>
      </c>
      <c r="I5706" t="s">
        <v>8931</v>
      </c>
      <c r="K5706" s="4" t="e">
        <f>- Other measurements C10, K22, M54, S47, S80</f>
        <v>#NAME?</v>
      </c>
      <c r="L5706" t="s">
        <v>9502</v>
      </c>
      <c r="M5706" t="s">
        <v>120</v>
      </c>
      <c r="N5706">
        <v>5</v>
      </c>
      <c r="P5706" t="s">
        <v>27</v>
      </c>
      <c r="Q5706" t="s">
        <v>9503</v>
      </c>
      <c r="S5706" t="s">
        <v>29</v>
      </c>
    </row>
    <row r="5707" spans="1:19" x14ac:dyDescent="0.2">
      <c r="A5707">
        <v>3159</v>
      </c>
      <c r="B5707" t="s">
        <v>9500</v>
      </c>
      <c r="C5707" t="s">
        <v>20</v>
      </c>
      <c r="D5707">
        <v>3.1495000000000002</v>
      </c>
      <c r="E5707">
        <v>10</v>
      </c>
      <c r="F5707" t="s">
        <v>9501</v>
      </c>
      <c r="G5707" t="s">
        <v>641</v>
      </c>
      <c r="H5707" t="s">
        <v>36</v>
      </c>
      <c r="I5707" t="s">
        <v>8931</v>
      </c>
      <c r="K5707" s="4" t="e">
        <f>- Other measurements C10, K22, M54, S47, S80</f>
        <v>#NAME?</v>
      </c>
      <c r="L5707" t="s">
        <v>9502</v>
      </c>
      <c r="M5707" t="s">
        <v>120</v>
      </c>
      <c r="N5707">
        <v>5</v>
      </c>
      <c r="P5707" t="s">
        <v>27</v>
      </c>
      <c r="Q5707" t="s">
        <v>9503</v>
      </c>
      <c r="S5707" t="s">
        <v>29</v>
      </c>
    </row>
    <row r="5708" spans="1:19" x14ac:dyDescent="0.2">
      <c r="A5708">
        <v>3159</v>
      </c>
      <c r="B5708" t="s">
        <v>9500</v>
      </c>
      <c r="C5708" t="s">
        <v>20</v>
      </c>
      <c r="D5708">
        <v>3.1444000000000001</v>
      </c>
      <c r="E5708">
        <v>15</v>
      </c>
      <c r="F5708" t="s">
        <v>9501</v>
      </c>
      <c r="G5708" t="s">
        <v>641</v>
      </c>
      <c r="H5708" t="s">
        <v>36</v>
      </c>
      <c r="I5708" t="s">
        <v>8931</v>
      </c>
      <c r="K5708" s="4" t="e">
        <f>- Other measurements C10, K22, M54, S47, S80</f>
        <v>#NAME?</v>
      </c>
      <c r="L5708" t="s">
        <v>9502</v>
      </c>
      <c r="M5708" t="s">
        <v>120</v>
      </c>
      <c r="N5708">
        <v>5</v>
      </c>
      <c r="P5708" t="s">
        <v>27</v>
      </c>
      <c r="Q5708" t="s">
        <v>9503</v>
      </c>
      <c r="S5708" t="s">
        <v>29</v>
      </c>
    </row>
    <row r="5709" spans="1:19" x14ac:dyDescent="0.2">
      <c r="A5709">
        <v>3159</v>
      </c>
      <c r="B5709" t="s">
        <v>9500</v>
      </c>
      <c r="C5709" t="s">
        <v>20</v>
      </c>
      <c r="D5709">
        <v>3.1408999999999998</v>
      </c>
      <c r="E5709">
        <v>20</v>
      </c>
      <c r="F5709" t="s">
        <v>9501</v>
      </c>
      <c r="G5709" t="s">
        <v>641</v>
      </c>
      <c r="H5709" t="s">
        <v>36</v>
      </c>
      <c r="I5709" t="s">
        <v>8931</v>
      </c>
      <c r="K5709" s="4" t="e">
        <f>- Other measurements C10, K22, M54, S47, S80</f>
        <v>#NAME?</v>
      </c>
      <c r="L5709" t="s">
        <v>9502</v>
      </c>
      <c r="M5709" t="s">
        <v>120</v>
      </c>
      <c r="N5709">
        <v>5</v>
      </c>
      <c r="P5709" t="s">
        <v>27</v>
      </c>
      <c r="Q5709" t="s">
        <v>9503</v>
      </c>
      <c r="S5709" t="s">
        <v>29</v>
      </c>
    </row>
    <row r="5710" spans="1:19" x14ac:dyDescent="0.2">
      <c r="A5710">
        <v>3159</v>
      </c>
      <c r="B5710" t="s">
        <v>9500</v>
      </c>
      <c r="C5710" t="s">
        <v>20</v>
      </c>
      <c r="D5710">
        <v>3.1396999999999999</v>
      </c>
      <c r="E5710">
        <v>25</v>
      </c>
      <c r="F5710" t="s">
        <v>9501</v>
      </c>
      <c r="G5710" t="s">
        <v>641</v>
      </c>
      <c r="H5710" t="s">
        <v>36</v>
      </c>
      <c r="I5710" t="s">
        <v>8931</v>
      </c>
      <c r="K5710" s="4" t="e">
        <f>- Other measurements C10, K22, M54, S47, S80</f>
        <v>#NAME?</v>
      </c>
      <c r="L5710" t="s">
        <v>9502</v>
      </c>
      <c r="M5710" t="s">
        <v>120</v>
      </c>
      <c r="N5710">
        <v>5</v>
      </c>
      <c r="P5710" t="s">
        <v>27</v>
      </c>
      <c r="Q5710" t="s">
        <v>9503</v>
      </c>
      <c r="S5710" t="s">
        <v>29</v>
      </c>
    </row>
    <row r="5711" spans="1:19" x14ac:dyDescent="0.2">
      <c r="A5711">
        <v>3159</v>
      </c>
      <c r="B5711" t="s">
        <v>9500</v>
      </c>
      <c r="C5711" t="s">
        <v>20</v>
      </c>
      <c r="D5711">
        <v>3.141</v>
      </c>
      <c r="E5711">
        <v>30</v>
      </c>
      <c r="F5711" t="s">
        <v>9501</v>
      </c>
      <c r="G5711" t="s">
        <v>641</v>
      </c>
      <c r="H5711" t="s">
        <v>36</v>
      </c>
      <c r="I5711" t="s">
        <v>8931</v>
      </c>
      <c r="K5711" s="4" t="e">
        <f>- Other measurements C10, K22, M54, S47, S80</f>
        <v>#NAME?</v>
      </c>
      <c r="L5711" t="s">
        <v>9502</v>
      </c>
      <c r="M5711" t="s">
        <v>120</v>
      </c>
      <c r="N5711">
        <v>5</v>
      </c>
      <c r="P5711" t="s">
        <v>27</v>
      </c>
      <c r="Q5711" t="s">
        <v>9503</v>
      </c>
      <c r="S5711" t="s">
        <v>29</v>
      </c>
    </row>
    <row r="5712" spans="1:19" x14ac:dyDescent="0.2">
      <c r="A5712">
        <v>3159</v>
      </c>
      <c r="B5712" t="s">
        <v>9500</v>
      </c>
      <c r="C5712" t="s">
        <v>20</v>
      </c>
      <c r="D5712">
        <v>3.1419999999999999</v>
      </c>
      <c r="E5712">
        <v>35</v>
      </c>
      <c r="F5712" t="s">
        <v>9501</v>
      </c>
      <c r="G5712" t="s">
        <v>641</v>
      </c>
      <c r="H5712" t="s">
        <v>36</v>
      </c>
      <c r="I5712" t="s">
        <v>8931</v>
      </c>
      <c r="K5712" s="4" t="e">
        <f>- Other measurements C10, K22, M54, S47, S80</f>
        <v>#NAME?</v>
      </c>
      <c r="L5712" t="s">
        <v>9502</v>
      </c>
      <c r="M5712" t="s">
        <v>120</v>
      </c>
      <c r="N5712">
        <v>5</v>
      </c>
      <c r="P5712" t="s">
        <v>27</v>
      </c>
      <c r="Q5712" t="s">
        <v>9503</v>
      </c>
      <c r="S5712" t="s">
        <v>29</v>
      </c>
    </row>
    <row r="5713" spans="1:19" x14ac:dyDescent="0.2">
      <c r="A5713">
        <v>3159</v>
      </c>
      <c r="B5713" t="s">
        <v>9500</v>
      </c>
      <c r="C5713" t="s">
        <v>20</v>
      </c>
      <c r="D5713">
        <v>3.1459000000000001</v>
      </c>
      <c r="E5713">
        <v>40</v>
      </c>
      <c r="F5713" t="s">
        <v>9501</v>
      </c>
      <c r="G5713" t="s">
        <v>641</v>
      </c>
      <c r="H5713" t="s">
        <v>36</v>
      </c>
      <c r="I5713" t="s">
        <v>8931</v>
      </c>
      <c r="K5713" s="4" t="e">
        <f>- Other measurements C10, K22, M54, S47, S80</f>
        <v>#NAME?</v>
      </c>
      <c r="L5713" t="s">
        <v>9502</v>
      </c>
      <c r="M5713" t="s">
        <v>120</v>
      </c>
      <c r="N5713">
        <v>5</v>
      </c>
      <c r="P5713" t="s">
        <v>27</v>
      </c>
      <c r="Q5713" t="s">
        <v>9503</v>
      </c>
      <c r="S5713" t="s">
        <v>29</v>
      </c>
    </row>
    <row r="5714" spans="1:19" x14ac:dyDescent="0.2">
      <c r="A5714">
        <v>3159</v>
      </c>
      <c r="B5714" t="s">
        <v>9500</v>
      </c>
      <c r="C5714" t="s">
        <v>20</v>
      </c>
      <c r="D5714">
        <v>3.1518999999999999</v>
      </c>
      <c r="E5714">
        <v>45</v>
      </c>
      <c r="F5714" t="s">
        <v>9501</v>
      </c>
      <c r="G5714" t="s">
        <v>641</v>
      </c>
      <c r="H5714" t="s">
        <v>36</v>
      </c>
      <c r="I5714" t="s">
        <v>8931</v>
      </c>
      <c r="K5714" s="4" t="e">
        <f>- Other measurements C10, K22, M54, S47, S80</f>
        <v>#NAME?</v>
      </c>
      <c r="L5714" t="s">
        <v>9502</v>
      </c>
      <c r="M5714" t="s">
        <v>120</v>
      </c>
      <c r="N5714">
        <v>5</v>
      </c>
      <c r="P5714" t="s">
        <v>27</v>
      </c>
      <c r="Q5714" t="s">
        <v>9503</v>
      </c>
      <c r="S5714" t="s">
        <v>29</v>
      </c>
    </row>
    <row r="5715" spans="1:19" x14ac:dyDescent="0.2">
      <c r="A5715">
        <v>3159</v>
      </c>
      <c r="B5715" t="s">
        <v>9500</v>
      </c>
      <c r="C5715" t="s">
        <v>20</v>
      </c>
      <c r="D5715">
        <v>3.1598999999999999</v>
      </c>
      <c r="E5715">
        <v>50</v>
      </c>
      <c r="F5715" t="s">
        <v>9501</v>
      </c>
      <c r="G5715" t="s">
        <v>641</v>
      </c>
      <c r="H5715" t="s">
        <v>36</v>
      </c>
      <c r="I5715" t="s">
        <v>8931</v>
      </c>
      <c r="K5715" s="4" t="e">
        <f>- Other measurements C10, K22, M54, S47, S80</f>
        <v>#NAME?</v>
      </c>
      <c r="L5715" t="s">
        <v>9502</v>
      </c>
      <c r="M5715" t="s">
        <v>120</v>
      </c>
      <c r="N5715">
        <v>5</v>
      </c>
      <c r="P5715" t="s">
        <v>27</v>
      </c>
      <c r="Q5715" t="s">
        <v>9503</v>
      </c>
      <c r="S5715" t="s">
        <v>29</v>
      </c>
    </row>
    <row r="5716" spans="1:19" x14ac:dyDescent="0.2">
      <c r="A5716">
        <v>3159</v>
      </c>
      <c r="B5716" t="s">
        <v>9500</v>
      </c>
      <c r="C5716" t="s">
        <v>20</v>
      </c>
      <c r="D5716">
        <v>3.2010000000000001</v>
      </c>
      <c r="E5716">
        <v>1</v>
      </c>
      <c r="F5716" t="s">
        <v>9504</v>
      </c>
      <c r="G5716" t="s">
        <v>641</v>
      </c>
      <c r="H5716" t="s">
        <v>36</v>
      </c>
      <c r="I5716" t="s">
        <v>9067</v>
      </c>
      <c r="K5716" s="4" t="e">
        <f>- Other measurements C10, K22, M54, S47, S80</f>
        <v>#NAME?</v>
      </c>
      <c r="L5716" t="s">
        <v>9502</v>
      </c>
      <c r="M5716" t="s">
        <v>120</v>
      </c>
      <c r="N5716">
        <v>5</v>
      </c>
      <c r="P5716" t="s">
        <v>27</v>
      </c>
      <c r="Q5716" t="s">
        <v>9503</v>
      </c>
      <c r="S5716" t="s">
        <v>29</v>
      </c>
    </row>
    <row r="5717" spans="1:19" x14ac:dyDescent="0.2">
      <c r="A5717">
        <v>3159</v>
      </c>
      <c r="B5717" t="s">
        <v>9500</v>
      </c>
      <c r="C5717" t="s">
        <v>73</v>
      </c>
      <c r="D5717">
        <v>8.9440000000000008</v>
      </c>
      <c r="E5717">
        <v>1</v>
      </c>
      <c r="F5717" t="s">
        <v>9504</v>
      </c>
      <c r="G5717" t="s">
        <v>641</v>
      </c>
      <c r="H5717" t="s">
        <v>36</v>
      </c>
      <c r="I5717" t="s">
        <v>9067</v>
      </c>
      <c r="K5717" s="4" t="e">
        <f>- Other measurements C10, K22, M54, S47, S80</f>
        <v>#NAME?</v>
      </c>
      <c r="L5717" t="s">
        <v>9502</v>
      </c>
      <c r="M5717" t="s">
        <v>120</v>
      </c>
      <c r="N5717">
        <v>5</v>
      </c>
      <c r="P5717" t="s">
        <v>27</v>
      </c>
      <c r="Q5717" t="s">
        <v>9503</v>
      </c>
      <c r="S5717" t="s">
        <v>29</v>
      </c>
    </row>
    <row r="5718" spans="1:19" x14ac:dyDescent="0.2">
      <c r="A5718">
        <v>3159</v>
      </c>
      <c r="B5718" t="s">
        <v>9500</v>
      </c>
      <c r="C5718" t="s">
        <v>20</v>
      </c>
      <c r="D5718">
        <v>3.1659999999999999</v>
      </c>
      <c r="E5718">
        <v>12.5</v>
      </c>
      <c r="F5718" t="s">
        <v>9504</v>
      </c>
      <c r="G5718" t="s">
        <v>641</v>
      </c>
      <c r="H5718" t="s">
        <v>36</v>
      </c>
      <c r="I5718" t="s">
        <v>9067</v>
      </c>
      <c r="K5718" s="4" t="e">
        <f>- Other measurements C10, K22, M54, S47, S80</f>
        <v>#NAME?</v>
      </c>
      <c r="L5718" t="s">
        <v>9502</v>
      </c>
      <c r="M5718" t="s">
        <v>120</v>
      </c>
      <c r="N5718">
        <v>5</v>
      </c>
      <c r="P5718" t="s">
        <v>27</v>
      </c>
      <c r="Q5718" t="s">
        <v>9503</v>
      </c>
      <c r="S5718" t="s">
        <v>29</v>
      </c>
    </row>
    <row r="5719" spans="1:19" x14ac:dyDescent="0.2">
      <c r="A5719">
        <v>3159</v>
      </c>
      <c r="B5719" t="s">
        <v>9500</v>
      </c>
      <c r="C5719" t="s">
        <v>73</v>
      </c>
      <c r="D5719">
        <v>8.5939999999999994</v>
      </c>
      <c r="E5719">
        <v>12.5</v>
      </c>
      <c r="F5719" t="s">
        <v>9504</v>
      </c>
      <c r="G5719" t="s">
        <v>641</v>
      </c>
      <c r="H5719" t="s">
        <v>36</v>
      </c>
      <c r="I5719" t="s">
        <v>9067</v>
      </c>
      <c r="K5719" s="4" t="e">
        <f>- Other measurements C10, K22, M54, S47, S80</f>
        <v>#NAME?</v>
      </c>
      <c r="L5719" t="s">
        <v>9502</v>
      </c>
      <c r="M5719" t="s">
        <v>120</v>
      </c>
      <c r="N5719">
        <v>5</v>
      </c>
      <c r="P5719" t="s">
        <v>27</v>
      </c>
      <c r="Q5719" t="s">
        <v>9503</v>
      </c>
      <c r="S5719" t="s">
        <v>29</v>
      </c>
    </row>
    <row r="5720" spans="1:19" x14ac:dyDescent="0.2">
      <c r="A5720">
        <v>3159</v>
      </c>
      <c r="B5720" t="s">
        <v>9500</v>
      </c>
      <c r="C5720" t="s">
        <v>20</v>
      </c>
      <c r="D5720">
        <v>3.1480000000000001</v>
      </c>
      <c r="E5720">
        <v>25</v>
      </c>
      <c r="F5720" t="s">
        <v>9504</v>
      </c>
      <c r="G5720" t="s">
        <v>641</v>
      </c>
      <c r="H5720" t="s">
        <v>36</v>
      </c>
      <c r="I5720" t="s">
        <v>9067</v>
      </c>
      <c r="K5720" s="4" t="e">
        <f>- Other measurements C10, K22, M54, S47, S80</f>
        <v>#NAME?</v>
      </c>
      <c r="L5720" t="s">
        <v>9502</v>
      </c>
      <c r="M5720" t="s">
        <v>120</v>
      </c>
      <c r="N5720">
        <v>5</v>
      </c>
      <c r="P5720" t="s">
        <v>27</v>
      </c>
      <c r="Q5720" t="s">
        <v>9503</v>
      </c>
      <c r="S5720" t="s">
        <v>29</v>
      </c>
    </row>
    <row r="5721" spans="1:19" x14ac:dyDescent="0.2">
      <c r="A5721">
        <v>3159</v>
      </c>
      <c r="B5721" t="s">
        <v>9500</v>
      </c>
      <c r="C5721" t="s">
        <v>73</v>
      </c>
      <c r="D5721">
        <v>8.2520000000000007</v>
      </c>
      <c r="E5721">
        <v>25</v>
      </c>
      <c r="F5721" t="s">
        <v>9504</v>
      </c>
      <c r="G5721" t="s">
        <v>641</v>
      </c>
      <c r="H5721" t="s">
        <v>36</v>
      </c>
      <c r="I5721" t="s">
        <v>9067</v>
      </c>
      <c r="K5721" s="4" t="e">
        <f>- Other measurements C10, K22, M54, S47, S80</f>
        <v>#NAME?</v>
      </c>
      <c r="L5721" t="s">
        <v>9502</v>
      </c>
      <c r="M5721" t="s">
        <v>120</v>
      </c>
      <c r="N5721">
        <v>5</v>
      </c>
      <c r="P5721" t="s">
        <v>27</v>
      </c>
      <c r="Q5721" t="s">
        <v>9503</v>
      </c>
      <c r="S5721" t="s">
        <v>29</v>
      </c>
    </row>
    <row r="5722" spans="1:19" x14ac:dyDescent="0.2">
      <c r="A5722">
        <v>3159</v>
      </c>
      <c r="B5722" t="s">
        <v>9500</v>
      </c>
      <c r="C5722" t="s">
        <v>20</v>
      </c>
      <c r="D5722">
        <v>3.1480000000000001</v>
      </c>
      <c r="E5722">
        <v>37.5</v>
      </c>
      <c r="F5722" t="s">
        <v>9504</v>
      </c>
      <c r="G5722" t="s">
        <v>641</v>
      </c>
      <c r="H5722" t="s">
        <v>36</v>
      </c>
      <c r="I5722" t="s">
        <v>9067</v>
      </c>
      <c r="K5722" s="4" t="e">
        <f>- Other measurements C10, K22, M54, S47, S80</f>
        <v>#NAME?</v>
      </c>
      <c r="L5722" t="s">
        <v>9502</v>
      </c>
      <c r="M5722" t="s">
        <v>120</v>
      </c>
      <c r="N5722">
        <v>5</v>
      </c>
      <c r="P5722" t="s">
        <v>27</v>
      </c>
      <c r="Q5722" t="s">
        <v>9503</v>
      </c>
      <c r="S5722" t="s">
        <v>29</v>
      </c>
    </row>
    <row r="5723" spans="1:19" x14ac:dyDescent="0.2">
      <c r="A5723">
        <v>3159</v>
      </c>
      <c r="B5723" t="s">
        <v>9500</v>
      </c>
      <c r="C5723" t="s">
        <v>73</v>
      </c>
      <c r="D5723">
        <v>7.9480000000000004</v>
      </c>
      <c r="E5723">
        <v>37.5</v>
      </c>
      <c r="F5723" t="s">
        <v>9504</v>
      </c>
      <c r="G5723" t="s">
        <v>641</v>
      </c>
      <c r="H5723" t="s">
        <v>36</v>
      </c>
      <c r="I5723" t="s">
        <v>9067</v>
      </c>
      <c r="K5723" s="4" t="e">
        <f>- Other measurements C10, K22, M54, S47, S80</f>
        <v>#NAME?</v>
      </c>
      <c r="L5723" t="s">
        <v>9502</v>
      </c>
      <c r="M5723" t="s">
        <v>120</v>
      </c>
      <c r="N5723">
        <v>5</v>
      </c>
      <c r="P5723" t="s">
        <v>27</v>
      </c>
      <c r="Q5723" t="s">
        <v>9503</v>
      </c>
      <c r="S5723" t="s">
        <v>29</v>
      </c>
    </row>
    <row r="5724" spans="1:19" x14ac:dyDescent="0.2">
      <c r="A5724">
        <v>3159</v>
      </c>
      <c r="B5724" t="s">
        <v>9500</v>
      </c>
      <c r="C5724" t="s">
        <v>20</v>
      </c>
      <c r="D5724">
        <v>3.1480000000000001</v>
      </c>
      <c r="E5724">
        <v>50</v>
      </c>
      <c r="F5724" t="s">
        <v>9504</v>
      </c>
      <c r="G5724" t="s">
        <v>641</v>
      </c>
      <c r="H5724" t="s">
        <v>36</v>
      </c>
      <c r="I5724" t="s">
        <v>9067</v>
      </c>
      <c r="K5724" s="4" t="e">
        <f>- Other measurements C10, K22, M54, S47, S80</f>
        <v>#NAME?</v>
      </c>
      <c r="L5724" t="s">
        <v>9502</v>
      </c>
      <c r="M5724" t="s">
        <v>120</v>
      </c>
      <c r="N5724">
        <v>5</v>
      </c>
      <c r="P5724" t="s">
        <v>27</v>
      </c>
      <c r="Q5724" t="s">
        <v>9503</v>
      </c>
      <c r="S5724" t="s">
        <v>29</v>
      </c>
    </row>
    <row r="5725" spans="1:19" x14ac:dyDescent="0.2">
      <c r="A5725">
        <v>3159</v>
      </c>
      <c r="B5725" t="s">
        <v>9500</v>
      </c>
      <c r="C5725" t="s">
        <v>73</v>
      </c>
      <c r="D5725">
        <v>7.6680000000000001</v>
      </c>
      <c r="E5725">
        <v>50</v>
      </c>
      <c r="F5725" t="s">
        <v>9504</v>
      </c>
      <c r="G5725" t="s">
        <v>641</v>
      </c>
      <c r="H5725" t="s">
        <v>36</v>
      </c>
      <c r="I5725" t="s">
        <v>9067</v>
      </c>
      <c r="K5725" s="4" t="e">
        <f>- Other measurements C10, K22, M54, S47, S80</f>
        <v>#NAME?</v>
      </c>
      <c r="L5725" t="s">
        <v>9502</v>
      </c>
      <c r="M5725" t="s">
        <v>120</v>
      </c>
      <c r="N5725">
        <v>5</v>
      </c>
      <c r="P5725" t="s">
        <v>27</v>
      </c>
      <c r="Q5725" t="s">
        <v>9503</v>
      </c>
      <c r="S5725" t="s">
        <v>29</v>
      </c>
    </row>
    <row r="5726" spans="1:19" x14ac:dyDescent="0.2">
      <c r="A5726">
        <v>3159</v>
      </c>
      <c r="B5726" t="s">
        <v>9500</v>
      </c>
      <c r="C5726" t="s">
        <v>20</v>
      </c>
      <c r="D5726">
        <v>3.0830000000000002</v>
      </c>
      <c r="E5726">
        <v>25</v>
      </c>
      <c r="F5726" t="s">
        <v>9505</v>
      </c>
      <c r="G5726" t="s">
        <v>9055</v>
      </c>
      <c r="H5726" t="s">
        <v>36</v>
      </c>
      <c r="I5726" t="s">
        <v>9038</v>
      </c>
      <c r="K5726" s="4" t="e">
        <f>- Other measurements C10, K22, M54, S47, S80</f>
        <v>#NAME?</v>
      </c>
      <c r="L5726" t="s">
        <v>9502</v>
      </c>
      <c r="M5726" t="s">
        <v>120</v>
      </c>
      <c r="N5726">
        <v>5</v>
      </c>
      <c r="P5726" t="s">
        <v>27</v>
      </c>
      <c r="Q5726" t="s">
        <v>9503</v>
      </c>
      <c r="S5726" t="s">
        <v>29</v>
      </c>
    </row>
    <row r="5727" spans="1:19" x14ac:dyDescent="0.2">
      <c r="A5727">
        <v>3159</v>
      </c>
      <c r="B5727" t="s">
        <v>9500</v>
      </c>
      <c r="C5727" t="s">
        <v>73</v>
      </c>
      <c r="D5727">
        <v>8.2650000000000006</v>
      </c>
      <c r="E5727">
        <v>25</v>
      </c>
      <c r="F5727" t="s">
        <v>9505</v>
      </c>
      <c r="G5727" t="s">
        <v>9055</v>
      </c>
      <c r="H5727" t="s">
        <v>36</v>
      </c>
      <c r="I5727" t="s">
        <v>9038</v>
      </c>
      <c r="K5727" s="4" t="e">
        <f>- Other measurements C10, K22, M54, S47, S80</f>
        <v>#NAME?</v>
      </c>
      <c r="L5727" t="s">
        <v>9502</v>
      </c>
      <c r="M5727" t="s">
        <v>120</v>
      </c>
      <c r="N5727">
        <v>5</v>
      </c>
      <c r="P5727" t="s">
        <v>27</v>
      </c>
      <c r="Q5727" t="s">
        <v>9503</v>
      </c>
      <c r="S5727" t="s">
        <v>29</v>
      </c>
    </row>
    <row r="5728" spans="1:19" hidden="1" x14ac:dyDescent="0.2">
      <c r="A5728">
        <v>3159</v>
      </c>
      <c r="B5728" t="s">
        <v>9500</v>
      </c>
      <c r="C5728" t="s">
        <v>20</v>
      </c>
      <c r="D5728">
        <v>3.27</v>
      </c>
      <c r="E5728">
        <v>25</v>
      </c>
      <c r="F5728" t="s">
        <v>9506</v>
      </c>
      <c r="G5728" t="s">
        <v>55</v>
      </c>
      <c r="H5728" t="s">
        <v>46</v>
      </c>
      <c r="I5728" t="s">
        <v>67</v>
      </c>
      <c r="K5728" t="e">
        <f>- Other measurements C10, K22, M54, S47, S80</f>
        <v>#NAME?</v>
      </c>
      <c r="L5728" t="s">
        <v>9502</v>
      </c>
      <c r="M5728" t="s">
        <v>120</v>
      </c>
      <c r="N5728">
        <v>5</v>
      </c>
      <c r="P5728" t="s">
        <v>27</v>
      </c>
      <c r="Q5728" t="s">
        <v>9503</v>
      </c>
      <c r="S5728" t="s">
        <v>29</v>
      </c>
    </row>
    <row r="5729" spans="1:19" hidden="1" x14ac:dyDescent="0.2">
      <c r="A5729">
        <v>3159</v>
      </c>
      <c r="B5729" t="s">
        <v>9500</v>
      </c>
      <c r="C5729" t="s">
        <v>73</v>
      </c>
      <c r="D5729">
        <v>8.33</v>
      </c>
      <c r="E5729">
        <v>25</v>
      </c>
      <c r="F5729" t="s">
        <v>9506</v>
      </c>
      <c r="G5729" t="s">
        <v>55</v>
      </c>
      <c r="H5729" t="s">
        <v>46</v>
      </c>
      <c r="I5729" t="s">
        <v>67</v>
      </c>
      <c r="K5729" t="e">
        <f>- Other measurements C10, K22, M54, S47, S80</f>
        <v>#NAME?</v>
      </c>
      <c r="L5729" t="s">
        <v>9502</v>
      </c>
      <c r="M5729" t="s">
        <v>120</v>
      </c>
      <c r="N5729">
        <v>5</v>
      </c>
      <c r="P5729" t="s">
        <v>27</v>
      </c>
      <c r="Q5729" t="s">
        <v>9503</v>
      </c>
      <c r="S5729" t="s">
        <v>29</v>
      </c>
    </row>
    <row r="5730" spans="1:19" hidden="1" x14ac:dyDescent="0.2">
      <c r="A5730">
        <v>3159</v>
      </c>
      <c r="B5730" t="s">
        <v>9500</v>
      </c>
      <c r="C5730" t="s">
        <v>20</v>
      </c>
      <c r="D5730">
        <v>3.19</v>
      </c>
      <c r="E5730">
        <v>30</v>
      </c>
      <c r="F5730" t="s">
        <v>9506</v>
      </c>
      <c r="G5730" t="s">
        <v>55</v>
      </c>
      <c r="H5730" t="s">
        <v>46</v>
      </c>
      <c r="I5730" t="s">
        <v>67</v>
      </c>
      <c r="K5730" t="e">
        <f>- Other measurements C10, K22, M54, S47, S80</f>
        <v>#NAME?</v>
      </c>
      <c r="L5730" t="s">
        <v>9502</v>
      </c>
      <c r="M5730" t="s">
        <v>120</v>
      </c>
      <c r="N5730">
        <v>5</v>
      </c>
      <c r="P5730" t="s">
        <v>27</v>
      </c>
      <c r="Q5730" t="s">
        <v>9503</v>
      </c>
      <c r="S5730" t="s">
        <v>29</v>
      </c>
    </row>
    <row r="5731" spans="1:19" hidden="1" x14ac:dyDescent="0.2">
      <c r="A5731">
        <v>3159</v>
      </c>
      <c r="B5731" t="s">
        <v>9500</v>
      </c>
      <c r="C5731" t="s">
        <v>73</v>
      </c>
      <c r="D5731">
        <v>8.16</v>
      </c>
      <c r="E5731">
        <v>30</v>
      </c>
      <c r="F5731" t="s">
        <v>9506</v>
      </c>
      <c r="G5731" t="s">
        <v>55</v>
      </c>
      <c r="H5731" t="s">
        <v>46</v>
      </c>
      <c r="I5731" t="s">
        <v>67</v>
      </c>
      <c r="K5731" t="e">
        <f>- Other measurements C10, K22, M54, S47, S80</f>
        <v>#NAME?</v>
      </c>
      <c r="L5731" t="s">
        <v>9502</v>
      </c>
      <c r="M5731" t="s">
        <v>120</v>
      </c>
      <c r="N5731">
        <v>5</v>
      </c>
      <c r="P5731" t="s">
        <v>27</v>
      </c>
      <c r="Q5731" t="s">
        <v>9503</v>
      </c>
      <c r="S5731" t="s">
        <v>29</v>
      </c>
    </row>
    <row r="5732" spans="1:19" hidden="1" x14ac:dyDescent="0.2">
      <c r="A5732">
        <v>3159</v>
      </c>
      <c r="B5732" t="s">
        <v>9500</v>
      </c>
      <c r="C5732" t="s">
        <v>20</v>
      </c>
      <c r="D5732">
        <v>3.2</v>
      </c>
      <c r="E5732">
        <v>35</v>
      </c>
      <c r="F5732" t="s">
        <v>9506</v>
      </c>
      <c r="G5732" t="s">
        <v>55</v>
      </c>
      <c r="H5732" t="s">
        <v>46</v>
      </c>
      <c r="I5732" t="s">
        <v>67</v>
      </c>
      <c r="K5732" t="e">
        <f>- Other measurements C10, K22, M54, S47, S80</f>
        <v>#NAME?</v>
      </c>
      <c r="L5732" t="s">
        <v>9502</v>
      </c>
      <c r="M5732" t="s">
        <v>120</v>
      </c>
      <c r="N5732">
        <v>5</v>
      </c>
      <c r="P5732" t="s">
        <v>27</v>
      </c>
      <c r="Q5732" t="s">
        <v>9503</v>
      </c>
      <c r="S5732" t="s">
        <v>29</v>
      </c>
    </row>
    <row r="5733" spans="1:19" hidden="1" x14ac:dyDescent="0.2">
      <c r="A5733">
        <v>3159</v>
      </c>
      <c r="B5733" t="s">
        <v>9500</v>
      </c>
      <c r="C5733" t="s">
        <v>73</v>
      </c>
      <c r="D5733">
        <v>8.0399999999999991</v>
      </c>
      <c r="E5733">
        <v>35</v>
      </c>
      <c r="F5733" t="s">
        <v>9506</v>
      </c>
      <c r="G5733" t="s">
        <v>55</v>
      </c>
      <c r="H5733" t="s">
        <v>46</v>
      </c>
      <c r="I5733" t="s">
        <v>67</v>
      </c>
      <c r="K5733" t="e">
        <f>- Other measurements C10, K22, M54, S47, S80</f>
        <v>#NAME?</v>
      </c>
      <c r="L5733" t="s">
        <v>9502</v>
      </c>
      <c r="M5733" t="s">
        <v>120</v>
      </c>
      <c r="N5733">
        <v>5</v>
      </c>
      <c r="P5733" t="s">
        <v>27</v>
      </c>
      <c r="Q5733" t="s">
        <v>9503</v>
      </c>
      <c r="S5733" t="s">
        <v>29</v>
      </c>
    </row>
    <row r="5734" spans="1:19" hidden="1" x14ac:dyDescent="0.2">
      <c r="A5734">
        <v>3159</v>
      </c>
      <c r="B5734" t="s">
        <v>9500</v>
      </c>
      <c r="C5734" t="s">
        <v>20</v>
      </c>
      <c r="D5734">
        <v>3.21</v>
      </c>
      <c r="E5734">
        <v>40</v>
      </c>
      <c r="F5734" t="s">
        <v>9506</v>
      </c>
      <c r="G5734" t="s">
        <v>55</v>
      </c>
      <c r="H5734" t="s">
        <v>46</v>
      </c>
      <c r="I5734" t="s">
        <v>67</v>
      </c>
      <c r="K5734" t="e">
        <f>- Other measurements C10, K22, M54, S47, S80</f>
        <v>#NAME?</v>
      </c>
      <c r="L5734" t="s">
        <v>9502</v>
      </c>
      <c r="M5734" t="s">
        <v>120</v>
      </c>
      <c r="N5734">
        <v>5</v>
      </c>
      <c r="P5734" t="s">
        <v>27</v>
      </c>
      <c r="Q5734" t="s">
        <v>9503</v>
      </c>
      <c r="S5734" t="s">
        <v>29</v>
      </c>
    </row>
    <row r="5735" spans="1:19" hidden="1" x14ac:dyDescent="0.2">
      <c r="A5735">
        <v>3159</v>
      </c>
      <c r="B5735" t="s">
        <v>9500</v>
      </c>
      <c r="C5735" t="s">
        <v>73</v>
      </c>
      <c r="D5735">
        <v>7.92</v>
      </c>
      <c r="E5735">
        <v>40</v>
      </c>
      <c r="F5735" t="s">
        <v>9506</v>
      </c>
      <c r="G5735" t="s">
        <v>55</v>
      </c>
      <c r="H5735" t="s">
        <v>46</v>
      </c>
      <c r="I5735" t="s">
        <v>67</v>
      </c>
      <c r="K5735" t="e">
        <f>- Other measurements C10, K22, M54, S47, S80</f>
        <v>#NAME?</v>
      </c>
      <c r="L5735" t="s">
        <v>9502</v>
      </c>
      <c r="M5735" t="s">
        <v>120</v>
      </c>
      <c r="N5735">
        <v>5</v>
      </c>
      <c r="P5735" t="s">
        <v>27</v>
      </c>
      <c r="Q5735" t="s">
        <v>9503</v>
      </c>
      <c r="S5735" t="s">
        <v>29</v>
      </c>
    </row>
    <row r="5736" spans="1:19" hidden="1" x14ac:dyDescent="0.2">
      <c r="A5736">
        <v>3159</v>
      </c>
      <c r="B5736" t="s">
        <v>9500</v>
      </c>
      <c r="C5736" t="s">
        <v>9430</v>
      </c>
      <c r="D5736">
        <v>8.76</v>
      </c>
      <c r="E5736">
        <v>25</v>
      </c>
      <c r="F5736" t="s">
        <v>9507</v>
      </c>
      <c r="G5736" t="s">
        <v>55</v>
      </c>
      <c r="H5736" t="s">
        <v>46</v>
      </c>
      <c r="I5736" t="s">
        <v>4300</v>
      </c>
      <c r="K5736" t="e">
        <f>- Other measurements C10, K22, M54, S47, S80</f>
        <v>#NAME?</v>
      </c>
      <c r="L5736" t="s">
        <v>9502</v>
      </c>
      <c r="M5736" t="s">
        <v>120</v>
      </c>
      <c r="N5736">
        <v>5</v>
      </c>
      <c r="P5736" t="s">
        <v>27</v>
      </c>
      <c r="Q5736" t="s">
        <v>9503</v>
      </c>
      <c r="S5736" t="s">
        <v>29</v>
      </c>
    </row>
    <row r="5737" spans="1:19" hidden="1" x14ac:dyDescent="0.2">
      <c r="A5737">
        <v>3159</v>
      </c>
      <c r="B5737" t="s">
        <v>9500</v>
      </c>
      <c r="C5737" t="s">
        <v>73</v>
      </c>
      <c r="D5737">
        <v>8.18</v>
      </c>
      <c r="E5737">
        <v>25</v>
      </c>
      <c r="F5737" t="s">
        <v>9508</v>
      </c>
      <c r="G5737" t="s">
        <v>55</v>
      </c>
      <c r="H5737" t="s">
        <v>46</v>
      </c>
      <c r="I5737" t="s">
        <v>4300</v>
      </c>
      <c r="K5737" t="e">
        <f>- Other measurements C10, K22, M54, S47, S80</f>
        <v>#NAME?</v>
      </c>
      <c r="L5737" t="s">
        <v>9502</v>
      </c>
      <c r="M5737" t="s">
        <v>120</v>
      </c>
      <c r="N5737">
        <v>5</v>
      </c>
      <c r="P5737" t="s">
        <v>27</v>
      </c>
      <c r="Q5737" t="s">
        <v>9503</v>
      </c>
      <c r="S5737" t="s">
        <v>29</v>
      </c>
    </row>
    <row r="5738" spans="1:19" hidden="1" x14ac:dyDescent="0.2">
      <c r="A5738">
        <v>3159</v>
      </c>
      <c r="B5738" t="s">
        <v>9500</v>
      </c>
      <c r="C5738" t="s">
        <v>20</v>
      </c>
      <c r="D5738">
        <v>3.09</v>
      </c>
      <c r="E5738">
        <v>20</v>
      </c>
      <c r="F5738" t="s">
        <v>410</v>
      </c>
      <c r="G5738" t="s">
        <v>55</v>
      </c>
      <c r="H5738" t="s">
        <v>46</v>
      </c>
      <c r="I5738" t="s">
        <v>9509</v>
      </c>
      <c r="K5738" t="e">
        <f>- Other measurements C10, K22, M54, S47, S80</f>
        <v>#NAME?</v>
      </c>
      <c r="L5738" t="s">
        <v>9502</v>
      </c>
      <c r="M5738" t="s">
        <v>120</v>
      </c>
      <c r="N5738">
        <v>5</v>
      </c>
      <c r="P5738" t="s">
        <v>27</v>
      </c>
      <c r="Q5738" t="s">
        <v>9503</v>
      </c>
      <c r="S5738" t="s">
        <v>29</v>
      </c>
    </row>
    <row r="5739" spans="1:19" hidden="1" x14ac:dyDescent="0.2">
      <c r="A5739">
        <v>3159</v>
      </c>
      <c r="B5739" t="s">
        <v>9500</v>
      </c>
      <c r="C5739" t="s">
        <v>73</v>
      </c>
      <c r="D5739">
        <v>8.4</v>
      </c>
      <c r="E5739">
        <v>20</v>
      </c>
      <c r="F5739" t="s">
        <v>410</v>
      </c>
      <c r="G5739" t="s">
        <v>55</v>
      </c>
      <c r="H5739" t="s">
        <v>46</v>
      </c>
      <c r="I5739" t="s">
        <v>9509</v>
      </c>
      <c r="K5739" t="e">
        <f>- Other measurements C10, K22, M54, S47, S80</f>
        <v>#NAME?</v>
      </c>
      <c r="L5739" t="s">
        <v>9502</v>
      </c>
      <c r="M5739" t="s">
        <v>120</v>
      </c>
      <c r="N5739">
        <v>5</v>
      </c>
      <c r="P5739" t="s">
        <v>27</v>
      </c>
      <c r="Q5739" t="s">
        <v>9503</v>
      </c>
      <c r="S5739" t="s">
        <v>29</v>
      </c>
    </row>
    <row r="5740" spans="1:19" hidden="1" x14ac:dyDescent="0.2">
      <c r="A5740">
        <v>3159</v>
      </c>
      <c r="B5740" t="s">
        <v>9500</v>
      </c>
      <c r="C5740" t="s">
        <v>20</v>
      </c>
      <c r="D5740">
        <v>2.97</v>
      </c>
      <c r="E5740">
        <v>0</v>
      </c>
      <c r="F5740" t="s">
        <v>8880</v>
      </c>
      <c r="G5740" t="s">
        <v>555</v>
      </c>
      <c r="H5740" t="s">
        <v>46</v>
      </c>
      <c r="I5740" t="s">
        <v>8881</v>
      </c>
      <c r="K5740" t="e">
        <f>- Other measurements C10, K22, M54, S47, S80</f>
        <v>#NAME?</v>
      </c>
      <c r="L5740" t="s">
        <v>9502</v>
      </c>
      <c r="M5740" t="s">
        <v>120</v>
      </c>
      <c r="N5740">
        <v>5</v>
      </c>
      <c r="P5740" t="s">
        <v>27</v>
      </c>
      <c r="Q5740" t="s">
        <v>9503</v>
      </c>
      <c r="S5740" t="s">
        <v>29</v>
      </c>
    </row>
    <row r="5741" spans="1:19" hidden="1" x14ac:dyDescent="0.2">
      <c r="A5741">
        <v>3159</v>
      </c>
      <c r="B5741" t="s">
        <v>9500</v>
      </c>
      <c r="C5741" t="s">
        <v>73</v>
      </c>
      <c r="D5741">
        <v>8.84</v>
      </c>
      <c r="E5741">
        <v>0</v>
      </c>
      <c r="F5741" t="s">
        <v>8880</v>
      </c>
      <c r="G5741" t="s">
        <v>555</v>
      </c>
      <c r="H5741" t="s">
        <v>46</v>
      </c>
      <c r="I5741" t="s">
        <v>8881</v>
      </c>
      <c r="K5741" t="e">
        <f>- Other measurements C10, K22, M54, S47, S80</f>
        <v>#NAME?</v>
      </c>
      <c r="L5741" t="s">
        <v>9502</v>
      </c>
      <c r="M5741" t="s">
        <v>120</v>
      </c>
      <c r="N5741">
        <v>5</v>
      </c>
      <c r="P5741" t="s">
        <v>27</v>
      </c>
      <c r="Q5741" t="s">
        <v>9503</v>
      </c>
      <c r="S5741" t="s">
        <v>29</v>
      </c>
    </row>
    <row r="5742" spans="1:19" hidden="1" x14ac:dyDescent="0.2">
      <c r="A5742">
        <v>3159</v>
      </c>
      <c r="B5742" t="s">
        <v>9500</v>
      </c>
      <c r="C5742" t="s">
        <v>20</v>
      </c>
      <c r="D5742">
        <v>3.01</v>
      </c>
      <c r="E5742">
        <v>20</v>
      </c>
      <c r="F5742" t="s">
        <v>8880</v>
      </c>
      <c r="G5742" t="s">
        <v>555</v>
      </c>
      <c r="H5742" t="s">
        <v>46</v>
      </c>
      <c r="I5742" t="s">
        <v>8881</v>
      </c>
      <c r="K5742" t="e">
        <f>- Other measurements C10, K22, M54, S47, S80</f>
        <v>#NAME?</v>
      </c>
      <c r="L5742" t="s">
        <v>9502</v>
      </c>
      <c r="M5742" t="s">
        <v>120</v>
      </c>
      <c r="N5742">
        <v>5</v>
      </c>
      <c r="P5742" t="s">
        <v>27</v>
      </c>
      <c r="Q5742" t="s">
        <v>9503</v>
      </c>
      <c r="S5742" t="s">
        <v>29</v>
      </c>
    </row>
    <row r="5743" spans="1:19" hidden="1" x14ac:dyDescent="0.2">
      <c r="A5743">
        <v>3159</v>
      </c>
      <c r="B5743" t="s">
        <v>9500</v>
      </c>
      <c r="C5743" t="s">
        <v>73</v>
      </c>
      <c r="D5743">
        <v>8.3000000000000007</v>
      </c>
      <c r="E5743">
        <v>20</v>
      </c>
      <c r="F5743" t="s">
        <v>8880</v>
      </c>
      <c r="G5743" t="s">
        <v>555</v>
      </c>
      <c r="H5743" t="s">
        <v>46</v>
      </c>
      <c r="I5743" t="s">
        <v>8881</v>
      </c>
      <c r="K5743" t="e">
        <f>- Other measurements C10, K22, M54, S47, S80</f>
        <v>#NAME?</v>
      </c>
      <c r="L5743" t="s">
        <v>9502</v>
      </c>
      <c r="M5743" t="s">
        <v>120</v>
      </c>
      <c r="N5743">
        <v>5</v>
      </c>
      <c r="P5743" t="s">
        <v>27</v>
      </c>
      <c r="Q5743" t="s">
        <v>9503</v>
      </c>
      <c r="S5743" t="s">
        <v>29</v>
      </c>
    </row>
    <row r="5744" spans="1:19" hidden="1" x14ac:dyDescent="0.2">
      <c r="A5744">
        <v>3159</v>
      </c>
      <c r="B5744" t="s">
        <v>9500</v>
      </c>
      <c r="C5744" t="s">
        <v>20</v>
      </c>
      <c r="D5744">
        <v>3.22</v>
      </c>
      <c r="E5744">
        <v>25</v>
      </c>
      <c r="F5744" t="s">
        <v>9510</v>
      </c>
      <c r="G5744" t="s">
        <v>55</v>
      </c>
      <c r="H5744" t="s">
        <v>46</v>
      </c>
      <c r="I5744" t="s">
        <v>8935</v>
      </c>
      <c r="K5744" t="e">
        <f>- Other measurements C10, K22, M54, S47, S80</f>
        <v>#NAME?</v>
      </c>
      <c r="L5744" t="s">
        <v>9502</v>
      </c>
      <c r="M5744" t="s">
        <v>120</v>
      </c>
      <c r="N5744">
        <v>5</v>
      </c>
      <c r="P5744" t="s">
        <v>27</v>
      </c>
      <c r="Q5744" t="s">
        <v>9503</v>
      </c>
      <c r="S5744" t="s">
        <v>29</v>
      </c>
    </row>
    <row r="5745" spans="1:19" hidden="1" x14ac:dyDescent="0.2">
      <c r="A5745">
        <v>3159</v>
      </c>
      <c r="B5745" t="s">
        <v>9500</v>
      </c>
      <c r="C5745" t="s">
        <v>73</v>
      </c>
      <c r="D5745">
        <v>8.17</v>
      </c>
      <c r="E5745">
        <v>25</v>
      </c>
      <c r="F5745" t="s">
        <v>9510</v>
      </c>
      <c r="G5745" t="s">
        <v>55</v>
      </c>
      <c r="H5745" t="s">
        <v>46</v>
      </c>
      <c r="I5745" t="s">
        <v>8935</v>
      </c>
      <c r="K5745" t="e">
        <f>- Other measurements C10, K22, M54, S47, S80</f>
        <v>#NAME?</v>
      </c>
      <c r="L5745" t="s">
        <v>9502</v>
      </c>
      <c r="M5745" t="s">
        <v>120</v>
      </c>
      <c r="N5745">
        <v>5</v>
      </c>
      <c r="P5745" t="s">
        <v>27</v>
      </c>
      <c r="Q5745" t="s">
        <v>9503</v>
      </c>
      <c r="S5745" t="s">
        <v>29</v>
      </c>
    </row>
    <row r="5746" spans="1:19" hidden="1" x14ac:dyDescent="0.2">
      <c r="A5746">
        <v>3159</v>
      </c>
      <c r="B5746" t="s">
        <v>9500</v>
      </c>
      <c r="C5746" t="s">
        <v>73</v>
      </c>
      <c r="D5746">
        <v>8.1199999999999992</v>
      </c>
      <c r="E5746">
        <v>25</v>
      </c>
      <c r="F5746" t="s">
        <v>8411</v>
      </c>
      <c r="G5746" t="s">
        <v>63</v>
      </c>
      <c r="H5746" t="s">
        <v>46</v>
      </c>
      <c r="I5746" t="s">
        <v>9511</v>
      </c>
      <c r="K5746" t="e">
        <f>- Other measurements C10, K22, M54, S47, S80</f>
        <v>#NAME?</v>
      </c>
      <c r="L5746" t="s">
        <v>9502</v>
      </c>
      <c r="M5746" t="s">
        <v>120</v>
      </c>
      <c r="N5746">
        <v>5</v>
      </c>
      <c r="P5746" t="s">
        <v>27</v>
      </c>
      <c r="Q5746" t="s">
        <v>9503</v>
      </c>
      <c r="S5746" t="s">
        <v>29</v>
      </c>
    </row>
    <row r="5747" spans="1:19" hidden="1" x14ac:dyDescent="0.2">
      <c r="A5747">
        <v>3159</v>
      </c>
      <c r="B5747" t="s">
        <v>9500</v>
      </c>
      <c r="C5747" t="s">
        <v>20</v>
      </c>
      <c r="D5747">
        <v>3.13</v>
      </c>
      <c r="E5747">
        <v>0</v>
      </c>
      <c r="F5747" t="s">
        <v>79</v>
      </c>
      <c r="G5747" t="s">
        <v>555</v>
      </c>
      <c r="H5747" t="s">
        <v>46</v>
      </c>
      <c r="I5747" t="s">
        <v>9219</v>
      </c>
      <c r="K5747" t="e">
        <f>- Other measurements C10, K22, M54, S47, S80</f>
        <v>#NAME?</v>
      </c>
      <c r="L5747" t="s">
        <v>9502</v>
      </c>
      <c r="M5747" t="s">
        <v>120</v>
      </c>
      <c r="N5747">
        <v>5</v>
      </c>
      <c r="P5747" t="s">
        <v>27</v>
      </c>
      <c r="Q5747" t="s">
        <v>9503</v>
      </c>
      <c r="S5747" t="s">
        <v>29</v>
      </c>
    </row>
    <row r="5748" spans="1:19" hidden="1" x14ac:dyDescent="0.2">
      <c r="A5748">
        <v>3159</v>
      </c>
      <c r="B5748" t="s">
        <v>9500</v>
      </c>
      <c r="C5748" t="s">
        <v>73</v>
      </c>
      <c r="D5748">
        <v>8.89</v>
      </c>
      <c r="E5748">
        <v>0</v>
      </c>
      <c r="F5748" t="s">
        <v>79</v>
      </c>
      <c r="G5748" t="s">
        <v>555</v>
      </c>
      <c r="H5748" t="s">
        <v>46</v>
      </c>
      <c r="I5748" t="s">
        <v>9219</v>
      </c>
      <c r="K5748" t="e">
        <f>- Other measurements C10, K22, M54, S47, S80</f>
        <v>#NAME?</v>
      </c>
      <c r="L5748" t="s">
        <v>9502</v>
      </c>
      <c r="M5748" t="s">
        <v>120</v>
      </c>
      <c r="N5748">
        <v>5</v>
      </c>
      <c r="P5748" t="s">
        <v>27</v>
      </c>
      <c r="Q5748" t="s">
        <v>9503</v>
      </c>
      <c r="S5748" t="s">
        <v>29</v>
      </c>
    </row>
    <row r="5749" spans="1:19" hidden="1" x14ac:dyDescent="0.2">
      <c r="A5749">
        <v>3159</v>
      </c>
      <c r="B5749" t="s">
        <v>9500</v>
      </c>
      <c r="C5749" t="s">
        <v>20</v>
      </c>
      <c r="D5749">
        <v>3.09</v>
      </c>
      <c r="E5749">
        <v>25</v>
      </c>
      <c r="F5749" t="s">
        <v>79</v>
      </c>
      <c r="G5749" t="s">
        <v>555</v>
      </c>
      <c r="H5749" t="s">
        <v>46</v>
      </c>
      <c r="I5749" t="s">
        <v>9219</v>
      </c>
      <c r="K5749" t="e">
        <f>- Other measurements C10, K22, M54, S47, S80</f>
        <v>#NAME?</v>
      </c>
      <c r="L5749" t="s">
        <v>9502</v>
      </c>
      <c r="M5749" t="s">
        <v>120</v>
      </c>
      <c r="N5749">
        <v>5</v>
      </c>
      <c r="P5749" t="s">
        <v>27</v>
      </c>
      <c r="Q5749" t="s">
        <v>9503</v>
      </c>
      <c r="S5749" t="s">
        <v>29</v>
      </c>
    </row>
    <row r="5750" spans="1:19" hidden="1" x14ac:dyDescent="0.2">
      <c r="A5750">
        <v>3159</v>
      </c>
      <c r="B5750" t="s">
        <v>9500</v>
      </c>
      <c r="C5750" t="s">
        <v>73</v>
      </c>
      <c r="D5750">
        <v>8.1999999999999993</v>
      </c>
      <c r="E5750">
        <v>25</v>
      </c>
      <c r="F5750" t="s">
        <v>79</v>
      </c>
      <c r="G5750" t="s">
        <v>555</v>
      </c>
      <c r="H5750" t="s">
        <v>46</v>
      </c>
      <c r="I5750" t="s">
        <v>9219</v>
      </c>
      <c r="K5750" t="e">
        <f>- Other measurements C10, K22, M54, S47, S80</f>
        <v>#NAME?</v>
      </c>
      <c r="L5750" t="s">
        <v>9502</v>
      </c>
      <c r="M5750" t="s">
        <v>120</v>
      </c>
      <c r="N5750">
        <v>5</v>
      </c>
      <c r="P5750" t="s">
        <v>27</v>
      </c>
      <c r="Q5750" t="s">
        <v>9503</v>
      </c>
      <c r="S5750" t="s">
        <v>29</v>
      </c>
    </row>
    <row r="5751" spans="1:19" hidden="1" x14ac:dyDescent="0.2">
      <c r="A5751">
        <v>3159</v>
      </c>
      <c r="B5751" t="s">
        <v>9500</v>
      </c>
      <c r="C5751" t="s">
        <v>20</v>
      </c>
      <c r="D5751">
        <v>3.19</v>
      </c>
      <c r="E5751">
        <v>20</v>
      </c>
      <c r="F5751" t="s">
        <v>9434</v>
      </c>
      <c r="G5751" t="s">
        <v>55</v>
      </c>
      <c r="H5751" t="s">
        <v>46</v>
      </c>
      <c r="I5751" t="s">
        <v>9435</v>
      </c>
      <c r="K5751" t="e">
        <f>- Other measurements C10, K22, M54, S47, S80</f>
        <v>#NAME?</v>
      </c>
      <c r="L5751" t="s">
        <v>9502</v>
      </c>
      <c r="M5751" t="s">
        <v>120</v>
      </c>
      <c r="N5751">
        <v>5</v>
      </c>
      <c r="P5751" t="s">
        <v>27</v>
      </c>
      <c r="Q5751" t="s">
        <v>9503</v>
      </c>
      <c r="S5751" t="s">
        <v>29</v>
      </c>
    </row>
    <row r="5752" spans="1:19" hidden="1" x14ac:dyDescent="0.2">
      <c r="A5752">
        <v>3159</v>
      </c>
      <c r="B5752" t="s">
        <v>9500</v>
      </c>
      <c r="C5752" t="s">
        <v>73</v>
      </c>
      <c r="D5752">
        <v>8.23</v>
      </c>
      <c r="E5752">
        <v>20</v>
      </c>
      <c r="F5752" t="s">
        <v>9434</v>
      </c>
      <c r="G5752" t="s">
        <v>55</v>
      </c>
      <c r="H5752" t="s">
        <v>46</v>
      </c>
      <c r="I5752" t="s">
        <v>9435</v>
      </c>
      <c r="K5752" t="e">
        <f>- Other measurements C10, K22, M54, S47, S80</f>
        <v>#NAME?</v>
      </c>
      <c r="L5752" t="s">
        <v>9502</v>
      </c>
      <c r="M5752" t="s">
        <v>120</v>
      </c>
      <c r="N5752">
        <v>5</v>
      </c>
      <c r="P5752" t="s">
        <v>27</v>
      </c>
      <c r="Q5752" t="s">
        <v>9503</v>
      </c>
      <c r="S5752" t="s">
        <v>29</v>
      </c>
    </row>
    <row r="5753" spans="1:19" hidden="1" x14ac:dyDescent="0.2">
      <c r="A5753">
        <v>3159</v>
      </c>
      <c r="B5753" t="s">
        <v>9500</v>
      </c>
      <c r="C5753" t="s">
        <v>20</v>
      </c>
      <c r="D5753">
        <v>3.19</v>
      </c>
      <c r="E5753">
        <v>25.1</v>
      </c>
      <c r="F5753" t="s">
        <v>9512</v>
      </c>
      <c r="G5753" t="s">
        <v>55</v>
      </c>
      <c r="H5753" t="s">
        <v>46</v>
      </c>
      <c r="I5753" t="s">
        <v>9513</v>
      </c>
      <c r="K5753" t="e">
        <f>- Other measurements C10, K22, M54, S47, S80</f>
        <v>#NAME?</v>
      </c>
      <c r="L5753" t="s">
        <v>9502</v>
      </c>
      <c r="M5753" t="s">
        <v>120</v>
      </c>
      <c r="N5753">
        <v>5</v>
      </c>
      <c r="P5753" t="s">
        <v>27</v>
      </c>
      <c r="Q5753" t="s">
        <v>9503</v>
      </c>
      <c r="S5753" t="s">
        <v>29</v>
      </c>
    </row>
    <row r="5754" spans="1:19" hidden="1" x14ac:dyDescent="0.2">
      <c r="A5754">
        <v>3159</v>
      </c>
      <c r="B5754" t="s">
        <v>9500</v>
      </c>
      <c r="C5754" t="s">
        <v>73</v>
      </c>
      <c r="D5754">
        <v>8.1300000000000008</v>
      </c>
      <c r="E5754">
        <v>25.1</v>
      </c>
      <c r="F5754" t="s">
        <v>9512</v>
      </c>
      <c r="G5754" t="s">
        <v>55</v>
      </c>
      <c r="H5754" t="s">
        <v>46</v>
      </c>
      <c r="I5754" t="s">
        <v>9513</v>
      </c>
      <c r="K5754" t="e">
        <f>- Other measurements C10, K22, M54, S47, S80</f>
        <v>#NAME?</v>
      </c>
      <c r="L5754" t="s">
        <v>9502</v>
      </c>
      <c r="M5754" t="s">
        <v>120</v>
      </c>
      <c r="N5754">
        <v>5</v>
      </c>
      <c r="P5754" t="s">
        <v>27</v>
      </c>
      <c r="Q5754" t="s">
        <v>9503</v>
      </c>
      <c r="S5754" t="s">
        <v>29</v>
      </c>
    </row>
    <row r="5755" spans="1:19" hidden="1" x14ac:dyDescent="0.2">
      <c r="A5755">
        <v>3159</v>
      </c>
      <c r="B5755" t="s">
        <v>9500</v>
      </c>
      <c r="C5755" t="s">
        <v>20</v>
      </c>
      <c r="D5755">
        <v>3.29</v>
      </c>
      <c r="E5755">
        <v>20</v>
      </c>
      <c r="F5755" t="s">
        <v>9514</v>
      </c>
      <c r="G5755" t="s">
        <v>55</v>
      </c>
      <c r="H5755" t="s">
        <v>23</v>
      </c>
      <c r="I5755" t="s">
        <v>9513</v>
      </c>
      <c r="K5755" t="e">
        <f>- Other measurements C10, K22, M54, S47, S80</f>
        <v>#NAME?</v>
      </c>
      <c r="L5755" t="s">
        <v>9502</v>
      </c>
      <c r="M5755" t="s">
        <v>120</v>
      </c>
      <c r="N5755">
        <v>5</v>
      </c>
      <c r="P5755" t="s">
        <v>27</v>
      </c>
      <c r="Q5755" t="s">
        <v>9503</v>
      </c>
      <c r="S5755" t="s">
        <v>29</v>
      </c>
    </row>
    <row r="5756" spans="1:19" hidden="1" x14ac:dyDescent="0.2">
      <c r="A5756">
        <v>3159</v>
      </c>
      <c r="B5756" t="s">
        <v>9500</v>
      </c>
      <c r="C5756" t="s">
        <v>73</v>
      </c>
      <c r="D5756">
        <v>8.4600000000000009</v>
      </c>
      <c r="E5756">
        <v>20</v>
      </c>
      <c r="F5756" t="s">
        <v>9514</v>
      </c>
      <c r="G5756" t="s">
        <v>55</v>
      </c>
      <c r="H5756" t="s">
        <v>46</v>
      </c>
      <c r="I5756" t="s">
        <v>9513</v>
      </c>
      <c r="K5756" t="e">
        <f>- Other measurements C10, K22, M54, S47, S80</f>
        <v>#NAME?</v>
      </c>
      <c r="L5756" t="s">
        <v>9502</v>
      </c>
      <c r="M5756" t="s">
        <v>120</v>
      </c>
      <c r="N5756">
        <v>5</v>
      </c>
      <c r="P5756" t="s">
        <v>27</v>
      </c>
      <c r="Q5756" t="s">
        <v>9503</v>
      </c>
      <c r="S5756" t="s">
        <v>29</v>
      </c>
    </row>
    <row r="5757" spans="1:19" hidden="1" x14ac:dyDescent="0.2">
      <c r="A5757">
        <v>3159</v>
      </c>
      <c r="B5757" t="s">
        <v>9500</v>
      </c>
      <c r="C5757" t="s">
        <v>73</v>
      </c>
      <c r="D5757">
        <v>8.15</v>
      </c>
      <c r="E5757">
        <v>25</v>
      </c>
      <c r="F5757" t="s">
        <v>9515</v>
      </c>
      <c r="G5757" t="s">
        <v>55</v>
      </c>
      <c r="H5757" t="s">
        <v>46</v>
      </c>
      <c r="I5757" t="s">
        <v>9516</v>
      </c>
      <c r="K5757" t="e">
        <f>- Other measurements C10, K22, M54, S47, S80</f>
        <v>#NAME?</v>
      </c>
      <c r="L5757" t="s">
        <v>9502</v>
      </c>
      <c r="M5757" t="s">
        <v>120</v>
      </c>
      <c r="N5757">
        <v>5</v>
      </c>
      <c r="P5757" t="s">
        <v>27</v>
      </c>
      <c r="Q5757" t="s">
        <v>9503</v>
      </c>
      <c r="S5757" t="s">
        <v>29</v>
      </c>
    </row>
    <row r="5758" spans="1:19" hidden="1" x14ac:dyDescent="0.2">
      <c r="A5758">
        <v>3159</v>
      </c>
      <c r="B5758" t="s">
        <v>9500</v>
      </c>
      <c r="C5758" t="s">
        <v>73</v>
      </c>
      <c r="D5758">
        <v>8.25</v>
      </c>
      <c r="E5758">
        <v>25</v>
      </c>
      <c r="F5758" t="s">
        <v>62</v>
      </c>
      <c r="G5758" t="s">
        <v>55</v>
      </c>
      <c r="H5758" t="s">
        <v>46</v>
      </c>
      <c r="I5758" t="s">
        <v>8898</v>
      </c>
      <c r="J5758" t="s">
        <v>43</v>
      </c>
      <c r="K5758" t="e">
        <f>- Other measurements C10, K22, M54, S47, S80</f>
        <v>#NAME?</v>
      </c>
      <c r="L5758" t="s">
        <v>9502</v>
      </c>
      <c r="M5758" t="s">
        <v>120</v>
      </c>
      <c r="N5758">
        <v>5</v>
      </c>
      <c r="P5758" t="s">
        <v>27</v>
      </c>
      <c r="Q5758" t="s">
        <v>9503</v>
      </c>
      <c r="S5758" t="s">
        <v>29</v>
      </c>
    </row>
    <row r="5759" spans="1:19" hidden="1" x14ac:dyDescent="0.2">
      <c r="A5759">
        <v>3160</v>
      </c>
      <c r="B5759" t="s">
        <v>9517</v>
      </c>
      <c r="C5759" t="s">
        <v>20</v>
      </c>
      <c r="D5759">
        <v>3.3</v>
      </c>
      <c r="F5759" t="s">
        <v>615</v>
      </c>
      <c r="I5759" t="s">
        <v>8895</v>
      </c>
      <c r="K5759"/>
      <c r="L5759" t="s">
        <v>9518</v>
      </c>
      <c r="M5759" t="s">
        <v>26</v>
      </c>
      <c r="N5759">
        <v>2</v>
      </c>
      <c r="P5759" t="s">
        <v>27</v>
      </c>
      <c r="Q5759" t="s">
        <v>9519</v>
      </c>
      <c r="S5759" t="s">
        <v>29</v>
      </c>
    </row>
    <row r="5760" spans="1:19" hidden="1" x14ac:dyDescent="0.2">
      <c r="A5760">
        <v>3160</v>
      </c>
      <c r="B5760" t="s">
        <v>9517</v>
      </c>
      <c r="C5760" t="s">
        <v>73</v>
      </c>
      <c r="D5760">
        <v>7.93</v>
      </c>
      <c r="F5760" t="s">
        <v>615</v>
      </c>
      <c r="I5760" t="s">
        <v>8895</v>
      </c>
      <c r="K5760"/>
      <c r="L5760" t="s">
        <v>9518</v>
      </c>
      <c r="M5760" t="s">
        <v>26</v>
      </c>
      <c r="N5760">
        <v>2</v>
      </c>
      <c r="P5760" t="s">
        <v>27</v>
      </c>
      <c r="Q5760" t="s">
        <v>9519</v>
      </c>
      <c r="S5760" t="s">
        <v>29</v>
      </c>
    </row>
    <row r="5761" spans="1:19" x14ac:dyDescent="0.2">
      <c r="A5761">
        <v>3161</v>
      </c>
      <c r="B5761" t="s">
        <v>9520</v>
      </c>
      <c r="C5761" t="s">
        <v>20</v>
      </c>
      <c r="D5761">
        <v>3.2250000000000001</v>
      </c>
      <c r="E5761">
        <v>25</v>
      </c>
      <c r="F5761" t="s">
        <v>9521</v>
      </c>
      <c r="G5761" t="s">
        <v>300</v>
      </c>
      <c r="H5761" t="s">
        <v>36</v>
      </c>
      <c r="I5761" t="s">
        <v>9522</v>
      </c>
      <c r="K5761" s="4" t="e">
        <f>- Other measurements: S47, S80, M49</f>
        <v>#NAME?</v>
      </c>
      <c r="L5761" t="s">
        <v>9523</v>
      </c>
      <c r="M5761" t="s">
        <v>771</v>
      </c>
      <c r="N5761">
        <v>4</v>
      </c>
      <c r="P5761" t="s">
        <v>27</v>
      </c>
      <c r="Q5761" t="s">
        <v>9524</v>
      </c>
      <c r="S5761" t="s">
        <v>29</v>
      </c>
    </row>
    <row r="5762" spans="1:19" x14ac:dyDescent="0.2">
      <c r="A5762">
        <v>3161</v>
      </c>
      <c r="B5762" t="s">
        <v>9520</v>
      </c>
      <c r="C5762" t="s">
        <v>73</v>
      </c>
      <c r="D5762">
        <v>8.09</v>
      </c>
      <c r="E5762">
        <v>25</v>
      </c>
      <c r="F5762" t="s">
        <v>9521</v>
      </c>
      <c r="G5762" t="s">
        <v>300</v>
      </c>
      <c r="H5762" t="s">
        <v>36</v>
      </c>
      <c r="I5762" t="s">
        <v>9522</v>
      </c>
      <c r="K5762" s="4" t="e">
        <f>- Other measurements: S47, S80, M49</f>
        <v>#NAME?</v>
      </c>
      <c r="L5762" t="s">
        <v>9523</v>
      </c>
      <c r="M5762" t="s">
        <v>771</v>
      </c>
      <c r="N5762">
        <v>4</v>
      </c>
      <c r="P5762" t="s">
        <v>27</v>
      </c>
      <c r="Q5762" t="s">
        <v>9524</v>
      </c>
      <c r="S5762" t="s">
        <v>29</v>
      </c>
    </row>
    <row r="5763" spans="1:19" hidden="1" x14ac:dyDescent="0.2">
      <c r="A5763">
        <v>3161</v>
      </c>
      <c r="B5763" t="s">
        <v>9520</v>
      </c>
      <c r="C5763" t="s">
        <v>20</v>
      </c>
      <c r="D5763">
        <v>3.75</v>
      </c>
      <c r="E5763">
        <v>25</v>
      </c>
      <c r="F5763" t="s">
        <v>9525</v>
      </c>
      <c r="G5763" t="s">
        <v>55</v>
      </c>
      <c r="H5763" t="s">
        <v>46</v>
      </c>
      <c r="I5763" t="s">
        <v>4300</v>
      </c>
      <c r="K5763" t="e">
        <f>- Other measurements: S47, S80, M49</f>
        <v>#NAME?</v>
      </c>
      <c r="L5763" t="s">
        <v>9523</v>
      </c>
      <c r="M5763" t="s">
        <v>771</v>
      </c>
      <c r="N5763">
        <v>4</v>
      </c>
      <c r="P5763" t="s">
        <v>27</v>
      </c>
      <c r="Q5763" t="s">
        <v>9524</v>
      </c>
      <c r="S5763" t="s">
        <v>29</v>
      </c>
    </row>
    <row r="5764" spans="1:19" hidden="1" x14ac:dyDescent="0.2">
      <c r="A5764">
        <v>3161</v>
      </c>
      <c r="B5764" t="s">
        <v>9520</v>
      </c>
      <c r="C5764" t="s">
        <v>73</v>
      </c>
      <c r="D5764">
        <v>8.58</v>
      </c>
      <c r="E5764">
        <v>25</v>
      </c>
      <c r="F5764" t="s">
        <v>9525</v>
      </c>
      <c r="G5764" t="s">
        <v>55</v>
      </c>
      <c r="H5764" t="s">
        <v>46</v>
      </c>
      <c r="I5764" t="s">
        <v>4300</v>
      </c>
      <c r="K5764" t="e">
        <f>- Other measurements: S47, S80, M49</f>
        <v>#NAME?</v>
      </c>
      <c r="L5764" t="s">
        <v>9523</v>
      </c>
      <c r="M5764" t="s">
        <v>771</v>
      </c>
      <c r="N5764">
        <v>4</v>
      </c>
      <c r="P5764" t="s">
        <v>27</v>
      </c>
      <c r="Q5764" t="s">
        <v>9524</v>
      </c>
      <c r="S5764" t="s">
        <v>29</v>
      </c>
    </row>
    <row r="5765" spans="1:19" hidden="1" x14ac:dyDescent="0.2">
      <c r="A5765">
        <v>3161</v>
      </c>
      <c r="B5765" t="s">
        <v>9520</v>
      </c>
      <c r="C5765" t="s">
        <v>20</v>
      </c>
      <c r="D5765">
        <v>3.28</v>
      </c>
      <c r="E5765">
        <v>25</v>
      </c>
      <c r="F5765" t="s">
        <v>9526</v>
      </c>
      <c r="G5765" t="s">
        <v>55</v>
      </c>
      <c r="H5765" t="s">
        <v>46</v>
      </c>
      <c r="I5765" t="s">
        <v>4300</v>
      </c>
      <c r="K5765" t="e">
        <f>- Other measurements: S47, S80, M49</f>
        <v>#NAME?</v>
      </c>
      <c r="L5765" t="s">
        <v>9523</v>
      </c>
      <c r="M5765" t="s">
        <v>771</v>
      </c>
      <c r="N5765">
        <v>4</v>
      </c>
      <c r="P5765" t="s">
        <v>27</v>
      </c>
      <c r="Q5765" t="s">
        <v>9524</v>
      </c>
      <c r="S5765" t="s">
        <v>29</v>
      </c>
    </row>
    <row r="5766" spans="1:19" hidden="1" x14ac:dyDescent="0.2">
      <c r="A5766">
        <v>3161</v>
      </c>
      <c r="B5766" t="s">
        <v>9520</v>
      </c>
      <c r="C5766" t="s">
        <v>73</v>
      </c>
      <c r="D5766">
        <v>8</v>
      </c>
      <c r="E5766">
        <v>25</v>
      </c>
      <c r="F5766" t="s">
        <v>9526</v>
      </c>
      <c r="G5766" t="s">
        <v>55</v>
      </c>
      <c r="H5766" t="s">
        <v>46</v>
      </c>
      <c r="I5766" t="s">
        <v>4300</v>
      </c>
      <c r="K5766" t="e">
        <f>- Other measurements: S47, S80, M49</f>
        <v>#NAME?</v>
      </c>
      <c r="L5766" t="s">
        <v>9523</v>
      </c>
      <c r="M5766" t="s">
        <v>771</v>
      </c>
      <c r="N5766">
        <v>4</v>
      </c>
      <c r="P5766" t="s">
        <v>27</v>
      </c>
      <c r="Q5766" t="s">
        <v>9524</v>
      </c>
      <c r="S5766" t="s">
        <v>29</v>
      </c>
    </row>
    <row r="5767" spans="1:19" hidden="1" x14ac:dyDescent="0.2">
      <c r="A5767">
        <v>3161</v>
      </c>
      <c r="B5767" t="s">
        <v>9520</v>
      </c>
      <c r="C5767" t="s">
        <v>20</v>
      </c>
      <c r="D5767">
        <v>3.21</v>
      </c>
      <c r="E5767">
        <v>20</v>
      </c>
      <c r="F5767" t="s">
        <v>410</v>
      </c>
      <c r="G5767" t="s">
        <v>55</v>
      </c>
      <c r="H5767" t="s">
        <v>46</v>
      </c>
      <c r="I5767" t="s">
        <v>9527</v>
      </c>
      <c r="K5767" t="e">
        <f>- Other measurements: S47, S80, M49</f>
        <v>#NAME?</v>
      </c>
      <c r="L5767" t="s">
        <v>9523</v>
      </c>
      <c r="M5767" t="s">
        <v>771</v>
      </c>
      <c r="N5767">
        <v>4</v>
      </c>
      <c r="P5767" t="s">
        <v>27</v>
      </c>
      <c r="Q5767" t="s">
        <v>9524</v>
      </c>
      <c r="S5767" t="s">
        <v>29</v>
      </c>
    </row>
    <row r="5768" spans="1:19" hidden="1" x14ac:dyDescent="0.2">
      <c r="A5768">
        <v>3161</v>
      </c>
      <c r="B5768" t="s">
        <v>9520</v>
      </c>
      <c r="C5768" t="s">
        <v>73</v>
      </c>
      <c r="D5768">
        <v>8.23</v>
      </c>
      <c r="E5768">
        <v>20</v>
      </c>
      <c r="F5768" t="s">
        <v>410</v>
      </c>
      <c r="G5768" t="s">
        <v>55</v>
      </c>
      <c r="H5768" t="s">
        <v>46</v>
      </c>
      <c r="I5768" t="s">
        <v>9527</v>
      </c>
      <c r="K5768" t="e">
        <f>- Other measurements: S47, S80, M49</f>
        <v>#NAME?</v>
      </c>
      <c r="L5768" t="s">
        <v>9523</v>
      </c>
      <c r="M5768" t="s">
        <v>771</v>
      </c>
      <c r="N5768">
        <v>4</v>
      </c>
      <c r="P5768" t="s">
        <v>27</v>
      </c>
      <c r="Q5768" t="s">
        <v>9524</v>
      </c>
      <c r="S5768" t="s">
        <v>29</v>
      </c>
    </row>
    <row r="5769" spans="1:19" hidden="1" x14ac:dyDescent="0.2">
      <c r="A5769">
        <v>3161</v>
      </c>
      <c r="B5769" t="s">
        <v>9520</v>
      </c>
      <c r="C5769" t="s">
        <v>20</v>
      </c>
      <c r="D5769">
        <v>3.2559999999999998</v>
      </c>
      <c r="E5769">
        <v>20</v>
      </c>
      <c r="F5769" t="s">
        <v>9250</v>
      </c>
      <c r="G5769" t="s">
        <v>22</v>
      </c>
      <c r="H5769" t="s">
        <v>46</v>
      </c>
      <c r="I5769" t="s">
        <v>8897</v>
      </c>
      <c r="K5769" t="e">
        <f>- Other measurements: S47, S80, M49</f>
        <v>#NAME?</v>
      </c>
      <c r="L5769" t="s">
        <v>9523</v>
      </c>
      <c r="M5769" t="s">
        <v>771</v>
      </c>
      <c r="N5769">
        <v>4</v>
      </c>
      <c r="P5769" t="s">
        <v>27</v>
      </c>
      <c r="Q5769" t="s">
        <v>9524</v>
      </c>
      <c r="S5769" t="s">
        <v>29</v>
      </c>
    </row>
    <row r="5770" spans="1:19" hidden="1" x14ac:dyDescent="0.2">
      <c r="A5770">
        <v>3161</v>
      </c>
      <c r="B5770" t="s">
        <v>9520</v>
      </c>
      <c r="C5770" t="s">
        <v>73</v>
      </c>
      <c r="D5770">
        <v>8.0690000000000008</v>
      </c>
      <c r="E5770">
        <v>20</v>
      </c>
      <c r="F5770" t="s">
        <v>9250</v>
      </c>
      <c r="G5770" t="s">
        <v>22</v>
      </c>
      <c r="H5770" t="s">
        <v>46</v>
      </c>
      <c r="I5770" t="s">
        <v>8897</v>
      </c>
      <c r="K5770" t="e">
        <f>- Other measurements: S47, S80, M49</f>
        <v>#NAME?</v>
      </c>
      <c r="L5770" t="s">
        <v>9523</v>
      </c>
      <c r="M5770" t="s">
        <v>771</v>
      </c>
      <c r="N5770">
        <v>4</v>
      </c>
      <c r="P5770" t="s">
        <v>27</v>
      </c>
      <c r="Q5770" t="s">
        <v>9524</v>
      </c>
      <c r="S5770" t="s">
        <v>29</v>
      </c>
    </row>
    <row r="5771" spans="1:19" hidden="1" x14ac:dyDescent="0.2">
      <c r="A5771">
        <v>3161</v>
      </c>
      <c r="B5771" t="s">
        <v>9520</v>
      </c>
      <c r="C5771" t="s">
        <v>20</v>
      </c>
      <c r="D5771">
        <v>3.1829999999999998</v>
      </c>
      <c r="E5771">
        <v>20</v>
      </c>
      <c r="F5771" t="s">
        <v>424</v>
      </c>
      <c r="G5771" t="s">
        <v>22</v>
      </c>
      <c r="H5771" t="s">
        <v>46</v>
      </c>
      <c r="I5771" t="s">
        <v>8897</v>
      </c>
      <c r="K5771" t="e">
        <f>- Other measurements: S47, S80, M49</f>
        <v>#NAME?</v>
      </c>
      <c r="L5771" t="s">
        <v>9523</v>
      </c>
      <c r="M5771" t="s">
        <v>771</v>
      </c>
      <c r="N5771">
        <v>4</v>
      </c>
      <c r="P5771" t="s">
        <v>27</v>
      </c>
      <c r="Q5771" t="s">
        <v>9524</v>
      </c>
      <c r="S5771" t="s">
        <v>29</v>
      </c>
    </row>
    <row r="5772" spans="1:19" hidden="1" x14ac:dyDescent="0.2">
      <c r="A5772">
        <v>3161</v>
      </c>
      <c r="B5772" t="s">
        <v>9520</v>
      </c>
      <c r="C5772" t="s">
        <v>73</v>
      </c>
      <c r="D5772">
        <v>8.1199999999999992</v>
      </c>
      <c r="E5772">
        <v>20</v>
      </c>
      <c r="F5772" t="s">
        <v>424</v>
      </c>
      <c r="G5772" t="s">
        <v>22</v>
      </c>
      <c r="H5772" t="s">
        <v>46</v>
      </c>
      <c r="I5772" t="s">
        <v>8897</v>
      </c>
      <c r="K5772" t="e">
        <f>- Other measurements: S47, S80, M49</f>
        <v>#NAME?</v>
      </c>
      <c r="L5772" t="s">
        <v>9523</v>
      </c>
      <c r="M5772" t="s">
        <v>771</v>
      </c>
      <c r="N5772">
        <v>4</v>
      </c>
      <c r="P5772" t="s">
        <v>27</v>
      </c>
      <c r="Q5772" t="s">
        <v>9524</v>
      </c>
      <c r="S5772" t="s">
        <v>29</v>
      </c>
    </row>
    <row r="5773" spans="1:19" hidden="1" x14ac:dyDescent="0.2">
      <c r="A5773">
        <v>3161</v>
      </c>
      <c r="B5773" t="s">
        <v>9520</v>
      </c>
      <c r="C5773" t="s">
        <v>73</v>
      </c>
      <c r="D5773">
        <v>8.02</v>
      </c>
      <c r="E5773">
        <v>25</v>
      </c>
      <c r="F5773" t="s">
        <v>9528</v>
      </c>
      <c r="G5773" t="s">
        <v>63</v>
      </c>
      <c r="H5773" t="s">
        <v>46</v>
      </c>
      <c r="I5773" t="s">
        <v>9511</v>
      </c>
      <c r="K5773" t="e">
        <f>- Other measurements: S47, S80, M49</f>
        <v>#NAME?</v>
      </c>
      <c r="L5773" t="s">
        <v>9523</v>
      </c>
      <c r="M5773" t="s">
        <v>771</v>
      </c>
      <c r="N5773">
        <v>4</v>
      </c>
      <c r="P5773" t="s">
        <v>27</v>
      </c>
      <c r="Q5773" t="s">
        <v>9524</v>
      </c>
      <c r="S5773" t="s">
        <v>29</v>
      </c>
    </row>
    <row r="5774" spans="1:19" hidden="1" x14ac:dyDescent="0.2">
      <c r="A5774">
        <v>3161</v>
      </c>
      <c r="B5774" t="s">
        <v>9520</v>
      </c>
      <c r="C5774" t="s">
        <v>20</v>
      </c>
      <c r="D5774">
        <v>3.19</v>
      </c>
      <c r="E5774">
        <v>20</v>
      </c>
      <c r="F5774" t="s">
        <v>9434</v>
      </c>
      <c r="G5774" t="s">
        <v>55</v>
      </c>
      <c r="H5774" t="s">
        <v>46</v>
      </c>
      <c r="I5774" t="s">
        <v>9435</v>
      </c>
      <c r="K5774" t="e">
        <f>- Other measurements: S47, S80, M49</f>
        <v>#NAME?</v>
      </c>
      <c r="L5774" t="s">
        <v>9523</v>
      </c>
      <c r="M5774" t="s">
        <v>771</v>
      </c>
      <c r="N5774">
        <v>4</v>
      </c>
      <c r="P5774" t="s">
        <v>27</v>
      </c>
      <c r="Q5774" t="s">
        <v>9524</v>
      </c>
      <c r="S5774" t="s">
        <v>29</v>
      </c>
    </row>
    <row r="5775" spans="1:19" hidden="1" x14ac:dyDescent="0.2">
      <c r="A5775">
        <v>3161</v>
      </c>
      <c r="B5775" t="s">
        <v>9520</v>
      </c>
      <c r="C5775" t="s">
        <v>73</v>
      </c>
      <c r="D5775">
        <v>8.11</v>
      </c>
      <c r="E5775">
        <v>20</v>
      </c>
      <c r="F5775" t="s">
        <v>9434</v>
      </c>
      <c r="G5775" t="s">
        <v>55</v>
      </c>
      <c r="H5775" t="s">
        <v>46</v>
      </c>
      <c r="I5775" t="s">
        <v>9435</v>
      </c>
      <c r="K5775" t="e">
        <f>- Other measurements: S47, S80, M49</f>
        <v>#NAME?</v>
      </c>
      <c r="L5775" t="s">
        <v>9523</v>
      </c>
      <c r="M5775" t="s">
        <v>771</v>
      </c>
      <c r="N5775">
        <v>4</v>
      </c>
      <c r="P5775" t="s">
        <v>27</v>
      </c>
      <c r="Q5775" t="s">
        <v>9524</v>
      </c>
      <c r="S5775" t="s">
        <v>29</v>
      </c>
    </row>
    <row r="5776" spans="1:19" hidden="1" x14ac:dyDescent="0.2">
      <c r="A5776">
        <v>3161</v>
      </c>
      <c r="B5776" t="s">
        <v>9520</v>
      </c>
      <c r="C5776" t="s">
        <v>73</v>
      </c>
      <c r="D5776">
        <v>8.01</v>
      </c>
      <c r="E5776">
        <v>25</v>
      </c>
      <c r="F5776" t="s">
        <v>9515</v>
      </c>
      <c r="G5776" t="s">
        <v>55</v>
      </c>
      <c r="H5776" t="s">
        <v>46</v>
      </c>
      <c r="I5776" t="s">
        <v>9516</v>
      </c>
      <c r="K5776" t="e">
        <f>- Other measurements: S47, S80, M49</f>
        <v>#NAME?</v>
      </c>
      <c r="L5776" t="s">
        <v>9523</v>
      </c>
      <c r="M5776" t="s">
        <v>771</v>
      </c>
      <c r="N5776">
        <v>4</v>
      </c>
      <c r="P5776" t="s">
        <v>27</v>
      </c>
      <c r="Q5776" t="s">
        <v>9524</v>
      </c>
      <c r="S5776" t="s">
        <v>29</v>
      </c>
    </row>
    <row r="5777" spans="1:19" hidden="1" x14ac:dyDescent="0.2">
      <c r="A5777">
        <v>3161</v>
      </c>
      <c r="B5777" t="s">
        <v>9520</v>
      </c>
      <c r="C5777" t="s">
        <v>73</v>
      </c>
      <c r="D5777">
        <v>8.06</v>
      </c>
      <c r="E5777">
        <v>25</v>
      </c>
      <c r="F5777" t="s">
        <v>62</v>
      </c>
      <c r="G5777" t="s">
        <v>55</v>
      </c>
      <c r="H5777" t="s">
        <v>46</v>
      </c>
      <c r="I5777" t="s">
        <v>8898</v>
      </c>
      <c r="K5777" t="e">
        <f>- Other measurements: S47, S80, M49</f>
        <v>#NAME?</v>
      </c>
      <c r="L5777" t="s">
        <v>9523</v>
      </c>
      <c r="M5777" t="s">
        <v>771</v>
      </c>
      <c r="N5777">
        <v>4</v>
      </c>
      <c r="P5777" t="s">
        <v>27</v>
      </c>
      <c r="Q5777" t="s">
        <v>9524</v>
      </c>
      <c r="S5777" t="s">
        <v>29</v>
      </c>
    </row>
    <row r="5778" spans="1:19" hidden="1" x14ac:dyDescent="0.2">
      <c r="A5778">
        <v>3162</v>
      </c>
      <c r="B5778" t="s">
        <v>9529</v>
      </c>
      <c r="C5778" t="s">
        <v>73</v>
      </c>
      <c r="D5778">
        <v>7.95</v>
      </c>
      <c r="E5778">
        <v>25</v>
      </c>
      <c r="F5778" t="s">
        <v>9528</v>
      </c>
      <c r="G5778" t="s">
        <v>63</v>
      </c>
      <c r="H5778" t="s">
        <v>46</v>
      </c>
      <c r="I5778" t="s">
        <v>9511</v>
      </c>
      <c r="K5778"/>
      <c r="L5778" t="s">
        <v>9530</v>
      </c>
      <c r="M5778" t="s">
        <v>771</v>
      </c>
      <c r="N5778">
        <v>4</v>
      </c>
      <c r="P5778" t="s">
        <v>27</v>
      </c>
      <c r="Q5778" t="s">
        <v>9531</v>
      </c>
      <c r="S5778" t="s">
        <v>29</v>
      </c>
    </row>
    <row r="5779" spans="1:19" hidden="1" x14ac:dyDescent="0.2">
      <c r="A5779">
        <v>3162</v>
      </c>
      <c r="B5779" t="s">
        <v>9529</v>
      </c>
      <c r="C5779" t="s">
        <v>20</v>
      </c>
      <c r="D5779">
        <v>3.11</v>
      </c>
      <c r="E5779">
        <v>20</v>
      </c>
      <c r="F5779" t="s">
        <v>9532</v>
      </c>
      <c r="G5779" t="s">
        <v>55</v>
      </c>
      <c r="H5779" t="s">
        <v>46</v>
      </c>
      <c r="I5779" t="s">
        <v>9435</v>
      </c>
      <c r="K5779"/>
      <c r="L5779" t="s">
        <v>9530</v>
      </c>
      <c r="M5779" t="s">
        <v>771</v>
      </c>
      <c r="N5779">
        <v>4</v>
      </c>
      <c r="P5779" t="s">
        <v>27</v>
      </c>
      <c r="Q5779" t="s">
        <v>9531</v>
      </c>
      <c r="S5779" t="s">
        <v>29</v>
      </c>
    </row>
    <row r="5780" spans="1:19" hidden="1" x14ac:dyDescent="0.2">
      <c r="A5780">
        <v>3162</v>
      </c>
      <c r="B5780" t="s">
        <v>9529</v>
      </c>
      <c r="C5780" t="s">
        <v>73</v>
      </c>
      <c r="D5780">
        <v>8.06</v>
      </c>
      <c r="E5780">
        <v>20</v>
      </c>
      <c r="F5780" t="s">
        <v>9532</v>
      </c>
      <c r="G5780" t="s">
        <v>55</v>
      </c>
      <c r="H5780" t="s">
        <v>46</v>
      </c>
      <c r="I5780" t="s">
        <v>9435</v>
      </c>
      <c r="K5780"/>
      <c r="L5780" t="s">
        <v>9530</v>
      </c>
      <c r="M5780" t="s">
        <v>771</v>
      </c>
      <c r="N5780">
        <v>4</v>
      </c>
      <c r="P5780" t="s">
        <v>27</v>
      </c>
      <c r="Q5780" t="s">
        <v>9531</v>
      </c>
      <c r="S5780" t="s">
        <v>29</v>
      </c>
    </row>
    <row r="5781" spans="1:19" hidden="1" x14ac:dyDescent="0.2">
      <c r="A5781">
        <v>3162</v>
      </c>
      <c r="B5781" t="s">
        <v>9529</v>
      </c>
      <c r="C5781" t="s">
        <v>73</v>
      </c>
      <c r="D5781">
        <v>7.99</v>
      </c>
      <c r="E5781">
        <v>25</v>
      </c>
      <c r="F5781" t="s">
        <v>9515</v>
      </c>
      <c r="G5781" t="s">
        <v>55</v>
      </c>
      <c r="H5781" t="s">
        <v>46</v>
      </c>
      <c r="I5781" t="s">
        <v>9516</v>
      </c>
      <c r="K5781"/>
      <c r="L5781" t="s">
        <v>9530</v>
      </c>
      <c r="M5781" t="s">
        <v>771</v>
      </c>
      <c r="N5781">
        <v>4</v>
      </c>
      <c r="P5781" t="s">
        <v>27</v>
      </c>
      <c r="Q5781" t="s">
        <v>9531</v>
      </c>
      <c r="S5781" t="s">
        <v>29</v>
      </c>
    </row>
    <row r="5782" spans="1:19" hidden="1" x14ac:dyDescent="0.2">
      <c r="A5782">
        <v>3162</v>
      </c>
      <c r="B5782" t="s">
        <v>9529</v>
      </c>
      <c r="C5782" t="s">
        <v>20</v>
      </c>
      <c r="D5782">
        <v>3.05</v>
      </c>
      <c r="E5782" t="s">
        <v>363</v>
      </c>
      <c r="F5782" t="s">
        <v>9515</v>
      </c>
      <c r="G5782" t="s">
        <v>240</v>
      </c>
      <c r="H5782" t="s">
        <v>23</v>
      </c>
      <c r="I5782" t="s">
        <v>9533</v>
      </c>
      <c r="K5782"/>
      <c r="L5782" t="s">
        <v>9530</v>
      </c>
      <c r="M5782" t="s">
        <v>771</v>
      </c>
      <c r="N5782">
        <v>4</v>
      </c>
      <c r="P5782" t="s">
        <v>27</v>
      </c>
      <c r="Q5782" t="s">
        <v>9531</v>
      </c>
      <c r="S5782" t="s">
        <v>29</v>
      </c>
    </row>
    <row r="5783" spans="1:19" hidden="1" x14ac:dyDescent="0.2">
      <c r="A5783">
        <v>3162</v>
      </c>
      <c r="B5783" t="s">
        <v>9529</v>
      </c>
      <c r="C5783" t="s">
        <v>73</v>
      </c>
      <c r="D5783">
        <v>7.75</v>
      </c>
      <c r="E5783" t="s">
        <v>363</v>
      </c>
      <c r="F5783" t="s">
        <v>9515</v>
      </c>
      <c r="G5783" t="s">
        <v>240</v>
      </c>
      <c r="H5783" t="s">
        <v>23</v>
      </c>
      <c r="I5783" t="s">
        <v>9533</v>
      </c>
      <c r="K5783"/>
      <c r="L5783" t="s">
        <v>9530</v>
      </c>
      <c r="M5783" t="s">
        <v>771</v>
      </c>
      <c r="N5783">
        <v>4</v>
      </c>
      <c r="P5783" t="s">
        <v>27</v>
      </c>
      <c r="Q5783" t="s">
        <v>9531</v>
      </c>
      <c r="S5783" t="s">
        <v>29</v>
      </c>
    </row>
    <row r="5784" spans="1:19" hidden="1" x14ac:dyDescent="0.2">
      <c r="A5784">
        <v>3163</v>
      </c>
      <c r="B5784" t="s">
        <v>9534</v>
      </c>
      <c r="C5784" t="s">
        <v>20</v>
      </c>
      <c r="D5784">
        <v>3.23</v>
      </c>
      <c r="E5784">
        <v>25</v>
      </c>
      <c r="F5784" t="s">
        <v>9535</v>
      </c>
      <c r="G5784" t="s">
        <v>55</v>
      </c>
      <c r="H5784" t="s">
        <v>46</v>
      </c>
      <c r="I5784" t="s">
        <v>9536</v>
      </c>
      <c r="K5784"/>
      <c r="L5784" t="s">
        <v>9537</v>
      </c>
      <c r="M5784" t="s">
        <v>26</v>
      </c>
      <c r="N5784">
        <v>2</v>
      </c>
      <c r="P5784" t="s">
        <v>27</v>
      </c>
      <c r="Q5784" t="s">
        <v>9538</v>
      </c>
      <c r="S5784" t="s">
        <v>29</v>
      </c>
    </row>
    <row r="5785" spans="1:19" hidden="1" x14ac:dyDescent="0.2">
      <c r="A5785">
        <v>3163</v>
      </c>
      <c r="B5785" t="s">
        <v>9534</v>
      </c>
      <c r="C5785" t="s">
        <v>73</v>
      </c>
      <c r="D5785">
        <v>7.99</v>
      </c>
      <c r="E5785">
        <v>25</v>
      </c>
      <c r="F5785" t="s">
        <v>9535</v>
      </c>
      <c r="G5785" t="s">
        <v>55</v>
      </c>
      <c r="H5785" t="s">
        <v>46</v>
      </c>
      <c r="I5785" t="s">
        <v>9536</v>
      </c>
      <c r="K5785"/>
      <c r="L5785" t="s">
        <v>9537</v>
      </c>
      <c r="M5785" t="s">
        <v>26</v>
      </c>
      <c r="N5785">
        <v>2</v>
      </c>
      <c r="P5785" t="s">
        <v>27</v>
      </c>
      <c r="Q5785" t="s">
        <v>9538</v>
      </c>
      <c r="S5785" t="s">
        <v>29</v>
      </c>
    </row>
    <row r="5786" spans="1:19" hidden="1" x14ac:dyDescent="0.2">
      <c r="A5786">
        <v>3166</v>
      </c>
      <c r="B5786" t="s">
        <v>9539</v>
      </c>
      <c r="C5786" t="s">
        <v>20</v>
      </c>
      <c r="D5786">
        <v>2.35</v>
      </c>
      <c r="E5786">
        <v>25</v>
      </c>
      <c r="F5786" t="s">
        <v>8878</v>
      </c>
      <c r="G5786" t="s">
        <v>22</v>
      </c>
      <c r="H5786" t="s">
        <v>46</v>
      </c>
      <c r="I5786" t="s">
        <v>9540</v>
      </c>
      <c r="K5786"/>
      <c r="L5786" t="s">
        <v>9541</v>
      </c>
      <c r="M5786" t="s">
        <v>26</v>
      </c>
      <c r="N5786">
        <v>2</v>
      </c>
      <c r="P5786" t="s">
        <v>27</v>
      </c>
      <c r="Q5786" t="s">
        <v>9542</v>
      </c>
      <c r="S5786" t="s">
        <v>29</v>
      </c>
    </row>
    <row r="5787" spans="1:19" hidden="1" x14ac:dyDescent="0.2">
      <c r="A5787">
        <v>3166</v>
      </c>
      <c r="B5787" t="s">
        <v>9539</v>
      </c>
      <c r="C5787" t="s">
        <v>73</v>
      </c>
      <c r="D5787">
        <v>10.119999999999999</v>
      </c>
      <c r="E5787">
        <v>25</v>
      </c>
      <c r="F5787" t="s">
        <v>8878</v>
      </c>
      <c r="G5787" t="s">
        <v>22</v>
      </c>
      <c r="H5787" t="s">
        <v>46</v>
      </c>
      <c r="I5787" t="s">
        <v>9540</v>
      </c>
      <c r="K5787"/>
      <c r="L5787" t="s">
        <v>9541</v>
      </c>
      <c r="M5787" t="s">
        <v>26</v>
      </c>
      <c r="N5787">
        <v>2</v>
      </c>
      <c r="P5787" t="s">
        <v>27</v>
      </c>
      <c r="Q5787" t="s">
        <v>9542</v>
      </c>
      <c r="S5787" t="s">
        <v>29</v>
      </c>
    </row>
    <row r="5788" spans="1:19" hidden="1" x14ac:dyDescent="0.2">
      <c r="A5788">
        <v>3167</v>
      </c>
      <c r="B5788" t="s">
        <v>9543</v>
      </c>
      <c r="C5788" t="s">
        <v>20</v>
      </c>
      <c r="D5788">
        <v>2.36</v>
      </c>
      <c r="E5788">
        <v>25</v>
      </c>
      <c r="F5788" t="s">
        <v>289</v>
      </c>
      <c r="G5788" t="s">
        <v>55</v>
      </c>
      <c r="H5788" t="s">
        <v>46</v>
      </c>
      <c r="I5788" t="s">
        <v>9433</v>
      </c>
      <c r="K5788"/>
      <c r="L5788" t="s">
        <v>9544</v>
      </c>
      <c r="M5788" t="s">
        <v>26</v>
      </c>
      <c r="N5788">
        <v>2</v>
      </c>
      <c r="P5788" t="s">
        <v>27</v>
      </c>
      <c r="Q5788" t="s">
        <v>9545</v>
      </c>
      <c r="S5788" t="s">
        <v>29</v>
      </c>
    </row>
    <row r="5789" spans="1:19" hidden="1" x14ac:dyDescent="0.2">
      <c r="A5789">
        <v>3167</v>
      </c>
      <c r="B5789" t="s">
        <v>9543</v>
      </c>
      <c r="C5789" t="s">
        <v>73</v>
      </c>
      <c r="D5789">
        <v>10.06</v>
      </c>
      <c r="E5789">
        <v>25</v>
      </c>
      <c r="F5789" t="s">
        <v>289</v>
      </c>
      <c r="G5789" t="s">
        <v>55</v>
      </c>
      <c r="H5789" t="s">
        <v>46</v>
      </c>
      <c r="I5789" t="s">
        <v>9433</v>
      </c>
      <c r="K5789"/>
      <c r="L5789" t="s">
        <v>9544</v>
      </c>
      <c r="M5789" t="s">
        <v>26</v>
      </c>
      <c r="N5789">
        <v>2</v>
      </c>
      <c r="P5789" t="s">
        <v>27</v>
      </c>
      <c r="Q5789" t="s">
        <v>9545</v>
      </c>
      <c r="S5789" t="s">
        <v>29</v>
      </c>
    </row>
    <row r="5790" spans="1:19" hidden="1" x14ac:dyDescent="0.2">
      <c r="A5790">
        <v>3168</v>
      </c>
      <c r="B5790" t="s">
        <v>9546</v>
      </c>
      <c r="C5790" t="s">
        <v>20</v>
      </c>
      <c r="D5790">
        <v>3.25</v>
      </c>
      <c r="E5790">
        <v>25</v>
      </c>
      <c r="F5790" t="s">
        <v>506</v>
      </c>
      <c r="G5790" t="s">
        <v>55</v>
      </c>
      <c r="H5790" t="s">
        <v>46</v>
      </c>
      <c r="I5790" t="s">
        <v>108</v>
      </c>
      <c r="K5790"/>
      <c r="L5790" t="s">
        <v>9547</v>
      </c>
      <c r="M5790" t="s">
        <v>26</v>
      </c>
      <c r="N5790">
        <v>2</v>
      </c>
      <c r="P5790" t="s">
        <v>27</v>
      </c>
      <c r="Q5790" t="s">
        <v>9548</v>
      </c>
      <c r="S5790" t="s">
        <v>29</v>
      </c>
    </row>
    <row r="5791" spans="1:19" hidden="1" x14ac:dyDescent="0.2">
      <c r="A5791">
        <v>3168</v>
      </c>
      <c r="B5791" t="s">
        <v>9546</v>
      </c>
      <c r="C5791" t="s">
        <v>73</v>
      </c>
      <c r="D5791">
        <v>8.2799999999999994</v>
      </c>
      <c r="E5791">
        <v>25</v>
      </c>
      <c r="F5791" t="s">
        <v>506</v>
      </c>
      <c r="G5791" t="s">
        <v>55</v>
      </c>
      <c r="H5791" t="s">
        <v>46</v>
      </c>
      <c r="I5791" t="s">
        <v>108</v>
      </c>
      <c r="K5791"/>
      <c r="L5791" t="s">
        <v>9547</v>
      </c>
      <c r="M5791" t="s">
        <v>26</v>
      </c>
      <c r="N5791">
        <v>2</v>
      </c>
      <c r="P5791" t="s">
        <v>27</v>
      </c>
      <c r="Q5791" t="s">
        <v>9548</v>
      </c>
      <c r="S5791" t="s">
        <v>29</v>
      </c>
    </row>
    <row r="5792" spans="1:19" hidden="1" x14ac:dyDescent="0.2">
      <c r="A5792">
        <v>3168</v>
      </c>
      <c r="B5792" t="s">
        <v>9546</v>
      </c>
      <c r="C5792" t="s">
        <v>73</v>
      </c>
      <c r="D5792">
        <v>8</v>
      </c>
      <c r="E5792">
        <v>25</v>
      </c>
      <c r="F5792" t="s">
        <v>62</v>
      </c>
      <c r="G5792" t="s">
        <v>55</v>
      </c>
      <c r="H5792" t="s">
        <v>46</v>
      </c>
      <c r="I5792" t="s">
        <v>8898</v>
      </c>
      <c r="K5792"/>
      <c r="L5792" t="s">
        <v>9547</v>
      </c>
      <c r="M5792" t="s">
        <v>26</v>
      </c>
      <c r="N5792">
        <v>2</v>
      </c>
      <c r="P5792" t="s">
        <v>27</v>
      </c>
      <c r="Q5792" t="s">
        <v>9548</v>
      </c>
      <c r="S5792" t="s">
        <v>29</v>
      </c>
    </row>
    <row r="5793" spans="1:19" hidden="1" x14ac:dyDescent="0.2">
      <c r="A5793">
        <v>3168</v>
      </c>
      <c r="B5793" t="s">
        <v>9546</v>
      </c>
      <c r="C5793" t="s">
        <v>20</v>
      </c>
      <c r="D5793">
        <v>3.19</v>
      </c>
      <c r="E5793">
        <v>25</v>
      </c>
      <c r="F5793" t="s">
        <v>9549</v>
      </c>
      <c r="G5793" t="s">
        <v>63</v>
      </c>
      <c r="H5793" t="s">
        <v>23</v>
      </c>
      <c r="I5793" t="s">
        <v>9550</v>
      </c>
      <c r="K5793"/>
      <c r="L5793" t="s">
        <v>9547</v>
      </c>
      <c r="M5793" t="s">
        <v>26</v>
      </c>
      <c r="N5793">
        <v>2</v>
      </c>
      <c r="P5793" t="s">
        <v>27</v>
      </c>
      <c r="Q5793" t="s">
        <v>9548</v>
      </c>
      <c r="S5793" t="s">
        <v>29</v>
      </c>
    </row>
    <row r="5794" spans="1:19" hidden="1" x14ac:dyDescent="0.2">
      <c r="A5794">
        <v>3168</v>
      </c>
      <c r="B5794" t="s">
        <v>9546</v>
      </c>
      <c r="C5794" t="s">
        <v>20</v>
      </c>
      <c r="D5794">
        <v>3.15</v>
      </c>
      <c r="E5794">
        <v>25</v>
      </c>
      <c r="F5794" t="s">
        <v>9551</v>
      </c>
      <c r="G5794" t="s">
        <v>3160</v>
      </c>
      <c r="H5794" t="s">
        <v>23</v>
      </c>
      <c r="I5794" t="s">
        <v>9441</v>
      </c>
      <c r="K5794"/>
      <c r="L5794" t="s">
        <v>9547</v>
      </c>
      <c r="M5794" t="s">
        <v>26</v>
      </c>
      <c r="N5794">
        <v>2</v>
      </c>
      <c r="P5794" t="s">
        <v>27</v>
      </c>
      <c r="Q5794" t="s">
        <v>9548</v>
      </c>
      <c r="S5794" t="s">
        <v>29</v>
      </c>
    </row>
    <row r="5795" spans="1:19" hidden="1" x14ac:dyDescent="0.2">
      <c r="A5795">
        <v>3168</v>
      </c>
      <c r="B5795" t="s">
        <v>9546</v>
      </c>
      <c r="C5795" t="s">
        <v>73</v>
      </c>
      <c r="D5795">
        <v>7.65</v>
      </c>
      <c r="E5795">
        <v>25</v>
      </c>
      <c r="F5795" t="s">
        <v>9551</v>
      </c>
      <c r="G5795" t="s">
        <v>3160</v>
      </c>
      <c r="H5795" t="s">
        <v>23</v>
      </c>
      <c r="I5795" t="s">
        <v>9441</v>
      </c>
      <c r="K5795"/>
      <c r="L5795" t="s">
        <v>9547</v>
      </c>
      <c r="M5795" t="s">
        <v>26</v>
      </c>
      <c r="N5795">
        <v>2</v>
      </c>
      <c r="P5795" t="s">
        <v>27</v>
      </c>
      <c r="Q5795" t="s">
        <v>9548</v>
      </c>
      <c r="S5795" t="s">
        <v>29</v>
      </c>
    </row>
    <row r="5796" spans="1:19" hidden="1" x14ac:dyDescent="0.2">
      <c r="A5796">
        <v>3168</v>
      </c>
      <c r="B5796" t="s">
        <v>9546</v>
      </c>
      <c r="C5796" t="s">
        <v>20</v>
      </c>
      <c r="D5796">
        <v>3.15</v>
      </c>
      <c r="E5796">
        <v>25</v>
      </c>
      <c r="F5796" t="s">
        <v>9387</v>
      </c>
      <c r="G5796" t="s">
        <v>22</v>
      </c>
      <c r="H5796" t="s">
        <v>23</v>
      </c>
      <c r="I5796" t="s">
        <v>9441</v>
      </c>
      <c r="K5796"/>
      <c r="L5796" t="s">
        <v>9547</v>
      </c>
      <c r="M5796" t="s">
        <v>26</v>
      </c>
      <c r="N5796">
        <v>2</v>
      </c>
      <c r="P5796" t="s">
        <v>27</v>
      </c>
      <c r="Q5796" t="s">
        <v>9548</v>
      </c>
      <c r="S5796" t="s">
        <v>29</v>
      </c>
    </row>
    <row r="5797" spans="1:19" hidden="1" x14ac:dyDescent="0.2">
      <c r="A5797">
        <v>3168</v>
      </c>
      <c r="B5797" t="s">
        <v>9546</v>
      </c>
      <c r="C5797" t="s">
        <v>73</v>
      </c>
      <c r="D5797">
        <v>8.1300000000000008</v>
      </c>
      <c r="E5797">
        <v>25</v>
      </c>
      <c r="F5797" t="s">
        <v>9387</v>
      </c>
      <c r="G5797" t="s">
        <v>22</v>
      </c>
      <c r="H5797" t="s">
        <v>23</v>
      </c>
      <c r="I5797" t="s">
        <v>9441</v>
      </c>
      <c r="K5797"/>
      <c r="L5797" t="s">
        <v>9547</v>
      </c>
      <c r="M5797" t="s">
        <v>26</v>
      </c>
      <c r="N5797">
        <v>2</v>
      </c>
      <c r="P5797" t="s">
        <v>27</v>
      </c>
      <c r="Q5797" t="s">
        <v>9548</v>
      </c>
      <c r="S5797" t="s">
        <v>29</v>
      </c>
    </row>
    <row r="5798" spans="1:19" hidden="1" x14ac:dyDescent="0.2">
      <c r="A5798">
        <v>3169</v>
      </c>
      <c r="B5798" t="s">
        <v>9552</v>
      </c>
      <c r="C5798" t="s">
        <v>20</v>
      </c>
      <c r="D5798">
        <v>3.28</v>
      </c>
      <c r="E5798">
        <v>25</v>
      </c>
      <c r="F5798" t="s">
        <v>506</v>
      </c>
      <c r="G5798" t="s">
        <v>55</v>
      </c>
      <c r="H5798" t="s">
        <v>46</v>
      </c>
      <c r="I5798" t="s">
        <v>108</v>
      </c>
      <c r="K5798"/>
      <c r="L5798" t="s">
        <v>9553</v>
      </c>
      <c r="M5798" t="s">
        <v>26</v>
      </c>
      <c r="N5798">
        <v>2</v>
      </c>
      <c r="P5798" t="s">
        <v>27</v>
      </c>
      <c r="Q5798" t="s">
        <v>9554</v>
      </c>
      <c r="S5798" t="s">
        <v>29</v>
      </c>
    </row>
    <row r="5799" spans="1:19" hidden="1" x14ac:dyDescent="0.2">
      <c r="A5799">
        <v>3169</v>
      </c>
      <c r="B5799" t="s">
        <v>9552</v>
      </c>
      <c r="C5799" t="s">
        <v>73</v>
      </c>
      <c r="D5799">
        <v>7.97</v>
      </c>
      <c r="E5799">
        <v>25</v>
      </c>
      <c r="F5799" t="s">
        <v>506</v>
      </c>
      <c r="G5799" t="s">
        <v>55</v>
      </c>
      <c r="H5799" t="s">
        <v>46</v>
      </c>
      <c r="I5799" t="s">
        <v>108</v>
      </c>
      <c r="K5799"/>
      <c r="L5799" t="s">
        <v>9553</v>
      </c>
      <c r="M5799" t="s">
        <v>26</v>
      </c>
      <c r="N5799">
        <v>2</v>
      </c>
      <c r="P5799" t="s">
        <v>27</v>
      </c>
      <c r="Q5799" t="s">
        <v>9554</v>
      </c>
      <c r="S5799" t="s">
        <v>29</v>
      </c>
    </row>
    <row r="5800" spans="1:19" hidden="1" x14ac:dyDescent="0.2">
      <c r="A5800">
        <v>3169</v>
      </c>
      <c r="B5800" t="s">
        <v>9552</v>
      </c>
      <c r="C5800" t="s">
        <v>73</v>
      </c>
      <c r="D5800">
        <v>7.7</v>
      </c>
      <c r="E5800">
        <v>25</v>
      </c>
      <c r="F5800" t="s">
        <v>62</v>
      </c>
      <c r="G5800" t="s">
        <v>55</v>
      </c>
      <c r="H5800" t="s">
        <v>46</v>
      </c>
      <c r="I5800" t="s">
        <v>8898</v>
      </c>
      <c r="K5800"/>
      <c r="L5800" t="s">
        <v>9553</v>
      </c>
      <c r="M5800" t="s">
        <v>26</v>
      </c>
      <c r="N5800">
        <v>2</v>
      </c>
      <c r="P5800" t="s">
        <v>27</v>
      </c>
      <c r="Q5800" t="s">
        <v>9554</v>
      </c>
      <c r="S5800" t="s">
        <v>29</v>
      </c>
    </row>
    <row r="5801" spans="1:19" hidden="1" x14ac:dyDescent="0.2">
      <c r="A5801">
        <v>3169</v>
      </c>
      <c r="B5801" t="s">
        <v>9552</v>
      </c>
      <c r="C5801" t="s">
        <v>20</v>
      </c>
      <c r="D5801">
        <v>3.27</v>
      </c>
      <c r="E5801">
        <v>25</v>
      </c>
      <c r="F5801" t="s">
        <v>9555</v>
      </c>
      <c r="G5801" t="s">
        <v>63</v>
      </c>
      <c r="H5801" t="s">
        <v>23</v>
      </c>
      <c r="I5801" t="s">
        <v>9550</v>
      </c>
      <c r="K5801"/>
      <c r="L5801" t="s">
        <v>9553</v>
      </c>
      <c r="M5801" t="s">
        <v>26</v>
      </c>
      <c r="N5801">
        <v>2</v>
      </c>
      <c r="P5801" t="s">
        <v>27</v>
      </c>
      <c r="Q5801" t="s">
        <v>9554</v>
      </c>
      <c r="S5801" t="s">
        <v>29</v>
      </c>
    </row>
    <row r="5802" spans="1:19" hidden="1" x14ac:dyDescent="0.2">
      <c r="A5802">
        <v>3173</v>
      </c>
      <c r="B5802" t="s">
        <v>9556</v>
      </c>
      <c r="C5802" t="s">
        <v>20</v>
      </c>
      <c r="D5802">
        <v>3.13</v>
      </c>
      <c r="E5802">
        <v>25</v>
      </c>
      <c r="F5802" t="s">
        <v>9510</v>
      </c>
      <c r="G5802" t="s">
        <v>55</v>
      </c>
      <c r="H5802" t="s">
        <v>46</v>
      </c>
      <c r="I5802" t="s">
        <v>8935</v>
      </c>
      <c r="K5802"/>
      <c r="L5802" t="s">
        <v>9557</v>
      </c>
      <c r="M5802" t="s">
        <v>26</v>
      </c>
      <c r="N5802">
        <v>2</v>
      </c>
      <c r="P5802" t="s">
        <v>27</v>
      </c>
      <c r="Q5802" t="s">
        <v>9558</v>
      </c>
      <c r="S5802" t="s">
        <v>29</v>
      </c>
    </row>
    <row r="5803" spans="1:19" hidden="1" x14ac:dyDescent="0.2">
      <c r="A5803">
        <v>3173</v>
      </c>
      <c r="B5803" t="s">
        <v>9556</v>
      </c>
      <c r="C5803" t="s">
        <v>73</v>
      </c>
      <c r="D5803">
        <v>7.62</v>
      </c>
      <c r="E5803">
        <v>25</v>
      </c>
      <c r="F5803" t="s">
        <v>9510</v>
      </c>
      <c r="G5803" t="s">
        <v>55</v>
      </c>
      <c r="H5803" t="s">
        <v>46</v>
      </c>
      <c r="I5803" t="s">
        <v>8935</v>
      </c>
      <c r="K5803"/>
      <c r="L5803" t="s">
        <v>9557</v>
      </c>
      <c r="M5803" t="s">
        <v>26</v>
      </c>
      <c r="N5803">
        <v>2</v>
      </c>
      <c r="P5803" t="s">
        <v>27</v>
      </c>
      <c r="Q5803" t="s">
        <v>9558</v>
      </c>
      <c r="S5803" t="s">
        <v>29</v>
      </c>
    </row>
    <row r="5804" spans="1:19" hidden="1" x14ac:dyDescent="0.2">
      <c r="A5804">
        <v>3173</v>
      </c>
      <c r="B5804" t="s">
        <v>9556</v>
      </c>
      <c r="C5804" t="s">
        <v>20</v>
      </c>
      <c r="D5804">
        <v>3.11</v>
      </c>
      <c r="E5804">
        <v>0</v>
      </c>
      <c r="F5804" t="s">
        <v>79</v>
      </c>
      <c r="G5804" t="s">
        <v>555</v>
      </c>
      <c r="H5804" t="s">
        <v>46</v>
      </c>
      <c r="I5804" t="s">
        <v>9219</v>
      </c>
      <c r="K5804"/>
      <c r="L5804" t="s">
        <v>9557</v>
      </c>
      <c r="M5804" t="s">
        <v>26</v>
      </c>
      <c r="N5804">
        <v>2</v>
      </c>
      <c r="P5804" t="s">
        <v>27</v>
      </c>
      <c r="Q5804" t="s">
        <v>9558</v>
      </c>
      <c r="S5804" t="s">
        <v>29</v>
      </c>
    </row>
    <row r="5805" spans="1:19" hidden="1" x14ac:dyDescent="0.2">
      <c r="A5805">
        <v>3173</v>
      </c>
      <c r="B5805" t="s">
        <v>9556</v>
      </c>
      <c r="C5805" t="s">
        <v>73</v>
      </c>
      <c r="D5805">
        <v>8.41</v>
      </c>
      <c r="E5805">
        <v>0</v>
      </c>
      <c r="F5805" t="s">
        <v>79</v>
      </c>
      <c r="G5805" t="s">
        <v>555</v>
      </c>
      <c r="H5805" t="s">
        <v>46</v>
      </c>
      <c r="I5805" t="s">
        <v>9219</v>
      </c>
      <c r="K5805"/>
      <c r="L5805" t="s">
        <v>9557</v>
      </c>
      <c r="M5805" t="s">
        <v>26</v>
      </c>
      <c r="N5805">
        <v>2</v>
      </c>
      <c r="P5805" t="s">
        <v>27</v>
      </c>
      <c r="Q5805" t="s">
        <v>9558</v>
      </c>
      <c r="S5805" t="s">
        <v>29</v>
      </c>
    </row>
    <row r="5806" spans="1:19" hidden="1" x14ac:dyDescent="0.2">
      <c r="A5806">
        <v>3173</v>
      </c>
      <c r="B5806" t="s">
        <v>9556</v>
      </c>
      <c r="C5806" t="s">
        <v>20</v>
      </c>
      <c r="D5806">
        <v>3.07</v>
      </c>
      <c r="E5806">
        <v>25</v>
      </c>
      <c r="F5806" t="s">
        <v>79</v>
      </c>
      <c r="G5806" t="s">
        <v>555</v>
      </c>
      <c r="H5806" t="s">
        <v>46</v>
      </c>
      <c r="I5806" t="s">
        <v>9219</v>
      </c>
      <c r="K5806"/>
      <c r="L5806" t="s">
        <v>9557</v>
      </c>
      <c r="M5806" t="s">
        <v>26</v>
      </c>
      <c r="N5806">
        <v>2</v>
      </c>
      <c r="P5806" t="s">
        <v>27</v>
      </c>
      <c r="Q5806" t="s">
        <v>9558</v>
      </c>
      <c r="S5806" t="s">
        <v>29</v>
      </c>
    </row>
    <row r="5807" spans="1:19" hidden="1" x14ac:dyDescent="0.2">
      <c r="A5807">
        <v>3173</v>
      </c>
      <c r="B5807" t="s">
        <v>9556</v>
      </c>
      <c r="C5807" t="s">
        <v>73</v>
      </c>
      <c r="D5807">
        <v>7.74</v>
      </c>
      <c r="E5807">
        <v>25</v>
      </c>
      <c r="F5807" t="s">
        <v>79</v>
      </c>
      <c r="G5807" t="s">
        <v>555</v>
      </c>
      <c r="H5807" t="s">
        <v>46</v>
      </c>
      <c r="I5807" t="s">
        <v>9219</v>
      </c>
      <c r="K5807"/>
      <c r="L5807" t="s">
        <v>9557</v>
      </c>
      <c r="M5807" t="s">
        <v>26</v>
      </c>
      <c r="N5807">
        <v>2</v>
      </c>
      <c r="P5807" t="s">
        <v>27</v>
      </c>
      <c r="Q5807" t="s">
        <v>9558</v>
      </c>
      <c r="S5807" t="s">
        <v>29</v>
      </c>
    </row>
    <row r="5808" spans="1:19" hidden="1" x14ac:dyDescent="0.2">
      <c r="A5808">
        <v>3174</v>
      </c>
      <c r="B5808" t="s">
        <v>9559</v>
      </c>
      <c r="C5808" t="s">
        <v>20</v>
      </c>
      <c r="D5808">
        <v>3.19</v>
      </c>
      <c r="E5808">
        <v>25.1</v>
      </c>
      <c r="F5808" t="s">
        <v>9512</v>
      </c>
      <c r="G5808" t="s">
        <v>55</v>
      </c>
      <c r="H5808" t="s">
        <v>46</v>
      </c>
      <c r="I5808" t="s">
        <v>9513</v>
      </c>
      <c r="K5808"/>
      <c r="L5808" t="s">
        <v>9560</v>
      </c>
      <c r="M5808" t="s">
        <v>26</v>
      </c>
      <c r="N5808">
        <v>2</v>
      </c>
      <c r="P5808" t="s">
        <v>27</v>
      </c>
      <c r="Q5808" t="s">
        <v>9561</v>
      </c>
      <c r="S5808" t="s">
        <v>29</v>
      </c>
    </row>
    <row r="5809" spans="1:19" hidden="1" x14ac:dyDescent="0.2">
      <c r="A5809">
        <v>3174</v>
      </c>
      <c r="B5809" t="s">
        <v>9559</v>
      </c>
      <c r="C5809" t="s">
        <v>73</v>
      </c>
      <c r="D5809">
        <v>8.9700000000000006</v>
      </c>
      <c r="E5809">
        <v>25.1</v>
      </c>
      <c r="F5809" t="s">
        <v>9512</v>
      </c>
      <c r="G5809" t="s">
        <v>55</v>
      </c>
      <c r="H5809" t="s">
        <v>46</v>
      </c>
      <c r="I5809" t="s">
        <v>9513</v>
      </c>
      <c r="K5809"/>
      <c r="L5809" t="s">
        <v>9560</v>
      </c>
      <c r="M5809" t="s">
        <v>26</v>
      </c>
      <c r="N5809">
        <v>2</v>
      </c>
      <c r="P5809" t="s">
        <v>27</v>
      </c>
      <c r="Q5809" t="s">
        <v>9561</v>
      </c>
      <c r="S5809" t="s">
        <v>29</v>
      </c>
    </row>
    <row r="5810" spans="1:19" hidden="1" x14ac:dyDescent="0.2">
      <c r="A5810">
        <v>3175</v>
      </c>
      <c r="B5810" t="s">
        <v>9562</v>
      </c>
      <c r="C5810" t="s">
        <v>20</v>
      </c>
      <c r="D5810">
        <v>2.35</v>
      </c>
      <c r="E5810">
        <v>25</v>
      </c>
      <c r="F5810" t="s">
        <v>8878</v>
      </c>
      <c r="G5810" t="s">
        <v>22</v>
      </c>
      <c r="H5810" t="s">
        <v>46</v>
      </c>
      <c r="I5810" t="s">
        <v>8879</v>
      </c>
      <c r="K5810"/>
      <c r="L5810" t="s">
        <v>9563</v>
      </c>
      <c r="M5810" t="s">
        <v>26</v>
      </c>
      <c r="N5810">
        <v>2</v>
      </c>
      <c r="P5810" t="s">
        <v>27</v>
      </c>
      <c r="Q5810" t="s">
        <v>9564</v>
      </c>
      <c r="S5810" t="s">
        <v>29</v>
      </c>
    </row>
    <row r="5811" spans="1:19" hidden="1" x14ac:dyDescent="0.2">
      <c r="A5811">
        <v>3175</v>
      </c>
      <c r="B5811" t="s">
        <v>9562</v>
      </c>
      <c r="C5811" t="s">
        <v>73</v>
      </c>
      <c r="D5811">
        <v>10.19</v>
      </c>
      <c r="E5811">
        <v>25</v>
      </c>
      <c r="F5811" t="s">
        <v>8878</v>
      </c>
      <c r="G5811" t="s">
        <v>22</v>
      </c>
      <c r="H5811" t="s">
        <v>46</v>
      </c>
      <c r="I5811" t="s">
        <v>8879</v>
      </c>
      <c r="K5811"/>
      <c r="L5811" t="s">
        <v>9563</v>
      </c>
      <c r="M5811" t="s">
        <v>26</v>
      </c>
      <c r="N5811">
        <v>2</v>
      </c>
      <c r="P5811" t="s">
        <v>27</v>
      </c>
      <c r="Q5811" t="s">
        <v>9564</v>
      </c>
      <c r="S5811" t="s">
        <v>29</v>
      </c>
    </row>
    <row r="5812" spans="1:19" hidden="1" x14ac:dyDescent="0.2">
      <c r="A5812">
        <v>3175</v>
      </c>
      <c r="B5812" t="s">
        <v>9562</v>
      </c>
      <c r="C5812" t="s">
        <v>20</v>
      </c>
      <c r="D5812">
        <v>2.2799999999999998</v>
      </c>
      <c r="E5812">
        <v>25</v>
      </c>
      <c r="F5812" t="s">
        <v>9432</v>
      </c>
      <c r="G5812" t="s">
        <v>55</v>
      </c>
      <c r="H5812" t="s">
        <v>46</v>
      </c>
      <c r="I5812" t="s">
        <v>9433</v>
      </c>
      <c r="K5812"/>
      <c r="L5812" t="s">
        <v>9563</v>
      </c>
      <c r="M5812" t="s">
        <v>26</v>
      </c>
      <c r="N5812">
        <v>2</v>
      </c>
      <c r="P5812" t="s">
        <v>27</v>
      </c>
      <c r="Q5812" t="s">
        <v>9564</v>
      </c>
      <c r="S5812" t="s">
        <v>29</v>
      </c>
    </row>
    <row r="5813" spans="1:19" hidden="1" x14ac:dyDescent="0.2">
      <c r="A5813">
        <v>3175</v>
      </c>
      <c r="B5813" t="s">
        <v>9562</v>
      </c>
      <c r="C5813" t="s">
        <v>73</v>
      </c>
      <c r="D5813">
        <v>10.029999999999999</v>
      </c>
      <c r="E5813">
        <v>25</v>
      </c>
      <c r="F5813" t="s">
        <v>9432</v>
      </c>
      <c r="G5813" t="s">
        <v>55</v>
      </c>
      <c r="H5813" t="s">
        <v>46</v>
      </c>
      <c r="I5813" t="s">
        <v>9433</v>
      </c>
      <c r="K5813"/>
      <c r="L5813" t="s">
        <v>9563</v>
      </c>
      <c r="M5813" t="s">
        <v>26</v>
      </c>
      <c r="N5813">
        <v>2</v>
      </c>
      <c r="P5813" t="s">
        <v>27</v>
      </c>
      <c r="Q5813" t="s">
        <v>9564</v>
      </c>
      <c r="S5813" t="s">
        <v>29</v>
      </c>
    </row>
    <row r="5814" spans="1:19" hidden="1" x14ac:dyDescent="0.2">
      <c r="A5814">
        <v>3177</v>
      </c>
      <c r="B5814" t="s">
        <v>9565</v>
      </c>
      <c r="C5814" t="s">
        <v>20</v>
      </c>
      <c r="D5814">
        <v>3.1</v>
      </c>
      <c r="E5814">
        <v>25</v>
      </c>
      <c r="F5814" t="s">
        <v>9535</v>
      </c>
      <c r="G5814" t="s">
        <v>55</v>
      </c>
      <c r="H5814" t="s">
        <v>46</v>
      </c>
      <c r="I5814" t="s">
        <v>9536</v>
      </c>
      <c r="K5814"/>
      <c r="L5814" t="s">
        <v>9566</v>
      </c>
      <c r="M5814" t="s">
        <v>26</v>
      </c>
      <c r="N5814">
        <v>2</v>
      </c>
      <c r="P5814" t="s">
        <v>27</v>
      </c>
      <c r="Q5814" t="s">
        <v>9567</v>
      </c>
      <c r="S5814" t="s">
        <v>29</v>
      </c>
    </row>
    <row r="5815" spans="1:19" hidden="1" x14ac:dyDescent="0.2">
      <c r="A5815">
        <v>3177</v>
      </c>
      <c r="B5815" t="s">
        <v>9565</v>
      </c>
      <c r="C5815" t="s">
        <v>73</v>
      </c>
      <c r="D5815">
        <v>7.33</v>
      </c>
      <c r="E5815">
        <v>25</v>
      </c>
      <c r="F5815" t="s">
        <v>9535</v>
      </c>
      <c r="G5815" t="s">
        <v>55</v>
      </c>
      <c r="H5815" t="s">
        <v>46</v>
      </c>
      <c r="I5815" t="s">
        <v>9536</v>
      </c>
      <c r="K5815"/>
      <c r="L5815" t="s">
        <v>9566</v>
      </c>
      <c r="M5815" t="s">
        <v>26</v>
      </c>
      <c r="N5815">
        <v>2</v>
      </c>
      <c r="P5815" t="s">
        <v>27</v>
      </c>
      <c r="Q5815" t="s">
        <v>9567</v>
      </c>
      <c r="S5815" t="s">
        <v>29</v>
      </c>
    </row>
    <row r="5816" spans="1:19" hidden="1" x14ac:dyDescent="0.2">
      <c r="A5816">
        <v>3178</v>
      </c>
      <c r="B5816" t="s">
        <v>9568</v>
      </c>
      <c r="C5816" t="s">
        <v>20</v>
      </c>
      <c r="D5816">
        <v>3.1</v>
      </c>
      <c r="E5816">
        <v>20</v>
      </c>
      <c r="F5816" t="s">
        <v>9569</v>
      </c>
      <c r="G5816" t="s">
        <v>55</v>
      </c>
      <c r="H5816" t="s">
        <v>46</v>
      </c>
      <c r="I5816" t="s">
        <v>9435</v>
      </c>
      <c r="K5816"/>
      <c r="L5816" t="s">
        <v>9570</v>
      </c>
      <c r="M5816" t="s">
        <v>26</v>
      </c>
      <c r="N5816">
        <v>2</v>
      </c>
      <c r="P5816" t="s">
        <v>27</v>
      </c>
      <c r="Q5816" t="s">
        <v>9571</v>
      </c>
      <c r="S5816" t="s">
        <v>29</v>
      </c>
    </row>
    <row r="5817" spans="1:19" hidden="1" x14ac:dyDescent="0.2">
      <c r="A5817">
        <v>3178</v>
      </c>
      <c r="B5817" t="s">
        <v>9568</v>
      </c>
      <c r="C5817" t="s">
        <v>73</v>
      </c>
      <c r="D5817">
        <v>8.02</v>
      </c>
      <c r="E5817">
        <v>20</v>
      </c>
      <c r="F5817" t="s">
        <v>9569</v>
      </c>
      <c r="G5817" t="s">
        <v>55</v>
      </c>
      <c r="H5817" t="s">
        <v>46</v>
      </c>
      <c r="I5817" t="s">
        <v>9435</v>
      </c>
      <c r="K5817"/>
      <c r="L5817" t="s">
        <v>9570</v>
      </c>
      <c r="M5817" t="s">
        <v>26</v>
      </c>
      <c r="N5817">
        <v>2</v>
      </c>
      <c r="P5817" t="s">
        <v>27</v>
      </c>
      <c r="Q5817" t="s">
        <v>9571</v>
      </c>
      <c r="S5817" t="s">
        <v>29</v>
      </c>
    </row>
    <row r="5818" spans="1:19" hidden="1" x14ac:dyDescent="0.2">
      <c r="A5818">
        <v>3178</v>
      </c>
      <c r="B5818" t="s">
        <v>9568</v>
      </c>
      <c r="C5818" t="s">
        <v>20</v>
      </c>
      <c r="D5818">
        <v>3.05</v>
      </c>
      <c r="E5818" t="s">
        <v>363</v>
      </c>
      <c r="F5818" t="s">
        <v>9569</v>
      </c>
      <c r="G5818" t="s">
        <v>240</v>
      </c>
      <c r="H5818" t="s">
        <v>23</v>
      </c>
      <c r="I5818" t="s">
        <v>9533</v>
      </c>
      <c r="K5818"/>
      <c r="L5818" t="s">
        <v>9570</v>
      </c>
      <c r="M5818" t="s">
        <v>26</v>
      </c>
      <c r="N5818">
        <v>2</v>
      </c>
      <c r="P5818" t="s">
        <v>27</v>
      </c>
      <c r="Q5818" t="s">
        <v>9571</v>
      </c>
      <c r="S5818" t="s">
        <v>29</v>
      </c>
    </row>
    <row r="5819" spans="1:19" hidden="1" x14ac:dyDescent="0.2">
      <c r="A5819">
        <v>3178</v>
      </c>
      <c r="B5819" t="s">
        <v>9568</v>
      </c>
      <c r="C5819" t="s">
        <v>73</v>
      </c>
      <c r="D5819">
        <v>7.7</v>
      </c>
      <c r="E5819" t="s">
        <v>363</v>
      </c>
      <c r="F5819" t="s">
        <v>9569</v>
      </c>
      <c r="G5819" t="s">
        <v>240</v>
      </c>
      <c r="H5819" t="s">
        <v>23</v>
      </c>
      <c r="I5819" t="s">
        <v>9533</v>
      </c>
      <c r="K5819"/>
      <c r="L5819" t="s">
        <v>9570</v>
      </c>
      <c r="M5819" t="s">
        <v>26</v>
      </c>
      <c r="N5819">
        <v>2</v>
      </c>
      <c r="P5819" t="s">
        <v>27</v>
      </c>
      <c r="Q5819" t="s">
        <v>9571</v>
      </c>
      <c r="S5819" t="s">
        <v>29</v>
      </c>
    </row>
    <row r="5820" spans="1:19" hidden="1" x14ac:dyDescent="0.2">
      <c r="A5820">
        <v>3179</v>
      </c>
      <c r="B5820" t="s">
        <v>9572</v>
      </c>
      <c r="C5820" t="s">
        <v>20</v>
      </c>
      <c r="D5820">
        <v>3.23</v>
      </c>
      <c r="E5820">
        <v>25.1</v>
      </c>
      <c r="F5820" t="s">
        <v>9512</v>
      </c>
      <c r="G5820" t="s">
        <v>55</v>
      </c>
      <c r="H5820" t="s">
        <v>46</v>
      </c>
      <c r="I5820" t="s">
        <v>9513</v>
      </c>
      <c r="K5820"/>
      <c r="L5820" t="s">
        <v>9573</v>
      </c>
      <c r="M5820" t="s">
        <v>771</v>
      </c>
      <c r="N5820">
        <v>4</v>
      </c>
      <c r="P5820" t="s">
        <v>27</v>
      </c>
      <c r="Q5820" t="s">
        <v>9574</v>
      </c>
      <c r="S5820" t="s">
        <v>29</v>
      </c>
    </row>
    <row r="5821" spans="1:19" hidden="1" x14ac:dyDescent="0.2">
      <c r="A5821">
        <v>3179</v>
      </c>
      <c r="B5821" t="s">
        <v>9572</v>
      </c>
      <c r="C5821" t="s">
        <v>73</v>
      </c>
      <c r="D5821">
        <v>8</v>
      </c>
      <c r="E5821">
        <v>25.1</v>
      </c>
      <c r="F5821" t="s">
        <v>9512</v>
      </c>
      <c r="G5821" t="s">
        <v>55</v>
      </c>
      <c r="H5821" t="s">
        <v>46</v>
      </c>
      <c r="I5821" t="s">
        <v>9513</v>
      </c>
      <c r="K5821"/>
      <c r="L5821" t="s">
        <v>9573</v>
      </c>
      <c r="M5821" t="s">
        <v>771</v>
      </c>
      <c r="N5821">
        <v>4</v>
      </c>
      <c r="P5821" t="s">
        <v>27</v>
      </c>
      <c r="Q5821" t="s">
        <v>9574</v>
      </c>
      <c r="S5821" t="s">
        <v>29</v>
      </c>
    </row>
    <row r="5822" spans="1:19" hidden="1" x14ac:dyDescent="0.2">
      <c r="A5822">
        <v>3179</v>
      </c>
      <c r="B5822" t="s">
        <v>9572</v>
      </c>
      <c r="C5822" t="s">
        <v>73</v>
      </c>
      <c r="D5822">
        <v>8.02</v>
      </c>
      <c r="E5822">
        <v>25</v>
      </c>
      <c r="F5822" t="s">
        <v>9515</v>
      </c>
      <c r="G5822" t="s">
        <v>55</v>
      </c>
      <c r="H5822" t="s">
        <v>46</v>
      </c>
      <c r="I5822" t="s">
        <v>9516</v>
      </c>
      <c r="K5822"/>
      <c r="L5822" t="s">
        <v>9573</v>
      </c>
      <c r="M5822" t="s">
        <v>771</v>
      </c>
      <c r="N5822">
        <v>4</v>
      </c>
      <c r="P5822" t="s">
        <v>27</v>
      </c>
      <c r="Q5822" t="s">
        <v>9574</v>
      </c>
      <c r="S5822" t="s">
        <v>29</v>
      </c>
    </row>
    <row r="5823" spans="1:19" hidden="1" x14ac:dyDescent="0.2">
      <c r="A5823">
        <v>3179</v>
      </c>
      <c r="B5823" t="s">
        <v>9572</v>
      </c>
      <c r="C5823" t="s">
        <v>20</v>
      </c>
      <c r="D5823">
        <v>3.23</v>
      </c>
      <c r="E5823">
        <v>25</v>
      </c>
      <c r="F5823" t="s">
        <v>9440</v>
      </c>
      <c r="G5823" t="s">
        <v>3160</v>
      </c>
      <c r="H5823" t="s">
        <v>23</v>
      </c>
      <c r="I5823" t="s">
        <v>9441</v>
      </c>
      <c r="K5823"/>
      <c r="L5823" t="s">
        <v>9573</v>
      </c>
      <c r="M5823" t="s">
        <v>771</v>
      </c>
      <c r="N5823">
        <v>4</v>
      </c>
      <c r="P5823" t="s">
        <v>27</v>
      </c>
      <c r="Q5823" t="s">
        <v>9574</v>
      </c>
      <c r="S5823" t="s">
        <v>29</v>
      </c>
    </row>
    <row r="5824" spans="1:19" hidden="1" x14ac:dyDescent="0.2">
      <c r="A5824">
        <v>3179</v>
      </c>
      <c r="B5824" t="s">
        <v>9572</v>
      </c>
      <c r="C5824" t="s">
        <v>73</v>
      </c>
      <c r="D5824">
        <v>7.53</v>
      </c>
      <c r="E5824">
        <v>25</v>
      </c>
      <c r="F5824" t="s">
        <v>9440</v>
      </c>
      <c r="G5824" t="s">
        <v>3160</v>
      </c>
      <c r="H5824" t="s">
        <v>23</v>
      </c>
      <c r="I5824" t="s">
        <v>9441</v>
      </c>
      <c r="K5824"/>
      <c r="L5824" t="s">
        <v>9573</v>
      </c>
      <c r="M5824" t="s">
        <v>771</v>
      </c>
      <c r="N5824">
        <v>4</v>
      </c>
      <c r="P5824" t="s">
        <v>27</v>
      </c>
      <c r="Q5824" t="s">
        <v>9574</v>
      </c>
      <c r="S5824" t="s">
        <v>29</v>
      </c>
    </row>
    <row r="5825" spans="1:19" hidden="1" x14ac:dyDescent="0.2">
      <c r="A5825">
        <v>3180</v>
      </c>
      <c r="B5825" t="s">
        <v>9575</v>
      </c>
      <c r="C5825" t="s">
        <v>20</v>
      </c>
      <c r="D5825">
        <v>6.72</v>
      </c>
      <c r="F5825" t="s">
        <v>615</v>
      </c>
      <c r="G5825" t="s">
        <v>240</v>
      </c>
      <c r="H5825" t="s">
        <v>23</v>
      </c>
      <c r="I5825" t="s">
        <v>9576</v>
      </c>
      <c r="K5825"/>
      <c r="L5825" t="s">
        <v>9577</v>
      </c>
      <c r="M5825" t="s">
        <v>26</v>
      </c>
      <c r="N5825">
        <v>2</v>
      </c>
      <c r="P5825" t="s">
        <v>27</v>
      </c>
      <c r="Q5825" t="s">
        <v>9578</v>
      </c>
      <c r="S5825" t="s">
        <v>29</v>
      </c>
    </row>
    <row r="5826" spans="1:19" hidden="1" x14ac:dyDescent="0.2">
      <c r="A5826">
        <v>3181</v>
      </c>
      <c r="B5826" t="s">
        <v>9579</v>
      </c>
      <c r="C5826" t="s">
        <v>20</v>
      </c>
      <c r="D5826">
        <v>7.83</v>
      </c>
      <c r="E5826">
        <v>20</v>
      </c>
      <c r="F5826" t="s">
        <v>2199</v>
      </c>
      <c r="G5826" t="s">
        <v>55</v>
      </c>
      <c r="H5826" t="s">
        <v>46</v>
      </c>
      <c r="I5826" t="s">
        <v>9435</v>
      </c>
      <c r="K5826"/>
      <c r="L5826" t="s">
        <v>9580</v>
      </c>
      <c r="M5826" t="s">
        <v>120</v>
      </c>
      <c r="N5826">
        <v>5</v>
      </c>
      <c r="P5826" t="s">
        <v>27</v>
      </c>
      <c r="Q5826" t="s">
        <v>9581</v>
      </c>
      <c r="S5826" t="s">
        <v>29</v>
      </c>
    </row>
    <row r="5827" spans="1:19" hidden="1" x14ac:dyDescent="0.2">
      <c r="A5827">
        <v>3181</v>
      </c>
      <c r="B5827" t="s">
        <v>9579</v>
      </c>
      <c r="C5827" t="s">
        <v>20</v>
      </c>
      <c r="D5827">
        <v>7.64</v>
      </c>
      <c r="E5827">
        <v>25</v>
      </c>
      <c r="F5827" t="s">
        <v>4935</v>
      </c>
      <c r="G5827" t="s">
        <v>22</v>
      </c>
      <c r="H5827" t="s">
        <v>46</v>
      </c>
      <c r="I5827" t="s">
        <v>9582</v>
      </c>
      <c r="K5827"/>
      <c r="L5827" t="s">
        <v>9580</v>
      </c>
      <c r="M5827" t="s">
        <v>120</v>
      </c>
      <c r="N5827">
        <v>5</v>
      </c>
      <c r="P5827" t="s">
        <v>27</v>
      </c>
      <c r="Q5827" t="s">
        <v>9581</v>
      </c>
      <c r="S5827" t="s">
        <v>29</v>
      </c>
    </row>
    <row r="5828" spans="1:19" hidden="1" x14ac:dyDescent="0.2">
      <c r="A5828">
        <v>3181</v>
      </c>
      <c r="B5828" t="s">
        <v>9579</v>
      </c>
      <c r="C5828" t="s">
        <v>20</v>
      </c>
      <c r="D5828">
        <v>7.6550000000000002</v>
      </c>
      <c r="F5828" t="s">
        <v>615</v>
      </c>
      <c r="H5828" t="s">
        <v>23</v>
      </c>
      <c r="I5828" t="s">
        <v>8895</v>
      </c>
      <c r="K5828"/>
      <c r="L5828" t="s">
        <v>9580</v>
      </c>
      <c r="M5828" t="s">
        <v>120</v>
      </c>
      <c r="N5828">
        <v>5</v>
      </c>
      <c r="P5828" t="s">
        <v>27</v>
      </c>
      <c r="Q5828" t="s">
        <v>9581</v>
      </c>
      <c r="S5828" t="s">
        <v>29</v>
      </c>
    </row>
    <row r="5829" spans="1:19" hidden="1" x14ac:dyDescent="0.2">
      <c r="A5829">
        <v>3182</v>
      </c>
      <c r="B5829" t="s">
        <v>9583</v>
      </c>
      <c r="C5829" t="s">
        <v>20</v>
      </c>
      <c r="D5829">
        <v>7.73</v>
      </c>
      <c r="E5829">
        <v>20.100000000000001</v>
      </c>
      <c r="F5829" t="s">
        <v>9071</v>
      </c>
      <c r="G5829" t="s">
        <v>22</v>
      </c>
      <c r="H5829" t="s">
        <v>46</v>
      </c>
      <c r="I5829" t="s">
        <v>9026</v>
      </c>
      <c r="K5829"/>
      <c r="L5829" t="s">
        <v>9584</v>
      </c>
      <c r="M5829" t="s">
        <v>120</v>
      </c>
      <c r="N5829">
        <v>5</v>
      </c>
      <c r="P5829" t="s">
        <v>27</v>
      </c>
      <c r="Q5829" t="s">
        <v>9585</v>
      </c>
      <c r="S5829" t="s">
        <v>29</v>
      </c>
    </row>
    <row r="5830" spans="1:19" hidden="1" x14ac:dyDescent="0.2">
      <c r="A5830">
        <v>3182</v>
      </c>
      <c r="B5830" t="s">
        <v>9583</v>
      </c>
      <c r="C5830" t="s">
        <v>20</v>
      </c>
      <c r="D5830">
        <v>7.59</v>
      </c>
      <c r="E5830">
        <v>25</v>
      </c>
      <c r="F5830" t="s">
        <v>9071</v>
      </c>
      <c r="G5830" t="s">
        <v>22</v>
      </c>
      <c r="H5830" t="s">
        <v>46</v>
      </c>
      <c r="I5830" t="s">
        <v>9026</v>
      </c>
      <c r="K5830"/>
      <c r="L5830" t="s">
        <v>9584</v>
      </c>
      <c r="M5830" t="s">
        <v>120</v>
      </c>
      <c r="N5830">
        <v>5</v>
      </c>
      <c r="P5830" t="s">
        <v>27</v>
      </c>
      <c r="Q5830" t="s">
        <v>9585</v>
      </c>
      <c r="S5830" t="s">
        <v>29</v>
      </c>
    </row>
    <row r="5831" spans="1:19" hidden="1" x14ac:dyDescent="0.2">
      <c r="A5831">
        <v>3182</v>
      </c>
      <c r="B5831" t="s">
        <v>9583</v>
      </c>
      <c r="C5831" t="s">
        <v>20</v>
      </c>
      <c r="D5831">
        <v>7.44</v>
      </c>
      <c r="E5831">
        <v>30</v>
      </c>
      <c r="F5831" t="s">
        <v>9071</v>
      </c>
      <c r="G5831" t="s">
        <v>22</v>
      </c>
      <c r="H5831" t="s">
        <v>46</v>
      </c>
      <c r="I5831" t="s">
        <v>9026</v>
      </c>
      <c r="K5831"/>
      <c r="L5831" t="s">
        <v>9584</v>
      </c>
      <c r="M5831" t="s">
        <v>120</v>
      </c>
      <c r="N5831">
        <v>5</v>
      </c>
      <c r="P5831" t="s">
        <v>27</v>
      </c>
      <c r="Q5831" t="s">
        <v>9585</v>
      </c>
      <c r="S5831" t="s">
        <v>29</v>
      </c>
    </row>
    <row r="5832" spans="1:19" hidden="1" x14ac:dyDescent="0.2">
      <c r="A5832">
        <v>3186</v>
      </c>
      <c r="B5832" t="s">
        <v>9586</v>
      </c>
      <c r="C5832" t="s">
        <v>20</v>
      </c>
      <c r="D5832">
        <v>7.75</v>
      </c>
      <c r="E5832">
        <v>25</v>
      </c>
      <c r="F5832" t="s">
        <v>4832</v>
      </c>
      <c r="G5832" t="s">
        <v>55</v>
      </c>
      <c r="H5832" t="s">
        <v>46</v>
      </c>
      <c r="I5832" t="s">
        <v>67</v>
      </c>
      <c r="K5832"/>
      <c r="L5832" t="s">
        <v>9587</v>
      </c>
      <c r="M5832" t="s">
        <v>26</v>
      </c>
      <c r="N5832">
        <v>2</v>
      </c>
      <c r="P5832" t="s">
        <v>27</v>
      </c>
      <c r="Q5832" t="s">
        <v>9588</v>
      </c>
      <c r="S5832" t="s">
        <v>29</v>
      </c>
    </row>
    <row r="5833" spans="1:19" hidden="1" x14ac:dyDescent="0.2">
      <c r="A5833">
        <v>3186</v>
      </c>
      <c r="B5833" t="s">
        <v>9586</v>
      </c>
      <c r="C5833" t="s">
        <v>20</v>
      </c>
      <c r="D5833">
        <v>7.68</v>
      </c>
      <c r="E5833">
        <v>25.2</v>
      </c>
      <c r="F5833" t="s">
        <v>9071</v>
      </c>
      <c r="G5833" t="s">
        <v>22</v>
      </c>
      <c r="H5833" t="s">
        <v>46</v>
      </c>
      <c r="I5833" t="s">
        <v>9026</v>
      </c>
      <c r="K5833"/>
      <c r="L5833" t="s">
        <v>9587</v>
      </c>
      <c r="M5833" t="s">
        <v>26</v>
      </c>
      <c r="N5833">
        <v>2</v>
      </c>
      <c r="P5833" t="s">
        <v>27</v>
      </c>
      <c r="Q5833" t="s">
        <v>9588</v>
      </c>
      <c r="S5833" t="s">
        <v>29</v>
      </c>
    </row>
    <row r="5834" spans="1:19" hidden="1" x14ac:dyDescent="0.2">
      <c r="A5834">
        <v>3186</v>
      </c>
      <c r="B5834" t="s">
        <v>9586</v>
      </c>
      <c r="C5834" t="s">
        <v>20</v>
      </c>
      <c r="D5834">
        <v>7.71</v>
      </c>
      <c r="E5834">
        <v>25</v>
      </c>
      <c r="F5834" t="s">
        <v>9589</v>
      </c>
      <c r="G5834" t="s">
        <v>9055</v>
      </c>
      <c r="H5834" t="s">
        <v>46</v>
      </c>
      <c r="I5834" t="s">
        <v>9038</v>
      </c>
      <c r="K5834"/>
      <c r="L5834" t="s">
        <v>9587</v>
      </c>
      <c r="M5834" t="s">
        <v>26</v>
      </c>
      <c r="N5834">
        <v>2</v>
      </c>
      <c r="P5834" t="s">
        <v>27</v>
      </c>
      <c r="Q5834" t="s">
        <v>9588</v>
      </c>
      <c r="S5834" t="s">
        <v>29</v>
      </c>
    </row>
    <row r="5835" spans="1:19" hidden="1" x14ac:dyDescent="0.2">
      <c r="A5835">
        <v>3186</v>
      </c>
      <c r="B5835" t="s">
        <v>9586</v>
      </c>
      <c r="C5835" t="s">
        <v>20</v>
      </c>
      <c r="D5835">
        <v>7.92</v>
      </c>
      <c r="E5835">
        <v>20</v>
      </c>
      <c r="F5835" t="s">
        <v>2199</v>
      </c>
      <c r="G5835" t="s">
        <v>55</v>
      </c>
      <c r="H5835" t="s">
        <v>46</v>
      </c>
      <c r="I5835" t="s">
        <v>9435</v>
      </c>
      <c r="K5835"/>
      <c r="L5835" t="s">
        <v>9587</v>
      </c>
      <c r="M5835" t="s">
        <v>26</v>
      </c>
      <c r="N5835">
        <v>2</v>
      </c>
      <c r="P5835" t="s">
        <v>27</v>
      </c>
      <c r="Q5835" t="s">
        <v>9588</v>
      </c>
      <c r="S5835" t="s">
        <v>29</v>
      </c>
    </row>
    <row r="5836" spans="1:19" hidden="1" x14ac:dyDescent="0.2">
      <c r="A5836">
        <v>3186</v>
      </c>
      <c r="B5836" t="s">
        <v>9586</v>
      </c>
      <c r="C5836" t="s">
        <v>20</v>
      </c>
      <c r="D5836">
        <v>7.76</v>
      </c>
      <c r="E5836">
        <v>25</v>
      </c>
      <c r="F5836" t="s">
        <v>9515</v>
      </c>
      <c r="G5836" t="s">
        <v>55</v>
      </c>
      <c r="H5836" t="s">
        <v>46</v>
      </c>
      <c r="I5836" t="s">
        <v>9516</v>
      </c>
      <c r="K5836"/>
      <c r="L5836" t="s">
        <v>9587</v>
      </c>
      <c r="M5836" t="s">
        <v>26</v>
      </c>
      <c r="N5836">
        <v>2</v>
      </c>
      <c r="P5836" t="s">
        <v>27</v>
      </c>
      <c r="Q5836" t="s">
        <v>9588</v>
      </c>
      <c r="S5836" t="s">
        <v>29</v>
      </c>
    </row>
    <row r="5837" spans="1:19" hidden="1" x14ac:dyDescent="0.2">
      <c r="A5837">
        <v>3187</v>
      </c>
      <c r="B5837" t="s">
        <v>9590</v>
      </c>
      <c r="C5837" t="s">
        <v>20</v>
      </c>
      <c r="D5837">
        <v>7.91</v>
      </c>
      <c r="E5837">
        <v>20</v>
      </c>
      <c r="F5837" t="s">
        <v>2199</v>
      </c>
      <c r="G5837" t="s">
        <v>55</v>
      </c>
      <c r="H5837" t="s">
        <v>46</v>
      </c>
      <c r="I5837" t="s">
        <v>9435</v>
      </c>
      <c r="K5837"/>
      <c r="L5837" t="s">
        <v>9591</v>
      </c>
      <c r="M5837" t="s">
        <v>26</v>
      </c>
      <c r="N5837">
        <v>2</v>
      </c>
      <c r="P5837" t="s">
        <v>27</v>
      </c>
      <c r="Q5837" t="s">
        <v>9592</v>
      </c>
      <c r="S5837" t="s">
        <v>29</v>
      </c>
    </row>
    <row r="5838" spans="1:19" hidden="1" x14ac:dyDescent="0.2">
      <c r="A5838">
        <v>3188</v>
      </c>
      <c r="B5838" t="s">
        <v>9593</v>
      </c>
      <c r="C5838" t="s">
        <v>20</v>
      </c>
      <c r="D5838">
        <v>7.81</v>
      </c>
      <c r="E5838">
        <v>20</v>
      </c>
      <c r="F5838" t="s">
        <v>2199</v>
      </c>
      <c r="G5838" t="s">
        <v>55</v>
      </c>
      <c r="H5838" t="s">
        <v>46</v>
      </c>
      <c r="I5838" t="s">
        <v>9435</v>
      </c>
      <c r="K5838"/>
      <c r="L5838" t="s">
        <v>9594</v>
      </c>
      <c r="M5838" t="s">
        <v>26</v>
      </c>
      <c r="N5838">
        <v>2</v>
      </c>
      <c r="P5838" t="s">
        <v>27</v>
      </c>
      <c r="Q5838" t="s">
        <v>9595</v>
      </c>
      <c r="S5838" t="s">
        <v>29</v>
      </c>
    </row>
    <row r="5839" spans="1:19" hidden="1" x14ac:dyDescent="0.2">
      <c r="A5839">
        <v>3194</v>
      </c>
      <c r="B5839" t="s">
        <v>9596</v>
      </c>
      <c r="C5839" t="s">
        <v>20</v>
      </c>
      <c r="D5839">
        <v>2.64</v>
      </c>
      <c r="E5839">
        <v>25</v>
      </c>
      <c r="F5839" t="s">
        <v>9597</v>
      </c>
      <c r="I5839" t="s">
        <v>9598</v>
      </c>
      <c r="K5839"/>
      <c r="L5839" t="s">
        <v>9599</v>
      </c>
      <c r="M5839" t="s">
        <v>26</v>
      </c>
      <c r="N5839">
        <v>2</v>
      </c>
      <c r="P5839" t="s">
        <v>27</v>
      </c>
      <c r="Q5839" t="s">
        <v>9600</v>
      </c>
      <c r="S5839" t="s">
        <v>29</v>
      </c>
    </row>
    <row r="5840" spans="1:19" hidden="1" x14ac:dyDescent="0.2">
      <c r="A5840">
        <v>3194</v>
      </c>
      <c r="B5840" t="s">
        <v>9596</v>
      </c>
      <c r="C5840" t="s">
        <v>73</v>
      </c>
      <c r="D5840">
        <v>7.04</v>
      </c>
      <c r="E5840">
        <v>25</v>
      </c>
      <c r="F5840" t="s">
        <v>9597</v>
      </c>
      <c r="I5840" t="s">
        <v>9598</v>
      </c>
      <c r="K5840"/>
      <c r="L5840" t="s">
        <v>9599</v>
      </c>
      <c r="M5840" t="s">
        <v>26</v>
      </c>
      <c r="N5840">
        <v>2</v>
      </c>
      <c r="P5840" t="s">
        <v>27</v>
      </c>
      <c r="Q5840" t="s">
        <v>9600</v>
      </c>
      <c r="S5840" t="s">
        <v>29</v>
      </c>
    </row>
    <row r="5841" spans="1:19" hidden="1" x14ac:dyDescent="0.2">
      <c r="A5841">
        <v>3194</v>
      </c>
      <c r="B5841" t="s">
        <v>9596</v>
      </c>
      <c r="C5841" t="s">
        <v>77</v>
      </c>
      <c r="D5841">
        <v>9.49</v>
      </c>
      <c r="E5841">
        <v>25</v>
      </c>
      <c r="F5841" t="s">
        <v>9597</v>
      </c>
      <c r="I5841" t="s">
        <v>9598</v>
      </c>
      <c r="K5841"/>
      <c r="L5841" t="s">
        <v>9599</v>
      </c>
      <c r="M5841" t="s">
        <v>26</v>
      </c>
      <c r="N5841">
        <v>2</v>
      </c>
      <c r="P5841" t="s">
        <v>27</v>
      </c>
      <c r="Q5841" t="s">
        <v>9600</v>
      </c>
      <c r="S5841" t="s">
        <v>29</v>
      </c>
    </row>
    <row r="5842" spans="1:19" hidden="1" x14ac:dyDescent="0.2">
      <c r="A5842">
        <v>3202</v>
      </c>
      <c r="B5842" t="s">
        <v>9601</v>
      </c>
      <c r="C5842" t="s">
        <v>20</v>
      </c>
      <c r="D5842" t="s">
        <v>3825</v>
      </c>
      <c r="E5842" t="s">
        <v>363</v>
      </c>
      <c r="F5842" t="s">
        <v>9317</v>
      </c>
      <c r="G5842" t="s">
        <v>189</v>
      </c>
      <c r="H5842" t="s">
        <v>23</v>
      </c>
      <c r="I5842" t="s">
        <v>4388</v>
      </c>
      <c r="K5842"/>
      <c r="L5842" t="s">
        <v>9602</v>
      </c>
      <c r="M5842" t="s">
        <v>26</v>
      </c>
      <c r="N5842">
        <v>2</v>
      </c>
      <c r="P5842" t="s">
        <v>27</v>
      </c>
      <c r="Q5842" t="s">
        <v>9603</v>
      </c>
      <c r="S5842" t="s">
        <v>29</v>
      </c>
    </row>
    <row r="5843" spans="1:19" hidden="1" x14ac:dyDescent="0.2">
      <c r="A5843">
        <v>3202</v>
      </c>
      <c r="B5843" t="s">
        <v>9601</v>
      </c>
      <c r="C5843" t="s">
        <v>73</v>
      </c>
      <c r="D5843">
        <v>6.58</v>
      </c>
      <c r="E5843" t="s">
        <v>363</v>
      </c>
      <c r="F5843" t="s">
        <v>9317</v>
      </c>
      <c r="G5843" t="s">
        <v>189</v>
      </c>
      <c r="H5843" t="s">
        <v>23</v>
      </c>
      <c r="I5843" t="s">
        <v>4388</v>
      </c>
      <c r="K5843"/>
      <c r="L5843" t="s">
        <v>9602</v>
      </c>
      <c r="M5843" t="s">
        <v>26</v>
      </c>
      <c r="N5843">
        <v>2</v>
      </c>
      <c r="P5843" t="s">
        <v>27</v>
      </c>
      <c r="Q5843" t="s">
        <v>9603</v>
      </c>
      <c r="S5843" t="s">
        <v>29</v>
      </c>
    </row>
    <row r="5844" spans="1:19" hidden="1" x14ac:dyDescent="0.2">
      <c r="A5844">
        <v>3202</v>
      </c>
      <c r="B5844" t="s">
        <v>9601</v>
      </c>
      <c r="C5844" t="s">
        <v>77</v>
      </c>
      <c r="D5844">
        <v>8.6</v>
      </c>
      <c r="E5844" t="s">
        <v>363</v>
      </c>
      <c r="F5844" t="s">
        <v>9317</v>
      </c>
      <c r="G5844" t="s">
        <v>189</v>
      </c>
      <c r="H5844" t="s">
        <v>23</v>
      </c>
      <c r="I5844" t="s">
        <v>4388</v>
      </c>
      <c r="K5844"/>
      <c r="L5844" t="s">
        <v>9602</v>
      </c>
      <c r="M5844" t="s">
        <v>26</v>
      </c>
      <c r="N5844">
        <v>2</v>
      </c>
      <c r="P5844" t="s">
        <v>27</v>
      </c>
      <c r="Q5844" t="s">
        <v>9603</v>
      </c>
      <c r="S5844" t="s">
        <v>29</v>
      </c>
    </row>
    <row r="5845" spans="1:19" hidden="1" x14ac:dyDescent="0.2">
      <c r="A5845">
        <v>3206</v>
      </c>
      <c r="B5845" t="s">
        <v>9604</v>
      </c>
      <c r="C5845" t="s">
        <v>20</v>
      </c>
      <c r="D5845">
        <v>2.222</v>
      </c>
      <c r="E5845">
        <v>25</v>
      </c>
      <c r="F5845" t="s">
        <v>9605</v>
      </c>
      <c r="G5845" t="s">
        <v>55</v>
      </c>
      <c r="H5845" t="s">
        <v>46</v>
      </c>
      <c r="I5845" t="s">
        <v>9606</v>
      </c>
      <c r="K5845"/>
      <c r="L5845" t="s">
        <v>9607</v>
      </c>
      <c r="M5845" t="s">
        <v>120</v>
      </c>
      <c r="N5845">
        <v>5</v>
      </c>
      <c r="P5845" t="s">
        <v>27</v>
      </c>
      <c r="Q5845" t="s">
        <v>9608</v>
      </c>
      <c r="S5845" t="s">
        <v>29</v>
      </c>
    </row>
    <row r="5846" spans="1:19" hidden="1" x14ac:dyDescent="0.2">
      <c r="A5846">
        <v>3206</v>
      </c>
      <c r="B5846" t="s">
        <v>9604</v>
      </c>
      <c r="C5846" t="s">
        <v>73</v>
      </c>
      <c r="D5846">
        <v>8.8699999999999992</v>
      </c>
      <c r="E5846">
        <v>25</v>
      </c>
      <c r="F5846" t="s">
        <v>9605</v>
      </c>
      <c r="G5846" t="s">
        <v>55</v>
      </c>
      <c r="H5846" t="s">
        <v>46</v>
      </c>
      <c r="I5846" t="s">
        <v>9606</v>
      </c>
      <c r="K5846"/>
      <c r="L5846" t="s">
        <v>9607</v>
      </c>
      <c r="M5846" t="s">
        <v>120</v>
      </c>
      <c r="N5846">
        <v>5</v>
      </c>
      <c r="P5846" t="s">
        <v>27</v>
      </c>
      <c r="Q5846" t="s">
        <v>9608</v>
      </c>
      <c r="S5846" t="s">
        <v>29</v>
      </c>
    </row>
    <row r="5847" spans="1:19" hidden="1" x14ac:dyDescent="0.2">
      <c r="A5847">
        <v>3206</v>
      </c>
      <c r="B5847" t="s">
        <v>9604</v>
      </c>
      <c r="C5847" t="s">
        <v>77</v>
      </c>
      <c r="D5847">
        <v>10.86</v>
      </c>
      <c r="E5847">
        <v>25</v>
      </c>
      <c r="F5847" t="s">
        <v>9605</v>
      </c>
      <c r="G5847" t="s">
        <v>55</v>
      </c>
      <c r="H5847" t="s">
        <v>46</v>
      </c>
      <c r="I5847" t="s">
        <v>9606</v>
      </c>
      <c r="K5847"/>
      <c r="L5847" t="s">
        <v>9607</v>
      </c>
      <c r="M5847" t="s">
        <v>120</v>
      </c>
      <c r="N5847">
        <v>5</v>
      </c>
      <c r="P5847" t="s">
        <v>27</v>
      </c>
      <c r="Q5847" t="s">
        <v>9608</v>
      </c>
      <c r="S5847" t="s">
        <v>29</v>
      </c>
    </row>
    <row r="5848" spans="1:19" hidden="1" x14ac:dyDescent="0.2">
      <c r="A5848">
        <v>3207</v>
      </c>
      <c r="B5848" t="s">
        <v>9609</v>
      </c>
      <c r="C5848" t="s">
        <v>20</v>
      </c>
      <c r="D5848">
        <v>1.593</v>
      </c>
      <c r="E5848">
        <v>25</v>
      </c>
      <c r="F5848" t="s">
        <v>9610</v>
      </c>
      <c r="H5848" t="s">
        <v>23</v>
      </c>
      <c r="I5848" t="s">
        <v>9606</v>
      </c>
      <c r="K5848"/>
      <c r="L5848" t="s">
        <v>9611</v>
      </c>
      <c r="M5848" t="s">
        <v>120</v>
      </c>
      <c r="N5848">
        <v>5</v>
      </c>
      <c r="P5848" t="s">
        <v>27</v>
      </c>
      <c r="Q5848" t="s">
        <v>9612</v>
      </c>
      <c r="S5848" t="s">
        <v>29</v>
      </c>
    </row>
    <row r="5849" spans="1:19" hidden="1" x14ac:dyDescent="0.2">
      <c r="A5849">
        <v>3207</v>
      </c>
      <c r="B5849" t="s">
        <v>9609</v>
      </c>
      <c r="C5849" t="s">
        <v>73</v>
      </c>
      <c r="D5849">
        <v>2.5369999999999999</v>
      </c>
      <c r="E5849" t="s">
        <v>414</v>
      </c>
      <c r="F5849" t="s">
        <v>9610</v>
      </c>
      <c r="H5849" t="s">
        <v>46</v>
      </c>
      <c r="I5849" t="s">
        <v>9606</v>
      </c>
      <c r="K5849"/>
      <c r="L5849" t="s">
        <v>9611</v>
      </c>
      <c r="M5849" t="s">
        <v>120</v>
      </c>
      <c r="N5849">
        <v>5</v>
      </c>
      <c r="P5849" t="s">
        <v>27</v>
      </c>
      <c r="Q5849" t="s">
        <v>9612</v>
      </c>
      <c r="S5849" t="s">
        <v>29</v>
      </c>
    </row>
    <row r="5850" spans="1:19" hidden="1" x14ac:dyDescent="0.2">
      <c r="A5850">
        <v>3207</v>
      </c>
      <c r="B5850" t="s">
        <v>9609</v>
      </c>
      <c r="C5850" t="s">
        <v>77</v>
      </c>
      <c r="D5850">
        <v>8.5229999999999997</v>
      </c>
      <c r="E5850" t="s">
        <v>414</v>
      </c>
      <c r="F5850" t="s">
        <v>9610</v>
      </c>
      <c r="H5850" t="s">
        <v>46</v>
      </c>
      <c r="I5850" t="s">
        <v>9606</v>
      </c>
      <c r="K5850"/>
      <c r="L5850" t="s">
        <v>9611</v>
      </c>
      <c r="M5850" t="s">
        <v>120</v>
      </c>
      <c r="N5850">
        <v>5</v>
      </c>
      <c r="P5850" t="s">
        <v>27</v>
      </c>
      <c r="Q5850" t="s">
        <v>9612</v>
      </c>
      <c r="S5850" t="s">
        <v>29</v>
      </c>
    </row>
    <row r="5851" spans="1:19" hidden="1" x14ac:dyDescent="0.2">
      <c r="A5851">
        <v>3207</v>
      </c>
      <c r="B5851" t="s">
        <v>9609</v>
      </c>
      <c r="C5851" t="s">
        <v>283</v>
      </c>
      <c r="D5851">
        <v>9.4369999999999994</v>
      </c>
      <c r="E5851" t="s">
        <v>414</v>
      </c>
      <c r="F5851" t="s">
        <v>9610</v>
      </c>
      <c r="H5851" t="s">
        <v>46</v>
      </c>
      <c r="I5851" t="s">
        <v>9606</v>
      </c>
      <c r="K5851"/>
      <c r="L5851" t="s">
        <v>9611</v>
      </c>
      <c r="M5851" t="s">
        <v>120</v>
      </c>
      <c r="N5851">
        <v>5</v>
      </c>
      <c r="P5851" t="s">
        <v>27</v>
      </c>
      <c r="Q5851" t="s">
        <v>9612</v>
      </c>
      <c r="S5851" t="s">
        <v>29</v>
      </c>
    </row>
    <row r="5852" spans="1:19" hidden="1" x14ac:dyDescent="0.2">
      <c r="A5852">
        <v>3210</v>
      </c>
      <c r="B5852" t="s">
        <v>9613</v>
      </c>
      <c r="C5852" t="s">
        <v>20</v>
      </c>
      <c r="D5852">
        <v>4.26</v>
      </c>
      <c r="E5852">
        <v>26</v>
      </c>
      <c r="F5852" t="s">
        <v>9317</v>
      </c>
      <c r="G5852" t="s">
        <v>55</v>
      </c>
      <c r="H5852" t="s">
        <v>46</v>
      </c>
      <c r="I5852" t="s">
        <v>4306</v>
      </c>
      <c r="K5852"/>
      <c r="L5852" t="s">
        <v>9614</v>
      </c>
      <c r="M5852" t="s">
        <v>26</v>
      </c>
      <c r="N5852">
        <v>2</v>
      </c>
      <c r="P5852" t="s">
        <v>27</v>
      </c>
      <c r="Q5852" t="s">
        <v>9615</v>
      </c>
      <c r="S5852" t="s">
        <v>29</v>
      </c>
    </row>
    <row r="5853" spans="1:19" hidden="1" x14ac:dyDescent="0.2">
      <c r="A5853">
        <v>3210</v>
      </c>
      <c r="B5853" t="s">
        <v>9613</v>
      </c>
      <c r="C5853" t="s">
        <v>73</v>
      </c>
      <c r="D5853">
        <v>7.62</v>
      </c>
      <c r="E5853">
        <v>26</v>
      </c>
      <c r="F5853" t="s">
        <v>9317</v>
      </c>
      <c r="G5853" t="s">
        <v>55</v>
      </c>
      <c r="H5853" t="s">
        <v>46</v>
      </c>
      <c r="I5853" t="s">
        <v>4306</v>
      </c>
      <c r="K5853"/>
      <c r="L5853" t="s">
        <v>9614</v>
      </c>
      <c r="M5853" t="s">
        <v>26</v>
      </c>
      <c r="N5853">
        <v>2</v>
      </c>
      <c r="P5853" t="s">
        <v>27</v>
      </c>
      <c r="Q5853" t="s">
        <v>9615</v>
      </c>
      <c r="S5853" t="s">
        <v>29</v>
      </c>
    </row>
    <row r="5854" spans="1:19" hidden="1" x14ac:dyDescent="0.2">
      <c r="A5854">
        <v>3210</v>
      </c>
      <c r="B5854" t="s">
        <v>9613</v>
      </c>
      <c r="C5854" t="s">
        <v>20</v>
      </c>
      <c r="D5854">
        <v>4.43</v>
      </c>
      <c r="E5854">
        <v>60</v>
      </c>
      <c r="F5854" t="s">
        <v>9317</v>
      </c>
      <c r="G5854" t="s">
        <v>55</v>
      </c>
      <c r="H5854" t="s">
        <v>23</v>
      </c>
      <c r="I5854" t="s">
        <v>4306</v>
      </c>
      <c r="K5854"/>
      <c r="L5854" t="s">
        <v>9614</v>
      </c>
      <c r="M5854" t="s">
        <v>26</v>
      </c>
      <c r="N5854">
        <v>2</v>
      </c>
      <c r="P5854" t="s">
        <v>27</v>
      </c>
      <c r="Q5854" t="s">
        <v>9615</v>
      </c>
      <c r="S5854" t="s">
        <v>29</v>
      </c>
    </row>
    <row r="5855" spans="1:19" hidden="1" x14ac:dyDescent="0.2">
      <c r="A5855">
        <v>3210</v>
      </c>
      <c r="B5855" t="s">
        <v>9613</v>
      </c>
      <c r="C5855" t="s">
        <v>73</v>
      </c>
      <c r="D5855">
        <v>7</v>
      </c>
      <c r="E5855">
        <v>60</v>
      </c>
      <c r="F5855" t="s">
        <v>9317</v>
      </c>
      <c r="G5855" t="s">
        <v>55</v>
      </c>
      <c r="H5855" t="s">
        <v>23</v>
      </c>
      <c r="I5855" t="s">
        <v>4306</v>
      </c>
      <c r="K5855"/>
      <c r="L5855" t="s">
        <v>9614</v>
      </c>
      <c r="M5855" t="s">
        <v>26</v>
      </c>
      <c r="N5855">
        <v>2</v>
      </c>
      <c r="P5855" t="s">
        <v>27</v>
      </c>
      <c r="Q5855" t="s">
        <v>9615</v>
      </c>
      <c r="S5855" t="s">
        <v>29</v>
      </c>
    </row>
    <row r="5856" spans="1:19" hidden="1" x14ac:dyDescent="0.2">
      <c r="A5856">
        <v>3211</v>
      </c>
      <c r="B5856" t="s">
        <v>9616</v>
      </c>
      <c r="C5856" t="s">
        <v>73</v>
      </c>
      <c r="D5856">
        <v>7.95</v>
      </c>
      <c r="F5856" t="s">
        <v>4172</v>
      </c>
      <c r="G5856" t="s">
        <v>55</v>
      </c>
      <c r="H5856" t="s">
        <v>23</v>
      </c>
      <c r="I5856" t="s">
        <v>257</v>
      </c>
      <c r="K5856"/>
      <c r="L5856" t="s">
        <v>9617</v>
      </c>
      <c r="M5856" t="s">
        <v>120</v>
      </c>
      <c r="N5856">
        <v>5</v>
      </c>
      <c r="P5856" t="s">
        <v>27</v>
      </c>
      <c r="Q5856" t="s">
        <v>9618</v>
      </c>
      <c r="S5856" t="s">
        <v>29</v>
      </c>
    </row>
    <row r="5857" spans="1:19" hidden="1" x14ac:dyDescent="0.2">
      <c r="A5857">
        <v>3211</v>
      </c>
      <c r="B5857" t="s">
        <v>9616</v>
      </c>
      <c r="C5857" t="s">
        <v>20</v>
      </c>
      <c r="D5857">
        <v>2.97</v>
      </c>
      <c r="F5857" t="s">
        <v>9619</v>
      </c>
      <c r="G5857" t="s">
        <v>22</v>
      </c>
      <c r="H5857" t="s">
        <v>23</v>
      </c>
      <c r="I5857" t="s">
        <v>9223</v>
      </c>
      <c r="K5857"/>
      <c r="L5857" t="s">
        <v>9617</v>
      </c>
      <c r="M5857" t="s">
        <v>120</v>
      </c>
      <c r="N5857">
        <v>5</v>
      </c>
      <c r="P5857" t="s">
        <v>27</v>
      </c>
      <c r="Q5857" t="s">
        <v>9618</v>
      </c>
      <c r="S5857" t="s">
        <v>29</v>
      </c>
    </row>
    <row r="5858" spans="1:19" hidden="1" x14ac:dyDescent="0.2">
      <c r="A5858">
        <v>3211</v>
      </c>
      <c r="B5858" t="s">
        <v>9616</v>
      </c>
      <c r="C5858" t="s">
        <v>73</v>
      </c>
      <c r="D5858">
        <v>8.02</v>
      </c>
      <c r="F5858" t="s">
        <v>9619</v>
      </c>
      <c r="G5858" t="s">
        <v>22</v>
      </c>
      <c r="H5858" t="s">
        <v>23</v>
      </c>
      <c r="I5858" t="s">
        <v>9223</v>
      </c>
      <c r="K5858"/>
      <c r="L5858" t="s">
        <v>9617</v>
      </c>
      <c r="M5858" t="s">
        <v>120</v>
      </c>
      <c r="N5858">
        <v>5</v>
      </c>
      <c r="P5858" t="s">
        <v>27</v>
      </c>
      <c r="Q5858" t="s">
        <v>9618</v>
      </c>
      <c r="S5858" t="s">
        <v>29</v>
      </c>
    </row>
    <row r="5859" spans="1:19" x14ac:dyDescent="0.2">
      <c r="A5859">
        <v>3214</v>
      </c>
      <c r="B5859" t="s">
        <v>9620</v>
      </c>
      <c r="C5859" t="s">
        <v>20</v>
      </c>
      <c r="D5859">
        <v>2.3650000000000002</v>
      </c>
      <c r="E5859">
        <v>1</v>
      </c>
      <c r="F5859" t="s">
        <v>9621</v>
      </c>
      <c r="G5859" t="s">
        <v>641</v>
      </c>
      <c r="H5859" t="s">
        <v>36</v>
      </c>
      <c r="I5859" t="s">
        <v>8877</v>
      </c>
      <c r="K5859" s="4" t="e">
        <f>- For calculation of thermodynamic quantities from these results  see ref. C45</f>
        <v>#NAME?</v>
      </c>
      <c r="L5859" t="s">
        <v>9622</v>
      </c>
      <c r="M5859" t="s">
        <v>120</v>
      </c>
      <c r="N5859">
        <v>5</v>
      </c>
      <c r="P5859" t="s">
        <v>27</v>
      </c>
      <c r="Q5859" t="s">
        <v>9623</v>
      </c>
      <c r="S5859" t="s">
        <v>29</v>
      </c>
    </row>
    <row r="5860" spans="1:19" x14ac:dyDescent="0.2">
      <c r="A5860">
        <v>3214</v>
      </c>
      <c r="B5860" t="s">
        <v>9620</v>
      </c>
      <c r="C5860" t="s">
        <v>73</v>
      </c>
      <c r="D5860">
        <v>10.46</v>
      </c>
      <c r="E5860">
        <v>1</v>
      </c>
      <c r="F5860" t="s">
        <v>9621</v>
      </c>
      <c r="G5860" t="s">
        <v>641</v>
      </c>
      <c r="H5860" t="s">
        <v>36</v>
      </c>
      <c r="I5860" t="s">
        <v>8877</v>
      </c>
      <c r="K5860" s="4" t="e">
        <f>- For calculation of thermodynamic quantities from these results  see ref. C45</f>
        <v>#NAME?</v>
      </c>
      <c r="L5860" t="s">
        <v>9622</v>
      </c>
      <c r="M5860" t="s">
        <v>120</v>
      </c>
      <c r="N5860">
        <v>5</v>
      </c>
      <c r="P5860" t="s">
        <v>27</v>
      </c>
      <c r="Q5860" t="s">
        <v>9623</v>
      </c>
      <c r="S5860" t="s">
        <v>29</v>
      </c>
    </row>
    <row r="5861" spans="1:19" x14ac:dyDescent="0.2">
      <c r="A5861">
        <v>3214</v>
      </c>
      <c r="B5861" t="s">
        <v>9620</v>
      </c>
      <c r="C5861" t="s">
        <v>20</v>
      </c>
      <c r="D5861">
        <v>2.3380000000000001</v>
      </c>
      <c r="E5861">
        <v>12.5</v>
      </c>
      <c r="F5861" t="s">
        <v>9621</v>
      </c>
      <c r="G5861" t="s">
        <v>641</v>
      </c>
      <c r="H5861" t="s">
        <v>36</v>
      </c>
      <c r="I5861" t="s">
        <v>8877</v>
      </c>
      <c r="K5861" s="4" t="e">
        <f>- For calculation of thermodynamic quantities from these results  see ref. C45</f>
        <v>#NAME?</v>
      </c>
      <c r="L5861" t="s">
        <v>9622</v>
      </c>
      <c r="M5861" t="s">
        <v>120</v>
      </c>
      <c r="N5861">
        <v>5</v>
      </c>
      <c r="P5861" t="s">
        <v>27</v>
      </c>
      <c r="Q5861" t="s">
        <v>9623</v>
      </c>
      <c r="S5861" t="s">
        <v>29</v>
      </c>
    </row>
    <row r="5862" spans="1:19" x14ac:dyDescent="0.2">
      <c r="A5862">
        <v>3214</v>
      </c>
      <c r="B5862" t="s">
        <v>9620</v>
      </c>
      <c r="C5862" t="s">
        <v>73</v>
      </c>
      <c r="D5862">
        <v>10.1</v>
      </c>
      <c r="E5862">
        <v>12.5</v>
      </c>
      <c r="F5862" t="s">
        <v>9621</v>
      </c>
      <c r="G5862" t="s">
        <v>641</v>
      </c>
      <c r="H5862" t="s">
        <v>36</v>
      </c>
      <c r="I5862" t="s">
        <v>8877</v>
      </c>
      <c r="K5862" s="4" t="e">
        <f>- For calculation of thermodynamic quantities from these results  see ref. C45</f>
        <v>#NAME?</v>
      </c>
      <c r="L5862" t="s">
        <v>9622</v>
      </c>
      <c r="M5862" t="s">
        <v>120</v>
      </c>
      <c r="N5862">
        <v>5</v>
      </c>
      <c r="P5862" t="s">
        <v>27</v>
      </c>
      <c r="Q5862" t="s">
        <v>9623</v>
      </c>
      <c r="S5862" t="s">
        <v>29</v>
      </c>
    </row>
    <row r="5863" spans="1:19" x14ac:dyDescent="0.2">
      <c r="A5863">
        <v>3214</v>
      </c>
      <c r="B5863" t="s">
        <v>9620</v>
      </c>
      <c r="C5863" t="s">
        <v>20</v>
      </c>
      <c r="D5863">
        <v>2.3180000000000001</v>
      </c>
      <c r="E5863">
        <v>25</v>
      </c>
      <c r="F5863" t="s">
        <v>9621</v>
      </c>
      <c r="G5863" t="s">
        <v>641</v>
      </c>
      <c r="H5863" t="s">
        <v>36</v>
      </c>
      <c r="I5863" t="s">
        <v>8877</v>
      </c>
      <c r="K5863" s="4" t="e">
        <f>- For calculation of thermodynamic quantities from these results  see ref. C45</f>
        <v>#NAME?</v>
      </c>
      <c r="L5863" t="s">
        <v>9622</v>
      </c>
      <c r="M5863" t="s">
        <v>120</v>
      </c>
      <c r="N5863">
        <v>5</v>
      </c>
      <c r="P5863" t="s">
        <v>27</v>
      </c>
      <c r="Q5863" t="s">
        <v>9623</v>
      </c>
      <c r="S5863" t="s">
        <v>29</v>
      </c>
    </row>
    <row r="5864" spans="1:19" x14ac:dyDescent="0.2">
      <c r="A5864">
        <v>3214</v>
      </c>
      <c r="B5864" t="s">
        <v>9620</v>
      </c>
      <c r="C5864" t="s">
        <v>73</v>
      </c>
      <c r="D5864">
        <v>9.7579999999999991</v>
      </c>
      <c r="E5864">
        <v>25</v>
      </c>
      <c r="F5864" t="s">
        <v>9621</v>
      </c>
      <c r="G5864" t="s">
        <v>641</v>
      </c>
      <c r="H5864" t="s">
        <v>36</v>
      </c>
      <c r="I5864" t="s">
        <v>8877</v>
      </c>
      <c r="K5864" s="4" t="e">
        <f>- For calculation of thermodynamic quantities from these results  see ref. C45</f>
        <v>#NAME?</v>
      </c>
      <c r="L5864" t="s">
        <v>9622</v>
      </c>
      <c r="M5864" t="s">
        <v>120</v>
      </c>
      <c r="N5864">
        <v>5</v>
      </c>
      <c r="P5864" t="s">
        <v>27</v>
      </c>
      <c r="Q5864" t="s">
        <v>9623</v>
      </c>
      <c r="S5864" t="s">
        <v>29</v>
      </c>
    </row>
    <row r="5865" spans="1:19" x14ac:dyDescent="0.2">
      <c r="A5865">
        <v>3214</v>
      </c>
      <c r="B5865" t="s">
        <v>9620</v>
      </c>
      <c r="C5865" t="s">
        <v>20</v>
      </c>
      <c r="D5865">
        <v>2.3170000000000002</v>
      </c>
      <c r="E5865">
        <v>37.5</v>
      </c>
      <c r="F5865" t="s">
        <v>9621</v>
      </c>
      <c r="G5865" t="s">
        <v>641</v>
      </c>
      <c r="H5865" t="s">
        <v>36</v>
      </c>
      <c r="I5865" t="s">
        <v>8877</v>
      </c>
      <c r="K5865" s="4" t="e">
        <f>- For calculation of thermodynamic quantities from these results  see ref. C45</f>
        <v>#NAME?</v>
      </c>
      <c r="L5865" t="s">
        <v>9622</v>
      </c>
      <c r="M5865" t="s">
        <v>120</v>
      </c>
      <c r="N5865">
        <v>5</v>
      </c>
      <c r="P5865" t="s">
        <v>27</v>
      </c>
      <c r="Q5865" t="s">
        <v>9623</v>
      </c>
      <c r="S5865" t="s">
        <v>29</v>
      </c>
    </row>
    <row r="5866" spans="1:19" x14ac:dyDescent="0.2">
      <c r="A5866">
        <v>3214</v>
      </c>
      <c r="B5866" t="s">
        <v>9620</v>
      </c>
      <c r="C5866" t="s">
        <v>73</v>
      </c>
      <c r="D5866">
        <v>9.4390000000000001</v>
      </c>
      <c r="E5866">
        <v>37.5</v>
      </c>
      <c r="F5866" t="s">
        <v>9621</v>
      </c>
      <c r="G5866" t="s">
        <v>641</v>
      </c>
      <c r="H5866" t="s">
        <v>36</v>
      </c>
      <c r="I5866" t="s">
        <v>8877</v>
      </c>
      <c r="K5866" s="4" t="e">
        <f>- For calculation of thermodynamic quantities from these results  see ref. C45</f>
        <v>#NAME?</v>
      </c>
      <c r="L5866" t="s">
        <v>9622</v>
      </c>
      <c r="M5866" t="s">
        <v>120</v>
      </c>
      <c r="N5866">
        <v>5</v>
      </c>
      <c r="P5866" t="s">
        <v>27</v>
      </c>
      <c r="Q5866" t="s">
        <v>9623</v>
      </c>
      <c r="S5866" t="s">
        <v>29</v>
      </c>
    </row>
    <row r="5867" spans="1:19" x14ac:dyDescent="0.2">
      <c r="A5867">
        <v>3214</v>
      </c>
      <c r="B5867" t="s">
        <v>9620</v>
      </c>
      <c r="C5867" t="s">
        <v>20</v>
      </c>
      <c r="D5867">
        <v>2.3319999999999999</v>
      </c>
      <c r="E5867">
        <v>50</v>
      </c>
      <c r="F5867" t="s">
        <v>9621</v>
      </c>
      <c r="G5867" t="s">
        <v>641</v>
      </c>
      <c r="H5867" t="s">
        <v>36</v>
      </c>
      <c r="I5867" t="s">
        <v>8877</v>
      </c>
      <c r="K5867" s="4" t="e">
        <f>- For calculation of thermodynamic quantities from these results  see ref. C45</f>
        <v>#NAME?</v>
      </c>
      <c r="L5867" t="s">
        <v>9622</v>
      </c>
      <c r="M5867" t="s">
        <v>120</v>
      </c>
      <c r="N5867">
        <v>5</v>
      </c>
      <c r="P5867" t="s">
        <v>27</v>
      </c>
      <c r="Q5867" t="s">
        <v>9623</v>
      </c>
      <c r="S5867" t="s">
        <v>29</v>
      </c>
    </row>
    <row r="5868" spans="1:19" x14ac:dyDescent="0.2">
      <c r="A5868">
        <v>3214</v>
      </c>
      <c r="B5868" t="s">
        <v>9620</v>
      </c>
      <c r="C5868" t="s">
        <v>73</v>
      </c>
      <c r="D5868">
        <v>9.157</v>
      </c>
      <c r="E5868">
        <v>50</v>
      </c>
      <c r="F5868" t="s">
        <v>9621</v>
      </c>
      <c r="G5868" t="s">
        <v>641</v>
      </c>
      <c r="H5868" t="s">
        <v>36</v>
      </c>
      <c r="I5868" t="s">
        <v>8877</v>
      </c>
      <c r="K5868" s="4" t="e">
        <f>- For calculation of thermodynamic quantities from these results  see ref. C45</f>
        <v>#NAME?</v>
      </c>
      <c r="L5868" t="s">
        <v>9622</v>
      </c>
      <c r="M5868" t="s">
        <v>120</v>
      </c>
      <c r="N5868">
        <v>5</v>
      </c>
      <c r="P5868" t="s">
        <v>27</v>
      </c>
      <c r="Q5868" t="s">
        <v>9623</v>
      </c>
      <c r="S5868" t="s">
        <v>29</v>
      </c>
    </row>
    <row r="5869" spans="1:19" hidden="1" x14ac:dyDescent="0.2">
      <c r="A5869">
        <v>3214</v>
      </c>
      <c r="B5869" t="s">
        <v>9620</v>
      </c>
      <c r="C5869" t="s">
        <v>20</v>
      </c>
      <c r="D5869">
        <v>2.2999999999999998</v>
      </c>
      <c r="E5869">
        <v>25</v>
      </c>
      <c r="F5869" t="s">
        <v>54</v>
      </c>
      <c r="G5869" t="s">
        <v>22</v>
      </c>
      <c r="H5869" t="s">
        <v>46</v>
      </c>
      <c r="I5869" t="s">
        <v>9375</v>
      </c>
      <c r="K5869" t="e">
        <f>- For calculation of thermodynamic quantities from these results  see ref. C45</f>
        <v>#NAME?</v>
      </c>
      <c r="L5869" t="s">
        <v>9622</v>
      </c>
      <c r="M5869" t="s">
        <v>120</v>
      </c>
      <c r="N5869">
        <v>5</v>
      </c>
      <c r="P5869" t="s">
        <v>27</v>
      </c>
      <c r="Q5869" t="s">
        <v>9623</v>
      </c>
      <c r="S5869" t="s">
        <v>29</v>
      </c>
    </row>
    <row r="5870" spans="1:19" hidden="1" x14ac:dyDescent="0.2">
      <c r="A5870">
        <v>3214</v>
      </c>
      <c r="B5870" t="s">
        <v>9620</v>
      </c>
      <c r="C5870" t="s">
        <v>73</v>
      </c>
      <c r="D5870">
        <v>9.74</v>
      </c>
      <c r="E5870">
        <v>25</v>
      </c>
      <c r="F5870" t="s">
        <v>54</v>
      </c>
      <c r="G5870" t="s">
        <v>22</v>
      </c>
      <c r="H5870" t="s">
        <v>46</v>
      </c>
      <c r="I5870" t="s">
        <v>9375</v>
      </c>
      <c r="K5870" t="e">
        <f>- For calculation of thermodynamic quantities from these results  see ref. C45</f>
        <v>#NAME?</v>
      </c>
      <c r="L5870" t="s">
        <v>9622</v>
      </c>
      <c r="M5870" t="s">
        <v>120</v>
      </c>
      <c r="N5870">
        <v>5</v>
      </c>
      <c r="P5870" t="s">
        <v>27</v>
      </c>
      <c r="Q5870" t="s">
        <v>9623</v>
      </c>
      <c r="S5870" t="s">
        <v>29</v>
      </c>
    </row>
    <row r="5871" spans="1:19" hidden="1" x14ac:dyDescent="0.2">
      <c r="A5871">
        <v>3215</v>
      </c>
      <c r="B5871" t="s">
        <v>9624</v>
      </c>
      <c r="C5871" t="s">
        <v>20</v>
      </c>
      <c r="D5871">
        <v>8</v>
      </c>
      <c r="E5871">
        <v>25</v>
      </c>
      <c r="F5871" t="s">
        <v>62</v>
      </c>
      <c r="G5871" t="s">
        <v>55</v>
      </c>
      <c r="H5871" t="s">
        <v>46</v>
      </c>
      <c r="I5871" t="s">
        <v>8898</v>
      </c>
      <c r="K5871"/>
      <c r="L5871" t="s">
        <v>9625</v>
      </c>
      <c r="M5871" t="s">
        <v>26</v>
      </c>
      <c r="N5871">
        <v>2</v>
      </c>
      <c r="P5871" t="s">
        <v>27</v>
      </c>
      <c r="Q5871" t="s">
        <v>9626</v>
      </c>
      <c r="S5871" t="s">
        <v>29</v>
      </c>
    </row>
    <row r="5872" spans="1:19" hidden="1" x14ac:dyDescent="0.2">
      <c r="A5872">
        <v>3216</v>
      </c>
      <c r="B5872" t="s">
        <v>9627</v>
      </c>
      <c r="C5872" t="s">
        <v>20</v>
      </c>
      <c r="D5872">
        <v>2.72</v>
      </c>
      <c r="E5872">
        <v>25</v>
      </c>
      <c r="F5872" t="s">
        <v>54</v>
      </c>
      <c r="G5872" t="s">
        <v>22</v>
      </c>
      <c r="H5872" t="s">
        <v>46</v>
      </c>
      <c r="I5872" t="s">
        <v>9628</v>
      </c>
      <c r="K5872"/>
      <c r="L5872" t="s">
        <v>9629</v>
      </c>
      <c r="M5872" t="s">
        <v>120</v>
      </c>
      <c r="N5872">
        <v>5</v>
      </c>
      <c r="P5872" t="s">
        <v>27</v>
      </c>
      <c r="Q5872" t="s">
        <v>9630</v>
      </c>
      <c r="S5872" t="s">
        <v>29</v>
      </c>
    </row>
    <row r="5873" spans="1:19" hidden="1" x14ac:dyDescent="0.2">
      <c r="A5873">
        <v>3216</v>
      </c>
      <c r="B5873" t="s">
        <v>9627</v>
      </c>
      <c r="C5873" t="s">
        <v>73</v>
      </c>
      <c r="D5873">
        <v>9.33</v>
      </c>
      <c r="E5873">
        <v>25</v>
      </c>
      <c r="F5873" t="s">
        <v>54</v>
      </c>
      <c r="G5873" t="s">
        <v>22</v>
      </c>
      <c r="H5873" t="s">
        <v>46</v>
      </c>
      <c r="I5873" t="s">
        <v>9628</v>
      </c>
      <c r="K5873"/>
      <c r="L5873" t="s">
        <v>9629</v>
      </c>
      <c r="M5873" t="s">
        <v>120</v>
      </c>
      <c r="N5873">
        <v>5</v>
      </c>
      <c r="P5873" t="s">
        <v>27</v>
      </c>
      <c r="Q5873" t="s">
        <v>9630</v>
      </c>
      <c r="S5873" t="s">
        <v>29</v>
      </c>
    </row>
    <row r="5874" spans="1:19" x14ac:dyDescent="0.2">
      <c r="A5874">
        <v>3218</v>
      </c>
      <c r="B5874" t="s">
        <v>9631</v>
      </c>
      <c r="C5874" t="s">
        <v>20</v>
      </c>
      <c r="D5874">
        <v>2.383</v>
      </c>
      <c r="E5874">
        <v>1</v>
      </c>
      <c r="F5874" t="s">
        <v>9632</v>
      </c>
      <c r="G5874" t="s">
        <v>641</v>
      </c>
      <c r="H5874" t="s">
        <v>36</v>
      </c>
      <c r="I5874" t="s">
        <v>8877</v>
      </c>
      <c r="K5874" s="4" t="e">
        <f>- For calculation of thermodynamic quantities from these results  see ref. C45</f>
        <v>#NAME?</v>
      </c>
      <c r="L5874" t="s">
        <v>9633</v>
      </c>
      <c r="M5874" t="s">
        <v>120</v>
      </c>
      <c r="N5874">
        <v>5</v>
      </c>
      <c r="P5874" t="s">
        <v>27</v>
      </c>
      <c r="Q5874" t="s">
        <v>9634</v>
      </c>
      <c r="S5874" t="s">
        <v>29</v>
      </c>
    </row>
    <row r="5875" spans="1:19" x14ac:dyDescent="0.2">
      <c r="A5875">
        <v>3218</v>
      </c>
      <c r="B5875" t="s">
        <v>9631</v>
      </c>
      <c r="C5875" t="s">
        <v>73</v>
      </c>
      <c r="D5875">
        <v>10.454000000000001</v>
      </c>
      <c r="E5875">
        <v>1</v>
      </c>
      <c r="F5875" t="s">
        <v>9632</v>
      </c>
      <c r="G5875" t="s">
        <v>641</v>
      </c>
      <c r="H5875" t="s">
        <v>36</v>
      </c>
      <c r="I5875" t="s">
        <v>8877</v>
      </c>
      <c r="K5875" s="4" t="e">
        <f>- For calculation of thermodynamic quantities from these results  see ref. C45</f>
        <v>#NAME?</v>
      </c>
      <c r="L5875" t="s">
        <v>9633</v>
      </c>
      <c r="M5875" t="s">
        <v>120</v>
      </c>
      <c r="N5875">
        <v>5</v>
      </c>
      <c r="P5875" t="s">
        <v>27</v>
      </c>
      <c r="Q5875" t="s">
        <v>9634</v>
      </c>
      <c r="S5875" t="s">
        <v>29</v>
      </c>
    </row>
    <row r="5876" spans="1:19" x14ac:dyDescent="0.2">
      <c r="A5876">
        <v>3218</v>
      </c>
      <c r="B5876" t="s">
        <v>9631</v>
      </c>
      <c r="C5876" t="s">
        <v>20</v>
      </c>
      <c r="D5876">
        <v>2.3479999999999999</v>
      </c>
      <c r="E5876">
        <v>12.5</v>
      </c>
      <c r="F5876" t="s">
        <v>9632</v>
      </c>
      <c r="G5876" t="s">
        <v>641</v>
      </c>
      <c r="H5876" t="s">
        <v>36</v>
      </c>
      <c r="I5876" t="s">
        <v>8877</v>
      </c>
      <c r="K5876" s="4" t="e">
        <f>- For calculation of thermodynamic quantities from these results  see ref. C45</f>
        <v>#NAME?</v>
      </c>
      <c r="L5876" t="s">
        <v>9633</v>
      </c>
      <c r="M5876" t="s">
        <v>120</v>
      </c>
      <c r="N5876">
        <v>5</v>
      </c>
      <c r="P5876" t="s">
        <v>27</v>
      </c>
      <c r="Q5876" t="s">
        <v>9634</v>
      </c>
      <c r="S5876" t="s">
        <v>29</v>
      </c>
    </row>
    <row r="5877" spans="1:19" x14ac:dyDescent="0.2">
      <c r="A5877">
        <v>3218</v>
      </c>
      <c r="B5877" t="s">
        <v>9631</v>
      </c>
      <c r="C5877" t="s">
        <v>73</v>
      </c>
      <c r="D5877">
        <v>10.095000000000001</v>
      </c>
      <c r="E5877">
        <v>12.5</v>
      </c>
      <c r="F5877" t="s">
        <v>9632</v>
      </c>
      <c r="G5877" t="s">
        <v>641</v>
      </c>
      <c r="H5877" t="s">
        <v>36</v>
      </c>
      <c r="I5877" t="s">
        <v>8877</v>
      </c>
      <c r="K5877" s="4" t="e">
        <f>- For calculation of thermodynamic quantities from these results  see ref. C45</f>
        <v>#NAME?</v>
      </c>
      <c r="L5877" t="s">
        <v>9633</v>
      </c>
      <c r="M5877" t="s">
        <v>120</v>
      </c>
      <c r="N5877">
        <v>5</v>
      </c>
      <c r="P5877" t="s">
        <v>27</v>
      </c>
      <c r="Q5877" t="s">
        <v>9634</v>
      </c>
      <c r="S5877" t="s">
        <v>29</v>
      </c>
    </row>
    <row r="5878" spans="1:19" x14ac:dyDescent="0.2">
      <c r="A5878">
        <v>3218</v>
      </c>
      <c r="B5878" t="s">
        <v>9631</v>
      </c>
      <c r="C5878" t="s">
        <v>20</v>
      </c>
      <c r="D5878">
        <v>2.3279999999999998</v>
      </c>
      <c r="E5878">
        <v>25</v>
      </c>
      <c r="F5878" t="s">
        <v>9632</v>
      </c>
      <c r="G5878" t="s">
        <v>641</v>
      </c>
      <c r="H5878" t="s">
        <v>36</v>
      </c>
      <c r="I5878" t="s">
        <v>8877</v>
      </c>
      <c r="K5878" s="4" t="e">
        <f>- For calculation of thermodynamic quantities from these results  see ref. C45</f>
        <v>#NAME?</v>
      </c>
      <c r="L5878" t="s">
        <v>9633</v>
      </c>
      <c r="M5878" t="s">
        <v>120</v>
      </c>
      <c r="N5878">
        <v>5</v>
      </c>
      <c r="P5878" t="s">
        <v>27</v>
      </c>
      <c r="Q5878" t="s">
        <v>9634</v>
      </c>
      <c r="S5878" t="s">
        <v>29</v>
      </c>
    </row>
    <row r="5879" spans="1:19" x14ac:dyDescent="0.2">
      <c r="A5879">
        <v>3218</v>
      </c>
      <c r="B5879" t="s">
        <v>9631</v>
      </c>
      <c r="C5879" t="s">
        <v>73</v>
      </c>
      <c r="D5879">
        <v>9.7439999999999998</v>
      </c>
      <c r="E5879">
        <v>25</v>
      </c>
      <c r="F5879" t="s">
        <v>9632</v>
      </c>
      <c r="G5879" t="s">
        <v>641</v>
      </c>
      <c r="H5879" t="s">
        <v>36</v>
      </c>
      <c r="I5879" t="s">
        <v>8877</v>
      </c>
      <c r="K5879" s="4" t="e">
        <f>- For calculation of thermodynamic quantities from these results  see ref. C45</f>
        <v>#NAME?</v>
      </c>
      <c r="L5879" t="s">
        <v>9633</v>
      </c>
      <c r="M5879" t="s">
        <v>120</v>
      </c>
      <c r="N5879">
        <v>5</v>
      </c>
      <c r="P5879" t="s">
        <v>27</v>
      </c>
      <c r="Q5879" t="s">
        <v>9634</v>
      </c>
      <c r="S5879" t="s">
        <v>29</v>
      </c>
    </row>
    <row r="5880" spans="1:19" x14ac:dyDescent="0.2">
      <c r="A5880">
        <v>3218</v>
      </c>
      <c r="B5880" t="s">
        <v>9631</v>
      </c>
      <c r="C5880" t="s">
        <v>20</v>
      </c>
      <c r="D5880">
        <v>2.327</v>
      </c>
      <c r="E5880">
        <v>37.5</v>
      </c>
      <c r="F5880" t="s">
        <v>9632</v>
      </c>
      <c r="G5880" t="s">
        <v>641</v>
      </c>
      <c r="H5880" t="s">
        <v>36</v>
      </c>
      <c r="I5880" t="s">
        <v>8877</v>
      </c>
      <c r="K5880" s="4" t="e">
        <f>- For calculation of thermodynamic quantities from these results  see ref. C45</f>
        <v>#NAME?</v>
      </c>
      <c r="L5880" t="s">
        <v>9633</v>
      </c>
      <c r="M5880" t="s">
        <v>120</v>
      </c>
      <c r="N5880">
        <v>5</v>
      </c>
      <c r="P5880" t="s">
        <v>27</v>
      </c>
      <c r="Q5880" t="s">
        <v>9634</v>
      </c>
      <c r="S5880" t="s">
        <v>29</v>
      </c>
    </row>
    <row r="5881" spans="1:19" x14ac:dyDescent="0.2">
      <c r="A5881">
        <v>3218</v>
      </c>
      <c r="B5881" t="s">
        <v>9631</v>
      </c>
      <c r="C5881" t="s">
        <v>73</v>
      </c>
      <c r="D5881">
        <v>9.4339999999999993</v>
      </c>
      <c r="E5881">
        <v>37.5</v>
      </c>
      <c r="F5881" t="s">
        <v>9632</v>
      </c>
      <c r="G5881" t="s">
        <v>641</v>
      </c>
      <c r="H5881" t="s">
        <v>36</v>
      </c>
      <c r="I5881" t="s">
        <v>8877</v>
      </c>
      <c r="K5881" s="4" t="e">
        <f>- For calculation of thermodynamic quantities from these results  see ref. C45</f>
        <v>#NAME?</v>
      </c>
      <c r="L5881" t="s">
        <v>9633</v>
      </c>
      <c r="M5881" t="s">
        <v>120</v>
      </c>
      <c r="N5881">
        <v>5</v>
      </c>
      <c r="P5881" t="s">
        <v>27</v>
      </c>
      <c r="Q5881" t="s">
        <v>9634</v>
      </c>
      <c r="S5881" t="s">
        <v>29</v>
      </c>
    </row>
    <row r="5882" spans="1:19" x14ac:dyDescent="0.2">
      <c r="A5882">
        <v>3218</v>
      </c>
      <c r="B5882" t="s">
        <v>9631</v>
      </c>
      <c r="C5882" t="s">
        <v>20</v>
      </c>
      <c r="D5882">
        <v>2.3330000000000002</v>
      </c>
      <c r="E5882">
        <v>50</v>
      </c>
      <c r="F5882" t="s">
        <v>9632</v>
      </c>
      <c r="G5882" t="s">
        <v>641</v>
      </c>
      <c r="H5882" t="s">
        <v>36</v>
      </c>
      <c r="I5882" t="s">
        <v>8877</v>
      </c>
      <c r="K5882" s="4" t="e">
        <f>- For calculation of thermodynamic quantities from these results  see ref. C45</f>
        <v>#NAME?</v>
      </c>
      <c r="L5882" t="s">
        <v>9633</v>
      </c>
      <c r="M5882" t="s">
        <v>120</v>
      </c>
      <c r="N5882">
        <v>5</v>
      </c>
      <c r="P5882" t="s">
        <v>27</v>
      </c>
      <c r="Q5882" t="s">
        <v>9634</v>
      </c>
      <c r="S5882" t="s">
        <v>29</v>
      </c>
    </row>
    <row r="5883" spans="1:19" x14ac:dyDescent="0.2">
      <c r="A5883">
        <v>3218</v>
      </c>
      <c r="B5883" t="s">
        <v>9631</v>
      </c>
      <c r="C5883" t="s">
        <v>73</v>
      </c>
      <c r="D5883">
        <v>9.1419999999999995</v>
      </c>
      <c r="E5883">
        <v>50</v>
      </c>
      <c r="F5883" t="s">
        <v>9632</v>
      </c>
      <c r="G5883" t="s">
        <v>641</v>
      </c>
      <c r="H5883" t="s">
        <v>36</v>
      </c>
      <c r="I5883" t="s">
        <v>8877</v>
      </c>
      <c r="K5883" s="4" t="e">
        <f>- For calculation of thermodynamic quantities from these results  see ref. C45</f>
        <v>#NAME?</v>
      </c>
      <c r="L5883" t="s">
        <v>9633</v>
      </c>
      <c r="M5883" t="s">
        <v>120</v>
      </c>
      <c r="N5883">
        <v>5</v>
      </c>
      <c r="P5883" t="s">
        <v>27</v>
      </c>
      <c r="Q5883" t="s">
        <v>9634</v>
      </c>
      <c r="S5883" t="s">
        <v>29</v>
      </c>
    </row>
    <row r="5884" spans="1:19" hidden="1" x14ac:dyDescent="0.2">
      <c r="A5884">
        <v>3218</v>
      </c>
      <c r="B5884" t="s">
        <v>9631</v>
      </c>
      <c r="C5884" t="s">
        <v>20</v>
      </c>
      <c r="D5884">
        <v>2.39</v>
      </c>
      <c r="E5884">
        <v>25</v>
      </c>
      <c r="F5884" t="s">
        <v>506</v>
      </c>
      <c r="G5884" t="s">
        <v>55</v>
      </c>
      <c r="H5884" t="s">
        <v>46</v>
      </c>
      <c r="I5884" t="s">
        <v>108</v>
      </c>
      <c r="K5884" t="e">
        <f>- For calculation of thermodynamic quantities from these results  see ref. C45</f>
        <v>#NAME?</v>
      </c>
      <c r="L5884" t="s">
        <v>9633</v>
      </c>
      <c r="M5884" t="s">
        <v>120</v>
      </c>
      <c r="N5884">
        <v>5</v>
      </c>
      <c r="P5884" t="s">
        <v>27</v>
      </c>
      <c r="Q5884" t="s">
        <v>9634</v>
      </c>
      <c r="S5884" t="s">
        <v>29</v>
      </c>
    </row>
    <row r="5885" spans="1:19" hidden="1" x14ac:dyDescent="0.2">
      <c r="A5885">
        <v>3218</v>
      </c>
      <c r="B5885" t="s">
        <v>9631</v>
      </c>
      <c r="C5885" t="s">
        <v>73</v>
      </c>
      <c r="D5885">
        <v>9.74</v>
      </c>
      <c r="E5885">
        <v>25</v>
      </c>
      <c r="F5885" t="s">
        <v>506</v>
      </c>
      <c r="G5885" t="s">
        <v>55</v>
      </c>
      <c r="H5885" t="s">
        <v>46</v>
      </c>
      <c r="I5885" t="s">
        <v>108</v>
      </c>
      <c r="K5885" t="e">
        <f>- For calculation of thermodynamic quantities from these results  see ref. C45</f>
        <v>#NAME?</v>
      </c>
      <c r="L5885" t="s">
        <v>9633</v>
      </c>
      <c r="M5885" t="s">
        <v>120</v>
      </c>
      <c r="N5885">
        <v>5</v>
      </c>
      <c r="P5885" t="s">
        <v>27</v>
      </c>
      <c r="Q5885" t="s">
        <v>9634</v>
      </c>
      <c r="S5885" t="s">
        <v>29</v>
      </c>
    </row>
    <row r="5886" spans="1:19" hidden="1" x14ac:dyDescent="0.2">
      <c r="A5886">
        <v>3218</v>
      </c>
      <c r="B5886" t="s">
        <v>9631</v>
      </c>
      <c r="C5886" t="s">
        <v>20</v>
      </c>
      <c r="D5886">
        <v>9.68</v>
      </c>
      <c r="E5886">
        <v>25</v>
      </c>
      <c r="F5886" t="s">
        <v>8934</v>
      </c>
      <c r="G5886" t="s">
        <v>55</v>
      </c>
      <c r="H5886" t="s">
        <v>46</v>
      </c>
      <c r="I5886" t="s">
        <v>8891</v>
      </c>
      <c r="K5886" t="e">
        <f>- For calculation of thermodynamic quantities from these results  see ref. C45</f>
        <v>#NAME?</v>
      </c>
      <c r="L5886" t="s">
        <v>9633</v>
      </c>
      <c r="M5886" t="s">
        <v>120</v>
      </c>
      <c r="N5886">
        <v>5</v>
      </c>
      <c r="P5886" t="s">
        <v>27</v>
      </c>
      <c r="Q5886" t="s">
        <v>9634</v>
      </c>
      <c r="S5886" t="s">
        <v>29</v>
      </c>
    </row>
    <row r="5887" spans="1:19" hidden="1" x14ac:dyDescent="0.2">
      <c r="A5887">
        <v>3218</v>
      </c>
      <c r="B5887" t="s">
        <v>9631</v>
      </c>
      <c r="C5887" t="s">
        <v>20</v>
      </c>
      <c r="D5887">
        <v>9.74</v>
      </c>
      <c r="E5887">
        <v>25</v>
      </c>
      <c r="F5887" t="s">
        <v>79</v>
      </c>
      <c r="G5887" t="s">
        <v>240</v>
      </c>
      <c r="H5887" t="s">
        <v>46</v>
      </c>
      <c r="I5887" t="s">
        <v>9233</v>
      </c>
      <c r="K5887" t="e">
        <f>- For calculation of thermodynamic quantities from these results  see ref. C45</f>
        <v>#NAME?</v>
      </c>
      <c r="L5887" t="s">
        <v>9633</v>
      </c>
      <c r="M5887" t="s">
        <v>120</v>
      </c>
      <c r="N5887">
        <v>5</v>
      </c>
      <c r="P5887" t="s">
        <v>27</v>
      </c>
      <c r="Q5887" t="s">
        <v>9634</v>
      </c>
      <c r="S5887" t="s">
        <v>29</v>
      </c>
    </row>
    <row r="5888" spans="1:19" x14ac:dyDescent="0.2">
      <c r="A5888">
        <v>3219</v>
      </c>
      <c r="B5888" t="s">
        <v>9635</v>
      </c>
      <c r="C5888" t="s">
        <v>20</v>
      </c>
      <c r="D5888">
        <v>3.1532</v>
      </c>
      <c r="E5888">
        <v>5</v>
      </c>
      <c r="F5888" t="s">
        <v>9636</v>
      </c>
      <c r="G5888" t="s">
        <v>641</v>
      </c>
      <c r="H5888" t="s">
        <v>36</v>
      </c>
      <c r="I5888" t="s">
        <v>8931</v>
      </c>
      <c r="J5888" t="s">
        <v>43</v>
      </c>
      <c r="L5888" t="s">
        <v>9637</v>
      </c>
      <c r="M5888" t="s">
        <v>771</v>
      </c>
      <c r="N5888">
        <v>4</v>
      </c>
      <c r="P5888" t="s">
        <v>27</v>
      </c>
      <c r="Q5888" t="s">
        <v>9638</v>
      </c>
      <c r="S5888" t="s">
        <v>29</v>
      </c>
    </row>
    <row r="5889" spans="1:19" x14ac:dyDescent="0.2">
      <c r="A5889">
        <v>3219</v>
      </c>
      <c r="B5889" t="s">
        <v>9635</v>
      </c>
      <c r="C5889" t="s">
        <v>20</v>
      </c>
      <c r="D5889">
        <v>3.1585999999999999</v>
      </c>
      <c r="E5889">
        <v>10</v>
      </c>
      <c r="F5889" t="s">
        <v>9636</v>
      </c>
      <c r="G5889" t="s">
        <v>641</v>
      </c>
      <c r="H5889" t="s">
        <v>36</v>
      </c>
      <c r="I5889" t="s">
        <v>8931</v>
      </c>
      <c r="J5889" t="s">
        <v>43</v>
      </c>
      <c r="L5889" t="s">
        <v>9637</v>
      </c>
      <c r="M5889" t="s">
        <v>771</v>
      </c>
      <c r="N5889">
        <v>4</v>
      </c>
      <c r="P5889" t="s">
        <v>27</v>
      </c>
      <c r="Q5889" t="s">
        <v>9638</v>
      </c>
      <c r="S5889" t="s">
        <v>29</v>
      </c>
    </row>
    <row r="5890" spans="1:19" x14ac:dyDescent="0.2">
      <c r="A5890">
        <v>3219</v>
      </c>
      <c r="B5890" t="s">
        <v>9635</v>
      </c>
      <c r="C5890" t="s">
        <v>20</v>
      </c>
      <c r="D5890">
        <v>3.1633</v>
      </c>
      <c r="E5890">
        <v>15</v>
      </c>
      <c r="F5890" t="s">
        <v>9636</v>
      </c>
      <c r="G5890" t="s">
        <v>641</v>
      </c>
      <c r="H5890" t="s">
        <v>36</v>
      </c>
      <c r="I5890" t="s">
        <v>8931</v>
      </c>
      <c r="J5890" t="s">
        <v>43</v>
      </c>
      <c r="L5890" t="s">
        <v>9637</v>
      </c>
      <c r="M5890" t="s">
        <v>771</v>
      </c>
      <c r="N5890">
        <v>4</v>
      </c>
      <c r="P5890" t="s">
        <v>27</v>
      </c>
      <c r="Q5890" t="s">
        <v>9638</v>
      </c>
      <c r="S5890" t="s">
        <v>29</v>
      </c>
    </row>
    <row r="5891" spans="1:19" x14ac:dyDescent="0.2">
      <c r="A5891">
        <v>3219</v>
      </c>
      <c r="B5891" t="s">
        <v>9635</v>
      </c>
      <c r="C5891" t="s">
        <v>20</v>
      </c>
      <c r="D5891">
        <v>3.1688000000000001</v>
      </c>
      <c r="E5891">
        <v>20</v>
      </c>
      <c r="F5891" t="s">
        <v>9636</v>
      </c>
      <c r="G5891" t="s">
        <v>641</v>
      </c>
      <c r="H5891" t="s">
        <v>36</v>
      </c>
      <c r="I5891" t="s">
        <v>8931</v>
      </c>
      <c r="J5891" t="s">
        <v>43</v>
      </c>
      <c r="L5891" t="s">
        <v>9637</v>
      </c>
      <c r="M5891" t="s">
        <v>771</v>
      </c>
      <c r="N5891">
        <v>4</v>
      </c>
      <c r="P5891" t="s">
        <v>27</v>
      </c>
      <c r="Q5891" t="s">
        <v>9638</v>
      </c>
      <c r="S5891" t="s">
        <v>29</v>
      </c>
    </row>
    <row r="5892" spans="1:19" x14ac:dyDescent="0.2">
      <c r="A5892">
        <v>3219</v>
      </c>
      <c r="B5892" t="s">
        <v>9635</v>
      </c>
      <c r="C5892" t="s">
        <v>20</v>
      </c>
      <c r="D5892">
        <v>3.18</v>
      </c>
      <c r="E5892">
        <v>25</v>
      </c>
      <c r="F5892" t="s">
        <v>9636</v>
      </c>
      <c r="G5892" t="s">
        <v>641</v>
      </c>
      <c r="H5892" t="s">
        <v>36</v>
      </c>
      <c r="I5892" t="s">
        <v>8931</v>
      </c>
      <c r="J5892" t="s">
        <v>43</v>
      </c>
      <c r="L5892" t="s">
        <v>9637</v>
      </c>
      <c r="M5892" t="s">
        <v>771</v>
      </c>
      <c r="N5892">
        <v>4</v>
      </c>
      <c r="P5892" t="s">
        <v>27</v>
      </c>
      <c r="Q5892" t="s">
        <v>9638</v>
      </c>
      <c r="S5892" t="s">
        <v>29</v>
      </c>
    </row>
    <row r="5893" spans="1:19" x14ac:dyDescent="0.2">
      <c r="A5893">
        <v>3219</v>
      </c>
      <c r="B5893" t="s">
        <v>9635</v>
      </c>
      <c r="C5893" t="s">
        <v>20</v>
      </c>
      <c r="D5893">
        <v>3.1897000000000002</v>
      </c>
      <c r="E5893">
        <v>30</v>
      </c>
      <c r="F5893" t="s">
        <v>9636</v>
      </c>
      <c r="G5893" t="s">
        <v>641</v>
      </c>
      <c r="H5893" t="s">
        <v>36</v>
      </c>
      <c r="I5893" t="s">
        <v>8931</v>
      </c>
      <c r="J5893" t="s">
        <v>43</v>
      </c>
      <c r="L5893" t="s">
        <v>9637</v>
      </c>
      <c r="M5893" t="s">
        <v>771</v>
      </c>
      <c r="N5893">
        <v>4</v>
      </c>
      <c r="P5893" t="s">
        <v>27</v>
      </c>
      <c r="Q5893" t="s">
        <v>9638</v>
      </c>
      <c r="S5893" t="s">
        <v>29</v>
      </c>
    </row>
    <row r="5894" spans="1:19" x14ac:dyDescent="0.2">
      <c r="A5894">
        <v>3219</v>
      </c>
      <c r="B5894" t="s">
        <v>9635</v>
      </c>
      <c r="C5894" t="s">
        <v>20</v>
      </c>
      <c r="D5894">
        <v>3.1998000000000002</v>
      </c>
      <c r="E5894">
        <v>35</v>
      </c>
      <c r="F5894" t="s">
        <v>9636</v>
      </c>
      <c r="G5894" t="s">
        <v>641</v>
      </c>
      <c r="H5894" t="s">
        <v>36</v>
      </c>
      <c r="I5894" t="s">
        <v>8931</v>
      </c>
      <c r="J5894" t="s">
        <v>43</v>
      </c>
      <c r="L5894" t="s">
        <v>9637</v>
      </c>
      <c r="M5894" t="s">
        <v>771</v>
      </c>
      <c r="N5894">
        <v>4</v>
      </c>
      <c r="P5894" t="s">
        <v>27</v>
      </c>
      <c r="Q5894" t="s">
        <v>9638</v>
      </c>
      <c r="S5894" t="s">
        <v>29</v>
      </c>
    </row>
    <row r="5895" spans="1:19" x14ac:dyDescent="0.2">
      <c r="A5895">
        <v>3219</v>
      </c>
      <c r="B5895" t="s">
        <v>9635</v>
      </c>
      <c r="C5895" t="s">
        <v>20</v>
      </c>
      <c r="D5895">
        <v>3.2120000000000002</v>
      </c>
      <c r="E5895">
        <v>40</v>
      </c>
      <c r="F5895" t="s">
        <v>9636</v>
      </c>
      <c r="G5895" t="s">
        <v>641</v>
      </c>
      <c r="H5895" t="s">
        <v>36</v>
      </c>
      <c r="I5895" t="s">
        <v>8931</v>
      </c>
      <c r="J5895" t="s">
        <v>43</v>
      </c>
      <c r="L5895" t="s">
        <v>9637</v>
      </c>
      <c r="M5895" t="s">
        <v>771</v>
      </c>
      <c r="N5895">
        <v>4</v>
      </c>
      <c r="P5895" t="s">
        <v>27</v>
      </c>
      <c r="Q5895" t="s">
        <v>9638</v>
      </c>
      <c r="S5895" t="s">
        <v>29</v>
      </c>
    </row>
    <row r="5896" spans="1:19" x14ac:dyDescent="0.2">
      <c r="A5896">
        <v>3219</v>
      </c>
      <c r="B5896" t="s">
        <v>9635</v>
      </c>
      <c r="C5896" t="s">
        <v>20</v>
      </c>
      <c r="D5896">
        <v>3.2258</v>
      </c>
      <c r="E5896">
        <v>45</v>
      </c>
      <c r="F5896" t="s">
        <v>9636</v>
      </c>
      <c r="G5896" t="s">
        <v>641</v>
      </c>
      <c r="H5896" t="s">
        <v>36</v>
      </c>
      <c r="I5896" t="s">
        <v>8931</v>
      </c>
      <c r="J5896" t="s">
        <v>43</v>
      </c>
      <c r="L5896" t="s">
        <v>9637</v>
      </c>
      <c r="M5896" t="s">
        <v>771</v>
      </c>
      <c r="N5896">
        <v>4</v>
      </c>
      <c r="P5896" t="s">
        <v>27</v>
      </c>
      <c r="Q5896" t="s">
        <v>9638</v>
      </c>
      <c r="S5896" t="s">
        <v>29</v>
      </c>
    </row>
    <row r="5897" spans="1:19" x14ac:dyDescent="0.2">
      <c r="A5897">
        <v>3219</v>
      </c>
      <c r="B5897" t="s">
        <v>9635</v>
      </c>
      <c r="C5897" t="s">
        <v>20</v>
      </c>
      <c r="D5897">
        <v>3.2412000000000001</v>
      </c>
      <c r="E5897">
        <v>50</v>
      </c>
      <c r="F5897" t="s">
        <v>9636</v>
      </c>
      <c r="G5897" t="s">
        <v>641</v>
      </c>
      <c r="H5897" t="s">
        <v>36</v>
      </c>
      <c r="I5897" t="s">
        <v>8931</v>
      </c>
      <c r="J5897" t="s">
        <v>43</v>
      </c>
      <c r="L5897" t="s">
        <v>9637</v>
      </c>
      <c r="M5897" t="s">
        <v>771</v>
      </c>
      <c r="N5897">
        <v>4</v>
      </c>
      <c r="P5897" t="s">
        <v>27</v>
      </c>
      <c r="Q5897" t="s">
        <v>9638</v>
      </c>
      <c r="S5897" t="s">
        <v>29</v>
      </c>
    </row>
    <row r="5898" spans="1:19" hidden="1" x14ac:dyDescent="0.2">
      <c r="A5898">
        <v>3219</v>
      </c>
      <c r="B5898" t="s">
        <v>9635</v>
      </c>
      <c r="C5898" t="s">
        <v>20</v>
      </c>
      <c r="D5898">
        <v>3.1</v>
      </c>
      <c r="E5898">
        <v>20</v>
      </c>
      <c r="F5898" t="s">
        <v>410</v>
      </c>
      <c r="G5898" t="s">
        <v>55</v>
      </c>
      <c r="H5898" t="s">
        <v>46</v>
      </c>
      <c r="I5898" t="s">
        <v>9509</v>
      </c>
      <c r="K5898"/>
      <c r="L5898" t="s">
        <v>9637</v>
      </c>
      <c r="M5898" t="s">
        <v>771</v>
      </c>
      <c r="N5898">
        <v>4</v>
      </c>
      <c r="P5898" t="s">
        <v>27</v>
      </c>
      <c r="Q5898" t="s">
        <v>9638</v>
      </c>
      <c r="S5898" t="s">
        <v>29</v>
      </c>
    </row>
    <row r="5899" spans="1:19" hidden="1" x14ac:dyDescent="0.2">
      <c r="A5899">
        <v>3219</v>
      </c>
      <c r="B5899" t="s">
        <v>9635</v>
      </c>
      <c r="C5899" t="s">
        <v>73</v>
      </c>
      <c r="D5899">
        <v>8.41</v>
      </c>
      <c r="E5899">
        <v>20</v>
      </c>
      <c r="F5899" t="s">
        <v>410</v>
      </c>
      <c r="G5899" t="s">
        <v>55</v>
      </c>
      <c r="H5899" t="s">
        <v>46</v>
      </c>
      <c r="I5899" t="s">
        <v>9509</v>
      </c>
      <c r="K5899"/>
      <c r="L5899" t="s">
        <v>9637</v>
      </c>
      <c r="M5899" t="s">
        <v>771</v>
      </c>
      <c r="N5899">
        <v>4</v>
      </c>
      <c r="P5899" t="s">
        <v>27</v>
      </c>
      <c r="Q5899" t="s">
        <v>9638</v>
      </c>
      <c r="S5899" t="s">
        <v>29</v>
      </c>
    </row>
    <row r="5900" spans="1:19" hidden="1" x14ac:dyDescent="0.2">
      <c r="A5900">
        <v>3219</v>
      </c>
      <c r="B5900" t="s">
        <v>9635</v>
      </c>
      <c r="C5900" t="s">
        <v>20</v>
      </c>
      <c r="D5900">
        <v>3.18</v>
      </c>
      <c r="F5900" t="s">
        <v>615</v>
      </c>
      <c r="I5900" t="s">
        <v>8895</v>
      </c>
      <c r="K5900"/>
      <c r="L5900" t="s">
        <v>9637</v>
      </c>
      <c r="M5900" t="s">
        <v>771</v>
      </c>
      <c r="N5900">
        <v>4</v>
      </c>
      <c r="P5900" t="s">
        <v>27</v>
      </c>
      <c r="Q5900" t="s">
        <v>9638</v>
      </c>
      <c r="S5900" t="s">
        <v>29</v>
      </c>
    </row>
    <row r="5901" spans="1:19" hidden="1" x14ac:dyDescent="0.2">
      <c r="A5901">
        <v>3219</v>
      </c>
      <c r="B5901" t="s">
        <v>9635</v>
      </c>
      <c r="C5901" t="s">
        <v>73</v>
      </c>
      <c r="D5901">
        <v>8.2899999999999991</v>
      </c>
      <c r="F5901" t="s">
        <v>615</v>
      </c>
      <c r="I5901" t="s">
        <v>8895</v>
      </c>
      <c r="K5901"/>
      <c r="L5901" t="s">
        <v>9637</v>
      </c>
      <c r="M5901" t="s">
        <v>771</v>
      </c>
      <c r="N5901">
        <v>4</v>
      </c>
      <c r="P5901" t="s">
        <v>27</v>
      </c>
      <c r="Q5901" t="s">
        <v>9638</v>
      </c>
      <c r="S5901" t="s">
        <v>29</v>
      </c>
    </row>
    <row r="5902" spans="1:19" hidden="1" x14ac:dyDescent="0.2">
      <c r="A5902">
        <v>3219</v>
      </c>
      <c r="B5902" t="s">
        <v>9635</v>
      </c>
      <c r="C5902" t="s">
        <v>73</v>
      </c>
      <c r="D5902">
        <v>8.17</v>
      </c>
      <c r="F5902" t="s">
        <v>62</v>
      </c>
      <c r="G5902" t="s">
        <v>55</v>
      </c>
      <c r="H5902" t="s">
        <v>46</v>
      </c>
      <c r="I5902" t="s">
        <v>8898</v>
      </c>
      <c r="K5902"/>
      <c r="L5902" t="s">
        <v>9637</v>
      </c>
      <c r="M5902" t="s">
        <v>771</v>
      </c>
      <c r="N5902">
        <v>4</v>
      </c>
      <c r="P5902" t="s">
        <v>27</v>
      </c>
      <c r="Q5902" t="s">
        <v>9638</v>
      </c>
      <c r="S5902" t="s">
        <v>29</v>
      </c>
    </row>
    <row r="5903" spans="1:19" hidden="1" x14ac:dyDescent="0.2">
      <c r="A5903">
        <v>3221</v>
      </c>
      <c r="B5903" t="s">
        <v>9639</v>
      </c>
      <c r="C5903" t="s">
        <v>20</v>
      </c>
      <c r="D5903">
        <v>3.08</v>
      </c>
      <c r="E5903">
        <v>25</v>
      </c>
      <c r="F5903" t="s">
        <v>9535</v>
      </c>
      <c r="G5903" t="s">
        <v>55</v>
      </c>
      <c r="H5903" t="s">
        <v>46</v>
      </c>
      <c r="I5903" t="s">
        <v>9536</v>
      </c>
      <c r="K5903"/>
      <c r="L5903" t="s">
        <v>9640</v>
      </c>
      <c r="M5903" t="s">
        <v>771</v>
      </c>
      <c r="N5903">
        <v>4</v>
      </c>
      <c r="P5903" t="s">
        <v>27</v>
      </c>
      <c r="Q5903" t="s">
        <v>9641</v>
      </c>
      <c r="S5903" t="s">
        <v>29</v>
      </c>
    </row>
    <row r="5904" spans="1:19" hidden="1" x14ac:dyDescent="0.2">
      <c r="A5904">
        <v>3221</v>
      </c>
      <c r="B5904" t="s">
        <v>9639</v>
      </c>
      <c r="C5904" t="s">
        <v>73</v>
      </c>
      <c r="D5904">
        <v>7.45</v>
      </c>
      <c r="E5904">
        <v>25</v>
      </c>
      <c r="F5904" t="s">
        <v>9535</v>
      </c>
      <c r="G5904" t="s">
        <v>55</v>
      </c>
      <c r="H5904" t="s">
        <v>46</v>
      </c>
      <c r="I5904" t="s">
        <v>9536</v>
      </c>
      <c r="K5904"/>
      <c r="L5904" t="s">
        <v>9640</v>
      </c>
      <c r="M5904" t="s">
        <v>771</v>
      </c>
      <c r="N5904">
        <v>4</v>
      </c>
      <c r="P5904" t="s">
        <v>27</v>
      </c>
      <c r="Q5904" t="s">
        <v>9641</v>
      </c>
      <c r="S5904" t="s">
        <v>29</v>
      </c>
    </row>
    <row r="5905" spans="1:19" hidden="1" x14ac:dyDescent="0.2">
      <c r="A5905">
        <v>3222</v>
      </c>
      <c r="B5905" t="s">
        <v>9642</v>
      </c>
      <c r="C5905" t="s">
        <v>20</v>
      </c>
      <c r="D5905">
        <v>2.0449999999999999</v>
      </c>
      <c r="E5905">
        <v>25</v>
      </c>
      <c r="F5905" t="s">
        <v>9643</v>
      </c>
      <c r="G5905" t="s">
        <v>133</v>
      </c>
      <c r="H5905" t="s">
        <v>46</v>
      </c>
      <c r="I5905" t="s">
        <v>9020</v>
      </c>
      <c r="K5905"/>
      <c r="L5905" t="s">
        <v>9644</v>
      </c>
      <c r="M5905" t="s">
        <v>120</v>
      </c>
      <c r="N5905">
        <v>5</v>
      </c>
      <c r="P5905" t="s">
        <v>27</v>
      </c>
      <c r="Q5905" t="s">
        <v>9645</v>
      </c>
      <c r="S5905" t="s">
        <v>29</v>
      </c>
    </row>
    <row r="5906" spans="1:19" x14ac:dyDescent="0.2">
      <c r="A5906">
        <v>3222</v>
      </c>
      <c r="B5906" t="s">
        <v>9642</v>
      </c>
      <c r="C5906" t="s">
        <v>73</v>
      </c>
      <c r="D5906">
        <v>8.9469999999999992</v>
      </c>
      <c r="E5906" t="s">
        <v>414</v>
      </c>
      <c r="F5906" t="s">
        <v>9643</v>
      </c>
      <c r="G5906" t="s">
        <v>133</v>
      </c>
      <c r="H5906" t="s">
        <v>36</v>
      </c>
      <c r="I5906" t="s">
        <v>9020</v>
      </c>
      <c r="L5906" t="s">
        <v>9644</v>
      </c>
      <c r="M5906" t="s">
        <v>120</v>
      </c>
      <c r="N5906">
        <v>5</v>
      </c>
      <c r="P5906" t="s">
        <v>27</v>
      </c>
      <c r="Q5906" t="s">
        <v>9645</v>
      </c>
      <c r="S5906" t="s">
        <v>29</v>
      </c>
    </row>
    <row r="5907" spans="1:19" hidden="1" x14ac:dyDescent="0.2">
      <c r="A5907">
        <v>3223</v>
      </c>
      <c r="B5907" t="s">
        <v>9646</v>
      </c>
      <c r="C5907" t="s">
        <v>20</v>
      </c>
      <c r="D5907">
        <v>7.8</v>
      </c>
      <c r="E5907">
        <v>25</v>
      </c>
      <c r="F5907" t="s">
        <v>66</v>
      </c>
      <c r="G5907" t="s">
        <v>55</v>
      </c>
      <c r="H5907" t="s">
        <v>46</v>
      </c>
      <c r="I5907" t="s">
        <v>108</v>
      </c>
      <c r="K5907" t="e">
        <f>- Other measurement: C19</f>
        <v>#NAME?</v>
      </c>
      <c r="L5907" t="s">
        <v>9647</v>
      </c>
      <c r="M5907" t="s">
        <v>120</v>
      </c>
      <c r="N5907">
        <v>5</v>
      </c>
      <c r="P5907" t="s">
        <v>27</v>
      </c>
      <c r="Q5907" t="s">
        <v>9648</v>
      </c>
      <c r="S5907" t="s">
        <v>29</v>
      </c>
    </row>
    <row r="5908" spans="1:19" hidden="1" x14ac:dyDescent="0.2">
      <c r="A5908">
        <v>3224</v>
      </c>
      <c r="B5908" t="s">
        <v>9649</v>
      </c>
      <c r="C5908" t="s">
        <v>20</v>
      </c>
      <c r="D5908">
        <v>7.57</v>
      </c>
      <c r="E5908">
        <v>25</v>
      </c>
      <c r="F5908" t="s">
        <v>9650</v>
      </c>
      <c r="G5908" t="s">
        <v>22</v>
      </c>
      <c r="H5908" t="s">
        <v>46</v>
      </c>
      <c r="I5908" t="s">
        <v>9026</v>
      </c>
      <c r="K5908"/>
      <c r="L5908" t="s">
        <v>9651</v>
      </c>
      <c r="M5908" t="s">
        <v>771</v>
      </c>
      <c r="N5908">
        <v>4</v>
      </c>
      <c r="P5908" t="s">
        <v>27</v>
      </c>
      <c r="Q5908" t="s">
        <v>9652</v>
      </c>
      <c r="S5908" t="s">
        <v>29</v>
      </c>
    </row>
    <row r="5909" spans="1:19" hidden="1" x14ac:dyDescent="0.2">
      <c r="A5909">
        <v>3226</v>
      </c>
      <c r="B5909" t="s">
        <v>9653</v>
      </c>
      <c r="C5909" t="s">
        <v>73</v>
      </c>
      <c r="D5909">
        <v>10.26</v>
      </c>
      <c r="E5909">
        <v>0</v>
      </c>
      <c r="F5909" t="s">
        <v>9654</v>
      </c>
      <c r="G5909" t="s">
        <v>55</v>
      </c>
      <c r="H5909" t="s">
        <v>46</v>
      </c>
      <c r="I5909" t="s">
        <v>8918</v>
      </c>
      <c r="K5909"/>
      <c r="L5909" t="s">
        <v>9655</v>
      </c>
      <c r="M5909" t="s">
        <v>120</v>
      </c>
      <c r="N5909">
        <v>5</v>
      </c>
      <c r="P5909" t="s">
        <v>27</v>
      </c>
      <c r="Q5909" t="s">
        <v>9656</v>
      </c>
      <c r="S5909" t="s">
        <v>29</v>
      </c>
    </row>
    <row r="5910" spans="1:19" hidden="1" x14ac:dyDescent="0.2">
      <c r="A5910">
        <v>3226</v>
      </c>
      <c r="B5910" t="s">
        <v>9653</v>
      </c>
      <c r="C5910" t="s">
        <v>77</v>
      </c>
      <c r="D5910">
        <v>11.83</v>
      </c>
      <c r="E5910">
        <v>0</v>
      </c>
      <c r="F5910" t="s">
        <v>9654</v>
      </c>
      <c r="G5910" t="s">
        <v>55</v>
      </c>
      <c r="H5910" t="s">
        <v>46</v>
      </c>
      <c r="I5910" t="s">
        <v>8918</v>
      </c>
      <c r="K5910"/>
      <c r="L5910" t="s">
        <v>9655</v>
      </c>
      <c r="M5910" t="s">
        <v>120</v>
      </c>
      <c r="N5910">
        <v>5</v>
      </c>
      <c r="P5910" t="s">
        <v>27</v>
      </c>
      <c r="Q5910" t="s">
        <v>9656</v>
      </c>
      <c r="S5910" t="s">
        <v>29</v>
      </c>
    </row>
    <row r="5911" spans="1:19" hidden="1" x14ac:dyDescent="0.2">
      <c r="A5911">
        <v>3226</v>
      </c>
      <c r="B5911" t="s">
        <v>9653</v>
      </c>
      <c r="C5911" t="s">
        <v>73</v>
      </c>
      <c r="D5911">
        <v>9.9499999999999993</v>
      </c>
      <c r="E5911">
        <v>10</v>
      </c>
      <c r="F5911" t="s">
        <v>9654</v>
      </c>
      <c r="G5911" t="s">
        <v>55</v>
      </c>
      <c r="H5911" t="s">
        <v>46</v>
      </c>
      <c r="I5911" t="s">
        <v>8918</v>
      </c>
      <c r="K5911"/>
      <c r="L5911" t="s">
        <v>9655</v>
      </c>
      <c r="M5911" t="s">
        <v>120</v>
      </c>
      <c r="N5911">
        <v>5</v>
      </c>
      <c r="P5911" t="s">
        <v>27</v>
      </c>
      <c r="Q5911" t="s">
        <v>9656</v>
      </c>
      <c r="S5911" t="s">
        <v>29</v>
      </c>
    </row>
    <row r="5912" spans="1:19" hidden="1" x14ac:dyDescent="0.2">
      <c r="A5912">
        <v>3226</v>
      </c>
      <c r="B5912" t="s">
        <v>9653</v>
      </c>
      <c r="C5912" t="s">
        <v>77</v>
      </c>
      <c r="D5912">
        <v>11.46</v>
      </c>
      <c r="E5912">
        <v>10</v>
      </c>
      <c r="F5912" t="s">
        <v>9654</v>
      </c>
      <c r="G5912" t="s">
        <v>55</v>
      </c>
      <c r="H5912" t="s">
        <v>46</v>
      </c>
      <c r="I5912" t="s">
        <v>8918</v>
      </c>
      <c r="K5912"/>
      <c r="L5912" t="s">
        <v>9655</v>
      </c>
      <c r="M5912" t="s">
        <v>120</v>
      </c>
      <c r="N5912">
        <v>5</v>
      </c>
      <c r="P5912" t="s">
        <v>27</v>
      </c>
      <c r="Q5912" t="s">
        <v>9656</v>
      </c>
      <c r="S5912" t="s">
        <v>29</v>
      </c>
    </row>
    <row r="5913" spans="1:19" hidden="1" x14ac:dyDescent="0.2">
      <c r="A5913">
        <v>3226</v>
      </c>
      <c r="B5913" t="s">
        <v>9653</v>
      </c>
      <c r="C5913" t="s">
        <v>73</v>
      </c>
      <c r="D5913">
        <v>9.5299999999999994</v>
      </c>
      <c r="E5913">
        <v>25</v>
      </c>
      <c r="F5913" t="s">
        <v>9654</v>
      </c>
      <c r="G5913" t="s">
        <v>55</v>
      </c>
      <c r="H5913" t="s">
        <v>46</v>
      </c>
      <c r="I5913" t="s">
        <v>8918</v>
      </c>
      <c r="K5913"/>
      <c r="L5913" t="s">
        <v>9655</v>
      </c>
      <c r="M5913" t="s">
        <v>120</v>
      </c>
      <c r="N5913">
        <v>5</v>
      </c>
      <c r="P5913" t="s">
        <v>27</v>
      </c>
      <c r="Q5913" t="s">
        <v>9656</v>
      </c>
      <c r="S5913" t="s">
        <v>29</v>
      </c>
    </row>
    <row r="5914" spans="1:19" hidden="1" x14ac:dyDescent="0.2">
      <c r="A5914">
        <v>3226</v>
      </c>
      <c r="B5914" t="s">
        <v>9653</v>
      </c>
      <c r="C5914" t="s">
        <v>77</v>
      </c>
      <c r="D5914">
        <v>10.94</v>
      </c>
      <c r="E5914">
        <v>25</v>
      </c>
      <c r="F5914" t="s">
        <v>9654</v>
      </c>
      <c r="G5914" t="s">
        <v>55</v>
      </c>
      <c r="H5914" t="s">
        <v>46</v>
      </c>
      <c r="I5914" t="s">
        <v>8918</v>
      </c>
      <c r="K5914"/>
      <c r="L5914" t="s">
        <v>9655</v>
      </c>
      <c r="M5914" t="s">
        <v>120</v>
      </c>
      <c r="N5914">
        <v>5</v>
      </c>
      <c r="P5914" t="s">
        <v>27</v>
      </c>
      <c r="Q5914" t="s">
        <v>9656</v>
      </c>
      <c r="S5914" t="s">
        <v>29</v>
      </c>
    </row>
    <row r="5915" spans="1:19" hidden="1" x14ac:dyDescent="0.2">
      <c r="A5915">
        <v>3226</v>
      </c>
      <c r="B5915" t="s">
        <v>9653</v>
      </c>
      <c r="C5915" t="s">
        <v>73</v>
      </c>
      <c r="D5915">
        <v>9.26</v>
      </c>
      <c r="E5915">
        <v>35</v>
      </c>
      <c r="F5915" t="s">
        <v>9654</v>
      </c>
      <c r="G5915" t="s">
        <v>55</v>
      </c>
      <c r="H5915" t="s">
        <v>46</v>
      </c>
      <c r="I5915" t="s">
        <v>8918</v>
      </c>
      <c r="K5915"/>
      <c r="L5915" t="s">
        <v>9655</v>
      </c>
      <c r="M5915" t="s">
        <v>120</v>
      </c>
      <c r="N5915">
        <v>5</v>
      </c>
      <c r="P5915" t="s">
        <v>27</v>
      </c>
      <c r="Q5915" t="s">
        <v>9656</v>
      </c>
      <c r="S5915" t="s">
        <v>29</v>
      </c>
    </row>
    <row r="5916" spans="1:19" hidden="1" x14ac:dyDescent="0.2">
      <c r="A5916">
        <v>3226</v>
      </c>
      <c r="B5916" t="s">
        <v>9653</v>
      </c>
      <c r="C5916" t="s">
        <v>77</v>
      </c>
      <c r="D5916">
        <v>10.63</v>
      </c>
      <c r="E5916">
        <v>35</v>
      </c>
      <c r="F5916" t="s">
        <v>9654</v>
      </c>
      <c r="G5916" t="s">
        <v>55</v>
      </c>
      <c r="H5916" t="s">
        <v>46</v>
      </c>
      <c r="I5916" t="s">
        <v>8918</v>
      </c>
      <c r="K5916"/>
      <c r="L5916" t="s">
        <v>9655</v>
      </c>
      <c r="M5916" t="s">
        <v>120</v>
      </c>
      <c r="N5916">
        <v>5</v>
      </c>
      <c r="P5916" t="s">
        <v>27</v>
      </c>
      <c r="Q5916" t="s">
        <v>9656</v>
      </c>
      <c r="S5916" t="s">
        <v>29</v>
      </c>
    </row>
    <row r="5917" spans="1:19" hidden="1" x14ac:dyDescent="0.2">
      <c r="A5917">
        <v>3226</v>
      </c>
      <c r="B5917" t="s">
        <v>9653</v>
      </c>
      <c r="C5917" t="s">
        <v>20</v>
      </c>
      <c r="D5917">
        <v>2.12</v>
      </c>
      <c r="E5917">
        <v>20</v>
      </c>
      <c r="F5917" t="s">
        <v>6359</v>
      </c>
      <c r="G5917" t="s">
        <v>55</v>
      </c>
      <c r="H5917" t="s">
        <v>23</v>
      </c>
      <c r="I5917" t="s">
        <v>4655</v>
      </c>
      <c r="K5917"/>
      <c r="L5917" t="s">
        <v>9655</v>
      </c>
      <c r="M5917" t="s">
        <v>120</v>
      </c>
      <c r="N5917">
        <v>5</v>
      </c>
      <c r="P5917" t="s">
        <v>27</v>
      </c>
      <c r="Q5917" t="s">
        <v>9656</v>
      </c>
      <c r="S5917" t="s">
        <v>29</v>
      </c>
    </row>
    <row r="5918" spans="1:19" hidden="1" x14ac:dyDescent="0.2">
      <c r="A5918">
        <v>3226</v>
      </c>
      <c r="B5918" t="s">
        <v>9653</v>
      </c>
      <c r="C5918" t="s">
        <v>73</v>
      </c>
      <c r="D5918">
        <v>9.24</v>
      </c>
      <c r="E5918" t="s">
        <v>383</v>
      </c>
      <c r="F5918" t="s">
        <v>6359</v>
      </c>
      <c r="G5918" t="s">
        <v>55</v>
      </c>
      <c r="H5918" t="s">
        <v>46</v>
      </c>
      <c r="I5918" t="s">
        <v>4655</v>
      </c>
      <c r="K5918"/>
      <c r="L5918" t="s">
        <v>9655</v>
      </c>
      <c r="M5918" t="s">
        <v>120</v>
      </c>
      <c r="N5918">
        <v>5</v>
      </c>
      <c r="P5918" t="s">
        <v>27</v>
      </c>
      <c r="Q5918" t="s">
        <v>9656</v>
      </c>
      <c r="S5918" t="s">
        <v>29</v>
      </c>
    </row>
    <row r="5919" spans="1:19" hidden="1" x14ac:dyDescent="0.2">
      <c r="A5919">
        <v>3226</v>
      </c>
      <c r="B5919" t="s">
        <v>9653</v>
      </c>
      <c r="C5919" t="s">
        <v>77</v>
      </c>
      <c r="D5919">
        <v>10.78</v>
      </c>
      <c r="E5919" t="s">
        <v>383</v>
      </c>
      <c r="F5919" t="s">
        <v>6359</v>
      </c>
      <c r="G5919" t="s">
        <v>55</v>
      </c>
      <c r="H5919" t="s">
        <v>46</v>
      </c>
      <c r="I5919" t="s">
        <v>4655</v>
      </c>
      <c r="K5919"/>
      <c r="L5919" t="s">
        <v>9655</v>
      </c>
      <c r="M5919" t="s">
        <v>120</v>
      </c>
      <c r="N5919">
        <v>5</v>
      </c>
      <c r="P5919" t="s">
        <v>27</v>
      </c>
      <c r="Q5919" t="s">
        <v>9656</v>
      </c>
      <c r="S5919" t="s">
        <v>29</v>
      </c>
    </row>
    <row r="5920" spans="1:19" hidden="1" x14ac:dyDescent="0.2">
      <c r="A5920">
        <v>3226</v>
      </c>
      <c r="B5920" t="s">
        <v>9653</v>
      </c>
      <c r="C5920" t="s">
        <v>20</v>
      </c>
      <c r="D5920">
        <v>2.16</v>
      </c>
      <c r="F5920" t="s">
        <v>8934</v>
      </c>
      <c r="G5920" t="s">
        <v>55</v>
      </c>
      <c r="H5920" t="s">
        <v>23</v>
      </c>
      <c r="I5920" t="s">
        <v>8891</v>
      </c>
      <c r="K5920"/>
      <c r="L5920" t="s">
        <v>9655</v>
      </c>
      <c r="M5920" t="s">
        <v>120</v>
      </c>
      <c r="N5920">
        <v>5</v>
      </c>
      <c r="P5920" t="s">
        <v>27</v>
      </c>
      <c r="Q5920" t="s">
        <v>9656</v>
      </c>
      <c r="S5920" t="s">
        <v>29</v>
      </c>
    </row>
    <row r="5921" spans="1:19" hidden="1" x14ac:dyDescent="0.2">
      <c r="A5921">
        <v>3226</v>
      </c>
      <c r="B5921" t="s">
        <v>9653</v>
      </c>
      <c r="C5921" t="s">
        <v>73</v>
      </c>
      <c r="D5921">
        <v>9.18</v>
      </c>
      <c r="E5921">
        <v>25</v>
      </c>
      <c r="F5921" t="s">
        <v>8934</v>
      </c>
      <c r="G5921" t="s">
        <v>55</v>
      </c>
      <c r="H5921" t="s">
        <v>46</v>
      </c>
      <c r="I5921" t="s">
        <v>8891</v>
      </c>
      <c r="K5921"/>
      <c r="L5921" t="s">
        <v>9655</v>
      </c>
      <c r="M5921" t="s">
        <v>120</v>
      </c>
      <c r="N5921">
        <v>5</v>
      </c>
      <c r="P5921" t="s">
        <v>27</v>
      </c>
      <c r="Q5921" t="s">
        <v>9656</v>
      </c>
      <c r="S5921" t="s">
        <v>29</v>
      </c>
    </row>
    <row r="5922" spans="1:19" hidden="1" x14ac:dyDescent="0.2">
      <c r="A5922">
        <v>3226</v>
      </c>
      <c r="B5922" t="s">
        <v>9653</v>
      </c>
      <c r="C5922" t="s">
        <v>77</v>
      </c>
      <c r="D5922">
        <v>10.79</v>
      </c>
      <c r="E5922">
        <v>25</v>
      </c>
      <c r="F5922" t="s">
        <v>8934</v>
      </c>
      <c r="G5922" t="s">
        <v>55</v>
      </c>
      <c r="H5922" t="s">
        <v>46</v>
      </c>
      <c r="I5922" t="s">
        <v>8891</v>
      </c>
      <c r="K5922"/>
      <c r="L5922" t="s">
        <v>9655</v>
      </c>
      <c r="M5922" t="s">
        <v>120</v>
      </c>
      <c r="N5922">
        <v>5</v>
      </c>
      <c r="P5922" t="s">
        <v>27</v>
      </c>
      <c r="Q5922" t="s">
        <v>9656</v>
      </c>
      <c r="S5922" t="s">
        <v>29</v>
      </c>
    </row>
    <row r="5923" spans="1:19" hidden="1" x14ac:dyDescent="0.2">
      <c r="A5923">
        <v>3226</v>
      </c>
      <c r="B5923" t="s">
        <v>9653</v>
      </c>
      <c r="C5923" t="s">
        <v>20</v>
      </c>
      <c r="D5923">
        <v>2.15</v>
      </c>
      <c r="E5923" t="s">
        <v>414</v>
      </c>
      <c r="F5923" t="s">
        <v>9657</v>
      </c>
      <c r="G5923" t="s">
        <v>55</v>
      </c>
      <c r="H5923" t="s">
        <v>46</v>
      </c>
      <c r="I5923" t="s">
        <v>8891</v>
      </c>
      <c r="K5923"/>
      <c r="L5923" t="s">
        <v>9655</v>
      </c>
      <c r="M5923" t="s">
        <v>120</v>
      </c>
      <c r="N5923">
        <v>5</v>
      </c>
      <c r="P5923" t="s">
        <v>27</v>
      </c>
      <c r="Q5923" t="s">
        <v>9656</v>
      </c>
      <c r="S5923" t="s">
        <v>29</v>
      </c>
    </row>
    <row r="5924" spans="1:19" hidden="1" x14ac:dyDescent="0.2">
      <c r="A5924">
        <v>3226</v>
      </c>
      <c r="B5924" t="s">
        <v>9653</v>
      </c>
      <c r="C5924" t="s">
        <v>73</v>
      </c>
      <c r="D5924">
        <v>9.16</v>
      </c>
      <c r="E5924" t="s">
        <v>414</v>
      </c>
      <c r="F5924" t="s">
        <v>9657</v>
      </c>
      <c r="G5924" t="s">
        <v>55</v>
      </c>
      <c r="H5924" t="s">
        <v>46</v>
      </c>
      <c r="I5924" t="s">
        <v>8891</v>
      </c>
      <c r="K5924"/>
      <c r="L5924" t="s">
        <v>9655</v>
      </c>
      <c r="M5924" t="s">
        <v>120</v>
      </c>
      <c r="N5924">
        <v>5</v>
      </c>
      <c r="P5924" t="s">
        <v>27</v>
      </c>
      <c r="Q5924" t="s">
        <v>9656</v>
      </c>
      <c r="S5924" t="s">
        <v>29</v>
      </c>
    </row>
    <row r="5925" spans="1:19" hidden="1" x14ac:dyDescent="0.2">
      <c r="A5925">
        <v>3226</v>
      </c>
      <c r="B5925" t="s">
        <v>9653</v>
      </c>
      <c r="C5925" t="s">
        <v>77</v>
      </c>
      <c r="D5925">
        <v>10.81</v>
      </c>
      <c r="E5925" t="s">
        <v>414</v>
      </c>
      <c r="F5925" t="s">
        <v>9657</v>
      </c>
      <c r="G5925" t="s">
        <v>55</v>
      </c>
      <c r="H5925" t="s">
        <v>46</v>
      </c>
      <c r="I5925" t="s">
        <v>8891</v>
      </c>
      <c r="K5925"/>
      <c r="L5925" t="s">
        <v>9655</v>
      </c>
      <c r="M5925" t="s">
        <v>120</v>
      </c>
      <c r="N5925">
        <v>5</v>
      </c>
      <c r="P5925" t="s">
        <v>27</v>
      </c>
      <c r="Q5925" t="s">
        <v>9656</v>
      </c>
      <c r="S5925" t="s">
        <v>29</v>
      </c>
    </row>
    <row r="5926" spans="1:19" hidden="1" x14ac:dyDescent="0.2">
      <c r="A5926">
        <v>3226</v>
      </c>
      <c r="B5926" t="s">
        <v>9653</v>
      </c>
      <c r="C5926" t="s">
        <v>20</v>
      </c>
      <c r="D5926">
        <v>2.1800000000000002</v>
      </c>
      <c r="E5926">
        <v>25</v>
      </c>
      <c r="F5926" t="s">
        <v>9658</v>
      </c>
      <c r="G5926" t="s">
        <v>22</v>
      </c>
      <c r="H5926" t="s">
        <v>46</v>
      </c>
      <c r="I5926" t="s">
        <v>9264</v>
      </c>
      <c r="K5926"/>
      <c r="L5926" t="s">
        <v>9655</v>
      </c>
      <c r="M5926" t="s">
        <v>120</v>
      </c>
      <c r="N5926">
        <v>5</v>
      </c>
      <c r="P5926" t="s">
        <v>27</v>
      </c>
      <c r="Q5926" t="s">
        <v>9656</v>
      </c>
      <c r="S5926" t="s">
        <v>29</v>
      </c>
    </row>
    <row r="5927" spans="1:19" hidden="1" x14ac:dyDescent="0.2">
      <c r="A5927">
        <v>3226</v>
      </c>
      <c r="B5927" t="s">
        <v>9653</v>
      </c>
      <c r="C5927" t="s">
        <v>73</v>
      </c>
      <c r="D5927">
        <v>8.9499999999999993</v>
      </c>
      <c r="E5927">
        <v>25</v>
      </c>
      <c r="F5927" t="s">
        <v>9658</v>
      </c>
      <c r="G5927" t="s">
        <v>22</v>
      </c>
      <c r="H5927" t="s">
        <v>46</v>
      </c>
      <c r="I5927" t="s">
        <v>9264</v>
      </c>
      <c r="K5927"/>
      <c r="L5927" t="s">
        <v>9655</v>
      </c>
      <c r="M5927" t="s">
        <v>120</v>
      </c>
      <c r="N5927">
        <v>5</v>
      </c>
      <c r="P5927" t="s">
        <v>27</v>
      </c>
      <c r="Q5927" t="s">
        <v>9656</v>
      </c>
      <c r="S5927" t="s">
        <v>29</v>
      </c>
    </row>
    <row r="5928" spans="1:19" hidden="1" x14ac:dyDescent="0.2">
      <c r="A5928">
        <v>3226</v>
      </c>
      <c r="B5928" t="s">
        <v>9653</v>
      </c>
      <c r="C5928" t="s">
        <v>77</v>
      </c>
      <c r="D5928">
        <v>10.53</v>
      </c>
      <c r="E5928">
        <v>25</v>
      </c>
      <c r="F5928" t="s">
        <v>9658</v>
      </c>
      <c r="G5928" t="s">
        <v>22</v>
      </c>
      <c r="H5928" t="s">
        <v>46</v>
      </c>
      <c r="I5928" t="s">
        <v>9264</v>
      </c>
      <c r="K5928"/>
      <c r="L5928" t="s">
        <v>9655</v>
      </c>
      <c r="M5928" t="s">
        <v>120</v>
      </c>
      <c r="N5928">
        <v>5</v>
      </c>
      <c r="P5928" t="s">
        <v>27</v>
      </c>
      <c r="Q5928" t="s">
        <v>9656</v>
      </c>
      <c r="S5928" t="s">
        <v>29</v>
      </c>
    </row>
    <row r="5929" spans="1:19" hidden="1" x14ac:dyDescent="0.2">
      <c r="A5929">
        <v>3226</v>
      </c>
      <c r="B5929" t="s">
        <v>9653</v>
      </c>
      <c r="C5929" t="s">
        <v>20</v>
      </c>
      <c r="D5929">
        <v>2.1800000000000002</v>
      </c>
      <c r="E5929">
        <v>25</v>
      </c>
      <c r="F5929" t="s">
        <v>615</v>
      </c>
      <c r="I5929" t="s">
        <v>9659</v>
      </c>
      <c r="K5929"/>
      <c r="L5929" t="s">
        <v>9655</v>
      </c>
      <c r="M5929" t="s">
        <v>120</v>
      </c>
      <c r="N5929">
        <v>5</v>
      </c>
      <c r="P5929" t="s">
        <v>27</v>
      </c>
      <c r="Q5929" t="s">
        <v>9656</v>
      </c>
      <c r="S5929" t="s">
        <v>29</v>
      </c>
    </row>
    <row r="5930" spans="1:19" hidden="1" x14ac:dyDescent="0.2">
      <c r="A5930">
        <v>3226</v>
      </c>
      <c r="B5930" t="s">
        <v>9653</v>
      </c>
      <c r="C5930" t="s">
        <v>73</v>
      </c>
      <c r="D5930">
        <v>8.9499999999999993</v>
      </c>
      <c r="E5930">
        <v>25</v>
      </c>
      <c r="F5930" t="s">
        <v>615</v>
      </c>
      <c r="I5930" t="s">
        <v>9659</v>
      </c>
      <c r="K5930"/>
      <c r="L5930" t="s">
        <v>9655</v>
      </c>
      <c r="M5930" t="s">
        <v>120</v>
      </c>
      <c r="N5930">
        <v>5</v>
      </c>
      <c r="P5930" t="s">
        <v>27</v>
      </c>
      <c r="Q5930" t="s">
        <v>9656</v>
      </c>
      <c r="S5930" t="s">
        <v>29</v>
      </c>
    </row>
    <row r="5931" spans="1:19" hidden="1" x14ac:dyDescent="0.2">
      <c r="A5931">
        <v>3226</v>
      </c>
      <c r="B5931" t="s">
        <v>9653</v>
      </c>
      <c r="C5931" t="s">
        <v>77</v>
      </c>
      <c r="D5931">
        <v>10.53</v>
      </c>
      <c r="E5931">
        <v>25</v>
      </c>
      <c r="F5931" t="s">
        <v>615</v>
      </c>
      <c r="I5931" t="s">
        <v>9659</v>
      </c>
      <c r="K5931"/>
      <c r="L5931" t="s">
        <v>9655</v>
      </c>
      <c r="M5931" t="s">
        <v>120</v>
      </c>
      <c r="N5931">
        <v>5</v>
      </c>
      <c r="P5931" t="s">
        <v>27</v>
      </c>
      <c r="Q5931" t="s">
        <v>9656</v>
      </c>
      <c r="S5931" t="s">
        <v>29</v>
      </c>
    </row>
    <row r="5932" spans="1:19" hidden="1" x14ac:dyDescent="0.2">
      <c r="A5932">
        <v>3228</v>
      </c>
      <c r="B5932" t="s">
        <v>9660</v>
      </c>
      <c r="C5932" t="s">
        <v>20</v>
      </c>
      <c r="D5932">
        <v>3.01</v>
      </c>
      <c r="E5932">
        <v>25</v>
      </c>
      <c r="F5932" t="s">
        <v>8937</v>
      </c>
      <c r="G5932" t="s">
        <v>55</v>
      </c>
      <c r="H5932" t="s">
        <v>46</v>
      </c>
      <c r="I5932" t="s">
        <v>8891</v>
      </c>
      <c r="K5932"/>
      <c r="L5932" t="s">
        <v>9661</v>
      </c>
      <c r="M5932" t="s">
        <v>26</v>
      </c>
      <c r="N5932">
        <v>2</v>
      </c>
      <c r="P5932" t="s">
        <v>27</v>
      </c>
      <c r="Q5932" t="s">
        <v>9662</v>
      </c>
      <c r="S5932" t="s">
        <v>29</v>
      </c>
    </row>
    <row r="5933" spans="1:19" hidden="1" x14ac:dyDescent="0.2">
      <c r="A5933">
        <v>3228</v>
      </c>
      <c r="B5933" t="s">
        <v>9660</v>
      </c>
      <c r="C5933" t="s">
        <v>73</v>
      </c>
      <c r="D5933">
        <v>7.53</v>
      </c>
      <c r="E5933">
        <v>25</v>
      </c>
      <c r="F5933" t="s">
        <v>8937</v>
      </c>
      <c r="G5933" t="s">
        <v>55</v>
      </c>
      <c r="H5933" t="s">
        <v>46</v>
      </c>
      <c r="I5933" t="s">
        <v>8891</v>
      </c>
      <c r="K5933"/>
      <c r="L5933" t="s">
        <v>9661</v>
      </c>
      <c r="M5933" t="s">
        <v>26</v>
      </c>
      <c r="N5933">
        <v>2</v>
      </c>
      <c r="P5933" t="s">
        <v>27</v>
      </c>
      <c r="Q5933" t="s">
        <v>9662</v>
      </c>
      <c r="S5933" t="s">
        <v>29</v>
      </c>
    </row>
    <row r="5934" spans="1:19" hidden="1" x14ac:dyDescent="0.2">
      <c r="A5934">
        <v>3228</v>
      </c>
      <c r="B5934" t="s">
        <v>9660</v>
      </c>
      <c r="C5934" t="s">
        <v>77</v>
      </c>
      <c r="D5934">
        <v>10.050000000000001</v>
      </c>
      <c r="E5934">
        <v>25</v>
      </c>
      <c r="F5934" t="s">
        <v>8937</v>
      </c>
      <c r="G5934" t="s">
        <v>55</v>
      </c>
      <c r="H5934" t="s">
        <v>46</v>
      </c>
      <c r="I5934" t="s">
        <v>8891</v>
      </c>
      <c r="K5934"/>
      <c r="L5934" t="s">
        <v>9661</v>
      </c>
      <c r="M5934" t="s">
        <v>26</v>
      </c>
      <c r="N5934">
        <v>2</v>
      </c>
      <c r="P5934" t="s">
        <v>27</v>
      </c>
      <c r="Q5934" t="s">
        <v>9662</v>
      </c>
      <c r="S5934" t="s">
        <v>29</v>
      </c>
    </row>
    <row r="5935" spans="1:19" hidden="1" x14ac:dyDescent="0.2">
      <c r="A5935">
        <v>3228</v>
      </c>
      <c r="B5935" t="s">
        <v>9660</v>
      </c>
      <c r="C5935" t="s">
        <v>283</v>
      </c>
      <c r="D5935">
        <v>11.01</v>
      </c>
      <c r="E5935">
        <v>25</v>
      </c>
      <c r="F5935" t="s">
        <v>8937</v>
      </c>
      <c r="G5935" t="s">
        <v>55</v>
      </c>
      <c r="H5935" t="s">
        <v>46</v>
      </c>
      <c r="I5935" t="s">
        <v>8891</v>
      </c>
      <c r="K5935"/>
      <c r="L5935" t="s">
        <v>9661</v>
      </c>
      <c r="M5935" t="s">
        <v>26</v>
      </c>
      <c r="N5935">
        <v>2</v>
      </c>
      <c r="P5935" t="s">
        <v>27</v>
      </c>
      <c r="Q5935" t="s">
        <v>9662</v>
      </c>
      <c r="S5935" t="s">
        <v>29</v>
      </c>
    </row>
    <row r="5936" spans="1:19" hidden="1" x14ac:dyDescent="0.2">
      <c r="A5936">
        <v>3228</v>
      </c>
      <c r="B5936" t="s">
        <v>9660</v>
      </c>
      <c r="C5936" t="s">
        <v>20</v>
      </c>
      <c r="D5936">
        <v>1.95</v>
      </c>
      <c r="E5936">
        <v>25</v>
      </c>
      <c r="F5936" t="s">
        <v>9663</v>
      </c>
      <c r="G5936" t="s">
        <v>555</v>
      </c>
      <c r="H5936" t="s">
        <v>23</v>
      </c>
      <c r="I5936" t="s">
        <v>9219</v>
      </c>
      <c r="K5936"/>
      <c r="L5936" t="s">
        <v>9661</v>
      </c>
      <c r="M5936" t="s">
        <v>26</v>
      </c>
      <c r="N5936">
        <v>2</v>
      </c>
      <c r="P5936" t="s">
        <v>27</v>
      </c>
      <c r="Q5936" t="s">
        <v>9662</v>
      </c>
      <c r="S5936" t="s">
        <v>29</v>
      </c>
    </row>
    <row r="5937" spans="1:19" hidden="1" x14ac:dyDescent="0.2">
      <c r="A5937">
        <v>3228</v>
      </c>
      <c r="B5937" t="s">
        <v>9660</v>
      </c>
      <c r="C5937" t="s">
        <v>73</v>
      </c>
      <c r="D5937">
        <v>8.17</v>
      </c>
      <c r="E5937">
        <v>25</v>
      </c>
      <c r="F5937" t="s">
        <v>9663</v>
      </c>
      <c r="G5937" t="s">
        <v>555</v>
      </c>
      <c r="H5937" t="s">
        <v>23</v>
      </c>
      <c r="I5937" t="s">
        <v>9219</v>
      </c>
      <c r="K5937"/>
      <c r="L5937" t="s">
        <v>9661</v>
      </c>
      <c r="M5937" t="s">
        <v>26</v>
      </c>
      <c r="N5937">
        <v>2</v>
      </c>
      <c r="P5937" t="s">
        <v>27</v>
      </c>
      <c r="Q5937" t="s">
        <v>9662</v>
      </c>
      <c r="S5937" t="s">
        <v>29</v>
      </c>
    </row>
    <row r="5938" spans="1:19" hidden="1" x14ac:dyDescent="0.2">
      <c r="A5938">
        <v>3228</v>
      </c>
      <c r="B5938" t="s">
        <v>9660</v>
      </c>
      <c r="C5938" t="s">
        <v>77</v>
      </c>
      <c r="D5938">
        <v>9.4499999999999993</v>
      </c>
      <c r="E5938">
        <v>25</v>
      </c>
      <c r="F5938" t="s">
        <v>9663</v>
      </c>
      <c r="G5938" t="s">
        <v>555</v>
      </c>
      <c r="H5938" t="s">
        <v>23</v>
      </c>
      <c r="I5938" t="s">
        <v>9219</v>
      </c>
      <c r="K5938"/>
      <c r="L5938" t="s">
        <v>9661</v>
      </c>
      <c r="M5938" t="s">
        <v>26</v>
      </c>
      <c r="N5938">
        <v>2</v>
      </c>
      <c r="P5938" t="s">
        <v>27</v>
      </c>
      <c r="Q5938" t="s">
        <v>9662</v>
      </c>
      <c r="S5938" t="s">
        <v>29</v>
      </c>
    </row>
    <row r="5939" spans="1:19" hidden="1" x14ac:dyDescent="0.2">
      <c r="A5939">
        <v>3228</v>
      </c>
      <c r="B5939" t="s">
        <v>9660</v>
      </c>
      <c r="C5939" t="s">
        <v>283</v>
      </c>
      <c r="D5939">
        <v>10.63</v>
      </c>
      <c r="E5939">
        <v>25</v>
      </c>
      <c r="F5939" t="s">
        <v>9663</v>
      </c>
      <c r="G5939" t="s">
        <v>555</v>
      </c>
      <c r="H5939" t="s">
        <v>23</v>
      </c>
      <c r="I5939" t="s">
        <v>9219</v>
      </c>
      <c r="K5939"/>
      <c r="L5939" t="s">
        <v>9661</v>
      </c>
      <c r="M5939" t="s">
        <v>26</v>
      </c>
      <c r="N5939">
        <v>2</v>
      </c>
      <c r="P5939" t="s">
        <v>27</v>
      </c>
      <c r="Q5939" t="s">
        <v>9662</v>
      </c>
      <c r="S5939" t="s">
        <v>29</v>
      </c>
    </row>
    <row r="5940" spans="1:19" hidden="1" x14ac:dyDescent="0.2">
      <c r="A5940">
        <v>3229</v>
      </c>
      <c r="B5940" t="s">
        <v>9664</v>
      </c>
      <c r="C5940" t="s">
        <v>20</v>
      </c>
      <c r="D5940">
        <v>3.08</v>
      </c>
      <c r="E5940">
        <v>25</v>
      </c>
      <c r="F5940" t="s">
        <v>9665</v>
      </c>
      <c r="G5940" t="s">
        <v>55</v>
      </c>
      <c r="H5940" t="s">
        <v>46</v>
      </c>
      <c r="I5940" t="s">
        <v>8891</v>
      </c>
      <c r="K5940"/>
      <c r="L5940" t="s">
        <v>9666</v>
      </c>
      <c r="M5940" t="s">
        <v>26</v>
      </c>
      <c r="N5940">
        <v>2</v>
      </c>
      <c r="P5940" t="s">
        <v>27</v>
      </c>
      <c r="Q5940" t="s">
        <v>9667</v>
      </c>
      <c r="S5940" t="s">
        <v>29</v>
      </c>
    </row>
    <row r="5941" spans="1:19" hidden="1" x14ac:dyDescent="0.2">
      <c r="A5941">
        <v>3229</v>
      </c>
      <c r="B5941" t="s">
        <v>9664</v>
      </c>
      <c r="C5941" t="s">
        <v>73</v>
      </c>
      <c r="D5941">
        <v>7.34</v>
      </c>
      <c r="E5941">
        <v>25</v>
      </c>
      <c r="F5941" t="s">
        <v>9665</v>
      </c>
      <c r="G5941" t="s">
        <v>55</v>
      </c>
      <c r="H5941" t="s">
        <v>46</v>
      </c>
      <c r="I5941" t="s">
        <v>8891</v>
      </c>
      <c r="K5941"/>
      <c r="L5941" t="s">
        <v>9666</v>
      </c>
      <c r="M5941" t="s">
        <v>26</v>
      </c>
      <c r="N5941">
        <v>2</v>
      </c>
      <c r="P5941" t="s">
        <v>27</v>
      </c>
      <c r="Q5941" t="s">
        <v>9667</v>
      </c>
      <c r="S5941" t="s">
        <v>29</v>
      </c>
    </row>
    <row r="5942" spans="1:19" hidden="1" x14ac:dyDescent="0.2">
      <c r="A5942">
        <v>3229</v>
      </c>
      <c r="B5942" t="s">
        <v>9664</v>
      </c>
      <c r="C5942" t="s">
        <v>77</v>
      </c>
      <c r="D5942">
        <v>9.8000000000000007</v>
      </c>
      <c r="E5942" t="s">
        <v>414</v>
      </c>
      <c r="F5942" t="s">
        <v>9665</v>
      </c>
      <c r="G5942" t="s">
        <v>55</v>
      </c>
      <c r="H5942" t="s">
        <v>23</v>
      </c>
      <c r="I5942" t="s">
        <v>8891</v>
      </c>
      <c r="K5942"/>
      <c r="L5942" t="s">
        <v>9666</v>
      </c>
      <c r="M5942" t="s">
        <v>26</v>
      </c>
      <c r="N5942">
        <v>2</v>
      </c>
      <c r="P5942" t="s">
        <v>27</v>
      </c>
      <c r="Q5942" t="s">
        <v>9667</v>
      </c>
      <c r="S5942" t="s">
        <v>29</v>
      </c>
    </row>
    <row r="5943" spans="1:19" hidden="1" x14ac:dyDescent="0.2">
      <c r="A5943">
        <v>3229</v>
      </c>
      <c r="B5943" t="s">
        <v>9664</v>
      </c>
      <c r="C5943" t="s">
        <v>283</v>
      </c>
      <c r="D5943">
        <v>10.54</v>
      </c>
      <c r="E5943" t="s">
        <v>414</v>
      </c>
      <c r="F5943" t="s">
        <v>9665</v>
      </c>
      <c r="G5943" t="s">
        <v>55</v>
      </c>
      <c r="H5943" t="s">
        <v>23</v>
      </c>
      <c r="I5943" t="s">
        <v>8891</v>
      </c>
      <c r="K5943"/>
      <c r="L5943" t="s">
        <v>9666</v>
      </c>
      <c r="M5943" t="s">
        <v>26</v>
      </c>
      <c r="N5943">
        <v>2</v>
      </c>
      <c r="P5943" t="s">
        <v>27</v>
      </c>
      <c r="Q5943" t="s">
        <v>9667</v>
      </c>
      <c r="S5943" t="s">
        <v>29</v>
      </c>
    </row>
    <row r="5944" spans="1:19" hidden="1" x14ac:dyDescent="0.2">
      <c r="A5944">
        <v>3229</v>
      </c>
      <c r="B5944" t="s">
        <v>9664</v>
      </c>
      <c r="C5944" t="s">
        <v>284</v>
      </c>
      <c r="D5944">
        <v>11.32</v>
      </c>
      <c r="E5944" t="s">
        <v>414</v>
      </c>
      <c r="F5944" t="s">
        <v>9665</v>
      </c>
      <c r="G5944" t="s">
        <v>55</v>
      </c>
      <c r="H5944" t="s">
        <v>23</v>
      </c>
      <c r="I5944" t="s">
        <v>8891</v>
      </c>
      <c r="K5944"/>
      <c r="L5944" t="s">
        <v>9666</v>
      </c>
      <c r="M5944" t="s">
        <v>26</v>
      </c>
      <c r="N5944">
        <v>2</v>
      </c>
      <c r="P5944" t="s">
        <v>27</v>
      </c>
      <c r="Q5944" t="s">
        <v>9667</v>
      </c>
      <c r="S5944" t="s">
        <v>29</v>
      </c>
    </row>
    <row r="5945" spans="1:19" hidden="1" x14ac:dyDescent="0.2">
      <c r="A5945">
        <v>3229</v>
      </c>
      <c r="B5945" t="s">
        <v>9664</v>
      </c>
      <c r="C5945" t="s">
        <v>20</v>
      </c>
      <c r="D5945">
        <v>2.94</v>
      </c>
      <c r="E5945" t="s">
        <v>414</v>
      </c>
      <c r="F5945" t="s">
        <v>9668</v>
      </c>
      <c r="G5945" t="s">
        <v>55</v>
      </c>
      <c r="H5945" t="s">
        <v>23</v>
      </c>
      <c r="I5945" t="s">
        <v>8891</v>
      </c>
      <c r="K5945"/>
      <c r="L5945" t="s">
        <v>9666</v>
      </c>
      <c r="M5945" t="s">
        <v>26</v>
      </c>
      <c r="N5945">
        <v>2</v>
      </c>
      <c r="P5945" t="s">
        <v>27</v>
      </c>
      <c r="Q5945" t="s">
        <v>9667</v>
      </c>
      <c r="S5945" t="s">
        <v>29</v>
      </c>
    </row>
    <row r="5946" spans="1:19" hidden="1" x14ac:dyDescent="0.2">
      <c r="A5946">
        <v>3229</v>
      </c>
      <c r="B5946" t="s">
        <v>9664</v>
      </c>
      <c r="C5946" t="s">
        <v>73</v>
      </c>
      <c r="D5946">
        <v>7.15</v>
      </c>
      <c r="E5946" t="s">
        <v>414</v>
      </c>
      <c r="F5946" t="s">
        <v>9668</v>
      </c>
      <c r="G5946" t="s">
        <v>55</v>
      </c>
      <c r="H5946" t="s">
        <v>23</v>
      </c>
      <c r="I5946" t="s">
        <v>8891</v>
      </c>
      <c r="K5946"/>
      <c r="L5946" t="s">
        <v>9666</v>
      </c>
      <c r="M5946" t="s">
        <v>26</v>
      </c>
      <c r="N5946">
        <v>2</v>
      </c>
      <c r="P5946" t="s">
        <v>27</v>
      </c>
      <c r="Q5946" t="s">
        <v>9667</v>
      </c>
      <c r="S5946" t="s">
        <v>29</v>
      </c>
    </row>
    <row r="5947" spans="1:19" hidden="1" x14ac:dyDescent="0.2">
      <c r="A5947">
        <v>3229</v>
      </c>
      <c r="B5947" t="s">
        <v>9664</v>
      </c>
      <c r="C5947" t="s">
        <v>77</v>
      </c>
      <c r="D5947">
        <v>9.6</v>
      </c>
      <c r="E5947" t="s">
        <v>414</v>
      </c>
      <c r="F5947" t="s">
        <v>9668</v>
      </c>
      <c r="G5947" t="s">
        <v>55</v>
      </c>
      <c r="H5947" t="s">
        <v>23</v>
      </c>
      <c r="I5947" t="s">
        <v>8891</v>
      </c>
      <c r="K5947"/>
      <c r="L5947" t="s">
        <v>9666</v>
      </c>
      <c r="M5947" t="s">
        <v>26</v>
      </c>
      <c r="N5947">
        <v>2</v>
      </c>
      <c r="P5947" t="s">
        <v>27</v>
      </c>
      <c r="Q5947" t="s">
        <v>9667</v>
      </c>
      <c r="S5947" t="s">
        <v>29</v>
      </c>
    </row>
    <row r="5948" spans="1:19" hidden="1" x14ac:dyDescent="0.2">
      <c r="A5948">
        <v>3229</v>
      </c>
      <c r="B5948" t="s">
        <v>9664</v>
      </c>
      <c r="C5948" t="s">
        <v>283</v>
      </c>
      <c r="D5948">
        <v>10.38</v>
      </c>
      <c r="E5948" t="s">
        <v>414</v>
      </c>
      <c r="F5948" t="s">
        <v>9668</v>
      </c>
      <c r="G5948" t="s">
        <v>55</v>
      </c>
      <c r="H5948" t="s">
        <v>23</v>
      </c>
      <c r="I5948" t="s">
        <v>8891</v>
      </c>
      <c r="K5948"/>
      <c r="L5948" t="s">
        <v>9666</v>
      </c>
      <c r="M5948" t="s">
        <v>26</v>
      </c>
      <c r="N5948">
        <v>2</v>
      </c>
      <c r="P5948" t="s">
        <v>27</v>
      </c>
      <c r="Q5948" t="s">
        <v>9667</v>
      </c>
      <c r="S5948" t="s">
        <v>29</v>
      </c>
    </row>
    <row r="5949" spans="1:19" hidden="1" x14ac:dyDescent="0.2">
      <c r="A5949">
        <v>3229</v>
      </c>
      <c r="B5949" t="s">
        <v>9664</v>
      </c>
      <c r="C5949" t="s">
        <v>284</v>
      </c>
      <c r="D5949">
        <v>11.09</v>
      </c>
      <c r="E5949" t="s">
        <v>414</v>
      </c>
      <c r="F5949" t="s">
        <v>9668</v>
      </c>
      <c r="G5949" t="s">
        <v>55</v>
      </c>
      <c r="H5949" t="s">
        <v>23</v>
      </c>
      <c r="I5949" t="s">
        <v>8891</v>
      </c>
      <c r="K5949"/>
      <c r="L5949" t="s">
        <v>9666</v>
      </c>
      <c r="M5949" t="s">
        <v>26</v>
      </c>
      <c r="N5949">
        <v>2</v>
      </c>
      <c r="P5949" t="s">
        <v>27</v>
      </c>
      <c r="Q5949" t="s">
        <v>9667</v>
      </c>
      <c r="S5949" t="s">
        <v>29</v>
      </c>
    </row>
    <row r="5950" spans="1:19" hidden="1" x14ac:dyDescent="0.2">
      <c r="A5950">
        <v>3230</v>
      </c>
      <c r="B5950" t="s">
        <v>9669</v>
      </c>
      <c r="C5950" t="s">
        <v>73</v>
      </c>
      <c r="D5950">
        <v>9.1</v>
      </c>
      <c r="E5950">
        <v>25</v>
      </c>
      <c r="F5950" t="s">
        <v>4292</v>
      </c>
      <c r="G5950" t="s">
        <v>55</v>
      </c>
      <c r="H5950" t="s">
        <v>46</v>
      </c>
      <c r="I5950" t="s">
        <v>329</v>
      </c>
      <c r="K5950"/>
      <c r="L5950" t="s">
        <v>9670</v>
      </c>
      <c r="M5950" t="s">
        <v>2579</v>
      </c>
      <c r="N5950">
        <v>3</v>
      </c>
      <c r="P5950" t="s">
        <v>27</v>
      </c>
      <c r="Q5950" t="s">
        <v>9671</v>
      </c>
      <c r="S5950" t="s">
        <v>29</v>
      </c>
    </row>
    <row r="5951" spans="1:19" hidden="1" x14ac:dyDescent="0.2">
      <c r="A5951">
        <v>3230</v>
      </c>
      <c r="B5951" t="s">
        <v>9669</v>
      </c>
      <c r="C5951" t="s">
        <v>20</v>
      </c>
      <c r="D5951">
        <v>2.17</v>
      </c>
      <c r="E5951">
        <v>20</v>
      </c>
      <c r="F5951" t="s">
        <v>349</v>
      </c>
      <c r="G5951" t="s">
        <v>55</v>
      </c>
      <c r="H5951" t="s">
        <v>46</v>
      </c>
      <c r="I5951" t="s">
        <v>582</v>
      </c>
      <c r="K5951"/>
      <c r="L5951" t="s">
        <v>9670</v>
      </c>
      <c r="M5951" t="s">
        <v>2579</v>
      </c>
      <c r="N5951">
        <v>3</v>
      </c>
      <c r="P5951" t="s">
        <v>27</v>
      </c>
      <c r="Q5951" t="s">
        <v>9671</v>
      </c>
      <c r="S5951" t="s">
        <v>29</v>
      </c>
    </row>
    <row r="5952" spans="1:19" hidden="1" x14ac:dyDescent="0.2">
      <c r="A5952">
        <v>3230</v>
      </c>
      <c r="B5952" t="s">
        <v>9669</v>
      </c>
      <c r="C5952" t="s">
        <v>73</v>
      </c>
      <c r="D5952">
        <v>9.1999999999999993</v>
      </c>
      <c r="E5952">
        <v>20</v>
      </c>
      <c r="F5952" t="s">
        <v>349</v>
      </c>
      <c r="G5952" t="s">
        <v>55</v>
      </c>
      <c r="H5952" t="s">
        <v>46</v>
      </c>
      <c r="I5952" t="s">
        <v>582</v>
      </c>
      <c r="K5952"/>
      <c r="L5952" t="s">
        <v>9670</v>
      </c>
      <c r="M5952" t="s">
        <v>2579</v>
      </c>
      <c r="N5952">
        <v>3</v>
      </c>
      <c r="P5952" t="s">
        <v>27</v>
      </c>
      <c r="Q5952" t="s">
        <v>9671</v>
      </c>
      <c r="S5952" t="s">
        <v>29</v>
      </c>
    </row>
    <row r="5953" spans="1:19" hidden="1" x14ac:dyDescent="0.2">
      <c r="A5953">
        <v>3230</v>
      </c>
      <c r="B5953" t="s">
        <v>9669</v>
      </c>
      <c r="C5953" t="s">
        <v>20</v>
      </c>
      <c r="D5953">
        <v>2.2200000000000002</v>
      </c>
      <c r="E5953">
        <v>25</v>
      </c>
      <c r="F5953" t="s">
        <v>54</v>
      </c>
      <c r="G5953" t="s">
        <v>22</v>
      </c>
      <c r="H5953" t="s">
        <v>46</v>
      </c>
      <c r="I5953" t="s">
        <v>9628</v>
      </c>
      <c r="K5953"/>
      <c r="L5953" t="s">
        <v>9670</v>
      </c>
      <c r="M5953" t="s">
        <v>2579</v>
      </c>
      <c r="N5953">
        <v>3</v>
      </c>
      <c r="P5953" t="s">
        <v>27</v>
      </c>
      <c r="Q5953" t="s">
        <v>9671</v>
      </c>
      <c r="S5953" t="s">
        <v>29</v>
      </c>
    </row>
    <row r="5954" spans="1:19" hidden="1" x14ac:dyDescent="0.2">
      <c r="A5954">
        <v>3230</v>
      </c>
      <c r="B5954" t="s">
        <v>9669</v>
      </c>
      <c r="C5954" t="s">
        <v>73</v>
      </c>
      <c r="D5954">
        <v>9.27</v>
      </c>
      <c r="E5954">
        <v>25</v>
      </c>
      <c r="F5954" t="s">
        <v>54</v>
      </c>
      <c r="G5954" t="s">
        <v>22</v>
      </c>
      <c r="H5954" t="s">
        <v>46</v>
      </c>
      <c r="I5954" t="s">
        <v>9628</v>
      </c>
      <c r="K5954"/>
      <c r="L5954" t="s">
        <v>9670</v>
      </c>
      <c r="M5954" t="s">
        <v>2579</v>
      </c>
      <c r="N5954">
        <v>3</v>
      </c>
      <c r="P5954" t="s">
        <v>27</v>
      </c>
      <c r="Q5954" t="s">
        <v>9671</v>
      </c>
      <c r="S5954" t="s">
        <v>29</v>
      </c>
    </row>
    <row r="5955" spans="1:19" hidden="1" x14ac:dyDescent="0.2">
      <c r="A5955">
        <v>3230</v>
      </c>
      <c r="B5955" t="s">
        <v>9669</v>
      </c>
      <c r="C5955" t="s">
        <v>20</v>
      </c>
      <c r="D5955">
        <v>2.17</v>
      </c>
      <c r="E5955">
        <v>20</v>
      </c>
      <c r="F5955" t="s">
        <v>79</v>
      </c>
      <c r="G5955" t="s">
        <v>55</v>
      </c>
      <c r="H5955" t="s">
        <v>23</v>
      </c>
      <c r="I5955" t="s">
        <v>8882</v>
      </c>
      <c r="K5955"/>
      <c r="L5955" t="s">
        <v>9670</v>
      </c>
      <c r="M5955" t="s">
        <v>2579</v>
      </c>
      <c r="N5955">
        <v>3</v>
      </c>
      <c r="P5955" t="s">
        <v>27</v>
      </c>
      <c r="Q5955" t="s">
        <v>9671</v>
      </c>
      <c r="S5955" t="s">
        <v>29</v>
      </c>
    </row>
    <row r="5956" spans="1:19" hidden="1" x14ac:dyDescent="0.2">
      <c r="A5956">
        <v>3230</v>
      </c>
      <c r="B5956" t="s">
        <v>9669</v>
      </c>
      <c r="C5956" t="s">
        <v>73</v>
      </c>
      <c r="D5956">
        <v>9.3699999999999992</v>
      </c>
      <c r="E5956">
        <v>20</v>
      </c>
      <c r="F5956" t="s">
        <v>79</v>
      </c>
      <c r="G5956" t="s">
        <v>55</v>
      </c>
      <c r="H5956" t="s">
        <v>46</v>
      </c>
      <c r="I5956" t="s">
        <v>8882</v>
      </c>
      <c r="K5956"/>
      <c r="L5956" t="s">
        <v>9670</v>
      </c>
      <c r="M5956" t="s">
        <v>2579</v>
      </c>
      <c r="N5956">
        <v>3</v>
      </c>
      <c r="P5956" t="s">
        <v>27</v>
      </c>
      <c r="Q5956" t="s">
        <v>9671</v>
      </c>
      <c r="S5956" t="s">
        <v>29</v>
      </c>
    </row>
    <row r="5957" spans="1:19" hidden="1" x14ac:dyDescent="0.2">
      <c r="A5957">
        <v>3230</v>
      </c>
      <c r="B5957" t="s">
        <v>9669</v>
      </c>
      <c r="C5957" t="s">
        <v>20</v>
      </c>
      <c r="D5957">
        <v>2.13</v>
      </c>
      <c r="E5957">
        <v>10</v>
      </c>
      <c r="F5957" t="s">
        <v>1363</v>
      </c>
      <c r="G5957" t="s">
        <v>55</v>
      </c>
      <c r="H5957" t="s">
        <v>46</v>
      </c>
      <c r="I5957" t="s">
        <v>9672</v>
      </c>
      <c r="K5957"/>
      <c r="L5957" t="s">
        <v>9670</v>
      </c>
      <c r="M5957" t="s">
        <v>2579</v>
      </c>
      <c r="N5957">
        <v>3</v>
      </c>
      <c r="P5957" t="s">
        <v>27</v>
      </c>
      <c r="Q5957" t="s">
        <v>9671</v>
      </c>
      <c r="S5957" t="s">
        <v>29</v>
      </c>
    </row>
    <row r="5958" spans="1:19" hidden="1" x14ac:dyDescent="0.2">
      <c r="A5958">
        <v>3230</v>
      </c>
      <c r="B5958" t="s">
        <v>9669</v>
      </c>
      <c r="C5958" t="s">
        <v>73</v>
      </c>
      <c r="D5958">
        <v>9.73</v>
      </c>
      <c r="E5958">
        <v>10</v>
      </c>
      <c r="F5958" t="s">
        <v>1363</v>
      </c>
      <c r="G5958" t="s">
        <v>55</v>
      </c>
      <c r="H5958" t="s">
        <v>46</v>
      </c>
      <c r="I5958" t="s">
        <v>9672</v>
      </c>
      <c r="K5958"/>
      <c r="L5958" t="s">
        <v>9670</v>
      </c>
      <c r="M5958" t="s">
        <v>2579</v>
      </c>
      <c r="N5958">
        <v>3</v>
      </c>
      <c r="P5958" t="s">
        <v>27</v>
      </c>
      <c r="Q5958" t="s">
        <v>9671</v>
      </c>
      <c r="S5958" t="s">
        <v>29</v>
      </c>
    </row>
    <row r="5959" spans="1:19" hidden="1" x14ac:dyDescent="0.2">
      <c r="A5959">
        <v>3230</v>
      </c>
      <c r="B5959" t="s">
        <v>9669</v>
      </c>
      <c r="C5959" t="s">
        <v>20</v>
      </c>
      <c r="D5959">
        <v>2.125</v>
      </c>
      <c r="E5959">
        <v>25</v>
      </c>
      <c r="F5959" t="s">
        <v>1363</v>
      </c>
      <c r="G5959" t="s">
        <v>55</v>
      </c>
      <c r="H5959" t="s">
        <v>46</v>
      </c>
      <c r="I5959" t="s">
        <v>9672</v>
      </c>
      <c r="K5959"/>
      <c r="L5959" t="s">
        <v>9670</v>
      </c>
      <c r="M5959" t="s">
        <v>2579</v>
      </c>
      <c r="N5959">
        <v>3</v>
      </c>
      <c r="P5959" t="s">
        <v>27</v>
      </c>
      <c r="Q5959" t="s">
        <v>9671</v>
      </c>
      <c r="S5959" t="s">
        <v>29</v>
      </c>
    </row>
    <row r="5960" spans="1:19" hidden="1" x14ac:dyDescent="0.2">
      <c r="A5960">
        <v>3230</v>
      </c>
      <c r="B5960" t="s">
        <v>9669</v>
      </c>
      <c r="C5960" t="s">
        <v>73</v>
      </c>
      <c r="D5960">
        <v>9.2799999999999994</v>
      </c>
      <c r="E5960">
        <v>25</v>
      </c>
      <c r="F5960" t="s">
        <v>1363</v>
      </c>
      <c r="G5960" t="s">
        <v>55</v>
      </c>
      <c r="H5960" t="s">
        <v>46</v>
      </c>
      <c r="I5960" t="s">
        <v>9672</v>
      </c>
      <c r="K5960"/>
      <c r="L5960" t="s">
        <v>9670</v>
      </c>
      <c r="M5960" t="s">
        <v>2579</v>
      </c>
      <c r="N5960">
        <v>3</v>
      </c>
      <c r="P5960" t="s">
        <v>27</v>
      </c>
      <c r="Q5960" t="s">
        <v>9671</v>
      </c>
      <c r="S5960" t="s">
        <v>29</v>
      </c>
    </row>
    <row r="5961" spans="1:19" hidden="1" x14ac:dyDescent="0.2">
      <c r="A5961">
        <v>3230</v>
      </c>
      <c r="B5961" t="s">
        <v>9669</v>
      </c>
      <c r="C5961" t="s">
        <v>20</v>
      </c>
      <c r="D5961">
        <v>2.125</v>
      </c>
      <c r="E5961">
        <v>30</v>
      </c>
      <c r="F5961" t="s">
        <v>1363</v>
      </c>
      <c r="G5961" t="s">
        <v>55</v>
      </c>
      <c r="H5961" t="s">
        <v>46</v>
      </c>
      <c r="I5961" t="s">
        <v>9672</v>
      </c>
      <c r="K5961"/>
      <c r="L5961" t="s">
        <v>9670</v>
      </c>
      <c r="M5961" t="s">
        <v>2579</v>
      </c>
      <c r="N5961">
        <v>3</v>
      </c>
      <c r="P5961" t="s">
        <v>27</v>
      </c>
      <c r="Q5961" t="s">
        <v>9671</v>
      </c>
      <c r="S5961" t="s">
        <v>29</v>
      </c>
    </row>
    <row r="5962" spans="1:19" hidden="1" x14ac:dyDescent="0.2">
      <c r="A5962">
        <v>3230</v>
      </c>
      <c r="B5962" t="s">
        <v>9669</v>
      </c>
      <c r="C5962" t="s">
        <v>73</v>
      </c>
      <c r="D5962">
        <v>9.15</v>
      </c>
      <c r="E5962">
        <v>30</v>
      </c>
      <c r="F5962" t="s">
        <v>1363</v>
      </c>
      <c r="G5962" t="s">
        <v>55</v>
      </c>
      <c r="H5962" t="s">
        <v>46</v>
      </c>
      <c r="I5962" t="s">
        <v>9672</v>
      </c>
      <c r="K5962"/>
      <c r="L5962" t="s">
        <v>9670</v>
      </c>
      <c r="M5962" t="s">
        <v>2579</v>
      </c>
      <c r="N5962">
        <v>3</v>
      </c>
      <c r="P5962" t="s">
        <v>27</v>
      </c>
      <c r="Q5962" t="s">
        <v>9671</v>
      </c>
      <c r="S5962" t="s">
        <v>29</v>
      </c>
    </row>
    <row r="5963" spans="1:19" hidden="1" x14ac:dyDescent="0.2">
      <c r="A5963">
        <v>3230</v>
      </c>
      <c r="B5963" t="s">
        <v>9669</v>
      </c>
      <c r="C5963" t="s">
        <v>20</v>
      </c>
      <c r="D5963">
        <v>2.12</v>
      </c>
      <c r="E5963">
        <v>40</v>
      </c>
      <c r="F5963" t="s">
        <v>1363</v>
      </c>
      <c r="G5963" t="s">
        <v>55</v>
      </c>
      <c r="H5963" t="s">
        <v>46</v>
      </c>
      <c r="I5963" t="s">
        <v>9672</v>
      </c>
      <c r="K5963"/>
      <c r="L5963" t="s">
        <v>9670</v>
      </c>
      <c r="M5963" t="s">
        <v>2579</v>
      </c>
      <c r="N5963">
        <v>3</v>
      </c>
      <c r="P5963" t="s">
        <v>27</v>
      </c>
      <c r="Q5963" t="s">
        <v>9671</v>
      </c>
      <c r="S5963" t="s">
        <v>29</v>
      </c>
    </row>
    <row r="5964" spans="1:19" hidden="1" x14ac:dyDescent="0.2">
      <c r="A5964">
        <v>3230</v>
      </c>
      <c r="B5964" t="s">
        <v>9669</v>
      </c>
      <c r="C5964" t="s">
        <v>73</v>
      </c>
      <c r="D5964">
        <v>8.92</v>
      </c>
      <c r="E5964">
        <v>40</v>
      </c>
      <c r="F5964" t="s">
        <v>1363</v>
      </c>
      <c r="G5964" t="s">
        <v>55</v>
      </c>
      <c r="H5964" t="s">
        <v>46</v>
      </c>
      <c r="I5964" t="s">
        <v>9672</v>
      </c>
      <c r="K5964"/>
      <c r="L5964" t="s">
        <v>9670</v>
      </c>
      <c r="M5964" t="s">
        <v>2579</v>
      </c>
      <c r="N5964">
        <v>3</v>
      </c>
      <c r="P5964" t="s">
        <v>27</v>
      </c>
      <c r="Q5964" t="s">
        <v>9671</v>
      </c>
      <c r="S5964" t="s">
        <v>29</v>
      </c>
    </row>
    <row r="5965" spans="1:19" hidden="1" x14ac:dyDescent="0.2">
      <c r="A5965">
        <v>3231</v>
      </c>
      <c r="B5965" t="s">
        <v>9673</v>
      </c>
      <c r="C5965" t="s">
        <v>20</v>
      </c>
      <c r="D5965">
        <v>3.2</v>
      </c>
      <c r="I5965" t="s">
        <v>9674</v>
      </c>
      <c r="K5965"/>
      <c r="L5965" t="s">
        <v>9675</v>
      </c>
      <c r="M5965" t="s">
        <v>771</v>
      </c>
      <c r="N5965">
        <v>4</v>
      </c>
      <c r="P5965" t="s">
        <v>27</v>
      </c>
      <c r="Q5965" t="s">
        <v>9676</v>
      </c>
      <c r="S5965" t="s">
        <v>29</v>
      </c>
    </row>
    <row r="5966" spans="1:19" hidden="1" x14ac:dyDescent="0.2">
      <c r="A5966">
        <v>3231</v>
      </c>
      <c r="B5966" t="s">
        <v>9673</v>
      </c>
      <c r="C5966" t="s">
        <v>73</v>
      </c>
      <c r="D5966">
        <v>7.5</v>
      </c>
      <c r="I5966" t="s">
        <v>9674</v>
      </c>
      <c r="K5966"/>
      <c r="L5966" t="s">
        <v>9675</v>
      </c>
      <c r="M5966" t="s">
        <v>771</v>
      </c>
      <c r="N5966">
        <v>4</v>
      </c>
      <c r="P5966" t="s">
        <v>27</v>
      </c>
      <c r="Q5966" t="s">
        <v>9676</v>
      </c>
      <c r="S5966" t="s">
        <v>29</v>
      </c>
    </row>
    <row r="5967" spans="1:19" hidden="1" x14ac:dyDescent="0.2">
      <c r="A5967">
        <v>3232</v>
      </c>
      <c r="B5967" t="s">
        <v>9677</v>
      </c>
      <c r="C5967" t="s">
        <v>20</v>
      </c>
      <c r="D5967">
        <v>7.53</v>
      </c>
      <c r="F5967" t="s">
        <v>256</v>
      </c>
      <c r="G5967" t="s">
        <v>55</v>
      </c>
      <c r="H5967" t="s">
        <v>23</v>
      </c>
      <c r="I5967" t="s">
        <v>257</v>
      </c>
      <c r="K5967"/>
      <c r="L5967" t="s">
        <v>9678</v>
      </c>
      <c r="M5967" t="s">
        <v>771</v>
      </c>
      <c r="N5967">
        <v>4</v>
      </c>
      <c r="P5967" t="s">
        <v>27</v>
      </c>
      <c r="Q5967" t="s">
        <v>9679</v>
      </c>
      <c r="S5967" t="s">
        <v>29</v>
      </c>
    </row>
    <row r="5968" spans="1:19" x14ac:dyDescent="0.2">
      <c r="A5968">
        <v>3236</v>
      </c>
      <c r="B5968" t="s">
        <v>9680</v>
      </c>
      <c r="C5968" t="s">
        <v>20</v>
      </c>
      <c r="D5968">
        <v>2.3940000000000001</v>
      </c>
      <c r="E5968">
        <v>1</v>
      </c>
      <c r="F5968" t="s">
        <v>9681</v>
      </c>
      <c r="G5968" t="s">
        <v>641</v>
      </c>
      <c r="H5968" t="s">
        <v>36</v>
      </c>
      <c r="I5968" t="s">
        <v>8877</v>
      </c>
      <c r="K5968" s="4" t="e">
        <f>- For calculation of thermodynamic quantities from these results  see ref. C45</f>
        <v>#NAME?</v>
      </c>
      <c r="L5968" t="s">
        <v>9682</v>
      </c>
      <c r="M5968" t="s">
        <v>120</v>
      </c>
      <c r="N5968">
        <v>5</v>
      </c>
      <c r="P5968" t="s">
        <v>27</v>
      </c>
      <c r="Q5968" t="s">
        <v>9683</v>
      </c>
      <c r="S5968" t="s">
        <v>29</v>
      </c>
    </row>
    <row r="5969" spans="1:19" x14ac:dyDescent="0.2">
      <c r="A5969">
        <v>3236</v>
      </c>
      <c r="B5969" t="s">
        <v>9680</v>
      </c>
      <c r="C5969" t="s">
        <v>73</v>
      </c>
      <c r="D5969">
        <v>10.545999999999999</v>
      </c>
      <c r="E5969">
        <v>1</v>
      </c>
      <c r="F5969" t="s">
        <v>9681</v>
      </c>
      <c r="G5969" t="s">
        <v>641</v>
      </c>
      <c r="H5969" t="s">
        <v>36</v>
      </c>
      <c r="I5969" t="s">
        <v>8877</v>
      </c>
      <c r="K5969" s="4" t="e">
        <f>- For calculation of thermodynamic quantities from these results  see ref. C45</f>
        <v>#NAME?</v>
      </c>
      <c r="L5969" t="s">
        <v>9682</v>
      </c>
      <c r="M5969" t="s">
        <v>120</v>
      </c>
      <c r="N5969">
        <v>5</v>
      </c>
      <c r="P5969" t="s">
        <v>27</v>
      </c>
      <c r="Q5969" t="s">
        <v>9683</v>
      </c>
      <c r="S5969" t="s">
        <v>29</v>
      </c>
    </row>
    <row r="5970" spans="1:19" x14ac:dyDescent="0.2">
      <c r="A5970">
        <v>3236</v>
      </c>
      <c r="B5970" t="s">
        <v>9680</v>
      </c>
      <c r="C5970" t="s">
        <v>20</v>
      </c>
      <c r="D5970">
        <v>2.3559999999999999</v>
      </c>
      <c r="E5970">
        <v>12.5</v>
      </c>
      <c r="F5970" t="s">
        <v>9681</v>
      </c>
      <c r="G5970" t="s">
        <v>641</v>
      </c>
      <c r="H5970" t="s">
        <v>36</v>
      </c>
      <c r="I5970" t="s">
        <v>8877</v>
      </c>
      <c r="K5970" s="4" t="e">
        <f>- For calculation of thermodynamic quantities from these results  see ref. C45</f>
        <v>#NAME?</v>
      </c>
      <c r="L5970" t="s">
        <v>9682</v>
      </c>
      <c r="M5970" t="s">
        <v>120</v>
      </c>
      <c r="N5970">
        <v>5</v>
      </c>
      <c r="P5970" t="s">
        <v>27</v>
      </c>
      <c r="Q5970" t="s">
        <v>9683</v>
      </c>
      <c r="S5970" t="s">
        <v>29</v>
      </c>
    </row>
    <row r="5971" spans="1:19" x14ac:dyDescent="0.2">
      <c r="A5971">
        <v>3236</v>
      </c>
      <c r="B5971" t="s">
        <v>9680</v>
      </c>
      <c r="C5971" t="s">
        <v>73</v>
      </c>
      <c r="D5971">
        <v>10.19</v>
      </c>
      <c r="E5971">
        <v>12.5</v>
      </c>
      <c r="F5971" t="s">
        <v>9681</v>
      </c>
      <c r="G5971" t="s">
        <v>641</v>
      </c>
      <c r="H5971" t="s">
        <v>36</v>
      </c>
      <c r="I5971" t="s">
        <v>8877</v>
      </c>
      <c r="K5971" s="4" t="e">
        <f>- For calculation of thermodynamic quantities from these results  see ref. C45</f>
        <v>#NAME?</v>
      </c>
      <c r="L5971" t="s">
        <v>9682</v>
      </c>
      <c r="M5971" t="s">
        <v>120</v>
      </c>
      <c r="N5971">
        <v>5</v>
      </c>
      <c r="P5971" t="s">
        <v>27</v>
      </c>
      <c r="Q5971" t="s">
        <v>9683</v>
      </c>
      <c r="S5971" t="s">
        <v>29</v>
      </c>
    </row>
    <row r="5972" spans="1:19" x14ac:dyDescent="0.2">
      <c r="A5972">
        <v>3236</v>
      </c>
      <c r="B5972" t="s">
        <v>9680</v>
      </c>
      <c r="C5972" t="s">
        <v>20</v>
      </c>
      <c r="D5972">
        <v>2.335</v>
      </c>
      <c r="E5972">
        <v>25</v>
      </c>
      <c r="F5972" t="s">
        <v>9681</v>
      </c>
      <c r="G5972" t="s">
        <v>641</v>
      </c>
      <c r="H5972" t="s">
        <v>36</v>
      </c>
      <c r="I5972" t="s">
        <v>8877</v>
      </c>
      <c r="K5972" s="4" t="e">
        <f>- For calculation of thermodynamic quantities from these results  see ref. C45</f>
        <v>#NAME?</v>
      </c>
      <c r="L5972" t="s">
        <v>9682</v>
      </c>
      <c r="M5972" t="s">
        <v>120</v>
      </c>
      <c r="N5972">
        <v>5</v>
      </c>
      <c r="P5972" t="s">
        <v>27</v>
      </c>
      <c r="Q5972" t="s">
        <v>9683</v>
      </c>
      <c r="S5972" t="s">
        <v>29</v>
      </c>
    </row>
    <row r="5973" spans="1:19" x14ac:dyDescent="0.2">
      <c r="A5973">
        <v>3236</v>
      </c>
      <c r="B5973" t="s">
        <v>9680</v>
      </c>
      <c r="C5973" t="s">
        <v>73</v>
      </c>
      <c r="D5973">
        <v>9.8339999999999996</v>
      </c>
      <c r="E5973">
        <v>25</v>
      </c>
      <c r="F5973" t="s">
        <v>9681</v>
      </c>
      <c r="G5973" t="s">
        <v>641</v>
      </c>
      <c r="H5973" t="s">
        <v>36</v>
      </c>
      <c r="I5973" t="s">
        <v>8877</v>
      </c>
      <c r="K5973" s="4" t="e">
        <f>- For calculation of thermodynamic quantities from these results  see ref. C45</f>
        <v>#NAME?</v>
      </c>
      <c r="L5973" t="s">
        <v>9682</v>
      </c>
      <c r="M5973" t="s">
        <v>120</v>
      </c>
      <c r="N5973">
        <v>5</v>
      </c>
      <c r="P5973" t="s">
        <v>27</v>
      </c>
      <c r="Q5973" t="s">
        <v>9683</v>
      </c>
      <c r="S5973" t="s">
        <v>29</v>
      </c>
    </row>
    <row r="5974" spans="1:19" x14ac:dyDescent="0.2">
      <c r="A5974">
        <v>3236</v>
      </c>
      <c r="B5974" t="s">
        <v>9680</v>
      </c>
      <c r="C5974" t="s">
        <v>20</v>
      </c>
      <c r="D5974">
        <v>2.3239999999999998</v>
      </c>
      <c r="E5974">
        <v>37.5</v>
      </c>
      <c r="F5974" t="s">
        <v>9681</v>
      </c>
      <c r="G5974" t="s">
        <v>641</v>
      </c>
      <c r="H5974" t="s">
        <v>36</v>
      </c>
      <c r="I5974" t="s">
        <v>8877</v>
      </c>
      <c r="K5974" s="4" t="e">
        <f>- For calculation of thermodynamic quantities from these results  see ref. C45</f>
        <v>#NAME?</v>
      </c>
      <c r="L5974" t="s">
        <v>9682</v>
      </c>
      <c r="M5974" t="s">
        <v>120</v>
      </c>
      <c r="N5974">
        <v>5</v>
      </c>
      <c r="P5974" t="s">
        <v>27</v>
      </c>
      <c r="Q5974" t="s">
        <v>9683</v>
      </c>
      <c r="S5974" t="s">
        <v>29</v>
      </c>
    </row>
    <row r="5975" spans="1:19" x14ac:dyDescent="0.2">
      <c r="A5975">
        <v>3236</v>
      </c>
      <c r="B5975" t="s">
        <v>9680</v>
      </c>
      <c r="C5975" t="s">
        <v>73</v>
      </c>
      <c r="D5975">
        <v>9.5129999999999999</v>
      </c>
      <c r="E5975">
        <v>37.5</v>
      </c>
      <c r="F5975" t="s">
        <v>9681</v>
      </c>
      <c r="G5975" t="s">
        <v>641</v>
      </c>
      <c r="H5975" t="s">
        <v>36</v>
      </c>
      <c r="I5975" t="s">
        <v>8877</v>
      </c>
      <c r="K5975" s="4" t="e">
        <f>- For calculation of thermodynamic quantities from these results  see ref. C45</f>
        <v>#NAME?</v>
      </c>
      <c r="L5975" t="s">
        <v>9682</v>
      </c>
      <c r="M5975" t="s">
        <v>120</v>
      </c>
      <c r="N5975">
        <v>5</v>
      </c>
      <c r="P5975" t="s">
        <v>27</v>
      </c>
      <c r="Q5975" t="s">
        <v>9683</v>
      </c>
      <c r="S5975" t="s">
        <v>29</v>
      </c>
    </row>
    <row r="5976" spans="1:19" x14ac:dyDescent="0.2">
      <c r="A5976">
        <v>3236</v>
      </c>
      <c r="B5976" t="s">
        <v>9680</v>
      </c>
      <c r="C5976" t="s">
        <v>20</v>
      </c>
      <c r="D5976">
        <v>2.3279999999999998</v>
      </c>
      <c r="E5976">
        <v>50</v>
      </c>
      <c r="F5976" t="s">
        <v>9681</v>
      </c>
      <c r="G5976" t="s">
        <v>641</v>
      </c>
      <c r="H5976" t="s">
        <v>36</v>
      </c>
      <c r="I5976" t="s">
        <v>8877</v>
      </c>
      <c r="K5976" s="4" t="e">
        <f>- For calculation of thermodynamic quantities from these results  see ref. C45</f>
        <v>#NAME?</v>
      </c>
      <c r="L5976" t="s">
        <v>9682</v>
      </c>
      <c r="M5976" t="s">
        <v>120</v>
      </c>
      <c r="N5976">
        <v>5</v>
      </c>
      <c r="P5976" t="s">
        <v>27</v>
      </c>
      <c r="Q5976" t="s">
        <v>9683</v>
      </c>
      <c r="S5976" t="s">
        <v>29</v>
      </c>
    </row>
    <row r="5977" spans="1:19" x14ac:dyDescent="0.2">
      <c r="A5977">
        <v>3236</v>
      </c>
      <c r="B5977" t="s">
        <v>9680</v>
      </c>
      <c r="C5977" t="s">
        <v>73</v>
      </c>
      <c r="D5977">
        <v>9.2240000000000002</v>
      </c>
      <c r="E5977">
        <v>50</v>
      </c>
      <c r="F5977" t="s">
        <v>9681</v>
      </c>
      <c r="G5977" t="s">
        <v>641</v>
      </c>
      <c r="H5977" t="s">
        <v>36</v>
      </c>
      <c r="I5977" t="s">
        <v>8877</v>
      </c>
      <c r="K5977" s="4" t="e">
        <f>- For calculation of thermodynamic quantities from these results  see ref. C45</f>
        <v>#NAME?</v>
      </c>
      <c r="L5977" t="s">
        <v>9682</v>
      </c>
      <c r="M5977" t="s">
        <v>120</v>
      </c>
      <c r="N5977">
        <v>5</v>
      </c>
      <c r="P5977" t="s">
        <v>27</v>
      </c>
      <c r="Q5977" t="s">
        <v>9683</v>
      </c>
      <c r="S5977" t="s">
        <v>29</v>
      </c>
    </row>
    <row r="5978" spans="1:19" hidden="1" x14ac:dyDescent="0.2">
      <c r="A5978">
        <v>3236</v>
      </c>
      <c r="B5978" t="s">
        <v>9680</v>
      </c>
      <c r="C5978" t="s">
        <v>20</v>
      </c>
      <c r="D5978">
        <v>2.33</v>
      </c>
      <c r="E5978">
        <v>25</v>
      </c>
      <c r="F5978" t="s">
        <v>54</v>
      </c>
      <c r="G5978" t="s">
        <v>22</v>
      </c>
      <c r="H5978" t="s">
        <v>46</v>
      </c>
      <c r="I5978" t="s">
        <v>9375</v>
      </c>
      <c r="K5978" t="e">
        <f>- For calculation of thermodynamic quantities from these results  see ref. C45</f>
        <v>#NAME?</v>
      </c>
      <c r="L5978" t="s">
        <v>9682</v>
      </c>
      <c r="M5978" t="s">
        <v>120</v>
      </c>
      <c r="N5978">
        <v>5</v>
      </c>
      <c r="P5978" t="s">
        <v>27</v>
      </c>
      <c r="Q5978" t="s">
        <v>9683</v>
      </c>
      <c r="S5978" t="s">
        <v>29</v>
      </c>
    </row>
    <row r="5979" spans="1:19" hidden="1" x14ac:dyDescent="0.2">
      <c r="A5979">
        <v>3236</v>
      </c>
      <c r="B5979" t="s">
        <v>9680</v>
      </c>
      <c r="C5979" t="s">
        <v>73</v>
      </c>
      <c r="D5979">
        <v>9.82</v>
      </c>
      <c r="E5979">
        <v>25</v>
      </c>
      <c r="F5979" t="s">
        <v>54</v>
      </c>
      <c r="G5979" t="s">
        <v>22</v>
      </c>
      <c r="H5979" t="s">
        <v>46</v>
      </c>
      <c r="I5979" t="s">
        <v>9375</v>
      </c>
      <c r="K5979" t="e">
        <f>- For calculation of thermodynamic quantities from these results  see ref. C45</f>
        <v>#NAME?</v>
      </c>
      <c r="L5979" t="s">
        <v>9682</v>
      </c>
      <c r="M5979" t="s">
        <v>120</v>
      </c>
      <c r="N5979">
        <v>5</v>
      </c>
      <c r="P5979" t="s">
        <v>27</v>
      </c>
      <c r="Q5979" t="s">
        <v>9683</v>
      </c>
      <c r="S5979" t="s">
        <v>29</v>
      </c>
    </row>
    <row r="5980" spans="1:19" hidden="1" x14ac:dyDescent="0.2">
      <c r="A5980">
        <v>3236</v>
      </c>
      <c r="B5980" t="s">
        <v>9680</v>
      </c>
      <c r="C5980" t="s">
        <v>20</v>
      </c>
      <c r="D5980">
        <v>2.2400000000000002</v>
      </c>
      <c r="E5980">
        <v>20</v>
      </c>
      <c r="F5980" t="s">
        <v>9684</v>
      </c>
      <c r="G5980" t="s">
        <v>55</v>
      </c>
      <c r="H5980" t="s">
        <v>23</v>
      </c>
      <c r="I5980" t="s">
        <v>8882</v>
      </c>
      <c r="K5980" t="e">
        <f>- For calculation of thermodynamic quantities from these results  see ref. C45</f>
        <v>#NAME?</v>
      </c>
      <c r="L5980" t="s">
        <v>9682</v>
      </c>
      <c r="M5980" t="s">
        <v>120</v>
      </c>
      <c r="N5980">
        <v>5</v>
      </c>
      <c r="P5980" t="s">
        <v>27</v>
      </c>
      <c r="Q5980" t="s">
        <v>9683</v>
      </c>
      <c r="S5980" t="s">
        <v>29</v>
      </c>
    </row>
    <row r="5981" spans="1:19" hidden="1" x14ac:dyDescent="0.2">
      <c r="A5981">
        <v>3236</v>
      </c>
      <c r="B5981" t="s">
        <v>9680</v>
      </c>
      <c r="C5981" t="s">
        <v>73</v>
      </c>
      <c r="D5981">
        <v>9.9700000000000006</v>
      </c>
      <c r="E5981">
        <v>20</v>
      </c>
      <c r="F5981" t="s">
        <v>9684</v>
      </c>
      <c r="G5981" t="s">
        <v>55</v>
      </c>
      <c r="H5981" t="s">
        <v>46</v>
      </c>
      <c r="I5981" t="s">
        <v>8882</v>
      </c>
      <c r="K5981" t="e">
        <f>- For calculation of thermodynamic quantities from these results  see ref. C45</f>
        <v>#NAME?</v>
      </c>
      <c r="L5981" t="s">
        <v>9682</v>
      </c>
      <c r="M5981" t="s">
        <v>120</v>
      </c>
      <c r="N5981">
        <v>5</v>
      </c>
      <c r="P5981" t="s">
        <v>27</v>
      </c>
      <c r="Q5981" t="s">
        <v>9683</v>
      </c>
      <c r="S5981" t="s">
        <v>29</v>
      </c>
    </row>
    <row r="5982" spans="1:19" hidden="1" x14ac:dyDescent="0.2">
      <c r="A5982">
        <v>3237</v>
      </c>
      <c r="B5982" t="s">
        <v>9685</v>
      </c>
      <c r="C5982" t="s">
        <v>20</v>
      </c>
      <c r="D5982">
        <v>2.16</v>
      </c>
      <c r="E5982">
        <v>25</v>
      </c>
      <c r="F5982" t="s">
        <v>9686</v>
      </c>
      <c r="G5982" t="s">
        <v>133</v>
      </c>
      <c r="H5982" t="s">
        <v>46</v>
      </c>
      <c r="I5982" t="s">
        <v>9020</v>
      </c>
      <c r="K5982"/>
      <c r="L5982" t="s">
        <v>9687</v>
      </c>
      <c r="M5982" t="s">
        <v>26</v>
      </c>
      <c r="N5982">
        <v>2</v>
      </c>
      <c r="P5982" t="s">
        <v>27</v>
      </c>
      <c r="Q5982" t="s">
        <v>9688</v>
      </c>
      <c r="S5982" t="s">
        <v>29</v>
      </c>
    </row>
    <row r="5983" spans="1:19" x14ac:dyDescent="0.2">
      <c r="A5983">
        <v>3237</v>
      </c>
      <c r="B5983" t="s">
        <v>9685</v>
      </c>
      <c r="C5983" t="s">
        <v>73</v>
      </c>
      <c r="D5983">
        <v>9.4629999999999992</v>
      </c>
      <c r="E5983">
        <v>25</v>
      </c>
      <c r="F5983" t="s">
        <v>9686</v>
      </c>
      <c r="G5983" t="s">
        <v>133</v>
      </c>
      <c r="H5983" t="s">
        <v>36</v>
      </c>
      <c r="I5983" t="s">
        <v>9020</v>
      </c>
      <c r="L5983" t="s">
        <v>9687</v>
      </c>
      <c r="M5983" t="s">
        <v>26</v>
      </c>
      <c r="N5983">
        <v>2</v>
      </c>
      <c r="P5983" t="s">
        <v>27</v>
      </c>
      <c r="Q5983" t="s">
        <v>9688</v>
      </c>
      <c r="S5983" t="s">
        <v>29</v>
      </c>
    </row>
    <row r="5984" spans="1:19" x14ac:dyDescent="0.2">
      <c r="A5984">
        <v>3238</v>
      </c>
      <c r="B5984" t="s">
        <v>9689</v>
      </c>
      <c r="C5984" t="s">
        <v>20</v>
      </c>
      <c r="D5984">
        <v>2.3759999999999999</v>
      </c>
      <c r="E5984">
        <v>1</v>
      </c>
      <c r="F5984" t="s">
        <v>9690</v>
      </c>
      <c r="G5984" t="s">
        <v>641</v>
      </c>
      <c r="H5984" t="s">
        <v>36</v>
      </c>
      <c r="I5984" t="s">
        <v>8877</v>
      </c>
      <c r="L5984" t="s">
        <v>9691</v>
      </c>
      <c r="M5984" t="s">
        <v>2579</v>
      </c>
      <c r="N5984">
        <v>3</v>
      </c>
      <c r="P5984" t="s">
        <v>27</v>
      </c>
      <c r="Q5984" t="s">
        <v>9692</v>
      </c>
      <c r="S5984" t="s">
        <v>29</v>
      </c>
    </row>
    <row r="5985" spans="1:19" x14ac:dyDescent="0.2">
      <c r="A5985">
        <v>3238</v>
      </c>
      <c r="B5985" t="s">
        <v>9689</v>
      </c>
      <c r="C5985" t="s">
        <v>73</v>
      </c>
      <c r="D5985">
        <v>10.507999999999999</v>
      </c>
      <c r="E5985">
        <v>1</v>
      </c>
      <c r="F5985" t="s">
        <v>9690</v>
      </c>
      <c r="G5985" t="s">
        <v>641</v>
      </c>
      <c r="H5985" t="s">
        <v>36</v>
      </c>
      <c r="I5985" t="s">
        <v>8877</v>
      </c>
      <c r="L5985" t="s">
        <v>9691</v>
      </c>
      <c r="M5985" t="s">
        <v>2579</v>
      </c>
      <c r="N5985">
        <v>3</v>
      </c>
      <c r="P5985" t="s">
        <v>27</v>
      </c>
      <c r="Q5985" t="s">
        <v>9692</v>
      </c>
      <c r="S5985" t="s">
        <v>29</v>
      </c>
    </row>
    <row r="5986" spans="1:19" x14ac:dyDescent="0.2">
      <c r="A5986">
        <v>3238</v>
      </c>
      <c r="B5986" t="s">
        <v>9689</v>
      </c>
      <c r="C5986" t="s">
        <v>20</v>
      </c>
      <c r="D5986">
        <v>2.34</v>
      </c>
      <c r="E5986">
        <v>12.5</v>
      </c>
      <c r="F5986" t="s">
        <v>9690</v>
      </c>
      <c r="G5986" t="s">
        <v>641</v>
      </c>
      <c r="H5986" t="s">
        <v>36</v>
      </c>
      <c r="I5986" t="s">
        <v>8877</v>
      </c>
      <c r="L5986" t="s">
        <v>9691</v>
      </c>
      <c r="M5986" t="s">
        <v>2579</v>
      </c>
      <c r="N5986">
        <v>3</v>
      </c>
      <c r="P5986" t="s">
        <v>27</v>
      </c>
      <c r="Q5986" t="s">
        <v>9692</v>
      </c>
      <c r="S5986" t="s">
        <v>29</v>
      </c>
    </row>
    <row r="5987" spans="1:19" x14ac:dyDescent="0.2">
      <c r="A5987">
        <v>3238</v>
      </c>
      <c r="B5987" t="s">
        <v>9689</v>
      </c>
      <c r="C5987" t="s">
        <v>73</v>
      </c>
      <c r="D5987">
        <v>10.154</v>
      </c>
      <c r="E5987">
        <v>12.5</v>
      </c>
      <c r="F5987" t="s">
        <v>9690</v>
      </c>
      <c r="G5987" t="s">
        <v>641</v>
      </c>
      <c r="H5987" t="s">
        <v>36</v>
      </c>
      <c r="I5987" t="s">
        <v>8877</v>
      </c>
      <c r="L5987" t="s">
        <v>9691</v>
      </c>
      <c r="M5987" t="s">
        <v>2579</v>
      </c>
      <c r="N5987">
        <v>3</v>
      </c>
      <c r="P5987" t="s">
        <v>27</v>
      </c>
      <c r="Q5987" t="s">
        <v>9692</v>
      </c>
      <c r="S5987" t="s">
        <v>29</v>
      </c>
    </row>
    <row r="5988" spans="1:19" x14ac:dyDescent="0.2">
      <c r="A5988">
        <v>3238</v>
      </c>
      <c r="B5988" t="s">
        <v>9689</v>
      </c>
      <c r="C5988" t="s">
        <v>20</v>
      </c>
      <c r="D5988">
        <v>2.3180000000000001</v>
      </c>
      <c r="E5988">
        <v>25</v>
      </c>
      <c r="F5988" t="s">
        <v>9690</v>
      </c>
      <c r="G5988" t="s">
        <v>641</v>
      </c>
      <c r="H5988" t="s">
        <v>36</v>
      </c>
      <c r="I5988" t="s">
        <v>8877</v>
      </c>
      <c r="L5988" t="s">
        <v>9691</v>
      </c>
      <c r="M5988" t="s">
        <v>2579</v>
      </c>
      <c r="N5988">
        <v>3</v>
      </c>
      <c r="P5988" t="s">
        <v>27</v>
      </c>
      <c r="Q5988" t="s">
        <v>9692</v>
      </c>
      <c r="S5988" t="s">
        <v>29</v>
      </c>
    </row>
    <row r="5989" spans="1:19" x14ac:dyDescent="0.2">
      <c r="A5989">
        <v>3238</v>
      </c>
      <c r="B5989" t="s">
        <v>9689</v>
      </c>
      <c r="C5989" t="s">
        <v>73</v>
      </c>
      <c r="D5989">
        <v>9.8079999999999998</v>
      </c>
      <c r="E5989">
        <v>25</v>
      </c>
      <c r="F5989" t="s">
        <v>9690</v>
      </c>
      <c r="G5989" t="s">
        <v>641</v>
      </c>
      <c r="H5989" t="s">
        <v>36</v>
      </c>
      <c r="I5989" t="s">
        <v>8877</v>
      </c>
      <c r="L5989" t="s">
        <v>9691</v>
      </c>
      <c r="M5989" t="s">
        <v>2579</v>
      </c>
      <c r="N5989">
        <v>3</v>
      </c>
      <c r="P5989" t="s">
        <v>27</v>
      </c>
      <c r="Q5989" t="s">
        <v>9692</v>
      </c>
      <c r="S5989" t="s">
        <v>29</v>
      </c>
    </row>
    <row r="5990" spans="1:19" x14ac:dyDescent="0.2">
      <c r="A5990">
        <v>3238</v>
      </c>
      <c r="B5990" t="s">
        <v>9689</v>
      </c>
      <c r="C5990" t="s">
        <v>20</v>
      </c>
      <c r="D5990">
        <v>2.3090000000000002</v>
      </c>
      <c r="E5990">
        <v>37.5</v>
      </c>
      <c r="F5990" t="s">
        <v>9690</v>
      </c>
      <c r="G5990" t="s">
        <v>641</v>
      </c>
      <c r="H5990" t="s">
        <v>36</v>
      </c>
      <c r="I5990" t="s">
        <v>8877</v>
      </c>
      <c r="L5990" t="s">
        <v>9691</v>
      </c>
      <c r="M5990" t="s">
        <v>2579</v>
      </c>
      <c r="N5990">
        <v>3</v>
      </c>
      <c r="P5990" t="s">
        <v>27</v>
      </c>
      <c r="Q5990" t="s">
        <v>9692</v>
      </c>
      <c r="S5990" t="s">
        <v>29</v>
      </c>
    </row>
    <row r="5991" spans="1:19" x14ac:dyDescent="0.2">
      <c r="A5991">
        <v>3238</v>
      </c>
      <c r="B5991" t="s">
        <v>9689</v>
      </c>
      <c r="C5991" t="s">
        <v>73</v>
      </c>
      <c r="D5991">
        <v>9.49</v>
      </c>
      <c r="E5991">
        <v>37.5</v>
      </c>
      <c r="F5991" t="s">
        <v>9690</v>
      </c>
      <c r="G5991" t="s">
        <v>641</v>
      </c>
      <c r="H5991" t="s">
        <v>36</v>
      </c>
      <c r="I5991" t="s">
        <v>8877</v>
      </c>
      <c r="L5991" t="s">
        <v>9691</v>
      </c>
      <c r="M5991" t="s">
        <v>2579</v>
      </c>
      <c r="N5991">
        <v>3</v>
      </c>
      <c r="P5991" t="s">
        <v>27</v>
      </c>
      <c r="Q5991" t="s">
        <v>9692</v>
      </c>
      <c r="S5991" t="s">
        <v>29</v>
      </c>
    </row>
    <row r="5992" spans="1:19" x14ac:dyDescent="0.2">
      <c r="A5992">
        <v>3238</v>
      </c>
      <c r="B5992" t="s">
        <v>9689</v>
      </c>
      <c r="C5992" t="s">
        <v>20</v>
      </c>
      <c r="D5992">
        <v>2.3130000000000002</v>
      </c>
      <c r="E5992">
        <v>50</v>
      </c>
      <c r="F5992" t="s">
        <v>9690</v>
      </c>
      <c r="G5992" t="s">
        <v>641</v>
      </c>
      <c r="H5992" t="s">
        <v>36</v>
      </c>
      <c r="I5992" t="s">
        <v>8877</v>
      </c>
      <c r="L5992" t="s">
        <v>9691</v>
      </c>
      <c r="M5992" t="s">
        <v>2579</v>
      </c>
      <c r="N5992">
        <v>3</v>
      </c>
      <c r="P5992" t="s">
        <v>27</v>
      </c>
      <c r="Q5992" t="s">
        <v>9692</v>
      </c>
      <c r="S5992" t="s">
        <v>29</v>
      </c>
    </row>
    <row r="5993" spans="1:19" x14ac:dyDescent="0.2">
      <c r="A5993">
        <v>3238</v>
      </c>
      <c r="B5993" t="s">
        <v>9689</v>
      </c>
      <c r="C5993" t="s">
        <v>73</v>
      </c>
      <c r="D5993">
        <v>9.1980000000000004</v>
      </c>
      <c r="E5993">
        <v>50</v>
      </c>
      <c r="F5993" t="s">
        <v>9690</v>
      </c>
      <c r="G5993" t="s">
        <v>641</v>
      </c>
      <c r="H5993" t="s">
        <v>36</v>
      </c>
      <c r="I5993" t="s">
        <v>8877</v>
      </c>
      <c r="L5993" t="s">
        <v>9691</v>
      </c>
      <c r="M5993" t="s">
        <v>2579</v>
      </c>
      <c r="N5993">
        <v>3</v>
      </c>
      <c r="P5993" t="s">
        <v>27</v>
      </c>
      <c r="Q5993" t="s">
        <v>9692</v>
      </c>
      <c r="S5993" t="s">
        <v>29</v>
      </c>
    </row>
    <row r="5994" spans="1:19" hidden="1" x14ac:dyDescent="0.2">
      <c r="A5994">
        <v>3238</v>
      </c>
      <c r="B5994" t="s">
        <v>9689</v>
      </c>
      <c r="C5994" t="s">
        <v>20</v>
      </c>
      <c r="D5994">
        <v>2.2999999999999998</v>
      </c>
      <c r="E5994">
        <v>25</v>
      </c>
      <c r="F5994" t="s">
        <v>9693</v>
      </c>
      <c r="G5994" t="s">
        <v>22</v>
      </c>
      <c r="H5994" t="s">
        <v>46</v>
      </c>
      <c r="I5994" t="s">
        <v>9137</v>
      </c>
      <c r="K5994"/>
      <c r="L5994" t="s">
        <v>9691</v>
      </c>
      <c r="M5994" t="s">
        <v>2579</v>
      </c>
      <c r="N5994">
        <v>3</v>
      </c>
      <c r="P5994" t="s">
        <v>27</v>
      </c>
      <c r="Q5994" t="s">
        <v>9692</v>
      </c>
      <c r="S5994" t="s">
        <v>29</v>
      </c>
    </row>
    <row r="5995" spans="1:19" hidden="1" x14ac:dyDescent="0.2">
      <c r="A5995">
        <v>3238</v>
      </c>
      <c r="B5995" t="s">
        <v>9689</v>
      </c>
      <c r="C5995" t="s">
        <v>73</v>
      </c>
      <c r="D5995">
        <v>9.7799999999999994</v>
      </c>
      <c r="E5995">
        <v>25</v>
      </c>
      <c r="F5995" t="s">
        <v>9693</v>
      </c>
      <c r="G5995" t="s">
        <v>22</v>
      </c>
      <c r="H5995" t="s">
        <v>46</v>
      </c>
      <c r="I5995" t="s">
        <v>9137</v>
      </c>
      <c r="K5995"/>
      <c r="L5995" t="s">
        <v>9691</v>
      </c>
      <c r="M5995" t="s">
        <v>2579</v>
      </c>
      <c r="N5995">
        <v>3</v>
      </c>
      <c r="P5995" t="s">
        <v>27</v>
      </c>
      <c r="Q5995" t="s">
        <v>9692</v>
      </c>
      <c r="S5995" t="s">
        <v>29</v>
      </c>
    </row>
    <row r="5996" spans="1:19" hidden="1" x14ac:dyDescent="0.2">
      <c r="A5996">
        <v>3239</v>
      </c>
      <c r="B5996" t="s">
        <v>9694</v>
      </c>
      <c r="C5996" t="s">
        <v>20</v>
      </c>
      <c r="D5996">
        <v>2.04</v>
      </c>
      <c r="E5996">
        <v>25</v>
      </c>
      <c r="F5996" t="s">
        <v>1363</v>
      </c>
      <c r="G5996" t="s">
        <v>133</v>
      </c>
      <c r="H5996" t="s">
        <v>46</v>
      </c>
      <c r="I5996" t="s">
        <v>9020</v>
      </c>
      <c r="K5996"/>
      <c r="L5996" t="s">
        <v>9695</v>
      </c>
      <c r="M5996" t="s">
        <v>26</v>
      </c>
      <c r="N5996">
        <v>2</v>
      </c>
      <c r="P5996" t="s">
        <v>27</v>
      </c>
      <c r="Q5996" t="s">
        <v>9696</v>
      </c>
      <c r="S5996" t="s">
        <v>29</v>
      </c>
    </row>
    <row r="5997" spans="1:19" x14ac:dyDescent="0.2">
      <c r="A5997">
        <v>3239</v>
      </c>
      <c r="B5997" t="s">
        <v>9694</v>
      </c>
      <c r="C5997" t="s">
        <v>73</v>
      </c>
      <c r="D5997">
        <v>8.9160000000000004</v>
      </c>
      <c r="E5997">
        <v>25</v>
      </c>
      <c r="F5997" t="s">
        <v>1363</v>
      </c>
      <c r="G5997" t="s">
        <v>133</v>
      </c>
      <c r="H5997" t="s">
        <v>36</v>
      </c>
      <c r="I5997" t="s">
        <v>9020</v>
      </c>
      <c r="L5997" t="s">
        <v>9695</v>
      </c>
      <c r="M5997" t="s">
        <v>26</v>
      </c>
      <c r="N5997">
        <v>2</v>
      </c>
      <c r="P5997" t="s">
        <v>27</v>
      </c>
      <c r="Q5997" t="s">
        <v>9696</v>
      </c>
      <c r="S5997" t="s">
        <v>29</v>
      </c>
    </row>
    <row r="5998" spans="1:19" x14ac:dyDescent="0.2">
      <c r="A5998">
        <v>3241</v>
      </c>
      <c r="B5998" t="s">
        <v>9697</v>
      </c>
      <c r="C5998" t="s">
        <v>20</v>
      </c>
      <c r="D5998">
        <v>1.7050000000000001</v>
      </c>
      <c r="E5998">
        <v>25</v>
      </c>
      <c r="F5998" t="s">
        <v>9698</v>
      </c>
      <c r="G5998" t="s">
        <v>641</v>
      </c>
      <c r="H5998" t="s">
        <v>36</v>
      </c>
      <c r="I5998" t="s">
        <v>9263</v>
      </c>
      <c r="L5998" t="s">
        <v>9699</v>
      </c>
      <c r="M5998" t="s">
        <v>120</v>
      </c>
      <c r="N5998">
        <v>5</v>
      </c>
      <c r="P5998" t="s">
        <v>27</v>
      </c>
      <c r="Q5998" t="s">
        <v>9700</v>
      </c>
      <c r="S5998" t="s">
        <v>29</v>
      </c>
    </row>
    <row r="5999" spans="1:19" x14ac:dyDescent="0.2">
      <c r="A5999">
        <v>3241</v>
      </c>
      <c r="B5999" t="s">
        <v>9697</v>
      </c>
      <c r="C5999" t="s">
        <v>73</v>
      </c>
      <c r="D5999">
        <v>8.69</v>
      </c>
      <c r="E5999">
        <v>25</v>
      </c>
      <c r="F5999" t="s">
        <v>9698</v>
      </c>
      <c r="G5999" t="s">
        <v>641</v>
      </c>
      <c r="H5999" t="s">
        <v>36</v>
      </c>
      <c r="I5999" t="s">
        <v>9263</v>
      </c>
      <c r="L5999" t="s">
        <v>9699</v>
      </c>
      <c r="M5999" t="s">
        <v>120</v>
      </c>
      <c r="N5999">
        <v>5</v>
      </c>
      <c r="P5999" t="s">
        <v>27</v>
      </c>
      <c r="Q5999" t="s">
        <v>9700</v>
      </c>
      <c r="S5999" t="s">
        <v>29</v>
      </c>
    </row>
    <row r="6000" spans="1:19" x14ac:dyDescent="0.2">
      <c r="A6000">
        <v>3241</v>
      </c>
      <c r="B6000" t="s">
        <v>9697</v>
      </c>
      <c r="C6000" t="s">
        <v>77</v>
      </c>
      <c r="D6000">
        <v>10.755000000000001</v>
      </c>
      <c r="E6000">
        <v>25</v>
      </c>
      <c r="F6000" t="s">
        <v>9698</v>
      </c>
      <c r="G6000" t="s">
        <v>641</v>
      </c>
      <c r="H6000" t="s">
        <v>36</v>
      </c>
      <c r="I6000" t="s">
        <v>9263</v>
      </c>
      <c r="L6000" t="s">
        <v>9699</v>
      </c>
      <c r="M6000" t="s">
        <v>120</v>
      </c>
      <c r="N6000">
        <v>5</v>
      </c>
      <c r="P6000" t="s">
        <v>27</v>
      </c>
      <c r="Q6000" t="s">
        <v>9700</v>
      </c>
      <c r="S6000" t="s">
        <v>29</v>
      </c>
    </row>
    <row r="6001" spans="1:19" hidden="1" x14ac:dyDescent="0.2">
      <c r="A6001">
        <v>3241</v>
      </c>
      <c r="B6001" t="s">
        <v>9697</v>
      </c>
      <c r="C6001" t="s">
        <v>73</v>
      </c>
      <c r="D6001">
        <v>8.66</v>
      </c>
      <c r="E6001">
        <v>20</v>
      </c>
      <c r="F6001" t="s">
        <v>3914</v>
      </c>
      <c r="G6001" t="s">
        <v>55</v>
      </c>
      <c r="H6001" t="s">
        <v>46</v>
      </c>
      <c r="I6001" t="s">
        <v>4655</v>
      </c>
      <c r="K6001"/>
      <c r="L6001" t="s">
        <v>9699</v>
      </c>
      <c r="M6001" t="s">
        <v>120</v>
      </c>
      <c r="N6001">
        <v>5</v>
      </c>
      <c r="P6001" t="s">
        <v>27</v>
      </c>
      <c r="Q6001" t="s">
        <v>9700</v>
      </c>
      <c r="S6001" t="s">
        <v>29</v>
      </c>
    </row>
    <row r="6002" spans="1:19" hidden="1" x14ac:dyDescent="0.2">
      <c r="A6002">
        <v>3241</v>
      </c>
      <c r="B6002" t="s">
        <v>9697</v>
      </c>
      <c r="C6002" t="s">
        <v>77</v>
      </c>
      <c r="D6002">
        <v>10.79</v>
      </c>
      <c r="E6002">
        <v>20</v>
      </c>
      <c r="F6002" t="s">
        <v>3914</v>
      </c>
      <c r="G6002" t="s">
        <v>55</v>
      </c>
      <c r="H6002" t="s">
        <v>46</v>
      </c>
      <c r="I6002" t="s">
        <v>4655</v>
      </c>
      <c r="K6002"/>
      <c r="L6002" t="s">
        <v>9699</v>
      </c>
      <c r="M6002" t="s">
        <v>120</v>
      </c>
      <c r="N6002">
        <v>5</v>
      </c>
      <c r="P6002" t="s">
        <v>27</v>
      </c>
      <c r="Q6002" t="s">
        <v>9700</v>
      </c>
      <c r="S6002" t="s">
        <v>29</v>
      </c>
    </row>
    <row r="6003" spans="1:19" hidden="1" x14ac:dyDescent="0.2">
      <c r="A6003">
        <v>3241</v>
      </c>
      <c r="B6003" t="s">
        <v>9697</v>
      </c>
      <c r="C6003" t="s">
        <v>20</v>
      </c>
      <c r="D6003">
        <v>1.94</v>
      </c>
      <c r="E6003">
        <v>25</v>
      </c>
      <c r="F6003" t="s">
        <v>9698</v>
      </c>
      <c r="G6003" t="s">
        <v>22</v>
      </c>
      <c r="H6003" t="s">
        <v>46</v>
      </c>
      <c r="I6003" t="s">
        <v>9701</v>
      </c>
      <c r="K6003"/>
      <c r="L6003" t="s">
        <v>9699</v>
      </c>
      <c r="M6003" t="s">
        <v>120</v>
      </c>
      <c r="N6003">
        <v>5</v>
      </c>
      <c r="P6003" t="s">
        <v>27</v>
      </c>
      <c r="Q6003" t="s">
        <v>9700</v>
      </c>
      <c r="S6003" t="s">
        <v>29</v>
      </c>
    </row>
    <row r="6004" spans="1:19" hidden="1" x14ac:dyDescent="0.2">
      <c r="A6004">
        <v>3241</v>
      </c>
      <c r="B6004" t="s">
        <v>9697</v>
      </c>
      <c r="C6004" t="s">
        <v>73</v>
      </c>
      <c r="D6004">
        <v>8.65</v>
      </c>
      <c r="E6004">
        <v>25</v>
      </c>
      <c r="F6004" t="s">
        <v>9698</v>
      </c>
      <c r="G6004" t="s">
        <v>22</v>
      </c>
      <c r="H6004" t="s">
        <v>46</v>
      </c>
      <c r="I6004" t="s">
        <v>9701</v>
      </c>
      <c r="K6004"/>
      <c r="L6004" t="s">
        <v>9699</v>
      </c>
      <c r="M6004" t="s">
        <v>120</v>
      </c>
      <c r="N6004">
        <v>5</v>
      </c>
      <c r="P6004" t="s">
        <v>27</v>
      </c>
      <c r="Q6004" t="s">
        <v>9700</v>
      </c>
      <c r="S6004" t="s">
        <v>29</v>
      </c>
    </row>
    <row r="6005" spans="1:19" hidden="1" x14ac:dyDescent="0.2">
      <c r="A6005">
        <v>3241</v>
      </c>
      <c r="B6005" t="s">
        <v>9697</v>
      </c>
      <c r="C6005" t="s">
        <v>77</v>
      </c>
      <c r="D6005">
        <v>10.76</v>
      </c>
      <c r="E6005">
        <v>25</v>
      </c>
      <c r="F6005" t="s">
        <v>9698</v>
      </c>
      <c r="G6005" t="s">
        <v>22</v>
      </c>
      <c r="H6005" t="s">
        <v>46</v>
      </c>
      <c r="I6005" t="s">
        <v>9701</v>
      </c>
      <c r="K6005"/>
      <c r="L6005" t="s">
        <v>9699</v>
      </c>
      <c r="M6005" t="s">
        <v>120</v>
      </c>
      <c r="N6005">
        <v>5</v>
      </c>
      <c r="P6005" t="s">
        <v>27</v>
      </c>
      <c r="Q6005" t="s">
        <v>9700</v>
      </c>
      <c r="S6005" t="s">
        <v>29</v>
      </c>
    </row>
    <row r="6006" spans="1:19" hidden="1" x14ac:dyDescent="0.2">
      <c r="A6006">
        <v>3242</v>
      </c>
      <c r="B6006" t="s">
        <v>9702</v>
      </c>
      <c r="C6006" t="s">
        <v>73</v>
      </c>
      <c r="D6006">
        <v>9.18</v>
      </c>
      <c r="E6006">
        <v>25</v>
      </c>
      <c r="F6006" t="s">
        <v>9703</v>
      </c>
      <c r="G6006" t="s">
        <v>160</v>
      </c>
      <c r="H6006" t="s">
        <v>46</v>
      </c>
      <c r="I6006" t="s">
        <v>9704</v>
      </c>
      <c r="K6006"/>
      <c r="L6006" t="s">
        <v>9705</v>
      </c>
      <c r="M6006" t="s">
        <v>120</v>
      </c>
      <c r="N6006">
        <v>5</v>
      </c>
      <c r="P6006" t="s">
        <v>27</v>
      </c>
      <c r="Q6006" t="s">
        <v>9706</v>
      </c>
      <c r="S6006" t="s">
        <v>29</v>
      </c>
    </row>
    <row r="6007" spans="1:19" hidden="1" x14ac:dyDescent="0.2">
      <c r="A6007">
        <v>3242</v>
      </c>
      <c r="B6007" t="s">
        <v>9702</v>
      </c>
      <c r="C6007" t="s">
        <v>20</v>
      </c>
      <c r="D6007">
        <v>2.58</v>
      </c>
      <c r="E6007">
        <v>25</v>
      </c>
      <c r="F6007" t="s">
        <v>9703</v>
      </c>
      <c r="G6007" t="s">
        <v>22</v>
      </c>
      <c r="H6007" t="s">
        <v>23</v>
      </c>
      <c r="I6007" t="s">
        <v>9707</v>
      </c>
      <c r="K6007"/>
      <c r="L6007" t="s">
        <v>9705</v>
      </c>
      <c r="M6007" t="s">
        <v>120</v>
      </c>
      <c r="N6007">
        <v>5</v>
      </c>
      <c r="P6007" t="s">
        <v>27</v>
      </c>
      <c r="Q6007" t="s">
        <v>9706</v>
      </c>
      <c r="S6007" t="s">
        <v>29</v>
      </c>
    </row>
    <row r="6008" spans="1:19" hidden="1" x14ac:dyDescent="0.2">
      <c r="A6008">
        <v>3242</v>
      </c>
      <c r="B6008" t="s">
        <v>9702</v>
      </c>
      <c r="C6008" t="s">
        <v>73</v>
      </c>
      <c r="D6008">
        <v>9.24</v>
      </c>
      <c r="E6008">
        <v>25</v>
      </c>
      <c r="F6008" t="s">
        <v>9703</v>
      </c>
      <c r="G6008" t="s">
        <v>22</v>
      </c>
      <c r="H6008" t="s">
        <v>46</v>
      </c>
      <c r="I6008" t="s">
        <v>9707</v>
      </c>
      <c r="K6008"/>
      <c r="L6008" t="s">
        <v>9705</v>
      </c>
      <c r="M6008" t="s">
        <v>120</v>
      </c>
      <c r="N6008">
        <v>5</v>
      </c>
      <c r="P6008" t="s">
        <v>27</v>
      </c>
      <c r="Q6008" t="s">
        <v>9706</v>
      </c>
      <c r="S6008" t="s">
        <v>29</v>
      </c>
    </row>
    <row r="6009" spans="1:19" hidden="1" x14ac:dyDescent="0.2">
      <c r="A6009">
        <v>3242</v>
      </c>
      <c r="B6009" t="s">
        <v>9702</v>
      </c>
      <c r="C6009" t="s">
        <v>20</v>
      </c>
      <c r="D6009">
        <v>2.0099999999999998</v>
      </c>
      <c r="E6009">
        <v>20</v>
      </c>
      <c r="F6009" t="s">
        <v>79</v>
      </c>
      <c r="G6009" t="s">
        <v>55</v>
      </c>
      <c r="H6009" t="s">
        <v>23</v>
      </c>
      <c r="I6009" t="s">
        <v>8882</v>
      </c>
      <c r="K6009"/>
      <c r="L6009" t="s">
        <v>9705</v>
      </c>
      <c r="M6009" t="s">
        <v>120</v>
      </c>
      <c r="N6009">
        <v>5</v>
      </c>
      <c r="P6009" t="s">
        <v>27</v>
      </c>
      <c r="Q6009" t="s">
        <v>9706</v>
      </c>
      <c r="S6009" t="s">
        <v>29</v>
      </c>
    </row>
    <row r="6010" spans="1:19" hidden="1" x14ac:dyDescent="0.2">
      <c r="A6010">
        <v>3242</v>
      </c>
      <c r="B6010" t="s">
        <v>9702</v>
      </c>
      <c r="C6010" t="s">
        <v>73</v>
      </c>
      <c r="D6010">
        <v>9.34</v>
      </c>
      <c r="E6010">
        <v>20</v>
      </c>
      <c r="F6010" t="s">
        <v>79</v>
      </c>
      <c r="G6010" t="s">
        <v>55</v>
      </c>
      <c r="H6010" t="s">
        <v>46</v>
      </c>
      <c r="I6010" t="s">
        <v>8882</v>
      </c>
      <c r="K6010"/>
      <c r="L6010" t="s">
        <v>9705</v>
      </c>
      <c r="M6010" t="s">
        <v>120</v>
      </c>
      <c r="N6010">
        <v>5</v>
      </c>
      <c r="P6010" t="s">
        <v>27</v>
      </c>
      <c r="Q6010" t="s">
        <v>9706</v>
      </c>
      <c r="S6010" t="s">
        <v>29</v>
      </c>
    </row>
    <row r="6011" spans="1:19" hidden="1" x14ac:dyDescent="0.2">
      <c r="A6011">
        <v>3242</v>
      </c>
      <c r="B6011" t="s">
        <v>9702</v>
      </c>
      <c r="C6011" t="s">
        <v>20</v>
      </c>
      <c r="D6011">
        <v>2.16</v>
      </c>
      <c r="E6011">
        <v>24.4</v>
      </c>
      <c r="F6011" t="s">
        <v>9708</v>
      </c>
      <c r="G6011" t="s">
        <v>55</v>
      </c>
      <c r="H6011" t="s">
        <v>46</v>
      </c>
      <c r="I6011" t="s">
        <v>9709</v>
      </c>
      <c r="K6011"/>
      <c r="L6011" t="s">
        <v>9705</v>
      </c>
      <c r="M6011" t="s">
        <v>120</v>
      </c>
      <c r="N6011">
        <v>5</v>
      </c>
      <c r="P6011" t="s">
        <v>27</v>
      </c>
      <c r="Q6011" t="s">
        <v>9706</v>
      </c>
      <c r="S6011" t="s">
        <v>29</v>
      </c>
    </row>
    <row r="6012" spans="1:19" hidden="1" x14ac:dyDescent="0.2">
      <c r="A6012">
        <v>3242</v>
      </c>
      <c r="B6012" t="s">
        <v>9702</v>
      </c>
      <c r="C6012" t="s">
        <v>73</v>
      </c>
      <c r="D6012">
        <v>9.15</v>
      </c>
      <c r="E6012">
        <v>24.4</v>
      </c>
      <c r="F6012" t="s">
        <v>9708</v>
      </c>
      <c r="G6012" t="s">
        <v>55</v>
      </c>
      <c r="H6012" t="s">
        <v>46</v>
      </c>
      <c r="I6012" t="s">
        <v>9709</v>
      </c>
      <c r="K6012"/>
      <c r="L6012" t="s">
        <v>9705</v>
      </c>
      <c r="M6012" t="s">
        <v>120</v>
      </c>
      <c r="N6012">
        <v>5</v>
      </c>
      <c r="P6012" t="s">
        <v>27</v>
      </c>
      <c r="Q6012" t="s">
        <v>9706</v>
      </c>
      <c r="S6012" t="s">
        <v>29</v>
      </c>
    </row>
    <row r="6013" spans="1:19" hidden="1" x14ac:dyDescent="0.2">
      <c r="A6013">
        <v>3242</v>
      </c>
      <c r="B6013" t="s">
        <v>9702</v>
      </c>
      <c r="C6013" t="s">
        <v>73</v>
      </c>
      <c r="D6013">
        <v>9.1300000000000008</v>
      </c>
      <c r="E6013">
        <v>25</v>
      </c>
      <c r="F6013" t="s">
        <v>2017</v>
      </c>
      <c r="G6013" t="s">
        <v>63</v>
      </c>
      <c r="H6013" t="s">
        <v>23</v>
      </c>
      <c r="I6013" t="s">
        <v>9710</v>
      </c>
      <c r="K6013"/>
      <c r="L6013" t="s">
        <v>9705</v>
      </c>
      <c r="M6013" t="s">
        <v>120</v>
      </c>
      <c r="N6013">
        <v>5</v>
      </c>
      <c r="P6013" t="s">
        <v>27</v>
      </c>
      <c r="Q6013" t="s">
        <v>9706</v>
      </c>
      <c r="S6013" t="s">
        <v>29</v>
      </c>
    </row>
    <row r="6014" spans="1:19" hidden="1" x14ac:dyDescent="0.2">
      <c r="A6014">
        <v>3242</v>
      </c>
      <c r="B6014" t="s">
        <v>9702</v>
      </c>
      <c r="C6014" t="s">
        <v>20</v>
      </c>
      <c r="D6014">
        <v>2.02</v>
      </c>
      <c r="E6014">
        <v>25</v>
      </c>
      <c r="F6014" t="s">
        <v>9711</v>
      </c>
      <c r="G6014" t="s">
        <v>185</v>
      </c>
      <c r="H6014" t="s">
        <v>46</v>
      </c>
      <c r="I6014" t="s">
        <v>8886</v>
      </c>
      <c r="K6014"/>
      <c r="L6014" t="s">
        <v>9705</v>
      </c>
      <c r="M6014" t="s">
        <v>120</v>
      </c>
      <c r="N6014">
        <v>5</v>
      </c>
      <c r="P6014" t="s">
        <v>27</v>
      </c>
      <c r="Q6014" t="s">
        <v>9706</v>
      </c>
      <c r="S6014" t="s">
        <v>29</v>
      </c>
    </row>
    <row r="6015" spans="1:19" hidden="1" x14ac:dyDescent="0.2">
      <c r="A6015">
        <v>3242</v>
      </c>
      <c r="B6015" t="s">
        <v>9702</v>
      </c>
      <c r="C6015" t="s">
        <v>1370</v>
      </c>
      <c r="D6015">
        <v>2.56</v>
      </c>
      <c r="E6015">
        <v>25</v>
      </c>
      <c r="F6015" t="s">
        <v>8888</v>
      </c>
      <c r="G6015" t="s">
        <v>185</v>
      </c>
      <c r="H6015" t="s">
        <v>46</v>
      </c>
      <c r="I6015" t="s">
        <v>8886</v>
      </c>
      <c r="K6015"/>
      <c r="L6015" t="s">
        <v>9705</v>
      </c>
      <c r="M6015" t="s">
        <v>120</v>
      </c>
      <c r="N6015">
        <v>5</v>
      </c>
      <c r="P6015" t="s">
        <v>27</v>
      </c>
      <c r="Q6015" t="s">
        <v>9706</v>
      </c>
      <c r="S6015" t="s">
        <v>29</v>
      </c>
    </row>
    <row r="6016" spans="1:19" hidden="1" x14ac:dyDescent="0.2">
      <c r="A6016">
        <v>3243</v>
      </c>
      <c r="B6016" t="s">
        <v>9712</v>
      </c>
      <c r="C6016" t="s">
        <v>20</v>
      </c>
      <c r="D6016">
        <v>2.23</v>
      </c>
      <c r="E6016">
        <v>24.4</v>
      </c>
      <c r="F6016" t="s">
        <v>9708</v>
      </c>
      <c r="G6016" t="s">
        <v>55</v>
      </c>
      <c r="H6016" t="s">
        <v>23</v>
      </c>
      <c r="I6016" t="s">
        <v>9709</v>
      </c>
      <c r="K6016"/>
      <c r="L6016" t="s">
        <v>9713</v>
      </c>
      <c r="M6016" t="s">
        <v>26</v>
      </c>
      <c r="N6016">
        <v>2</v>
      </c>
      <c r="P6016" t="s">
        <v>27</v>
      </c>
      <c r="Q6016" t="s">
        <v>9714</v>
      </c>
      <c r="S6016" t="s">
        <v>29</v>
      </c>
    </row>
    <row r="6017" spans="1:19" hidden="1" x14ac:dyDescent="0.2">
      <c r="A6017">
        <v>3243</v>
      </c>
      <c r="B6017" t="s">
        <v>9712</v>
      </c>
      <c r="C6017" t="s">
        <v>73</v>
      </c>
      <c r="D6017">
        <v>8.94</v>
      </c>
      <c r="E6017" t="s">
        <v>9715</v>
      </c>
      <c r="F6017" t="s">
        <v>9708</v>
      </c>
      <c r="G6017" t="s">
        <v>55</v>
      </c>
      <c r="H6017" t="s">
        <v>46</v>
      </c>
      <c r="I6017" t="s">
        <v>9709</v>
      </c>
      <c r="K6017"/>
      <c r="L6017" t="s">
        <v>9713</v>
      </c>
      <c r="M6017" t="s">
        <v>26</v>
      </c>
      <c r="N6017">
        <v>2</v>
      </c>
      <c r="P6017" t="s">
        <v>27</v>
      </c>
      <c r="Q6017" t="s">
        <v>9714</v>
      </c>
      <c r="S6017" t="s">
        <v>29</v>
      </c>
    </row>
    <row r="6018" spans="1:19" hidden="1" x14ac:dyDescent="0.2">
      <c r="A6018">
        <v>3244</v>
      </c>
      <c r="B6018" t="s">
        <v>9716</v>
      </c>
      <c r="C6018" t="s">
        <v>20</v>
      </c>
      <c r="D6018">
        <v>2.17</v>
      </c>
      <c r="E6018">
        <v>24.4</v>
      </c>
      <c r="F6018" t="s">
        <v>9708</v>
      </c>
      <c r="G6018" t="s">
        <v>55</v>
      </c>
      <c r="H6018" t="s">
        <v>23</v>
      </c>
      <c r="I6018" t="s">
        <v>9709</v>
      </c>
      <c r="K6018"/>
      <c r="L6018" t="s">
        <v>9717</v>
      </c>
      <c r="M6018" t="s">
        <v>26</v>
      </c>
      <c r="N6018">
        <v>2</v>
      </c>
      <c r="P6018" t="s">
        <v>27</v>
      </c>
      <c r="Q6018" t="s">
        <v>9718</v>
      </c>
      <c r="S6018" t="s">
        <v>29</v>
      </c>
    </row>
    <row r="6019" spans="1:19" hidden="1" x14ac:dyDescent="0.2">
      <c r="A6019">
        <v>3244</v>
      </c>
      <c r="B6019" t="s">
        <v>9716</v>
      </c>
      <c r="C6019" t="s">
        <v>73</v>
      </c>
      <c r="D6019">
        <v>8.91</v>
      </c>
      <c r="E6019" t="s">
        <v>9715</v>
      </c>
      <c r="F6019" t="s">
        <v>9708</v>
      </c>
      <c r="G6019" t="s">
        <v>55</v>
      </c>
      <c r="H6019" t="s">
        <v>46</v>
      </c>
      <c r="I6019" t="s">
        <v>9709</v>
      </c>
      <c r="K6019"/>
      <c r="L6019" t="s">
        <v>9717</v>
      </c>
      <c r="M6019" t="s">
        <v>26</v>
      </c>
      <c r="N6019">
        <v>2</v>
      </c>
      <c r="P6019" t="s">
        <v>27</v>
      </c>
      <c r="Q6019" t="s">
        <v>9718</v>
      </c>
      <c r="S6019" t="s">
        <v>29</v>
      </c>
    </row>
    <row r="6020" spans="1:19" hidden="1" x14ac:dyDescent="0.2">
      <c r="A6020">
        <v>3245</v>
      </c>
      <c r="B6020" t="s">
        <v>9719</v>
      </c>
      <c r="C6020" t="s">
        <v>20</v>
      </c>
      <c r="D6020">
        <v>2.08</v>
      </c>
      <c r="E6020">
        <v>24.4</v>
      </c>
      <c r="F6020" t="s">
        <v>9708</v>
      </c>
      <c r="G6020" t="s">
        <v>55</v>
      </c>
      <c r="H6020" t="s">
        <v>23</v>
      </c>
      <c r="I6020" t="s">
        <v>9709</v>
      </c>
      <c r="K6020"/>
      <c r="L6020" t="s">
        <v>9720</v>
      </c>
      <c r="M6020" t="s">
        <v>26</v>
      </c>
      <c r="N6020">
        <v>2</v>
      </c>
      <c r="P6020" t="s">
        <v>27</v>
      </c>
      <c r="Q6020" t="s">
        <v>9721</v>
      </c>
      <c r="S6020" t="s">
        <v>29</v>
      </c>
    </row>
    <row r="6021" spans="1:19" hidden="1" x14ac:dyDescent="0.2">
      <c r="A6021">
        <v>3245</v>
      </c>
      <c r="B6021" t="s">
        <v>9719</v>
      </c>
      <c r="C6021" t="s">
        <v>73</v>
      </c>
      <c r="D6021">
        <v>8.9600000000000009</v>
      </c>
      <c r="E6021" t="s">
        <v>9715</v>
      </c>
      <c r="F6021" t="s">
        <v>9708</v>
      </c>
      <c r="G6021" t="s">
        <v>55</v>
      </c>
      <c r="H6021" t="s">
        <v>46</v>
      </c>
      <c r="I6021" t="s">
        <v>9709</v>
      </c>
      <c r="K6021"/>
      <c r="L6021" t="s">
        <v>9720</v>
      </c>
      <c r="M6021" t="s">
        <v>26</v>
      </c>
      <c r="N6021">
        <v>2</v>
      </c>
      <c r="P6021" t="s">
        <v>27</v>
      </c>
      <c r="Q6021" t="s">
        <v>9721</v>
      </c>
      <c r="S6021" t="s">
        <v>29</v>
      </c>
    </row>
    <row r="6022" spans="1:19" hidden="1" x14ac:dyDescent="0.2">
      <c r="A6022">
        <v>3246</v>
      </c>
      <c r="B6022" t="s">
        <v>9722</v>
      </c>
      <c r="C6022" t="s">
        <v>20</v>
      </c>
      <c r="D6022">
        <v>2.3199999999999998</v>
      </c>
      <c r="E6022">
        <v>25</v>
      </c>
      <c r="F6022" t="s">
        <v>62</v>
      </c>
      <c r="G6022" t="s">
        <v>22</v>
      </c>
      <c r="H6022" t="s">
        <v>23</v>
      </c>
      <c r="I6022" t="s">
        <v>9707</v>
      </c>
      <c r="K6022"/>
      <c r="L6022" t="s">
        <v>9723</v>
      </c>
      <c r="M6022" t="s">
        <v>26</v>
      </c>
      <c r="N6022">
        <v>2</v>
      </c>
      <c r="P6022" t="s">
        <v>27</v>
      </c>
      <c r="Q6022" t="s">
        <v>9724</v>
      </c>
      <c r="S6022" t="s">
        <v>29</v>
      </c>
    </row>
    <row r="6023" spans="1:19" hidden="1" x14ac:dyDescent="0.2">
      <c r="A6023">
        <v>3246</v>
      </c>
      <c r="B6023" t="s">
        <v>9722</v>
      </c>
      <c r="C6023" t="s">
        <v>73</v>
      </c>
      <c r="D6023">
        <v>8.7200000000000006</v>
      </c>
      <c r="E6023">
        <v>25</v>
      </c>
      <c r="F6023" t="s">
        <v>62</v>
      </c>
      <c r="G6023" t="s">
        <v>22</v>
      </c>
      <c r="H6023" t="s">
        <v>23</v>
      </c>
      <c r="I6023" t="s">
        <v>9707</v>
      </c>
      <c r="K6023"/>
      <c r="L6023" t="s">
        <v>9723</v>
      </c>
      <c r="M6023" t="s">
        <v>26</v>
      </c>
      <c r="N6023">
        <v>2</v>
      </c>
      <c r="P6023" t="s">
        <v>27</v>
      </c>
      <c r="Q6023" t="s">
        <v>9724</v>
      </c>
      <c r="S6023" t="s">
        <v>29</v>
      </c>
    </row>
    <row r="6024" spans="1:19" hidden="1" x14ac:dyDescent="0.2">
      <c r="A6024">
        <v>3246</v>
      </c>
      <c r="B6024" t="s">
        <v>9722</v>
      </c>
      <c r="C6024" t="s">
        <v>77</v>
      </c>
      <c r="D6024">
        <v>9.9600000000000009</v>
      </c>
      <c r="E6024" t="s">
        <v>414</v>
      </c>
      <c r="F6024" t="s">
        <v>62</v>
      </c>
      <c r="G6024" t="s">
        <v>22</v>
      </c>
      <c r="H6024" t="s">
        <v>23</v>
      </c>
      <c r="I6024" t="s">
        <v>9707</v>
      </c>
      <c r="K6024"/>
      <c r="L6024" t="s">
        <v>9723</v>
      </c>
      <c r="M6024" t="s">
        <v>26</v>
      </c>
      <c r="N6024">
        <v>2</v>
      </c>
      <c r="P6024" t="s">
        <v>27</v>
      </c>
      <c r="Q6024" t="s">
        <v>9724</v>
      </c>
      <c r="S6024" t="s">
        <v>29</v>
      </c>
    </row>
    <row r="6025" spans="1:19" hidden="1" x14ac:dyDescent="0.2">
      <c r="A6025">
        <v>3246</v>
      </c>
      <c r="B6025" t="s">
        <v>9722</v>
      </c>
      <c r="C6025" t="s">
        <v>283</v>
      </c>
      <c r="D6025">
        <v>11.79</v>
      </c>
      <c r="E6025" t="s">
        <v>414</v>
      </c>
      <c r="F6025" t="s">
        <v>62</v>
      </c>
      <c r="G6025" t="s">
        <v>22</v>
      </c>
      <c r="H6025" t="s">
        <v>23</v>
      </c>
      <c r="I6025" t="s">
        <v>9707</v>
      </c>
      <c r="K6025"/>
      <c r="L6025" t="s">
        <v>9723</v>
      </c>
      <c r="M6025" t="s">
        <v>26</v>
      </c>
      <c r="N6025">
        <v>2</v>
      </c>
      <c r="P6025" t="s">
        <v>27</v>
      </c>
      <c r="Q6025" t="s">
        <v>9724</v>
      </c>
      <c r="S6025" t="s">
        <v>29</v>
      </c>
    </row>
    <row r="6026" spans="1:19" hidden="1" x14ac:dyDescent="0.2">
      <c r="A6026">
        <v>3246</v>
      </c>
      <c r="B6026" t="s">
        <v>9722</v>
      </c>
      <c r="C6026" t="s">
        <v>73</v>
      </c>
      <c r="D6026">
        <v>9.19</v>
      </c>
      <c r="F6026" t="s">
        <v>615</v>
      </c>
      <c r="H6026" t="s">
        <v>23</v>
      </c>
      <c r="I6026" t="s">
        <v>9725</v>
      </c>
      <c r="K6026"/>
      <c r="L6026" t="s">
        <v>9723</v>
      </c>
      <c r="M6026" t="s">
        <v>26</v>
      </c>
      <c r="N6026">
        <v>2</v>
      </c>
      <c r="P6026" t="s">
        <v>27</v>
      </c>
      <c r="Q6026" t="s">
        <v>9724</v>
      </c>
      <c r="S6026" t="s">
        <v>29</v>
      </c>
    </row>
    <row r="6027" spans="1:19" hidden="1" x14ac:dyDescent="0.2">
      <c r="A6027">
        <v>3246</v>
      </c>
      <c r="B6027" t="s">
        <v>9722</v>
      </c>
      <c r="C6027" t="s">
        <v>77</v>
      </c>
      <c r="D6027">
        <v>10.24</v>
      </c>
      <c r="F6027" t="s">
        <v>615</v>
      </c>
      <c r="H6027" t="s">
        <v>23</v>
      </c>
      <c r="I6027" t="s">
        <v>9725</v>
      </c>
      <c r="K6027"/>
      <c r="L6027" t="s">
        <v>9723</v>
      </c>
      <c r="M6027" t="s">
        <v>26</v>
      </c>
      <c r="N6027">
        <v>2</v>
      </c>
      <c r="P6027" t="s">
        <v>27</v>
      </c>
      <c r="Q6027" t="s">
        <v>9724</v>
      </c>
      <c r="S6027" t="s">
        <v>29</v>
      </c>
    </row>
    <row r="6028" spans="1:19" hidden="1" x14ac:dyDescent="0.2">
      <c r="A6028">
        <v>3247</v>
      </c>
      <c r="B6028" t="s">
        <v>9726</v>
      </c>
      <c r="C6028" t="s">
        <v>20</v>
      </c>
      <c r="D6028">
        <v>2.12</v>
      </c>
      <c r="E6028" t="s">
        <v>3075</v>
      </c>
      <c r="F6028" t="s">
        <v>9727</v>
      </c>
      <c r="G6028" t="s">
        <v>55</v>
      </c>
      <c r="H6028" t="s">
        <v>23</v>
      </c>
      <c r="I6028" t="s">
        <v>9728</v>
      </c>
      <c r="K6028"/>
      <c r="L6028" t="s">
        <v>9729</v>
      </c>
      <c r="M6028" t="s">
        <v>26</v>
      </c>
      <c r="N6028">
        <v>2</v>
      </c>
      <c r="P6028" t="s">
        <v>27</v>
      </c>
      <c r="Q6028" t="s">
        <v>9730</v>
      </c>
      <c r="S6028" t="s">
        <v>29</v>
      </c>
    </row>
    <row r="6029" spans="1:19" hidden="1" x14ac:dyDescent="0.2">
      <c r="A6029">
        <v>3247</v>
      </c>
      <c r="B6029" t="s">
        <v>9726</v>
      </c>
      <c r="C6029" t="s">
        <v>73</v>
      </c>
      <c r="D6029">
        <v>9.01</v>
      </c>
      <c r="E6029" t="s">
        <v>3075</v>
      </c>
      <c r="F6029" t="s">
        <v>9727</v>
      </c>
      <c r="G6029" t="s">
        <v>55</v>
      </c>
      <c r="H6029" t="s">
        <v>46</v>
      </c>
      <c r="I6029" t="s">
        <v>9728</v>
      </c>
      <c r="K6029"/>
      <c r="L6029" t="s">
        <v>9729</v>
      </c>
      <c r="M6029" t="s">
        <v>26</v>
      </c>
      <c r="N6029">
        <v>2</v>
      </c>
      <c r="P6029" t="s">
        <v>27</v>
      </c>
      <c r="Q6029" t="s">
        <v>9730</v>
      </c>
      <c r="S6029" t="s">
        <v>29</v>
      </c>
    </row>
    <row r="6030" spans="1:19" hidden="1" x14ac:dyDescent="0.2">
      <c r="A6030">
        <v>3248</v>
      </c>
      <c r="B6030" t="s">
        <v>9731</v>
      </c>
      <c r="C6030" t="s">
        <v>20</v>
      </c>
      <c r="D6030">
        <v>2.1</v>
      </c>
      <c r="E6030" t="s">
        <v>3075</v>
      </c>
      <c r="F6030" t="s">
        <v>9727</v>
      </c>
      <c r="G6030" t="s">
        <v>55</v>
      </c>
      <c r="H6030" t="s">
        <v>23</v>
      </c>
      <c r="I6030" t="s">
        <v>9728</v>
      </c>
      <c r="K6030"/>
      <c r="L6030" t="s">
        <v>9732</v>
      </c>
      <c r="M6030" t="s">
        <v>26</v>
      </c>
      <c r="N6030">
        <v>2</v>
      </c>
      <c r="P6030" t="s">
        <v>27</v>
      </c>
      <c r="Q6030" t="s">
        <v>9733</v>
      </c>
      <c r="S6030" t="s">
        <v>29</v>
      </c>
    </row>
    <row r="6031" spans="1:19" hidden="1" x14ac:dyDescent="0.2">
      <c r="A6031">
        <v>3248</v>
      </c>
      <c r="B6031" t="s">
        <v>9731</v>
      </c>
      <c r="C6031" t="s">
        <v>73</v>
      </c>
      <c r="D6031">
        <v>8.98</v>
      </c>
      <c r="E6031" t="s">
        <v>3075</v>
      </c>
      <c r="F6031" t="s">
        <v>9727</v>
      </c>
      <c r="G6031" t="s">
        <v>55</v>
      </c>
      <c r="H6031" t="s">
        <v>46</v>
      </c>
      <c r="I6031" t="s">
        <v>9728</v>
      </c>
      <c r="K6031"/>
      <c r="L6031" t="s">
        <v>9732</v>
      </c>
      <c r="M6031" t="s">
        <v>26</v>
      </c>
      <c r="N6031">
        <v>2</v>
      </c>
      <c r="P6031" t="s">
        <v>27</v>
      </c>
      <c r="Q6031" t="s">
        <v>9733</v>
      </c>
      <c r="S6031" t="s">
        <v>29</v>
      </c>
    </row>
    <row r="6032" spans="1:19" hidden="1" x14ac:dyDescent="0.2">
      <c r="A6032">
        <v>3249</v>
      </c>
      <c r="B6032" t="s">
        <v>9734</v>
      </c>
      <c r="C6032" t="s">
        <v>20</v>
      </c>
      <c r="D6032">
        <v>2.13</v>
      </c>
      <c r="E6032" t="s">
        <v>3075</v>
      </c>
      <c r="F6032" t="s">
        <v>9727</v>
      </c>
      <c r="G6032" t="s">
        <v>55</v>
      </c>
      <c r="H6032" t="s">
        <v>23</v>
      </c>
      <c r="I6032" t="s">
        <v>9728</v>
      </c>
      <c r="K6032"/>
      <c r="L6032" t="s">
        <v>9735</v>
      </c>
      <c r="M6032" t="s">
        <v>26</v>
      </c>
      <c r="N6032">
        <v>2</v>
      </c>
      <c r="P6032" t="s">
        <v>27</v>
      </c>
      <c r="Q6032" t="s">
        <v>9736</v>
      </c>
      <c r="S6032" t="s">
        <v>29</v>
      </c>
    </row>
    <row r="6033" spans="1:19" hidden="1" x14ac:dyDescent="0.2">
      <c r="A6033">
        <v>3249</v>
      </c>
      <c r="B6033" t="s">
        <v>9734</v>
      </c>
      <c r="C6033" t="s">
        <v>73</v>
      </c>
      <c r="D6033">
        <v>9.0500000000000007</v>
      </c>
      <c r="E6033" t="s">
        <v>3075</v>
      </c>
      <c r="F6033" t="s">
        <v>9727</v>
      </c>
      <c r="G6033" t="s">
        <v>55</v>
      </c>
      <c r="H6033" t="s">
        <v>46</v>
      </c>
      <c r="I6033" t="s">
        <v>9728</v>
      </c>
      <c r="K6033"/>
      <c r="L6033" t="s">
        <v>9735</v>
      </c>
      <c r="M6033" t="s">
        <v>26</v>
      </c>
      <c r="N6033">
        <v>2</v>
      </c>
      <c r="P6033" t="s">
        <v>27</v>
      </c>
      <c r="Q6033" t="s">
        <v>9736</v>
      </c>
      <c r="S6033" t="s">
        <v>29</v>
      </c>
    </row>
    <row r="6034" spans="1:19" hidden="1" x14ac:dyDescent="0.2">
      <c r="A6034">
        <v>3250</v>
      </c>
      <c r="B6034" t="s">
        <v>9737</v>
      </c>
      <c r="C6034" t="s">
        <v>20</v>
      </c>
      <c r="D6034">
        <v>2.12</v>
      </c>
      <c r="E6034">
        <v>23</v>
      </c>
      <c r="F6034" t="s">
        <v>5844</v>
      </c>
      <c r="G6034" t="s">
        <v>55</v>
      </c>
      <c r="H6034" t="s">
        <v>23</v>
      </c>
      <c r="I6034" t="s">
        <v>9738</v>
      </c>
      <c r="K6034"/>
      <c r="L6034" t="s">
        <v>9739</v>
      </c>
      <c r="M6034" t="s">
        <v>26</v>
      </c>
      <c r="N6034">
        <v>2</v>
      </c>
      <c r="P6034" t="s">
        <v>27</v>
      </c>
      <c r="Q6034" t="s">
        <v>9740</v>
      </c>
      <c r="S6034" t="s">
        <v>29</v>
      </c>
    </row>
    <row r="6035" spans="1:19" hidden="1" x14ac:dyDescent="0.2">
      <c r="A6035">
        <v>3250</v>
      </c>
      <c r="B6035" t="s">
        <v>9737</v>
      </c>
      <c r="C6035" t="s">
        <v>73</v>
      </c>
      <c r="D6035">
        <v>9.0299999999999994</v>
      </c>
      <c r="E6035">
        <v>23</v>
      </c>
      <c r="F6035" t="s">
        <v>5844</v>
      </c>
      <c r="G6035" t="s">
        <v>55</v>
      </c>
      <c r="H6035" t="s">
        <v>23</v>
      </c>
      <c r="I6035" t="s">
        <v>9738</v>
      </c>
      <c r="K6035"/>
      <c r="L6035" t="s">
        <v>9739</v>
      </c>
      <c r="M6035" t="s">
        <v>26</v>
      </c>
      <c r="N6035">
        <v>2</v>
      </c>
      <c r="P6035" t="s">
        <v>27</v>
      </c>
      <c r="Q6035" t="s">
        <v>9740</v>
      </c>
      <c r="S6035" t="s">
        <v>29</v>
      </c>
    </row>
    <row r="6036" spans="1:19" hidden="1" x14ac:dyDescent="0.2">
      <c r="A6036">
        <v>3251</v>
      </c>
      <c r="B6036" t="s">
        <v>9741</v>
      </c>
      <c r="C6036" t="s">
        <v>20</v>
      </c>
      <c r="D6036">
        <v>3.12</v>
      </c>
      <c r="E6036">
        <v>25</v>
      </c>
      <c r="F6036" t="s">
        <v>9510</v>
      </c>
      <c r="G6036" t="s">
        <v>55</v>
      </c>
      <c r="H6036" t="s">
        <v>46</v>
      </c>
      <c r="I6036" t="s">
        <v>8935</v>
      </c>
      <c r="K6036"/>
      <c r="L6036" t="s">
        <v>9742</v>
      </c>
      <c r="M6036" t="s">
        <v>26</v>
      </c>
      <c r="N6036">
        <v>2</v>
      </c>
      <c r="P6036" t="s">
        <v>27</v>
      </c>
      <c r="Q6036" t="s">
        <v>9743</v>
      </c>
      <c r="S6036" t="s">
        <v>29</v>
      </c>
    </row>
    <row r="6037" spans="1:19" hidden="1" x14ac:dyDescent="0.2">
      <c r="A6037">
        <v>3251</v>
      </c>
      <c r="B6037" t="s">
        <v>9741</v>
      </c>
      <c r="C6037" t="s">
        <v>73</v>
      </c>
      <c r="D6037">
        <v>8.17</v>
      </c>
      <c r="E6037">
        <v>25</v>
      </c>
      <c r="F6037" t="s">
        <v>9510</v>
      </c>
      <c r="G6037" t="s">
        <v>55</v>
      </c>
      <c r="H6037" t="s">
        <v>46</v>
      </c>
      <c r="I6037" t="s">
        <v>8935</v>
      </c>
      <c r="K6037"/>
      <c r="L6037" t="s">
        <v>9742</v>
      </c>
      <c r="M6037" t="s">
        <v>26</v>
      </c>
      <c r="N6037">
        <v>2</v>
      </c>
      <c r="P6037" t="s">
        <v>27</v>
      </c>
      <c r="Q6037" t="s">
        <v>9743</v>
      </c>
      <c r="S6037" t="s">
        <v>29</v>
      </c>
    </row>
    <row r="6038" spans="1:19" hidden="1" x14ac:dyDescent="0.2">
      <c r="A6038">
        <v>3251</v>
      </c>
      <c r="B6038" t="s">
        <v>9741</v>
      </c>
      <c r="C6038" t="s">
        <v>73</v>
      </c>
      <c r="D6038">
        <v>8.32</v>
      </c>
      <c r="E6038">
        <v>25</v>
      </c>
      <c r="F6038" t="s">
        <v>62</v>
      </c>
      <c r="G6038" t="s">
        <v>55</v>
      </c>
      <c r="H6038" t="s">
        <v>46</v>
      </c>
      <c r="I6038" t="s">
        <v>8898</v>
      </c>
      <c r="K6038"/>
      <c r="L6038" t="s">
        <v>9742</v>
      </c>
      <c r="M6038" t="s">
        <v>26</v>
      </c>
      <c r="N6038">
        <v>2</v>
      </c>
      <c r="P6038" t="s">
        <v>27</v>
      </c>
      <c r="Q6038" t="s">
        <v>9743</v>
      </c>
      <c r="S6038" t="s">
        <v>29</v>
      </c>
    </row>
    <row r="6039" spans="1:19" hidden="1" x14ac:dyDescent="0.2">
      <c r="A6039">
        <v>3252</v>
      </c>
      <c r="B6039" t="s">
        <v>9744</v>
      </c>
      <c r="C6039" t="s">
        <v>20</v>
      </c>
      <c r="D6039">
        <v>9.57</v>
      </c>
      <c r="F6039" t="s">
        <v>615</v>
      </c>
      <c r="H6039" t="s">
        <v>23</v>
      </c>
      <c r="I6039" t="s">
        <v>9725</v>
      </c>
      <c r="K6039"/>
      <c r="L6039" t="s">
        <v>9745</v>
      </c>
      <c r="M6039" t="s">
        <v>26</v>
      </c>
      <c r="N6039">
        <v>2</v>
      </c>
      <c r="P6039" t="s">
        <v>27</v>
      </c>
      <c r="Q6039" t="s">
        <v>9746</v>
      </c>
      <c r="S6039" t="s">
        <v>29</v>
      </c>
    </row>
    <row r="6040" spans="1:19" hidden="1" x14ac:dyDescent="0.2">
      <c r="A6040">
        <v>3253</v>
      </c>
      <c r="B6040" t="s">
        <v>9747</v>
      </c>
      <c r="C6040" t="s">
        <v>73</v>
      </c>
      <c r="D6040">
        <v>9.1199999999999992</v>
      </c>
      <c r="F6040" t="s">
        <v>615</v>
      </c>
      <c r="H6040" t="s">
        <v>23</v>
      </c>
      <c r="I6040" t="s">
        <v>9725</v>
      </c>
      <c r="K6040"/>
      <c r="L6040" t="s">
        <v>9748</v>
      </c>
      <c r="M6040" t="s">
        <v>26</v>
      </c>
      <c r="N6040">
        <v>2</v>
      </c>
      <c r="P6040" t="s">
        <v>27</v>
      </c>
      <c r="Q6040" t="s">
        <v>9749</v>
      </c>
      <c r="S6040" t="s">
        <v>29</v>
      </c>
    </row>
    <row r="6041" spans="1:19" hidden="1" x14ac:dyDescent="0.2">
      <c r="A6041">
        <v>3253</v>
      </c>
      <c r="B6041" t="s">
        <v>9747</v>
      </c>
      <c r="C6041" t="s">
        <v>77</v>
      </c>
      <c r="D6041">
        <v>10.61</v>
      </c>
      <c r="F6041" t="s">
        <v>615</v>
      </c>
      <c r="H6041" t="s">
        <v>23</v>
      </c>
      <c r="I6041" t="s">
        <v>9725</v>
      </c>
      <c r="K6041"/>
      <c r="L6041" t="s">
        <v>9748</v>
      </c>
      <c r="M6041" t="s">
        <v>26</v>
      </c>
      <c r="N6041">
        <v>2</v>
      </c>
      <c r="P6041" t="s">
        <v>27</v>
      </c>
      <c r="Q6041" t="s">
        <v>9749</v>
      </c>
      <c r="S6041" t="s">
        <v>29</v>
      </c>
    </row>
    <row r="6042" spans="1:19" hidden="1" x14ac:dyDescent="0.2">
      <c r="A6042">
        <v>3254</v>
      </c>
      <c r="B6042" t="s">
        <v>9750</v>
      </c>
      <c r="C6042" t="s">
        <v>20</v>
      </c>
      <c r="D6042">
        <v>1.99</v>
      </c>
      <c r="F6042" t="s">
        <v>9751</v>
      </c>
      <c r="G6042" t="s">
        <v>55</v>
      </c>
      <c r="H6042" t="s">
        <v>23</v>
      </c>
      <c r="I6042" t="s">
        <v>9709</v>
      </c>
      <c r="K6042"/>
      <c r="L6042" t="s">
        <v>9752</v>
      </c>
      <c r="M6042" t="s">
        <v>26</v>
      </c>
      <c r="N6042">
        <v>2</v>
      </c>
      <c r="P6042" t="s">
        <v>27</v>
      </c>
      <c r="Q6042" t="s">
        <v>9753</v>
      </c>
      <c r="S6042" t="s">
        <v>29</v>
      </c>
    </row>
    <row r="6043" spans="1:19" hidden="1" x14ac:dyDescent="0.2">
      <c r="A6043">
        <v>3254</v>
      </c>
      <c r="B6043" t="s">
        <v>9750</v>
      </c>
      <c r="C6043" t="s">
        <v>73</v>
      </c>
      <c r="D6043">
        <v>8.64</v>
      </c>
      <c r="F6043" t="s">
        <v>9751</v>
      </c>
      <c r="G6043" t="s">
        <v>55</v>
      </c>
      <c r="H6043" t="s">
        <v>46</v>
      </c>
      <c r="I6043" t="s">
        <v>9709</v>
      </c>
      <c r="K6043"/>
      <c r="L6043" t="s">
        <v>9752</v>
      </c>
      <c r="M6043" t="s">
        <v>26</v>
      </c>
      <c r="N6043">
        <v>2</v>
      </c>
      <c r="P6043" t="s">
        <v>27</v>
      </c>
      <c r="Q6043" t="s">
        <v>9753</v>
      </c>
      <c r="S6043" t="s">
        <v>29</v>
      </c>
    </row>
    <row r="6044" spans="1:19" hidden="1" x14ac:dyDescent="0.2">
      <c r="A6044">
        <v>3254</v>
      </c>
      <c r="B6044" t="s">
        <v>9750</v>
      </c>
      <c r="C6044" t="s">
        <v>77</v>
      </c>
      <c r="D6044">
        <v>10.26</v>
      </c>
      <c r="F6044" t="s">
        <v>9751</v>
      </c>
      <c r="G6044" t="s">
        <v>55</v>
      </c>
      <c r="H6044" t="s">
        <v>46</v>
      </c>
      <c r="I6044" t="s">
        <v>9709</v>
      </c>
      <c r="K6044"/>
      <c r="L6044" t="s">
        <v>9752</v>
      </c>
      <c r="M6044" t="s">
        <v>26</v>
      </c>
      <c r="N6044">
        <v>2</v>
      </c>
      <c r="P6044" t="s">
        <v>27</v>
      </c>
      <c r="Q6044" t="s">
        <v>9753</v>
      </c>
      <c r="S6044" t="s">
        <v>29</v>
      </c>
    </row>
    <row r="6045" spans="1:19" hidden="1" x14ac:dyDescent="0.2">
      <c r="A6045">
        <v>3255</v>
      </c>
      <c r="B6045" t="s">
        <v>9754</v>
      </c>
      <c r="C6045" t="s">
        <v>20</v>
      </c>
      <c r="D6045">
        <v>7.22</v>
      </c>
      <c r="E6045">
        <v>25</v>
      </c>
      <c r="F6045" t="s">
        <v>9755</v>
      </c>
      <c r="G6045" t="s">
        <v>160</v>
      </c>
      <c r="H6045" t="s">
        <v>46</v>
      </c>
      <c r="I6045" t="s">
        <v>9704</v>
      </c>
      <c r="K6045"/>
      <c r="L6045" t="s">
        <v>9756</v>
      </c>
      <c r="M6045" t="s">
        <v>120</v>
      </c>
      <c r="N6045">
        <v>5</v>
      </c>
      <c r="P6045" t="s">
        <v>27</v>
      </c>
      <c r="Q6045" t="s">
        <v>9757</v>
      </c>
      <c r="S6045" t="s">
        <v>29</v>
      </c>
    </row>
    <row r="6046" spans="1:19" hidden="1" x14ac:dyDescent="0.2">
      <c r="A6046">
        <v>3255</v>
      </c>
      <c r="B6046" t="s">
        <v>9754</v>
      </c>
      <c r="C6046" t="s">
        <v>20</v>
      </c>
      <c r="D6046">
        <v>7.45</v>
      </c>
      <c r="F6046" t="s">
        <v>4172</v>
      </c>
      <c r="G6046" t="s">
        <v>55</v>
      </c>
      <c r="H6046" t="s">
        <v>23</v>
      </c>
      <c r="I6046" t="s">
        <v>257</v>
      </c>
      <c r="K6046"/>
      <c r="L6046" t="s">
        <v>9756</v>
      </c>
      <c r="M6046" t="s">
        <v>120</v>
      </c>
      <c r="N6046">
        <v>5</v>
      </c>
      <c r="P6046" t="s">
        <v>27</v>
      </c>
      <c r="Q6046" t="s">
        <v>9757</v>
      </c>
      <c r="S6046" t="s">
        <v>29</v>
      </c>
    </row>
    <row r="6047" spans="1:19" hidden="1" x14ac:dyDescent="0.2">
      <c r="A6047">
        <v>3259</v>
      </c>
      <c r="B6047" t="s">
        <v>9758</v>
      </c>
      <c r="C6047" t="s">
        <v>20</v>
      </c>
      <c r="D6047">
        <v>7</v>
      </c>
      <c r="E6047">
        <v>25</v>
      </c>
      <c r="F6047" t="s">
        <v>9755</v>
      </c>
      <c r="G6047" t="s">
        <v>160</v>
      </c>
      <c r="H6047" t="s">
        <v>46</v>
      </c>
      <c r="I6047" t="s">
        <v>9704</v>
      </c>
      <c r="K6047"/>
      <c r="L6047" t="s">
        <v>9759</v>
      </c>
      <c r="M6047" t="s">
        <v>1341</v>
      </c>
      <c r="N6047">
        <v>3</v>
      </c>
      <c r="P6047" t="s">
        <v>27</v>
      </c>
      <c r="Q6047" t="s">
        <v>9760</v>
      </c>
      <c r="S6047" t="s">
        <v>29</v>
      </c>
    </row>
    <row r="6048" spans="1:19" hidden="1" x14ac:dyDescent="0.2">
      <c r="A6048">
        <v>3261</v>
      </c>
      <c r="B6048" t="s">
        <v>9761</v>
      </c>
      <c r="C6048" t="s">
        <v>20</v>
      </c>
      <c r="D6048">
        <v>2.1</v>
      </c>
      <c r="F6048" t="s">
        <v>866</v>
      </c>
      <c r="H6048" t="s">
        <v>23</v>
      </c>
      <c r="I6048" t="s">
        <v>9762</v>
      </c>
      <c r="K6048"/>
      <c r="L6048" t="s">
        <v>9763</v>
      </c>
      <c r="M6048" t="s">
        <v>26</v>
      </c>
      <c r="N6048">
        <v>2</v>
      </c>
      <c r="P6048" t="s">
        <v>27</v>
      </c>
      <c r="Q6048" t="s">
        <v>9764</v>
      </c>
      <c r="S6048" t="s">
        <v>29</v>
      </c>
    </row>
    <row r="6049" spans="1:19" hidden="1" x14ac:dyDescent="0.2">
      <c r="A6049">
        <v>3261</v>
      </c>
      <c r="B6049" t="s">
        <v>9761</v>
      </c>
      <c r="C6049" t="s">
        <v>73</v>
      </c>
      <c r="D6049">
        <v>4.25</v>
      </c>
      <c r="F6049" t="s">
        <v>866</v>
      </c>
      <c r="H6049" t="s">
        <v>23</v>
      </c>
      <c r="I6049" t="s">
        <v>9762</v>
      </c>
      <c r="K6049"/>
      <c r="L6049" t="s">
        <v>9763</v>
      </c>
      <c r="M6049" t="s">
        <v>26</v>
      </c>
      <c r="N6049">
        <v>2</v>
      </c>
      <c r="P6049" t="s">
        <v>27</v>
      </c>
      <c r="Q6049" t="s">
        <v>9764</v>
      </c>
      <c r="S6049" t="s">
        <v>29</v>
      </c>
    </row>
    <row r="6050" spans="1:19" hidden="1" x14ac:dyDescent="0.2">
      <c r="A6050">
        <v>3261</v>
      </c>
      <c r="B6050" t="s">
        <v>9761</v>
      </c>
      <c r="C6050" t="s">
        <v>77</v>
      </c>
      <c r="D6050">
        <v>7.15</v>
      </c>
      <c r="F6050" t="s">
        <v>866</v>
      </c>
      <c r="H6050" t="s">
        <v>23</v>
      </c>
      <c r="I6050" t="s">
        <v>9762</v>
      </c>
      <c r="K6050"/>
      <c r="L6050" t="s">
        <v>9763</v>
      </c>
      <c r="M6050" t="s">
        <v>26</v>
      </c>
      <c r="N6050">
        <v>2</v>
      </c>
      <c r="P6050" t="s">
        <v>27</v>
      </c>
      <c r="Q6050" t="s">
        <v>9764</v>
      </c>
      <c r="S6050" t="s">
        <v>29</v>
      </c>
    </row>
    <row r="6051" spans="1:19" hidden="1" x14ac:dyDescent="0.2">
      <c r="A6051">
        <v>3262</v>
      </c>
      <c r="B6051" t="s">
        <v>9765</v>
      </c>
      <c r="C6051" t="s">
        <v>20</v>
      </c>
      <c r="D6051">
        <v>1.83</v>
      </c>
      <c r="E6051">
        <v>25</v>
      </c>
      <c r="F6051" t="s">
        <v>2139</v>
      </c>
      <c r="G6051" t="s">
        <v>75</v>
      </c>
      <c r="H6051" t="s">
        <v>46</v>
      </c>
      <c r="I6051" t="s">
        <v>9766</v>
      </c>
      <c r="K6051"/>
      <c r="L6051" t="s">
        <v>9767</v>
      </c>
      <c r="M6051" t="s">
        <v>2579</v>
      </c>
      <c r="N6051">
        <v>3</v>
      </c>
      <c r="P6051" t="s">
        <v>27</v>
      </c>
      <c r="Q6051" t="s">
        <v>9768</v>
      </c>
      <c r="S6051" t="s">
        <v>29</v>
      </c>
    </row>
    <row r="6052" spans="1:19" hidden="1" x14ac:dyDescent="0.2">
      <c r="A6052">
        <v>3262</v>
      </c>
      <c r="B6052" t="s">
        <v>9765</v>
      </c>
      <c r="C6052" t="s">
        <v>73</v>
      </c>
      <c r="D6052">
        <v>4.3899999999999997</v>
      </c>
      <c r="E6052">
        <v>25</v>
      </c>
      <c r="F6052" t="s">
        <v>410</v>
      </c>
      <c r="G6052" t="s">
        <v>55</v>
      </c>
      <c r="H6052" t="s">
        <v>46</v>
      </c>
      <c r="I6052" t="s">
        <v>9766</v>
      </c>
      <c r="K6052"/>
      <c r="L6052" t="s">
        <v>9767</v>
      </c>
      <c r="M6052" t="s">
        <v>2579</v>
      </c>
      <c r="N6052">
        <v>3</v>
      </c>
      <c r="P6052" t="s">
        <v>27</v>
      </c>
      <c r="Q6052" t="s">
        <v>9768</v>
      </c>
      <c r="S6052" t="s">
        <v>29</v>
      </c>
    </row>
    <row r="6053" spans="1:19" hidden="1" x14ac:dyDescent="0.2">
      <c r="A6053">
        <v>3283</v>
      </c>
      <c r="B6053" t="s">
        <v>9769</v>
      </c>
      <c r="C6053" t="s">
        <v>20</v>
      </c>
      <c r="D6053">
        <v>2.08</v>
      </c>
      <c r="E6053">
        <v>25</v>
      </c>
      <c r="F6053" t="s">
        <v>9770</v>
      </c>
      <c r="G6053" t="s">
        <v>55</v>
      </c>
      <c r="H6053" t="s">
        <v>46</v>
      </c>
      <c r="I6053" t="s">
        <v>9771</v>
      </c>
      <c r="K6053"/>
      <c r="L6053" t="s">
        <v>9772</v>
      </c>
      <c r="M6053" t="s">
        <v>120</v>
      </c>
      <c r="N6053">
        <v>5</v>
      </c>
      <c r="P6053" t="s">
        <v>27</v>
      </c>
      <c r="Q6053" t="s">
        <v>9773</v>
      </c>
      <c r="S6053" t="s">
        <v>29</v>
      </c>
    </row>
    <row r="6054" spans="1:19" hidden="1" x14ac:dyDescent="0.2">
      <c r="A6054">
        <v>3283</v>
      </c>
      <c r="B6054" t="s">
        <v>9769</v>
      </c>
      <c r="C6054" t="s">
        <v>73</v>
      </c>
      <c r="D6054">
        <v>5.65</v>
      </c>
      <c r="E6054">
        <v>25</v>
      </c>
      <c r="F6054" t="s">
        <v>9770</v>
      </c>
      <c r="G6054" t="s">
        <v>55</v>
      </c>
      <c r="H6054" t="s">
        <v>46</v>
      </c>
      <c r="I6054" t="s">
        <v>9771</v>
      </c>
      <c r="K6054"/>
      <c r="L6054" t="s">
        <v>9772</v>
      </c>
      <c r="M6054" t="s">
        <v>120</v>
      </c>
      <c r="N6054">
        <v>5</v>
      </c>
      <c r="P6054" t="s">
        <v>27</v>
      </c>
      <c r="Q6054" t="s">
        <v>9773</v>
      </c>
      <c r="S6054" t="s">
        <v>29</v>
      </c>
    </row>
    <row r="6055" spans="1:19" hidden="1" x14ac:dyDescent="0.2">
      <c r="A6055">
        <v>3283</v>
      </c>
      <c r="B6055" t="s">
        <v>9769</v>
      </c>
      <c r="C6055" t="s">
        <v>77</v>
      </c>
      <c r="D6055">
        <v>9.74</v>
      </c>
      <c r="E6055">
        <v>25</v>
      </c>
      <c r="F6055" t="s">
        <v>9770</v>
      </c>
      <c r="G6055" t="s">
        <v>55</v>
      </c>
      <c r="H6055" t="s">
        <v>46</v>
      </c>
      <c r="I6055" t="s">
        <v>9771</v>
      </c>
      <c r="K6055"/>
      <c r="L6055" t="s">
        <v>9772</v>
      </c>
      <c r="M6055" t="s">
        <v>120</v>
      </c>
      <c r="N6055">
        <v>5</v>
      </c>
      <c r="P6055" t="s">
        <v>27</v>
      </c>
      <c r="Q6055" t="s">
        <v>9773</v>
      </c>
      <c r="S6055" t="s">
        <v>29</v>
      </c>
    </row>
    <row r="6056" spans="1:19" hidden="1" x14ac:dyDescent="0.2">
      <c r="A6056">
        <v>3283</v>
      </c>
      <c r="B6056" t="s">
        <v>9769</v>
      </c>
      <c r="C6056" t="s">
        <v>73</v>
      </c>
      <c r="D6056">
        <v>5.67</v>
      </c>
      <c r="E6056">
        <v>25</v>
      </c>
      <c r="F6056" t="s">
        <v>9535</v>
      </c>
      <c r="G6056" t="s">
        <v>55</v>
      </c>
      <c r="H6056" t="s">
        <v>46</v>
      </c>
      <c r="I6056" t="s">
        <v>9536</v>
      </c>
      <c r="K6056"/>
      <c r="L6056" t="s">
        <v>9772</v>
      </c>
      <c r="M6056" t="s">
        <v>120</v>
      </c>
      <c r="N6056">
        <v>5</v>
      </c>
      <c r="P6056" t="s">
        <v>27</v>
      </c>
      <c r="Q6056" t="s">
        <v>9773</v>
      </c>
      <c r="S6056" t="s">
        <v>29</v>
      </c>
    </row>
    <row r="6057" spans="1:19" hidden="1" x14ac:dyDescent="0.2">
      <c r="A6057">
        <v>3283</v>
      </c>
      <c r="B6057" t="s">
        <v>9769</v>
      </c>
      <c r="C6057" t="s">
        <v>77</v>
      </c>
      <c r="D6057">
        <v>9.69</v>
      </c>
      <c r="E6057">
        <v>25</v>
      </c>
      <c r="F6057" t="s">
        <v>9535</v>
      </c>
      <c r="G6057" t="s">
        <v>55</v>
      </c>
      <c r="H6057" t="s">
        <v>46</v>
      </c>
      <c r="I6057" t="s">
        <v>9536</v>
      </c>
      <c r="K6057"/>
      <c r="L6057" t="s">
        <v>9772</v>
      </c>
      <c r="M6057" t="s">
        <v>120</v>
      </c>
      <c r="N6057">
        <v>5</v>
      </c>
      <c r="P6057" t="s">
        <v>27</v>
      </c>
      <c r="Q6057" t="s">
        <v>9773</v>
      </c>
      <c r="S6057" t="s">
        <v>29</v>
      </c>
    </row>
    <row r="6058" spans="1:19" x14ac:dyDescent="0.2">
      <c r="A6058">
        <v>3287</v>
      </c>
      <c r="B6058" t="s">
        <v>9774</v>
      </c>
      <c r="C6058" t="s">
        <v>20</v>
      </c>
      <c r="D6058">
        <v>2.0110000000000001</v>
      </c>
      <c r="E6058">
        <v>1</v>
      </c>
      <c r="F6058" t="s">
        <v>9775</v>
      </c>
      <c r="G6058" t="s">
        <v>641</v>
      </c>
      <c r="H6058" t="s">
        <v>36</v>
      </c>
      <c r="I6058" t="s">
        <v>8965</v>
      </c>
      <c r="L6058" t="s">
        <v>9776</v>
      </c>
      <c r="M6058" t="s">
        <v>120</v>
      </c>
      <c r="N6058">
        <v>5</v>
      </c>
      <c r="P6058" t="s">
        <v>27</v>
      </c>
      <c r="Q6058" t="s">
        <v>9777</v>
      </c>
      <c r="S6058" t="s">
        <v>29</v>
      </c>
    </row>
    <row r="6059" spans="1:19" x14ac:dyDescent="0.2">
      <c r="A6059">
        <v>3287</v>
      </c>
      <c r="B6059" t="s">
        <v>9774</v>
      </c>
      <c r="C6059" t="s">
        <v>73</v>
      </c>
      <c r="D6059">
        <v>11.295999999999999</v>
      </c>
      <c r="E6059">
        <v>1</v>
      </c>
      <c r="F6059" t="s">
        <v>9775</v>
      </c>
      <c r="G6059" t="s">
        <v>641</v>
      </c>
      <c r="H6059" t="s">
        <v>36</v>
      </c>
      <c r="I6059" t="s">
        <v>8965</v>
      </c>
      <c r="L6059" t="s">
        <v>9776</v>
      </c>
      <c r="M6059" t="s">
        <v>120</v>
      </c>
      <c r="N6059">
        <v>5</v>
      </c>
      <c r="P6059" t="s">
        <v>27</v>
      </c>
      <c r="Q6059" t="s">
        <v>9777</v>
      </c>
      <c r="S6059" t="s">
        <v>29</v>
      </c>
    </row>
    <row r="6060" spans="1:19" x14ac:dyDescent="0.2">
      <c r="A6060">
        <v>3287</v>
      </c>
      <c r="B6060" t="s">
        <v>9774</v>
      </c>
      <c r="C6060" t="s">
        <v>20</v>
      </c>
      <c r="D6060">
        <v>1.964</v>
      </c>
      <c r="E6060">
        <v>12.5</v>
      </c>
      <c r="F6060" t="s">
        <v>9775</v>
      </c>
      <c r="G6060" t="s">
        <v>641</v>
      </c>
      <c r="H6060" t="s">
        <v>36</v>
      </c>
      <c r="I6060" t="s">
        <v>8965</v>
      </c>
      <c r="L6060" t="s">
        <v>9776</v>
      </c>
      <c r="M6060" t="s">
        <v>120</v>
      </c>
      <c r="N6060">
        <v>5</v>
      </c>
      <c r="P6060" t="s">
        <v>27</v>
      </c>
      <c r="Q6060" t="s">
        <v>9777</v>
      </c>
      <c r="S6060" t="s">
        <v>29</v>
      </c>
    </row>
    <row r="6061" spans="1:19" x14ac:dyDescent="0.2">
      <c r="A6061">
        <v>3287</v>
      </c>
      <c r="B6061" t="s">
        <v>9774</v>
      </c>
      <c r="C6061" t="s">
        <v>73</v>
      </c>
      <c r="D6061">
        <v>10.972</v>
      </c>
      <c r="E6061">
        <v>12.5</v>
      </c>
      <c r="F6061" t="s">
        <v>9775</v>
      </c>
      <c r="G6061" t="s">
        <v>641</v>
      </c>
      <c r="H6061" t="s">
        <v>36</v>
      </c>
      <c r="I6061" t="s">
        <v>8965</v>
      </c>
      <c r="L6061" t="s">
        <v>9776</v>
      </c>
      <c r="M6061" t="s">
        <v>120</v>
      </c>
      <c r="N6061">
        <v>5</v>
      </c>
      <c r="P6061" t="s">
        <v>27</v>
      </c>
      <c r="Q6061" t="s">
        <v>9777</v>
      </c>
      <c r="S6061" t="s">
        <v>29</v>
      </c>
    </row>
    <row r="6062" spans="1:19" x14ac:dyDescent="0.2">
      <c r="A6062">
        <v>3287</v>
      </c>
      <c r="B6062" t="s">
        <v>9774</v>
      </c>
      <c r="C6062" t="s">
        <v>20</v>
      </c>
      <c r="D6062">
        <v>1.952</v>
      </c>
      <c r="E6062">
        <v>25</v>
      </c>
      <c r="F6062" t="s">
        <v>9775</v>
      </c>
      <c r="G6062" t="s">
        <v>641</v>
      </c>
      <c r="H6062" t="s">
        <v>36</v>
      </c>
      <c r="I6062" t="s">
        <v>8965</v>
      </c>
      <c r="L6062" t="s">
        <v>9776</v>
      </c>
      <c r="M6062" t="s">
        <v>120</v>
      </c>
      <c r="N6062">
        <v>5</v>
      </c>
      <c r="P6062" t="s">
        <v>27</v>
      </c>
      <c r="Q6062" t="s">
        <v>9777</v>
      </c>
      <c r="S6062" t="s">
        <v>29</v>
      </c>
    </row>
    <row r="6063" spans="1:19" x14ac:dyDescent="0.2">
      <c r="A6063">
        <v>3287</v>
      </c>
      <c r="B6063" t="s">
        <v>9774</v>
      </c>
      <c r="C6063" t="s">
        <v>73</v>
      </c>
      <c r="D6063">
        <v>10.64</v>
      </c>
      <c r="E6063">
        <v>25</v>
      </c>
      <c r="F6063" t="s">
        <v>9775</v>
      </c>
      <c r="G6063" t="s">
        <v>641</v>
      </c>
      <c r="H6063" t="s">
        <v>36</v>
      </c>
      <c r="I6063" t="s">
        <v>8965</v>
      </c>
      <c r="L6063" t="s">
        <v>9776</v>
      </c>
      <c r="M6063" t="s">
        <v>120</v>
      </c>
      <c r="N6063">
        <v>5</v>
      </c>
      <c r="P6063" t="s">
        <v>27</v>
      </c>
      <c r="Q6063" t="s">
        <v>9777</v>
      </c>
      <c r="S6063" t="s">
        <v>29</v>
      </c>
    </row>
    <row r="6064" spans="1:19" x14ac:dyDescent="0.2">
      <c r="A6064">
        <v>3287</v>
      </c>
      <c r="B6064" t="s">
        <v>9774</v>
      </c>
      <c r="C6064" t="s">
        <v>20</v>
      </c>
      <c r="D6064">
        <v>1.95</v>
      </c>
      <c r="E6064">
        <v>37.5</v>
      </c>
      <c r="F6064" t="s">
        <v>9775</v>
      </c>
      <c r="G6064" t="s">
        <v>641</v>
      </c>
      <c r="H6064" t="s">
        <v>36</v>
      </c>
      <c r="I6064" t="s">
        <v>8965</v>
      </c>
      <c r="L6064" t="s">
        <v>9776</v>
      </c>
      <c r="M6064" t="s">
        <v>120</v>
      </c>
      <c r="N6064">
        <v>5</v>
      </c>
      <c r="P6064" t="s">
        <v>27</v>
      </c>
      <c r="Q6064" t="s">
        <v>9777</v>
      </c>
      <c r="S6064" t="s">
        <v>29</v>
      </c>
    </row>
    <row r="6065" spans="1:19" x14ac:dyDescent="0.2">
      <c r="A6065">
        <v>3287</v>
      </c>
      <c r="B6065" t="s">
        <v>9774</v>
      </c>
      <c r="C6065" t="s">
        <v>73</v>
      </c>
      <c r="D6065">
        <v>10.342000000000001</v>
      </c>
      <c r="E6065">
        <v>37.5</v>
      </c>
      <c r="F6065" t="s">
        <v>9775</v>
      </c>
      <c r="G6065" t="s">
        <v>641</v>
      </c>
      <c r="H6065" t="s">
        <v>36</v>
      </c>
      <c r="I6065" t="s">
        <v>8965</v>
      </c>
      <c r="L6065" t="s">
        <v>9776</v>
      </c>
      <c r="M6065" t="s">
        <v>120</v>
      </c>
      <c r="N6065">
        <v>5</v>
      </c>
      <c r="P6065" t="s">
        <v>27</v>
      </c>
      <c r="Q6065" t="s">
        <v>9777</v>
      </c>
      <c r="S6065" t="s">
        <v>29</v>
      </c>
    </row>
    <row r="6066" spans="1:19" x14ac:dyDescent="0.2">
      <c r="A6066">
        <v>3287</v>
      </c>
      <c r="B6066" t="s">
        <v>9774</v>
      </c>
      <c r="C6066" t="s">
        <v>20</v>
      </c>
      <c r="D6066">
        <v>1.958</v>
      </c>
      <c r="E6066">
        <v>50</v>
      </c>
      <c r="F6066" t="s">
        <v>9775</v>
      </c>
      <c r="G6066" t="s">
        <v>641</v>
      </c>
      <c r="H6066" t="s">
        <v>36</v>
      </c>
      <c r="I6066" t="s">
        <v>8965</v>
      </c>
      <c r="L6066" t="s">
        <v>9776</v>
      </c>
      <c r="M6066" t="s">
        <v>120</v>
      </c>
      <c r="N6066">
        <v>5</v>
      </c>
      <c r="P6066" t="s">
        <v>27</v>
      </c>
      <c r="Q6066" t="s">
        <v>9777</v>
      </c>
      <c r="S6066" t="s">
        <v>29</v>
      </c>
    </row>
    <row r="6067" spans="1:19" x14ac:dyDescent="0.2">
      <c r="A6067">
        <v>3287</v>
      </c>
      <c r="B6067" t="s">
        <v>9774</v>
      </c>
      <c r="C6067" t="s">
        <v>73</v>
      </c>
      <c r="D6067">
        <v>10.064</v>
      </c>
      <c r="E6067">
        <v>50</v>
      </c>
      <c r="F6067" t="s">
        <v>9775</v>
      </c>
      <c r="G6067" t="s">
        <v>641</v>
      </c>
      <c r="H6067" t="s">
        <v>36</v>
      </c>
      <c r="I6067" t="s">
        <v>8965</v>
      </c>
      <c r="L6067" t="s">
        <v>9776</v>
      </c>
      <c r="M6067" t="s">
        <v>120</v>
      </c>
      <c r="N6067">
        <v>5</v>
      </c>
      <c r="P6067" t="s">
        <v>27</v>
      </c>
      <c r="Q6067" t="s">
        <v>9777</v>
      </c>
      <c r="S6067" t="s">
        <v>29</v>
      </c>
    </row>
    <row r="6068" spans="1:19" hidden="1" x14ac:dyDescent="0.2">
      <c r="A6068">
        <v>3287</v>
      </c>
      <c r="B6068" t="s">
        <v>9774</v>
      </c>
      <c r="C6068" t="s">
        <v>20</v>
      </c>
      <c r="D6068">
        <v>1.9</v>
      </c>
      <c r="E6068">
        <v>20</v>
      </c>
      <c r="F6068" t="s">
        <v>79</v>
      </c>
      <c r="G6068" t="s">
        <v>55</v>
      </c>
      <c r="H6068" t="s">
        <v>23</v>
      </c>
      <c r="I6068" t="s">
        <v>8882</v>
      </c>
      <c r="J6068" t="s">
        <v>43</v>
      </c>
      <c r="K6068"/>
      <c r="L6068" t="s">
        <v>9776</v>
      </c>
      <c r="M6068" t="s">
        <v>120</v>
      </c>
      <c r="N6068">
        <v>5</v>
      </c>
      <c r="P6068" t="s">
        <v>27</v>
      </c>
      <c r="Q6068" t="s">
        <v>9777</v>
      </c>
      <c r="S6068" t="s">
        <v>29</v>
      </c>
    </row>
    <row r="6069" spans="1:19" hidden="1" x14ac:dyDescent="0.2">
      <c r="A6069">
        <v>3287</v>
      </c>
      <c r="B6069" t="s">
        <v>9774</v>
      </c>
      <c r="C6069" t="s">
        <v>73</v>
      </c>
      <c r="D6069">
        <v>10.71</v>
      </c>
      <c r="E6069">
        <v>20</v>
      </c>
      <c r="F6069" t="s">
        <v>79</v>
      </c>
      <c r="G6069" t="s">
        <v>55</v>
      </c>
      <c r="H6069" t="s">
        <v>46</v>
      </c>
      <c r="I6069" t="s">
        <v>8882</v>
      </c>
      <c r="J6069" t="s">
        <v>43</v>
      </c>
      <c r="K6069"/>
      <c r="L6069" t="s">
        <v>9776</v>
      </c>
      <c r="M6069" t="s">
        <v>120</v>
      </c>
      <c r="N6069">
        <v>5</v>
      </c>
      <c r="P6069" t="s">
        <v>27</v>
      </c>
      <c r="Q6069" t="s">
        <v>9777</v>
      </c>
      <c r="S6069" t="s">
        <v>29</v>
      </c>
    </row>
    <row r="6070" spans="1:19" hidden="1" x14ac:dyDescent="0.2">
      <c r="A6070">
        <v>3288</v>
      </c>
      <c r="B6070" t="s">
        <v>9778</v>
      </c>
      <c r="C6070" t="s">
        <v>20</v>
      </c>
      <c r="D6070">
        <v>3.04</v>
      </c>
      <c r="E6070">
        <v>25</v>
      </c>
      <c r="F6070" t="s">
        <v>9779</v>
      </c>
      <c r="G6070" t="s">
        <v>22</v>
      </c>
      <c r="H6070" t="s">
        <v>23</v>
      </c>
      <c r="I6070" t="s">
        <v>9223</v>
      </c>
      <c r="K6070"/>
      <c r="L6070" t="s">
        <v>9780</v>
      </c>
      <c r="M6070" t="s">
        <v>771</v>
      </c>
      <c r="N6070">
        <v>4</v>
      </c>
      <c r="P6070" t="s">
        <v>27</v>
      </c>
      <c r="Q6070" t="s">
        <v>9781</v>
      </c>
      <c r="S6070" t="s">
        <v>29</v>
      </c>
    </row>
    <row r="6071" spans="1:19" hidden="1" x14ac:dyDescent="0.2">
      <c r="A6071">
        <v>3288</v>
      </c>
      <c r="B6071" t="s">
        <v>9778</v>
      </c>
      <c r="C6071" t="s">
        <v>73</v>
      </c>
      <c r="D6071">
        <v>8.3800000000000008</v>
      </c>
      <c r="E6071">
        <v>25</v>
      </c>
      <c r="F6071" t="s">
        <v>9779</v>
      </c>
      <c r="G6071" t="s">
        <v>22</v>
      </c>
      <c r="H6071" t="s">
        <v>23</v>
      </c>
      <c r="I6071" t="s">
        <v>9223</v>
      </c>
      <c r="K6071"/>
      <c r="L6071" t="s">
        <v>9780</v>
      </c>
      <c r="M6071" t="s">
        <v>771</v>
      </c>
      <c r="N6071">
        <v>4</v>
      </c>
      <c r="P6071" t="s">
        <v>27</v>
      </c>
      <c r="Q6071" t="s">
        <v>9781</v>
      </c>
      <c r="S6071" t="s">
        <v>29</v>
      </c>
    </row>
    <row r="6072" spans="1:19" hidden="1" x14ac:dyDescent="0.2">
      <c r="A6072">
        <v>3289</v>
      </c>
      <c r="B6072" t="s">
        <v>9782</v>
      </c>
      <c r="C6072" t="s">
        <v>73</v>
      </c>
      <c r="D6072">
        <v>8.69</v>
      </c>
      <c r="E6072">
        <v>25</v>
      </c>
      <c r="F6072" t="s">
        <v>2017</v>
      </c>
      <c r="G6072" t="s">
        <v>55</v>
      </c>
      <c r="H6072" t="s">
        <v>46</v>
      </c>
      <c r="I6072" t="s">
        <v>67</v>
      </c>
      <c r="K6072"/>
      <c r="L6072" t="s">
        <v>9783</v>
      </c>
      <c r="M6072" t="s">
        <v>771</v>
      </c>
      <c r="N6072">
        <v>4</v>
      </c>
      <c r="P6072" t="s">
        <v>27</v>
      </c>
      <c r="Q6072" t="s">
        <v>9784</v>
      </c>
      <c r="S6072" t="s">
        <v>29</v>
      </c>
    </row>
    <row r="6073" spans="1:19" hidden="1" x14ac:dyDescent="0.2">
      <c r="A6073">
        <v>3289</v>
      </c>
      <c r="B6073" t="s">
        <v>9782</v>
      </c>
      <c r="C6073" t="s">
        <v>20</v>
      </c>
      <c r="D6073">
        <v>2.81</v>
      </c>
      <c r="E6073">
        <v>25</v>
      </c>
      <c r="F6073" t="s">
        <v>79</v>
      </c>
      <c r="G6073" t="s">
        <v>555</v>
      </c>
      <c r="H6073" t="s">
        <v>46</v>
      </c>
      <c r="I6073" t="s">
        <v>9219</v>
      </c>
      <c r="K6073"/>
      <c r="L6073" t="s">
        <v>9783</v>
      </c>
      <c r="M6073" t="s">
        <v>771</v>
      </c>
      <c r="N6073">
        <v>4</v>
      </c>
      <c r="P6073" t="s">
        <v>27</v>
      </c>
      <c r="Q6073" t="s">
        <v>9784</v>
      </c>
      <c r="S6073" t="s">
        <v>29</v>
      </c>
    </row>
    <row r="6074" spans="1:19" hidden="1" x14ac:dyDescent="0.2">
      <c r="A6074">
        <v>3289</v>
      </c>
      <c r="B6074" t="s">
        <v>9782</v>
      </c>
      <c r="C6074" t="s">
        <v>73</v>
      </c>
      <c r="D6074">
        <v>8.65</v>
      </c>
      <c r="E6074">
        <v>25</v>
      </c>
      <c r="F6074" t="s">
        <v>79</v>
      </c>
      <c r="G6074" t="s">
        <v>555</v>
      </c>
      <c r="H6074" t="s">
        <v>46</v>
      </c>
      <c r="I6074" t="s">
        <v>9219</v>
      </c>
      <c r="K6074"/>
      <c r="L6074" t="s">
        <v>9783</v>
      </c>
      <c r="M6074" t="s">
        <v>771</v>
      </c>
      <c r="N6074">
        <v>4</v>
      </c>
      <c r="P6074" t="s">
        <v>27</v>
      </c>
      <c r="Q6074" t="s">
        <v>9784</v>
      </c>
      <c r="S6074" t="s">
        <v>29</v>
      </c>
    </row>
    <row r="6075" spans="1:19" hidden="1" x14ac:dyDescent="0.2">
      <c r="A6075">
        <v>3289</v>
      </c>
      <c r="B6075" t="s">
        <v>9782</v>
      </c>
      <c r="C6075" t="s">
        <v>20</v>
      </c>
      <c r="D6075">
        <v>2.97</v>
      </c>
      <c r="E6075">
        <v>25.1</v>
      </c>
      <c r="F6075" t="s">
        <v>9512</v>
      </c>
      <c r="G6075" t="s">
        <v>55</v>
      </c>
      <c r="H6075" t="s">
        <v>46</v>
      </c>
      <c r="I6075" t="s">
        <v>9513</v>
      </c>
      <c r="K6075"/>
      <c r="L6075" t="s">
        <v>9783</v>
      </c>
      <c r="M6075" t="s">
        <v>771</v>
      </c>
      <c r="N6075">
        <v>4</v>
      </c>
      <c r="P6075" t="s">
        <v>27</v>
      </c>
      <c r="Q6075" t="s">
        <v>9784</v>
      </c>
      <c r="S6075" t="s">
        <v>29</v>
      </c>
    </row>
    <row r="6076" spans="1:19" hidden="1" x14ac:dyDescent="0.2">
      <c r="A6076">
        <v>3289</v>
      </c>
      <c r="B6076" t="s">
        <v>9782</v>
      </c>
      <c r="C6076" t="s">
        <v>73</v>
      </c>
      <c r="D6076">
        <v>8.48</v>
      </c>
      <c r="E6076">
        <v>25.1</v>
      </c>
      <c r="F6076" t="s">
        <v>9512</v>
      </c>
      <c r="G6076" t="s">
        <v>55</v>
      </c>
      <c r="H6076" t="s">
        <v>46</v>
      </c>
      <c r="I6076" t="s">
        <v>9513</v>
      </c>
      <c r="K6076"/>
      <c r="L6076" t="s">
        <v>9783</v>
      </c>
      <c r="M6076" t="s">
        <v>771</v>
      </c>
      <c r="N6076">
        <v>4</v>
      </c>
      <c r="P6076" t="s">
        <v>27</v>
      </c>
      <c r="Q6076" t="s">
        <v>9784</v>
      </c>
      <c r="S6076" t="s">
        <v>29</v>
      </c>
    </row>
    <row r="6077" spans="1:19" hidden="1" x14ac:dyDescent="0.2">
      <c r="A6077">
        <v>3289</v>
      </c>
      <c r="B6077" t="s">
        <v>9782</v>
      </c>
      <c r="C6077" t="s">
        <v>73</v>
      </c>
      <c r="D6077">
        <v>8.5</v>
      </c>
      <c r="E6077">
        <v>25</v>
      </c>
      <c r="F6077" t="s">
        <v>9515</v>
      </c>
      <c r="G6077" t="s">
        <v>55</v>
      </c>
      <c r="H6077" t="s">
        <v>46</v>
      </c>
      <c r="I6077" t="s">
        <v>9516</v>
      </c>
      <c r="K6077"/>
      <c r="L6077" t="s">
        <v>9783</v>
      </c>
      <c r="M6077" t="s">
        <v>771</v>
      </c>
      <c r="N6077">
        <v>4</v>
      </c>
      <c r="P6077" t="s">
        <v>27</v>
      </c>
      <c r="Q6077" t="s">
        <v>9784</v>
      </c>
      <c r="S6077" t="s">
        <v>29</v>
      </c>
    </row>
    <row r="6078" spans="1:19" hidden="1" x14ac:dyDescent="0.2">
      <c r="A6078">
        <v>3289</v>
      </c>
      <c r="B6078" t="s">
        <v>9782</v>
      </c>
      <c r="C6078" t="s">
        <v>20</v>
      </c>
      <c r="D6078">
        <v>2.84</v>
      </c>
      <c r="E6078">
        <v>25</v>
      </c>
      <c r="F6078" t="s">
        <v>2017</v>
      </c>
      <c r="G6078" t="s">
        <v>22</v>
      </c>
      <c r="H6078" t="s">
        <v>23</v>
      </c>
      <c r="I6078" t="s">
        <v>9223</v>
      </c>
      <c r="K6078"/>
      <c r="L6078" t="s">
        <v>9783</v>
      </c>
      <c r="M6078" t="s">
        <v>771</v>
      </c>
      <c r="N6078">
        <v>4</v>
      </c>
      <c r="P6078" t="s">
        <v>27</v>
      </c>
      <c r="Q6078" t="s">
        <v>9784</v>
      </c>
      <c r="S6078" t="s">
        <v>29</v>
      </c>
    </row>
    <row r="6079" spans="1:19" hidden="1" x14ac:dyDescent="0.2">
      <c r="A6079">
        <v>3289</v>
      </c>
      <c r="B6079" t="s">
        <v>9782</v>
      </c>
      <c r="C6079" t="s">
        <v>73</v>
      </c>
      <c r="D6079">
        <v>8.5299999999999994</v>
      </c>
      <c r="E6079">
        <v>25</v>
      </c>
      <c r="F6079" t="s">
        <v>2017</v>
      </c>
      <c r="G6079" t="s">
        <v>22</v>
      </c>
      <c r="H6079" t="s">
        <v>23</v>
      </c>
      <c r="I6079" t="s">
        <v>9223</v>
      </c>
      <c r="K6079"/>
      <c r="L6079" t="s">
        <v>9783</v>
      </c>
      <c r="M6079" t="s">
        <v>771</v>
      </c>
      <c r="N6079">
        <v>4</v>
      </c>
      <c r="P6079" t="s">
        <v>27</v>
      </c>
      <c r="Q6079" t="s">
        <v>9784</v>
      </c>
      <c r="S6079" t="s">
        <v>29</v>
      </c>
    </row>
    <row r="6080" spans="1:19" x14ac:dyDescent="0.2">
      <c r="A6080">
        <v>3291</v>
      </c>
      <c r="B6080" t="s">
        <v>9785</v>
      </c>
      <c r="C6080" t="s">
        <v>73</v>
      </c>
      <c r="D6080">
        <v>10.712</v>
      </c>
      <c r="E6080">
        <v>5</v>
      </c>
      <c r="F6080" t="s">
        <v>9786</v>
      </c>
      <c r="G6080" t="s">
        <v>300</v>
      </c>
      <c r="H6080" t="s">
        <v>36</v>
      </c>
      <c r="I6080" t="s">
        <v>9420</v>
      </c>
      <c r="J6080" t="s">
        <v>43</v>
      </c>
      <c r="L6080" t="s">
        <v>9787</v>
      </c>
      <c r="M6080" t="s">
        <v>120</v>
      </c>
      <c r="N6080">
        <v>5</v>
      </c>
      <c r="P6080" t="s">
        <v>27</v>
      </c>
      <c r="Q6080" t="s">
        <v>9788</v>
      </c>
      <c r="S6080" t="s">
        <v>29</v>
      </c>
    </row>
    <row r="6081" spans="1:19" x14ac:dyDescent="0.2">
      <c r="A6081">
        <v>3291</v>
      </c>
      <c r="B6081" t="s">
        <v>9785</v>
      </c>
      <c r="C6081" t="s">
        <v>73</v>
      </c>
      <c r="D6081">
        <v>10.446199999999999</v>
      </c>
      <c r="E6081">
        <v>15</v>
      </c>
      <c r="F6081" t="s">
        <v>9786</v>
      </c>
      <c r="G6081" t="s">
        <v>300</v>
      </c>
      <c r="H6081" t="s">
        <v>36</v>
      </c>
      <c r="I6081" t="s">
        <v>9420</v>
      </c>
      <c r="J6081" t="s">
        <v>43</v>
      </c>
      <c r="L6081" t="s">
        <v>9787</v>
      </c>
      <c r="M6081" t="s">
        <v>120</v>
      </c>
      <c r="N6081">
        <v>5</v>
      </c>
      <c r="P6081" t="s">
        <v>27</v>
      </c>
      <c r="Q6081" t="s">
        <v>9788</v>
      </c>
      <c r="S6081" t="s">
        <v>29</v>
      </c>
    </row>
    <row r="6082" spans="1:19" x14ac:dyDescent="0.2">
      <c r="A6082">
        <v>3291</v>
      </c>
      <c r="B6082" t="s">
        <v>9785</v>
      </c>
      <c r="C6082" t="s">
        <v>73</v>
      </c>
      <c r="D6082">
        <v>10.199999999999999</v>
      </c>
      <c r="E6082">
        <v>25</v>
      </c>
      <c r="F6082" t="s">
        <v>9786</v>
      </c>
      <c r="G6082" t="s">
        <v>300</v>
      </c>
      <c r="H6082" t="s">
        <v>36</v>
      </c>
      <c r="I6082" t="s">
        <v>9420</v>
      </c>
      <c r="J6082" t="s">
        <v>43</v>
      </c>
      <c r="L6082" t="s">
        <v>9787</v>
      </c>
      <c r="M6082" t="s">
        <v>120</v>
      </c>
      <c r="N6082">
        <v>5</v>
      </c>
      <c r="P6082" t="s">
        <v>27</v>
      </c>
      <c r="Q6082" t="s">
        <v>9788</v>
      </c>
      <c r="S6082" t="s">
        <v>29</v>
      </c>
    </row>
    <row r="6083" spans="1:19" x14ac:dyDescent="0.2">
      <c r="A6083">
        <v>3291</v>
      </c>
      <c r="B6083" t="s">
        <v>9785</v>
      </c>
      <c r="C6083" t="s">
        <v>73</v>
      </c>
      <c r="D6083">
        <v>9.9703999999999997</v>
      </c>
      <c r="E6083">
        <v>35</v>
      </c>
      <c r="F6083" t="s">
        <v>9786</v>
      </c>
      <c r="G6083" t="s">
        <v>300</v>
      </c>
      <c r="H6083" t="s">
        <v>36</v>
      </c>
      <c r="I6083" t="s">
        <v>9420</v>
      </c>
      <c r="J6083" t="s">
        <v>43</v>
      </c>
      <c r="L6083" t="s">
        <v>9787</v>
      </c>
      <c r="M6083" t="s">
        <v>120</v>
      </c>
      <c r="N6083">
        <v>5</v>
      </c>
      <c r="P6083" t="s">
        <v>27</v>
      </c>
      <c r="Q6083" t="s">
        <v>9788</v>
      </c>
      <c r="S6083" t="s">
        <v>29</v>
      </c>
    </row>
    <row r="6084" spans="1:19" x14ac:dyDescent="0.2">
      <c r="A6084">
        <v>3291</v>
      </c>
      <c r="B6084" t="s">
        <v>9785</v>
      </c>
      <c r="C6084" t="s">
        <v>73</v>
      </c>
      <c r="D6084">
        <v>9.7551000000000005</v>
      </c>
      <c r="E6084">
        <v>45</v>
      </c>
      <c r="F6084" t="s">
        <v>9786</v>
      </c>
      <c r="G6084" t="s">
        <v>300</v>
      </c>
      <c r="H6084" t="s">
        <v>36</v>
      </c>
      <c r="I6084" t="s">
        <v>9420</v>
      </c>
      <c r="J6084" t="s">
        <v>43</v>
      </c>
      <c r="L6084" t="s">
        <v>9787</v>
      </c>
      <c r="M6084" t="s">
        <v>120</v>
      </c>
      <c r="N6084">
        <v>5</v>
      </c>
      <c r="P6084" t="s">
        <v>27</v>
      </c>
      <c r="Q6084" t="s">
        <v>9788</v>
      </c>
      <c r="S6084" t="s">
        <v>29</v>
      </c>
    </row>
    <row r="6085" spans="1:19" hidden="1" x14ac:dyDescent="0.2">
      <c r="A6085">
        <v>3291</v>
      </c>
      <c r="B6085" t="s">
        <v>9785</v>
      </c>
      <c r="C6085" t="s">
        <v>20</v>
      </c>
      <c r="D6085">
        <v>2.21</v>
      </c>
      <c r="E6085">
        <v>25</v>
      </c>
      <c r="F6085" t="s">
        <v>9789</v>
      </c>
      <c r="G6085" t="s">
        <v>55</v>
      </c>
      <c r="H6085" t="s">
        <v>46</v>
      </c>
      <c r="I6085" t="s">
        <v>108</v>
      </c>
      <c r="K6085"/>
      <c r="L6085" t="s">
        <v>9787</v>
      </c>
      <c r="M6085" t="s">
        <v>120</v>
      </c>
      <c r="N6085">
        <v>5</v>
      </c>
      <c r="P6085" t="s">
        <v>27</v>
      </c>
      <c r="Q6085" t="s">
        <v>9788</v>
      </c>
      <c r="S6085" t="s">
        <v>29</v>
      </c>
    </row>
    <row r="6086" spans="1:19" hidden="1" x14ac:dyDescent="0.2">
      <c r="A6086">
        <v>3291</v>
      </c>
      <c r="B6086" t="s">
        <v>9785</v>
      </c>
      <c r="C6086" t="s">
        <v>73</v>
      </c>
      <c r="D6086">
        <v>10.119999999999999</v>
      </c>
      <c r="E6086">
        <v>25</v>
      </c>
      <c r="F6086" t="s">
        <v>9789</v>
      </c>
      <c r="G6086" t="s">
        <v>55</v>
      </c>
      <c r="H6086" t="s">
        <v>46</v>
      </c>
      <c r="I6086" t="s">
        <v>108</v>
      </c>
      <c r="K6086"/>
      <c r="L6086" t="s">
        <v>9787</v>
      </c>
      <c r="M6086" t="s">
        <v>120</v>
      </c>
      <c r="N6086">
        <v>5</v>
      </c>
      <c r="P6086" t="s">
        <v>27</v>
      </c>
      <c r="Q6086" t="s">
        <v>9788</v>
      </c>
      <c r="S6086" t="s">
        <v>29</v>
      </c>
    </row>
    <row r="6087" spans="1:19" hidden="1" x14ac:dyDescent="0.2">
      <c r="A6087">
        <v>3291</v>
      </c>
      <c r="B6087" t="s">
        <v>9785</v>
      </c>
      <c r="C6087" t="s">
        <v>73</v>
      </c>
      <c r="D6087">
        <v>10.11</v>
      </c>
      <c r="E6087">
        <v>25</v>
      </c>
      <c r="F6087" t="s">
        <v>9790</v>
      </c>
      <c r="G6087" t="s">
        <v>55</v>
      </c>
      <c r="H6087" t="s">
        <v>46</v>
      </c>
      <c r="I6087" t="s">
        <v>296</v>
      </c>
      <c r="K6087"/>
      <c r="L6087" t="s">
        <v>9787</v>
      </c>
      <c r="M6087" t="s">
        <v>120</v>
      </c>
      <c r="N6087">
        <v>5</v>
      </c>
      <c r="P6087" t="s">
        <v>27</v>
      </c>
      <c r="Q6087" t="s">
        <v>9788</v>
      </c>
      <c r="S6087" t="s">
        <v>29</v>
      </c>
    </row>
    <row r="6088" spans="1:19" hidden="1" x14ac:dyDescent="0.2">
      <c r="A6088">
        <v>3291</v>
      </c>
      <c r="B6088" t="s">
        <v>9785</v>
      </c>
      <c r="C6088" t="s">
        <v>20</v>
      </c>
      <c r="D6088">
        <v>2.35</v>
      </c>
      <c r="E6088">
        <v>25</v>
      </c>
      <c r="F6088" t="s">
        <v>8878</v>
      </c>
      <c r="G6088" t="s">
        <v>22</v>
      </c>
      <c r="H6088" t="s">
        <v>46</v>
      </c>
      <c r="I6088" t="s">
        <v>8879</v>
      </c>
      <c r="K6088"/>
      <c r="L6088" t="s">
        <v>9787</v>
      </c>
      <c r="M6088" t="s">
        <v>120</v>
      </c>
      <c r="N6088">
        <v>5</v>
      </c>
      <c r="P6088" t="s">
        <v>27</v>
      </c>
      <c r="Q6088" t="s">
        <v>9788</v>
      </c>
      <c r="S6088" t="s">
        <v>29</v>
      </c>
    </row>
    <row r="6089" spans="1:19" hidden="1" x14ac:dyDescent="0.2">
      <c r="A6089">
        <v>3291</v>
      </c>
      <c r="B6089" t="s">
        <v>9785</v>
      </c>
      <c r="C6089" t="s">
        <v>73</v>
      </c>
      <c r="D6089">
        <v>10.18</v>
      </c>
      <c r="E6089">
        <v>25</v>
      </c>
      <c r="F6089" t="s">
        <v>8878</v>
      </c>
      <c r="G6089" t="s">
        <v>22</v>
      </c>
      <c r="H6089" t="s">
        <v>46</v>
      </c>
      <c r="I6089" t="s">
        <v>8879</v>
      </c>
      <c r="K6089"/>
      <c r="L6089" t="s">
        <v>9787</v>
      </c>
      <c r="M6089" t="s">
        <v>120</v>
      </c>
      <c r="N6089">
        <v>5</v>
      </c>
      <c r="P6089" t="s">
        <v>27</v>
      </c>
      <c r="Q6089" t="s">
        <v>9788</v>
      </c>
      <c r="S6089" t="s">
        <v>29</v>
      </c>
    </row>
    <row r="6090" spans="1:19" hidden="1" x14ac:dyDescent="0.2">
      <c r="A6090">
        <v>3291</v>
      </c>
      <c r="B6090" t="s">
        <v>9785</v>
      </c>
      <c r="C6090" t="s">
        <v>20</v>
      </c>
      <c r="D6090">
        <v>2.2400000000000002</v>
      </c>
      <c r="E6090">
        <v>25</v>
      </c>
      <c r="F6090" t="s">
        <v>9432</v>
      </c>
      <c r="G6090" t="s">
        <v>55</v>
      </c>
      <c r="H6090" t="s">
        <v>46</v>
      </c>
      <c r="I6090" t="s">
        <v>9433</v>
      </c>
      <c r="K6090"/>
      <c r="L6090" t="s">
        <v>9787</v>
      </c>
      <c r="M6090" t="s">
        <v>120</v>
      </c>
      <c r="N6090">
        <v>5</v>
      </c>
      <c r="P6090" t="s">
        <v>27</v>
      </c>
      <c r="Q6090" t="s">
        <v>9788</v>
      </c>
      <c r="S6090" t="s">
        <v>29</v>
      </c>
    </row>
    <row r="6091" spans="1:19" hidden="1" x14ac:dyDescent="0.2">
      <c r="A6091">
        <v>3291</v>
      </c>
      <c r="B6091" t="s">
        <v>9785</v>
      </c>
      <c r="C6091" t="s">
        <v>73</v>
      </c>
      <c r="D6091">
        <v>10.01</v>
      </c>
      <c r="E6091">
        <v>25</v>
      </c>
      <c r="F6091" t="s">
        <v>9432</v>
      </c>
      <c r="G6091" t="s">
        <v>55</v>
      </c>
      <c r="H6091" t="s">
        <v>46</v>
      </c>
      <c r="I6091" t="s">
        <v>9433</v>
      </c>
      <c r="K6091"/>
      <c r="L6091" t="s">
        <v>9787</v>
      </c>
      <c r="M6091" t="s">
        <v>120</v>
      </c>
      <c r="N6091">
        <v>5</v>
      </c>
      <c r="P6091" t="s">
        <v>27</v>
      </c>
      <c r="Q6091" t="s">
        <v>9788</v>
      </c>
      <c r="S6091" t="s">
        <v>29</v>
      </c>
    </row>
    <row r="6092" spans="1:19" hidden="1" x14ac:dyDescent="0.2">
      <c r="A6092">
        <v>3292</v>
      </c>
      <c r="B6092" t="s">
        <v>9791</v>
      </c>
      <c r="C6092" t="s">
        <v>73</v>
      </c>
      <c r="D6092">
        <v>8.8000000000000007</v>
      </c>
      <c r="E6092">
        <v>25</v>
      </c>
      <c r="F6092" t="s">
        <v>79</v>
      </c>
      <c r="G6092" t="s">
        <v>55</v>
      </c>
      <c r="H6092" t="s">
        <v>46</v>
      </c>
      <c r="I6092" t="s">
        <v>67</v>
      </c>
      <c r="K6092"/>
      <c r="L6092" t="s">
        <v>9792</v>
      </c>
      <c r="M6092" t="s">
        <v>26</v>
      </c>
      <c r="N6092">
        <v>2</v>
      </c>
      <c r="P6092" t="s">
        <v>27</v>
      </c>
      <c r="Q6092" t="s">
        <v>9793</v>
      </c>
      <c r="S6092" t="s">
        <v>29</v>
      </c>
    </row>
    <row r="6093" spans="1:19" hidden="1" x14ac:dyDescent="0.2">
      <c r="A6093">
        <v>3292</v>
      </c>
      <c r="B6093" t="s">
        <v>9791</v>
      </c>
      <c r="C6093" t="s">
        <v>20</v>
      </c>
      <c r="D6093">
        <v>2.98</v>
      </c>
      <c r="E6093">
        <v>25.1</v>
      </c>
      <c r="F6093" t="s">
        <v>9512</v>
      </c>
      <c r="G6093" t="s">
        <v>55</v>
      </c>
      <c r="H6093" t="s">
        <v>46</v>
      </c>
      <c r="I6093" t="s">
        <v>9513</v>
      </c>
      <c r="K6093"/>
      <c r="L6093" t="s">
        <v>9792</v>
      </c>
      <c r="M6093" t="s">
        <v>26</v>
      </c>
      <c r="N6093">
        <v>2</v>
      </c>
      <c r="P6093" t="s">
        <v>27</v>
      </c>
      <c r="Q6093" t="s">
        <v>9793</v>
      </c>
      <c r="S6093" t="s">
        <v>29</v>
      </c>
    </row>
    <row r="6094" spans="1:19" hidden="1" x14ac:dyDescent="0.2">
      <c r="A6094">
        <v>3292</v>
      </c>
      <c r="B6094" t="s">
        <v>9791</v>
      </c>
      <c r="C6094" t="s">
        <v>73</v>
      </c>
      <c r="D6094">
        <v>8.57</v>
      </c>
      <c r="E6094">
        <v>25.1</v>
      </c>
      <c r="F6094" t="s">
        <v>9512</v>
      </c>
      <c r="G6094" t="s">
        <v>55</v>
      </c>
      <c r="H6094" t="s">
        <v>46</v>
      </c>
      <c r="I6094" t="s">
        <v>9513</v>
      </c>
      <c r="K6094"/>
      <c r="L6094" t="s">
        <v>9792</v>
      </c>
      <c r="M6094" t="s">
        <v>26</v>
      </c>
      <c r="N6094">
        <v>2</v>
      </c>
      <c r="P6094" t="s">
        <v>27</v>
      </c>
      <c r="Q6094" t="s">
        <v>9793</v>
      </c>
      <c r="S6094" t="s">
        <v>29</v>
      </c>
    </row>
    <row r="6095" spans="1:19" hidden="1" x14ac:dyDescent="0.2">
      <c r="A6095">
        <v>3292</v>
      </c>
      <c r="B6095" t="s">
        <v>9791</v>
      </c>
      <c r="C6095" t="s">
        <v>73</v>
      </c>
      <c r="D6095">
        <v>8.59</v>
      </c>
      <c r="E6095">
        <v>25</v>
      </c>
      <c r="F6095" t="s">
        <v>9794</v>
      </c>
      <c r="G6095" t="s">
        <v>55</v>
      </c>
      <c r="H6095" t="s">
        <v>46</v>
      </c>
      <c r="I6095" t="s">
        <v>9516</v>
      </c>
      <c r="K6095"/>
      <c r="L6095" t="s">
        <v>9792</v>
      </c>
      <c r="M6095" t="s">
        <v>26</v>
      </c>
      <c r="N6095">
        <v>2</v>
      </c>
      <c r="P6095" t="s">
        <v>27</v>
      </c>
      <c r="Q6095" t="s">
        <v>9793</v>
      </c>
      <c r="S6095" t="s">
        <v>29</v>
      </c>
    </row>
    <row r="6096" spans="1:19" hidden="1" x14ac:dyDescent="0.2">
      <c r="A6096">
        <v>3292</v>
      </c>
      <c r="B6096" t="s">
        <v>9791</v>
      </c>
      <c r="C6096" t="s">
        <v>20</v>
      </c>
      <c r="D6096">
        <v>2.76</v>
      </c>
      <c r="E6096">
        <v>25</v>
      </c>
      <c r="F6096" t="s">
        <v>209</v>
      </c>
      <c r="G6096" t="s">
        <v>22</v>
      </c>
      <c r="H6096" t="s">
        <v>46</v>
      </c>
      <c r="I6096" t="s">
        <v>9795</v>
      </c>
      <c r="K6096"/>
      <c r="L6096" t="s">
        <v>9792</v>
      </c>
      <c r="M6096" t="s">
        <v>26</v>
      </c>
      <c r="N6096">
        <v>2</v>
      </c>
      <c r="P6096" t="s">
        <v>27</v>
      </c>
      <c r="Q6096" t="s">
        <v>9793</v>
      </c>
      <c r="S6096" t="s">
        <v>29</v>
      </c>
    </row>
    <row r="6097" spans="1:19" hidden="1" x14ac:dyDescent="0.2">
      <c r="A6097">
        <v>3292</v>
      </c>
      <c r="B6097" t="s">
        <v>9791</v>
      </c>
      <c r="C6097" t="s">
        <v>73</v>
      </c>
      <c r="D6097">
        <v>8.61</v>
      </c>
      <c r="E6097">
        <v>25</v>
      </c>
      <c r="F6097" t="s">
        <v>209</v>
      </c>
      <c r="G6097" t="s">
        <v>22</v>
      </c>
      <c r="H6097" t="s">
        <v>46</v>
      </c>
      <c r="I6097" t="s">
        <v>9795</v>
      </c>
      <c r="K6097"/>
      <c r="L6097" t="s">
        <v>9792</v>
      </c>
      <c r="M6097" t="s">
        <v>26</v>
      </c>
      <c r="N6097">
        <v>2</v>
      </c>
      <c r="P6097" t="s">
        <v>27</v>
      </c>
      <c r="Q6097" t="s">
        <v>9793</v>
      </c>
      <c r="S6097" t="s">
        <v>29</v>
      </c>
    </row>
    <row r="6098" spans="1:19" x14ac:dyDescent="0.2">
      <c r="A6098">
        <v>3294</v>
      </c>
      <c r="B6098" t="s">
        <v>9796</v>
      </c>
      <c r="C6098" t="s">
        <v>20</v>
      </c>
      <c r="D6098">
        <v>2.2959999999999998</v>
      </c>
      <c r="E6098">
        <v>1</v>
      </c>
      <c r="F6098" t="s">
        <v>9797</v>
      </c>
      <c r="G6098" t="s">
        <v>641</v>
      </c>
      <c r="H6098" t="s">
        <v>36</v>
      </c>
      <c r="I6098" t="s">
        <v>8965</v>
      </c>
      <c r="J6098" t="s">
        <v>43</v>
      </c>
      <c r="K6098" s="4" t="e">
        <f>- Other measurement: L37</f>
        <v>#NAME?</v>
      </c>
      <c r="L6098" t="s">
        <v>9798</v>
      </c>
      <c r="M6098" t="s">
        <v>120</v>
      </c>
      <c r="N6098">
        <v>5</v>
      </c>
      <c r="P6098" t="s">
        <v>27</v>
      </c>
      <c r="Q6098" t="s">
        <v>9799</v>
      </c>
      <c r="S6098" t="s">
        <v>29</v>
      </c>
    </row>
    <row r="6099" spans="1:19" x14ac:dyDescent="0.2">
      <c r="A6099">
        <v>3294</v>
      </c>
      <c r="B6099" t="s">
        <v>9796</v>
      </c>
      <c r="C6099" t="s">
        <v>73</v>
      </c>
      <c r="D6099">
        <v>9.8800000000000008</v>
      </c>
      <c r="E6099">
        <v>1</v>
      </c>
      <c r="F6099" t="s">
        <v>9797</v>
      </c>
      <c r="G6099" t="s">
        <v>641</v>
      </c>
      <c r="H6099" t="s">
        <v>36</v>
      </c>
      <c r="I6099" t="s">
        <v>8965</v>
      </c>
      <c r="J6099" t="s">
        <v>43</v>
      </c>
      <c r="K6099" s="4" t="e">
        <f>- Other measurement: L37</f>
        <v>#NAME?</v>
      </c>
      <c r="L6099" t="s">
        <v>9798</v>
      </c>
      <c r="M6099" t="s">
        <v>120</v>
      </c>
      <c r="N6099">
        <v>5</v>
      </c>
      <c r="P6099" t="s">
        <v>27</v>
      </c>
      <c r="Q6099" t="s">
        <v>9799</v>
      </c>
      <c r="S6099" t="s">
        <v>29</v>
      </c>
    </row>
    <row r="6100" spans="1:19" x14ac:dyDescent="0.2">
      <c r="A6100">
        <v>3294</v>
      </c>
      <c r="B6100" t="s">
        <v>9796</v>
      </c>
      <c r="C6100" t="s">
        <v>20</v>
      </c>
      <c r="D6100">
        <v>2.2320000000000002</v>
      </c>
      <c r="E6100">
        <v>12.5</v>
      </c>
      <c r="F6100" t="s">
        <v>9797</v>
      </c>
      <c r="G6100" t="s">
        <v>641</v>
      </c>
      <c r="H6100" t="s">
        <v>36</v>
      </c>
      <c r="I6100" t="s">
        <v>8965</v>
      </c>
      <c r="J6100" t="s">
        <v>43</v>
      </c>
      <c r="K6100" s="4" t="e">
        <f>- Other measurement: L37</f>
        <v>#NAME?</v>
      </c>
      <c r="L6100" t="s">
        <v>9798</v>
      </c>
      <c r="M6100" t="s">
        <v>120</v>
      </c>
      <c r="N6100">
        <v>5</v>
      </c>
      <c r="P6100" t="s">
        <v>27</v>
      </c>
      <c r="Q6100" t="s">
        <v>9799</v>
      </c>
      <c r="S6100" t="s">
        <v>29</v>
      </c>
    </row>
    <row r="6101" spans="1:19" x14ac:dyDescent="0.2">
      <c r="A6101">
        <v>3294</v>
      </c>
      <c r="B6101" t="s">
        <v>9796</v>
      </c>
      <c r="C6101" t="s">
        <v>73</v>
      </c>
      <c r="D6101">
        <v>9.5419999999999998</v>
      </c>
      <c r="E6101">
        <v>12.5</v>
      </c>
      <c r="F6101" t="s">
        <v>9797</v>
      </c>
      <c r="G6101" t="s">
        <v>641</v>
      </c>
      <c r="H6101" t="s">
        <v>36</v>
      </c>
      <c r="I6101" t="s">
        <v>8965</v>
      </c>
      <c r="J6101" t="s">
        <v>43</v>
      </c>
      <c r="K6101" s="4" t="e">
        <f>- Other measurement: L37</f>
        <v>#NAME?</v>
      </c>
      <c r="L6101" t="s">
        <v>9798</v>
      </c>
      <c r="M6101" t="s">
        <v>120</v>
      </c>
      <c r="N6101">
        <v>5</v>
      </c>
      <c r="P6101" t="s">
        <v>27</v>
      </c>
      <c r="Q6101" t="s">
        <v>9799</v>
      </c>
      <c r="S6101" t="s">
        <v>29</v>
      </c>
    </row>
    <row r="6102" spans="1:19" x14ac:dyDescent="0.2">
      <c r="A6102">
        <v>3294</v>
      </c>
      <c r="B6102" t="s">
        <v>9796</v>
      </c>
      <c r="C6102" t="s">
        <v>20</v>
      </c>
      <c r="D6102">
        <v>2.1859999999999999</v>
      </c>
      <c r="E6102">
        <v>25</v>
      </c>
      <c r="F6102" t="s">
        <v>9797</v>
      </c>
      <c r="G6102" t="s">
        <v>641</v>
      </c>
      <c r="H6102" t="s">
        <v>36</v>
      </c>
      <c r="I6102" t="s">
        <v>8965</v>
      </c>
      <c r="J6102" t="s">
        <v>43</v>
      </c>
      <c r="K6102" s="4" t="e">
        <f>- Other measurement: L37</f>
        <v>#NAME?</v>
      </c>
      <c r="L6102" t="s">
        <v>9798</v>
      </c>
      <c r="M6102" t="s">
        <v>120</v>
      </c>
      <c r="N6102">
        <v>5</v>
      </c>
      <c r="P6102" t="s">
        <v>27</v>
      </c>
      <c r="Q6102" t="s">
        <v>9799</v>
      </c>
      <c r="S6102" t="s">
        <v>29</v>
      </c>
    </row>
    <row r="6103" spans="1:19" x14ac:dyDescent="0.2">
      <c r="A6103">
        <v>3294</v>
      </c>
      <c r="B6103" t="s">
        <v>9796</v>
      </c>
      <c r="C6103" t="s">
        <v>73</v>
      </c>
      <c r="D6103">
        <v>9.2080000000000002</v>
      </c>
      <c r="E6103">
        <v>25</v>
      </c>
      <c r="F6103" t="s">
        <v>9797</v>
      </c>
      <c r="G6103" t="s">
        <v>641</v>
      </c>
      <c r="H6103" t="s">
        <v>36</v>
      </c>
      <c r="I6103" t="s">
        <v>8965</v>
      </c>
      <c r="J6103" t="s">
        <v>43</v>
      </c>
      <c r="K6103" s="4" t="e">
        <f>- Other measurement: L37</f>
        <v>#NAME?</v>
      </c>
      <c r="L6103" t="s">
        <v>9798</v>
      </c>
      <c r="M6103" t="s">
        <v>120</v>
      </c>
      <c r="N6103">
        <v>5</v>
      </c>
      <c r="P6103" t="s">
        <v>27</v>
      </c>
      <c r="Q6103" t="s">
        <v>9799</v>
      </c>
      <c r="S6103" t="s">
        <v>29</v>
      </c>
    </row>
    <row r="6104" spans="1:19" x14ac:dyDescent="0.2">
      <c r="A6104">
        <v>3294</v>
      </c>
      <c r="B6104" t="s">
        <v>9796</v>
      </c>
      <c r="C6104" t="s">
        <v>20</v>
      </c>
      <c r="D6104">
        <v>2.1539999999999999</v>
      </c>
      <c r="E6104">
        <v>37.5</v>
      </c>
      <c r="F6104" t="s">
        <v>9797</v>
      </c>
      <c r="G6104" t="s">
        <v>641</v>
      </c>
      <c r="H6104" t="s">
        <v>36</v>
      </c>
      <c r="I6104" t="s">
        <v>8965</v>
      </c>
      <c r="J6104" t="s">
        <v>43</v>
      </c>
      <c r="K6104" s="4" t="e">
        <f>- Other measurement: L37</f>
        <v>#NAME?</v>
      </c>
      <c r="L6104" t="s">
        <v>9798</v>
      </c>
      <c r="M6104" t="s">
        <v>120</v>
      </c>
      <c r="N6104">
        <v>5</v>
      </c>
      <c r="P6104" t="s">
        <v>27</v>
      </c>
      <c r="Q6104" t="s">
        <v>9799</v>
      </c>
      <c r="S6104" t="s">
        <v>29</v>
      </c>
    </row>
    <row r="6105" spans="1:19" x14ac:dyDescent="0.2">
      <c r="A6105">
        <v>3294</v>
      </c>
      <c r="B6105" t="s">
        <v>9796</v>
      </c>
      <c r="C6105" t="s">
        <v>73</v>
      </c>
      <c r="D6105">
        <v>8.9039999999999999</v>
      </c>
      <c r="E6105">
        <v>37.5</v>
      </c>
      <c r="F6105" t="s">
        <v>9797</v>
      </c>
      <c r="G6105" t="s">
        <v>641</v>
      </c>
      <c r="H6105" t="s">
        <v>36</v>
      </c>
      <c r="I6105" t="s">
        <v>8965</v>
      </c>
      <c r="J6105" t="s">
        <v>43</v>
      </c>
      <c r="K6105" s="4" t="e">
        <f>- Other measurement: L37</f>
        <v>#NAME?</v>
      </c>
      <c r="L6105" t="s">
        <v>9798</v>
      </c>
      <c r="M6105" t="s">
        <v>120</v>
      </c>
      <c r="N6105">
        <v>5</v>
      </c>
      <c r="P6105" t="s">
        <v>27</v>
      </c>
      <c r="Q6105" t="s">
        <v>9799</v>
      </c>
      <c r="S6105" t="s">
        <v>29</v>
      </c>
    </row>
    <row r="6106" spans="1:19" x14ac:dyDescent="0.2">
      <c r="A6106">
        <v>3294</v>
      </c>
      <c r="B6106" t="s">
        <v>9796</v>
      </c>
      <c r="C6106" t="s">
        <v>20</v>
      </c>
      <c r="D6106">
        <v>2.1320000000000001</v>
      </c>
      <c r="E6106">
        <v>50</v>
      </c>
      <c r="F6106" t="s">
        <v>9797</v>
      </c>
      <c r="G6106" t="s">
        <v>641</v>
      </c>
      <c r="H6106" t="s">
        <v>36</v>
      </c>
      <c r="I6106" t="s">
        <v>8965</v>
      </c>
      <c r="J6106" t="s">
        <v>43</v>
      </c>
      <c r="K6106" s="4" t="e">
        <f>- Other measurement: L37</f>
        <v>#NAME?</v>
      </c>
      <c r="L6106" t="s">
        <v>9798</v>
      </c>
      <c r="M6106" t="s">
        <v>120</v>
      </c>
      <c r="N6106">
        <v>5</v>
      </c>
      <c r="P6106" t="s">
        <v>27</v>
      </c>
      <c r="Q6106" t="s">
        <v>9799</v>
      </c>
      <c r="S6106" t="s">
        <v>29</v>
      </c>
    </row>
    <row r="6107" spans="1:19" x14ac:dyDescent="0.2">
      <c r="A6107">
        <v>3294</v>
      </c>
      <c r="B6107" t="s">
        <v>9796</v>
      </c>
      <c r="C6107" t="s">
        <v>73</v>
      </c>
      <c r="D6107">
        <v>8.6280000000000001</v>
      </c>
      <c r="E6107">
        <v>50</v>
      </c>
      <c r="F6107" t="s">
        <v>9797</v>
      </c>
      <c r="G6107" t="s">
        <v>641</v>
      </c>
      <c r="H6107" t="s">
        <v>36</v>
      </c>
      <c r="I6107" t="s">
        <v>8965</v>
      </c>
      <c r="J6107" t="s">
        <v>43</v>
      </c>
      <c r="K6107" s="4" t="e">
        <f>- Other measurement: L37</f>
        <v>#NAME?</v>
      </c>
      <c r="L6107" t="s">
        <v>9798</v>
      </c>
      <c r="M6107" t="s">
        <v>120</v>
      </c>
      <c r="N6107">
        <v>5</v>
      </c>
      <c r="P6107" t="s">
        <v>27</v>
      </c>
      <c r="Q6107" t="s">
        <v>9799</v>
      </c>
      <c r="S6107" t="s">
        <v>29</v>
      </c>
    </row>
    <row r="6108" spans="1:19" hidden="1" x14ac:dyDescent="0.2">
      <c r="A6108">
        <v>3294</v>
      </c>
      <c r="B6108" t="s">
        <v>9796</v>
      </c>
      <c r="C6108" t="s">
        <v>20</v>
      </c>
      <c r="D6108">
        <v>2.25</v>
      </c>
      <c r="E6108">
        <v>20</v>
      </c>
      <c r="F6108" t="s">
        <v>3060</v>
      </c>
      <c r="G6108" t="s">
        <v>55</v>
      </c>
      <c r="H6108" t="s">
        <v>46</v>
      </c>
      <c r="I6108" t="s">
        <v>582</v>
      </c>
      <c r="K6108" t="e">
        <f>- Other measurement: L37</f>
        <v>#NAME?</v>
      </c>
      <c r="L6108" t="s">
        <v>9798</v>
      </c>
      <c r="M6108" t="s">
        <v>120</v>
      </c>
      <c r="N6108">
        <v>5</v>
      </c>
      <c r="P6108" t="s">
        <v>27</v>
      </c>
      <c r="Q6108" t="s">
        <v>9799</v>
      </c>
      <c r="S6108" t="s">
        <v>29</v>
      </c>
    </row>
    <row r="6109" spans="1:19" hidden="1" x14ac:dyDescent="0.2">
      <c r="A6109">
        <v>3294</v>
      </c>
      <c r="B6109" t="s">
        <v>9796</v>
      </c>
      <c r="C6109" t="s">
        <v>73</v>
      </c>
      <c r="D6109">
        <v>9.01</v>
      </c>
      <c r="E6109">
        <v>20</v>
      </c>
      <c r="F6109" t="s">
        <v>3060</v>
      </c>
      <c r="G6109" t="s">
        <v>55</v>
      </c>
      <c r="H6109" t="s">
        <v>46</v>
      </c>
      <c r="I6109" t="s">
        <v>582</v>
      </c>
      <c r="K6109" t="e">
        <f>- Other measurement: L37</f>
        <v>#NAME?</v>
      </c>
      <c r="L6109" t="s">
        <v>9798</v>
      </c>
      <c r="M6109" t="s">
        <v>120</v>
      </c>
      <c r="N6109">
        <v>5</v>
      </c>
      <c r="P6109" t="s">
        <v>27</v>
      </c>
      <c r="Q6109" t="s">
        <v>9799</v>
      </c>
      <c r="S6109" t="s">
        <v>29</v>
      </c>
    </row>
    <row r="6110" spans="1:19" hidden="1" x14ac:dyDescent="0.2">
      <c r="A6110">
        <v>3294</v>
      </c>
      <c r="B6110" t="s">
        <v>9796</v>
      </c>
      <c r="C6110" t="s">
        <v>20</v>
      </c>
      <c r="D6110">
        <v>2.15</v>
      </c>
      <c r="E6110">
        <v>25</v>
      </c>
      <c r="F6110" t="s">
        <v>54</v>
      </c>
      <c r="G6110" t="s">
        <v>22</v>
      </c>
      <c r="H6110" t="s">
        <v>46</v>
      </c>
      <c r="I6110" t="s">
        <v>9375</v>
      </c>
      <c r="K6110" t="e">
        <f>- Other measurement: L37</f>
        <v>#NAME?</v>
      </c>
      <c r="L6110" t="s">
        <v>9798</v>
      </c>
      <c r="M6110" t="s">
        <v>120</v>
      </c>
      <c r="N6110">
        <v>5</v>
      </c>
      <c r="P6110" t="s">
        <v>27</v>
      </c>
      <c r="Q6110" t="s">
        <v>9799</v>
      </c>
      <c r="S6110" t="s">
        <v>29</v>
      </c>
    </row>
    <row r="6111" spans="1:19" hidden="1" x14ac:dyDescent="0.2">
      <c r="A6111">
        <v>3294</v>
      </c>
      <c r="B6111" t="s">
        <v>9796</v>
      </c>
      <c r="C6111" t="s">
        <v>73</v>
      </c>
      <c r="D6111">
        <v>9.2100000000000009</v>
      </c>
      <c r="E6111">
        <v>25</v>
      </c>
      <c r="F6111" t="s">
        <v>54</v>
      </c>
      <c r="G6111" t="s">
        <v>22</v>
      </c>
      <c r="H6111" t="s">
        <v>46</v>
      </c>
      <c r="I6111" t="s">
        <v>9375</v>
      </c>
      <c r="K6111" t="e">
        <f>- Other measurement: L37</f>
        <v>#NAME?</v>
      </c>
      <c r="L6111" t="s">
        <v>9798</v>
      </c>
      <c r="M6111" t="s">
        <v>120</v>
      </c>
      <c r="N6111">
        <v>5</v>
      </c>
      <c r="P6111" t="s">
        <v>27</v>
      </c>
      <c r="Q6111" t="s">
        <v>9799</v>
      </c>
      <c r="S6111" t="s">
        <v>29</v>
      </c>
    </row>
    <row r="6112" spans="1:19" hidden="1" x14ac:dyDescent="0.2">
      <c r="A6112">
        <v>3294</v>
      </c>
      <c r="B6112" t="s">
        <v>9796</v>
      </c>
      <c r="C6112" t="s">
        <v>20</v>
      </c>
      <c r="D6112">
        <v>2.17</v>
      </c>
      <c r="E6112">
        <v>20</v>
      </c>
      <c r="F6112" t="s">
        <v>79</v>
      </c>
      <c r="G6112" t="s">
        <v>55</v>
      </c>
      <c r="H6112" t="s">
        <v>23</v>
      </c>
      <c r="I6112" t="s">
        <v>8882</v>
      </c>
      <c r="K6112" t="e">
        <f>- Other measurement: L37</f>
        <v>#NAME?</v>
      </c>
      <c r="L6112" t="s">
        <v>9798</v>
      </c>
      <c r="M6112" t="s">
        <v>120</v>
      </c>
      <c r="N6112">
        <v>5</v>
      </c>
      <c r="P6112" t="s">
        <v>27</v>
      </c>
      <c r="Q6112" t="s">
        <v>9799</v>
      </c>
      <c r="S6112" t="s">
        <v>29</v>
      </c>
    </row>
    <row r="6113" spans="1:19" hidden="1" x14ac:dyDescent="0.2">
      <c r="A6113">
        <v>3294</v>
      </c>
      <c r="B6113" t="s">
        <v>9796</v>
      </c>
      <c r="C6113" t="s">
        <v>73</v>
      </c>
      <c r="D6113">
        <v>9.27</v>
      </c>
      <c r="E6113">
        <v>20</v>
      </c>
      <c r="F6113" t="s">
        <v>79</v>
      </c>
      <c r="G6113" t="s">
        <v>55</v>
      </c>
      <c r="H6113" t="s">
        <v>46</v>
      </c>
      <c r="I6113" t="s">
        <v>8882</v>
      </c>
      <c r="K6113" t="e">
        <f>- Other measurement: L37</f>
        <v>#NAME?</v>
      </c>
      <c r="L6113" t="s">
        <v>9798</v>
      </c>
      <c r="M6113" t="s">
        <v>120</v>
      </c>
      <c r="N6113">
        <v>5</v>
      </c>
      <c r="P6113" t="s">
        <v>27</v>
      </c>
      <c r="Q6113" t="s">
        <v>9799</v>
      </c>
      <c r="S6113" t="s">
        <v>29</v>
      </c>
    </row>
    <row r="6114" spans="1:19" hidden="1" x14ac:dyDescent="0.2">
      <c r="A6114">
        <v>3294</v>
      </c>
      <c r="B6114" t="s">
        <v>9796</v>
      </c>
      <c r="C6114" t="s">
        <v>20</v>
      </c>
      <c r="D6114">
        <v>2.27</v>
      </c>
      <c r="E6114">
        <v>10</v>
      </c>
      <c r="F6114" t="s">
        <v>1363</v>
      </c>
      <c r="G6114" t="s">
        <v>55</v>
      </c>
      <c r="H6114" t="s">
        <v>46</v>
      </c>
      <c r="I6114" t="s">
        <v>9672</v>
      </c>
      <c r="K6114" t="e">
        <f>- Other measurement: L37</f>
        <v>#NAME?</v>
      </c>
      <c r="L6114" t="s">
        <v>9798</v>
      </c>
      <c r="M6114" t="s">
        <v>120</v>
      </c>
      <c r="N6114">
        <v>5</v>
      </c>
      <c r="P6114" t="s">
        <v>27</v>
      </c>
      <c r="Q6114" t="s">
        <v>9799</v>
      </c>
      <c r="S6114" t="s">
        <v>29</v>
      </c>
    </row>
    <row r="6115" spans="1:19" hidden="1" x14ac:dyDescent="0.2">
      <c r="A6115">
        <v>3294</v>
      </c>
      <c r="B6115" t="s">
        <v>9796</v>
      </c>
      <c r="C6115" t="s">
        <v>73</v>
      </c>
      <c r="D6115">
        <v>9.57</v>
      </c>
      <c r="E6115">
        <v>10</v>
      </c>
      <c r="F6115" t="s">
        <v>1363</v>
      </c>
      <c r="G6115" t="s">
        <v>55</v>
      </c>
      <c r="H6115" t="s">
        <v>46</v>
      </c>
      <c r="I6115" t="s">
        <v>9672</v>
      </c>
      <c r="K6115" t="e">
        <f>- Other measurement: L37</f>
        <v>#NAME?</v>
      </c>
      <c r="L6115" t="s">
        <v>9798</v>
      </c>
      <c r="M6115" t="s">
        <v>120</v>
      </c>
      <c r="N6115">
        <v>5</v>
      </c>
      <c r="P6115" t="s">
        <v>27</v>
      </c>
      <c r="Q6115" t="s">
        <v>9799</v>
      </c>
      <c r="S6115" t="s">
        <v>29</v>
      </c>
    </row>
    <row r="6116" spans="1:19" hidden="1" x14ac:dyDescent="0.2">
      <c r="A6116">
        <v>3294</v>
      </c>
      <c r="B6116" t="s">
        <v>9796</v>
      </c>
      <c r="C6116" t="s">
        <v>20</v>
      </c>
      <c r="D6116">
        <v>2.23</v>
      </c>
      <c r="E6116">
        <v>19.5</v>
      </c>
      <c r="F6116" t="s">
        <v>1363</v>
      </c>
      <c r="G6116" t="s">
        <v>55</v>
      </c>
      <c r="H6116" t="s">
        <v>46</v>
      </c>
      <c r="I6116" t="s">
        <v>9672</v>
      </c>
      <c r="K6116" t="e">
        <f>- Other measurement: L37</f>
        <v>#NAME?</v>
      </c>
      <c r="L6116" t="s">
        <v>9798</v>
      </c>
      <c r="M6116" t="s">
        <v>120</v>
      </c>
      <c r="N6116">
        <v>5</v>
      </c>
      <c r="P6116" t="s">
        <v>27</v>
      </c>
      <c r="Q6116" t="s">
        <v>9799</v>
      </c>
      <c r="S6116" t="s">
        <v>29</v>
      </c>
    </row>
    <row r="6117" spans="1:19" hidden="1" x14ac:dyDescent="0.2">
      <c r="A6117">
        <v>3294</v>
      </c>
      <c r="B6117" t="s">
        <v>9796</v>
      </c>
      <c r="C6117" t="s">
        <v>73</v>
      </c>
      <c r="D6117">
        <v>9.35</v>
      </c>
      <c r="E6117">
        <v>19.5</v>
      </c>
      <c r="F6117" t="s">
        <v>1363</v>
      </c>
      <c r="G6117" t="s">
        <v>55</v>
      </c>
      <c r="H6117" t="s">
        <v>46</v>
      </c>
      <c r="I6117" t="s">
        <v>9672</v>
      </c>
      <c r="K6117" t="e">
        <f>- Other measurement: L37</f>
        <v>#NAME?</v>
      </c>
      <c r="L6117" t="s">
        <v>9798</v>
      </c>
      <c r="M6117" t="s">
        <v>120</v>
      </c>
      <c r="N6117">
        <v>5</v>
      </c>
      <c r="P6117" t="s">
        <v>27</v>
      </c>
      <c r="Q6117" t="s">
        <v>9799</v>
      </c>
      <c r="S6117" t="s">
        <v>29</v>
      </c>
    </row>
    <row r="6118" spans="1:19" hidden="1" x14ac:dyDescent="0.2">
      <c r="A6118">
        <v>3294</v>
      </c>
      <c r="B6118" t="s">
        <v>9796</v>
      </c>
      <c r="C6118" t="s">
        <v>20</v>
      </c>
      <c r="D6118">
        <v>2.21</v>
      </c>
      <c r="E6118">
        <v>25</v>
      </c>
      <c r="F6118" t="s">
        <v>1363</v>
      </c>
      <c r="G6118" t="s">
        <v>55</v>
      </c>
      <c r="H6118" t="s">
        <v>46</v>
      </c>
      <c r="I6118" t="s">
        <v>9672</v>
      </c>
      <c r="K6118" t="e">
        <f>- Other measurement: L37</f>
        <v>#NAME?</v>
      </c>
      <c r="L6118" t="s">
        <v>9798</v>
      </c>
      <c r="M6118" t="s">
        <v>120</v>
      </c>
      <c r="N6118">
        <v>5</v>
      </c>
      <c r="P6118" t="s">
        <v>27</v>
      </c>
      <c r="Q6118" t="s">
        <v>9799</v>
      </c>
      <c r="S6118" t="s">
        <v>29</v>
      </c>
    </row>
    <row r="6119" spans="1:19" hidden="1" x14ac:dyDescent="0.2">
      <c r="A6119">
        <v>3294</v>
      </c>
      <c r="B6119" t="s">
        <v>9796</v>
      </c>
      <c r="C6119" t="s">
        <v>73</v>
      </c>
      <c r="D6119">
        <v>9.15</v>
      </c>
      <c r="E6119">
        <v>25</v>
      </c>
      <c r="F6119" t="s">
        <v>1363</v>
      </c>
      <c r="G6119" t="s">
        <v>55</v>
      </c>
      <c r="H6119" t="s">
        <v>46</v>
      </c>
      <c r="I6119" t="s">
        <v>9672</v>
      </c>
      <c r="K6119" t="e">
        <f>- Other measurement: L37</f>
        <v>#NAME?</v>
      </c>
      <c r="L6119" t="s">
        <v>9798</v>
      </c>
      <c r="M6119" t="s">
        <v>120</v>
      </c>
      <c r="N6119">
        <v>5</v>
      </c>
      <c r="P6119" t="s">
        <v>27</v>
      </c>
      <c r="Q6119" t="s">
        <v>9799</v>
      </c>
      <c r="S6119" t="s">
        <v>29</v>
      </c>
    </row>
    <row r="6120" spans="1:19" hidden="1" x14ac:dyDescent="0.2">
      <c r="A6120">
        <v>3294</v>
      </c>
      <c r="B6120" t="s">
        <v>9796</v>
      </c>
      <c r="C6120" t="s">
        <v>20</v>
      </c>
      <c r="D6120">
        <v>2.19</v>
      </c>
      <c r="E6120">
        <v>30</v>
      </c>
      <c r="F6120" t="s">
        <v>1363</v>
      </c>
      <c r="G6120" t="s">
        <v>55</v>
      </c>
      <c r="H6120" t="s">
        <v>46</v>
      </c>
      <c r="I6120" t="s">
        <v>9672</v>
      </c>
      <c r="K6120" t="e">
        <f>- Other measurement: L37</f>
        <v>#NAME?</v>
      </c>
      <c r="L6120" t="s">
        <v>9798</v>
      </c>
      <c r="M6120" t="s">
        <v>120</v>
      </c>
      <c r="N6120">
        <v>5</v>
      </c>
      <c r="P6120" t="s">
        <v>27</v>
      </c>
      <c r="Q6120" t="s">
        <v>9799</v>
      </c>
      <c r="S6120" t="s">
        <v>29</v>
      </c>
    </row>
    <row r="6121" spans="1:19" hidden="1" x14ac:dyDescent="0.2">
      <c r="A6121">
        <v>3294</v>
      </c>
      <c r="B6121" t="s">
        <v>9796</v>
      </c>
      <c r="C6121" t="s">
        <v>73</v>
      </c>
      <c r="D6121">
        <v>9.02</v>
      </c>
      <c r="E6121">
        <v>30</v>
      </c>
      <c r="F6121" t="s">
        <v>1363</v>
      </c>
      <c r="G6121" t="s">
        <v>55</v>
      </c>
      <c r="H6121" t="s">
        <v>46</v>
      </c>
      <c r="I6121" t="s">
        <v>9672</v>
      </c>
      <c r="K6121" t="e">
        <f>- Other measurement: L37</f>
        <v>#NAME?</v>
      </c>
      <c r="L6121" t="s">
        <v>9798</v>
      </c>
      <c r="M6121" t="s">
        <v>120</v>
      </c>
      <c r="N6121">
        <v>5</v>
      </c>
      <c r="P6121" t="s">
        <v>27</v>
      </c>
      <c r="Q6121" t="s">
        <v>9799</v>
      </c>
      <c r="S6121" t="s">
        <v>29</v>
      </c>
    </row>
    <row r="6122" spans="1:19" hidden="1" x14ac:dyDescent="0.2">
      <c r="A6122">
        <v>3294</v>
      </c>
      <c r="B6122" t="s">
        <v>9796</v>
      </c>
      <c r="C6122" t="s">
        <v>20</v>
      </c>
      <c r="D6122">
        <v>2.17</v>
      </c>
      <c r="E6122">
        <v>40</v>
      </c>
      <c r="F6122" t="s">
        <v>1363</v>
      </c>
      <c r="G6122" t="s">
        <v>55</v>
      </c>
      <c r="H6122" t="s">
        <v>46</v>
      </c>
      <c r="I6122" t="s">
        <v>9672</v>
      </c>
      <c r="K6122" t="e">
        <f>- Other measurement: L37</f>
        <v>#NAME?</v>
      </c>
      <c r="L6122" t="s">
        <v>9798</v>
      </c>
      <c r="M6122" t="s">
        <v>120</v>
      </c>
      <c r="N6122">
        <v>5</v>
      </c>
      <c r="P6122" t="s">
        <v>27</v>
      </c>
      <c r="Q6122" t="s">
        <v>9799</v>
      </c>
      <c r="S6122" t="s">
        <v>29</v>
      </c>
    </row>
    <row r="6123" spans="1:19" hidden="1" x14ac:dyDescent="0.2">
      <c r="A6123">
        <v>3294</v>
      </c>
      <c r="B6123" t="s">
        <v>9796</v>
      </c>
      <c r="C6123" t="s">
        <v>73</v>
      </c>
      <c r="D6123">
        <v>8.7799999999999994</v>
      </c>
      <c r="E6123">
        <v>40</v>
      </c>
      <c r="F6123" t="s">
        <v>1363</v>
      </c>
      <c r="G6123" t="s">
        <v>55</v>
      </c>
      <c r="H6123" t="s">
        <v>46</v>
      </c>
      <c r="I6123" t="s">
        <v>9672</v>
      </c>
      <c r="K6123" t="e">
        <f>- Other measurement: L37</f>
        <v>#NAME?</v>
      </c>
      <c r="L6123" t="s">
        <v>9798</v>
      </c>
      <c r="M6123" t="s">
        <v>120</v>
      </c>
      <c r="N6123">
        <v>5</v>
      </c>
      <c r="P6123" t="s">
        <v>27</v>
      </c>
      <c r="Q6123" t="s">
        <v>9799</v>
      </c>
      <c r="S6123" t="s">
        <v>29</v>
      </c>
    </row>
    <row r="6124" spans="1:19" hidden="1" x14ac:dyDescent="0.2">
      <c r="A6124">
        <v>3294</v>
      </c>
      <c r="B6124" t="s">
        <v>9796</v>
      </c>
      <c r="C6124" t="s">
        <v>20</v>
      </c>
      <c r="D6124">
        <v>2.12</v>
      </c>
      <c r="E6124">
        <v>25</v>
      </c>
      <c r="F6124" t="s">
        <v>9535</v>
      </c>
      <c r="G6124" t="s">
        <v>55</v>
      </c>
      <c r="H6124" t="s">
        <v>23</v>
      </c>
      <c r="I6124" t="s">
        <v>9536</v>
      </c>
      <c r="K6124" t="e">
        <f>- Other measurement: L37</f>
        <v>#NAME?</v>
      </c>
      <c r="L6124" t="s">
        <v>9798</v>
      </c>
      <c r="M6124" t="s">
        <v>120</v>
      </c>
      <c r="N6124">
        <v>5</v>
      </c>
      <c r="P6124" t="s">
        <v>27</v>
      </c>
      <c r="Q6124" t="s">
        <v>9799</v>
      </c>
      <c r="S6124" t="s">
        <v>29</v>
      </c>
    </row>
    <row r="6125" spans="1:19" hidden="1" x14ac:dyDescent="0.2">
      <c r="A6125">
        <v>3294</v>
      </c>
      <c r="B6125" t="s">
        <v>9796</v>
      </c>
      <c r="C6125" t="s">
        <v>73</v>
      </c>
      <c r="D6125">
        <v>9.02</v>
      </c>
      <c r="E6125">
        <v>25</v>
      </c>
      <c r="F6125" t="s">
        <v>9535</v>
      </c>
      <c r="G6125" t="s">
        <v>55</v>
      </c>
      <c r="H6125" t="s">
        <v>46</v>
      </c>
      <c r="I6125" t="s">
        <v>9536</v>
      </c>
      <c r="K6125" t="e">
        <f>- Other measurement: L37</f>
        <v>#NAME?</v>
      </c>
      <c r="L6125" t="s">
        <v>9798</v>
      </c>
      <c r="M6125" t="s">
        <v>120</v>
      </c>
      <c r="N6125">
        <v>5</v>
      </c>
      <c r="P6125" t="s">
        <v>27</v>
      </c>
      <c r="Q6125" t="s">
        <v>9799</v>
      </c>
      <c r="S6125" t="s">
        <v>29</v>
      </c>
    </row>
    <row r="6126" spans="1:19" x14ac:dyDescent="0.2">
      <c r="A6126">
        <v>3295</v>
      </c>
      <c r="B6126" t="s">
        <v>9800</v>
      </c>
      <c r="C6126" t="s">
        <v>20</v>
      </c>
      <c r="D6126">
        <v>3.0066000000000002</v>
      </c>
      <c r="E6126">
        <v>5</v>
      </c>
      <c r="F6126" t="s">
        <v>9207</v>
      </c>
      <c r="G6126" t="s">
        <v>641</v>
      </c>
      <c r="H6126" t="s">
        <v>36</v>
      </c>
      <c r="I6126" t="s">
        <v>8931</v>
      </c>
      <c r="J6126" t="s">
        <v>43</v>
      </c>
      <c r="L6126" t="s">
        <v>9801</v>
      </c>
      <c r="M6126" t="s">
        <v>26</v>
      </c>
      <c r="N6126">
        <v>2</v>
      </c>
      <c r="P6126" t="s">
        <v>27</v>
      </c>
      <c r="Q6126" t="s">
        <v>9802</v>
      </c>
      <c r="S6126" t="s">
        <v>29</v>
      </c>
    </row>
    <row r="6127" spans="1:19" x14ac:dyDescent="0.2">
      <c r="A6127">
        <v>3295</v>
      </c>
      <c r="B6127" t="s">
        <v>9800</v>
      </c>
      <c r="C6127" t="s">
        <v>20</v>
      </c>
      <c r="D6127">
        <v>2.9965000000000002</v>
      </c>
      <c r="E6127">
        <v>10</v>
      </c>
      <c r="F6127" t="s">
        <v>9207</v>
      </c>
      <c r="G6127" t="s">
        <v>641</v>
      </c>
      <c r="H6127" t="s">
        <v>36</v>
      </c>
      <c r="I6127" t="s">
        <v>8931</v>
      </c>
      <c r="J6127" t="s">
        <v>43</v>
      </c>
      <c r="L6127" t="s">
        <v>9801</v>
      </c>
      <c r="M6127" t="s">
        <v>26</v>
      </c>
      <c r="N6127">
        <v>2</v>
      </c>
      <c r="P6127" t="s">
        <v>27</v>
      </c>
      <c r="Q6127" t="s">
        <v>9802</v>
      </c>
      <c r="S6127" t="s">
        <v>29</v>
      </c>
    </row>
    <row r="6128" spans="1:19" x14ac:dyDescent="0.2">
      <c r="A6128">
        <v>3295</v>
      </c>
      <c r="B6128" t="s">
        <v>9800</v>
      </c>
      <c r="C6128" t="s">
        <v>20</v>
      </c>
      <c r="D6128">
        <v>2.9889000000000001</v>
      </c>
      <c r="E6128">
        <v>15</v>
      </c>
      <c r="F6128" t="s">
        <v>9207</v>
      </c>
      <c r="G6128" t="s">
        <v>641</v>
      </c>
      <c r="H6128" t="s">
        <v>36</v>
      </c>
      <c r="I6128" t="s">
        <v>8931</v>
      </c>
      <c r="J6128" t="s">
        <v>43</v>
      </c>
      <c r="L6128" t="s">
        <v>9801</v>
      </c>
      <c r="M6128" t="s">
        <v>26</v>
      </c>
      <c r="N6128">
        <v>2</v>
      </c>
      <c r="P6128" t="s">
        <v>27</v>
      </c>
      <c r="Q6128" t="s">
        <v>9802</v>
      </c>
      <c r="S6128" t="s">
        <v>29</v>
      </c>
    </row>
    <row r="6129" spans="1:19" x14ac:dyDescent="0.2">
      <c r="A6129">
        <v>3295</v>
      </c>
      <c r="B6129" t="s">
        <v>9800</v>
      </c>
      <c r="C6129" t="s">
        <v>20</v>
      </c>
      <c r="D6129">
        <v>2.9830999999999999</v>
      </c>
      <c r="E6129">
        <v>20</v>
      </c>
      <c r="F6129" t="s">
        <v>9207</v>
      </c>
      <c r="G6129" t="s">
        <v>641</v>
      </c>
      <c r="H6129" t="s">
        <v>36</v>
      </c>
      <c r="I6129" t="s">
        <v>8931</v>
      </c>
      <c r="J6129" t="s">
        <v>43</v>
      </c>
      <c r="L6129" t="s">
        <v>9801</v>
      </c>
      <c r="M6129" t="s">
        <v>26</v>
      </c>
      <c r="N6129">
        <v>2</v>
      </c>
      <c r="P6129" t="s">
        <v>27</v>
      </c>
      <c r="Q6129" t="s">
        <v>9802</v>
      </c>
      <c r="S6129" t="s">
        <v>29</v>
      </c>
    </row>
    <row r="6130" spans="1:19" x14ac:dyDescent="0.2">
      <c r="A6130">
        <v>3295</v>
      </c>
      <c r="B6130" t="s">
        <v>9800</v>
      </c>
      <c r="C6130" t="s">
        <v>20</v>
      </c>
      <c r="D6130">
        <v>2.9807999999999999</v>
      </c>
      <c r="E6130">
        <v>25</v>
      </c>
      <c r="F6130" t="s">
        <v>9207</v>
      </c>
      <c r="G6130" t="s">
        <v>641</v>
      </c>
      <c r="H6130" t="s">
        <v>36</v>
      </c>
      <c r="I6130" t="s">
        <v>8931</v>
      </c>
      <c r="J6130" t="s">
        <v>43</v>
      </c>
      <c r="L6130" t="s">
        <v>9801</v>
      </c>
      <c r="M6130" t="s">
        <v>26</v>
      </c>
      <c r="N6130">
        <v>2</v>
      </c>
      <c r="P6130" t="s">
        <v>27</v>
      </c>
      <c r="Q6130" t="s">
        <v>9802</v>
      </c>
      <c r="S6130" t="s">
        <v>29</v>
      </c>
    </row>
    <row r="6131" spans="1:19" x14ac:dyDescent="0.2">
      <c r="A6131">
        <v>3295</v>
      </c>
      <c r="B6131" t="s">
        <v>9800</v>
      </c>
      <c r="C6131" t="s">
        <v>20</v>
      </c>
      <c r="D6131">
        <v>2.9788999999999999</v>
      </c>
      <c r="E6131">
        <v>30</v>
      </c>
      <c r="F6131" t="s">
        <v>9207</v>
      </c>
      <c r="G6131" t="s">
        <v>641</v>
      </c>
      <c r="H6131" t="s">
        <v>36</v>
      </c>
      <c r="I6131" t="s">
        <v>8931</v>
      </c>
      <c r="J6131" t="s">
        <v>43</v>
      </c>
      <c r="L6131" t="s">
        <v>9801</v>
      </c>
      <c r="M6131" t="s">
        <v>26</v>
      </c>
      <c r="N6131">
        <v>2</v>
      </c>
      <c r="P6131" t="s">
        <v>27</v>
      </c>
      <c r="Q6131" t="s">
        <v>9802</v>
      </c>
      <c r="S6131" t="s">
        <v>29</v>
      </c>
    </row>
    <row r="6132" spans="1:19" x14ac:dyDescent="0.2">
      <c r="A6132">
        <v>3295</v>
      </c>
      <c r="B6132" t="s">
        <v>9800</v>
      </c>
      <c r="C6132" t="s">
        <v>20</v>
      </c>
      <c r="D6132">
        <v>2.9786999999999999</v>
      </c>
      <c r="E6132">
        <v>35</v>
      </c>
      <c r="F6132" t="s">
        <v>9207</v>
      </c>
      <c r="G6132" t="s">
        <v>641</v>
      </c>
      <c r="H6132" t="s">
        <v>36</v>
      </c>
      <c r="I6132" t="s">
        <v>8931</v>
      </c>
      <c r="J6132" t="s">
        <v>43</v>
      </c>
      <c r="L6132" t="s">
        <v>9801</v>
      </c>
      <c r="M6132" t="s">
        <v>26</v>
      </c>
      <c r="N6132">
        <v>2</v>
      </c>
      <c r="P6132" t="s">
        <v>27</v>
      </c>
      <c r="Q6132" t="s">
        <v>9802</v>
      </c>
      <c r="S6132" t="s">
        <v>29</v>
      </c>
    </row>
    <row r="6133" spans="1:19" x14ac:dyDescent="0.2">
      <c r="A6133">
        <v>3295</v>
      </c>
      <c r="B6133" t="s">
        <v>9800</v>
      </c>
      <c r="C6133" t="s">
        <v>20</v>
      </c>
      <c r="D6133">
        <v>2.9805000000000001</v>
      </c>
      <c r="E6133">
        <v>40</v>
      </c>
      <c r="F6133" t="s">
        <v>9207</v>
      </c>
      <c r="G6133" t="s">
        <v>641</v>
      </c>
      <c r="H6133" t="s">
        <v>36</v>
      </c>
      <c r="I6133" t="s">
        <v>8931</v>
      </c>
      <c r="J6133" t="s">
        <v>43</v>
      </c>
      <c r="L6133" t="s">
        <v>9801</v>
      </c>
      <c r="M6133" t="s">
        <v>26</v>
      </c>
      <c r="N6133">
        <v>2</v>
      </c>
      <c r="P6133" t="s">
        <v>27</v>
      </c>
      <c r="Q6133" t="s">
        <v>9802</v>
      </c>
      <c r="S6133" t="s">
        <v>29</v>
      </c>
    </row>
    <row r="6134" spans="1:19" x14ac:dyDescent="0.2">
      <c r="A6134">
        <v>3295</v>
      </c>
      <c r="B6134" t="s">
        <v>9800</v>
      </c>
      <c r="C6134" t="s">
        <v>20</v>
      </c>
      <c r="D6134">
        <v>2.9863</v>
      </c>
      <c r="E6134">
        <v>45</v>
      </c>
      <c r="F6134" t="s">
        <v>9207</v>
      </c>
      <c r="G6134" t="s">
        <v>641</v>
      </c>
      <c r="H6134" t="s">
        <v>36</v>
      </c>
      <c r="I6134" t="s">
        <v>8931</v>
      </c>
      <c r="J6134" t="s">
        <v>43</v>
      </c>
      <c r="L6134" t="s">
        <v>9801</v>
      </c>
      <c r="M6134" t="s">
        <v>26</v>
      </c>
      <c r="N6134">
        <v>2</v>
      </c>
      <c r="P6134" t="s">
        <v>27</v>
      </c>
      <c r="Q6134" t="s">
        <v>9802</v>
      </c>
      <c r="S6134" t="s">
        <v>29</v>
      </c>
    </row>
    <row r="6135" spans="1:19" x14ac:dyDescent="0.2">
      <c r="A6135">
        <v>3295</v>
      </c>
      <c r="B6135" t="s">
        <v>9800</v>
      </c>
      <c r="C6135" t="s">
        <v>20</v>
      </c>
      <c r="D6135">
        <v>2.9923999999999999</v>
      </c>
      <c r="E6135">
        <v>50</v>
      </c>
      <c r="F6135" t="s">
        <v>9207</v>
      </c>
      <c r="G6135" t="s">
        <v>641</v>
      </c>
      <c r="H6135" t="s">
        <v>36</v>
      </c>
      <c r="I6135" t="s">
        <v>8931</v>
      </c>
      <c r="J6135" t="s">
        <v>43</v>
      </c>
      <c r="L6135" t="s">
        <v>9801</v>
      </c>
      <c r="M6135" t="s">
        <v>26</v>
      </c>
      <c r="N6135">
        <v>2</v>
      </c>
      <c r="P6135" t="s">
        <v>27</v>
      </c>
      <c r="Q6135" t="s">
        <v>9802</v>
      </c>
      <c r="S6135" t="s">
        <v>29</v>
      </c>
    </row>
    <row r="6136" spans="1:19" hidden="1" x14ac:dyDescent="0.2">
      <c r="A6136">
        <v>3295</v>
      </c>
      <c r="B6136" t="s">
        <v>9800</v>
      </c>
      <c r="C6136" t="s">
        <v>73</v>
      </c>
      <c r="D6136">
        <v>8.3800000000000008</v>
      </c>
      <c r="E6136">
        <v>25</v>
      </c>
      <c r="F6136" t="s">
        <v>62</v>
      </c>
      <c r="G6136" t="s">
        <v>55</v>
      </c>
      <c r="H6136" t="s">
        <v>46</v>
      </c>
      <c r="I6136" t="s">
        <v>8898</v>
      </c>
      <c r="K6136"/>
      <c r="L6136" t="s">
        <v>9801</v>
      </c>
      <c r="M6136" t="s">
        <v>26</v>
      </c>
      <c r="N6136">
        <v>2</v>
      </c>
      <c r="P6136" t="s">
        <v>27</v>
      </c>
      <c r="Q6136" t="s">
        <v>9802</v>
      </c>
      <c r="S6136" t="s">
        <v>29</v>
      </c>
    </row>
    <row r="6137" spans="1:19" hidden="1" x14ac:dyDescent="0.2">
      <c r="A6137">
        <v>3295</v>
      </c>
      <c r="B6137" t="s">
        <v>9800</v>
      </c>
      <c r="C6137" t="s">
        <v>20</v>
      </c>
      <c r="D6137">
        <v>2.92</v>
      </c>
      <c r="E6137">
        <v>25</v>
      </c>
      <c r="F6137" t="s">
        <v>9535</v>
      </c>
      <c r="G6137" t="s">
        <v>55</v>
      </c>
      <c r="H6137" t="s">
        <v>46</v>
      </c>
      <c r="I6137" t="s">
        <v>9536</v>
      </c>
      <c r="K6137"/>
      <c r="L6137" t="s">
        <v>9801</v>
      </c>
      <c r="M6137" t="s">
        <v>26</v>
      </c>
      <c r="N6137">
        <v>2</v>
      </c>
      <c r="P6137" t="s">
        <v>27</v>
      </c>
      <c r="Q6137" t="s">
        <v>9802</v>
      </c>
      <c r="S6137" t="s">
        <v>29</v>
      </c>
    </row>
    <row r="6138" spans="1:19" hidden="1" x14ac:dyDescent="0.2">
      <c r="A6138">
        <v>3295</v>
      </c>
      <c r="B6138" t="s">
        <v>9800</v>
      </c>
      <c r="C6138" t="s">
        <v>73</v>
      </c>
      <c r="D6138">
        <v>8.1</v>
      </c>
      <c r="E6138">
        <v>25</v>
      </c>
      <c r="F6138" t="s">
        <v>9535</v>
      </c>
      <c r="G6138" t="s">
        <v>55</v>
      </c>
      <c r="H6138" t="s">
        <v>46</v>
      </c>
      <c r="I6138" t="s">
        <v>9536</v>
      </c>
      <c r="K6138"/>
      <c r="L6138" t="s">
        <v>9801</v>
      </c>
      <c r="M6138" t="s">
        <v>26</v>
      </c>
      <c r="N6138">
        <v>2</v>
      </c>
      <c r="P6138" t="s">
        <v>27</v>
      </c>
      <c r="Q6138" t="s">
        <v>9802</v>
      </c>
      <c r="S6138" t="s">
        <v>29</v>
      </c>
    </row>
    <row r="6139" spans="1:19" hidden="1" x14ac:dyDescent="0.2">
      <c r="A6139">
        <v>3296</v>
      </c>
      <c r="B6139" t="s">
        <v>9803</v>
      </c>
      <c r="C6139" t="s">
        <v>20</v>
      </c>
      <c r="D6139">
        <v>7.3</v>
      </c>
      <c r="F6139" t="s">
        <v>4172</v>
      </c>
      <c r="G6139" t="s">
        <v>55</v>
      </c>
      <c r="H6139" t="s">
        <v>23</v>
      </c>
      <c r="I6139" t="s">
        <v>257</v>
      </c>
      <c r="K6139"/>
      <c r="L6139" t="s">
        <v>9804</v>
      </c>
      <c r="M6139" t="s">
        <v>771</v>
      </c>
      <c r="N6139">
        <v>4</v>
      </c>
      <c r="P6139" t="s">
        <v>27</v>
      </c>
      <c r="Q6139" t="s">
        <v>9805</v>
      </c>
      <c r="S6139" t="s">
        <v>29</v>
      </c>
    </row>
    <row r="6140" spans="1:19" x14ac:dyDescent="0.2">
      <c r="A6140">
        <v>3298</v>
      </c>
      <c r="B6140" t="s">
        <v>9806</v>
      </c>
      <c r="C6140" t="s">
        <v>20</v>
      </c>
      <c r="D6140">
        <v>2.2000000000000002</v>
      </c>
      <c r="E6140">
        <v>1</v>
      </c>
      <c r="F6140" t="s">
        <v>9807</v>
      </c>
      <c r="G6140" t="s">
        <v>641</v>
      </c>
      <c r="H6140" t="s">
        <v>36</v>
      </c>
      <c r="I6140" t="s">
        <v>8965</v>
      </c>
      <c r="J6140" t="s">
        <v>43</v>
      </c>
      <c r="K6140" s="4" t="e">
        <f>- Other measurement: L37</f>
        <v>#NAME?</v>
      </c>
      <c r="L6140" t="s">
        <v>9808</v>
      </c>
      <c r="M6140" t="s">
        <v>120</v>
      </c>
      <c r="N6140">
        <v>5</v>
      </c>
      <c r="P6140" t="s">
        <v>27</v>
      </c>
      <c r="Q6140" t="s">
        <v>9809</v>
      </c>
      <c r="S6140" t="s">
        <v>29</v>
      </c>
    </row>
    <row r="6141" spans="1:19" x14ac:dyDescent="0.2">
      <c r="A6141">
        <v>3298</v>
      </c>
      <c r="B6141" t="s">
        <v>9806</v>
      </c>
      <c r="C6141" t="s">
        <v>73</v>
      </c>
      <c r="D6141">
        <v>9.7479999999999993</v>
      </c>
      <c r="E6141">
        <v>1</v>
      </c>
      <c r="F6141" t="s">
        <v>9807</v>
      </c>
      <c r="G6141" t="s">
        <v>641</v>
      </c>
      <c r="H6141" t="s">
        <v>36</v>
      </c>
      <c r="I6141" t="s">
        <v>8965</v>
      </c>
      <c r="J6141" t="s">
        <v>43</v>
      </c>
      <c r="K6141" s="4" t="e">
        <f>- Other measurement: L37</f>
        <v>#NAME?</v>
      </c>
      <c r="L6141" t="s">
        <v>9808</v>
      </c>
      <c r="M6141" t="s">
        <v>120</v>
      </c>
      <c r="N6141">
        <v>5</v>
      </c>
      <c r="P6141" t="s">
        <v>27</v>
      </c>
      <c r="Q6141" t="s">
        <v>9809</v>
      </c>
      <c r="S6141" t="s">
        <v>29</v>
      </c>
    </row>
    <row r="6142" spans="1:19" x14ac:dyDescent="0.2">
      <c r="A6142">
        <v>3298</v>
      </c>
      <c r="B6142" t="s">
        <v>9806</v>
      </c>
      <c r="C6142" t="s">
        <v>20</v>
      </c>
      <c r="D6142">
        <v>2.1320000000000001</v>
      </c>
      <c r="E6142">
        <v>12.5</v>
      </c>
      <c r="F6142" t="s">
        <v>9807</v>
      </c>
      <c r="G6142" t="s">
        <v>641</v>
      </c>
      <c r="H6142" t="s">
        <v>36</v>
      </c>
      <c r="I6142" t="s">
        <v>8965</v>
      </c>
      <c r="J6142" t="s">
        <v>43</v>
      </c>
      <c r="K6142" s="4" t="e">
        <f>- Other measurement: L37</f>
        <v>#NAME?</v>
      </c>
      <c r="L6142" t="s">
        <v>9808</v>
      </c>
      <c r="M6142" t="s">
        <v>120</v>
      </c>
      <c r="N6142">
        <v>5</v>
      </c>
      <c r="P6142" t="s">
        <v>27</v>
      </c>
      <c r="Q6142" t="s">
        <v>9809</v>
      </c>
      <c r="S6142" t="s">
        <v>29</v>
      </c>
    </row>
    <row r="6143" spans="1:19" x14ac:dyDescent="0.2">
      <c r="A6143">
        <v>3298</v>
      </c>
      <c r="B6143" t="s">
        <v>9806</v>
      </c>
      <c r="C6143" t="s">
        <v>73</v>
      </c>
      <c r="D6143">
        <v>9.42</v>
      </c>
      <c r="E6143">
        <v>12.5</v>
      </c>
      <c r="F6143" t="s">
        <v>9807</v>
      </c>
      <c r="G6143" t="s">
        <v>641</v>
      </c>
      <c r="H6143" t="s">
        <v>36</v>
      </c>
      <c r="I6143" t="s">
        <v>8965</v>
      </c>
      <c r="J6143" t="s">
        <v>43</v>
      </c>
      <c r="K6143" s="4" t="e">
        <f>- Other measurement: L37</f>
        <v>#NAME?</v>
      </c>
      <c r="L6143" t="s">
        <v>9808</v>
      </c>
      <c r="M6143" t="s">
        <v>120</v>
      </c>
      <c r="N6143">
        <v>5</v>
      </c>
      <c r="P6143" t="s">
        <v>27</v>
      </c>
      <c r="Q6143" t="s">
        <v>9809</v>
      </c>
      <c r="S6143" t="s">
        <v>29</v>
      </c>
    </row>
    <row r="6144" spans="1:19" x14ac:dyDescent="0.2">
      <c r="A6144">
        <v>3298</v>
      </c>
      <c r="B6144" t="s">
        <v>9806</v>
      </c>
      <c r="C6144" t="s">
        <v>20</v>
      </c>
      <c r="D6144">
        <v>2.0880000000000001</v>
      </c>
      <c r="E6144">
        <v>25</v>
      </c>
      <c r="F6144" t="s">
        <v>9807</v>
      </c>
      <c r="G6144" t="s">
        <v>641</v>
      </c>
      <c r="H6144" t="s">
        <v>36</v>
      </c>
      <c r="I6144" t="s">
        <v>8965</v>
      </c>
      <c r="J6144" t="s">
        <v>43</v>
      </c>
      <c r="K6144" s="4" t="e">
        <f>- Other measurement: L37</f>
        <v>#NAME?</v>
      </c>
      <c r="L6144" t="s">
        <v>9808</v>
      </c>
      <c r="M6144" t="s">
        <v>120</v>
      </c>
      <c r="N6144">
        <v>5</v>
      </c>
      <c r="P6144" t="s">
        <v>27</v>
      </c>
      <c r="Q6144" t="s">
        <v>9809</v>
      </c>
      <c r="S6144" t="s">
        <v>29</v>
      </c>
    </row>
    <row r="6145" spans="1:19" x14ac:dyDescent="0.2">
      <c r="A6145">
        <v>3298</v>
      </c>
      <c r="B6145" t="s">
        <v>9806</v>
      </c>
      <c r="C6145" t="s">
        <v>73</v>
      </c>
      <c r="D6145">
        <v>9.1</v>
      </c>
      <c r="E6145">
        <v>25</v>
      </c>
      <c r="F6145" t="s">
        <v>9807</v>
      </c>
      <c r="G6145" t="s">
        <v>641</v>
      </c>
      <c r="H6145" t="s">
        <v>36</v>
      </c>
      <c r="I6145" t="s">
        <v>8965</v>
      </c>
      <c r="J6145" t="s">
        <v>43</v>
      </c>
      <c r="K6145" s="4" t="e">
        <f>- Other measurement: L37</f>
        <v>#NAME?</v>
      </c>
      <c r="L6145" t="s">
        <v>9808</v>
      </c>
      <c r="M6145" t="s">
        <v>120</v>
      </c>
      <c r="N6145">
        <v>5</v>
      </c>
      <c r="P6145" t="s">
        <v>27</v>
      </c>
      <c r="Q6145" t="s">
        <v>9809</v>
      </c>
      <c r="S6145" t="s">
        <v>29</v>
      </c>
    </row>
    <row r="6146" spans="1:19" x14ac:dyDescent="0.2">
      <c r="A6146">
        <v>3298</v>
      </c>
      <c r="B6146" t="s">
        <v>9806</v>
      </c>
      <c r="C6146" t="s">
        <v>20</v>
      </c>
      <c r="D6146">
        <v>2.0699999999999998</v>
      </c>
      <c r="E6146">
        <v>37.5</v>
      </c>
      <c r="F6146" t="s">
        <v>9807</v>
      </c>
      <c r="G6146" t="s">
        <v>641</v>
      </c>
      <c r="H6146" t="s">
        <v>36</v>
      </c>
      <c r="I6146" t="s">
        <v>8965</v>
      </c>
      <c r="J6146" t="s">
        <v>43</v>
      </c>
      <c r="K6146" s="4" t="e">
        <f>- Other measurement: L37</f>
        <v>#NAME?</v>
      </c>
      <c r="L6146" t="s">
        <v>9808</v>
      </c>
      <c r="M6146" t="s">
        <v>120</v>
      </c>
      <c r="N6146">
        <v>5</v>
      </c>
      <c r="P6146" t="s">
        <v>27</v>
      </c>
      <c r="Q6146" t="s">
        <v>9809</v>
      </c>
      <c r="S6146" t="s">
        <v>29</v>
      </c>
    </row>
    <row r="6147" spans="1:19" x14ac:dyDescent="0.2">
      <c r="A6147">
        <v>3298</v>
      </c>
      <c r="B6147" t="s">
        <v>9806</v>
      </c>
      <c r="C6147" t="s">
        <v>73</v>
      </c>
      <c r="D6147">
        <v>8.8119999999999994</v>
      </c>
      <c r="E6147">
        <v>37.5</v>
      </c>
      <c r="F6147" t="s">
        <v>9807</v>
      </c>
      <c r="G6147" t="s">
        <v>641</v>
      </c>
      <c r="H6147" t="s">
        <v>36</v>
      </c>
      <c r="I6147" t="s">
        <v>8965</v>
      </c>
      <c r="J6147" t="s">
        <v>43</v>
      </c>
      <c r="K6147" s="4" t="e">
        <f>- Other measurement: L37</f>
        <v>#NAME?</v>
      </c>
      <c r="L6147" t="s">
        <v>9808</v>
      </c>
      <c r="M6147" t="s">
        <v>120</v>
      </c>
      <c r="N6147">
        <v>5</v>
      </c>
      <c r="P6147" t="s">
        <v>27</v>
      </c>
      <c r="Q6147" t="s">
        <v>9809</v>
      </c>
      <c r="S6147" t="s">
        <v>29</v>
      </c>
    </row>
    <row r="6148" spans="1:19" x14ac:dyDescent="0.2">
      <c r="A6148">
        <v>3298</v>
      </c>
      <c r="B6148" t="s">
        <v>9806</v>
      </c>
      <c r="C6148" t="s">
        <v>20</v>
      </c>
      <c r="D6148">
        <v>2.0550000000000002</v>
      </c>
      <c r="E6148">
        <v>50</v>
      </c>
      <c r="F6148" t="s">
        <v>9807</v>
      </c>
      <c r="G6148" t="s">
        <v>641</v>
      </c>
      <c r="H6148" t="s">
        <v>36</v>
      </c>
      <c r="I6148" t="s">
        <v>8965</v>
      </c>
      <c r="J6148" t="s">
        <v>43</v>
      </c>
      <c r="K6148" s="4" t="e">
        <f>- Other measurement: L37</f>
        <v>#NAME?</v>
      </c>
      <c r="L6148" t="s">
        <v>9808</v>
      </c>
      <c r="M6148" t="s">
        <v>120</v>
      </c>
      <c r="N6148">
        <v>5</v>
      </c>
      <c r="P6148" t="s">
        <v>27</v>
      </c>
      <c r="Q6148" t="s">
        <v>9809</v>
      </c>
      <c r="S6148" t="s">
        <v>29</v>
      </c>
    </row>
    <row r="6149" spans="1:19" x14ac:dyDescent="0.2">
      <c r="A6149">
        <v>3298</v>
      </c>
      <c r="B6149" t="s">
        <v>9806</v>
      </c>
      <c r="C6149" t="s">
        <v>73</v>
      </c>
      <c r="D6149">
        <v>8.548</v>
      </c>
      <c r="E6149">
        <v>50</v>
      </c>
      <c r="F6149" t="s">
        <v>9807</v>
      </c>
      <c r="G6149" t="s">
        <v>641</v>
      </c>
      <c r="H6149" t="s">
        <v>36</v>
      </c>
      <c r="I6149" t="s">
        <v>8965</v>
      </c>
      <c r="J6149" t="s">
        <v>43</v>
      </c>
      <c r="K6149" s="4" t="e">
        <f>- Other measurement: L37</f>
        <v>#NAME?</v>
      </c>
      <c r="L6149" t="s">
        <v>9808</v>
      </c>
      <c r="M6149" t="s">
        <v>120</v>
      </c>
      <c r="N6149">
        <v>5</v>
      </c>
      <c r="P6149" t="s">
        <v>27</v>
      </c>
      <c r="Q6149" t="s">
        <v>9809</v>
      </c>
      <c r="S6149" t="s">
        <v>29</v>
      </c>
    </row>
    <row r="6150" spans="1:19" hidden="1" x14ac:dyDescent="0.2">
      <c r="A6150">
        <v>3298</v>
      </c>
      <c r="B6150" t="s">
        <v>9806</v>
      </c>
      <c r="C6150" t="s">
        <v>20</v>
      </c>
      <c r="D6150">
        <v>2.17</v>
      </c>
      <c r="E6150">
        <v>25</v>
      </c>
      <c r="F6150" t="s">
        <v>8968</v>
      </c>
      <c r="G6150" t="s">
        <v>55</v>
      </c>
      <c r="H6150" t="s">
        <v>46</v>
      </c>
      <c r="I6150" t="s">
        <v>8969</v>
      </c>
      <c r="K6150" t="e">
        <f>- Other measurement: L37</f>
        <v>#NAME?</v>
      </c>
      <c r="L6150" t="s">
        <v>9808</v>
      </c>
      <c r="M6150" t="s">
        <v>120</v>
      </c>
      <c r="N6150">
        <v>5</v>
      </c>
      <c r="P6150" t="s">
        <v>27</v>
      </c>
      <c r="Q6150" t="s">
        <v>9809</v>
      </c>
      <c r="S6150" t="s">
        <v>29</v>
      </c>
    </row>
    <row r="6151" spans="1:19" hidden="1" x14ac:dyDescent="0.2">
      <c r="A6151">
        <v>3298</v>
      </c>
      <c r="B6151" t="s">
        <v>9806</v>
      </c>
      <c r="C6151" t="s">
        <v>73</v>
      </c>
      <c r="D6151">
        <v>9</v>
      </c>
      <c r="E6151">
        <v>25</v>
      </c>
      <c r="F6151" t="s">
        <v>8968</v>
      </c>
      <c r="G6151" t="s">
        <v>55</v>
      </c>
      <c r="H6151" t="s">
        <v>46</v>
      </c>
      <c r="I6151" t="s">
        <v>8969</v>
      </c>
      <c r="K6151" t="e">
        <f>- Other measurement: L37</f>
        <v>#NAME?</v>
      </c>
      <c r="L6151" t="s">
        <v>9808</v>
      </c>
      <c r="M6151" t="s">
        <v>120</v>
      </c>
      <c r="N6151">
        <v>5</v>
      </c>
      <c r="P6151" t="s">
        <v>27</v>
      </c>
      <c r="Q6151" t="s">
        <v>9809</v>
      </c>
      <c r="S6151" t="s">
        <v>29</v>
      </c>
    </row>
    <row r="6152" spans="1:19" hidden="1" x14ac:dyDescent="0.2">
      <c r="A6152">
        <v>3298</v>
      </c>
      <c r="B6152" t="s">
        <v>9806</v>
      </c>
      <c r="C6152" t="s">
        <v>20</v>
      </c>
      <c r="D6152">
        <v>2.1</v>
      </c>
      <c r="E6152">
        <v>25</v>
      </c>
      <c r="F6152" t="s">
        <v>9810</v>
      </c>
      <c r="G6152" t="s">
        <v>185</v>
      </c>
      <c r="H6152" t="s">
        <v>46</v>
      </c>
      <c r="I6152" t="s">
        <v>8886</v>
      </c>
      <c r="K6152" t="e">
        <f>- Other measurement: L37</f>
        <v>#NAME?</v>
      </c>
      <c r="L6152" t="s">
        <v>9808</v>
      </c>
      <c r="M6152" t="s">
        <v>120</v>
      </c>
      <c r="N6152">
        <v>5</v>
      </c>
      <c r="P6152" t="s">
        <v>27</v>
      </c>
      <c r="Q6152" t="s">
        <v>9809</v>
      </c>
      <c r="S6152" t="s">
        <v>29</v>
      </c>
    </row>
    <row r="6153" spans="1:19" hidden="1" x14ac:dyDescent="0.2">
      <c r="A6153">
        <v>3298</v>
      </c>
      <c r="B6153" t="s">
        <v>9806</v>
      </c>
      <c r="C6153" t="s">
        <v>8887</v>
      </c>
      <c r="D6153">
        <v>2.59</v>
      </c>
      <c r="E6153">
        <v>25</v>
      </c>
      <c r="F6153" t="s">
        <v>8888</v>
      </c>
      <c r="G6153" t="s">
        <v>185</v>
      </c>
      <c r="H6153" t="s">
        <v>46</v>
      </c>
      <c r="I6153" t="s">
        <v>8886</v>
      </c>
      <c r="K6153" t="e">
        <f>- Other measurement: L37</f>
        <v>#NAME?</v>
      </c>
      <c r="L6153" t="s">
        <v>9808</v>
      </c>
      <c r="M6153" t="s">
        <v>120</v>
      </c>
      <c r="N6153">
        <v>5</v>
      </c>
      <c r="P6153" t="s">
        <v>27</v>
      </c>
      <c r="Q6153" t="s">
        <v>9809</v>
      </c>
      <c r="S6153" t="s">
        <v>29</v>
      </c>
    </row>
    <row r="6154" spans="1:19" hidden="1" x14ac:dyDescent="0.2">
      <c r="A6154">
        <v>3300</v>
      </c>
      <c r="B6154" t="s">
        <v>9811</v>
      </c>
      <c r="C6154" t="s">
        <v>20</v>
      </c>
      <c r="D6154">
        <v>1.55</v>
      </c>
      <c r="E6154">
        <v>25</v>
      </c>
      <c r="F6154" t="s">
        <v>9812</v>
      </c>
      <c r="G6154" t="s">
        <v>133</v>
      </c>
      <c r="H6154" t="s">
        <v>46</v>
      </c>
      <c r="I6154" t="s">
        <v>9020</v>
      </c>
      <c r="K6154"/>
      <c r="L6154" t="s">
        <v>9813</v>
      </c>
      <c r="M6154" t="s">
        <v>120</v>
      </c>
      <c r="N6154">
        <v>5</v>
      </c>
      <c r="P6154" t="s">
        <v>27</v>
      </c>
      <c r="Q6154" t="s">
        <v>9814</v>
      </c>
      <c r="S6154" t="s">
        <v>29</v>
      </c>
    </row>
    <row r="6155" spans="1:19" hidden="1" x14ac:dyDescent="0.2">
      <c r="A6155">
        <v>3300</v>
      </c>
      <c r="B6155" t="s">
        <v>9811</v>
      </c>
      <c r="C6155" t="s">
        <v>77</v>
      </c>
      <c r="D6155">
        <v>12.65</v>
      </c>
      <c r="E6155">
        <v>25</v>
      </c>
      <c r="F6155" t="s">
        <v>9812</v>
      </c>
      <c r="G6155" t="s">
        <v>133</v>
      </c>
      <c r="H6155" t="s">
        <v>46</v>
      </c>
      <c r="I6155" t="s">
        <v>9020</v>
      </c>
      <c r="K6155"/>
      <c r="L6155" t="s">
        <v>9813</v>
      </c>
      <c r="M6155" t="s">
        <v>120</v>
      </c>
      <c r="N6155">
        <v>5</v>
      </c>
      <c r="P6155" t="s">
        <v>27</v>
      </c>
      <c r="Q6155" t="s">
        <v>9814</v>
      </c>
      <c r="S6155" t="s">
        <v>29</v>
      </c>
    </row>
    <row r="6156" spans="1:19" x14ac:dyDescent="0.2">
      <c r="A6156">
        <v>3300</v>
      </c>
      <c r="B6156" t="s">
        <v>9811</v>
      </c>
      <c r="C6156" t="s">
        <v>73</v>
      </c>
      <c r="D6156">
        <v>7.7809999999999997</v>
      </c>
      <c r="E6156" t="s">
        <v>414</v>
      </c>
      <c r="F6156" t="s">
        <v>9812</v>
      </c>
      <c r="G6156" t="s">
        <v>133</v>
      </c>
      <c r="H6156" t="s">
        <v>36</v>
      </c>
      <c r="I6156" t="s">
        <v>9020</v>
      </c>
      <c r="L6156" t="s">
        <v>9813</v>
      </c>
      <c r="M6156" t="s">
        <v>120</v>
      </c>
      <c r="N6156">
        <v>5</v>
      </c>
      <c r="P6156" t="s">
        <v>27</v>
      </c>
      <c r="Q6156" t="s">
        <v>9814</v>
      </c>
      <c r="S6156" t="s">
        <v>29</v>
      </c>
    </row>
    <row r="6157" spans="1:19" hidden="1" x14ac:dyDescent="0.2">
      <c r="A6157">
        <v>3301</v>
      </c>
      <c r="B6157" t="s">
        <v>9815</v>
      </c>
      <c r="C6157" t="s">
        <v>20</v>
      </c>
      <c r="D6157">
        <v>2.4300000000000002</v>
      </c>
      <c r="E6157">
        <v>25</v>
      </c>
      <c r="F6157" t="s">
        <v>2199</v>
      </c>
      <c r="G6157" t="s">
        <v>22</v>
      </c>
      <c r="H6157" t="s">
        <v>46</v>
      </c>
      <c r="I6157" t="s">
        <v>9816</v>
      </c>
      <c r="K6157"/>
      <c r="L6157" t="s">
        <v>9817</v>
      </c>
      <c r="M6157" t="s">
        <v>120</v>
      </c>
      <c r="N6157">
        <v>5</v>
      </c>
      <c r="P6157" t="s">
        <v>27</v>
      </c>
      <c r="Q6157" t="s">
        <v>9818</v>
      </c>
      <c r="S6157" t="s">
        <v>29</v>
      </c>
    </row>
    <row r="6158" spans="1:19" hidden="1" x14ac:dyDescent="0.2">
      <c r="A6158">
        <v>3301</v>
      </c>
      <c r="B6158" t="s">
        <v>9815</v>
      </c>
      <c r="C6158" t="s">
        <v>73</v>
      </c>
      <c r="D6158">
        <v>9.44</v>
      </c>
      <c r="E6158">
        <v>25</v>
      </c>
      <c r="F6158" t="s">
        <v>2199</v>
      </c>
      <c r="G6158" t="s">
        <v>22</v>
      </c>
      <c r="H6158" t="s">
        <v>46</v>
      </c>
      <c r="I6158" t="s">
        <v>9816</v>
      </c>
      <c r="K6158"/>
      <c r="L6158" t="s">
        <v>9817</v>
      </c>
      <c r="M6158" t="s">
        <v>120</v>
      </c>
      <c r="N6158">
        <v>5</v>
      </c>
      <c r="P6158" t="s">
        <v>27</v>
      </c>
      <c r="Q6158" t="s">
        <v>9818</v>
      </c>
      <c r="S6158" t="s">
        <v>29</v>
      </c>
    </row>
    <row r="6159" spans="1:19" hidden="1" x14ac:dyDescent="0.2">
      <c r="A6159">
        <v>3301</v>
      </c>
      <c r="B6159" t="s">
        <v>9815</v>
      </c>
      <c r="C6159" t="s">
        <v>20</v>
      </c>
      <c r="D6159">
        <v>2.4</v>
      </c>
      <c r="E6159">
        <v>26</v>
      </c>
      <c r="F6159" t="s">
        <v>6671</v>
      </c>
      <c r="G6159" t="s">
        <v>55</v>
      </c>
      <c r="H6159" t="s">
        <v>23</v>
      </c>
      <c r="I6159" t="s">
        <v>2071</v>
      </c>
      <c r="K6159"/>
      <c r="L6159" t="s">
        <v>9817</v>
      </c>
      <c r="M6159" t="s">
        <v>120</v>
      </c>
      <c r="N6159">
        <v>5</v>
      </c>
      <c r="P6159" t="s">
        <v>27</v>
      </c>
      <c r="Q6159" t="s">
        <v>9818</v>
      </c>
      <c r="S6159" t="s">
        <v>29</v>
      </c>
    </row>
    <row r="6160" spans="1:19" hidden="1" x14ac:dyDescent="0.2">
      <c r="A6160">
        <v>3301</v>
      </c>
      <c r="B6160" t="s">
        <v>9815</v>
      </c>
      <c r="C6160" t="s">
        <v>73</v>
      </c>
      <c r="D6160">
        <v>9.4</v>
      </c>
      <c r="E6160">
        <v>26</v>
      </c>
      <c r="F6160" t="s">
        <v>6671</v>
      </c>
      <c r="G6160" t="s">
        <v>55</v>
      </c>
      <c r="H6160" t="s">
        <v>23</v>
      </c>
      <c r="I6160" t="s">
        <v>2071</v>
      </c>
      <c r="K6160"/>
      <c r="L6160" t="s">
        <v>9817</v>
      </c>
      <c r="M6160" t="s">
        <v>120</v>
      </c>
      <c r="N6160">
        <v>5</v>
      </c>
      <c r="P6160" t="s">
        <v>27</v>
      </c>
      <c r="Q6160" t="s">
        <v>9818</v>
      </c>
      <c r="S6160" t="s">
        <v>29</v>
      </c>
    </row>
    <row r="6161" spans="1:19" hidden="1" x14ac:dyDescent="0.2">
      <c r="A6161">
        <v>3301</v>
      </c>
      <c r="B6161" t="s">
        <v>9815</v>
      </c>
      <c r="C6161" t="s">
        <v>20</v>
      </c>
      <c r="D6161">
        <v>2.1800000000000002</v>
      </c>
      <c r="E6161">
        <v>20</v>
      </c>
      <c r="F6161" t="s">
        <v>410</v>
      </c>
      <c r="G6161" t="s">
        <v>55</v>
      </c>
      <c r="H6161" t="s">
        <v>23</v>
      </c>
      <c r="I6161" t="s">
        <v>8882</v>
      </c>
      <c r="K6161"/>
      <c r="L6161" t="s">
        <v>9817</v>
      </c>
      <c r="M6161" t="s">
        <v>120</v>
      </c>
      <c r="N6161">
        <v>5</v>
      </c>
      <c r="P6161" t="s">
        <v>27</v>
      </c>
      <c r="Q6161" t="s">
        <v>9818</v>
      </c>
      <c r="S6161" t="s">
        <v>29</v>
      </c>
    </row>
    <row r="6162" spans="1:19" hidden="1" x14ac:dyDescent="0.2">
      <c r="A6162">
        <v>3301</v>
      </c>
      <c r="B6162" t="s">
        <v>9815</v>
      </c>
      <c r="C6162" t="s">
        <v>73</v>
      </c>
      <c r="D6162">
        <v>9.57</v>
      </c>
      <c r="E6162">
        <v>20</v>
      </c>
      <c r="F6162" t="s">
        <v>410</v>
      </c>
      <c r="G6162" t="s">
        <v>55</v>
      </c>
      <c r="H6162" t="s">
        <v>46</v>
      </c>
      <c r="I6162" t="s">
        <v>8882</v>
      </c>
      <c r="K6162"/>
      <c r="L6162" t="s">
        <v>9817</v>
      </c>
      <c r="M6162" t="s">
        <v>120</v>
      </c>
      <c r="N6162">
        <v>5</v>
      </c>
      <c r="P6162" t="s">
        <v>27</v>
      </c>
      <c r="Q6162" t="s">
        <v>9818</v>
      </c>
      <c r="S6162" t="s">
        <v>29</v>
      </c>
    </row>
    <row r="6163" spans="1:19" hidden="1" x14ac:dyDescent="0.2">
      <c r="A6163">
        <v>3301</v>
      </c>
      <c r="B6163" t="s">
        <v>9815</v>
      </c>
      <c r="C6163" t="s">
        <v>20</v>
      </c>
      <c r="D6163">
        <v>2.266</v>
      </c>
      <c r="F6163" t="s">
        <v>615</v>
      </c>
      <c r="I6163" t="s">
        <v>8895</v>
      </c>
      <c r="K6163"/>
      <c r="L6163" t="s">
        <v>9817</v>
      </c>
      <c r="M6163" t="s">
        <v>120</v>
      </c>
      <c r="N6163">
        <v>5</v>
      </c>
      <c r="P6163" t="s">
        <v>27</v>
      </c>
      <c r="Q6163" t="s">
        <v>9818</v>
      </c>
      <c r="S6163" t="s">
        <v>29</v>
      </c>
    </row>
    <row r="6164" spans="1:19" hidden="1" x14ac:dyDescent="0.2">
      <c r="A6164">
        <v>3301</v>
      </c>
      <c r="B6164" t="s">
        <v>9815</v>
      </c>
      <c r="C6164" t="s">
        <v>73</v>
      </c>
      <c r="D6164">
        <v>9.3719999999999999</v>
      </c>
      <c r="F6164" t="s">
        <v>615</v>
      </c>
      <c r="I6164" t="s">
        <v>8895</v>
      </c>
      <c r="K6164"/>
      <c r="L6164" t="s">
        <v>9817</v>
      </c>
      <c r="M6164" t="s">
        <v>120</v>
      </c>
      <c r="N6164">
        <v>5</v>
      </c>
      <c r="P6164" t="s">
        <v>27</v>
      </c>
      <c r="Q6164" t="s">
        <v>9818</v>
      </c>
      <c r="S6164" t="s">
        <v>29</v>
      </c>
    </row>
    <row r="6165" spans="1:19" hidden="1" x14ac:dyDescent="0.2">
      <c r="A6165">
        <v>3302</v>
      </c>
      <c r="B6165" t="s">
        <v>9819</v>
      </c>
      <c r="C6165" t="s">
        <v>20</v>
      </c>
      <c r="D6165">
        <v>8.06</v>
      </c>
      <c r="E6165">
        <v>25</v>
      </c>
      <c r="F6165" t="s">
        <v>364</v>
      </c>
      <c r="G6165" t="s">
        <v>55</v>
      </c>
      <c r="H6165" t="s">
        <v>46</v>
      </c>
      <c r="I6165" t="s">
        <v>8898</v>
      </c>
      <c r="K6165"/>
      <c r="L6165" t="s">
        <v>9820</v>
      </c>
      <c r="M6165" t="s">
        <v>26</v>
      </c>
      <c r="N6165">
        <v>2</v>
      </c>
      <c r="P6165" t="s">
        <v>27</v>
      </c>
      <c r="Q6165" t="s">
        <v>9821</v>
      </c>
      <c r="S6165" t="s">
        <v>29</v>
      </c>
    </row>
    <row r="6166" spans="1:19" hidden="1" x14ac:dyDescent="0.2">
      <c r="A6166">
        <v>3303</v>
      </c>
      <c r="B6166" t="s">
        <v>9822</v>
      </c>
      <c r="C6166" t="s">
        <v>20</v>
      </c>
      <c r="D6166">
        <v>7.55</v>
      </c>
      <c r="F6166" t="s">
        <v>4172</v>
      </c>
      <c r="G6166" t="s">
        <v>55</v>
      </c>
      <c r="H6166" t="s">
        <v>23</v>
      </c>
      <c r="I6166" t="s">
        <v>257</v>
      </c>
      <c r="K6166"/>
      <c r="L6166" t="s">
        <v>9823</v>
      </c>
      <c r="M6166" t="s">
        <v>120</v>
      </c>
      <c r="N6166">
        <v>5</v>
      </c>
      <c r="P6166" t="s">
        <v>27</v>
      </c>
      <c r="Q6166" t="s">
        <v>9824</v>
      </c>
      <c r="S6166" t="s">
        <v>29</v>
      </c>
    </row>
    <row r="6167" spans="1:19" hidden="1" x14ac:dyDescent="0.2">
      <c r="A6167">
        <v>3303</v>
      </c>
      <c r="B6167" t="s">
        <v>9822</v>
      </c>
      <c r="C6167" t="s">
        <v>20</v>
      </c>
      <c r="D6167">
        <v>7.5</v>
      </c>
      <c r="F6167" t="s">
        <v>615</v>
      </c>
      <c r="H6167" t="s">
        <v>23</v>
      </c>
      <c r="I6167" t="s">
        <v>9825</v>
      </c>
      <c r="K6167"/>
      <c r="L6167" t="s">
        <v>9823</v>
      </c>
      <c r="M6167" t="s">
        <v>120</v>
      </c>
      <c r="N6167">
        <v>5</v>
      </c>
      <c r="P6167" t="s">
        <v>27</v>
      </c>
      <c r="Q6167" t="s">
        <v>9824</v>
      </c>
      <c r="S6167" t="s">
        <v>29</v>
      </c>
    </row>
    <row r="6168" spans="1:19" hidden="1" x14ac:dyDescent="0.2">
      <c r="A6168">
        <v>3304</v>
      </c>
      <c r="B6168" t="s">
        <v>9826</v>
      </c>
      <c r="C6168" t="s">
        <v>20</v>
      </c>
      <c r="D6168">
        <v>2.1800000000000002</v>
      </c>
      <c r="E6168">
        <v>20</v>
      </c>
      <c r="F6168" t="s">
        <v>410</v>
      </c>
      <c r="G6168" t="s">
        <v>55</v>
      </c>
      <c r="H6168" t="s">
        <v>23</v>
      </c>
      <c r="I6168" t="s">
        <v>4655</v>
      </c>
      <c r="K6168" s="1" t="s">
        <v>9827</v>
      </c>
      <c r="L6168" t="s">
        <v>9828</v>
      </c>
      <c r="M6168" t="s">
        <v>120</v>
      </c>
      <c r="N6168">
        <v>5</v>
      </c>
      <c r="P6168" t="s">
        <v>27</v>
      </c>
      <c r="Q6168" t="s">
        <v>9829</v>
      </c>
      <c r="S6168" t="s">
        <v>29</v>
      </c>
    </row>
    <row r="6169" spans="1:19" hidden="1" x14ac:dyDescent="0.2">
      <c r="A6169">
        <v>3304</v>
      </c>
      <c r="B6169" t="s">
        <v>9826</v>
      </c>
      <c r="C6169" t="s">
        <v>73</v>
      </c>
      <c r="D6169">
        <v>9.2100000000000009</v>
      </c>
      <c r="E6169" t="s">
        <v>383</v>
      </c>
      <c r="F6169" t="s">
        <v>410</v>
      </c>
      <c r="G6169" t="s">
        <v>55</v>
      </c>
      <c r="H6169" t="s">
        <v>46</v>
      </c>
      <c r="I6169" t="s">
        <v>4655</v>
      </c>
      <c r="K6169" s="1" t="s">
        <v>9827</v>
      </c>
      <c r="L6169" t="s">
        <v>9828</v>
      </c>
      <c r="M6169" t="s">
        <v>120</v>
      </c>
      <c r="N6169">
        <v>5</v>
      </c>
      <c r="P6169" t="s">
        <v>27</v>
      </c>
      <c r="Q6169" t="s">
        <v>9829</v>
      </c>
      <c r="S6169" t="s">
        <v>29</v>
      </c>
    </row>
    <row r="6170" spans="1:19" hidden="1" x14ac:dyDescent="0.2">
      <c r="A6170">
        <v>3304</v>
      </c>
      <c r="B6170" t="s">
        <v>9826</v>
      </c>
      <c r="C6170" t="s">
        <v>77</v>
      </c>
      <c r="D6170">
        <v>10.47</v>
      </c>
      <c r="E6170" t="s">
        <v>383</v>
      </c>
      <c r="F6170" t="s">
        <v>410</v>
      </c>
      <c r="G6170" t="s">
        <v>55</v>
      </c>
      <c r="H6170" t="s">
        <v>46</v>
      </c>
      <c r="I6170" t="s">
        <v>4655</v>
      </c>
      <c r="K6170" s="1" t="s">
        <v>9827</v>
      </c>
      <c r="L6170" t="s">
        <v>9828</v>
      </c>
      <c r="M6170" t="s">
        <v>120</v>
      </c>
      <c r="N6170">
        <v>5</v>
      </c>
      <c r="P6170" t="s">
        <v>27</v>
      </c>
      <c r="Q6170" t="s">
        <v>9829</v>
      </c>
      <c r="S6170" t="s">
        <v>29</v>
      </c>
    </row>
    <row r="6171" spans="1:19" hidden="1" x14ac:dyDescent="0.2">
      <c r="A6171">
        <v>3304</v>
      </c>
      <c r="B6171" t="s">
        <v>9826</v>
      </c>
      <c r="C6171" t="s">
        <v>73</v>
      </c>
      <c r="D6171">
        <v>9.11</v>
      </c>
      <c r="E6171">
        <v>25</v>
      </c>
      <c r="F6171" t="s">
        <v>9830</v>
      </c>
      <c r="G6171" t="s">
        <v>240</v>
      </c>
      <c r="H6171" t="s">
        <v>46</v>
      </c>
      <c r="I6171" t="s">
        <v>9831</v>
      </c>
      <c r="K6171" s="1" t="s">
        <v>9827</v>
      </c>
      <c r="L6171" t="s">
        <v>9828</v>
      </c>
      <c r="M6171" t="s">
        <v>120</v>
      </c>
      <c r="N6171">
        <v>5</v>
      </c>
      <c r="P6171" t="s">
        <v>27</v>
      </c>
      <c r="Q6171" t="s">
        <v>9829</v>
      </c>
      <c r="S6171" t="s">
        <v>29</v>
      </c>
    </row>
    <row r="6172" spans="1:19" hidden="1" x14ac:dyDescent="0.2">
      <c r="A6172">
        <v>3304</v>
      </c>
      <c r="B6172" t="s">
        <v>9826</v>
      </c>
      <c r="C6172" t="s">
        <v>77</v>
      </c>
      <c r="D6172">
        <v>10.130000000000001</v>
      </c>
      <c r="E6172">
        <v>25</v>
      </c>
      <c r="F6172" t="s">
        <v>9830</v>
      </c>
      <c r="G6172" t="s">
        <v>240</v>
      </c>
      <c r="H6172" t="s">
        <v>46</v>
      </c>
      <c r="I6172" t="s">
        <v>9831</v>
      </c>
      <c r="K6172" s="1" t="s">
        <v>9827</v>
      </c>
      <c r="L6172" t="s">
        <v>9828</v>
      </c>
      <c r="M6172" t="s">
        <v>120</v>
      </c>
      <c r="N6172">
        <v>5</v>
      </c>
      <c r="P6172" t="s">
        <v>27</v>
      </c>
      <c r="Q6172" t="s">
        <v>9829</v>
      </c>
      <c r="S6172" t="s">
        <v>29</v>
      </c>
    </row>
    <row r="6173" spans="1:19" hidden="1" x14ac:dyDescent="0.2">
      <c r="A6173">
        <v>3304</v>
      </c>
      <c r="B6173" t="s">
        <v>9826</v>
      </c>
      <c r="C6173" t="s">
        <v>20</v>
      </c>
      <c r="D6173">
        <v>2.6</v>
      </c>
      <c r="F6173" t="s">
        <v>9830</v>
      </c>
      <c r="G6173" t="s">
        <v>1440</v>
      </c>
      <c r="I6173" t="s">
        <v>9832</v>
      </c>
      <c r="K6173" s="1" t="s">
        <v>9827</v>
      </c>
      <c r="L6173" t="s">
        <v>9828</v>
      </c>
      <c r="M6173" t="s">
        <v>120</v>
      </c>
      <c r="N6173">
        <v>5</v>
      </c>
      <c r="P6173" t="s">
        <v>27</v>
      </c>
      <c r="Q6173" t="s">
        <v>9829</v>
      </c>
      <c r="S6173" t="s">
        <v>29</v>
      </c>
    </row>
    <row r="6174" spans="1:19" hidden="1" x14ac:dyDescent="0.2">
      <c r="A6174">
        <v>3304</v>
      </c>
      <c r="B6174" t="s">
        <v>9826</v>
      </c>
      <c r="C6174" t="s">
        <v>73</v>
      </c>
      <c r="D6174">
        <v>9.5</v>
      </c>
      <c r="F6174" t="s">
        <v>9830</v>
      </c>
      <c r="G6174" t="s">
        <v>1440</v>
      </c>
      <c r="I6174" t="s">
        <v>9832</v>
      </c>
      <c r="K6174" s="1" t="s">
        <v>9827</v>
      </c>
      <c r="L6174" t="s">
        <v>9828</v>
      </c>
      <c r="M6174" t="s">
        <v>120</v>
      </c>
      <c r="N6174">
        <v>5</v>
      </c>
      <c r="P6174" t="s">
        <v>27</v>
      </c>
      <c r="Q6174" t="s">
        <v>9829</v>
      </c>
      <c r="S6174" t="s">
        <v>29</v>
      </c>
    </row>
    <row r="6175" spans="1:19" hidden="1" x14ac:dyDescent="0.2">
      <c r="A6175">
        <v>3304</v>
      </c>
      <c r="B6175" t="s">
        <v>9826</v>
      </c>
      <c r="C6175" t="s">
        <v>77</v>
      </c>
      <c r="D6175">
        <v>10.3</v>
      </c>
      <c r="F6175" t="s">
        <v>9830</v>
      </c>
      <c r="G6175" t="s">
        <v>1440</v>
      </c>
      <c r="I6175" t="s">
        <v>9832</v>
      </c>
      <c r="K6175" s="1" t="s">
        <v>9827</v>
      </c>
      <c r="L6175" t="s">
        <v>9828</v>
      </c>
      <c r="M6175" t="s">
        <v>120</v>
      </c>
      <c r="N6175">
        <v>5</v>
      </c>
      <c r="P6175" t="s">
        <v>27</v>
      </c>
      <c r="Q6175" t="s">
        <v>9829</v>
      </c>
      <c r="S6175" t="s">
        <v>29</v>
      </c>
    </row>
    <row r="6176" spans="1:19" hidden="1" x14ac:dyDescent="0.2">
      <c r="A6176">
        <v>3305</v>
      </c>
      <c r="B6176" t="s">
        <v>9833</v>
      </c>
      <c r="C6176" t="s">
        <v>20</v>
      </c>
      <c r="D6176">
        <v>2.1800000000000002</v>
      </c>
      <c r="E6176">
        <v>0</v>
      </c>
      <c r="F6176" t="s">
        <v>9834</v>
      </c>
      <c r="H6176" t="s">
        <v>23</v>
      </c>
      <c r="I6176" t="s">
        <v>9219</v>
      </c>
      <c r="K6176"/>
      <c r="L6176" t="s">
        <v>9835</v>
      </c>
      <c r="M6176" t="s">
        <v>26</v>
      </c>
      <c r="N6176">
        <v>2</v>
      </c>
      <c r="P6176" t="s">
        <v>27</v>
      </c>
      <c r="Q6176" t="s">
        <v>9836</v>
      </c>
      <c r="S6176" t="s">
        <v>29</v>
      </c>
    </row>
    <row r="6177" spans="1:19" hidden="1" x14ac:dyDescent="0.2">
      <c r="A6177">
        <v>3305</v>
      </c>
      <c r="B6177" t="s">
        <v>9833</v>
      </c>
      <c r="C6177" t="s">
        <v>73</v>
      </c>
      <c r="D6177">
        <v>3.57</v>
      </c>
      <c r="E6177">
        <v>0</v>
      </c>
      <c r="F6177" t="s">
        <v>9834</v>
      </c>
      <c r="H6177" t="s">
        <v>46</v>
      </c>
      <c r="I6177" t="s">
        <v>9219</v>
      </c>
      <c r="K6177"/>
      <c r="L6177" t="s">
        <v>9835</v>
      </c>
      <c r="M6177" t="s">
        <v>26</v>
      </c>
      <c r="N6177">
        <v>2</v>
      </c>
      <c r="P6177" t="s">
        <v>27</v>
      </c>
      <c r="Q6177" t="s">
        <v>9836</v>
      </c>
      <c r="S6177" t="s">
        <v>29</v>
      </c>
    </row>
    <row r="6178" spans="1:19" hidden="1" x14ac:dyDescent="0.2">
      <c r="A6178">
        <v>3305</v>
      </c>
      <c r="B6178" t="s">
        <v>9833</v>
      </c>
      <c r="C6178" t="s">
        <v>77</v>
      </c>
      <c r="D6178">
        <v>9.6</v>
      </c>
      <c r="E6178">
        <v>0</v>
      </c>
      <c r="F6178" t="s">
        <v>9834</v>
      </c>
      <c r="H6178" t="s">
        <v>46</v>
      </c>
      <c r="I6178" t="s">
        <v>9219</v>
      </c>
      <c r="K6178"/>
      <c r="L6178" t="s">
        <v>9835</v>
      </c>
      <c r="M6178" t="s">
        <v>26</v>
      </c>
      <c r="N6178">
        <v>2</v>
      </c>
      <c r="P6178" t="s">
        <v>27</v>
      </c>
      <c r="Q6178" t="s">
        <v>9836</v>
      </c>
      <c r="S6178" t="s">
        <v>29</v>
      </c>
    </row>
    <row r="6179" spans="1:19" hidden="1" x14ac:dyDescent="0.2">
      <c r="A6179">
        <v>3305</v>
      </c>
      <c r="B6179" t="s">
        <v>9833</v>
      </c>
      <c r="C6179" t="s">
        <v>283</v>
      </c>
      <c r="D6179">
        <v>10.65</v>
      </c>
      <c r="E6179">
        <v>0</v>
      </c>
      <c r="F6179" t="s">
        <v>9834</v>
      </c>
      <c r="H6179" t="s">
        <v>46</v>
      </c>
      <c r="I6179" t="s">
        <v>9219</v>
      </c>
      <c r="K6179"/>
      <c r="L6179" t="s">
        <v>9835</v>
      </c>
      <c r="M6179" t="s">
        <v>26</v>
      </c>
      <c r="N6179">
        <v>2</v>
      </c>
      <c r="P6179" t="s">
        <v>27</v>
      </c>
      <c r="Q6179" t="s">
        <v>9836</v>
      </c>
      <c r="S6179" t="s">
        <v>29</v>
      </c>
    </row>
    <row r="6180" spans="1:19" hidden="1" x14ac:dyDescent="0.2">
      <c r="A6180">
        <v>3305</v>
      </c>
      <c r="B6180" t="s">
        <v>9833</v>
      </c>
      <c r="C6180" t="s">
        <v>73</v>
      </c>
      <c r="D6180">
        <v>3.57</v>
      </c>
      <c r="E6180">
        <v>25</v>
      </c>
      <c r="F6180" t="s">
        <v>9834</v>
      </c>
      <c r="H6180" t="s">
        <v>46</v>
      </c>
      <c r="I6180" t="s">
        <v>9219</v>
      </c>
      <c r="K6180"/>
      <c r="L6180" t="s">
        <v>9835</v>
      </c>
      <c r="M6180" t="s">
        <v>26</v>
      </c>
      <c r="N6180">
        <v>2</v>
      </c>
      <c r="P6180" t="s">
        <v>27</v>
      </c>
      <c r="Q6180" t="s">
        <v>9836</v>
      </c>
      <c r="S6180" t="s">
        <v>29</v>
      </c>
    </row>
    <row r="6181" spans="1:19" hidden="1" x14ac:dyDescent="0.2">
      <c r="A6181">
        <v>3305</v>
      </c>
      <c r="B6181" t="s">
        <v>9833</v>
      </c>
      <c r="C6181" t="s">
        <v>77</v>
      </c>
      <c r="D6181">
        <v>8.92</v>
      </c>
      <c r="E6181">
        <v>25</v>
      </c>
      <c r="F6181" t="s">
        <v>9834</v>
      </c>
      <c r="H6181" t="s">
        <v>46</v>
      </c>
      <c r="I6181" t="s">
        <v>9219</v>
      </c>
      <c r="K6181"/>
      <c r="L6181" t="s">
        <v>9835</v>
      </c>
      <c r="M6181" t="s">
        <v>26</v>
      </c>
      <c r="N6181">
        <v>2</v>
      </c>
      <c r="P6181" t="s">
        <v>27</v>
      </c>
      <c r="Q6181" t="s">
        <v>9836</v>
      </c>
      <c r="S6181" t="s">
        <v>29</v>
      </c>
    </row>
    <row r="6182" spans="1:19" hidden="1" x14ac:dyDescent="0.2">
      <c r="A6182">
        <v>3305</v>
      </c>
      <c r="B6182" t="s">
        <v>9833</v>
      </c>
      <c r="C6182" t="s">
        <v>283</v>
      </c>
      <c r="D6182">
        <v>10.23</v>
      </c>
      <c r="E6182">
        <v>25</v>
      </c>
      <c r="F6182" t="s">
        <v>9834</v>
      </c>
      <c r="H6182" t="s">
        <v>46</v>
      </c>
      <c r="I6182" t="s">
        <v>9219</v>
      </c>
      <c r="K6182"/>
      <c r="L6182" t="s">
        <v>9835</v>
      </c>
      <c r="M6182" t="s">
        <v>26</v>
      </c>
      <c r="N6182">
        <v>2</v>
      </c>
      <c r="P6182" t="s">
        <v>27</v>
      </c>
      <c r="Q6182" t="s">
        <v>9836</v>
      </c>
      <c r="S6182" t="s">
        <v>29</v>
      </c>
    </row>
    <row r="6183" spans="1:19" hidden="1" x14ac:dyDescent="0.2">
      <c r="A6183">
        <v>3306</v>
      </c>
      <c r="B6183" t="s">
        <v>9837</v>
      </c>
      <c r="C6183" t="s">
        <v>20</v>
      </c>
      <c r="D6183">
        <v>2.17</v>
      </c>
      <c r="E6183">
        <v>25</v>
      </c>
      <c r="F6183" t="s">
        <v>615</v>
      </c>
      <c r="H6183" t="s">
        <v>23</v>
      </c>
      <c r="I6183" t="s">
        <v>9838</v>
      </c>
      <c r="K6183"/>
      <c r="L6183" t="s">
        <v>9839</v>
      </c>
      <c r="M6183" t="s">
        <v>2579</v>
      </c>
      <c r="N6183">
        <v>3</v>
      </c>
      <c r="P6183" t="s">
        <v>27</v>
      </c>
      <c r="Q6183" t="s">
        <v>9840</v>
      </c>
      <c r="S6183" t="s">
        <v>29</v>
      </c>
    </row>
    <row r="6184" spans="1:19" hidden="1" x14ac:dyDescent="0.2">
      <c r="A6184">
        <v>3306</v>
      </c>
      <c r="B6184" t="s">
        <v>9837</v>
      </c>
      <c r="C6184" t="s">
        <v>73</v>
      </c>
      <c r="D6184">
        <v>6.45</v>
      </c>
      <c r="E6184">
        <v>25</v>
      </c>
      <c r="F6184" t="s">
        <v>615</v>
      </c>
      <c r="H6184" t="s">
        <v>23</v>
      </c>
      <c r="I6184" t="s">
        <v>9838</v>
      </c>
      <c r="K6184"/>
      <c r="L6184" t="s">
        <v>9839</v>
      </c>
      <c r="M6184" t="s">
        <v>2579</v>
      </c>
      <c r="N6184">
        <v>3</v>
      </c>
      <c r="P6184" t="s">
        <v>27</v>
      </c>
      <c r="Q6184" t="s">
        <v>9840</v>
      </c>
      <c r="S6184" t="s">
        <v>29</v>
      </c>
    </row>
    <row r="6185" spans="1:19" hidden="1" x14ac:dyDescent="0.2">
      <c r="A6185">
        <v>3306</v>
      </c>
      <c r="B6185" t="s">
        <v>9837</v>
      </c>
      <c r="C6185" t="s">
        <v>77</v>
      </c>
      <c r="D6185">
        <v>7.6</v>
      </c>
      <c r="E6185">
        <v>25</v>
      </c>
      <c r="F6185" t="s">
        <v>615</v>
      </c>
      <c r="H6185" t="s">
        <v>23</v>
      </c>
      <c r="I6185" t="s">
        <v>9838</v>
      </c>
      <c r="K6185"/>
      <c r="L6185" t="s">
        <v>9839</v>
      </c>
      <c r="M6185" t="s">
        <v>2579</v>
      </c>
      <c r="N6185">
        <v>3</v>
      </c>
      <c r="P6185" t="s">
        <v>27</v>
      </c>
      <c r="Q6185" t="s">
        <v>9840</v>
      </c>
      <c r="S6185" t="s">
        <v>29</v>
      </c>
    </row>
    <row r="6186" spans="1:19" hidden="1" x14ac:dyDescent="0.2">
      <c r="A6186">
        <v>3307</v>
      </c>
      <c r="B6186" t="s">
        <v>9841</v>
      </c>
      <c r="C6186" t="s">
        <v>20</v>
      </c>
      <c r="D6186">
        <v>2.12</v>
      </c>
      <c r="E6186">
        <v>25</v>
      </c>
      <c r="F6186" t="s">
        <v>615</v>
      </c>
      <c r="H6186" t="s">
        <v>23</v>
      </c>
      <c r="I6186" t="s">
        <v>9838</v>
      </c>
      <c r="K6186"/>
      <c r="L6186" t="s">
        <v>9842</v>
      </c>
      <c r="M6186" t="s">
        <v>26</v>
      </c>
      <c r="N6186">
        <v>2</v>
      </c>
      <c r="P6186" t="s">
        <v>27</v>
      </c>
      <c r="Q6186" t="s">
        <v>9843</v>
      </c>
      <c r="S6186" t="s">
        <v>29</v>
      </c>
    </row>
    <row r="6187" spans="1:19" hidden="1" x14ac:dyDescent="0.2">
      <c r="A6187">
        <v>3307</v>
      </c>
      <c r="B6187" t="s">
        <v>9841</v>
      </c>
      <c r="C6187" t="s">
        <v>73</v>
      </c>
      <c r="D6187">
        <v>6.47</v>
      </c>
      <c r="E6187">
        <v>25</v>
      </c>
      <c r="F6187" t="s">
        <v>615</v>
      </c>
      <c r="H6187" t="s">
        <v>23</v>
      </c>
      <c r="I6187" t="s">
        <v>9838</v>
      </c>
      <c r="K6187"/>
      <c r="L6187" t="s">
        <v>9842</v>
      </c>
      <c r="M6187" t="s">
        <v>26</v>
      </c>
      <c r="N6187">
        <v>2</v>
      </c>
      <c r="P6187" t="s">
        <v>27</v>
      </c>
      <c r="Q6187" t="s">
        <v>9843</v>
      </c>
      <c r="S6187" t="s">
        <v>29</v>
      </c>
    </row>
    <row r="6188" spans="1:19" hidden="1" x14ac:dyDescent="0.2">
      <c r="A6188">
        <v>3307</v>
      </c>
      <c r="B6188" t="s">
        <v>9841</v>
      </c>
      <c r="C6188" t="s">
        <v>77</v>
      </c>
      <c r="D6188">
        <v>7.62</v>
      </c>
      <c r="E6188">
        <v>25</v>
      </c>
      <c r="F6188" t="s">
        <v>615</v>
      </c>
      <c r="H6188" t="s">
        <v>23</v>
      </c>
      <c r="I6188" t="s">
        <v>9838</v>
      </c>
      <c r="K6188"/>
      <c r="L6188" t="s">
        <v>9842</v>
      </c>
      <c r="M6188" t="s">
        <v>26</v>
      </c>
      <c r="N6188">
        <v>2</v>
      </c>
      <c r="P6188" t="s">
        <v>27</v>
      </c>
      <c r="Q6188" t="s">
        <v>9843</v>
      </c>
      <c r="S6188" t="s">
        <v>29</v>
      </c>
    </row>
    <row r="6189" spans="1:19" hidden="1" x14ac:dyDescent="0.2">
      <c r="A6189">
        <v>3308</v>
      </c>
      <c r="B6189" t="s">
        <v>9844</v>
      </c>
      <c r="C6189" t="s">
        <v>20</v>
      </c>
      <c r="D6189">
        <v>2.12</v>
      </c>
      <c r="E6189">
        <v>25</v>
      </c>
      <c r="G6189" t="s">
        <v>9845</v>
      </c>
      <c r="H6189" t="s">
        <v>23</v>
      </c>
      <c r="I6189" t="s">
        <v>9846</v>
      </c>
      <c r="K6189"/>
      <c r="L6189" t="s">
        <v>9847</v>
      </c>
      <c r="M6189" t="s">
        <v>26</v>
      </c>
      <c r="N6189">
        <v>2</v>
      </c>
      <c r="P6189" t="s">
        <v>27</v>
      </c>
      <c r="Q6189" t="s">
        <v>9848</v>
      </c>
      <c r="S6189" t="s">
        <v>29</v>
      </c>
    </row>
    <row r="6190" spans="1:19" hidden="1" x14ac:dyDescent="0.2">
      <c r="A6190">
        <v>3308</v>
      </c>
      <c r="B6190" t="s">
        <v>9844</v>
      </c>
      <c r="C6190" t="s">
        <v>73</v>
      </c>
      <c r="D6190">
        <v>6.48</v>
      </c>
      <c r="E6190">
        <v>25</v>
      </c>
      <c r="G6190" t="s">
        <v>9845</v>
      </c>
      <c r="H6190" t="s">
        <v>23</v>
      </c>
      <c r="I6190" t="s">
        <v>9846</v>
      </c>
      <c r="K6190"/>
      <c r="L6190" t="s">
        <v>9847</v>
      </c>
      <c r="M6190" t="s">
        <v>26</v>
      </c>
      <c r="N6190">
        <v>2</v>
      </c>
      <c r="P6190" t="s">
        <v>27</v>
      </c>
      <c r="Q6190" t="s">
        <v>9848</v>
      </c>
      <c r="S6190" t="s">
        <v>29</v>
      </c>
    </row>
    <row r="6191" spans="1:19" hidden="1" x14ac:dyDescent="0.2">
      <c r="A6191">
        <v>3308</v>
      </c>
      <c r="B6191" t="s">
        <v>9844</v>
      </c>
      <c r="C6191" t="s">
        <v>77</v>
      </c>
      <c r="D6191">
        <v>7.82</v>
      </c>
      <c r="E6191">
        <v>25</v>
      </c>
      <c r="G6191" t="s">
        <v>9845</v>
      </c>
      <c r="H6191" t="s">
        <v>23</v>
      </c>
      <c r="I6191" t="s">
        <v>9846</v>
      </c>
      <c r="K6191"/>
      <c r="L6191" t="s">
        <v>9847</v>
      </c>
      <c r="M6191" t="s">
        <v>26</v>
      </c>
      <c r="N6191">
        <v>2</v>
      </c>
      <c r="P6191" t="s">
        <v>27</v>
      </c>
      <c r="Q6191" t="s">
        <v>9848</v>
      </c>
      <c r="S6191" t="s">
        <v>29</v>
      </c>
    </row>
    <row r="6192" spans="1:19" hidden="1" x14ac:dyDescent="0.2">
      <c r="A6192">
        <v>3308</v>
      </c>
      <c r="B6192" t="s">
        <v>9844</v>
      </c>
      <c r="C6192" t="s">
        <v>20</v>
      </c>
      <c r="D6192">
        <v>2.1</v>
      </c>
      <c r="E6192">
        <v>40</v>
      </c>
      <c r="G6192" t="s">
        <v>22</v>
      </c>
      <c r="H6192" t="s">
        <v>23</v>
      </c>
      <c r="I6192" t="s">
        <v>9846</v>
      </c>
      <c r="K6192"/>
      <c r="L6192" t="s">
        <v>9847</v>
      </c>
      <c r="M6192" t="s">
        <v>26</v>
      </c>
      <c r="N6192">
        <v>2</v>
      </c>
      <c r="P6192" t="s">
        <v>27</v>
      </c>
      <c r="Q6192" t="s">
        <v>9848</v>
      </c>
      <c r="S6192" t="s">
        <v>29</v>
      </c>
    </row>
    <row r="6193" spans="1:19" hidden="1" x14ac:dyDescent="0.2">
      <c r="A6193">
        <v>3308</v>
      </c>
      <c r="B6193" t="s">
        <v>9844</v>
      </c>
      <c r="C6193" t="s">
        <v>73</v>
      </c>
      <c r="D6193">
        <v>6.45</v>
      </c>
      <c r="E6193">
        <v>40</v>
      </c>
      <c r="G6193" t="s">
        <v>22</v>
      </c>
      <c r="H6193" t="s">
        <v>23</v>
      </c>
      <c r="I6193" t="s">
        <v>9846</v>
      </c>
      <c r="K6193"/>
      <c r="L6193" t="s">
        <v>9847</v>
      </c>
      <c r="M6193" t="s">
        <v>26</v>
      </c>
      <c r="N6193">
        <v>2</v>
      </c>
      <c r="P6193" t="s">
        <v>27</v>
      </c>
      <c r="Q6193" t="s">
        <v>9848</v>
      </c>
      <c r="S6193" t="s">
        <v>29</v>
      </c>
    </row>
    <row r="6194" spans="1:19" hidden="1" x14ac:dyDescent="0.2">
      <c r="A6194">
        <v>3308</v>
      </c>
      <c r="B6194" t="s">
        <v>9844</v>
      </c>
      <c r="C6194" t="s">
        <v>77</v>
      </c>
      <c r="D6194">
        <v>7.45</v>
      </c>
      <c r="E6194">
        <v>40</v>
      </c>
      <c r="G6194" t="s">
        <v>22</v>
      </c>
      <c r="H6194" t="s">
        <v>23</v>
      </c>
      <c r="I6194" t="s">
        <v>9846</v>
      </c>
      <c r="K6194"/>
      <c r="L6194" t="s">
        <v>9847</v>
      </c>
      <c r="M6194" t="s">
        <v>26</v>
      </c>
      <c r="N6194">
        <v>2</v>
      </c>
      <c r="P6194" t="s">
        <v>27</v>
      </c>
      <c r="Q6194" t="s">
        <v>9848</v>
      </c>
      <c r="S6194" t="s">
        <v>29</v>
      </c>
    </row>
    <row r="6195" spans="1:19" hidden="1" x14ac:dyDescent="0.2">
      <c r="A6195">
        <v>3309</v>
      </c>
      <c r="B6195" t="s">
        <v>9849</v>
      </c>
      <c r="C6195" t="s">
        <v>20</v>
      </c>
      <c r="D6195">
        <v>2.98</v>
      </c>
      <c r="E6195">
        <v>20</v>
      </c>
      <c r="F6195" t="s">
        <v>410</v>
      </c>
      <c r="G6195" t="s">
        <v>55</v>
      </c>
      <c r="H6195" t="s">
        <v>46</v>
      </c>
      <c r="I6195" t="s">
        <v>9509</v>
      </c>
      <c r="K6195"/>
      <c r="L6195" t="s">
        <v>9850</v>
      </c>
      <c r="M6195" t="s">
        <v>26</v>
      </c>
      <c r="N6195">
        <v>2</v>
      </c>
      <c r="P6195" t="s">
        <v>27</v>
      </c>
      <c r="Q6195" t="s">
        <v>9851</v>
      </c>
      <c r="S6195" t="s">
        <v>29</v>
      </c>
    </row>
    <row r="6196" spans="1:19" hidden="1" x14ac:dyDescent="0.2">
      <c r="A6196">
        <v>3309</v>
      </c>
      <c r="B6196" t="s">
        <v>9849</v>
      </c>
      <c r="C6196" t="s">
        <v>73</v>
      </c>
      <c r="D6196">
        <v>8.4</v>
      </c>
      <c r="E6196">
        <v>20</v>
      </c>
      <c r="F6196" t="s">
        <v>410</v>
      </c>
      <c r="G6196" t="s">
        <v>55</v>
      </c>
      <c r="H6196" t="s">
        <v>46</v>
      </c>
      <c r="I6196" t="s">
        <v>9509</v>
      </c>
      <c r="K6196"/>
      <c r="L6196" t="s">
        <v>9850</v>
      </c>
      <c r="M6196" t="s">
        <v>26</v>
      </c>
      <c r="N6196">
        <v>2</v>
      </c>
      <c r="P6196" t="s">
        <v>27</v>
      </c>
      <c r="Q6196" t="s">
        <v>9851</v>
      </c>
      <c r="S6196" t="s">
        <v>29</v>
      </c>
    </row>
    <row r="6197" spans="1:19" hidden="1" x14ac:dyDescent="0.2">
      <c r="A6197">
        <v>3309</v>
      </c>
      <c r="B6197" t="s">
        <v>9849</v>
      </c>
      <c r="C6197" t="s">
        <v>77</v>
      </c>
      <c r="D6197">
        <v>10.35</v>
      </c>
      <c r="E6197">
        <v>20</v>
      </c>
      <c r="F6197" t="s">
        <v>410</v>
      </c>
      <c r="G6197" t="s">
        <v>55</v>
      </c>
      <c r="H6197" t="s">
        <v>46</v>
      </c>
      <c r="I6197" t="s">
        <v>9509</v>
      </c>
      <c r="K6197"/>
      <c r="L6197" t="s">
        <v>9850</v>
      </c>
      <c r="M6197" t="s">
        <v>26</v>
      </c>
      <c r="N6197">
        <v>2</v>
      </c>
      <c r="P6197" t="s">
        <v>27</v>
      </c>
      <c r="Q6197" t="s">
        <v>9851</v>
      </c>
      <c r="S6197" t="s">
        <v>29</v>
      </c>
    </row>
    <row r="6198" spans="1:19" hidden="1" x14ac:dyDescent="0.2">
      <c r="A6198">
        <v>3309</v>
      </c>
      <c r="B6198" t="s">
        <v>9849</v>
      </c>
      <c r="C6198" t="s">
        <v>73</v>
      </c>
      <c r="D6198">
        <v>8.24</v>
      </c>
      <c r="E6198">
        <v>25</v>
      </c>
      <c r="F6198" t="s">
        <v>1094</v>
      </c>
      <c r="G6198" t="s">
        <v>55</v>
      </c>
      <c r="H6198" t="s">
        <v>46</v>
      </c>
      <c r="I6198" t="s">
        <v>8898</v>
      </c>
      <c r="K6198"/>
      <c r="L6198" t="s">
        <v>9850</v>
      </c>
      <c r="M6198" t="s">
        <v>26</v>
      </c>
      <c r="N6198">
        <v>2</v>
      </c>
      <c r="P6198" t="s">
        <v>27</v>
      </c>
      <c r="Q6198" t="s">
        <v>9851</v>
      </c>
      <c r="S6198" t="s">
        <v>29</v>
      </c>
    </row>
    <row r="6199" spans="1:19" hidden="1" x14ac:dyDescent="0.2">
      <c r="A6199">
        <v>3310</v>
      </c>
      <c r="B6199" t="s">
        <v>9852</v>
      </c>
      <c r="C6199" t="s">
        <v>20</v>
      </c>
      <c r="D6199">
        <v>2.87</v>
      </c>
      <c r="E6199">
        <v>25</v>
      </c>
      <c r="F6199" t="s">
        <v>9508</v>
      </c>
      <c r="G6199" t="s">
        <v>55</v>
      </c>
      <c r="H6199" t="s">
        <v>46</v>
      </c>
      <c r="I6199" t="s">
        <v>4300</v>
      </c>
      <c r="K6199"/>
      <c r="L6199" t="s">
        <v>9853</v>
      </c>
      <c r="M6199" t="s">
        <v>26</v>
      </c>
      <c r="N6199">
        <v>2</v>
      </c>
      <c r="P6199" t="s">
        <v>27</v>
      </c>
      <c r="Q6199" t="s">
        <v>9854</v>
      </c>
      <c r="S6199" t="s">
        <v>29</v>
      </c>
    </row>
    <row r="6200" spans="1:19" hidden="1" x14ac:dyDescent="0.2">
      <c r="A6200">
        <v>3310</v>
      </c>
      <c r="B6200" t="s">
        <v>9852</v>
      </c>
      <c r="C6200" t="s">
        <v>73</v>
      </c>
      <c r="D6200">
        <v>8.36</v>
      </c>
      <c r="E6200">
        <v>25</v>
      </c>
      <c r="F6200" t="s">
        <v>9508</v>
      </c>
      <c r="G6200" t="s">
        <v>55</v>
      </c>
      <c r="H6200" t="s">
        <v>46</v>
      </c>
      <c r="I6200" t="s">
        <v>4300</v>
      </c>
      <c r="K6200"/>
      <c r="L6200" t="s">
        <v>9853</v>
      </c>
      <c r="M6200" t="s">
        <v>26</v>
      </c>
      <c r="N6200">
        <v>2</v>
      </c>
      <c r="P6200" t="s">
        <v>27</v>
      </c>
      <c r="Q6200" t="s">
        <v>9854</v>
      </c>
      <c r="S6200" t="s">
        <v>29</v>
      </c>
    </row>
    <row r="6201" spans="1:19" hidden="1" x14ac:dyDescent="0.2">
      <c r="A6201">
        <v>3310</v>
      </c>
      <c r="B6201" t="s">
        <v>9852</v>
      </c>
      <c r="C6201" t="s">
        <v>77</v>
      </c>
      <c r="D6201">
        <v>10.28</v>
      </c>
      <c r="E6201">
        <v>25</v>
      </c>
      <c r="F6201" t="s">
        <v>9508</v>
      </c>
      <c r="G6201" t="s">
        <v>55</v>
      </c>
      <c r="H6201" t="s">
        <v>46</v>
      </c>
      <c r="I6201" t="s">
        <v>4300</v>
      </c>
      <c r="K6201"/>
      <c r="L6201" t="s">
        <v>9853</v>
      </c>
      <c r="M6201" t="s">
        <v>26</v>
      </c>
      <c r="N6201">
        <v>2</v>
      </c>
      <c r="P6201" t="s">
        <v>27</v>
      </c>
      <c r="Q6201" t="s">
        <v>9854</v>
      </c>
      <c r="S6201" t="s">
        <v>29</v>
      </c>
    </row>
    <row r="6202" spans="1:19" hidden="1" x14ac:dyDescent="0.2">
      <c r="A6202">
        <v>3310</v>
      </c>
      <c r="B6202" t="s">
        <v>9852</v>
      </c>
      <c r="C6202" t="s">
        <v>20</v>
      </c>
      <c r="D6202">
        <v>3.12</v>
      </c>
      <c r="E6202">
        <v>25</v>
      </c>
      <c r="F6202" s="1" t="s">
        <v>9855</v>
      </c>
      <c r="G6202" t="s">
        <v>55</v>
      </c>
      <c r="H6202" t="s">
        <v>46</v>
      </c>
      <c r="I6202" t="s">
        <v>9856</v>
      </c>
      <c r="K6202"/>
      <c r="L6202" t="s">
        <v>9853</v>
      </c>
      <c r="M6202" t="s">
        <v>26</v>
      </c>
      <c r="N6202">
        <v>2</v>
      </c>
      <c r="P6202" t="s">
        <v>27</v>
      </c>
      <c r="Q6202" t="s">
        <v>9854</v>
      </c>
      <c r="S6202" t="s">
        <v>29</v>
      </c>
    </row>
    <row r="6203" spans="1:19" hidden="1" x14ac:dyDescent="0.2">
      <c r="A6203">
        <v>3310</v>
      </c>
      <c r="B6203" t="s">
        <v>9852</v>
      </c>
      <c r="C6203" t="s">
        <v>73</v>
      </c>
      <c r="D6203">
        <v>8.3800000000000008</v>
      </c>
      <c r="E6203">
        <v>25</v>
      </c>
      <c r="F6203" s="1" t="s">
        <v>9855</v>
      </c>
      <c r="G6203" t="s">
        <v>55</v>
      </c>
      <c r="H6203" t="s">
        <v>46</v>
      </c>
      <c r="I6203" t="s">
        <v>9856</v>
      </c>
      <c r="K6203"/>
      <c r="L6203" t="s">
        <v>9853</v>
      </c>
      <c r="M6203" t="s">
        <v>26</v>
      </c>
      <c r="N6203">
        <v>2</v>
      </c>
      <c r="P6203" t="s">
        <v>27</v>
      </c>
      <c r="Q6203" t="s">
        <v>9854</v>
      </c>
      <c r="S6203" t="s">
        <v>29</v>
      </c>
    </row>
    <row r="6204" spans="1:19" hidden="1" x14ac:dyDescent="0.2">
      <c r="A6204">
        <v>3310</v>
      </c>
      <c r="B6204" t="s">
        <v>9852</v>
      </c>
      <c r="C6204" t="s">
        <v>77</v>
      </c>
      <c r="D6204">
        <v>10.35</v>
      </c>
      <c r="E6204">
        <v>25</v>
      </c>
      <c r="F6204" s="1" t="s">
        <v>9855</v>
      </c>
      <c r="G6204" t="s">
        <v>55</v>
      </c>
      <c r="H6204" t="s">
        <v>46</v>
      </c>
      <c r="I6204" t="s">
        <v>9856</v>
      </c>
      <c r="K6204"/>
      <c r="L6204" t="s">
        <v>9853</v>
      </c>
      <c r="M6204" t="s">
        <v>26</v>
      </c>
      <c r="N6204">
        <v>2</v>
      </c>
      <c r="P6204" t="s">
        <v>27</v>
      </c>
      <c r="Q6204" t="s">
        <v>9854</v>
      </c>
      <c r="S6204" t="s">
        <v>29</v>
      </c>
    </row>
    <row r="6205" spans="1:19" hidden="1" x14ac:dyDescent="0.2">
      <c r="A6205">
        <v>3310</v>
      </c>
      <c r="B6205" t="s">
        <v>9852</v>
      </c>
      <c r="C6205" t="s">
        <v>77</v>
      </c>
      <c r="D6205">
        <v>8.3000000000000007</v>
      </c>
      <c r="F6205" t="s">
        <v>9857</v>
      </c>
      <c r="H6205" t="s">
        <v>23</v>
      </c>
      <c r="I6205" t="s">
        <v>9858</v>
      </c>
      <c r="K6205"/>
      <c r="L6205" t="s">
        <v>9853</v>
      </c>
      <c r="M6205" t="s">
        <v>26</v>
      </c>
      <c r="N6205">
        <v>2</v>
      </c>
      <c r="P6205" t="s">
        <v>27</v>
      </c>
      <c r="Q6205" t="s">
        <v>9854</v>
      </c>
      <c r="S6205" t="s">
        <v>29</v>
      </c>
    </row>
    <row r="6206" spans="1:19" hidden="1" x14ac:dyDescent="0.2">
      <c r="A6206">
        <v>3310</v>
      </c>
      <c r="B6206" t="s">
        <v>9852</v>
      </c>
      <c r="C6206" t="s">
        <v>77</v>
      </c>
      <c r="D6206">
        <v>7.8</v>
      </c>
      <c r="F6206" t="s">
        <v>9859</v>
      </c>
      <c r="H6206" t="s">
        <v>23</v>
      </c>
      <c r="I6206" t="s">
        <v>9858</v>
      </c>
      <c r="K6206"/>
      <c r="L6206" t="s">
        <v>9853</v>
      </c>
      <c r="M6206" t="s">
        <v>26</v>
      </c>
      <c r="N6206">
        <v>2</v>
      </c>
      <c r="P6206" t="s">
        <v>27</v>
      </c>
      <c r="Q6206" t="s">
        <v>9854</v>
      </c>
      <c r="S6206" t="s">
        <v>29</v>
      </c>
    </row>
    <row r="6207" spans="1:19" hidden="1" x14ac:dyDescent="0.2">
      <c r="A6207">
        <v>3311</v>
      </c>
      <c r="B6207" t="s">
        <v>9860</v>
      </c>
      <c r="C6207" t="s">
        <v>73</v>
      </c>
      <c r="D6207">
        <v>9.27</v>
      </c>
      <c r="E6207">
        <v>25</v>
      </c>
      <c r="F6207" t="s">
        <v>9415</v>
      </c>
      <c r="G6207" t="s">
        <v>240</v>
      </c>
      <c r="H6207" t="s">
        <v>46</v>
      </c>
      <c r="I6207" t="s">
        <v>9831</v>
      </c>
      <c r="K6207"/>
      <c r="L6207" t="s">
        <v>9861</v>
      </c>
      <c r="M6207" t="s">
        <v>2579</v>
      </c>
      <c r="N6207">
        <v>3</v>
      </c>
      <c r="P6207" t="s">
        <v>27</v>
      </c>
      <c r="Q6207" t="s">
        <v>9862</v>
      </c>
      <c r="S6207" t="s">
        <v>29</v>
      </c>
    </row>
    <row r="6208" spans="1:19" hidden="1" x14ac:dyDescent="0.2">
      <c r="A6208">
        <v>3311</v>
      </c>
      <c r="B6208" t="s">
        <v>9860</v>
      </c>
      <c r="C6208" t="s">
        <v>20</v>
      </c>
      <c r="D6208">
        <v>2.21</v>
      </c>
      <c r="E6208">
        <v>25</v>
      </c>
      <c r="F6208" t="s">
        <v>9415</v>
      </c>
      <c r="G6208" t="s">
        <v>160</v>
      </c>
      <c r="H6208" t="s">
        <v>46</v>
      </c>
      <c r="I6208" t="s">
        <v>9863</v>
      </c>
      <c r="K6208"/>
      <c r="L6208" t="s">
        <v>9861</v>
      </c>
      <c r="M6208" t="s">
        <v>2579</v>
      </c>
      <c r="N6208">
        <v>3</v>
      </c>
      <c r="P6208" t="s">
        <v>27</v>
      </c>
      <c r="Q6208" t="s">
        <v>9862</v>
      </c>
      <c r="S6208" t="s">
        <v>29</v>
      </c>
    </row>
    <row r="6209" spans="1:19" hidden="1" x14ac:dyDescent="0.2">
      <c r="A6209">
        <v>3311</v>
      </c>
      <c r="B6209" t="s">
        <v>9860</v>
      </c>
      <c r="C6209" t="s">
        <v>73</v>
      </c>
      <c r="D6209">
        <v>9.35</v>
      </c>
      <c r="E6209">
        <v>25</v>
      </c>
      <c r="F6209" t="s">
        <v>9415</v>
      </c>
      <c r="G6209" t="s">
        <v>160</v>
      </c>
      <c r="H6209" t="s">
        <v>46</v>
      </c>
      <c r="I6209" t="s">
        <v>9863</v>
      </c>
      <c r="K6209"/>
      <c r="L6209" t="s">
        <v>9861</v>
      </c>
      <c r="M6209" t="s">
        <v>2579</v>
      </c>
      <c r="N6209">
        <v>3</v>
      </c>
      <c r="P6209" t="s">
        <v>27</v>
      </c>
      <c r="Q6209" t="s">
        <v>9862</v>
      </c>
      <c r="S6209" t="s">
        <v>29</v>
      </c>
    </row>
    <row r="6210" spans="1:19" hidden="1" x14ac:dyDescent="0.2">
      <c r="A6210">
        <v>3312</v>
      </c>
      <c r="B6210" t="s">
        <v>9864</v>
      </c>
      <c r="C6210" t="s">
        <v>20</v>
      </c>
      <c r="D6210">
        <v>3.52</v>
      </c>
      <c r="E6210">
        <v>25</v>
      </c>
      <c r="F6210" t="s">
        <v>9865</v>
      </c>
      <c r="G6210" t="s">
        <v>22</v>
      </c>
      <c r="H6210" t="s">
        <v>46</v>
      </c>
      <c r="I6210" t="s">
        <v>9866</v>
      </c>
      <c r="K6210"/>
      <c r="L6210" t="s">
        <v>9867</v>
      </c>
      <c r="M6210" t="s">
        <v>26</v>
      </c>
      <c r="N6210">
        <v>2</v>
      </c>
      <c r="P6210" t="s">
        <v>27</v>
      </c>
      <c r="Q6210" t="s">
        <v>9868</v>
      </c>
      <c r="S6210" t="s">
        <v>29</v>
      </c>
    </row>
    <row r="6211" spans="1:19" hidden="1" x14ac:dyDescent="0.2">
      <c r="A6211">
        <v>3312</v>
      </c>
      <c r="B6211" t="s">
        <v>9864</v>
      </c>
      <c r="C6211" t="s">
        <v>73</v>
      </c>
      <c r="D6211">
        <v>7.68</v>
      </c>
      <c r="E6211">
        <v>25</v>
      </c>
      <c r="F6211" t="s">
        <v>9865</v>
      </c>
      <c r="G6211" t="s">
        <v>22</v>
      </c>
      <c r="H6211" t="s">
        <v>46</v>
      </c>
      <c r="I6211" t="s">
        <v>9866</v>
      </c>
      <c r="K6211"/>
      <c r="L6211" t="s">
        <v>9867</v>
      </c>
      <c r="M6211" t="s">
        <v>26</v>
      </c>
      <c r="N6211">
        <v>2</v>
      </c>
      <c r="P6211" t="s">
        <v>27</v>
      </c>
      <c r="Q6211" t="s">
        <v>9868</v>
      </c>
      <c r="S6211" t="s">
        <v>29</v>
      </c>
    </row>
    <row r="6212" spans="1:19" hidden="1" x14ac:dyDescent="0.2">
      <c r="A6212">
        <v>3312</v>
      </c>
      <c r="B6212" t="s">
        <v>9864</v>
      </c>
      <c r="C6212" t="s">
        <v>77</v>
      </c>
      <c r="D6212">
        <v>9.8000000000000007</v>
      </c>
      <c r="E6212">
        <v>25</v>
      </c>
      <c r="F6212" t="s">
        <v>9865</v>
      </c>
      <c r="G6212" t="s">
        <v>22</v>
      </c>
      <c r="H6212" t="s">
        <v>23</v>
      </c>
      <c r="I6212" t="s">
        <v>9866</v>
      </c>
      <c r="K6212"/>
      <c r="L6212" t="s">
        <v>9867</v>
      </c>
      <c r="M6212" t="s">
        <v>26</v>
      </c>
      <c r="N6212">
        <v>2</v>
      </c>
      <c r="P6212" t="s">
        <v>27</v>
      </c>
      <c r="Q6212" t="s">
        <v>9868</v>
      </c>
      <c r="S6212" t="s">
        <v>29</v>
      </c>
    </row>
    <row r="6213" spans="1:19" hidden="1" x14ac:dyDescent="0.2">
      <c r="A6213">
        <v>3312</v>
      </c>
      <c r="B6213" t="s">
        <v>9864</v>
      </c>
      <c r="C6213" t="s">
        <v>283</v>
      </c>
      <c r="D6213">
        <v>10.26</v>
      </c>
      <c r="E6213">
        <v>25</v>
      </c>
      <c r="F6213" t="s">
        <v>9865</v>
      </c>
      <c r="G6213" t="s">
        <v>22</v>
      </c>
      <c r="H6213" t="s">
        <v>23</v>
      </c>
      <c r="I6213" t="s">
        <v>9866</v>
      </c>
      <c r="K6213"/>
      <c r="L6213" t="s">
        <v>9867</v>
      </c>
      <c r="M6213" t="s">
        <v>26</v>
      </c>
      <c r="N6213">
        <v>2</v>
      </c>
      <c r="P6213" t="s">
        <v>27</v>
      </c>
      <c r="Q6213" t="s">
        <v>9868</v>
      </c>
      <c r="S6213" t="s">
        <v>29</v>
      </c>
    </row>
    <row r="6214" spans="1:19" hidden="1" x14ac:dyDescent="0.2">
      <c r="A6214">
        <v>3313</v>
      </c>
      <c r="B6214" t="s">
        <v>9869</v>
      </c>
      <c r="C6214" t="s">
        <v>20</v>
      </c>
      <c r="D6214">
        <v>7.57</v>
      </c>
      <c r="F6214" t="s">
        <v>4172</v>
      </c>
      <c r="G6214" t="s">
        <v>55</v>
      </c>
      <c r="H6214" t="s">
        <v>23</v>
      </c>
      <c r="I6214" t="s">
        <v>257</v>
      </c>
      <c r="K6214"/>
      <c r="L6214" t="s">
        <v>9870</v>
      </c>
      <c r="M6214" t="s">
        <v>771</v>
      </c>
      <c r="N6214">
        <v>4</v>
      </c>
      <c r="P6214" t="s">
        <v>27</v>
      </c>
      <c r="Q6214" t="s">
        <v>9871</v>
      </c>
      <c r="S6214" t="s">
        <v>29</v>
      </c>
    </row>
    <row r="6215" spans="1:19" hidden="1" x14ac:dyDescent="0.2">
      <c r="A6215">
        <v>3313</v>
      </c>
      <c r="B6215" t="s">
        <v>9869</v>
      </c>
      <c r="C6215" t="s">
        <v>20</v>
      </c>
      <c r="D6215">
        <v>7.48</v>
      </c>
      <c r="E6215">
        <v>25</v>
      </c>
      <c r="F6215" t="s">
        <v>9830</v>
      </c>
      <c r="G6215" t="s">
        <v>55</v>
      </c>
      <c r="H6215" t="s">
        <v>46</v>
      </c>
      <c r="I6215" t="s">
        <v>9863</v>
      </c>
      <c r="K6215"/>
      <c r="L6215" t="s">
        <v>9870</v>
      </c>
      <c r="M6215" t="s">
        <v>771</v>
      </c>
      <c r="N6215">
        <v>4</v>
      </c>
      <c r="P6215" t="s">
        <v>27</v>
      </c>
      <c r="Q6215" t="s">
        <v>9871</v>
      </c>
      <c r="S6215" t="s">
        <v>29</v>
      </c>
    </row>
    <row r="6216" spans="1:19" hidden="1" x14ac:dyDescent="0.2">
      <c r="A6216">
        <v>3313</v>
      </c>
      <c r="B6216" t="s">
        <v>9869</v>
      </c>
      <c r="C6216" t="s">
        <v>73</v>
      </c>
      <c r="D6216">
        <v>9.89</v>
      </c>
      <c r="E6216">
        <v>25</v>
      </c>
      <c r="F6216" t="s">
        <v>9830</v>
      </c>
      <c r="G6216" t="s">
        <v>55</v>
      </c>
      <c r="H6216" t="s">
        <v>46</v>
      </c>
      <c r="I6216" t="s">
        <v>9863</v>
      </c>
      <c r="K6216"/>
      <c r="L6216" t="s">
        <v>9870</v>
      </c>
      <c r="M6216" t="s">
        <v>771</v>
      </c>
      <c r="N6216">
        <v>4</v>
      </c>
      <c r="P6216" t="s">
        <v>27</v>
      </c>
      <c r="Q6216" t="s">
        <v>9871</v>
      </c>
      <c r="S6216" t="s">
        <v>29</v>
      </c>
    </row>
    <row r="6217" spans="1:19" hidden="1" x14ac:dyDescent="0.2">
      <c r="A6217">
        <v>3313</v>
      </c>
      <c r="B6217" t="s">
        <v>9869</v>
      </c>
      <c r="C6217" t="s">
        <v>20</v>
      </c>
      <c r="D6217">
        <v>8.0500000000000007</v>
      </c>
      <c r="E6217">
        <v>2.5</v>
      </c>
      <c r="F6217" t="s">
        <v>9830</v>
      </c>
      <c r="G6217" t="s">
        <v>55</v>
      </c>
      <c r="H6217" t="s">
        <v>46</v>
      </c>
      <c r="I6217" t="s">
        <v>9863</v>
      </c>
      <c r="K6217"/>
      <c r="L6217" t="s">
        <v>9870</v>
      </c>
      <c r="M6217" t="s">
        <v>771</v>
      </c>
      <c r="N6217">
        <v>4</v>
      </c>
      <c r="P6217" t="s">
        <v>27</v>
      </c>
      <c r="Q6217" t="s">
        <v>9871</v>
      </c>
      <c r="S6217" t="s">
        <v>29</v>
      </c>
    </row>
    <row r="6218" spans="1:19" hidden="1" x14ac:dyDescent="0.2">
      <c r="A6218">
        <v>3313</v>
      </c>
      <c r="B6218" t="s">
        <v>9869</v>
      </c>
      <c r="C6218" t="s">
        <v>73</v>
      </c>
      <c r="D6218">
        <v>10.199999999999999</v>
      </c>
      <c r="E6218">
        <v>2.5</v>
      </c>
      <c r="F6218" t="s">
        <v>9830</v>
      </c>
      <c r="G6218" t="s">
        <v>55</v>
      </c>
      <c r="H6218" t="s">
        <v>46</v>
      </c>
      <c r="I6218" t="s">
        <v>9863</v>
      </c>
      <c r="K6218"/>
      <c r="L6218" t="s">
        <v>9870</v>
      </c>
      <c r="M6218" t="s">
        <v>771</v>
      </c>
      <c r="N6218">
        <v>4</v>
      </c>
      <c r="P6218" t="s">
        <v>27</v>
      </c>
      <c r="Q6218" t="s">
        <v>9871</v>
      </c>
      <c r="S6218" t="s">
        <v>29</v>
      </c>
    </row>
    <row r="6219" spans="1:19" hidden="1" x14ac:dyDescent="0.2">
      <c r="A6219">
        <v>3314</v>
      </c>
      <c r="B6219" t="s">
        <v>9872</v>
      </c>
      <c r="C6219" t="s">
        <v>20</v>
      </c>
      <c r="D6219">
        <v>7.33</v>
      </c>
      <c r="E6219">
        <v>25</v>
      </c>
      <c r="F6219" t="s">
        <v>9830</v>
      </c>
      <c r="G6219" t="s">
        <v>55</v>
      </c>
      <c r="H6219" t="s">
        <v>46</v>
      </c>
      <c r="I6219" t="s">
        <v>9863</v>
      </c>
      <c r="K6219"/>
      <c r="L6219" t="s">
        <v>9873</v>
      </c>
      <c r="M6219" t="s">
        <v>120</v>
      </c>
      <c r="N6219">
        <v>5</v>
      </c>
      <c r="P6219" t="s">
        <v>27</v>
      </c>
      <c r="Q6219" t="s">
        <v>9874</v>
      </c>
      <c r="S6219" t="s">
        <v>29</v>
      </c>
    </row>
    <row r="6220" spans="1:19" hidden="1" x14ac:dyDescent="0.2">
      <c r="A6220">
        <v>3314</v>
      </c>
      <c r="B6220" t="s">
        <v>9872</v>
      </c>
      <c r="C6220" t="s">
        <v>73</v>
      </c>
      <c r="D6220">
        <v>9.8000000000000007</v>
      </c>
      <c r="E6220">
        <v>25</v>
      </c>
      <c r="F6220" t="s">
        <v>9830</v>
      </c>
      <c r="G6220" t="s">
        <v>55</v>
      </c>
      <c r="H6220" t="s">
        <v>46</v>
      </c>
      <c r="I6220" t="s">
        <v>9863</v>
      </c>
      <c r="K6220"/>
      <c r="L6220" t="s">
        <v>9873</v>
      </c>
      <c r="M6220" t="s">
        <v>120</v>
      </c>
      <c r="N6220">
        <v>5</v>
      </c>
      <c r="P6220" t="s">
        <v>27</v>
      </c>
      <c r="Q6220" t="s">
        <v>9874</v>
      </c>
      <c r="S6220" t="s">
        <v>29</v>
      </c>
    </row>
    <row r="6221" spans="1:19" ht="119" x14ac:dyDescent="0.2">
      <c r="A6221">
        <v>3317</v>
      </c>
      <c r="B6221" t="s">
        <v>9875</v>
      </c>
      <c r="C6221" t="s">
        <v>20</v>
      </c>
      <c r="D6221">
        <v>2.3199999999999998</v>
      </c>
      <c r="E6221">
        <v>1</v>
      </c>
      <c r="F6221" t="s">
        <v>9876</v>
      </c>
      <c r="G6221" t="s">
        <v>641</v>
      </c>
      <c r="H6221" t="s">
        <v>36</v>
      </c>
      <c r="I6221" t="s">
        <v>8877</v>
      </c>
      <c r="K6221" s="5" t="s">
        <v>9877</v>
      </c>
      <c r="L6221" t="s">
        <v>9878</v>
      </c>
      <c r="M6221" t="s">
        <v>120</v>
      </c>
      <c r="N6221">
        <v>5</v>
      </c>
      <c r="P6221" t="s">
        <v>27</v>
      </c>
      <c r="Q6221" t="s">
        <v>9879</v>
      </c>
      <c r="S6221" t="s">
        <v>29</v>
      </c>
    </row>
    <row r="6222" spans="1:19" ht="119" x14ac:dyDescent="0.2">
      <c r="A6222">
        <v>3317</v>
      </c>
      <c r="B6222" t="s">
        <v>9875</v>
      </c>
      <c r="C6222" t="s">
        <v>73</v>
      </c>
      <c r="D6222">
        <v>10.413</v>
      </c>
      <c r="E6222">
        <v>1</v>
      </c>
      <c r="F6222" t="s">
        <v>9876</v>
      </c>
      <c r="G6222" t="s">
        <v>641</v>
      </c>
      <c r="H6222" t="s">
        <v>36</v>
      </c>
      <c r="I6222" t="s">
        <v>8877</v>
      </c>
      <c r="K6222" s="5" t="s">
        <v>9877</v>
      </c>
      <c r="L6222" t="s">
        <v>9878</v>
      </c>
      <c r="M6222" t="s">
        <v>120</v>
      </c>
      <c r="N6222">
        <v>5</v>
      </c>
      <c r="P6222" t="s">
        <v>27</v>
      </c>
      <c r="Q6222" t="s">
        <v>9879</v>
      </c>
      <c r="S6222" t="s">
        <v>29</v>
      </c>
    </row>
    <row r="6223" spans="1:19" ht="119" x14ac:dyDescent="0.2">
      <c r="A6223">
        <v>3317</v>
      </c>
      <c r="B6223" t="s">
        <v>9875</v>
      </c>
      <c r="C6223" t="s">
        <v>20</v>
      </c>
      <c r="D6223">
        <v>2.2970000000000002</v>
      </c>
      <c r="E6223">
        <v>12.5</v>
      </c>
      <c r="F6223" t="s">
        <v>9876</v>
      </c>
      <c r="G6223" t="s">
        <v>641</v>
      </c>
      <c r="H6223" t="s">
        <v>36</v>
      </c>
      <c r="I6223" t="s">
        <v>8877</v>
      </c>
      <c r="K6223" s="5" t="s">
        <v>9877</v>
      </c>
      <c r="L6223" t="s">
        <v>9878</v>
      </c>
      <c r="M6223" t="s">
        <v>120</v>
      </c>
      <c r="N6223">
        <v>5</v>
      </c>
      <c r="P6223" t="s">
        <v>27</v>
      </c>
      <c r="Q6223" t="s">
        <v>9879</v>
      </c>
      <c r="S6223" t="s">
        <v>29</v>
      </c>
    </row>
    <row r="6224" spans="1:19" ht="119" x14ac:dyDescent="0.2">
      <c r="A6224">
        <v>3317</v>
      </c>
      <c r="B6224" t="s">
        <v>9875</v>
      </c>
      <c r="C6224" t="s">
        <v>73</v>
      </c>
      <c r="D6224">
        <v>10.064</v>
      </c>
      <c r="E6224">
        <v>12.5</v>
      </c>
      <c r="F6224" t="s">
        <v>9876</v>
      </c>
      <c r="G6224" t="s">
        <v>641</v>
      </c>
      <c r="H6224" t="s">
        <v>36</v>
      </c>
      <c r="I6224" t="s">
        <v>8877</v>
      </c>
      <c r="K6224" s="5" t="s">
        <v>9877</v>
      </c>
      <c r="L6224" t="s">
        <v>9878</v>
      </c>
      <c r="M6224" t="s">
        <v>120</v>
      </c>
      <c r="N6224">
        <v>5</v>
      </c>
      <c r="P6224" t="s">
        <v>27</v>
      </c>
      <c r="Q6224" t="s">
        <v>9879</v>
      </c>
      <c r="S6224" t="s">
        <v>29</v>
      </c>
    </row>
    <row r="6225" spans="1:19" ht="119" x14ac:dyDescent="0.2">
      <c r="A6225">
        <v>3317</v>
      </c>
      <c r="B6225" t="s">
        <v>9875</v>
      </c>
      <c r="C6225" t="s">
        <v>20</v>
      </c>
      <c r="D6225">
        <v>2.286</v>
      </c>
      <c r="E6225">
        <v>25</v>
      </c>
      <c r="F6225" t="s">
        <v>9876</v>
      </c>
      <c r="G6225" t="s">
        <v>641</v>
      </c>
      <c r="H6225" t="s">
        <v>36</v>
      </c>
      <c r="I6225" t="s">
        <v>8877</v>
      </c>
      <c r="K6225" s="5" t="s">
        <v>9877</v>
      </c>
      <c r="L6225" t="s">
        <v>9878</v>
      </c>
      <c r="M6225" t="s">
        <v>120</v>
      </c>
      <c r="N6225">
        <v>5</v>
      </c>
      <c r="P6225" t="s">
        <v>27</v>
      </c>
      <c r="Q6225" t="s">
        <v>9879</v>
      </c>
      <c r="S6225" t="s">
        <v>29</v>
      </c>
    </row>
    <row r="6226" spans="1:19" ht="119" x14ac:dyDescent="0.2">
      <c r="A6226">
        <v>3317</v>
      </c>
      <c r="B6226" t="s">
        <v>9875</v>
      </c>
      <c r="C6226" t="s">
        <v>73</v>
      </c>
      <c r="D6226">
        <v>9.7189999999999994</v>
      </c>
      <c r="E6226">
        <v>25</v>
      </c>
      <c r="F6226" t="s">
        <v>9876</v>
      </c>
      <c r="G6226" t="s">
        <v>641</v>
      </c>
      <c r="H6226" t="s">
        <v>36</v>
      </c>
      <c r="I6226" t="s">
        <v>8877</v>
      </c>
      <c r="K6226" s="5" t="s">
        <v>9877</v>
      </c>
      <c r="L6226" t="s">
        <v>9878</v>
      </c>
      <c r="M6226" t="s">
        <v>120</v>
      </c>
      <c r="N6226">
        <v>5</v>
      </c>
      <c r="P6226" t="s">
        <v>27</v>
      </c>
      <c r="Q6226" t="s">
        <v>9879</v>
      </c>
      <c r="S6226" t="s">
        <v>29</v>
      </c>
    </row>
    <row r="6227" spans="1:19" ht="119" x14ac:dyDescent="0.2">
      <c r="A6227">
        <v>3317</v>
      </c>
      <c r="B6227" t="s">
        <v>9875</v>
      </c>
      <c r="C6227" t="s">
        <v>20</v>
      </c>
      <c r="D6227">
        <v>2.2919999999999998</v>
      </c>
      <c r="E6227">
        <v>37.5</v>
      </c>
      <c r="F6227" t="s">
        <v>9876</v>
      </c>
      <c r="G6227" t="s">
        <v>641</v>
      </c>
      <c r="H6227" t="s">
        <v>36</v>
      </c>
      <c r="I6227" t="s">
        <v>8877</v>
      </c>
      <c r="K6227" s="5" t="s">
        <v>9877</v>
      </c>
      <c r="L6227" t="s">
        <v>9878</v>
      </c>
      <c r="M6227" t="s">
        <v>120</v>
      </c>
      <c r="N6227">
        <v>5</v>
      </c>
      <c r="P6227" t="s">
        <v>27</v>
      </c>
      <c r="Q6227" t="s">
        <v>9879</v>
      </c>
      <c r="S6227" t="s">
        <v>29</v>
      </c>
    </row>
    <row r="6228" spans="1:19" ht="119" x14ac:dyDescent="0.2">
      <c r="A6228">
        <v>3317</v>
      </c>
      <c r="B6228" t="s">
        <v>9875</v>
      </c>
      <c r="C6228" t="s">
        <v>73</v>
      </c>
      <c r="D6228">
        <v>9.4049999999999994</v>
      </c>
      <c r="E6228">
        <v>37.5</v>
      </c>
      <c r="F6228" t="s">
        <v>9876</v>
      </c>
      <c r="G6228" t="s">
        <v>641</v>
      </c>
      <c r="H6228" t="s">
        <v>36</v>
      </c>
      <c r="I6228" t="s">
        <v>8877</v>
      </c>
      <c r="K6228" s="5" t="s">
        <v>9877</v>
      </c>
      <c r="L6228" t="s">
        <v>9878</v>
      </c>
      <c r="M6228" t="s">
        <v>120</v>
      </c>
      <c r="N6228">
        <v>5</v>
      </c>
      <c r="P6228" t="s">
        <v>27</v>
      </c>
      <c r="Q6228" t="s">
        <v>9879</v>
      </c>
      <c r="S6228" t="s">
        <v>29</v>
      </c>
    </row>
    <row r="6229" spans="1:19" ht="119" x14ac:dyDescent="0.2">
      <c r="A6229">
        <v>3317</v>
      </c>
      <c r="B6229" t="s">
        <v>9875</v>
      </c>
      <c r="C6229" t="s">
        <v>20</v>
      </c>
      <c r="D6229">
        <v>2.31</v>
      </c>
      <c r="E6229">
        <v>50</v>
      </c>
      <c r="F6229" t="s">
        <v>9876</v>
      </c>
      <c r="G6229" t="s">
        <v>641</v>
      </c>
      <c r="H6229" t="s">
        <v>36</v>
      </c>
      <c r="I6229" t="s">
        <v>8877</v>
      </c>
      <c r="K6229" s="5" t="s">
        <v>9877</v>
      </c>
      <c r="L6229" t="s">
        <v>9878</v>
      </c>
      <c r="M6229" t="s">
        <v>120</v>
      </c>
      <c r="N6229">
        <v>5</v>
      </c>
      <c r="P6229" t="s">
        <v>27</v>
      </c>
      <c r="Q6229" t="s">
        <v>9879</v>
      </c>
      <c r="S6229" t="s">
        <v>29</v>
      </c>
    </row>
    <row r="6230" spans="1:19" ht="119" x14ac:dyDescent="0.2">
      <c r="A6230">
        <v>3317</v>
      </c>
      <c r="B6230" t="s">
        <v>9875</v>
      </c>
      <c r="C6230" t="s">
        <v>73</v>
      </c>
      <c r="D6230">
        <v>9.1240000000000006</v>
      </c>
      <c r="E6230">
        <v>50</v>
      </c>
      <c r="F6230" t="s">
        <v>9876</v>
      </c>
      <c r="G6230" t="s">
        <v>641</v>
      </c>
      <c r="H6230" t="s">
        <v>36</v>
      </c>
      <c r="I6230" t="s">
        <v>8877</v>
      </c>
      <c r="K6230" s="5" t="s">
        <v>9877</v>
      </c>
      <c r="L6230" t="s">
        <v>9878</v>
      </c>
      <c r="M6230" t="s">
        <v>120</v>
      </c>
      <c r="N6230">
        <v>5</v>
      </c>
      <c r="P6230" t="s">
        <v>27</v>
      </c>
      <c r="Q6230" t="s">
        <v>9879</v>
      </c>
      <c r="S6230" t="s">
        <v>29</v>
      </c>
    </row>
    <row r="6231" spans="1:19" hidden="1" x14ac:dyDescent="0.2">
      <c r="A6231">
        <v>3317</v>
      </c>
      <c r="B6231" t="s">
        <v>9875</v>
      </c>
      <c r="C6231" t="s">
        <v>20</v>
      </c>
      <c r="D6231">
        <v>2.2599999999999998</v>
      </c>
      <c r="E6231">
        <v>25</v>
      </c>
      <c r="F6231" t="s">
        <v>54</v>
      </c>
      <c r="G6231" t="s">
        <v>22</v>
      </c>
      <c r="H6231" t="s">
        <v>46</v>
      </c>
      <c r="I6231" t="s">
        <v>9375</v>
      </c>
      <c r="K6231" s="1" t="s">
        <v>9877</v>
      </c>
      <c r="L6231" t="s">
        <v>9878</v>
      </c>
      <c r="M6231" t="s">
        <v>120</v>
      </c>
      <c r="N6231">
        <v>5</v>
      </c>
      <c r="P6231" t="s">
        <v>27</v>
      </c>
      <c r="Q6231" t="s">
        <v>9879</v>
      </c>
      <c r="S6231" t="s">
        <v>29</v>
      </c>
    </row>
    <row r="6232" spans="1:19" hidden="1" x14ac:dyDescent="0.2">
      <c r="A6232">
        <v>3317</v>
      </c>
      <c r="B6232" t="s">
        <v>9875</v>
      </c>
      <c r="C6232" t="s">
        <v>73</v>
      </c>
      <c r="D6232">
        <v>9.68</v>
      </c>
      <c r="E6232">
        <v>25</v>
      </c>
      <c r="F6232" t="s">
        <v>54</v>
      </c>
      <c r="G6232" t="s">
        <v>22</v>
      </c>
      <c r="H6232" t="s">
        <v>46</v>
      </c>
      <c r="I6232" t="s">
        <v>9375</v>
      </c>
      <c r="K6232" s="1" t="s">
        <v>9877</v>
      </c>
      <c r="L6232" t="s">
        <v>9878</v>
      </c>
      <c r="M6232" t="s">
        <v>120</v>
      </c>
      <c r="N6232">
        <v>5</v>
      </c>
      <c r="P6232" t="s">
        <v>27</v>
      </c>
      <c r="Q6232" t="s">
        <v>9879</v>
      </c>
      <c r="S6232" t="s">
        <v>29</v>
      </c>
    </row>
    <row r="6233" spans="1:19" hidden="1" x14ac:dyDescent="0.2">
      <c r="A6233">
        <v>3317</v>
      </c>
      <c r="B6233" t="s">
        <v>9875</v>
      </c>
      <c r="C6233" t="s">
        <v>20</v>
      </c>
      <c r="D6233">
        <v>2.17</v>
      </c>
      <c r="E6233">
        <v>20</v>
      </c>
      <c r="F6233" t="s">
        <v>79</v>
      </c>
      <c r="G6233" t="s">
        <v>55</v>
      </c>
      <c r="H6233" t="s">
        <v>46</v>
      </c>
      <c r="I6233" t="s">
        <v>8882</v>
      </c>
      <c r="K6233" s="1" t="s">
        <v>9877</v>
      </c>
      <c r="L6233" t="s">
        <v>9878</v>
      </c>
      <c r="M6233" t="s">
        <v>120</v>
      </c>
      <c r="N6233">
        <v>5</v>
      </c>
      <c r="P6233" t="s">
        <v>27</v>
      </c>
      <c r="Q6233" t="s">
        <v>9879</v>
      </c>
      <c r="S6233" t="s">
        <v>29</v>
      </c>
    </row>
    <row r="6234" spans="1:19" hidden="1" x14ac:dyDescent="0.2">
      <c r="A6234">
        <v>3317</v>
      </c>
      <c r="B6234" t="s">
        <v>9875</v>
      </c>
      <c r="C6234" t="s">
        <v>73</v>
      </c>
      <c r="D6234">
        <v>9.75</v>
      </c>
      <c r="E6234">
        <v>20</v>
      </c>
      <c r="F6234" t="s">
        <v>79</v>
      </c>
      <c r="G6234" t="s">
        <v>55</v>
      </c>
      <c r="H6234" t="s">
        <v>46</v>
      </c>
      <c r="I6234" t="s">
        <v>8882</v>
      </c>
      <c r="K6234" s="1" t="s">
        <v>9877</v>
      </c>
      <c r="L6234" t="s">
        <v>9878</v>
      </c>
      <c r="M6234" t="s">
        <v>120</v>
      </c>
      <c r="N6234">
        <v>5</v>
      </c>
      <c r="P6234" t="s">
        <v>27</v>
      </c>
      <c r="Q6234" t="s">
        <v>9879</v>
      </c>
      <c r="S6234" t="s">
        <v>29</v>
      </c>
    </row>
    <row r="6235" spans="1:19" hidden="1" x14ac:dyDescent="0.2">
      <c r="A6235">
        <v>3317</v>
      </c>
      <c r="B6235" t="s">
        <v>9875</v>
      </c>
      <c r="C6235" t="s">
        <v>73</v>
      </c>
      <c r="D6235">
        <v>9.61</v>
      </c>
      <c r="E6235">
        <v>25</v>
      </c>
      <c r="F6235" t="s">
        <v>9528</v>
      </c>
      <c r="G6235" t="s">
        <v>55</v>
      </c>
      <c r="H6235" t="s">
        <v>46</v>
      </c>
      <c r="I6235" t="s">
        <v>9880</v>
      </c>
      <c r="K6235" s="1" t="s">
        <v>9877</v>
      </c>
      <c r="L6235" t="s">
        <v>9878</v>
      </c>
      <c r="M6235" t="s">
        <v>120</v>
      </c>
      <c r="N6235">
        <v>5</v>
      </c>
      <c r="P6235" t="s">
        <v>27</v>
      </c>
      <c r="Q6235" t="s">
        <v>9879</v>
      </c>
      <c r="S6235" t="s">
        <v>29</v>
      </c>
    </row>
    <row r="6236" spans="1:19" hidden="1" x14ac:dyDescent="0.2">
      <c r="A6236">
        <v>3317</v>
      </c>
      <c r="B6236" t="s">
        <v>9875</v>
      </c>
      <c r="C6236" t="s">
        <v>73</v>
      </c>
      <c r="D6236">
        <v>9.4600000000000009</v>
      </c>
      <c r="E6236">
        <v>30</v>
      </c>
      <c r="F6236" t="s">
        <v>9528</v>
      </c>
      <c r="G6236" t="s">
        <v>55</v>
      </c>
      <c r="H6236" t="s">
        <v>46</v>
      </c>
      <c r="I6236" t="s">
        <v>9880</v>
      </c>
      <c r="K6236" s="1" t="s">
        <v>9877</v>
      </c>
      <c r="L6236" t="s">
        <v>9878</v>
      </c>
      <c r="M6236" t="s">
        <v>120</v>
      </c>
      <c r="N6236">
        <v>5</v>
      </c>
      <c r="P6236" t="s">
        <v>27</v>
      </c>
      <c r="Q6236" t="s">
        <v>9879</v>
      </c>
      <c r="S6236" t="s">
        <v>29</v>
      </c>
    </row>
    <row r="6237" spans="1:19" hidden="1" x14ac:dyDescent="0.2">
      <c r="A6237">
        <v>3317</v>
      </c>
      <c r="B6237" t="s">
        <v>9875</v>
      </c>
      <c r="C6237" t="s">
        <v>73</v>
      </c>
      <c r="D6237">
        <v>9.15</v>
      </c>
      <c r="E6237">
        <v>40</v>
      </c>
      <c r="F6237" t="s">
        <v>9528</v>
      </c>
      <c r="G6237" t="s">
        <v>55</v>
      </c>
      <c r="H6237" t="s">
        <v>46</v>
      </c>
      <c r="I6237" t="s">
        <v>9880</v>
      </c>
      <c r="K6237" s="1" t="s">
        <v>9877</v>
      </c>
      <c r="L6237" t="s">
        <v>9878</v>
      </c>
      <c r="M6237" t="s">
        <v>120</v>
      </c>
      <c r="N6237">
        <v>5</v>
      </c>
      <c r="P6237" t="s">
        <v>27</v>
      </c>
      <c r="Q6237" t="s">
        <v>9879</v>
      </c>
      <c r="S6237" t="s">
        <v>29</v>
      </c>
    </row>
    <row r="6238" spans="1:19" hidden="1" x14ac:dyDescent="0.2">
      <c r="A6238">
        <v>3318</v>
      </c>
      <c r="B6238" t="s">
        <v>9881</v>
      </c>
      <c r="C6238" t="s">
        <v>20</v>
      </c>
      <c r="D6238">
        <v>3.15</v>
      </c>
      <c r="E6238">
        <v>25.1</v>
      </c>
      <c r="F6238" t="s">
        <v>9512</v>
      </c>
      <c r="G6238" t="s">
        <v>55</v>
      </c>
      <c r="H6238" t="s">
        <v>46</v>
      </c>
      <c r="I6238" t="s">
        <v>9513</v>
      </c>
      <c r="K6238"/>
      <c r="L6238" t="s">
        <v>9882</v>
      </c>
      <c r="M6238" t="s">
        <v>771</v>
      </c>
      <c r="N6238">
        <v>4</v>
      </c>
      <c r="P6238" t="s">
        <v>27</v>
      </c>
      <c r="Q6238" t="s">
        <v>9883</v>
      </c>
      <c r="S6238" t="s">
        <v>29</v>
      </c>
    </row>
    <row r="6239" spans="1:19" hidden="1" x14ac:dyDescent="0.2">
      <c r="A6239">
        <v>3318</v>
      </c>
      <c r="B6239" t="s">
        <v>9881</v>
      </c>
      <c r="C6239" t="s">
        <v>73</v>
      </c>
      <c r="D6239">
        <v>8.18</v>
      </c>
      <c r="E6239">
        <v>25.1</v>
      </c>
      <c r="F6239" t="s">
        <v>9512</v>
      </c>
      <c r="G6239" t="s">
        <v>55</v>
      </c>
      <c r="H6239" t="s">
        <v>46</v>
      </c>
      <c r="I6239" t="s">
        <v>9513</v>
      </c>
      <c r="K6239"/>
      <c r="L6239" t="s">
        <v>9882</v>
      </c>
      <c r="M6239" t="s">
        <v>771</v>
      </c>
      <c r="N6239">
        <v>4</v>
      </c>
      <c r="P6239" t="s">
        <v>27</v>
      </c>
      <c r="Q6239" t="s">
        <v>9883</v>
      </c>
      <c r="S6239" t="s">
        <v>29</v>
      </c>
    </row>
    <row r="6240" spans="1:19" hidden="1" x14ac:dyDescent="0.2">
      <c r="A6240">
        <v>3318</v>
      </c>
      <c r="B6240" t="s">
        <v>9881</v>
      </c>
      <c r="C6240" t="s">
        <v>20</v>
      </c>
      <c r="D6240">
        <v>3.17</v>
      </c>
      <c r="E6240">
        <v>25</v>
      </c>
      <c r="F6240" t="s">
        <v>9512</v>
      </c>
      <c r="I6240" t="s">
        <v>9659</v>
      </c>
      <c r="K6240"/>
      <c r="L6240" t="s">
        <v>9882</v>
      </c>
      <c r="M6240" t="s">
        <v>771</v>
      </c>
      <c r="N6240">
        <v>4</v>
      </c>
      <c r="P6240" t="s">
        <v>27</v>
      </c>
      <c r="Q6240" t="s">
        <v>9883</v>
      </c>
      <c r="S6240" t="s">
        <v>29</v>
      </c>
    </row>
    <row r="6241" spans="1:19" hidden="1" x14ac:dyDescent="0.2">
      <c r="A6241">
        <v>3318</v>
      </c>
      <c r="B6241" t="s">
        <v>9881</v>
      </c>
      <c r="C6241" t="s">
        <v>73</v>
      </c>
      <c r="D6241">
        <v>8.25</v>
      </c>
      <c r="E6241">
        <v>25</v>
      </c>
      <c r="F6241" t="s">
        <v>9512</v>
      </c>
      <c r="I6241" t="s">
        <v>9659</v>
      </c>
      <c r="K6241"/>
      <c r="L6241" t="s">
        <v>9882</v>
      </c>
      <c r="M6241" t="s">
        <v>771</v>
      </c>
      <c r="N6241">
        <v>4</v>
      </c>
      <c r="P6241" t="s">
        <v>27</v>
      </c>
      <c r="Q6241" t="s">
        <v>9883</v>
      </c>
      <c r="S6241" t="s">
        <v>29</v>
      </c>
    </row>
    <row r="6242" spans="1:19" hidden="1" x14ac:dyDescent="0.2">
      <c r="A6242">
        <v>3318</v>
      </c>
      <c r="B6242" t="s">
        <v>9881</v>
      </c>
      <c r="C6242" t="s">
        <v>73</v>
      </c>
      <c r="D6242">
        <v>8.2200000000000006</v>
      </c>
      <c r="E6242">
        <v>25</v>
      </c>
      <c r="F6242" t="s">
        <v>9515</v>
      </c>
      <c r="G6242" t="s">
        <v>55</v>
      </c>
      <c r="H6242" t="s">
        <v>46</v>
      </c>
      <c r="I6242" t="s">
        <v>9516</v>
      </c>
      <c r="K6242"/>
      <c r="L6242" t="s">
        <v>9882</v>
      </c>
      <c r="M6242" t="s">
        <v>771</v>
      </c>
      <c r="N6242">
        <v>4</v>
      </c>
      <c r="P6242" t="s">
        <v>27</v>
      </c>
      <c r="Q6242" t="s">
        <v>9883</v>
      </c>
      <c r="S6242" t="s">
        <v>29</v>
      </c>
    </row>
    <row r="6243" spans="1:19" hidden="1" x14ac:dyDescent="0.2">
      <c r="A6243">
        <v>3318</v>
      </c>
      <c r="B6243" t="s">
        <v>9881</v>
      </c>
      <c r="C6243" t="s">
        <v>20</v>
      </c>
      <c r="D6243">
        <v>2.2799999999999998</v>
      </c>
      <c r="F6243" t="s">
        <v>615</v>
      </c>
      <c r="H6243" t="s">
        <v>23</v>
      </c>
      <c r="I6243" t="s">
        <v>8895</v>
      </c>
      <c r="K6243"/>
      <c r="L6243" t="s">
        <v>9882</v>
      </c>
      <c r="M6243" t="s">
        <v>771</v>
      </c>
      <c r="N6243">
        <v>4</v>
      </c>
      <c r="P6243" t="s">
        <v>27</v>
      </c>
      <c r="Q6243" t="s">
        <v>9883</v>
      </c>
      <c r="S6243" t="s">
        <v>29</v>
      </c>
    </row>
    <row r="6244" spans="1:19" hidden="1" x14ac:dyDescent="0.2">
      <c r="A6244">
        <v>3318</v>
      </c>
      <c r="B6244" t="s">
        <v>9881</v>
      </c>
      <c r="C6244" t="s">
        <v>73</v>
      </c>
      <c r="D6244">
        <v>8.3000000000000007</v>
      </c>
      <c r="F6244" t="s">
        <v>615</v>
      </c>
      <c r="H6244" t="s">
        <v>23</v>
      </c>
      <c r="I6244" t="s">
        <v>8895</v>
      </c>
      <c r="K6244"/>
      <c r="L6244" t="s">
        <v>9882</v>
      </c>
      <c r="M6244" t="s">
        <v>771</v>
      </c>
      <c r="N6244">
        <v>4</v>
      </c>
      <c r="P6244" t="s">
        <v>27</v>
      </c>
      <c r="Q6244" t="s">
        <v>9883</v>
      </c>
      <c r="S6244" t="s">
        <v>29</v>
      </c>
    </row>
    <row r="6245" spans="1:19" hidden="1" x14ac:dyDescent="0.2">
      <c r="A6245">
        <v>3320</v>
      </c>
      <c r="B6245" t="s">
        <v>9884</v>
      </c>
      <c r="C6245" t="s">
        <v>20</v>
      </c>
      <c r="D6245">
        <v>2</v>
      </c>
      <c r="E6245" t="s">
        <v>363</v>
      </c>
      <c r="F6245" t="s">
        <v>410</v>
      </c>
      <c r="G6245" t="s">
        <v>55</v>
      </c>
      <c r="H6245" t="s">
        <v>23</v>
      </c>
      <c r="I6245" t="s">
        <v>1975</v>
      </c>
      <c r="K6245"/>
      <c r="L6245" t="s">
        <v>9885</v>
      </c>
      <c r="M6245" t="s">
        <v>26</v>
      </c>
      <c r="N6245">
        <v>2</v>
      </c>
      <c r="P6245" t="s">
        <v>27</v>
      </c>
      <c r="Q6245" t="s">
        <v>9886</v>
      </c>
      <c r="S6245" t="s">
        <v>29</v>
      </c>
    </row>
    <row r="6246" spans="1:19" hidden="1" x14ac:dyDescent="0.2">
      <c r="A6246">
        <v>3320</v>
      </c>
      <c r="B6246" t="s">
        <v>9884</v>
      </c>
      <c r="C6246" t="s">
        <v>73</v>
      </c>
      <c r="D6246">
        <v>8</v>
      </c>
      <c r="E6246" t="s">
        <v>363</v>
      </c>
      <c r="F6246" t="s">
        <v>410</v>
      </c>
      <c r="G6246" t="s">
        <v>55</v>
      </c>
      <c r="H6246" t="s">
        <v>23</v>
      </c>
      <c r="I6246" t="s">
        <v>1975</v>
      </c>
      <c r="K6246"/>
      <c r="L6246" t="s">
        <v>9885</v>
      </c>
      <c r="M6246" t="s">
        <v>26</v>
      </c>
      <c r="N6246">
        <v>2</v>
      </c>
      <c r="P6246" t="s">
        <v>27</v>
      </c>
      <c r="Q6246" t="s">
        <v>9886</v>
      </c>
      <c r="S6246" t="s">
        <v>29</v>
      </c>
    </row>
    <row r="6247" spans="1:19" hidden="1" x14ac:dyDescent="0.2">
      <c r="A6247">
        <v>3320</v>
      </c>
      <c r="B6247" t="s">
        <v>9884</v>
      </c>
      <c r="C6247" t="s">
        <v>77</v>
      </c>
      <c r="D6247">
        <v>10.5</v>
      </c>
      <c r="E6247" t="s">
        <v>363</v>
      </c>
      <c r="F6247" t="s">
        <v>410</v>
      </c>
      <c r="G6247" t="s">
        <v>55</v>
      </c>
      <c r="H6247" t="s">
        <v>23</v>
      </c>
      <c r="I6247" t="s">
        <v>1975</v>
      </c>
      <c r="K6247"/>
      <c r="L6247" t="s">
        <v>9885</v>
      </c>
      <c r="M6247" t="s">
        <v>26</v>
      </c>
      <c r="N6247">
        <v>2</v>
      </c>
      <c r="P6247" t="s">
        <v>27</v>
      </c>
      <c r="Q6247" t="s">
        <v>9886</v>
      </c>
      <c r="S6247" t="s">
        <v>29</v>
      </c>
    </row>
    <row r="6248" spans="1:19" hidden="1" x14ac:dyDescent="0.2">
      <c r="A6248">
        <v>3322</v>
      </c>
      <c r="B6248" t="s">
        <v>9887</v>
      </c>
      <c r="C6248" t="s">
        <v>20</v>
      </c>
      <c r="D6248">
        <v>1.54</v>
      </c>
      <c r="E6248">
        <v>25</v>
      </c>
      <c r="F6248" t="s">
        <v>1363</v>
      </c>
      <c r="G6248" t="s">
        <v>133</v>
      </c>
      <c r="H6248" t="s">
        <v>23</v>
      </c>
      <c r="I6248" t="s">
        <v>9020</v>
      </c>
      <c r="K6248"/>
      <c r="L6248" t="s">
        <v>9888</v>
      </c>
      <c r="M6248" t="s">
        <v>26</v>
      </c>
      <c r="N6248">
        <v>2</v>
      </c>
      <c r="P6248" t="s">
        <v>27</v>
      </c>
      <c r="Q6248" t="s">
        <v>9889</v>
      </c>
      <c r="S6248" t="s">
        <v>29</v>
      </c>
    </row>
    <row r="6249" spans="1:19" x14ac:dyDescent="0.2">
      <c r="A6249">
        <v>3322</v>
      </c>
      <c r="B6249" t="s">
        <v>9887</v>
      </c>
      <c r="C6249" t="s">
        <v>73</v>
      </c>
      <c r="D6249">
        <v>8.1020000000000003</v>
      </c>
      <c r="E6249" t="s">
        <v>414</v>
      </c>
      <c r="F6249" t="s">
        <v>1363</v>
      </c>
      <c r="G6249" t="s">
        <v>133</v>
      </c>
      <c r="H6249" t="s">
        <v>36</v>
      </c>
      <c r="I6249" t="s">
        <v>9020</v>
      </c>
      <c r="L6249" t="s">
        <v>9888</v>
      </c>
      <c r="M6249" t="s">
        <v>26</v>
      </c>
      <c r="N6249">
        <v>2</v>
      </c>
      <c r="P6249" t="s">
        <v>27</v>
      </c>
      <c r="Q6249" t="s">
        <v>9889</v>
      </c>
      <c r="S6249" t="s">
        <v>29</v>
      </c>
    </row>
    <row r="6250" spans="1:19" hidden="1" x14ac:dyDescent="0.2">
      <c r="A6250">
        <v>3323</v>
      </c>
      <c r="B6250" t="s">
        <v>9890</v>
      </c>
      <c r="C6250" t="s">
        <v>20</v>
      </c>
      <c r="D6250">
        <v>8</v>
      </c>
      <c r="F6250" t="s">
        <v>256</v>
      </c>
      <c r="G6250" t="s">
        <v>55</v>
      </c>
      <c r="H6250" t="s">
        <v>23</v>
      </c>
      <c r="I6250" t="s">
        <v>257</v>
      </c>
      <c r="K6250"/>
      <c r="L6250" t="s">
        <v>9891</v>
      </c>
      <c r="M6250" t="s">
        <v>771</v>
      </c>
      <c r="N6250">
        <v>4</v>
      </c>
      <c r="P6250" t="s">
        <v>27</v>
      </c>
      <c r="Q6250" t="s">
        <v>9892</v>
      </c>
      <c r="S6250" t="s">
        <v>29</v>
      </c>
    </row>
    <row r="6251" spans="1:19" hidden="1" x14ac:dyDescent="0.2">
      <c r="A6251">
        <v>3330</v>
      </c>
      <c r="B6251" t="s">
        <v>9893</v>
      </c>
      <c r="C6251" t="s">
        <v>20</v>
      </c>
      <c r="D6251">
        <v>4.2</v>
      </c>
      <c r="E6251">
        <v>25</v>
      </c>
      <c r="F6251" t="s">
        <v>334</v>
      </c>
      <c r="G6251" t="s">
        <v>31</v>
      </c>
      <c r="H6251" t="s">
        <v>46</v>
      </c>
      <c r="I6251" t="s">
        <v>3582</v>
      </c>
      <c r="K6251"/>
      <c r="L6251" t="s">
        <v>9894</v>
      </c>
      <c r="M6251" t="s">
        <v>120</v>
      </c>
      <c r="N6251">
        <v>5</v>
      </c>
      <c r="P6251" t="s">
        <v>27</v>
      </c>
      <c r="Q6251" t="s">
        <v>9895</v>
      </c>
      <c r="S6251" t="s">
        <v>29</v>
      </c>
    </row>
    <row r="6252" spans="1:19" hidden="1" x14ac:dyDescent="0.2">
      <c r="A6252">
        <v>3330</v>
      </c>
      <c r="B6252" t="s">
        <v>9893</v>
      </c>
      <c r="C6252" t="s">
        <v>73</v>
      </c>
      <c r="D6252">
        <v>8.66</v>
      </c>
      <c r="E6252">
        <v>25</v>
      </c>
      <c r="F6252" t="s">
        <v>334</v>
      </c>
      <c r="G6252" t="s">
        <v>31</v>
      </c>
      <c r="H6252" t="s">
        <v>46</v>
      </c>
      <c r="I6252" t="s">
        <v>3582</v>
      </c>
      <c r="K6252"/>
      <c r="L6252" t="s">
        <v>9894</v>
      </c>
      <c r="M6252" t="s">
        <v>120</v>
      </c>
      <c r="N6252">
        <v>5</v>
      </c>
      <c r="P6252" t="s">
        <v>27</v>
      </c>
      <c r="Q6252" t="s">
        <v>9895</v>
      </c>
      <c r="S6252" t="s">
        <v>29</v>
      </c>
    </row>
    <row r="6253" spans="1:19" hidden="1" x14ac:dyDescent="0.2">
      <c r="A6253">
        <v>3330</v>
      </c>
      <c r="B6253" t="s">
        <v>9893</v>
      </c>
      <c r="C6253" t="s">
        <v>77</v>
      </c>
      <c r="D6253">
        <v>13</v>
      </c>
      <c r="E6253" t="s">
        <v>414</v>
      </c>
      <c r="F6253" t="s">
        <v>334</v>
      </c>
      <c r="G6253" t="s">
        <v>31</v>
      </c>
      <c r="H6253" t="s">
        <v>23</v>
      </c>
      <c r="I6253" t="s">
        <v>3582</v>
      </c>
      <c r="K6253"/>
      <c r="L6253" t="s">
        <v>9894</v>
      </c>
      <c r="M6253" t="s">
        <v>120</v>
      </c>
      <c r="N6253">
        <v>5</v>
      </c>
      <c r="P6253" t="s">
        <v>27</v>
      </c>
      <c r="Q6253" t="s">
        <v>9895</v>
      </c>
      <c r="S6253" t="s">
        <v>29</v>
      </c>
    </row>
    <row r="6254" spans="1:19" hidden="1" x14ac:dyDescent="0.2">
      <c r="A6254">
        <v>3330</v>
      </c>
      <c r="B6254" t="s">
        <v>9893</v>
      </c>
      <c r="C6254" t="s">
        <v>20</v>
      </c>
      <c r="D6254">
        <v>4.2300000000000004</v>
      </c>
      <c r="E6254">
        <v>25</v>
      </c>
      <c r="F6254" t="s">
        <v>9896</v>
      </c>
      <c r="G6254" t="s">
        <v>55</v>
      </c>
      <c r="H6254" t="s">
        <v>46</v>
      </c>
      <c r="I6254" t="s">
        <v>9897</v>
      </c>
      <c r="K6254"/>
      <c r="L6254" t="s">
        <v>9894</v>
      </c>
      <c r="M6254" t="s">
        <v>120</v>
      </c>
      <c r="N6254">
        <v>5</v>
      </c>
      <c r="P6254" t="s">
        <v>27</v>
      </c>
      <c r="Q6254" t="s">
        <v>9895</v>
      </c>
      <c r="S6254" t="s">
        <v>29</v>
      </c>
    </row>
    <row r="6255" spans="1:19" hidden="1" x14ac:dyDescent="0.2">
      <c r="A6255">
        <v>3330</v>
      </c>
      <c r="B6255" t="s">
        <v>9893</v>
      </c>
      <c r="C6255" t="s">
        <v>73</v>
      </c>
      <c r="D6255">
        <v>8.6999999999999993</v>
      </c>
      <c r="E6255">
        <v>25</v>
      </c>
      <c r="F6255" t="s">
        <v>9896</v>
      </c>
      <c r="G6255" t="s">
        <v>55</v>
      </c>
      <c r="H6255" t="s">
        <v>46</v>
      </c>
      <c r="I6255" t="s">
        <v>9897</v>
      </c>
      <c r="K6255"/>
      <c r="L6255" t="s">
        <v>9894</v>
      </c>
      <c r="M6255" t="s">
        <v>120</v>
      </c>
      <c r="N6255">
        <v>5</v>
      </c>
      <c r="P6255" t="s">
        <v>27</v>
      </c>
      <c r="Q6255" t="s">
        <v>9895</v>
      </c>
      <c r="S6255" t="s">
        <v>29</v>
      </c>
    </row>
    <row r="6256" spans="1:19" hidden="1" x14ac:dyDescent="0.2">
      <c r="A6256">
        <v>3332</v>
      </c>
      <c r="B6256" t="s">
        <v>9898</v>
      </c>
      <c r="C6256" t="s">
        <v>20</v>
      </c>
      <c r="D6256">
        <v>3.31</v>
      </c>
      <c r="E6256">
        <v>25</v>
      </c>
      <c r="F6256" t="s">
        <v>192</v>
      </c>
      <c r="G6256" t="s">
        <v>31</v>
      </c>
      <c r="H6256" t="s">
        <v>46</v>
      </c>
      <c r="I6256" t="s">
        <v>3582</v>
      </c>
      <c r="K6256"/>
      <c r="L6256" t="s">
        <v>9899</v>
      </c>
      <c r="M6256" t="s">
        <v>120</v>
      </c>
      <c r="N6256">
        <v>5</v>
      </c>
      <c r="P6256" t="s">
        <v>27</v>
      </c>
      <c r="Q6256" t="s">
        <v>9900</v>
      </c>
      <c r="S6256" t="s">
        <v>29</v>
      </c>
    </row>
    <row r="6257" spans="1:19" hidden="1" x14ac:dyDescent="0.2">
      <c r="A6257">
        <v>3332</v>
      </c>
      <c r="B6257" t="s">
        <v>9898</v>
      </c>
      <c r="C6257" t="s">
        <v>73</v>
      </c>
      <c r="D6257">
        <v>7.9</v>
      </c>
      <c r="E6257">
        <v>25</v>
      </c>
      <c r="F6257" t="s">
        <v>2017</v>
      </c>
      <c r="G6257" t="s">
        <v>55</v>
      </c>
      <c r="H6257" t="s">
        <v>23</v>
      </c>
      <c r="I6257" t="s">
        <v>3582</v>
      </c>
      <c r="K6257"/>
      <c r="L6257" t="s">
        <v>9899</v>
      </c>
      <c r="M6257" t="s">
        <v>120</v>
      </c>
      <c r="N6257">
        <v>5</v>
      </c>
      <c r="P6257" t="s">
        <v>27</v>
      </c>
      <c r="Q6257" t="s">
        <v>9900</v>
      </c>
      <c r="S6257" t="s">
        <v>29</v>
      </c>
    </row>
    <row r="6258" spans="1:19" hidden="1" x14ac:dyDescent="0.2">
      <c r="A6258">
        <v>3332</v>
      </c>
      <c r="B6258" t="s">
        <v>9898</v>
      </c>
      <c r="C6258" t="s">
        <v>77</v>
      </c>
      <c r="D6258">
        <v>10.4</v>
      </c>
      <c r="E6258">
        <v>25</v>
      </c>
      <c r="F6258" t="s">
        <v>2017</v>
      </c>
      <c r="G6258" t="s">
        <v>55</v>
      </c>
      <c r="H6258" t="s">
        <v>23</v>
      </c>
      <c r="I6258" t="s">
        <v>3582</v>
      </c>
      <c r="K6258"/>
      <c r="L6258" t="s">
        <v>9899</v>
      </c>
      <c r="M6258" t="s">
        <v>120</v>
      </c>
      <c r="N6258">
        <v>5</v>
      </c>
      <c r="P6258" t="s">
        <v>27</v>
      </c>
      <c r="Q6258" t="s">
        <v>9900</v>
      </c>
      <c r="S6258" t="s">
        <v>29</v>
      </c>
    </row>
    <row r="6259" spans="1:19" hidden="1" x14ac:dyDescent="0.2">
      <c r="A6259">
        <v>3332</v>
      </c>
      <c r="B6259" t="s">
        <v>9898</v>
      </c>
      <c r="C6259" t="s">
        <v>20</v>
      </c>
      <c r="D6259">
        <v>3.54</v>
      </c>
      <c r="E6259">
        <v>25</v>
      </c>
      <c r="F6259" t="s">
        <v>9896</v>
      </c>
      <c r="G6259" t="s">
        <v>55</v>
      </c>
      <c r="H6259" t="s">
        <v>46</v>
      </c>
      <c r="I6259" t="s">
        <v>9897</v>
      </c>
      <c r="K6259"/>
      <c r="L6259" t="s">
        <v>9899</v>
      </c>
      <c r="M6259" t="s">
        <v>120</v>
      </c>
      <c r="N6259">
        <v>5</v>
      </c>
      <c r="P6259" t="s">
        <v>27</v>
      </c>
      <c r="Q6259" t="s">
        <v>9900</v>
      </c>
      <c r="S6259" t="s">
        <v>29</v>
      </c>
    </row>
    <row r="6260" spans="1:19" hidden="1" x14ac:dyDescent="0.2">
      <c r="A6260">
        <v>3332</v>
      </c>
      <c r="B6260" t="s">
        <v>9898</v>
      </c>
      <c r="C6260" t="s">
        <v>73</v>
      </c>
      <c r="D6260">
        <v>8.2100000000000009</v>
      </c>
      <c r="E6260">
        <v>25</v>
      </c>
      <c r="F6260" t="s">
        <v>9896</v>
      </c>
      <c r="G6260" t="s">
        <v>55</v>
      </c>
      <c r="H6260" t="s">
        <v>46</v>
      </c>
      <c r="I6260" t="s">
        <v>9897</v>
      </c>
      <c r="K6260"/>
      <c r="L6260" t="s">
        <v>9899</v>
      </c>
      <c r="M6260" t="s">
        <v>120</v>
      </c>
      <c r="N6260">
        <v>5</v>
      </c>
      <c r="P6260" t="s">
        <v>27</v>
      </c>
      <c r="Q6260" t="s">
        <v>9900</v>
      </c>
      <c r="S6260" t="s">
        <v>29</v>
      </c>
    </row>
    <row r="6261" spans="1:19" hidden="1" x14ac:dyDescent="0.2">
      <c r="A6261">
        <v>3332</v>
      </c>
      <c r="B6261" t="s">
        <v>9898</v>
      </c>
      <c r="C6261" t="s">
        <v>77</v>
      </c>
      <c r="D6261">
        <v>10.63</v>
      </c>
      <c r="E6261">
        <v>25</v>
      </c>
      <c r="F6261" t="s">
        <v>9896</v>
      </c>
      <c r="G6261" t="s">
        <v>55</v>
      </c>
      <c r="H6261" t="s">
        <v>46</v>
      </c>
      <c r="I6261" t="s">
        <v>9897</v>
      </c>
      <c r="K6261"/>
      <c r="L6261" t="s">
        <v>9899</v>
      </c>
      <c r="M6261" t="s">
        <v>120</v>
      </c>
      <c r="N6261">
        <v>5</v>
      </c>
      <c r="P6261" t="s">
        <v>27</v>
      </c>
      <c r="Q6261" t="s">
        <v>9900</v>
      </c>
      <c r="S6261" t="s">
        <v>29</v>
      </c>
    </row>
    <row r="6262" spans="1:19" hidden="1" x14ac:dyDescent="0.2">
      <c r="A6262">
        <v>3332</v>
      </c>
      <c r="B6262" t="s">
        <v>9898</v>
      </c>
      <c r="C6262" t="s">
        <v>20</v>
      </c>
      <c r="D6262">
        <v>3.4</v>
      </c>
      <c r="E6262" t="s">
        <v>3226</v>
      </c>
      <c r="F6262" t="s">
        <v>9901</v>
      </c>
      <c r="G6262" t="s">
        <v>31</v>
      </c>
      <c r="H6262" t="s">
        <v>23</v>
      </c>
      <c r="I6262" t="s">
        <v>3228</v>
      </c>
      <c r="K6262"/>
      <c r="L6262" t="s">
        <v>9899</v>
      </c>
      <c r="M6262" t="s">
        <v>120</v>
      </c>
      <c r="N6262">
        <v>5</v>
      </c>
      <c r="P6262" t="s">
        <v>27</v>
      </c>
      <c r="Q6262" t="s">
        <v>9900</v>
      </c>
      <c r="S6262" t="s">
        <v>29</v>
      </c>
    </row>
    <row r="6263" spans="1:19" hidden="1" x14ac:dyDescent="0.2">
      <c r="A6263">
        <v>3333</v>
      </c>
      <c r="B6263" t="s">
        <v>9902</v>
      </c>
      <c r="C6263" t="s">
        <v>20</v>
      </c>
      <c r="D6263">
        <v>2.5</v>
      </c>
      <c r="E6263">
        <v>25</v>
      </c>
      <c r="F6263" t="s">
        <v>9903</v>
      </c>
      <c r="G6263" t="s">
        <v>55</v>
      </c>
      <c r="H6263" t="s">
        <v>23</v>
      </c>
      <c r="I6263" t="s">
        <v>9897</v>
      </c>
      <c r="K6263"/>
      <c r="L6263" t="s">
        <v>9904</v>
      </c>
      <c r="M6263" t="s">
        <v>2477</v>
      </c>
      <c r="N6263">
        <v>4</v>
      </c>
      <c r="P6263" t="s">
        <v>27</v>
      </c>
      <c r="Q6263" t="s">
        <v>9905</v>
      </c>
      <c r="S6263" t="s">
        <v>29</v>
      </c>
    </row>
    <row r="6264" spans="1:19" hidden="1" x14ac:dyDescent="0.2">
      <c r="A6264">
        <v>3333</v>
      </c>
      <c r="B6264" t="s">
        <v>9902</v>
      </c>
      <c r="C6264" t="s">
        <v>73</v>
      </c>
      <c r="D6264">
        <v>3.69</v>
      </c>
      <c r="E6264">
        <v>25</v>
      </c>
      <c r="F6264" t="s">
        <v>9896</v>
      </c>
      <c r="G6264" t="s">
        <v>55</v>
      </c>
      <c r="H6264" t="s">
        <v>46</v>
      </c>
      <c r="I6264" t="s">
        <v>9897</v>
      </c>
      <c r="K6264"/>
      <c r="L6264" t="s">
        <v>9904</v>
      </c>
      <c r="M6264" t="s">
        <v>2477</v>
      </c>
      <c r="N6264">
        <v>4</v>
      </c>
      <c r="P6264" t="s">
        <v>27</v>
      </c>
      <c r="Q6264" t="s">
        <v>9905</v>
      </c>
      <c r="S6264" t="s">
        <v>29</v>
      </c>
    </row>
    <row r="6265" spans="1:19" hidden="1" x14ac:dyDescent="0.2">
      <c r="A6265">
        <v>3333</v>
      </c>
      <c r="B6265" t="s">
        <v>9902</v>
      </c>
      <c r="C6265" t="s">
        <v>77</v>
      </c>
      <c r="D6265">
        <v>5.76</v>
      </c>
      <c r="E6265">
        <v>25</v>
      </c>
      <c r="F6265" t="s">
        <v>9896</v>
      </c>
      <c r="G6265" t="s">
        <v>55</v>
      </c>
      <c r="H6265" t="s">
        <v>46</v>
      </c>
      <c r="I6265" t="s">
        <v>9897</v>
      </c>
      <c r="K6265"/>
      <c r="L6265" t="s">
        <v>9904</v>
      </c>
      <c r="M6265" t="s">
        <v>2477</v>
      </c>
      <c r="N6265">
        <v>4</v>
      </c>
      <c r="P6265" t="s">
        <v>27</v>
      </c>
      <c r="Q6265" t="s">
        <v>9905</v>
      </c>
      <c r="S6265" t="s">
        <v>29</v>
      </c>
    </row>
    <row r="6266" spans="1:19" hidden="1" x14ac:dyDescent="0.2">
      <c r="A6266">
        <v>3333</v>
      </c>
      <c r="B6266" t="s">
        <v>9902</v>
      </c>
      <c r="C6266" t="s">
        <v>283</v>
      </c>
      <c r="D6266">
        <v>8.61</v>
      </c>
      <c r="E6266" t="s">
        <v>414</v>
      </c>
      <c r="F6266" t="s">
        <v>9896</v>
      </c>
      <c r="G6266" t="s">
        <v>55</v>
      </c>
      <c r="H6266" t="s">
        <v>46</v>
      </c>
      <c r="I6266" t="s">
        <v>9897</v>
      </c>
      <c r="K6266"/>
      <c r="L6266" t="s">
        <v>9904</v>
      </c>
      <c r="M6266" t="s">
        <v>2477</v>
      </c>
      <c r="N6266">
        <v>4</v>
      </c>
      <c r="P6266" t="s">
        <v>27</v>
      </c>
      <c r="Q6266" t="s">
        <v>9905</v>
      </c>
      <c r="S6266" t="s">
        <v>29</v>
      </c>
    </row>
    <row r="6267" spans="1:19" hidden="1" x14ac:dyDescent="0.2">
      <c r="A6267">
        <v>3333</v>
      </c>
      <c r="B6267" t="s">
        <v>9902</v>
      </c>
      <c r="C6267" t="s">
        <v>284</v>
      </c>
      <c r="D6267">
        <v>10.92</v>
      </c>
      <c r="E6267" t="s">
        <v>414</v>
      </c>
      <c r="F6267" t="s">
        <v>9896</v>
      </c>
      <c r="G6267" t="s">
        <v>55</v>
      </c>
      <c r="H6267" t="s">
        <v>46</v>
      </c>
      <c r="I6267" t="s">
        <v>9897</v>
      </c>
      <c r="K6267"/>
      <c r="L6267" t="s">
        <v>9904</v>
      </c>
      <c r="M6267" t="s">
        <v>2477</v>
      </c>
      <c r="N6267">
        <v>4</v>
      </c>
      <c r="P6267" t="s">
        <v>27</v>
      </c>
      <c r="Q6267" t="s">
        <v>9905</v>
      </c>
      <c r="S6267" t="s">
        <v>29</v>
      </c>
    </row>
    <row r="6268" spans="1:19" hidden="1" x14ac:dyDescent="0.2">
      <c r="A6268">
        <v>3334</v>
      </c>
      <c r="B6268" t="s">
        <v>9906</v>
      </c>
      <c r="C6268" t="s">
        <v>20</v>
      </c>
      <c r="D6268">
        <v>5</v>
      </c>
      <c r="E6268">
        <v>25</v>
      </c>
      <c r="F6268" t="s">
        <v>9907</v>
      </c>
      <c r="G6268" t="s">
        <v>55</v>
      </c>
      <c r="H6268" t="s">
        <v>46</v>
      </c>
      <c r="I6268" t="s">
        <v>9897</v>
      </c>
      <c r="K6268"/>
      <c r="L6268" t="s">
        <v>9908</v>
      </c>
      <c r="M6268" t="s">
        <v>120</v>
      </c>
      <c r="N6268">
        <v>5</v>
      </c>
      <c r="P6268" t="s">
        <v>27</v>
      </c>
      <c r="Q6268" t="s">
        <v>9909</v>
      </c>
      <c r="S6268" t="s">
        <v>29</v>
      </c>
    </row>
    <row r="6269" spans="1:19" hidden="1" x14ac:dyDescent="0.2">
      <c r="A6269">
        <v>3334</v>
      </c>
      <c r="B6269" t="s">
        <v>9906</v>
      </c>
      <c r="C6269" t="s">
        <v>73</v>
      </c>
      <c r="D6269">
        <v>8.9600000000000009</v>
      </c>
      <c r="E6269">
        <v>25</v>
      </c>
      <c r="F6269" t="s">
        <v>9907</v>
      </c>
      <c r="G6269" t="s">
        <v>55</v>
      </c>
      <c r="H6269" t="s">
        <v>46</v>
      </c>
      <c r="I6269" t="s">
        <v>9897</v>
      </c>
      <c r="K6269"/>
      <c r="L6269" t="s">
        <v>9908</v>
      </c>
      <c r="M6269" t="s">
        <v>120</v>
      </c>
      <c r="N6269">
        <v>5</v>
      </c>
      <c r="P6269" t="s">
        <v>27</v>
      </c>
      <c r="Q6269" t="s">
        <v>9909</v>
      </c>
      <c r="S6269" t="s">
        <v>29</v>
      </c>
    </row>
    <row r="6270" spans="1:19" hidden="1" x14ac:dyDescent="0.2">
      <c r="A6270">
        <v>3334</v>
      </c>
      <c r="B6270" t="s">
        <v>9906</v>
      </c>
      <c r="C6270" t="s">
        <v>48</v>
      </c>
      <c r="D6270">
        <v>9.2100000000000009</v>
      </c>
      <c r="F6270" t="s">
        <v>615</v>
      </c>
      <c r="H6270" t="s">
        <v>23</v>
      </c>
      <c r="I6270" t="s">
        <v>9910</v>
      </c>
      <c r="K6270"/>
      <c r="L6270" t="s">
        <v>9908</v>
      </c>
      <c r="M6270" t="s">
        <v>120</v>
      </c>
      <c r="N6270">
        <v>5</v>
      </c>
      <c r="P6270" t="s">
        <v>27</v>
      </c>
      <c r="Q6270" t="s">
        <v>9909</v>
      </c>
      <c r="S6270" t="s">
        <v>50</v>
      </c>
    </row>
    <row r="6271" spans="1:19" hidden="1" x14ac:dyDescent="0.2">
      <c r="A6271">
        <v>3334</v>
      </c>
      <c r="B6271" t="s">
        <v>9906</v>
      </c>
      <c r="C6271" t="s">
        <v>20</v>
      </c>
      <c r="D6271">
        <v>5</v>
      </c>
      <c r="E6271" t="s">
        <v>3226</v>
      </c>
      <c r="F6271" t="s">
        <v>9901</v>
      </c>
      <c r="G6271" t="s">
        <v>31</v>
      </c>
      <c r="H6271" t="s">
        <v>23</v>
      </c>
      <c r="I6271" t="s">
        <v>3228</v>
      </c>
      <c r="K6271"/>
      <c r="L6271" t="s">
        <v>9908</v>
      </c>
      <c r="M6271" t="s">
        <v>120</v>
      </c>
      <c r="N6271">
        <v>5</v>
      </c>
      <c r="P6271" t="s">
        <v>27</v>
      </c>
      <c r="Q6271" t="s">
        <v>9909</v>
      </c>
      <c r="S6271" t="s">
        <v>29</v>
      </c>
    </row>
    <row r="6272" spans="1:19" hidden="1" x14ac:dyDescent="0.2">
      <c r="A6272">
        <v>3334</v>
      </c>
      <c r="B6272" t="s">
        <v>9906</v>
      </c>
      <c r="C6272" t="s">
        <v>73</v>
      </c>
      <c r="D6272">
        <v>8.9700000000000006</v>
      </c>
      <c r="E6272" t="s">
        <v>3226</v>
      </c>
      <c r="F6272" t="s">
        <v>9901</v>
      </c>
      <c r="G6272" t="s">
        <v>31</v>
      </c>
      <c r="H6272" t="s">
        <v>23</v>
      </c>
      <c r="I6272" t="s">
        <v>3228</v>
      </c>
      <c r="K6272"/>
      <c r="L6272" t="s">
        <v>9908</v>
      </c>
      <c r="M6272" t="s">
        <v>120</v>
      </c>
      <c r="N6272">
        <v>5</v>
      </c>
      <c r="P6272" t="s">
        <v>27</v>
      </c>
      <c r="Q6272" t="s">
        <v>9909</v>
      </c>
      <c r="S6272" t="s">
        <v>29</v>
      </c>
    </row>
    <row r="6273" spans="1:19" hidden="1" x14ac:dyDescent="0.2">
      <c r="A6273">
        <v>3334</v>
      </c>
      <c r="B6273" t="s">
        <v>9906</v>
      </c>
      <c r="C6273" t="s">
        <v>20</v>
      </c>
      <c r="D6273">
        <v>4.72</v>
      </c>
      <c r="F6273" t="s">
        <v>615</v>
      </c>
      <c r="G6273" t="s">
        <v>189</v>
      </c>
      <c r="H6273" t="s">
        <v>23</v>
      </c>
      <c r="I6273" t="s">
        <v>9911</v>
      </c>
      <c r="K6273"/>
      <c r="L6273" t="s">
        <v>9908</v>
      </c>
      <c r="M6273" t="s">
        <v>120</v>
      </c>
      <c r="N6273">
        <v>5</v>
      </c>
      <c r="P6273" t="s">
        <v>27</v>
      </c>
      <c r="Q6273" t="s">
        <v>9909</v>
      </c>
      <c r="S6273" t="s">
        <v>29</v>
      </c>
    </row>
    <row r="6274" spans="1:19" hidden="1" x14ac:dyDescent="0.2">
      <c r="A6274">
        <v>3334</v>
      </c>
      <c r="B6274" t="s">
        <v>9906</v>
      </c>
      <c r="C6274" t="s">
        <v>73</v>
      </c>
      <c r="D6274">
        <v>8.9600000000000009</v>
      </c>
      <c r="F6274" t="s">
        <v>615</v>
      </c>
      <c r="G6274" t="s">
        <v>189</v>
      </c>
      <c r="H6274" t="s">
        <v>23</v>
      </c>
      <c r="I6274" t="s">
        <v>9911</v>
      </c>
      <c r="K6274"/>
      <c r="L6274" t="s">
        <v>9908</v>
      </c>
      <c r="M6274" t="s">
        <v>120</v>
      </c>
      <c r="N6274">
        <v>5</v>
      </c>
      <c r="P6274" t="s">
        <v>27</v>
      </c>
      <c r="Q6274" t="s">
        <v>9909</v>
      </c>
      <c r="S6274" t="s">
        <v>29</v>
      </c>
    </row>
    <row r="6275" spans="1:19" hidden="1" x14ac:dyDescent="0.2">
      <c r="A6275">
        <v>3334</v>
      </c>
      <c r="B6275" t="s">
        <v>9906</v>
      </c>
      <c r="C6275" t="s">
        <v>20</v>
      </c>
      <c r="D6275">
        <v>4.74</v>
      </c>
      <c r="F6275" t="s">
        <v>615</v>
      </c>
      <c r="G6275" t="s">
        <v>31</v>
      </c>
      <c r="H6275" t="s">
        <v>23</v>
      </c>
      <c r="I6275" t="s">
        <v>4636</v>
      </c>
      <c r="K6275"/>
      <c r="L6275" t="s">
        <v>9908</v>
      </c>
      <c r="M6275" t="s">
        <v>120</v>
      </c>
      <c r="N6275">
        <v>5</v>
      </c>
      <c r="P6275" t="s">
        <v>27</v>
      </c>
      <c r="Q6275" t="s">
        <v>9909</v>
      </c>
      <c r="S6275" t="s">
        <v>29</v>
      </c>
    </row>
    <row r="6276" spans="1:19" hidden="1" x14ac:dyDescent="0.2">
      <c r="A6276">
        <v>3334</v>
      </c>
      <c r="B6276" t="s">
        <v>9906</v>
      </c>
      <c r="C6276" t="s">
        <v>73</v>
      </c>
      <c r="D6276">
        <v>9.4</v>
      </c>
      <c r="F6276" t="s">
        <v>615</v>
      </c>
      <c r="G6276" t="s">
        <v>31</v>
      </c>
      <c r="H6276" t="s">
        <v>23</v>
      </c>
      <c r="I6276" t="s">
        <v>4636</v>
      </c>
      <c r="K6276"/>
      <c r="L6276" t="s">
        <v>9908</v>
      </c>
      <c r="M6276" t="s">
        <v>120</v>
      </c>
      <c r="N6276">
        <v>5</v>
      </c>
      <c r="P6276" t="s">
        <v>27</v>
      </c>
      <c r="Q6276" t="s">
        <v>9909</v>
      </c>
      <c r="S6276" t="s">
        <v>29</v>
      </c>
    </row>
    <row r="6277" spans="1:19" hidden="1" x14ac:dyDescent="0.2">
      <c r="A6277">
        <v>3335</v>
      </c>
      <c r="B6277" t="s">
        <v>9912</v>
      </c>
      <c r="C6277" t="s">
        <v>73</v>
      </c>
      <c r="D6277">
        <v>10.02</v>
      </c>
      <c r="E6277">
        <v>10</v>
      </c>
      <c r="F6277" t="s">
        <v>9913</v>
      </c>
      <c r="G6277" t="s">
        <v>55</v>
      </c>
      <c r="H6277" t="s">
        <v>46</v>
      </c>
      <c r="I6277" t="s">
        <v>9914</v>
      </c>
      <c r="K6277"/>
      <c r="L6277" t="s">
        <v>9915</v>
      </c>
      <c r="M6277" t="s">
        <v>2477</v>
      </c>
      <c r="N6277">
        <v>4</v>
      </c>
      <c r="P6277" t="s">
        <v>27</v>
      </c>
      <c r="Q6277" t="s">
        <v>9916</v>
      </c>
      <c r="S6277" t="s">
        <v>29</v>
      </c>
    </row>
    <row r="6278" spans="1:19" hidden="1" x14ac:dyDescent="0.2">
      <c r="A6278">
        <v>3335</v>
      </c>
      <c r="B6278" t="s">
        <v>9912</v>
      </c>
      <c r="C6278" t="s">
        <v>73</v>
      </c>
      <c r="D6278">
        <v>9.69</v>
      </c>
      <c r="E6278">
        <v>25</v>
      </c>
      <c r="F6278" t="s">
        <v>9913</v>
      </c>
      <c r="G6278" t="s">
        <v>55</v>
      </c>
      <c r="H6278" t="s">
        <v>46</v>
      </c>
      <c r="I6278" t="s">
        <v>9914</v>
      </c>
      <c r="K6278"/>
      <c r="L6278" t="s">
        <v>9915</v>
      </c>
      <c r="M6278" t="s">
        <v>2477</v>
      </c>
      <c r="N6278">
        <v>4</v>
      </c>
      <c r="P6278" t="s">
        <v>27</v>
      </c>
      <c r="Q6278" t="s">
        <v>9916</v>
      </c>
      <c r="S6278" t="s">
        <v>29</v>
      </c>
    </row>
    <row r="6279" spans="1:19" hidden="1" x14ac:dyDescent="0.2">
      <c r="A6279">
        <v>3335</v>
      </c>
      <c r="B6279" t="s">
        <v>9912</v>
      </c>
      <c r="C6279" t="s">
        <v>73</v>
      </c>
      <c r="D6279">
        <v>9.4</v>
      </c>
      <c r="E6279">
        <v>40</v>
      </c>
      <c r="F6279" t="s">
        <v>9913</v>
      </c>
      <c r="G6279" t="s">
        <v>55</v>
      </c>
      <c r="H6279" t="s">
        <v>46</v>
      </c>
      <c r="I6279" t="s">
        <v>9914</v>
      </c>
      <c r="K6279"/>
      <c r="L6279" t="s">
        <v>9915</v>
      </c>
      <c r="M6279" t="s">
        <v>2477</v>
      </c>
      <c r="N6279">
        <v>4</v>
      </c>
      <c r="P6279" t="s">
        <v>27</v>
      </c>
      <c r="Q6279" t="s">
        <v>9916</v>
      </c>
      <c r="S6279" t="s">
        <v>29</v>
      </c>
    </row>
    <row r="6280" spans="1:19" hidden="1" x14ac:dyDescent="0.2">
      <c r="A6280">
        <v>3335</v>
      </c>
      <c r="B6280" t="s">
        <v>9912</v>
      </c>
      <c r="C6280" t="s">
        <v>73</v>
      </c>
      <c r="D6280">
        <v>9.94</v>
      </c>
      <c r="E6280">
        <v>20</v>
      </c>
      <c r="F6280" t="s">
        <v>1546</v>
      </c>
      <c r="G6280" t="s">
        <v>55</v>
      </c>
      <c r="H6280" t="s">
        <v>46</v>
      </c>
      <c r="I6280" t="s">
        <v>7259</v>
      </c>
      <c r="K6280"/>
      <c r="L6280" t="s">
        <v>9915</v>
      </c>
      <c r="M6280" t="s">
        <v>2477</v>
      </c>
      <c r="N6280">
        <v>4</v>
      </c>
      <c r="P6280" t="s">
        <v>27</v>
      </c>
      <c r="Q6280" t="s">
        <v>9916</v>
      </c>
      <c r="S6280" t="s">
        <v>29</v>
      </c>
    </row>
    <row r="6281" spans="1:19" hidden="1" x14ac:dyDescent="0.2">
      <c r="A6281">
        <v>3335</v>
      </c>
      <c r="B6281" t="s">
        <v>9912</v>
      </c>
      <c r="C6281" t="s">
        <v>20</v>
      </c>
      <c r="D6281">
        <v>-0.2</v>
      </c>
      <c r="E6281" t="s">
        <v>363</v>
      </c>
      <c r="F6281" t="s">
        <v>1546</v>
      </c>
      <c r="G6281" t="s">
        <v>75</v>
      </c>
      <c r="H6281" t="s">
        <v>23</v>
      </c>
      <c r="I6281" t="s">
        <v>9917</v>
      </c>
      <c r="K6281"/>
      <c r="L6281" t="s">
        <v>9915</v>
      </c>
      <c r="M6281" t="s">
        <v>2477</v>
      </c>
      <c r="N6281">
        <v>4</v>
      </c>
      <c r="P6281" t="s">
        <v>27</v>
      </c>
      <c r="Q6281" t="s">
        <v>9916</v>
      </c>
      <c r="S6281" t="s">
        <v>29</v>
      </c>
    </row>
    <row r="6282" spans="1:19" hidden="1" x14ac:dyDescent="0.2">
      <c r="A6282">
        <v>3335</v>
      </c>
      <c r="B6282" t="s">
        <v>9912</v>
      </c>
      <c r="C6282" t="s">
        <v>73</v>
      </c>
      <c r="D6282">
        <v>9.8000000000000007</v>
      </c>
      <c r="E6282" t="s">
        <v>363</v>
      </c>
      <c r="F6282" t="s">
        <v>2017</v>
      </c>
      <c r="G6282" t="s">
        <v>189</v>
      </c>
      <c r="H6282" t="s">
        <v>23</v>
      </c>
      <c r="I6282" t="s">
        <v>9917</v>
      </c>
      <c r="K6282"/>
      <c r="L6282" t="s">
        <v>9915</v>
      </c>
      <c r="M6282" t="s">
        <v>2477</v>
      </c>
      <c r="N6282">
        <v>4</v>
      </c>
      <c r="P6282" t="s">
        <v>27</v>
      </c>
      <c r="Q6282" t="s">
        <v>9916</v>
      </c>
      <c r="S6282" t="s">
        <v>29</v>
      </c>
    </row>
    <row r="6283" spans="1:19" hidden="1" x14ac:dyDescent="0.2">
      <c r="A6283">
        <v>3335</v>
      </c>
      <c r="B6283" t="s">
        <v>9912</v>
      </c>
      <c r="C6283" t="s">
        <v>20</v>
      </c>
      <c r="D6283">
        <v>1.7</v>
      </c>
      <c r="E6283" t="s">
        <v>363</v>
      </c>
      <c r="F6283" t="s">
        <v>9918</v>
      </c>
      <c r="H6283" t="s">
        <v>2675</v>
      </c>
      <c r="I6283" t="s">
        <v>9919</v>
      </c>
      <c r="K6283"/>
      <c r="L6283" t="s">
        <v>9915</v>
      </c>
      <c r="M6283" t="s">
        <v>2477</v>
      </c>
      <c r="N6283">
        <v>4</v>
      </c>
      <c r="P6283" t="s">
        <v>27</v>
      </c>
      <c r="Q6283" t="s">
        <v>9916</v>
      </c>
      <c r="S6283" t="s">
        <v>29</v>
      </c>
    </row>
    <row r="6284" spans="1:19" hidden="1" x14ac:dyDescent="0.2">
      <c r="A6284">
        <v>3335</v>
      </c>
      <c r="B6284" t="s">
        <v>9912</v>
      </c>
      <c r="C6284" t="s">
        <v>73</v>
      </c>
      <c r="D6284">
        <v>10.199999999999999</v>
      </c>
      <c r="E6284" t="s">
        <v>363</v>
      </c>
      <c r="F6284" t="s">
        <v>9918</v>
      </c>
      <c r="H6284" t="s">
        <v>2675</v>
      </c>
      <c r="I6284" t="s">
        <v>9919</v>
      </c>
      <c r="K6284"/>
      <c r="L6284" t="s">
        <v>9915</v>
      </c>
      <c r="M6284" t="s">
        <v>2477</v>
      </c>
      <c r="N6284">
        <v>4</v>
      </c>
      <c r="P6284" t="s">
        <v>27</v>
      </c>
      <c r="Q6284" t="s">
        <v>9916</v>
      </c>
      <c r="S6284" t="s">
        <v>29</v>
      </c>
    </row>
    <row r="6285" spans="1:19" hidden="1" x14ac:dyDescent="0.2">
      <c r="A6285">
        <v>3338</v>
      </c>
      <c r="B6285" t="s">
        <v>9920</v>
      </c>
      <c r="C6285" t="s">
        <v>20</v>
      </c>
      <c r="D6285">
        <v>3.58</v>
      </c>
      <c r="E6285">
        <v>10</v>
      </c>
      <c r="F6285" t="s">
        <v>506</v>
      </c>
      <c r="G6285" t="s">
        <v>55</v>
      </c>
      <c r="H6285" t="s">
        <v>46</v>
      </c>
      <c r="I6285" t="s">
        <v>7652</v>
      </c>
      <c r="J6285" t="s">
        <v>43</v>
      </c>
      <c r="K6285"/>
      <c r="L6285" t="s">
        <v>9921</v>
      </c>
      <c r="M6285" t="s">
        <v>120</v>
      </c>
      <c r="N6285">
        <v>5</v>
      </c>
      <c r="P6285" t="s">
        <v>27</v>
      </c>
      <c r="Q6285" t="s">
        <v>9922</v>
      </c>
      <c r="S6285" t="s">
        <v>29</v>
      </c>
    </row>
    <row r="6286" spans="1:19" hidden="1" x14ac:dyDescent="0.2">
      <c r="A6286">
        <v>3338</v>
      </c>
      <c r="B6286" t="s">
        <v>9920</v>
      </c>
      <c r="C6286" t="s">
        <v>20</v>
      </c>
      <c r="D6286">
        <v>3.48</v>
      </c>
      <c r="E6286">
        <v>25</v>
      </c>
      <c r="F6286" t="s">
        <v>506</v>
      </c>
      <c r="G6286" t="s">
        <v>55</v>
      </c>
      <c r="H6286" t="s">
        <v>46</v>
      </c>
      <c r="I6286" t="s">
        <v>7652</v>
      </c>
      <c r="J6286" t="s">
        <v>43</v>
      </c>
      <c r="K6286"/>
      <c r="L6286" t="s">
        <v>9921</v>
      </c>
      <c r="M6286" t="s">
        <v>120</v>
      </c>
      <c r="N6286">
        <v>5</v>
      </c>
      <c r="P6286" t="s">
        <v>27</v>
      </c>
      <c r="Q6286" t="s">
        <v>9922</v>
      </c>
      <c r="S6286" t="s">
        <v>29</v>
      </c>
    </row>
    <row r="6287" spans="1:19" hidden="1" x14ac:dyDescent="0.2">
      <c r="A6287">
        <v>3338</v>
      </c>
      <c r="B6287" t="s">
        <v>9920</v>
      </c>
      <c r="C6287" t="s">
        <v>20</v>
      </c>
      <c r="D6287">
        <v>3.34</v>
      </c>
      <c r="E6287">
        <v>40</v>
      </c>
      <c r="F6287" t="s">
        <v>506</v>
      </c>
      <c r="G6287" t="s">
        <v>55</v>
      </c>
      <c r="H6287" t="s">
        <v>46</v>
      </c>
      <c r="I6287" t="s">
        <v>7652</v>
      </c>
      <c r="J6287" t="s">
        <v>43</v>
      </c>
      <c r="K6287"/>
      <c r="L6287" t="s">
        <v>9921</v>
      </c>
      <c r="M6287" t="s">
        <v>120</v>
      </c>
      <c r="N6287">
        <v>5</v>
      </c>
      <c r="P6287" t="s">
        <v>27</v>
      </c>
      <c r="Q6287" t="s">
        <v>9922</v>
      </c>
      <c r="S6287" t="s">
        <v>29</v>
      </c>
    </row>
    <row r="6288" spans="1:19" hidden="1" x14ac:dyDescent="0.2">
      <c r="A6288">
        <v>3338</v>
      </c>
      <c r="B6288" t="s">
        <v>9920</v>
      </c>
      <c r="C6288" t="s">
        <v>20</v>
      </c>
      <c r="D6288">
        <v>3.63</v>
      </c>
      <c r="E6288">
        <v>25</v>
      </c>
      <c r="F6288" t="s">
        <v>9923</v>
      </c>
      <c r="G6288" t="s">
        <v>55</v>
      </c>
      <c r="H6288" t="s">
        <v>46</v>
      </c>
      <c r="I6288" t="s">
        <v>7648</v>
      </c>
      <c r="K6288"/>
      <c r="L6288" t="s">
        <v>9921</v>
      </c>
      <c r="M6288" t="s">
        <v>120</v>
      </c>
      <c r="N6288">
        <v>5</v>
      </c>
      <c r="P6288" t="s">
        <v>27</v>
      </c>
      <c r="Q6288" t="s">
        <v>9922</v>
      </c>
      <c r="S6288" t="s">
        <v>29</v>
      </c>
    </row>
    <row r="6289" spans="1:19" hidden="1" x14ac:dyDescent="0.2">
      <c r="A6289">
        <v>3338</v>
      </c>
      <c r="B6289" t="s">
        <v>9920</v>
      </c>
      <c r="C6289" t="s">
        <v>20</v>
      </c>
      <c r="D6289">
        <v>3.6</v>
      </c>
      <c r="E6289">
        <v>38</v>
      </c>
      <c r="F6289" t="s">
        <v>9923</v>
      </c>
      <c r="G6289" t="s">
        <v>55</v>
      </c>
      <c r="H6289" t="s">
        <v>46</v>
      </c>
      <c r="I6289" t="s">
        <v>7648</v>
      </c>
      <c r="K6289"/>
      <c r="L6289" t="s">
        <v>9921</v>
      </c>
      <c r="M6289" t="s">
        <v>120</v>
      </c>
      <c r="N6289">
        <v>5</v>
      </c>
      <c r="P6289" t="s">
        <v>27</v>
      </c>
      <c r="Q6289" t="s">
        <v>9922</v>
      </c>
      <c r="S6289" t="s">
        <v>29</v>
      </c>
    </row>
    <row r="6290" spans="1:19" hidden="1" x14ac:dyDescent="0.2">
      <c r="A6290">
        <v>3338</v>
      </c>
      <c r="B6290" t="s">
        <v>9920</v>
      </c>
      <c r="C6290" t="s">
        <v>20</v>
      </c>
      <c r="D6290">
        <v>3.49</v>
      </c>
      <c r="E6290">
        <v>20</v>
      </c>
      <c r="F6290" t="s">
        <v>79</v>
      </c>
      <c r="G6290" t="s">
        <v>55</v>
      </c>
      <c r="H6290" t="s">
        <v>46</v>
      </c>
      <c r="I6290" t="s">
        <v>7259</v>
      </c>
      <c r="K6290"/>
      <c r="L6290" t="s">
        <v>9921</v>
      </c>
      <c r="M6290" t="s">
        <v>120</v>
      </c>
      <c r="N6290">
        <v>5</v>
      </c>
      <c r="P6290" t="s">
        <v>27</v>
      </c>
      <c r="Q6290" t="s">
        <v>9922</v>
      </c>
      <c r="S6290" t="s">
        <v>29</v>
      </c>
    </row>
    <row r="6291" spans="1:19" hidden="1" x14ac:dyDescent="0.2">
      <c r="A6291">
        <v>3338</v>
      </c>
      <c r="B6291" t="s">
        <v>9920</v>
      </c>
      <c r="C6291" t="s">
        <v>20</v>
      </c>
      <c r="D6291">
        <v>3.38</v>
      </c>
      <c r="E6291">
        <v>25</v>
      </c>
      <c r="F6291" t="s">
        <v>209</v>
      </c>
      <c r="G6291" t="s">
        <v>240</v>
      </c>
      <c r="H6291" t="s">
        <v>46</v>
      </c>
      <c r="I6291" t="s">
        <v>9924</v>
      </c>
      <c r="K6291"/>
      <c r="L6291" t="s">
        <v>9921</v>
      </c>
      <c r="M6291" t="s">
        <v>120</v>
      </c>
      <c r="N6291">
        <v>5</v>
      </c>
      <c r="P6291" t="s">
        <v>27</v>
      </c>
      <c r="Q6291" t="s">
        <v>9922</v>
      </c>
      <c r="S6291" t="s">
        <v>29</v>
      </c>
    </row>
    <row r="6292" spans="1:19" hidden="1" x14ac:dyDescent="0.2">
      <c r="A6292">
        <v>3338</v>
      </c>
      <c r="B6292" t="s">
        <v>9920</v>
      </c>
      <c r="C6292" t="s">
        <v>20</v>
      </c>
      <c r="D6292">
        <v>3.45</v>
      </c>
      <c r="F6292" t="s">
        <v>615</v>
      </c>
      <c r="H6292" t="s">
        <v>23</v>
      </c>
      <c r="I6292" t="s">
        <v>7653</v>
      </c>
      <c r="K6292"/>
      <c r="L6292" t="s">
        <v>9921</v>
      </c>
      <c r="M6292" t="s">
        <v>120</v>
      </c>
      <c r="N6292">
        <v>5</v>
      </c>
      <c r="P6292" t="s">
        <v>27</v>
      </c>
      <c r="Q6292" t="s">
        <v>9922</v>
      </c>
      <c r="S6292" t="s">
        <v>29</v>
      </c>
    </row>
    <row r="6293" spans="1:19" hidden="1" x14ac:dyDescent="0.2">
      <c r="A6293">
        <v>3338</v>
      </c>
      <c r="B6293" t="s">
        <v>9920</v>
      </c>
      <c r="C6293" t="s">
        <v>73</v>
      </c>
      <c r="D6293">
        <v>12.5</v>
      </c>
      <c r="F6293" t="s">
        <v>615</v>
      </c>
      <c r="H6293" t="s">
        <v>23</v>
      </c>
      <c r="I6293" t="s">
        <v>7653</v>
      </c>
      <c r="K6293"/>
      <c r="L6293" t="s">
        <v>9921</v>
      </c>
      <c r="M6293" t="s">
        <v>120</v>
      </c>
      <c r="N6293">
        <v>5</v>
      </c>
      <c r="P6293" t="s">
        <v>27</v>
      </c>
      <c r="Q6293" t="s">
        <v>9922</v>
      </c>
      <c r="S6293" t="s">
        <v>29</v>
      </c>
    </row>
    <row r="6294" spans="1:19" hidden="1" x14ac:dyDescent="0.2">
      <c r="A6294">
        <v>3338</v>
      </c>
      <c r="B6294" t="s">
        <v>9920</v>
      </c>
      <c r="C6294" t="s">
        <v>20</v>
      </c>
      <c r="D6294">
        <v>3.6</v>
      </c>
      <c r="E6294">
        <v>25</v>
      </c>
      <c r="F6294" t="s">
        <v>615</v>
      </c>
      <c r="G6294" t="s">
        <v>22</v>
      </c>
      <c r="H6294" t="s">
        <v>23</v>
      </c>
      <c r="I6294" t="s">
        <v>185</v>
      </c>
      <c r="K6294"/>
      <c r="L6294" t="s">
        <v>9921</v>
      </c>
      <c r="M6294" t="s">
        <v>120</v>
      </c>
      <c r="N6294">
        <v>5</v>
      </c>
      <c r="P6294" t="s">
        <v>27</v>
      </c>
      <c r="Q6294" t="s">
        <v>9922</v>
      </c>
      <c r="S6294" t="s">
        <v>29</v>
      </c>
    </row>
    <row r="6295" spans="1:19" hidden="1" x14ac:dyDescent="0.2">
      <c r="A6295">
        <v>3338</v>
      </c>
      <c r="B6295" t="s">
        <v>9920</v>
      </c>
      <c r="C6295" t="s">
        <v>20</v>
      </c>
      <c r="D6295">
        <v>3.3</v>
      </c>
      <c r="E6295" t="s">
        <v>363</v>
      </c>
      <c r="F6295" t="s">
        <v>615</v>
      </c>
      <c r="G6295" t="s">
        <v>240</v>
      </c>
      <c r="H6295" t="s">
        <v>23</v>
      </c>
      <c r="I6295" t="s">
        <v>9925</v>
      </c>
      <c r="K6295"/>
      <c r="L6295" t="s">
        <v>9921</v>
      </c>
      <c r="M6295" t="s">
        <v>120</v>
      </c>
      <c r="N6295">
        <v>5</v>
      </c>
      <c r="P6295" t="s">
        <v>27</v>
      </c>
      <c r="Q6295" t="s">
        <v>9922</v>
      </c>
      <c r="S6295" t="s">
        <v>29</v>
      </c>
    </row>
    <row r="6296" spans="1:19" hidden="1" x14ac:dyDescent="0.2">
      <c r="A6296">
        <v>3338</v>
      </c>
      <c r="B6296" t="s">
        <v>9920</v>
      </c>
      <c r="C6296" t="s">
        <v>73</v>
      </c>
      <c r="D6296">
        <v>12.5</v>
      </c>
      <c r="E6296" t="s">
        <v>363</v>
      </c>
      <c r="F6296" t="s">
        <v>615</v>
      </c>
      <c r="G6296" t="s">
        <v>240</v>
      </c>
      <c r="H6296" t="s">
        <v>23</v>
      </c>
      <c r="I6296" t="s">
        <v>9925</v>
      </c>
      <c r="K6296"/>
      <c r="L6296" t="s">
        <v>9921</v>
      </c>
      <c r="M6296" t="s">
        <v>120</v>
      </c>
      <c r="N6296">
        <v>5</v>
      </c>
      <c r="P6296" t="s">
        <v>27</v>
      </c>
      <c r="Q6296" t="s">
        <v>9922</v>
      </c>
      <c r="S6296" t="s">
        <v>29</v>
      </c>
    </row>
    <row r="6297" spans="1:19" hidden="1" x14ac:dyDescent="0.2">
      <c r="A6297">
        <v>3338</v>
      </c>
      <c r="B6297" t="s">
        <v>9920</v>
      </c>
      <c r="C6297" t="s">
        <v>20</v>
      </c>
      <c r="D6297">
        <v>3.52</v>
      </c>
      <c r="E6297">
        <v>25</v>
      </c>
      <c r="F6297" t="s">
        <v>615</v>
      </c>
      <c r="G6297" t="s">
        <v>55</v>
      </c>
      <c r="H6297" t="s">
        <v>46</v>
      </c>
      <c r="I6297" t="s">
        <v>7656</v>
      </c>
      <c r="K6297"/>
      <c r="L6297" t="s">
        <v>9921</v>
      </c>
      <c r="M6297" t="s">
        <v>120</v>
      </c>
      <c r="N6297">
        <v>5</v>
      </c>
      <c r="P6297" t="s">
        <v>27</v>
      </c>
      <c r="Q6297" t="s">
        <v>9922</v>
      </c>
      <c r="S6297" t="s">
        <v>29</v>
      </c>
    </row>
    <row r="6298" spans="1:19" hidden="1" x14ac:dyDescent="0.2">
      <c r="A6298">
        <v>3340</v>
      </c>
      <c r="B6298" t="s">
        <v>9926</v>
      </c>
      <c r="C6298" t="s">
        <v>20</v>
      </c>
      <c r="D6298">
        <v>2.25</v>
      </c>
      <c r="E6298">
        <v>20</v>
      </c>
      <c r="F6298" t="s">
        <v>9927</v>
      </c>
      <c r="G6298" t="s">
        <v>55</v>
      </c>
      <c r="H6298" t="s">
        <v>46</v>
      </c>
      <c r="I6298" t="s">
        <v>7876</v>
      </c>
      <c r="K6298"/>
      <c r="L6298" t="s">
        <v>9928</v>
      </c>
      <c r="M6298" t="s">
        <v>26</v>
      </c>
      <c r="N6298">
        <v>2</v>
      </c>
      <c r="P6298" t="s">
        <v>27</v>
      </c>
      <c r="Q6298" t="s">
        <v>9929</v>
      </c>
      <c r="S6298" t="s">
        <v>29</v>
      </c>
    </row>
    <row r="6299" spans="1:19" hidden="1" x14ac:dyDescent="0.2">
      <c r="A6299">
        <v>3340</v>
      </c>
      <c r="B6299" t="s">
        <v>9926</v>
      </c>
      <c r="C6299" t="s">
        <v>73</v>
      </c>
      <c r="D6299">
        <v>12.86</v>
      </c>
      <c r="E6299">
        <v>20</v>
      </c>
      <c r="F6299" t="s">
        <v>615</v>
      </c>
      <c r="G6299" t="s">
        <v>4302</v>
      </c>
      <c r="H6299" t="s">
        <v>46</v>
      </c>
      <c r="I6299" t="s">
        <v>7876</v>
      </c>
      <c r="K6299"/>
      <c r="L6299" t="s">
        <v>9928</v>
      </c>
      <c r="M6299" t="s">
        <v>26</v>
      </c>
      <c r="N6299">
        <v>2</v>
      </c>
      <c r="P6299" t="s">
        <v>27</v>
      </c>
      <c r="Q6299" t="s">
        <v>9929</v>
      </c>
      <c r="S6299" t="s">
        <v>29</v>
      </c>
    </row>
    <row r="6300" spans="1:19" hidden="1" x14ac:dyDescent="0.2">
      <c r="A6300">
        <v>3340</v>
      </c>
      <c r="B6300" t="s">
        <v>9926</v>
      </c>
      <c r="C6300" t="s">
        <v>20</v>
      </c>
      <c r="D6300">
        <v>2.14</v>
      </c>
      <c r="F6300" t="s">
        <v>615</v>
      </c>
      <c r="G6300" t="s">
        <v>1440</v>
      </c>
      <c r="H6300" t="s">
        <v>23</v>
      </c>
      <c r="I6300" t="s">
        <v>7654</v>
      </c>
      <c r="K6300"/>
      <c r="L6300" t="s">
        <v>9928</v>
      </c>
      <c r="M6300" t="s">
        <v>26</v>
      </c>
      <c r="N6300">
        <v>2</v>
      </c>
      <c r="P6300" t="s">
        <v>27</v>
      </c>
      <c r="Q6300" t="s">
        <v>9929</v>
      </c>
      <c r="S6300" t="s">
        <v>29</v>
      </c>
    </row>
    <row r="6301" spans="1:19" hidden="1" x14ac:dyDescent="0.2">
      <c r="A6301">
        <v>3340</v>
      </c>
      <c r="B6301" t="s">
        <v>9926</v>
      </c>
      <c r="C6301" t="s">
        <v>73</v>
      </c>
      <c r="D6301">
        <v>12.5</v>
      </c>
      <c r="F6301" t="s">
        <v>615</v>
      </c>
      <c r="G6301" t="s">
        <v>1440</v>
      </c>
      <c r="H6301" t="s">
        <v>23</v>
      </c>
      <c r="I6301" t="s">
        <v>7654</v>
      </c>
      <c r="K6301"/>
      <c r="L6301" t="s">
        <v>9928</v>
      </c>
      <c r="M6301" t="s">
        <v>26</v>
      </c>
      <c r="N6301">
        <v>2</v>
      </c>
      <c r="P6301" t="s">
        <v>27</v>
      </c>
      <c r="Q6301" t="s">
        <v>9929</v>
      </c>
      <c r="S6301" t="s">
        <v>29</v>
      </c>
    </row>
    <row r="6302" spans="1:19" hidden="1" x14ac:dyDescent="0.2">
      <c r="A6302">
        <v>3342</v>
      </c>
      <c r="B6302" t="s">
        <v>9930</v>
      </c>
      <c r="C6302" t="s">
        <v>73</v>
      </c>
      <c r="D6302">
        <v>3.65</v>
      </c>
      <c r="E6302">
        <v>25</v>
      </c>
      <c r="F6302" t="s">
        <v>7647</v>
      </c>
      <c r="G6302" t="s">
        <v>55</v>
      </c>
      <c r="H6302" t="s">
        <v>46</v>
      </c>
      <c r="I6302" t="s">
        <v>7648</v>
      </c>
      <c r="K6302"/>
      <c r="L6302" t="s">
        <v>9931</v>
      </c>
      <c r="M6302" t="s">
        <v>8618</v>
      </c>
      <c r="N6302">
        <v>2</v>
      </c>
      <c r="P6302" t="s">
        <v>27</v>
      </c>
      <c r="Q6302" t="s">
        <v>9932</v>
      </c>
      <c r="S6302" t="s">
        <v>29</v>
      </c>
    </row>
    <row r="6303" spans="1:19" hidden="1" x14ac:dyDescent="0.2">
      <c r="A6303">
        <v>3342</v>
      </c>
      <c r="B6303" t="s">
        <v>9930</v>
      </c>
      <c r="C6303" t="s">
        <v>77</v>
      </c>
      <c r="D6303">
        <v>5.88</v>
      </c>
      <c r="E6303">
        <v>25</v>
      </c>
      <c r="F6303" t="s">
        <v>7647</v>
      </c>
      <c r="G6303" t="s">
        <v>55</v>
      </c>
      <c r="H6303" t="s">
        <v>46</v>
      </c>
      <c r="I6303" t="s">
        <v>7648</v>
      </c>
      <c r="K6303"/>
      <c r="L6303" t="s">
        <v>9931</v>
      </c>
      <c r="M6303" t="s">
        <v>8618</v>
      </c>
      <c r="N6303">
        <v>2</v>
      </c>
      <c r="P6303" t="s">
        <v>27</v>
      </c>
      <c r="Q6303" t="s">
        <v>9932</v>
      </c>
      <c r="S6303" t="s">
        <v>29</v>
      </c>
    </row>
    <row r="6304" spans="1:19" hidden="1" x14ac:dyDescent="0.2">
      <c r="A6304">
        <v>3342</v>
      </c>
      <c r="B6304" t="s">
        <v>9930</v>
      </c>
      <c r="C6304" t="s">
        <v>73</v>
      </c>
      <c r="D6304">
        <v>3.5</v>
      </c>
      <c r="E6304">
        <v>38</v>
      </c>
      <c r="F6304" t="s">
        <v>7647</v>
      </c>
      <c r="G6304" t="s">
        <v>55</v>
      </c>
      <c r="H6304" t="s">
        <v>46</v>
      </c>
      <c r="I6304" t="s">
        <v>7648</v>
      </c>
      <c r="K6304"/>
      <c r="L6304" t="s">
        <v>9931</v>
      </c>
      <c r="M6304" t="s">
        <v>8618</v>
      </c>
      <c r="N6304">
        <v>2</v>
      </c>
      <c r="P6304" t="s">
        <v>27</v>
      </c>
      <c r="Q6304" t="s">
        <v>9932</v>
      </c>
      <c r="S6304" t="s">
        <v>29</v>
      </c>
    </row>
    <row r="6305" spans="1:19" hidden="1" x14ac:dyDescent="0.2">
      <c r="A6305">
        <v>3342</v>
      </c>
      <c r="B6305" t="s">
        <v>9930</v>
      </c>
      <c r="C6305" t="s">
        <v>77</v>
      </c>
      <c r="D6305">
        <v>5.82</v>
      </c>
      <c r="E6305">
        <v>38</v>
      </c>
      <c r="F6305" t="s">
        <v>7647</v>
      </c>
      <c r="G6305" t="s">
        <v>55</v>
      </c>
      <c r="H6305" t="s">
        <v>46</v>
      </c>
      <c r="I6305" t="s">
        <v>7648</v>
      </c>
      <c r="K6305"/>
      <c r="L6305" t="s">
        <v>9931</v>
      </c>
      <c r="M6305" t="s">
        <v>8618</v>
      </c>
      <c r="N6305">
        <v>2</v>
      </c>
      <c r="P6305" t="s">
        <v>27</v>
      </c>
      <c r="Q6305" t="s">
        <v>9932</v>
      </c>
      <c r="S6305" t="s">
        <v>29</v>
      </c>
    </row>
    <row r="6306" spans="1:19" hidden="1" x14ac:dyDescent="0.2">
      <c r="A6306">
        <v>3342</v>
      </c>
      <c r="B6306" t="s">
        <v>9930</v>
      </c>
      <c r="C6306" t="s">
        <v>73</v>
      </c>
      <c r="D6306">
        <v>3.56</v>
      </c>
      <c r="F6306" t="s">
        <v>7647</v>
      </c>
      <c r="I6306" t="s">
        <v>7655</v>
      </c>
      <c r="K6306"/>
      <c r="L6306" t="s">
        <v>9931</v>
      </c>
      <c r="M6306" t="s">
        <v>8618</v>
      </c>
      <c r="N6306">
        <v>2</v>
      </c>
      <c r="P6306" t="s">
        <v>27</v>
      </c>
      <c r="Q6306" t="s">
        <v>9932</v>
      </c>
      <c r="S6306" t="s">
        <v>29</v>
      </c>
    </row>
    <row r="6307" spans="1:19" hidden="1" x14ac:dyDescent="0.2">
      <c r="A6307">
        <v>3342</v>
      </c>
      <c r="B6307" t="s">
        <v>9930</v>
      </c>
      <c r="C6307" t="s">
        <v>77</v>
      </c>
      <c r="D6307">
        <v>6.06</v>
      </c>
      <c r="F6307" t="s">
        <v>7647</v>
      </c>
      <c r="I6307" t="s">
        <v>7655</v>
      </c>
      <c r="K6307"/>
      <c r="L6307" t="s">
        <v>9931</v>
      </c>
      <c r="M6307" t="s">
        <v>8618</v>
      </c>
      <c r="N6307">
        <v>2</v>
      </c>
      <c r="P6307" t="s">
        <v>27</v>
      </c>
      <c r="Q6307" t="s">
        <v>9932</v>
      </c>
      <c r="S6307" t="s">
        <v>29</v>
      </c>
    </row>
    <row r="6308" spans="1:19" hidden="1" x14ac:dyDescent="0.2">
      <c r="A6308">
        <v>3342</v>
      </c>
      <c r="B6308" t="s">
        <v>9930</v>
      </c>
      <c r="C6308" t="s">
        <v>20</v>
      </c>
      <c r="D6308">
        <v>0.89</v>
      </c>
      <c r="E6308">
        <v>25</v>
      </c>
      <c r="F6308" t="s">
        <v>9933</v>
      </c>
      <c r="G6308" t="s">
        <v>240</v>
      </c>
      <c r="H6308" t="s">
        <v>23</v>
      </c>
      <c r="I6308" t="s">
        <v>9924</v>
      </c>
      <c r="K6308"/>
      <c r="L6308" t="s">
        <v>9931</v>
      </c>
      <c r="M6308" t="s">
        <v>8618</v>
      </c>
      <c r="N6308">
        <v>2</v>
      </c>
      <c r="P6308" t="s">
        <v>27</v>
      </c>
      <c r="Q6308" t="s">
        <v>9932</v>
      </c>
      <c r="S6308" t="s">
        <v>29</v>
      </c>
    </row>
    <row r="6309" spans="1:19" hidden="1" x14ac:dyDescent="0.2">
      <c r="A6309">
        <v>3342</v>
      </c>
      <c r="B6309" t="s">
        <v>9930</v>
      </c>
      <c r="C6309" t="s">
        <v>73</v>
      </c>
      <c r="D6309">
        <v>3.7</v>
      </c>
      <c r="E6309" t="s">
        <v>414</v>
      </c>
      <c r="F6309" t="s">
        <v>9933</v>
      </c>
      <c r="G6309" t="s">
        <v>240</v>
      </c>
      <c r="H6309" t="s">
        <v>46</v>
      </c>
      <c r="I6309" t="s">
        <v>9924</v>
      </c>
      <c r="K6309"/>
      <c r="L6309" t="s">
        <v>9931</v>
      </c>
      <c r="M6309" t="s">
        <v>8618</v>
      </c>
      <c r="N6309">
        <v>2</v>
      </c>
      <c r="P6309" t="s">
        <v>27</v>
      </c>
      <c r="Q6309" t="s">
        <v>9932</v>
      </c>
      <c r="S6309" t="s">
        <v>29</v>
      </c>
    </row>
    <row r="6310" spans="1:19" hidden="1" x14ac:dyDescent="0.2">
      <c r="A6310">
        <v>3342</v>
      </c>
      <c r="B6310" t="s">
        <v>9930</v>
      </c>
      <c r="C6310" t="s">
        <v>77</v>
      </c>
      <c r="D6310">
        <v>6.01</v>
      </c>
      <c r="E6310" t="s">
        <v>414</v>
      </c>
      <c r="F6310" t="s">
        <v>9933</v>
      </c>
      <c r="G6310" t="s">
        <v>240</v>
      </c>
      <c r="H6310" t="s">
        <v>9934</v>
      </c>
      <c r="I6310" t="s">
        <v>9924</v>
      </c>
      <c r="K6310"/>
      <c r="L6310" t="s">
        <v>9931</v>
      </c>
      <c r="M6310" t="s">
        <v>8618</v>
      </c>
      <c r="N6310">
        <v>2</v>
      </c>
      <c r="P6310" t="s">
        <v>27</v>
      </c>
      <c r="Q6310" t="s">
        <v>9932</v>
      </c>
      <c r="S6310" t="s">
        <v>29</v>
      </c>
    </row>
    <row r="6311" spans="1:19" hidden="1" x14ac:dyDescent="0.2">
      <c r="A6311">
        <v>3343</v>
      </c>
      <c r="B6311" t="s">
        <v>9935</v>
      </c>
      <c r="C6311" t="s">
        <v>73</v>
      </c>
      <c r="D6311">
        <v>3.74</v>
      </c>
      <c r="E6311">
        <v>25</v>
      </c>
      <c r="F6311" t="s">
        <v>7647</v>
      </c>
      <c r="G6311" t="s">
        <v>55</v>
      </c>
      <c r="H6311" t="s">
        <v>46</v>
      </c>
      <c r="I6311" t="s">
        <v>7648</v>
      </c>
      <c r="K6311"/>
      <c r="L6311" t="s">
        <v>9936</v>
      </c>
      <c r="M6311" t="s">
        <v>8618</v>
      </c>
      <c r="N6311">
        <v>2</v>
      </c>
      <c r="P6311" t="s">
        <v>27</v>
      </c>
      <c r="Q6311" t="s">
        <v>9937</v>
      </c>
      <c r="S6311" t="s">
        <v>29</v>
      </c>
    </row>
    <row r="6312" spans="1:19" hidden="1" x14ac:dyDescent="0.2">
      <c r="A6312">
        <v>3343</v>
      </c>
      <c r="B6312" t="s">
        <v>9935</v>
      </c>
      <c r="C6312" t="s">
        <v>77</v>
      </c>
      <c r="D6312">
        <v>6.05</v>
      </c>
      <c r="E6312">
        <v>25</v>
      </c>
      <c r="F6312" t="s">
        <v>7647</v>
      </c>
      <c r="G6312" t="s">
        <v>55</v>
      </c>
      <c r="H6312" t="s">
        <v>46</v>
      </c>
      <c r="I6312" t="s">
        <v>7648</v>
      </c>
      <c r="K6312"/>
      <c r="L6312" t="s">
        <v>9936</v>
      </c>
      <c r="M6312" t="s">
        <v>8618</v>
      </c>
      <c r="N6312">
        <v>2</v>
      </c>
      <c r="P6312" t="s">
        <v>27</v>
      </c>
      <c r="Q6312" t="s">
        <v>9937</v>
      </c>
      <c r="S6312" t="s">
        <v>29</v>
      </c>
    </row>
    <row r="6313" spans="1:19" hidden="1" x14ac:dyDescent="0.2">
      <c r="A6313">
        <v>3343</v>
      </c>
      <c r="B6313" t="s">
        <v>9935</v>
      </c>
      <c r="C6313" t="s">
        <v>73</v>
      </c>
      <c r="D6313">
        <v>3.71</v>
      </c>
      <c r="E6313">
        <v>38</v>
      </c>
      <c r="F6313" t="s">
        <v>7647</v>
      </c>
      <c r="G6313" t="s">
        <v>55</v>
      </c>
      <c r="H6313" t="s">
        <v>46</v>
      </c>
      <c r="I6313" t="s">
        <v>7648</v>
      </c>
      <c r="K6313"/>
      <c r="L6313" t="s">
        <v>9936</v>
      </c>
      <c r="M6313" t="s">
        <v>8618</v>
      </c>
      <c r="N6313">
        <v>2</v>
      </c>
      <c r="P6313" t="s">
        <v>27</v>
      </c>
      <c r="Q6313" t="s">
        <v>9937</v>
      </c>
      <c r="S6313" t="s">
        <v>29</v>
      </c>
    </row>
    <row r="6314" spans="1:19" hidden="1" x14ac:dyDescent="0.2">
      <c r="A6314">
        <v>3343</v>
      </c>
      <c r="B6314" t="s">
        <v>9935</v>
      </c>
      <c r="C6314" t="s">
        <v>77</v>
      </c>
      <c r="D6314">
        <v>6.08</v>
      </c>
      <c r="E6314">
        <v>38</v>
      </c>
      <c r="F6314" t="s">
        <v>7647</v>
      </c>
      <c r="G6314" t="s">
        <v>55</v>
      </c>
      <c r="H6314" t="s">
        <v>46</v>
      </c>
      <c r="I6314" t="s">
        <v>7648</v>
      </c>
      <c r="K6314"/>
      <c r="L6314" t="s">
        <v>9936</v>
      </c>
      <c r="M6314" t="s">
        <v>8618</v>
      </c>
      <c r="N6314">
        <v>2</v>
      </c>
      <c r="P6314" t="s">
        <v>27</v>
      </c>
      <c r="Q6314" t="s">
        <v>9937</v>
      </c>
      <c r="S6314" t="s">
        <v>29</v>
      </c>
    </row>
    <row r="6315" spans="1:19" hidden="1" x14ac:dyDescent="0.2">
      <c r="A6315">
        <v>3343</v>
      </c>
      <c r="B6315" t="s">
        <v>9935</v>
      </c>
      <c r="C6315" t="s">
        <v>73</v>
      </c>
      <c r="D6315">
        <v>3.89</v>
      </c>
      <c r="F6315" t="s">
        <v>7647</v>
      </c>
      <c r="I6315" t="s">
        <v>7655</v>
      </c>
      <c r="K6315"/>
      <c r="L6315" t="s">
        <v>9936</v>
      </c>
      <c r="M6315" t="s">
        <v>8618</v>
      </c>
      <c r="N6315">
        <v>2</v>
      </c>
      <c r="P6315" t="s">
        <v>27</v>
      </c>
      <c r="Q6315" t="s">
        <v>9937</v>
      </c>
      <c r="S6315" t="s">
        <v>29</v>
      </c>
    </row>
    <row r="6316" spans="1:19" hidden="1" x14ac:dyDescent="0.2">
      <c r="A6316">
        <v>3343</v>
      </c>
      <c r="B6316" t="s">
        <v>9935</v>
      </c>
      <c r="C6316" t="s">
        <v>77</v>
      </c>
      <c r="D6316">
        <v>6.48</v>
      </c>
      <c r="F6316" t="s">
        <v>7647</v>
      </c>
      <c r="I6316" t="s">
        <v>7655</v>
      </c>
      <c r="K6316"/>
      <c r="L6316" t="s">
        <v>9936</v>
      </c>
      <c r="M6316" t="s">
        <v>8618</v>
      </c>
      <c r="N6316">
        <v>2</v>
      </c>
      <c r="P6316" t="s">
        <v>27</v>
      </c>
      <c r="Q6316" t="s">
        <v>9937</v>
      </c>
      <c r="S6316" t="s">
        <v>29</v>
      </c>
    </row>
    <row r="6317" spans="1:19" hidden="1" x14ac:dyDescent="0.2">
      <c r="A6317">
        <v>3343</v>
      </c>
      <c r="B6317" t="s">
        <v>9935</v>
      </c>
      <c r="C6317" t="s">
        <v>73</v>
      </c>
      <c r="D6317">
        <v>3.74</v>
      </c>
      <c r="E6317">
        <v>24.5</v>
      </c>
      <c r="F6317" t="s">
        <v>7647</v>
      </c>
      <c r="G6317" t="s">
        <v>240</v>
      </c>
      <c r="H6317" t="s">
        <v>46</v>
      </c>
      <c r="I6317" t="s">
        <v>9938</v>
      </c>
      <c r="K6317"/>
      <c r="L6317" t="s">
        <v>9936</v>
      </c>
      <c r="M6317" t="s">
        <v>8618</v>
      </c>
      <c r="N6317">
        <v>2</v>
      </c>
      <c r="P6317" t="s">
        <v>27</v>
      </c>
      <c r="Q6317" t="s">
        <v>9937</v>
      </c>
      <c r="S6317" t="s">
        <v>29</v>
      </c>
    </row>
    <row r="6318" spans="1:19" hidden="1" x14ac:dyDescent="0.2">
      <c r="A6318">
        <v>3343</v>
      </c>
      <c r="B6318" t="s">
        <v>9935</v>
      </c>
      <c r="C6318" t="s">
        <v>77</v>
      </c>
      <c r="D6318">
        <v>5.92</v>
      </c>
      <c r="E6318">
        <v>24.5</v>
      </c>
      <c r="F6318" t="s">
        <v>7647</v>
      </c>
      <c r="G6318" t="s">
        <v>240</v>
      </c>
      <c r="H6318" t="s">
        <v>46</v>
      </c>
      <c r="I6318" t="s">
        <v>9938</v>
      </c>
      <c r="K6318"/>
      <c r="L6318" t="s">
        <v>9936</v>
      </c>
      <c r="M6318" t="s">
        <v>8618</v>
      </c>
      <c r="N6318">
        <v>2</v>
      </c>
      <c r="P6318" t="s">
        <v>27</v>
      </c>
      <c r="Q6318" t="s">
        <v>9937</v>
      </c>
      <c r="S6318" t="s">
        <v>29</v>
      </c>
    </row>
    <row r="6319" spans="1:19" hidden="1" x14ac:dyDescent="0.2">
      <c r="A6319">
        <v>3343</v>
      </c>
      <c r="B6319" t="s">
        <v>9935</v>
      </c>
      <c r="C6319" t="s">
        <v>73</v>
      </c>
      <c r="D6319">
        <v>3.7</v>
      </c>
      <c r="E6319">
        <v>25</v>
      </c>
      <c r="F6319" t="s">
        <v>5844</v>
      </c>
      <c r="G6319" t="s">
        <v>5465</v>
      </c>
      <c r="H6319" t="s">
        <v>23</v>
      </c>
      <c r="I6319" t="s">
        <v>9939</v>
      </c>
      <c r="K6319"/>
      <c r="L6319" t="s">
        <v>9936</v>
      </c>
      <c r="M6319" t="s">
        <v>8618</v>
      </c>
      <c r="N6319">
        <v>2</v>
      </c>
      <c r="P6319" t="s">
        <v>27</v>
      </c>
      <c r="Q6319" t="s">
        <v>9937</v>
      </c>
      <c r="S6319" t="s">
        <v>29</v>
      </c>
    </row>
    <row r="6320" spans="1:19" hidden="1" x14ac:dyDescent="0.2">
      <c r="A6320">
        <v>3343</v>
      </c>
      <c r="B6320" t="s">
        <v>9935</v>
      </c>
      <c r="C6320" t="s">
        <v>77</v>
      </c>
      <c r="D6320">
        <v>6.1</v>
      </c>
      <c r="E6320">
        <v>25</v>
      </c>
      <c r="F6320" t="s">
        <v>5844</v>
      </c>
      <c r="G6320" t="s">
        <v>5465</v>
      </c>
      <c r="H6320" t="s">
        <v>23</v>
      </c>
      <c r="I6320" t="s">
        <v>9939</v>
      </c>
      <c r="K6320"/>
      <c r="L6320" t="s">
        <v>9936</v>
      </c>
      <c r="M6320" t="s">
        <v>8618</v>
      </c>
      <c r="N6320">
        <v>2</v>
      </c>
      <c r="P6320" t="s">
        <v>27</v>
      </c>
      <c r="Q6320" t="s">
        <v>9937</v>
      </c>
      <c r="S6320" t="s">
        <v>29</v>
      </c>
    </row>
    <row r="6321" spans="1:19" hidden="1" x14ac:dyDescent="0.2">
      <c r="A6321">
        <v>3344</v>
      </c>
      <c r="B6321" t="s">
        <v>9940</v>
      </c>
      <c r="C6321" t="s">
        <v>20</v>
      </c>
      <c r="D6321" t="s">
        <v>7033</v>
      </c>
      <c r="E6321">
        <v>38</v>
      </c>
      <c r="F6321" t="s">
        <v>7647</v>
      </c>
      <c r="G6321" t="s">
        <v>55</v>
      </c>
      <c r="H6321" t="s">
        <v>2675</v>
      </c>
      <c r="I6321" t="s">
        <v>7648</v>
      </c>
      <c r="K6321" t="s">
        <v>9941</v>
      </c>
      <c r="L6321" t="s">
        <v>9942</v>
      </c>
      <c r="M6321" t="s">
        <v>8618</v>
      </c>
      <c r="N6321">
        <v>2</v>
      </c>
      <c r="P6321" t="s">
        <v>27</v>
      </c>
      <c r="Q6321" t="s">
        <v>9943</v>
      </c>
      <c r="S6321" t="s">
        <v>29</v>
      </c>
    </row>
    <row r="6322" spans="1:19" hidden="1" x14ac:dyDescent="0.2">
      <c r="A6322">
        <v>3344</v>
      </c>
      <c r="B6322" t="s">
        <v>9940</v>
      </c>
      <c r="C6322" t="s">
        <v>73</v>
      </c>
      <c r="D6322" t="s">
        <v>7033</v>
      </c>
      <c r="E6322">
        <v>38</v>
      </c>
      <c r="F6322" t="s">
        <v>7647</v>
      </c>
      <c r="G6322" t="s">
        <v>55</v>
      </c>
      <c r="H6322" t="s">
        <v>2675</v>
      </c>
      <c r="I6322" t="s">
        <v>7648</v>
      </c>
      <c r="K6322" t="s">
        <v>9941</v>
      </c>
      <c r="L6322" t="s">
        <v>9942</v>
      </c>
      <c r="M6322" t="s">
        <v>8618</v>
      </c>
      <c r="N6322">
        <v>2</v>
      </c>
      <c r="P6322" t="s">
        <v>27</v>
      </c>
      <c r="Q6322" t="s">
        <v>9943</v>
      </c>
      <c r="S6322" t="s">
        <v>29</v>
      </c>
    </row>
    <row r="6323" spans="1:19" hidden="1" x14ac:dyDescent="0.2">
      <c r="A6323">
        <v>3344</v>
      </c>
      <c r="B6323" t="s">
        <v>9940</v>
      </c>
      <c r="C6323" t="s">
        <v>77</v>
      </c>
      <c r="D6323" t="s">
        <v>7033</v>
      </c>
      <c r="E6323">
        <v>38</v>
      </c>
      <c r="F6323" t="s">
        <v>7647</v>
      </c>
      <c r="G6323" t="s">
        <v>55</v>
      </c>
      <c r="H6323" t="s">
        <v>2675</v>
      </c>
      <c r="I6323" t="s">
        <v>7648</v>
      </c>
      <c r="K6323" t="s">
        <v>9941</v>
      </c>
      <c r="L6323" t="s">
        <v>9942</v>
      </c>
      <c r="M6323" t="s">
        <v>8618</v>
      </c>
      <c r="N6323">
        <v>2</v>
      </c>
      <c r="P6323" t="s">
        <v>27</v>
      </c>
      <c r="Q6323" t="s">
        <v>9943</v>
      </c>
      <c r="S6323" t="s">
        <v>29</v>
      </c>
    </row>
    <row r="6324" spans="1:19" hidden="1" x14ac:dyDescent="0.2">
      <c r="A6324">
        <v>3344</v>
      </c>
      <c r="B6324" t="s">
        <v>9940</v>
      </c>
      <c r="C6324" t="s">
        <v>283</v>
      </c>
      <c r="D6324">
        <v>4</v>
      </c>
      <c r="E6324">
        <v>38</v>
      </c>
      <c r="F6324" t="s">
        <v>7647</v>
      </c>
      <c r="G6324" t="s">
        <v>55</v>
      </c>
      <c r="H6324" t="s">
        <v>46</v>
      </c>
      <c r="I6324" t="s">
        <v>7648</v>
      </c>
      <c r="K6324" t="s">
        <v>9941</v>
      </c>
      <c r="L6324" t="s">
        <v>9942</v>
      </c>
      <c r="M6324" t="s">
        <v>8618</v>
      </c>
      <c r="N6324">
        <v>2</v>
      </c>
      <c r="P6324" t="s">
        <v>27</v>
      </c>
      <c r="Q6324" t="s">
        <v>9943</v>
      </c>
      <c r="S6324" t="s">
        <v>29</v>
      </c>
    </row>
    <row r="6325" spans="1:19" hidden="1" x14ac:dyDescent="0.2">
      <c r="A6325">
        <v>3344</v>
      </c>
      <c r="B6325" t="s">
        <v>9940</v>
      </c>
      <c r="C6325" t="s">
        <v>284</v>
      </c>
      <c r="D6325">
        <v>6.5</v>
      </c>
      <c r="E6325">
        <v>38</v>
      </c>
      <c r="F6325" t="s">
        <v>7647</v>
      </c>
      <c r="G6325" t="s">
        <v>55</v>
      </c>
      <c r="H6325" t="s">
        <v>46</v>
      </c>
      <c r="I6325" t="s">
        <v>7648</v>
      </c>
      <c r="K6325" t="s">
        <v>9941</v>
      </c>
      <c r="L6325" t="s">
        <v>9942</v>
      </c>
      <c r="M6325" t="s">
        <v>8618</v>
      </c>
      <c r="N6325">
        <v>2</v>
      </c>
      <c r="P6325" t="s">
        <v>27</v>
      </c>
      <c r="Q6325" t="s">
        <v>9943</v>
      </c>
      <c r="S6325" t="s">
        <v>29</v>
      </c>
    </row>
    <row r="6326" spans="1:19" hidden="1" x14ac:dyDescent="0.2">
      <c r="A6326">
        <v>3344</v>
      </c>
      <c r="B6326" t="s">
        <v>9940</v>
      </c>
      <c r="C6326" t="s">
        <v>283</v>
      </c>
      <c r="D6326">
        <v>4.0999999999999996</v>
      </c>
      <c r="E6326">
        <v>25</v>
      </c>
      <c r="F6326" t="s">
        <v>5844</v>
      </c>
      <c r="G6326" t="s">
        <v>5465</v>
      </c>
      <c r="H6326" t="s">
        <v>23</v>
      </c>
      <c r="I6326" t="s">
        <v>9939</v>
      </c>
      <c r="K6326" t="s">
        <v>9941</v>
      </c>
      <c r="L6326" t="s">
        <v>9942</v>
      </c>
      <c r="M6326" t="s">
        <v>8618</v>
      </c>
      <c r="N6326">
        <v>2</v>
      </c>
      <c r="P6326" t="s">
        <v>27</v>
      </c>
      <c r="Q6326" t="s">
        <v>9943</v>
      </c>
      <c r="S6326" t="s">
        <v>29</v>
      </c>
    </row>
    <row r="6327" spans="1:19" hidden="1" x14ac:dyDescent="0.2">
      <c r="A6327">
        <v>3344</v>
      </c>
      <c r="B6327" t="s">
        <v>9940</v>
      </c>
      <c r="C6327" t="s">
        <v>284</v>
      </c>
      <c r="D6327">
        <v>6.5</v>
      </c>
      <c r="E6327">
        <v>25</v>
      </c>
      <c r="F6327" t="s">
        <v>5844</v>
      </c>
      <c r="G6327" t="s">
        <v>5465</v>
      </c>
      <c r="H6327" t="s">
        <v>23</v>
      </c>
      <c r="I6327" t="s">
        <v>9939</v>
      </c>
      <c r="K6327" t="s">
        <v>9941</v>
      </c>
      <c r="L6327" t="s">
        <v>9942</v>
      </c>
      <c r="M6327" t="s">
        <v>8618</v>
      </c>
      <c r="N6327">
        <v>2</v>
      </c>
      <c r="P6327" t="s">
        <v>27</v>
      </c>
      <c r="Q6327" t="s">
        <v>9943</v>
      </c>
      <c r="S6327" t="s">
        <v>29</v>
      </c>
    </row>
    <row r="6328" spans="1:19" hidden="1" x14ac:dyDescent="0.2">
      <c r="A6328">
        <v>3347</v>
      </c>
      <c r="B6328" t="s">
        <v>9944</v>
      </c>
      <c r="C6328" t="s">
        <v>20</v>
      </c>
      <c r="D6328">
        <v>3.11</v>
      </c>
      <c r="E6328" t="s">
        <v>363</v>
      </c>
      <c r="F6328" t="s">
        <v>2322</v>
      </c>
      <c r="G6328" t="s">
        <v>75</v>
      </c>
      <c r="H6328" t="s">
        <v>23</v>
      </c>
      <c r="I6328" t="s">
        <v>9945</v>
      </c>
      <c r="K6328"/>
      <c r="L6328" t="s">
        <v>9946</v>
      </c>
      <c r="M6328" t="s">
        <v>120</v>
      </c>
      <c r="N6328">
        <v>5</v>
      </c>
      <c r="P6328" t="s">
        <v>27</v>
      </c>
      <c r="Q6328" t="s">
        <v>9947</v>
      </c>
      <c r="S6328" t="s">
        <v>29</v>
      </c>
    </row>
    <row r="6329" spans="1:19" hidden="1" x14ac:dyDescent="0.2">
      <c r="A6329">
        <v>3349</v>
      </c>
      <c r="B6329" t="s">
        <v>9948</v>
      </c>
      <c r="C6329" t="s">
        <v>20</v>
      </c>
      <c r="D6329">
        <v>2.21</v>
      </c>
      <c r="E6329" t="s">
        <v>363</v>
      </c>
      <c r="F6329" t="s">
        <v>2322</v>
      </c>
      <c r="G6329" t="s">
        <v>31</v>
      </c>
      <c r="H6329" t="s">
        <v>23</v>
      </c>
      <c r="I6329" t="s">
        <v>4886</v>
      </c>
      <c r="K6329"/>
      <c r="L6329" t="s">
        <v>9949</v>
      </c>
      <c r="M6329" t="s">
        <v>26</v>
      </c>
      <c r="N6329">
        <v>2</v>
      </c>
      <c r="P6329" t="s">
        <v>27</v>
      </c>
      <c r="Q6329" t="s">
        <v>9950</v>
      </c>
      <c r="S6329" t="s">
        <v>29</v>
      </c>
    </row>
    <row r="6330" spans="1:19" hidden="1" x14ac:dyDescent="0.2">
      <c r="A6330">
        <v>3350</v>
      </c>
      <c r="B6330" t="s">
        <v>9951</v>
      </c>
      <c r="C6330" t="s">
        <v>20</v>
      </c>
      <c r="D6330">
        <v>4.0999999999999996</v>
      </c>
      <c r="E6330" t="s">
        <v>363</v>
      </c>
      <c r="F6330" t="s">
        <v>4824</v>
      </c>
      <c r="G6330" t="s">
        <v>31</v>
      </c>
      <c r="H6330" t="s">
        <v>23</v>
      </c>
      <c r="I6330" t="s">
        <v>4860</v>
      </c>
      <c r="K6330"/>
      <c r="L6330" t="s">
        <v>9952</v>
      </c>
      <c r="M6330" t="s">
        <v>120</v>
      </c>
      <c r="N6330">
        <v>5</v>
      </c>
      <c r="P6330" t="s">
        <v>27</v>
      </c>
      <c r="Q6330" t="s">
        <v>9953</v>
      </c>
      <c r="S6330" t="s">
        <v>29</v>
      </c>
    </row>
    <row r="6331" spans="1:19" hidden="1" x14ac:dyDescent="0.2">
      <c r="A6331">
        <v>3350</v>
      </c>
      <c r="B6331" t="s">
        <v>9951</v>
      </c>
      <c r="C6331" t="s">
        <v>73</v>
      </c>
      <c r="D6331" t="s">
        <v>5189</v>
      </c>
      <c r="E6331" t="s">
        <v>5018</v>
      </c>
      <c r="F6331" t="s">
        <v>9954</v>
      </c>
      <c r="G6331" t="s">
        <v>75</v>
      </c>
      <c r="H6331" t="s">
        <v>23</v>
      </c>
      <c r="I6331" t="s">
        <v>4860</v>
      </c>
      <c r="K6331"/>
      <c r="L6331" t="s">
        <v>9952</v>
      </c>
      <c r="M6331" t="s">
        <v>120</v>
      </c>
      <c r="N6331">
        <v>5</v>
      </c>
      <c r="P6331" t="s">
        <v>27</v>
      </c>
      <c r="Q6331" t="s">
        <v>9953</v>
      </c>
      <c r="S6331" t="s">
        <v>29</v>
      </c>
    </row>
    <row r="6332" spans="1:19" hidden="1" x14ac:dyDescent="0.2">
      <c r="A6332">
        <v>3350</v>
      </c>
      <c r="B6332" t="s">
        <v>9951</v>
      </c>
      <c r="C6332" t="s">
        <v>20</v>
      </c>
      <c r="D6332">
        <v>4.1500000000000004</v>
      </c>
      <c r="F6332" t="s">
        <v>615</v>
      </c>
      <c r="G6332" t="s">
        <v>1440</v>
      </c>
      <c r="H6332" t="s">
        <v>23</v>
      </c>
      <c r="I6332" t="s">
        <v>7671</v>
      </c>
      <c r="K6332"/>
      <c r="L6332" t="s">
        <v>9952</v>
      </c>
      <c r="M6332" t="s">
        <v>120</v>
      </c>
      <c r="N6332">
        <v>5</v>
      </c>
      <c r="P6332" t="s">
        <v>27</v>
      </c>
      <c r="Q6332" t="s">
        <v>9953</v>
      </c>
      <c r="S6332" t="s">
        <v>29</v>
      </c>
    </row>
    <row r="6333" spans="1:19" hidden="1" x14ac:dyDescent="0.2">
      <c r="A6333">
        <v>3350</v>
      </c>
      <c r="B6333" t="s">
        <v>9951</v>
      </c>
      <c r="C6333" t="s">
        <v>20</v>
      </c>
      <c r="D6333">
        <v>4.22</v>
      </c>
      <c r="E6333">
        <v>25</v>
      </c>
      <c r="F6333" t="s">
        <v>9955</v>
      </c>
      <c r="G6333" t="s">
        <v>240</v>
      </c>
      <c r="H6333" t="s">
        <v>23</v>
      </c>
      <c r="I6333" t="s">
        <v>9924</v>
      </c>
      <c r="K6333"/>
      <c r="L6333" t="s">
        <v>9952</v>
      </c>
      <c r="M6333" t="s">
        <v>120</v>
      </c>
      <c r="N6333">
        <v>5</v>
      </c>
      <c r="P6333" t="s">
        <v>27</v>
      </c>
      <c r="Q6333" t="s">
        <v>9953</v>
      </c>
      <c r="S6333" t="s">
        <v>29</v>
      </c>
    </row>
    <row r="6334" spans="1:19" hidden="1" x14ac:dyDescent="0.2">
      <c r="A6334">
        <v>3350</v>
      </c>
      <c r="B6334" t="s">
        <v>9951</v>
      </c>
      <c r="C6334" t="s">
        <v>73</v>
      </c>
      <c r="D6334">
        <v>12.3</v>
      </c>
      <c r="E6334">
        <v>25</v>
      </c>
      <c r="F6334" t="s">
        <v>9955</v>
      </c>
      <c r="G6334" t="s">
        <v>240</v>
      </c>
      <c r="H6334" t="s">
        <v>23</v>
      </c>
      <c r="I6334" t="s">
        <v>9924</v>
      </c>
      <c r="K6334"/>
      <c r="L6334" t="s">
        <v>9952</v>
      </c>
      <c r="M6334" t="s">
        <v>120</v>
      </c>
      <c r="N6334">
        <v>5</v>
      </c>
      <c r="P6334" t="s">
        <v>27</v>
      </c>
      <c r="Q6334" t="s">
        <v>9953</v>
      </c>
      <c r="S6334" t="s">
        <v>29</v>
      </c>
    </row>
    <row r="6335" spans="1:19" hidden="1" x14ac:dyDescent="0.2">
      <c r="A6335">
        <v>3350</v>
      </c>
      <c r="B6335" t="s">
        <v>9951</v>
      </c>
      <c r="C6335" t="s">
        <v>20</v>
      </c>
      <c r="D6335">
        <v>4.1100000000000003</v>
      </c>
      <c r="E6335" t="s">
        <v>363</v>
      </c>
      <c r="F6335" t="s">
        <v>9956</v>
      </c>
      <c r="G6335" t="s">
        <v>31</v>
      </c>
      <c r="H6335" t="s">
        <v>23</v>
      </c>
      <c r="I6335" t="s">
        <v>9957</v>
      </c>
      <c r="K6335"/>
      <c r="L6335" t="s">
        <v>9952</v>
      </c>
      <c r="M6335" t="s">
        <v>120</v>
      </c>
      <c r="N6335">
        <v>5</v>
      </c>
      <c r="P6335" t="s">
        <v>27</v>
      </c>
      <c r="Q6335" t="s">
        <v>9953</v>
      </c>
      <c r="S6335" t="s">
        <v>29</v>
      </c>
    </row>
    <row r="6336" spans="1:19" hidden="1" x14ac:dyDescent="0.2">
      <c r="A6336">
        <v>3358</v>
      </c>
      <c r="B6336" t="s">
        <v>9958</v>
      </c>
      <c r="C6336" t="s">
        <v>20</v>
      </c>
      <c r="D6336">
        <v>3.58</v>
      </c>
      <c r="E6336" t="s">
        <v>363</v>
      </c>
      <c r="G6336" t="s">
        <v>75</v>
      </c>
      <c r="H6336" t="s">
        <v>23</v>
      </c>
      <c r="I6336" t="s">
        <v>4886</v>
      </c>
      <c r="K6336"/>
      <c r="L6336" t="s">
        <v>9959</v>
      </c>
      <c r="M6336" t="s">
        <v>771</v>
      </c>
      <c r="N6336">
        <v>4</v>
      </c>
      <c r="P6336" t="s">
        <v>27</v>
      </c>
      <c r="Q6336" t="s">
        <v>9960</v>
      </c>
      <c r="S6336" t="s">
        <v>29</v>
      </c>
    </row>
    <row r="6337" spans="1:19" hidden="1" x14ac:dyDescent="0.2">
      <c r="A6337">
        <v>3359</v>
      </c>
      <c r="B6337" t="s">
        <v>9961</v>
      </c>
      <c r="C6337" t="s">
        <v>20</v>
      </c>
      <c r="D6337">
        <v>3.75</v>
      </c>
      <c r="E6337" t="s">
        <v>363</v>
      </c>
      <c r="G6337" t="s">
        <v>75</v>
      </c>
      <c r="H6337" t="s">
        <v>23</v>
      </c>
      <c r="I6337" t="s">
        <v>4886</v>
      </c>
      <c r="K6337"/>
      <c r="L6337" t="s">
        <v>9962</v>
      </c>
      <c r="M6337" t="s">
        <v>771</v>
      </c>
      <c r="N6337">
        <v>4</v>
      </c>
      <c r="P6337" t="s">
        <v>27</v>
      </c>
      <c r="Q6337" t="s">
        <v>9963</v>
      </c>
      <c r="S6337" t="s">
        <v>29</v>
      </c>
    </row>
    <row r="6338" spans="1:19" hidden="1" x14ac:dyDescent="0.2">
      <c r="A6338">
        <v>3360</v>
      </c>
      <c r="B6338" t="s">
        <v>9964</v>
      </c>
      <c r="C6338" t="s">
        <v>20</v>
      </c>
      <c r="D6338">
        <v>2.21</v>
      </c>
      <c r="E6338" t="s">
        <v>363</v>
      </c>
      <c r="F6338" t="s">
        <v>2322</v>
      </c>
      <c r="G6338" t="s">
        <v>75</v>
      </c>
      <c r="H6338" t="s">
        <v>23</v>
      </c>
      <c r="I6338" t="s">
        <v>4886</v>
      </c>
      <c r="K6338"/>
      <c r="L6338" t="s">
        <v>9965</v>
      </c>
      <c r="M6338" t="s">
        <v>26</v>
      </c>
      <c r="N6338">
        <v>2</v>
      </c>
      <c r="P6338" t="s">
        <v>27</v>
      </c>
      <c r="Q6338" t="s">
        <v>9966</v>
      </c>
      <c r="S6338" t="s">
        <v>29</v>
      </c>
    </row>
    <row r="6339" spans="1:19" hidden="1" x14ac:dyDescent="0.2">
      <c r="A6339">
        <v>3361</v>
      </c>
      <c r="B6339" t="s">
        <v>9967</v>
      </c>
      <c r="C6339" t="s">
        <v>20</v>
      </c>
      <c r="D6339">
        <v>2.2599999999999998</v>
      </c>
      <c r="E6339" t="s">
        <v>363</v>
      </c>
      <c r="F6339" t="s">
        <v>2322</v>
      </c>
      <c r="G6339" t="s">
        <v>75</v>
      </c>
      <c r="H6339" t="s">
        <v>23</v>
      </c>
      <c r="I6339" t="s">
        <v>4886</v>
      </c>
      <c r="K6339"/>
      <c r="L6339" t="s">
        <v>9968</v>
      </c>
      <c r="M6339" t="s">
        <v>120</v>
      </c>
      <c r="N6339">
        <v>5</v>
      </c>
      <c r="P6339" t="s">
        <v>27</v>
      </c>
      <c r="Q6339" t="s">
        <v>9969</v>
      </c>
      <c r="S6339" t="s">
        <v>29</v>
      </c>
    </row>
    <row r="6340" spans="1:19" hidden="1" x14ac:dyDescent="0.2">
      <c r="A6340">
        <v>3362</v>
      </c>
      <c r="B6340" t="s">
        <v>9970</v>
      </c>
      <c r="C6340" t="s">
        <v>20</v>
      </c>
      <c r="D6340">
        <v>2.39</v>
      </c>
      <c r="E6340" t="s">
        <v>363</v>
      </c>
      <c r="F6340" t="s">
        <v>2322</v>
      </c>
      <c r="G6340" t="s">
        <v>75</v>
      </c>
      <c r="H6340" t="s">
        <v>23</v>
      </c>
      <c r="I6340" t="s">
        <v>4886</v>
      </c>
      <c r="K6340"/>
      <c r="L6340" t="s">
        <v>9971</v>
      </c>
      <c r="M6340" t="s">
        <v>120</v>
      </c>
      <c r="N6340">
        <v>5</v>
      </c>
      <c r="P6340" t="s">
        <v>27</v>
      </c>
      <c r="Q6340" t="s">
        <v>9972</v>
      </c>
      <c r="S6340" t="s">
        <v>29</v>
      </c>
    </row>
    <row r="6341" spans="1:19" hidden="1" x14ac:dyDescent="0.2">
      <c r="A6341">
        <v>3363</v>
      </c>
      <c r="B6341" t="s">
        <v>9973</v>
      </c>
      <c r="C6341" t="s">
        <v>20</v>
      </c>
      <c r="D6341">
        <v>1.89</v>
      </c>
      <c r="E6341" t="s">
        <v>363</v>
      </c>
      <c r="F6341" t="s">
        <v>2322</v>
      </c>
      <c r="G6341" t="s">
        <v>75</v>
      </c>
      <c r="H6341" t="s">
        <v>23</v>
      </c>
      <c r="I6341" t="s">
        <v>4886</v>
      </c>
      <c r="K6341"/>
      <c r="L6341" t="s">
        <v>9974</v>
      </c>
      <c r="M6341" t="s">
        <v>26</v>
      </c>
      <c r="N6341">
        <v>2</v>
      </c>
      <c r="P6341" t="s">
        <v>27</v>
      </c>
      <c r="Q6341" t="s">
        <v>9975</v>
      </c>
      <c r="S6341" t="s">
        <v>29</v>
      </c>
    </row>
    <row r="6342" spans="1:19" hidden="1" x14ac:dyDescent="0.2">
      <c r="A6342">
        <v>3364</v>
      </c>
      <c r="B6342" t="s">
        <v>9976</v>
      </c>
      <c r="C6342" t="s">
        <v>20</v>
      </c>
      <c r="D6342">
        <v>2.0499999999999998</v>
      </c>
      <c r="E6342" t="s">
        <v>363</v>
      </c>
      <c r="F6342" t="s">
        <v>2322</v>
      </c>
      <c r="G6342" t="s">
        <v>75</v>
      </c>
      <c r="H6342" t="s">
        <v>23</v>
      </c>
      <c r="I6342" t="s">
        <v>4886</v>
      </c>
      <c r="K6342"/>
      <c r="L6342" t="s">
        <v>9977</v>
      </c>
      <c r="M6342" t="s">
        <v>26</v>
      </c>
      <c r="N6342">
        <v>2</v>
      </c>
      <c r="P6342" t="s">
        <v>27</v>
      </c>
      <c r="Q6342" t="s">
        <v>9978</v>
      </c>
      <c r="S6342" t="s">
        <v>29</v>
      </c>
    </row>
    <row r="6343" spans="1:19" hidden="1" x14ac:dyDescent="0.2">
      <c r="A6343">
        <v>3365</v>
      </c>
      <c r="B6343" t="s">
        <v>9979</v>
      </c>
      <c r="C6343" t="s">
        <v>20</v>
      </c>
      <c r="D6343">
        <v>2.14</v>
      </c>
      <c r="E6343" t="s">
        <v>363</v>
      </c>
      <c r="F6343" t="s">
        <v>2322</v>
      </c>
      <c r="G6343" t="s">
        <v>75</v>
      </c>
      <c r="H6343" t="s">
        <v>23</v>
      </c>
      <c r="I6343" t="s">
        <v>4886</v>
      </c>
      <c r="K6343"/>
      <c r="L6343" t="s">
        <v>9980</v>
      </c>
      <c r="M6343" t="s">
        <v>26</v>
      </c>
      <c r="N6343">
        <v>2</v>
      </c>
      <c r="P6343" t="s">
        <v>27</v>
      </c>
      <c r="Q6343" t="s">
        <v>9981</v>
      </c>
      <c r="S6343" t="s">
        <v>29</v>
      </c>
    </row>
    <row r="6344" spans="1:19" hidden="1" x14ac:dyDescent="0.2">
      <c r="A6344">
        <v>3366</v>
      </c>
      <c r="B6344" t="s">
        <v>9982</v>
      </c>
      <c r="C6344" t="s">
        <v>20</v>
      </c>
      <c r="D6344">
        <v>2.19</v>
      </c>
      <c r="E6344" t="s">
        <v>363</v>
      </c>
      <c r="F6344" t="s">
        <v>2322</v>
      </c>
      <c r="G6344" t="s">
        <v>75</v>
      </c>
      <c r="H6344" t="s">
        <v>23</v>
      </c>
      <c r="I6344" t="s">
        <v>4886</v>
      </c>
      <c r="K6344"/>
      <c r="L6344" t="s">
        <v>9983</v>
      </c>
      <c r="M6344" t="s">
        <v>26</v>
      </c>
      <c r="N6344">
        <v>2</v>
      </c>
      <c r="P6344" t="s">
        <v>27</v>
      </c>
      <c r="Q6344" t="s">
        <v>9984</v>
      </c>
      <c r="S6344" t="s">
        <v>29</v>
      </c>
    </row>
    <row r="6345" spans="1:19" hidden="1" x14ac:dyDescent="0.2">
      <c r="A6345">
        <v>3367</v>
      </c>
      <c r="B6345" t="s">
        <v>9985</v>
      </c>
      <c r="C6345" t="s">
        <v>20</v>
      </c>
      <c r="D6345">
        <v>3.78</v>
      </c>
      <c r="E6345" t="s">
        <v>363</v>
      </c>
      <c r="F6345" t="s">
        <v>4824</v>
      </c>
      <c r="G6345" t="s">
        <v>31</v>
      </c>
      <c r="H6345" t="s">
        <v>23</v>
      </c>
      <c r="I6345" t="s">
        <v>4860</v>
      </c>
      <c r="K6345" t="e">
        <f>- the same values were found For D-galactosyl-  D-arabinosyl- and D-xylosyl-derivatives (see ref. F32)</f>
        <v>#NAME?</v>
      </c>
      <c r="L6345" t="s">
        <v>9986</v>
      </c>
      <c r="M6345" t="s">
        <v>26</v>
      </c>
      <c r="N6345">
        <v>2</v>
      </c>
      <c r="P6345" t="s">
        <v>27</v>
      </c>
      <c r="Q6345" t="s">
        <v>9987</v>
      </c>
      <c r="S6345" t="s">
        <v>29</v>
      </c>
    </row>
    <row r="6346" spans="1:19" hidden="1" x14ac:dyDescent="0.2">
      <c r="A6346">
        <v>3367</v>
      </c>
      <c r="B6346" t="s">
        <v>9985</v>
      </c>
      <c r="C6346" t="s">
        <v>73</v>
      </c>
      <c r="D6346" t="s">
        <v>5189</v>
      </c>
      <c r="E6346" t="s">
        <v>5018</v>
      </c>
      <c r="F6346" t="s">
        <v>4824</v>
      </c>
      <c r="G6346" t="s">
        <v>75</v>
      </c>
      <c r="H6346" t="s">
        <v>23</v>
      </c>
      <c r="I6346" t="s">
        <v>4860</v>
      </c>
      <c r="K6346" t="e">
        <f>- the same values were found For D-galactosyl-  D-arabinosyl- and D-xylosyl-derivatives (see ref. F32)</f>
        <v>#NAME?</v>
      </c>
      <c r="L6346" t="s">
        <v>9986</v>
      </c>
      <c r="M6346" t="s">
        <v>26</v>
      </c>
      <c r="N6346">
        <v>2</v>
      </c>
      <c r="P6346" t="s">
        <v>27</v>
      </c>
      <c r="Q6346" t="s">
        <v>9987</v>
      </c>
      <c r="S6346" t="s">
        <v>29</v>
      </c>
    </row>
    <row r="6347" spans="1:19" hidden="1" x14ac:dyDescent="0.2">
      <c r="A6347">
        <v>3376</v>
      </c>
      <c r="B6347" t="s">
        <v>9988</v>
      </c>
      <c r="C6347" t="s">
        <v>20</v>
      </c>
      <c r="D6347">
        <v>3.88</v>
      </c>
      <c r="E6347" t="s">
        <v>363</v>
      </c>
      <c r="G6347" t="s">
        <v>31</v>
      </c>
      <c r="H6347" t="s">
        <v>23</v>
      </c>
      <c r="I6347" t="s">
        <v>4886</v>
      </c>
      <c r="K6347"/>
      <c r="L6347" t="s">
        <v>9989</v>
      </c>
      <c r="M6347" t="s">
        <v>771</v>
      </c>
      <c r="N6347">
        <v>4</v>
      </c>
      <c r="P6347" t="s">
        <v>27</v>
      </c>
      <c r="Q6347" t="s">
        <v>9990</v>
      </c>
      <c r="S6347" t="s">
        <v>29</v>
      </c>
    </row>
    <row r="6348" spans="1:19" hidden="1" x14ac:dyDescent="0.2">
      <c r="A6348">
        <v>3378</v>
      </c>
      <c r="B6348" t="s">
        <v>9991</v>
      </c>
      <c r="C6348" t="s">
        <v>20</v>
      </c>
      <c r="D6348">
        <v>4.21</v>
      </c>
      <c r="E6348" t="s">
        <v>363</v>
      </c>
      <c r="F6348" t="s">
        <v>4824</v>
      </c>
      <c r="G6348" t="s">
        <v>31</v>
      </c>
      <c r="H6348" t="s">
        <v>23</v>
      </c>
      <c r="I6348" t="s">
        <v>4825</v>
      </c>
      <c r="K6348"/>
      <c r="L6348" t="s">
        <v>9992</v>
      </c>
      <c r="M6348" t="s">
        <v>120</v>
      </c>
      <c r="N6348">
        <v>5</v>
      </c>
      <c r="P6348" t="s">
        <v>27</v>
      </c>
      <c r="Q6348" t="s">
        <v>9993</v>
      </c>
      <c r="S6348" t="s">
        <v>29</v>
      </c>
    </row>
    <row r="6349" spans="1:19" hidden="1" x14ac:dyDescent="0.2">
      <c r="A6349">
        <v>3378</v>
      </c>
      <c r="B6349" t="s">
        <v>9991</v>
      </c>
      <c r="C6349" t="s">
        <v>73</v>
      </c>
      <c r="D6349" t="s">
        <v>5189</v>
      </c>
      <c r="E6349" t="s">
        <v>5018</v>
      </c>
      <c r="F6349" t="s">
        <v>4824</v>
      </c>
      <c r="G6349" t="s">
        <v>75</v>
      </c>
      <c r="H6349" t="s">
        <v>23</v>
      </c>
      <c r="I6349" t="s">
        <v>4825</v>
      </c>
      <c r="K6349"/>
      <c r="L6349" t="s">
        <v>9992</v>
      </c>
      <c r="M6349" t="s">
        <v>120</v>
      </c>
      <c r="N6349">
        <v>5</v>
      </c>
      <c r="P6349" t="s">
        <v>27</v>
      </c>
      <c r="Q6349" t="s">
        <v>9993</v>
      </c>
      <c r="S6349" t="s">
        <v>29</v>
      </c>
    </row>
    <row r="6350" spans="1:19" hidden="1" x14ac:dyDescent="0.2">
      <c r="A6350">
        <v>3379</v>
      </c>
      <c r="B6350" t="s">
        <v>9994</v>
      </c>
      <c r="C6350" t="s">
        <v>20</v>
      </c>
      <c r="D6350">
        <v>4.4000000000000004</v>
      </c>
      <c r="F6350" t="s">
        <v>615</v>
      </c>
      <c r="H6350" t="s">
        <v>23</v>
      </c>
      <c r="I6350" t="s">
        <v>7671</v>
      </c>
      <c r="K6350"/>
      <c r="L6350" t="s">
        <v>9995</v>
      </c>
      <c r="M6350" t="s">
        <v>2477</v>
      </c>
      <c r="N6350">
        <v>4</v>
      </c>
      <c r="P6350" t="s">
        <v>27</v>
      </c>
      <c r="Q6350" t="s">
        <v>9996</v>
      </c>
      <c r="S6350" t="s">
        <v>29</v>
      </c>
    </row>
    <row r="6351" spans="1:19" hidden="1" x14ac:dyDescent="0.2">
      <c r="A6351">
        <v>3380</v>
      </c>
      <c r="B6351" t="s">
        <v>9997</v>
      </c>
      <c r="C6351" t="s">
        <v>20</v>
      </c>
      <c r="D6351">
        <v>3.97</v>
      </c>
      <c r="E6351" t="s">
        <v>363</v>
      </c>
      <c r="F6351" t="s">
        <v>5734</v>
      </c>
      <c r="G6351" t="s">
        <v>31</v>
      </c>
      <c r="H6351" t="s">
        <v>23</v>
      </c>
      <c r="I6351" t="s">
        <v>4886</v>
      </c>
      <c r="K6351"/>
      <c r="L6351" t="s">
        <v>9998</v>
      </c>
      <c r="M6351" t="s">
        <v>771</v>
      </c>
      <c r="N6351">
        <v>4</v>
      </c>
      <c r="P6351" t="s">
        <v>27</v>
      </c>
      <c r="Q6351" t="s">
        <v>9999</v>
      </c>
      <c r="S6351" t="s">
        <v>29</v>
      </c>
    </row>
    <row r="6352" spans="1:19" hidden="1" x14ac:dyDescent="0.2">
      <c r="A6352">
        <v>3381</v>
      </c>
      <c r="B6352" t="s">
        <v>10000</v>
      </c>
      <c r="C6352" t="s">
        <v>20</v>
      </c>
      <c r="D6352">
        <v>4.33</v>
      </c>
      <c r="E6352" t="s">
        <v>363</v>
      </c>
      <c r="F6352" t="s">
        <v>4824</v>
      </c>
      <c r="G6352" t="s">
        <v>31</v>
      </c>
      <c r="H6352" t="s">
        <v>23</v>
      </c>
      <c r="I6352" t="s">
        <v>4825</v>
      </c>
      <c r="K6352"/>
      <c r="L6352" t="s">
        <v>10001</v>
      </c>
      <c r="M6352" t="s">
        <v>120</v>
      </c>
      <c r="N6352">
        <v>5</v>
      </c>
      <c r="P6352" t="s">
        <v>27</v>
      </c>
      <c r="Q6352" t="s">
        <v>10002</v>
      </c>
      <c r="S6352" t="s">
        <v>29</v>
      </c>
    </row>
    <row r="6353" spans="1:19" hidden="1" x14ac:dyDescent="0.2">
      <c r="A6353">
        <v>3381</v>
      </c>
      <c r="B6353" t="s">
        <v>10000</v>
      </c>
      <c r="C6353" t="s">
        <v>73</v>
      </c>
      <c r="D6353" t="s">
        <v>5189</v>
      </c>
      <c r="E6353" t="s">
        <v>5018</v>
      </c>
      <c r="F6353" t="s">
        <v>4824</v>
      </c>
      <c r="G6353" t="s">
        <v>75</v>
      </c>
      <c r="H6353" t="s">
        <v>23</v>
      </c>
      <c r="I6353" t="s">
        <v>4825</v>
      </c>
      <c r="K6353"/>
      <c r="L6353" t="s">
        <v>10001</v>
      </c>
      <c r="M6353" t="s">
        <v>120</v>
      </c>
      <c r="N6353">
        <v>5</v>
      </c>
      <c r="P6353" t="s">
        <v>27</v>
      </c>
      <c r="Q6353" t="s">
        <v>10002</v>
      </c>
      <c r="S6353" t="s">
        <v>29</v>
      </c>
    </row>
    <row r="6354" spans="1:19" hidden="1" x14ac:dyDescent="0.2">
      <c r="A6354">
        <v>3382</v>
      </c>
      <c r="B6354" t="s">
        <v>10003</v>
      </c>
      <c r="C6354" t="s">
        <v>20</v>
      </c>
      <c r="D6354" t="s">
        <v>7809</v>
      </c>
      <c r="E6354">
        <v>20</v>
      </c>
      <c r="F6354" t="s">
        <v>79</v>
      </c>
      <c r="G6354" t="s">
        <v>55</v>
      </c>
      <c r="H6354" t="s">
        <v>23</v>
      </c>
      <c r="I6354" t="s">
        <v>7259</v>
      </c>
      <c r="K6354"/>
      <c r="L6354" t="s">
        <v>10004</v>
      </c>
      <c r="M6354" t="s">
        <v>120</v>
      </c>
      <c r="N6354">
        <v>5</v>
      </c>
      <c r="P6354" t="s">
        <v>27</v>
      </c>
      <c r="Q6354" t="s">
        <v>10005</v>
      </c>
      <c r="S6354" t="s">
        <v>29</v>
      </c>
    </row>
    <row r="6355" spans="1:19" hidden="1" x14ac:dyDescent="0.2">
      <c r="A6355">
        <v>3382</v>
      </c>
      <c r="B6355" t="s">
        <v>10003</v>
      </c>
      <c r="C6355" t="s">
        <v>77</v>
      </c>
      <c r="D6355" t="s">
        <v>3376</v>
      </c>
      <c r="E6355">
        <v>20</v>
      </c>
      <c r="F6355" t="s">
        <v>79</v>
      </c>
      <c r="G6355" t="s">
        <v>55</v>
      </c>
      <c r="H6355" t="s">
        <v>23</v>
      </c>
      <c r="I6355" t="s">
        <v>7259</v>
      </c>
      <c r="K6355"/>
      <c r="L6355" t="s">
        <v>10004</v>
      </c>
      <c r="M6355" t="s">
        <v>120</v>
      </c>
      <c r="N6355">
        <v>5</v>
      </c>
      <c r="P6355" t="s">
        <v>27</v>
      </c>
      <c r="Q6355" t="s">
        <v>10005</v>
      </c>
      <c r="S6355" t="s">
        <v>29</v>
      </c>
    </row>
    <row r="6356" spans="1:19" hidden="1" x14ac:dyDescent="0.2">
      <c r="A6356">
        <v>3382</v>
      </c>
      <c r="B6356" t="s">
        <v>10003</v>
      </c>
      <c r="C6356" t="s">
        <v>73</v>
      </c>
      <c r="D6356">
        <v>5.7</v>
      </c>
      <c r="E6356" t="s">
        <v>383</v>
      </c>
      <c r="F6356" t="s">
        <v>79</v>
      </c>
      <c r="G6356" t="s">
        <v>55</v>
      </c>
      <c r="H6356" t="s">
        <v>46</v>
      </c>
      <c r="I6356" t="s">
        <v>7259</v>
      </c>
      <c r="K6356"/>
      <c r="L6356" t="s">
        <v>10004</v>
      </c>
      <c r="M6356" t="s">
        <v>120</v>
      </c>
      <c r="N6356">
        <v>5</v>
      </c>
      <c r="P6356" t="s">
        <v>27</v>
      </c>
      <c r="Q6356" t="s">
        <v>10005</v>
      </c>
      <c r="S6356" t="s">
        <v>29</v>
      </c>
    </row>
    <row r="6357" spans="1:19" hidden="1" x14ac:dyDescent="0.2">
      <c r="A6357">
        <v>3382</v>
      </c>
      <c r="B6357" t="s">
        <v>10003</v>
      </c>
      <c r="C6357" t="s">
        <v>73</v>
      </c>
      <c r="D6357">
        <v>6</v>
      </c>
      <c r="E6357" t="s">
        <v>7730</v>
      </c>
      <c r="F6357" t="s">
        <v>79</v>
      </c>
      <c r="G6357" t="s">
        <v>22</v>
      </c>
      <c r="H6357" t="s">
        <v>23</v>
      </c>
      <c r="I6357" t="s">
        <v>2615</v>
      </c>
      <c r="K6357"/>
      <c r="L6357" t="s">
        <v>10004</v>
      </c>
      <c r="M6357" t="s">
        <v>120</v>
      </c>
      <c r="N6357">
        <v>5</v>
      </c>
      <c r="P6357" t="s">
        <v>27</v>
      </c>
      <c r="Q6357" t="s">
        <v>10005</v>
      </c>
      <c r="S6357" t="s">
        <v>29</v>
      </c>
    </row>
    <row r="6358" spans="1:19" hidden="1" x14ac:dyDescent="0.2">
      <c r="A6358">
        <v>3384</v>
      </c>
      <c r="B6358" t="s">
        <v>10006</v>
      </c>
      <c r="C6358" t="s">
        <v>20</v>
      </c>
      <c r="D6358">
        <v>1.9</v>
      </c>
      <c r="F6358" t="s">
        <v>10007</v>
      </c>
      <c r="H6358" t="s">
        <v>2675</v>
      </c>
      <c r="I6358" t="s">
        <v>10008</v>
      </c>
      <c r="K6358"/>
      <c r="L6358" t="s">
        <v>10009</v>
      </c>
      <c r="M6358" t="s">
        <v>8206</v>
      </c>
      <c r="N6358">
        <v>3</v>
      </c>
      <c r="P6358" t="s">
        <v>27</v>
      </c>
      <c r="Q6358" t="s">
        <v>10010</v>
      </c>
      <c r="S6358" t="s">
        <v>29</v>
      </c>
    </row>
    <row r="6359" spans="1:19" hidden="1" x14ac:dyDescent="0.2">
      <c r="A6359">
        <v>3385</v>
      </c>
      <c r="B6359" t="s">
        <v>10011</v>
      </c>
      <c r="C6359" t="s">
        <v>20</v>
      </c>
      <c r="D6359">
        <v>1.4</v>
      </c>
      <c r="F6359" t="s">
        <v>10007</v>
      </c>
      <c r="H6359" t="s">
        <v>2675</v>
      </c>
      <c r="I6359" t="s">
        <v>10008</v>
      </c>
      <c r="K6359"/>
      <c r="L6359" t="s">
        <v>10012</v>
      </c>
      <c r="M6359" t="s">
        <v>8618</v>
      </c>
      <c r="N6359">
        <v>2</v>
      </c>
      <c r="P6359" t="s">
        <v>27</v>
      </c>
      <c r="Q6359" t="s">
        <v>10013</v>
      </c>
      <c r="S6359" t="s">
        <v>29</v>
      </c>
    </row>
    <row r="6360" spans="1:19" hidden="1" x14ac:dyDescent="0.2">
      <c r="A6360">
        <v>3395</v>
      </c>
      <c r="B6360" t="s">
        <v>10014</v>
      </c>
      <c r="C6360" t="s">
        <v>8533</v>
      </c>
      <c r="D6360">
        <v>1.5</v>
      </c>
      <c r="F6360" t="s">
        <v>10007</v>
      </c>
      <c r="H6360" t="s">
        <v>2675</v>
      </c>
      <c r="I6360" t="s">
        <v>10008</v>
      </c>
      <c r="K6360"/>
      <c r="L6360" t="s">
        <v>10015</v>
      </c>
      <c r="M6360" t="s">
        <v>8618</v>
      </c>
      <c r="N6360">
        <v>2</v>
      </c>
      <c r="P6360" t="s">
        <v>27</v>
      </c>
      <c r="Q6360" t="s">
        <v>10016</v>
      </c>
      <c r="S6360" t="s">
        <v>29</v>
      </c>
    </row>
    <row r="6361" spans="1:19" hidden="1" x14ac:dyDescent="0.2">
      <c r="A6361">
        <v>3395</v>
      </c>
      <c r="B6361" t="s">
        <v>10014</v>
      </c>
      <c r="C6361" t="s">
        <v>20</v>
      </c>
      <c r="D6361">
        <v>4.5999999999999996</v>
      </c>
      <c r="F6361" t="s">
        <v>10017</v>
      </c>
      <c r="H6361" t="s">
        <v>2675</v>
      </c>
      <c r="I6361" t="s">
        <v>10018</v>
      </c>
      <c r="K6361"/>
      <c r="L6361" t="s">
        <v>10015</v>
      </c>
      <c r="M6361" t="s">
        <v>8618</v>
      </c>
      <c r="N6361">
        <v>2</v>
      </c>
      <c r="P6361" t="s">
        <v>27</v>
      </c>
      <c r="Q6361" t="s">
        <v>10016</v>
      </c>
      <c r="S6361" t="s">
        <v>29</v>
      </c>
    </row>
    <row r="6362" spans="1:19" hidden="1" x14ac:dyDescent="0.2">
      <c r="A6362">
        <v>3395</v>
      </c>
      <c r="B6362" t="s">
        <v>10014</v>
      </c>
      <c r="C6362" t="s">
        <v>73</v>
      </c>
      <c r="D6362">
        <v>2.1</v>
      </c>
      <c r="F6362" t="s">
        <v>10017</v>
      </c>
      <c r="H6362" t="s">
        <v>2675</v>
      </c>
      <c r="I6362" t="s">
        <v>10018</v>
      </c>
      <c r="K6362"/>
      <c r="L6362" t="s">
        <v>10015</v>
      </c>
      <c r="M6362" t="s">
        <v>8618</v>
      </c>
      <c r="N6362">
        <v>2</v>
      </c>
      <c r="P6362" t="s">
        <v>27</v>
      </c>
      <c r="Q6362" t="s">
        <v>10016</v>
      </c>
      <c r="S6362" t="s">
        <v>29</v>
      </c>
    </row>
    <row r="6363" spans="1:19" hidden="1" x14ac:dyDescent="0.2">
      <c r="A6363">
        <v>3397</v>
      </c>
      <c r="B6363" t="s">
        <v>10019</v>
      </c>
      <c r="C6363" t="s">
        <v>20</v>
      </c>
      <c r="D6363">
        <v>4.5</v>
      </c>
      <c r="F6363" t="s">
        <v>10017</v>
      </c>
      <c r="H6363" t="s">
        <v>2675</v>
      </c>
      <c r="I6363" t="s">
        <v>10018</v>
      </c>
      <c r="K6363"/>
      <c r="L6363" t="s">
        <v>10020</v>
      </c>
      <c r="M6363" t="s">
        <v>8618</v>
      </c>
      <c r="N6363">
        <v>2</v>
      </c>
      <c r="P6363" t="s">
        <v>27</v>
      </c>
      <c r="Q6363" t="s">
        <v>10021</v>
      </c>
      <c r="S6363" t="s">
        <v>29</v>
      </c>
    </row>
    <row r="6364" spans="1:19" hidden="1" x14ac:dyDescent="0.2">
      <c r="A6364">
        <v>3397</v>
      </c>
      <c r="B6364" t="s">
        <v>10019</v>
      </c>
      <c r="C6364" t="s">
        <v>73</v>
      </c>
      <c r="D6364">
        <v>2</v>
      </c>
      <c r="F6364" t="s">
        <v>10017</v>
      </c>
      <c r="H6364" t="s">
        <v>2675</v>
      </c>
      <c r="I6364" t="s">
        <v>10018</v>
      </c>
      <c r="K6364"/>
      <c r="L6364" t="s">
        <v>10020</v>
      </c>
      <c r="M6364" t="s">
        <v>8618</v>
      </c>
      <c r="N6364">
        <v>2</v>
      </c>
      <c r="P6364" t="s">
        <v>27</v>
      </c>
      <c r="Q6364" t="s">
        <v>10021</v>
      </c>
      <c r="S6364" t="s">
        <v>29</v>
      </c>
    </row>
    <row r="6365" spans="1:19" hidden="1" x14ac:dyDescent="0.2">
      <c r="A6365">
        <v>3399</v>
      </c>
      <c r="B6365" t="s">
        <v>10022</v>
      </c>
      <c r="C6365" t="s">
        <v>20</v>
      </c>
      <c r="D6365">
        <v>1.6</v>
      </c>
      <c r="E6365">
        <v>57</v>
      </c>
      <c r="F6365" t="s">
        <v>10007</v>
      </c>
      <c r="H6365" t="s">
        <v>2675</v>
      </c>
      <c r="I6365" t="s">
        <v>10008</v>
      </c>
      <c r="K6365"/>
      <c r="L6365" t="s">
        <v>10023</v>
      </c>
      <c r="M6365" t="s">
        <v>8618</v>
      </c>
      <c r="N6365">
        <v>2</v>
      </c>
      <c r="P6365" t="s">
        <v>27</v>
      </c>
      <c r="Q6365" t="s">
        <v>10024</v>
      </c>
      <c r="S6365" t="s">
        <v>29</v>
      </c>
    </row>
    <row r="6366" spans="1:19" hidden="1" x14ac:dyDescent="0.2">
      <c r="A6366">
        <v>3402</v>
      </c>
      <c r="B6366" t="s">
        <v>10025</v>
      </c>
      <c r="C6366" t="s">
        <v>20</v>
      </c>
      <c r="D6366">
        <v>3.7</v>
      </c>
      <c r="F6366" t="s">
        <v>10017</v>
      </c>
      <c r="H6366" t="s">
        <v>2675</v>
      </c>
      <c r="I6366" t="s">
        <v>10018</v>
      </c>
      <c r="K6366"/>
      <c r="L6366" t="s">
        <v>10026</v>
      </c>
      <c r="M6366" t="s">
        <v>8206</v>
      </c>
      <c r="N6366">
        <v>3</v>
      </c>
      <c r="P6366" t="s">
        <v>27</v>
      </c>
      <c r="Q6366" t="s">
        <v>10027</v>
      </c>
      <c r="S6366" t="s">
        <v>29</v>
      </c>
    </row>
    <row r="6367" spans="1:19" hidden="1" x14ac:dyDescent="0.2">
      <c r="A6367">
        <v>3402</v>
      </c>
      <c r="B6367" t="s">
        <v>10025</v>
      </c>
      <c r="C6367" t="s">
        <v>73</v>
      </c>
      <c r="D6367">
        <v>1.2</v>
      </c>
      <c r="F6367" t="s">
        <v>10017</v>
      </c>
      <c r="H6367" t="s">
        <v>2675</v>
      </c>
      <c r="I6367" t="s">
        <v>10018</v>
      </c>
      <c r="K6367"/>
      <c r="L6367" t="s">
        <v>10026</v>
      </c>
      <c r="M6367" t="s">
        <v>8206</v>
      </c>
      <c r="N6367">
        <v>3</v>
      </c>
      <c r="P6367" t="s">
        <v>27</v>
      </c>
      <c r="Q6367" t="s">
        <v>10027</v>
      </c>
      <c r="S6367" t="s">
        <v>29</v>
      </c>
    </row>
    <row r="6368" spans="1:19" hidden="1" x14ac:dyDescent="0.2">
      <c r="A6368">
        <v>3409</v>
      </c>
      <c r="B6368" t="s">
        <v>10028</v>
      </c>
      <c r="C6368" t="s">
        <v>20</v>
      </c>
      <c r="D6368">
        <v>9.39</v>
      </c>
      <c r="E6368">
        <v>30</v>
      </c>
      <c r="F6368" t="s">
        <v>1363</v>
      </c>
      <c r="G6368" t="s">
        <v>55</v>
      </c>
      <c r="H6368" t="s">
        <v>46</v>
      </c>
      <c r="I6368" t="s">
        <v>10029</v>
      </c>
      <c r="K6368"/>
      <c r="L6368" t="s">
        <v>10030</v>
      </c>
      <c r="M6368" t="s">
        <v>120</v>
      </c>
      <c r="N6368">
        <v>5</v>
      </c>
      <c r="P6368" t="s">
        <v>27</v>
      </c>
      <c r="Q6368" t="s">
        <v>10031</v>
      </c>
      <c r="S6368" t="s">
        <v>29</v>
      </c>
    </row>
    <row r="6369" spans="1:19" hidden="1" x14ac:dyDescent="0.2">
      <c r="A6369">
        <v>3409</v>
      </c>
      <c r="B6369" t="s">
        <v>10028</v>
      </c>
      <c r="C6369" t="s">
        <v>20</v>
      </c>
      <c r="D6369">
        <v>9.6199999999999992</v>
      </c>
      <c r="E6369">
        <v>28</v>
      </c>
      <c r="F6369" t="s">
        <v>10032</v>
      </c>
      <c r="G6369" t="s">
        <v>55</v>
      </c>
      <c r="H6369" t="s">
        <v>23</v>
      </c>
      <c r="I6369" t="s">
        <v>10029</v>
      </c>
      <c r="K6369"/>
      <c r="L6369" t="s">
        <v>10030</v>
      </c>
      <c r="M6369" t="s">
        <v>120</v>
      </c>
      <c r="N6369">
        <v>5</v>
      </c>
      <c r="P6369" t="s">
        <v>27</v>
      </c>
      <c r="Q6369" t="s">
        <v>10031</v>
      </c>
      <c r="S6369" t="s">
        <v>29</v>
      </c>
    </row>
    <row r="6370" spans="1:19" hidden="1" x14ac:dyDescent="0.2">
      <c r="A6370">
        <v>3411</v>
      </c>
      <c r="B6370" t="s">
        <v>10033</v>
      </c>
      <c r="C6370" t="s">
        <v>20</v>
      </c>
      <c r="D6370">
        <v>-6.1</v>
      </c>
      <c r="E6370" t="s">
        <v>74</v>
      </c>
      <c r="F6370" t="s">
        <v>10034</v>
      </c>
      <c r="G6370" t="s">
        <v>75</v>
      </c>
      <c r="H6370" t="s">
        <v>23</v>
      </c>
      <c r="I6370" t="s">
        <v>76</v>
      </c>
      <c r="K6370"/>
      <c r="L6370" t="s">
        <v>10035</v>
      </c>
      <c r="M6370" t="s">
        <v>120</v>
      </c>
      <c r="N6370">
        <v>5</v>
      </c>
      <c r="P6370" t="s">
        <v>27</v>
      </c>
      <c r="Q6370" t="s">
        <v>10036</v>
      </c>
      <c r="S6370" t="s">
        <v>29</v>
      </c>
    </row>
    <row r="6371" spans="1:19" hidden="1" x14ac:dyDescent="0.2">
      <c r="A6371">
        <v>3412</v>
      </c>
      <c r="B6371" t="s">
        <v>10037</v>
      </c>
      <c r="C6371" t="s">
        <v>20</v>
      </c>
      <c r="D6371">
        <v>-7.2</v>
      </c>
      <c r="E6371">
        <v>25</v>
      </c>
      <c r="F6371" t="s">
        <v>3110</v>
      </c>
      <c r="G6371" t="s">
        <v>75</v>
      </c>
      <c r="H6371" t="s">
        <v>23</v>
      </c>
      <c r="I6371" t="s">
        <v>58</v>
      </c>
      <c r="K6371"/>
      <c r="L6371" t="s">
        <v>10038</v>
      </c>
      <c r="M6371" t="s">
        <v>120</v>
      </c>
      <c r="N6371">
        <v>5</v>
      </c>
      <c r="P6371" t="s">
        <v>27</v>
      </c>
      <c r="Q6371" t="s">
        <v>10039</v>
      </c>
      <c r="S6371" t="s">
        <v>29</v>
      </c>
    </row>
    <row r="6372" spans="1:19" hidden="1" x14ac:dyDescent="0.2">
      <c r="A6372">
        <v>3412</v>
      </c>
      <c r="B6372" t="s">
        <v>10037</v>
      </c>
      <c r="C6372" t="s">
        <v>20</v>
      </c>
      <c r="D6372">
        <v>-3.7</v>
      </c>
      <c r="F6372" t="s">
        <v>10040</v>
      </c>
      <c r="H6372" t="s">
        <v>2675</v>
      </c>
      <c r="I6372" t="s">
        <v>10041</v>
      </c>
      <c r="K6372"/>
      <c r="L6372" t="s">
        <v>10038</v>
      </c>
      <c r="M6372" t="s">
        <v>120</v>
      </c>
      <c r="N6372">
        <v>5</v>
      </c>
      <c r="P6372" t="s">
        <v>27</v>
      </c>
      <c r="Q6372" t="s">
        <v>10039</v>
      </c>
      <c r="S6372" t="s">
        <v>29</v>
      </c>
    </row>
    <row r="6373" spans="1:19" hidden="1" x14ac:dyDescent="0.2">
      <c r="A6373">
        <v>3413</v>
      </c>
      <c r="B6373" t="s">
        <v>10042</v>
      </c>
      <c r="C6373" t="s">
        <v>20</v>
      </c>
      <c r="D6373">
        <v>-6.15</v>
      </c>
      <c r="E6373" t="s">
        <v>10043</v>
      </c>
      <c r="F6373" t="s">
        <v>10044</v>
      </c>
      <c r="G6373" t="s">
        <v>75</v>
      </c>
      <c r="H6373" t="s">
        <v>23</v>
      </c>
      <c r="I6373" t="s">
        <v>10045</v>
      </c>
      <c r="K6373"/>
      <c r="L6373" t="s">
        <v>10046</v>
      </c>
      <c r="M6373" t="s">
        <v>120</v>
      </c>
      <c r="N6373">
        <v>5</v>
      </c>
      <c r="P6373" t="s">
        <v>27</v>
      </c>
      <c r="Q6373" t="s">
        <v>10047</v>
      </c>
      <c r="S6373" t="s">
        <v>29</v>
      </c>
    </row>
    <row r="6374" spans="1:19" hidden="1" x14ac:dyDescent="0.2">
      <c r="A6374">
        <v>3413</v>
      </c>
      <c r="B6374" t="s">
        <v>10042</v>
      </c>
      <c r="C6374" t="s">
        <v>20</v>
      </c>
      <c r="D6374">
        <v>-6.15</v>
      </c>
      <c r="E6374">
        <v>25</v>
      </c>
      <c r="F6374" t="s">
        <v>3110</v>
      </c>
      <c r="G6374" t="s">
        <v>75</v>
      </c>
      <c r="H6374" t="s">
        <v>23</v>
      </c>
      <c r="I6374" t="s">
        <v>10048</v>
      </c>
      <c r="K6374"/>
      <c r="L6374" t="s">
        <v>10046</v>
      </c>
      <c r="M6374" t="s">
        <v>120</v>
      </c>
      <c r="N6374">
        <v>5</v>
      </c>
      <c r="P6374" t="s">
        <v>27</v>
      </c>
      <c r="Q6374" t="s">
        <v>10047</v>
      </c>
      <c r="S6374" t="s">
        <v>29</v>
      </c>
    </row>
    <row r="6375" spans="1:19" hidden="1" x14ac:dyDescent="0.2">
      <c r="A6375">
        <v>3414</v>
      </c>
      <c r="B6375" t="s">
        <v>10049</v>
      </c>
      <c r="C6375" t="s">
        <v>20</v>
      </c>
      <c r="D6375">
        <v>-5.73</v>
      </c>
      <c r="E6375" t="s">
        <v>1512</v>
      </c>
      <c r="F6375" t="s">
        <v>1513</v>
      </c>
      <c r="G6375" t="s">
        <v>75</v>
      </c>
      <c r="H6375" t="s">
        <v>23</v>
      </c>
      <c r="I6375" t="s">
        <v>1514</v>
      </c>
      <c r="K6375"/>
      <c r="L6375" t="s">
        <v>10050</v>
      </c>
      <c r="M6375" t="s">
        <v>26</v>
      </c>
      <c r="N6375">
        <v>2</v>
      </c>
      <c r="P6375" t="s">
        <v>27</v>
      </c>
      <c r="Q6375" t="s">
        <v>10051</v>
      </c>
      <c r="S6375" t="s">
        <v>29</v>
      </c>
    </row>
    <row r="6376" spans="1:19" hidden="1" x14ac:dyDescent="0.2">
      <c r="A6376">
        <v>3414</v>
      </c>
      <c r="B6376" t="s">
        <v>10049</v>
      </c>
      <c r="C6376" t="s">
        <v>20</v>
      </c>
      <c r="D6376">
        <v>-5.68</v>
      </c>
      <c r="E6376" t="s">
        <v>1620</v>
      </c>
      <c r="F6376" t="s">
        <v>1623</v>
      </c>
      <c r="G6376" t="s">
        <v>75</v>
      </c>
      <c r="H6376" t="s">
        <v>23</v>
      </c>
      <c r="I6376" t="s">
        <v>1622</v>
      </c>
      <c r="K6376"/>
      <c r="L6376" t="s">
        <v>10050</v>
      </c>
      <c r="M6376" t="s">
        <v>26</v>
      </c>
      <c r="N6376">
        <v>2</v>
      </c>
      <c r="P6376" t="s">
        <v>27</v>
      </c>
      <c r="Q6376" t="s">
        <v>10051</v>
      </c>
      <c r="S6376" t="s">
        <v>29</v>
      </c>
    </row>
    <row r="6377" spans="1:19" hidden="1" x14ac:dyDescent="0.2">
      <c r="A6377">
        <v>3414</v>
      </c>
      <c r="B6377" t="s">
        <v>10049</v>
      </c>
      <c r="C6377" t="s">
        <v>20</v>
      </c>
      <c r="D6377">
        <v>-5.53</v>
      </c>
      <c r="E6377" t="s">
        <v>1620</v>
      </c>
      <c r="F6377" t="s">
        <v>1746</v>
      </c>
      <c r="G6377" t="s">
        <v>75</v>
      </c>
      <c r="H6377" t="s">
        <v>23</v>
      </c>
      <c r="I6377" t="s">
        <v>1622</v>
      </c>
      <c r="K6377"/>
      <c r="L6377" t="s">
        <v>10050</v>
      </c>
      <c r="M6377" t="s">
        <v>26</v>
      </c>
      <c r="N6377">
        <v>2</v>
      </c>
      <c r="P6377" t="s">
        <v>27</v>
      </c>
      <c r="Q6377" t="s">
        <v>10051</v>
      </c>
      <c r="S6377" t="s">
        <v>29</v>
      </c>
    </row>
    <row r="6378" spans="1:19" hidden="1" x14ac:dyDescent="0.2">
      <c r="A6378">
        <v>3415</v>
      </c>
      <c r="B6378" t="s">
        <v>10052</v>
      </c>
      <c r="C6378" t="s">
        <v>20</v>
      </c>
      <c r="D6378">
        <v>-6.9</v>
      </c>
      <c r="E6378">
        <v>25</v>
      </c>
      <c r="F6378" t="s">
        <v>3324</v>
      </c>
      <c r="G6378" t="s">
        <v>75</v>
      </c>
      <c r="H6378" t="s">
        <v>23</v>
      </c>
      <c r="I6378" t="s">
        <v>10048</v>
      </c>
      <c r="K6378"/>
      <c r="L6378" t="s">
        <v>10053</v>
      </c>
      <c r="M6378" t="s">
        <v>26</v>
      </c>
      <c r="N6378">
        <v>2</v>
      </c>
      <c r="P6378" t="s">
        <v>27</v>
      </c>
      <c r="Q6378" t="s">
        <v>10054</v>
      </c>
      <c r="S6378" t="s">
        <v>29</v>
      </c>
    </row>
    <row r="6379" spans="1:19" hidden="1" x14ac:dyDescent="0.2">
      <c r="A6379">
        <v>3416</v>
      </c>
      <c r="B6379" t="s">
        <v>10055</v>
      </c>
      <c r="C6379" t="s">
        <v>20</v>
      </c>
      <c r="D6379">
        <v>-6.52</v>
      </c>
      <c r="E6379" t="s">
        <v>363</v>
      </c>
      <c r="F6379" t="s">
        <v>10056</v>
      </c>
      <c r="G6379" t="s">
        <v>75</v>
      </c>
      <c r="H6379" t="s">
        <v>23</v>
      </c>
      <c r="I6379" t="s">
        <v>10057</v>
      </c>
      <c r="K6379"/>
      <c r="L6379" t="s">
        <v>10058</v>
      </c>
      <c r="M6379" t="s">
        <v>26</v>
      </c>
      <c r="N6379">
        <v>2</v>
      </c>
      <c r="P6379" t="s">
        <v>27</v>
      </c>
      <c r="Q6379" t="s">
        <v>10059</v>
      </c>
      <c r="S6379" t="s">
        <v>29</v>
      </c>
    </row>
    <row r="6380" spans="1:19" hidden="1" x14ac:dyDescent="0.2">
      <c r="A6380">
        <v>3417</v>
      </c>
      <c r="B6380" t="s">
        <v>10060</v>
      </c>
      <c r="C6380" t="s">
        <v>20</v>
      </c>
      <c r="D6380">
        <v>-7.01</v>
      </c>
      <c r="E6380">
        <v>25</v>
      </c>
      <c r="F6380" t="s">
        <v>3110</v>
      </c>
      <c r="G6380" t="s">
        <v>75</v>
      </c>
      <c r="H6380" t="s">
        <v>23</v>
      </c>
      <c r="I6380" t="s">
        <v>10048</v>
      </c>
      <c r="K6380"/>
      <c r="L6380" t="s">
        <v>10061</v>
      </c>
      <c r="M6380" t="s">
        <v>26</v>
      </c>
      <c r="N6380">
        <v>2</v>
      </c>
      <c r="P6380" t="s">
        <v>27</v>
      </c>
      <c r="Q6380" t="s">
        <v>10062</v>
      </c>
      <c r="S6380" t="s">
        <v>29</v>
      </c>
    </row>
    <row r="6381" spans="1:19" hidden="1" x14ac:dyDescent="0.2">
      <c r="A6381">
        <v>3418</v>
      </c>
      <c r="B6381" t="s">
        <v>10063</v>
      </c>
      <c r="C6381" t="s">
        <v>20</v>
      </c>
      <c r="D6381">
        <v>-6.52</v>
      </c>
      <c r="E6381">
        <v>25</v>
      </c>
      <c r="F6381" t="s">
        <v>3110</v>
      </c>
      <c r="G6381" t="s">
        <v>75</v>
      </c>
      <c r="H6381" t="s">
        <v>23</v>
      </c>
      <c r="I6381" t="s">
        <v>10048</v>
      </c>
      <c r="K6381"/>
      <c r="L6381" t="s">
        <v>10064</v>
      </c>
      <c r="M6381" t="s">
        <v>26</v>
      </c>
      <c r="N6381">
        <v>2</v>
      </c>
      <c r="P6381" t="s">
        <v>27</v>
      </c>
      <c r="Q6381" t="s">
        <v>10065</v>
      </c>
      <c r="S6381" t="s">
        <v>29</v>
      </c>
    </row>
    <row r="6382" spans="1:19" hidden="1" x14ac:dyDescent="0.2">
      <c r="A6382">
        <v>3420</v>
      </c>
      <c r="B6382" t="s">
        <v>10066</v>
      </c>
      <c r="C6382" t="s">
        <v>20</v>
      </c>
      <c r="D6382">
        <v>-6.7</v>
      </c>
      <c r="E6382">
        <v>25</v>
      </c>
      <c r="F6382" t="s">
        <v>3110</v>
      </c>
      <c r="G6382" t="s">
        <v>75</v>
      </c>
      <c r="H6382" t="s">
        <v>23</v>
      </c>
      <c r="I6382" t="s">
        <v>10048</v>
      </c>
      <c r="K6382"/>
      <c r="L6382" t="s">
        <v>10067</v>
      </c>
      <c r="M6382" t="s">
        <v>26</v>
      </c>
      <c r="N6382">
        <v>2</v>
      </c>
      <c r="P6382" t="s">
        <v>27</v>
      </c>
      <c r="Q6382" t="s">
        <v>10068</v>
      </c>
      <c r="S6382" t="s">
        <v>29</v>
      </c>
    </row>
    <row r="6383" spans="1:19" hidden="1" x14ac:dyDescent="0.2">
      <c r="A6383">
        <v>3421</v>
      </c>
      <c r="B6383" t="s">
        <v>10069</v>
      </c>
      <c r="C6383" t="s">
        <v>20</v>
      </c>
      <c r="D6383">
        <v>-4.9000000000000004</v>
      </c>
      <c r="E6383">
        <v>25</v>
      </c>
      <c r="F6383" t="s">
        <v>3110</v>
      </c>
      <c r="G6383" t="s">
        <v>75</v>
      </c>
      <c r="H6383" t="s">
        <v>23</v>
      </c>
      <c r="I6383" t="s">
        <v>10048</v>
      </c>
      <c r="K6383"/>
      <c r="L6383" t="s">
        <v>10070</v>
      </c>
      <c r="M6383" t="s">
        <v>120</v>
      </c>
      <c r="N6383">
        <v>5</v>
      </c>
      <c r="P6383" t="s">
        <v>27</v>
      </c>
      <c r="Q6383" t="s">
        <v>10071</v>
      </c>
      <c r="S6383" t="s">
        <v>29</v>
      </c>
    </row>
    <row r="6384" spans="1:19" hidden="1" x14ac:dyDescent="0.2">
      <c r="A6384">
        <v>3422</v>
      </c>
      <c r="B6384" t="s">
        <v>10072</v>
      </c>
      <c r="C6384" t="s">
        <v>20</v>
      </c>
      <c r="D6384">
        <v>-5.61</v>
      </c>
      <c r="E6384">
        <v>25</v>
      </c>
      <c r="F6384" t="s">
        <v>3110</v>
      </c>
      <c r="G6384" t="s">
        <v>75</v>
      </c>
      <c r="H6384" t="s">
        <v>23</v>
      </c>
      <c r="I6384" t="s">
        <v>10048</v>
      </c>
      <c r="K6384"/>
      <c r="L6384" t="s">
        <v>10073</v>
      </c>
      <c r="M6384" t="s">
        <v>26</v>
      </c>
      <c r="N6384">
        <v>2</v>
      </c>
      <c r="P6384" t="s">
        <v>27</v>
      </c>
      <c r="Q6384" t="s">
        <v>10074</v>
      </c>
      <c r="S6384" t="s">
        <v>29</v>
      </c>
    </row>
    <row r="6385" spans="1:19" hidden="1" x14ac:dyDescent="0.2">
      <c r="A6385">
        <v>3423</v>
      </c>
      <c r="B6385" t="s">
        <v>10075</v>
      </c>
      <c r="C6385" t="s">
        <v>20</v>
      </c>
      <c r="D6385">
        <v>-6.06</v>
      </c>
      <c r="E6385">
        <v>25</v>
      </c>
      <c r="F6385" t="s">
        <v>3110</v>
      </c>
      <c r="G6385" t="s">
        <v>75</v>
      </c>
      <c r="H6385" t="s">
        <v>23</v>
      </c>
      <c r="I6385" t="s">
        <v>10048</v>
      </c>
      <c r="K6385"/>
      <c r="L6385" t="s">
        <v>10076</v>
      </c>
      <c r="M6385" t="s">
        <v>26</v>
      </c>
      <c r="N6385">
        <v>2</v>
      </c>
      <c r="P6385" t="s">
        <v>27</v>
      </c>
      <c r="Q6385" t="s">
        <v>10077</v>
      </c>
      <c r="S6385" t="s">
        <v>29</v>
      </c>
    </row>
    <row r="6386" spans="1:19" hidden="1" x14ac:dyDescent="0.2">
      <c r="A6386">
        <v>3424</v>
      </c>
      <c r="B6386" t="s">
        <v>10078</v>
      </c>
      <c r="C6386" t="s">
        <v>20</v>
      </c>
      <c r="D6386">
        <v>-6.59</v>
      </c>
      <c r="E6386">
        <v>25</v>
      </c>
      <c r="F6386" t="s">
        <v>3110</v>
      </c>
      <c r="G6386" t="s">
        <v>75</v>
      </c>
      <c r="H6386" t="s">
        <v>23</v>
      </c>
      <c r="I6386" t="s">
        <v>10048</v>
      </c>
      <c r="K6386"/>
      <c r="L6386" t="s">
        <v>10079</v>
      </c>
      <c r="M6386" t="s">
        <v>26</v>
      </c>
      <c r="N6386">
        <v>2</v>
      </c>
      <c r="P6386" t="s">
        <v>27</v>
      </c>
      <c r="Q6386" t="s">
        <v>10080</v>
      </c>
      <c r="S6386" t="s">
        <v>29</v>
      </c>
    </row>
    <row r="6387" spans="1:19" hidden="1" x14ac:dyDescent="0.2">
      <c r="A6387">
        <v>3425</v>
      </c>
      <c r="B6387" t="s">
        <v>10081</v>
      </c>
      <c r="C6387" t="s">
        <v>20</v>
      </c>
      <c r="D6387">
        <v>-4.7300000000000004</v>
      </c>
      <c r="E6387">
        <v>25</v>
      </c>
      <c r="F6387" t="s">
        <v>3110</v>
      </c>
      <c r="G6387" t="s">
        <v>75</v>
      </c>
      <c r="H6387" t="s">
        <v>23</v>
      </c>
      <c r="I6387" t="s">
        <v>10048</v>
      </c>
      <c r="K6387"/>
      <c r="L6387" t="s">
        <v>10082</v>
      </c>
      <c r="M6387" t="s">
        <v>120</v>
      </c>
      <c r="N6387">
        <v>5</v>
      </c>
      <c r="P6387" t="s">
        <v>27</v>
      </c>
      <c r="Q6387" t="s">
        <v>10083</v>
      </c>
      <c r="S6387" t="s">
        <v>29</v>
      </c>
    </row>
    <row r="6388" spans="1:19" hidden="1" x14ac:dyDescent="0.2">
      <c r="A6388">
        <v>3426</v>
      </c>
      <c r="B6388" t="s">
        <v>10084</v>
      </c>
      <c r="C6388" t="s">
        <v>20</v>
      </c>
      <c r="D6388">
        <v>-6.7</v>
      </c>
      <c r="E6388">
        <v>25</v>
      </c>
      <c r="F6388" t="s">
        <v>3110</v>
      </c>
      <c r="G6388" t="s">
        <v>75</v>
      </c>
      <c r="H6388" t="s">
        <v>23</v>
      </c>
      <c r="I6388" t="s">
        <v>10048</v>
      </c>
      <c r="K6388"/>
      <c r="L6388" t="s">
        <v>10085</v>
      </c>
      <c r="M6388" t="s">
        <v>120</v>
      </c>
      <c r="N6388">
        <v>5</v>
      </c>
      <c r="P6388" t="s">
        <v>27</v>
      </c>
      <c r="Q6388" t="s">
        <v>10086</v>
      </c>
      <c r="S6388" t="s">
        <v>29</v>
      </c>
    </row>
    <row r="6389" spans="1:19" hidden="1" x14ac:dyDescent="0.2">
      <c r="A6389">
        <v>3427</v>
      </c>
      <c r="B6389" t="s">
        <v>10087</v>
      </c>
      <c r="C6389" t="s">
        <v>20</v>
      </c>
      <c r="D6389">
        <v>-4.8099999999999996</v>
      </c>
      <c r="E6389">
        <v>25</v>
      </c>
      <c r="F6389" t="s">
        <v>3110</v>
      </c>
      <c r="G6389" t="s">
        <v>75</v>
      </c>
      <c r="H6389" t="s">
        <v>23</v>
      </c>
      <c r="I6389" t="s">
        <v>10048</v>
      </c>
      <c r="K6389"/>
      <c r="L6389" t="s">
        <v>10088</v>
      </c>
      <c r="M6389" t="s">
        <v>26</v>
      </c>
      <c r="N6389">
        <v>2</v>
      </c>
      <c r="P6389" t="s">
        <v>27</v>
      </c>
      <c r="Q6389" t="s">
        <v>10089</v>
      </c>
      <c r="S6389" t="s">
        <v>29</v>
      </c>
    </row>
    <row r="6390" spans="1:19" hidden="1" x14ac:dyDescent="0.2">
      <c r="A6390">
        <v>3428</v>
      </c>
      <c r="B6390" t="s">
        <v>10090</v>
      </c>
      <c r="C6390" t="s">
        <v>20</v>
      </c>
      <c r="D6390">
        <v>-6.02</v>
      </c>
      <c r="E6390">
        <v>25</v>
      </c>
      <c r="F6390" t="s">
        <v>3110</v>
      </c>
      <c r="G6390" t="s">
        <v>75</v>
      </c>
      <c r="H6390" t="s">
        <v>23</v>
      </c>
      <c r="I6390" t="s">
        <v>10048</v>
      </c>
      <c r="K6390"/>
      <c r="L6390" t="s">
        <v>10091</v>
      </c>
      <c r="M6390" t="s">
        <v>120</v>
      </c>
      <c r="N6390">
        <v>5</v>
      </c>
      <c r="P6390" t="s">
        <v>27</v>
      </c>
      <c r="Q6390" t="s">
        <v>10092</v>
      </c>
      <c r="S6390" t="s">
        <v>29</v>
      </c>
    </row>
    <row r="6391" spans="1:19" hidden="1" x14ac:dyDescent="0.2">
      <c r="A6391">
        <v>3429</v>
      </c>
      <c r="B6391" t="s">
        <v>10093</v>
      </c>
      <c r="C6391" t="s">
        <v>20</v>
      </c>
      <c r="D6391">
        <v>-5.47</v>
      </c>
      <c r="E6391" t="s">
        <v>363</v>
      </c>
      <c r="F6391" t="s">
        <v>10094</v>
      </c>
      <c r="G6391" t="s">
        <v>75</v>
      </c>
      <c r="H6391" t="s">
        <v>23</v>
      </c>
      <c r="I6391" t="s">
        <v>10057</v>
      </c>
      <c r="K6391"/>
      <c r="L6391" t="s">
        <v>10095</v>
      </c>
      <c r="M6391" t="s">
        <v>26</v>
      </c>
      <c r="N6391">
        <v>2</v>
      </c>
      <c r="P6391" t="s">
        <v>27</v>
      </c>
      <c r="Q6391" t="s">
        <v>10096</v>
      </c>
      <c r="S6391" t="s">
        <v>29</v>
      </c>
    </row>
    <row r="6392" spans="1:19" hidden="1" x14ac:dyDescent="0.2">
      <c r="A6392">
        <v>3430</v>
      </c>
      <c r="B6392" t="s">
        <v>10097</v>
      </c>
      <c r="C6392" t="s">
        <v>20</v>
      </c>
      <c r="D6392">
        <v>-7.62</v>
      </c>
      <c r="E6392">
        <v>25</v>
      </c>
      <c r="F6392" t="s">
        <v>3110</v>
      </c>
      <c r="G6392" t="s">
        <v>75</v>
      </c>
      <c r="H6392" t="s">
        <v>23</v>
      </c>
      <c r="I6392" t="s">
        <v>10048</v>
      </c>
      <c r="K6392"/>
      <c r="L6392" t="s">
        <v>10098</v>
      </c>
      <c r="M6392" t="s">
        <v>26</v>
      </c>
      <c r="N6392">
        <v>2</v>
      </c>
      <c r="P6392" t="s">
        <v>27</v>
      </c>
      <c r="Q6392" t="s">
        <v>10099</v>
      </c>
      <c r="S6392" t="s">
        <v>29</v>
      </c>
    </row>
    <row r="6393" spans="1:19" hidden="1" x14ac:dyDescent="0.2">
      <c r="A6393">
        <v>3431</v>
      </c>
      <c r="B6393" t="s">
        <v>10100</v>
      </c>
      <c r="C6393" t="s">
        <v>20</v>
      </c>
      <c r="D6393">
        <v>-7.94</v>
      </c>
      <c r="E6393">
        <v>25</v>
      </c>
      <c r="F6393" t="s">
        <v>3110</v>
      </c>
      <c r="G6393" t="s">
        <v>75</v>
      </c>
      <c r="H6393" t="s">
        <v>23</v>
      </c>
      <c r="I6393" t="s">
        <v>10048</v>
      </c>
      <c r="K6393"/>
      <c r="L6393" t="s">
        <v>10101</v>
      </c>
      <c r="M6393" t="s">
        <v>26</v>
      </c>
      <c r="N6393">
        <v>2</v>
      </c>
      <c r="P6393" t="s">
        <v>27</v>
      </c>
      <c r="Q6393" t="s">
        <v>10102</v>
      </c>
      <c r="S6393" t="s">
        <v>29</v>
      </c>
    </row>
    <row r="6394" spans="1:19" hidden="1" x14ac:dyDescent="0.2">
      <c r="A6394">
        <v>3433</v>
      </c>
      <c r="B6394" t="s">
        <v>10103</v>
      </c>
      <c r="C6394" t="s">
        <v>10104</v>
      </c>
      <c r="D6394">
        <v>-5</v>
      </c>
      <c r="E6394">
        <v>25</v>
      </c>
      <c r="F6394" t="s">
        <v>10105</v>
      </c>
      <c r="H6394" t="s">
        <v>23</v>
      </c>
      <c r="I6394" t="s">
        <v>10106</v>
      </c>
      <c r="K6394"/>
      <c r="L6394" t="s">
        <v>10107</v>
      </c>
      <c r="M6394" t="s">
        <v>26</v>
      </c>
      <c r="N6394">
        <v>2</v>
      </c>
      <c r="P6394" t="s">
        <v>27</v>
      </c>
      <c r="Q6394" t="s">
        <v>10108</v>
      </c>
      <c r="S6394" t="s">
        <v>29</v>
      </c>
    </row>
    <row r="6395" spans="1:19" hidden="1" x14ac:dyDescent="0.2">
      <c r="A6395">
        <v>3433</v>
      </c>
      <c r="B6395" t="s">
        <v>10103</v>
      </c>
      <c r="C6395" t="s">
        <v>10109</v>
      </c>
      <c r="D6395">
        <v>-6.1</v>
      </c>
      <c r="E6395" t="s">
        <v>414</v>
      </c>
      <c r="F6395" t="s">
        <v>10105</v>
      </c>
      <c r="H6395" t="s">
        <v>23</v>
      </c>
      <c r="I6395" t="s">
        <v>10106</v>
      </c>
      <c r="K6395"/>
      <c r="L6395" t="s">
        <v>10107</v>
      </c>
      <c r="M6395" t="s">
        <v>26</v>
      </c>
      <c r="N6395">
        <v>2</v>
      </c>
      <c r="P6395" t="s">
        <v>27</v>
      </c>
      <c r="Q6395" t="s">
        <v>10108</v>
      </c>
      <c r="S6395" t="s">
        <v>29</v>
      </c>
    </row>
    <row r="6396" spans="1:19" hidden="1" x14ac:dyDescent="0.2">
      <c r="A6396">
        <v>3433</v>
      </c>
      <c r="B6396" t="s">
        <v>10103</v>
      </c>
      <c r="C6396" t="s">
        <v>73</v>
      </c>
      <c r="D6396">
        <v>8.93</v>
      </c>
      <c r="E6396" t="s">
        <v>86</v>
      </c>
      <c r="F6396" t="s">
        <v>10110</v>
      </c>
      <c r="G6396" t="s">
        <v>55</v>
      </c>
      <c r="H6396" t="s">
        <v>23</v>
      </c>
      <c r="I6396" t="s">
        <v>10111</v>
      </c>
      <c r="K6396"/>
      <c r="L6396" t="s">
        <v>10107</v>
      </c>
      <c r="M6396" t="s">
        <v>26</v>
      </c>
      <c r="N6396">
        <v>2</v>
      </c>
      <c r="P6396" t="s">
        <v>27</v>
      </c>
      <c r="Q6396" t="s">
        <v>10108</v>
      </c>
      <c r="S6396" t="s">
        <v>29</v>
      </c>
    </row>
    <row r="6397" spans="1:19" hidden="1" x14ac:dyDescent="0.2">
      <c r="A6397">
        <v>3433</v>
      </c>
      <c r="B6397" t="s">
        <v>10103</v>
      </c>
      <c r="C6397" t="s">
        <v>73</v>
      </c>
      <c r="D6397">
        <v>8.9499999999999993</v>
      </c>
      <c r="E6397">
        <v>25</v>
      </c>
      <c r="F6397" t="s">
        <v>10112</v>
      </c>
      <c r="G6397" t="s">
        <v>555</v>
      </c>
      <c r="H6397" t="s">
        <v>46</v>
      </c>
      <c r="I6397" t="s">
        <v>10113</v>
      </c>
      <c r="K6397"/>
      <c r="L6397" t="s">
        <v>10107</v>
      </c>
      <c r="M6397" t="s">
        <v>26</v>
      </c>
      <c r="N6397">
        <v>2</v>
      </c>
      <c r="P6397" t="s">
        <v>27</v>
      </c>
      <c r="Q6397" t="s">
        <v>10108</v>
      </c>
      <c r="S6397" t="s">
        <v>29</v>
      </c>
    </row>
    <row r="6398" spans="1:19" hidden="1" x14ac:dyDescent="0.2">
      <c r="A6398">
        <v>3433</v>
      </c>
      <c r="B6398" t="s">
        <v>10103</v>
      </c>
      <c r="C6398" t="s">
        <v>73</v>
      </c>
      <c r="D6398">
        <v>8.9499999999999993</v>
      </c>
      <c r="E6398">
        <v>30</v>
      </c>
      <c r="F6398" t="s">
        <v>10112</v>
      </c>
      <c r="G6398" t="s">
        <v>55</v>
      </c>
      <c r="H6398" t="s">
        <v>46</v>
      </c>
      <c r="I6398" t="s">
        <v>10114</v>
      </c>
      <c r="K6398"/>
      <c r="L6398" t="s">
        <v>10107</v>
      </c>
      <c r="M6398" t="s">
        <v>26</v>
      </c>
      <c r="N6398">
        <v>2</v>
      </c>
      <c r="P6398" t="s">
        <v>27</v>
      </c>
      <c r="Q6398" t="s">
        <v>10108</v>
      </c>
      <c r="S6398" t="s">
        <v>29</v>
      </c>
    </row>
    <row r="6399" spans="1:19" hidden="1" x14ac:dyDescent="0.2">
      <c r="A6399">
        <v>3435</v>
      </c>
      <c r="B6399" t="s">
        <v>10115</v>
      </c>
      <c r="C6399" t="s">
        <v>20</v>
      </c>
      <c r="D6399">
        <v>-6.51</v>
      </c>
      <c r="F6399" t="s">
        <v>3110</v>
      </c>
      <c r="G6399" t="s">
        <v>10116</v>
      </c>
      <c r="H6399" t="s">
        <v>23</v>
      </c>
      <c r="I6399" t="s">
        <v>10117</v>
      </c>
      <c r="K6399"/>
      <c r="L6399" t="s">
        <v>10118</v>
      </c>
      <c r="M6399" t="s">
        <v>120</v>
      </c>
      <c r="N6399">
        <v>5</v>
      </c>
      <c r="P6399" t="s">
        <v>27</v>
      </c>
      <c r="Q6399" t="s">
        <v>10119</v>
      </c>
      <c r="S6399" t="s">
        <v>29</v>
      </c>
    </row>
    <row r="6400" spans="1:19" hidden="1" x14ac:dyDescent="0.2">
      <c r="A6400">
        <v>3436</v>
      </c>
      <c r="B6400" t="s">
        <v>10120</v>
      </c>
      <c r="C6400" t="s">
        <v>20</v>
      </c>
      <c r="D6400">
        <v>-7.4</v>
      </c>
      <c r="F6400" t="s">
        <v>3110</v>
      </c>
      <c r="G6400" t="s">
        <v>75</v>
      </c>
      <c r="H6400" t="s">
        <v>23</v>
      </c>
      <c r="I6400" t="s">
        <v>10121</v>
      </c>
      <c r="K6400"/>
      <c r="L6400" t="s">
        <v>10122</v>
      </c>
      <c r="M6400" t="s">
        <v>2477</v>
      </c>
      <c r="N6400">
        <v>4</v>
      </c>
      <c r="P6400" t="s">
        <v>27</v>
      </c>
      <c r="Q6400" t="s">
        <v>10123</v>
      </c>
      <c r="S6400" t="s">
        <v>29</v>
      </c>
    </row>
    <row r="6401" spans="1:19" hidden="1" x14ac:dyDescent="0.2">
      <c r="A6401">
        <v>3437</v>
      </c>
      <c r="B6401" t="s">
        <v>10124</v>
      </c>
      <c r="C6401" t="s">
        <v>20</v>
      </c>
      <c r="D6401">
        <v>-7.9</v>
      </c>
      <c r="F6401" t="s">
        <v>3110</v>
      </c>
      <c r="G6401" t="s">
        <v>75</v>
      </c>
      <c r="H6401" t="s">
        <v>23</v>
      </c>
      <c r="I6401" t="s">
        <v>10121</v>
      </c>
      <c r="K6401"/>
      <c r="L6401" t="s">
        <v>10125</v>
      </c>
      <c r="M6401" t="s">
        <v>2477</v>
      </c>
      <c r="N6401">
        <v>4</v>
      </c>
      <c r="P6401" t="s">
        <v>27</v>
      </c>
      <c r="Q6401" t="s">
        <v>10126</v>
      </c>
      <c r="S6401" t="s">
        <v>29</v>
      </c>
    </row>
    <row r="6402" spans="1:19" hidden="1" x14ac:dyDescent="0.2">
      <c r="A6402">
        <v>3438</v>
      </c>
      <c r="B6402" t="s">
        <v>10127</v>
      </c>
      <c r="C6402" t="s">
        <v>20</v>
      </c>
      <c r="D6402">
        <v>-7.8</v>
      </c>
      <c r="F6402" t="s">
        <v>3110</v>
      </c>
      <c r="G6402" t="s">
        <v>75</v>
      </c>
      <c r="H6402" t="s">
        <v>23</v>
      </c>
      <c r="I6402" t="s">
        <v>10121</v>
      </c>
      <c r="K6402"/>
      <c r="L6402" t="s">
        <v>10128</v>
      </c>
      <c r="M6402" t="s">
        <v>120</v>
      </c>
      <c r="N6402">
        <v>5</v>
      </c>
      <c r="P6402" t="s">
        <v>27</v>
      </c>
      <c r="Q6402" t="s">
        <v>10129</v>
      </c>
      <c r="S6402" t="s">
        <v>29</v>
      </c>
    </row>
    <row r="6403" spans="1:19" hidden="1" x14ac:dyDescent="0.2">
      <c r="A6403">
        <v>3440</v>
      </c>
      <c r="B6403" t="s">
        <v>10130</v>
      </c>
      <c r="C6403" t="s">
        <v>20</v>
      </c>
      <c r="D6403">
        <v>-5.5</v>
      </c>
      <c r="F6403" t="s">
        <v>3110</v>
      </c>
      <c r="G6403" t="s">
        <v>75</v>
      </c>
      <c r="H6403" t="s">
        <v>23</v>
      </c>
      <c r="I6403" t="s">
        <v>10121</v>
      </c>
      <c r="K6403"/>
      <c r="L6403" t="s">
        <v>10131</v>
      </c>
      <c r="M6403" t="s">
        <v>120</v>
      </c>
      <c r="N6403">
        <v>5</v>
      </c>
      <c r="P6403" t="s">
        <v>27</v>
      </c>
      <c r="Q6403" t="s">
        <v>10132</v>
      </c>
      <c r="S6403" t="s">
        <v>29</v>
      </c>
    </row>
    <row r="6404" spans="1:19" hidden="1" x14ac:dyDescent="0.2">
      <c r="A6404">
        <v>3441</v>
      </c>
      <c r="B6404" t="s">
        <v>10133</v>
      </c>
      <c r="C6404" t="s">
        <v>20</v>
      </c>
      <c r="D6404">
        <v>-7.1</v>
      </c>
      <c r="E6404">
        <v>25</v>
      </c>
      <c r="F6404" t="s">
        <v>3110</v>
      </c>
      <c r="G6404" t="s">
        <v>75</v>
      </c>
      <c r="H6404" t="s">
        <v>23</v>
      </c>
      <c r="I6404" t="s">
        <v>10134</v>
      </c>
      <c r="K6404"/>
      <c r="L6404" t="s">
        <v>10135</v>
      </c>
      <c r="M6404" t="s">
        <v>120</v>
      </c>
      <c r="N6404">
        <v>5</v>
      </c>
      <c r="P6404" t="s">
        <v>27</v>
      </c>
      <c r="Q6404" t="s">
        <v>10136</v>
      </c>
      <c r="S6404" t="s">
        <v>29</v>
      </c>
    </row>
    <row r="6405" spans="1:19" hidden="1" x14ac:dyDescent="0.2">
      <c r="A6405">
        <v>3441</v>
      </c>
      <c r="B6405" t="s">
        <v>10133</v>
      </c>
      <c r="C6405" t="s">
        <v>20</v>
      </c>
      <c r="D6405">
        <v>-5.0999999999999996</v>
      </c>
      <c r="F6405" t="s">
        <v>10137</v>
      </c>
      <c r="H6405" t="s">
        <v>2675</v>
      </c>
      <c r="I6405" t="s">
        <v>10041</v>
      </c>
      <c r="K6405"/>
      <c r="L6405" t="s">
        <v>10135</v>
      </c>
      <c r="M6405" t="s">
        <v>120</v>
      </c>
      <c r="N6405">
        <v>5</v>
      </c>
      <c r="P6405" t="s">
        <v>27</v>
      </c>
      <c r="Q6405" t="s">
        <v>10136</v>
      </c>
      <c r="S6405" t="s">
        <v>29</v>
      </c>
    </row>
    <row r="6406" spans="1:19" hidden="1" x14ac:dyDescent="0.2">
      <c r="A6406">
        <v>3442</v>
      </c>
      <c r="B6406" t="s">
        <v>10138</v>
      </c>
      <c r="C6406" t="s">
        <v>20</v>
      </c>
      <c r="D6406">
        <v>-7.68</v>
      </c>
      <c r="E6406">
        <v>25</v>
      </c>
      <c r="F6406" t="s">
        <v>3110</v>
      </c>
      <c r="G6406" t="s">
        <v>75</v>
      </c>
      <c r="H6406" t="s">
        <v>23</v>
      </c>
      <c r="I6406" t="s">
        <v>10134</v>
      </c>
      <c r="K6406"/>
      <c r="L6406" t="s">
        <v>10139</v>
      </c>
      <c r="M6406" t="s">
        <v>120</v>
      </c>
      <c r="N6406">
        <v>5</v>
      </c>
      <c r="P6406" t="s">
        <v>27</v>
      </c>
      <c r="Q6406" t="s">
        <v>10140</v>
      </c>
      <c r="S6406" t="s">
        <v>29</v>
      </c>
    </row>
    <row r="6407" spans="1:19" hidden="1" x14ac:dyDescent="0.2">
      <c r="A6407">
        <v>3443</v>
      </c>
      <c r="B6407" t="s">
        <v>10141</v>
      </c>
      <c r="C6407" t="s">
        <v>20</v>
      </c>
      <c r="D6407">
        <v>-7.26</v>
      </c>
      <c r="E6407">
        <v>25</v>
      </c>
      <c r="F6407" t="s">
        <v>3110</v>
      </c>
      <c r="G6407" t="s">
        <v>75</v>
      </c>
      <c r="H6407" t="s">
        <v>23</v>
      </c>
      <c r="I6407" t="s">
        <v>10134</v>
      </c>
      <c r="K6407"/>
      <c r="L6407" t="s">
        <v>10142</v>
      </c>
      <c r="M6407" t="s">
        <v>120</v>
      </c>
      <c r="N6407">
        <v>5</v>
      </c>
      <c r="P6407" t="s">
        <v>27</v>
      </c>
      <c r="Q6407" t="s">
        <v>10143</v>
      </c>
      <c r="S6407" t="s">
        <v>29</v>
      </c>
    </row>
    <row r="6408" spans="1:19" hidden="1" x14ac:dyDescent="0.2">
      <c r="A6408">
        <v>3444</v>
      </c>
      <c r="B6408" t="s">
        <v>10144</v>
      </c>
      <c r="C6408" t="s">
        <v>20</v>
      </c>
      <c r="D6408">
        <v>-5.54</v>
      </c>
      <c r="E6408">
        <v>25</v>
      </c>
      <c r="F6408" t="s">
        <v>3110</v>
      </c>
      <c r="G6408" t="s">
        <v>75</v>
      </c>
      <c r="H6408" t="s">
        <v>23</v>
      </c>
      <c r="I6408" t="s">
        <v>10134</v>
      </c>
      <c r="K6408"/>
      <c r="L6408" t="s">
        <v>10145</v>
      </c>
      <c r="M6408" t="s">
        <v>26</v>
      </c>
      <c r="N6408">
        <v>2</v>
      </c>
      <c r="P6408" t="s">
        <v>27</v>
      </c>
      <c r="Q6408" t="s">
        <v>10146</v>
      </c>
      <c r="S6408" t="s">
        <v>29</v>
      </c>
    </row>
    <row r="6409" spans="1:19" hidden="1" x14ac:dyDescent="0.2">
      <c r="A6409">
        <v>3445</v>
      </c>
      <c r="B6409" t="s">
        <v>10147</v>
      </c>
      <c r="C6409" t="s">
        <v>20</v>
      </c>
      <c r="D6409">
        <v>-6.5</v>
      </c>
      <c r="E6409">
        <v>25</v>
      </c>
      <c r="F6409" t="s">
        <v>3110</v>
      </c>
      <c r="G6409" t="s">
        <v>75</v>
      </c>
      <c r="H6409" t="s">
        <v>23</v>
      </c>
      <c r="I6409" t="s">
        <v>10134</v>
      </c>
      <c r="K6409"/>
      <c r="L6409" t="s">
        <v>10148</v>
      </c>
      <c r="M6409" t="s">
        <v>26</v>
      </c>
      <c r="N6409">
        <v>2</v>
      </c>
      <c r="P6409" t="s">
        <v>27</v>
      </c>
      <c r="Q6409" t="s">
        <v>10149</v>
      </c>
      <c r="S6409" t="s">
        <v>29</v>
      </c>
    </row>
    <row r="6410" spans="1:19" hidden="1" x14ac:dyDescent="0.2">
      <c r="A6410">
        <v>3446</v>
      </c>
      <c r="B6410" t="s">
        <v>10150</v>
      </c>
      <c r="C6410" t="s">
        <v>20</v>
      </c>
      <c r="D6410">
        <v>-7.06</v>
      </c>
      <c r="E6410">
        <v>25</v>
      </c>
      <c r="F6410" t="s">
        <v>3110</v>
      </c>
      <c r="G6410" t="s">
        <v>75</v>
      </c>
      <c r="H6410" t="s">
        <v>23</v>
      </c>
      <c r="I6410" t="s">
        <v>10134</v>
      </c>
      <c r="K6410"/>
      <c r="L6410" t="s">
        <v>10151</v>
      </c>
      <c r="M6410" t="s">
        <v>26</v>
      </c>
      <c r="N6410">
        <v>2</v>
      </c>
      <c r="P6410" t="s">
        <v>27</v>
      </c>
      <c r="Q6410" t="s">
        <v>10152</v>
      </c>
      <c r="S6410" t="s">
        <v>29</v>
      </c>
    </row>
    <row r="6411" spans="1:19" hidden="1" x14ac:dyDescent="0.2">
      <c r="A6411">
        <v>3447</v>
      </c>
      <c r="B6411" t="s">
        <v>10153</v>
      </c>
      <c r="C6411" t="s">
        <v>20</v>
      </c>
      <c r="D6411">
        <v>-6.32</v>
      </c>
      <c r="E6411">
        <v>25</v>
      </c>
      <c r="F6411" t="s">
        <v>3110</v>
      </c>
      <c r="G6411" t="s">
        <v>75</v>
      </c>
      <c r="H6411" t="s">
        <v>23</v>
      </c>
      <c r="I6411" t="s">
        <v>10134</v>
      </c>
      <c r="K6411"/>
      <c r="L6411" t="s">
        <v>10154</v>
      </c>
      <c r="M6411" t="s">
        <v>26</v>
      </c>
      <c r="N6411">
        <v>2</v>
      </c>
      <c r="P6411" t="s">
        <v>27</v>
      </c>
      <c r="Q6411" t="s">
        <v>10155</v>
      </c>
      <c r="S6411" t="s">
        <v>29</v>
      </c>
    </row>
    <row r="6412" spans="1:19" hidden="1" x14ac:dyDescent="0.2">
      <c r="A6412">
        <v>3448</v>
      </c>
      <c r="B6412" t="s">
        <v>10156</v>
      </c>
      <c r="C6412" t="s">
        <v>20</v>
      </c>
      <c r="D6412">
        <v>-8.4499999999999993</v>
      </c>
      <c r="E6412">
        <v>25</v>
      </c>
      <c r="F6412" t="s">
        <v>3110</v>
      </c>
      <c r="G6412" t="s">
        <v>75</v>
      </c>
      <c r="H6412" t="s">
        <v>23</v>
      </c>
      <c r="I6412" t="s">
        <v>10134</v>
      </c>
      <c r="K6412"/>
      <c r="L6412" t="s">
        <v>10157</v>
      </c>
      <c r="M6412" t="s">
        <v>120</v>
      </c>
      <c r="N6412">
        <v>5</v>
      </c>
      <c r="P6412" t="s">
        <v>27</v>
      </c>
      <c r="Q6412" t="s">
        <v>10158</v>
      </c>
      <c r="S6412" t="s">
        <v>29</v>
      </c>
    </row>
    <row r="6413" spans="1:19" hidden="1" x14ac:dyDescent="0.2">
      <c r="A6413">
        <v>3449</v>
      </c>
      <c r="B6413" t="s">
        <v>10159</v>
      </c>
      <c r="C6413" t="s">
        <v>20</v>
      </c>
      <c r="D6413">
        <v>-5</v>
      </c>
      <c r="E6413" t="s">
        <v>10160</v>
      </c>
      <c r="F6413" t="s">
        <v>10161</v>
      </c>
      <c r="G6413" t="s">
        <v>75</v>
      </c>
      <c r="H6413" t="s">
        <v>23</v>
      </c>
      <c r="I6413" t="s">
        <v>10162</v>
      </c>
      <c r="K6413"/>
      <c r="L6413" t="s">
        <v>10163</v>
      </c>
      <c r="M6413" t="s">
        <v>26</v>
      </c>
      <c r="N6413">
        <v>2</v>
      </c>
      <c r="P6413" t="s">
        <v>27</v>
      </c>
      <c r="Q6413" t="s">
        <v>10164</v>
      </c>
      <c r="S6413" t="s">
        <v>29</v>
      </c>
    </row>
    <row r="6414" spans="1:19" hidden="1" x14ac:dyDescent="0.2">
      <c r="A6414">
        <v>3450</v>
      </c>
      <c r="B6414" t="s">
        <v>10165</v>
      </c>
      <c r="C6414" t="s">
        <v>20</v>
      </c>
      <c r="D6414">
        <v>-5.2</v>
      </c>
      <c r="E6414" t="s">
        <v>10160</v>
      </c>
      <c r="F6414" t="s">
        <v>10161</v>
      </c>
      <c r="G6414" t="s">
        <v>75</v>
      </c>
      <c r="H6414" t="s">
        <v>23</v>
      </c>
      <c r="I6414" t="s">
        <v>10162</v>
      </c>
      <c r="K6414"/>
      <c r="L6414" t="s">
        <v>10166</v>
      </c>
      <c r="M6414" t="s">
        <v>26</v>
      </c>
      <c r="N6414">
        <v>2</v>
      </c>
      <c r="P6414" t="s">
        <v>27</v>
      </c>
      <c r="Q6414" t="s">
        <v>10167</v>
      </c>
      <c r="S6414" t="s">
        <v>29</v>
      </c>
    </row>
    <row r="6415" spans="1:19" hidden="1" x14ac:dyDescent="0.2">
      <c r="A6415">
        <v>3451</v>
      </c>
      <c r="B6415" t="s">
        <v>10168</v>
      </c>
      <c r="C6415" t="s">
        <v>20</v>
      </c>
      <c r="D6415">
        <v>-4.7</v>
      </c>
      <c r="E6415" t="s">
        <v>10160</v>
      </c>
      <c r="F6415" t="s">
        <v>10161</v>
      </c>
      <c r="G6415" t="s">
        <v>75</v>
      </c>
      <c r="H6415" t="s">
        <v>23</v>
      </c>
      <c r="I6415" t="s">
        <v>10162</v>
      </c>
      <c r="K6415"/>
      <c r="L6415" t="s">
        <v>10169</v>
      </c>
      <c r="M6415" t="s">
        <v>120</v>
      </c>
      <c r="N6415">
        <v>5</v>
      </c>
      <c r="P6415" t="s">
        <v>27</v>
      </c>
      <c r="Q6415" t="s">
        <v>10170</v>
      </c>
      <c r="S6415" t="s">
        <v>29</v>
      </c>
    </row>
    <row r="6416" spans="1:19" hidden="1" x14ac:dyDescent="0.2">
      <c r="A6416">
        <v>3452</v>
      </c>
      <c r="B6416" t="s">
        <v>2410</v>
      </c>
      <c r="C6416" t="s">
        <v>20</v>
      </c>
      <c r="D6416">
        <v>-2.16</v>
      </c>
      <c r="E6416">
        <v>25</v>
      </c>
      <c r="F6416" t="s">
        <v>3110</v>
      </c>
      <c r="G6416" t="s">
        <v>75</v>
      </c>
      <c r="H6416" t="s">
        <v>23</v>
      </c>
      <c r="I6416" t="s">
        <v>10171</v>
      </c>
      <c r="K6416"/>
      <c r="L6416" t="s">
        <v>10172</v>
      </c>
      <c r="M6416" t="s">
        <v>120</v>
      </c>
      <c r="N6416">
        <v>5</v>
      </c>
      <c r="P6416" t="s">
        <v>27</v>
      </c>
      <c r="Q6416" t="s">
        <v>10173</v>
      </c>
      <c r="S6416" t="s">
        <v>29</v>
      </c>
    </row>
    <row r="6417" spans="1:19" hidden="1" x14ac:dyDescent="0.2">
      <c r="A6417">
        <v>3453</v>
      </c>
      <c r="B6417" t="s">
        <v>10174</v>
      </c>
      <c r="C6417" t="s">
        <v>20</v>
      </c>
      <c r="D6417">
        <v>-2.75</v>
      </c>
      <c r="E6417">
        <v>25</v>
      </c>
      <c r="F6417" t="s">
        <v>3110</v>
      </c>
      <c r="G6417" t="s">
        <v>75</v>
      </c>
      <c r="H6417" t="s">
        <v>23</v>
      </c>
      <c r="I6417" t="s">
        <v>10171</v>
      </c>
      <c r="K6417"/>
      <c r="L6417" t="s">
        <v>10175</v>
      </c>
      <c r="M6417" t="s">
        <v>120</v>
      </c>
      <c r="N6417">
        <v>5</v>
      </c>
      <c r="P6417" t="s">
        <v>27</v>
      </c>
      <c r="Q6417" t="s">
        <v>10176</v>
      </c>
      <c r="S6417" t="s">
        <v>29</v>
      </c>
    </row>
    <row r="6418" spans="1:19" hidden="1" x14ac:dyDescent="0.2">
      <c r="A6418">
        <v>3454</v>
      </c>
      <c r="B6418" t="s">
        <v>10177</v>
      </c>
      <c r="C6418" t="s">
        <v>20</v>
      </c>
      <c r="D6418">
        <v>-2.4700000000000002</v>
      </c>
      <c r="E6418">
        <v>25</v>
      </c>
      <c r="F6418" t="s">
        <v>3110</v>
      </c>
      <c r="G6418" t="s">
        <v>75</v>
      </c>
      <c r="H6418" t="s">
        <v>23</v>
      </c>
      <c r="I6418" t="s">
        <v>10171</v>
      </c>
      <c r="K6418"/>
      <c r="L6418" t="s">
        <v>10178</v>
      </c>
      <c r="M6418" t="s">
        <v>120</v>
      </c>
      <c r="N6418">
        <v>5</v>
      </c>
      <c r="P6418" t="s">
        <v>27</v>
      </c>
      <c r="Q6418" t="s">
        <v>10179</v>
      </c>
      <c r="S6418" t="s">
        <v>29</v>
      </c>
    </row>
    <row r="6419" spans="1:19" hidden="1" x14ac:dyDescent="0.2">
      <c r="A6419">
        <v>3455</v>
      </c>
      <c r="B6419" t="s">
        <v>10180</v>
      </c>
      <c r="C6419" t="s">
        <v>20</v>
      </c>
      <c r="D6419">
        <v>-2.59</v>
      </c>
      <c r="E6419">
        <v>25</v>
      </c>
      <c r="F6419" t="s">
        <v>3110</v>
      </c>
      <c r="G6419" t="s">
        <v>75</v>
      </c>
      <c r="H6419" t="s">
        <v>23</v>
      </c>
      <c r="I6419" t="s">
        <v>10171</v>
      </c>
      <c r="K6419"/>
      <c r="L6419" t="s">
        <v>10181</v>
      </c>
      <c r="M6419" t="s">
        <v>771</v>
      </c>
      <c r="N6419">
        <v>4</v>
      </c>
      <c r="P6419" t="s">
        <v>27</v>
      </c>
      <c r="Q6419" t="s">
        <v>10182</v>
      </c>
      <c r="S6419" t="s">
        <v>29</v>
      </c>
    </row>
    <row r="6420" spans="1:19" hidden="1" x14ac:dyDescent="0.2">
      <c r="A6420">
        <v>3456</v>
      </c>
      <c r="B6420" t="s">
        <v>10183</v>
      </c>
      <c r="C6420" t="s">
        <v>20</v>
      </c>
      <c r="D6420">
        <v>-2.4700000000000002</v>
      </c>
      <c r="E6420">
        <v>25</v>
      </c>
      <c r="F6420" t="s">
        <v>3110</v>
      </c>
      <c r="G6420" t="s">
        <v>75</v>
      </c>
      <c r="H6420" t="s">
        <v>23</v>
      </c>
      <c r="I6420" t="s">
        <v>10171</v>
      </c>
      <c r="K6420"/>
      <c r="L6420" t="s">
        <v>10184</v>
      </c>
      <c r="M6420" t="s">
        <v>120</v>
      </c>
      <c r="N6420">
        <v>5</v>
      </c>
      <c r="P6420" t="s">
        <v>27</v>
      </c>
      <c r="Q6420" t="s">
        <v>10185</v>
      </c>
      <c r="S6420" t="s">
        <v>29</v>
      </c>
    </row>
    <row r="6421" spans="1:19" hidden="1" x14ac:dyDescent="0.2">
      <c r="A6421">
        <v>3457</v>
      </c>
      <c r="B6421" t="s">
        <v>10186</v>
      </c>
      <c r="C6421" t="s">
        <v>20</v>
      </c>
      <c r="D6421">
        <v>-1.62</v>
      </c>
      <c r="E6421">
        <v>25</v>
      </c>
      <c r="F6421" t="s">
        <v>3110</v>
      </c>
      <c r="G6421" t="s">
        <v>75</v>
      </c>
      <c r="H6421" t="s">
        <v>23</v>
      </c>
      <c r="I6421" t="s">
        <v>10171</v>
      </c>
      <c r="K6421"/>
      <c r="L6421" t="s">
        <v>10187</v>
      </c>
      <c r="M6421" t="s">
        <v>120</v>
      </c>
      <c r="N6421">
        <v>5</v>
      </c>
      <c r="P6421" t="s">
        <v>27</v>
      </c>
      <c r="Q6421" t="s">
        <v>10188</v>
      </c>
      <c r="S6421" t="s">
        <v>29</v>
      </c>
    </row>
    <row r="6422" spans="1:19" hidden="1" x14ac:dyDescent="0.2">
      <c r="A6422">
        <v>3458</v>
      </c>
      <c r="B6422" t="s">
        <v>10189</v>
      </c>
      <c r="C6422" t="s">
        <v>20</v>
      </c>
      <c r="D6422">
        <v>-2.2400000000000002</v>
      </c>
      <c r="E6422">
        <v>25</v>
      </c>
      <c r="F6422" t="s">
        <v>3110</v>
      </c>
      <c r="G6422" t="s">
        <v>75</v>
      </c>
      <c r="H6422" t="s">
        <v>23</v>
      </c>
      <c r="I6422" t="s">
        <v>10171</v>
      </c>
      <c r="K6422"/>
      <c r="L6422" t="s">
        <v>10190</v>
      </c>
      <c r="M6422" t="s">
        <v>120</v>
      </c>
      <c r="N6422">
        <v>5</v>
      </c>
      <c r="P6422" t="s">
        <v>27</v>
      </c>
      <c r="Q6422" t="s">
        <v>10191</v>
      </c>
      <c r="S6422" t="s">
        <v>29</v>
      </c>
    </row>
    <row r="6423" spans="1:19" hidden="1" x14ac:dyDescent="0.2">
      <c r="A6423">
        <v>3459</v>
      </c>
      <c r="B6423" t="s">
        <v>10192</v>
      </c>
      <c r="C6423" t="s">
        <v>20</v>
      </c>
      <c r="D6423">
        <v>-2.35</v>
      </c>
      <c r="E6423">
        <v>25</v>
      </c>
      <c r="F6423" t="s">
        <v>3110</v>
      </c>
      <c r="G6423" t="s">
        <v>75</v>
      </c>
      <c r="H6423" t="s">
        <v>23</v>
      </c>
      <c r="I6423" t="s">
        <v>10171</v>
      </c>
      <c r="K6423"/>
      <c r="L6423" t="s">
        <v>10193</v>
      </c>
      <c r="M6423" t="s">
        <v>26</v>
      </c>
      <c r="N6423">
        <v>2</v>
      </c>
      <c r="P6423" t="s">
        <v>27</v>
      </c>
      <c r="Q6423" t="s">
        <v>10194</v>
      </c>
      <c r="S6423" t="s">
        <v>29</v>
      </c>
    </row>
    <row r="6424" spans="1:19" hidden="1" x14ac:dyDescent="0.2">
      <c r="A6424">
        <v>3460</v>
      </c>
      <c r="B6424" t="s">
        <v>2415</v>
      </c>
      <c r="C6424" t="s">
        <v>20</v>
      </c>
      <c r="D6424">
        <v>-1.8</v>
      </c>
      <c r="E6424">
        <v>25</v>
      </c>
      <c r="F6424" t="s">
        <v>3110</v>
      </c>
      <c r="G6424" t="s">
        <v>75</v>
      </c>
      <c r="H6424" t="s">
        <v>23</v>
      </c>
      <c r="I6424" t="s">
        <v>10171</v>
      </c>
      <c r="K6424"/>
      <c r="L6424" t="s">
        <v>10195</v>
      </c>
      <c r="M6424" t="s">
        <v>26</v>
      </c>
      <c r="N6424">
        <v>2</v>
      </c>
      <c r="P6424" t="s">
        <v>27</v>
      </c>
      <c r="Q6424" t="s">
        <v>10196</v>
      </c>
      <c r="S6424" t="s">
        <v>29</v>
      </c>
    </row>
    <row r="6425" spans="1:19" hidden="1" x14ac:dyDescent="0.2">
      <c r="A6425">
        <v>3461</v>
      </c>
      <c r="B6425" t="s">
        <v>10197</v>
      </c>
      <c r="C6425" t="s">
        <v>20</v>
      </c>
      <c r="D6425">
        <v>-2.13</v>
      </c>
      <c r="E6425">
        <v>25</v>
      </c>
      <c r="F6425" t="s">
        <v>3110</v>
      </c>
      <c r="G6425" t="s">
        <v>75</v>
      </c>
      <c r="H6425" t="s">
        <v>23</v>
      </c>
      <c r="I6425" t="s">
        <v>10171</v>
      </c>
      <c r="K6425"/>
      <c r="L6425" t="s">
        <v>10198</v>
      </c>
      <c r="M6425" t="s">
        <v>120</v>
      </c>
      <c r="N6425">
        <v>5</v>
      </c>
      <c r="P6425" t="s">
        <v>27</v>
      </c>
      <c r="Q6425" t="s">
        <v>10199</v>
      </c>
      <c r="S6425" t="s">
        <v>29</v>
      </c>
    </row>
    <row r="6426" spans="1:19" hidden="1" x14ac:dyDescent="0.2">
      <c r="A6426">
        <v>3462</v>
      </c>
      <c r="B6426" t="s">
        <v>10200</v>
      </c>
      <c r="C6426" t="s">
        <v>20</v>
      </c>
      <c r="D6426">
        <v>-2.15</v>
      </c>
      <c r="E6426">
        <v>25</v>
      </c>
      <c r="F6426" t="s">
        <v>3110</v>
      </c>
      <c r="G6426" t="s">
        <v>75</v>
      </c>
      <c r="H6426" t="s">
        <v>23</v>
      </c>
      <c r="I6426" t="s">
        <v>10171</v>
      </c>
      <c r="K6426"/>
      <c r="L6426" t="s">
        <v>10201</v>
      </c>
      <c r="M6426" t="s">
        <v>26</v>
      </c>
      <c r="N6426">
        <v>2</v>
      </c>
      <c r="P6426" t="s">
        <v>27</v>
      </c>
      <c r="Q6426" t="s">
        <v>10202</v>
      </c>
      <c r="S6426" t="s">
        <v>29</v>
      </c>
    </row>
    <row r="6427" spans="1:19" hidden="1" x14ac:dyDescent="0.2">
      <c r="A6427">
        <v>3463</v>
      </c>
      <c r="B6427" t="s">
        <v>10203</v>
      </c>
      <c r="C6427" t="s">
        <v>20</v>
      </c>
      <c r="D6427">
        <v>-2.0099999999999998</v>
      </c>
      <c r="E6427">
        <v>25</v>
      </c>
      <c r="F6427" t="s">
        <v>3110</v>
      </c>
      <c r="G6427" t="s">
        <v>75</v>
      </c>
      <c r="H6427" t="s">
        <v>23</v>
      </c>
      <c r="I6427" t="s">
        <v>10171</v>
      </c>
      <c r="K6427"/>
      <c r="L6427" t="s">
        <v>10204</v>
      </c>
      <c r="M6427" t="s">
        <v>26</v>
      </c>
      <c r="N6427">
        <v>2</v>
      </c>
      <c r="P6427" t="s">
        <v>27</v>
      </c>
      <c r="Q6427" t="s">
        <v>10205</v>
      </c>
      <c r="S6427" t="s">
        <v>29</v>
      </c>
    </row>
    <row r="6428" spans="1:19" hidden="1" x14ac:dyDescent="0.2">
      <c r="A6428">
        <v>3464</v>
      </c>
      <c r="B6428" t="s">
        <v>10206</v>
      </c>
      <c r="C6428" t="s">
        <v>20</v>
      </c>
      <c r="D6428">
        <v>-3.07</v>
      </c>
      <c r="E6428">
        <v>25</v>
      </c>
      <c r="F6428" t="s">
        <v>3110</v>
      </c>
      <c r="G6428" t="s">
        <v>75</v>
      </c>
      <c r="H6428" t="s">
        <v>23</v>
      </c>
      <c r="I6428" t="s">
        <v>10171</v>
      </c>
      <c r="K6428"/>
      <c r="L6428" t="s">
        <v>10207</v>
      </c>
      <c r="M6428" t="s">
        <v>120</v>
      </c>
      <c r="N6428">
        <v>5</v>
      </c>
      <c r="P6428" t="s">
        <v>27</v>
      </c>
      <c r="Q6428" t="s">
        <v>10208</v>
      </c>
      <c r="S6428" t="s">
        <v>29</v>
      </c>
    </row>
    <row r="6429" spans="1:19" hidden="1" x14ac:dyDescent="0.2">
      <c r="A6429">
        <v>3465</v>
      </c>
      <c r="B6429" t="s">
        <v>2418</v>
      </c>
      <c r="C6429" t="s">
        <v>20</v>
      </c>
      <c r="D6429">
        <v>-3.23</v>
      </c>
      <c r="E6429">
        <v>25</v>
      </c>
      <c r="F6429" t="s">
        <v>3110</v>
      </c>
      <c r="G6429" t="s">
        <v>75</v>
      </c>
      <c r="H6429" t="s">
        <v>23</v>
      </c>
      <c r="I6429" t="s">
        <v>10171</v>
      </c>
      <c r="K6429"/>
      <c r="L6429" t="s">
        <v>10209</v>
      </c>
      <c r="M6429" t="s">
        <v>120</v>
      </c>
      <c r="N6429">
        <v>5</v>
      </c>
      <c r="P6429" t="s">
        <v>27</v>
      </c>
      <c r="Q6429" t="s">
        <v>10210</v>
      </c>
      <c r="S6429" t="s">
        <v>29</v>
      </c>
    </row>
    <row r="6430" spans="1:19" hidden="1" x14ac:dyDescent="0.2">
      <c r="A6430">
        <v>3466</v>
      </c>
      <c r="B6430" t="s">
        <v>10211</v>
      </c>
      <c r="C6430" t="s">
        <v>20</v>
      </c>
      <c r="D6430">
        <v>-7.5</v>
      </c>
      <c r="F6430" t="s">
        <v>3110</v>
      </c>
      <c r="G6430" t="s">
        <v>75</v>
      </c>
      <c r="H6430" t="s">
        <v>23</v>
      </c>
      <c r="I6430" t="s">
        <v>10121</v>
      </c>
      <c r="K6430"/>
      <c r="L6430" t="s">
        <v>10212</v>
      </c>
      <c r="M6430" t="s">
        <v>120</v>
      </c>
      <c r="N6430">
        <v>5</v>
      </c>
      <c r="P6430" t="s">
        <v>27</v>
      </c>
      <c r="Q6430" t="s">
        <v>10213</v>
      </c>
      <c r="S6430" t="s">
        <v>29</v>
      </c>
    </row>
    <row r="6431" spans="1:19" hidden="1" x14ac:dyDescent="0.2">
      <c r="A6431">
        <v>3467</v>
      </c>
      <c r="B6431" t="s">
        <v>10214</v>
      </c>
      <c r="C6431" t="s">
        <v>20</v>
      </c>
      <c r="D6431">
        <v>-3.2</v>
      </c>
      <c r="F6431" t="s">
        <v>3110</v>
      </c>
      <c r="G6431" t="s">
        <v>75</v>
      </c>
      <c r="H6431" t="s">
        <v>23</v>
      </c>
      <c r="I6431" t="s">
        <v>10121</v>
      </c>
      <c r="K6431"/>
      <c r="L6431" t="s">
        <v>10215</v>
      </c>
      <c r="M6431" t="s">
        <v>120</v>
      </c>
      <c r="N6431">
        <v>5</v>
      </c>
      <c r="P6431" t="s">
        <v>27</v>
      </c>
      <c r="Q6431" t="s">
        <v>10216</v>
      </c>
      <c r="S6431" t="s">
        <v>29</v>
      </c>
    </row>
    <row r="6432" spans="1:19" hidden="1" x14ac:dyDescent="0.2">
      <c r="A6432">
        <v>3468</v>
      </c>
      <c r="B6432" t="s">
        <v>10217</v>
      </c>
      <c r="C6432" t="s">
        <v>20</v>
      </c>
      <c r="D6432">
        <v>-6.99</v>
      </c>
      <c r="E6432">
        <v>0</v>
      </c>
      <c r="F6432" t="s">
        <v>3110</v>
      </c>
      <c r="G6432" t="s">
        <v>75</v>
      </c>
      <c r="H6432" t="s">
        <v>23</v>
      </c>
      <c r="I6432" t="s">
        <v>10218</v>
      </c>
      <c r="K6432"/>
      <c r="L6432" t="s">
        <v>10219</v>
      </c>
      <c r="M6432" t="s">
        <v>26</v>
      </c>
      <c r="N6432">
        <v>2</v>
      </c>
      <c r="P6432" t="s">
        <v>27</v>
      </c>
      <c r="Q6432" t="s">
        <v>10220</v>
      </c>
      <c r="S6432" t="s">
        <v>29</v>
      </c>
    </row>
    <row r="6433" spans="1:19" hidden="1" x14ac:dyDescent="0.2">
      <c r="A6433">
        <v>3470</v>
      </c>
      <c r="B6433" t="s">
        <v>10221</v>
      </c>
      <c r="C6433" t="s">
        <v>20</v>
      </c>
      <c r="D6433">
        <v>-6.44</v>
      </c>
      <c r="E6433">
        <v>0</v>
      </c>
      <c r="F6433" t="s">
        <v>3110</v>
      </c>
      <c r="G6433" t="s">
        <v>75</v>
      </c>
      <c r="H6433" t="s">
        <v>23</v>
      </c>
      <c r="I6433" t="s">
        <v>10218</v>
      </c>
      <c r="K6433"/>
      <c r="L6433" t="s">
        <v>10222</v>
      </c>
      <c r="M6433" t="s">
        <v>120</v>
      </c>
      <c r="N6433">
        <v>5</v>
      </c>
      <c r="P6433" t="s">
        <v>27</v>
      </c>
      <c r="Q6433" t="s">
        <v>10223</v>
      </c>
      <c r="S6433" t="s">
        <v>29</v>
      </c>
    </row>
    <row r="6434" spans="1:19" hidden="1" x14ac:dyDescent="0.2">
      <c r="A6434">
        <v>3471</v>
      </c>
      <c r="B6434" t="s">
        <v>10224</v>
      </c>
      <c r="C6434" t="s">
        <v>20</v>
      </c>
      <c r="D6434">
        <v>-5</v>
      </c>
      <c r="F6434" t="s">
        <v>3110</v>
      </c>
      <c r="G6434" t="s">
        <v>75</v>
      </c>
      <c r="H6434" t="s">
        <v>23</v>
      </c>
      <c r="I6434" t="s">
        <v>10121</v>
      </c>
      <c r="K6434"/>
      <c r="L6434" t="s">
        <v>10225</v>
      </c>
      <c r="M6434" t="s">
        <v>120</v>
      </c>
      <c r="N6434">
        <v>5</v>
      </c>
      <c r="P6434" t="s">
        <v>27</v>
      </c>
      <c r="Q6434" t="s">
        <v>10226</v>
      </c>
      <c r="S6434" t="s">
        <v>29</v>
      </c>
    </row>
    <row r="6435" spans="1:19" hidden="1" x14ac:dyDescent="0.2">
      <c r="A6435">
        <v>3472</v>
      </c>
      <c r="B6435" t="s">
        <v>10227</v>
      </c>
      <c r="C6435" t="s">
        <v>20</v>
      </c>
      <c r="D6435">
        <v>-6.69</v>
      </c>
      <c r="E6435">
        <v>0</v>
      </c>
      <c r="F6435" t="s">
        <v>3110</v>
      </c>
      <c r="G6435" t="s">
        <v>75</v>
      </c>
      <c r="H6435" t="s">
        <v>23</v>
      </c>
      <c r="I6435" t="s">
        <v>10218</v>
      </c>
      <c r="K6435"/>
      <c r="L6435" t="s">
        <v>10228</v>
      </c>
      <c r="M6435" t="s">
        <v>26</v>
      </c>
      <c r="N6435">
        <v>2</v>
      </c>
      <c r="P6435" t="s">
        <v>27</v>
      </c>
      <c r="Q6435" t="s">
        <v>10229</v>
      </c>
      <c r="S6435" t="s">
        <v>29</v>
      </c>
    </row>
    <row r="6436" spans="1:19" hidden="1" x14ac:dyDescent="0.2">
      <c r="A6436">
        <v>3473</v>
      </c>
      <c r="B6436" t="s">
        <v>10230</v>
      </c>
      <c r="C6436" t="s">
        <v>20</v>
      </c>
      <c r="D6436">
        <v>-5.8</v>
      </c>
      <c r="E6436">
        <v>0</v>
      </c>
      <c r="F6436" t="s">
        <v>3110</v>
      </c>
      <c r="G6436" t="s">
        <v>75</v>
      </c>
      <c r="H6436" t="s">
        <v>23</v>
      </c>
      <c r="I6436" t="s">
        <v>10218</v>
      </c>
      <c r="K6436"/>
      <c r="L6436" t="s">
        <v>10231</v>
      </c>
      <c r="M6436" t="s">
        <v>26</v>
      </c>
      <c r="N6436">
        <v>2</v>
      </c>
      <c r="P6436" t="s">
        <v>27</v>
      </c>
      <c r="Q6436" t="s">
        <v>10232</v>
      </c>
      <c r="S6436" t="s">
        <v>29</v>
      </c>
    </row>
    <row r="6437" spans="1:19" hidden="1" x14ac:dyDescent="0.2">
      <c r="A6437">
        <v>3474</v>
      </c>
      <c r="B6437" t="s">
        <v>10115</v>
      </c>
      <c r="C6437" t="s">
        <v>20</v>
      </c>
      <c r="D6437">
        <v>-6.54</v>
      </c>
      <c r="E6437">
        <v>0</v>
      </c>
      <c r="F6437" t="s">
        <v>3110</v>
      </c>
      <c r="G6437" t="s">
        <v>75</v>
      </c>
      <c r="H6437" t="s">
        <v>23</v>
      </c>
      <c r="I6437" t="s">
        <v>10218</v>
      </c>
      <c r="K6437"/>
      <c r="L6437" t="s">
        <v>10233</v>
      </c>
      <c r="M6437" t="s">
        <v>120</v>
      </c>
      <c r="N6437">
        <v>5</v>
      </c>
      <c r="P6437" t="s">
        <v>27</v>
      </c>
      <c r="Q6437" t="s">
        <v>10234</v>
      </c>
      <c r="S6437" t="s">
        <v>29</v>
      </c>
    </row>
    <row r="6438" spans="1:19" hidden="1" x14ac:dyDescent="0.2">
      <c r="A6438">
        <v>3475</v>
      </c>
      <c r="B6438" t="s">
        <v>10235</v>
      </c>
      <c r="C6438" t="s">
        <v>20</v>
      </c>
      <c r="D6438">
        <v>-7.4</v>
      </c>
      <c r="E6438">
        <v>0</v>
      </c>
      <c r="F6438" t="s">
        <v>3110</v>
      </c>
      <c r="G6438" t="s">
        <v>75</v>
      </c>
      <c r="H6438" t="s">
        <v>23</v>
      </c>
      <c r="I6438" t="s">
        <v>10218</v>
      </c>
      <c r="K6438"/>
      <c r="L6438" t="s">
        <v>10236</v>
      </c>
      <c r="M6438" t="s">
        <v>26</v>
      </c>
      <c r="N6438">
        <v>2</v>
      </c>
      <c r="P6438" t="s">
        <v>27</v>
      </c>
      <c r="Q6438" t="s">
        <v>10237</v>
      </c>
      <c r="S6438" t="s">
        <v>29</v>
      </c>
    </row>
    <row r="6439" spans="1:19" hidden="1" x14ac:dyDescent="0.2">
      <c r="A6439">
        <v>3476</v>
      </c>
      <c r="B6439" t="s">
        <v>10238</v>
      </c>
      <c r="C6439" t="s">
        <v>20</v>
      </c>
      <c r="D6439">
        <v>-6.4</v>
      </c>
      <c r="E6439">
        <v>0</v>
      </c>
      <c r="F6439" t="s">
        <v>3110</v>
      </c>
      <c r="G6439" t="s">
        <v>75</v>
      </c>
      <c r="H6439" t="s">
        <v>23</v>
      </c>
      <c r="I6439" t="s">
        <v>10218</v>
      </c>
      <c r="K6439"/>
      <c r="L6439" t="s">
        <v>10239</v>
      </c>
      <c r="M6439" t="s">
        <v>26</v>
      </c>
      <c r="N6439">
        <v>2</v>
      </c>
      <c r="P6439" t="s">
        <v>27</v>
      </c>
      <c r="Q6439" t="s">
        <v>10240</v>
      </c>
      <c r="S6439" t="s">
        <v>29</v>
      </c>
    </row>
    <row r="6440" spans="1:19" hidden="1" x14ac:dyDescent="0.2">
      <c r="A6440">
        <v>3477</v>
      </c>
      <c r="B6440" t="s">
        <v>10241</v>
      </c>
      <c r="C6440" t="s">
        <v>20</v>
      </c>
      <c r="D6440">
        <v>-7.26</v>
      </c>
      <c r="E6440" t="s">
        <v>10043</v>
      </c>
      <c r="F6440" t="s">
        <v>10242</v>
      </c>
      <c r="G6440" t="s">
        <v>75</v>
      </c>
      <c r="H6440" t="s">
        <v>23</v>
      </c>
      <c r="I6440" t="s">
        <v>10045</v>
      </c>
      <c r="K6440"/>
      <c r="L6440" t="s">
        <v>10243</v>
      </c>
      <c r="M6440" t="s">
        <v>120</v>
      </c>
      <c r="N6440">
        <v>5</v>
      </c>
      <c r="P6440" t="s">
        <v>27</v>
      </c>
      <c r="Q6440" t="s">
        <v>10244</v>
      </c>
      <c r="S6440" t="s">
        <v>29</v>
      </c>
    </row>
    <row r="6441" spans="1:19" hidden="1" x14ac:dyDescent="0.2">
      <c r="A6441">
        <v>3477</v>
      </c>
      <c r="B6441" t="s">
        <v>10241</v>
      </c>
      <c r="C6441" t="s">
        <v>20</v>
      </c>
      <c r="D6441">
        <v>-7.18</v>
      </c>
      <c r="E6441" t="s">
        <v>363</v>
      </c>
      <c r="F6441" t="s">
        <v>3110</v>
      </c>
      <c r="G6441" t="s">
        <v>75</v>
      </c>
      <c r="H6441" t="s">
        <v>23</v>
      </c>
      <c r="I6441" t="s">
        <v>10245</v>
      </c>
      <c r="K6441"/>
      <c r="L6441" t="s">
        <v>10243</v>
      </c>
      <c r="M6441" t="s">
        <v>120</v>
      </c>
      <c r="N6441">
        <v>5</v>
      </c>
      <c r="P6441" t="s">
        <v>27</v>
      </c>
      <c r="Q6441" t="s">
        <v>10244</v>
      </c>
      <c r="S6441" t="s">
        <v>29</v>
      </c>
    </row>
    <row r="6442" spans="1:19" hidden="1" x14ac:dyDescent="0.2">
      <c r="A6442">
        <v>3477</v>
      </c>
      <c r="B6442" t="s">
        <v>10241</v>
      </c>
      <c r="C6442" t="s">
        <v>20</v>
      </c>
      <c r="D6442">
        <v>-7.26</v>
      </c>
      <c r="E6442" t="s">
        <v>363</v>
      </c>
      <c r="F6442" t="s">
        <v>3110</v>
      </c>
      <c r="G6442" t="s">
        <v>75</v>
      </c>
      <c r="H6442" t="s">
        <v>23</v>
      </c>
      <c r="I6442" t="s">
        <v>10246</v>
      </c>
      <c r="K6442"/>
      <c r="L6442" t="s">
        <v>10243</v>
      </c>
      <c r="M6442" t="s">
        <v>120</v>
      </c>
      <c r="N6442">
        <v>5</v>
      </c>
      <c r="P6442" t="s">
        <v>27</v>
      </c>
      <c r="Q6442" t="s">
        <v>10244</v>
      </c>
      <c r="S6442" t="s">
        <v>29</v>
      </c>
    </row>
    <row r="6443" spans="1:19" hidden="1" x14ac:dyDescent="0.2">
      <c r="A6443">
        <v>3478</v>
      </c>
      <c r="B6443" t="s">
        <v>10247</v>
      </c>
      <c r="C6443" t="s">
        <v>20</v>
      </c>
      <c r="D6443">
        <v>-7.75</v>
      </c>
      <c r="E6443" t="s">
        <v>363</v>
      </c>
      <c r="F6443" t="s">
        <v>3110</v>
      </c>
      <c r="G6443" t="s">
        <v>75</v>
      </c>
      <c r="H6443" t="s">
        <v>23</v>
      </c>
      <c r="I6443" t="s">
        <v>10245</v>
      </c>
      <c r="K6443"/>
      <c r="L6443" t="s">
        <v>10248</v>
      </c>
      <c r="M6443" t="s">
        <v>26</v>
      </c>
      <c r="N6443">
        <v>2</v>
      </c>
      <c r="P6443" t="s">
        <v>27</v>
      </c>
      <c r="Q6443" t="s">
        <v>10249</v>
      </c>
      <c r="S6443" t="s">
        <v>29</v>
      </c>
    </row>
    <row r="6444" spans="1:19" hidden="1" x14ac:dyDescent="0.2">
      <c r="A6444">
        <v>3479</v>
      </c>
      <c r="B6444" t="s">
        <v>10250</v>
      </c>
      <c r="C6444" t="s">
        <v>20</v>
      </c>
      <c r="D6444">
        <v>-7.65</v>
      </c>
      <c r="E6444" t="s">
        <v>363</v>
      </c>
      <c r="F6444" t="s">
        <v>3110</v>
      </c>
      <c r="G6444" t="s">
        <v>75</v>
      </c>
      <c r="H6444" t="s">
        <v>23</v>
      </c>
      <c r="I6444" t="s">
        <v>10246</v>
      </c>
      <c r="K6444"/>
      <c r="L6444" t="s">
        <v>10251</v>
      </c>
      <c r="M6444" t="s">
        <v>26</v>
      </c>
      <c r="N6444">
        <v>2</v>
      </c>
      <c r="P6444" t="s">
        <v>27</v>
      </c>
      <c r="Q6444" t="s">
        <v>10252</v>
      </c>
      <c r="S6444" t="s">
        <v>29</v>
      </c>
    </row>
    <row r="6445" spans="1:19" hidden="1" x14ac:dyDescent="0.2">
      <c r="A6445">
        <v>3480</v>
      </c>
      <c r="B6445" t="s">
        <v>10253</v>
      </c>
      <c r="C6445" t="s">
        <v>20</v>
      </c>
      <c r="D6445">
        <v>-7.66</v>
      </c>
      <c r="E6445" t="s">
        <v>363</v>
      </c>
      <c r="F6445" t="s">
        <v>3110</v>
      </c>
      <c r="G6445" t="s">
        <v>75</v>
      </c>
      <c r="H6445" t="s">
        <v>23</v>
      </c>
      <c r="I6445" t="s">
        <v>10245</v>
      </c>
      <c r="K6445"/>
      <c r="L6445" t="s">
        <v>10254</v>
      </c>
      <c r="M6445" t="s">
        <v>26</v>
      </c>
      <c r="N6445">
        <v>2</v>
      </c>
      <c r="P6445" t="s">
        <v>27</v>
      </c>
      <c r="Q6445" t="s">
        <v>10255</v>
      </c>
      <c r="S6445" t="s">
        <v>29</v>
      </c>
    </row>
    <row r="6446" spans="1:19" hidden="1" x14ac:dyDescent="0.2">
      <c r="A6446">
        <v>3481</v>
      </c>
      <c r="B6446" t="s">
        <v>10256</v>
      </c>
      <c r="C6446" t="s">
        <v>20</v>
      </c>
      <c r="D6446">
        <v>-6.9</v>
      </c>
      <c r="E6446" t="s">
        <v>363</v>
      </c>
      <c r="F6446" t="s">
        <v>3110</v>
      </c>
      <c r="G6446" t="s">
        <v>75</v>
      </c>
      <c r="H6446" t="s">
        <v>23</v>
      </c>
      <c r="I6446" t="s">
        <v>10246</v>
      </c>
      <c r="K6446"/>
      <c r="L6446" t="s">
        <v>10257</v>
      </c>
      <c r="M6446" t="s">
        <v>26</v>
      </c>
      <c r="N6446">
        <v>2</v>
      </c>
      <c r="P6446" t="s">
        <v>27</v>
      </c>
      <c r="Q6446" t="s">
        <v>10258</v>
      </c>
      <c r="S6446" t="s">
        <v>29</v>
      </c>
    </row>
    <row r="6447" spans="1:19" hidden="1" x14ac:dyDescent="0.2">
      <c r="A6447">
        <v>3482</v>
      </c>
      <c r="B6447" t="s">
        <v>10259</v>
      </c>
      <c r="C6447" t="s">
        <v>20</v>
      </c>
      <c r="D6447">
        <v>-5.95</v>
      </c>
      <c r="E6447" t="s">
        <v>363</v>
      </c>
      <c r="F6447" t="s">
        <v>3110</v>
      </c>
      <c r="G6447" t="s">
        <v>75</v>
      </c>
      <c r="H6447" t="s">
        <v>23</v>
      </c>
      <c r="I6447" t="s">
        <v>10245</v>
      </c>
      <c r="K6447"/>
      <c r="L6447" t="s">
        <v>10260</v>
      </c>
      <c r="M6447" t="s">
        <v>26</v>
      </c>
      <c r="N6447">
        <v>2</v>
      </c>
      <c r="P6447" t="s">
        <v>27</v>
      </c>
      <c r="Q6447" t="s">
        <v>10261</v>
      </c>
      <c r="S6447" t="s">
        <v>29</v>
      </c>
    </row>
    <row r="6448" spans="1:19" hidden="1" x14ac:dyDescent="0.2">
      <c r="A6448">
        <v>3483</v>
      </c>
      <c r="B6448" t="s">
        <v>10262</v>
      </c>
      <c r="C6448" t="s">
        <v>20</v>
      </c>
      <c r="D6448">
        <v>-7.1</v>
      </c>
      <c r="E6448" t="s">
        <v>363</v>
      </c>
      <c r="F6448" t="s">
        <v>3110</v>
      </c>
      <c r="G6448" t="s">
        <v>75</v>
      </c>
      <c r="H6448" t="s">
        <v>23</v>
      </c>
      <c r="I6448" t="s">
        <v>10245</v>
      </c>
      <c r="K6448"/>
      <c r="L6448" t="s">
        <v>10263</v>
      </c>
      <c r="M6448" t="s">
        <v>26</v>
      </c>
      <c r="N6448">
        <v>2</v>
      </c>
      <c r="P6448" t="s">
        <v>27</v>
      </c>
      <c r="Q6448" t="s">
        <v>10264</v>
      </c>
      <c r="S6448" t="s">
        <v>29</v>
      </c>
    </row>
    <row r="6449" spans="1:19" hidden="1" x14ac:dyDescent="0.2">
      <c r="A6449">
        <v>3484</v>
      </c>
      <c r="B6449" t="s">
        <v>10265</v>
      </c>
      <c r="C6449" t="s">
        <v>20</v>
      </c>
      <c r="D6449">
        <v>-7.51</v>
      </c>
      <c r="E6449" t="s">
        <v>363</v>
      </c>
      <c r="F6449" t="s">
        <v>3110</v>
      </c>
      <c r="G6449" t="s">
        <v>75</v>
      </c>
      <c r="H6449" t="s">
        <v>23</v>
      </c>
      <c r="I6449" t="s">
        <v>10245</v>
      </c>
      <c r="K6449"/>
      <c r="L6449" t="s">
        <v>10266</v>
      </c>
      <c r="M6449" t="s">
        <v>26</v>
      </c>
      <c r="N6449">
        <v>2</v>
      </c>
      <c r="P6449" t="s">
        <v>27</v>
      </c>
      <c r="Q6449" t="s">
        <v>10267</v>
      </c>
      <c r="S6449" t="s">
        <v>29</v>
      </c>
    </row>
    <row r="6450" spans="1:19" hidden="1" x14ac:dyDescent="0.2">
      <c r="A6450">
        <v>3485</v>
      </c>
      <c r="B6450" t="s">
        <v>10268</v>
      </c>
      <c r="C6450" t="s">
        <v>20</v>
      </c>
      <c r="D6450">
        <v>-7.68</v>
      </c>
      <c r="E6450" t="s">
        <v>363</v>
      </c>
      <c r="F6450" t="s">
        <v>3110</v>
      </c>
      <c r="G6450" t="s">
        <v>75</v>
      </c>
      <c r="H6450" t="s">
        <v>23</v>
      </c>
      <c r="I6450" t="s">
        <v>10245</v>
      </c>
      <c r="K6450"/>
      <c r="L6450" t="s">
        <v>10269</v>
      </c>
      <c r="M6450" t="s">
        <v>120</v>
      </c>
      <c r="N6450">
        <v>5</v>
      </c>
      <c r="P6450" t="s">
        <v>27</v>
      </c>
      <c r="Q6450" t="s">
        <v>10270</v>
      </c>
      <c r="S6450" t="s">
        <v>29</v>
      </c>
    </row>
    <row r="6451" spans="1:19" hidden="1" x14ac:dyDescent="0.2">
      <c r="A6451">
        <v>3486</v>
      </c>
      <c r="B6451" t="s">
        <v>10271</v>
      </c>
      <c r="C6451" t="s">
        <v>20</v>
      </c>
      <c r="D6451">
        <v>-7.73</v>
      </c>
      <c r="E6451" t="s">
        <v>363</v>
      </c>
      <c r="F6451" t="s">
        <v>3110</v>
      </c>
      <c r="G6451" t="s">
        <v>75</v>
      </c>
      <c r="H6451" t="s">
        <v>23</v>
      </c>
      <c r="I6451" t="s">
        <v>10246</v>
      </c>
      <c r="K6451"/>
      <c r="L6451" t="s">
        <v>10272</v>
      </c>
      <c r="M6451" t="s">
        <v>26</v>
      </c>
      <c r="N6451">
        <v>2</v>
      </c>
      <c r="P6451" t="s">
        <v>27</v>
      </c>
      <c r="Q6451" t="s">
        <v>10273</v>
      </c>
      <c r="S6451" t="s">
        <v>29</v>
      </c>
    </row>
    <row r="6452" spans="1:19" hidden="1" x14ac:dyDescent="0.2">
      <c r="A6452">
        <v>3487</v>
      </c>
      <c r="B6452" t="s">
        <v>10274</v>
      </c>
      <c r="C6452" t="s">
        <v>20</v>
      </c>
      <c r="D6452">
        <v>-7.48</v>
      </c>
      <c r="E6452" t="s">
        <v>363</v>
      </c>
      <c r="F6452" t="s">
        <v>3110</v>
      </c>
      <c r="G6452" t="s">
        <v>75</v>
      </c>
      <c r="H6452" t="s">
        <v>23</v>
      </c>
      <c r="I6452" t="s">
        <v>10246</v>
      </c>
      <c r="K6452"/>
      <c r="L6452" t="s">
        <v>10275</v>
      </c>
      <c r="M6452" t="s">
        <v>26</v>
      </c>
      <c r="N6452">
        <v>2</v>
      </c>
      <c r="P6452" t="s">
        <v>27</v>
      </c>
      <c r="Q6452" t="s">
        <v>10276</v>
      </c>
      <c r="S6452" t="s">
        <v>29</v>
      </c>
    </row>
    <row r="6453" spans="1:19" hidden="1" x14ac:dyDescent="0.2">
      <c r="A6453">
        <v>3488</v>
      </c>
      <c r="B6453" t="s">
        <v>10277</v>
      </c>
      <c r="C6453" t="s">
        <v>20</v>
      </c>
      <c r="D6453">
        <v>-6.1</v>
      </c>
      <c r="E6453" t="s">
        <v>363</v>
      </c>
      <c r="F6453" t="s">
        <v>3110</v>
      </c>
      <c r="G6453" t="s">
        <v>75</v>
      </c>
      <c r="H6453" t="s">
        <v>23</v>
      </c>
      <c r="I6453" t="s">
        <v>10245</v>
      </c>
      <c r="K6453"/>
      <c r="L6453" t="s">
        <v>10278</v>
      </c>
      <c r="M6453" t="s">
        <v>26</v>
      </c>
      <c r="N6453">
        <v>2</v>
      </c>
      <c r="P6453" t="s">
        <v>27</v>
      </c>
      <c r="Q6453" t="s">
        <v>10279</v>
      </c>
      <c r="S6453" t="s">
        <v>29</v>
      </c>
    </row>
    <row r="6454" spans="1:19" hidden="1" x14ac:dyDescent="0.2">
      <c r="A6454">
        <v>3489</v>
      </c>
      <c r="B6454" t="s">
        <v>10280</v>
      </c>
      <c r="C6454" t="s">
        <v>20</v>
      </c>
      <c r="D6454">
        <v>-7.56</v>
      </c>
      <c r="E6454" t="s">
        <v>363</v>
      </c>
      <c r="F6454" t="s">
        <v>3110</v>
      </c>
      <c r="G6454" t="s">
        <v>75</v>
      </c>
      <c r="H6454" t="s">
        <v>23</v>
      </c>
      <c r="I6454" t="s">
        <v>10246</v>
      </c>
      <c r="K6454"/>
      <c r="L6454" t="s">
        <v>10281</v>
      </c>
      <c r="M6454" t="s">
        <v>26</v>
      </c>
      <c r="N6454">
        <v>2</v>
      </c>
      <c r="P6454" t="s">
        <v>27</v>
      </c>
      <c r="Q6454" t="s">
        <v>10282</v>
      </c>
      <c r="S6454" t="s">
        <v>29</v>
      </c>
    </row>
    <row r="6455" spans="1:19" hidden="1" x14ac:dyDescent="0.2">
      <c r="A6455">
        <v>3490</v>
      </c>
      <c r="B6455" t="s">
        <v>10283</v>
      </c>
      <c r="C6455" t="s">
        <v>20</v>
      </c>
      <c r="D6455">
        <v>-6.61</v>
      </c>
      <c r="E6455" t="s">
        <v>363</v>
      </c>
      <c r="F6455" t="s">
        <v>3110</v>
      </c>
      <c r="G6455" t="s">
        <v>75</v>
      </c>
      <c r="H6455" t="s">
        <v>23</v>
      </c>
      <c r="I6455" t="s">
        <v>10246</v>
      </c>
      <c r="K6455"/>
      <c r="L6455" t="s">
        <v>10284</v>
      </c>
      <c r="M6455" t="s">
        <v>26</v>
      </c>
      <c r="N6455">
        <v>2</v>
      </c>
      <c r="P6455" t="s">
        <v>27</v>
      </c>
      <c r="Q6455" t="s">
        <v>10285</v>
      </c>
      <c r="S6455" t="s">
        <v>29</v>
      </c>
    </row>
    <row r="6456" spans="1:19" hidden="1" x14ac:dyDescent="0.2">
      <c r="A6456">
        <v>3491</v>
      </c>
      <c r="B6456" t="s">
        <v>10286</v>
      </c>
      <c r="C6456" t="s">
        <v>20</v>
      </c>
      <c r="D6456">
        <v>-7.15</v>
      </c>
      <c r="E6456" t="s">
        <v>363</v>
      </c>
      <c r="F6456" t="s">
        <v>3110</v>
      </c>
      <c r="G6456" t="s">
        <v>75</v>
      </c>
      <c r="H6456" t="s">
        <v>23</v>
      </c>
      <c r="I6456" t="s">
        <v>10245</v>
      </c>
      <c r="K6456"/>
      <c r="L6456" t="s">
        <v>10287</v>
      </c>
      <c r="M6456" t="s">
        <v>26</v>
      </c>
      <c r="N6456">
        <v>2</v>
      </c>
      <c r="P6456" t="s">
        <v>27</v>
      </c>
      <c r="Q6456" t="s">
        <v>10288</v>
      </c>
      <c r="S6456" t="s">
        <v>29</v>
      </c>
    </row>
    <row r="6457" spans="1:19" hidden="1" x14ac:dyDescent="0.2">
      <c r="A6457">
        <v>3492</v>
      </c>
      <c r="B6457" t="s">
        <v>10289</v>
      </c>
      <c r="C6457" t="s">
        <v>20</v>
      </c>
      <c r="D6457">
        <v>-6.92</v>
      </c>
      <c r="E6457" t="s">
        <v>363</v>
      </c>
      <c r="F6457" t="s">
        <v>3110</v>
      </c>
      <c r="G6457" t="s">
        <v>75</v>
      </c>
      <c r="H6457" t="s">
        <v>23</v>
      </c>
      <c r="I6457" t="s">
        <v>10246</v>
      </c>
      <c r="K6457"/>
      <c r="L6457" t="s">
        <v>10290</v>
      </c>
      <c r="M6457" t="s">
        <v>771</v>
      </c>
      <c r="N6457">
        <v>4</v>
      </c>
      <c r="P6457" t="s">
        <v>27</v>
      </c>
      <c r="Q6457" t="s">
        <v>10291</v>
      </c>
      <c r="S6457" t="s">
        <v>29</v>
      </c>
    </row>
    <row r="6458" spans="1:19" hidden="1" x14ac:dyDescent="0.2">
      <c r="A6458">
        <v>3493</v>
      </c>
      <c r="B6458" t="s">
        <v>10292</v>
      </c>
      <c r="C6458" t="s">
        <v>20</v>
      </c>
      <c r="D6458">
        <v>-7.6</v>
      </c>
      <c r="E6458" t="s">
        <v>363</v>
      </c>
      <c r="F6458" t="s">
        <v>3110</v>
      </c>
      <c r="G6458" t="s">
        <v>75</v>
      </c>
      <c r="H6458" t="s">
        <v>23</v>
      </c>
      <c r="I6458" t="s">
        <v>10245</v>
      </c>
      <c r="K6458"/>
      <c r="L6458" t="s">
        <v>10293</v>
      </c>
      <c r="M6458" t="s">
        <v>26</v>
      </c>
      <c r="N6458">
        <v>2</v>
      </c>
      <c r="P6458" t="s">
        <v>27</v>
      </c>
      <c r="Q6458" t="s">
        <v>10294</v>
      </c>
      <c r="S6458" t="s">
        <v>29</v>
      </c>
    </row>
    <row r="6459" spans="1:19" hidden="1" x14ac:dyDescent="0.2">
      <c r="A6459">
        <v>3494</v>
      </c>
      <c r="B6459" t="s">
        <v>10295</v>
      </c>
      <c r="C6459" t="s">
        <v>20</v>
      </c>
      <c r="D6459">
        <v>-7.62</v>
      </c>
      <c r="E6459" t="s">
        <v>363</v>
      </c>
      <c r="F6459" t="s">
        <v>3110</v>
      </c>
      <c r="G6459" t="s">
        <v>75</v>
      </c>
      <c r="H6459" t="s">
        <v>23</v>
      </c>
      <c r="I6459" t="s">
        <v>10246</v>
      </c>
      <c r="K6459"/>
      <c r="L6459" t="s">
        <v>10296</v>
      </c>
      <c r="M6459" t="s">
        <v>120</v>
      </c>
      <c r="N6459">
        <v>5</v>
      </c>
      <c r="P6459" t="s">
        <v>27</v>
      </c>
      <c r="Q6459" t="s">
        <v>10297</v>
      </c>
      <c r="S6459" t="s">
        <v>29</v>
      </c>
    </row>
    <row r="6460" spans="1:19" hidden="1" x14ac:dyDescent="0.2">
      <c r="A6460">
        <v>3495</v>
      </c>
      <c r="B6460" t="s">
        <v>10298</v>
      </c>
      <c r="C6460" t="s">
        <v>20</v>
      </c>
      <c r="D6460">
        <v>-7.3</v>
      </c>
      <c r="E6460" t="s">
        <v>363</v>
      </c>
      <c r="F6460" t="s">
        <v>3110</v>
      </c>
      <c r="G6460" t="s">
        <v>75</v>
      </c>
      <c r="H6460" t="s">
        <v>23</v>
      </c>
      <c r="I6460" t="s">
        <v>10246</v>
      </c>
      <c r="K6460"/>
      <c r="L6460" t="s">
        <v>10299</v>
      </c>
      <c r="M6460" t="s">
        <v>120</v>
      </c>
      <c r="N6460">
        <v>5</v>
      </c>
      <c r="P6460" t="s">
        <v>27</v>
      </c>
      <c r="Q6460" t="s">
        <v>10300</v>
      </c>
      <c r="S6460" t="s">
        <v>29</v>
      </c>
    </row>
    <row r="6461" spans="1:19" hidden="1" x14ac:dyDescent="0.2">
      <c r="A6461">
        <v>3496</v>
      </c>
      <c r="B6461" t="s">
        <v>10301</v>
      </c>
      <c r="C6461" t="s">
        <v>20</v>
      </c>
      <c r="D6461">
        <v>-6.78</v>
      </c>
      <c r="E6461" t="s">
        <v>363</v>
      </c>
      <c r="F6461" t="s">
        <v>3110</v>
      </c>
      <c r="G6461" t="s">
        <v>75</v>
      </c>
      <c r="H6461" t="s">
        <v>23</v>
      </c>
      <c r="I6461" t="s">
        <v>10245</v>
      </c>
      <c r="K6461"/>
      <c r="L6461" t="s">
        <v>10302</v>
      </c>
      <c r="M6461" t="s">
        <v>26</v>
      </c>
      <c r="N6461">
        <v>2</v>
      </c>
      <c r="P6461" t="s">
        <v>27</v>
      </c>
      <c r="Q6461" t="s">
        <v>10303</v>
      </c>
      <c r="S6461" t="s">
        <v>29</v>
      </c>
    </row>
    <row r="6462" spans="1:19" hidden="1" x14ac:dyDescent="0.2">
      <c r="A6462">
        <v>3497</v>
      </c>
      <c r="B6462" t="s">
        <v>10304</v>
      </c>
      <c r="C6462" t="s">
        <v>20</v>
      </c>
      <c r="D6462">
        <v>-7.47</v>
      </c>
      <c r="E6462" t="s">
        <v>363</v>
      </c>
      <c r="F6462" t="s">
        <v>3110</v>
      </c>
      <c r="G6462" t="s">
        <v>75</v>
      </c>
      <c r="H6462" t="s">
        <v>23</v>
      </c>
      <c r="I6462" t="s">
        <v>10246</v>
      </c>
      <c r="K6462"/>
      <c r="L6462" t="s">
        <v>10305</v>
      </c>
      <c r="M6462" t="s">
        <v>26</v>
      </c>
      <c r="N6462">
        <v>2</v>
      </c>
      <c r="P6462" t="s">
        <v>27</v>
      </c>
      <c r="Q6462" t="s">
        <v>10306</v>
      </c>
      <c r="S6462" t="s">
        <v>29</v>
      </c>
    </row>
    <row r="6463" spans="1:19" hidden="1" x14ac:dyDescent="0.2">
      <c r="A6463">
        <v>3498</v>
      </c>
      <c r="B6463" t="s">
        <v>10307</v>
      </c>
      <c r="C6463" t="s">
        <v>20</v>
      </c>
      <c r="D6463">
        <v>-6.67</v>
      </c>
      <c r="E6463" t="s">
        <v>363</v>
      </c>
      <c r="F6463" t="s">
        <v>3110</v>
      </c>
      <c r="G6463" t="s">
        <v>75</v>
      </c>
      <c r="H6463" t="s">
        <v>23</v>
      </c>
      <c r="I6463" t="s">
        <v>10246</v>
      </c>
      <c r="K6463"/>
      <c r="L6463" t="s">
        <v>10308</v>
      </c>
      <c r="M6463" t="s">
        <v>26</v>
      </c>
      <c r="N6463">
        <v>2</v>
      </c>
      <c r="P6463" t="s">
        <v>27</v>
      </c>
      <c r="Q6463" t="s">
        <v>10309</v>
      </c>
      <c r="S6463" t="s">
        <v>29</v>
      </c>
    </row>
    <row r="6464" spans="1:19" hidden="1" x14ac:dyDescent="0.2">
      <c r="A6464">
        <v>3499</v>
      </c>
      <c r="B6464" t="s">
        <v>10310</v>
      </c>
      <c r="C6464" t="s">
        <v>20</v>
      </c>
      <c r="D6464">
        <v>-7.78</v>
      </c>
      <c r="E6464" t="s">
        <v>363</v>
      </c>
      <c r="F6464" t="s">
        <v>3110</v>
      </c>
      <c r="G6464" t="s">
        <v>75</v>
      </c>
      <c r="H6464" t="s">
        <v>23</v>
      </c>
      <c r="I6464" t="s">
        <v>10245</v>
      </c>
      <c r="K6464"/>
      <c r="L6464" t="s">
        <v>10311</v>
      </c>
      <c r="M6464" t="s">
        <v>26</v>
      </c>
      <c r="N6464">
        <v>2</v>
      </c>
      <c r="P6464" t="s">
        <v>27</v>
      </c>
      <c r="Q6464" t="s">
        <v>10312</v>
      </c>
      <c r="S6464" t="s">
        <v>29</v>
      </c>
    </row>
    <row r="6465" spans="1:19" hidden="1" x14ac:dyDescent="0.2">
      <c r="A6465">
        <v>3500</v>
      </c>
      <c r="B6465" t="s">
        <v>10313</v>
      </c>
      <c r="C6465" t="s">
        <v>20</v>
      </c>
      <c r="D6465">
        <v>-7.64</v>
      </c>
      <c r="E6465" t="s">
        <v>363</v>
      </c>
      <c r="F6465" t="s">
        <v>3110</v>
      </c>
      <c r="G6465" t="s">
        <v>75</v>
      </c>
      <c r="H6465" t="s">
        <v>23</v>
      </c>
      <c r="I6465" t="s">
        <v>10246</v>
      </c>
      <c r="K6465"/>
      <c r="L6465" t="s">
        <v>10314</v>
      </c>
      <c r="M6465" t="s">
        <v>26</v>
      </c>
      <c r="N6465">
        <v>2</v>
      </c>
      <c r="P6465" t="s">
        <v>27</v>
      </c>
      <c r="Q6465" t="s">
        <v>10315</v>
      </c>
      <c r="S6465" t="s">
        <v>29</v>
      </c>
    </row>
    <row r="6466" spans="1:19" hidden="1" x14ac:dyDescent="0.2">
      <c r="A6466">
        <v>3501</v>
      </c>
      <c r="B6466" t="s">
        <v>10316</v>
      </c>
      <c r="C6466" t="s">
        <v>20</v>
      </c>
      <c r="D6466">
        <v>-7.5</v>
      </c>
      <c r="E6466" t="s">
        <v>363</v>
      </c>
      <c r="F6466" t="s">
        <v>3110</v>
      </c>
      <c r="G6466" t="s">
        <v>75</v>
      </c>
      <c r="H6466" t="s">
        <v>23</v>
      </c>
      <c r="I6466" t="s">
        <v>10246</v>
      </c>
      <c r="K6466"/>
      <c r="L6466" t="s">
        <v>10317</v>
      </c>
      <c r="M6466" t="s">
        <v>26</v>
      </c>
      <c r="N6466">
        <v>2</v>
      </c>
      <c r="P6466" t="s">
        <v>27</v>
      </c>
      <c r="Q6466" t="s">
        <v>10318</v>
      </c>
      <c r="S6466" t="s">
        <v>29</v>
      </c>
    </row>
    <row r="6467" spans="1:19" hidden="1" x14ac:dyDescent="0.2">
      <c r="A6467">
        <v>3502</v>
      </c>
      <c r="B6467" t="s">
        <v>10319</v>
      </c>
      <c r="C6467" t="s">
        <v>20</v>
      </c>
      <c r="D6467">
        <v>-7.23</v>
      </c>
      <c r="E6467" t="s">
        <v>363</v>
      </c>
      <c r="F6467" t="s">
        <v>3110</v>
      </c>
      <c r="G6467" t="s">
        <v>75</v>
      </c>
      <c r="H6467" t="s">
        <v>23</v>
      </c>
      <c r="I6467" t="s">
        <v>10245</v>
      </c>
      <c r="K6467"/>
      <c r="L6467" t="s">
        <v>10320</v>
      </c>
      <c r="M6467" t="s">
        <v>26</v>
      </c>
      <c r="N6467">
        <v>2</v>
      </c>
      <c r="P6467" t="s">
        <v>27</v>
      </c>
      <c r="Q6467" t="s">
        <v>10321</v>
      </c>
      <c r="S6467" t="s">
        <v>29</v>
      </c>
    </row>
    <row r="6468" spans="1:19" hidden="1" x14ac:dyDescent="0.2">
      <c r="A6468">
        <v>3503</v>
      </c>
      <c r="B6468" t="s">
        <v>10322</v>
      </c>
      <c r="C6468" t="s">
        <v>20</v>
      </c>
      <c r="D6468">
        <v>-6.1</v>
      </c>
      <c r="E6468" t="s">
        <v>363</v>
      </c>
      <c r="F6468" t="s">
        <v>3110</v>
      </c>
      <c r="G6468" t="s">
        <v>75</v>
      </c>
      <c r="H6468" t="s">
        <v>23</v>
      </c>
      <c r="I6468" t="s">
        <v>10245</v>
      </c>
      <c r="K6468"/>
      <c r="L6468" t="s">
        <v>10323</v>
      </c>
      <c r="M6468" t="s">
        <v>120</v>
      </c>
      <c r="N6468">
        <v>5</v>
      </c>
      <c r="P6468" t="s">
        <v>27</v>
      </c>
      <c r="Q6468" t="s">
        <v>10324</v>
      </c>
      <c r="S6468" t="s">
        <v>29</v>
      </c>
    </row>
    <row r="6469" spans="1:19" hidden="1" x14ac:dyDescent="0.2">
      <c r="A6469">
        <v>3504</v>
      </c>
      <c r="B6469" t="s">
        <v>10325</v>
      </c>
      <c r="C6469" t="s">
        <v>20</v>
      </c>
      <c r="D6469">
        <v>-7.45</v>
      </c>
      <c r="E6469" t="s">
        <v>363</v>
      </c>
      <c r="F6469" t="s">
        <v>3110</v>
      </c>
      <c r="G6469" t="s">
        <v>75</v>
      </c>
      <c r="H6469" t="s">
        <v>23</v>
      </c>
      <c r="I6469" t="s">
        <v>10246</v>
      </c>
      <c r="K6469"/>
      <c r="L6469" t="s">
        <v>10326</v>
      </c>
      <c r="M6469" t="s">
        <v>26</v>
      </c>
      <c r="N6469">
        <v>2</v>
      </c>
      <c r="P6469" t="s">
        <v>27</v>
      </c>
      <c r="Q6469" t="s">
        <v>10327</v>
      </c>
      <c r="S6469" t="s">
        <v>29</v>
      </c>
    </row>
    <row r="6470" spans="1:19" hidden="1" x14ac:dyDescent="0.2">
      <c r="A6470">
        <v>3505</v>
      </c>
      <c r="B6470" t="s">
        <v>10328</v>
      </c>
      <c r="C6470" t="s">
        <v>20</v>
      </c>
      <c r="D6470">
        <v>-6.68</v>
      </c>
      <c r="E6470" t="s">
        <v>363</v>
      </c>
      <c r="F6470" t="s">
        <v>3110</v>
      </c>
      <c r="G6470" t="s">
        <v>75</v>
      </c>
      <c r="H6470" t="s">
        <v>23</v>
      </c>
      <c r="I6470" t="s">
        <v>10246</v>
      </c>
      <c r="K6470"/>
      <c r="L6470" t="s">
        <v>10329</v>
      </c>
      <c r="M6470" t="s">
        <v>120</v>
      </c>
      <c r="N6470">
        <v>5</v>
      </c>
      <c r="P6470" t="s">
        <v>27</v>
      </c>
      <c r="Q6470" t="s">
        <v>10330</v>
      </c>
      <c r="S6470" t="s">
        <v>29</v>
      </c>
    </row>
    <row r="6471" spans="1:19" hidden="1" x14ac:dyDescent="0.2">
      <c r="A6471">
        <v>3506</v>
      </c>
      <c r="B6471" t="s">
        <v>10331</v>
      </c>
      <c r="C6471" t="s">
        <v>20</v>
      </c>
      <c r="D6471">
        <v>-7.13</v>
      </c>
      <c r="E6471" t="s">
        <v>363</v>
      </c>
      <c r="F6471" t="s">
        <v>3110</v>
      </c>
      <c r="G6471" t="s">
        <v>75</v>
      </c>
      <c r="H6471" t="s">
        <v>23</v>
      </c>
      <c r="I6471" t="s">
        <v>10245</v>
      </c>
      <c r="K6471"/>
      <c r="L6471" t="s">
        <v>10332</v>
      </c>
      <c r="M6471" t="s">
        <v>120</v>
      </c>
      <c r="N6471">
        <v>5</v>
      </c>
      <c r="P6471" t="s">
        <v>27</v>
      </c>
      <c r="Q6471" t="s">
        <v>10333</v>
      </c>
      <c r="S6471" t="s">
        <v>29</v>
      </c>
    </row>
    <row r="6472" spans="1:19" hidden="1" x14ac:dyDescent="0.2">
      <c r="A6472">
        <v>3506</v>
      </c>
      <c r="B6472" t="s">
        <v>10331</v>
      </c>
      <c r="C6472" t="s">
        <v>20</v>
      </c>
      <c r="D6472">
        <v>-7.4</v>
      </c>
      <c r="E6472" t="s">
        <v>363</v>
      </c>
      <c r="F6472" t="s">
        <v>3110</v>
      </c>
      <c r="G6472" t="s">
        <v>75</v>
      </c>
      <c r="H6472" t="s">
        <v>23</v>
      </c>
      <c r="I6472" t="s">
        <v>10246</v>
      </c>
      <c r="K6472"/>
      <c r="L6472" t="s">
        <v>10332</v>
      </c>
      <c r="M6472" t="s">
        <v>120</v>
      </c>
      <c r="N6472">
        <v>5</v>
      </c>
      <c r="P6472" t="s">
        <v>27</v>
      </c>
      <c r="Q6472" t="s">
        <v>10333</v>
      </c>
      <c r="S6472" t="s">
        <v>29</v>
      </c>
    </row>
    <row r="6473" spans="1:19" hidden="1" x14ac:dyDescent="0.2">
      <c r="A6473">
        <v>3507</v>
      </c>
      <c r="B6473" t="s">
        <v>10334</v>
      </c>
      <c r="C6473" t="s">
        <v>20</v>
      </c>
      <c r="D6473">
        <v>-7.19</v>
      </c>
      <c r="E6473" t="s">
        <v>363</v>
      </c>
      <c r="F6473" t="s">
        <v>3110</v>
      </c>
      <c r="G6473" t="s">
        <v>75</v>
      </c>
      <c r="H6473" t="s">
        <v>23</v>
      </c>
      <c r="I6473" t="s">
        <v>10246</v>
      </c>
      <c r="K6473"/>
      <c r="L6473" t="s">
        <v>10335</v>
      </c>
      <c r="M6473" t="s">
        <v>26</v>
      </c>
      <c r="N6473">
        <v>2</v>
      </c>
      <c r="P6473" t="s">
        <v>27</v>
      </c>
      <c r="Q6473" t="s">
        <v>10336</v>
      </c>
      <c r="S6473" t="s">
        <v>29</v>
      </c>
    </row>
    <row r="6474" spans="1:19" hidden="1" x14ac:dyDescent="0.2">
      <c r="A6474">
        <v>3508</v>
      </c>
      <c r="B6474" t="s">
        <v>10337</v>
      </c>
      <c r="C6474" t="s">
        <v>20</v>
      </c>
      <c r="D6474">
        <v>-6.92</v>
      </c>
      <c r="E6474" t="s">
        <v>363</v>
      </c>
      <c r="F6474" t="s">
        <v>3110</v>
      </c>
      <c r="G6474" t="s">
        <v>75</v>
      </c>
      <c r="H6474" t="s">
        <v>23</v>
      </c>
      <c r="I6474" t="s">
        <v>10246</v>
      </c>
      <c r="K6474"/>
      <c r="L6474" t="s">
        <v>10338</v>
      </c>
      <c r="M6474" t="s">
        <v>26</v>
      </c>
      <c r="N6474">
        <v>2</v>
      </c>
      <c r="P6474" t="s">
        <v>27</v>
      </c>
      <c r="Q6474" t="s">
        <v>10339</v>
      </c>
      <c r="S6474" t="s">
        <v>29</v>
      </c>
    </row>
    <row r="6475" spans="1:19" hidden="1" x14ac:dyDescent="0.2">
      <c r="A6475">
        <v>3509</v>
      </c>
      <c r="B6475" t="s">
        <v>10340</v>
      </c>
      <c r="C6475" t="s">
        <v>20</v>
      </c>
      <c r="D6475">
        <v>-7.03</v>
      </c>
      <c r="E6475" t="s">
        <v>363</v>
      </c>
      <c r="F6475" t="s">
        <v>3110</v>
      </c>
      <c r="G6475" t="s">
        <v>75</v>
      </c>
      <c r="H6475" t="s">
        <v>23</v>
      </c>
      <c r="I6475" t="s">
        <v>10245</v>
      </c>
      <c r="K6475"/>
      <c r="L6475" t="s">
        <v>10341</v>
      </c>
      <c r="M6475" t="s">
        <v>26</v>
      </c>
      <c r="N6475">
        <v>2</v>
      </c>
      <c r="P6475" t="s">
        <v>27</v>
      </c>
      <c r="Q6475" t="s">
        <v>10342</v>
      </c>
      <c r="S6475" t="s">
        <v>29</v>
      </c>
    </row>
    <row r="6476" spans="1:19" hidden="1" x14ac:dyDescent="0.2">
      <c r="A6476">
        <v>3510</v>
      </c>
      <c r="B6476" t="s">
        <v>10343</v>
      </c>
      <c r="C6476" t="s">
        <v>20</v>
      </c>
      <c r="D6476">
        <v>-7.97</v>
      </c>
      <c r="E6476" t="s">
        <v>363</v>
      </c>
      <c r="F6476" t="s">
        <v>3110</v>
      </c>
      <c r="G6476" t="s">
        <v>75</v>
      </c>
      <c r="H6476" t="s">
        <v>23</v>
      </c>
      <c r="I6476" t="s">
        <v>10246</v>
      </c>
      <c r="K6476"/>
      <c r="L6476" t="s">
        <v>10344</v>
      </c>
      <c r="M6476" t="s">
        <v>26</v>
      </c>
      <c r="N6476">
        <v>2</v>
      </c>
      <c r="P6476" t="s">
        <v>27</v>
      </c>
      <c r="Q6476" t="s">
        <v>10345</v>
      </c>
      <c r="S6476" t="s">
        <v>29</v>
      </c>
    </row>
    <row r="6477" spans="1:19" hidden="1" x14ac:dyDescent="0.2">
      <c r="A6477">
        <v>3511</v>
      </c>
      <c r="B6477" t="s">
        <v>10346</v>
      </c>
      <c r="C6477" t="s">
        <v>20</v>
      </c>
      <c r="D6477">
        <v>-6.9</v>
      </c>
      <c r="E6477" t="s">
        <v>363</v>
      </c>
      <c r="F6477" t="s">
        <v>3110</v>
      </c>
      <c r="G6477" t="s">
        <v>75</v>
      </c>
      <c r="H6477" t="s">
        <v>23</v>
      </c>
      <c r="I6477" t="s">
        <v>10246</v>
      </c>
      <c r="K6477"/>
      <c r="L6477" t="s">
        <v>10347</v>
      </c>
      <c r="M6477" t="s">
        <v>26</v>
      </c>
      <c r="N6477">
        <v>2</v>
      </c>
      <c r="P6477" t="s">
        <v>27</v>
      </c>
      <c r="Q6477" t="s">
        <v>10348</v>
      </c>
      <c r="S6477" t="s">
        <v>29</v>
      </c>
    </row>
    <row r="6478" spans="1:19" hidden="1" x14ac:dyDescent="0.2">
      <c r="A6478">
        <v>3512</v>
      </c>
      <c r="B6478" t="s">
        <v>10349</v>
      </c>
      <c r="C6478" t="s">
        <v>20</v>
      </c>
      <c r="D6478">
        <v>-7.4</v>
      </c>
      <c r="E6478" t="s">
        <v>86</v>
      </c>
      <c r="F6478" t="s">
        <v>10161</v>
      </c>
      <c r="G6478" t="s">
        <v>75</v>
      </c>
      <c r="H6478" t="s">
        <v>23</v>
      </c>
      <c r="I6478" t="s">
        <v>10350</v>
      </c>
      <c r="K6478"/>
      <c r="L6478" t="s">
        <v>10351</v>
      </c>
      <c r="M6478" t="s">
        <v>120</v>
      </c>
      <c r="N6478">
        <v>5</v>
      </c>
      <c r="P6478" t="s">
        <v>27</v>
      </c>
      <c r="Q6478" t="s">
        <v>10352</v>
      </c>
      <c r="S6478" t="s">
        <v>29</v>
      </c>
    </row>
    <row r="6479" spans="1:19" hidden="1" x14ac:dyDescent="0.2">
      <c r="A6479">
        <v>3512</v>
      </c>
      <c r="B6479" t="s">
        <v>10349</v>
      </c>
      <c r="C6479" t="s">
        <v>20</v>
      </c>
      <c r="D6479">
        <v>-7.5</v>
      </c>
      <c r="E6479">
        <v>60</v>
      </c>
      <c r="F6479" t="s">
        <v>10353</v>
      </c>
      <c r="G6479" t="s">
        <v>75</v>
      </c>
      <c r="H6479" t="s">
        <v>23</v>
      </c>
      <c r="I6479" t="s">
        <v>10350</v>
      </c>
      <c r="K6479"/>
      <c r="L6479" t="s">
        <v>10351</v>
      </c>
      <c r="M6479" t="s">
        <v>120</v>
      </c>
      <c r="N6479">
        <v>5</v>
      </c>
      <c r="P6479" t="s">
        <v>27</v>
      </c>
      <c r="Q6479" t="s">
        <v>10352</v>
      </c>
      <c r="S6479" t="s">
        <v>29</v>
      </c>
    </row>
    <row r="6480" spans="1:19" hidden="1" x14ac:dyDescent="0.2">
      <c r="A6480">
        <v>3514</v>
      </c>
      <c r="B6480" t="s">
        <v>10354</v>
      </c>
      <c r="C6480" t="s">
        <v>20</v>
      </c>
      <c r="D6480">
        <v>-8.3000000000000007</v>
      </c>
      <c r="F6480" t="s">
        <v>3110</v>
      </c>
      <c r="G6480" t="s">
        <v>75</v>
      </c>
      <c r="H6480" t="s">
        <v>23</v>
      </c>
      <c r="I6480" t="s">
        <v>10121</v>
      </c>
      <c r="K6480"/>
      <c r="L6480" t="s">
        <v>10355</v>
      </c>
      <c r="M6480" t="s">
        <v>1341</v>
      </c>
      <c r="N6480">
        <v>3</v>
      </c>
      <c r="P6480" t="s">
        <v>27</v>
      </c>
      <c r="Q6480" t="s">
        <v>10356</v>
      </c>
      <c r="S6480" t="s">
        <v>29</v>
      </c>
    </row>
    <row r="6481" spans="1:19" hidden="1" x14ac:dyDescent="0.2">
      <c r="A6481">
        <v>3515</v>
      </c>
      <c r="B6481" t="s">
        <v>10357</v>
      </c>
      <c r="C6481" t="s">
        <v>20</v>
      </c>
      <c r="D6481">
        <v>-6</v>
      </c>
      <c r="F6481" t="s">
        <v>3110</v>
      </c>
      <c r="G6481" t="s">
        <v>75</v>
      </c>
      <c r="H6481" t="s">
        <v>23</v>
      </c>
      <c r="I6481" t="s">
        <v>10121</v>
      </c>
      <c r="K6481"/>
      <c r="L6481" t="s">
        <v>10358</v>
      </c>
      <c r="M6481" t="s">
        <v>1341</v>
      </c>
      <c r="N6481">
        <v>3</v>
      </c>
      <c r="P6481" t="s">
        <v>27</v>
      </c>
      <c r="Q6481" t="s">
        <v>10359</v>
      </c>
      <c r="S6481" t="s">
        <v>29</v>
      </c>
    </row>
    <row r="6482" spans="1:19" hidden="1" x14ac:dyDescent="0.2">
      <c r="A6482">
        <v>3516</v>
      </c>
      <c r="B6482" t="s">
        <v>10360</v>
      </c>
      <c r="C6482" t="s">
        <v>20</v>
      </c>
      <c r="D6482">
        <v>-6</v>
      </c>
      <c r="F6482" t="s">
        <v>3110</v>
      </c>
      <c r="G6482" t="s">
        <v>75</v>
      </c>
      <c r="H6482" t="s">
        <v>23</v>
      </c>
      <c r="I6482" t="s">
        <v>10121</v>
      </c>
      <c r="K6482"/>
      <c r="L6482" t="s">
        <v>10361</v>
      </c>
      <c r="M6482" t="s">
        <v>120</v>
      </c>
      <c r="N6482">
        <v>5</v>
      </c>
      <c r="P6482" t="s">
        <v>27</v>
      </c>
      <c r="Q6482" t="s">
        <v>10362</v>
      </c>
      <c r="S6482" t="s">
        <v>29</v>
      </c>
    </row>
    <row r="6483" spans="1:19" hidden="1" x14ac:dyDescent="0.2">
      <c r="A6483">
        <v>3518</v>
      </c>
      <c r="B6483" t="s">
        <v>10363</v>
      </c>
      <c r="C6483" t="s">
        <v>20</v>
      </c>
      <c r="D6483">
        <v>-9.5</v>
      </c>
      <c r="E6483">
        <v>25</v>
      </c>
      <c r="F6483" t="s">
        <v>3110</v>
      </c>
      <c r="G6483" t="s">
        <v>75</v>
      </c>
      <c r="H6483" t="s">
        <v>23</v>
      </c>
      <c r="I6483" t="s">
        <v>10364</v>
      </c>
      <c r="K6483"/>
      <c r="L6483" t="s">
        <v>10365</v>
      </c>
      <c r="M6483" t="s">
        <v>26</v>
      </c>
      <c r="N6483">
        <v>2</v>
      </c>
      <c r="P6483" t="s">
        <v>27</v>
      </c>
      <c r="Q6483" t="s">
        <v>10366</v>
      </c>
      <c r="S6483" t="s">
        <v>29</v>
      </c>
    </row>
    <row r="6484" spans="1:19" hidden="1" x14ac:dyDescent="0.2">
      <c r="A6484">
        <v>3518</v>
      </c>
      <c r="B6484" t="s">
        <v>10363</v>
      </c>
      <c r="C6484" t="s">
        <v>73</v>
      </c>
      <c r="D6484">
        <v>-7</v>
      </c>
      <c r="E6484">
        <v>25</v>
      </c>
      <c r="F6484" t="s">
        <v>3110</v>
      </c>
      <c r="G6484" t="s">
        <v>75</v>
      </c>
      <c r="H6484" t="s">
        <v>23</v>
      </c>
      <c r="I6484" t="s">
        <v>10364</v>
      </c>
      <c r="K6484"/>
      <c r="L6484" t="s">
        <v>10365</v>
      </c>
      <c r="M6484" t="s">
        <v>26</v>
      </c>
      <c r="N6484">
        <v>2</v>
      </c>
      <c r="P6484" t="s">
        <v>27</v>
      </c>
      <c r="Q6484" t="s">
        <v>10366</v>
      </c>
      <c r="S6484" t="s">
        <v>29</v>
      </c>
    </row>
    <row r="6485" spans="1:19" hidden="1" x14ac:dyDescent="0.2">
      <c r="A6485">
        <v>3518</v>
      </c>
      <c r="B6485" t="s">
        <v>10363</v>
      </c>
      <c r="C6485" t="s">
        <v>77</v>
      </c>
      <c r="D6485">
        <v>2.73</v>
      </c>
      <c r="E6485">
        <v>25</v>
      </c>
      <c r="F6485" t="s">
        <v>3110</v>
      </c>
      <c r="G6485" t="s">
        <v>31</v>
      </c>
      <c r="H6485" t="s">
        <v>23</v>
      </c>
      <c r="I6485" t="s">
        <v>10364</v>
      </c>
      <c r="K6485"/>
      <c r="L6485" t="s">
        <v>10365</v>
      </c>
      <c r="M6485" t="s">
        <v>26</v>
      </c>
      <c r="N6485">
        <v>2</v>
      </c>
      <c r="P6485" t="s">
        <v>27</v>
      </c>
      <c r="Q6485" t="s">
        <v>10366</v>
      </c>
      <c r="S6485" t="s">
        <v>29</v>
      </c>
    </row>
    <row r="6486" spans="1:19" hidden="1" x14ac:dyDescent="0.2">
      <c r="A6486">
        <v>3518</v>
      </c>
      <c r="B6486" t="s">
        <v>10363</v>
      </c>
      <c r="C6486" t="s">
        <v>283</v>
      </c>
      <c r="D6486">
        <v>5.18</v>
      </c>
      <c r="E6486">
        <v>25</v>
      </c>
      <c r="F6486" t="s">
        <v>3110</v>
      </c>
      <c r="G6486" t="s">
        <v>31</v>
      </c>
      <c r="H6486" t="s">
        <v>23</v>
      </c>
      <c r="I6486" t="s">
        <v>10364</v>
      </c>
      <c r="K6486"/>
      <c r="L6486" t="s">
        <v>10365</v>
      </c>
      <c r="M6486" t="s">
        <v>26</v>
      </c>
      <c r="N6486">
        <v>2</v>
      </c>
      <c r="P6486" t="s">
        <v>27</v>
      </c>
      <c r="Q6486" t="s">
        <v>10366</v>
      </c>
      <c r="S6486" t="s">
        <v>29</v>
      </c>
    </row>
    <row r="6487" spans="1:19" hidden="1" x14ac:dyDescent="0.2">
      <c r="A6487">
        <v>3519</v>
      </c>
      <c r="B6487" t="s">
        <v>10367</v>
      </c>
      <c r="C6487" t="s">
        <v>20</v>
      </c>
      <c r="D6487">
        <v>-1.94</v>
      </c>
      <c r="E6487">
        <v>0</v>
      </c>
      <c r="F6487" t="s">
        <v>3110</v>
      </c>
      <c r="G6487" t="s">
        <v>75</v>
      </c>
      <c r="H6487" t="s">
        <v>23</v>
      </c>
      <c r="I6487" t="s">
        <v>10218</v>
      </c>
      <c r="K6487"/>
      <c r="L6487" t="s">
        <v>10368</v>
      </c>
      <c r="M6487" t="s">
        <v>26</v>
      </c>
      <c r="N6487">
        <v>2</v>
      </c>
      <c r="P6487" t="s">
        <v>27</v>
      </c>
      <c r="Q6487" t="s">
        <v>10369</v>
      </c>
      <c r="S6487" t="s">
        <v>29</v>
      </c>
    </row>
    <row r="6488" spans="1:19" hidden="1" x14ac:dyDescent="0.2">
      <c r="A6488">
        <v>3521</v>
      </c>
      <c r="B6488" t="s">
        <v>10370</v>
      </c>
      <c r="C6488" t="s">
        <v>20</v>
      </c>
      <c r="D6488">
        <v>-6.31</v>
      </c>
      <c r="E6488" t="s">
        <v>1512</v>
      </c>
      <c r="G6488" t="s">
        <v>75</v>
      </c>
      <c r="H6488" t="s">
        <v>23</v>
      </c>
      <c r="I6488" t="s">
        <v>1514</v>
      </c>
      <c r="K6488"/>
      <c r="L6488" t="s">
        <v>10371</v>
      </c>
      <c r="M6488" t="s">
        <v>26</v>
      </c>
      <c r="N6488">
        <v>2</v>
      </c>
      <c r="P6488" t="s">
        <v>27</v>
      </c>
      <c r="Q6488" t="s">
        <v>10372</v>
      </c>
      <c r="S6488" t="s">
        <v>29</v>
      </c>
    </row>
    <row r="6489" spans="1:19" hidden="1" x14ac:dyDescent="0.2">
      <c r="A6489">
        <v>3522</v>
      </c>
      <c r="B6489" t="s">
        <v>10373</v>
      </c>
      <c r="C6489" t="s">
        <v>20</v>
      </c>
      <c r="D6489">
        <v>-9.75</v>
      </c>
      <c r="E6489" t="s">
        <v>1891</v>
      </c>
      <c r="F6489" t="s">
        <v>10374</v>
      </c>
      <c r="G6489" t="s">
        <v>75</v>
      </c>
      <c r="H6489" t="s">
        <v>23</v>
      </c>
      <c r="I6489" t="s">
        <v>10375</v>
      </c>
      <c r="K6489"/>
      <c r="L6489" t="s">
        <v>10376</v>
      </c>
      <c r="M6489" t="s">
        <v>26</v>
      </c>
      <c r="N6489">
        <v>2</v>
      </c>
      <c r="P6489" t="s">
        <v>27</v>
      </c>
      <c r="Q6489" t="s">
        <v>10377</v>
      </c>
      <c r="S6489" t="s">
        <v>29</v>
      </c>
    </row>
    <row r="6490" spans="1:19" hidden="1" x14ac:dyDescent="0.2">
      <c r="A6490">
        <v>3523</v>
      </c>
      <c r="B6490" t="s">
        <v>10378</v>
      </c>
      <c r="C6490" t="s">
        <v>20</v>
      </c>
      <c r="D6490">
        <v>-3.8</v>
      </c>
      <c r="E6490">
        <v>25</v>
      </c>
      <c r="F6490" t="s">
        <v>10379</v>
      </c>
      <c r="G6490" t="s">
        <v>98</v>
      </c>
      <c r="H6490" t="s">
        <v>23</v>
      </c>
      <c r="I6490" t="s">
        <v>10380</v>
      </c>
      <c r="K6490"/>
      <c r="L6490" t="s">
        <v>10381</v>
      </c>
      <c r="M6490" t="s">
        <v>120</v>
      </c>
      <c r="N6490">
        <v>5</v>
      </c>
      <c r="P6490" t="s">
        <v>27</v>
      </c>
      <c r="Q6490" t="s">
        <v>10382</v>
      </c>
      <c r="S6490" t="s">
        <v>29</v>
      </c>
    </row>
    <row r="6491" spans="1:19" hidden="1" x14ac:dyDescent="0.2">
      <c r="A6491">
        <v>3525</v>
      </c>
      <c r="B6491" t="s">
        <v>10383</v>
      </c>
      <c r="C6491" t="s">
        <v>20</v>
      </c>
      <c r="D6491">
        <v>-9.5</v>
      </c>
      <c r="E6491">
        <v>25</v>
      </c>
      <c r="F6491" t="s">
        <v>3110</v>
      </c>
      <c r="G6491" t="s">
        <v>75</v>
      </c>
      <c r="H6491" t="s">
        <v>23</v>
      </c>
      <c r="I6491" t="s">
        <v>58</v>
      </c>
      <c r="K6491"/>
      <c r="L6491" t="s">
        <v>10384</v>
      </c>
      <c r="M6491" t="s">
        <v>120</v>
      </c>
      <c r="N6491">
        <v>5</v>
      </c>
      <c r="P6491" t="s">
        <v>27</v>
      </c>
      <c r="Q6491" t="s">
        <v>10385</v>
      </c>
      <c r="S6491" t="s">
        <v>29</v>
      </c>
    </row>
    <row r="6492" spans="1:19" hidden="1" x14ac:dyDescent="0.2">
      <c r="A6492">
        <v>3526</v>
      </c>
      <c r="B6492" t="s">
        <v>10386</v>
      </c>
      <c r="C6492" t="s">
        <v>20</v>
      </c>
      <c r="D6492">
        <v>-6.6</v>
      </c>
      <c r="E6492">
        <v>25</v>
      </c>
      <c r="F6492" t="s">
        <v>3110</v>
      </c>
      <c r="G6492" t="s">
        <v>75</v>
      </c>
      <c r="H6492" t="s">
        <v>23</v>
      </c>
      <c r="I6492" t="s">
        <v>58</v>
      </c>
      <c r="K6492"/>
      <c r="L6492" t="s">
        <v>10387</v>
      </c>
      <c r="M6492" t="s">
        <v>120</v>
      </c>
      <c r="N6492">
        <v>5</v>
      </c>
      <c r="P6492" t="s">
        <v>27</v>
      </c>
      <c r="Q6492" t="s">
        <v>10388</v>
      </c>
      <c r="S6492" t="s">
        <v>29</v>
      </c>
    </row>
    <row r="6493" spans="1:19" hidden="1" x14ac:dyDescent="0.2">
      <c r="A6493">
        <v>3527</v>
      </c>
      <c r="B6493" t="s">
        <v>10389</v>
      </c>
      <c r="C6493" t="s">
        <v>20</v>
      </c>
      <c r="D6493">
        <v>-6.8</v>
      </c>
      <c r="E6493">
        <v>25</v>
      </c>
      <c r="F6493" t="s">
        <v>3110</v>
      </c>
      <c r="G6493" t="s">
        <v>75</v>
      </c>
      <c r="H6493" t="s">
        <v>23</v>
      </c>
      <c r="I6493" t="s">
        <v>58</v>
      </c>
      <c r="K6493"/>
      <c r="L6493" t="s">
        <v>10390</v>
      </c>
      <c r="M6493" t="s">
        <v>120</v>
      </c>
      <c r="N6493">
        <v>5</v>
      </c>
      <c r="P6493" t="s">
        <v>27</v>
      </c>
      <c r="Q6493" t="s">
        <v>10391</v>
      </c>
      <c r="S6493" t="s">
        <v>29</v>
      </c>
    </row>
    <row r="6494" spans="1:19" hidden="1" x14ac:dyDescent="0.2">
      <c r="A6494">
        <v>3528</v>
      </c>
      <c r="B6494" t="s">
        <v>10392</v>
      </c>
      <c r="C6494" t="s">
        <v>20</v>
      </c>
      <c r="D6494">
        <v>-6.2</v>
      </c>
      <c r="E6494">
        <v>25</v>
      </c>
      <c r="F6494" t="s">
        <v>3110</v>
      </c>
      <c r="G6494" t="s">
        <v>75</v>
      </c>
      <c r="H6494" t="s">
        <v>23</v>
      </c>
      <c r="I6494" t="s">
        <v>58</v>
      </c>
      <c r="K6494"/>
      <c r="L6494" t="s">
        <v>10393</v>
      </c>
      <c r="M6494" t="s">
        <v>120</v>
      </c>
      <c r="N6494">
        <v>5</v>
      </c>
      <c r="P6494" t="s">
        <v>27</v>
      </c>
      <c r="Q6494" t="s">
        <v>10394</v>
      </c>
      <c r="S6494" t="s">
        <v>29</v>
      </c>
    </row>
    <row r="6495" spans="1:19" hidden="1" x14ac:dyDescent="0.2">
      <c r="A6495">
        <v>3529</v>
      </c>
      <c r="B6495" t="s">
        <v>10395</v>
      </c>
      <c r="C6495" t="s">
        <v>20</v>
      </c>
      <c r="D6495">
        <v>-7.5</v>
      </c>
      <c r="E6495">
        <v>25</v>
      </c>
      <c r="F6495" t="s">
        <v>3110</v>
      </c>
      <c r="G6495" t="s">
        <v>75</v>
      </c>
      <c r="H6495" t="s">
        <v>23</v>
      </c>
      <c r="I6495" t="s">
        <v>58</v>
      </c>
      <c r="K6495"/>
      <c r="L6495" t="s">
        <v>10396</v>
      </c>
      <c r="M6495" t="s">
        <v>120</v>
      </c>
      <c r="N6495">
        <v>5</v>
      </c>
      <c r="P6495" t="s">
        <v>27</v>
      </c>
      <c r="Q6495" t="s">
        <v>10397</v>
      </c>
      <c r="S6495" t="s">
        <v>29</v>
      </c>
    </row>
    <row r="6496" spans="1:19" hidden="1" x14ac:dyDescent="0.2">
      <c r="A6496">
        <v>3530</v>
      </c>
      <c r="B6496" t="s">
        <v>10398</v>
      </c>
      <c r="C6496" t="s">
        <v>20</v>
      </c>
      <c r="D6496">
        <v>0.52</v>
      </c>
      <c r="E6496">
        <v>25</v>
      </c>
      <c r="F6496" t="s">
        <v>10399</v>
      </c>
      <c r="H6496" t="s">
        <v>23</v>
      </c>
      <c r="I6496" t="s">
        <v>10400</v>
      </c>
      <c r="K6496"/>
      <c r="L6496" t="s">
        <v>10401</v>
      </c>
      <c r="M6496" t="s">
        <v>120</v>
      </c>
      <c r="N6496">
        <v>5</v>
      </c>
      <c r="P6496" t="s">
        <v>27</v>
      </c>
      <c r="Q6496" t="s">
        <v>10402</v>
      </c>
      <c r="S6496" t="s">
        <v>29</v>
      </c>
    </row>
    <row r="6497" spans="1:19" hidden="1" x14ac:dyDescent="0.2">
      <c r="A6497">
        <v>3532</v>
      </c>
      <c r="B6497" t="s">
        <v>10403</v>
      </c>
      <c r="C6497" t="s">
        <v>20</v>
      </c>
      <c r="D6497">
        <v>-8.6999999999999993</v>
      </c>
      <c r="F6497" t="s">
        <v>3110</v>
      </c>
      <c r="G6497" t="s">
        <v>75</v>
      </c>
      <c r="H6497" t="s">
        <v>23</v>
      </c>
      <c r="I6497" t="s">
        <v>10121</v>
      </c>
      <c r="K6497"/>
      <c r="L6497" t="s">
        <v>10404</v>
      </c>
      <c r="M6497" t="s">
        <v>1341</v>
      </c>
      <c r="N6497">
        <v>3</v>
      </c>
      <c r="P6497" t="s">
        <v>27</v>
      </c>
      <c r="Q6497" t="s">
        <v>10405</v>
      </c>
      <c r="S6497" t="s">
        <v>29</v>
      </c>
    </row>
    <row r="6498" spans="1:19" hidden="1" x14ac:dyDescent="0.2">
      <c r="A6498">
        <v>3536</v>
      </c>
      <c r="B6498" t="s">
        <v>10406</v>
      </c>
      <c r="C6498" t="s">
        <v>20</v>
      </c>
      <c r="D6498">
        <v>-3.59</v>
      </c>
      <c r="E6498" t="s">
        <v>86</v>
      </c>
      <c r="F6498" t="s">
        <v>3110</v>
      </c>
      <c r="G6498" t="s">
        <v>10116</v>
      </c>
      <c r="H6498" t="s">
        <v>23</v>
      </c>
      <c r="I6498" t="s">
        <v>10407</v>
      </c>
      <c r="K6498"/>
      <c r="L6498" t="s">
        <v>10408</v>
      </c>
      <c r="M6498" t="s">
        <v>120</v>
      </c>
      <c r="N6498">
        <v>5</v>
      </c>
      <c r="P6498" t="s">
        <v>27</v>
      </c>
      <c r="Q6498" t="s">
        <v>10409</v>
      </c>
      <c r="S6498" t="s">
        <v>29</v>
      </c>
    </row>
    <row r="6499" spans="1:19" hidden="1" x14ac:dyDescent="0.2">
      <c r="A6499">
        <v>3539</v>
      </c>
      <c r="B6499" t="s">
        <v>10410</v>
      </c>
      <c r="C6499" t="s">
        <v>20</v>
      </c>
      <c r="D6499">
        <v>-4.3</v>
      </c>
      <c r="E6499" t="s">
        <v>86</v>
      </c>
      <c r="F6499" t="s">
        <v>3110</v>
      </c>
      <c r="G6499" t="s">
        <v>10411</v>
      </c>
      <c r="H6499" t="s">
        <v>23</v>
      </c>
      <c r="I6499" t="s">
        <v>10412</v>
      </c>
      <c r="K6499"/>
      <c r="L6499" t="s">
        <v>10413</v>
      </c>
      <c r="M6499" t="s">
        <v>771</v>
      </c>
      <c r="N6499">
        <v>4</v>
      </c>
      <c r="P6499" t="s">
        <v>27</v>
      </c>
      <c r="Q6499" t="s">
        <v>10414</v>
      </c>
      <c r="S6499" t="s">
        <v>29</v>
      </c>
    </row>
    <row r="6500" spans="1:19" hidden="1" x14ac:dyDescent="0.2">
      <c r="A6500">
        <v>3539</v>
      </c>
      <c r="B6500" t="s">
        <v>10410</v>
      </c>
      <c r="C6500" t="s">
        <v>20</v>
      </c>
      <c r="D6500">
        <v>-1.05</v>
      </c>
      <c r="F6500" t="s">
        <v>10040</v>
      </c>
      <c r="H6500" t="s">
        <v>2675</v>
      </c>
      <c r="I6500" t="s">
        <v>10041</v>
      </c>
      <c r="K6500"/>
      <c r="L6500" t="s">
        <v>10413</v>
      </c>
      <c r="M6500" t="s">
        <v>771</v>
      </c>
      <c r="N6500">
        <v>4</v>
      </c>
      <c r="P6500" t="s">
        <v>27</v>
      </c>
      <c r="Q6500" t="s">
        <v>10414</v>
      </c>
      <c r="S6500" t="s">
        <v>29</v>
      </c>
    </row>
    <row r="6501" spans="1:19" hidden="1" x14ac:dyDescent="0.2">
      <c r="A6501">
        <v>3540</v>
      </c>
      <c r="B6501" t="s">
        <v>10415</v>
      </c>
      <c r="C6501" t="s">
        <v>20</v>
      </c>
      <c r="D6501">
        <v>-6.6</v>
      </c>
      <c r="E6501" t="s">
        <v>3078</v>
      </c>
      <c r="F6501" t="s">
        <v>10416</v>
      </c>
      <c r="G6501" t="s">
        <v>75</v>
      </c>
      <c r="H6501" t="s">
        <v>23</v>
      </c>
      <c r="I6501" t="s">
        <v>10375</v>
      </c>
      <c r="K6501"/>
      <c r="L6501" t="s">
        <v>10417</v>
      </c>
      <c r="M6501" t="s">
        <v>771</v>
      </c>
      <c r="N6501">
        <v>4</v>
      </c>
      <c r="P6501" t="s">
        <v>27</v>
      </c>
      <c r="Q6501" t="s">
        <v>10418</v>
      </c>
      <c r="S6501" t="s">
        <v>29</v>
      </c>
    </row>
    <row r="6502" spans="1:19" hidden="1" x14ac:dyDescent="0.2">
      <c r="A6502">
        <v>3541</v>
      </c>
      <c r="B6502" t="s">
        <v>10419</v>
      </c>
      <c r="C6502" t="s">
        <v>20</v>
      </c>
      <c r="D6502">
        <v>-3.83</v>
      </c>
      <c r="E6502" t="s">
        <v>86</v>
      </c>
      <c r="F6502" t="s">
        <v>3110</v>
      </c>
      <c r="G6502" t="s">
        <v>10116</v>
      </c>
      <c r="H6502" t="s">
        <v>23</v>
      </c>
      <c r="I6502" t="s">
        <v>10407</v>
      </c>
      <c r="K6502"/>
      <c r="L6502" t="s">
        <v>10420</v>
      </c>
      <c r="M6502" t="s">
        <v>120</v>
      </c>
      <c r="N6502">
        <v>5</v>
      </c>
      <c r="P6502" t="s">
        <v>27</v>
      </c>
      <c r="Q6502" t="s">
        <v>10421</v>
      </c>
      <c r="S6502" t="s">
        <v>29</v>
      </c>
    </row>
    <row r="6503" spans="1:19" hidden="1" x14ac:dyDescent="0.2">
      <c r="A6503">
        <v>3542</v>
      </c>
      <c r="B6503" t="s">
        <v>10422</v>
      </c>
      <c r="C6503" t="s">
        <v>20</v>
      </c>
      <c r="D6503">
        <v>-13.6</v>
      </c>
      <c r="E6503" t="s">
        <v>2141</v>
      </c>
      <c r="F6503" t="s">
        <v>10423</v>
      </c>
      <c r="G6503" t="s">
        <v>75</v>
      </c>
      <c r="H6503" t="s">
        <v>23</v>
      </c>
      <c r="I6503" t="s">
        <v>2142</v>
      </c>
      <c r="K6503"/>
      <c r="L6503" t="s">
        <v>10424</v>
      </c>
      <c r="M6503" t="s">
        <v>120</v>
      </c>
      <c r="N6503">
        <v>5</v>
      </c>
      <c r="P6503" t="s">
        <v>27</v>
      </c>
      <c r="Q6503" t="s">
        <v>10425</v>
      </c>
      <c r="S6503" t="s">
        <v>29</v>
      </c>
    </row>
    <row r="6504" spans="1:19" hidden="1" x14ac:dyDescent="0.2">
      <c r="A6504">
        <v>3543</v>
      </c>
      <c r="B6504" t="s">
        <v>10426</v>
      </c>
      <c r="C6504" t="s">
        <v>20</v>
      </c>
      <c r="D6504">
        <v>-12.66</v>
      </c>
      <c r="E6504" t="s">
        <v>2141</v>
      </c>
      <c r="F6504" t="s">
        <v>10423</v>
      </c>
      <c r="G6504" t="s">
        <v>75</v>
      </c>
      <c r="H6504" t="s">
        <v>23</v>
      </c>
      <c r="I6504" t="s">
        <v>2142</v>
      </c>
      <c r="K6504"/>
      <c r="L6504" t="s">
        <v>10427</v>
      </c>
      <c r="M6504" t="s">
        <v>120</v>
      </c>
      <c r="N6504">
        <v>5</v>
      </c>
      <c r="P6504" t="s">
        <v>27</v>
      </c>
      <c r="Q6504" t="s">
        <v>10428</v>
      </c>
      <c r="S6504" t="s">
        <v>29</v>
      </c>
    </row>
    <row r="6505" spans="1:19" hidden="1" x14ac:dyDescent="0.2">
      <c r="A6505">
        <v>3544</v>
      </c>
      <c r="B6505" t="s">
        <v>10429</v>
      </c>
      <c r="C6505" t="s">
        <v>20</v>
      </c>
      <c r="D6505">
        <v>-2.92</v>
      </c>
      <c r="E6505" t="s">
        <v>86</v>
      </c>
      <c r="F6505" t="s">
        <v>3110</v>
      </c>
      <c r="G6505" t="s">
        <v>10116</v>
      </c>
      <c r="H6505" t="s">
        <v>23</v>
      </c>
      <c r="I6505" t="s">
        <v>10407</v>
      </c>
      <c r="K6505"/>
      <c r="L6505" t="s">
        <v>10430</v>
      </c>
      <c r="M6505" t="s">
        <v>120</v>
      </c>
      <c r="N6505">
        <v>5</v>
      </c>
      <c r="P6505" t="s">
        <v>27</v>
      </c>
      <c r="Q6505" t="s">
        <v>10431</v>
      </c>
      <c r="S6505" t="s">
        <v>29</v>
      </c>
    </row>
    <row r="6506" spans="1:19" hidden="1" x14ac:dyDescent="0.2">
      <c r="A6506">
        <v>3544</v>
      </c>
      <c r="B6506" t="s">
        <v>10429</v>
      </c>
      <c r="C6506" t="s">
        <v>20</v>
      </c>
      <c r="D6506">
        <v>-4.3</v>
      </c>
      <c r="F6506" t="s">
        <v>1378</v>
      </c>
      <c r="G6506" t="s">
        <v>75</v>
      </c>
      <c r="H6506" t="s">
        <v>23</v>
      </c>
      <c r="I6506" t="s">
        <v>118</v>
      </c>
      <c r="K6506"/>
      <c r="L6506" t="s">
        <v>10430</v>
      </c>
      <c r="M6506" t="s">
        <v>120</v>
      </c>
      <c r="N6506">
        <v>5</v>
      </c>
      <c r="P6506" t="s">
        <v>27</v>
      </c>
      <c r="Q6506" t="s">
        <v>10431</v>
      </c>
      <c r="S6506" t="s">
        <v>29</v>
      </c>
    </row>
    <row r="6507" spans="1:19" hidden="1" x14ac:dyDescent="0.2">
      <c r="A6507">
        <v>3545</v>
      </c>
      <c r="B6507" t="s">
        <v>10432</v>
      </c>
      <c r="C6507" t="s">
        <v>20</v>
      </c>
      <c r="D6507">
        <v>-13.3</v>
      </c>
      <c r="E6507" t="s">
        <v>1891</v>
      </c>
      <c r="F6507" t="s">
        <v>10433</v>
      </c>
      <c r="G6507" t="s">
        <v>75</v>
      </c>
      <c r="H6507" t="s">
        <v>23</v>
      </c>
      <c r="I6507" t="s">
        <v>10375</v>
      </c>
      <c r="K6507"/>
      <c r="L6507" t="s">
        <v>10434</v>
      </c>
      <c r="M6507" t="s">
        <v>120</v>
      </c>
      <c r="N6507">
        <v>5</v>
      </c>
      <c r="P6507" t="s">
        <v>27</v>
      </c>
      <c r="Q6507" t="s">
        <v>10435</v>
      </c>
      <c r="S6507" t="s">
        <v>29</v>
      </c>
    </row>
    <row r="6508" spans="1:19" hidden="1" x14ac:dyDescent="0.2">
      <c r="A6508">
        <v>3552</v>
      </c>
      <c r="B6508" t="s">
        <v>10436</v>
      </c>
      <c r="C6508" t="s">
        <v>20</v>
      </c>
      <c r="D6508">
        <v>-2.97</v>
      </c>
      <c r="E6508" t="s">
        <v>10160</v>
      </c>
      <c r="F6508" t="s">
        <v>3110</v>
      </c>
      <c r="G6508" t="s">
        <v>10116</v>
      </c>
      <c r="H6508" t="s">
        <v>23</v>
      </c>
      <c r="I6508" t="s">
        <v>10412</v>
      </c>
      <c r="K6508"/>
      <c r="L6508" t="s">
        <v>10437</v>
      </c>
      <c r="M6508" t="s">
        <v>120</v>
      </c>
      <c r="N6508">
        <v>5</v>
      </c>
      <c r="P6508" t="s">
        <v>27</v>
      </c>
      <c r="Q6508" t="s">
        <v>10438</v>
      </c>
      <c r="S6508" t="s">
        <v>29</v>
      </c>
    </row>
    <row r="6509" spans="1:19" hidden="1" x14ac:dyDescent="0.2">
      <c r="A6509">
        <v>3555</v>
      </c>
      <c r="B6509" t="s">
        <v>10439</v>
      </c>
      <c r="C6509" t="s">
        <v>20</v>
      </c>
      <c r="D6509">
        <v>-5.0999999999999996</v>
      </c>
      <c r="F6509" t="s">
        <v>10137</v>
      </c>
      <c r="H6509" t="s">
        <v>2675</v>
      </c>
      <c r="I6509" t="s">
        <v>10041</v>
      </c>
      <c r="K6509"/>
      <c r="L6509" t="s">
        <v>10440</v>
      </c>
      <c r="M6509" t="s">
        <v>120</v>
      </c>
      <c r="N6509">
        <v>5</v>
      </c>
      <c r="P6509" t="s">
        <v>27</v>
      </c>
      <c r="Q6509" t="s">
        <v>10441</v>
      </c>
      <c r="S6509" t="s">
        <v>29</v>
      </c>
    </row>
    <row r="6510" spans="1:19" hidden="1" x14ac:dyDescent="0.2">
      <c r="A6510">
        <v>3556</v>
      </c>
      <c r="B6510" t="s">
        <v>10442</v>
      </c>
      <c r="C6510" t="s">
        <v>20</v>
      </c>
      <c r="D6510">
        <v>-7.37</v>
      </c>
      <c r="E6510" t="s">
        <v>363</v>
      </c>
      <c r="F6510" t="s">
        <v>3110</v>
      </c>
      <c r="G6510" t="s">
        <v>75</v>
      </c>
      <c r="H6510" t="s">
        <v>23</v>
      </c>
      <c r="I6510" t="s">
        <v>10443</v>
      </c>
      <c r="K6510"/>
      <c r="L6510" t="s">
        <v>10444</v>
      </c>
      <c r="M6510" t="s">
        <v>120</v>
      </c>
      <c r="N6510">
        <v>5</v>
      </c>
      <c r="P6510" t="s">
        <v>27</v>
      </c>
      <c r="Q6510" t="s">
        <v>10445</v>
      </c>
      <c r="S6510" t="s">
        <v>29</v>
      </c>
    </row>
    <row r="6511" spans="1:19" hidden="1" x14ac:dyDescent="0.2">
      <c r="A6511">
        <v>3557</v>
      </c>
      <c r="B6511" t="s">
        <v>10446</v>
      </c>
      <c r="C6511" t="s">
        <v>20</v>
      </c>
      <c r="D6511">
        <v>-1.3</v>
      </c>
      <c r="E6511" t="s">
        <v>363</v>
      </c>
      <c r="F6511" t="s">
        <v>10161</v>
      </c>
      <c r="G6511" t="s">
        <v>75</v>
      </c>
      <c r="H6511" t="s">
        <v>23</v>
      </c>
      <c r="I6511" t="s">
        <v>10447</v>
      </c>
      <c r="K6511"/>
      <c r="L6511" t="s">
        <v>10448</v>
      </c>
      <c r="M6511" t="s">
        <v>120</v>
      </c>
      <c r="N6511">
        <v>5</v>
      </c>
      <c r="P6511" t="s">
        <v>27</v>
      </c>
      <c r="Q6511" t="s">
        <v>10449</v>
      </c>
      <c r="S6511" t="s">
        <v>29</v>
      </c>
    </row>
    <row r="6512" spans="1:19" hidden="1" x14ac:dyDescent="0.2">
      <c r="A6512">
        <v>3558</v>
      </c>
      <c r="B6512" t="s">
        <v>10450</v>
      </c>
      <c r="C6512" t="s">
        <v>20</v>
      </c>
      <c r="D6512">
        <v>-0.9</v>
      </c>
      <c r="E6512" t="s">
        <v>363</v>
      </c>
      <c r="F6512" t="s">
        <v>10161</v>
      </c>
      <c r="G6512" t="s">
        <v>75</v>
      </c>
      <c r="H6512" t="s">
        <v>23</v>
      </c>
      <c r="I6512" t="s">
        <v>10447</v>
      </c>
      <c r="K6512"/>
      <c r="L6512" t="s">
        <v>10451</v>
      </c>
      <c r="M6512" t="s">
        <v>26</v>
      </c>
      <c r="N6512">
        <v>2</v>
      </c>
      <c r="P6512" t="s">
        <v>27</v>
      </c>
      <c r="Q6512" t="s">
        <v>10452</v>
      </c>
      <c r="S6512" t="s">
        <v>29</v>
      </c>
    </row>
    <row r="6513" spans="1:19" hidden="1" x14ac:dyDescent="0.2">
      <c r="A6513">
        <v>3560</v>
      </c>
      <c r="B6513" t="s">
        <v>10453</v>
      </c>
      <c r="C6513" t="s">
        <v>20</v>
      </c>
      <c r="D6513">
        <v>-2.57</v>
      </c>
      <c r="E6513" t="s">
        <v>363</v>
      </c>
      <c r="F6513" t="s">
        <v>10161</v>
      </c>
      <c r="G6513" t="s">
        <v>75</v>
      </c>
      <c r="H6513" t="s">
        <v>23</v>
      </c>
      <c r="I6513" t="s">
        <v>10447</v>
      </c>
      <c r="K6513"/>
      <c r="L6513" t="s">
        <v>10454</v>
      </c>
      <c r="M6513" t="s">
        <v>26</v>
      </c>
      <c r="N6513">
        <v>2</v>
      </c>
      <c r="P6513" t="s">
        <v>27</v>
      </c>
      <c r="Q6513" t="s">
        <v>10455</v>
      </c>
      <c r="S6513" t="s">
        <v>29</v>
      </c>
    </row>
    <row r="6514" spans="1:19" hidden="1" x14ac:dyDescent="0.2">
      <c r="A6514">
        <v>3561</v>
      </c>
      <c r="B6514" t="s">
        <v>10456</v>
      </c>
      <c r="C6514" t="s">
        <v>20</v>
      </c>
      <c r="D6514">
        <v>-2.17</v>
      </c>
      <c r="E6514" t="s">
        <v>363</v>
      </c>
      <c r="F6514" t="s">
        <v>10161</v>
      </c>
      <c r="G6514" t="s">
        <v>75</v>
      </c>
      <c r="H6514" t="s">
        <v>23</v>
      </c>
      <c r="I6514" t="s">
        <v>10447</v>
      </c>
      <c r="K6514"/>
      <c r="L6514" t="s">
        <v>10457</v>
      </c>
      <c r="M6514" t="s">
        <v>26</v>
      </c>
      <c r="N6514">
        <v>2</v>
      </c>
      <c r="P6514" t="s">
        <v>27</v>
      </c>
      <c r="Q6514" t="s">
        <v>10458</v>
      </c>
      <c r="S6514" t="s">
        <v>29</v>
      </c>
    </row>
    <row r="6515" spans="1:19" hidden="1" x14ac:dyDescent="0.2">
      <c r="A6515">
        <v>3562</v>
      </c>
      <c r="B6515" t="s">
        <v>10459</v>
      </c>
      <c r="C6515" t="s">
        <v>20</v>
      </c>
      <c r="D6515">
        <v>-14</v>
      </c>
      <c r="E6515" t="s">
        <v>1891</v>
      </c>
      <c r="F6515" t="s">
        <v>10460</v>
      </c>
      <c r="G6515" t="s">
        <v>75</v>
      </c>
      <c r="H6515" t="s">
        <v>23</v>
      </c>
      <c r="I6515" t="s">
        <v>10375</v>
      </c>
      <c r="K6515"/>
      <c r="L6515" t="s">
        <v>10461</v>
      </c>
      <c r="M6515" t="s">
        <v>26</v>
      </c>
      <c r="N6515">
        <v>2</v>
      </c>
      <c r="P6515" t="s">
        <v>27</v>
      </c>
      <c r="Q6515" t="s">
        <v>10462</v>
      </c>
      <c r="S6515" t="s">
        <v>29</v>
      </c>
    </row>
    <row r="6516" spans="1:19" hidden="1" x14ac:dyDescent="0.2">
      <c r="A6516">
        <v>3563</v>
      </c>
      <c r="B6516" t="s">
        <v>10463</v>
      </c>
      <c r="C6516" t="s">
        <v>20</v>
      </c>
      <c r="D6516">
        <v>-16.600000000000001</v>
      </c>
      <c r="E6516" t="s">
        <v>1891</v>
      </c>
      <c r="F6516" t="s">
        <v>10464</v>
      </c>
      <c r="G6516" t="s">
        <v>75</v>
      </c>
      <c r="H6516" t="s">
        <v>23</v>
      </c>
      <c r="I6516" t="s">
        <v>10375</v>
      </c>
      <c r="K6516"/>
      <c r="L6516" t="s">
        <v>10465</v>
      </c>
      <c r="M6516" t="s">
        <v>26</v>
      </c>
      <c r="N6516">
        <v>2</v>
      </c>
      <c r="P6516" t="s">
        <v>27</v>
      </c>
      <c r="Q6516" t="s">
        <v>10466</v>
      </c>
      <c r="S6516" t="s">
        <v>29</v>
      </c>
    </row>
    <row r="6517" spans="1:19" hidden="1" x14ac:dyDescent="0.2">
      <c r="A6517">
        <v>3564</v>
      </c>
      <c r="B6517" t="s">
        <v>10467</v>
      </c>
      <c r="C6517" t="s">
        <v>20</v>
      </c>
      <c r="D6517">
        <v>-5.7</v>
      </c>
      <c r="E6517">
        <v>23.4</v>
      </c>
      <c r="F6517" t="s">
        <v>10468</v>
      </c>
      <c r="G6517" t="s">
        <v>22</v>
      </c>
      <c r="H6517" t="s">
        <v>2675</v>
      </c>
      <c r="I6517" t="s">
        <v>10469</v>
      </c>
      <c r="K6517"/>
      <c r="L6517" t="s">
        <v>10470</v>
      </c>
      <c r="M6517" t="s">
        <v>120</v>
      </c>
      <c r="N6517">
        <v>5</v>
      </c>
      <c r="P6517" t="s">
        <v>27</v>
      </c>
      <c r="Q6517" t="s">
        <v>10471</v>
      </c>
      <c r="S6517" t="s">
        <v>29</v>
      </c>
    </row>
    <row r="6518" spans="1:19" hidden="1" x14ac:dyDescent="0.2">
      <c r="A6518">
        <v>3564</v>
      </c>
      <c r="B6518" t="s">
        <v>10467</v>
      </c>
      <c r="C6518" t="s">
        <v>73</v>
      </c>
      <c r="D6518">
        <v>12.2</v>
      </c>
      <c r="E6518">
        <v>23.4</v>
      </c>
      <c r="F6518" t="s">
        <v>10468</v>
      </c>
      <c r="G6518" t="s">
        <v>22</v>
      </c>
      <c r="H6518" t="s">
        <v>23</v>
      </c>
      <c r="I6518" t="s">
        <v>10469</v>
      </c>
      <c r="K6518"/>
      <c r="L6518" t="s">
        <v>10470</v>
      </c>
      <c r="M6518" t="s">
        <v>120</v>
      </c>
      <c r="N6518">
        <v>5</v>
      </c>
      <c r="P6518" t="s">
        <v>27</v>
      </c>
      <c r="Q6518" t="s">
        <v>10471</v>
      </c>
      <c r="S6518" t="s">
        <v>29</v>
      </c>
    </row>
    <row r="6519" spans="1:19" hidden="1" x14ac:dyDescent="0.2">
      <c r="A6519">
        <v>3565</v>
      </c>
      <c r="B6519" t="s">
        <v>10472</v>
      </c>
      <c r="C6519" t="s">
        <v>20</v>
      </c>
      <c r="D6519">
        <v>-2.61</v>
      </c>
      <c r="E6519">
        <v>25</v>
      </c>
      <c r="F6519" t="s">
        <v>3110</v>
      </c>
      <c r="G6519" t="s">
        <v>75</v>
      </c>
      <c r="H6519" t="s">
        <v>23</v>
      </c>
      <c r="I6519" t="s">
        <v>10171</v>
      </c>
      <c r="K6519"/>
      <c r="L6519" t="s">
        <v>10473</v>
      </c>
      <c r="M6519" t="s">
        <v>120</v>
      </c>
      <c r="N6519">
        <v>5</v>
      </c>
      <c r="P6519" t="s">
        <v>27</v>
      </c>
      <c r="Q6519" t="s">
        <v>10474</v>
      </c>
      <c r="S6519" t="s">
        <v>29</v>
      </c>
    </row>
    <row r="6520" spans="1:19" hidden="1" x14ac:dyDescent="0.2">
      <c r="A6520">
        <v>3566</v>
      </c>
      <c r="B6520" t="s">
        <v>10475</v>
      </c>
      <c r="C6520" t="s">
        <v>20</v>
      </c>
      <c r="D6520">
        <v>-2.08</v>
      </c>
      <c r="E6520" t="s">
        <v>86</v>
      </c>
      <c r="F6520" t="s">
        <v>3110</v>
      </c>
      <c r="G6520" t="s">
        <v>10116</v>
      </c>
      <c r="H6520" t="s">
        <v>23</v>
      </c>
      <c r="I6520" t="s">
        <v>10407</v>
      </c>
      <c r="K6520"/>
      <c r="L6520" t="s">
        <v>10476</v>
      </c>
      <c r="M6520" t="s">
        <v>120</v>
      </c>
      <c r="N6520">
        <v>5</v>
      </c>
      <c r="P6520" t="s">
        <v>27</v>
      </c>
      <c r="Q6520" t="s">
        <v>10477</v>
      </c>
      <c r="S6520" t="s">
        <v>29</v>
      </c>
    </row>
    <row r="6521" spans="1:19" hidden="1" x14ac:dyDescent="0.2">
      <c r="A6521">
        <v>3567</v>
      </c>
      <c r="B6521" t="s">
        <v>10478</v>
      </c>
      <c r="C6521" t="s">
        <v>1240</v>
      </c>
      <c r="D6521">
        <v>-2.44</v>
      </c>
      <c r="E6521" t="s">
        <v>86</v>
      </c>
      <c r="F6521" t="s">
        <v>3110</v>
      </c>
      <c r="G6521" t="s">
        <v>10116</v>
      </c>
      <c r="H6521" t="s">
        <v>23</v>
      </c>
      <c r="I6521" t="s">
        <v>10479</v>
      </c>
      <c r="K6521"/>
      <c r="L6521" t="s">
        <v>10480</v>
      </c>
      <c r="M6521" t="s">
        <v>120</v>
      </c>
      <c r="N6521">
        <v>5</v>
      </c>
      <c r="P6521" t="s">
        <v>27</v>
      </c>
      <c r="Q6521" t="s">
        <v>10481</v>
      </c>
      <c r="S6521" t="s">
        <v>29</v>
      </c>
    </row>
    <row r="6522" spans="1:19" hidden="1" x14ac:dyDescent="0.2">
      <c r="A6522">
        <v>3567</v>
      </c>
      <c r="B6522" t="s">
        <v>10478</v>
      </c>
      <c r="C6522" t="s">
        <v>1245</v>
      </c>
      <c r="D6522">
        <v>-2.65</v>
      </c>
      <c r="E6522" t="s">
        <v>86</v>
      </c>
      <c r="F6522" t="s">
        <v>3110</v>
      </c>
      <c r="G6522" t="s">
        <v>10116</v>
      </c>
      <c r="H6522" t="s">
        <v>23</v>
      </c>
      <c r="I6522" t="s">
        <v>10479</v>
      </c>
      <c r="K6522"/>
      <c r="L6522" t="s">
        <v>10480</v>
      </c>
      <c r="M6522" t="s">
        <v>120</v>
      </c>
      <c r="N6522">
        <v>5</v>
      </c>
      <c r="P6522" t="s">
        <v>27</v>
      </c>
      <c r="Q6522" t="s">
        <v>10481</v>
      </c>
      <c r="S6522" t="s">
        <v>29</v>
      </c>
    </row>
    <row r="6523" spans="1:19" hidden="1" x14ac:dyDescent="0.2">
      <c r="A6523">
        <v>3568</v>
      </c>
      <c r="B6523" t="s">
        <v>10482</v>
      </c>
      <c r="C6523" t="s">
        <v>20</v>
      </c>
      <c r="D6523">
        <v>-2.65</v>
      </c>
      <c r="E6523" t="s">
        <v>86</v>
      </c>
      <c r="F6523" t="s">
        <v>3110</v>
      </c>
      <c r="G6523" t="s">
        <v>10116</v>
      </c>
      <c r="H6523" t="s">
        <v>23</v>
      </c>
      <c r="I6523" t="s">
        <v>10479</v>
      </c>
      <c r="K6523"/>
      <c r="L6523" t="s">
        <v>10483</v>
      </c>
      <c r="M6523" t="s">
        <v>120</v>
      </c>
      <c r="N6523">
        <v>5</v>
      </c>
      <c r="P6523" t="s">
        <v>27</v>
      </c>
      <c r="Q6523" t="s">
        <v>10484</v>
      </c>
      <c r="S6523" t="s">
        <v>29</v>
      </c>
    </row>
    <row r="6524" spans="1:19" hidden="1" x14ac:dyDescent="0.2">
      <c r="A6524">
        <v>3569</v>
      </c>
      <c r="B6524" t="s">
        <v>10485</v>
      </c>
      <c r="C6524" t="s">
        <v>20</v>
      </c>
      <c r="D6524">
        <v>-6.5</v>
      </c>
      <c r="F6524" t="s">
        <v>10137</v>
      </c>
      <c r="H6524" t="s">
        <v>2675</v>
      </c>
      <c r="I6524" t="s">
        <v>10041</v>
      </c>
      <c r="K6524"/>
      <c r="L6524" t="s">
        <v>10486</v>
      </c>
      <c r="M6524" t="s">
        <v>120</v>
      </c>
      <c r="N6524">
        <v>5</v>
      </c>
      <c r="P6524" t="s">
        <v>27</v>
      </c>
      <c r="Q6524" t="s">
        <v>10487</v>
      </c>
      <c r="S6524" t="s">
        <v>29</v>
      </c>
    </row>
    <row r="6525" spans="1:19" hidden="1" x14ac:dyDescent="0.2">
      <c r="A6525">
        <v>3570</v>
      </c>
      <c r="B6525" t="s">
        <v>10488</v>
      </c>
      <c r="C6525" t="s">
        <v>20</v>
      </c>
      <c r="D6525">
        <v>-7.3</v>
      </c>
      <c r="E6525">
        <v>25</v>
      </c>
      <c r="F6525" t="s">
        <v>3110</v>
      </c>
      <c r="G6525" t="s">
        <v>75</v>
      </c>
      <c r="H6525" t="s">
        <v>23</v>
      </c>
      <c r="I6525" t="s">
        <v>10171</v>
      </c>
      <c r="K6525"/>
      <c r="L6525" t="s">
        <v>10489</v>
      </c>
      <c r="M6525" t="s">
        <v>120</v>
      </c>
      <c r="N6525">
        <v>5</v>
      </c>
      <c r="P6525" t="s">
        <v>27</v>
      </c>
      <c r="Q6525" t="s">
        <v>10490</v>
      </c>
      <c r="S6525" t="s">
        <v>29</v>
      </c>
    </row>
    <row r="6526" spans="1:19" hidden="1" x14ac:dyDescent="0.2">
      <c r="A6526">
        <v>3572</v>
      </c>
      <c r="B6526" t="s">
        <v>10491</v>
      </c>
      <c r="C6526" t="s">
        <v>20</v>
      </c>
      <c r="D6526">
        <v>-2.02</v>
      </c>
      <c r="E6526" t="s">
        <v>86</v>
      </c>
      <c r="F6526" t="s">
        <v>3110</v>
      </c>
      <c r="G6526" t="s">
        <v>10116</v>
      </c>
      <c r="H6526" t="s">
        <v>23</v>
      </c>
      <c r="I6526" t="s">
        <v>10479</v>
      </c>
      <c r="K6526"/>
      <c r="L6526" t="s">
        <v>10492</v>
      </c>
      <c r="M6526" t="s">
        <v>771</v>
      </c>
      <c r="N6526">
        <v>4</v>
      </c>
      <c r="P6526" t="s">
        <v>27</v>
      </c>
      <c r="Q6526" t="s">
        <v>10493</v>
      </c>
      <c r="S6526" t="s">
        <v>29</v>
      </c>
    </row>
    <row r="6527" spans="1:19" hidden="1" x14ac:dyDescent="0.2">
      <c r="A6527">
        <v>3573</v>
      </c>
      <c r="B6527" t="s">
        <v>10494</v>
      </c>
      <c r="C6527" t="s">
        <v>20</v>
      </c>
      <c r="D6527">
        <v>-6.84</v>
      </c>
      <c r="E6527" t="s">
        <v>86</v>
      </c>
      <c r="F6527" t="s">
        <v>10161</v>
      </c>
      <c r="G6527" t="s">
        <v>75</v>
      </c>
      <c r="H6527" t="s">
        <v>23</v>
      </c>
      <c r="I6527" t="s">
        <v>10495</v>
      </c>
      <c r="K6527"/>
      <c r="L6527" t="s">
        <v>10496</v>
      </c>
      <c r="M6527" t="s">
        <v>10497</v>
      </c>
      <c r="N6527">
        <v>4</v>
      </c>
      <c r="P6527" t="s">
        <v>27</v>
      </c>
      <c r="Q6527" t="s">
        <v>10498</v>
      </c>
      <c r="S6527" t="s">
        <v>29</v>
      </c>
    </row>
    <row r="6528" spans="1:19" hidden="1" x14ac:dyDescent="0.2">
      <c r="A6528">
        <v>3575</v>
      </c>
      <c r="B6528" t="s">
        <v>10499</v>
      </c>
      <c r="C6528" t="s">
        <v>20</v>
      </c>
      <c r="D6528">
        <v>-4.0999999999999996</v>
      </c>
      <c r="F6528" t="s">
        <v>10500</v>
      </c>
      <c r="G6528" t="s">
        <v>98</v>
      </c>
      <c r="H6528" t="s">
        <v>23</v>
      </c>
      <c r="I6528" t="s">
        <v>10501</v>
      </c>
      <c r="K6528"/>
      <c r="L6528" t="s">
        <v>10502</v>
      </c>
      <c r="M6528" t="s">
        <v>120</v>
      </c>
      <c r="N6528">
        <v>5</v>
      </c>
      <c r="P6528" t="s">
        <v>27</v>
      </c>
      <c r="Q6528" t="s">
        <v>10503</v>
      </c>
      <c r="S6528" t="s">
        <v>29</v>
      </c>
    </row>
    <row r="6529" spans="1:19" hidden="1" x14ac:dyDescent="0.2">
      <c r="A6529">
        <v>3575</v>
      </c>
      <c r="B6529" t="s">
        <v>10499</v>
      </c>
      <c r="C6529" t="s">
        <v>20</v>
      </c>
      <c r="D6529">
        <v>-3.2</v>
      </c>
      <c r="E6529">
        <v>25</v>
      </c>
      <c r="F6529" s="1" t="s">
        <v>10504</v>
      </c>
      <c r="G6529" t="s">
        <v>75</v>
      </c>
      <c r="H6529" t="s">
        <v>23</v>
      </c>
      <c r="I6529" t="s">
        <v>10505</v>
      </c>
      <c r="K6529"/>
      <c r="L6529" t="s">
        <v>10502</v>
      </c>
      <c r="M6529" t="s">
        <v>120</v>
      </c>
      <c r="N6529">
        <v>5</v>
      </c>
      <c r="P6529" t="s">
        <v>27</v>
      </c>
      <c r="Q6529" t="s">
        <v>10503</v>
      </c>
      <c r="S6529" t="s">
        <v>29</v>
      </c>
    </row>
    <row r="6530" spans="1:19" hidden="1" x14ac:dyDescent="0.2">
      <c r="A6530">
        <v>3577</v>
      </c>
      <c r="B6530" t="s">
        <v>10506</v>
      </c>
      <c r="C6530" t="s">
        <v>20</v>
      </c>
      <c r="D6530">
        <v>0.25</v>
      </c>
      <c r="E6530">
        <v>25</v>
      </c>
      <c r="F6530" t="s">
        <v>10507</v>
      </c>
      <c r="G6530" t="s">
        <v>10508</v>
      </c>
      <c r="H6530" t="s">
        <v>23</v>
      </c>
      <c r="I6530" t="s">
        <v>10509</v>
      </c>
      <c r="K6530"/>
      <c r="L6530" t="s">
        <v>10510</v>
      </c>
      <c r="M6530" t="s">
        <v>120</v>
      </c>
      <c r="N6530">
        <v>5</v>
      </c>
      <c r="P6530" t="s">
        <v>27</v>
      </c>
      <c r="Q6530" t="s">
        <v>10511</v>
      </c>
      <c r="S6530" t="s">
        <v>29</v>
      </c>
    </row>
    <row r="6531" spans="1:19" hidden="1" x14ac:dyDescent="0.2">
      <c r="A6531">
        <v>3579</v>
      </c>
      <c r="B6531" t="s">
        <v>10512</v>
      </c>
      <c r="C6531" t="s">
        <v>20</v>
      </c>
      <c r="D6531">
        <v>-3.5</v>
      </c>
      <c r="E6531" t="s">
        <v>86</v>
      </c>
      <c r="F6531" t="s">
        <v>3110</v>
      </c>
      <c r="G6531" t="s">
        <v>10116</v>
      </c>
      <c r="H6531" t="s">
        <v>23</v>
      </c>
      <c r="I6531" t="s">
        <v>10412</v>
      </c>
      <c r="K6531"/>
      <c r="L6531" t="s">
        <v>10513</v>
      </c>
      <c r="M6531" t="s">
        <v>120</v>
      </c>
      <c r="N6531">
        <v>5</v>
      </c>
      <c r="P6531" t="s">
        <v>27</v>
      </c>
      <c r="Q6531" t="s">
        <v>10514</v>
      </c>
      <c r="S6531" t="s">
        <v>29</v>
      </c>
    </row>
    <row r="6532" spans="1:19" hidden="1" x14ac:dyDescent="0.2">
      <c r="A6532">
        <v>3580</v>
      </c>
      <c r="B6532" t="s">
        <v>10515</v>
      </c>
      <c r="C6532" t="s">
        <v>20</v>
      </c>
      <c r="D6532">
        <v>-2.89</v>
      </c>
      <c r="E6532" t="s">
        <v>86</v>
      </c>
      <c r="F6532" t="s">
        <v>3110</v>
      </c>
      <c r="G6532" t="s">
        <v>10116</v>
      </c>
      <c r="H6532" t="s">
        <v>23</v>
      </c>
      <c r="I6532" t="s">
        <v>10412</v>
      </c>
      <c r="K6532"/>
      <c r="L6532" t="s">
        <v>10516</v>
      </c>
      <c r="M6532" t="s">
        <v>120</v>
      </c>
      <c r="N6532">
        <v>5</v>
      </c>
      <c r="P6532" t="s">
        <v>27</v>
      </c>
      <c r="Q6532" t="s">
        <v>10517</v>
      </c>
      <c r="S6532" t="s">
        <v>29</v>
      </c>
    </row>
    <row r="6533" spans="1:19" hidden="1" x14ac:dyDescent="0.2">
      <c r="A6533">
        <v>3581</v>
      </c>
      <c r="B6533" t="s">
        <v>10518</v>
      </c>
      <c r="C6533" t="s">
        <v>20</v>
      </c>
      <c r="D6533">
        <v>-7.1</v>
      </c>
      <c r="E6533">
        <v>25</v>
      </c>
      <c r="F6533" t="s">
        <v>3110</v>
      </c>
      <c r="G6533" t="s">
        <v>75</v>
      </c>
      <c r="H6533" t="s">
        <v>23</v>
      </c>
      <c r="I6533" t="s">
        <v>58</v>
      </c>
      <c r="K6533"/>
      <c r="L6533" t="s">
        <v>10519</v>
      </c>
      <c r="M6533" t="s">
        <v>120</v>
      </c>
      <c r="N6533">
        <v>5</v>
      </c>
      <c r="P6533" t="s">
        <v>27</v>
      </c>
      <c r="Q6533" t="s">
        <v>10520</v>
      </c>
      <c r="S6533" t="s">
        <v>29</v>
      </c>
    </row>
    <row r="6534" spans="1:19" hidden="1" x14ac:dyDescent="0.2">
      <c r="A6534">
        <v>3583</v>
      </c>
      <c r="B6534" t="s">
        <v>10521</v>
      </c>
      <c r="C6534" t="s">
        <v>20</v>
      </c>
      <c r="D6534">
        <v>-3.82</v>
      </c>
      <c r="E6534" t="s">
        <v>86</v>
      </c>
      <c r="F6534" t="s">
        <v>3110</v>
      </c>
      <c r="G6534" t="s">
        <v>10116</v>
      </c>
      <c r="H6534" t="s">
        <v>23</v>
      </c>
      <c r="I6534" t="s">
        <v>10412</v>
      </c>
      <c r="K6534"/>
      <c r="L6534" t="s">
        <v>10522</v>
      </c>
      <c r="M6534" t="s">
        <v>120</v>
      </c>
      <c r="N6534">
        <v>5</v>
      </c>
      <c r="P6534" t="s">
        <v>27</v>
      </c>
      <c r="Q6534" t="s">
        <v>10523</v>
      </c>
      <c r="S6534" t="s">
        <v>29</v>
      </c>
    </row>
    <row r="6535" spans="1:19" hidden="1" x14ac:dyDescent="0.2">
      <c r="A6535">
        <v>3584</v>
      </c>
      <c r="B6535" t="s">
        <v>10524</v>
      </c>
      <c r="C6535" t="s">
        <v>20</v>
      </c>
      <c r="D6535">
        <v>-7.2</v>
      </c>
      <c r="E6535">
        <v>25</v>
      </c>
      <c r="F6535" t="s">
        <v>3110</v>
      </c>
      <c r="G6535" t="s">
        <v>75</v>
      </c>
      <c r="H6535" t="s">
        <v>23</v>
      </c>
      <c r="I6535" t="s">
        <v>58</v>
      </c>
      <c r="K6535"/>
      <c r="L6535" t="s">
        <v>10525</v>
      </c>
      <c r="M6535" t="s">
        <v>120</v>
      </c>
      <c r="N6535">
        <v>5</v>
      </c>
      <c r="P6535" t="s">
        <v>27</v>
      </c>
      <c r="Q6535" t="s">
        <v>10526</v>
      </c>
      <c r="S6535" t="s">
        <v>29</v>
      </c>
    </row>
    <row r="6536" spans="1:19" hidden="1" x14ac:dyDescent="0.2">
      <c r="A6536">
        <v>3585</v>
      </c>
      <c r="B6536" t="s">
        <v>10527</v>
      </c>
      <c r="C6536" t="s">
        <v>20</v>
      </c>
      <c r="D6536">
        <v>-3.47</v>
      </c>
      <c r="E6536" t="s">
        <v>86</v>
      </c>
      <c r="F6536" t="s">
        <v>3110</v>
      </c>
      <c r="G6536" t="s">
        <v>10116</v>
      </c>
      <c r="H6536" t="s">
        <v>23</v>
      </c>
      <c r="I6536" t="s">
        <v>10412</v>
      </c>
      <c r="K6536"/>
      <c r="L6536" t="s">
        <v>10528</v>
      </c>
      <c r="M6536" t="s">
        <v>120</v>
      </c>
      <c r="N6536">
        <v>5</v>
      </c>
      <c r="P6536" t="s">
        <v>27</v>
      </c>
      <c r="Q6536" t="s">
        <v>10529</v>
      </c>
      <c r="S6536" t="s">
        <v>29</v>
      </c>
    </row>
    <row r="6537" spans="1:19" hidden="1" x14ac:dyDescent="0.2">
      <c r="A6537">
        <v>3586</v>
      </c>
      <c r="B6537" t="s">
        <v>10530</v>
      </c>
      <c r="C6537" t="s">
        <v>20</v>
      </c>
      <c r="D6537">
        <v>-7.1</v>
      </c>
      <c r="E6537">
        <v>25</v>
      </c>
      <c r="F6537" t="s">
        <v>3110</v>
      </c>
      <c r="G6537" t="s">
        <v>75</v>
      </c>
      <c r="H6537" t="s">
        <v>23</v>
      </c>
      <c r="I6537" t="s">
        <v>58</v>
      </c>
      <c r="K6537"/>
      <c r="L6537" t="s">
        <v>10531</v>
      </c>
      <c r="M6537" t="s">
        <v>120</v>
      </c>
      <c r="N6537">
        <v>5</v>
      </c>
      <c r="P6537" t="s">
        <v>27</v>
      </c>
      <c r="Q6537" t="s">
        <v>10532</v>
      </c>
      <c r="S6537" t="s">
        <v>29</v>
      </c>
    </row>
    <row r="6538" spans="1:19" hidden="1" x14ac:dyDescent="0.2">
      <c r="A6538">
        <v>3587</v>
      </c>
      <c r="B6538" t="s">
        <v>10533</v>
      </c>
      <c r="C6538" t="s">
        <v>20</v>
      </c>
      <c r="D6538">
        <v>-3.79</v>
      </c>
      <c r="E6538" t="s">
        <v>86</v>
      </c>
      <c r="F6538" t="s">
        <v>3110</v>
      </c>
      <c r="G6538" t="s">
        <v>10116</v>
      </c>
      <c r="H6538" t="s">
        <v>23</v>
      </c>
      <c r="I6538" t="s">
        <v>10412</v>
      </c>
      <c r="K6538"/>
      <c r="L6538" t="s">
        <v>10534</v>
      </c>
      <c r="M6538" t="s">
        <v>120</v>
      </c>
      <c r="N6538">
        <v>5</v>
      </c>
      <c r="P6538" t="s">
        <v>27</v>
      </c>
      <c r="Q6538" t="s">
        <v>10535</v>
      </c>
      <c r="S6538" t="s">
        <v>29</v>
      </c>
    </row>
    <row r="6539" spans="1:19" hidden="1" x14ac:dyDescent="0.2">
      <c r="A6539">
        <v>3589</v>
      </c>
      <c r="B6539" t="s">
        <v>10536</v>
      </c>
      <c r="C6539" t="s">
        <v>20</v>
      </c>
      <c r="D6539">
        <v>-6.03</v>
      </c>
      <c r="E6539" t="s">
        <v>1512</v>
      </c>
      <c r="F6539" t="s">
        <v>1513</v>
      </c>
      <c r="G6539" t="s">
        <v>75</v>
      </c>
      <c r="H6539" t="s">
        <v>23</v>
      </c>
      <c r="I6539" t="s">
        <v>1514</v>
      </c>
      <c r="K6539"/>
      <c r="L6539" t="s">
        <v>10537</v>
      </c>
      <c r="M6539" t="s">
        <v>26</v>
      </c>
      <c r="N6539">
        <v>2</v>
      </c>
      <c r="P6539" t="s">
        <v>27</v>
      </c>
      <c r="Q6539" t="s">
        <v>10538</v>
      </c>
      <c r="S6539" t="s">
        <v>29</v>
      </c>
    </row>
    <row r="6540" spans="1:19" hidden="1" x14ac:dyDescent="0.2">
      <c r="A6540">
        <v>3591</v>
      </c>
      <c r="B6540" t="s">
        <v>10539</v>
      </c>
      <c r="C6540" t="s">
        <v>20</v>
      </c>
      <c r="D6540">
        <v>-7.1</v>
      </c>
      <c r="E6540" t="s">
        <v>363</v>
      </c>
      <c r="F6540" t="s">
        <v>3110</v>
      </c>
      <c r="G6540" t="s">
        <v>75</v>
      </c>
      <c r="H6540" t="s">
        <v>23</v>
      </c>
      <c r="I6540" t="s">
        <v>10245</v>
      </c>
      <c r="K6540"/>
      <c r="L6540" t="s">
        <v>10540</v>
      </c>
      <c r="M6540" t="s">
        <v>26</v>
      </c>
      <c r="N6540">
        <v>2</v>
      </c>
      <c r="P6540" t="s">
        <v>27</v>
      </c>
      <c r="Q6540" t="s">
        <v>10541</v>
      </c>
      <c r="S6540" t="s">
        <v>29</v>
      </c>
    </row>
    <row r="6541" spans="1:19" hidden="1" x14ac:dyDescent="0.2">
      <c r="A6541">
        <v>3592</v>
      </c>
      <c r="B6541" t="s">
        <v>10542</v>
      </c>
      <c r="C6541" t="s">
        <v>20</v>
      </c>
      <c r="D6541">
        <v>-7.08</v>
      </c>
      <c r="E6541" t="s">
        <v>363</v>
      </c>
      <c r="F6541" t="s">
        <v>3110</v>
      </c>
      <c r="G6541" t="s">
        <v>75</v>
      </c>
      <c r="H6541" t="s">
        <v>23</v>
      </c>
      <c r="I6541" t="s">
        <v>10246</v>
      </c>
      <c r="K6541"/>
      <c r="L6541" t="s">
        <v>10543</v>
      </c>
      <c r="M6541" t="s">
        <v>26</v>
      </c>
      <c r="N6541">
        <v>2</v>
      </c>
      <c r="P6541" t="s">
        <v>27</v>
      </c>
      <c r="Q6541" t="s">
        <v>10544</v>
      </c>
      <c r="S6541" t="s">
        <v>29</v>
      </c>
    </row>
    <row r="6542" spans="1:19" hidden="1" x14ac:dyDescent="0.2">
      <c r="A6542">
        <v>3593</v>
      </c>
      <c r="B6542" t="s">
        <v>10545</v>
      </c>
      <c r="C6542" t="s">
        <v>20</v>
      </c>
      <c r="D6542">
        <v>-7.5</v>
      </c>
      <c r="F6542" t="s">
        <v>3110</v>
      </c>
      <c r="G6542" t="s">
        <v>75</v>
      </c>
      <c r="H6542" t="s">
        <v>23</v>
      </c>
      <c r="I6542" t="s">
        <v>10121</v>
      </c>
      <c r="K6542"/>
      <c r="L6542" t="s">
        <v>10546</v>
      </c>
      <c r="M6542" t="s">
        <v>2477</v>
      </c>
      <c r="N6542">
        <v>4</v>
      </c>
      <c r="P6542" t="s">
        <v>27</v>
      </c>
      <c r="Q6542" t="s">
        <v>10547</v>
      </c>
      <c r="S6542" t="s">
        <v>29</v>
      </c>
    </row>
    <row r="6543" spans="1:19" hidden="1" x14ac:dyDescent="0.2">
      <c r="A6543">
        <v>3594</v>
      </c>
      <c r="B6543" t="s">
        <v>10548</v>
      </c>
      <c r="C6543" t="s">
        <v>20</v>
      </c>
      <c r="D6543">
        <v>-5.71</v>
      </c>
      <c r="E6543">
        <v>25</v>
      </c>
      <c r="F6543" t="s">
        <v>3110</v>
      </c>
      <c r="G6543" t="s">
        <v>75</v>
      </c>
      <c r="H6543" t="s">
        <v>23</v>
      </c>
      <c r="I6543" t="s">
        <v>10048</v>
      </c>
      <c r="K6543"/>
      <c r="L6543" t="s">
        <v>10549</v>
      </c>
      <c r="M6543" t="s">
        <v>26</v>
      </c>
      <c r="N6543">
        <v>2</v>
      </c>
      <c r="P6543" t="s">
        <v>27</v>
      </c>
      <c r="Q6543" t="s">
        <v>10550</v>
      </c>
      <c r="S6543" t="s">
        <v>29</v>
      </c>
    </row>
    <row r="6544" spans="1:19" hidden="1" x14ac:dyDescent="0.2">
      <c r="A6544">
        <v>3595</v>
      </c>
      <c r="B6544" t="s">
        <v>10551</v>
      </c>
      <c r="C6544" t="s">
        <v>20</v>
      </c>
      <c r="D6544">
        <v>-11.26</v>
      </c>
      <c r="E6544" t="s">
        <v>2141</v>
      </c>
      <c r="F6544" t="s">
        <v>10552</v>
      </c>
      <c r="G6544" t="s">
        <v>75</v>
      </c>
      <c r="H6544" t="s">
        <v>23</v>
      </c>
      <c r="I6544" t="s">
        <v>2142</v>
      </c>
      <c r="K6544"/>
      <c r="L6544" t="s">
        <v>10553</v>
      </c>
      <c r="M6544" t="s">
        <v>120</v>
      </c>
      <c r="N6544">
        <v>5</v>
      </c>
      <c r="P6544" t="s">
        <v>27</v>
      </c>
      <c r="Q6544" t="s">
        <v>10554</v>
      </c>
      <c r="S6544" t="s">
        <v>29</v>
      </c>
    </row>
    <row r="6545" spans="1:19" hidden="1" x14ac:dyDescent="0.2">
      <c r="A6545">
        <v>3595</v>
      </c>
      <c r="B6545" t="s">
        <v>10551</v>
      </c>
      <c r="C6545" t="s">
        <v>20</v>
      </c>
      <c r="D6545">
        <v>-11</v>
      </c>
      <c r="F6545" t="s">
        <v>615</v>
      </c>
      <c r="G6545" t="s">
        <v>10555</v>
      </c>
      <c r="H6545" t="s">
        <v>23</v>
      </c>
      <c r="I6545" t="s">
        <v>10556</v>
      </c>
      <c r="K6545"/>
      <c r="L6545" t="s">
        <v>10553</v>
      </c>
      <c r="M6545" t="s">
        <v>120</v>
      </c>
      <c r="N6545">
        <v>5</v>
      </c>
      <c r="P6545" t="s">
        <v>27</v>
      </c>
      <c r="Q6545" t="s">
        <v>10554</v>
      </c>
      <c r="S6545" t="s">
        <v>29</v>
      </c>
    </row>
    <row r="6546" spans="1:19" hidden="1" x14ac:dyDescent="0.2">
      <c r="A6546">
        <v>3595</v>
      </c>
      <c r="B6546" t="s">
        <v>10551</v>
      </c>
      <c r="C6546" t="s">
        <v>20</v>
      </c>
      <c r="D6546">
        <v>-10.4</v>
      </c>
      <c r="F6546" t="s">
        <v>10137</v>
      </c>
      <c r="H6546" t="s">
        <v>2675</v>
      </c>
      <c r="I6546" t="s">
        <v>10041</v>
      </c>
      <c r="K6546"/>
      <c r="L6546" t="s">
        <v>10553</v>
      </c>
      <c r="M6546" t="s">
        <v>120</v>
      </c>
      <c r="N6546">
        <v>5</v>
      </c>
      <c r="P6546" t="s">
        <v>27</v>
      </c>
      <c r="Q6546" t="s">
        <v>10554</v>
      </c>
      <c r="S6546" t="s">
        <v>29</v>
      </c>
    </row>
    <row r="6547" spans="1:19" hidden="1" x14ac:dyDescent="0.2">
      <c r="A6547">
        <v>3596</v>
      </c>
      <c r="B6547" t="s">
        <v>10557</v>
      </c>
      <c r="C6547" t="s">
        <v>20</v>
      </c>
      <c r="D6547">
        <v>-10.199999999999999</v>
      </c>
      <c r="E6547" t="s">
        <v>2141</v>
      </c>
      <c r="F6547" t="s">
        <v>10552</v>
      </c>
      <c r="G6547" t="s">
        <v>75</v>
      </c>
      <c r="H6547" t="s">
        <v>23</v>
      </c>
      <c r="I6547" t="s">
        <v>2142</v>
      </c>
      <c r="K6547"/>
      <c r="L6547" t="s">
        <v>10558</v>
      </c>
      <c r="M6547" t="s">
        <v>26</v>
      </c>
      <c r="N6547">
        <v>2</v>
      </c>
      <c r="P6547" t="s">
        <v>27</v>
      </c>
      <c r="Q6547" t="s">
        <v>10559</v>
      </c>
      <c r="S6547" t="s">
        <v>29</v>
      </c>
    </row>
    <row r="6548" spans="1:19" hidden="1" x14ac:dyDescent="0.2">
      <c r="A6548">
        <v>3597</v>
      </c>
      <c r="B6548" t="s">
        <v>10560</v>
      </c>
      <c r="C6548" t="s">
        <v>20</v>
      </c>
      <c r="D6548">
        <v>-12.15</v>
      </c>
      <c r="E6548" t="s">
        <v>2141</v>
      </c>
      <c r="F6548" t="s">
        <v>10552</v>
      </c>
      <c r="G6548" t="s">
        <v>75</v>
      </c>
      <c r="H6548" t="s">
        <v>23</v>
      </c>
      <c r="I6548" t="s">
        <v>2142</v>
      </c>
      <c r="K6548"/>
      <c r="L6548" t="s">
        <v>10561</v>
      </c>
      <c r="M6548" t="s">
        <v>26</v>
      </c>
      <c r="N6548">
        <v>2</v>
      </c>
      <c r="P6548" t="s">
        <v>27</v>
      </c>
      <c r="Q6548" t="s">
        <v>10562</v>
      </c>
      <c r="S6548" t="s">
        <v>29</v>
      </c>
    </row>
    <row r="6549" spans="1:19" hidden="1" x14ac:dyDescent="0.2">
      <c r="A6549">
        <v>3598</v>
      </c>
      <c r="B6549" t="s">
        <v>10563</v>
      </c>
      <c r="C6549" t="s">
        <v>20</v>
      </c>
      <c r="D6549">
        <v>-11.56</v>
      </c>
      <c r="E6549" t="s">
        <v>2141</v>
      </c>
      <c r="F6549" t="s">
        <v>10552</v>
      </c>
      <c r="G6549" t="s">
        <v>75</v>
      </c>
      <c r="H6549" t="s">
        <v>23</v>
      </c>
      <c r="I6549" t="s">
        <v>2142</v>
      </c>
      <c r="K6549"/>
      <c r="L6549" t="s">
        <v>10564</v>
      </c>
      <c r="M6549" t="s">
        <v>26</v>
      </c>
      <c r="N6549">
        <v>2</v>
      </c>
      <c r="P6549" t="s">
        <v>27</v>
      </c>
      <c r="Q6549" t="s">
        <v>10565</v>
      </c>
      <c r="S6549" t="s">
        <v>29</v>
      </c>
    </row>
    <row r="6550" spans="1:19" hidden="1" x14ac:dyDescent="0.2">
      <c r="A6550">
        <v>3599</v>
      </c>
      <c r="B6550" t="s">
        <v>10566</v>
      </c>
      <c r="C6550" t="s">
        <v>20</v>
      </c>
      <c r="D6550">
        <v>-12.15</v>
      </c>
      <c r="E6550">
        <v>18</v>
      </c>
      <c r="F6550" t="s">
        <v>10552</v>
      </c>
      <c r="G6550" t="s">
        <v>75</v>
      </c>
      <c r="H6550" t="s">
        <v>23</v>
      </c>
      <c r="I6550" t="s">
        <v>2142</v>
      </c>
      <c r="K6550"/>
      <c r="L6550" t="s">
        <v>10567</v>
      </c>
      <c r="M6550" t="s">
        <v>26</v>
      </c>
      <c r="N6550">
        <v>2</v>
      </c>
      <c r="P6550" t="s">
        <v>27</v>
      </c>
      <c r="Q6550" t="s">
        <v>10568</v>
      </c>
      <c r="S6550" t="s">
        <v>29</v>
      </c>
    </row>
    <row r="6551" spans="1:19" hidden="1" x14ac:dyDescent="0.2">
      <c r="A6551">
        <v>3600</v>
      </c>
      <c r="B6551" t="s">
        <v>10569</v>
      </c>
      <c r="C6551" t="s">
        <v>20</v>
      </c>
      <c r="D6551">
        <v>-11.5</v>
      </c>
      <c r="E6551" t="s">
        <v>2141</v>
      </c>
      <c r="F6551" t="s">
        <v>10552</v>
      </c>
      <c r="G6551" t="s">
        <v>75</v>
      </c>
      <c r="H6551" t="s">
        <v>23</v>
      </c>
      <c r="I6551" t="s">
        <v>2142</v>
      </c>
      <c r="K6551"/>
      <c r="L6551" t="s">
        <v>10570</v>
      </c>
      <c r="M6551" t="s">
        <v>26</v>
      </c>
      <c r="N6551">
        <v>2</v>
      </c>
      <c r="P6551" t="s">
        <v>27</v>
      </c>
      <c r="Q6551" t="s">
        <v>10571</v>
      </c>
      <c r="S6551" t="s">
        <v>29</v>
      </c>
    </row>
    <row r="6552" spans="1:19" hidden="1" x14ac:dyDescent="0.2">
      <c r="A6552">
        <v>3601</v>
      </c>
      <c r="B6552" t="s">
        <v>10572</v>
      </c>
      <c r="C6552" t="s">
        <v>20</v>
      </c>
      <c r="D6552">
        <v>-9.18</v>
      </c>
      <c r="E6552" t="s">
        <v>363</v>
      </c>
      <c r="F6552" t="s">
        <v>10161</v>
      </c>
      <c r="G6552" t="s">
        <v>75</v>
      </c>
      <c r="H6552" t="s">
        <v>23</v>
      </c>
      <c r="I6552" t="s">
        <v>10573</v>
      </c>
      <c r="K6552"/>
      <c r="L6552" t="s">
        <v>10574</v>
      </c>
      <c r="M6552" t="s">
        <v>120</v>
      </c>
      <c r="N6552">
        <v>5</v>
      </c>
      <c r="P6552" t="s">
        <v>27</v>
      </c>
      <c r="Q6552" t="s">
        <v>10575</v>
      </c>
      <c r="S6552" t="s">
        <v>29</v>
      </c>
    </row>
    <row r="6553" spans="1:19" hidden="1" x14ac:dyDescent="0.2">
      <c r="A6553">
        <v>3602</v>
      </c>
      <c r="B6553" t="s">
        <v>10576</v>
      </c>
      <c r="C6553" t="s">
        <v>20</v>
      </c>
      <c r="D6553">
        <v>-10.84</v>
      </c>
      <c r="E6553" t="s">
        <v>2141</v>
      </c>
      <c r="F6553" t="s">
        <v>10552</v>
      </c>
      <c r="G6553" t="s">
        <v>75</v>
      </c>
      <c r="H6553" t="s">
        <v>23</v>
      </c>
      <c r="I6553" t="s">
        <v>2142</v>
      </c>
      <c r="K6553"/>
      <c r="L6553" t="s">
        <v>10577</v>
      </c>
      <c r="M6553" t="s">
        <v>120</v>
      </c>
      <c r="N6553">
        <v>5</v>
      </c>
      <c r="P6553" t="s">
        <v>27</v>
      </c>
      <c r="Q6553" t="s">
        <v>10578</v>
      </c>
      <c r="S6553" t="s">
        <v>29</v>
      </c>
    </row>
    <row r="6554" spans="1:19" hidden="1" x14ac:dyDescent="0.2">
      <c r="A6554">
        <v>3603</v>
      </c>
      <c r="B6554" t="s">
        <v>10579</v>
      </c>
      <c r="C6554" t="s">
        <v>20</v>
      </c>
      <c r="D6554">
        <v>-10.34</v>
      </c>
      <c r="E6554" t="s">
        <v>2141</v>
      </c>
      <c r="F6554" t="s">
        <v>1623</v>
      </c>
      <c r="G6554" t="s">
        <v>75</v>
      </c>
      <c r="H6554" t="s">
        <v>23</v>
      </c>
      <c r="I6554" t="s">
        <v>2142</v>
      </c>
      <c r="K6554"/>
      <c r="L6554" t="s">
        <v>10580</v>
      </c>
      <c r="M6554" t="s">
        <v>120</v>
      </c>
      <c r="N6554">
        <v>5</v>
      </c>
      <c r="P6554" t="s">
        <v>27</v>
      </c>
      <c r="Q6554" t="s">
        <v>10581</v>
      </c>
      <c r="S6554" t="s">
        <v>29</v>
      </c>
    </row>
    <row r="6555" spans="1:19" hidden="1" x14ac:dyDescent="0.2">
      <c r="A6555">
        <v>3605</v>
      </c>
      <c r="B6555" t="s">
        <v>10582</v>
      </c>
      <c r="C6555" t="s">
        <v>20</v>
      </c>
      <c r="D6555">
        <v>-5.2</v>
      </c>
      <c r="F6555" t="s">
        <v>3110</v>
      </c>
      <c r="G6555" t="s">
        <v>75</v>
      </c>
      <c r="H6555" t="s">
        <v>23</v>
      </c>
      <c r="I6555" t="s">
        <v>10121</v>
      </c>
      <c r="K6555"/>
      <c r="L6555" t="s">
        <v>10583</v>
      </c>
      <c r="M6555" t="s">
        <v>120</v>
      </c>
      <c r="N6555">
        <v>5</v>
      </c>
      <c r="P6555" t="s">
        <v>27</v>
      </c>
      <c r="Q6555" t="s">
        <v>10584</v>
      </c>
      <c r="S6555" t="s">
        <v>29</v>
      </c>
    </row>
    <row r="6556" spans="1:19" hidden="1" x14ac:dyDescent="0.2">
      <c r="A6556">
        <v>3607</v>
      </c>
      <c r="B6556" t="s">
        <v>10585</v>
      </c>
      <c r="C6556" t="s">
        <v>20</v>
      </c>
      <c r="D6556">
        <v>-7.1</v>
      </c>
      <c r="F6556" t="s">
        <v>3110</v>
      </c>
      <c r="G6556" t="s">
        <v>75</v>
      </c>
      <c r="H6556" t="s">
        <v>23</v>
      </c>
      <c r="I6556" t="s">
        <v>10121</v>
      </c>
      <c r="K6556"/>
      <c r="L6556" t="s">
        <v>10586</v>
      </c>
      <c r="M6556" t="s">
        <v>2477</v>
      </c>
      <c r="N6556">
        <v>4</v>
      </c>
      <c r="P6556" t="s">
        <v>27</v>
      </c>
      <c r="Q6556" t="s">
        <v>10587</v>
      </c>
      <c r="S6556" t="s">
        <v>29</v>
      </c>
    </row>
    <row r="6557" spans="1:19" hidden="1" x14ac:dyDescent="0.2">
      <c r="A6557">
        <v>3608</v>
      </c>
      <c r="B6557" t="s">
        <v>10588</v>
      </c>
      <c r="C6557" t="s">
        <v>20</v>
      </c>
      <c r="D6557">
        <v>-7.04</v>
      </c>
      <c r="E6557">
        <v>0</v>
      </c>
      <c r="F6557" t="s">
        <v>3110</v>
      </c>
      <c r="G6557" t="s">
        <v>75</v>
      </c>
      <c r="H6557" t="s">
        <v>23</v>
      </c>
      <c r="I6557" t="s">
        <v>10218</v>
      </c>
      <c r="K6557"/>
      <c r="L6557" t="s">
        <v>10589</v>
      </c>
      <c r="M6557" t="s">
        <v>120</v>
      </c>
      <c r="N6557">
        <v>5</v>
      </c>
      <c r="P6557" t="s">
        <v>27</v>
      </c>
      <c r="Q6557" t="s">
        <v>10590</v>
      </c>
      <c r="S6557" t="s">
        <v>29</v>
      </c>
    </row>
    <row r="6558" spans="1:19" hidden="1" x14ac:dyDescent="0.2">
      <c r="A6558">
        <v>3608</v>
      </c>
      <c r="B6558" t="s">
        <v>10588</v>
      </c>
      <c r="C6558" t="s">
        <v>20</v>
      </c>
      <c r="D6558">
        <v>-6.64</v>
      </c>
      <c r="E6558">
        <v>0</v>
      </c>
      <c r="F6558" t="s">
        <v>3110</v>
      </c>
      <c r="G6558" t="s">
        <v>10116</v>
      </c>
      <c r="H6558" t="s">
        <v>23</v>
      </c>
      <c r="I6558" t="s">
        <v>10412</v>
      </c>
      <c r="K6558"/>
      <c r="L6558" t="s">
        <v>10589</v>
      </c>
      <c r="M6558" t="s">
        <v>120</v>
      </c>
      <c r="N6558">
        <v>5</v>
      </c>
      <c r="P6558" t="s">
        <v>27</v>
      </c>
      <c r="Q6558" t="s">
        <v>10590</v>
      </c>
      <c r="S6558" t="s">
        <v>29</v>
      </c>
    </row>
    <row r="6559" spans="1:19" hidden="1" x14ac:dyDescent="0.2">
      <c r="A6559">
        <v>3609</v>
      </c>
      <c r="B6559" t="s">
        <v>10591</v>
      </c>
      <c r="C6559" t="s">
        <v>20</v>
      </c>
      <c r="D6559">
        <v>-7.59</v>
      </c>
      <c r="E6559" t="s">
        <v>10043</v>
      </c>
      <c r="F6559" t="s">
        <v>10242</v>
      </c>
      <c r="G6559" t="s">
        <v>75</v>
      </c>
      <c r="H6559" t="s">
        <v>23</v>
      </c>
      <c r="I6559" t="s">
        <v>10045</v>
      </c>
      <c r="K6559"/>
      <c r="L6559" t="s">
        <v>10592</v>
      </c>
      <c r="M6559" t="s">
        <v>120</v>
      </c>
      <c r="N6559">
        <v>5</v>
      </c>
      <c r="P6559" t="s">
        <v>27</v>
      </c>
      <c r="Q6559" t="s">
        <v>10593</v>
      </c>
      <c r="S6559" t="s">
        <v>29</v>
      </c>
    </row>
    <row r="6560" spans="1:19" hidden="1" x14ac:dyDescent="0.2">
      <c r="A6560">
        <v>3611</v>
      </c>
      <c r="B6560" t="s">
        <v>10594</v>
      </c>
      <c r="C6560" t="s">
        <v>20</v>
      </c>
      <c r="D6560">
        <v>-2.1</v>
      </c>
      <c r="E6560">
        <v>25</v>
      </c>
      <c r="F6560" t="s">
        <v>3110</v>
      </c>
      <c r="G6560" t="s">
        <v>75</v>
      </c>
      <c r="H6560" t="s">
        <v>23</v>
      </c>
      <c r="I6560" t="s">
        <v>10171</v>
      </c>
      <c r="K6560"/>
      <c r="L6560" t="s">
        <v>10595</v>
      </c>
      <c r="M6560" t="s">
        <v>2477</v>
      </c>
      <c r="N6560">
        <v>4</v>
      </c>
      <c r="P6560" t="s">
        <v>27</v>
      </c>
      <c r="Q6560" t="s">
        <v>10596</v>
      </c>
      <c r="S6560" t="s">
        <v>29</v>
      </c>
    </row>
    <row r="6561" spans="1:19" hidden="1" x14ac:dyDescent="0.2">
      <c r="A6561">
        <v>3613</v>
      </c>
      <c r="B6561" t="s">
        <v>10597</v>
      </c>
      <c r="C6561" t="s">
        <v>20</v>
      </c>
      <c r="D6561">
        <v>-6.4</v>
      </c>
      <c r="E6561" t="s">
        <v>86</v>
      </c>
      <c r="F6561" t="s">
        <v>10161</v>
      </c>
      <c r="G6561" t="s">
        <v>75</v>
      </c>
      <c r="H6561" t="s">
        <v>23</v>
      </c>
      <c r="I6561" t="s">
        <v>10495</v>
      </c>
      <c r="K6561"/>
      <c r="L6561" t="s">
        <v>10598</v>
      </c>
      <c r="M6561" t="s">
        <v>120</v>
      </c>
      <c r="N6561">
        <v>5</v>
      </c>
      <c r="P6561" t="s">
        <v>27</v>
      </c>
      <c r="Q6561" t="s">
        <v>10599</v>
      </c>
      <c r="S6561" t="s">
        <v>29</v>
      </c>
    </row>
    <row r="6562" spans="1:19" hidden="1" x14ac:dyDescent="0.2">
      <c r="A6562">
        <v>3614</v>
      </c>
      <c r="B6562" t="s">
        <v>10600</v>
      </c>
      <c r="C6562" t="s">
        <v>20</v>
      </c>
      <c r="D6562">
        <v>-2.79</v>
      </c>
      <c r="E6562" t="s">
        <v>86</v>
      </c>
      <c r="F6562" t="s">
        <v>3110</v>
      </c>
      <c r="G6562" t="s">
        <v>10116</v>
      </c>
      <c r="H6562" t="s">
        <v>23</v>
      </c>
      <c r="I6562" t="s">
        <v>10407</v>
      </c>
      <c r="K6562"/>
      <c r="L6562" t="s">
        <v>10601</v>
      </c>
      <c r="M6562" t="s">
        <v>26</v>
      </c>
      <c r="N6562">
        <v>2</v>
      </c>
      <c r="P6562" t="s">
        <v>27</v>
      </c>
      <c r="Q6562" t="s">
        <v>10602</v>
      </c>
      <c r="S6562" t="s">
        <v>29</v>
      </c>
    </row>
    <row r="6563" spans="1:19" hidden="1" x14ac:dyDescent="0.2">
      <c r="A6563">
        <v>3615</v>
      </c>
      <c r="B6563" t="s">
        <v>10603</v>
      </c>
      <c r="C6563" t="s">
        <v>20</v>
      </c>
      <c r="D6563">
        <v>-7.5</v>
      </c>
      <c r="F6563" t="s">
        <v>3110</v>
      </c>
      <c r="G6563" t="s">
        <v>75</v>
      </c>
      <c r="H6563" t="s">
        <v>23</v>
      </c>
      <c r="I6563" t="s">
        <v>10121</v>
      </c>
      <c r="K6563"/>
      <c r="L6563" t="s">
        <v>10604</v>
      </c>
      <c r="M6563" t="s">
        <v>120</v>
      </c>
      <c r="N6563">
        <v>5</v>
      </c>
      <c r="P6563" t="s">
        <v>27</v>
      </c>
      <c r="Q6563" t="s">
        <v>10605</v>
      </c>
      <c r="S6563" t="s">
        <v>29</v>
      </c>
    </row>
    <row r="6564" spans="1:19" hidden="1" x14ac:dyDescent="0.2">
      <c r="A6564">
        <v>3616</v>
      </c>
      <c r="B6564" t="s">
        <v>10606</v>
      </c>
      <c r="C6564" t="s">
        <v>20</v>
      </c>
      <c r="D6564">
        <v>-8.1999999999999993</v>
      </c>
      <c r="F6564" t="s">
        <v>3110</v>
      </c>
      <c r="G6564" t="s">
        <v>75</v>
      </c>
      <c r="H6564" t="s">
        <v>23</v>
      </c>
      <c r="I6564" t="s">
        <v>10121</v>
      </c>
      <c r="K6564"/>
      <c r="L6564" t="s">
        <v>10607</v>
      </c>
      <c r="M6564" t="s">
        <v>120</v>
      </c>
      <c r="N6564">
        <v>5</v>
      </c>
      <c r="P6564" t="s">
        <v>27</v>
      </c>
      <c r="Q6564" t="s">
        <v>10608</v>
      </c>
      <c r="S6564" t="s">
        <v>29</v>
      </c>
    </row>
    <row r="6565" spans="1:19" hidden="1" x14ac:dyDescent="0.2">
      <c r="A6565">
        <v>3617</v>
      </c>
      <c r="B6565" t="s">
        <v>10609</v>
      </c>
      <c r="C6565" t="s">
        <v>20</v>
      </c>
      <c r="D6565">
        <v>0.1</v>
      </c>
      <c r="E6565">
        <v>25</v>
      </c>
      <c r="F6565" t="s">
        <v>10610</v>
      </c>
      <c r="G6565" t="s">
        <v>98</v>
      </c>
      <c r="H6565" t="s">
        <v>23</v>
      </c>
      <c r="I6565" t="s">
        <v>10611</v>
      </c>
      <c r="K6565"/>
      <c r="L6565" t="s">
        <v>10612</v>
      </c>
      <c r="M6565" t="s">
        <v>120</v>
      </c>
      <c r="N6565">
        <v>5</v>
      </c>
      <c r="P6565" t="s">
        <v>27</v>
      </c>
      <c r="Q6565" t="s">
        <v>10613</v>
      </c>
      <c r="S6565" t="s">
        <v>29</v>
      </c>
    </row>
    <row r="6566" spans="1:19" hidden="1" x14ac:dyDescent="0.2">
      <c r="A6566">
        <v>3618</v>
      </c>
      <c r="B6566" t="s">
        <v>10614</v>
      </c>
      <c r="C6566" t="s">
        <v>20</v>
      </c>
      <c r="D6566">
        <v>0.49</v>
      </c>
      <c r="E6566">
        <v>25</v>
      </c>
      <c r="F6566" t="s">
        <v>615</v>
      </c>
      <c r="H6566" t="s">
        <v>23</v>
      </c>
      <c r="I6566" t="s">
        <v>10615</v>
      </c>
      <c r="K6566"/>
      <c r="L6566" t="s">
        <v>10616</v>
      </c>
      <c r="M6566" t="s">
        <v>26</v>
      </c>
      <c r="N6566">
        <v>2</v>
      </c>
      <c r="P6566" t="s">
        <v>27</v>
      </c>
      <c r="Q6566" t="s">
        <v>10617</v>
      </c>
      <c r="S6566" t="s">
        <v>29</v>
      </c>
    </row>
    <row r="6567" spans="1:19" hidden="1" x14ac:dyDescent="0.2">
      <c r="A6567">
        <v>3618</v>
      </c>
      <c r="B6567" t="s">
        <v>10614</v>
      </c>
      <c r="C6567" t="s">
        <v>20</v>
      </c>
      <c r="D6567">
        <v>0.44</v>
      </c>
      <c r="E6567">
        <v>25</v>
      </c>
      <c r="F6567" t="s">
        <v>10610</v>
      </c>
      <c r="G6567" t="s">
        <v>98</v>
      </c>
      <c r="H6567" t="s">
        <v>23</v>
      </c>
      <c r="I6567" t="s">
        <v>10611</v>
      </c>
      <c r="K6567"/>
      <c r="L6567" t="s">
        <v>10616</v>
      </c>
      <c r="M6567" t="s">
        <v>26</v>
      </c>
      <c r="N6567">
        <v>2</v>
      </c>
      <c r="P6567" t="s">
        <v>27</v>
      </c>
      <c r="Q6567" t="s">
        <v>10617</v>
      </c>
      <c r="S6567" t="s">
        <v>29</v>
      </c>
    </row>
    <row r="6568" spans="1:19" hidden="1" x14ac:dyDescent="0.2">
      <c r="A6568">
        <v>3619</v>
      </c>
      <c r="B6568" t="s">
        <v>10618</v>
      </c>
      <c r="C6568" t="s">
        <v>20</v>
      </c>
      <c r="D6568">
        <v>-0.26</v>
      </c>
      <c r="E6568">
        <v>25</v>
      </c>
      <c r="F6568" t="s">
        <v>10610</v>
      </c>
      <c r="G6568" t="s">
        <v>98</v>
      </c>
      <c r="H6568" t="s">
        <v>23</v>
      </c>
      <c r="I6568" t="s">
        <v>10611</v>
      </c>
      <c r="K6568"/>
      <c r="L6568" t="s">
        <v>10619</v>
      </c>
      <c r="M6568" t="s">
        <v>26</v>
      </c>
      <c r="N6568">
        <v>2</v>
      </c>
      <c r="P6568" t="s">
        <v>27</v>
      </c>
      <c r="Q6568" t="s">
        <v>10620</v>
      </c>
      <c r="S6568" t="s">
        <v>29</v>
      </c>
    </row>
    <row r="6569" spans="1:19" hidden="1" x14ac:dyDescent="0.2">
      <c r="A6569">
        <v>3620</v>
      </c>
      <c r="B6569" t="s">
        <v>10621</v>
      </c>
      <c r="C6569" t="s">
        <v>20</v>
      </c>
      <c r="D6569">
        <v>0.26</v>
      </c>
      <c r="E6569">
        <v>25</v>
      </c>
      <c r="F6569" t="s">
        <v>10610</v>
      </c>
      <c r="G6569" t="s">
        <v>98</v>
      </c>
      <c r="H6569" t="s">
        <v>23</v>
      </c>
      <c r="I6569" t="s">
        <v>10611</v>
      </c>
      <c r="K6569"/>
      <c r="L6569" t="s">
        <v>10622</v>
      </c>
      <c r="M6569" t="s">
        <v>26</v>
      </c>
      <c r="N6569">
        <v>2</v>
      </c>
      <c r="P6569" t="s">
        <v>27</v>
      </c>
      <c r="Q6569" t="s">
        <v>10623</v>
      </c>
      <c r="S6569" t="s">
        <v>29</v>
      </c>
    </row>
    <row r="6570" spans="1:19" hidden="1" x14ac:dyDescent="0.2">
      <c r="A6570">
        <v>3621</v>
      </c>
      <c r="B6570" t="s">
        <v>10624</v>
      </c>
      <c r="C6570" t="s">
        <v>20</v>
      </c>
      <c r="D6570">
        <v>-6.6</v>
      </c>
      <c r="F6570" t="s">
        <v>3110</v>
      </c>
      <c r="G6570" t="s">
        <v>75</v>
      </c>
      <c r="H6570" t="s">
        <v>23</v>
      </c>
      <c r="I6570" t="s">
        <v>10121</v>
      </c>
      <c r="K6570"/>
      <c r="L6570" t="s">
        <v>10625</v>
      </c>
      <c r="M6570" t="s">
        <v>120</v>
      </c>
      <c r="N6570">
        <v>5</v>
      </c>
      <c r="P6570" t="s">
        <v>27</v>
      </c>
      <c r="Q6570" t="s">
        <v>10626</v>
      </c>
      <c r="S6570" t="s">
        <v>29</v>
      </c>
    </row>
    <row r="6571" spans="1:19" hidden="1" x14ac:dyDescent="0.2">
      <c r="A6571">
        <v>3622</v>
      </c>
      <c r="B6571" t="s">
        <v>10627</v>
      </c>
      <c r="C6571" t="s">
        <v>20</v>
      </c>
      <c r="D6571">
        <v>-5.0999999999999996</v>
      </c>
      <c r="E6571">
        <v>25</v>
      </c>
      <c r="F6571" t="s">
        <v>3110</v>
      </c>
      <c r="G6571" t="s">
        <v>75</v>
      </c>
      <c r="H6571" t="s">
        <v>23</v>
      </c>
      <c r="I6571" t="s">
        <v>10117</v>
      </c>
      <c r="K6571"/>
      <c r="L6571" t="s">
        <v>10628</v>
      </c>
      <c r="M6571" t="s">
        <v>120</v>
      </c>
      <c r="N6571">
        <v>5</v>
      </c>
      <c r="P6571" t="s">
        <v>27</v>
      </c>
      <c r="Q6571" t="s">
        <v>10629</v>
      </c>
      <c r="S6571" t="s">
        <v>29</v>
      </c>
    </row>
    <row r="6572" spans="1:19" hidden="1" x14ac:dyDescent="0.2">
      <c r="A6572">
        <v>3622</v>
      </c>
      <c r="B6572" t="s">
        <v>10627</v>
      </c>
      <c r="C6572" t="s">
        <v>20</v>
      </c>
      <c r="D6572">
        <v>-4.5199999999999996</v>
      </c>
      <c r="E6572">
        <v>25</v>
      </c>
      <c r="F6572" t="s">
        <v>3110</v>
      </c>
      <c r="G6572" t="s">
        <v>10116</v>
      </c>
      <c r="H6572" t="s">
        <v>23</v>
      </c>
      <c r="I6572" t="s">
        <v>10117</v>
      </c>
      <c r="K6572"/>
      <c r="L6572" t="s">
        <v>10628</v>
      </c>
      <c r="M6572" t="s">
        <v>120</v>
      </c>
      <c r="N6572">
        <v>5</v>
      </c>
      <c r="P6572" t="s">
        <v>27</v>
      </c>
      <c r="Q6572" t="s">
        <v>10629</v>
      </c>
      <c r="S6572" t="s">
        <v>29</v>
      </c>
    </row>
    <row r="6573" spans="1:19" hidden="1" x14ac:dyDescent="0.2">
      <c r="A6573">
        <v>3623</v>
      </c>
      <c r="B6573" t="s">
        <v>10630</v>
      </c>
      <c r="C6573" t="s">
        <v>20</v>
      </c>
      <c r="D6573">
        <v>-6.63</v>
      </c>
      <c r="E6573" t="s">
        <v>1891</v>
      </c>
      <c r="F6573" t="s">
        <v>10631</v>
      </c>
      <c r="G6573" t="s">
        <v>75</v>
      </c>
      <c r="H6573" t="s">
        <v>23</v>
      </c>
      <c r="I6573" t="s">
        <v>10375</v>
      </c>
      <c r="K6573"/>
      <c r="L6573" t="s">
        <v>10632</v>
      </c>
      <c r="M6573" t="s">
        <v>120</v>
      </c>
      <c r="N6573">
        <v>5</v>
      </c>
      <c r="P6573" t="s">
        <v>27</v>
      </c>
      <c r="Q6573" t="s">
        <v>10633</v>
      </c>
      <c r="S6573" t="s">
        <v>29</v>
      </c>
    </row>
    <row r="6574" spans="1:19" hidden="1" x14ac:dyDescent="0.2">
      <c r="A6574">
        <v>3643</v>
      </c>
      <c r="B6574" t="s">
        <v>10634</v>
      </c>
      <c r="C6574" t="s">
        <v>20</v>
      </c>
      <c r="D6574">
        <v>-7.4</v>
      </c>
      <c r="F6574" t="s">
        <v>3110</v>
      </c>
      <c r="G6574" t="s">
        <v>75</v>
      </c>
      <c r="H6574" t="s">
        <v>23</v>
      </c>
      <c r="I6574" t="s">
        <v>10121</v>
      </c>
      <c r="K6574"/>
      <c r="L6574" t="s">
        <v>10635</v>
      </c>
      <c r="M6574" t="s">
        <v>8618</v>
      </c>
      <c r="N6574">
        <v>2</v>
      </c>
      <c r="P6574" t="s">
        <v>27</v>
      </c>
      <c r="Q6574" t="s">
        <v>10636</v>
      </c>
      <c r="S6574" t="s">
        <v>29</v>
      </c>
    </row>
    <row r="6575" spans="1:19" hidden="1" x14ac:dyDescent="0.2">
      <c r="A6575">
        <v>3644</v>
      </c>
      <c r="B6575" t="s">
        <v>10637</v>
      </c>
      <c r="C6575" t="s">
        <v>20</v>
      </c>
      <c r="D6575">
        <v>-5.0999999999999996</v>
      </c>
      <c r="F6575" t="s">
        <v>3110</v>
      </c>
      <c r="G6575" t="s">
        <v>75</v>
      </c>
      <c r="H6575" t="s">
        <v>23</v>
      </c>
      <c r="I6575" t="s">
        <v>10121</v>
      </c>
      <c r="K6575"/>
      <c r="L6575" t="s">
        <v>10638</v>
      </c>
      <c r="M6575" t="s">
        <v>8618</v>
      </c>
      <c r="N6575">
        <v>2</v>
      </c>
      <c r="P6575" t="s">
        <v>27</v>
      </c>
      <c r="Q6575" t="s">
        <v>10639</v>
      </c>
      <c r="S6575" t="s">
        <v>29</v>
      </c>
    </row>
    <row r="6576" spans="1:19" hidden="1" x14ac:dyDescent="0.2">
      <c r="A6576">
        <v>3644</v>
      </c>
      <c r="B6576" t="s">
        <v>10637</v>
      </c>
      <c r="C6576" t="s">
        <v>73</v>
      </c>
      <c r="D6576">
        <v>-6.8</v>
      </c>
      <c r="F6576" t="s">
        <v>3110</v>
      </c>
      <c r="G6576" t="s">
        <v>75</v>
      </c>
      <c r="H6576" t="s">
        <v>23</v>
      </c>
      <c r="I6576" t="s">
        <v>10121</v>
      </c>
      <c r="K6576"/>
      <c r="L6576" t="s">
        <v>10638</v>
      </c>
      <c r="M6576" t="s">
        <v>8618</v>
      </c>
      <c r="N6576">
        <v>2</v>
      </c>
      <c r="P6576" t="s">
        <v>27</v>
      </c>
      <c r="Q6576" t="s">
        <v>10639</v>
      </c>
      <c r="S6576" t="s">
        <v>29</v>
      </c>
    </row>
    <row r="6577" spans="1:19" hidden="1" x14ac:dyDescent="0.2">
      <c r="A6577">
        <v>3645</v>
      </c>
      <c r="B6577" t="s">
        <v>10640</v>
      </c>
      <c r="C6577" t="s">
        <v>20</v>
      </c>
      <c r="D6577">
        <v>3.1</v>
      </c>
      <c r="E6577" t="s">
        <v>3078</v>
      </c>
      <c r="F6577" t="s">
        <v>10641</v>
      </c>
      <c r="G6577" t="s">
        <v>55</v>
      </c>
      <c r="H6577" t="s">
        <v>23</v>
      </c>
      <c r="I6577" t="s">
        <v>10642</v>
      </c>
      <c r="K6577"/>
      <c r="L6577" t="s">
        <v>10643</v>
      </c>
      <c r="M6577" t="s">
        <v>8613</v>
      </c>
      <c r="N6577">
        <v>2</v>
      </c>
      <c r="P6577" t="s">
        <v>27</v>
      </c>
      <c r="Q6577" t="s">
        <v>10644</v>
      </c>
      <c r="S6577" t="s">
        <v>29</v>
      </c>
    </row>
    <row r="6578" spans="1:19" hidden="1" x14ac:dyDescent="0.2">
      <c r="A6578">
        <v>3646</v>
      </c>
      <c r="B6578" t="s">
        <v>10645</v>
      </c>
      <c r="C6578" t="s">
        <v>20</v>
      </c>
      <c r="D6578">
        <v>7.01</v>
      </c>
      <c r="E6578" t="s">
        <v>8715</v>
      </c>
      <c r="G6578" t="s">
        <v>2615</v>
      </c>
      <c r="H6578" t="s">
        <v>23</v>
      </c>
      <c r="I6578" t="s">
        <v>10646</v>
      </c>
      <c r="K6578"/>
      <c r="L6578" t="s">
        <v>10647</v>
      </c>
      <c r="M6578" t="s">
        <v>26</v>
      </c>
      <c r="N6578">
        <v>2</v>
      </c>
      <c r="P6578" t="s">
        <v>27</v>
      </c>
      <c r="Q6578" t="s">
        <v>10648</v>
      </c>
      <c r="S6578" t="s">
        <v>29</v>
      </c>
    </row>
    <row r="6579" spans="1:19" hidden="1" x14ac:dyDescent="0.2">
      <c r="A6579">
        <v>3646</v>
      </c>
      <c r="B6579" t="s">
        <v>10645</v>
      </c>
      <c r="C6579" t="s">
        <v>73</v>
      </c>
      <c r="D6579">
        <v>10.4</v>
      </c>
      <c r="E6579" t="s">
        <v>8715</v>
      </c>
      <c r="G6579" t="s">
        <v>2615</v>
      </c>
      <c r="H6579" t="s">
        <v>23</v>
      </c>
      <c r="I6579" t="s">
        <v>10646</v>
      </c>
      <c r="K6579"/>
      <c r="L6579" t="s">
        <v>10647</v>
      </c>
      <c r="M6579" t="s">
        <v>26</v>
      </c>
      <c r="N6579">
        <v>2</v>
      </c>
      <c r="P6579" t="s">
        <v>27</v>
      </c>
      <c r="Q6579" t="s">
        <v>10648</v>
      </c>
      <c r="S6579" t="s">
        <v>29</v>
      </c>
    </row>
    <row r="6580" spans="1:19" hidden="1" x14ac:dyDescent="0.2">
      <c r="A6580">
        <v>3647</v>
      </c>
      <c r="B6580" t="s">
        <v>10649</v>
      </c>
      <c r="C6580" t="s">
        <v>20</v>
      </c>
      <c r="D6580">
        <v>6.79</v>
      </c>
      <c r="E6580" t="s">
        <v>8715</v>
      </c>
      <c r="G6580" t="s">
        <v>2615</v>
      </c>
      <c r="H6580" t="s">
        <v>23</v>
      </c>
      <c r="I6580" t="s">
        <v>10646</v>
      </c>
      <c r="K6580"/>
      <c r="L6580" t="s">
        <v>10650</v>
      </c>
      <c r="M6580" t="s">
        <v>26</v>
      </c>
      <c r="N6580">
        <v>2</v>
      </c>
      <c r="P6580" t="s">
        <v>27</v>
      </c>
      <c r="Q6580" t="s">
        <v>10651</v>
      </c>
      <c r="S6580" t="s">
        <v>29</v>
      </c>
    </row>
    <row r="6581" spans="1:19" hidden="1" x14ac:dyDescent="0.2">
      <c r="A6581">
        <v>3647</v>
      </c>
      <c r="B6581" t="s">
        <v>10649</v>
      </c>
      <c r="C6581" t="s">
        <v>73</v>
      </c>
      <c r="D6581">
        <v>10.4</v>
      </c>
      <c r="E6581" t="s">
        <v>8715</v>
      </c>
      <c r="G6581" t="s">
        <v>2615</v>
      </c>
      <c r="H6581" t="s">
        <v>23</v>
      </c>
      <c r="I6581" t="s">
        <v>10646</v>
      </c>
      <c r="K6581"/>
      <c r="L6581" t="s">
        <v>10650</v>
      </c>
      <c r="M6581" t="s">
        <v>26</v>
      </c>
      <c r="N6581">
        <v>2</v>
      </c>
      <c r="P6581" t="s">
        <v>27</v>
      </c>
      <c r="Q6581" t="s">
        <v>10651</v>
      </c>
      <c r="S6581" t="s">
        <v>29</v>
      </c>
    </row>
    <row r="6582" spans="1:19" hidden="1" x14ac:dyDescent="0.2">
      <c r="A6582">
        <v>3656</v>
      </c>
      <c r="B6582" t="s">
        <v>10652</v>
      </c>
      <c r="C6582" t="s">
        <v>20</v>
      </c>
      <c r="D6582">
        <v>1.65</v>
      </c>
      <c r="E6582" t="s">
        <v>10653</v>
      </c>
      <c r="F6582" t="s">
        <v>10654</v>
      </c>
      <c r="I6582" t="s">
        <v>10655</v>
      </c>
      <c r="K6582"/>
      <c r="L6582" t="s">
        <v>10656</v>
      </c>
      <c r="M6582" t="s">
        <v>8206</v>
      </c>
      <c r="N6582">
        <v>3</v>
      </c>
      <c r="P6582" t="s">
        <v>27</v>
      </c>
      <c r="Q6582" t="s">
        <v>10657</v>
      </c>
      <c r="S6582" t="s">
        <v>29</v>
      </c>
    </row>
    <row r="6583" spans="1:19" hidden="1" x14ac:dyDescent="0.2">
      <c r="A6583">
        <v>3668</v>
      </c>
      <c r="B6583" t="s">
        <v>10658</v>
      </c>
      <c r="C6583" t="s">
        <v>20</v>
      </c>
      <c r="D6583">
        <v>3.52</v>
      </c>
      <c r="E6583" t="s">
        <v>7730</v>
      </c>
      <c r="F6583" t="s">
        <v>10659</v>
      </c>
      <c r="G6583" t="s">
        <v>498</v>
      </c>
      <c r="H6583" t="s">
        <v>46</v>
      </c>
      <c r="I6583" t="s">
        <v>10660</v>
      </c>
      <c r="K6583"/>
      <c r="L6583" t="s">
        <v>10661</v>
      </c>
      <c r="M6583" t="s">
        <v>2477</v>
      </c>
      <c r="N6583">
        <v>4</v>
      </c>
      <c r="P6583" t="s">
        <v>27</v>
      </c>
      <c r="Q6583" t="s">
        <v>10662</v>
      </c>
      <c r="S6583" t="s">
        <v>29</v>
      </c>
    </row>
    <row r="6584" spans="1:19" hidden="1" x14ac:dyDescent="0.2">
      <c r="A6584">
        <v>3668</v>
      </c>
      <c r="B6584" t="s">
        <v>10658</v>
      </c>
      <c r="C6584" t="s">
        <v>20</v>
      </c>
      <c r="D6584">
        <v>3.41</v>
      </c>
      <c r="E6584" t="s">
        <v>2893</v>
      </c>
      <c r="F6584" t="s">
        <v>10663</v>
      </c>
      <c r="G6584" t="s">
        <v>31</v>
      </c>
      <c r="H6584" t="s">
        <v>46</v>
      </c>
      <c r="I6584" t="s">
        <v>10664</v>
      </c>
      <c r="K6584"/>
      <c r="L6584" t="s">
        <v>10661</v>
      </c>
      <c r="M6584" t="s">
        <v>2477</v>
      </c>
      <c r="N6584">
        <v>4</v>
      </c>
      <c r="P6584" t="s">
        <v>27</v>
      </c>
      <c r="Q6584" t="s">
        <v>10662</v>
      </c>
      <c r="S6584" t="s">
        <v>29</v>
      </c>
    </row>
    <row r="6585" spans="1:19" hidden="1" x14ac:dyDescent="0.2">
      <c r="A6585">
        <v>3668</v>
      </c>
      <c r="B6585" t="s">
        <v>10658</v>
      </c>
      <c r="C6585" t="s">
        <v>20</v>
      </c>
      <c r="D6585">
        <v>3.7</v>
      </c>
      <c r="E6585">
        <v>15</v>
      </c>
      <c r="F6585" t="s">
        <v>10663</v>
      </c>
      <c r="G6585" t="s">
        <v>567</v>
      </c>
      <c r="H6585" t="s">
        <v>23</v>
      </c>
      <c r="I6585" t="s">
        <v>10665</v>
      </c>
      <c r="K6585"/>
      <c r="L6585" t="s">
        <v>10661</v>
      </c>
      <c r="M6585" t="s">
        <v>2477</v>
      </c>
      <c r="N6585">
        <v>4</v>
      </c>
      <c r="P6585" t="s">
        <v>27</v>
      </c>
      <c r="Q6585" t="s">
        <v>10662</v>
      </c>
      <c r="S6585" t="s">
        <v>29</v>
      </c>
    </row>
    <row r="6586" spans="1:19" hidden="1" x14ac:dyDescent="0.2">
      <c r="A6586">
        <v>3668</v>
      </c>
      <c r="B6586" t="s">
        <v>10658</v>
      </c>
      <c r="C6586" t="s">
        <v>20</v>
      </c>
      <c r="D6586">
        <v>3.46</v>
      </c>
      <c r="E6586">
        <v>20</v>
      </c>
      <c r="F6586" t="s">
        <v>10654</v>
      </c>
      <c r="I6586" t="s">
        <v>10655</v>
      </c>
      <c r="K6586"/>
      <c r="L6586" t="s">
        <v>10661</v>
      </c>
      <c r="M6586" t="s">
        <v>2477</v>
      </c>
      <c r="N6586">
        <v>4</v>
      </c>
      <c r="P6586" t="s">
        <v>27</v>
      </c>
      <c r="Q6586" t="s">
        <v>10662</v>
      </c>
      <c r="S6586" t="s">
        <v>29</v>
      </c>
    </row>
    <row r="6587" spans="1:19" hidden="1" x14ac:dyDescent="0.2">
      <c r="A6587">
        <v>3669</v>
      </c>
      <c r="B6587" t="s">
        <v>10666</v>
      </c>
      <c r="C6587" t="s">
        <v>20</v>
      </c>
      <c r="D6587">
        <v>2.2999999999999998</v>
      </c>
      <c r="F6587" t="s">
        <v>615</v>
      </c>
      <c r="H6587" t="s">
        <v>23</v>
      </c>
      <c r="I6587" t="s">
        <v>8529</v>
      </c>
      <c r="K6587" s="1" t="s">
        <v>10667</v>
      </c>
      <c r="L6587" t="s">
        <v>10668</v>
      </c>
      <c r="M6587" t="s">
        <v>2477</v>
      </c>
      <c r="N6587">
        <v>4</v>
      </c>
      <c r="P6587" t="s">
        <v>27</v>
      </c>
      <c r="Q6587" t="s">
        <v>10669</v>
      </c>
      <c r="S6587" t="s">
        <v>29</v>
      </c>
    </row>
    <row r="6588" spans="1:19" hidden="1" x14ac:dyDescent="0.2">
      <c r="A6588">
        <v>3669</v>
      </c>
      <c r="B6588" t="s">
        <v>10666</v>
      </c>
      <c r="C6588" t="s">
        <v>73</v>
      </c>
      <c r="D6588">
        <v>5</v>
      </c>
      <c r="F6588" t="s">
        <v>615</v>
      </c>
      <c r="H6588" t="s">
        <v>23</v>
      </c>
      <c r="I6588" t="s">
        <v>8529</v>
      </c>
      <c r="K6588" s="1" t="s">
        <v>10667</v>
      </c>
      <c r="L6588" t="s">
        <v>10668</v>
      </c>
      <c r="M6588" t="s">
        <v>2477</v>
      </c>
      <c r="N6588">
        <v>4</v>
      </c>
      <c r="P6588" t="s">
        <v>27</v>
      </c>
      <c r="Q6588" t="s">
        <v>10669</v>
      </c>
      <c r="S6588" t="s">
        <v>29</v>
      </c>
    </row>
    <row r="6589" spans="1:19" hidden="1" x14ac:dyDescent="0.2">
      <c r="A6589">
        <v>3669</v>
      </c>
      <c r="B6589" t="s">
        <v>10666</v>
      </c>
      <c r="C6589" t="s">
        <v>20</v>
      </c>
      <c r="D6589">
        <v>2.4</v>
      </c>
      <c r="E6589">
        <v>25</v>
      </c>
      <c r="F6589" t="s">
        <v>10670</v>
      </c>
      <c r="G6589" t="s">
        <v>10671</v>
      </c>
      <c r="H6589" t="s">
        <v>23</v>
      </c>
      <c r="I6589" t="s">
        <v>10672</v>
      </c>
      <c r="K6589" s="1" t="s">
        <v>10667</v>
      </c>
      <c r="L6589" t="s">
        <v>10668</v>
      </c>
      <c r="M6589" t="s">
        <v>2477</v>
      </c>
      <c r="N6589">
        <v>4</v>
      </c>
      <c r="P6589" t="s">
        <v>27</v>
      </c>
      <c r="Q6589" t="s">
        <v>10669</v>
      </c>
      <c r="S6589" t="s">
        <v>29</v>
      </c>
    </row>
    <row r="6590" spans="1:19" hidden="1" x14ac:dyDescent="0.2">
      <c r="A6590">
        <v>3669</v>
      </c>
      <c r="B6590" t="s">
        <v>10666</v>
      </c>
      <c r="C6590" t="s">
        <v>20</v>
      </c>
      <c r="D6590">
        <v>2.2999999999999998</v>
      </c>
      <c r="E6590">
        <v>25</v>
      </c>
      <c r="F6590" t="s">
        <v>10670</v>
      </c>
      <c r="G6590" t="s">
        <v>10116</v>
      </c>
      <c r="H6590" t="s">
        <v>23</v>
      </c>
      <c r="I6590" t="s">
        <v>10672</v>
      </c>
      <c r="K6590" s="1" t="s">
        <v>10667</v>
      </c>
      <c r="L6590" t="s">
        <v>10668</v>
      </c>
      <c r="M6590" t="s">
        <v>2477</v>
      </c>
      <c r="N6590">
        <v>4</v>
      </c>
      <c r="P6590" t="s">
        <v>27</v>
      </c>
      <c r="Q6590" t="s">
        <v>10669</v>
      </c>
      <c r="S6590" t="s">
        <v>29</v>
      </c>
    </row>
    <row r="6591" spans="1:19" hidden="1" x14ac:dyDescent="0.2">
      <c r="A6591">
        <v>3669</v>
      </c>
      <c r="B6591" t="s">
        <v>10666</v>
      </c>
      <c r="C6591" t="s">
        <v>73</v>
      </c>
      <c r="D6591">
        <v>4.82</v>
      </c>
      <c r="E6591">
        <v>25</v>
      </c>
      <c r="F6591" t="s">
        <v>5734</v>
      </c>
      <c r="G6591" t="s">
        <v>10673</v>
      </c>
      <c r="H6591" t="s">
        <v>46</v>
      </c>
      <c r="I6591" t="s">
        <v>10672</v>
      </c>
      <c r="K6591" s="1" t="s">
        <v>10667</v>
      </c>
      <c r="L6591" t="s">
        <v>10668</v>
      </c>
      <c r="M6591" t="s">
        <v>2477</v>
      </c>
      <c r="N6591">
        <v>4</v>
      </c>
      <c r="P6591" t="s">
        <v>27</v>
      </c>
      <c r="Q6591" t="s">
        <v>10669</v>
      </c>
      <c r="S6591" t="s">
        <v>29</v>
      </c>
    </row>
    <row r="6592" spans="1:19" hidden="1" x14ac:dyDescent="0.2">
      <c r="A6592">
        <v>3669</v>
      </c>
      <c r="B6592" t="s">
        <v>10666</v>
      </c>
      <c r="C6592" t="s">
        <v>20</v>
      </c>
      <c r="D6592">
        <v>2.58</v>
      </c>
      <c r="E6592" t="s">
        <v>10674</v>
      </c>
      <c r="F6592" t="s">
        <v>5734</v>
      </c>
      <c r="G6592" t="s">
        <v>10116</v>
      </c>
      <c r="H6592" t="s">
        <v>23</v>
      </c>
      <c r="I6592" t="s">
        <v>10675</v>
      </c>
      <c r="K6592" s="1" t="s">
        <v>10667</v>
      </c>
      <c r="L6592" t="s">
        <v>10668</v>
      </c>
      <c r="M6592" t="s">
        <v>2477</v>
      </c>
      <c r="N6592">
        <v>4</v>
      </c>
      <c r="P6592" t="s">
        <v>27</v>
      </c>
      <c r="Q6592" t="s">
        <v>10669</v>
      </c>
      <c r="S6592" t="s">
        <v>29</v>
      </c>
    </row>
    <row r="6593" spans="1:19" hidden="1" x14ac:dyDescent="0.2">
      <c r="A6593">
        <v>3669</v>
      </c>
      <c r="B6593" t="s">
        <v>10666</v>
      </c>
      <c r="C6593" t="s">
        <v>73</v>
      </c>
      <c r="D6593">
        <v>5.04</v>
      </c>
      <c r="E6593" t="s">
        <v>10674</v>
      </c>
      <c r="F6593" t="s">
        <v>5734</v>
      </c>
      <c r="G6593" t="s">
        <v>10116</v>
      </c>
      <c r="H6593" t="s">
        <v>23</v>
      </c>
      <c r="I6593" t="s">
        <v>10675</v>
      </c>
      <c r="K6593" s="1" t="s">
        <v>10667</v>
      </c>
      <c r="L6593" t="s">
        <v>10668</v>
      </c>
      <c r="M6593" t="s">
        <v>2477</v>
      </c>
      <c r="N6593">
        <v>4</v>
      </c>
      <c r="P6593" t="s">
        <v>27</v>
      </c>
      <c r="Q6593" t="s">
        <v>10669</v>
      </c>
      <c r="S6593" t="s">
        <v>29</v>
      </c>
    </row>
    <row r="6594" spans="1:19" hidden="1" x14ac:dyDescent="0.2">
      <c r="A6594">
        <v>3670</v>
      </c>
      <c r="B6594" t="s">
        <v>10676</v>
      </c>
      <c r="C6594" t="s">
        <v>20</v>
      </c>
      <c r="D6594">
        <v>-0.99</v>
      </c>
      <c r="E6594" t="s">
        <v>1620</v>
      </c>
      <c r="F6594" t="s">
        <v>2322</v>
      </c>
      <c r="G6594" t="s">
        <v>75</v>
      </c>
      <c r="H6594" t="s">
        <v>23</v>
      </c>
      <c r="I6594" t="s">
        <v>1622</v>
      </c>
      <c r="K6594"/>
      <c r="L6594" t="s">
        <v>10677</v>
      </c>
      <c r="M6594" t="s">
        <v>8206</v>
      </c>
      <c r="N6594">
        <v>3</v>
      </c>
      <c r="P6594" t="s">
        <v>27</v>
      </c>
      <c r="Q6594" t="s">
        <v>10678</v>
      </c>
      <c r="S6594" t="s">
        <v>29</v>
      </c>
    </row>
    <row r="6595" spans="1:19" hidden="1" x14ac:dyDescent="0.2">
      <c r="A6595">
        <v>3670</v>
      </c>
      <c r="B6595" t="s">
        <v>10676</v>
      </c>
      <c r="C6595" t="s">
        <v>20</v>
      </c>
      <c r="D6595">
        <v>-1.59</v>
      </c>
      <c r="E6595" t="s">
        <v>1620</v>
      </c>
      <c r="F6595" s="1" t="s">
        <v>10679</v>
      </c>
      <c r="G6595" t="s">
        <v>75</v>
      </c>
      <c r="H6595" t="s">
        <v>23</v>
      </c>
      <c r="I6595" t="s">
        <v>1622</v>
      </c>
      <c r="K6595"/>
      <c r="L6595" t="s">
        <v>10677</v>
      </c>
      <c r="M6595" t="s">
        <v>8206</v>
      </c>
      <c r="N6595">
        <v>3</v>
      </c>
      <c r="P6595" t="s">
        <v>27</v>
      </c>
      <c r="Q6595" t="s">
        <v>10678</v>
      </c>
      <c r="S6595" t="s">
        <v>29</v>
      </c>
    </row>
    <row r="6596" spans="1:19" hidden="1" x14ac:dyDescent="0.2">
      <c r="A6596">
        <v>3670</v>
      </c>
      <c r="B6596" t="s">
        <v>10676</v>
      </c>
      <c r="C6596" t="s">
        <v>20</v>
      </c>
      <c r="D6596">
        <v>0.41</v>
      </c>
      <c r="E6596" t="s">
        <v>363</v>
      </c>
      <c r="F6596" t="s">
        <v>10680</v>
      </c>
      <c r="G6596" t="s">
        <v>75</v>
      </c>
      <c r="H6596" t="s">
        <v>2675</v>
      </c>
      <c r="I6596" t="s">
        <v>10681</v>
      </c>
      <c r="K6596"/>
      <c r="L6596" t="s">
        <v>10677</v>
      </c>
      <c r="M6596" t="s">
        <v>8206</v>
      </c>
      <c r="N6596">
        <v>3</v>
      </c>
      <c r="P6596" t="s">
        <v>27</v>
      </c>
      <c r="Q6596" t="s">
        <v>10678</v>
      </c>
      <c r="S6596" t="s">
        <v>29</v>
      </c>
    </row>
    <row r="6597" spans="1:19" hidden="1" x14ac:dyDescent="0.2">
      <c r="A6597">
        <v>3673</v>
      </c>
      <c r="B6597" t="s">
        <v>10682</v>
      </c>
      <c r="C6597" t="s">
        <v>20</v>
      </c>
      <c r="D6597">
        <v>-6.5</v>
      </c>
      <c r="E6597">
        <v>20</v>
      </c>
      <c r="F6597" t="s">
        <v>10683</v>
      </c>
      <c r="G6597" t="s">
        <v>75</v>
      </c>
      <c r="H6597" t="s">
        <v>23</v>
      </c>
      <c r="I6597" t="s">
        <v>10684</v>
      </c>
      <c r="K6597"/>
      <c r="L6597" t="s">
        <v>10685</v>
      </c>
      <c r="M6597" t="s">
        <v>8206</v>
      </c>
      <c r="N6597">
        <v>3</v>
      </c>
      <c r="P6597" t="s">
        <v>27</v>
      </c>
      <c r="Q6597" t="s">
        <v>10686</v>
      </c>
      <c r="S6597" t="s">
        <v>29</v>
      </c>
    </row>
    <row r="6598" spans="1:19" hidden="1" x14ac:dyDescent="0.2">
      <c r="A6598">
        <v>3673</v>
      </c>
      <c r="B6598" t="s">
        <v>10682</v>
      </c>
      <c r="C6598" t="s">
        <v>77</v>
      </c>
      <c r="D6598">
        <v>4.8</v>
      </c>
      <c r="E6598">
        <v>30</v>
      </c>
      <c r="F6598" t="s">
        <v>10683</v>
      </c>
      <c r="G6598" t="s">
        <v>75</v>
      </c>
      <c r="H6598" t="s">
        <v>23</v>
      </c>
      <c r="I6598" t="s">
        <v>10684</v>
      </c>
      <c r="K6598"/>
      <c r="L6598" t="s">
        <v>10685</v>
      </c>
      <c r="M6598" t="s">
        <v>8206</v>
      </c>
      <c r="N6598">
        <v>3</v>
      </c>
      <c r="P6598" t="s">
        <v>27</v>
      </c>
      <c r="Q6598" t="s">
        <v>10686</v>
      </c>
      <c r="S6598" t="s">
        <v>29</v>
      </c>
    </row>
    <row r="6599" spans="1:19" hidden="1" x14ac:dyDescent="0.2">
      <c r="A6599">
        <v>3674</v>
      </c>
      <c r="B6599" t="s">
        <v>10687</v>
      </c>
      <c r="C6599" t="s">
        <v>20</v>
      </c>
      <c r="D6599">
        <v>-5.3</v>
      </c>
      <c r="E6599">
        <v>20</v>
      </c>
      <c r="G6599" t="s">
        <v>75</v>
      </c>
      <c r="H6599" t="s">
        <v>23</v>
      </c>
      <c r="I6599" t="s">
        <v>10684</v>
      </c>
      <c r="K6599"/>
      <c r="L6599" t="s">
        <v>10688</v>
      </c>
      <c r="M6599" t="s">
        <v>8206</v>
      </c>
      <c r="N6599">
        <v>3</v>
      </c>
      <c r="P6599" t="s">
        <v>27</v>
      </c>
      <c r="Q6599" t="s">
        <v>10689</v>
      </c>
      <c r="S6599" t="s">
        <v>29</v>
      </c>
    </row>
    <row r="6600" spans="1:19" hidden="1" x14ac:dyDescent="0.2">
      <c r="A6600">
        <v>3674</v>
      </c>
      <c r="B6600" t="s">
        <v>10687</v>
      </c>
      <c r="C6600" t="s">
        <v>73</v>
      </c>
      <c r="D6600">
        <v>0.95</v>
      </c>
      <c r="E6600">
        <v>20</v>
      </c>
      <c r="G6600" t="s">
        <v>75</v>
      </c>
      <c r="H6600" t="s">
        <v>23</v>
      </c>
      <c r="I6600" t="s">
        <v>10684</v>
      </c>
      <c r="K6600"/>
      <c r="L6600" t="s">
        <v>10688</v>
      </c>
      <c r="M6600" t="s">
        <v>8206</v>
      </c>
      <c r="N6600">
        <v>3</v>
      </c>
      <c r="P6600" t="s">
        <v>27</v>
      </c>
      <c r="Q6600" t="s">
        <v>10689</v>
      </c>
      <c r="S6600" t="s">
        <v>29</v>
      </c>
    </row>
    <row r="6601" spans="1:19" hidden="1" x14ac:dyDescent="0.2">
      <c r="A6601">
        <v>3674</v>
      </c>
      <c r="B6601" t="s">
        <v>10687</v>
      </c>
      <c r="C6601" t="s">
        <v>77</v>
      </c>
      <c r="D6601">
        <v>8.1</v>
      </c>
      <c r="E6601">
        <v>20</v>
      </c>
      <c r="G6601" t="s">
        <v>75</v>
      </c>
      <c r="H6601" t="s">
        <v>23</v>
      </c>
      <c r="I6601" t="s">
        <v>10684</v>
      </c>
      <c r="K6601"/>
      <c r="L6601" t="s">
        <v>10688</v>
      </c>
      <c r="M6601" t="s">
        <v>8206</v>
      </c>
      <c r="N6601">
        <v>3</v>
      </c>
      <c r="P6601" t="s">
        <v>27</v>
      </c>
      <c r="Q6601" t="s">
        <v>10689</v>
      </c>
      <c r="S6601" t="s">
        <v>29</v>
      </c>
    </row>
    <row r="6602" spans="1:19" hidden="1" x14ac:dyDescent="0.2">
      <c r="A6602">
        <v>3681</v>
      </c>
      <c r="B6602" t="s">
        <v>10690</v>
      </c>
      <c r="C6602" t="s">
        <v>20</v>
      </c>
      <c r="D6602">
        <v>2.63</v>
      </c>
      <c r="E6602">
        <v>20</v>
      </c>
      <c r="F6602" t="s">
        <v>10654</v>
      </c>
      <c r="I6602" t="s">
        <v>10655</v>
      </c>
      <c r="K6602"/>
      <c r="L6602" t="s">
        <v>10691</v>
      </c>
      <c r="M6602" t="s">
        <v>2477</v>
      </c>
      <c r="N6602">
        <v>4</v>
      </c>
      <c r="P6602" t="s">
        <v>27</v>
      </c>
      <c r="Q6602" t="s">
        <v>10692</v>
      </c>
      <c r="S6602" t="s">
        <v>29</v>
      </c>
    </row>
    <row r="6603" spans="1:19" hidden="1" x14ac:dyDescent="0.2">
      <c r="A6603">
        <v>3683</v>
      </c>
      <c r="B6603" t="s">
        <v>10693</v>
      </c>
      <c r="C6603" t="s">
        <v>20</v>
      </c>
      <c r="D6603">
        <v>6.4</v>
      </c>
      <c r="E6603" t="s">
        <v>3078</v>
      </c>
      <c r="F6603" t="s">
        <v>10641</v>
      </c>
      <c r="G6603" t="s">
        <v>55</v>
      </c>
      <c r="H6603" t="s">
        <v>23</v>
      </c>
      <c r="I6603" t="s">
        <v>10642</v>
      </c>
      <c r="K6603"/>
      <c r="L6603" t="s">
        <v>10694</v>
      </c>
      <c r="M6603" t="s">
        <v>8206</v>
      </c>
      <c r="N6603">
        <v>3</v>
      </c>
      <c r="P6603" t="s">
        <v>27</v>
      </c>
      <c r="Q6603" t="s">
        <v>10695</v>
      </c>
      <c r="S6603" t="s">
        <v>29</v>
      </c>
    </row>
    <row r="6604" spans="1:19" hidden="1" x14ac:dyDescent="0.2">
      <c r="A6604">
        <v>3686</v>
      </c>
      <c r="B6604" t="s">
        <v>10696</v>
      </c>
      <c r="C6604" t="s">
        <v>20</v>
      </c>
      <c r="D6604">
        <v>2.7</v>
      </c>
      <c r="E6604" t="s">
        <v>3078</v>
      </c>
      <c r="F6604" t="s">
        <v>10641</v>
      </c>
      <c r="G6604" t="s">
        <v>55</v>
      </c>
      <c r="H6604" t="s">
        <v>23</v>
      </c>
      <c r="I6604" t="s">
        <v>10642</v>
      </c>
      <c r="K6604"/>
      <c r="L6604" t="s">
        <v>10697</v>
      </c>
      <c r="M6604" t="s">
        <v>8206</v>
      </c>
      <c r="N6604">
        <v>3</v>
      </c>
      <c r="P6604" t="s">
        <v>27</v>
      </c>
      <c r="Q6604" t="s">
        <v>10698</v>
      </c>
      <c r="S6604" t="s">
        <v>29</v>
      </c>
    </row>
    <row r="6605" spans="1:19" hidden="1" x14ac:dyDescent="0.2">
      <c r="A6605">
        <v>3688</v>
      </c>
      <c r="B6605" t="s">
        <v>10699</v>
      </c>
      <c r="C6605" t="s">
        <v>20</v>
      </c>
      <c r="D6605">
        <v>1.61</v>
      </c>
      <c r="E6605">
        <v>25</v>
      </c>
      <c r="F6605" t="s">
        <v>10654</v>
      </c>
      <c r="G6605" t="s">
        <v>31</v>
      </c>
      <c r="H6605" t="s">
        <v>46</v>
      </c>
      <c r="I6605" t="s">
        <v>10700</v>
      </c>
      <c r="K6605"/>
      <c r="L6605" t="s">
        <v>10701</v>
      </c>
      <c r="M6605" t="s">
        <v>2477</v>
      </c>
      <c r="N6605">
        <v>4</v>
      </c>
      <c r="P6605" t="s">
        <v>27</v>
      </c>
      <c r="Q6605" t="s">
        <v>10702</v>
      </c>
      <c r="S6605" t="s">
        <v>29</v>
      </c>
    </row>
    <row r="6606" spans="1:19" hidden="1" x14ac:dyDescent="0.2">
      <c r="A6606">
        <v>3688</v>
      </c>
      <c r="B6606" t="s">
        <v>10699</v>
      </c>
      <c r="C6606" t="s">
        <v>20</v>
      </c>
      <c r="D6606">
        <v>1.51</v>
      </c>
      <c r="E6606" t="s">
        <v>3078</v>
      </c>
      <c r="F6606" t="s">
        <v>192</v>
      </c>
      <c r="G6606" t="s">
        <v>2615</v>
      </c>
      <c r="H6606" t="s">
        <v>46</v>
      </c>
      <c r="I6606" t="s">
        <v>10703</v>
      </c>
      <c r="K6606"/>
      <c r="L6606" t="s">
        <v>10701</v>
      </c>
      <c r="M6606" t="s">
        <v>2477</v>
      </c>
      <c r="N6606">
        <v>4</v>
      </c>
      <c r="P6606" t="s">
        <v>27</v>
      </c>
      <c r="Q6606" t="s">
        <v>10702</v>
      </c>
      <c r="S6606" t="s">
        <v>29</v>
      </c>
    </row>
    <row r="6607" spans="1:19" hidden="1" x14ac:dyDescent="0.2">
      <c r="A6607">
        <v>3688</v>
      </c>
      <c r="B6607" t="s">
        <v>10699</v>
      </c>
      <c r="C6607" t="s">
        <v>20</v>
      </c>
      <c r="D6607">
        <v>1.62</v>
      </c>
      <c r="E6607">
        <v>15</v>
      </c>
      <c r="F6607" t="s">
        <v>192</v>
      </c>
      <c r="G6607" t="s">
        <v>567</v>
      </c>
      <c r="H6607" t="s">
        <v>23</v>
      </c>
      <c r="I6607" t="s">
        <v>10665</v>
      </c>
      <c r="K6607"/>
      <c r="L6607" t="s">
        <v>10701</v>
      </c>
      <c r="M6607" t="s">
        <v>2477</v>
      </c>
      <c r="N6607">
        <v>4</v>
      </c>
      <c r="P6607" t="s">
        <v>27</v>
      </c>
      <c r="Q6607" t="s">
        <v>10702</v>
      </c>
      <c r="S6607" t="s">
        <v>29</v>
      </c>
    </row>
    <row r="6608" spans="1:19" hidden="1" x14ac:dyDescent="0.2">
      <c r="A6608">
        <v>3688</v>
      </c>
      <c r="B6608" t="s">
        <v>10699</v>
      </c>
      <c r="C6608" t="s">
        <v>73</v>
      </c>
      <c r="D6608">
        <v>8.9600000000000009</v>
      </c>
      <c r="E6608">
        <v>15</v>
      </c>
      <c r="F6608" t="s">
        <v>192</v>
      </c>
      <c r="G6608" t="s">
        <v>567</v>
      </c>
      <c r="H6608" t="s">
        <v>23</v>
      </c>
      <c r="I6608" t="s">
        <v>10665</v>
      </c>
      <c r="K6608"/>
      <c r="L6608" t="s">
        <v>10701</v>
      </c>
      <c r="M6608" t="s">
        <v>2477</v>
      </c>
      <c r="N6608">
        <v>4</v>
      </c>
      <c r="P6608" t="s">
        <v>27</v>
      </c>
      <c r="Q6608" t="s">
        <v>10702</v>
      </c>
      <c r="S6608" t="s">
        <v>29</v>
      </c>
    </row>
    <row r="6609" spans="1:19" hidden="1" x14ac:dyDescent="0.2">
      <c r="A6609">
        <v>3688</v>
      </c>
      <c r="B6609" t="s">
        <v>10699</v>
      </c>
      <c r="C6609" t="s">
        <v>73</v>
      </c>
      <c r="D6609">
        <v>7.5</v>
      </c>
      <c r="E6609" t="s">
        <v>10704</v>
      </c>
      <c r="F6609" t="s">
        <v>10654</v>
      </c>
      <c r="I6609" t="s">
        <v>10655</v>
      </c>
      <c r="K6609"/>
      <c r="L6609" t="s">
        <v>10701</v>
      </c>
      <c r="M6609" t="s">
        <v>2477</v>
      </c>
      <c r="N6609">
        <v>4</v>
      </c>
      <c r="P6609" t="s">
        <v>27</v>
      </c>
      <c r="Q6609" t="s">
        <v>10702</v>
      </c>
      <c r="S6609" t="s">
        <v>29</v>
      </c>
    </row>
    <row r="6610" spans="1:19" hidden="1" x14ac:dyDescent="0.2">
      <c r="A6610">
        <v>3695</v>
      </c>
      <c r="B6610" t="s">
        <v>10705</v>
      </c>
      <c r="C6610" t="s">
        <v>20</v>
      </c>
      <c r="D6610" t="s">
        <v>10706</v>
      </c>
      <c r="E6610" t="s">
        <v>5597</v>
      </c>
      <c r="F6610" t="s">
        <v>5506</v>
      </c>
      <c r="G6610" t="s">
        <v>55</v>
      </c>
      <c r="H6610" t="s">
        <v>23</v>
      </c>
      <c r="I6610" t="s">
        <v>5507</v>
      </c>
      <c r="K6610"/>
      <c r="L6610" t="s">
        <v>10707</v>
      </c>
      <c r="M6610" t="s">
        <v>120</v>
      </c>
      <c r="N6610">
        <v>5</v>
      </c>
      <c r="P6610" t="s">
        <v>27</v>
      </c>
      <c r="Q6610" t="s">
        <v>10708</v>
      </c>
      <c r="S6610" t="s">
        <v>29</v>
      </c>
    </row>
    <row r="6611" spans="1:19" hidden="1" x14ac:dyDescent="0.2">
      <c r="A6611">
        <v>3695</v>
      </c>
      <c r="B6611" t="s">
        <v>10705</v>
      </c>
      <c r="C6611" t="s">
        <v>73</v>
      </c>
      <c r="D6611">
        <v>-0.88</v>
      </c>
      <c r="E6611" t="s">
        <v>5597</v>
      </c>
      <c r="F6611" t="s">
        <v>5506</v>
      </c>
      <c r="G6611" t="s">
        <v>55</v>
      </c>
      <c r="H6611" t="s">
        <v>23</v>
      </c>
      <c r="I6611" t="s">
        <v>5507</v>
      </c>
      <c r="K6611"/>
      <c r="L6611" t="s">
        <v>10707</v>
      </c>
      <c r="M6611" t="s">
        <v>120</v>
      </c>
      <c r="N6611">
        <v>5</v>
      </c>
      <c r="P6611" t="s">
        <v>27</v>
      </c>
      <c r="Q6611" t="s">
        <v>10708</v>
      </c>
      <c r="S6611" t="s">
        <v>29</v>
      </c>
    </row>
    <row r="6612" spans="1:19" hidden="1" x14ac:dyDescent="0.2">
      <c r="A6612">
        <v>3696</v>
      </c>
      <c r="B6612" t="s">
        <v>10709</v>
      </c>
      <c r="C6612" t="s">
        <v>20</v>
      </c>
      <c r="D6612">
        <v>1.57</v>
      </c>
      <c r="E6612">
        <v>25</v>
      </c>
      <c r="F6612" t="s">
        <v>10710</v>
      </c>
      <c r="G6612" t="s">
        <v>98</v>
      </c>
      <c r="H6612" t="s">
        <v>46</v>
      </c>
      <c r="I6612" t="s">
        <v>10711</v>
      </c>
      <c r="K6612"/>
      <c r="L6612" t="s">
        <v>10712</v>
      </c>
      <c r="M6612" t="s">
        <v>120</v>
      </c>
      <c r="N6612">
        <v>5</v>
      </c>
      <c r="P6612" t="s">
        <v>27</v>
      </c>
      <c r="Q6612" t="s">
        <v>10713</v>
      </c>
      <c r="S6612" t="s">
        <v>29</v>
      </c>
    </row>
    <row r="6613" spans="1:19" hidden="1" x14ac:dyDescent="0.2">
      <c r="A6613">
        <v>3696</v>
      </c>
      <c r="B6613" t="s">
        <v>10709</v>
      </c>
      <c r="C6613" t="s">
        <v>73</v>
      </c>
      <c r="D6613">
        <v>6.27</v>
      </c>
      <c r="E6613">
        <v>25</v>
      </c>
      <c r="F6613" t="s">
        <v>10714</v>
      </c>
      <c r="G6613" t="s">
        <v>567</v>
      </c>
      <c r="H6613" t="s">
        <v>46</v>
      </c>
      <c r="I6613" t="s">
        <v>10711</v>
      </c>
      <c r="K6613"/>
      <c r="L6613" t="s">
        <v>10712</v>
      </c>
      <c r="M6613" t="s">
        <v>120</v>
      </c>
      <c r="N6613">
        <v>5</v>
      </c>
      <c r="P6613" t="s">
        <v>27</v>
      </c>
      <c r="Q6613" t="s">
        <v>10713</v>
      </c>
      <c r="S6613" t="s">
        <v>29</v>
      </c>
    </row>
    <row r="6614" spans="1:19" hidden="1" x14ac:dyDescent="0.2">
      <c r="A6614">
        <v>3696</v>
      </c>
      <c r="B6614" t="s">
        <v>10709</v>
      </c>
      <c r="C6614" t="s">
        <v>73</v>
      </c>
      <c r="D6614">
        <v>6.27</v>
      </c>
      <c r="E6614">
        <v>25</v>
      </c>
      <c r="F6614" t="s">
        <v>10715</v>
      </c>
      <c r="G6614" t="s">
        <v>10716</v>
      </c>
      <c r="H6614" t="s">
        <v>46</v>
      </c>
      <c r="I6614" t="s">
        <v>10711</v>
      </c>
      <c r="K6614"/>
      <c r="L6614" t="s">
        <v>10712</v>
      </c>
      <c r="M6614" t="s">
        <v>120</v>
      </c>
      <c r="N6614">
        <v>5</v>
      </c>
      <c r="P6614" t="s">
        <v>27</v>
      </c>
      <c r="Q6614" t="s">
        <v>10713</v>
      </c>
      <c r="S6614" t="s">
        <v>29</v>
      </c>
    </row>
    <row r="6615" spans="1:19" hidden="1" x14ac:dyDescent="0.2">
      <c r="A6615">
        <v>3697</v>
      </c>
      <c r="B6615" t="s">
        <v>10717</v>
      </c>
      <c r="C6615" t="s">
        <v>20</v>
      </c>
      <c r="D6615">
        <v>1.1000000000000001</v>
      </c>
      <c r="E6615">
        <v>29</v>
      </c>
      <c r="F6615" t="s">
        <v>4209</v>
      </c>
      <c r="G6615" t="s">
        <v>10718</v>
      </c>
      <c r="H6615" t="s">
        <v>23</v>
      </c>
      <c r="I6615" t="s">
        <v>84</v>
      </c>
      <c r="K6615"/>
      <c r="L6615" t="s">
        <v>10719</v>
      </c>
      <c r="M6615" t="s">
        <v>120</v>
      </c>
      <c r="N6615">
        <v>5</v>
      </c>
      <c r="P6615" t="s">
        <v>27</v>
      </c>
      <c r="Q6615" t="s">
        <v>10720</v>
      </c>
      <c r="S6615" t="s">
        <v>29</v>
      </c>
    </row>
    <row r="6616" spans="1:19" hidden="1" x14ac:dyDescent="0.2">
      <c r="A6616">
        <v>3697</v>
      </c>
      <c r="B6616" t="s">
        <v>10717</v>
      </c>
      <c r="C6616" t="s">
        <v>73</v>
      </c>
      <c r="D6616">
        <v>10.27</v>
      </c>
      <c r="E6616">
        <v>25</v>
      </c>
      <c r="F6616" s="1" t="s">
        <v>10721</v>
      </c>
      <c r="G6616" t="s">
        <v>2474</v>
      </c>
      <c r="H6616" t="s">
        <v>23</v>
      </c>
      <c r="I6616" t="s">
        <v>10722</v>
      </c>
      <c r="K6616"/>
      <c r="L6616" t="s">
        <v>10719</v>
      </c>
      <c r="M6616" t="s">
        <v>120</v>
      </c>
      <c r="N6616">
        <v>5</v>
      </c>
      <c r="P6616" t="s">
        <v>27</v>
      </c>
      <c r="Q6616" t="s">
        <v>10720</v>
      </c>
      <c r="S6616" t="s">
        <v>29</v>
      </c>
    </row>
    <row r="6617" spans="1:19" hidden="1" x14ac:dyDescent="0.2">
      <c r="A6617">
        <v>3697</v>
      </c>
      <c r="B6617" t="s">
        <v>10717</v>
      </c>
      <c r="C6617" t="s">
        <v>73</v>
      </c>
      <c r="D6617">
        <v>-0.36</v>
      </c>
      <c r="E6617">
        <v>25</v>
      </c>
      <c r="F6617" t="s">
        <v>10723</v>
      </c>
      <c r="G6617" t="s">
        <v>98</v>
      </c>
      <c r="H6617" t="s">
        <v>23</v>
      </c>
      <c r="I6617" t="s">
        <v>10724</v>
      </c>
      <c r="K6617"/>
      <c r="L6617" t="s">
        <v>10719</v>
      </c>
      <c r="M6617" t="s">
        <v>120</v>
      </c>
      <c r="N6617">
        <v>5</v>
      </c>
      <c r="P6617" t="s">
        <v>27</v>
      </c>
      <c r="Q6617" t="s">
        <v>10720</v>
      </c>
      <c r="S6617" t="s">
        <v>29</v>
      </c>
    </row>
    <row r="6618" spans="1:19" hidden="1" x14ac:dyDescent="0.2">
      <c r="A6618">
        <v>3698</v>
      </c>
      <c r="B6618" t="s">
        <v>474</v>
      </c>
      <c r="C6618" t="s">
        <v>20</v>
      </c>
      <c r="D6618">
        <v>1.2</v>
      </c>
      <c r="E6618">
        <v>29</v>
      </c>
      <c r="F6618" t="s">
        <v>4209</v>
      </c>
      <c r="G6618" t="s">
        <v>10718</v>
      </c>
      <c r="H6618" t="s">
        <v>23</v>
      </c>
      <c r="I6618" t="s">
        <v>84</v>
      </c>
      <c r="K6618"/>
      <c r="L6618" t="s">
        <v>10725</v>
      </c>
      <c r="M6618" t="s">
        <v>120</v>
      </c>
      <c r="N6618">
        <v>5</v>
      </c>
      <c r="P6618" t="s">
        <v>27</v>
      </c>
      <c r="Q6618" t="s">
        <v>10726</v>
      </c>
      <c r="S6618" t="s">
        <v>29</v>
      </c>
    </row>
    <row r="6619" spans="1:19" hidden="1" x14ac:dyDescent="0.2">
      <c r="A6619">
        <v>3720</v>
      </c>
      <c r="B6619" t="s">
        <v>10727</v>
      </c>
      <c r="C6619" t="s">
        <v>20</v>
      </c>
      <c r="D6619">
        <v>13.59</v>
      </c>
      <c r="E6619">
        <v>24.2</v>
      </c>
      <c r="F6619" t="s">
        <v>10728</v>
      </c>
      <c r="G6619" t="s">
        <v>71</v>
      </c>
      <c r="H6619" t="s">
        <v>23</v>
      </c>
      <c r="I6619" t="s">
        <v>305</v>
      </c>
      <c r="K6619"/>
      <c r="L6619" t="s">
        <v>10729</v>
      </c>
      <c r="M6619" t="s">
        <v>120</v>
      </c>
      <c r="N6619">
        <v>5</v>
      </c>
      <c r="P6619" t="s">
        <v>27</v>
      </c>
      <c r="Q6619" t="s">
        <v>10730</v>
      </c>
      <c r="S6619" t="s">
        <v>29</v>
      </c>
    </row>
    <row r="6620" spans="1:19" hidden="1" x14ac:dyDescent="0.2">
      <c r="A6620">
        <v>3720</v>
      </c>
      <c r="B6620" t="s">
        <v>10727</v>
      </c>
      <c r="C6620" t="s">
        <v>20</v>
      </c>
      <c r="D6620">
        <v>13.6</v>
      </c>
      <c r="E6620">
        <v>25</v>
      </c>
      <c r="F6620" t="s">
        <v>10731</v>
      </c>
      <c r="G6620" t="s">
        <v>55</v>
      </c>
      <c r="H6620" t="s">
        <v>23</v>
      </c>
      <c r="I6620" t="s">
        <v>10732</v>
      </c>
      <c r="K6620"/>
      <c r="L6620" t="s">
        <v>10729</v>
      </c>
      <c r="M6620" t="s">
        <v>120</v>
      </c>
      <c r="N6620">
        <v>5</v>
      </c>
      <c r="P6620" t="s">
        <v>27</v>
      </c>
      <c r="Q6620" t="s">
        <v>10730</v>
      </c>
      <c r="S6620" t="s">
        <v>29</v>
      </c>
    </row>
    <row r="6621" spans="1:19" hidden="1" x14ac:dyDescent="0.2">
      <c r="A6621">
        <v>3726</v>
      </c>
      <c r="B6621" t="s">
        <v>10733</v>
      </c>
      <c r="C6621" t="s">
        <v>20</v>
      </c>
      <c r="D6621">
        <v>13.4</v>
      </c>
      <c r="E6621">
        <v>25</v>
      </c>
      <c r="F6621" t="s">
        <v>10731</v>
      </c>
      <c r="G6621" t="s">
        <v>55</v>
      </c>
      <c r="H6621" t="s">
        <v>23</v>
      </c>
      <c r="I6621" t="s">
        <v>10732</v>
      </c>
      <c r="K6621"/>
      <c r="L6621" t="s">
        <v>10734</v>
      </c>
      <c r="M6621" t="s">
        <v>120</v>
      </c>
      <c r="N6621">
        <v>5</v>
      </c>
      <c r="P6621" t="s">
        <v>27</v>
      </c>
      <c r="Q6621" t="s">
        <v>10735</v>
      </c>
      <c r="S6621" t="s">
        <v>29</v>
      </c>
    </row>
    <row r="6622" spans="1:19" hidden="1" x14ac:dyDescent="0.2">
      <c r="A6622">
        <v>3726</v>
      </c>
      <c r="B6622" t="s">
        <v>10733</v>
      </c>
      <c r="C6622" t="s">
        <v>20</v>
      </c>
      <c r="D6622">
        <v>14</v>
      </c>
      <c r="E6622" t="s">
        <v>5597</v>
      </c>
      <c r="F6622" t="s">
        <v>424</v>
      </c>
      <c r="G6622" t="s">
        <v>55</v>
      </c>
      <c r="H6622" t="s">
        <v>2675</v>
      </c>
      <c r="I6622" t="s">
        <v>10736</v>
      </c>
      <c r="K6622"/>
      <c r="L6622" t="s">
        <v>10734</v>
      </c>
      <c r="M6622" t="s">
        <v>120</v>
      </c>
      <c r="N6622">
        <v>5</v>
      </c>
      <c r="P6622" t="s">
        <v>27</v>
      </c>
      <c r="Q6622" t="s">
        <v>10735</v>
      </c>
      <c r="S6622" t="s">
        <v>29</v>
      </c>
    </row>
    <row r="6623" spans="1:19" hidden="1" x14ac:dyDescent="0.2">
      <c r="A6623">
        <v>3728</v>
      </c>
      <c r="B6623" t="s">
        <v>10737</v>
      </c>
      <c r="C6623" t="s">
        <v>20</v>
      </c>
      <c r="D6623">
        <v>-1.3</v>
      </c>
      <c r="E6623" t="s">
        <v>363</v>
      </c>
      <c r="F6623" t="s">
        <v>3110</v>
      </c>
      <c r="G6623" t="s">
        <v>75</v>
      </c>
      <c r="H6623" t="s">
        <v>23</v>
      </c>
      <c r="I6623" t="s">
        <v>10738</v>
      </c>
      <c r="K6623"/>
      <c r="L6623" t="s">
        <v>10739</v>
      </c>
      <c r="M6623" t="s">
        <v>26</v>
      </c>
      <c r="N6623">
        <v>2</v>
      </c>
      <c r="P6623" t="s">
        <v>27</v>
      </c>
      <c r="Q6623" t="s">
        <v>10740</v>
      </c>
      <c r="S6623" t="s">
        <v>29</v>
      </c>
    </row>
    <row r="6624" spans="1:19" hidden="1" x14ac:dyDescent="0.2">
      <c r="A6624">
        <v>3736</v>
      </c>
      <c r="B6624" t="s">
        <v>10741</v>
      </c>
      <c r="C6624" t="s">
        <v>20</v>
      </c>
      <c r="D6624">
        <v>10.77</v>
      </c>
      <c r="E6624" t="s">
        <v>5597</v>
      </c>
      <c r="F6624" t="s">
        <v>424</v>
      </c>
      <c r="G6624" t="s">
        <v>55</v>
      </c>
      <c r="H6624" t="s">
        <v>23</v>
      </c>
      <c r="I6624" t="s">
        <v>10736</v>
      </c>
      <c r="K6624"/>
      <c r="L6624" t="s">
        <v>10742</v>
      </c>
      <c r="M6624" t="s">
        <v>26</v>
      </c>
      <c r="N6624">
        <v>2</v>
      </c>
      <c r="P6624" t="s">
        <v>27</v>
      </c>
      <c r="Q6624" t="s">
        <v>10743</v>
      </c>
      <c r="S6624" t="s">
        <v>29</v>
      </c>
    </row>
    <row r="6625" spans="1:19" hidden="1" x14ac:dyDescent="0.2">
      <c r="A6625">
        <v>3736</v>
      </c>
      <c r="B6625" t="s">
        <v>10741</v>
      </c>
      <c r="C6625" t="s">
        <v>20</v>
      </c>
      <c r="D6625">
        <v>10.8</v>
      </c>
      <c r="E6625" t="s">
        <v>363</v>
      </c>
      <c r="F6625" t="s">
        <v>2017</v>
      </c>
      <c r="G6625" t="s">
        <v>5522</v>
      </c>
      <c r="H6625" t="s">
        <v>23</v>
      </c>
      <c r="I6625" t="s">
        <v>5523</v>
      </c>
      <c r="K6625"/>
      <c r="L6625" t="s">
        <v>10742</v>
      </c>
      <c r="M6625" t="s">
        <v>26</v>
      </c>
      <c r="N6625">
        <v>2</v>
      </c>
      <c r="P6625" t="s">
        <v>27</v>
      </c>
      <c r="Q6625" t="s">
        <v>10743</v>
      </c>
      <c r="S6625" t="s">
        <v>29</v>
      </c>
    </row>
    <row r="6626" spans="1:19" hidden="1" x14ac:dyDescent="0.2">
      <c r="A6626">
        <v>3737</v>
      </c>
      <c r="B6626" t="s">
        <v>10744</v>
      </c>
      <c r="C6626" t="s">
        <v>20</v>
      </c>
      <c r="D6626">
        <v>13.6</v>
      </c>
      <c r="E6626">
        <v>25</v>
      </c>
      <c r="F6626" t="s">
        <v>10745</v>
      </c>
      <c r="G6626" t="s">
        <v>55</v>
      </c>
      <c r="H6626" t="s">
        <v>23</v>
      </c>
      <c r="I6626" t="s">
        <v>10732</v>
      </c>
      <c r="K6626"/>
      <c r="L6626" t="s">
        <v>10746</v>
      </c>
      <c r="M6626" t="s">
        <v>120</v>
      </c>
      <c r="N6626">
        <v>5</v>
      </c>
      <c r="P6626" t="s">
        <v>27</v>
      </c>
      <c r="Q6626" t="s">
        <v>10747</v>
      </c>
      <c r="S6626" t="s">
        <v>29</v>
      </c>
    </row>
    <row r="6627" spans="1:19" hidden="1" x14ac:dyDescent="0.2">
      <c r="A6627">
        <v>3738</v>
      </c>
      <c r="B6627" t="s">
        <v>10748</v>
      </c>
      <c r="C6627" t="s">
        <v>20</v>
      </c>
      <c r="D6627">
        <v>13.9</v>
      </c>
      <c r="E6627">
        <v>25</v>
      </c>
      <c r="F6627" t="s">
        <v>10745</v>
      </c>
      <c r="G6627" t="s">
        <v>55</v>
      </c>
      <c r="H6627" t="s">
        <v>23</v>
      </c>
      <c r="I6627" t="s">
        <v>10732</v>
      </c>
      <c r="K6627"/>
      <c r="L6627" t="s">
        <v>10749</v>
      </c>
      <c r="M6627" t="s">
        <v>120</v>
      </c>
      <c r="N6627">
        <v>5</v>
      </c>
      <c r="P6627" t="s">
        <v>27</v>
      </c>
      <c r="Q6627" t="s">
        <v>10750</v>
      </c>
      <c r="S6627" t="s">
        <v>29</v>
      </c>
    </row>
    <row r="6628" spans="1:19" hidden="1" x14ac:dyDescent="0.2">
      <c r="A6628">
        <v>3740</v>
      </c>
      <c r="B6628" t="s">
        <v>10751</v>
      </c>
      <c r="C6628" t="s">
        <v>20</v>
      </c>
      <c r="D6628">
        <v>13.9</v>
      </c>
      <c r="E6628">
        <v>25</v>
      </c>
      <c r="F6628" t="s">
        <v>10731</v>
      </c>
      <c r="G6628" t="s">
        <v>55</v>
      </c>
      <c r="H6628" t="s">
        <v>23</v>
      </c>
      <c r="I6628" t="s">
        <v>10732</v>
      </c>
      <c r="K6628"/>
      <c r="L6628" t="s">
        <v>10752</v>
      </c>
      <c r="M6628" t="s">
        <v>26</v>
      </c>
      <c r="N6628">
        <v>2</v>
      </c>
      <c r="P6628" t="s">
        <v>27</v>
      </c>
      <c r="Q6628" t="s">
        <v>10753</v>
      </c>
      <c r="S6628" t="s">
        <v>29</v>
      </c>
    </row>
    <row r="6629" spans="1:19" hidden="1" x14ac:dyDescent="0.2">
      <c r="A6629">
        <v>3740</v>
      </c>
      <c r="B6629" t="s">
        <v>10751</v>
      </c>
      <c r="C6629" t="s">
        <v>20</v>
      </c>
      <c r="D6629">
        <v>14</v>
      </c>
      <c r="E6629">
        <v>25</v>
      </c>
      <c r="F6629" t="s">
        <v>424</v>
      </c>
      <c r="G6629" t="s">
        <v>55</v>
      </c>
      <c r="H6629" t="s">
        <v>2675</v>
      </c>
      <c r="I6629" t="s">
        <v>10736</v>
      </c>
      <c r="K6629"/>
      <c r="L6629" t="s">
        <v>10752</v>
      </c>
      <c r="M6629" t="s">
        <v>26</v>
      </c>
      <c r="N6629">
        <v>2</v>
      </c>
      <c r="P6629" t="s">
        <v>27</v>
      </c>
      <c r="Q6629" t="s">
        <v>10753</v>
      </c>
      <c r="S6629" t="s">
        <v>29</v>
      </c>
    </row>
    <row r="6630" spans="1:19" hidden="1" x14ac:dyDescent="0.2">
      <c r="A6630">
        <v>3746</v>
      </c>
      <c r="B6630" t="s">
        <v>10754</v>
      </c>
      <c r="C6630" t="s">
        <v>20</v>
      </c>
      <c r="D6630">
        <v>1.3</v>
      </c>
      <c r="E6630">
        <v>25</v>
      </c>
      <c r="F6630" t="s">
        <v>1390</v>
      </c>
      <c r="H6630" t="s">
        <v>23</v>
      </c>
      <c r="I6630" t="s">
        <v>1391</v>
      </c>
      <c r="K6630"/>
      <c r="L6630" t="s">
        <v>10755</v>
      </c>
      <c r="M6630" t="s">
        <v>26</v>
      </c>
      <c r="N6630">
        <v>2</v>
      </c>
      <c r="P6630" t="s">
        <v>27</v>
      </c>
      <c r="Q6630" t="s">
        <v>10756</v>
      </c>
      <c r="S6630" t="s">
        <v>29</v>
      </c>
    </row>
    <row r="6631" spans="1:19" hidden="1" x14ac:dyDescent="0.2">
      <c r="A6631">
        <v>3747</v>
      </c>
      <c r="B6631" t="s">
        <v>10757</v>
      </c>
      <c r="C6631" t="s">
        <v>20</v>
      </c>
      <c r="D6631">
        <v>7.71</v>
      </c>
      <c r="E6631">
        <v>30</v>
      </c>
      <c r="F6631" t="s">
        <v>10758</v>
      </c>
      <c r="G6631" t="s">
        <v>55</v>
      </c>
      <c r="H6631" t="s">
        <v>23</v>
      </c>
      <c r="I6631" t="s">
        <v>10759</v>
      </c>
      <c r="K6631"/>
      <c r="L6631" t="s">
        <v>10760</v>
      </c>
      <c r="M6631" t="s">
        <v>26</v>
      </c>
      <c r="N6631">
        <v>2</v>
      </c>
      <c r="P6631" t="s">
        <v>27</v>
      </c>
      <c r="Q6631" t="s">
        <v>10761</v>
      </c>
      <c r="S6631" t="s">
        <v>29</v>
      </c>
    </row>
    <row r="6632" spans="1:19" hidden="1" x14ac:dyDescent="0.2">
      <c r="A6632">
        <v>3748</v>
      </c>
      <c r="B6632" t="s">
        <v>10762</v>
      </c>
      <c r="C6632" t="s">
        <v>20</v>
      </c>
      <c r="D6632">
        <v>7.78</v>
      </c>
      <c r="E6632">
        <v>30</v>
      </c>
      <c r="F6632" t="s">
        <v>10763</v>
      </c>
      <c r="G6632" t="s">
        <v>55</v>
      </c>
      <c r="H6632" t="s">
        <v>23</v>
      </c>
      <c r="I6632" t="s">
        <v>10759</v>
      </c>
      <c r="K6632"/>
      <c r="L6632" t="s">
        <v>10764</v>
      </c>
      <c r="M6632" t="s">
        <v>26</v>
      </c>
      <c r="N6632">
        <v>2</v>
      </c>
      <c r="P6632" t="s">
        <v>27</v>
      </c>
      <c r="Q6632" t="s">
        <v>10765</v>
      </c>
      <c r="S6632" t="s">
        <v>29</v>
      </c>
    </row>
    <row r="6633" spans="1:19" hidden="1" x14ac:dyDescent="0.2">
      <c r="A6633">
        <v>3749</v>
      </c>
      <c r="B6633" t="s">
        <v>10766</v>
      </c>
      <c r="C6633" t="s">
        <v>20</v>
      </c>
      <c r="D6633">
        <v>7.21</v>
      </c>
      <c r="E6633">
        <v>30</v>
      </c>
      <c r="F6633" t="s">
        <v>10758</v>
      </c>
      <c r="G6633" t="s">
        <v>55</v>
      </c>
      <c r="H6633" t="s">
        <v>23</v>
      </c>
      <c r="I6633" t="s">
        <v>10759</v>
      </c>
      <c r="K6633"/>
      <c r="L6633" t="s">
        <v>10767</v>
      </c>
      <c r="M6633" t="s">
        <v>120</v>
      </c>
      <c r="N6633">
        <v>5</v>
      </c>
      <c r="P6633" t="s">
        <v>27</v>
      </c>
      <c r="Q6633" t="s">
        <v>10768</v>
      </c>
      <c r="S6633" t="s">
        <v>29</v>
      </c>
    </row>
    <row r="6634" spans="1:19" hidden="1" x14ac:dyDescent="0.2">
      <c r="A6634">
        <v>3750</v>
      </c>
      <c r="B6634" t="s">
        <v>10769</v>
      </c>
      <c r="C6634" t="s">
        <v>20</v>
      </c>
      <c r="D6634">
        <v>7.52</v>
      </c>
      <c r="E6634">
        <v>30</v>
      </c>
      <c r="F6634" t="s">
        <v>10763</v>
      </c>
      <c r="G6634" t="s">
        <v>55</v>
      </c>
      <c r="H6634" t="s">
        <v>23</v>
      </c>
      <c r="I6634" t="s">
        <v>10759</v>
      </c>
      <c r="K6634"/>
      <c r="L6634" t="s">
        <v>10770</v>
      </c>
      <c r="M6634" t="s">
        <v>26</v>
      </c>
      <c r="N6634">
        <v>2</v>
      </c>
      <c r="P6634" t="s">
        <v>27</v>
      </c>
      <c r="Q6634" t="s">
        <v>10771</v>
      </c>
      <c r="S6634" t="s">
        <v>29</v>
      </c>
    </row>
    <row r="6635" spans="1:19" hidden="1" x14ac:dyDescent="0.2">
      <c r="A6635">
        <v>3751</v>
      </c>
      <c r="B6635" t="s">
        <v>10772</v>
      </c>
      <c r="C6635" t="s">
        <v>20</v>
      </c>
      <c r="D6635">
        <v>7.99</v>
      </c>
      <c r="E6635">
        <v>30</v>
      </c>
      <c r="F6635" t="s">
        <v>10763</v>
      </c>
      <c r="G6635" t="s">
        <v>55</v>
      </c>
      <c r="H6635" t="s">
        <v>23</v>
      </c>
      <c r="I6635" t="s">
        <v>10759</v>
      </c>
      <c r="K6635"/>
      <c r="L6635" t="s">
        <v>10773</v>
      </c>
      <c r="M6635" t="s">
        <v>120</v>
      </c>
      <c r="N6635">
        <v>5</v>
      </c>
      <c r="P6635" t="s">
        <v>27</v>
      </c>
      <c r="Q6635" t="s">
        <v>10774</v>
      </c>
      <c r="S6635" t="s">
        <v>29</v>
      </c>
    </row>
    <row r="6636" spans="1:19" hidden="1" x14ac:dyDescent="0.2">
      <c r="A6636">
        <v>3757</v>
      </c>
      <c r="B6636" t="s">
        <v>10775</v>
      </c>
      <c r="C6636" t="s">
        <v>20</v>
      </c>
      <c r="D6636">
        <v>7.87</v>
      </c>
      <c r="E6636">
        <v>30</v>
      </c>
      <c r="F6636" t="s">
        <v>10776</v>
      </c>
      <c r="G6636" t="s">
        <v>55</v>
      </c>
      <c r="H6636" t="s">
        <v>23</v>
      </c>
      <c r="I6636" t="s">
        <v>10759</v>
      </c>
      <c r="K6636"/>
      <c r="L6636" t="s">
        <v>10777</v>
      </c>
      <c r="M6636" t="s">
        <v>120</v>
      </c>
      <c r="N6636">
        <v>5</v>
      </c>
      <c r="P6636" t="s">
        <v>27</v>
      </c>
      <c r="Q6636" t="s">
        <v>10778</v>
      </c>
      <c r="S6636" t="s">
        <v>29</v>
      </c>
    </row>
    <row r="6637" spans="1:19" hidden="1" x14ac:dyDescent="0.2">
      <c r="A6637">
        <v>3761</v>
      </c>
      <c r="B6637" t="s">
        <v>10779</v>
      </c>
      <c r="C6637" t="s">
        <v>48</v>
      </c>
      <c r="D6637">
        <v>7.7</v>
      </c>
      <c r="E6637" t="s">
        <v>363</v>
      </c>
      <c r="F6637" t="s">
        <v>615</v>
      </c>
      <c r="G6637" t="s">
        <v>240</v>
      </c>
      <c r="H6637" t="s">
        <v>23</v>
      </c>
      <c r="I6637" t="s">
        <v>10780</v>
      </c>
      <c r="K6637"/>
      <c r="L6637" t="s">
        <v>10781</v>
      </c>
      <c r="M6637" t="s">
        <v>1341</v>
      </c>
      <c r="N6637">
        <v>3</v>
      </c>
      <c r="P6637" t="s">
        <v>27</v>
      </c>
      <c r="Q6637" t="s">
        <v>10782</v>
      </c>
      <c r="S6637" t="s">
        <v>50</v>
      </c>
    </row>
    <row r="6638" spans="1:19" hidden="1" x14ac:dyDescent="0.2">
      <c r="A6638">
        <v>3762</v>
      </c>
      <c r="B6638" t="s">
        <v>10783</v>
      </c>
      <c r="C6638" t="s">
        <v>20</v>
      </c>
      <c r="D6638">
        <v>6.56</v>
      </c>
      <c r="E6638">
        <v>30</v>
      </c>
      <c r="F6638" t="s">
        <v>10776</v>
      </c>
      <c r="G6638" t="s">
        <v>55</v>
      </c>
      <c r="H6638" t="s">
        <v>23</v>
      </c>
      <c r="I6638" t="s">
        <v>10759</v>
      </c>
      <c r="K6638"/>
      <c r="L6638" t="s">
        <v>10784</v>
      </c>
      <c r="M6638" t="s">
        <v>10497</v>
      </c>
      <c r="N6638">
        <v>4</v>
      </c>
      <c r="P6638" t="s">
        <v>27</v>
      </c>
      <c r="Q6638" t="s">
        <v>10785</v>
      </c>
      <c r="S6638" t="s">
        <v>29</v>
      </c>
    </row>
    <row r="6639" spans="1:19" hidden="1" x14ac:dyDescent="0.2">
      <c r="A6639">
        <v>3762</v>
      </c>
      <c r="B6639" t="s">
        <v>10783</v>
      </c>
      <c r="C6639" t="s">
        <v>48</v>
      </c>
      <c r="D6639">
        <v>7.22</v>
      </c>
      <c r="E6639" t="s">
        <v>363</v>
      </c>
      <c r="F6639" t="s">
        <v>615</v>
      </c>
      <c r="G6639" t="s">
        <v>240</v>
      </c>
      <c r="H6639" t="s">
        <v>23</v>
      </c>
      <c r="I6639" t="s">
        <v>10780</v>
      </c>
      <c r="K6639"/>
      <c r="L6639" t="s">
        <v>10784</v>
      </c>
      <c r="M6639" t="s">
        <v>10497</v>
      </c>
      <c r="N6639">
        <v>4</v>
      </c>
      <c r="P6639" t="s">
        <v>27</v>
      </c>
      <c r="Q6639" t="s">
        <v>10785</v>
      </c>
      <c r="S6639" t="s">
        <v>50</v>
      </c>
    </row>
    <row r="6640" spans="1:19" hidden="1" x14ac:dyDescent="0.2">
      <c r="A6640">
        <v>3764</v>
      </c>
      <c r="B6640" t="s">
        <v>10786</v>
      </c>
      <c r="C6640" t="s">
        <v>20</v>
      </c>
      <c r="D6640">
        <v>1.57</v>
      </c>
      <c r="E6640">
        <v>25</v>
      </c>
      <c r="F6640" t="s">
        <v>10787</v>
      </c>
      <c r="G6640" t="s">
        <v>10788</v>
      </c>
      <c r="H6640" t="s">
        <v>23</v>
      </c>
      <c r="I6640" t="s">
        <v>2737</v>
      </c>
      <c r="K6640"/>
      <c r="L6640" t="s">
        <v>10789</v>
      </c>
      <c r="M6640" t="s">
        <v>120</v>
      </c>
      <c r="N6640">
        <v>5</v>
      </c>
      <c r="P6640" t="s">
        <v>27</v>
      </c>
      <c r="Q6640" t="s">
        <v>10790</v>
      </c>
      <c r="S6640" t="s">
        <v>29</v>
      </c>
    </row>
    <row r="6641" spans="1:19" hidden="1" x14ac:dyDescent="0.2">
      <c r="A6641">
        <v>3768</v>
      </c>
      <c r="B6641" t="s">
        <v>10791</v>
      </c>
      <c r="C6641" t="s">
        <v>20</v>
      </c>
      <c r="D6641">
        <v>8.8000000000000007</v>
      </c>
      <c r="E6641" t="s">
        <v>784</v>
      </c>
      <c r="F6641" t="s">
        <v>10792</v>
      </c>
      <c r="G6641" t="s">
        <v>55</v>
      </c>
      <c r="H6641" t="s">
        <v>23</v>
      </c>
      <c r="I6641" t="s">
        <v>10793</v>
      </c>
      <c r="K6641"/>
      <c r="L6641" t="s">
        <v>10794</v>
      </c>
      <c r="M6641" t="s">
        <v>120</v>
      </c>
      <c r="N6641">
        <v>5</v>
      </c>
      <c r="P6641" t="s">
        <v>27</v>
      </c>
      <c r="Q6641" t="s">
        <v>10795</v>
      </c>
      <c r="S6641" t="s">
        <v>29</v>
      </c>
    </row>
    <row r="6642" spans="1:19" hidden="1" x14ac:dyDescent="0.2">
      <c r="A6642">
        <v>3769</v>
      </c>
      <c r="B6642" t="s">
        <v>10796</v>
      </c>
      <c r="C6642" t="s">
        <v>20</v>
      </c>
      <c r="D6642">
        <v>3.65</v>
      </c>
      <c r="E6642">
        <v>25</v>
      </c>
      <c r="H6642" t="s">
        <v>23</v>
      </c>
      <c r="I6642" t="s">
        <v>10615</v>
      </c>
      <c r="K6642"/>
      <c r="L6642" t="s">
        <v>10797</v>
      </c>
      <c r="M6642" t="s">
        <v>120</v>
      </c>
      <c r="N6642">
        <v>5</v>
      </c>
      <c r="P6642" t="s">
        <v>27</v>
      </c>
      <c r="Q6642" t="s">
        <v>10798</v>
      </c>
      <c r="S6642" t="s">
        <v>29</v>
      </c>
    </row>
    <row r="6643" spans="1:19" hidden="1" x14ac:dyDescent="0.2">
      <c r="A6643">
        <v>3772</v>
      </c>
      <c r="B6643" t="s">
        <v>10799</v>
      </c>
      <c r="C6643" t="s">
        <v>20</v>
      </c>
      <c r="D6643">
        <v>-1</v>
      </c>
      <c r="E6643">
        <v>25</v>
      </c>
      <c r="F6643" t="s">
        <v>10723</v>
      </c>
      <c r="G6643" t="s">
        <v>98</v>
      </c>
      <c r="H6643" t="s">
        <v>23</v>
      </c>
      <c r="I6643" t="s">
        <v>10800</v>
      </c>
      <c r="K6643"/>
      <c r="L6643" t="s">
        <v>10801</v>
      </c>
      <c r="M6643" t="s">
        <v>120</v>
      </c>
      <c r="N6643">
        <v>5</v>
      </c>
      <c r="P6643" t="s">
        <v>27</v>
      </c>
      <c r="Q6643" t="s">
        <v>10802</v>
      </c>
      <c r="S6643" t="s">
        <v>29</v>
      </c>
    </row>
    <row r="6644" spans="1:19" hidden="1" x14ac:dyDescent="0.2">
      <c r="A6644">
        <v>3773</v>
      </c>
      <c r="B6644" t="s">
        <v>10803</v>
      </c>
      <c r="C6644" t="s">
        <v>20</v>
      </c>
      <c r="D6644">
        <v>9.7799999999999994</v>
      </c>
      <c r="E6644">
        <v>20</v>
      </c>
      <c r="F6644" t="s">
        <v>2199</v>
      </c>
      <c r="G6644" t="s">
        <v>55</v>
      </c>
      <c r="H6644" t="s">
        <v>46</v>
      </c>
      <c r="I6644" t="s">
        <v>2385</v>
      </c>
      <c r="K6644"/>
      <c r="L6644" t="s">
        <v>10804</v>
      </c>
      <c r="M6644" t="s">
        <v>26</v>
      </c>
      <c r="N6644">
        <v>2</v>
      </c>
      <c r="P6644" t="s">
        <v>27</v>
      </c>
      <c r="Q6644" t="s">
        <v>10805</v>
      </c>
      <c r="S6644" t="s">
        <v>29</v>
      </c>
    </row>
    <row r="6645" spans="1:19" hidden="1" x14ac:dyDescent="0.2">
      <c r="A6645">
        <v>3773</v>
      </c>
      <c r="B6645" t="s">
        <v>10803</v>
      </c>
      <c r="C6645" t="s">
        <v>20</v>
      </c>
      <c r="D6645">
        <v>9.81</v>
      </c>
      <c r="E6645">
        <v>25</v>
      </c>
      <c r="F6645" t="s">
        <v>10806</v>
      </c>
      <c r="G6645" t="s">
        <v>55</v>
      </c>
      <c r="H6645" t="s">
        <v>46</v>
      </c>
      <c r="I6645" t="s">
        <v>2971</v>
      </c>
      <c r="K6645"/>
      <c r="L6645" t="s">
        <v>10804</v>
      </c>
      <c r="M6645" t="s">
        <v>26</v>
      </c>
      <c r="N6645">
        <v>2</v>
      </c>
      <c r="P6645" t="s">
        <v>27</v>
      </c>
      <c r="Q6645" t="s">
        <v>10805</v>
      </c>
      <c r="S6645" t="s">
        <v>29</v>
      </c>
    </row>
    <row r="6646" spans="1:19" hidden="1" x14ac:dyDescent="0.2">
      <c r="A6646">
        <v>3774</v>
      </c>
      <c r="B6646" t="s">
        <v>10807</v>
      </c>
      <c r="C6646" t="s">
        <v>20</v>
      </c>
      <c r="D6646">
        <v>7.11</v>
      </c>
      <c r="E6646">
        <v>20</v>
      </c>
      <c r="F6646" t="s">
        <v>2384</v>
      </c>
      <c r="G6646" t="s">
        <v>55</v>
      </c>
      <c r="H6646" t="s">
        <v>46</v>
      </c>
      <c r="I6646" t="s">
        <v>2385</v>
      </c>
      <c r="K6646"/>
      <c r="L6646" t="s">
        <v>10808</v>
      </c>
      <c r="M6646" t="s">
        <v>26</v>
      </c>
      <c r="N6646">
        <v>2</v>
      </c>
      <c r="P6646" t="s">
        <v>27</v>
      </c>
      <c r="Q6646" t="s">
        <v>10809</v>
      </c>
      <c r="S6646" t="s">
        <v>29</v>
      </c>
    </row>
    <row r="6647" spans="1:19" hidden="1" x14ac:dyDescent="0.2">
      <c r="A6647">
        <v>3778</v>
      </c>
      <c r="B6647" t="s">
        <v>10810</v>
      </c>
      <c r="C6647" t="s">
        <v>20</v>
      </c>
      <c r="D6647">
        <v>0.1</v>
      </c>
      <c r="E6647">
        <v>21</v>
      </c>
      <c r="F6647" t="s">
        <v>10811</v>
      </c>
      <c r="G6647" t="s">
        <v>10812</v>
      </c>
      <c r="H6647" t="s">
        <v>46</v>
      </c>
      <c r="I6647" t="s">
        <v>10813</v>
      </c>
      <c r="K6647"/>
      <c r="L6647" t="s">
        <v>10814</v>
      </c>
      <c r="M6647" t="s">
        <v>120</v>
      </c>
      <c r="N6647">
        <v>5</v>
      </c>
      <c r="P6647" t="s">
        <v>27</v>
      </c>
      <c r="Q6647" t="s">
        <v>10815</v>
      </c>
      <c r="S6647" t="s">
        <v>29</v>
      </c>
    </row>
    <row r="6648" spans="1:19" hidden="1" x14ac:dyDescent="0.2">
      <c r="A6648">
        <v>3778</v>
      </c>
      <c r="B6648" t="s">
        <v>10810</v>
      </c>
      <c r="C6648" t="s">
        <v>20</v>
      </c>
      <c r="D6648">
        <v>0.4</v>
      </c>
      <c r="F6648" t="s">
        <v>1378</v>
      </c>
      <c r="G6648" t="s">
        <v>75</v>
      </c>
      <c r="H6648" t="s">
        <v>23</v>
      </c>
      <c r="I6648" t="s">
        <v>118</v>
      </c>
      <c r="K6648"/>
      <c r="L6648" t="s">
        <v>10814</v>
      </c>
      <c r="M6648" t="s">
        <v>120</v>
      </c>
      <c r="N6648">
        <v>5</v>
      </c>
      <c r="P6648" t="s">
        <v>27</v>
      </c>
      <c r="Q6648" t="s">
        <v>10815</v>
      </c>
      <c r="S6648" t="s">
        <v>29</v>
      </c>
    </row>
    <row r="6649" spans="1:19" hidden="1" x14ac:dyDescent="0.2">
      <c r="A6649">
        <v>3778</v>
      </c>
      <c r="B6649" t="s">
        <v>10810</v>
      </c>
      <c r="C6649" t="s">
        <v>20</v>
      </c>
      <c r="D6649">
        <v>0.12</v>
      </c>
      <c r="E6649">
        <v>25</v>
      </c>
      <c r="F6649" t="s">
        <v>1378</v>
      </c>
      <c r="G6649" t="s">
        <v>98</v>
      </c>
      <c r="H6649" t="s">
        <v>23</v>
      </c>
      <c r="I6649" t="s">
        <v>10816</v>
      </c>
      <c r="K6649"/>
      <c r="L6649" t="s">
        <v>10814</v>
      </c>
      <c r="M6649" t="s">
        <v>120</v>
      </c>
      <c r="N6649">
        <v>5</v>
      </c>
      <c r="P6649" t="s">
        <v>27</v>
      </c>
      <c r="Q6649" t="s">
        <v>10815</v>
      </c>
      <c r="S6649" t="s">
        <v>29</v>
      </c>
    </row>
    <row r="6650" spans="1:19" hidden="1" x14ac:dyDescent="0.2">
      <c r="A6650">
        <v>3778</v>
      </c>
      <c r="B6650" t="s">
        <v>10810</v>
      </c>
      <c r="C6650" t="s">
        <v>20</v>
      </c>
      <c r="D6650">
        <v>0.18</v>
      </c>
      <c r="E6650">
        <v>25</v>
      </c>
      <c r="F6650" t="s">
        <v>10723</v>
      </c>
      <c r="G6650" t="s">
        <v>98</v>
      </c>
      <c r="H6650" t="s">
        <v>23</v>
      </c>
      <c r="I6650" t="s">
        <v>10724</v>
      </c>
      <c r="K6650"/>
      <c r="L6650" t="s">
        <v>10814</v>
      </c>
      <c r="M6650" t="s">
        <v>120</v>
      </c>
      <c r="N6650">
        <v>5</v>
      </c>
      <c r="P6650" t="s">
        <v>27</v>
      </c>
      <c r="Q6650" t="s">
        <v>10815</v>
      </c>
      <c r="S6650" t="s">
        <v>29</v>
      </c>
    </row>
    <row r="6651" spans="1:19" hidden="1" x14ac:dyDescent="0.2">
      <c r="A6651">
        <v>3785</v>
      </c>
      <c r="B6651" t="s">
        <v>10817</v>
      </c>
      <c r="C6651" t="s">
        <v>20</v>
      </c>
      <c r="D6651">
        <v>0.9</v>
      </c>
      <c r="E6651">
        <v>25</v>
      </c>
      <c r="F6651" t="s">
        <v>10818</v>
      </c>
      <c r="H6651" t="s">
        <v>23</v>
      </c>
      <c r="I6651" t="s">
        <v>1391</v>
      </c>
      <c r="K6651"/>
      <c r="L6651" t="s">
        <v>10819</v>
      </c>
      <c r="M6651" t="s">
        <v>120</v>
      </c>
      <c r="N6651">
        <v>5</v>
      </c>
      <c r="P6651" t="s">
        <v>27</v>
      </c>
      <c r="Q6651" t="s">
        <v>10820</v>
      </c>
      <c r="S6651" t="s">
        <v>29</v>
      </c>
    </row>
    <row r="6652" spans="1:19" hidden="1" x14ac:dyDescent="0.2">
      <c r="A6652">
        <v>3789</v>
      </c>
      <c r="B6652" t="s">
        <v>10821</v>
      </c>
      <c r="C6652" t="s">
        <v>20</v>
      </c>
      <c r="D6652">
        <v>-0.3</v>
      </c>
      <c r="E6652">
        <v>25</v>
      </c>
      <c r="F6652" t="s">
        <v>1390</v>
      </c>
      <c r="H6652" t="s">
        <v>23</v>
      </c>
      <c r="I6652" t="s">
        <v>1391</v>
      </c>
      <c r="K6652"/>
      <c r="L6652" t="s">
        <v>10822</v>
      </c>
      <c r="M6652" t="s">
        <v>120</v>
      </c>
      <c r="N6652">
        <v>5</v>
      </c>
      <c r="P6652" t="s">
        <v>27</v>
      </c>
      <c r="Q6652" t="s">
        <v>10823</v>
      </c>
      <c r="S6652" t="s">
        <v>29</v>
      </c>
    </row>
    <row r="6653" spans="1:19" x14ac:dyDescent="0.2">
      <c r="A6653">
        <v>4004</v>
      </c>
      <c r="B6653" t="s">
        <v>127</v>
      </c>
      <c r="C6653" t="s">
        <v>20</v>
      </c>
      <c r="D6653">
        <v>10.355</v>
      </c>
      <c r="E6653">
        <v>0</v>
      </c>
      <c r="F6653" t="s">
        <v>10824</v>
      </c>
      <c r="G6653" t="s">
        <v>10825</v>
      </c>
      <c r="H6653" t="s">
        <v>36</v>
      </c>
      <c r="I6653" t="s">
        <v>10826</v>
      </c>
      <c r="J6653" t="s">
        <v>43</v>
      </c>
      <c r="L6653" t="s">
        <v>129</v>
      </c>
      <c r="M6653" t="s">
        <v>26</v>
      </c>
      <c r="N6653">
        <v>2</v>
      </c>
      <c r="P6653" t="s">
        <v>10827</v>
      </c>
      <c r="Q6653" t="s">
        <v>10828</v>
      </c>
      <c r="S6653" t="s">
        <v>29</v>
      </c>
    </row>
    <row r="6654" spans="1:19" x14ac:dyDescent="0.2">
      <c r="A6654">
        <v>4004</v>
      </c>
      <c r="B6654" t="s">
        <v>127</v>
      </c>
      <c r="C6654" t="s">
        <v>20</v>
      </c>
      <c r="D6654">
        <v>9.8010000000000002</v>
      </c>
      <c r="E6654">
        <v>25</v>
      </c>
      <c r="F6654" t="s">
        <v>10824</v>
      </c>
      <c r="G6654" t="s">
        <v>10825</v>
      </c>
      <c r="H6654" t="s">
        <v>36</v>
      </c>
      <c r="I6654" t="s">
        <v>10826</v>
      </c>
      <c r="J6654" t="s">
        <v>43</v>
      </c>
      <c r="L6654" t="s">
        <v>129</v>
      </c>
      <c r="M6654" t="s">
        <v>26</v>
      </c>
      <c r="N6654">
        <v>2</v>
      </c>
      <c r="P6654" t="s">
        <v>10827</v>
      </c>
      <c r="Q6654" t="s">
        <v>10828</v>
      </c>
      <c r="S6654" t="s">
        <v>29</v>
      </c>
    </row>
    <row r="6655" spans="1:19" x14ac:dyDescent="0.2">
      <c r="A6655">
        <v>4004</v>
      </c>
      <c r="B6655" t="s">
        <v>127</v>
      </c>
      <c r="C6655" t="s">
        <v>20</v>
      </c>
      <c r="D6655">
        <v>9.2789999999999999</v>
      </c>
      <c r="E6655">
        <v>50</v>
      </c>
      <c r="F6655" t="s">
        <v>10824</v>
      </c>
      <c r="G6655" t="s">
        <v>10825</v>
      </c>
      <c r="H6655" t="s">
        <v>36</v>
      </c>
      <c r="I6655" t="s">
        <v>10826</v>
      </c>
      <c r="J6655" t="s">
        <v>43</v>
      </c>
      <c r="L6655" t="s">
        <v>129</v>
      </c>
      <c r="M6655" t="s">
        <v>26</v>
      </c>
      <c r="N6655">
        <v>2</v>
      </c>
      <c r="P6655" t="s">
        <v>10827</v>
      </c>
      <c r="Q6655" t="s">
        <v>10828</v>
      </c>
      <c r="S6655" t="s">
        <v>29</v>
      </c>
    </row>
    <row r="6656" spans="1:19" x14ac:dyDescent="0.2">
      <c r="A6656">
        <v>4004</v>
      </c>
      <c r="B6656" t="s">
        <v>127</v>
      </c>
      <c r="C6656" t="s">
        <v>20</v>
      </c>
      <c r="D6656">
        <v>10.561</v>
      </c>
      <c r="E6656" t="s">
        <v>9262</v>
      </c>
      <c r="F6656" t="s">
        <v>10829</v>
      </c>
      <c r="G6656" t="s">
        <v>10825</v>
      </c>
      <c r="H6656" t="s">
        <v>36</v>
      </c>
      <c r="I6656" t="s">
        <v>10826</v>
      </c>
      <c r="J6656" t="s">
        <v>43</v>
      </c>
      <c r="L6656" t="s">
        <v>129</v>
      </c>
      <c r="M6656" t="s">
        <v>26</v>
      </c>
      <c r="N6656">
        <v>2</v>
      </c>
      <c r="P6656" t="s">
        <v>10827</v>
      </c>
      <c r="Q6656" t="s">
        <v>10828</v>
      </c>
      <c r="S6656" t="s">
        <v>29</v>
      </c>
    </row>
    <row r="6657" spans="1:19" x14ac:dyDescent="0.2">
      <c r="A6657">
        <v>4004</v>
      </c>
      <c r="B6657" t="s">
        <v>127</v>
      </c>
      <c r="C6657" t="s">
        <v>20</v>
      </c>
      <c r="D6657">
        <v>9.9870000000000001</v>
      </c>
      <c r="E6657">
        <v>25</v>
      </c>
      <c r="F6657" t="s">
        <v>10829</v>
      </c>
      <c r="G6657" t="s">
        <v>10825</v>
      </c>
      <c r="H6657" t="s">
        <v>36</v>
      </c>
      <c r="I6657" t="s">
        <v>10826</v>
      </c>
      <c r="J6657" t="s">
        <v>43</v>
      </c>
      <c r="L6657" t="s">
        <v>129</v>
      </c>
      <c r="M6657" t="s">
        <v>26</v>
      </c>
      <c r="N6657">
        <v>2</v>
      </c>
      <c r="P6657" t="s">
        <v>10827</v>
      </c>
      <c r="Q6657" t="s">
        <v>10828</v>
      </c>
      <c r="S6657" t="s">
        <v>29</v>
      </c>
    </row>
    <row r="6658" spans="1:19" x14ac:dyDescent="0.2">
      <c r="A6658">
        <v>4004</v>
      </c>
      <c r="B6658" t="s">
        <v>127</v>
      </c>
      <c r="C6658" t="s">
        <v>20</v>
      </c>
      <c r="D6658">
        <v>9.4489999999999998</v>
      </c>
      <c r="E6658">
        <v>50</v>
      </c>
      <c r="F6658" t="s">
        <v>10829</v>
      </c>
      <c r="G6658" t="s">
        <v>10825</v>
      </c>
      <c r="H6658" t="s">
        <v>36</v>
      </c>
      <c r="I6658" t="s">
        <v>10826</v>
      </c>
      <c r="J6658" t="s">
        <v>43</v>
      </c>
      <c r="L6658" t="s">
        <v>129</v>
      </c>
      <c r="M6658" t="s">
        <v>26</v>
      </c>
      <c r="N6658">
        <v>2</v>
      </c>
      <c r="P6658" t="s">
        <v>10827</v>
      </c>
      <c r="Q6658" t="s">
        <v>10828</v>
      </c>
      <c r="S6658" t="s">
        <v>29</v>
      </c>
    </row>
    <row r="6659" spans="1:19" hidden="1" x14ac:dyDescent="0.2">
      <c r="A6659">
        <v>4005</v>
      </c>
      <c r="B6659" t="s">
        <v>10830</v>
      </c>
      <c r="C6659" t="s">
        <v>20</v>
      </c>
      <c r="D6659">
        <v>8.35</v>
      </c>
      <c r="E6659">
        <v>25</v>
      </c>
      <c r="F6659" t="s">
        <v>10831</v>
      </c>
      <c r="G6659" t="s">
        <v>246</v>
      </c>
      <c r="H6659" t="s">
        <v>46</v>
      </c>
      <c r="I6659" t="s">
        <v>4298</v>
      </c>
      <c r="K6659"/>
      <c r="L6659" t="s">
        <v>10832</v>
      </c>
      <c r="M6659" t="s">
        <v>26</v>
      </c>
      <c r="N6659">
        <v>2</v>
      </c>
      <c r="P6659" t="s">
        <v>10827</v>
      </c>
      <c r="Q6659" t="s">
        <v>10833</v>
      </c>
      <c r="S6659" t="s">
        <v>29</v>
      </c>
    </row>
    <row r="6660" spans="1:19" hidden="1" x14ac:dyDescent="0.2">
      <c r="A6660">
        <v>4005</v>
      </c>
      <c r="B6660" t="s">
        <v>10830</v>
      </c>
      <c r="C6660" t="s">
        <v>20</v>
      </c>
      <c r="D6660">
        <v>8.35</v>
      </c>
      <c r="E6660" t="s">
        <v>10834</v>
      </c>
      <c r="F6660" t="s">
        <v>10831</v>
      </c>
      <c r="G6660" t="s">
        <v>189</v>
      </c>
      <c r="H6660" t="s">
        <v>23</v>
      </c>
      <c r="I6660" t="s">
        <v>10041</v>
      </c>
      <c r="K6660"/>
      <c r="L6660" t="s">
        <v>10832</v>
      </c>
      <c r="M6660" t="s">
        <v>26</v>
      </c>
      <c r="N6660">
        <v>2</v>
      </c>
      <c r="P6660" t="s">
        <v>10827</v>
      </c>
      <c r="Q6660" t="s">
        <v>10833</v>
      </c>
      <c r="S6660" t="s">
        <v>29</v>
      </c>
    </row>
    <row r="6661" spans="1:19" hidden="1" x14ac:dyDescent="0.2">
      <c r="A6661">
        <v>4006</v>
      </c>
      <c r="B6661" t="s">
        <v>10835</v>
      </c>
      <c r="C6661" t="s">
        <v>20</v>
      </c>
      <c r="D6661">
        <v>8.27</v>
      </c>
      <c r="E6661">
        <v>25</v>
      </c>
      <c r="F6661" t="s">
        <v>10836</v>
      </c>
      <c r="G6661" t="s">
        <v>246</v>
      </c>
      <c r="H6661" t="s">
        <v>46</v>
      </c>
      <c r="I6661" t="s">
        <v>4298</v>
      </c>
      <c r="K6661"/>
      <c r="L6661" t="s">
        <v>10837</v>
      </c>
      <c r="M6661" t="s">
        <v>26</v>
      </c>
      <c r="N6661">
        <v>2</v>
      </c>
      <c r="P6661" t="s">
        <v>10827</v>
      </c>
      <c r="Q6661" t="s">
        <v>10838</v>
      </c>
      <c r="S6661" t="s">
        <v>29</v>
      </c>
    </row>
    <row r="6662" spans="1:19" hidden="1" x14ac:dyDescent="0.2">
      <c r="A6662">
        <v>4007</v>
      </c>
      <c r="B6662" t="s">
        <v>205</v>
      </c>
      <c r="C6662" t="s">
        <v>20</v>
      </c>
      <c r="D6662">
        <v>10.79</v>
      </c>
      <c r="E6662">
        <v>20</v>
      </c>
      <c r="F6662" t="s">
        <v>10839</v>
      </c>
      <c r="G6662" t="s">
        <v>22</v>
      </c>
      <c r="H6662" t="s">
        <v>46</v>
      </c>
      <c r="I6662" t="s">
        <v>7635</v>
      </c>
      <c r="K6662"/>
      <c r="L6662" t="s">
        <v>207</v>
      </c>
      <c r="M6662" t="s">
        <v>26</v>
      </c>
      <c r="N6662">
        <v>2</v>
      </c>
      <c r="P6662" t="s">
        <v>10827</v>
      </c>
      <c r="Q6662" t="s">
        <v>10840</v>
      </c>
      <c r="S6662" t="s">
        <v>29</v>
      </c>
    </row>
    <row r="6663" spans="1:19" hidden="1" x14ac:dyDescent="0.2">
      <c r="A6663">
        <v>4008</v>
      </c>
      <c r="B6663" t="s">
        <v>217</v>
      </c>
      <c r="C6663" t="s">
        <v>20</v>
      </c>
      <c r="D6663">
        <v>10.1</v>
      </c>
      <c r="E6663">
        <v>15</v>
      </c>
      <c r="F6663" t="s">
        <v>10841</v>
      </c>
      <c r="G6663" t="s">
        <v>55</v>
      </c>
      <c r="H6663" t="s">
        <v>46</v>
      </c>
      <c r="I6663" t="s">
        <v>760</v>
      </c>
      <c r="K6663"/>
      <c r="L6663" t="s">
        <v>220</v>
      </c>
      <c r="M6663" t="s">
        <v>26</v>
      </c>
      <c r="N6663">
        <v>2</v>
      </c>
      <c r="P6663" t="s">
        <v>10827</v>
      </c>
      <c r="Q6663" t="s">
        <v>10842</v>
      </c>
      <c r="S6663" t="s">
        <v>29</v>
      </c>
    </row>
    <row r="6664" spans="1:19" hidden="1" x14ac:dyDescent="0.2">
      <c r="A6664">
        <v>4008</v>
      </c>
      <c r="B6664" t="s">
        <v>217</v>
      </c>
      <c r="C6664" t="s">
        <v>73</v>
      </c>
      <c r="D6664">
        <v>9.25</v>
      </c>
      <c r="E6664">
        <v>15</v>
      </c>
      <c r="F6664" t="s">
        <v>10841</v>
      </c>
      <c r="G6664" t="s">
        <v>55</v>
      </c>
      <c r="H6664" t="s">
        <v>46</v>
      </c>
      <c r="I6664" t="s">
        <v>760</v>
      </c>
      <c r="K6664"/>
      <c r="L6664" t="s">
        <v>220</v>
      </c>
      <c r="M6664" t="s">
        <v>26</v>
      </c>
      <c r="N6664">
        <v>2</v>
      </c>
      <c r="P6664" t="s">
        <v>10827</v>
      </c>
      <c r="Q6664" t="s">
        <v>10842</v>
      </c>
      <c r="S6664" t="s">
        <v>29</v>
      </c>
    </row>
    <row r="6665" spans="1:19" hidden="1" x14ac:dyDescent="0.2">
      <c r="A6665">
        <v>4008</v>
      </c>
      <c r="B6665" t="s">
        <v>217</v>
      </c>
      <c r="C6665" t="s">
        <v>20</v>
      </c>
      <c r="D6665">
        <v>9.9499999999999993</v>
      </c>
      <c r="E6665">
        <v>20</v>
      </c>
      <c r="F6665" t="s">
        <v>10841</v>
      </c>
      <c r="G6665" t="s">
        <v>55</v>
      </c>
      <c r="H6665" t="s">
        <v>46</v>
      </c>
      <c r="I6665" t="s">
        <v>760</v>
      </c>
      <c r="K6665"/>
      <c r="L6665" t="s">
        <v>220</v>
      </c>
      <c r="M6665" t="s">
        <v>26</v>
      </c>
      <c r="N6665">
        <v>2</v>
      </c>
      <c r="P6665" t="s">
        <v>10827</v>
      </c>
      <c r="Q6665" t="s">
        <v>10842</v>
      </c>
      <c r="S6665" t="s">
        <v>29</v>
      </c>
    </row>
    <row r="6666" spans="1:19" hidden="1" x14ac:dyDescent="0.2">
      <c r="A6666">
        <v>4008</v>
      </c>
      <c r="B6666" t="s">
        <v>217</v>
      </c>
      <c r="C6666" t="s">
        <v>73</v>
      </c>
      <c r="D6666">
        <v>9.15</v>
      </c>
      <c r="E6666">
        <v>20</v>
      </c>
      <c r="F6666" t="s">
        <v>10841</v>
      </c>
      <c r="G6666" t="s">
        <v>55</v>
      </c>
      <c r="H6666" t="s">
        <v>46</v>
      </c>
      <c r="I6666" t="s">
        <v>760</v>
      </c>
      <c r="K6666"/>
      <c r="L6666" t="s">
        <v>220</v>
      </c>
      <c r="M6666" t="s">
        <v>26</v>
      </c>
      <c r="N6666">
        <v>2</v>
      </c>
      <c r="P6666" t="s">
        <v>10827</v>
      </c>
      <c r="Q6666" t="s">
        <v>10842</v>
      </c>
      <c r="S6666" t="s">
        <v>29</v>
      </c>
    </row>
    <row r="6667" spans="1:19" hidden="1" x14ac:dyDescent="0.2">
      <c r="A6667">
        <v>4008</v>
      </c>
      <c r="B6667" t="s">
        <v>217</v>
      </c>
      <c r="C6667" t="s">
        <v>20</v>
      </c>
      <c r="D6667">
        <v>9.8000000000000007</v>
      </c>
      <c r="E6667">
        <v>25</v>
      </c>
      <c r="F6667" t="s">
        <v>10841</v>
      </c>
      <c r="G6667" t="s">
        <v>55</v>
      </c>
      <c r="H6667" t="s">
        <v>46</v>
      </c>
      <c r="I6667" t="s">
        <v>760</v>
      </c>
      <c r="K6667"/>
      <c r="L6667" t="s">
        <v>220</v>
      </c>
      <c r="M6667" t="s">
        <v>26</v>
      </c>
      <c r="N6667">
        <v>2</v>
      </c>
      <c r="P6667" t="s">
        <v>10827</v>
      </c>
      <c r="Q6667" t="s">
        <v>10842</v>
      </c>
      <c r="S6667" t="s">
        <v>29</v>
      </c>
    </row>
    <row r="6668" spans="1:19" hidden="1" x14ac:dyDescent="0.2">
      <c r="A6668">
        <v>4008</v>
      </c>
      <c r="B6668" t="s">
        <v>217</v>
      </c>
      <c r="C6668" t="s">
        <v>73</v>
      </c>
      <c r="D6668">
        <v>9</v>
      </c>
      <c r="E6668">
        <v>25</v>
      </c>
      <c r="F6668" t="s">
        <v>10841</v>
      </c>
      <c r="G6668" t="s">
        <v>55</v>
      </c>
      <c r="H6668" t="s">
        <v>46</v>
      </c>
      <c r="I6668" t="s">
        <v>760</v>
      </c>
      <c r="K6668"/>
      <c r="L6668" t="s">
        <v>220</v>
      </c>
      <c r="M6668" t="s">
        <v>26</v>
      </c>
      <c r="N6668">
        <v>2</v>
      </c>
      <c r="P6668" t="s">
        <v>10827</v>
      </c>
      <c r="Q6668" t="s">
        <v>10842</v>
      </c>
      <c r="S6668" t="s">
        <v>29</v>
      </c>
    </row>
    <row r="6669" spans="1:19" hidden="1" x14ac:dyDescent="0.2">
      <c r="A6669">
        <v>4008</v>
      </c>
      <c r="B6669" t="s">
        <v>217</v>
      </c>
      <c r="C6669" t="s">
        <v>20</v>
      </c>
      <c r="D6669">
        <v>9.65</v>
      </c>
      <c r="E6669">
        <v>30</v>
      </c>
      <c r="F6669" t="s">
        <v>10841</v>
      </c>
      <c r="G6669" t="s">
        <v>55</v>
      </c>
      <c r="H6669" t="s">
        <v>46</v>
      </c>
      <c r="I6669" t="s">
        <v>760</v>
      </c>
      <c r="K6669"/>
      <c r="L6669" t="s">
        <v>220</v>
      </c>
      <c r="M6669" t="s">
        <v>26</v>
      </c>
      <c r="N6669">
        <v>2</v>
      </c>
      <c r="P6669" t="s">
        <v>10827</v>
      </c>
      <c r="Q6669" t="s">
        <v>10842</v>
      </c>
      <c r="S6669" t="s">
        <v>29</v>
      </c>
    </row>
    <row r="6670" spans="1:19" hidden="1" x14ac:dyDescent="0.2">
      <c r="A6670">
        <v>4008</v>
      </c>
      <c r="B6670" t="s">
        <v>217</v>
      </c>
      <c r="C6670" t="s">
        <v>73</v>
      </c>
      <c r="D6670">
        <v>8.9</v>
      </c>
      <c r="E6670">
        <v>30</v>
      </c>
      <c r="F6670" t="s">
        <v>10841</v>
      </c>
      <c r="G6670" t="s">
        <v>55</v>
      </c>
      <c r="H6670" t="s">
        <v>46</v>
      </c>
      <c r="I6670" t="s">
        <v>760</v>
      </c>
      <c r="K6670"/>
      <c r="L6670" t="s">
        <v>220</v>
      </c>
      <c r="M6670" t="s">
        <v>26</v>
      </c>
      <c r="N6670">
        <v>2</v>
      </c>
      <c r="P6670" t="s">
        <v>10827</v>
      </c>
      <c r="Q6670" t="s">
        <v>10842</v>
      </c>
      <c r="S6670" t="s">
        <v>29</v>
      </c>
    </row>
    <row r="6671" spans="1:19" hidden="1" x14ac:dyDescent="0.2">
      <c r="A6671">
        <v>4008</v>
      </c>
      <c r="B6671" t="s">
        <v>217</v>
      </c>
      <c r="C6671" t="s">
        <v>20</v>
      </c>
      <c r="D6671">
        <v>10</v>
      </c>
      <c r="E6671">
        <v>25</v>
      </c>
      <c r="F6671" t="s">
        <v>10843</v>
      </c>
      <c r="G6671" t="s">
        <v>55</v>
      </c>
      <c r="H6671" t="s">
        <v>46</v>
      </c>
      <c r="I6671" t="s">
        <v>760</v>
      </c>
      <c r="K6671"/>
      <c r="L6671" t="s">
        <v>220</v>
      </c>
      <c r="M6671" t="s">
        <v>26</v>
      </c>
      <c r="N6671">
        <v>2</v>
      </c>
      <c r="P6671" t="s">
        <v>10827</v>
      </c>
      <c r="Q6671" t="s">
        <v>10842</v>
      </c>
      <c r="S6671" t="s">
        <v>29</v>
      </c>
    </row>
    <row r="6672" spans="1:19" hidden="1" x14ac:dyDescent="0.2">
      <c r="A6672">
        <v>4008</v>
      </c>
      <c r="B6672" t="s">
        <v>217</v>
      </c>
      <c r="C6672" t="s">
        <v>73</v>
      </c>
      <c r="D6672">
        <v>9.15</v>
      </c>
      <c r="E6672">
        <v>25</v>
      </c>
      <c r="F6672" t="s">
        <v>10843</v>
      </c>
      <c r="G6672" t="s">
        <v>55</v>
      </c>
      <c r="H6672" t="s">
        <v>46</v>
      </c>
      <c r="I6672" t="s">
        <v>760</v>
      </c>
      <c r="K6672"/>
      <c r="L6672" t="s">
        <v>220</v>
      </c>
      <c r="M6672" t="s">
        <v>26</v>
      </c>
      <c r="N6672">
        <v>2</v>
      </c>
      <c r="P6672" t="s">
        <v>10827</v>
      </c>
      <c r="Q6672" t="s">
        <v>10842</v>
      </c>
      <c r="S6672" t="s">
        <v>29</v>
      </c>
    </row>
    <row r="6673" spans="1:19" hidden="1" x14ac:dyDescent="0.2">
      <c r="A6673">
        <v>4008</v>
      </c>
      <c r="B6673" t="s">
        <v>217</v>
      </c>
      <c r="C6673" t="s">
        <v>20</v>
      </c>
      <c r="D6673">
        <v>10.1</v>
      </c>
      <c r="E6673">
        <v>25</v>
      </c>
      <c r="F6673" t="s">
        <v>384</v>
      </c>
      <c r="G6673" t="s">
        <v>55</v>
      </c>
      <c r="H6673" t="s">
        <v>46</v>
      </c>
      <c r="I6673" t="s">
        <v>760</v>
      </c>
      <c r="K6673"/>
      <c r="L6673" t="s">
        <v>220</v>
      </c>
      <c r="M6673" t="s">
        <v>26</v>
      </c>
      <c r="N6673">
        <v>2</v>
      </c>
      <c r="P6673" t="s">
        <v>10827</v>
      </c>
      <c r="Q6673" t="s">
        <v>10842</v>
      </c>
      <c r="S6673" t="s">
        <v>29</v>
      </c>
    </row>
    <row r="6674" spans="1:19" hidden="1" x14ac:dyDescent="0.2">
      <c r="A6674">
        <v>4008</v>
      </c>
      <c r="B6674" t="s">
        <v>217</v>
      </c>
      <c r="C6674" t="s">
        <v>73</v>
      </c>
      <c r="D6674">
        <v>9.25</v>
      </c>
      <c r="E6674">
        <v>25</v>
      </c>
      <c r="F6674" t="s">
        <v>384</v>
      </c>
      <c r="G6674" t="s">
        <v>55</v>
      </c>
      <c r="H6674" t="s">
        <v>46</v>
      </c>
      <c r="I6674" t="s">
        <v>760</v>
      </c>
      <c r="K6674"/>
      <c r="L6674" t="s">
        <v>220</v>
      </c>
      <c r="M6674" t="s">
        <v>26</v>
      </c>
      <c r="N6674">
        <v>2</v>
      </c>
      <c r="P6674" t="s">
        <v>10827</v>
      </c>
      <c r="Q6674" t="s">
        <v>10842</v>
      </c>
      <c r="S6674" t="s">
        <v>29</v>
      </c>
    </row>
    <row r="6675" spans="1:19" hidden="1" x14ac:dyDescent="0.2">
      <c r="A6675">
        <v>4008</v>
      </c>
      <c r="B6675" t="s">
        <v>217</v>
      </c>
      <c r="C6675" t="s">
        <v>20</v>
      </c>
      <c r="D6675">
        <v>10.15</v>
      </c>
      <c r="E6675">
        <v>25</v>
      </c>
      <c r="F6675" t="s">
        <v>10844</v>
      </c>
      <c r="G6675" t="s">
        <v>55</v>
      </c>
      <c r="H6675" t="s">
        <v>46</v>
      </c>
      <c r="I6675" t="s">
        <v>760</v>
      </c>
      <c r="K6675"/>
      <c r="L6675" t="s">
        <v>220</v>
      </c>
      <c r="M6675" t="s">
        <v>26</v>
      </c>
      <c r="N6675">
        <v>2</v>
      </c>
      <c r="P6675" t="s">
        <v>10827</v>
      </c>
      <c r="Q6675" t="s">
        <v>10842</v>
      </c>
      <c r="S6675" t="s">
        <v>29</v>
      </c>
    </row>
    <row r="6676" spans="1:19" hidden="1" x14ac:dyDescent="0.2">
      <c r="A6676">
        <v>4008</v>
      </c>
      <c r="B6676" t="s">
        <v>217</v>
      </c>
      <c r="C6676" t="s">
        <v>73</v>
      </c>
      <c r="D6676">
        <v>9.3000000000000007</v>
      </c>
      <c r="E6676">
        <v>25</v>
      </c>
      <c r="F6676" t="s">
        <v>10844</v>
      </c>
      <c r="G6676" t="s">
        <v>55</v>
      </c>
      <c r="H6676" t="s">
        <v>46</v>
      </c>
      <c r="I6676" t="s">
        <v>760</v>
      </c>
      <c r="K6676"/>
      <c r="L6676" t="s">
        <v>220</v>
      </c>
      <c r="M6676" t="s">
        <v>26</v>
      </c>
      <c r="N6676">
        <v>2</v>
      </c>
      <c r="P6676" t="s">
        <v>10827</v>
      </c>
      <c r="Q6676" t="s">
        <v>10842</v>
      </c>
      <c r="S6676" t="s">
        <v>29</v>
      </c>
    </row>
    <row r="6677" spans="1:19" hidden="1" x14ac:dyDescent="0.2">
      <c r="A6677">
        <v>4008</v>
      </c>
      <c r="B6677" t="s">
        <v>217</v>
      </c>
      <c r="C6677" t="s">
        <v>20</v>
      </c>
      <c r="D6677">
        <v>9.94</v>
      </c>
      <c r="E6677">
        <v>25</v>
      </c>
      <c r="F6677" t="s">
        <v>10845</v>
      </c>
      <c r="G6677" t="s">
        <v>55</v>
      </c>
      <c r="H6677" t="s">
        <v>46</v>
      </c>
      <c r="I6677" t="s">
        <v>10846</v>
      </c>
      <c r="K6677"/>
      <c r="L6677" t="s">
        <v>220</v>
      </c>
      <c r="M6677" t="s">
        <v>26</v>
      </c>
      <c r="N6677">
        <v>2</v>
      </c>
      <c r="P6677" t="s">
        <v>10827</v>
      </c>
      <c r="Q6677" t="s">
        <v>10842</v>
      </c>
      <c r="S6677" t="s">
        <v>29</v>
      </c>
    </row>
    <row r="6678" spans="1:19" hidden="1" x14ac:dyDescent="0.2">
      <c r="A6678">
        <v>4008</v>
      </c>
      <c r="B6678" t="s">
        <v>217</v>
      </c>
      <c r="C6678" t="s">
        <v>73</v>
      </c>
      <c r="D6678">
        <v>9.1300000000000008</v>
      </c>
      <c r="E6678">
        <v>25</v>
      </c>
      <c r="F6678" t="s">
        <v>10845</v>
      </c>
      <c r="G6678" t="s">
        <v>55</v>
      </c>
      <c r="H6678" t="s">
        <v>46</v>
      </c>
      <c r="I6678" t="s">
        <v>10846</v>
      </c>
      <c r="K6678"/>
      <c r="L6678" t="s">
        <v>220</v>
      </c>
      <c r="M6678" t="s">
        <v>26</v>
      </c>
      <c r="N6678">
        <v>2</v>
      </c>
      <c r="P6678" t="s">
        <v>10827</v>
      </c>
      <c r="Q6678" t="s">
        <v>10842</v>
      </c>
      <c r="S6678" t="s">
        <v>29</v>
      </c>
    </row>
    <row r="6679" spans="1:19" hidden="1" x14ac:dyDescent="0.2">
      <c r="A6679">
        <v>4008</v>
      </c>
      <c r="B6679" t="s">
        <v>217</v>
      </c>
      <c r="C6679" t="s">
        <v>77</v>
      </c>
      <c r="D6679">
        <v>4.34</v>
      </c>
      <c r="E6679">
        <v>25</v>
      </c>
      <c r="F6679" t="s">
        <v>10845</v>
      </c>
      <c r="G6679" t="s">
        <v>55</v>
      </c>
      <c r="H6679" t="s">
        <v>46</v>
      </c>
      <c r="I6679" t="s">
        <v>10846</v>
      </c>
      <c r="K6679"/>
      <c r="L6679" t="s">
        <v>220</v>
      </c>
      <c r="M6679" t="s">
        <v>26</v>
      </c>
      <c r="N6679">
        <v>2</v>
      </c>
      <c r="P6679" t="s">
        <v>10827</v>
      </c>
      <c r="Q6679" t="s">
        <v>10842</v>
      </c>
      <c r="S6679" t="s">
        <v>29</v>
      </c>
    </row>
    <row r="6680" spans="1:19" hidden="1" x14ac:dyDescent="0.2">
      <c r="A6680">
        <v>4008</v>
      </c>
      <c r="B6680" t="s">
        <v>217</v>
      </c>
      <c r="C6680" t="s">
        <v>20</v>
      </c>
      <c r="D6680">
        <v>9.9</v>
      </c>
      <c r="E6680">
        <v>20</v>
      </c>
      <c r="F6680" t="s">
        <v>10847</v>
      </c>
      <c r="G6680" t="s">
        <v>55</v>
      </c>
      <c r="H6680" t="s">
        <v>46</v>
      </c>
      <c r="I6680" t="s">
        <v>8650</v>
      </c>
      <c r="K6680"/>
      <c r="L6680" t="s">
        <v>220</v>
      </c>
      <c r="M6680" t="s">
        <v>26</v>
      </c>
      <c r="N6680">
        <v>2</v>
      </c>
      <c r="P6680" t="s">
        <v>10827</v>
      </c>
      <c r="Q6680" t="s">
        <v>10842</v>
      </c>
      <c r="S6680" t="s">
        <v>29</v>
      </c>
    </row>
    <row r="6681" spans="1:19" hidden="1" x14ac:dyDescent="0.2">
      <c r="A6681">
        <v>4008</v>
      </c>
      <c r="B6681" t="s">
        <v>217</v>
      </c>
      <c r="C6681" t="s">
        <v>73</v>
      </c>
      <c r="D6681">
        <v>8.75</v>
      </c>
      <c r="E6681">
        <v>20</v>
      </c>
      <c r="F6681" t="s">
        <v>10847</v>
      </c>
      <c r="G6681" t="s">
        <v>55</v>
      </c>
      <c r="H6681" t="s">
        <v>46</v>
      </c>
      <c r="I6681" t="s">
        <v>8650</v>
      </c>
      <c r="K6681"/>
      <c r="L6681" t="s">
        <v>220</v>
      </c>
      <c r="M6681" t="s">
        <v>26</v>
      </c>
      <c r="N6681">
        <v>2</v>
      </c>
      <c r="P6681" t="s">
        <v>10827</v>
      </c>
      <c r="Q6681" t="s">
        <v>10842</v>
      </c>
      <c r="S6681" t="s">
        <v>29</v>
      </c>
    </row>
    <row r="6682" spans="1:19" hidden="1" x14ac:dyDescent="0.2">
      <c r="A6682">
        <v>4008</v>
      </c>
      <c r="B6682" t="s">
        <v>217</v>
      </c>
      <c r="C6682" t="s">
        <v>77</v>
      </c>
      <c r="D6682">
        <v>3.98</v>
      </c>
      <c r="E6682">
        <v>20</v>
      </c>
      <c r="F6682" t="s">
        <v>10847</v>
      </c>
      <c r="G6682" t="s">
        <v>55</v>
      </c>
      <c r="H6682" t="s">
        <v>46</v>
      </c>
      <c r="I6682" t="s">
        <v>8650</v>
      </c>
      <c r="K6682"/>
      <c r="L6682" t="s">
        <v>220</v>
      </c>
      <c r="M6682" t="s">
        <v>26</v>
      </c>
      <c r="N6682">
        <v>2</v>
      </c>
      <c r="P6682" t="s">
        <v>10827</v>
      </c>
      <c r="Q6682" t="s">
        <v>10842</v>
      </c>
      <c r="S6682" t="s">
        <v>29</v>
      </c>
    </row>
    <row r="6683" spans="1:19" hidden="1" x14ac:dyDescent="0.2">
      <c r="A6683">
        <v>4009</v>
      </c>
      <c r="B6683" t="s">
        <v>10848</v>
      </c>
      <c r="C6683" t="s">
        <v>48</v>
      </c>
      <c r="D6683">
        <v>5.44</v>
      </c>
      <c r="E6683">
        <v>21</v>
      </c>
      <c r="G6683" t="s">
        <v>55</v>
      </c>
      <c r="H6683" t="s">
        <v>46</v>
      </c>
      <c r="I6683" t="s">
        <v>4368</v>
      </c>
      <c r="K6683"/>
      <c r="L6683" t="s">
        <v>10849</v>
      </c>
      <c r="M6683" t="s">
        <v>26</v>
      </c>
      <c r="N6683">
        <v>2</v>
      </c>
      <c r="P6683" t="s">
        <v>10827</v>
      </c>
      <c r="Q6683" t="s">
        <v>10850</v>
      </c>
      <c r="S6683" t="s">
        <v>50</v>
      </c>
    </row>
    <row r="6684" spans="1:19" hidden="1" x14ac:dyDescent="0.2">
      <c r="A6684">
        <v>4010</v>
      </c>
      <c r="B6684" t="s">
        <v>260</v>
      </c>
      <c r="C6684" t="s">
        <v>20</v>
      </c>
      <c r="D6684">
        <v>7.8</v>
      </c>
      <c r="E6684">
        <v>20</v>
      </c>
      <c r="F6684" t="s">
        <v>10851</v>
      </c>
      <c r="G6684" t="s">
        <v>55</v>
      </c>
      <c r="H6684" t="s">
        <v>46</v>
      </c>
      <c r="I6684" t="s">
        <v>10852</v>
      </c>
      <c r="K6684"/>
      <c r="L6684" t="s">
        <v>262</v>
      </c>
      <c r="M6684" t="s">
        <v>26</v>
      </c>
      <c r="N6684">
        <v>2</v>
      </c>
      <c r="P6684" t="s">
        <v>10827</v>
      </c>
      <c r="Q6684" t="s">
        <v>10853</v>
      </c>
      <c r="S6684" t="s">
        <v>29</v>
      </c>
    </row>
    <row r="6685" spans="1:19" hidden="1" x14ac:dyDescent="0.2">
      <c r="A6685">
        <v>4011</v>
      </c>
      <c r="B6685" t="s">
        <v>10854</v>
      </c>
      <c r="C6685" t="s">
        <v>20</v>
      </c>
      <c r="D6685">
        <v>7.25</v>
      </c>
      <c r="E6685">
        <v>21</v>
      </c>
      <c r="G6685" t="s">
        <v>55</v>
      </c>
      <c r="H6685" t="s">
        <v>46</v>
      </c>
      <c r="I6685" t="s">
        <v>4368</v>
      </c>
      <c r="K6685"/>
      <c r="L6685" t="s">
        <v>10855</v>
      </c>
      <c r="M6685" t="s">
        <v>26</v>
      </c>
      <c r="N6685">
        <v>2</v>
      </c>
      <c r="P6685" t="s">
        <v>10827</v>
      </c>
      <c r="Q6685" t="s">
        <v>10856</v>
      </c>
      <c r="S6685" t="s">
        <v>29</v>
      </c>
    </row>
    <row r="6686" spans="1:19" hidden="1" x14ac:dyDescent="0.2">
      <c r="A6686">
        <v>4012</v>
      </c>
      <c r="B6686" t="s">
        <v>264</v>
      </c>
      <c r="C6686" t="s">
        <v>20</v>
      </c>
      <c r="D6686">
        <v>9.93</v>
      </c>
      <c r="E6686">
        <v>25</v>
      </c>
      <c r="F6686" s="1" t="s">
        <v>10857</v>
      </c>
      <c r="G6686" t="s">
        <v>55</v>
      </c>
      <c r="H6686" t="s">
        <v>46</v>
      </c>
      <c r="I6686" t="s">
        <v>10858</v>
      </c>
      <c r="K6686"/>
      <c r="L6686" t="s">
        <v>267</v>
      </c>
      <c r="M6686" t="s">
        <v>26</v>
      </c>
      <c r="N6686">
        <v>2</v>
      </c>
      <c r="P6686" t="s">
        <v>10827</v>
      </c>
      <c r="Q6686" t="s">
        <v>10859</v>
      </c>
      <c r="S6686" t="s">
        <v>29</v>
      </c>
    </row>
    <row r="6687" spans="1:19" hidden="1" x14ac:dyDescent="0.2">
      <c r="A6687">
        <v>4012</v>
      </c>
      <c r="B6687" t="s">
        <v>264</v>
      </c>
      <c r="C6687" t="s">
        <v>73</v>
      </c>
      <c r="D6687">
        <v>6.5129999999999999</v>
      </c>
      <c r="E6687">
        <v>25</v>
      </c>
      <c r="F6687" s="1" t="s">
        <v>10857</v>
      </c>
      <c r="G6687" t="s">
        <v>55</v>
      </c>
      <c r="H6687" t="s">
        <v>46</v>
      </c>
      <c r="I6687" t="s">
        <v>10858</v>
      </c>
      <c r="K6687"/>
      <c r="L6687" t="s">
        <v>267</v>
      </c>
      <c r="M6687" t="s">
        <v>26</v>
      </c>
      <c r="N6687">
        <v>2</v>
      </c>
      <c r="P6687" t="s">
        <v>10827</v>
      </c>
      <c r="Q6687" t="s">
        <v>10859</v>
      </c>
      <c r="S6687" t="s">
        <v>29</v>
      </c>
    </row>
    <row r="6688" spans="1:19" hidden="1" x14ac:dyDescent="0.2">
      <c r="A6688">
        <v>4013</v>
      </c>
      <c r="B6688" t="s">
        <v>10860</v>
      </c>
      <c r="C6688" t="s">
        <v>20</v>
      </c>
      <c r="D6688">
        <v>7.09</v>
      </c>
      <c r="E6688">
        <v>25</v>
      </c>
      <c r="F6688" t="s">
        <v>10861</v>
      </c>
      <c r="G6688" t="s">
        <v>55</v>
      </c>
      <c r="H6688" t="s">
        <v>46</v>
      </c>
      <c r="I6688" t="s">
        <v>4293</v>
      </c>
      <c r="K6688"/>
      <c r="L6688" t="s">
        <v>10862</v>
      </c>
      <c r="M6688" t="s">
        <v>26</v>
      </c>
      <c r="N6688">
        <v>2</v>
      </c>
      <c r="P6688" t="s">
        <v>10827</v>
      </c>
      <c r="Q6688" t="s">
        <v>10863</v>
      </c>
      <c r="S6688" t="s">
        <v>29</v>
      </c>
    </row>
    <row r="6689" spans="1:19" hidden="1" x14ac:dyDescent="0.2">
      <c r="A6689">
        <v>4014</v>
      </c>
      <c r="B6689" t="s">
        <v>10864</v>
      </c>
      <c r="C6689" t="s">
        <v>20</v>
      </c>
      <c r="D6689">
        <v>9.68</v>
      </c>
      <c r="E6689">
        <v>25</v>
      </c>
      <c r="F6689" t="s">
        <v>10865</v>
      </c>
      <c r="G6689" t="s">
        <v>55</v>
      </c>
      <c r="H6689" t="s">
        <v>46</v>
      </c>
      <c r="I6689" t="s">
        <v>6335</v>
      </c>
      <c r="K6689"/>
      <c r="L6689" t="s">
        <v>10866</v>
      </c>
      <c r="M6689" t="s">
        <v>26</v>
      </c>
      <c r="N6689">
        <v>2</v>
      </c>
      <c r="P6689" t="s">
        <v>10827</v>
      </c>
      <c r="Q6689" t="s">
        <v>10867</v>
      </c>
      <c r="S6689" t="s">
        <v>29</v>
      </c>
    </row>
    <row r="6690" spans="1:19" hidden="1" x14ac:dyDescent="0.2">
      <c r="A6690">
        <v>4014</v>
      </c>
      <c r="B6690" t="s">
        <v>10864</v>
      </c>
      <c r="C6690" t="s">
        <v>73</v>
      </c>
      <c r="D6690">
        <v>9.1</v>
      </c>
      <c r="E6690">
        <v>25</v>
      </c>
      <c r="F6690" t="s">
        <v>10865</v>
      </c>
      <c r="G6690" t="s">
        <v>55</v>
      </c>
      <c r="H6690" t="s">
        <v>46</v>
      </c>
      <c r="I6690" t="s">
        <v>6335</v>
      </c>
      <c r="K6690"/>
      <c r="L6690" t="s">
        <v>10866</v>
      </c>
      <c r="M6690" t="s">
        <v>26</v>
      </c>
      <c r="N6690">
        <v>2</v>
      </c>
      <c r="P6690" t="s">
        <v>10827</v>
      </c>
      <c r="Q6690" t="s">
        <v>10867</v>
      </c>
      <c r="S6690" t="s">
        <v>29</v>
      </c>
    </row>
    <row r="6691" spans="1:19" hidden="1" x14ac:dyDescent="0.2">
      <c r="A6691">
        <v>4014</v>
      </c>
      <c r="B6691" t="s">
        <v>10864</v>
      </c>
      <c r="C6691" t="s">
        <v>77</v>
      </c>
      <c r="D6691">
        <v>8.08</v>
      </c>
      <c r="E6691">
        <v>25</v>
      </c>
      <c r="F6691" t="s">
        <v>10865</v>
      </c>
      <c r="G6691" t="s">
        <v>55</v>
      </c>
      <c r="H6691" t="s">
        <v>46</v>
      </c>
      <c r="I6691" t="s">
        <v>6335</v>
      </c>
      <c r="K6691"/>
      <c r="L6691" t="s">
        <v>10866</v>
      </c>
      <c r="M6691" t="s">
        <v>26</v>
      </c>
      <c r="N6691">
        <v>2</v>
      </c>
      <c r="P6691" t="s">
        <v>10827</v>
      </c>
      <c r="Q6691" t="s">
        <v>10867</v>
      </c>
      <c r="S6691" t="s">
        <v>29</v>
      </c>
    </row>
    <row r="6692" spans="1:19" hidden="1" x14ac:dyDescent="0.2">
      <c r="A6692">
        <v>4014</v>
      </c>
      <c r="B6692" t="s">
        <v>10864</v>
      </c>
      <c r="C6692" t="s">
        <v>283</v>
      </c>
      <c r="D6692">
        <v>4.72</v>
      </c>
      <c r="E6692">
        <v>25</v>
      </c>
      <c r="F6692" t="s">
        <v>10865</v>
      </c>
      <c r="G6692" t="s">
        <v>55</v>
      </c>
      <c r="H6692" t="s">
        <v>46</v>
      </c>
      <c r="I6692" t="s">
        <v>6335</v>
      </c>
      <c r="K6692"/>
      <c r="L6692" t="s">
        <v>10866</v>
      </c>
      <c r="M6692" t="s">
        <v>26</v>
      </c>
      <c r="N6692">
        <v>2</v>
      </c>
      <c r="P6692" t="s">
        <v>10827</v>
      </c>
      <c r="Q6692" t="s">
        <v>10867</v>
      </c>
      <c r="S6692" t="s">
        <v>29</v>
      </c>
    </row>
    <row r="6693" spans="1:19" hidden="1" x14ac:dyDescent="0.2">
      <c r="A6693">
        <v>4014</v>
      </c>
      <c r="B6693" t="s">
        <v>10864</v>
      </c>
      <c r="C6693" t="s">
        <v>284</v>
      </c>
      <c r="D6693">
        <v>2.98</v>
      </c>
      <c r="E6693">
        <v>25</v>
      </c>
      <c r="F6693" t="s">
        <v>10865</v>
      </c>
      <c r="G6693" t="s">
        <v>55</v>
      </c>
      <c r="H6693" t="s">
        <v>46</v>
      </c>
      <c r="I6693" t="s">
        <v>6335</v>
      </c>
      <c r="K6693"/>
      <c r="L6693" t="s">
        <v>10866</v>
      </c>
      <c r="M6693" t="s">
        <v>26</v>
      </c>
      <c r="N6693">
        <v>2</v>
      </c>
      <c r="P6693" t="s">
        <v>10827</v>
      </c>
      <c r="Q6693" t="s">
        <v>10867</v>
      </c>
      <c r="S6693" t="s">
        <v>29</v>
      </c>
    </row>
    <row r="6694" spans="1:19" hidden="1" x14ac:dyDescent="0.2">
      <c r="A6694">
        <v>4015</v>
      </c>
      <c r="B6694" t="s">
        <v>10868</v>
      </c>
      <c r="C6694" t="s">
        <v>20</v>
      </c>
      <c r="D6694">
        <v>8.7899999999999991</v>
      </c>
      <c r="E6694">
        <v>25</v>
      </c>
      <c r="F6694" t="s">
        <v>10861</v>
      </c>
      <c r="G6694" t="s">
        <v>55</v>
      </c>
      <c r="H6694" t="s">
        <v>46</v>
      </c>
      <c r="I6694" t="s">
        <v>4293</v>
      </c>
      <c r="K6694"/>
      <c r="L6694" t="s">
        <v>10869</v>
      </c>
      <c r="M6694" t="s">
        <v>26</v>
      </c>
      <c r="N6694">
        <v>2</v>
      </c>
      <c r="P6694" t="s">
        <v>10827</v>
      </c>
      <c r="Q6694" t="s">
        <v>10870</v>
      </c>
      <c r="S6694" t="s">
        <v>29</v>
      </c>
    </row>
    <row r="6695" spans="1:19" x14ac:dyDescent="0.2">
      <c r="A6695">
        <v>4016</v>
      </c>
      <c r="B6695" t="s">
        <v>294</v>
      </c>
      <c r="C6695" t="s">
        <v>20</v>
      </c>
      <c r="D6695">
        <v>10.136200000000001</v>
      </c>
      <c r="E6695">
        <v>5</v>
      </c>
      <c r="F6695" t="s">
        <v>10871</v>
      </c>
      <c r="G6695" t="s">
        <v>300</v>
      </c>
      <c r="H6695" t="s">
        <v>36</v>
      </c>
      <c r="I6695" t="s">
        <v>9846</v>
      </c>
      <c r="J6695" t="s">
        <v>43</v>
      </c>
      <c r="L6695" t="s">
        <v>297</v>
      </c>
      <c r="M6695" t="s">
        <v>26</v>
      </c>
      <c r="N6695">
        <v>2</v>
      </c>
      <c r="P6695" t="s">
        <v>10827</v>
      </c>
      <c r="Q6695" t="s">
        <v>10872</v>
      </c>
      <c r="S6695" t="s">
        <v>29</v>
      </c>
    </row>
    <row r="6696" spans="1:19" x14ac:dyDescent="0.2">
      <c r="A6696">
        <v>4016</v>
      </c>
      <c r="B6696" t="s">
        <v>294</v>
      </c>
      <c r="C6696" t="s">
        <v>20</v>
      </c>
      <c r="D6696">
        <v>9.8062000000000005</v>
      </c>
      <c r="E6696">
        <v>15</v>
      </c>
      <c r="F6696" t="s">
        <v>10871</v>
      </c>
      <c r="G6696" t="s">
        <v>300</v>
      </c>
      <c r="H6696" t="s">
        <v>36</v>
      </c>
      <c r="I6696" t="s">
        <v>9846</v>
      </c>
      <c r="J6696" t="s">
        <v>43</v>
      </c>
      <c r="L6696" t="s">
        <v>297</v>
      </c>
      <c r="M6696" t="s">
        <v>26</v>
      </c>
      <c r="N6696">
        <v>2</v>
      </c>
      <c r="P6696" t="s">
        <v>10827</v>
      </c>
      <c r="Q6696" t="s">
        <v>10872</v>
      </c>
      <c r="S6696" t="s">
        <v>29</v>
      </c>
    </row>
    <row r="6697" spans="1:19" x14ac:dyDescent="0.2">
      <c r="A6697">
        <v>4016</v>
      </c>
      <c r="B6697" t="s">
        <v>294</v>
      </c>
      <c r="C6697" t="s">
        <v>20</v>
      </c>
      <c r="D6697">
        <v>9.4993999999999996</v>
      </c>
      <c r="E6697">
        <v>25</v>
      </c>
      <c r="F6697" t="s">
        <v>10871</v>
      </c>
      <c r="G6697" t="s">
        <v>300</v>
      </c>
      <c r="H6697" t="s">
        <v>36</v>
      </c>
      <c r="I6697" t="s">
        <v>9846</v>
      </c>
      <c r="J6697" t="s">
        <v>43</v>
      </c>
      <c r="L6697" t="s">
        <v>297</v>
      </c>
      <c r="M6697" t="s">
        <v>26</v>
      </c>
      <c r="N6697">
        <v>2</v>
      </c>
      <c r="P6697" t="s">
        <v>10827</v>
      </c>
      <c r="Q6697" t="s">
        <v>10872</v>
      </c>
      <c r="S6697" t="s">
        <v>29</v>
      </c>
    </row>
    <row r="6698" spans="1:19" x14ac:dyDescent="0.2">
      <c r="A6698">
        <v>4016</v>
      </c>
      <c r="B6698" t="s">
        <v>294</v>
      </c>
      <c r="C6698" t="s">
        <v>20</v>
      </c>
      <c r="D6698">
        <v>9.2117000000000004</v>
      </c>
      <c r="E6698">
        <v>35</v>
      </c>
      <c r="F6698" t="s">
        <v>10871</v>
      </c>
      <c r="G6698" t="s">
        <v>300</v>
      </c>
      <c r="H6698" t="s">
        <v>36</v>
      </c>
      <c r="I6698" t="s">
        <v>9846</v>
      </c>
      <c r="J6698" t="s">
        <v>43</v>
      </c>
      <c r="L6698" t="s">
        <v>297</v>
      </c>
      <c r="M6698" t="s">
        <v>26</v>
      </c>
      <c r="N6698">
        <v>2</v>
      </c>
      <c r="P6698" t="s">
        <v>10827</v>
      </c>
      <c r="Q6698" t="s">
        <v>10872</v>
      </c>
      <c r="S6698" t="s">
        <v>29</v>
      </c>
    </row>
    <row r="6699" spans="1:19" x14ac:dyDescent="0.2">
      <c r="A6699">
        <v>4016</v>
      </c>
      <c r="B6699" t="s">
        <v>294</v>
      </c>
      <c r="C6699" t="s">
        <v>20</v>
      </c>
      <c r="D6699">
        <v>8.9336000000000002</v>
      </c>
      <c r="E6699">
        <v>45</v>
      </c>
      <c r="F6699" t="s">
        <v>10871</v>
      </c>
      <c r="G6699" t="s">
        <v>300</v>
      </c>
      <c r="H6699" t="s">
        <v>36</v>
      </c>
      <c r="I6699" t="s">
        <v>9846</v>
      </c>
      <c r="J6699" t="s">
        <v>43</v>
      </c>
      <c r="L6699" t="s">
        <v>297</v>
      </c>
      <c r="M6699" t="s">
        <v>26</v>
      </c>
      <c r="N6699">
        <v>2</v>
      </c>
      <c r="P6699" t="s">
        <v>10827</v>
      </c>
      <c r="Q6699" t="s">
        <v>10872</v>
      </c>
      <c r="S6699" t="s">
        <v>29</v>
      </c>
    </row>
    <row r="6700" spans="1:19" hidden="1" x14ac:dyDescent="0.2">
      <c r="A6700">
        <v>4016</v>
      </c>
      <c r="B6700" t="s">
        <v>294</v>
      </c>
      <c r="C6700" t="s">
        <v>20</v>
      </c>
      <c r="D6700">
        <v>9.48</v>
      </c>
      <c r="E6700">
        <v>25</v>
      </c>
      <c r="F6700" t="s">
        <v>10871</v>
      </c>
      <c r="G6700" t="s">
        <v>246</v>
      </c>
      <c r="H6700" t="s">
        <v>46</v>
      </c>
      <c r="I6700" t="s">
        <v>2596</v>
      </c>
      <c r="K6700"/>
      <c r="L6700" t="s">
        <v>297</v>
      </c>
      <c r="M6700" t="s">
        <v>26</v>
      </c>
      <c r="N6700">
        <v>2</v>
      </c>
      <c r="P6700" t="s">
        <v>10827</v>
      </c>
      <c r="Q6700" t="s">
        <v>10872</v>
      </c>
      <c r="S6700" t="s">
        <v>29</v>
      </c>
    </row>
    <row r="6701" spans="1:19" hidden="1" x14ac:dyDescent="0.2">
      <c r="A6701">
        <v>4016</v>
      </c>
      <c r="B6701" t="s">
        <v>294</v>
      </c>
      <c r="C6701" t="s">
        <v>20</v>
      </c>
      <c r="D6701">
        <v>9.56</v>
      </c>
      <c r="E6701">
        <v>20</v>
      </c>
      <c r="F6701" t="s">
        <v>10839</v>
      </c>
      <c r="G6701" t="s">
        <v>22</v>
      </c>
      <c r="H6701" t="s">
        <v>46</v>
      </c>
      <c r="I6701" t="s">
        <v>7635</v>
      </c>
      <c r="K6701"/>
      <c r="L6701" t="s">
        <v>297</v>
      </c>
      <c r="M6701" t="s">
        <v>26</v>
      </c>
      <c r="N6701">
        <v>2</v>
      </c>
      <c r="P6701" t="s">
        <v>10827</v>
      </c>
      <c r="Q6701" t="s">
        <v>10872</v>
      </c>
      <c r="S6701" t="s">
        <v>29</v>
      </c>
    </row>
    <row r="6702" spans="1:19" hidden="1" x14ac:dyDescent="0.2">
      <c r="A6702">
        <v>4016</v>
      </c>
      <c r="B6702" t="s">
        <v>294</v>
      </c>
      <c r="C6702" t="s">
        <v>20</v>
      </c>
      <c r="D6702">
        <v>9.56</v>
      </c>
      <c r="E6702">
        <v>23</v>
      </c>
      <c r="F6702" t="s">
        <v>10873</v>
      </c>
      <c r="G6702" t="s">
        <v>63</v>
      </c>
      <c r="H6702" t="s">
        <v>46</v>
      </c>
      <c r="I6702" t="s">
        <v>7189</v>
      </c>
      <c r="K6702"/>
      <c r="L6702" t="s">
        <v>297</v>
      </c>
      <c r="M6702" t="s">
        <v>26</v>
      </c>
      <c r="N6702">
        <v>2</v>
      </c>
      <c r="P6702" t="s">
        <v>10827</v>
      </c>
      <c r="Q6702" t="s">
        <v>10872</v>
      </c>
      <c r="S6702" t="s">
        <v>29</v>
      </c>
    </row>
    <row r="6703" spans="1:19" hidden="1" x14ac:dyDescent="0.2">
      <c r="A6703">
        <v>4017</v>
      </c>
      <c r="B6703" t="s">
        <v>10874</v>
      </c>
      <c r="C6703" t="s">
        <v>20</v>
      </c>
      <c r="D6703">
        <v>9.15</v>
      </c>
      <c r="E6703">
        <v>20</v>
      </c>
      <c r="F6703" t="s">
        <v>10851</v>
      </c>
      <c r="G6703" t="s">
        <v>55</v>
      </c>
      <c r="H6703" t="s">
        <v>46</v>
      </c>
      <c r="I6703" t="s">
        <v>10852</v>
      </c>
      <c r="K6703"/>
      <c r="L6703" t="s">
        <v>10875</v>
      </c>
      <c r="M6703" t="s">
        <v>26</v>
      </c>
      <c r="N6703">
        <v>2</v>
      </c>
      <c r="P6703" t="s">
        <v>10827</v>
      </c>
      <c r="Q6703" t="s">
        <v>10876</v>
      </c>
      <c r="S6703" t="s">
        <v>29</v>
      </c>
    </row>
    <row r="6704" spans="1:19" hidden="1" x14ac:dyDescent="0.2">
      <c r="A6704">
        <v>4017</v>
      </c>
      <c r="B6704" t="s">
        <v>10874</v>
      </c>
      <c r="C6704" t="s">
        <v>73</v>
      </c>
      <c r="D6704">
        <v>3.75</v>
      </c>
      <c r="E6704">
        <v>20</v>
      </c>
      <c r="F6704" t="s">
        <v>10851</v>
      </c>
      <c r="G6704" t="s">
        <v>55</v>
      </c>
      <c r="H6704" t="s">
        <v>46</v>
      </c>
      <c r="I6704" t="s">
        <v>10852</v>
      </c>
      <c r="K6704"/>
      <c r="L6704" t="s">
        <v>10875</v>
      </c>
      <c r="M6704" t="s">
        <v>26</v>
      </c>
      <c r="N6704">
        <v>2</v>
      </c>
      <c r="P6704" t="s">
        <v>10827</v>
      </c>
      <c r="Q6704" t="s">
        <v>10876</v>
      </c>
      <c r="S6704" t="s">
        <v>29</v>
      </c>
    </row>
    <row r="6705" spans="1:19" hidden="1" x14ac:dyDescent="0.2">
      <c r="A6705">
        <v>4018</v>
      </c>
      <c r="B6705" t="s">
        <v>312</v>
      </c>
      <c r="C6705" t="s">
        <v>20</v>
      </c>
      <c r="D6705">
        <v>9.52</v>
      </c>
      <c r="E6705">
        <v>25</v>
      </c>
      <c r="F6705" t="s">
        <v>10877</v>
      </c>
      <c r="G6705" t="s">
        <v>55</v>
      </c>
      <c r="H6705" t="s">
        <v>23</v>
      </c>
      <c r="I6705" t="s">
        <v>8253</v>
      </c>
      <c r="K6705"/>
      <c r="L6705" t="s">
        <v>315</v>
      </c>
      <c r="M6705" t="s">
        <v>26</v>
      </c>
      <c r="N6705">
        <v>2</v>
      </c>
      <c r="P6705" t="s">
        <v>10827</v>
      </c>
      <c r="Q6705" t="s">
        <v>10878</v>
      </c>
      <c r="S6705" t="s">
        <v>29</v>
      </c>
    </row>
    <row r="6706" spans="1:19" hidden="1" x14ac:dyDescent="0.2">
      <c r="A6706">
        <v>4018</v>
      </c>
      <c r="B6706" t="s">
        <v>312</v>
      </c>
      <c r="C6706" t="s">
        <v>73</v>
      </c>
      <c r="D6706">
        <v>6.49</v>
      </c>
      <c r="E6706">
        <v>25</v>
      </c>
      <c r="F6706" t="s">
        <v>10877</v>
      </c>
      <c r="G6706" t="s">
        <v>55</v>
      </c>
      <c r="H6706" t="s">
        <v>23</v>
      </c>
      <c r="I6706" t="s">
        <v>8253</v>
      </c>
      <c r="K6706"/>
      <c r="L6706" t="s">
        <v>315</v>
      </c>
      <c r="M6706" t="s">
        <v>26</v>
      </c>
      <c r="N6706">
        <v>2</v>
      </c>
      <c r="P6706" t="s">
        <v>10827</v>
      </c>
      <c r="Q6706" t="s">
        <v>10878</v>
      </c>
      <c r="S6706" t="s">
        <v>29</v>
      </c>
    </row>
    <row r="6707" spans="1:19" hidden="1" x14ac:dyDescent="0.2">
      <c r="A6707">
        <v>4018</v>
      </c>
      <c r="B6707" t="s">
        <v>312</v>
      </c>
      <c r="C6707" t="s">
        <v>20</v>
      </c>
      <c r="D6707">
        <v>9.56</v>
      </c>
      <c r="E6707">
        <v>25</v>
      </c>
      <c r="F6707" t="s">
        <v>10879</v>
      </c>
      <c r="G6707" t="s">
        <v>55</v>
      </c>
      <c r="H6707" t="s">
        <v>46</v>
      </c>
      <c r="I6707" t="s">
        <v>9392</v>
      </c>
      <c r="K6707"/>
      <c r="L6707" t="s">
        <v>315</v>
      </c>
      <c r="M6707" t="s">
        <v>26</v>
      </c>
      <c r="N6707">
        <v>2</v>
      </c>
      <c r="P6707" t="s">
        <v>10827</v>
      </c>
      <c r="Q6707" t="s">
        <v>10878</v>
      </c>
      <c r="S6707" t="s">
        <v>29</v>
      </c>
    </row>
    <row r="6708" spans="1:19" hidden="1" x14ac:dyDescent="0.2">
      <c r="A6708">
        <v>4018</v>
      </c>
      <c r="B6708" t="s">
        <v>312</v>
      </c>
      <c r="C6708" t="s">
        <v>73</v>
      </c>
      <c r="D6708">
        <v>6.34</v>
      </c>
      <c r="E6708">
        <v>25</v>
      </c>
      <c r="F6708" t="s">
        <v>10879</v>
      </c>
      <c r="G6708" t="s">
        <v>55</v>
      </c>
      <c r="H6708" t="s">
        <v>46</v>
      </c>
      <c r="I6708" t="s">
        <v>9392</v>
      </c>
      <c r="K6708"/>
      <c r="L6708" t="s">
        <v>315</v>
      </c>
      <c r="M6708" t="s">
        <v>26</v>
      </c>
      <c r="N6708">
        <v>2</v>
      </c>
      <c r="P6708" t="s">
        <v>10827</v>
      </c>
      <c r="Q6708" t="s">
        <v>10878</v>
      </c>
      <c r="S6708" t="s">
        <v>29</v>
      </c>
    </row>
    <row r="6709" spans="1:19" hidden="1" x14ac:dyDescent="0.2">
      <c r="A6709">
        <v>4019</v>
      </c>
      <c r="B6709" t="s">
        <v>337</v>
      </c>
      <c r="C6709" t="s">
        <v>20</v>
      </c>
      <c r="D6709">
        <v>9.4</v>
      </c>
      <c r="E6709">
        <v>25</v>
      </c>
      <c r="F6709" t="s">
        <v>10861</v>
      </c>
      <c r="G6709" t="s">
        <v>55</v>
      </c>
      <c r="H6709" t="s">
        <v>46</v>
      </c>
      <c r="I6709" t="s">
        <v>4293</v>
      </c>
      <c r="K6709"/>
      <c r="L6709" t="s">
        <v>339</v>
      </c>
      <c r="M6709" t="s">
        <v>26</v>
      </c>
      <c r="N6709">
        <v>2</v>
      </c>
      <c r="P6709" t="s">
        <v>10827</v>
      </c>
      <c r="Q6709" t="s">
        <v>10880</v>
      </c>
      <c r="S6709" t="s">
        <v>29</v>
      </c>
    </row>
    <row r="6710" spans="1:19" hidden="1" x14ac:dyDescent="0.2">
      <c r="A6710">
        <v>4020</v>
      </c>
      <c r="B6710" t="s">
        <v>341</v>
      </c>
      <c r="C6710" t="s">
        <v>20</v>
      </c>
      <c r="D6710">
        <v>10.14</v>
      </c>
      <c r="E6710">
        <v>25</v>
      </c>
      <c r="F6710" t="s">
        <v>10881</v>
      </c>
      <c r="G6710" t="s">
        <v>55</v>
      </c>
      <c r="H6710" t="s">
        <v>46</v>
      </c>
      <c r="I6710" t="s">
        <v>1383</v>
      </c>
      <c r="K6710"/>
      <c r="L6710" t="s">
        <v>342</v>
      </c>
      <c r="M6710" t="s">
        <v>26</v>
      </c>
      <c r="N6710">
        <v>2</v>
      </c>
      <c r="P6710" t="s">
        <v>10827</v>
      </c>
      <c r="Q6710" t="s">
        <v>10882</v>
      </c>
      <c r="S6710" t="s">
        <v>29</v>
      </c>
    </row>
    <row r="6711" spans="1:19" hidden="1" x14ac:dyDescent="0.2">
      <c r="A6711">
        <v>4020</v>
      </c>
      <c r="B6711" t="s">
        <v>341</v>
      </c>
      <c r="C6711" t="s">
        <v>73</v>
      </c>
      <c r="D6711">
        <v>7.26</v>
      </c>
      <c r="E6711">
        <v>25</v>
      </c>
      <c r="F6711" t="s">
        <v>10881</v>
      </c>
      <c r="G6711" t="s">
        <v>55</v>
      </c>
      <c r="H6711" t="s">
        <v>46</v>
      </c>
      <c r="I6711" t="s">
        <v>1383</v>
      </c>
      <c r="K6711"/>
      <c r="L6711" t="s">
        <v>342</v>
      </c>
      <c r="M6711" t="s">
        <v>26</v>
      </c>
      <c r="N6711">
        <v>2</v>
      </c>
      <c r="P6711" t="s">
        <v>10827</v>
      </c>
      <c r="Q6711" t="s">
        <v>10882</v>
      </c>
      <c r="S6711" t="s">
        <v>29</v>
      </c>
    </row>
    <row r="6712" spans="1:19" hidden="1" x14ac:dyDescent="0.2">
      <c r="A6712">
        <v>4022</v>
      </c>
      <c r="B6712" t="s">
        <v>10883</v>
      </c>
      <c r="C6712" t="s">
        <v>20</v>
      </c>
      <c r="D6712">
        <v>9.5299999999999994</v>
      </c>
      <c r="E6712">
        <v>22</v>
      </c>
      <c r="F6712" t="s">
        <v>10884</v>
      </c>
      <c r="G6712" t="s">
        <v>55</v>
      </c>
      <c r="H6712" t="s">
        <v>46</v>
      </c>
      <c r="I6712" t="s">
        <v>10885</v>
      </c>
      <c r="K6712"/>
      <c r="L6712" t="s">
        <v>10886</v>
      </c>
      <c r="M6712" t="s">
        <v>26</v>
      </c>
      <c r="N6712">
        <v>2</v>
      </c>
      <c r="P6712" t="s">
        <v>10827</v>
      </c>
      <c r="Q6712" t="s">
        <v>10887</v>
      </c>
      <c r="S6712" t="s">
        <v>29</v>
      </c>
    </row>
    <row r="6713" spans="1:19" hidden="1" x14ac:dyDescent="0.2">
      <c r="A6713">
        <v>4024</v>
      </c>
      <c r="B6713" t="s">
        <v>358</v>
      </c>
      <c r="C6713" t="s">
        <v>48</v>
      </c>
      <c r="D6713">
        <v>8.74</v>
      </c>
      <c r="E6713">
        <v>20</v>
      </c>
      <c r="G6713" t="s">
        <v>55</v>
      </c>
      <c r="H6713" t="s">
        <v>46</v>
      </c>
      <c r="I6713" t="s">
        <v>4368</v>
      </c>
      <c r="K6713"/>
      <c r="L6713" t="s">
        <v>360</v>
      </c>
      <c r="M6713" t="s">
        <v>26</v>
      </c>
      <c r="N6713">
        <v>2</v>
      </c>
      <c r="P6713" t="s">
        <v>10827</v>
      </c>
      <c r="Q6713" t="s">
        <v>10888</v>
      </c>
      <c r="S6713" t="s">
        <v>50</v>
      </c>
    </row>
    <row r="6714" spans="1:19" hidden="1" x14ac:dyDescent="0.2">
      <c r="A6714">
        <v>4025</v>
      </c>
      <c r="B6714" t="s">
        <v>362</v>
      </c>
      <c r="C6714" t="s">
        <v>20</v>
      </c>
      <c r="D6714">
        <v>5.59</v>
      </c>
      <c r="E6714">
        <v>25</v>
      </c>
      <c r="F6714" t="s">
        <v>10861</v>
      </c>
      <c r="G6714" t="s">
        <v>55</v>
      </c>
      <c r="H6714" t="s">
        <v>46</v>
      </c>
      <c r="I6714" t="s">
        <v>4293</v>
      </c>
      <c r="K6714"/>
      <c r="L6714" t="s">
        <v>366</v>
      </c>
      <c r="M6714" t="s">
        <v>26</v>
      </c>
      <c r="N6714">
        <v>2</v>
      </c>
      <c r="P6714" t="s">
        <v>10827</v>
      </c>
      <c r="Q6714" t="s">
        <v>10889</v>
      </c>
      <c r="S6714" t="s">
        <v>29</v>
      </c>
    </row>
    <row r="6715" spans="1:19" hidden="1" x14ac:dyDescent="0.2">
      <c r="A6715">
        <v>4025</v>
      </c>
      <c r="B6715" t="s">
        <v>362</v>
      </c>
      <c r="C6715" t="s">
        <v>48</v>
      </c>
      <c r="D6715">
        <v>8.4</v>
      </c>
      <c r="E6715">
        <v>25</v>
      </c>
      <c r="F6715" t="s">
        <v>10861</v>
      </c>
      <c r="G6715" t="s">
        <v>55</v>
      </c>
      <c r="H6715" t="s">
        <v>46</v>
      </c>
      <c r="I6715" t="s">
        <v>4368</v>
      </c>
      <c r="K6715"/>
      <c r="L6715" t="s">
        <v>366</v>
      </c>
      <c r="M6715" t="s">
        <v>26</v>
      </c>
      <c r="N6715">
        <v>2</v>
      </c>
      <c r="P6715" t="s">
        <v>10827</v>
      </c>
      <c r="Q6715" t="s">
        <v>10889</v>
      </c>
      <c r="S6715" t="s">
        <v>50</v>
      </c>
    </row>
    <row r="6716" spans="1:19" hidden="1" x14ac:dyDescent="0.2">
      <c r="A6716">
        <v>4026</v>
      </c>
      <c r="B6716" t="s">
        <v>379</v>
      </c>
      <c r="C6716" t="s">
        <v>20</v>
      </c>
      <c r="D6716">
        <v>9.8000000000000007</v>
      </c>
      <c r="E6716">
        <v>20</v>
      </c>
      <c r="F6716" t="s">
        <v>10890</v>
      </c>
      <c r="G6716" t="s">
        <v>55</v>
      </c>
      <c r="H6716" t="s">
        <v>46</v>
      </c>
      <c r="I6716" t="s">
        <v>10891</v>
      </c>
      <c r="K6716"/>
      <c r="L6716" t="s">
        <v>10892</v>
      </c>
      <c r="M6716" t="s">
        <v>26</v>
      </c>
      <c r="N6716">
        <v>2</v>
      </c>
      <c r="P6716" t="s">
        <v>10827</v>
      </c>
      <c r="Q6716" t="s">
        <v>10893</v>
      </c>
      <c r="S6716" t="s">
        <v>29</v>
      </c>
    </row>
    <row r="6717" spans="1:19" hidden="1" x14ac:dyDescent="0.2">
      <c r="A6717">
        <v>4026</v>
      </c>
      <c r="B6717" t="s">
        <v>379</v>
      </c>
      <c r="C6717" t="s">
        <v>73</v>
      </c>
      <c r="D6717">
        <v>9.26</v>
      </c>
      <c r="E6717">
        <v>20</v>
      </c>
      <c r="F6717" t="s">
        <v>10890</v>
      </c>
      <c r="G6717" t="s">
        <v>55</v>
      </c>
      <c r="H6717" t="s">
        <v>46</v>
      </c>
      <c r="I6717" t="s">
        <v>10891</v>
      </c>
      <c r="K6717"/>
      <c r="L6717" t="s">
        <v>10892</v>
      </c>
      <c r="M6717" t="s">
        <v>26</v>
      </c>
      <c r="N6717">
        <v>2</v>
      </c>
      <c r="P6717" t="s">
        <v>10827</v>
      </c>
      <c r="Q6717" t="s">
        <v>10893</v>
      </c>
      <c r="S6717" t="s">
        <v>29</v>
      </c>
    </row>
    <row r="6718" spans="1:19" hidden="1" x14ac:dyDescent="0.2">
      <c r="A6718">
        <v>4026</v>
      </c>
      <c r="B6718" t="s">
        <v>379</v>
      </c>
      <c r="C6718" t="s">
        <v>77</v>
      </c>
      <c r="D6718">
        <v>6.76</v>
      </c>
      <c r="E6718">
        <v>20</v>
      </c>
      <c r="F6718" t="s">
        <v>10890</v>
      </c>
      <c r="G6718" t="s">
        <v>55</v>
      </c>
      <c r="H6718" t="s">
        <v>46</v>
      </c>
      <c r="I6718" t="s">
        <v>10891</v>
      </c>
      <c r="K6718"/>
      <c r="L6718" t="s">
        <v>10892</v>
      </c>
      <c r="M6718" t="s">
        <v>26</v>
      </c>
      <c r="N6718">
        <v>2</v>
      </c>
      <c r="P6718" t="s">
        <v>10827</v>
      </c>
      <c r="Q6718" t="s">
        <v>10893</v>
      </c>
      <c r="S6718" t="s">
        <v>29</v>
      </c>
    </row>
    <row r="6719" spans="1:19" hidden="1" x14ac:dyDescent="0.2">
      <c r="A6719">
        <v>4026</v>
      </c>
      <c r="B6719" t="s">
        <v>379</v>
      </c>
      <c r="C6719" t="s">
        <v>283</v>
      </c>
      <c r="D6719">
        <v>3.55</v>
      </c>
      <c r="E6719">
        <v>20</v>
      </c>
      <c r="F6719" t="s">
        <v>10890</v>
      </c>
      <c r="G6719" t="s">
        <v>55</v>
      </c>
      <c r="H6719" t="s">
        <v>46</v>
      </c>
      <c r="I6719" t="s">
        <v>10891</v>
      </c>
      <c r="K6719"/>
      <c r="L6719" t="s">
        <v>10892</v>
      </c>
      <c r="M6719" t="s">
        <v>26</v>
      </c>
      <c r="N6719">
        <v>2</v>
      </c>
      <c r="P6719" t="s">
        <v>10827</v>
      </c>
      <c r="Q6719" t="s">
        <v>10893</v>
      </c>
      <c r="S6719" t="s">
        <v>29</v>
      </c>
    </row>
    <row r="6720" spans="1:19" hidden="1" x14ac:dyDescent="0.2">
      <c r="A6720">
        <v>4027</v>
      </c>
      <c r="B6720" t="s">
        <v>409</v>
      </c>
      <c r="C6720" t="s">
        <v>20</v>
      </c>
      <c r="D6720">
        <v>9.67</v>
      </c>
      <c r="E6720">
        <v>25</v>
      </c>
      <c r="F6720" s="1" t="s">
        <v>10894</v>
      </c>
      <c r="G6720" t="s">
        <v>189</v>
      </c>
      <c r="I6720" t="s">
        <v>3273</v>
      </c>
      <c r="K6720"/>
      <c r="L6720" t="s">
        <v>412</v>
      </c>
      <c r="M6720" t="s">
        <v>26</v>
      </c>
      <c r="N6720">
        <v>2</v>
      </c>
      <c r="P6720" t="s">
        <v>10827</v>
      </c>
      <c r="Q6720" t="s">
        <v>10895</v>
      </c>
      <c r="S6720" t="s">
        <v>29</v>
      </c>
    </row>
    <row r="6721" spans="1:19" hidden="1" x14ac:dyDescent="0.2">
      <c r="A6721">
        <v>4027</v>
      </c>
      <c r="B6721" t="s">
        <v>409</v>
      </c>
      <c r="C6721" t="s">
        <v>73</v>
      </c>
      <c r="D6721">
        <v>6.13</v>
      </c>
      <c r="E6721">
        <v>25</v>
      </c>
      <c r="F6721" s="1" t="s">
        <v>10894</v>
      </c>
      <c r="G6721" t="s">
        <v>189</v>
      </c>
      <c r="I6721" t="s">
        <v>3273</v>
      </c>
      <c r="K6721"/>
      <c r="L6721" t="s">
        <v>412</v>
      </c>
      <c r="M6721" t="s">
        <v>26</v>
      </c>
      <c r="N6721">
        <v>2</v>
      </c>
      <c r="P6721" t="s">
        <v>10827</v>
      </c>
      <c r="Q6721" t="s">
        <v>10895</v>
      </c>
      <c r="S6721" t="s">
        <v>29</v>
      </c>
    </row>
    <row r="6722" spans="1:19" hidden="1" x14ac:dyDescent="0.2">
      <c r="A6722">
        <v>4028</v>
      </c>
      <c r="B6722" t="s">
        <v>423</v>
      </c>
      <c r="C6722" t="s">
        <v>20</v>
      </c>
      <c r="D6722">
        <v>9.14</v>
      </c>
      <c r="E6722">
        <v>25</v>
      </c>
      <c r="F6722" t="s">
        <v>10896</v>
      </c>
      <c r="G6722" t="s">
        <v>55</v>
      </c>
      <c r="H6722" t="s">
        <v>23</v>
      </c>
      <c r="I6722" t="s">
        <v>8253</v>
      </c>
      <c r="K6722"/>
      <c r="L6722" t="s">
        <v>10897</v>
      </c>
      <c r="M6722" t="s">
        <v>26</v>
      </c>
      <c r="N6722">
        <v>2</v>
      </c>
      <c r="P6722" t="s">
        <v>10827</v>
      </c>
      <c r="Q6722" t="s">
        <v>10898</v>
      </c>
      <c r="S6722" t="s">
        <v>29</v>
      </c>
    </row>
    <row r="6723" spans="1:19" hidden="1" x14ac:dyDescent="0.2">
      <c r="A6723">
        <v>4028</v>
      </c>
      <c r="B6723" t="s">
        <v>423</v>
      </c>
      <c r="C6723" t="s">
        <v>73</v>
      </c>
      <c r="D6723">
        <v>5.9</v>
      </c>
      <c r="E6723">
        <v>25</v>
      </c>
      <c r="F6723" t="s">
        <v>10896</v>
      </c>
      <c r="G6723" t="s">
        <v>55</v>
      </c>
      <c r="H6723" t="s">
        <v>23</v>
      </c>
      <c r="I6723" t="s">
        <v>8253</v>
      </c>
      <c r="K6723"/>
      <c r="L6723" t="s">
        <v>10897</v>
      </c>
      <c r="M6723" t="s">
        <v>26</v>
      </c>
      <c r="N6723">
        <v>2</v>
      </c>
      <c r="P6723" t="s">
        <v>10827</v>
      </c>
      <c r="Q6723" t="s">
        <v>10898</v>
      </c>
      <c r="S6723" t="s">
        <v>29</v>
      </c>
    </row>
    <row r="6724" spans="1:19" hidden="1" x14ac:dyDescent="0.2">
      <c r="A6724">
        <v>4028</v>
      </c>
      <c r="B6724" t="s">
        <v>423</v>
      </c>
      <c r="C6724" t="s">
        <v>20</v>
      </c>
      <c r="D6724">
        <v>9.15</v>
      </c>
      <c r="E6724">
        <v>25</v>
      </c>
      <c r="F6724" t="s">
        <v>10899</v>
      </c>
      <c r="I6724" t="s">
        <v>775</v>
      </c>
      <c r="K6724"/>
      <c r="L6724" t="s">
        <v>10897</v>
      </c>
      <c r="M6724" t="s">
        <v>26</v>
      </c>
      <c r="N6724">
        <v>2</v>
      </c>
      <c r="P6724" t="s">
        <v>10827</v>
      </c>
      <c r="Q6724" t="s">
        <v>10898</v>
      </c>
      <c r="S6724" t="s">
        <v>29</v>
      </c>
    </row>
    <row r="6725" spans="1:19" hidden="1" x14ac:dyDescent="0.2">
      <c r="A6725">
        <v>4028</v>
      </c>
      <c r="B6725" t="s">
        <v>423</v>
      </c>
      <c r="C6725" t="s">
        <v>73</v>
      </c>
      <c r="D6725">
        <v>5.59</v>
      </c>
      <c r="E6725">
        <v>25</v>
      </c>
      <c r="F6725" t="s">
        <v>10899</v>
      </c>
      <c r="I6725" t="s">
        <v>775</v>
      </c>
      <c r="K6725"/>
      <c r="L6725" t="s">
        <v>10897</v>
      </c>
      <c r="M6725" t="s">
        <v>26</v>
      </c>
      <c r="N6725">
        <v>2</v>
      </c>
      <c r="P6725" t="s">
        <v>10827</v>
      </c>
      <c r="Q6725" t="s">
        <v>10898</v>
      </c>
      <c r="S6725" t="s">
        <v>29</v>
      </c>
    </row>
    <row r="6726" spans="1:19" hidden="1" x14ac:dyDescent="0.2">
      <c r="A6726">
        <v>4029</v>
      </c>
      <c r="B6726" t="s">
        <v>430</v>
      </c>
      <c r="C6726" t="s">
        <v>20</v>
      </c>
      <c r="D6726">
        <v>10.16</v>
      </c>
      <c r="E6726">
        <v>25</v>
      </c>
      <c r="F6726" s="1" t="s">
        <v>10900</v>
      </c>
      <c r="G6726" t="s">
        <v>55</v>
      </c>
      <c r="H6726" t="s">
        <v>46</v>
      </c>
      <c r="I6726" t="s">
        <v>6137</v>
      </c>
      <c r="K6726"/>
      <c r="L6726" t="s">
        <v>431</v>
      </c>
      <c r="M6726" t="s">
        <v>26</v>
      </c>
      <c r="N6726">
        <v>2</v>
      </c>
      <c r="P6726" t="s">
        <v>10827</v>
      </c>
      <c r="Q6726" t="s">
        <v>10901</v>
      </c>
      <c r="S6726" t="s">
        <v>29</v>
      </c>
    </row>
    <row r="6727" spans="1:19" hidden="1" x14ac:dyDescent="0.2">
      <c r="A6727">
        <v>4029</v>
      </c>
      <c r="B6727" t="s">
        <v>430</v>
      </c>
      <c r="C6727" t="s">
        <v>73</v>
      </c>
      <c r="D6727">
        <v>6.96</v>
      </c>
      <c r="E6727">
        <v>25</v>
      </c>
      <c r="F6727" s="1" t="s">
        <v>10900</v>
      </c>
      <c r="G6727" t="s">
        <v>55</v>
      </c>
      <c r="H6727" t="s">
        <v>46</v>
      </c>
      <c r="I6727" t="s">
        <v>6137</v>
      </c>
      <c r="K6727"/>
      <c r="L6727" t="s">
        <v>431</v>
      </c>
      <c r="M6727" t="s">
        <v>26</v>
      </c>
      <c r="N6727">
        <v>2</v>
      </c>
      <c r="P6727" t="s">
        <v>10827</v>
      </c>
      <c r="Q6727" t="s">
        <v>10901</v>
      </c>
      <c r="S6727" t="s">
        <v>29</v>
      </c>
    </row>
    <row r="6728" spans="1:19" hidden="1" x14ac:dyDescent="0.2">
      <c r="A6728">
        <v>4030</v>
      </c>
      <c r="B6728" t="s">
        <v>10902</v>
      </c>
      <c r="C6728" t="s">
        <v>20</v>
      </c>
      <c r="D6728">
        <v>9.24</v>
      </c>
      <c r="E6728">
        <v>25</v>
      </c>
      <c r="F6728" t="s">
        <v>10896</v>
      </c>
      <c r="G6728" t="s">
        <v>55</v>
      </c>
      <c r="H6728" t="s">
        <v>23</v>
      </c>
      <c r="I6728" t="s">
        <v>8253</v>
      </c>
      <c r="K6728"/>
      <c r="L6728" t="s">
        <v>10903</v>
      </c>
      <c r="M6728" t="s">
        <v>26</v>
      </c>
      <c r="N6728">
        <v>2</v>
      </c>
      <c r="P6728" t="s">
        <v>10827</v>
      </c>
      <c r="Q6728" t="s">
        <v>10904</v>
      </c>
      <c r="S6728" t="s">
        <v>29</v>
      </c>
    </row>
    <row r="6729" spans="1:19" hidden="1" x14ac:dyDescent="0.2">
      <c r="A6729">
        <v>4030</v>
      </c>
      <c r="B6729" t="s">
        <v>10902</v>
      </c>
      <c r="C6729" t="s">
        <v>73</v>
      </c>
      <c r="D6729">
        <v>6.26</v>
      </c>
      <c r="E6729">
        <v>25</v>
      </c>
      <c r="F6729" t="s">
        <v>10896</v>
      </c>
      <c r="G6729" t="s">
        <v>55</v>
      </c>
      <c r="H6729" t="s">
        <v>23</v>
      </c>
      <c r="I6729" t="s">
        <v>8253</v>
      </c>
      <c r="K6729"/>
      <c r="L6729" t="s">
        <v>10903</v>
      </c>
      <c r="M6729" t="s">
        <v>26</v>
      </c>
      <c r="N6729">
        <v>2</v>
      </c>
      <c r="P6729" t="s">
        <v>10827</v>
      </c>
      <c r="Q6729" t="s">
        <v>10904</v>
      </c>
      <c r="S6729" t="s">
        <v>29</v>
      </c>
    </row>
    <row r="6730" spans="1:19" hidden="1" x14ac:dyDescent="0.2">
      <c r="A6730">
        <v>4031</v>
      </c>
      <c r="B6730" t="s">
        <v>440</v>
      </c>
      <c r="C6730" t="s">
        <v>20</v>
      </c>
      <c r="D6730">
        <v>9.8800000000000008</v>
      </c>
      <c r="E6730">
        <v>25</v>
      </c>
      <c r="F6730" t="s">
        <v>10896</v>
      </c>
      <c r="G6730" t="s">
        <v>55</v>
      </c>
      <c r="H6730" t="s">
        <v>23</v>
      </c>
      <c r="I6730" t="s">
        <v>8253</v>
      </c>
      <c r="K6730"/>
      <c r="L6730" t="s">
        <v>442</v>
      </c>
      <c r="M6730" t="s">
        <v>26</v>
      </c>
      <c r="N6730">
        <v>2</v>
      </c>
      <c r="P6730" t="s">
        <v>10827</v>
      </c>
      <c r="Q6730" t="s">
        <v>10905</v>
      </c>
      <c r="S6730" t="s">
        <v>29</v>
      </c>
    </row>
    <row r="6731" spans="1:19" hidden="1" x14ac:dyDescent="0.2">
      <c r="A6731">
        <v>4031</v>
      </c>
      <c r="B6731" t="s">
        <v>440</v>
      </c>
      <c r="C6731" t="s">
        <v>73</v>
      </c>
      <c r="D6731">
        <v>7.01</v>
      </c>
      <c r="E6731">
        <v>25</v>
      </c>
      <c r="F6731" t="s">
        <v>10896</v>
      </c>
      <c r="G6731" t="s">
        <v>55</v>
      </c>
      <c r="H6731" t="s">
        <v>23</v>
      </c>
      <c r="I6731" t="s">
        <v>8253</v>
      </c>
      <c r="K6731"/>
      <c r="L6731" t="s">
        <v>442</v>
      </c>
      <c r="M6731" t="s">
        <v>26</v>
      </c>
      <c r="N6731">
        <v>2</v>
      </c>
      <c r="P6731" t="s">
        <v>10827</v>
      </c>
      <c r="Q6731" t="s">
        <v>10905</v>
      </c>
      <c r="S6731" t="s">
        <v>29</v>
      </c>
    </row>
    <row r="6732" spans="1:19" hidden="1" x14ac:dyDescent="0.2">
      <c r="A6732">
        <v>4031</v>
      </c>
      <c r="B6732" t="s">
        <v>440</v>
      </c>
      <c r="C6732" t="s">
        <v>20</v>
      </c>
      <c r="D6732">
        <v>10.029999999999999</v>
      </c>
      <c r="E6732">
        <v>25</v>
      </c>
      <c r="F6732" t="s">
        <v>10906</v>
      </c>
      <c r="G6732" t="s">
        <v>55</v>
      </c>
      <c r="H6732" t="s">
        <v>46</v>
      </c>
      <c r="I6732" t="s">
        <v>6110</v>
      </c>
      <c r="K6732"/>
      <c r="L6732" t="s">
        <v>442</v>
      </c>
      <c r="M6732" t="s">
        <v>26</v>
      </c>
      <c r="N6732">
        <v>2</v>
      </c>
      <c r="P6732" t="s">
        <v>10827</v>
      </c>
      <c r="Q6732" t="s">
        <v>10905</v>
      </c>
      <c r="S6732" t="s">
        <v>29</v>
      </c>
    </row>
    <row r="6733" spans="1:19" hidden="1" x14ac:dyDescent="0.2">
      <c r="A6733">
        <v>4031</v>
      </c>
      <c r="B6733" t="s">
        <v>440</v>
      </c>
      <c r="C6733" t="s">
        <v>73</v>
      </c>
      <c r="D6733">
        <v>6.8</v>
      </c>
      <c r="E6733">
        <v>25</v>
      </c>
      <c r="F6733" t="s">
        <v>10906</v>
      </c>
      <c r="G6733" t="s">
        <v>55</v>
      </c>
      <c r="H6733" t="s">
        <v>46</v>
      </c>
      <c r="I6733" t="s">
        <v>6110</v>
      </c>
      <c r="K6733"/>
      <c r="L6733" t="s">
        <v>442</v>
      </c>
      <c r="M6733" t="s">
        <v>26</v>
      </c>
      <c r="N6733">
        <v>2</v>
      </c>
      <c r="P6733" t="s">
        <v>10827</v>
      </c>
      <c r="Q6733" t="s">
        <v>10905</v>
      </c>
      <c r="S6733" t="s">
        <v>29</v>
      </c>
    </row>
    <row r="6734" spans="1:19" hidden="1" x14ac:dyDescent="0.2">
      <c r="A6734">
        <v>4032</v>
      </c>
      <c r="B6734" t="s">
        <v>10907</v>
      </c>
      <c r="C6734" t="s">
        <v>20</v>
      </c>
      <c r="D6734">
        <v>8.31</v>
      </c>
      <c r="E6734">
        <v>25</v>
      </c>
      <c r="F6734" t="s">
        <v>10908</v>
      </c>
      <c r="G6734" t="s">
        <v>246</v>
      </c>
      <c r="H6734" t="s">
        <v>46</v>
      </c>
      <c r="I6734" t="s">
        <v>4298</v>
      </c>
      <c r="K6734"/>
      <c r="L6734" t="s">
        <v>10909</v>
      </c>
      <c r="M6734" t="s">
        <v>26</v>
      </c>
      <c r="N6734">
        <v>2</v>
      </c>
      <c r="P6734" t="s">
        <v>10827</v>
      </c>
      <c r="Q6734" t="s">
        <v>10910</v>
      </c>
      <c r="S6734" t="s">
        <v>29</v>
      </c>
    </row>
    <row r="6735" spans="1:19" hidden="1" x14ac:dyDescent="0.2">
      <c r="A6735">
        <v>4033</v>
      </c>
      <c r="B6735" t="s">
        <v>10911</v>
      </c>
      <c r="C6735" t="s">
        <v>20</v>
      </c>
      <c r="D6735">
        <v>8.32</v>
      </c>
      <c r="E6735">
        <v>25</v>
      </c>
      <c r="F6735" t="s">
        <v>10908</v>
      </c>
      <c r="G6735" t="s">
        <v>246</v>
      </c>
      <c r="H6735" t="s">
        <v>46</v>
      </c>
      <c r="I6735" t="s">
        <v>4298</v>
      </c>
      <c r="K6735"/>
      <c r="L6735" t="s">
        <v>10912</v>
      </c>
      <c r="M6735" t="s">
        <v>26</v>
      </c>
      <c r="N6735">
        <v>2</v>
      </c>
      <c r="P6735" t="s">
        <v>10827</v>
      </c>
      <c r="Q6735" t="s">
        <v>10913</v>
      </c>
      <c r="S6735" t="s">
        <v>29</v>
      </c>
    </row>
    <row r="6736" spans="1:19" hidden="1" x14ac:dyDescent="0.2">
      <c r="A6736">
        <v>4034</v>
      </c>
      <c r="B6736" t="s">
        <v>10914</v>
      </c>
      <c r="C6736" t="s">
        <v>20</v>
      </c>
      <c r="D6736">
        <v>8.1</v>
      </c>
      <c r="E6736">
        <v>20</v>
      </c>
      <c r="F6736" t="s">
        <v>10851</v>
      </c>
      <c r="G6736" t="s">
        <v>55</v>
      </c>
      <c r="H6736" t="s">
        <v>46</v>
      </c>
      <c r="I6736" t="s">
        <v>10852</v>
      </c>
      <c r="K6736"/>
      <c r="L6736" t="s">
        <v>10915</v>
      </c>
      <c r="M6736" t="s">
        <v>26</v>
      </c>
      <c r="N6736">
        <v>2</v>
      </c>
      <c r="P6736" t="s">
        <v>10827</v>
      </c>
      <c r="Q6736" t="s">
        <v>10916</v>
      </c>
      <c r="S6736" t="s">
        <v>29</v>
      </c>
    </row>
    <row r="6737" spans="1:19" x14ac:dyDescent="0.2">
      <c r="A6737">
        <v>4035</v>
      </c>
      <c r="B6737" t="s">
        <v>483</v>
      </c>
      <c r="C6737" t="s">
        <v>20</v>
      </c>
      <c r="D6737">
        <v>9.9220000000000006</v>
      </c>
      <c r="E6737">
        <v>25</v>
      </c>
      <c r="F6737" t="s">
        <v>10917</v>
      </c>
      <c r="G6737" t="s">
        <v>55</v>
      </c>
      <c r="H6737" t="s">
        <v>36</v>
      </c>
      <c r="I6737" t="s">
        <v>10918</v>
      </c>
      <c r="L6737" t="s">
        <v>486</v>
      </c>
      <c r="M6737" t="s">
        <v>26</v>
      </c>
      <c r="N6737">
        <v>2</v>
      </c>
      <c r="P6737" t="s">
        <v>10827</v>
      </c>
      <c r="Q6737" t="s">
        <v>10919</v>
      </c>
      <c r="S6737" t="s">
        <v>29</v>
      </c>
    </row>
    <row r="6738" spans="1:19" x14ac:dyDescent="0.2">
      <c r="A6738">
        <v>4035</v>
      </c>
      <c r="B6738" t="s">
        <v>483</v>
      </c>
      <c r="C6738" t="s">
        <v>73</v>
      </c>
      <c r="D6738">
        <v>6.859</v>
      </c>
      <c r="E6738">
        <v>25</v>
      </c>
      <c r="F6738" t="s">
        <v>10917</v>
      </c>
      <c r="G6738" t="s">
        <v>55</v>
      </c>
      <c r="H6738" t="s">
        <v>36</v>
      </c>
      <c r="I6738" t="s">
        <v>10918</v>
      </c>
      <c r="L6738" t="s">
        <v>486</v>
      </c>
      <c r="M6738" t="s">
        <v>26</v>
      </c>
      <c r="N6738">
        <v>2</v>
      </c>
      <c r="P6738" t="s">
        <v>10827</v>
      </c>
      <c r="Q6738" t="s">
        <v>10919</v>
      </c>
      <c r="S6738" t="s">
        <v>29</v>
      </c>
    </row>
    <row r="6739" spans="1:19" hidden="1" x14ac:dyDescent="0.2">
      <c r="A6739">
        <v>4035</v>
      </c>
      <c r="B6739" t="s">
        <v>483</v>
      </c>
      <c r="C6739" t="s">
        <v>20</v>
      </c>
      <c r="D6739">
        <v>9.9329999999999998</v>
      </c>
      <c r="E6739">
        <v>25</v>
      </c>
      <c r="F6739" t="s">
        <v>10920</v>
      </c>
      <c r="G6739" t="s">
        <v>55</v>
      </c>
      <c r="H6739" t="s">
        <v>46</v>
      </c>
      <c r="I6739" t="s">
        <v>10921</v>
      </c>
      <c r="K6739"/>
      <c r="L6739" t="s">
        <v>486</v>
      </c>
      <c r="M6739" t="s">
        <v>26</v>
      </c>
      <c r="N6739">
        <v>2</v>
      </c>
      <c r="P6739" t="s">
        <v>10827</v>
      </c>
      <c r="Q6739" t="s">
        <v>10919</v>
      </c>
      <c r="S6739" t="s">
        <v>29</v>
      </c>
    </row>
    <row r="6740" spans="1:19" hidden="1" x14ac:dyDescent="0.2">
      <c r="A6740">
        <v>4035</v>
      </c>
      <c r="B6740" t="s">
        <v>483</v>
      </c>
      <c r="C6740" t="s">
        <v>73</v>
      </c>
      <c r="D6740">
        <v>6.8369999999999997</v>
      </c>
      <c r="E6740">
        <v>25</v>
      </c>
      <c r="F6740" t="s">
        <v>10920</v>
      </c>
      <c r="G6740" t="s">
        <v>55</v>
      </c>
      <c r="H6740" t="s">
        <v>46</v>
      </c>
      <c r="I6740" t="s">
        <v>10921</v>
      </c>
      <c r="K6740"/>
      <c r="L6740" t="s">
        <v>486</v>
      </c>
      <c r="M6740" t="s">
        <v>26</v>
      </c>
      <c r="N6740">
        <v>2</v>
      </c>
      <c r="P6740" t="s">
        <v>10827</v>
      </c>
      <c r="Q6740" t="s">
        <v>10919</v>
      </c>
      <c r="S6740" t="s">
        <v>29</v>
      </c>
    </row>
    <row r="6741" spans="1:19" hidden="1" x14ac:dyDescent="0.2">
      <c r="A6741">
        <v>4035</v>
      </c>
      <c r="B6741" t="s">
        <v>483</v>
      </c>
      <c r="C6741" t="s">
        <v>20</v>
      </c>
      <c r="D6741">
        <v>9.98</v>
      </c>
      <c r="E6741">
        <v>25</v>
      </c>
      <c r="F6741" t="s">
        <v>10922</v>
      </c>
      <c r="G6741" t="s">
        <v>55</v>
      </c>
      <c r="H6741" t="s">
        <v>46</v>
      </c>
      <c r="I6741" t="s">
        <v>1383</v>
      </c>
      <c r="K6741"/>
      <c r="L6741" t="s">
        <v>486</v>
      </c>
      <c r="M6741" t="s">
        <v>26</v>
      </c>
      <c r="N6741">
        <v>2</v>
      </c>
      <c r="P6741" t="s">
        <v>10827</v>
      </c>
      <c r="Q6741" t="s">
        <v>10919</v>
      </c>
      <c r="S6741" t="s">
        <v>29</v>
      </c>
    </row>
    <row r="6742" spans="1:19" hidden="1" x14ac:dyDescent="0.2">
      <c r="A6742">
        <v>4035</v>
      </c>
      <c r="B6742" t="s">
        <v>483</v>
      </c>
      <c r="C6742" t="s">
        <v>73</v>
      </c>
      <c r="D6742">
        <v>7.28</v>
      </c>
      <c r="E6742">
        <v>25</v>
      </c>
      <c r="F6742" t="s">
        <v>10922</v>
      </c>
      <c r="G6742" t="s">
        <v>55</v>
      </c>
      <c r="H6742" t="s">
        <v>46</v>
      </c>
      <c r="I6742" t="s">
        <v>1383</v>
      </c>
      <c r="K6742"/>
      <c r="L6742" t="s">
        <v>486</v>
      </c>
      <c r="M6742" t="s">
        <v>26</v>
      </c>
      <c r="N6742">
        <v>2</v>
      </c>
      <c r="P6742" t="s">
        <v>10827</v>
      </c>
      <c r="Q6742" t="s">
        <v>10919</v>
      </c>
      <c r="S6742" t="s">
        <v>29</v>
      </c>
    </row>
    <row r="6743" spans="1:19" hidden="1" x14ac:dyDescent="0.2">
      <c r="A6743">
        <v>4036</v>
      </c>
      <c r="B6743" t="s">
        <v>10923</v>
      </c>
      <c r="C6743" t="s">
        <v>20</v>
      </c>
      <c r="D6743">
        <v>8.1199999999999992</v>
      </c>
      <c r="E6743">
        <v>25</v>
      </c>
      <c r="F6743" t="s">
        <v>10924</v>
      </c>
      <c r="G6743" t="s">
        <v>55</v>
      </c>
      <c r="H6743" t="s">
        <v>46</v>
      </c>
      <c r="I6743" t="s">
        <v>5488</v>
      </c>
      <c r="K6743"/>
      <c r="L6743" t="s">
        <v>10925</v>
      </c>
      <c r="M6743" t="s">
        <v>26</v>
      </c>
      <c r="N6743">
        <v>2</v>
      </c>
      <c r="P6743" t="s">
        <v>10827</v>
      </c>
      <c r="Q6743" t="s">
        <v>10926</v>
      </c>
      <c r="S6743" t="s">
        <v>29</v>
      </c>
    </row>
    <row r="6744" spans="1:19" hidden="1" x14ac:dyDescent="0.2">
      <c r="A6744">
        <v>4037</v>
      </c>
      <c r="B6744" t="s">
        <v>10927</v>
      </c>
      <c r="C6744" t="s">
        <v>20</v>
      </c>
      <c r="D6744">
        <v>8.1999999999999993</v>
      </c>
      <c r="E6744">
        <v>25</v>
      </c>
      <c r="F6744" t="s">
        <v>10928</v>
      </c>
      <c r="G6744" t="s">
        <v>55</v>
      </c>
      <c r="H6744" t="s">
        <v>46</v>
      </c>
      <c r="I6744" t="s">
        <v>4110</v>
      </c>
      <c r="K6744"/>
      <c r="L6744" t="s">
        <v>10929</v>
      </c>
      <c r="M6744" t="s">
        <v>26</v>
      </c>
      <c r="N6744">
        <v>2</v>
      </c>
      <c r="P6744" t="s">
        <v>10827</v>
      </c>
      <c r="Q6744" t="s">
        <v>10930</v>
      </c>
      <c r="S6744" t="s">
        <v>29</v>
      </c>
    </row>
    <row r="6745" spans="1:19" hidden="1" x14ac:dyDescent="0.2">
      <c r="A6745">
        <v>4039</v>
      </c>
      <c r="B6745" t="s">
        <v>10931</v>
      </c>
      <c r="C6745" t="s">
        <v>20</v>
      </c>
      <c r="D6745">
        <v>8.4</v>
      </c>
      <c r="E6745">
        <v>25</v>
      </c>
      <c r="F6745" t="s">
        <v>10928</v>
      </c>
      <c r="G6745" t="s">
        <v>55</v>
      </c>
      <c r="H6745" t="s">
        <v>46</v>
      </c>
      <c r="I6745" t="s">
        <v>4110</v>
      </c>
      <c r="K6745"/>
      <c r="L6745" t="s">
        <v>10932</v>
      </c>
      <c r="M6745" t="s">
        <v>26</v>
      </c>
      <c r="N6745">
        <v>2</v>
      </c>
      <c r="P6745" t="s">
        <v>10827</v>
      </c>
      <c r="Q6745" t="s">
        <v>10933</v>
      </c>
      <c r="S6745" t="s">
        <v>29</v>
      </c>
    </row>
    <row r="6746" spans="1:19" hidden="1" x14ac:dyDescent="0.2">
      <c r="A6746">
        <v>4040</v>
      </c>
      <c r="B6746" t="s">
        <v>10934</v>
      </c>
      <c r="C6746" t="s">
        <v>20</v>
      </c>
      <c r="D6746">
        <v>8</v>
      </c>
      <c r="E6746">
        <v>25</v>
      </c>
      <c r="F6746" t="s">
        <v>10928</v>
      </c>
      <c r="G6746" t="s">
        <v>55</v>
      </c>
      <c r="H6746" t="s">
        <v>46</v>
      </c>
      <c r="I6746" t="s">
        <v>4110</v>
      </c>
      <c r="K6746"/>
      <c r="L6746" t="s">
        <v>10935</v>
      </c>
      <c r="M6746" t="s">
        <v>26</v>
      </c>
      <c r="N6746">
        <v>2</v>
      </c>
      <c r="P6746" t="s">
        <v>10827</v>
      </c>
      <c r="Q6746" t="s">
        <v>10936</v>
      </c>
      <c r="S6746" t="s">
        <v>29</v>
      </c>
    </row>
    <row r="6747" spans="1:19" hidden="1" x14ac:dyDescent="0.2">
      <c r="A6747">
        <v>4040</v>
      </c>
      <c r="B6747" t="s">
        <v>10934</v>
      </c>
      <c r="C6747" t="s">
        <v>20</v>
      </c>
      <c r="D6747">
        <v>8.0299999999999994</v>
      </c>
      <c r="E6747">
        <v>25</v>
      </c>
      <c r="F6747" t="s">
        <v>10924</v>
      </c>
      <c r="G6747" t="s">
        <v>55</v>
      </c>
      <c r="H6747" t="s">
        <v>46</v>
      </c>
      <c r="I6747" t="s">
        <v>7644</v>
      </c>
      <c r="K6747"/>
      <c r="L6747" t="s">
        <v>10935</v>
      </c>
      <c r="M6747" t="s">
        <v>26</v>
      </c>
      <c r="N6747">
        <v>2</v>
      </c>
      <c r="P6747" t="s">
        <v>10827</v>
      </c>
      <c r="Q6747" t="s">
        <v>10936</v>
      </c>
      <c r="S6747" t="s">
        <v>29</v>
      </c>
    </row>
    <row r="6748" spans="1:19" hidden="1" x14ac:dyDescent="0.2">
      <c r="A6748">
        <v>4041</v>
      </c>
      <c r="B6748" t="s">
        <v>10937</v>
      </c>
      <c r="C6748" t="s">
        <v>20</v>
      </c>
      <c r="D6748">
        <v>7.73</v>
      </c>
      <c r="E6748">
        <v>25</v>
      </c>
      <c r="F6748" t="s">
        <v>10924</v>
      </c>
      <c r="G6748" t="s">
        <v>55</v>
      </c>
      <c r="H6748" t="s">
        <v>46</v>
      </c>
      <c r="I6748" t="s">
        <v>7644</v>
      </c>
      <c r="K6748"/>
      <c r="L6748" t="s">
        <v>10938</v>
      </c>
      <c r="M6748" t="s">
        <v>26</v>
      </c>
      <c r="N6748">
        <v>2</v>
      </c>
      <c r="P6748" t="s">
        <v>10827</v>
      </c>
      <c r="Q6748" t="s">
        <v>10939</v>
      </c>
      <c r="S6748" t="s">
        <v>29</v>
      </c>
    </row>
    <row r="6749" spans="1:19" x14ac:dyDescent="0.2">
      <c r="A6749">
        <v>4042</v>
      </c>
      <c r="B6749" t="s">
        <v>499</v>
      </c>
      <c r="C6749" t="s">
        <v>20</v>
      </c>
      <c r="D6749">
        <v>11.387</v>
      </c>
      <c r="E6749">
        <v>0</v>
      </c>
      <c r="F6749" t="s">
        <v>10940</v>
      </c>
      <c r="G6749" t="s">
        <v>10941</v>
      </c>
      <c r="H6749" t="s">
        <v>36</v>
      </c>
      <c r="I6749" t="s">
        <v>5020</v>
      </c>
      <c r="L6749" t="s">
        <v>500</v>
      </c>
      <c r="M6749" t="s">
        <v>26</v>
      </c>
      <c r="N6749">
        <v>2</v>
      </c>
      <c r="P6749" t="s">
        <v>10827</v>
      </c>
      <c r="Q6749" t="s">
        <v>10942</v>
      </c>
      <c r="S6749" t="s">
        <v>29</v>
      </c>
    </row>
    <row r="6750" spans="1:19" x14ac:dyDescent="0.2">
      <c r="A6750">
        <v>4042</v>
      </c>
      <c r="B6750" t="s">
        <v>499</v>
      </c>
      <c r="C6750" t="s">
        <v>20</v>
      </c>
      <c r="D6750">
        <v>11.114000000000001</v>
      </c>
      <c r="E6750">
        <v>10</v>
      </c>
      <c r="F6750" t="s">
        <v>10940</v>
      </c>
      <c r="G6750" t="s">
        <v>10941</v>
      </c>
      <c r="H6750" t="s">
        <v>36</v>
      </c>
      <c r="I6750" t="s">
        <v>5020</v>
      </c>
      <c r="L6750" t="s">
        <v>500</v>
      </c>
      <c r="M6750" t="s">
        <v>26</v>
      </c>
      <c r="N6750">
        <v>2</v>
      </c>
      <c r="P6750" t="s">
        <v>10827</v>
      </c>
      <c r="Q6750" t="s">
        <v>10942</v>
      </c>
      <c r="S6750" t="s">
        <v>29</v>
      </c>
    </row>
    <row r="6751" spans="1:19" x14ac:dyDescent="0.2">
      <c r="A6751">
        <v>4042</v>
      </c>
      <c r="B6751" t="s">
        <v>499</v>
      </c>
      <c r="C6751" t="s">
        <v>20</v>
      </c>
      <c r="D6751">
        <v>10.848000000000001</v>
      </c>
      <c r="E6751">
        <v>20</v>
      </c>
      <c r="F6751" t="s">
        <v>10940</v>
      </c>
      <c r="G6751" t="s">
        <v>10941</v>
      </c>
      <c r="H6751" t="s">
        <v>36</v>
      </c>
      <c r="I6751" t="s">
        <v>5020</v>
      </c>
      <c r="L6751" t="s">
        <v>500</v>
      </c>
      <c r="M6751" t="s">
        <v>26</v>
      </c>
      <c r="N6751">
        <v>2</v>
      </c>
      <c r="P6751" t="s">
        <v>10827</v>
      </c>
      <c r="Q6751" t="s">
        <v>10942</v>
      </c>
      <c r="S6751" t="s">
        <v>29</v>
      </c>
    </row>
    <row r="6752" spans="1:19" x14ac:dyDescent="0.2">
      <c r="A6752">
        <v>4042</v>
      </c>
      <c r="B6752" t="s">
        <v>499</v>
      </c>
      <c r="C6752" t="s">
        <v>20</v>
      </c>
      <c r="D6752">
        <v>10.589</v>
      </c>
      <c r="E6752">
        <v>30</v>
      </c>
      <c r="F6752" t="s">
        <v>10940</v>
      </c>
      <c r="G6752" t="s">
        <v>10941</v>
      </c>
      <c r="H6752" t="s">
        <v>36</v>
      </c>
      <c r="I6752" t="s">
        <v>5020</v>
      </c>
      <c r="L6752" t="s">
        <v>500</v>
      </c>
      <c r="M6752" t="s">
        <v>26</v>
      </c>
      <c r="N6752">
        <v>2</v>
      </c>
      <c r="P6752" t="s">
        <v>10827</v>
      </c>
      <c r="Q6752" t="s">
        <v>10942</v>
      </c>
      <c r="S6752" t="s">
        <v>29</v>
      </c>
    </row>
    <row r="6753" spans="1:19" x14ac:dyDescent="0.2">
      <c r="A6753">
        <v>4042</v>
      </c>
      <c r="B6753" t="s">
        <v>499</v>
      </c>
      <c r="C6753" t="s">
        <v>20</v>
      </c>
      <c r="D6753">
        <v>10.333</v>
      </c>
      <c r="E6753">
        <v>40</v>
      </c>
      <c r="F6753" t="s">
        <v>10940</v>
      </c>
      <c r="G6753" t="s">
        <v>10941</v>
      </c>
      <c r="H6753" t="s">
        <v>36</v>
      </c>
      <c r="I6753" t="s">
        <v>5020</v>
      </c>
      <c r="L6753" t="s">
        <v>500</v>
      </c>
      <c r="M6753" t="s">
        <v>26</v>
      </c>
      <c r="N6753">
        <v>2</v>
      </c>
      <c r="P6753" t="s">
        <v>10827</v>
      </c>
      <c r="Q6753" t="s">
        <v>10942</v>
      </c>
      <c r="S6753" t="s">
        <v>29</v>
      </c>
    </row>
    <row r="6754" spans="1:19" x14ac:dyDescent="0.2">
      <c r="A6754">
        <v>4042</v>
      </c>
      <c r="B6754" t="s">
        <v>499</v>
      </c>
      <c r="C6754" t="s">
        <v>20</v>
      </c>
      <c r="D6754">
        <v>10.085000000000001</v>
      </c>
      <c r="E6754">
        <v>50</v>
      </c>
      <c r="F6754" t="s">
        <v>10940</v>
      </c>
      <c r="G6754" t="s">
        <v>10941</v>
      </c>
      <c r="H6754" t="s">
        <v>36</v>
      </c>
      <c r="I6754" t="s">
        <v>5020</v>
      </c>
      <c r="L6754" t="s">
        <v>500</v>
      </c>
      <c r="M6754" t="s">
        <v>26</v>
      </c>
      <c r="N6754">
        <v>2</v>
      </c>
      <c r="P6754" t="s">
        <v>10827</v>
      </c>
      <c r="Q6754" t="s">
        <v>10942</v>
      </c>
      <c r="S6754" t="s">
        <v>29</v>
      </c>
    </row>
    <row r="6755" spans="1:19" hidden="1" x14ac:dyDescent="0.2">
      <c r="A6755">
        <v>4042</v>
      </c>
      <c r="B6755" t="s">
        <v>499</v>
      </c>
      <c r="C6755" t="s">
        <v>20</v>
      </c>
      <c r="D6755">
        <v>10.82</v>
      </c>
      <c r="E6755">
        <v>25</v>
      </c>
      <c r="F6755" t="s">
        <v>10940</v>
      </c>
      <c r="G6755" t="s">
        <v>189</v>
      </c>
      <c r="I6755" t="s">
        <v>10943</v>
      </c>
      <c r="K6755"/>
      <c r="L6755" t="s">
        <v>500</v>
      </c>
      <c r="M6755" t="s">
        <v>26</v>
      </c>
      <c r="N6755">
        <v>2</v>
      </c>
      <c r="P6755" t="s">
        <v>10827</v>
      </c>
      <c r="Q6755" t="s">
        <v>10942</v>
      </c>
      <c r="S6755" t="s">
        <v>29</v>
      </c>
    </row>
    <row r="6756" spans="1:19" hidden="1" x14ac:dyDescent="0.2">
      <c r="A6756">
        <v>4042</v>
      </c>
      <c r="B6756" t="s">
        <v>499</v>
      </c>
      <c r="C6756" t="s">
        <v>20</v>
      </c>
      <c r="D6756">
        <v>10.994</v>
      </c>
      <c r="E6756">
        <v>15</v>
      </c>
      <c r="F6756" t="s">
        <v>10944</v>
      </c>
      <c r="G6756" t="s">
        <v>10945</v>
      </c>
      <c r="H6756" t="s">
        <v>46</v>
      </c>
      <c r="I6756" t="s">
        <v>2475</v>
      </c>
      <c r="J6756" t="s">
        <v>43</v>
      </c>
      <c r="K6756"/>
      <c r="L6756" t="s">
        <v>500</v>
      </c>
      <c r="M6756" t="s">
        <v>26</v>
      </c>
      <c r="N6756">
        <v>2</v>
      </c>
      <c r="P6756" t="s">
        <v>10827</v>
      </c>
      <c r="Q6756" t="s">
        <v>10942</v>
      </c>
      <c r="S6756" t="s">
        <v>29</v>
      </c>
    </row>
    <row r="6757" spans="1:19" hidden="1" x14ac:dyDescent="0.2">
      <c r="A6757">
        <v>4042</v>
      </c>
      <c r="B6757" t="s">
        <v>499</v>
      </c>
      <c r="C6757" t="s">
        <v>20</v>
      </c>
      <c r="D6757">
        <v>10.778</v>
      </c>
      <c r="E6757">
        <v>25</v>
      </c>
      <c r="F6757" t="s">
        <v>10944</v>
      </c>
      <c r="G6757" t="s">
        <v>10945</v>
      </c>
      <c r="H6757" t="s">
        <v>46</v>
      </c>
      <c r="I6757" t="s">
        <v>2475</v>
      </c>
      <c r="J6757" t="s">
        <v>43</v>
      </c>
      <c r="K6757"/>
      <c r="L6757" t="s">
        <v>500</v>
      </c>
      <c r="M6757" t="s">
        <v>26</v>
      </c>
      <c r="N6757">
        <v>2</v>
      </c>
      <c r="P6757" t="s">
        <v>10827</v>
      </c>
      <c r="Q6757" t="s">
        <v>10942</v>
      </c>
      <c r="S6757" t="s">
        <v>29</v>
      </c>
    </row>
    <row r="6758" spans="1:19" hidden="1" x14ac:dyDescent="0.2">
      <c r="A6758">
        <v>4042</v>
      </c>
      <c r="B6758" t="s">
        <v>499</v>
      </c>
      <c r="C6758" t="s">
        <v>20</v>
      </c>
      <c r="D6758">
        <v>10.554</v>
      </c>
      <c r="E6758">
        <v>35</v>
      </c>
      <c r="F6758" t="s">
        <v>10944</v>
      </c>
      <c r="G6758" t="s">
        <v>10945</v>
      </c>
      <c r="H6758" t="s">
        <v>46</v>
      </c>
      <c r="I6758" t="s">
        <v>2475</v>
      </c>
      <c r="J6758" t="s">
        <v>43</v>
      </c>
      <c r="K6758"/>
      <c r="L6758" t="s">
        <v>500</v>
      </c>
      <c r="M6758" t="s">
        <v>26</v>
      </c>
      <c r="N6758">
        <v>2</v>
      </c>
      <c r="P6758" t="s">
        <v>10827</v>
      </c>
      <c r="Q6758" t="s">
        <v>10942</v>
      </c>
      <c r="S6758" t="s">
        <v>29</v>
      </c>
    </row>
    <row r="6759" spans="1:19" x14ac:dyDescent="0.2">
      <c r="A6759">
        <v>4043</v>
      </c>
      <c r="B6759" t="s">
        <v>515</v>
      </c>
      <c r="C6759" t="s">
        <v>20</v>
      </c>
      <c r="D6759">
        <v>10.436999999999999</v>
      </c>
      <c r="F6759" t="s">
        <v>10946</v>
      </c>
      <c r="G6759" t="s">
        <v>41</v>
      </c>
      <c r="H6759" t="s">
        <v>36</v>
      </c>
      <c r="I6759" t="s">
        <v>9251</v>
      </c>
      <c r="L6759" t="s">
        <v>517</v>
      </c>
      <c r="M6759" t="s">
        <v>26</v>
      </c>
      <c r="N6759">
        <v>2</v>
      </c>
      <c r="P6759" t="s">
        <v>10827</v>
      </c>
      <c r="Q6759" t="s">
        <v>10947</v>
      </c>
      <c r="S6759" t="s">
        <v>29</v>
      </c>
    </row>
    <row r="6760" spans="1:19" x14ac:dyDescent="0.2">
      <c r="A6760">
        <v>4043</v>
      </c>
      <c r="B6760" t="s">
        <v>515</v>
      </c>
      <c r="C6760" t="s">
        <v>20</v>
      </c>
      <c r="D6760">
        <v>10.176</v>
      </c>
      <c r="E6760">
        <v>10</v>
      </c>
      <c r="F6760" t="s">
        <v>10946</v>
      </c>
      <c r="G6760" t="s">
        <v>41</v>
      </c>
      <c r="H6760" t="s">
        <v>36</v>
      </c>
      <c r="I6760" t="s">
        <v>9251</v>
      </c>
      <c r="L6760" t="s">
        <v>517</v>
      </c>
      <c r="M6760" t="s">
        <v>26</v>
      </c>
      <c r="N6760">
        <v>2</v>
      </c>
      <c r="P6760" t="s">
        <v>10827</v>
      </c>
      <c r="Q6760" t="s">
        <v>10947</v>
      </c>
      <c r="S6760" t="s">
        <v>29</v>
      </c>
    </row>
    <row r="6761" spans="1:19" x14ac:dyDescent="0.2">
      <c r="A6761">
        <v>4043</v>
      </c>
      <c r="B6761" t="s">
        <v>515</v>
      </c>
      <c r="C6761" t="s">
        <v>20</v>
      </c>
      <c r="D6761">
        <v>9.9260000000000002</v>
      </c>
      <c r="E6761">
        <v>20</v>
      </c>
      <c r="F6761" t="s">
        <v>10946</v>
      </c>
      <c r="G6761" t="s">
        <v>41</v>
      </c>
      <c r="H6761" t="s">
        <v>36</v>
      </c>
      <c r="I6761" t="s">
        <v>9251</v>
      </c>
      <c r="L6761" t="s">
        <v>517</v>
      </c>
      <c r="M6761" t="s">
        <v>26</v>
      </c>
      <c r="N6761">
        <v>2</v>
      </c>
      <c r="P6761" t="s">
        <v>10827</v>
      </c>
      <c r="Q6761" t="s">
        <v>10947</v>
      </c>
      <c r="S6761" t="s">
        <v>29</v>
      </c>
    </row>
    <row r="6762" spans="1:19" x14ac:dyDescent="0.2">
      <c r="A6762">
        <v>4043</v>
      </c>
      <c r="B6762" t="s">
        <v>515</v>
      </c>
      <c r="C6762" t="s">
        <v>20</v>
      </c>
      <c r="D6762">
        <v>9.6869999999999994</v>
      </c>
      <c r="E6762">
        <v>30</v>
      </c>
      <c r="F6762" t="s">
        <v>10946</v>
      </c>
      <c r="G6762" t="s">
        <v>41</v>
      </c>
      <c r="H6762" t="s">
        <v>36</v>
      </c>
      <c r="I6762" t="s">
        <v>9251</v>
      </c>
      <c r="L6762" t="s">
        <v>517</v>
      </c>
      <c r="M6762" t="s">
        <v>26</v>
      </c>
      <c r="N6762">
        <v>2</v>
      </c>
      <c r="P6762" t="s">
        <v>10827</v>
      </c>
      <c r="Q6762" t="s">
        <v>10947</v>
      </c>
      <c r="S6762" t="s">
        <v>29</v>
      </c>
    </row>
    <row r="6763" spans="1:19" x14ac:dyDescent="0.2">
      <c r="A6763">
        <v>4043</v>
      </c>
      <c r="B6763" t="s">
        <v>515</v>
      </c>
      <c r="C6763" t="s">
        <v>20</v>
      </c>
      <c r="D6763">
        <v>9.4580000000000002</v>
      </c>
      <c r="E6763">
        <v>40</v>
      </c>
      <c r="F6763" t="s">
        <v>10946</v>
      </c>
      <c r="G6763" t="s">
        <v>41</v>
      </c>
      <c r="H6763" t="s">
        <v>36</v>
      </c>
      <c r="I6763" t="s">
        <v>9251</v>
      </c>
      <c r="L6763" t="s">
        <v>517</v>
      </c>
      <c r="M6763" t="s">
        <v>26</v>
      </c>
      <c r="N6763">
        <v>2</v>
      </c>
      <c r="P6763" t="s">
        <v>10827</v>
      </c>
      <c r="Q6763" t="s">
        <v>10947</v>
      </c>
      <c r="S6763" t="s">
        <v>29</v>
      </c>
    </row>
    <row r="6764" spans="1:19" x14ac:dyDescent="0.2">
      <c r="A6764">
        <v>4043</v>
      </c>
      <c r="B6764" t="s">
        <v>515</v>
      </c>
      <c r="C6764" t="s">
        <v>20</v>
      </c>
      <c r="D6764">
        <v>9.2390000000000008</v>
      </c>
      <c r="E6764">
        <v>50</v>
      </c>
      <c r="F6764" t="s">
        <v>10946</v>
      </c>
      <c r="G6764" t="s">
        <v>41</v>
      </c>
      <c r="H6764" t="s">
        <v>36</v>
      </c>
      <c r="I6764" t="s">
        <v>9251</v>
      </c>
      <c r="L6764" t="s">
        <v>517</v>
      </c>
      <c r="M6764" t="s">
        <v>26</v>
      </c>
      <c r="N6764">
        <v>2</v>
      </c>
      <c r="P6764" t="s">
        <v>10827</v>
      </c>
      <c r="Q6764" t="s">
        <v>10947</v>
      </c>
      <c r="S6764" t="s">
        <v>29</v>
      </c>
    </row>
    <row r="6765" spans="1:19" x14ac:dyDescent="0.2">
      <c r="A6765">
        <v>4043</v>
      </c>
      <c r="B6765" t="s">
        <v>515</v>
      </c>
      <c r="C6765" t="s">
        <v>20</v>
      </c>
      <c r="D6765">
        <v>9.0280000000000005</v>
      </c>
      <c r="E6765">
        <v>60</v>
      </c>
      <c r="F6765" t="s">
        <v>10946</v>
      </c>
      <c r="G6765" t="s">
        <v>41</v>
      </c>
      <c r="H6765" t="s">
        <v>36</v>
      </c>
      <c r="I6765" t="s">
        <v>9251</v>
      </c>
      <c r="L6765" t="s">
        <v>517</v>
      </c>
      <c r="M6765" t="s">
        <v>26</v>
      </c>
      <c r="N6765">
        <v>2</v>
      </c>
      <c r="P6765" t="s">
        <v>10827</v>
      </c>
      <c r="Q6765" t="s">
        <v>10947</v>
      </c>
      <c r="S6765" t="s">
        <v>29</v>
      </c>
    </row>
    <row r="6766" spans="1:19" hidden="1" x14ac:dyDescent="0.2">
      <c r="A6766">
        <v>4043</v>
      </c>
      <c r="B6766" t="s">
        <v>515</v>
      </c>
      <c r="C6766" t="s">
        <v>20</v>
      </c>
      <c r="D6766">
        <v>9.75</v>
      </c>
      <c r="E6766">
        <v>25</v>
      </c>
      <c r="F6766" t="s">
        <v>10946</v>
      </c>
      <c r="G6766" t="s">
        <v>246</v>
      </c>
      <c r="H6766" t="s">
        <v>46</v>
      </c>
      <c r="I6766" t="s">
        <v>2596</v>
      </c>
      <c r="K6766"/>
      <c r="L6766" t="s">
        <v>517</v>
      </c>
      <c r="M6766" t="s">
        <v>26</v>
      </c>
      <c r="N6766">
        <v>2</v>
      </c>
      <c r="P6766" t="s">
        <v>10827</v>
      </c>
      <c r="Q6766" t="s">
        <v>10947</v>
      </c>
      <c r="S6766" t="s">
        <v>29</v>
      </c>
    </row>
    <row r="6767" spans="1:19" hidden="1" x14ac:dyDescent="0.2">
      <c r="A6767">
        <v>4043</v>
      </c>
      <c r="B6767" t="s">
        <v>515</v>
      </c>
      <c r="C6767" t="s">
        <v>20</v>
      </c>
      <c r="D6767">
        <v>9.82</v>
      </c>
      <c r="E6767">
        <v>25</v>
      </c>
      <c r="F6767" t="s">
        <v>10946</v>
      </c>
      <c r="G6767" t="s">
        <v>240</v>
      </c>
      <c r="H6767" t="s">
        <v>46</v>
      </c>
      <c r="I6767" t="s">
        <v>3956</v>
      </c>
      <c r="K6767"/>
      <c r="L6767" t="s">
        <v>517</v>
      </c>
      <c r="M6767" t="s">
        <v>26</v>
      </c>
      <c r="N6767">
        <v>2</v>
      </c>
      <c r="P6767" t="s">
        <v>10827</v>
      </c>
      <c r="Q6767" t="s">
        <v>10947</v>
      </c>
      <c r="S6767" t="s">
        <v>29</v>
      </c>
    </row>
    <row r="6768" spans="1:19" hidden="1" x14ac:dyDescent="0.2">
      <c r="A6768">
        <v>4043</v>
      </c>
      <c r="B6768" t="s">
        <v>515</v>
      </c>
      <c r="C6768" t="s">
        <v>20</v>
      </c>
      <c r="D6768">
        <v>9.6</v>
      </c>
      <c r="E6768" t="s">
        <v>363</v>
      </c>
      <c r="F6768" t="s">
        <v>10946</v>
      </c>
      <c r="G6768" t="s">
        <v>189</v>
      </c>
      <c r="H6768" t="s">
        <v>23</v>
      </c>
      <c r="I6768" t="s">
        <v>10041</v>
      </c>
      <c r="J6768" t="s">
        <v>43</v>
      </c>
      <c r="K6768"/>
      <c r="L6768" t="s">
        <v>517</v>
      </c>
      <c r="M6768" t="s">
        <v>26</v>
      </c>
      <c r="N6768">
        <v>2</v>
      </c>
      <c r="P6768" t="s">
        <v>10827</v>
      </c>
      <c r="Q6768" t="s">
        <v>10947</v>
      </c>
      <c r="S6768" t="s">
        <v>29</v>
      </c>
    </row>
    <row r="6769" spans="1:19" hidden="1" x14ac:dyDescent="0.2">
      <c r="A6769">
        <v>4044</v>
      </c>
      <c r="B6769" t="s">
        <v>10948</v>
      </c>
      <c r="C6769" t="s">
        <v>20</v>
      </c>
      <c r="D6769">
        <v>9.92</v>
      </c>
      <c r="E6769">
        <v>25</v>
      </c>
      <c r="F6769" t="s">
        <v>10899</v>
      </c>
      <c r="I6769" t="s">
        <v>775</v>
      </c>
      <c r="K6769"/>
      <c r="L6769" t="s">
        <v>10949</v>
      </c>
      <c r="M6769" t="s">
        <v>26</v>
      </c>
      <c r="N6769">
        <v>2</v>
      </c>
      <c r="P6769" t="s">
        <v>10827</v>
      </c>
      <c r="Q6769" t="s">
        <v>10950</v>
      </c>
      <c r="S6769" t="s">
        <v>29</v>
      </c>
    </row>
    <row r="6770" spans="1:19" hidden="1" x14ac:dyDescent="0.2">
      <c r="A6770">
        <v>4044</v>
      </c>
      <c r="B6770" t="s">
        <v>10948</v>
      </c>
      <c r="C6770" t="s">
        <v>73</v>
      </c>
      <c r="D6770">
        <v>6.48</v>
      </c>
      <c r="E6770">
        <v>25</v>
      </c>
      <c r="F6770" t="s">
        <v>10899</v>
      </c>
      <c r="I6770" t="s">
        <v>775</v>
      </c>
      <c r="K6770"/>
      <c r="L6770" t="s">
        <v>10949</v>
      </c>
      <c r="M6770" t="s">
        <v>26</v>
      </c>
      <c r="N6770">
        <v>2</v>
      </c>
      <c r="P6770" t="s">
        <v>10827</v>
      </c>
      <c r="Q6770" t="s">
        <v>10950</v>
      </c>
      <c r="S6770" t="s">
        <v>29</v>
      </c>
    </row>
    <row r="6771" spans="1:19" hidden="1" x14ac:dyDescent="0.2">
      <c r="A6771">
        <v>4045</v>
      </c>
      <c r="B6771" t="s">
        <v>10951</v>
      </c>
      <c r="C6771" t="s">
        <v>20</v>
      </c>
      <c r="D6771">
        <v>8.06</v>
      </c>
      <c r="E6771">
        <v>25</v>
      </c>
      <c r="F6771" t="s">
        <v>10924</v>
      </c>
      <c r="G6771" t="s">
        <v>55</v>
      </c>
      <c r="H6771" t="s">
        <v>46</v>
      </c>
      <c r="I6771" t="s">
        <v>7644</v>
      </c>
      <c r="K6771"/>
      <c r="L6771" t="s">
        <v>10952</v>
      </c>
      <c r="M6771" t="s">
        <v>26</v>
      </c>
      <c r="N6771">
        <v>2</v>
      </c>
      <c r="P6771" t="s">
        <v>10827</v>
      </c>
      <c r="Q6771" t="s">
        <v>10953</v>
      </c>
      <c r="S6771" t="s">
        <v>29</v>
      </c>
    </row>
    <row r="6772" spans="1:19" hidden="1" x14ac:dyDescent="0.2">
      <c r="A6772">
        <v>4046</v>
      </c>
      <c r="B6772" t="s">
        <v>10954</v>
      </c>
      <c r="C6772" t="s">
        <v>20</v>
      </c>
      <c r="D6772">
        <v>7.7</v>
      </c>
      <c r="E6772">
        <v>25</v>
      </c>
      <c r="F6772" t="s">
        <v>10955</v>
      </c>
      <c r="G6772" t="s">
        <v>55</v>
      </c>
      <c r="H6772" t="s">
        <v>46</v>
      </c>
      <c r="I6772" t="s">
        <v>7644</v>
      </c>
      <c r="K6772"/>
      <c r="L6772" t="s">
        <v>10956</v>
      </c>
      <c r="M6772" t="s">
        <v>26</v>
      </c>
      <c r="N6772">
        <v>2</v>
      </c>
      <c r="P6772" t="s">
        <v>10827</v>
      </c>
      <c r="Q6772" t="s">
        <v>10957</v>
      </c>
      <c r="S6772" t="s">
        <v>29</v>
      </c>
    </row>
    <row r="6773" spans="1:19" hidden="1" x14ac:dyDescent="0.2">
      <c r="A6773">
        <v>4049</v>
      </c>
      <c r="B6773" t="s">
        <v>530</v>
      </c>
      <c r="C6773" t="s">
        <v>20</v>
      </c>
      <c r="D6773">
        <v>9.23</v>
      </c>
      <c r="E6773">
        <v>25</v>
      </c>
      <c r="G6773" t="s">
        <v>246</v>
      </c>
      <c r="H6773" t="s">
        <v>46</v>
      </c>
      <c r="I6773" t="s">
        <v>2596</v>
      </c>
      <c r="K6773"/>
      <c r="L6773" t="s">
        <v>531</v>
      </c>
      <c r="M6773" t="s">
        <v>26</v>
      </c>
      <c r="N6773">
        <v>2</v>
      </c>
      <c r="P6773" t="s">
        <v>10827</v>
      </c>
      <c r="Q6773" t="s">
        <v>10958</v>
      </c>
      <c r="S6773" t="s">
        <v>29</v>
      </c>
    </row>
    <row r="6774" spans="1:19" hidden="1" x14ac:dyDescent="0.2">
      <c r="A6774">
        <v>4049</v>
      </c>
      <c r="B6774" t="s">
        <v>530</v>
      </c>
      <c r="C6774" t="s">
        <v>20</v>
      </c>
      <c r="D6774">
        <v>9.26</v>
      </c>
      <c r="E6774">
        <v>25</v>
      </c>
      <c r="G6774" t="s">
        <v>240</v>
      </c>
      <c r="H6774" t="s">
        <v>46</v>
      </c>
      <c r="I6774" t="s">
        <v>3956</v>
      </c>
      <c r="K6774"/>
      <c r="L6774" t="s">
        <v>531</v>
      </c>
      <c r="M6774" t="s">
        <v>26</v>
      </c>
      <c r="N6774">
        <v>2</v>
      </c>
      <c r="P6774" t="s">
        <v>10827</v>
      </c>
      <c r="Q6774" t="s">
        <v>10958</v>
      </c>
      <c r="S6774" t="s">
        <v>29</v>
      </c>
    </row>
    <row r="6775" spans="1:19" hidden="1" x14ac:dyDescent="0.2">
      <c r="A6775">
        <v>4049</v>
      </c>
      <c r="B6775" t="s">
        <v>530</v>
      </c>
      <c r="C6775" t="s">
        <v>20</v>
      </c>
      <c r="D6775">
        <v>9.15</v>
      </c>
      <c r="E6775" t="s">
        <v>363</v>
      </c>
      <c r="G6775" t="s">
        <v>189</v>
      </c>
      <c r="H6775" t="s">
        <v>23</v>
      </c>
      <c r="I6775" t="s">
        <v>10041</v>
      </c>
      <c r="K6775"/>
      <c r="L6775" t="s">
        <v>531</v>
      </c>
      <c r="M6775" t="s">
        <v>26</v>
      </c>
      <c r="N6775">
        <v>2</v>
      </c>
      <c r="P6775" t="s">
        <v>10827</v>
      </c>
      <c r="Q6775" t="s">
        <v>10958</v>
      </c>
      <c r="S6775" t="s">
        <v>29</v>
      </c>
    </row>
    <row r="6776" spans="1:19" hidden="1" x14ac:dyDescent="0.2">
      <c r="A6776">
        <v>4050</v>
      </c>
      <c r="B6776" t="s">
        <v>10959</v>
      </c>
      <c r="C6776" t="s">
        <v>20</v>
      </c>
      <c r="D6776">
        <v>8.9600000000000009</v>
      </c>
      <c r="E6776">
        <v>25</v>
      </c>
      <c r="F6776" t="s">
        <v>10861</v>
      </c>
      <c r="G6776" t="s">
        <v>55</v>
      </c>
      <c r="H6776" t="s">
        <v>46</v>
      </c>
      <c r="I6776" t="s">
        <v>4293</v>
      </c>
      <c r="K6776"/>
      <c r="L6776" t="s">
        <v>10960</v>
      </c>
      <c r="M6776" t="s">
        <v>26</v>
      </c>
      <c r="N6776">
        <v>2</v>
      </c>
      <c r="P6776" t="s">
        <v>10827</v>
      </c>
      <c r="Q6776" t="s">
        <v>10961</v>
      </c>
      <c r="S6776" t="s">
        <v>29</v>
      </c>
    </row>
    <row r="6777" spans="1:19" hidden="1" x14ac:dyDescent="0.2">
      <c r="A6777">
        <v>4053</v>
      </c>
      <c r="B6777" t="s">
        <v>10962</v>
      </c>
      <c r="C6777" t="s">
        <v>20</v>
      </c>
      <c r="D6777">
        <v>8.2899999999999991</v>
      </c>
      <c r="E6777">
        <v>25</v>
      </c>
      <c r="F6777" t="s">
        <v>10908</v>
      </c>
      <c r="G6777" t="s">
        <v>246</v>
      </c>
      <c r="H6777" t="s">
        <v>46</v>
      </c>
      <c r="I6777" t="s">
        <v>4298</v>
      </c>
      <c r="K6777"/>
      <c r="L6777" t="s">
        <v>10963</v>
      </c>
      <c r="M6777" t="s">
        <v>26</v>
      </c>
      <c r="N6777">
        <v>2</v>
      </c>
      <c r="P6777" t="s">
        <v>10827</v>
      </c>
      <c r="Q6777" t="s">
        <v>10964</v>
      </c>
      <c r="S6777" t="s">
        <v>29</v>
      </c>
    </row>
    <row r="6778" spans="1:19" hidden="1" x14ac:dyDescent="0.2">
      <c r="A6778">
        <v>4055</v>
      </c>
      <c r="B6778" t="s">
        <v>10965</v>
      </c>
      <c r="C6778" t="s">
        <v>20</v>
      </c>
      <c r="D6778">
        <v>4.75</v>
      </c>
      <c r="F6778" t="s">
        <v>615</v>
      </c>
      <c r="H6778" t="s">
        <v>23</v>
      </c>
      <c r="I6778" t="s">
        <v>333</v>
      </c>
      <c r="K6778"/>
      <c r="L6778" t="s">
        <v>10966</v>
      </c>
      <c r="M6778" t="s">
        <v>26</v>
      </c>
      <c r="N6778">
        <v>2</v>
      </c>
      <c r="P6778" t="s">
        <v>10827</v>
      </c>
      <c r="Q6778" t="s">
        <v>10967</v>
      </c>
      <c r="S6778" t="s">
        <v>29</v>
      </c>
    </row>
    <row r="6779" spans="1:19" hidden="1" x14ac:dyDescent="0.2">
      <c r="A6779">
        <v>4056</v>
      </c>
      <c r="B6779" t="s">
        <v>538</v>
      </c>
      <c r="C6779" t="s">
        <v>20</v>
      </c>
      <c r="D6779">
        <v>11.38</v>
      </c>
      <c r="E6779">
        <v>15</v>
      </c>
      <c r="F6779" t="s">
        <v>10944</v>
      </c>
      <c r="G6779" t="s">
        <v>10945</v>
      </c>
      <c r="H6779" t="s">
        <v>46</v>
      </c>
      <c r="I6779" t="s">
        <v>2475</v>
      </c>
      <c r="K6779"/>
      <c r="L6779" t="s">
        <v>540</v>
      </c>
      <c r="M6779" t="s">
        <v>26</v>
      </c>
      <c r="N6779">
        <v>2</v>
      </c>
      <c r="P6779" t="s">
        <v>10827</v>
      </c>
      <c r="Q6779" t="s">
        <v>10968</v>
      </c>
      <c r="S6779" t="s">
        <v>29</v>
      </c>
    </row>
    <row r="6780" spans="1:19" hidden="1" x14ac:dyDescent="0.2">
      <c r="A6780">
        <v>4056</v>
      </c>
      <c r="B6780" t="s">
        <v>538</v>
      </c>
      <c r="C6780" t="s">
        <v>20</v>
      </c>
      <c r="D6780">
        <v>10.797000000000001</v>
      </c>
      <c r="E6780">
        <v>35</v>
      </c>
      <c r="F6780" t="s">
        <v>10944</v>
      </c>
      <c r="G6780" t="s">
        <v>10945</v>
      </c>
      <c r="H6780" t="s">
        <v>46</v>
      </c>
      <c r="I6780" t="s">
        <v>2475</v>
      </c>
      <c r="K6780"/>
      <c r="L6780" t="s">
        <v>540</v>
      </c>
      <c r="M6780" t="s">
        <v>26</v>
      </c>
      <c r="N6780">
        <v>2</v>
      </c>
      <c r="P6780" t="s">
        <v>10827</v>
      </c>
      <c r="Q6780" t="s">
        <v>10968</v>
      </c>
      <c r="S6780" t="s">
        <v>29</v>
      </c>
    </row>
    <row r="6781" spans="1:19" x14ac:dyDescent="0.2">
      <c r="A6781">
        <v>4057</v>
      </c>
      <c r="B6781" t="s">
        <v>10969</v>
      </c>
      <c r="C6781" t="s">
        <v>20</v>
      </c>
      <c r="D6781">
        <v>10.714</v>
      </c>
      <c r="E6781">
        <v>0</v>
      </c>
      <c r="F6781" t="s">
        <v>10970</v>
      </c>
      <c r="G6781" t="s">
        <v>41</v>
      </c>
      <c r="H6781" t="s">
        <v>36</v>
      </c>
      <c r="I6781" t="s">
        <v>9251</v>
      </c>
      <c r="L6781" t="s">
        <v>10971</v>
      </c>
      <c r="M6781" t="s">
        <v>26</v>
      </c>
      <c r="N6781">
        <v>2</v>
      </c>
      <c r="P6781" t="s">
        <v>10827</v>
      </c>
      <c r="Q6781" t="s">
        <v>10972</v>
      </c>
      <c r="S6781" t="s">
        <v>29</v>
      </c>
    </row>
    <row r="6782" spans="1:19" x14ac:dyDescent="0.2">
      <c r="A6782">
        <v>4057</v>
      </c>
      <c r="B6782" t="s">
        <v>10969</v>
      </c>
      <c r="C6782" t="s">
        <v>20</v>
      </c>
      <c r="D6782">
        <v>10.4</v>
      </c>
      <c r="E6782">
        <v>10</v>
      </c>
      <c r="F6782" t="s">
        <v>10970</v>
      </c>
      <c r="G6782" t="s">
        <v>41</v>
      </c>
      <c r="H6782" t="s">
        <v>36</v>
      </c>
      <c r="I6782" t="s">
        <v>9251</v>
      </c>
      <c r="L6782" t="s">
        <v>10971</v>
      </c>
      <c r="M6782" t="s">
        <v>26</v>
      </c>
      <c r="N6782">
        <v>2</v>
      </c>
      <c r="P6782" t="s">
        <v>10827</v>
      </c>
      <c r="Q6782" t="s">
        <v>10972</v>
      </c>
      <c r="S6782" t="s">
        <v>29</v>
      </c>
    </row>
    <row r="6783" spans="1:19" x14ac:dyDescent="0.2">
      <c r="A6783">
        <v>4057</v>
      </c>
      <c r="B6783" t="s">
        <v>10969</v>
      </c>
      <c r="C6783" t="s">
        <v>20</v>
      </c>
      <c r="D6783">
        <v>10.102</v>
      </c>
      <c r="E6783">
        <v>20</v>
      </c>
      <c r="F6783" t="s">
        <v>10970</v>
      </c>
      <c r="G6783" t="s">
        <v>41</v>
      </c>
      <c r="H6783" t="s">
        <v>36</v>
      </c>
      <c r="I6783" t="s">
        <v>9251</v>
      </c>
      <c r="L6783" t="s">
        <v>10971</v>
      </c>
      <c r="M6783" t="s">
        <v>26</v>
      </c>
      <c r="N6783">
        <v>2</v>
      </c>
      <c r="P6783" t="s">
        <v>10827</v>
      </c>
      <c r="Q6783" t="s">
        <v>10972</v>
      </c>
      <c r="S6783" t="s">
        <v>29</v>
      </c>
    </row>
    <row r="6784" spans="1:19" x14ac:dyDescent="0.2">
      <c r="A6784">
        <v>4057</v>
      </c>
      <c r="B6784" t="s">
        <v>10969</v>
      </c>
      <c r="C6784" t="s">
        <v>20</v>
      </c>
      <c r="D6784">
        <v>9.8219999999999992</v>
      </c>
      <c r="E6784">
        <v>30</v>
      </c>
      <c r="F6784" t="s">
        <v>10970</v>
      </c>
      <c r="G6784" t="s">
        <v>41</v>
      </c>
      <c r="H6784" t="s">
        <v>36</v>
      </c>
      <c r="I6784" t="s">
        <v>9251</v>
      </c>
      <c r="L6784" t="s">
        <v>10971</v>
      </c>
      <c r="M6784" t="s">
        <v>26</v>
      </c>
      <c r="N6784">
        <v>2</v>
      </c>
      <c r="P6784" t="s">
        <v>10827</v>
      </c>
      <c r="Q6784" t="s">
        <v>10972</v>
      </c>
      <c r="S6784" t="s">
        <v>29</v>
      </c>
    </row>
    <row r="6785" spans="1:19" x14ac:dyDescent="0.2">
      <c r="A6785">
        <v>4057</v>
      </c>
      <c r="B6785" t="s">
        <v>10969</v>
      </c>
      <c r="C6785" t="s">
        <v>20</v>
      </c>
      <c r="D6785">
        <v>9.5570000000000004</v>
      </c>
      <c r="E6785">
        <v>40</v>
      </c>
      <c r="F6785" t="s">
        <v>10970</v>
      </c>
      <c r="G6785" t="s">
        <v>41</v>
      </c>
      <c r="H6785" t="s">
        <v>36</v>
      </c>
      <c r="I6785" t="s">
        <v>9251</v>
      </c>
      <c r="L6785" t="s">
        <v>10971</v>
      </c>
      <c r="M6785" t="s">
        <v>26</v>
      </c>
      <c r="N6785">
        <v>2</v>
      </c>
      <c r="P6785" t="s">
        <v>10827</v>
      </c>
      <c r="Q6785" t="s">
        <v>10972</v>
      </c>
      <c r="S6785" t="s">
        <v>29</v>
      </c>
    </row>
    <row r="6786" spans="1:19" x14ac:dyDescent="0.2">
      <c r="A6786">
        <v>4057</v>
      </c>
      <c r="B6786" t="s">
        <v>10969</v>
      </c>
      <c r="C6786" t="s">
        <v>20</v>
      </c>
      <c r="D6786">
        <v>9.3059999999999992</v>
      </c>
      <c r="E6786">
        <v>50</v>
      </c>
      <c r="F6786" t="s">
        <v>10970</v>
      </c>
      <c r="G6786" t="s">
        <v>41</v>
      </c>
      <c r="H6786" t="s">
        <v>36</v>
      </c>
      <c r="I6786" t="s">
        <v>9251</v>
      </c>
      <c r="L6786" t="s">
        <v>10971</v>
      </c>
      <c r="M6786" t="s">
        <v>26</v>
      </c>
      <c r="N6786">
        <v>2</v>
      </c>
      <c r="P6786" t="s">
        <v>10827</v>
      </c>
      <c r="Q6786" t="s">
        <v>10972</v>
      </c>
      <c r="S6786" t="s">
        <v>29</v>
      </c>
    </row>
    <row r="6787" spans="1:19" x14ac:dyDescent="0.2">
      <c r="A6787">
        <v>4057</v>
      </c>
      <c r="B6787" t="s">
        <v>10969</v>
      </c>
      <c r="C6787" t="s">
        <v>20</v>
      </c>
      <c r="D6787">
        <v>9.0670000000000002</v>
      </c>
      <c r="E6787">
        <v>60</v>
      </c>
      <c r="F6787" t="s">
        <v>10970</v>
      </c>
      <c r="G6787" t="s">
        <v>41</v>
      </c>
      <c r="H6787" t="s">
        <v>36</v>
      </c>
      <c r="I6787" t="s">
        <v>9251</v>
      </c>
      <c r="L6787" t="s">
        <v>10971</v>
      </c>
      <c r="M6787" t="s">
        <v>26</v>
      </c>
      <c r="N6787">
        <v>2</v>
      </c>
      <c r="P6787" t="s">
        <v>10827</v>
      </c>
      <c r="Q6787" t="s">
        <v>10972</v>
      </c>
      <c r="S6787" t="s">
        <v>29</v>
      </c>
    </row>
    <row r="6788" spans="1:19" hidden="1" x14ac:dyDescent="0.2">
      <c r="A6788">
        <v>4057</v>
      </c>
      <c r="B6788" t="s">
        <v>10969</v>
      </c>
      <c r="C6788" t="s">
        <v>20</v>
      </c>
      <c r="D6788">
        <v>9.85</v>
      </c>
      <c r="E6788">
        <v>25</v>
      </c>
      <c r="F6788" t="s">
        <v>10970</v>
      </c>
      <c r="G6788" t="s">
        <v>246</v>
      </c>
      <c r="H6788" t="s">
        <v>46</v>
      </c>
      <c r="I6788" t="s">
        <v>2596</v>
      </c>
      <c r="J6788" t="s">
        <v>43</v>
      </c>
      <c r="K6788"/>
      <c r="L6788" t="s">
        <v>10971</v>
      </c>
      <c r="M6788" t="s">
        <v>26</v>
      </c>
      <c r="N6788">
        <v>2</v>
      </c>
      <c r="P6788" t="s">
        <v>10827</v>
      </c>
      <c r="Q6788" t="s">
        <v>10972</v>
      </c>
      <c r="S6788" t="s">
        <v>29</v>
      </c>
    </row>
    <row r="6789" spans="1:19" hidden="1" x14ac:dyDescent="0.2">
      <c r="A6789">
        <v>4060</v>
      </c>
      <c r="B6789" t="s">
        <v>554</v>
      </c>
      <c r="C6789" t="s">
        <v>20</v>
      </c>
      <c r="D6789">
        <v>8.8800000000000008</v>
      </c>
      <c r="G6789" t="s">
        <v>246</v>
      </c>
      <c r="H6789" t="s">
        <v>46</v>
      </c>
      <c r="I6789" t="s">
        <v>2596</v>
      </c>
      <c r="K6789"/>
      <c r="L6789" t="s">
        <v>557</v>
      </c>
      <c r="M6789" t="s">
        <v>26</v>
      </c>
      <c r="N6789">
        <v>2</v>
      </c>
      <c r="P6789" t="s">
        <v>10827</v>
      </c>
      <c r="Q6789" t="s">
        <v>10973</v>
      </c>
      <c r="S6789" t="s">
        <v>29</v>
      </c>
    </row>
    <row r="6790" spans="1:19" hidden="1" x14ac:dyDescent="0.2">
      <c r="A6790">
        <v>4060</v>
      </c>
      <c r="B6790" t="s">
        <v>554</v>
      </c>
      <c r="C6790" t="s">
        <v>20</v>
      </c>
      <c r="D6790">
        <v>8.8800000000000008</v>
      </c>
      <c r="G6790" t="s">
        <v>240</v>
      </c>
      <c r="H6790" t="s">
        <v>46</v>
      </c>
      <c r="I6790" t="s">
        <v>3956</v>
      </c>
      <c r="K6790"/>
      <c r="L6790" t="s">
        <v>557</v>
      </c>
      <c r="M6790" t="s">
        <v>26</v>
      </c>
      <c r="N6790">
        <v>2</v>
      </c>
      <c r="P6790" t="s">
        <v>10827</v>
      </c>
      <c r="Q6790" t="s">
        <v>10973</v>
      </c>
      <c r="S6790" t="s">
        <v>29</v>
      </c>
    </row>
    <row r="6791" spans="1:19" hidden="1" x14ac:dyDescent="0.2">
      <c r="A6791">
        <v>4060</v>
      </c>
      <c r="B6791" t="s">
        <v>554</v>
      </c>
      <c r="C6791" t="s">
        <v>20</v>
      </c>
      <c r="D6791">
        <v>9.17</v>
      </c>
      <c r="G6791" t="s">
        <v>63</v>
      </c>
      <c r="H6791" t="s">
        <v>46</v>
      </c>
      <c r="I6791" t="s">
        <v>7670</v>
      </c>
      <c r="J6791" t="s">
        <v>43</v>
      </c>
      <c r="K6791"/>
      <c r="L6791" t="s">
        <v>557</v>
      </c>
      <c r="M6791" t="s">
        <v>26</v>
      </c>
      <c r="N6791">
        <v>2</v>
      </c>
      <c r="P6791" t="s">
        <v>10827</v>
      </c>
      <c r="Q6791" t="s">
        <v>10973</v>
      </c>
      <c r="S6791" t="s">
        <v>29</v>
      </c>
    </row>
    <row r="6792" spans="1:19" hidden="1" x14ac:dyDescent="0.2">
      <c r="A6792">
        <v>4060</v>
      </c>
      <c r="B6792" t="s">
        <v>554</v>
      </c>
      <c r="C6792" t="s">
        <v>20</v>
      </c>
      <c r="D6792">
        <v>9.0500000000000007</v>
      </c>
      <c r="G6792" t="s">
        <v>63</v>
      </c>
      <c r="H6792" t="s">
        <v>46</v>
      </c>
      <c r="I6792" t="s">
        <v>7670</v>
      </c>
      <c r="J6792" t="s">
        <v>43</v>
      </c>
      <c r="K6792"/>
      <c r="L6792" t="s">
        <v>557</v>
      </c>
      <c r="M6792" t="s">
        <v>26</v>
      </c>
      <c r="N6792">
        <v>2</v>
      </c>
      <c r="P6792" t="s">
        <v>10827</v>
      </c>
      <c r="Q6792" t="s">
        <v>10973</v>
      </c>
      <c r="S6792" t="s">
        <v>29</v>
      </c>
    </row>
    <row r="6793" spans="1:19" hidden="1" x14ac:dyDescent="0.2">
      <c r="A6793">
        <v>4060</v>
      </c>
      <c r="B6793" t="s">
        <v>554</v>
      </c>
      <c r="C6793" t="s">
        <v>20</v>
      </c>
      <c r="D6793">
        <v>8.9700000000000006</v>
      </c>
      <c r="G6793" t="s">
        <v>63</v>
      </c>
      <c r="H6793" t="s">
        <v>46</v>
      </c>
      <c r="I6793" t="s">
        <v>7670</v>
      </c>
      <c r="J6793" t="s">
        <v>43</v>
      </c>
      <c r="K6793"/>
      <c r="L6793" t="s">
        <v>557</v>
      </c>
      <c r="M6793" t="s">
        <v>26</v>
      </c>
      <c r="N6793">
        <v>2</v>
      </c>
      <c r="P6793" t="s">
        <v>10827</v>
      </c>
      <c r="Q6793" t="s">
        <v>10973</v>
      </c>
      <c r="S6793" t="s">
        <v>29</v>
      </c>
    </row>
    <row r="6794" spans="1:19" hidden="1" x14ac:dyDescent="0.2">
      <c r="A6794">
        <v>4060</v>
      </c>
      <c r="B6794" t="s">
        <v>554</v>
      </c>
      <c r="C6794" t="s">
        <v>20</v>
      </c>
      <c r="D6794">
        <v>8.7799999999999994</v>
      </c>
      <c r="G6794" t="s">
        <v>63</v>
      </c>
      <c r="H6794" t="s">
        <v>46</v>
      </c>
      <c r="I6794" t="s">
        <v>7670</v>
      </c>
      <c r="J6794" t="s">
        <v>43</v>
      </c>
      <c r="K6794"/>
      <c r="L6794" t="s">
        <v>557</v>
      </c>
      <c r="M6794" t="s">
        <v>26</v>
      </c>
      <c r="N6794">
        <v>2</v>
      </c>
      <c r="P6794" t="s">
        <v>10827</v>
      </c>
      <c r="Q6794" t="s">
        <v>10973</v>
      </c>
      <c r="S6794" t="s">
        <v>29</v>
      </c>
    </row>
    <row r="6795" spans="1:19" hidden="1" x14ac:dyDescent="0.2">
      <c r="A6795">
        <v>4060</v>
      </c>
      <c r="B6795" t="s">
        <v>554</v>
      </c>
      <c r="C6795" t="s">
        <v>20</v>
      </c>
      <c r="D6795">
        <v>8.58</v>
      </c>
      <c r="G6795" t="s">
        <v>63</v>
      </c>
      <c r="H6795" t="s">
        <v>46</v>
      </c>
      <c r="I6795" t="s">
        <v>7670</v>
      </c>
      <c r="J6795" t="s">
        <v>43</v>
      </c>
      <c r="K6795"/>
      <c r="L6795" t="s">
        <v>557</v>
      </c>
      <c r="M6795" t="s">
        <v>26</v>
      </c>
      <c r="N6795">
        <v>2</v>
      </c>
      <c r="P6795" t="s">
        <v>10827</v>
      </c>
      <c r="Q6795" t="s">
        <v>10973</v>
      </c>
      <c r="S6795" t="s">
        <v>29</v>
      </c>
    </row>
    <row r="6796" spans="1:19" hidden="1" x14ac:dyDescent="0.2">
      <c r="A6796">
        <v>4060</v>
      </c>
      <c r="B6796" t="s">
        <v>554</v>
      </c>
      <c r="C6796" t="s">
        <v>20</v>
      </c>
      <c r="D6796">
        <v>8.4</v>
      </c>
      <c r="G6796" t="s">
        <v>63</v>
      </c>
      <c r="H6796" t="s">
        <v>46</v>
      </c>
      <c r="I6796" t="s">
        <v>7670</v>
      </c>
      <c r="J6796" t="s">
        <v>43</v>
      </c>
      <c r="K6796"/>
      <c r="L6796" t="s">
        <v>557</v>
      </c>
      <c r="M6796" t="s">
        <v>26</v>
      </c>
      <c r="N6796">
        <v>2</v>
      </c>
      <c r="P6796" t="s">
        <v>10827</v>
      </c>
      <c r="Q6796" t="s">
        <v>10973</v>
      </c>
      <c r="S6796" t="s">
        <v>29</v>
      </c>
    </row>
    <row r="6797" spans="1:19" hidden="1" x14ac:dyDescent="0.2">
      <c r="A6797">
        <v>4063</v>
      </c>
      <c r="B6797" t="s">
        <v>10974</v>
      </c>
      <c r="C6797" t="s">
        <v>20</v>
      </c>
      <c r="D6797">
        <v>9.77</v>
      </c>
      <c r="E6797">
        <v>25</v>
      </c>
      <c r="G6797" t="s">
        <v>246</v>
      </c>
      <c r="H6797" t="s">
        <v>46</v>
      </c>
      <c r="I6797" t="s">
        <v>2596</v>
      </c>
      <c r="K6797"/>
      <c r="L6797" t="s">
        <v>10975</v>
      </c>
      <c r="M6797" t="s">
        <v>26</v>
      </c>
      <c r="N6797">
        <v>2</v>
      </c>
      <c r="P6797" t="s">
        <v>10827</v>
      </c>
      <c r="Q6797" t="s">
        <v>10976</v>
      </c>
      <c r="S6797" t="s">
        <v>29</v>
      </c>
    </row>
    <row r="6798" spans="1:19" hidden="1" x14ac:dyDescent="0.2">
      <c r="A6798">
        <v>4063</v>
      </c>
      <c r="B6798" t="s">
        <v>10974</v>
      </c>
      <c r="C6798" t="s">
        <v>20</v>
      </c>
      <c r="D6798">
        <v>9.8800000000000008</v>
      </c>
      <c r="E6798">
        <v>25</v>
      </c>
      <c r="G6798" t="s">
        <v>240</v>
      </c>
      <c r="H6798" t="s">
        <v>46</v>
      </c>
      <c r="I6798" t="s">
        <v>3956</v>
      </c>
      <c r="K6798"/>
      <c r="L6798" t="s">
        <v>10975</v>
      </c>
      <c r="M6798" t="s">
        <v>26</v>
      </c>
      <c r="N6798">
        <v>2</v>
      </c>
      <c r="P6798" t="s">
        <v>10827</v>
      </c>
      <c r="Q6798" t="s">
        <v>10976</v>
      </c>
      <c r="S6798" t="s">
        <v>29</v>
      </c>
    </row>
    <row r="6799" spans="1:19" hidden="1" x14ac:dyDescent="0.2">
      <c r="A6799">
        <v>4064</v>
      </c>
      <c r="B6799" t="s">
        <v>10977</v>
      </c>
      <c r="C6799" t="s">
        <v>20</v>
      </c>
      <c r="D6799">
        <v>6.05</v>
      </c>
      <c r="F6799" t="s">
        <v>615</v>
      </c>
      <c r="H6799" t="s">
        <v>23</v>
      </c>
      <c r="I6799" t="s">
        <v>333</v>
      </c>
      <c r="K6799"/>
      <c r="L6799" t="s">
        <v>10978</v>
      </c>
      <c r="M6799" t="s">
        <v>26</v>
      </c>
      <c r="N6799">
        <v>2</v>
      </c>
      <c r="P6799" t="s">
        <v>10827</v>
      </c>
      <c r="Q6799" t="s">
        <v>10979</v>
      </c>
      <c r="S6799" t="s">
        <v>29</v>
      </c>
    </row>
    <row r="6800" spans="1:19" hidden="1" x14ac:dyDescent="0.2">
      <c r="A6800">
        <v>4065</v>
      </c>
      <c r="B6800" t="s">
        <v>10980</v>
      </c>
      <c r="C6800" t="s">
        <v>20</v>
      </c>
      <c r="D6800">
        <v>11.12</v>
      </c>
      <c r="E6800">
        <v>25</v>
      </c>
      <c r="G6800" t="s">
        <v>189</v>
      </c>
      <c r="I6800" t="s">
        <v>10943</v>
      </c>
      <c r="K6800"/>
      <c r="L6800" t="s">
        <v>10981</v>
      </c>
      <c r="M6800" t="s">
        <v>26</v>
      </c>
      <c r="N6800">
        <v>2</v>
      </c>
      <c r="P6800" t="s">
        <v>10827</v>
      </c>
      <c r="Q6800" t="s">
        <v>10982</v>
      </c>
      <c r="S6800" t="s">
        <v>29</v>
      </c>
    </row>
    <row r="6801" spans="1:19" hidden="1" x14ac:dyDescent="0.2">
      <c r="A6801">
        <v>4074</v>
      </c>
      <c r="B6801" t="s">
        <v>10983</v>
      </c>
      <c r="C6801" t="s">
        <v>20</v>
      </c>
      <c r="D6801">
        <v>9.8000000000000007</v>
      </c>
      <c r="E6801">
        <v>20</v>
      </c>
      <c r="F6801" t="s">
        <v>10984</v>
      </c>
      <c r="G6801" t="s">
        <v>55</v>
      </c>
      <c r="H6801" t="s">
        <v>46</v>
      </c>
      <c r="I6801" t="s">
        <v>8650</v>
      </c>
      <c r="K6801"/>
      <c r="L6801" t="s">
        <v>10985</v>
      </c>
      <c r="M6801" t="s">
        <v>10986</v>
      </c>
      <c r="N6801">
        <v>3</v>
      </c>
      <c r="P6801" t="s">
        <v>10827</v>
      </c>
      <c r="Q6801" t="s">
        <v>10987</v>
      </c>
      <c r="S6801" t="s">
        <v>29</v>
      </c>
    </row>
    <row r="6802" spans="1:19" hidden="1" x14ac:dyDescent="0.2">
      <c r="A6802">
        <v>4074</v>
      </c>
      <c r="B6802" t="s">
        <v>10983</v>
      </c>
      <c r="C6802" t="s">
        <v>73</v>
      </c>
      <c r="D6802">
        <v>8.68</v>
      </c>
      <c r="E6802">
        <v>20</v>
      </c>
      <c r="F6802" t="s">
        <v>10984</v>
      </c>
      <c r="G6802" t="s">
        <v>55</v>
      </c>
      <c r="H6802" t="s">
        <v>46</v>
      </c>
      <c r="I6802" t="s">
        <v>8650</v>
      </c>
      <c r="K6802"/>
      <c r="L6802" t="s">
        <v>10985</v>
      </c>
      <c r="M6802" t="s">
        <v>10986</v>
      </c>
      <c r="N6802">
        <v>3</v>
      </c>
      <c r="P6802" t="s">
        <v>10827</v>
      </c>
      <c r="Q6802" t="s">
        <v>10987</v>
      </c>
      <c r="S6802" t="s">
        <v>29</v>
      </c>
    </row>
    <row r="6803" spans="1:19" hidden="1" x14ac:dyDescent="0.2">
      <c r="A6803">
        <v>4074</v>
      </c>
      <c r="B6803" t="s">
        <v>10983</v>
      </c>
      <c r="C6803" t="s">
        <v>77</v>
      </c>
      <c r="D6803">
        <v>3.41</v>
      </c>
      <c r="E6803">
        <v>20</v>
      </c>
      <c r="F6803" t="s">
        <v>10984</v>
      </c>
      <c r="G6803" t="s">
        <v>55</v>
      </c>
      <c r="H6803" t="s">
        <v>46</v>
      </c>
      <c r="I6803" t="s">
        <v>8650</v>
      </c>
      <c r="K6803"/>
      <c r="L6803" t="s">
        <v>10985</v>
      </c>
      <c r="M6803" t="s">
        <v>10986</v>
      </c>
      <c r="N6803">
        <v>3</v>
      </c>
      <c r="P6803" t="s">
        <v>10827</v>
      </c>
      <c r="Q6803" t="s">
        <v>10987</v>
      </c>
      <c r="S6803" t="s">
        <v>29</v>
      </c>
    </row>
    <row r="6804" spans="1:19" hidden="1" x14ac:dyDescent="0.2">
      <c r="A6804">
        <v>4076</v>
      </c>
      <c r="B6804" t="s">
        <v>10988</v>
      </c>
      <c r="C6804" t="s">
        <v>20</v>
      </c>
      <c r="D6804">
        <v>9.73</v>
      </c>
      <c r="E6804">
        <v>20</v>
      </c>
      <c r="F6804" t="s">
        <v>10984</v>
      </c>
      <c r="G6804" t="s">
        <v>55</v>
      </c>
      <c r="H6804" t="s">
        <v>23</v>
      </c>
      <c r="I6804" t="s">
        <v>8650</v>
      </c>
      <c r="K6804"/>
      <c r="L6804" t="s">
        <v>10989</v>
      </c>
      <c r="M6804" t="s">
        <v>10986</v>
      </c>
      <c r="N6804">
        <v>3</v>
      </c>
      <c r="P6804" t="s">
        <v>10827</v>
      </c>
      <c r="Q6804" t="s">
        <v>10990</v>
      </c>
      <c r="S6804" t="s">
        <v>29</v>
      </c>
    </row>
    <row r="6805" spans="1:19" hidden="1" x14ac:dyDescent="0.2">
      <c r="A6805">
        <v>4076</v>
      </c>
      <c r="B6805" t="s">
        <v>10988</v>
      </c>
      <c r="C6805" t="s">
        <v>73</v>
      </c>
      <c r="D6805">
        <v>8.56</v>
      </c>
      <c r="E6805">
        <v>20</v>
      </c>
      <c r="F6805" t="s">
        <v>10984</v>
      </c>
      <c r="G6805" t="s">
        <v>55</v>
      </c>
      <c r="H6805" t="s">
        <v>23</v>
      </c>
      <c r="I6805" t="s">
        <v>8650</v>
      </c>
      <c r="K6805"/>
      <c r="L6805" t="s">
        <v>10989</v>
      </c>
      <c r="M6805" t="s">
        <v>10986</v>
      </c>
      <c r="N6805">
        <v>3</v>
      </c>
      <c r="P6805" t="s">
        <v>10827</v>
      </c>
      <c r="Q6805" t="s">
        <v>10990</v>
      </c>
      <c r="S6805" t="s">
        <v>29</v>
      </c>
    </row>
    <row r="6806" spans="1:19" hidden="1" x14ac:dyDescent="0.2">
      <c r="A6806">
        <v>4076</v>
      </c>
      <c r="B6806" t="s">
        <v>10988</v>
      </c>
      <c r="C6806" t="s">
        <v>77</v>
      </c>
      <c r="D6806">
        <v>3.59</v>
      </c>
      <c r="E6806">
        <v>20</v>
      </c>
      <c r="F6806" t="s">
        <v>10984</v>
      </c>
      <c r="G6806" t="s">
        <v>55</v>
      </c>
      <c r="H6806" t="s">
        <v>23</v>
      </c>
      <c r="I6806" t="s">
        <v>8650</v>
      </c>
      <c r="K6806"/>
      <c r="L6806" t="s">
        <v>10989</v>
      </c>
      <c r="M6806" t="s">
        <v>10986</v>
      </c>
      <c r="N6806">
        <v>3</v>
      </c>
      <c r="P6806" t="s">
        <v>10827</v>
      </c>
      <c r="Q6806" t="s">
        <v>10990</v>
      </c>
      <c r="S6806" t="s">
        <v>29</v>
      </c>
    </row>
    <row r="6807" spans="1:19" hidden="1" x14ac:dyDescent="0.2">
      <c r="A6807">
        <v>4078</v>
      </c>
      <c r="B6807" t="s">
        <v>10991</v>
      </c>
      <c r="C6807" t="s">
        <v>20</v>
      </c>
      <c r="D6807">
        <v>7.68</v>
      </c>
      <c r="E6807">
        <v>0</v>
      </c>
      <c r="F6807" t="s">
        <v>10992</v>
      </c>
      <c r="G6807" t="s">
        <v>55</v>
      </c>
      <c r="H6807" t="s">
        <v>46</v>
      </c>
      <c r="I6807" t="s">
        <v>214</v>
      </c>
      <c r="K6807"/>
      <c r="L6807" t="s">
        <v>10993</v>
      </c>
      <c r="M6807" t="s">
        <v>26</v>
      </c>
      <c r="N6807">
        <v>2</v>
      </c>
      <c r="P6807" t="s">
        <v>10827</v>
      </c>
      <c r="Q6807" t="s">
        <v>10994</v>
      </c>
      <c r="S6807" t="s">
        <v>29</v>
      </c>
    </row>
    <row r="6808" spans="1:19" hidden="1" x14ac:dyDescent="0.2">
      <c r="A6808">
        <v>4078</v>
      </c>
      <c r="B6808" t="s">
        <v>10991</v>
      </c>
      <c r="C6808" t="s">
        <v>20</v>
      </c>
      <c r="D6808">
        <v>7.1</v>
      </c>
      <c r="E6808">
        <v>20</v>
      </c>
      <c r="F6808" t="s">
        <v>10992</v>
      </c>
      <c r="G6808" t="s">
        <v>55</v>
      </c>
      <c r="H6808" t="s">
        <v>46</v>
      </c>
      <c r="I6808" t="s">
        <v>214</v>
      </c>
      <c r="K6808"/>
      <c r="L6808" t="s">
        <v>10993</v>
      </c>
      <c r="M6808" t="s">
        <v>26</v>
      </c>
      <c r="N6808">
        <v>2</v>
      </c>
      <c r="P6808" t="s">
        <v>10827</v>
      </c>
      <c r="Q6808" t="s">
        <v>10994</v>
      </c>
      <c r="S6808" t="s">
        <v>29</v>
      </c>
    </row>
    <row r="6809" spans="1:19" hidden="1" x14ac:dyDescent="0.2">
      <c r="A6809">
        <v>4078</v>
      </c>
      <c r="B6809" t="s">
        <v>10991</v>
      </c>
      <c r="C6809" t="s">
        <v>20</v>
      </c>
      <c r="D6809">
        <v>6.68</v>
      </c>
      <c r="E6809">
        <v>37</v>
      </c>
      <c r="F6809" t="s">
        <v>10992</v>
      </c>
      <c r="G6809" t="s">
        <v>55</v>
      </c>
      <c r="H6809" t="s">
        <v>46</v>
      </c>
      <c r="I6809" t="s">
        <v>214</v>
      </c>
      <c r="K6809"/>
      <c r="L6809" t="s">
        <v>10993</v>
      </c>
      <c r="M6809" t="s">
        <v>26</v>
      </c>
      <c r="N6809">
        <v>2</v>
      </c>
      <c r="P6809" t="s">
        <v>10827</v>
      </c>
      <c r="Q6809" t="s">
        <v>10994</v>
      </c>
      <c r="S6809" t="s">
        <v>29</v>
      </c>
    </row>
    <row r="6810" spans="1:19" hidden="1" x14ac:dyDescent="0.2">
      <c r="A6810">
        <v>4080</v>
      </c>
      <c r="B6810" t="s">
        <v>10995</v>
      </c>
      <c r="C6810" t="s">
        <v>20</v>
      </c>
      <c r="D6810">
        <v>9</v>
      </c>
      <c r="E6810" t="s">
        <v>363</v>
      </c>
      <c r="G6810" t="s">
        <v>189</v>
      </c>
      <c r="H6810" t="s">
        <v>23</v>
      </c>
      <c r="I6810" t="s">
        <v>10041</v>
      </c>
      <c r="K6810"/>
      <c r="L6810" t="s">
        <v>10996</v>
      </c>
      <c r="M6810" t="s">
        <v>26</v>
      </c>
      <c r="N6810">
        <v>2</v>
      </c>
      <c r="P6810" t="s">
        <v>10827</v>
      </c>
      <c r="Q6810" t="s">
        <v>10997</v>
      </c>
      <c r="S6810" t="s">
        <v>29</v>
      </c>
    </row>
    <row r="6811" spans="1:19" hidden="1" x14ac:dyDescent="0.2">
      <c r="A6811">
        <v>4081</v>
      </c>
      <c r="B6811" t="s">
        <v>10998</v>
      </c>
      <c r="C6811" t="s">
        <v>20</v>
      </c>
      <c r="D6811">
        <v>8.32</v>
      </c>
      <c r="E6811">
        <v>25</v>
      </c>
      <c r="F6811" t="s">
        <v>10999</v>
      </c>
      <c r="G6811" t="s">
        <v>246</v>
      </c>
      <c r="H6811" t="s">
        <v>46</v>
      </c>
      <c r="I6811" t="s">
        <v>4298</v>
      </c>
      <c r="K6811"/>
      <c r="L6811" t="s">
        <v>11000</v>
      </c>
      <c r="M6811" t="s">
        <v>26</v>
      </c>
      <c r="N6811">
        <v>2</v>
      </c>
      <c r="P6811" t="s">
        <v>10827</v>
      </c>
      <c r="Q6811" t="s">
        <v>11001</v>
      </c>
      <c r="S6811" t="s">
        <v>29</v>
      </c>
    </row>
    <row r="6812" spans="1:19" hidden="1" x14ac:dyDescent="0.2">
      <c r="A6812">
        <v>4083</v>
      </c>
      <c r="B6812" t="s">
        <v>11002</v>
      </c>
      <c r="C6812" t="s">
        <v>20</v>
      </c>
      <c r="D6812">
        <v>11.35</v>
      </c>
      <c r="E6812">
        <v>25</v>
      </c>
      <c r="F6812" t="s">
        <v>11003</v>
      </c>
      <c r="G6812" t="s">
        <v>11004</v>
      </c>
      <c r="H6812" t="s">
        <v>46</v>
      </c>
      <c r="I6812" t="s">
        <v>5476</v>
      </c>
      <c r="K6812"/>
      <c r="L6812" t="s">
        <v>11005</v>
      </c>
      <c r="M6812" t="s">
        <v>26</v>
      </c>
      <c r="N6812">
        <v>2</v>
      </c>
      <c r="P6812" t="s">
        <v>10827</v>
      </c>
      <c r="Q6812" t="s">
        <v>11006</v>
      </c>
      <c r="S6812" t="s">
        <v>29</v>
      </c>
    </row>
    <row r="6813" spans="1:19" hidden="1" x14ac:dyDescent="0.2">
      <c r="A6813">
        <v>4083</v>
      </c>
      <c r="B6813" t="s">
        <v>11002</v>
      </c>
      <c r="C6813" t="s">
        <v>73</v>
      </c>
      <c r="D6813">
        <v>13.09</v>
      </c>
      <c r="E6813">
        <v>25</v>
      </c>
      <c r="F6813" t="s">
        <v>11003</v>
      </c>
      <c r="G6813" t="s">
        <v>11004</v>
      </c>
      <c r="H6813" t="s">
        <v>23</v>
      </c>
      <c r="I6813" t="s">
        <v>5476</v>
      </c>
      <c r="K6813"/>
      <c r="L6813" t="s">
        <v>11005</v>
      </c>
      <c r="M6813" t="s">
        <v>26</v>
      </c>
      <c r="N6813">
        <v>2</v>
      </c>
      <c r="P6813" t="s">
        <v>10827</v>
      </c>
      <c r="Q6813" t="s">
        <v>11006</v>
      </c>
      <c r="S6813" t="s">
        <v>29</v>
      </c>
    </row>
    <row r="6814" spans="1:19" x14ac:dyDescent="0.2">
      <c r="A6814">
        <v>4084</v>
      </c>
      <c r="B6814" t="s">
        <v>608</v>
      </c>
      <c r="C6814" t="s">
        <v>20</v>
      </c>
      <c r="D6814">
        <v>11.379</v>
      </c>
      <c r="E6814">
        <v>0</v>
      </c>
      <c r="F6814" t="s">
        <v>11007</v>
      </c>
      <c r="G6814" t="s">
        <v>10941</v>
      </c>
      <c r="H6814" t="s">
        <v>36</v>
      </c>
      <c r="I6814" t="s">
        <v>5020</v>
      </c>
      <c r="L6814" t="s">
        <v>610</v>
      </c>
      <c r="M6814" t="s">
        <v>26</v>
      </c>
      <c r="N6814">
        <v>2</v>
      </c>
      <c r="P6814" t="s">
        <v>10827</v>
      </c>
      <c r="Q6814" t="s">
        <v>11008</v>
      </c>
      <c r="S6814" t="s">
        <v>29</v>
      </c>
    </row>
    <row r="6815" spans="1:19" x14ac:dyDescent="0.2">
      <c r="A6815">
        <v>4084</v>
      </c>
      <c r="B6815" t="s">
        <v>608</v>
      </c>
      <c r="C6815" t="s">
        <v>20</v>
      </c>
      <c r="D6815">
        <v>11.097</v>
      </c>
      <c r="E6815">
        <v>10</v>
      </c>
      <c r="F6815" t="s">
        <v>11007</v>
      </c>
      <c r="G6815" t="s">
        <v>10941</v>
      </c>
      <c r="H6815" t="s">
        <v>36</v>
      </c>
      <c r="I6815" t="s">
        <v>5020</v>
      </c>
      <c r="L6815" t="s">
        <v>610</v>
      </c>
      <c r="M6815" t="s">
        <v>26</v>
      </c>
      <c r="N6815">
        <v>2</v>
      </c>
      <c r="P6815" t="s">
        <v>10827</v>
      </c>
      <c r="Q6815" t="s">
        <v>11008</v>
      </c>
      <c r="S6815" t="s">
        <v>29</v>
      </c>
    </row>
    <row r="6816" spans="1:19" x14ac:dyDescent="0.2">
      <c r="A6816">
        <v>4084</v>
      </c>
      <c r="B6816" t="s">
        <v>608</v>
      </c>
      <c r="C6816" t="s">
        <v>20</v>
      </c>
      <c r="D6816">
        <v>10.789</v>
      </c>
      <c r="E6816">
        <v>20</v>
      </c>
      <c r="F6816" t="s">
        <v>11007</v>
      </c>
      <c r="G6816" t="s">
        <v>10941</v>
      </c>
      <c r="H6816" t="s">
        <v>36</v>
      </c>
      <c r="I6816" t="s">
        <v>5020</v>
      </c>
      <c r="L6816" t="s">
        <v>610</v>
      </c>
      <c r="M6816" t="s">
        <v>26</v>
      </c>
      <c r="N6816">
        <v>2</v>
      </c>
      <c r="P6816" t="s">
        <v>10827</v>
      </c>
      <c r="Q6816" t="s">
        <v>11008</v>
      </c>
      <c r="S6816" t="s">
        <v>29</v>
      </c>
    </row>
    <row r="6817" spans="1:19" x14ac:dyDescent="0.2">
      <c r="A6817">
        <v>4084</v>
      </c>
      <c r="B6817" t="s">
        <v>608</v>
      </c>
      <c r="C6817" t="s">
        <v>20</v>
      </c>
      <c r="D6817">
        <v>10.403</v>
      </c>
      <c r="E6817">
        <v>30</v>
      </c>
      <c r="F6817" t="s">
        <v>11007</v>
      </c>
      <c r="G6817" t="s">
        <v>10941</v>
      </c>
      <c r="H6817" t="s">
        <v>36</v>
      </c>
      <c r="I6817" t="s">
        <v>5020</v>
      </c>
      <c r="L6817" t="s">
        <v>610</v>
      </c>
      <c r="M6817" t="s">
        <v>26</v>
      </c>
      <c r="N6817">
        <v>2</v>
      </c>
      <c r="P6817" t="s">
        <v>10827</v>
      </c>
      <c r="Q6817" t="s">
        <v>11008</v>
      </c>
      <c r="S6817" t="s">
        <v>29</v>
      </c>
    </row>
    <row r="6818" spans="1:19" x14ac:dyDescent="0.2">
      <c r="A6818">
        <v>4084</v>
      </c>
      <c r="B6818" t="s">
        <v>608</v>
      </c>
      <c r="C6818" t="s">
        <v>20</v>
      </c>
      <c r="D6818">
        <v>10.087</v>
      </c>
      <c r="E6818">
        <v>40</v>
      </c>
      <c r="F6818" t="s">
        <v>11007</v>
      </c>
      <c r="G6818" t="s">
        <v>10941</v>
      </c>
      <c r="H6818" t="s">
        <v>36</v>
      </c>
      <c r="I6818" t="s">
        <v>5020</v>
      </c>
      <c r="L6818" t="s">
        <v>610</v>
      </c>
      <c r="M6818" t="s">
        <v>26</v>
      </c>
      <c r="N6818">
        <v>2</v>
      </c>
      <c r="P6818" t="s">
        <v>10827</v>
      </c>
      <c r="Q6818" t="s">
        <v>11008</v>
      </c>
      <c r="S6818" t="s">
        <v>29</v>
      </c>
    </row>
    <row r="6819" spans="1:19" x14ac:dyDescent="0.2">
      <c r="A6819">
        <v>4084</v>
      </c>
      <c r="B6819" t="s">
        <v>608</v>
      </c>
      <c r="C6819" t="s">
        <v>20</v>
      </c>
      <c r="D6819">
        <v>9.7880000000000003</v>
      </c>
      <c r="E6819">
        <v>50</v>
      </c>
      <c r="F6819" t="s">
        <v>11007</v>
      </c>
      <c r="G6819" t="s">
        <v>10941</v>
      </c>
      <c r="H6819" t="s">
        <v>36</v>
      </c>
      <c r="I6819" t="s">
        <v>5020</v>
      </c>
      <c r="L6819" t="s">
        <v>610</v>
      </c>
      <c r="M6819" t="s">
        <v>26</v>
      </c>
      <c r="N6819">
        <v>2</v>
      </c>
      <c r="P6819" t="s">
        <v>10827</v>
      </c>
      <c r="Q6819" t="s">
        <v>11008</v>
      </c>
      <c r="S6819" t="s">
        <v>29</v>
      </c>
    </row>
    <row r="6820" spans="1:19" hidden="1" x14ac:dyDescent="0.2">
      <c r="A6820">
        <v>4084</v>
      </c>
      <c r="B6820" t="s">
        <v>608</v>
      </c>
      <c r="C6820" t="s">
        <v>20</v>
      </c>
      <c r="D6820">
        <v>10.74</v>
      </c>
      <c r="E6820">
        <v>20</v>
      </c>
      <c r="F6820" t="s">
        <v>10839</v>
      </c>
      <c r="G6820" t="s">
        <v>22</v>
      </c>
      <c r="H6820" t="s">
        <v>46</v>
      </c>
      <c r="I6820" t="s">
        <v>7635</v>
      </c>
      <c r="J6820" t="s">
        <v>43</v>
      </c>
      <c r="K6820"/>
      <c r="L6820" t="s">
        <v>610</v>
      </c>
      <c r="M6820" t="s">
        <v>26</v>
      </c>
      <c r="N6820">
        <v>2</v>
      </c>
      <c r="P6820" t="s">
        <v>10827</v>
      </c>
      <c r="Q6820" t="s">
        <v>11008</v>
      </c>
      <c r="S6820" t="s">
        <v>29</v>
      </c>
    </row>
    <row r="6821" spans="1:19" hidden="1" x14ac:dyDescent="0.2">
      <c r="A6821">
        <v>4085</v>
      </c>
      <c r="B6821" t="s">
        <v>616</v>
      </c>
      <c r="C6821" t="s">
        <v>20</v>
      </c>
      <c r="D6821">
        <v>10.65</v>
      </c>
      <c r="E6821">
        <v>25</v>
      </c>
      <c r="F6821" t="s">
        <v>11009</v>
      </c>
      <c r="G6821" t="s">
        <v>55</v>
      </c>
      <c r="H6821" t="s">
        <v>46</v>
      </c>
      <c r="I6821" t="s">
        <v>5282</v>
      </c>
      <c r="K6821"/>
      <c r="L6821" t="s">
        <v>619</v>
      </c>
      <c r="M6821" t="s">
        <v>26</v>
      </c>
      <c r="N6821">
        <v>2</v>
      </c>
      <c r="P6821" t="s">
        <v>10827</v>
      </c>
      <c r="Q6821" t="s">
        <v>11010</v>
      </c>
      <c r="S6821" t="s">
        <v>29</v>
      </c>
    </row>
    <row r="6822" spans="1:19" hidden="1" x14ac:dyDescent="0.2">
      <c r="A6822">
        <v>4085</v>
      </c>
      <c r="B6822" t="s">
        <v>616</v>
      </c>
      <c r="C6822" t="s">
        <v>73</v>
      </c>
      <c r="D6822">
        <v>9.57</v>
      </c>
      <c r="E6822">
        <v>25</v>
      </c>
      <c r="F6822" t="s">
        <v>11009</v>
      </c>
      <c r="G6822" t="s">
        <v>55</v>
      </c>
      <c r="H6822" t="s">
        <v>46</v>
      </c>
      <c r="I6822" t="s">
        <v>5282</v>
      </c>
      <c r="K6822"/>
      <c r="L6822" t="s">
        <v>619</v>
      </c>
      <c r="M6822" t="s">
        <v>26</v>
      </c>
      <c r="N6822">
        <v>2</v>
      </c>
      <c r="P6822" t="s">
        <v>10827</v>
      </c>
      <c r="Q6822" t="s">
        <v>11010</v>
      </c>
      <c r="S6822" t="s">
        <v>29</v>
      </c>
    </row>
    <row r="6823" spans="1:19" hidden="1" x14ac:dyDescent="0.2">
      <c r="A6823">
        <v>4085</v>
      </c>
      <c r="B6823" t="s">
        <v>616</v>
      </c>
      <c r="C6823" t="s">
        <v>77</v>
      </c>
      <c r="D6823">
        <v>7.72</v>
      </c>
      <c r="E6823">
        <v>25</v>
      </c>
      <c r="F6823" t="s">
        <v>11009</v>
      </c>
      <c r="G6823" t="s">
        <v>55</v>
      </c>
      <c r="H6823" t="s">
        <v>46</v>
      </c>
      <c r="I6823" t="s">
        <v>5282</v>
      </c>
      <c r="K6823"/>
      <c r="L6823" t="s">
        <v>619</v>
      </c>
      <c r="M6823" t="s">
        <v>26</v>
      </c>
      <c r="N6823">
        <v>2</v>
      </c>
      <c r="P6823" t="s">
        <v>10827</v>
      </c>
      <c r="Q6823" t="s">
        <v>11010</v>
      </c>
      <c r="S6823" t="s">
        <v>29</v>
      </c>
    </row>
    <row r="6824" spans="1:19" hidden="1" x14ac:dyDescent="0.2">
      <c r="A6824">
        <v>4087</v>
      </c>
      <c r="B6824" t="s">
        <v>11011</v>
      </c>
      <c r="C6824" t="s">
        <v>20</v>
      </c>
      <c r="D6824">
        <v>7.75</v>
      </c>
      <c r="E6824">
        <v>20</v>
      </c>
      <c r="F6824" t="s">
        <v>10851</v>
      </c>
      <c r="G6824" t="s">
        <v>55</v>
      </c>
      <c r="H6824" t="s">
        <v>46</v>
      </c>
      <c r="I6824" t="s">
        <v>10852</v>
      </c>
      <c r="K6824"/>
      <c r="L6824" t="s">
        <v>11012</v>
      </c>
      <c r="M6824" t="s">
        <v>26</v>
      </c>
      <c r="N6824">
        <v>2</v>
      </c>
      <c r="P6824" t="s">
        <v>10827</v>
      </c>
      <c r="Q6824" t="s">
        <v>11013</v>
      </c>
      <c r="S6824" t="s">
        <v>29</v>
      </c>
    </row>
    <row r="6825" spans="1:19" hidden="1" x14ac:dyDescent="0.2">
      <c r="A6825">
        <v>4088</v>
      </c>
      <c r="B6825" t="s">
        <v>11014</v>
      </c>
      <c r="C6825" t="s">
        <v>20</v>
      </c>
      <c r="D6825">
        <v>7.85</v>
      </c>
      <c r="E6825">
        <v>20</v>
      </c>
      <c r="F6825" t="s">
        <v>10851</v>
      </c>
      <c r="G6825" t="s">
        <v>55</v>
      </c>
      <c r="H6825" t="s">
        <v>46</v>
      </c>
      <c r="I6825" t="s">
        <v>10852</v>
      </c>
      <c r="K6825"/>
      <c r="L6825" t="s">
        <v>11015</v>
      </c>
      <c r="M6825" t="s">
        <v>26</v>
      </c>
      <c r="N6825">
        <v>2</v>
      </c>
      <c r="P6825" t="s">
        <v>10827</v>
      </c>
      <c r="Q6825" t="s">
        <v>11016</v>
      </c>
      <c r="S6825" t="s">
        <v>29</v>
      </c>
    </row>
    <row r="6826" spans="1:19" hidden="1" x14ac:dyDescent="0.2">
      <c r="A6826">
        <v>4089</v>
      </c>
      <c r="B6826" t="s">
        <v>11017</v>
      </c>
      <c r="C6826" t="s">
        <v>20</v>
      </c>
      <c r="D6826">
        <v>10.66</v>
      </c>
      <c r="E6826">
        <v>15</v>
      </c>
      <c r="F6826" t="s">
        <v>11018</v>
      </c>
      <c r="H6826" t="s">
        <v>23</v>
      </c>
      <c r="I6826" t="s">
        <v>11019</v>
      </c>
      <c r="J6826" t="s">
        <v>43</v>
      </c>
      <c r="K6826"/>
      <c r="L6826" t="s">
        <v>11020</v>
      </c>
      <c r="M6826" t="s">
        <v>26</v>
      </c>
      <c r="N6826">
        <v>2</v>
      </c>
      <c r="P6826" t="s">
        <v>10827</v>
      </c>
      <c r="Q6826" t="s">
        <v>11021</v>
      </c>
      <c r="S6826" t="s">
        <v>29</v>
      </c>
    </row>
    <row r="6827" spans="1:19" hidden="1" x14ac:dyDescent="0.2">
      <c r="A6827">
        <v>4089</v>
      </c>
      <c r="B6827" t="s">
        <v>11017</v>
      </c>
      <c r="C6827" t="s">
        <v>73</v>
      </c>
      <c r="D6827">
        <v>8.52</v>
      </c>
      <c r="E6827">
        <v>15</v>
      </c>
      <c r="F6827" t="s">
        <v>11018</v>
      </c>
      <c r="H6827" t="s">
        <v>23</v>
      </c>
      <c r="I6827" t="s">
        <v>11019</v>
      </c>
      <c r="J6827" t="s">
        <v>43</v>
      </c>
      <c r="K6827"/>
      <c r="L6827" t="s">
        <v>11020</v>
      </c>
      <c r="M6827" t="s">
        <v>26</v>
      </c>
      <c r="N6827">
        <v>2</v>
      </c>
      <c r="P6827" t="s">
        <v>10827</v>
      </c>
      <c r="Q6827" t="s">
        <v>11021</v>
      </c>
      <c r="S6827" t="s">
        <v>29</v>
      </c>
    </row>
    <row r="6828" spans="1:19" hidden="1" x14ac:dyDescent="0.2">
      <c r="A6828">
        <v>4089</v>
      </c>
      <c r="B6828" t="s">
        <v>11017</v>
      </c>
      <c r="C6828" t="s">
        <v>20</v>
      </c>
      <c r="D6828">
        <v>10.56</v>
      </c>
      <c r="E6828">
        <v>20</v>
      </c>
      <c r="F6828" t="s">
        <v>11018</v>
      </c>
      <c r="H6828" t="s">
        <v>23</v>
      </c>
      <c r="I6828" t="s">
        <v>11019</v>
      </c>
      <c r="J6828" t="s">
        <v>43</v>
      </c>
      <c r="K6828"/>
      <c r="L6828" t="s">
        <v>11020</v>
      </c>
      <c r="M6828" t="s">
        <v>26</v>
      </c>
      <c r="N6828">
        <v>2</v>
      </c>
      <c r="P6828" t="s">
        <v>10827</v>
      </c>
      <c r="Q6828" t="s">
        <v>11021</v>
      </c>
      <c r="S6828" t="s">
        <v>29</v>
      </c>
    </row>
    <row r="6829" spans="1:19" hidden="1" x14ac:dyDescent="0.2">
      <c r="A6829">
        <v>4089</v>
      </c>
      <c r="B6829" t="s">
        <v>11017</v>
      </c>
      <c r="C6829" t="s">
        <v>73</v>
      </c>
      <c r="D6829">
        <v>8.44</v>
      </c>
      <c r="E6829">
        <v>20</v>
      </c>
      <c r="F6829" t="s">
        <v>11018</v>
      </c>
      <c r="H6829" t="s">
        <v>23</v>
      </c>
      <c r="I6829" t="s">
        <v>11019</v>
      </c>
      <c r="J6829" t="s">
        <v>43</v>
      </c>
      <c r="K6829"/>
      <c r="L6829" t="s">
        <v>11020</v>
      </c>
      <c r="M6829" t="s">
        <v>26</v>
      </c>
      <c r="N6829">
        <v>2</v>
      </c>
      <c r="P6829" t="s">
        <v>10827</v>
      </c>
      <c r="Q6829" t="s">
        <v>11021</v>
      </c>
      <c r="S6829" t="s">
        <v>29</v>
      </c>
    </row>
    <row r="6830" spans="1:19" hidden="1" x14ac:dyDescent="0.2">
      <c r="A6830">
        <v>4089</v>
      </c>
      <c r="B6830" t="s">
        <v>11017</v>
      </c>
      <c r="C6830" t="s">
        <v>20</v>
      </c>
      <c r="D6830">
        <v>10.44</v>
      </c>
      <c r="E6830">
        <v>25</v>
      </c>
      <c r="F6830" t="s">
        <v>11018</v>
      </c>
      <c r="H6830" t="s">
        <v>23</v>
      </c>
      <c r="I6830" t="s">
        <v>11019</v>
      </c>
      <c r="J6830" t="s">
        <v>43</v>
      </c>
      <c r="K6830"/>
      <c r="L6830" t="s">
        <v>11020</v>
      </c>
      <c r="M6830" t="s">
        <v>26</v>
      </c>
      <c r="N6830">
        <v>2</v>
      </c>
      <c r="P6830" t="s">
        <v>10827</v>
      </c>
      <c r="Q6830" t="s">
        <v>11021</v>
      </c>
      <c r="S6830" t="s">
        <v>29</v>
      </c>
    </row>
    <row r="6831" spans="1:19" hidden="1" x14ac:dyDescent="0.2">
      <c r="A6831">
        <v>4089</v>
      </c>
      <c r="B6831" t="s">
        <v>11017</v>
      </c>
      <c r="C6831" t="s">
        <v>73</v>
      </c>
      <c r="D6831">
        <v>8.34</v>
      </c>
      <c r="E6831">
        <v>25</v>
      </c>
      <c r="F6831" t="s">
        <v>11018</v>
      </c>
      <c r="H6831" t="s">
        <v>23</v>
      </c>
      <c r="I6831" t="s">
        <v>11019</v>
      </c>
      <c r="J6831" t="s">
        <v>43</v>
      </c>
      <c r="K6831"/>
      <c r="L6831" t="s">
        <v>11020</v>
      </c>
      <c r="M6831" t="s">
        <v>26</v>
      </c>
      <c r="N6831">
        <v>2</v>
      </c>
      <c r="P6831" t="s">
        <v>10827</v>
      </c>
      <c r="Q6831" t="s">
        <v>11021</v>
      </c>
      <c r="S6831" t="s">
        <v>29</v>
      </c>
    </row>
    <row r="6832" spans="1:19" hidden="1" x14ac:dyDescent="0.2">
      <c r="A6832">
        <v>4089</v>
      </c>
      <c r="B6832" t="s">
        <v>11017</v>
      </c>
      <c r="C6832" t="s">
        <v>20</v>
      </c>
      <c r="D6832">
        <v>10.37</v>
      </c>
      <c r="E6832">
        <v>30</v>
      </c>
      <c r="F6832" t="s">
        <v>11018</v>
      </c>
      <c r="H6832" t="s">
        <v>23</v>
      </c>
      <c r="I6832" t="s">
        <v>11019</v>
      </c>
      <c r="J6832" t="s">
        <v>43</v>
      </c>
      <c r="K6832"/>
      <c r="L6832" t="s">
        <v>11020</v>
      </c>
      <c r="M6832" t="s">
        <v>26</v>
      </c>
      <c r="N6832">
        <v>2</v>
      </c>
      <c r="P6832" t="s">
        <v>10827</v>
      </c>
      <c r="Q6832" t="s">
        <v>11021</v>
      </c>
      <c r="S6832" t="s">
        <v>29</v>
      </c>
    </row>
    <row r="6833" spans="1:19" hidden="1" x14ac:dyDescent="0.2">
      <c r="A6833">
        <v>4089</v>
      </c>
      <c r="B6833" t="s">
        <v>11017</v>
      </c>
      <c r="C6833" t="s">
        <v>73</v>
      </c>
      <c r="D6833">
        <v>8.24</v>
      </c>
      <c r="E6833">
        <v>30</v>
      </c>
      <c r="F6833" t="s">
        <v>11018</v>
      </c>
      <c r="H6833" t="s">
        <v>23</v>
      </c>
      <c r="I6833" t="s">
        <v>11019</v>
      </c>
      <c r="J6833" t="s">
        <v>43</v>
      </c>
      <c r="K6833"/>
      <c r="L6833" t="s">
        <v>11020</v>
      </c>
      <c r="M6833" t="s">
        <v>26</v>
      </c>
      <c r="N6833">
        <v>2</v>
      </c>
      <c r="P6833" t="s">
        <v>10827</v>
      </c>
      <c r="Q6833" t="s">
        <v>11021</v>
      </c>
      <c r="S6833" t="s">
        <v>29</v>
      </c>
    </row>
    <row r="6834" spans="1:19" hidden="1" x14ac:dyDescent="0.2">
      <c r="A6834">
        <v>4089</v>
      </c>
      <c r="B6834" t="s">
        <v>11017</v>
      </c>
      <c r="C6834" t="s">
        <v>20</v>
      </c>
      <c r="D6834">
        <v>10.28</v>
      </c>
      <c r="E6834">
        <v>35</v>
      </c>
      <c r="F6834" t="s">
        <v>11018</v>
      </c>
      <c r="H6834" t="s">
        <v>23</v>
      </c>
      <c r="I6834" t="s">
        <v>11019</v>
      </c>
      <c r="J6834" t="s">
        <v>43</v>
      </c>
      <c r="K6834"/>
      <c r="L6834" t="s">
        <v>11020</v>
      </c>
      <c r="M6834" t="s">
        <v>26</v>
      </c>
      <c r="N6834">
        <v>2</v>
      </c>
      <c r="P6834" t="s">
        <v>10827</v>
      </c>
      <c r="Q6834" t="s">
        <v>11021</v>
      </c>
      <c r="S6834" t="s">
        <v>29</v>
      </c>
    </row>
    <row r="6835" spans="1:19" hidden="1" x14ac:dyDescent="0.2">
      <c r="A6835">
        <v>4089</v>
      </c>
      <c r="B6835" t="s">
        <v>11017</v>
      </c>
      <c r="C6835" t="s">
        <v>73</v>
      </c>
      <c r="D6835">
        <v>8.09</v>
      </c>
      <c r="E6835">
        <v>35</v>
      </c>
      <c r="F6835" t="s">
        <v>11018</v>
      </c>
      <c r="H6835" t="s">
        <v>23</v>
      </c>
      <c r="I6835" t="s">
        <v>11019</v>
      </c>
      <c r="J6835" t="s">
        <v>43</v>
      </c>
      <c r="K6835"/>
      <c r="L6835" t="s">
        <v>11020</v>
      </c>
      <c r="M6835" t="s">
        <v>26</v>
      </c>
      <c r="N6835">
        <v>2</v>
      </c>
      <c r="P6835" t="s">
        <v>10827</v>
      </c>
      <c r="Q6835" t="s">
        <v>11021</v>
      </c>
      <c r="S6835" t="s">
        <v>29</v>
      </c>
    </row>
    <row r="6836" spans="1:19" hidden="1" x14ac:dyDescent="0.2">
      <c r="A6836">
        <v>4089</v>
      </c>
      <c r="B6836" t="s">
        <v>11017</v>
      </c>
      <c r="C6836" t="s">
        <v>20</v>
      </c>
      <c r="D6836">
        <v>10.19</v>
      </c>
      <c r="E6836">
        <v>45</v>
      </c>
      <c r="F6836" t="s">
        <v>11018</v>
      </c>
      <c r="H6836" t="s">
        <v>23</v>
      </c>
      <c r="I6836" t="s">
        <v>11019</v>
      </c>
      <c r="J6836" t="s">
        <v>43</v>
      </c>
      <c r="K6836"/>
      <c r="L6836" t="s">
        <v>11020</v>
      </c>
      <c r="M6836" t="s">
        <v>26</v>
      </c>
      <c r="N6836">
        <v>2</v>
      </c>
      <c r="P6836" t="s">
        <v>10827</v>
      </c>
      <c r="Q6836" t="s">
        <v>11021</v>
      </c>
      <c r="S6836" t="s">
        <v>29</v>
      </c>
    </row>
    <row r="6837" spans="1:19" hidden="1" x14ac:dyDescent="0.2">
      <c r="A6837">
        <v>4089</v>
      </c>
      <c r="B6837" t="s">
        <v>11017</v>
      </c>
      <c r="C6837" t="s">
        <v>73</v>
      </c>
      <c r="D6837">
        <v>7.83</v>
      </c>
      <c r="E6837">
        <v>45</v>
      </c>
      <c r="F6837" t="s">
        <v>11018</v>
      </c>
      <c r="H6837" t="s">
        <v>23</v>
      </c>
      <c r="I6837" t="s">
        <v>11019</v>
      </c>
      <c r="J6837" t="s">
        <v>43</v>
      </c>
      <c r="K6837"/>
      <c r="L6837" t="s">
        <v>11020</v>
      </c>
      <c r="M6837" t="s">
        <v>26</v>
      </c>
      <c r="N6837">
        <v>2</v>
      </c>
      <c r="P6837" t="s">
        <v>10827</v>
      </c>
      <c r="Q6837" t="s">
        <v>11021</v>
      </c>
      <c r="S6837" t="s">
        <v>29</v>
      </c>
    </row>
    <row r="6838" spans="1:19" hidden="1" x14ac:dyDescent="0.2">
      <c r="A6838">
        <v>4090</v>
      </c>
      <c r="B6838" t="s">
        <v>632</v>
      </c>
      <c r="C6838" t="s">
        <v>20</v>
      </c>
      <c r="D6838">
        <v>8.8552999999999997</v>
      </c>
      <c r="E6838" t="s">
        <v>11022</v>
      </c>
      <c r="F6838" t="s">
        <v>11023</v>
      </c>
      <c r="G6838" t="s">
        <v>1440</v>
      </c>
      <c r="H6838" t="s">
        <v>46</v>
      </c>
      <c r="I6838" t="s">
        <v>7189</v>
      </c>
      <c r="J6838" t="s">
        <v>43</v>
      </c>
      <c r="K6838" t="e">
        <f>- Other measurements: D11, B46</f>
        <v>#NAME?</v>
      </c>
      <c r="L6838" t="s">
        <v>636</v>
      </c>
      <c r="M6838" t="s">
        <v>26</v>
      </c>
      <c r="N6838">
        <v>2</v>
      </c>
      <c r="P6838" t="s">
        <v>10827</v>
      </c>
      <c r="Q6838" t="s">
        <v>11024</v>
      </c>
      <c r="S6838" t="s">
        <v>29</v>
      </c>
    </row>
    <row r="6839" spans="1:19" x14ac:dyDescent="0.2">
      <c r="A6839">
        <v>4090</v>
      </c>
      <c r="B6839" t="s">
        <v>632</v>
      </c>
      <c r="C6839" t="s">
        <v>20</v>
      </c>
      <c r="D6839">
        <v>8.6791999999999998</v>
      </c>
      <c r="E6839">
        <v>5</v>
      </c>
      <c r="F6839" t="s">
        <v>11023</v>
      </c>
      <c r="G6839" t="s">
        <v>60</v>
      </c>
      <c r="H6839" t="s">
        <v>36</v>
      </c>
      <c r="I6839" t="s">
        <v>11025</v>
      </c>
      <c r="K6839" s="4" t="e">
        <f>- Other measurements: D11, B46</f>
        <v>#NAME?</v>
      </c>
      <c r="L6839" t="s">
        <v>636</v>
      </c>
      <c r="M6839" t="s">
        <v>26</v>
      </c>
      <c r="N6839">
        <v>2</v>
      </c>
      <c r="P6839" t="s">
        <v>10827</v>
      </c>
      <c r="Q6839" t="s">
        <v>11024</v>
      </c>
      <c r="S6839" t="s">
        <v>29</v>
      </c>
    </row>
    <row r="6840" spans="1:19" x14ac:dyDescent="0.2">
      <c r="A6840">
        <v>4090</v>
      </c>
      <c r="B6840" t="s">
        <v>632</v>
      </c>
      <c r="C6840" t="s">
        <v>20</v>
      </c>
      <c r="D6840">
        <v>8.5158000000000005</v>
      </c>
      <c r="E6840">
        <v>10</v>
      </c>
      <c r="F6840" t="s">
        <v>11023</v>
      </c>
      <c r="G6840" t="s">
        <v>60</v>
      </c>
      <c r="H6840" t="s">
        <v>36</v>
      </c>
      <c r="I6840" t="s">
        <v>11025</v>
      </c>
      <c r="K6840" s="4" t="e">
        <f>- Other measurements: D11, B46</f>
        <v>#NAME?</v>
      </c>
      <c r="L6840" t="s">
        <v>636</v>
      </c>
      <c r="M6840" t="s">
        <v>26</v>
      </c>
      <c r="N6840">
        <v>2</v>
      </c>
      <c r="P6840" t="s">
        <v>10827</v>
      </c>
      <c r="Q6840" t="s">
        <v>11024</v>
      </c>
      <c r="S6840" t="s">
        <v>29</v>
      </c>
    </row>
    <row r="6841" spans="1:19" x14ac:dyDescent="0.2">
      <c r="A6841">
        <v>4090</v>
      </c>
      <c r="B6841" t="s">
        <v>632</v>
      </c>
      <c r="C6841" t="s">
        <v>20</v>
      </c>
      <c r="D6841">
        <v>8.3602000000000007</v>
      </c>
      <c r="E6841">
        <v>15</v>
      </c>
      <c r="F6841" t="s">
        <v>11023</v>
      </c>
      <c r="G6841" t="s">
        <v>60</v>
      </c>
      <c r="H6841" t="s">
        <v>36</v>
      </c>
      <c r="I6841" t="s">
        <v>11025</v>
      </c>
      <c r="K6841" s="4" t="e">
        <f>- Other measurements: D11, B46</f>
        <v>#NAME?</v>
      </c>
      <c r="L6841" t="s">
        <v>636</v>
      </c>
      <c r="M6841" t="s">
        <v>26</v>
      </c>
      <c r="N6841">
        <v>2</v>
      </c>
      <c r="P6841" t="s">
        <v>10827</v>
      </c>
      <c r="Q6841" t="s">
        <v>11024</v>
      </c>
      <c r="S6841" t="s">
        <v>29</v>
      </c>
    </row>
    <row r="6842" spans="1:19" x14ac:dyDescent="0.2">
      <c r="A6842">
        <v>4090</v>
      </c>
      <c r="B6842" t="s">
        <v>632</v>
      </c>
      <c r="C6842" t="s">
        <v>20</v>
      </c>
      <c r="D6842">
        <v>8.2124000000000006</v>
      </c>
      <c r="E6842">
        <v>20</v>
      </c>
      <c r="F6842" t="s">
        <v>11023</v>
      </c>
      <c r="G6842" t="s">
        <v>60</v>
      </c>
      <c r="H6842" t="s">
        <v>36</v>
      </c>
      <c r="I6842" t="s">
        <v>11025</v>
      </c>
      <c r="K6842" s="4" t="e">
        <f>- Other measurements: D11, B46</f>
        <v>#NAME?</v>
      </c>
      <c r="L6842" t="s">
        <v>636</v>
      </c>
      <c r="M6842" t="s">
        <v>26</v>
      </c>
      <c r="N6842">
        <v>2</v>
      </c>
      <c r="P6842" t="s">
        <v>10827</v>
      </c>
      <c r="Q6842" t="s">
        <v>11024</v>
      </c>
      <c r="S6842" t="s">
        <v>29</v>
      </c>
    </row>
    <row r="6843" spans="1:19" x14ac:dyDescent="0.2">
      <c r="A6843">
        <v>4090</v>
      </c>
      <c r="B6843" t="s">
        <v>632</v>
      </c>
      <c r="C6843" t="s">
        <v>20</v>
      </c>
      <c r="D6843">
        <v>8.0686</v>
      </c>
      <c r="E6843">
        <v>25</v>
      </c>
      <c r="F6843" t="s">
        <v>11023</v>
      </c>
      <c r="G6843" t="s">
        <v>60</v>
      </c>
      <c r="H6843" t="s">
        <v>36</v>
      </c>
      <c r="I6843" t="s">
        <v>11025</v>
      </c>
      <c r="K6843" s="4" t="e">
        <f>- Other measurements: D11, B46</f>
        <v>#NAME?</v>
      </c>
      <c r="L6843" t="s">
        <v>636</v>
      </c>
      <c r="M6843" t="s">
        <v>26</v>
      </c>
      <c r="N6843">
        <v>2</v>
      </c>
      <c r="P6843" t="s">
        <v>10827</v>
      </c>
      <c r="Q6843" t="s">
        <v>11024</v>
      </c>
      <c r="S6843" t="s">
        <v>29</v>
      </c>
    </row>
    <row r="6844" spans="1:19" x14ac:dyDescent="0.2">
      <c r="A6844">
        <v>4090</v>
      </c>
      <c r="B6844" t="s">
        <v>632</v>
      </c>
      <c r="C6844" t="s">
        <v>20</v>
      </c>
      <c r="D6844">
        <v>7.9336000000000002</v>
      </c>
      <c r="E6844">
        <v>30</v>
      </c>
      <c r="F6844" t="s">
        <v>11023</v>
      </c>
      <c r="G6844" t="s">
        <v>60</v>
      </c>
      <c r="H6844" t="s">
        <v>36</v>
      </c>
      <c r="I6844" t="s">
        <v>11025</v>
      </c>
      <c r="K6844" s="4" t="e">
        <f>- Other measurements: D11, B46</f>
        <v>#NAME?</v>
      </c>
      <c r="L6844" t="s">
        <v>636</v>
      </c>
      <c r="M6844" t="s">
        <v>26</v>
      </c>
      <c r="N6844">
        <v>2</v>
      </c>
      <c r="P6844" t="s">
        <v>10827</v>
      </c>
      <c r="Q6844" t="s">
        <v>11024</v>
      </c>
      <c r="S6844" t="s">
        <v>29</v>
      </c>
    </row>
    <row r="6845" spans="1:19" x14ac:dyDescent="0.2">
      <c r="A6845">
        <v>4090</v>
      </c>
      <c r="B6845" t="s">
        <v>632</v>
      </c>
      <c r="C6845" t="s">
        <v>20</v>
      </c>
      <c r="D6845">
        <v>7.8006000000000002</v>
      </c>
      <c r="E6845">
        <v>35</v>
      </c>
      <c r="F6845" t="s">
        <v>11023</v>
      </c>
      <c r="G6845" t="s">
        <v>60</v>
      </c>
      <c r="H6845" t="s">
        <v>36</v>
      </c>
      <c r="I6845" t="s">
        <v>11025</v>
      </c>
      <c r="K6845" s="4" t="e">
        <f>- Other measurements: D11, B46</f>
        <v>#NAME?</v>
      </c>
      <c r="L6845" t="s">
        <v>636</v>
      </c>
      <c r="M6845" t="s">
        <v>26</v>
      </c>
      <c r="N6845">
        <v>2</v>
      </c>
      <c r="P6845" t="s">
        <v>10827</v>
      </c>
      <c r="Q6845" t="s">
        <v>11024</v>
      </c>
      <c r="S6845" t="s">
        <v>29</v>
      </c>
    </row>
    <row r="6846" spans="1:19" x14ac:dyDescent="0.2">
      <c r="A6846">
        <v>4090</v>
      </c>
      <c r="B6846" t="s">
        <v>632</v>
      </c>
      <c r="C6846" t="s">
        <v>20</v>
      </c>
      <c r="D6846">
        <v>7.6756000000000002</v>
      </c>
      <c r="E6846">
        <v>40</v>
      </c>
      <c r="F6846" t="s">
        <v>11023</v>
      </c>
      <c r="G6846" t="s">
        <v>60</v>
      </c>
      <c r="H6846" t="s">
        <v>36</v>
      </c>
      <c r="I6846" t="s">
        <v>11025</v>
      </c>
      <c r="K6846" s="4" t="e">
        <f>- Other measurements: D11, B46</f>
        <v>#NAME?</v>
      </c>
      <c r="L6846" t="s">
        <v>636</v>
      </c>
      <c r="M6846" t="s">
        <v>26</v>
      </c>
      <c r="N6846">
        <v>2</v>
      </c>
      <c r="P6846" t="s">
        <v>10827</v>
      </c>
      <c r="Q6846" t="s">
        <v>11024</v>
      </c>
      <c r="S6846" t="s">
        <v>29</v>
      </c>
    </row>
    <row r="6847" spans="1:19" x14ac:dyDescent="0.2">
      <c r="A6847">
        <v>4090</v>
      </c>
      <c r="B6847" t="s">
        <v>632</v>
      </c>
      <c r="C6847" t="s">
        <v>20</v>
      </c>
      <c r="D6847">
        <v>7.5514999999999999</v>
      </c>
      <c r="E6847">
        <v>45</v>
      </c>
      <c r="F6847" t="s">
        <v>11023</v>
      </c>
      <c r="G6847" t="s">
        <v>60</v>
      </c>
      <c r="H6847" t="s">
        <v>36</v>
      </c>
      <c r="I6847" t="s">
        <v>11025</v>
      </c>
      <c r="K6847" s="4" t="e">
        <f>- Other measurements: D11, B46</f>
        <v>#NAME?</v>
      </c>
      <c r="L6847" t="s">
        <v>636</v>
      </c>
      <c r="M6847" t="s">
        <v>26</v>
      </c>
      <c r="N6847">
        <v>2</v>
      </c>
      <c r="P6847" t="s">
        <v>10827</v>
      </c>
      <c r="Q6847" t="s">
        <v>11024</v>
      </c>
      <c r="S6847" t="s">
        <v>29</v>
      </c>
    </row>
    <row r="6848" spans="1:19" x14ac:dyDescent="0.2">
      <c r="A6848">
        <v>4090</v>
      </c>
      <c r="B6848" t="s">
        <v>632</v>
      </c>
      <c r="C6848" t="s">
        <v>20</v>
      </c>
      <c r="D6848">
        <v>7.4379999999999997</v>
      </c>
      <c r="E6848">
        <v>50</v>
      </c>
      <c r="F6848" t="s">
        <v>11023</v>
      </c>
      <c r="G6848" t="s">
        <v>60</v>
      </c>
      <c r="H6848" t="s">
        <v>36</v>
      </c>
      <c r="I6848" t="s">
        <v>11025</v>
      </c>
      <c r="K6848" s="4" t="e">
        <f>- Other measurements: D11, B46</f>
        <v>#NAME?</v>
      </c>
      <c r="L6848" t="s">
        <v>636</v>
      </c>
      <c r="M6848" t="s">
        <v>26</v>
      </c>
      <c r="N6848">
        <v>2</v>
      </c>
      <c r="P6848" t="s">
        <v>10827</v>
      </c>
      <c r="Q6848" t="s">
        <v>11024</v>
      </c>
      <c r="S6848" t="s">
        <v>29</v>
      </c>
    </row>
    <row r="6849" spans="1:19" x14ac:dyDescent="0.2">
      <c r="A6849">
        <v>4090</v>
      </c>
      <c r="B6849" t="s">
        <v>632</v>
      </c>
      <c r="C6849" t="s">
        <v>20</v>
      </c>
      <c r="D6849">
        <v>7.3204000000000002</v>
      </c>
      <c r="E6849">
        <v>55</v>
      </c>
      <c r="F6849" t="s">
        <v>11023</v>
      </c>
      <c r="G6849" t="s">
        <v>60</v>
      </c>
      <c r="H6849" t="s">
        <v>36</v>
      </c>
      <c r="I6849" t="s">
        <v>11025</v>
      </c>
      <c r="K6849" s="4" t="e">
        <f>- Other measurements: D11, B46</f>
        <v>#NAME?</v>
      </c>
      <c r="L6849" t="s">
        <v>636</v>
      </c>
      <c r="M6849" t="s">
        <v>26</v>
      </c>
      <c r="N6849">
        <v>2</v>
      </c>
      <c r="P6849" t="s">
        <v>10827</v>
      </c>
      <c r="Q6849" t="s">
        <v>11024</v>
      </c>
      <c r="S6849" t="s">
        <v>29</v>
      </c>
    </row>
    <row r="6850" spans="1:19" x14ac:dyDescent="0.2">
      <c r="A6850">
        <v>4090</v>
      </c>
      <c r="B6850" t="s">
        <v>632</v>
      </c>
      <c r="C6850" t="s">
        <v>20</v>
      </c>
      <c r="D6850">
        <v>7.2098000000000004</v>
      </c>
      <c r="E6850">
        <v>60</v>
      </c>
      <c r="F6850" t="s">
        <v>11023</v>
      </c>
      <c r="G6850" t="s">
        <v>60</v>
      </c>
      <c r="H6850" t="s">
        <v>36</v>
      </c>
      <c r="I6850" t="s">
        <v>11025</v>
      </c>
      <c r="K6850" s="4" t="e">
        <f>- Other measurements: D11, B46</f>
        <v>#NAME?</v>
      </c>
      <c r="L6850" t="s">
        <v>636</v>
      </c>
      <c r="M6850" t="s">
        <v>26</v>
      </c>
      <c r="N6850">
        <v>2</v>
      </c>
      <c r="P6850" t="s">
        <v>10827</v>
      </c>
      <c r="Q6850" t="s">
        <v>11024</v>
      </c>
      <c r="S6850" t="s">
        <v>29</v>
      </c>
    </row>
    <row r="6851" spans="1:19" hidden="1" x14ac:dyDescent="0.2">
      <c r="A6851">
        <v>4090</v>
      </c>
      <c r="B6851" t="s">
        <v>632</v>
      </c>
      <c r="C6851" t="s">
        <v>20</v>
      </c>
      <c r="D6851">
        <v>8.1199999999999992</v>
      </c>
      <c r="E6851" t="s">
        <v>11026</v>
      </c>
      <c r="F6851" t="s">
        <v>11027</v>
      </c>
      <c r="G6851" t="s">
        <v>63</v>
      </c>
      <c r="H6851" t="s">
        <v>46</v>
      </c>
      <c r="I6851" t="s">
        <v>7189</v>
      </c>
      <c r="J6851" t="s">
        <v>43</v>
      </c>
      <c r="K6851" t="e">
        <f>- Other measurements: D11, B46</f>
        <v>#NAME?</v>
      </c>
      <c r="L6851" t="s">
        <v>636</v>
      </c>
      <c r="M6851" t="s">
        <v>26</v>
      </c>
      <c r="N6851">
        <v>2</v>
      </c>
      <c r="P6851" t="s">
        <v>10827</v>
      </c>
      <c r="Q6851" t="s">
        <v>11024</v>
      </c>
      <c r="S6851" t="s">
        <v>29</v>
      </c>
    </row>
    <row r="6852" spans="1:19" hidden="1" x14ac:dyDescent="0.2">
      <c r="A6852">
        <v>4091</v>
      </c>
      <c r="B6852" t="s">
        <v>651</v>
      </c>
      <c r="C6852" t="s">
        <v>20</v>
      </c>
      <c r="D6852">
        <v>9.85</v>
      </c>
      <c r="E6852">
        <v>25</v>
      </c>
      <c r="G6852" t="s">
        <v>189</v>
      </c>
      <c r="I6852" t="s">
        <v>10943</v>
      </c>
      <c r="K6852"/>
      <c r="L6852" t="s">
        <v>653</v>
      </c>
      <c r="M6852" t="s">
        <v>26</v>
      </c>
      <c r="N6852">
        <v>2</v>
      </c>
      <c r="P6852" t="s">
        <v>10827</v>
      </c>
      <c r="Q6852" t="s">
        <v>11028</v>
      </c>
      <c r="S6852" t="s">
        <v>29</v>
      </c>
    </row>
    <row r="6853" spans="1:19" hidden="1" x14ac:dyDescent="0.2">
      <c r="A6853">
        <v>4092</v>
      </c>
      <c r="B6853" t="s">
        <v>11029</v>
      </c>
      <c r="C6853" t="s">
        <v>20</v>
      </c>
      <c r="D6853">
        <v>10.48</v>
      </c>
      <c r="E6853">
        <v>15</v>
      </c>
      <c r="F6853" t="s">
        <v>11018</v>
      </c>
      <c r="H6853" t="s">
        <v>23</v>
      </c>
      <c r="I6853" t="s">
        <v>11019</v>
      </c>
      <c r="J6853" t="s">
        <v>43</v>
      </c>
      <c r="K6853"/>
      <c r="L6853" t="s">
        <v>11030</v>
      </c>
      <c r="M6853" t="s">
        <v>26</v>
      </c>
      <c r="N6853">
        <v>2</v>
      </c>
      <c r="P6853" t="s">
        <v>10827</v>
      </c>
      <c r="Q6853" t="s">
        <v>11031</v>
      </c>
      <c r="S6853" t="s">
        <v>29</v>
      </c>
    </row>
    <row r="6854" spans="1:19" hidden="1" x14ac:dyDescent="0.2">
      <c r="A6854">
        <v>4092</v>
      </c>
      <c r="B6854" t="s">
        <v>11029</v>
      </c>
      <c r="C6854" t="s">
        <v>73</v>
      </c>
      <c r="D6854">
        <v>8.17</v>
      </c>
      <c r="E6854">
        <v>15</v>
      </c>
      <c r="F6854" t="s">
        <v>11018</v>
      </c>
      <c r="H6854" t="s">
        <v>23</v>
      </c>
      <c r="I6854" t="s">
        <v>11019</v>
      </c>
      <c r="J6854" t="s">
        <v>43</v>
      </c>
      <c r="K6854"/>
      <c r="L6854" t="s">
        <v>11030</v>
      </c>
      <c r="M6854" t="s">
        <v>26</v>
      </c>
      <c r="N6854">
        <v>2</v>
      </c>
      <c r="P6854" t="s">
        <v>10827</v>
      </c>
      <c r="Q6854" t="s">
        <v>11031</v>
      </c>
      <c r="S6854" t="s">
        <v>29</v>
      </c>
    </row>
    <row r="6855" spans="1:19" hidden="1" x14ac:dyDescent="0.2">
      <c r="A6855">
        <v>4092</v>
      </c>
      <c r="B6855" t="s">
        <v>11029</v>
      </c>
      <c r="C6855" t="s">
        <v>20</v>
      </c>
      <c r="D6855">
        <v>10.37</v>
      </c>
      <c r="E6855">
        <v>20</v>
      </c>
      <c r="F6855" t="s">
        <v>11018</v>
      </c>
      <c r="H6855" t="s">
        <v>23</v>
      </c>
      <c r="I6855" t="s">
        <v>11019</v>
      </c>
      <c r="J6855" t="s">
        <v>43</v>
      </c>
      <c r="K6855"/>
      <c r="L6855" t="s">
        <v>11030</v>
      </c>
      <c r="M6855" t="s">
        <v>26</v>
      </c>
      <c r="N6855">
        <v>2</v>
      </c>
      <c r="P6855" t="s">
        <v>10827</v>
      </c>
      <c r="Q6855" t="s">
        <v>11031</v>
      </c>
      <c r="S6855" t="s">
        <v>29</v>
      </c>
    </row>
    <row r="6856" spans="1:19" hidden="1" x14ac:dyDescent="0.2">
      <c r="A6856">
        <v>4092</v>
      </c>
      <c r="B6856" t="s">
        <v>11029</v>
      </c>
      <c r="C6856" t="s">
        <v>73</v>
      </c>
      <c r="D6856">
        <v>8.02</v>
      </c>
      <c r="E6856">
        <v>20</v>
      </c>
      <c r="F6856" t="s">
        <v>11018</v>
      </c>
      <c r="H6856" t="s">
        <v>23</v>
      </c>
      <c r="I6856" t="s">
        <v>11019</v>
      </c>
      <c r="J6856" t="s">
        <v>43</v>
      </c>
      <c r="K6856"/>
      <c r="L6856" t="s">
        <v>11030</v>
      </c>
      <c r="M6856" t="s">
        <v>26</v>
      </c>
      <c r="N6856">
        <v>2</v>
      </c>
      <c r="P6856" t="s">
        <v>10827</v>
      </c>
      <c r="Q6856" t="s">
        <v>11031</v>
      </c>
      <c r="S6856" t="s">
        <v>29</v>
      </c>
    </row>
    <row r="6857" spans="1:19" hidden="1" x14ac:dyDescent="0.2">
      <c r="A6857">
        <v>4092</v>
      </c>
      <c r="B6857" t="s">
        <v>11029</v>
      </c>
      <c r="C6857" t="s">
        <v>20</v>
      </c>
      <c r="D6857">
        <v>10.23</v>
      </c>
      <c r="E6857">
        <v>25</v>
      </c>
      <c r="F6857" t="s">
        <v>11018</v>
      </c>
      <c r="H6857" t="s">
        <v>23</v>
      </c>
      <c r="I6857" t="s">
        <v>11019</v>
      </c>
      <c r="J6857" t="s">
        <v>43</v>
      </c>
      <c r="K6857"/>
      <c r="L6857" t="s">
        <v>11030</v>
      </c>
      <c r="M6857" t="s">
        <v>26</v>
      </c>
      <c r="N6857">
        <v>2</v>
      </c>
      <c r="P6857" t="s">
        <v>10827</v>
      </c>
      <c r="Q6857" t="s">
        <v>11031</v>
      </c>
      <c r="S6857" t="s">
        <v>29</v>
      </c>
    </row>
    <row r="6858" spans="1:19" hidden="1" x14ac:dyDescent="0.2">
      <c r="A6858">
        <v>4092</v>
      </c>
      <c r="B6858" t="s">
        <v>11029</v>
      </c>
      <c r="C6858" t="s">
        <v>73</v>
      </c>
      <c r="D6858">
        <v>7.98</v>
      </c>
      <c r="E6858">
        <v>25</v>
      </c>
      <c r="F6858" t="s">
        <v>11018</v>
      </c>
      <c r="H6858" t="s">
        <v>23</v>
      </c>
      <c r="I6858" t="s">
        <v>11019</v>
      </c>
      <c r="J6858" t="s">
        <v>43</v>
      </c>
      <c r="K6858"/>
      <c r="L6858" t="s">
        <v>11030</v>
      </c>
      <c r="M6858" t="s">
        <v>26</v>
      </c>
      <c r="N6858">
        <v>2</v>
      </c>
      <c r="P6858" t="s">
        <v>10827</v>
      </c>
      <c r="Q6858" t="s">
        <v>11031</v>
      </c>
      <c r="S6858" t="s">
        <v>29</v>
      </c>
    </row>
    <row r="6859" spans="1:19" hidden="1" x14ac:dyDescent="0.2">
      <c r="A6859">
        <v>4092</v>
      </c>
      <c r="B6859" t="s">
        <v>11029</v>
      </c>
      <c r="C6859" t="s">
        <v>20</v>
      </c>
      <c r="D6859">
        <v>10.08</v>
      </c>
      <c r="E6859">
        <v>30</v>
      </c>
      <c r="F6859" t="s">
        <v>11018</v>
      </c>
      <c r="H6859" t="s">
        <v>23</v>
      </c>
      <c r="I6859" t="s">
        <v>11019</v>
      </c>
      <c r="J6859" t="s">
        <v>43</v>
      </c>
      <c r="K6859"/>
      <c r="L6859" t="s">
        <v>11030</v>
      </c>
      <c r="M6859" t="s">
        <v>26</v>
      </c>
      <c r="N6859">
        <v>2</v>
      </c>
      <c r="P6859" t="s">
        <v>10827</v>
      </c>
      <c r="Q6859" t="s">
        <v>11031</v>
      </c>
      <c r="S6859" t="s">
        <v>29</v>
      </c>
    </row>
    <row r="6860" spans="1:19" hidden="1" x14ac:dyDescent="0.2">
      <c r="A6860">
        <v>4092</v>
      </c>
      <c r="B6860" t="s">
        <v>11029</v>
      </c>
      <c r="C6860" t="s">
        <v>73</v>
      </c>
      <c r="D6860">
        <v>7.8</v>
      </c>
      <c r="E6860">
        <v>30</v>
      </c>
      <c r="F6860" t="s">
        <v>11018</v>
      </c>
      <c r="H6860" t="s">
        <v>23</v>
      </c>
      <c r="I6860" t="s">
        <v>11019</v>
      </c>
      <c r="J6860" t="s">
        <v>43</v>
      </c>
      <c r="K6860"/>
      <c r="L6860" t="s">
        <v>11030</v>
      </c>
      <c r="M6860" t="s">
        <v>26</v>
      </c>
      <c r="N6860">
        <v>2</v>
      </c>
      <c r="P6860" t="s">
        <v>10827</v>
      </c>
      <c r="Q6860" t="s">
        <v>11031</v>
      </c>
      <c r="S6860" t="s">
        <v>29</v>
      </c>
    </row>
    <row r="6861" spans="1:19" hidden="1" x14ac:dyDescent="0.2">
      <c r="A6861">
        <v>4092</v>
      </c>
      <c r="B6861" t="s">
        <v>11029</v>
      </c>
      <c r="C6861" t="s">
        <v>20</v>
      </c>
      <c r="D6861">
        <v>9.94</v>
      </c>
      <c r="E6861">
        <v>35</v>
      </c>
      <c r="F6861" t="s">
        <v>11018</v>
      </c>
      <c r="H6861" t="s">
        <v>23</v>
      </c>
      <c r="I6861" t="s">
        <v>11019</v>
      </c>
      <c r="J6861" t="s">
        <v>43</v>
      </c>
      <c r="K6861"/>
      <c r="L6861" t="s">
        <v>11030</v>
      </c>
      <c r="M6861" t="s">
        <v>26</v>
      </c>
      <c r="N6861">
        <v>2</v>
      </c>
      <c r="P6861" t="s">
        <v>10827</v>
      </c>
      <c r="Q6861" t="s">
        <v>11031</v>
      </c>
      <c r="S6861" t="s">
        <v>29</v>
      </c>
    </row>
    <row r="6862" spans="1:19" hidden="1" x14ac:dyDescent="0.2">
      <c r="A6862">
        <v>4092</v>
      </c>
      <c r="B6862" t="s">
        <v>11029</v>
      </c>
      <c r="C6862" t="s">
        <v>73</v>
      </c>
      <c r="D6862">
        <v>7.67</v>
      </c>
      <c r="E6862">
        <v>35</v>
      </c>
      <c r="F6862" t="s">
        <v>11018</v>
      </c>
      <c r="H6862" t="s">
        <v>23</v>
      </c>
      <c r="I6862" t="s">
        <v>11019</v>
      </c>
      <c r="J6862" t="s">
        <v>43</v>
      </c>
      <c r="K6862"/>
      <c r="L6862" t="s">
        <v>11030</v>
      </c>
      <c r="M6862" t="s">
        <v>26</v>
      </c>
      <c r="N6862">
        <v>2</v>
      </c>
      <c r="P6862" t="s">
        <v>10827</v>
      </c>
      <c r="Q6862" t="s">
        <v>11031</v>
      </c>
      <c r="S6862" t="s">
        <v>29</v>
      </c>
    </row>
    <row r="6863" spans="1:19" hidden="1" x14ac:dyDescent="0.2">
      <c r="A6863">
        <v>4092</v>
      </c>
      <c r="B6863" t="s">
        <v>11029</v>
      </c>
      <c r="C6863" t="s">
        <v>20</v>
      </c>
      <c r="D6863">
        <v>9.73</v>
      </c>
      <c r="E6863">
        <v>45</v>
      </c>
      <c r="F6863" t="s">
        <v>11018</v>
      </c>
      <c r="H6863" t="s">
        <v>23</v>
      </c>
      <c r="I6863" t="s">
        <v>11019</v>
      </c>
      <c r="J6863" t="s">
        <v>43</v>
      </c>
      <c r="K6863"/>
      <c r="L6863" t="s">
        <v>11030</v>
      </c>
      <c r="M6863" t="s">
        <v>26</v>
      </c>
      <c r="N6863">
        <v>2</v>
      </c>
      <c r="P6863" t="s">
        <v>10827</v>
      </c>
      <c r="Q6863" t="s">
        <v>11031</v>
      </c>
      <c r="S6863" t="s">
        <v>29</v>
      </c>
    </row>
    <row r="6864" spans="1:19" hidden="1" x14ac:dyDescent="0.2">
      <c r="A6864">
        <v>4092</v>
      </c>
      <c r="B6864" t="s">
        <v>11029</v>
      </c>
      <c r="C6864" t="s">
        <v>73</v>
      </c>
      <c r="D6864">
        <v>7.55</v>
      </c>
      <c r="E6864">
        <v>45</v>
      </c>
      <c r="F6864" t="s">
        <v>11018</v>
      </c>
      <c r="H6864" t="s">
        <v>23</v>
      </c>
      <c r="I6864" t="s">
        <v>11019</v>
      </c>
      <c r="J6864" t="s">
        <v>43</v>
      </c>
      <c r="K6864"/>
      <c r="L6864" t="s">
        <v>11030</v>
      </c>
      <c r="M6864" t="s">
        <v>26</v>
      </c>
      <c r="N6864">
        <v>2</v>
      </c>
      <c r="P6864" t="s">
        <v>10827</v>
      </c>
      <c r="Q6864" t="s">
        <v>11031</v>
      </c>
      <c r="S6864" t="s">
        <v>29</v>
      </c>
    </row>
    <row r="6865" spans="1:19" x14ac:dyDescent="0.2">
      <c r="A6865">
        <v>4093</v>
      </c>
      <c r="B6865" t="s">
        <v>11032</v>
      </c>
      <c r="C6865" t="s">
        <v>20</v>
      </c>
      <c r="D6865">
        <v>10.276999999999999</v>
      </c>
      <c r="F6865" t="s">
        <v>11033</v>
      </c>
      <c r="G6865" t="s">
        <v>41</v>
      </c>
      <c r="H6865" t="s">
        <v>36</v>
      </c>
      <c r="I6865" t="s">
        <v>9251</v>
      </c>
      <c r="J6865" t="s">
        <v>43</v>
      </c>
      <c r="L6865" t="s">
        <v>11034</v>
      </c>
      <c r="M6865" t="s">
        <v>26</v>
      </c>
      <c r="N6865">
        <v>2</v>
      </c>
      <c r="P6865" t="s">
        <v>10827</v>
      </c>
      <c r="Q6865" t="s">
        <v>11035</v>
      </c>
      <c r="S6865" t="s">
        <v>29</v>
      </c>
    </row>
    <row r="6866" spans="1:19" x14ac:dyDescent="0.2">
      <c r="A6866">
        <v>4093</v>
      </c>
      <c r="B6866" t="s">
        <v>11032</v>
      </c>
      <c r="C6866" t="s">
        <v>20</v>
      </c>
      <c r="D6866">
        <v>9.9369999999999994</v>
      </c>
      <c r="E6866">
        <v>10</v>
      </c>
      <c r="F6866" t="s">
        <v>11033</v>
      </c>
      <c r="G6866" t="s">
        <v>41</v>
      </c>
      <c r="H6866" t="s">
        <v>36</v>
      </c>
      <c r="I6866" t="s">
        <v>9251</v>
      </c>
      <c r="J6866" t="s">
        <v>43</v>
      </c>
      <c r="L6866" t="s">
        <v>11034</v>
      </c>
      <c r="M6866" t="s">
        <v>26</v>
      </c>
      <c r="N6866">
        <v>2</v>
      </c>
      <c r="P6866" t="s">
        <v>10827</v>
      </c>
      <c r="Q6866" t="s">
        <v>11035</v>
      </c>
      <c r="S6866" t="s">
        <v>29</v>
      </c>
    </row>
    <row r="6867" spans="1:19" x14ac:dyDescent="0.2">
      <c r="A6867">
        <v>4093</v>
      </c>
      <c r="B6867" t="s">
        <v>11032</v>
      </c>
      <c r="C6867" t="s">
        <v>20</v>
      </c>
      <c r="D6867">
        <v>9.6189999999999998</v>
      </c>
      <c r="E6867">
        <v>20</v>
      </c>
      <c r="F6867" t="s">
        <v>11033</v>
      </c>
      <c r="G6867" t="s">
        <v>41</v>
      </c>
      <c r="H6867" t="s">
        <v>36</v>
      </c>
      <c r="I6867" t="s">
        <v>9251</v>
      </c>
      <c r="J6867" t="s">
        <v>43</v>
      </c>
      <c r="L6867" t="s">
        <v>11034</v>
      </c>
      <c r="M6867" t="s">
        <v>26</v>
      </c>
      <c r="N6867">
        <v>2</v>
      </c>
      <c r="P6867" t="s">
        <v>10827</v>
      </c>
      <c r="Q6867" t="s">
        <v>11035</v>
      </c>
      <c r="S6867" t="s">
        <v>29</v>
      </c>
    </row>
    <row r="6868" spans="1:19" x14ac:dyDescent="0.2">
      <c r="A6868">
        <v>4093</v>
      </c>
      <c r="B6868" t="s">
        <v>11032</v>
      </c>
      <c r="C6868" t="s">
        <v>20</v>
      </c>
      <c r="D6868">
        <v>9.3239999999999998</v>
      </c>
      <c r="E6868">
        <v>30</v>
      </c>
      <c r="F6868" t="s">
        <v>11033</v>
      </c>
      <c r="G6868" t="s">
        <v>41</v>
      </c>
      <c r="H6868" t="s">
        <v>36</v>
      </c>
      <c r="I6868" t="s">
        <v>9251</v>
      </c>
      <c r="J6868" t="s">
        <v>43</v>
      </c>
      <c r="L6868" t="s">
        <v>11034</v>
      </c>
      <c r="M6868" t="s">
        <v>26</v>
      </c>
      <c r="N6868">
        <v>2</v>
      </c>
      <c r="P6868" t="s">
        <v>10827</v>
      </c>
      <c r="Q6868" t="s">
        <v>11035</v>
      </c>
      <c r="S6868" t="s">
        <v>29</v>
      </c>
    </row>
    <row r="6869" spans="1:19" x14ac:dyDescent="0.2">
      <c r="A6869">
        <v>4093</v>
      </c>
      <c r="B6869" t="s">
        <v>11032</v>
      </c>
      <c r="C6869" t="s">
        <v>20</v>
      </c>
      <c r="D6869">
        <v>9.0459999999999994</v>
      </c>
      <c r="E6869">
        <v>40</v>
      </c>
      <c r="F6869" t="s">
        <v>11033</v>
      </c>
      <c r="G6869" t="s">
        <v>41</v>
      </c>
      <c r="H6869" t="s">
        <v>36</v>
      </c>
      <c r="I6869" t="s">
        <v>9251</v>
      </c>
      <c r="J6869" t="s">
        <v>43</v>
      </c>
      <c r="L6869" t="s">
        <v>11034</v>
      </c>
      <c r="M6869" t="s">
        <v>26</v>
      </c>
      <c r="N6869">
        <v>2</v>
      </c>
      <c r="P6869" t="s">
        <v>10827</v>
      </c>
      <c r="Q6869" t="s">
        <v>11035</v>
      </c>
      <c r="S6869" t="s">
        <v>29</v>
      </c>
    </row>
    <row r="6870" spans="1:19" x14ac:dyDescent="0.2">
      <c r="A6870">
        <v>4093</v>
      </c>
      <c r="B6870" t="s">
        <v>11032</v>
      </c>
      <c r="C6870" t="s">
        <v>20</v>
      </c>
      <c r="D6870">
        <v>8.7870000000000008</v>
      </c>
      <c r="E6870">
        <v>50</v>
      </c>
      <c r="F6870" t="s">
        <v>11033</v>
      </c>
      <c r="G6870" t="s">
        <v>41</v>
      </c>
      <c r="H6870" t="s">
        <v>36</v>
      </c>
      <c r="I6870" t="s">
        <v>9251</v>
      </c>
      <c r="J6870" t="s">
        <v>43</v>
      </c>
      <c r="L6870" t="s">
        <v>11034</v>
      </c>
      <c r="M6870" t="s">
        <v>26</v>
      </c>
      <c r="N6870">
        <v>2</v>
      </c>
      <c r="P6870" t="s">
        <v>10827</v>
      </c>
      <c r="Q6870" t="s">
        <v>11035</v>
      </c>
      <c r="S6870" t="s">
        <v>29</v>
      </c>
    </row>
    <row r="6871" spans="1:19" x14ac:dyDescent="0.2">
      <c r="A6871">
        <v>4093</v>
      </c>
      <c r="B6871" t="s">
        <v>11032</v>
      </c>
      <c r="C6871" t="s">
        <v>20</v>
      </c>
      <c r="D6871">
        <v>8.5410000000000004</v>
      </c>
      <c r="E6871">
        <v>60</v>
      </c>
      <c r="F6871" t="s">
        <v>11033</v>
      </c>
      <c r="G6871" t="s">
        <v>41</v>
      </c>
      <c r="H6871" t="s">
        <v>36</v>
      </c>
      <c r="I6871" t="s">
        <v>9251</v>
      </c>
      <c r="J6871" t="s">
        <v>43</v>
      </c>
      <c r="L6871" t="s">
        <v>11034</v>
      </c>
      <c r="M6871" t="s">
        <v>26</v>
      </c>
      <c r="N6871">
        <v>2</v>
      </c>
      <c r="P6871" t="s">
        <v>10827</v>
      </c>
      <c r="Q6871" t="s">
        <v>11035</v>
      </c>
      <c r="S6871" t="s">
        <v>29</v>
      </c>
    </row>
    <row r="6872" spans="1:19" hidden="1" x14ac:dyDescent="0.2">
      <c r="A6872">
        <v>4094</v>
      </c>
      <c r="B6872" t="s">
        <v>661</v>
      </c>
      <c r="C6872" t="s">
        <v>20</v>
      </c>
      <c r="D6872">
        <v>10.16</v>
      </c>
      <c r="E6872">
        <v>20</v>
      </c>
      <c r="F6872" t="s">
        <v>10839</v>
      </c>
      <c r="G6872" t="s">
        <v>22</v>
      </c>
      <c r="H6872" t="s">
        <v>46</v>
      </c>
      <c r="I6872" t="s">
        <v>7635</v>
      </c>
      <c r="K6872"/>
      <c r="L6872" t="s">
        <v>662</v>
      </c>
      <c r="M6872" t="s">
        <v>26</v>
      </c>
      <c r="N6872">
        <v>2</v>
      </c>
      <c r="P6872" t="s">
        <v>10827</v>
      </c>
      <c r="Q6872" t="s">
        <v>11036</v>
      </c>
      <c r="S6872" t="s">
        <v>29</v>
      </c>
    </row>
    <row r="6873" spans="1:19" hidden="1" x14ac:dyDescent="0.2">
      <c r="A6873">
        <v>4094</v>
      </c>
      <c r="B6873" t="s">
        <v>661</v>
      </c>
      <c r="C6873" t="s">
        <v>20</v>
      </c>
      <c r="D6873">
        <v>10.11</v>
      </c>
      <c r="E6873" t="s">
        <v>11026</v>
      </c>
      <c r="F6873" t="s">
        <v>10873</v>
      </c>
      <c r="G6873" t="s">
        <v>63</v>
      </c>
      <c r="H6873" t="s">
        <v>46</v>
      </c>
      <c r="I6873" t="s">
        <v>7189</v>
      </c>
      <c r="K6873"/>
      <c r="L6873" t="s">
        <v>662</v>
      </c>
      <c r="M6873" t="s">
        <v>26</v>
      </c>
      <c r="N6873">
        <v>2</v>
      </c>
      <c r="P6873" t="s">
        <v>10827</v>
      </c>
      <c r="Q6873" t="s">
        <v>11036</v>
      </c>
      <c r="S6873" t="s">
        <v>29</v>
      </c>
    </row>
    <row r="6874" spans="1:19" hidden="1" x14ac:dyDescent="0.2">
      <c r="A6874">
        <v>4097</v>
      </c>
      <c r="B6874" t="s">
        <v>11037</v>
      </c>
      <c r="C6874" t="s">
        <v>20</v>
      </c>
      <c r="D6874">
        <v>10.19</v>
      </c>
      <c r="E6874">
        <v>25</v>
      </c>
      <c r="F6874" t="s">
        <v>10906</v>
      </c>
      <c r="G6874" t="s">
        <v>55</v>
      </c>
      <c r="H6874" t="s">
        <v>46</v>
      </c>
      <c r="I6874" t="s">
        <v>359</v>
      </c>
      <c r="K6874"/>
      <c r="L6874" t="s">
        <v>11038</v>
      </c>
      <c r="M6874" t="s">
        <v>26</v>
      </c>
      <c r="N6874">
        <v>2</v>
      </c>
      <c r="P6874" t="s">
        <v>10827</v>
      </c>
      <c r="Q6874" t="s">
        <v>11039</v>
      </c>
      <c r="S6874" t="s">
        <v>29</v>
      </c>
    </row>
    <row r="6875" spans="1:19" hidden="1" x14ac:dyDescent="0.2">
      <c r="A6875">
        <v>4097</v>
      </c>
      <c r="B6875" t="s">
        <v>11037</v>
      </c>
      <c r="C6875" t="s">
        <v>73</v>
      </c>
      <c r="D6875">
        <v>7.9489999999999998</v>
      </c>
      <c r="E6875">
        <v>25</v>
      </c>
      <c r="F6875" t="s">
        <v>10906</v>
      </c>
      <c r="G6875" t="s">
        <v>55</v>
      </c>
      <c r="H6875" t="s">
        <v>46</v>
      </c>
      <c r="I6875" t="s">
        <v>359</v>
      </c>
      <c r="K6875"/>
      <c r="L6875" t="s">
        <v>11038</v>
      </c>
      <c r="M6875" t="s">
        <v>26</v>
      </c>
      <c r="N6875">
        <v>2</v>
      </c>
      <c r="P6875" t="s">
        <v>10827</v>
      </c>
      <c r="Q6875" t="s">
        <v>11039</v>
      </c>
      <c r="S6875" t="s">
        <v>29</v>
      </c>
    </row>
    <row r="6876" spans="1:19" x14ac:dyDescent="0.2">
      <c r="A6876">
        <v>4098</v>
      </c>
      <c r="B6876" t="s">
        <v>644</v>
      </c>
      <c r="C6876" t="s">
        <v>20</v>
      </c>
      <c r="D6876">
        <v>9.5990000000000002</v>
      </c>
      <c r="E6876">
        <v>0</v>
      </c>
      <c r="F6876" t="s">
        <v>10946</v>
      </c>
      <c r="G6876" t="s">
        <v>41</v>
      </c>
      <c r="H6876" t="s">
        <v>36</v>
      </c>
      <c r="I6876" t="s">
        <v>9251</v>
      </c>
      <c r="J6876" t="s">
        <v>43</v>
      </c>
      <c r="L6876" t="s">
        <v>11040</v>
      </c>
      <c r="M6876" t="s">
        <v>26</v>
      </c>
      <c r="N6876">
        <v>2</v>
      </c>
      <c r="P6876" t="s">
        <v>10827</v>
      </c>
      <c r="Q6876" t="s">
        <v>11041</v>
      </c>
      <c r="S6876" t="s">
        <v>29</v>
      </c>
    </row>
    <row r="6877" spans="1:19" x14ac:dyDescent="0.2">
      <c r="A6877">
        <v>4098</v>
      </c>
      <c r="B6877" t="s">
        <v>644</v>
      </c>
      <c r="C6877" t="s">
        <v>20</v>
      </c>
      <c r="D6877">
        <v>9.2569999999999997</v>
      </c>
      <c r="E6877">
        <v>10</v>
      </c>
      <c r="F6877" t="s">
        <v>10946</v>
      </c>
      <c r="G6877" t="s">
        <v>41</v>
      </c>
      <c r="H6877" t="s">
        <v>36</v>
      </c>
      <c r="I6877" t="s">
        <v>9251</v>
      </c>
      <c r="J6877" t="s">
        <v>43</v>
      </c>
      <c r="L6877" t="s">
        <v>11040</v>
      </c>
      <c r="M6877" t="s">
        <v>26</v>
      </c>
      <c r="N6877">
        <v>2</v>
      </c>
      <c r="P6877" t="s">
        <v>10827</v>
      </c>
      <c r="Q6877" t="s">
        <v>11041</v>
      </c>
      <c r="S6877" t="s">
        <v>29</v>
      </c>
    </row>
    <row r="6878" spans="1:19" x14ac:dyDescent="0.2">
      <c r="A6878">
        <v>4098</v>
      </c>
      <c r="B6878" t="s">
        <v>644</v>
      </c>
      <c r="C6878" t="s">
        <v>20</v>
      </c>
      <c r="D6878">
        <v>8.9410000000000007</v>
      </c>
      <c r="E6878">
        <v>20</v>
      </c>
      <c r="F6878" t="s">
        <v>10946</v>
      </c>
      <c r="G6878" t="s">
        <v>41</v>
      </c>
      <c r="H6878" t="s">
        <v>36</v>
      </c>
      <c r="I6878" t="s">
        <v>9251</v>
      </c>
      <c r="J6878" t="s">
        <v>43</v>
      </c>
      <c r="L6878" t="s">
        <v>11040</v>
      </c>
      <c r="M6878" t="s">
        <v>26</v>
      </c>
      <c r="N6878">
        <v>2</v>
      </c>
      <c r="P6878" t="s">
        <v>10827</v>
      </c>
      <c r="Q6878" t="s">
        <v>11041</v>
      </c>
      <c r="S6878" t="s">
        <v>29</v>
      </c>
    </row>
    <row r="6879" spans="1:19" x14ac:dyDescent="0.2">
      <c r="A6879">
        <v>4098</v>
      </c>
      <c r="B6879" t="s">
        <v>644</v>
      </c>
      <c r="C6879" t="s">
        <v>20</v>
      </c>
      <c r="D6879">
        <v>8.6489999999999991</v>
      </c>
      <c r="E6879">
        <v>30</v>
      </c>
      <c r="F6879" t="s">
        <v>10946</v>
      </c>
      <c r="G6879" t="s">
        <v>41</v>
      </c>
      <c r="H6879" t="s">
        <v>36</v>
      </c>
      <c r="I6879" t="s">
        <v>9251</v>
      </c>
      <c r="J6879" t="s">
        <v>43</v>
      </c>
      <c r="L6879" t="s">
        <v>11040</v>
      </c>
      <c r="M6879" t="s">
        <v>26</v>
      </c>
      <c r="N6879">
        <v>2</v>
      </c>
      <c r="P6879" t="s">
        <v>10827</v>
      </c>
      <c r="Q6879" t="s">
        <v>11041</v>
      </c>
      <c r="S6879" t="s">
        <v>29</v>
      </c>
    </row>
    <row r="6880" spans="1:19" x14ac:dyDescent="0.2">
      <c r="A6880">
        <v>4098</v>
      </c>
      <c r="B6880" t="s">
        <v>644</v>
      </c>
      <c r="C6880" t="s">
        <v>20</v>
      </c>
      <c r="D6880">
        <v>8.3770000000000007</v>
      </c>
      <c r="E6880">
        <v>40</v>
      </c>
      <c r="F6880" t="s">
        <v>10946</v>
      </c>
      <c r="G6880" t="s">
        <v>41</v>
      </c>
      <c r="H6880" t="s">
        <v>36</v>
      </c>
      <c r="I6880" t="s">
        <v>9251</v>
      </c>
      <c r="J6880" t="s">
        <v>43</v>
      </c>
      <c r="L6880" t="s">
        <v>11040</v>
      </c>
      <c r="M6880" t="s">
        <v>26</v>
      </c>
      <c r="N6880">
        <v>2</v>
      </c>
      <c r="P6880" t="s">
        <v>10827</v>
      </c>
      <c r="Q6880" t="s">
        <v>11041</v>
      </c>
      <c r="S6880" t="s">
        <v>29</v>
      </c>
    </row>
    <row r="6881" spans="1:19" x14ac:dyDescent="0.2">
      <c r="A6881">
        <v>4098</v>
      </c>
      <c r="B6881" t="s">
        <v>644</v>
      </c>
      <c r="C6881" t="s">
        <v>20</v>
      </c>
      <c r="D6881">
        <v>8.125</v>
      </c>
      <c r="E6881">
        <v>50</v>
      </c>
      <c r="F6881" t="s">
        <v>10946</v>
      </c>
      <c r="G6881" t="s">
        <v>41</v>
      </c>
      <c r="H6881" t="s">
        <v>36</v>
      </c>
      <c r="I6881" t="s">
        <v>9251</v>
      </c>
      <c r="J6881" t="s">
        <v>43</v>
      </c>
      <c r="L6881" t="s">
        <v>11040</v>
      </c>
      <c r="M6881" t="s">
        <v>26</v>
      </c>
      <c r="N6881">
        <v>2</v>
      </c>
      <c r="P6881" t="s">
        <v>10827</v>
      </c>
      <c r="Q6881" t="s">
        <v>11041</v>
      </c>
      <c r="S6881" t="s">
        <v>29</v>
      </c>
    </row>
    <row r="6882" spans="1:19" x14ac:dyDescent="0.2">
      <c r="A6882">
        <v>4098</v>
      </c>
      <c r="B6882" t="s">
        <v>644</v>
      </c>
      <c r="C6882" t="s">
        <v>20</v>
      </c>
      <c r="D6882">
        <v>7.891</v>
      </c>
      <c r="E6882">
        <v>60</v>
      </c>
      <c r="F6882" t="s">
        <v>10946</v>
      </c>
      <c r="G6882" t="s">
        <v>41</v>
      </c>
      <c r="H6882" t="s">
        <v>36</v>
      </c>
      <c r="I6882" t="s">
        <v>9251</v>
      </c>
      <c r="J6882" t="s">
        <v>43</v>
      </c>
      <c r="L6882" t="s">
        <v>11040</v>
      </c>
      <c r="M6882" t="s">
        <v>26</v>
      </c>
      <c r="N6882">
        <v>2</v>
      </c>
      <c r="P6882" t="s">
        <v>10827</v>
      </c>
      <c r="Q6882" t="s">
        <v>11041</v>
      </c>
      <c r="S6882" t="s">
        <v>29</v>
      </c>
    </row>
    <row r="6883" spans="1:19" x14ac:dyDescent="0.2">
      <c r="A6883">
        <v>4099</v>
      </c>
      <c r="B6883" t="s">
        <v>674</v>
      </c>
      <c r="C6883" t="s">
        <v>20</v>
      </c>
      <c r="D6883">
        <v>10.561999999999999</v>
      </c>
      <c r="E6883">
        <v>0</v>
      </c>
      <c r="F6883" t="s">
        <v>10946</v>
      </c>
      <c r="G6883" t="s">
        <v>41</v>
      </c>
      <c r="H6883" t="s">
        <v>36</v>
      </c>
      <c r="I6883" t="s">
        <v>9251</v>
      </c>
      <c r="J6883" t="s">
        <v>43</v>
      </c>
      <c r="L6883" t="s">
        <v>11042</v>
      </c>
      <c r="M6883" t="s">
        <v>26</v>
      </c>
      <c r="N6883">
        <v>2</v>
      </c>
      <c r="P6883" t="s">
        <v>10827</v>
      </c>
      <c r="Q6883" t="s">
        <v>11043</v>
      </c>
      <c r="S6883" t="s">
        <v>29</v>
      </c>
    </row>
    <row r="6884" spans="1:19" x14ac:dyDescent="0.2">
      <c r="A6884">
        <v>4099</v>
      </c>
      <c r="B6884" t="s">
        <v>674</v>
      </c>
      <c r="C6884" t="s">
        <v>20</v>
      </c>
      <c r="D6884">
        <v>10.194000000000001</v>
      </c>
      <c r="E6884">
        <v>10</v>
      </c>
      <c r="F6884" t="s">
        <v>10946</v>
      </c>
      <c r="G6884" t="s">
        <v>41</v>
      </c>
      <c r="H6884" t="s">
        <v>36</v>
      </c>
      <c r="I6884" t="s">
        <v>9251</v>
      </c>
      <c r="J6884" t="s">
        <v>43</v>
      </c>
      <c r="L6884" t="s">
        <v>11042</v>
      </c>
      <c r="M6884" t="s">
        <v>26</v>
      </c>
      <c r="N6884">
        <v>2</v>
      </c>
      <c r="P6884" t="s">
        <v>10827</v>
      </c>
      <c r="Q6884" t="s">
        <v>11043</v>
      </c>
      <c r="S6884" t="s">
        <v>29</v>
      </c>
    </row>
    <row r="6885" spans="1:19" x14ac:dyDescent="0.2">
      <c r="A6885">
        <v>4099</v>
      </c>
      <c r="B6885" t="s">
        <v>674</v>
      </c>
      <c r="C6885" t="s">
        <v>20</v>
      </c>
      <c r="D6885">
        <v>9.8529999999999998</v>
      </c>
      <c r="E6885">
        <v>20</v>
      </c>
      <c r="F6885" t="s">
        <v>10946</v>
      </c>
      <c r="G6885" t="s">
        <v>41</v>
      </c>
      <c r="H6885" t="s">
        <v>36</v>
      </c>
      <c r="I6885" t="s">
        <v>9251</v>
      </c>
      <c r="J6885" t="s">
        <v>43</v>
      </c>
      <c r="L6885" t="s">
        <v>11042</v>
      </c>
      <c r="M6885" t="s">
        <v>26</v>
      </c>
      <c r="N6885">
        <v>2</v>
      </c>
      <c r="P6885" t="s">
        <v>10827</v>
      </c>
      <c r="Q6885" t="s">
        <v>11043</v>
      </c>
      <c r="S6885" t="s">
        <v>29</v>
      </c>
    </row>
    <row r="6886" spans="1:19" x14ac:dyDescent="0.2">
      <c r="A6886">
        <v>4099</v>
      </c>
      <c r="B6886" t="s">
        <v>674</v>
      </c>
      <c r="C6886" t="s">
        <v>20</v>
      </c>
      <c r="D6886">
        <v>9.5350000000000001</v>
      </c>
      <c r="E6886">
        <v>30</v>
      </c>
      <c r="F6886" t="s">
        <v>10946</v>
      </c>
      <c r="G6886" t="s">
        <v>41</v>
      </c>
      <c r="H6886" t="s">
        <v>36</v>
      </c>
      <c r="I6886" t="s">
        <v>9251</v>
      </c>
      <c r="J6886" t="s">
        <v>43</v>
      </c>
      <c r="L6886" t="s">
        <v>11042</v>
      </c>
      <c r="M6886" t="s">
        <v>26</v>
      </c>
      <c r="N6886">
        <v>2</v>
      </c>
      <c r="P6886" t="s">
        <v>10827</v>
      </c>
      <c r="Q6886" t="s">
        <v>11043</v>
      </c>
      <c r="S6886" t="s">
        <v>29</v>
      </c>
    </row>
    <row r="6887" spans="1:19" x14ac:dyDescent="0.2">
      <c r="A6887">
        <v>4099</v>
      </c>
      <c r="B6887" t="s">
        <v>674</v>
      </c>
      <c r="C6887" t="s">
        <v>20</v>
      </c>
      <c r="D6887">
        <v>9.24</v>
      </c>
      <c r="E6887">
        <v>40</v>
      </c>
      <c r="F6887" t="s">
        <v>10946</v>
      </c>
      <c r="G6887" t="s">
        <v>41</v>
      </c>
      <c r="H6887" t="s">
        <v>36</v>
      </c>
      <c r="I6887" t="s">
        <v>9251</v>
      </c>
      <c r="J6887" t="s">
        <v>43</v>
      </c>
      <c r="L6887" t="s">
        <v>11042</v>
      </c>
      <c r="M6887" t="s">
        <v>26</v>
      </c>
      <c r="N6887">
        <v>2</v>
      </c>
      <c r="P6887" t="s">
        <v>10827</v>
      </c>
      <c r="Q6887" t="s">
        <v>11043</v>
      </c>
      <c r="S6887" t="s">
        <v>29</v>
      </c>
    </row>
    <row r="6888" spans="1:19" x14ac:dyDescent="0.2">
      <c r="A6888">
        <v>4099</v>
      </c>
      <c r="B6888" t="s">
        <v>674</v>
      </c>
      <c r="C6888" t="s">
        <v>20</v>
      </c>
      <c r="D6888">
        <v>8.9629999999999992</v>
      </c>
      <c r="E6888">
        <v>50</v>
      </c>
      <c r="F6888" t="s">
        <v>10946</v>
      </c>
      <c r="G6888" t="s">
        <v>41</v>
      </c>
      <c r="H6888" t="s">
        <v>36</v>
      </c>
      <c r="I6888" t="s">
        <v>9251</v>
      </c>
      <c r="J6888" t="s">
        <v>43</v>
      </c>
      <c r="L6888" t="s">
        <v>11042</v>
      </c>
      <c r="M6888" t="s">
        <v>26</v>
      </c>
      <c r="N6888">
        <v>2</v>
      </c>
      <c r="P6888" t="s">
        <v>10827</v>
      </c>
      <c r="Q6888" t="s">
        <v>11043</v>
      </c>
      <c r="S6888" t="s">
        <v>29</v>
      </c>
    </row>
    <row r="6889" spans="1:19" x14ac:dyDescent="0.2">
      <c r="A6889">
        <v>4099</v>
      </c>
      <c r="B6889" t="s">
        <v>674</v>
      </c>
      <c r="C6889" t="s">
        <v>20</v>
      </c>
      <c r="D6889">
        <v>8.7050000000000001</v>
      </c>
      <c r="E6889">
        <v>60</v>
      </c>
      <c r="F6889" t="s">
        <v>10946</v>
      </c>
      <c r="G6889" t="s">
        <v>41</v>
      </c>
      <c r="H6889" t="s">
        <v>36</v>
      </c>
      <c r="I6889" t="s">
        <v>9251</v>
      </c>
      <c r="J6889" t="s">
        <v>43</v>
      </c>
      <c r="L6889" t="s">
        <v>11042</v>
      </c>
      <c r="M6889" t="s">
        <v>26</v>
      </c>
      <c r="N6889">
        <v>2</v>
      </c>
      <c r="P6889" t="s">
        <v>10827</v>
      </c>
      <c r="Q6889" t="s">
        <v>11043</v>
      </c>
      <c r="S6889" t="s">
        <v>29</v>
      </c>
    </row>
    <row r="6890" spans="1:19" hidden="1" x14ac:dyDescent="0.2">
      <c r="A6890">
        <v>4100</v>
      </c>
      <c r="B6890" t="s">
        <v>678</v>
      </c>
      <c r="C6890" t="s">
        <v>20</v>
      </c>
      <c r="D6890">
        <v>10.48</v>
      </c>
      <c r="E6890">
        <v>25</v>
      </c>
      <c r="G6890" t="s">
        <v>240</v>
      </c>
      <c r="H6890" t="s">
        <v>46</v>
      </c>
      <c r="I6890" t="s">
        <v>3956</v>
      </c>
      <c r="K6890"/>
      <c r="L6890" t="s">
        <v>680</v>
      </c>
      <c r="M6890" t="s">
        <v>26</v>
      </c>
      <c r="N6890">
        <v>2</v>
      </c>
      <c r="P6890" t="s">
        <v>10827</v>
      </c>
      <c r="Q6890" t="s">
        <v>11044</v>
      </c>
      <c r="S6890" t="s">
        <v>29</v>
      </c>
    </row>
    <row r="6891" spans="1:19" x14ac:dyDescent="0.2">
      <c r="A6891">
        <v>4101</v>
      </c>
      <c r="B6891" t="s">
        <v>684</v>
      </c>
      <c r="C6891" t="s">
        <v>20</v>
      </c>
      <c r="D6891">
        <v>11.439</v>
      </c>
      <c r="E6891">
        <v>5</v>
      </c>
      <c r="F6891" t="s">
        <v>11045</v>
      </c>
      <c r="G6891" t="s">
        <v>300</v>
      </c>
      <c r="H6891" t="s">
        <v>36</v>
      </c>
      <c r="I6891" t="s">
        <v>2302</v>
      </c>
      <c r="L6891" t="s">
        <v>685</v>
      </c>
      <c r="M6891" t="s">
        <v>26</v>
      </c>
      <c r="N6891">
        <v>2</v>
      </c>
      <c r="P6891" t="s">
        <v>10827</v>
      </c>
      <c r="Q6891" t="s">
        <v>11046</v>
      </c>
      <c r="S6891" t="s">
        <v>29</v>
      </c>
    </row>
    <row r="6892" spans="1:19" x14ac:dyDescent="0.2">
      <c r="A6892">
        <v>4101</v>
      </c>
      <c r="B6892" t="s">
        <v>684</v>
      </c>
      <c r="C6892" t="s">
        <v>20</v>
      </c>
      <c r="D6892">
        <v>11.24</v>
      </c>
      <c r="E6892">
        <v>10</v>
      </c>
      <c r="F6892" t="s">
        <v>11045</v>
      </c>
      <c r="G6892" t="s">
        <v>300</v>
      </c>
      <c r="H6892" t="s">
        <v>36</v>
      </c>
      <c r="I6892" t="s">
        <v>2302</v>
      </c>
      <c r="L6892" t="s">
        <v>685</v>
      </c>
      <c r="M6892" t="s">
        <v>26</v>
      </c>
      <c r="N6892">
        <v>2</v>
      </c>
      <c r="P6892" t="s">
        <v>10827</v>
      </c>
      <c r="Q6892" t="s">
        <v>11046</v>
      </c>
      <c r="S6892" t="s">
        <v>29</v>
      </c>
    </row>
    <row r="6893" spans="1:19" x14ac:dyDescent="0.2">
      <c r="A6893">
        <v>4101</v>
      </c>
      <c r="B6893" t="s">
        <v>684</v>
      </c>
      <c r="C6893" t="s">
        <v>20</v>
      </c>
      <c r="D6893">
        <v>11.048</v>
      </c>
      <c r="E6893">
        <v>15</v>
      </c>
      <c r="F6893" t="s">
        <v>11045</v>
      </c>
      <c r="G6893" t="s">
        <v>300</v>
      </c>
      <c r="H6893" t="s">
        <v>36</v>
      </c>
      <c r="I6893" t="s">
        <v>2302</v>
      </c>
      <c r="L6893" t="s">
        <v>685</v>
      </c>
      <c r="M6893" t="s">
        <v>26</v>
      </c>
      <c r="N6893">
        <v>2</v>
      </c>
      <c r="P6893" t="s">
        <v>10827</v>
      </c>
      <c r="Q6893" t="s">
        <v>11046</v>
      </c>
      <c r="S6893" t="s">
        <v>29</v>
      </c>
    </row>
    <row r="6894" spans="1:19" x14ac:dyDescent="0.2">
      <c r="A6894">
        <v>4101</v>
      </c>
      <c r="B6894" t="s">
        <v>684</v>
      </c>
      <c r="C6894" t="s">
        <v>20</v>
      </c>
      <c r="D6894">
        <v>10.862</v>
      </c>
      <c r="E6894">
        <v>20</v>
      </c>
      <c r="F6894" t="s">
        <v>11045</v>
      </c>
      <c r="G6894" t="s">
        <v>300</v>
      </c>
      <c r="H6894" t="s">
        <v>36</v>
      </c>
      <c r="I6894" t="s">
        <v>2302</v>
      </c>
      <c r="L6894" t="s">
        <v>685</v>
      </c>
      <c r="M6894" t="s">
        <v>26</v>
      </c>
      <c r="N6894">
        <v>2</v>
      </c>
      <c r="P6894" t="s">
        <v>10827</v>
      </c>
      <c r="Q6894" t="s">
        <v>11046</v>
      </c>
      <c r="S6894" t="s">
        <v>29</v>
      </c>
    </row>
    <row r="6895" spans="1:19" x14ac:dyDescent="0.2">
      <c r="A6895">
        <v>4101</v>
      </c>
      <c r="B6895" t="s">
        <v>684</v>
      </c>
      <c r="C6895" t="s">
        <v>20</v>
      </c>
      <c r="D6895">
        <v>10.685</v>
      </c>
      <c r="E6895">
        <v>25</v>
      </c>
      <c r="F6895" t="s">
        <v>11045</v>
      </c>
      <c r="G6895" t="s">
        <v>300</v>
      </c>
      <c r="H6895" t="s">
        <v>36</v>
      </c>
      <c r="I6895" t="s">
        <v>2302</v>
      </c>
      <c r="L6895" t="s">
        <v>685</v>
      </c>
      <c r="M6895" t="s">
        <v>26</v>
      </c>
      <c r="N6895">
        <v>2</v>
      </c>
      <c r="P6895" t="s">
        <v>10827</v>
      </c>
      <c r="Q6895" t="s">
        <v>11046</v>
      </c>
      <c r="S6895" t="s">
        <v>29</v>
      </c>
    </row>
    <row r="6896" spans="1:19" x14ac:dyDescent="0.2">
      <c r="A6896">
        <v>4101</v>
      </c>
      <c r="B6896" t="s">
        <v>684</v>
      </c>
      <c r="C6896" t="s">
        <v>20</v>
      </c>
      <c r="D6896">
        <v>10.510999999999999</v>
      </c>
      <c r="E6896">
        <v>30</v>
      </c>
      <c r="F6896" t="s">
        <v>11045</v>
      </c>
      <c r="G6896" t="s">
        <v>300</v>
      </c>
      <c r="H6896" t="s">
        <v>36</v>
      </c>
      <c r="I6896" t="s">
        <v>2302</v>
      </c>
      <c r="L6896" t="s">
        <v>685</v>
      </c>
      <c r="M6896" t="s">
        <v>26</v>
      </c>
      <c r="N6896">
        <v>2</v>
      </c>
      <c r="P6896" t="s">
        <v>10827</v>
      </c>
      <c r="Q6896" t="s">
        <v>11046</v>
      </c>
      <c r="S6896" t="s">
        <v>29</v>
      </c>
    </row>
    <row r="6897" spans="1:19" x14ac:dyDescent="0.2">
      <c r="A6897">
        <v>4101</v>
      </c>
      <c r="B6897" t="s">
        <v>684</v>
      </c>
      <c r="C6897" t="s">
        <v>20</v>
      </c>
      <c r="D6897">
        <v>10.340999999999999</v>
      </c>
      <c r="E6897">
        <v>35</v>
      </c>
      <c r="F6897" t="s">
        <v>11045</v>
      </c>
      <c r="G6897" t="s">
        <v>300</v>
      </c>
      <c r="H6897" t="s">
        <v>36</v>
      </c>
      <c r="I6897" t="s">
        <v>2302</v>
      </c>
      <c r="L6897" t="s">
        <v>685</v>
      </c>
      <c r="M6897" t="s">
        <v>26</v>
      </c>
      <c r="N6897">
        <v>2</v>
      </c>
      <c r="P6897" t="s">
        <v>10827</v>
      </c>
      <c r="Q6897" t="s">
        <v>11046</v>
      </c>
      <c r="S6897" t="s">
        <v>29</v>
      </c>
    </row>
    <row r="6898" spans="1:19" hidden="1" x14ac:dyDescent="0.2">
      <c r="A6898">
        <v>4102</v>
      </c>
      <c r="B6898" t="s">
        <v>11047</v>
      </c>
      <c r="C6898" t="s">
        <v>48</v>
      </c>
      <c r="D6898">
        <v>7.42</v>
      </c>
      <c r="E6898">
        <v>23</v>
      </c>
      <c r="G6898" t="s">
        <v>55</v>
      </c>
      <c r="H6898" t="s">
        <v>46</v>
      </c>
      <c r="I6898" t="s">
        <v>4368</v>
      </c>
      <c r="K6898"/>
      <c r="L6898" t="s">
        <v>11048</v>
      </c>
      <c r="M6898" t="s">
        <v>26</v>
      </c>
      <c r="N6898">
        <v>2</v>
      </c>
      <c r="P6898" t="s">
        <v>10827</v>
      </c>
      <c r="Q6898" t="s">
        <v>11049</v>
      </c>
      <c r="S6898" t="s">
        <v>50</v>
      </c>
    </row>
    <row r="6899" spans="1:19" hidden="1" x14ac:dyDescent="0.2">
      <c r="A6899">
        <v>4103</v>
      </c>
      <c r="B6899" t="s">
        <v>11050</v>
      </c>
      <c r="C6899" t="s">
        <v>20</v>
      </c>
      <c r="D6899">
        <v>10.92</v>
      </c>
      <c r="E6899">
        <v>15</v>
      </c>
      <c r="F6899" t="s">
        <v>11018</v>
      </c>
      <c r="H6899" t="s">
        <v>23</v>
      </c>
      <c r="I6899" t="s">
        <v>11019</v>
      </c>
      <c r="J6899" t="s">
        <v>43</v>
      </c>
      <c r="K6899"/>
      <c r="L6899" t="s">
        <v>11051</v>
      </c>
      <c r="M6899" t="s">
        <v>26</v>
      </c>
      <c r="N6899">
        <v>2</v>
      </c>
      <c r="P6899" t="s">
        <v>10827</v>
      </c>
      <c r="Q6899" t="s">
        <v>11052</v>
      </c>
      <c r="S6899" t="s">
        <v>29</v>
      </c>
    </row>
    <row r="6900" spans="1:19" hidden="1" x14ac:dyDescent="0.2">
      <c r="A6900">
        <v>4103</v>
      </c>
      <c r="B6900" t="s">
        <v>11050</v>
      </c>
      <c r="C6900" t="s">
        <v>73</v>
      </c>
      <c r="D6900">
        <v>8.8000000000000007</v>
      </c>
      <c r="E6900">
        <v>15</v>
      </c>
      <c r="F6900" t="s">
        <v>11018</v>
      </c>
      <c r="H6900" t="s">
        <v>23</v>
      </c>
      <c r="I6900" t="s">
        <v>11019</v>
      </c>
      <c r="J6900" t="s">
        <v>43</v>
      </c>
      <c r="K6900"/>
      <c r="L6900" t="s">
        <v>11051</v>
      </c>
      <c r="M6900" t="s">
        <v>26</v>
      </c>
      <c r="N6900">
        <v>2</v>
      </c>
      <c r="P6900" t="s">
        <v>10827</v>
      </c>
      <c r="Q6900" t="s">
        <v>11052</v>
      </c>
      <c r="S6900" t="s">
        <v>29</v>
      </c>
    </row>
    <row r="6901" spans="1:19" hidden="1" x14ac:dyDescent="0.2">
      <c r="A6901">
        <v>4103</v>
      </c>
      <c r="B6901" t="s">
        <v>11050</v>
      </c>
      <c r="C6901" t="s">
        <v>20</v>
      </c>
      <c r="D6901">
        <v>10.57</v>
      </c>
      <c r="E6901">
        <v>20</v>
      </c>
      <c r="F6901" t="s">
        <v>11018</v>
      </c>
      <c r="H6901" t="s">
        <v>23</v>
      </c>
      <c r="I6901" t="s">
        <v>11019</v>
      </c>
      <c r="J6901" t="s">
        <v>43</v>
      </c>
      <c r="K6901"/>
      <c r="L6901" t="s">
        <v>11051</v>
      </c>
      <c r="M6901" t="s">
        <v>26</v>
      </c>
      <c r="N6901">
        <v>2</v>
      </c>
      <c r="P6901" t="s">
        <v>10827</v>
      </c>
      <c r="Q6901" t="s">
        <v>11052</v>
      </c>
      <c r="S6901" t="s">
        <v>29</v>
      </c>
    </row>
    <row r="6902" spans="1:19" hidden="1" x14ac:dyDescent="0.2">
      <c r="A6902">
        <v>4103</v>
      </c>
      <c r="B6902" t="s">
        <v>11050</v>
      </c>
      <c r="C6902" t="s">
        <v>73</v>
      </c>
      <c r="D6902">
        <v>8.5299999999999994</v>
      </c>
      <c r="E6902">
        <v>20</v>
      </c>
      <c r="F6902" t="s">
        <v>11018</v>
      </c>
      <c r="H6902" t="s">
        <v>23</v>
      </c>
      <c r="I6902" t="s">
        <v>11019</v>
      </c>
      <c r="J6902" t="s">
        <v>43</v>
      </c>
      <c r="K6902"/>
      <c r="L6902" t="s">
        <v>11051</v>
      </c>
      <c r="M6902" t="s">
        <v>26</v>
      </c>
      <c r="N6902">
        <v>2</v>
      </c>
      <c r="P6902" t="s">
        <v>10827</v>
      </c>
      <c r="Q6902" t="s">
        <v>11052</v>
      </c>
      <c r="S6902" t="s">
        <v>29</v>
      </c>
    </row>
    <row r="6903" spans="1:19" hidden="1" x14ac:dyDescent="0.2">
      <c r="A6903">
        <v>4103</v>
      </c>
      <c r="B6903" t="s">
        <v>11050</v>
      </c>
      <c r="C6903" t="s">
        <v>20</v>
      </c>
      <c r="D6903">
        <v>10.45</v>
      </c>
      <c r="E6903">
        <v>25</v>
      </c>
      <c r="F6903" t="s">
        <v>11018</v>
      </c>
      <c r="H6903" t="s">
        <v>23</v>
      </c>
      <c r="I6903" t="s">
        <v>11019</v>
      </c>
      <c r="J6903" t="s">
        <v>43</v>
      </c>
      <c r="K6903"/>
      <c r="L6903" t="s">
        <v>11051</v>
      </c>
      <c r="M6903" t="s">
        <v>26</v>
      </c>
      <c r="N6903">
        <v>2</v>
      </c>
      <c r="P6903" t="s">
        <v>10827</v>
      </c>
      <c r="Q6903" t="s">
        <v>11052</v>
      </c>
      <c r="S6903" t="s">
        <v>29</v>
      </c>
    </row>
    <row r="6904" spans="1:19" hidden="1" x14ac:dyDescent="0.2">
      <c r="A6904">
        <v>4103</v>
      </c>
      <c r="B6904" t="s">
        <v>11050</v>
      </c>
      <c r="C6904" t="s">
        <v>73</v>
      </c>
      <c r="D6904">
        <v>8.42</v>
      </c>
      <c r="E6904">
        <v>25</v>
      </c>
      <c r="F6904" t="s">
        <v>11018</v>
      </c>
      <c r="H6904" t="s">
        <v>23</v>
      </c>
      <c r="I6904" t="s">
        <v>11019</v>
      </c>
      <c r="J6904" t="s">
        <v>43</v>
      </c>
      <c r="K6904"/>
      <c r="L6904" t="s">
        <v>11051</v>
      </c>
      <c r="M6904" t="s">
        <v>26</v>
      </c>
      <c r="N6904">
        <v>2</v>
      </c>
      <c r="P6904" t="s">
        <v>10827</v>
      </c>
      <c r="Q6904" t="s">
        <v>11052</v>
      </c>
      <c r="S6904" t="s">
        <v>29</v>
      </c>
    </row>
    <row r="6905" spans="1:19" hidden="1" x14ac:dyDescent="0.2">
      <c r="A6905">
        <v>4103</v>
      </c>
      <c r="B6905" t="s">
        <v>11050</v>
      </c>
      <c r="C6905" t="s">
        <v>20</v>
      </c>
      <c r="D6905">
        <v>10.32</v>
      </c>
      <c r="E6905">
        <v>30</v>
      </c>
      <c r="F6905" t="s">
        <v>11018</v>
      </c>
      <c r="H6905" t="s">
        <v>23</v>
      </c>
      <c r="I6905" t="s">
        <v>11019</v>
      </c>
      <c r="J6905" t="s">
        <v>43</v>
      </c>
      <c r="K6905"/>
      <c r="L6905" t="s">
        <v>11051</v>
      </c>
      <c r="M6905" t="s">
        <v>26</v>
      </c>
      <c r="N6905">
        <v>2</v>
      </c>
      <c r="P6905" t="s">
        <v>10827</v>
      </c>
      <c r="Q6905" t="s">
        <v>11052</v>
      </c>
      <c r="S6905" t="s">
        <v>29</v>
      </c>
    </row>
    <row r="6906" spans="1:19" hidden="1" x14ac:dyDescent="0.2">
      <c r="A6906">
        <v>4103</v>
      </c>
      <c r="B6906" t="s">
        <v>11050</v>
      </c>
      <c r="C6906" t="s">
        <v>73</v>
      </c>
      <c r="D6906">
        <v>8.3000000000000007</v>
      </c>
      <c r="E6906">
        <v>30</v>
      </c>
      <c r="F6906" t="s">
        <v>11018</v>
      </c>
      <c r="H6906" t="s">
        <v>23</v>
      </c>
      <c r="I6906" t="s">
        <v>11019</v>
      </c>
      <c r="J6906" t="s">
        <v>43</v>
      </c>
      <c r="K6906"/>
      <c r="L6906" t="s">
        <v>11051</v>
      </c>
      <c r="M6906" t="s">
        <v>26</v>
      </c>
      <c r="N6906">
        <v>2</v>
      </c>
      <c r="P6906" t="s">
        <v>10827</v>
      </c>
      <c r="Q6906" t="s">
        <v>11052</v>
      </c>
      <c r="S6906" t="s">
        <v>29</v>
      </c>
    </row>
    <row r="6907" spans="1:19" hidden="1" x14ac:dyDescent="0.2">
      <c r="A6907">
        <v>4103</v>
      </c>
      <c r="B6907" t="s">
        <v>11050</v>
      </c>
      <c r="C6907" t="s">
        <v>20</v>
      </c>
      <c r="D6907">
        <v>10.16</v>
      </c>
      <c r="E6907">
        <v>35</v>
      </c>
      <c r="F6907" t="s">
        <v>11018</v>
      </c>
      <c r="H6907" t="s">
        <v>23</v>
      </c>
      <c r="I6907" t="s">
        <v>11019</v>
      </c>
      <c r="J6907" t="s">
        <v>43</v>
      </c>
      <c r="K6907"/>
      <c r="L6907" t="s">
        <v>11051</v>
      </c>
      <c r="M6907" t="s">
        <v>26</v>
      </c>
      <c r="N6907">
        <v>2</v>
      </c>
      <c r="P6907" t="s">
        <v>10827</v>
      </c>
      <c r="Q6907" t="s">
        <v>11052</v>
      </c>
      <c r="S6907" t="s">
        <v>29</v>
      </c>
    </row>
    <row r="6908" spans="1:19" hidden="1" x14ac:dyDescent="0.2">
      <c r="A6908">
        <v>4103</v>
      </c>
      <c r="B6908" t="s">
        <v>11050</v>
      </c>
      <c r="C6908" t="s">
        <v>73</v>
      </c>
      <c r="D6908">
        <v>8.19</v>
      </c>
      <c r="E6908">
        <v>35</v>
      </c>
      <c r="F6908" t="s">
        <v>11018</v>
      </c>
      <c r="H6908" t="s">
        <v>23</v>
      </c>
      <c r="I6908" t="s">
        <v>11019</v>
      </c>
      <c r="J6908" t="s">
        <v>43</v>
      </c>
      <c r="K6908"/>
      <c r="L6908" t="s">
        <v>11051</v>
      </c>
      <c r="M6908" t="s">
        <v>26</v>
      </c>
      <c r="N6908">
        <v>2</v>
      </c>
      <c r="P6908" t="s">
        <v>10827</v>
      </c>
      <c r="Q6908" t="s">
        <v>11052</v>
      </c>
      <c r="S6908" t="s">
        <v>29</v>
      </c>
    </row>
    <row r="6909" spans="1:19" hidden="1" x14ac:dyDescent="0.2">
      <c r="A6909">
        <v>4103</v>
      </c>
      <c r="B6909" t="s">
        <v>11050</v>
      </c>
      <c r="C6909" t="s">
        <v>20</v>
      </c>
      <c r="D6909">
        <v>9.92</v>
      </c>
      <c r="E6909">
        <v>45</v>
      </c>
      <c r="F6909" t="s">
        <v>11018</v>
      </c>
      <c r="H6909" t="s">
        <v>23</v>
      </c>
      <c r="I6909" t="s">
        <v>11019</v>
      </c>
      <c r="J6909" t="s">
        <v>43</v>
      </c>
      <c r="K6909"/>
      <c r="L6909" t="s">
        <v>11051</v>
      </c>
      <c r="M6909" t="s">
        <v>26</v>
      </c>
      <c r="N6909">
        <v>2</v>
      </c>
      <c r="P6909" t="s">
        <v>10827</v>
      </c>
      <c r="Q6909" t="s">
        <v>11052</v>
      </c>
      <c r="S6909" t="s">
        <v>29</v>
      </c>
    </row>
    <row r="6910" spans="1:19" hidden="1" x14ac:dyDescent="0.2">
      <c r="A6910">
        <v>4103</v>
      </c>
      <c r="B6910" t="s">
        <v>11050</v>
      </c>
      <c r="C6910" t="s">
        <v>73</v>
      </c>
      <c r="D6910">
        <v>7.89</v>
      </c>
      <c r="E6910">
        <v>45</v>
      </c>
      <c r="F6910" t="s">
        <v>11018</v>
      </c>
      <c r="H6910" t="s">
        <v>23</v>
      </c>
      <c r="I6910" t="s">
        <v>11019</v>
      </c>
      <c r="J6910" t="s">
        <v>43</v>
      </c>
      <c r="K6910"/>
      <c r="L6910" t="s">
        <v>11051</v>
      </c>
      <c r="M6910" t="s">
        <v>26</v>
      </c>
      <c r="N6910">
        <v>2</v>
      </c>
      <c r="P6910" t="s">
        <v>10827</v>
      </c>
      <c r="Q6910" t="s">
        <v>11052</v>
      </c>
      <c r="S6910" t="s">
        <v>29</v>
      </c>
    </row>
    <row r="6911" spans="1:19" hidden="1" x14ac:dyDescent="0.2">
      <c r="A6911">
        <v>4104</v>
      </c>
      <c r="B6911" t="s">
        <v>11053</v>
      </c>
      <c r="C6911" t="s">
        <v>48</v>
      </c>
      <c r="D6911">
        <v>8</v>
      </c>
      <c r="E6911">
        <v>23</v>
      </c>
      <c r="G6911" t="s">
        <v>55</v>
      </c>
      <c r="H6911" t="s">
        <v>46</v>
      </c>
      <c r="I6911" t="s">
        <v>4368</v>
      </c>
      <c r="K6911"/>
      <c r="L6911" t="s">
        <v>11054</v>
      </c>
      <c r="M6911" t="s">
        <v>26</v>
      </c>
      <c r="N6911">
        <v>2</v>
      </c>
      <c r="P6911" t="s">
        <v>10827</v>
      </c>
      <c r="Q6911" t="s">
        <v>11055</v>
      </c>
      <c r="S6911" t="s">
        <v>50</v>
      </c>
    </row>
    <row r="6912" spans="1:19" hidden="1" x14ac:dyDescent="0.2">
      <c r="A6912">
        <v>4105</v>
      </c>
      <c r="B6912" t="s">
        <v>11056</v>
      </c>
      <c r="C6912" t="s">
        <v>20</v>
      </c>
      <c r="D6912">
        <v>10.61</v>
      </c>
      <c r="E6912">
        <v>20</v>
      </c>
      <c r="F6912" t="s">
        <v>11057</v>
      </c>
      <c r="G6912" t="s">
        <v>55</v>
      </c>
      <c r="H6912" t="s">
        <v>46</v>
      </c>
      <c r="I6912" t="s">
        <v>9469</v>
      </c>
      <c r="K6912"/>
      <c r="L6912" t="s">
        <v>11058</v>
      </c>
      <c r="M6912" t="s">
        <v>26</v>
      </c>
      <c r="N6912">
        <v>2</v>
      </c>
      <c r="P6912" t="s">
        <v>10827</v>
      </c>
      <c r="Q6912" t="s">
        <v>11059</v>
      </c>
      <c r="S6912" t="s">
        <v>29</v>
      </c>
    </row>
    <row r="6913" spans="1:19" hidden="1" x14ac:dyDescent="0.2">
      <c r="A6913">
        <v>4105</v>
      </c>
      <c r="B6913" t="s">
        <v>11056</v>
      </c>
      <c r="C6913" t="s">
        <v>73</v>
      </c>
      <c r="D6913">
        <v>9.98</v>
      </c>
      <c r="E6913">
        <v>20</v>
      </c>
      <c r="F6913" t="s">
        <v>11057</v>
      </c>
      <c r="G6913" t="s">
        <v>55</v>
      </c>
      <c r="H6913" t="s">
        <v>46</v>
      </c>
      <c r="I6913" t="s">
        <v>9469</v>
      </c>
      <c r="K6913"/>
      <c r="L6913" t="s">
        <v>11058</v>
      </c>
      <c r="M6913" t="s">
        <v>26</v>
      </c>
      <c r="N6913">
        <v>2</v>
      </c>
      <c r="P6913" t="s">
        <v>10827</v>
      </c>
      <c r="Q6913" t="s">
        <v>11059</v>
      </c>
      <c r="S6913" t="s">
        <v>29</v>
      </c>
    </row>
    <row r="6914" spans="1:19" hidden="1" x14ac:dyDescent="0.2">
      <c r="A6914">
        <v>4105</v>
      </c>
      <c r="B6914" t="s">
        <v>11056</v>
      </c>
      <c r="C6914" t="s">
        <v>77</v>
      </c>
      <c r="D6914">
        <v>8.69</v>
      </c>
      <c r="E6914">
        <v>20</v>
      </c>
      <c r="F6914" t="s">
        <v>11057</v>
      </c>
      <c r="G6914" t="s">
        <v>55</v>
      </c>
      <c r="H6914" t="s">
        <v>46</v>
      </c>
      <c r="I6914" t="s">
        <v>9469</v>
      </c>
      <c r="K6914"/>
      <c r="L6914" t="s">
        <v>11058</v>
      </c>
      <c r="M6914" t="s">
        <v>26</v>
      </c>
      <c r="N6914">
        <v>2</v>
      </c>
      <c r="P6914" t="s">
        <v>10827</v>
      </c>
      <c r="Q6914" t="s">
        <v>11059</v>
      </c>
      <c r="S6914" t="s">
        <v>29</v>
      </c>
    </row>
    <row r="6915" spans="1:19" hidden="1" x14ac:dyDescent="0.2">
      <c r="A6915">
        <v>4105</v>
      </c>
      <c r="B6915" t="s">
        <v>11056</v>
      </c>
      <c r="C6915" t="s">
        <v>283</v>
      </c>
      <c r="D6915">
        <v>7.35</v>
      </c>
      <c r="E6915">
        <v>20</v>
      </c>
      <c r="F6915" t="s">
        <v>11057</v>
      </c>
      <c r="G6915" t="s">
        <v>55</v>
      </c>
      <c r="H6915" t="s">
        <v>46</v>
      </c>
      <c r="I6915" t="s">
        <v>9469</v>
      </c>
      <c r="K6915"/>
      <c r="L6915" t="s">
        <v>11058</v>
      </c>
      <c r="M6915" t="s">
        <v>26</v>
      </c>
      <c r="N6915">
        <v>2</v>
      </c>
      <c r="P6915" t="s">
        <v>10827</v>
      </c>
      <c r="Q6915" t="s">
        <v>11059</v>
      </c>
      <c r="S6915" t="s">
        <v>29</v>
      </c>
    </row>
    <row r="6916" spans="1:19" hidden="1" x14ac:dyDescent="0.2">
      <c r="A6916">
        <v>4106</v>
      </c>
      <c r="B6916" t="s">
        <v>11060</v>
      </c>
      <c r="C6916" t="s">
        <v>20</v>
      </c>
      <c r="D6916">
        <v>1.27</v>
      </c>
      <c r="E6916">
        <v>20</v>
      </c>
      <c r="G6916" t="s">
        <v>55</v>
      </c>
      <c r="H6916" t="s">
        <v>46</v>
      </c>
      <c r="I6916" t="s">
        <v>3109</v>
      </c>
      <c r="K6916"/>
      <c r="L6916" t="s">
        <v>11061</v>
      </c>
      <c r="M6916" t="s">
        <v>26</v>
      </c>
      <c r="N6916">
        <v>2</v>
      </c>
      <c r="P6916" t="s">
        <v>10827</v>
      </c>
      <c r="Q6916" t="s">
        <v>11062</v>
      </c>
      <c r="S6916" t="s">
        <v>29</v>
      </c>
    </row>
    <row r="6917" spans="1:19" hidden="1" x14ac:dyDescent="0.2">
      <c r="A6917">
        <v>4106</v>
      </c>
      <c r="B6917" t="s">
        <v>11060</v>
      </c>
      <c r="C6917" t="s">
        <v>73</v>
      </c>
      <c r="D6917">
        <v>9.34</v>
      </c>
      <c r="E6917">
        <v>20</v>
      </c>
      <c r="G6917" t="s">
        <v>55</v>
      </c>
      <c r="H6917" t="s">
        <v>46</v>
      </c>
      <c r="I6917" t="s">
        <v>3109</v>
      </c>
      <c r="K6917"/>
      <c r="L6917" t="s">
        <v>11061</v>
      </c>
      <c r="M6917" t="s">
        <v>26</v>
      </c>
      <c r="N6917">
        <v>2</v>
      </c>
      <c r="P6917" t="s">
        <v>10827</v>
      </c>
      <c r="Q6917" t="s">
        <v>11062</v>
      </c>
      <c r="S6917" t="s">
        <v>29</v>
      </c>
    </row>
    <row r="6918" spans="1:19" hidden="1" x14ac:dyDescent="0.2">
      <c r="A6918">
        <v>4107</v>
      </c>
      <c r="B6918" t="s">
        <v>722</v>
      </c>
      <c r="C6918" t="s">
        <v>20</v>
      </c>
      <c r="D6918">
        <v>9.91</v>
      </c>
      <c r="E6918">
        <v>15</v>
      </c>
      <c r="F6918" t="s">
        <v>11018</v>
      </c>
      <c r="H6918" t="s">
        <v>23</v>
      </c>
      <c r="I6918" t="s">
        <v>11019</v>
      </c>
      <c r="J6918" t="s">
        <v>43</v>
      </c>
      <c r="K6918"/>
      <c r="L6918" t="s">
        <v>723</v>
      </c>
      <c r="M6918" t="s">
        <v>26</v>
      </c>
      <c r="N6918">
        <v>2</v>
      </c>
      <c r="P6918" t="s">
        <v>10827</v>
      </c>
      <c r="Q6918" t="s">
        <v>11063</v>
      </c>
      <c r="S6918" t="s">
        <v>29</v>
      </c>
    </row>
    <row r="6919" spans="1:19" hidden="1" x14ac:dyDescent="0.2">
      <c r="A6919">
        <v>4107</v>
      </c>
      <c r="B6919" t="s">
        <v>722</v>
      </c>
      <c r="C6919" t="s">
        <v>73</v>
      </c>
      <c r="D6919">
        <v>7.7</v>
      </c>
      <c r="E6919">
        <v>15</v>
      </c>
      <c r="F6919" t="s">
        <v>11018</v>
      </c>
      <c r="H6919" t="s">
        <v>23</v>
      </c>
      <c r="I6919" t="s">
        <v>11019</v>
      </c>
      <c r="J6919" t="s">
        <v>43</v>
      </c>
      <c r="K6919"/>
      <c r="L6919" t="s">
        <v>723</v>
      </c>
      <c r="M6919" t="s">
        <v>26</v>
      </c>
      <c r="N6919">
        <v>2</v>
      </c>
      <c r="P6919" t="s">
        <v>10827</v>
      </c>
      <c r="Q6919" t="s">
        <v>11063</v>
      </c>
      <c r="S6919" t="s">
        <v>29</v>
      </c>
    </row>
    <row r="6920" spans="1:19" hidden="1" x14ac:dyDescent="0.2">
      <c r="A6920">
        <v>4107</v>
      </c>
      <c r="B6920" t="s">
        <v>722</v>
      </c>
      <c r="C6920" t="s">
        <v>20</v>
      </c>
      <c r="D6920">
        <v>9.82</v>
      </c>
      <c r="E6920">
        <v>20</v>
      </c>
      <c r="F6920" t="s">
        <v>11018</v>
      </c>
      <c r="H6920" t="s">
        <v>23</v>
      </c>
      <c r="I6920" t="s">
        <v>11019</v>
      </c>
      <c r="J6920" t="s">
        <v>43</v>
      </c>
      <c r="K6920"/>
      <c r="L6920" t="s">
        <v>723</v>
      </c>
      <c r="M6920" t="s">
        <v>26</v>
      </c>
      <c r="N6920">
        <v>2</v>
      </c>
      <c r="P6920" t="s">
        <v>10827</v>
      </c>
      <c r="Q6920" t="s">
        <v>11063</v>
      </c>
      <c r="S6920" t="s">
        <v>29</v>
      </c>
    </row>
    <row r="6921" spans="1:19" hidden="1" x14ac:dyDescent="0.2">
      <c r="A6921">
        <v>4107</v>
      </c>
      <c r="B6921" t="s">
        <v>722</v>
      </c>
      <c r="C6921" t="s">
        <v>73</v>
      </c>
      <c r="D6921">
        <v>7.65</v>
      </c>
      <c r="E6921">
        <v>20</v>
      </c>
      <c r="F6921" t="s">
        <v>11018</v>
      </c>
      <c r="H6921" t="s">
        <v>23</v>
      </c>
      <c r="I6921" t="s">
        <v>11019</v>
      </c>
      <c r="J6921" t="s">
        <v>43</v>
      </c>
      <c r="K6921"/>
      <c r="L6921" t="s">
        <v>723</v>
      </c>
      <c r="M6921" t="s">
        <v>26</v>
      </c>
      <c r="N6921">
        <v>2</v>
      </c>
      <c r="P6921" t="s">
        <v>10827</v>
      </c>
      <c r="Q6921" t="s">
        <v>11063</v>
      </c>
      <c r="S6921" t="s">
        <v>29</v>
      </c>
    </row>
    <row r="6922" spans="1:19" hidden="1" x14ac:dyDescent="0.2">
      <c r="A6922">
        <v>4107</v>
      </c>
      <c r="B6922" t="s">
        <v>722</v>
      </c>
      <c r="C6922" t="s">
        <v>20</v>
      </c>
      <c r="D6922">
        <v>9.74</v>
      </c>
      <c r="E6922">
        <v>25</v>
      </c>
      <c r="F6922" t="s">
        <v>11018</v>
      </c>
      <c r="H6922" t="s">
        <v>23</v>
      </c>
      <c r="I6922" t="s">
        <v>11019</v>
      </c>
      <c r="J6922" t="s">
        <v>43</v>
      </c>
      <c r="K6922"/>
      <c r="L6922" t="s">
        <v>723</v>
      </c>
      <c r="M6922" t="s">
        <v>26</v>
      </c>
      <c r="N6922">
        <v>2</v>
      </c>
      <c r="P6922" t="s">
        <v>10827</v>
      </c>
      <c r="Q6922" t="s">
        <v>11063</v>
      </c>
      <c r="S6922" t="s">
        <v>29</v>
      </c>
    </row>
    <row r="6923" spans="1:19" hidden="1" x14ac:dyDescent="0.2">
      <c r="A6923">
        <v>4107</v>
      </c>
      <c r="B6923" t="s">
        <v>722</v>
      </c>
      <c r="C6923" t="s">
        <v>73</v>
      </c>
      <c r="D6923">
        <v>7.51</v>
      </c>
      <c r="E6923">
        <v>25</v>
      </c>
      <c r="F6923" t="s">
        <v>11018</v>
      </c>
      <c r="H6923" t="s">
        <v>23</v>
      </c>
      <c r="I6923" t="s">
        <v>11019</v>
      </c>
      <c r="J6923" t="s">
        <v>43</v>
      </c>
      <c r="K6923"/>
      <c r="L6923" t="s">
        <v>723</v>
      </c>
      <c r="M6923" t="s">
        <v>26</v>
      </c>
      <c r="N6923">
        <v>2</v>
      </c>
      <c r="P6923" t="s">
        <v>10827</v>
      </c>
      <c r="Q6923" t="s">
        <v>11063</v>
      </c>
      <c r="S6923" t="s">
        <v>29</v>
      </c>
    </row>
    <row r="6924" spans="1:19" hidden="1" x14ac:dyDescent="0.2">
      <c r="A6924">
        <v>4107</v>
      </c>
      <c r="B6924" t="s">
        <v>722</v>
      </c>
      <c r="C6924" t="s">
        <v>20</v>
      </c>
      <c r="D6924">
        <v>9.66</v>
      </c>
      <c r="E6924">
        <v>30</v>
      </c>
      <c r="F6924" t="s">
        <v>11018</v>
      </c>
      <c r="H6924" t="s">
        <v>23</v>
      </c>
      <c r="I6924" t="s">
        <v>11019</v>
      </c>
      <c r="J6924" t="s">
        <v>43</v>
      </c>
      <c r="K6924"/>
      <c r="L6924" t="s">
        <v>723</v>
      </c>
      <c r="M6924" t="s">
        <v>26</v>
      </c>
      <c r="N6924">
        <v>2</v>
      </c>
      <c r="P6924" t="s">
        <v>10827</v>
      </c>
      <c r="Q6924" t="s">
        <v>11063</v>
      </c>
      <c r="S6924" t="s">
        <v>29</v>
      </c>
    </row>
    <row r="6925" spans="1:19" hidden="1" x14ac:dyDescent="0.2">
      <c r="A6925">
        <v>4107</v>
      </c>
      <c r="B6925" t="s">
        <v>722</v>
      </c>
      <c r="C6925" t="s">
        <v>73</v>
      </c>
      <c r="D6925">
        <v>7.43</v>
      </c>
      <c r="E6925">
        <v>30</v>
      </c>
      <c r="F6925" t="s">
        <v>11018</v>
      </c>
      <c r="H6925" t="s">
        <v>23</v>
      </c>
      <c r="I6925" t="s">
        <v>11019</v>
      </c>
      <c r="J6925" t="s">
        <v>43</v>
      </c>
      <c r="K6925"/>
      <c r="L6925" t="s">
        <v>723</v>
      </c>
      <c r="M6925" t="s">
        <v>26</v>
      </c>
      <c r="N6925">
        <v>2</v>
      </c>
      <c r="P6925" t="s">
        <v>10827</v>
      </c>
      <c r="Q6925" t="s">
        <v>11063</v>
      </c>
      <c r="S6925" t="s">
        <v>29</v>
      </c>
    </row>
    <row r="6926" spans="1:19" hidden="1" x14ac:dyDescent="0.2">
      <c r="A6926">
        <v>4107</v>
      </c>
      <c r="B6926" t="s">
        <v>722</v>
      </c>
      <c r="C6926" t="s">
        <v>20</v>
      </c>
      <c r="D6926">
        <v>9.52</v>
      </c>
      <c r="E6926">
        <v>35</v>
      </c>
      <c r="F6926" t="s">
        <v>11018</v>
      </c>
      <c r="H6926" t="s">
        <v>23</v>
      </c>
      <c r="I6926" t="s">
        <v>11019</v>
      </c>
      <c r="J6926" t="s">
        <v>43</v>
      </c>
      <c r="K6926"/>
      <c r="L6926" t="s">
        <v>723</v>
      </c>
      <c r="M6926" t="s">
        <v>26</v>
      </c>
      <c r="N6926">
        <v>2</v>
      </c>
      <c r="P6926" t="s">
        <v>10827</v>
      </c>
      <c r="Q6926" t="s">
        <v>11063</v>
      </c>
      <c r="S6926" t="s">
        <v>29</v>
      </c>
    </row>
    <row r="6927" spans="1:19" hidden="1" x14ac:dyDescent="0.2">
      <c r="A6927">
        <v>4107</v>
      </c>
      <c r="B6927" t="s">
        <v>722</v>
      </c>
      <c r="C6927" t="s">
        <v>73</v>
      </c>
      <c r="D6927">
        <v>7.36</v>
      </c>
      <c r="E6927">
        <v>35</v>
      </c>
      <c r="F6927" t="s">
        <v>11018</v>
      </c>
      <c r="H6927" t="s">
        <v>23</v>
      </c>
      <c r="I6927" t="s">
        <v>11019</v>
      </c>
      <c r="J6927" t="s">
        <v>43</v>
      </c>
      <c r="K6927"/>
      <c r="L6927" t="s">
        <v>723</v>
      </c>
      <c r="M6927" t="s">
        <v>26</v>
      </c>
      <c r="N6927">
        <v>2</v>
      </c>
      <c r="P6927" t="s">
        <v>10827</v>
      </c>
      <c r="Q6927" t="s">
        <v>11063</v>
      </c>
      <c r="S6927" t="s">
        <v>29</v>
      </c>
    </row>
    <row r="6928" spans="1:19" hidden="1" x14ac:dyDescent="0.2">
      <c r="A6928">
        <v>4107</v>
      </c>
      <c r="B6928" t="s">
        <v>722</v>
      </c>
      <c r="C6928" t="s">
        <v>20</v>
      </c>
      <c r="D6928">
        <v>9.4700000000000006</v>
      </c>
      <c r="E6928">
        <v>45</v>
      </c>
      <c r="F6928" t="s">
        <v>11018</v>
      </c>
      <c r="H6928" t="s">
        <v>23</v>
      </c>
      <c r="I6928" t="s">
        <v>11019</v>
      </c>
      <c r="J6928" t="s">
        <v>43</v>
      </c>
      <c r="K6928"/>
      <c r="L6928" t="s">
        <v>723</v>
      </c>
      <c r="M6928" t="s">
        <v>26</v>
      </c>
      <c r="N6928">
        <v>2</v>
      </c>
      <c r="P6928" t="s">
        <v>10827</v>
      </c>
      <c r="Q6928" t="s">
        <v>11063</v>
      </c>
      <c r="S6928" t="s">
        <v>29</v>
      </c>
    </row>
    <row r="6929" spans="1:19" hidden="1" x14ac:dyDescent="0.2">
      <c r="A6929">
        <v>4107</v>
      </c>
      <c r="B6929" t="s">
        <v>722</v>
      </c>
      <c r="C6929" t="s">
        <v>73</v>
      </c>
      <c r="D6929">
        <v>7.21</v>
      </c>
      <c r="E6929">
        <v>45</v>
      </c>
      <c r="F6929" t="s">
        <v>11018</v>
      </c>
      <c r="H6929" t="s">
        <v>23</v>
      </c>
      <c r="I6929" t="s">
        <v>11019</v>
      </c>
      <c r="J6929" t="s">
        <v>43</v>
      </c>
      <c r="K6929"/>
      <c r="L6929" t="s">
        <v>723</v>
      </c>
      <c r="M6929" t="s">
        <v>26</v>
      </c>
      <c r="N6929">
        <v>2</v>
      </c>
      <c r="P6929" t="s">
        <v>10827</v>
      </c>
      <c r="Q6929" t="s">
        <v>11063</v>
      </c>
      <c r="S6929" t="s">
        <v>29</v>
      </c>
    </row>
    <row r="6930" spans="1:19" hidden="1" x14ac:dyDescent="0.2">
      <c r="A6930">
        <v>4108</v>
      </c>
      <c r="B6930" t="s">
        <v>11064</v>
      </c>
      <c r="C6930" t="s">
        <v>20</v>
      </c>
      <c r="D6930">
        <v>10.87</v>
      </c>
      <c r="E6930">
        <v>15</v>
      </c>
      <c r="F6930" t="s">
        <v>11018</v>
      </c>
      <c r="H6930" t="s">
        <v>23</v>
      </c>
      <c r="I6930" t="s">
        <v>11019</v>
      </c>
      <c r="J6930" t="s">
        <v>43</v>
      </c>
      <c r="K6930"/>
      <c r="L6930" t="s">
        <v>11065</v>
      </c>
      <c r="M6930" t="s">
        <v>26</v>
      </c>
      <c r="N6930">
        <v>2</v>
      </c>
      <c r="P6930" t="s">
        <v>10827</v>
      </c>
      <c r="Q6930" t="s">
        <v>11066</v>
      </c>
      <c r="S6930" t="s">
        <v>29</v>
      </c>
    </row>
    <row r="6931" spans="1:19" hidden="1" x14ac:dyDescent="0.2">
      <c r="A6931">
        <v>4108</v>
      </c>
      <c r="B6931" t="s">
        <v>11064</v>
      </c>
      <c r="C6931" t="s">
        <v>73</v>
      </c>
      <c r="D6931">
        <v>8.9700000000000006</v>
      </c>
      <c r="E6931">
        <v>15</v>
      </c>
      <c r="F6931" t="s">
        <v>11018</v>
      </c>
      <c r="H6931" t="s">
        <v>23</v>
      </c>
      <c r="I6931" t="s">
        <v>11019</v>
      </c>
      <c r="J6931" t="s">
        <v>43</v>
      </c>
      <c r="K6931"/>
      <c r="L6931" t="s">
        <v>11065</v>
      </c>
      <c r="M6931" t="s">
        <v>26</v>
      </c>
      <c r="N6931">
        <v>2</v>
      </c>
      <c r="P6931" t="s">
        <v>10827</v>
      </c>
      <c r="Q6931" t="s">
        <v>11066</v>
      </c>
      <c r="S6931" t="s">
        <v>29</v>
      </c>
    </row>
    <row r="6932" spans="1:19" hidden="1" x14ac:dyDescent="0.2">
      <c r="A6932">
        <v>4108</v>
      </c>
      <c r="B6932" t="s">
        <v>11064</v>
      </c>
      <c r="C6932" t="s">
        <v>20</v>
      </c>
      <c r="D6932">
        <v>10.74</v>
      </c>
      <c r="E6932">
        <v>20</v>
      </c>
      <c r="F6932" t="s">
        <v>11018</v>
      </c>
      <c r="H6932" t="s">
        <v>23</v>
      </c>
      <c r="I6932" t="s">
        <v>11019</v>
      </c>
      <c r="J6932" t="s">
        <v>43</v>
      </c>
      <c r="K6932"/>
      <c r="L6932" t="s">
        <v>11065</v>
      </c>
      <c r="M6932" t="s">
        <v>26</v>
      </c>
      <c r="N6932">
        <v>2</v>
      </c>
      <c r="P6932" t="s">
        <v>10827</v>
      </c>
      <c r="Q6932" t="s">
        <v>11066</v>
      </c>
      <c r="S6932" t="s">
        <v>29</v>
      </c>
    </row>
    <row r="6933" spans="1:19" hidden="1" x14ac:dyDescent="0.2">
      <c r="A6933">
        <v>4108</v>
      </c>
      <c r="B6933" t="s">
        <v>11064</v>
      </c>
      <c r="C6933" t="s">
        <v>73</v>
      </c>
      <c r="D6933">
        <v>8.77</v>
      </c>
      <c r="E6933">
        <v>20</v>
      </c>
      <c r="F6933" t="s">
        <v>11018</v>
      </c>
      <c r="H6933" t="s">
        <v>23</v>
      </c>
      <c r="I6933" t="s">
        <v>11019</v>
      </c>
      <c r="J6933" t="s">
        <v>43</v>
      </c>
      <c r="K6933"/>
      <c r="L6933" t="s">
        <v>11065</v>
      </c>
      <c r="M6933" t="s">
        <v>26</v>
      </c>
      <c r="N6933">
        <v>2</v>
      </c>
      <c r="P6933" t="s">
        <v>10827</v>
      </c>
      <c r="Q6933" t="s">
        <v>11066</v>
      </c>
      <c r="S6933" t="s">
        <v>29</v>
      </c>
    </row>
    <row r="6934" spans="1:19" hidden="1" x14ac:dyDescent="0.2">
      <c r="A6934">
        <v>4108</v>
      </c>
      <c r="B6934" t="s">
        <v>11064</v>
      </c>
      <c r="C6934" t="s">
        <v>20</v>
      </c>
      <c r="D6934">
        <v>10.63</v>
      </c>
      <c r="E6934">
        <v>25</v>
      </c>
      <c r="F6934" t="s">
        <v>11018</v>
      </c>
      <c r="H6934" t="s">
        <v>23</v>
      </c>
      <c r="I6934" t="s">
        <v>11019</v>
      </c>
      <c r="J6934" t="s">
        <v>43</v>
      </c>
      <c r="K6934"/>
      <c r="L6934" t="s">
        <v>11065</v>
      </c>
      <c r="M6934" t="s">
        <v>26</v>
      </c>
      <c r="N6934">
        <v>2</v>
      </c>
      <c r="P6934" t="s">
        <v>10827</v>
      </c>
      <c r="Q6934" t="s">
        <v>11066</v>
      </c>
      <c r="S6934" t="s">
        <v>29</v>
      </c>
    </row>
    <row r="6935" spans="1:19" hidden="1" x14ac:dyDescent="0.2">
      <c r="A6935">
        <v>4108</v>
      </c>
      <c r="B6935" t="s">
        <v>11064</v>
      </c>
      <c r="C6935" t="s">
        <v>73</v>
      </c>
      <c r="D6935">
        <v>8.68</v>
      </c>
      <c r="E6935">
        <v>25</v>
      </c>
      <c r="F6935" t="s">
        <v>11018</v>
      </c>
      <c r="H6935" t="s">
        <v>23</v>
      </c>
      <c r="I6935" t="s">
        <v>11019</v>
      </c>
      <c r="J6935" t="s">
        <v>43</v>
      </c>
      <c r="K6935"/>
      <c r="L6935" t="s">
        <v>11065</v>
      </c>
      <c r="M6935" t="s">
        <v>26</v>
      </c>
      <c r="N6935">
        <v>2</v>
      </c>
      <c r="P6935" t="s">
        <v>10827</v>
      </c>
      <c r="Q6935" t="s">
        <v>11066</v>
      </c>
      <c r="S6935" t="s">
        <v>29</v>
      </c>
    </row>
    <row r="6936" spans="1:19" hidden="1" x14ac:dyDescent="0.2">
      <c r="A6936">
        <v>4108</v>
      </c>
      <c r="B6936" t="s">
        <v>11064</v>
      </c>
      <c r="C6936" t="s">
        <v>20</v>
      </c>
      <c r="D6936">
        <v>10.47</v>
      </c>
      <c r="E6936">
        <v>30</v>
      </c>
      <c r="F6936" t="s">
        <v>11018</v>
      </c>
      <c r="H6936" t="s">
        <v>23</v>
      </c>
      <c r="I6936" t="s">
        <v>11019</v>
      </c>
      <c r="J6936" t="s">
        <v>43</v>
      </c>
      <c r="K6936"/>
      <c r="L6936" t="s">
        <v>11065</v>
      </c>
      <c r="M6936" t="s">
        <v>26</v>
      </c>
      <c r="N6936">
        <v>2</v>
      </c>
      <c r="P6936" t="s">
        <v>10827</v>
      </c>
      <c r="Q6936" t="s">
        <v>11066</v>
      </c>
      <c r="S6936" t="s">
        <v>29</v>
      </c>
    </row>
    <row r="6937" spans="1:19" hidden="1" x14ac:dyDescent="0.2">
      <c r="A6937">
        <v>4108</v>
      </c>
      <c r="B6937" t="s">
        <v>11064</v>
      </c>
      <c r="C6937" t="s">
        <v>73</v>
      </c>
      <c r="D6937">
        <v>8.51</v>
      </c>
      <c r="E6937">
        <v>30</v>
      </c>
      <c r="F6937" t="s">
        <v>11018</v>
      </c>
      <c r="H6937" t="s">
        <v>23</v>
      </c>
      <c r="I6937" t="s">
        <v>11019</v>
      </c>
      <c r="J6937" t="s">
        <v>43</v>
      </c>
      <c r="K6937"/>
      <c r="L6937" t="s">
        <v>11065</v>
      </c>
      <c r="M6937" t="s">
        <v>26</v>
      </c>
      <c r="N6937">
        <v>2</v>
      </c>
      <c r="P6937" t="s">
        <v>10827</v>
      </c>
      <c r="Q6937" t="s">
        <v>11066</v>
      </c>
      <c r="S6937" t="s">
        <v>29</v>
      </c>
    </row>
    <row r="6938" spans="1:19" hidden="1" x14ac:dyDescent="0.2">
      <c r="A6938">
        <v>4108</v>
      </c>
      <c r="B6938" t="s">
        <v>11064</v>
      </c>
      <c r="C6938" t="s">
        <v>20</v>
      </c>
      <c r="D6938">
        <v>10.38</v>
      </c>
      <c r="E6938">
        <v>35</v>
      </c>
      <c r="F6938" t="s">
        <v>11018</v>
      </c>
      <c r="H6938" t="s">
        <v>23</v>
      </c>
      <c r="I6938" t="s">
        <v>11019</v>
      </c>
      <c r="J6938" t="s">
        <v>43</v>
      </c>
      <c r="K6938"/>
      <c r="L6938" t="s">
        <v>11065</v>
      </c>
      <c r="M6938" t="s">
        <v>26</v>
      </c>
      <c r="N6938">
        <v>2</v>
      </c>
      <c r="P6938" t="s">
        <v>10827</v>
      </c>
      <c r="Q6938" t="s">
        <v>11066</v>
      </c>
      <c r="S6938" t="s">
        <v>29</v>
      </c>
    </row>
    <row r="6939" spans="1:19" hidden="1" x14ac:dyDescent="0.2">
      <c r="A6939">
        <v>4108</v>
      </c>
      <c r="B6939" t="s">
        <v>11064</v>
      </c>
      <c r="C6939" t="s">
        <v>73</v>
      </c>
      <c r="D6939">
        <v>8.42</v>
      </c>
      <c r="E6939">
        <v>35</v>
      </c>
      <c r="F6939" t="s">
        <v>11018</v>
      </c>
      <c r="H6939" t="s">
        <v>23</v>
      </c>
      <c r="I6939" t="s">
        <v>11019</v>
      </c>
      <c r="J6939" t="s">
        <v>43</v>
      </c>
      <c r="K6939"/>
      <c r="L6939" t="s">
        <v>11065</v>
      </c>
      <c r="M6939" t="s">
        <v>26</v>
      </c>
      <c r="N6939">
        <v>2</v>
      </c>
      <c r="P6939" t="s">
        <v>10827</v>
      </c>
      <c r="Q6939" t="s">
        <v>11066</v>
      </c>
      <c r="S6939" t="s">
        <v>29</v>
      </c>
    </row>
    <row r="6940" spans="1:19" hidden="1" x14ac:dyDescent="0.2">
      <c r="A6940">
        <v>4108</v>
      </c>
      <c r="B6940" t="s">
        <v>11064</v>
      </c>
      <c r="C6940" t="s">
        <v>20</v>
      </c>
      <c r="D6940">
        <v>10.18</v>
      </c>
      <c r="E6940">
        <v>45</v>
      </c>
      <c r="F6940" t="s">
        <v>11018</v>
      </c>
      <c r="H6940" t="s">
        <v>23</v>
      </c>
      <c r="I6940" t="s">
        <v>11019</v>
      </c>
      <c r="J6940" t="s">
        <v>43</v>
      </c>
      <c r="K6940"/>
      <c r="L6940" t="s">
        <v>11065</v>
      </c>
      <c r="M6940" t="s">
        <v>26</v>
      </c>
      <c r="N6940">
        <v>2</v>
      </c>
      <c r="P6940" t="s">
        <v>10827</v>
      </c>
      <c r="Q6940" t="s">
        <v>11066</v>
      </c>
      <c r="S6940" t="s">
        <v>29</v>
      </c>
    </row>
    <row r="6941" spans="1:19" hidden="1" x14ac:dyDescent="0.2">
      <c r="A6941">
        <v>4108</v>
      </c>
      <c r="B6941" t="s">
        <v>11064</v>
      </c>
      <c r="C6941" t="s">
        <v>73</v>
      </c>
      <c r="D6941">
        <v>8.24</v>
      </c>
      <c r="E6941">
        <v>45</v>
      </c>
      <c r="F6941" t="s">
        <v>11018</v>
      </c>
      <c r="H6941" t="s">
        <v>23</v>
      </c>
      <c r="I6941" t="s">
        <v>11019</v>
      </c>
      <c r="J6941" t="s">
        <v>43</v>
      </c>
      <c r="K6941"/>
      <c r="L6941" t="s">
        <v>11065</v>
      </c>
      <c r="M6941" t="s">
        <v>26</v>
      </c>
      <c r="N6941">
        <v>2</v>
      </c>
      <c r="P6941" t="s">
        <v>10827</v>
      </c>
      <c r="Q6941" t="s">
        <v>11066</v>
      </c>
      <c r="S6941" t="s">
        <v>29</v>
      </c>
    </row>
    <row r="6942" spans="1:19" hidden="1" x14ac:dyDescent="0.2">
      <c r="A6942">
        <v>4113</v>
      </c>
      <c r="B6942" t="s">
        <v>11067</v>
      </c>
      <c r="C6942" t="s">
        <v>20</v>
      </c>
      <c r="D6942">
        <v>8.27</v>
      </c>
      <c r="E6942">
        <v>25</v>
      </c>
      <c r="F6942" t="s">
        <v>11068</v>
      </c>
      <c r="G6942" t="s">
        <v>246</v>
      </c>
      <c r="H6942" t="s">
        <v>46</v>
      </c>
      <c r="I6942" t="s">
        <v>4298</v>
      </c>
      <c r="K6942"/>
      <c r="L6942" t="s">
        <v>11069</v>
      </c>
      <c r="M6942" t="s">
        <v>26</v>
      </c>
      <c r="N6942">
        <v>2</v>
      </c>
      <c r="P6942" t="s">
        <v>10827</v>
      </c>
      <c r="Q6942" t="s">
        <v>11070</v>
      </c>
      <c r="S6942" t="s">
        <v>29</v>
      </c>
    </row>
    <row r="6943" spans="1:19" x14ac:dyDescent="0.2">
      <c r="A6943">
        <v>4114</v>
      </c>
      <c r="B6943" t="s">
        <v>769</v>
      </c>
      <c r="C6943" t="s">
        <v>20</v>
      </c>
      <c r="D6943">
        <v>9.7200000000000006</v>
      </c>
      <c r="E6943">
        <v>25</v>
      </c>
      <c r="F6943" t="s">
        <v>10917</v>
      </c>
      <c r="G6943" t="s">
        <v>55</v>
      </c>
      <c r="H6943" t="s">
        <v>36</v>
      </c>
      <c r="I6943" t="s">
        <v>10918</v>
      </c>
      <c r="L6943" t="s">
        <v>770</v>
      </c>
      <c r="M6943" t="s">
        <v>11071</v>
      </c>
      <c r="N6943">
        <v>3</v>
      </c>
      <c r="P6943" t="s">
        <v>10827</v>
      </c>
      <c r="Q6943" t="s">
        <v>11072</v>
      </c>
      <c r="S6943" t="s">
        <v>29</v>
      </c>
    </row>
    <row r="6944" spans="1:19" x14ac:dyDescent="0.2">
      <c r="A6944">
        <v>4114</v>
      </c>
      <c r="B6944" t="s">
        <v>769</v>
      </c>
      <c r="C6944" t="s">
        <v>73</v>
      </c>
      <c r="D6944">
        <v>6.6070000000000002</v>
      </c>
      <c r="E6944">
        <v>25</v>
      </c>
      <c r="F6944" t="s">
        <v>10917</v>
      </c>
      <c r="G6944" t="s">
        <v>55</v>
      </c>
      <c r="H6944" t="s">
        <v>36</v>
      </c>
      <c r="I6944" t="s">
        <v>10918</v>
      </c>
      <c r="L6944" t="s">
        <v>770</v>
      </c>
      <c r="M6944" t="s">
        <v>11071</v>
      </c>
      <c r="N6944">
        <v>3</v>
      </c>
      <c r="P6944" t="s">
        <v>10827</v>
      </c>
      <c r="Q6944" t="s">
        <v>11072</v>
      </c>
      <c r="S6944" t="s">
        <v>29</v>
      </c>
    </row>
    <row r="6945" spans="1:19" hidden="1" x14ac:dyDescent="0.2">
      <c r="A6945">
        <v>4114</v>
      </c>
      <c r="B6945" t="s">
        <v>769</v>
      </c>
      <c r="C6945" t="s">
        <v>20</v>
      </c>
      <c r="D6945">
        <v>9.91</v>
      </c>
      <c r="E6945">
        <v>25</v>
      </c>
      <c r="F6945" t="s">
        <v>10881</v>
      </c>
      <c r="G6945" t="s">
        <v>55</v>
      </c>
      <c r="H6945" t="s">
        <v>46</v>
      </c>
      <c r="I6945" t="s">
        <v>1383</v>
      </c>
      <c r="K6945"/>
      <c r="L6945" t="s">
        <v>770</v>
      </c>
      <c r="M6945" t="s">
        <v>11071</v>
      </c>
      <c r="N6945">
        <v>3</v>
      </c>
      <c r="P6945" t="s">
        <v>10827</v>
      </c>
      <c r="Q6945" t="s">
        <v>11072</v>
      </c>
      <c r="S6945" t="s">
        <v>29</v>
      </c>
    </row>
    <row r="6946" spans="1:19" hidden="1" x14ac:dyDescent="0.2">
      <c r="A6946">
        <v>4114</v>
      </c>
      <c r="B6946" t="s">
        <v>769</v>
      </c>
      <c r="C6946" t="s">
        <v>73</v>
      </c>
      <c r="D6946">
        <v>7.06</v>
      </c>
      <c r="E6946">
        <v>25</v>
      </c>
      <c r="F6946" t="s">
        <v>10881</v>
      </c>
      <c r="G6946" t="s">
        <v>55</v>
      </c>
      <c r="H6946" t="s">
        <v>46</v>
      </c>
      <c r="I6946" t="s">
        <v>1383</v>
      </c>
      <c r="K6946"/>
      <c r="L6946" t="s">
        <v>770</v>
      </c>
      <c r="M6946" t="s">
        <v>11071</v>
      </c>
      <c r="N6946">
        <v>3</v>
      </c>
      <c r="P6946" t="s">
        <v>10827</v>
      </c>
      <c r="Q6946" t="s">
        <v>11072</v>
      </c>
      <c r="S6946" t="s">
        <v>29</v>
      </c>
    </row>
    <row r="6947" spans="1:19" hidden="1" x14ac:dyDescent="0.2">
      <c r="A6947">
        <v>4114</v>
      </c>
      <c r="B6947" t="s">
        <v>769</v>
      </c>
      <c r="C6947" t="s">
        <v>20</v>
      </c>
      <c r="D6947">
        <v>10.298</v>
      </c>
      <c r="E6947">
        <v>10</v>
      </c>
      <c r="F6947" t="s">
        <v>11073</v>
      </c>
      <c r="G6947" t="s">
        <v>55</v>
      </c>
      <c r="H6947" t="s">
        <v>46</v>
      </c>
      <c r="I6947" t="s">
        <v>8357</v>
      </c>
      <c r="K6947"/>
      <c r="L6947" t="s">
        <v>770</v>
      </c>
      <c r="M6947" t="s">
        <v>11071</v>
      </c>
      <c r="N6947">
        <v>3</v>
      </c>
      <c r="P6947" t="s">
        <v>10827</v>
      </c>
      <c r="Q6947" t="s">
        <v>11072</v>
      </c>
      <c r="S6947" t="s">
        <v>29</v>
      </c>
    </row>
    <row r="6948" spans="1:19" hidden="1" x14ac:dyDescent="0.2">
      <c r="A6948">
        <v>4114</v>
      </c>
      <c r="B6948" t="s">
        <v>769</v>
      </c>
      <c r="C6948" t="s">
        <v>73</v>
      </c>
      <c r="D6948">
        <v>7.0510000000000002</v>
      </c>
      <c r="E6948">
        <v>10</v>
      </c>
      <c r="F6948" t="s">
        <v>11073</v>
      </c>
      <c r="G6948" t="s">
        <v>55</v>
      </c>
      <c r="H6948" t="s">
        <v>46</v>
      </c>
      <c r="I6948" t="s">
        <v>8357</v>
      </c>
      <c r="K6948"/>
      <c r="L6948" t="s">
        <v>770</v>
      </c>
      <c r="M6948" t="s">
        <v>11071</v>
      </c>
      <c r="N6948">
        <v>3</v>
      </c>
      <c r="P6948" t="s">
        <v>10827</v>
      </c>
      <c r="Q6948" t="s">
        <v>11072</v>
      </c>
      <c r="S6948" t="s">
        <v>29</v>
      </c>
    </row>
    <row r="6949" spans="1:19" hidden="1" x14ac:dyDescent="0.2">
      <c r="A6949">
        <v>4114</v>
      </c>
      <c r="B6949" t="s">
        <v>769</v>
      </c>
      <c r="C6949" t="s">
        <v>20</v>
      </c>
      <c r="D6949">
        <v>9.8170000000000002</v>
      </c>
      <c r="E6949">
        <v>25</v>
      </c>
      <c r="F6949" t="s">
        <v>11073</v>
      </c>
      <c r="G6949" t="s">
        <v>55</v>
      </c>
      <c r="H6949" t="s">
        <v>46</v>
      </c>
      <c r="I6949" t="s">
        <v>8357</v>
      </c>
      <c r="K6949"/>
      <c r="L6949" t="s">
        <v>770</v>
      </c>
      <c r="M6949" t="s">
        <v>11071</v>
      </c>
      <c r="N6949">
        <v>3</v>
      </c>
      <c r="P6949" t="s">
        <v>10827</v>
      </c>
      <c r="Q6949" t="s">
        <v>11072</v>
      </c>
      <c r="S6949" t="s">
        <v>29</v>
      </c>
    </row>
    <row r="6950" spans="1:19" hidden="1" x14ac:dyDescent="0.2">
      <c r="A6950">
        <v>4114</v>
      </c>
      <c r="B6950" t="s">
        <v>769</v>
      </c>
      <c r="C6950" t="s">
        <v>73</v>
      </c>
      <c r="D6950">
        <v>6.6070000000000002</v>
      </c>
      <c r="E6950">
        <v>25</v>
      </c>
      <c r="F6950" t="s">
        <v>11073</v>
      </c>
      <c r="G6950" t="s">
        <v>55</v>
      </c>
      <c r="H6950" t="s">
        <v>46</v>
      </c>
      <c r="I6950" t="s">
        <v>8357</v>
      </c>
      <c r="K6950"/>
      <c r="L6950" t="s">
        <v>770</v>
      </c>
      <c r="M6950" t="s">
        <v>11071</v>
      </c>
      <c r="N6950">
        <v>3</v>
      </c>
      <c r="P6950" t="s">
        <v>10827</v>
      </c>
      <c r="Q6950" t="s">
        <v>11072</v>
      </c>
      <c r="S6950" t="s">
        <v>29</v>
      </c>
    </row>
    <row r="6951" spans="1:19" hidden="1" x14ac:dyDescent="0.2">
      <c r="A6951">
        <v>4114</v>
      </c>
      <c r="B6951" t="s">
        <v>769</v>
      </c>
      <c r="C6951" t="s">
        <v>20</v>
      </c>
      <c r="D6951">
        <v>9.4359999999999999</v>
      </c>
      <c r="E6951">
        <v>40</v>
      </c>
      <c r="F6951" t="s">
        <v>11073</v>
      </c>
      <c r="G6951" t="s">
        <v>55</v>
      </c>
      <c r="H6951" t="s">
        <v>46</v>
      </c>
      <c r="I6951" t="s">
        <v>8357</v>
      </c>
      <c r="K6951"/>
      <c r="L6951" t="s">
        <v>770</v>
      </c>
      <c r="M6951" t="s">
        <v>11071</v>
      </c>
      <c r="N6951">
        <v>3</v>
      </c>
      <c r="P6951" t="s">
        <v>10827</v>
      </c>
      <c r="Q6951" t="s">
        <v>11072</v>
      </c>
      <c r="S6951" t="s">
        <v>29</v>
      </c>
    </row>
    <row r="6952" spans="1:19" hidden="1" x14ac:dyDescent="0.2">
      <c r="A6952">
        <v>4114</v>
      </c>
      <c r="B6952" t="s">
        <v>769</v>
      </c>
      <c r="C6952" t="s">
        <v>73</v>
      </c>
      <c r="D6952">
        <v>6.2350000000000003</v>
      </c>
      <c r="E6952">
        <v>40</v>
      </c>
      <c r="F6952" t="s">
        <v>11073</v>
      </c>
      <c r="G6952" t="s">
        <v>55</v>
      </c>
      <c r="H6952" t="s">
        <v>46</v>
      </c>
      <c r="I6952" t="s">
        <v>8357</v>
      </c>
      <c r="K6952"/>
      <c r="L6952" t="s">
        <v>770</v>
      </c>
      <c r="M6952" t="s">
        <v>11071</v>
      </c>
      <c r="N6952">
        <v>3</v>
      </c>
      <c r="P6952" t="s">
        <v>10827</v>
      </c>
      <c r="Q6952" t="s">
        <v>11072</v>
      </c>
      <c r="S6952" t="s">
        <v>29</v>
      </c>
    </row>
    <row r="6953" spans="1:19" hidden="1" x14ac:dyDescent="0.2">
      <c r="A6953">
        <v>4114</v>
      </c>
      <c r="B6953" t="s">
        <v>769</v>
      </c>
      <c r="C6953" t="s">
        <v>20</v>
      </c>
      <c r="D6953">
        <v>9.0839999999999996</v>
      </c>
      <c r="E6953">
        <v>50</v>
      </c>
      <c r="F6953" t="s">
        <v>11073</v>
      </c>
      <c r="G6953" t="s">
        <v>55</v>
      </c>
      <c r="H6953" t="s">
        <v>46</v>
      </c>
      <c r="I6953" t="s">
        <v>8357</v>
      </c>
      <c r="K6953"/>
      <c r="L6953" t="s">
        <v>770</v>
      </c>
      <c r="M6953" t="s">
        <v>11071</v>
      </c>
      <c r="N6953">
        <v>3</v>
      </c>
      <c r="P6953" t="s">
        <v>10827</v>
      </c>
      <c r="Q6953" t="s">
        <v>11072</v>
      </c>
      <c r="S6953" t="s">
        <v>29</v>
      </c>
    </row>
    <row r="6954" spans="1:19" hidden="1" x14ac:dyDescent="0.2">
      <c r="A6954">
        <v>4114</v>
      </c>
      <c r="B6954" t="s">
        <v>769</v>
      </c>
      <c r="C6954" t="s">
        <v>73</v>
      </c>
      <c r="D6954">
        <v>5.9</v>
      </c>
      <c r="E6954">
        <v>50</v>
      </c>
      <c r="F6954" t="s">
        <v>11073</v>
      </c>
      <c r="G6954" t="s">
        <v>55</v>
      </c>
      <c r="H6954" t="s">
        <v>46</v>
      </c>
      <c r="I6954" t="s">
        <v>8357</v>
      </c>
      <c r="K6954"/>
      <c r="L6954" t="s">
        <v>770</v>
      </c>
      <c r="M6954" t="s">
        <v>11071</v>
      </c>
      <c r="N6954">
        <v>3</v>
      </c>
      <c r="P6954" t="s">
        <v>10827</v>
      </c>
      <c r="Q6954" t="s">
        <v>11072</v>
      </c>
      <c r="S6954" t="s">
        <v>29</v>
      </c>
    </row>
    <row r="6955" spans="1:19" hidden="1" x14ac:dyDescent="0.2">
      <c r="A6955">
        <v>4115</v>
      </c>
      <c r="B6955" t="s">
        <v>776</v>
      </c>
      <c r="C6955" t="s">
        <v>20</v>
      </c>
      <c r="D6955">
        <v>10.55</v>
      </c>
      <c r="E6955">
        <v>25</v>
      </c>
      <c r="F6955" t="s">
        <v>11074</v>
      </c>
      <c r="G6955" t="s">
        <v>55</v>
      </c>
      <c r="H6955" t="s">
        <v>46</v>
      </c>
      <c r="I6955" t="s">
        <v>1383</v>
      </c>
      <c r="K6955"/>
      <c r="L6955" t="s">
        <v>777</v>
      </c>
      <c r="M6955" t="s">
        <v>26</v>
      </c>
      <c r="N6955">
        <v>2</v>
      </c>
      <c r="P6955" t="s">
        <v>10827</v>
      </c>
      <c r="Q6955" t="s">
        <v>11075</v>
      </c>
      <c r="S6955" t="s">
        <v>29</v>
      </c>
    </row>
    <row r="6956" spans="1:19" hidden="1" x14ac:dyDescent="0.2">
      <c r="A6956">
        <v>4115</v>
      </c>
      <c r="B6956" t="s">
        <v>776</v>
      </c>
      <c r="C6956" t="s">
        <v>73</v>
      </c>
      <c r="D6956">
        <v>8.8800000000000008</v>
      </c>
      <c r="E6956">
        <v>25</v>
      </c>
      <c r="F6956" t="s">
        <v>11074</v>
      </c>
      <c r="G6956" t="s">
        <v>55</v>
      </c>
      <c r="H6956" t="s">
        <v>46</v>
      </c>
      <c r="I6956" t="s">
        <v>1383</v>
      </c>
      <c r="K6956"/>
      <c r="L6956" t="s">
        <v>777</v>
      </c>
      <c r="M6956" t="s">
        <v>26</v>
      </c>
      <c r="N6956">
        <v>2</v>
      </c>
      <c r="P6956" t="s">
        <v>10827</v>
      </c>
      <c r="Q6956" t="s">
        <v>11075</v>
      </c>
      <c r="S6956" t="s">
        <v>29</v>
      </c>
    </row>
    <row r="6957" spans="1:19" hidden="1" x14ac:dyDescent="0.2">
      <c r="A6957">
        <v>4115</v>
      </c>
      <c r="B6957" t="s">
        <v>776</v>
      </c>
      <c r="C6957" t="s">
        <v>20</v>
      </c>
      <c r="D6957">
        <v>10.51</v>
      </c>
      <c r="E6957">
        <v>25</v>
      </c>
      <c r="F6957" t="s">
        <v>10879</v>
      </c>
      <c r="G6957" t="s">
        <v>55</v>
      </c>
      <c r="H6957" t="s">
        <v>46</v>
      </c>
      <c r="I6957" t="s">
        <v>6088</v>
      </c>
      <c r="K6957"/>
      <c r="L6957" t="s">
        <v>777</v>
      </c>
      <c r="M6957" t="s">
        <v>26</v>
      </c>
      <c r="N6957">
        <v>2</v>
      </c>
      <c r="P6957" t="s">
        <v>10827</v>
      </c>
      <c r="Q6957" t="s">
        <v>11075</v>
      </c>
      <c r="S6957" t="s">
        <v>29</v>
      </c>
    </row>
    <row r="6958" spans="1:19" hidden="1" x14ac:dyDescent="0.2">
      <c r="A6958">
        <v>4115</v>
      </c>
      <c r="B6958" t="s">
        <v>776</v>
      </c>
      <c r="C6958" t="s">
        <v>73</v>
      </c>
      <c r="D6958">
        <v>8.48</v>
      </c>
      <c r="E6958">
        <v>25</v>
      </c>
      <c r="F6958" t="s">
        <v>10879</v>
      </c>
      <c r="G6958" t="s">
        <v>55</v>
      </c>
      <c r="H6958" t="s">
        <v>46</v>
      </c>
      <c r="I6958" t="s">
        <v>6088</v>
      </c>
      <c r="K6958"/>
      <c r="L6958" t="s">
        <v>777</v>
      </c>
      <c r="M6958" t="s">
        <v>26</v>
      </c>
      <c r="N6958">
        <v>2</v>
      </c>
      <c r="P6958" t="s">
        <v>10827</v>
      </c>
      <c r="Q6958" t="s">
        <v>11075</v>
      </c>
      <c r="S6958" t="s">
        <v>29</v>
      </c>
    </row>
    <row r="6959" spans="1:19" hidden="1" x14ac:dyDescent="0.2">
      <c r="A6959">
        <v>4115</v>
      </c>
      <c r="B6959" t="s">
        <v>776</v>
      </c>
      <c r="C6959" t="s">
        <v>20</v>
      </c>
      <c r="D6959">
        <v>10.64</v>
      </c>
      <c r="E6959">
        <v>15</v>
      </c>
      <c r="F6959" t="s">
        <v>11018</v>
      </c>
      <c r="H6959" t="s">
        <v>23</v>
      </c>
      <c r="I6959" t="s">
        <v>11019</v>
      </c>
      <c r="J6959" t="s">
        <v>43</v>
      </c>
      <c r="K6959"/>
      <c r="L6959" t="s">
        <v>777</v>
      </c>
      <c r="M6959" t="s">
        <v>26</v>
      </c>
      <c r="N6959">
        <v>2</v>
      </c>
      <c r="P6959" t="s">
        <v>10827</v>
      </c>
      <c r="Q6959" t="s">
        <v>11075</v>
      </c>
      <c r="S6959" t="s">
        <v>29</v>
      </c>
    </row>
    <row r="6960" spans="1:19" hidden="1" x14ac:dyDescent="0.2">
      <c r="A6960">
        <v>4115</v>
      </c>
      <c r="B6960" t="s">
        <v>776</v>
      </c>
      <c r="C6960" t="s">
        <v>73</v>
      </c>
      <c r="D6960">
        <v>8.65</v>
      </c>
      <c r="E6960">
        <v>15</v>
      </c>
      <c r="F6960" t="s">
        <v>11018</v>
      </c>
      <c r="H6960" t="s">
        <v>23</v>
      </c>
      <c r="I6960" t="s">
        <v>11019</v>
      </c>
      <c r="J6960" t="s">
        <v>43</v>
      </c>
      <c r="K6960"/>
      <c r="L6960" t="s">
        <v>777</v>
      </c>
      <c r="M6960" t="s">
        <v>26</v>
      </c>
      <c r="N6960">
        <v>2</v>
      </c>
      <c r="P6960" t="s">
        <v>10827</v>
      </c>
      <c r="Q6960" t="s">
        <v>11075</v>
      </c>
      <c r="S6960" t="s">
        <v>29</v>
      </c>
    </row>
    <row r="6961" spans="1:19" hidden="1" x14ac:dyDescent="0.2">
      <c r="A6961">
        <v>4115</v>
      </c>
      <c r="B6961" t="s">
        <v>776</v>
      </c>
      <c r="C6961" t="s">
        <v>20</v>
      </c>
      <c r="D6961">
        <v>10.48</v>
      </c>
      <c r="E6961">
        <v>20</v>
      </c>
      <c r="F6961" t="s">
        <v>11018</v>
      </c>
      <c r="H6961" t="s">
        <v>23</v>
      </c>
      <c r="I6961" t="s">
        <v>11019</v>
      </c>
      <c r="J6961" t="s">
        <v>43</v>
      </c>
      <c r="K6961"/>
      <c r="L6961" t="s">
        <v>777</v>
      </c>
      <c r="M6961" t="s">
        <v>26</v>
      </c>
      <c r="N6961">
        <v>2</v>
      </c>
      <c r="P6961" t="s">
        <v>10827</v>
      </c>
      <c r="Q6961" t="s">
        <v>11075</v>
      </c>
      <c r="S6961" t="s">
        <v>29</v>
      </c>
    </row>
    <row r="6962" spans="1:19" hidden="1" x14ac:dyDescent="0.2">
      <c r="A6962">
        <v>4115</v>
      </c>
      <c r="B6962" t="s">
        <v>776</v>
      </c>
      <c r="C6962" t="s">
        <v>73</v>
      </c>
      <c r="D6962">
        <v>8.5399999999999991</v>
      </c>
      <c r="E6962">
        <v>20</v>
      </c>
      <c r="F6962" t="s">
        <v>11018</v>
      </c>
      <c r="H6962" t="s">
        <v>23</v>
      </c>
      <c r="I6962" t="s">
        <v>11019</v>
      </c>
      <c r="J6962" t="s">
        <v>43</v>
      </c>
      <c r="K6962"/>
      <c r="L6962" t="s">
        <v>777</v>
      </c>
      <c r="M6962" t="s">
        <v>26</v>
      </c>
      <c r="N6962">
        <v>2</v>
      </c>
      <c r="P6962" t="s">
        <v>10827</v>
      </c>
      <c r="Q6962" t="s">
        <v>11075</v>
      </c>
      <c r="S6962" t="s">
        <v>29</v>
      </c>
    </row>
    <row r="6963" spans="1:19" hidden="1" x14ac:dyDescent="0.2">
      <c r="A6963">
        <v>4115</v>
      </c>
      <c r="B6963" t="s">
        <v>776</v>
      </c>
      <c r="C6963" t="s">
        <v>20</v>
      </c>
      <c r="D6963">
        <v>10.34</v>
      </c>
      <c r="E6963">
        <v>25</v>
      </c>
      <c r="F6963" t="s">
        <v>11018</v>
      </c>
      <c r="H6963" t="s">
        <v>23</v>
      </c>
      <c r="I6963" t="s">
        <v>11019</v>
      </c>
      <c r="J6963" t="s">
        <v>43</v>
      </c>
      <c r="K6963"/>
      <c r="L6963" t="s">
        <v>777</v>
      </c>
      <c r="M6963" t="s">
        <v>26</v>
      </c>
      <c r="N6963">
        <v>2</v>
      </c>
      <c r="P6963" t="s">
        <v>10827</v>
      </c>
      <c r="Q6963" t="s">
        <v>11075</v>
      </c>
      <c r="S6963" t="s">
        <v>29</v>
      </c>
    </row>
    <row r="6964" spans="1:19" hidden="1" x14ac:dyDescent="0.2">
      <c r="A6964">
        <v>4115</v>
      </c>
      <c r="B6964" t="s">
        <v>776</v>
      </c>
      <c r="C6964" t="s">
        <v>73</v>
      </c>
      <c r="D6964">
        <v>8.44</v>
      </c>
      <c r="E6964">
        <v>25</v>
      </c>
      <c r="F6964" t="s">
        <v>11018</v>
      </c>
      <c r="H6964" t="s">
        <v>23</v>
      </c>
      <c r="I6964" t="s">
        <v>11019</v>
      </c>
      <c r="J6964" t="s">
        <v>43</v>
      </c>
      <c r="K6964"/>
      <c r="L6964" t="s">
        <v>777</v>
      </c>
      <c r="M6964" t="s">
        <v>26</v>
      </c>
      <c r="N6964">
        <v>2</v>
      </c>
      <c r="P6964" t="s">
        <v>10827</v>
      </c>
      <c r="Q6964" t="s">
        <v>11075</v>
      </c>
      <c r="S6964" t="s">
        <v>29</v>
      </c>
    </row>
    <row r="6965" spans="1:19" hidden="1" x14ac:dyDescent="0.2">
      <c r="A6965">
        <v>4115</v>
      </c>
      <c r="B6965" t="s">
        <v>776</v>
      </c>
      <c r="C6965" t="s">
        <v>20</v>
      </c>
      <c r="D6965">
        <v>10.220000000000001</v>
      </c>
      <c r="E6965">
        <v>30</v>
      </c>
      <c r="F6965" t="s">
        <v>11018</v>
      </c>
      <c r="H6965" t="s">
        <v>23</v>
      </c>
      <c r="I6965" t="s">
        <v>11019</v>
      </c>
      <c r="J6965" t="s">
        <v>43</v>
      </c>
      <c r="K6965"/>
      <c r="L6965" t="s">
        <v>777</v>
      </c>
      <c r="M6965" t="s">
        <v>26</v>
      </c>
      <c r="N6965">
        <v>2</v>
      </c>
      <c r="P6965" t="s">
        <v>10827</v>
      </c>
      <c r="Q6965" t="s">
        <v>11075</v>
      </c>
      <c r="S6965" t="s">
        <v>29</v>
      </c>
    </row>
    <row r="6966" spans="1:19" hidden="1" x14ac:dyDescent="0.2">
      <c r="A6966">
        <v>4115</v>
      </c>
      <c r="B6966" t="s">
        <v>776</v>
      </c>
      <c r="C6966" t="s">
        <v>73</v>
      </c>
      <c r="D6966">
        <v>8.23</v>
      </c>
      <c r="E6966">
        <v>30</v>
      </c>
      <c r="F6966" t="s">
        <v>11018</v>
      </c>
      <c r="H6966" t="s">
        <v>23</v>
      </c>
      <c r="I6966" t="s">
        <v>11019</v>
      </c>
      <c r="J6966" t="s">
        <v>43</v>
      </c>
      <c r="K6966"/>
      <c r="L6966" t="s">
        <v>777</v>
      </c>
      <c r="M6966" t="s">
        <v>26</v>
      </c>
      <c r="N6966">
        <v>2</v>
      </c>
      <c r="P6966" t="s">
        <v>10827</v>
      </c>
      <c r="Q6966" t="s">
        <v>11075</v>
      </c>
      <c r="S6966" t="s">
        <v>29</v>
      </c>
    </row>
    <row r="6967" spans="1:19" hidden="1" x14ac:dyDescent="0.2">
      <c r="A6967">
        <v>4115</v>
      </c>
      <c r="B6967" t="s">
        <v>776</v>
      </c>
      <c r="C6967" t="s">
        <v>20</v>
      </c>
      <c r="D6967">
        <v>10.130000000000001</v>
      </c>
      <c r="E6967">
        <v>35</v>
      </c>
      <c r="F6967" t="s">
        <v>11018</v>
      </c>
      <c r="H6967" t="s">
        <v>23</v>
      </c>
      <c r="I6967" t="s">
        <v>11019</v>
      </c>
      <c r="J6967" t="s">
        <v>43</v>
      </c>
      <c r="K6967"/>
      <c r="L6967" t="s">
        <v>777</v>
      </c>
      <c r="M6967" t="s">
        <v>26</v>
      </c>
      <c r="N6967">
        <v>2</v>
      </c>
      <c r="P6967" t="s">
        <v>10827</v>
      </c>
      <c r="Q6967" t="s">
        <v>11075</v>
      </c>
      <c r="S6967" t="s">
        <v>29</v>
      </c>
    </row>
    <row r="6968" spans="1:19" hidden="1" x14ac:dyDescent="0.2">
      <c r="A6968">
        <v>4115</v>
      </c>
      <c r="B6968" t="s">
        <v>776</v>
      </c>
      <c r="C6968" t="s">
        <v>73</v>
      </c>
      <c r="D6968">
        <v>8.1199999999999992</v>
      </c>
      <c r="E6968">
        <v>35</v>
      </c>
      <c r="F6968" t="s">
        <v>11018</v>
      </c>
      <c r="H6968" t="s">
        <v>23</v>
      </c>
      <c r="I6968" t="s">
        <v>11019</v>
      </c>
      <c r="J6968" t="s">
        <v>43</v>
      </c>
      <c r="K6968"/>
      <c r="L6968" t="s">
        <v>777</v>
      </c>
      <c r="M6968" t="s">
        <v>26</v>
      </c>
      <c r="N6968">
        <v>2</v>
      </c>
      <c r="P6968" t="s">
        <v>10827</v>
      </c>
      <c r="Q6968" t="s">
        <v>11075</v>
      </c>
      <c r="S6968" t="s">
        <v>29</v>
      </c>
    </row>
    <row r="6969" spans="1:19" hidden="1" x14ac:dyDescent="0.2">
      <c r="A6969">
        <v>4115</v>
      </c>
      <c r="B6969" t="s">
        <v>776</v>
      </c>
      <c r="C6969" t="s">
        <v>20</v>
      </c>
      <c r="D6969">
        <v>9.9700000000000006</v>
      </c>
      <c r="E6969">
        <v>45</v>
      </c>
      <c r="F6969" t="s">
        <v>11018</v>
      </c>
      <c r="H6969" t="s">
        <v>23</v>
      </c>
      <c r="I6969" t="s">
        <v>11019</v>
      </c>
      <c r="J6969" t="s">
        <v>43</v>
      </c>
      <c r="K6969"/>
      <c r="L6969" t="s">
        <v>777</v>
      </c>
      <c r="M6969" t="s">
        <v>26</v>
      </c>
      <c r="N6969">
        <v>2</v>
      </c>
      <c r="P6969" t="s">
        <v>10827</v>
      </c>
      <c r="Q6969" t="s">
        <v>11075</v>
      </c>
      <c r="S6969" t="s">
        <v>29</v>
      </c>
    </row>
    <row r="6970" spans="1:19" hidden="1" x14ac:dyDescent="0.2">
      <c r="A6970">
        <v>4115</v>
      </c>
      <c r="B6970" t="s">
        <v>776</v>
      </c>
      <c r="C6970" t="s">
        <v>73</v>
      </c>
      <c r="D6970">
        <v>7.88</v>
      </c>
      <c r="E6970">
        <v>45</v>
      </c>
      <c r="F6970" t="s">
        <v>11018</v>
      </c>
      <c r="H6970" t="s">
        <v>23</v>
      </c>
      <c r="I6970" t="s">
        <v>11019</v>
      </c>
      <c r="J6970" t="s">
        <v>43</v>
      </c>
      <c r="K6970"/>
      <c r="L6970" t="s">
        <v>777</v>
      </c>
      <c r="M6970" t="s">
        <v>26</v>
      </c>
      <c r="N6970">
        <v>2</v>
      </c>
      <c r="P6970" t="s">
        <v>10827</v>
      </c>
      <c r="Q6970" t="s">
        <v>11075</v>
      </c>
      <c r="S6970" t="s">
        <v>29</v>
      </c>
    </row>
    <row r="6971" spans="1:19" hidden="1" x14ac:dyDescent="0.2">
      <c r="A6971">
        <v>4116</v>
      </c>
      <c r="B6971" t="s">
        <v>783</v>
      </c>
      <c r="C6971" t="s">
        <v>20</v>
      </c>
      <c r="D6971">
        <v>10.38</v>
      </c>
      <c r="E6971">
        <v>20</v>
      </c>
      <c r="F6971" t="s">
        <v>11076</v>
      </c>
      <c r="H6971" t="s">
        <v>23</v>
      </c>
      <c r="I6971" t="s">
        <v>6866</v>
      </c>
      <c r="K6971"/>
      <c r="L6971" t="s">
        <v>787</v>
      </c>
      <c r="M6971" t="s">
        <v>26</v>
      </c>
      <c r="N6971">
        <v>2</v>
      </c>
      <c r="P6971" t="s">
        <v>10827</v>
      </c>
      <c r="Q6971" t="s">
        <v>11077</v>
      </c>
      <c r="S6971" t="s">
        <v>29</v>
      </c>
    </row>
    <row r="6972" spans="1:19" hidden="1" x14ac:dyDescent="0.2">
      <c r="A6972">
        <v>4116</v>
      </c>
      <c r="B6972" t="s">
        <v>783</v>
      </c>
      <c r="C6972" t="s">
        <v>73</v>
      </c>
      <c r="D6972">
        <v>8.56</v>
      </c>
      <c r="E6972">
        <v>20</v>
      </c>
      <c r="F6972" t="s">
        <v>11076</v>
      </c>
      <c r="H6972" t="s">
        <v>23</v>
      </c>
      <c r="I6972" t="s">
        <v>6866</v>
      </c>
      <c r="K6972"/>
      <c r="L6972" t="s">
        <v>787</v>
      </c>
      <c r="M6972" t="s">
        <v>26</v>
      </c>
      <c r="N6972">
        <v>2</v>
      </c>
      <c r="P6972" t="s">
        <v>10827</v>
      </c>
      <c r="Q6972" t="s">
        <v>11077</v>
      </c>
      <c r="S6972" t="s">
        <v>29</v>
      </c>
    </row>
    <row r="6973" spans="1:19" hidden="1" x14ac:dyDescent="0.2">
      <c r="A6973">
        <v>4116</v>
      </c>
      <c r="B6973" t="s">
        <v>783</v>
      </c>
      <c r="C6973" t="s">
        <v>77</v>
      </c>
      <c r="D6973">
        <v>6.43</v>
      </c>
      <c r="E6973">
        <v>20</v>
      </c>
      <c r="F6973" t="s">
        <v>11076</v>
      </c>
      <c r="H6973" t="s">
        <v>23</v>
      </c>
      <c r="I6973" t="s">
        <v>6866</v>
      </c>
      <c r="K6973"/>
      <c r="L6973" t="s">
        <v>787</v>
      </c>
      <c r="M6973" t="s">
        <v>26</v>
      </c>
      <c r="N6973">
        <v>2</v>
      </c>
      <c r="P6973" t="s">
        <v>10827</v>
      </c>
      <c r="Q6973" t="s">
        <v>11077</v>
      </c>
      <c r="S6973" t="s">
        <v>29</v>
      </c>
    </row>
    <row r="6974" spans="1:19" hidden="1" x14ac:dyDescent="0.2">
      <c r="A6974">
        <v>4117</v>
      </c>
      <c r="B6974" t="s">
        <v>11078</v>
      </c>
      <c r="C6974" t="s">
        <v>20</v>
      </c>
      <c r="D6974">
        <v>9.89</v>
      </c>
      <c r="E6974">
        <v>25</v>
      </c>
      <c r="F6974" t="s">
        <v>11079</v>
      </c>
      <c r="G6974" t="s">
        <v>55</v>
      </c>
      <c r="H6974" t="s">
        <v>46</v>
      </c>
      <c r="I6974" t="s">
        <v>11080</v>
      </c>
      <c r="K6974"/>
      <c r="L6974" t="s">
        <v>11081</v>
      </c>
      <c r="M6974" t="s">
        <v>26</v>
      </c>
      <c r="N6974">
        <v>2</v>
      </c>
      <c r="P6974" t="s">
        <v>10827</v>
      </c>
      <c r="Q6974" t="s">
        <v>11082</v>
      </c>
      <c r="S6974" t="s">
        <v>29</v>
      </c>
    </row>
    <row r="6975" spans="1:19" hidden="1" x14ac:dyDescent="0.2">
      <c r="A6975">
        <v>4117</v>
      </c>
      <c r="B6975" t="s">
        <v>11078</v>
      </c>
      <c r="C6975" t="s">
        <v>73</v>
      </c>
      <c r="D6975">
        <v>8.17</v>
      </c>
      <c r="E6975">
        <v>25</v>
      </c>
      <c r="F6975" t="s">
        <v>11079</v>
      </c>
      <c r="G6975" t="s">
        <v>55</v>
      </c>
      <c r="H6975" t="s">
        <v>46</v>
      </c>
      <c r="I6975" t="s">
        <v>11080</v>
      </c>
      <c r="K6975"/>
      <c r="L6975" t="s">
        <v>11081</v>
      </c>
      <c r="M6975" t="s">
        <v>26</v>
      </c>
      <c r="N6975">
        <v>2</v>
      </c>
      <c r="P6975" t="s">
        <v>10827</v>
      </c>
      <c r="Q6975" t="s">
        <v>11082</v>
      </c>
      <c r="S6975" t="s">
        <v>29</v>
      </c>
    </row>
    <row r="6976" spans="1:19" hidden="1" x14ac:dyDescent="0.2">
      <c r="A6976">
        <v>4117</v>
      </c>
      <c r="B6976" t="s">
        <v>11078</v>
      </c>
      <c r="C6976" t="s">
        <v>77</v>
      </c>
      <c r="D6976">
        <v>5.67</v>
      </c>
      <c r="E6976" t="s">
        <v>414</v>
      </c>
      <c r="F6976" t="s">
        <v>11079</v>
      </c>
      <c r="G6976" t="s">
        <v>55</v>
      </c>
      <c r="H6976" t="s">
        <v>46</v>
      </c>
      <c r="I6976" t="s">
        <v>11080</v>
      </c>
      <c r="K6976"/>
      <c r="L6976" t="s">
        <v>11081</v>
      </c>
      <c r="M6976" t="s">
        <v>26</v>
      </c>
      <c r="N6976">
        <v>2</v>
      </c>
      <c r="P6976" t="s">
        <v>10827</v>
      </c>
      <c r="Q6976" t="s">
        <v>11082</v>
      </c>
      <c r="S6976" t="s">
        <v>29</v>
      </c>
    </row>
    <row r="6977" spans="1:19" hidden="1" x14ac:dyDescent="0.2">
      <c r="A6977">
        <v>4117</v>
      </c>
      <c r="B6977" t="s">
        <v>11078</v>
      </c>
      <c r="C6977" t="s">
        <v>283</v>
      </c>
      <c r="D6977">
        <v>3.03</v>
      </c>
      <c r="E6977" t="s">
        <v>414</v>
      </c>
      <c r="F6977" t="s">
        <v>11079</v>
      </c>
      <c r="G6977" t="s">
        <v>55</v>
      </c>
      <c r="H6977" t="s">
        <v>46</v>
      </c>
      <c r="I6977" t="s">
        <v>11080</v>
      </c>
      <c r="K6977"/>
      <c r="L6977" t="s">
        <v>11081</v>
      </c>
      <c r="M6977" t="s">
        <v>26</v>
      </c>
      <c r="N6977">
        <v>2</v>
      </c>
      <c r="P6977" t="s">
        <v>10827</v>
      </c>
      <c r="Q6977" t="s">
        <v>11082</v>
      </c>
      <c r="S6977" t="s">
        <v>29</v>
      </c>
    </row>
    <row r="6978" spans="1:19" hidden="1" x14ac:dyDescent="0.2">
      <c r="A6978">
        <v>4118</v>
      </c>
      <c r="B6978" t="s">
        <v>802</v>
      </c>
      <c r="C6978" t="s">
        <v>20</v>
      </c>
      <c r="D6978">
        <v>9.82</v>
      </c>
      <c r="E6978">
        <v>25</v>
      </c>
      <c r="F6978" t="s">
        <v>10906</v>
      </c>
      <c r="G6978" t="s">
        <v>189</v>
      </c>
      <c r="H6978" t="s">
        <v>46</v>
      </c>
      <c r="I6978" t="s">
        <v>11083</v>
      </c>
      <c r="K6978"/>
      <c r="L6978" t="s">
        <v>803</v>
      </c>
      <c r="M6978" t="s">
        <v>26</v>
      </c>
      <c r="N6978">
        <v>2</v>
      </c>
      <c r="P6978" t="s">
        <v>10827</v>
      </c>
      <c r="Q6978" t="s">
        <v>11084</v>
      </c>
      <c r="S6978" t="s">
        <v>29</v>
      </c>
    </row>
    <row r="6979" spans="1:19" hidden="1" x14ac:dyDescent="0.2">
      <c r="A6979">
        <v>4118</v>
      </c>
      <c r="B6979" t="s">
        <v>802</v>
      </c>
      <c r="C6979" t="s">
        <v>73</v>
      </c>
      <c r="D6979">
        <v>6.2460000000000004</v>
      </c>
      <c r="E6979">
        <v>25</v>
      </c>
      <c r="F6979" t="s">
        <v>10906</v>
      </c>
      <c r="G6979" t="s">
        <v>189</v>
      </c>
      <c r="H6979" t="s">
        <v>46</v>
      </c>
      <c r="I6979" t="s">
        <v>11083</v>
      </c>
      <c r="K6979"/>
      <c r="L6979" t="s">
        <v>803</v>
      </c>
      <c r="M6979" t="s">
        <v>26</v>
      </c>
      <c r="N6979">
        <v>2</v>
      </c>
      <c r="P6979" t="s">
        <v>10827</v>
      </c>
      <c r="Q6979" t="s">
        <v>11084</v>
      </c>
      <c r="S6979" t="s">
        <v>29</v>
      </c>
    </row>
    <row r="6980" spans="1:19" hidden="1" x14ac:dyDescent="0.2">
      <c r="A6980">
        <v>4118</v>
      </c>
      <c r="B6980" t="s">
        <v>802</v>
      </c>
      <c r="C6980" t="s">
        <v>20</v>
      </c>
      <c r="D6980">
        <v>9.42</v>
      </c>
      <c r="E6980">
        <v>25</v>
      </c>
      <c r="F6980" t="s">
        <v>10917</v>
      </c>
      <c r="G6980" t="s">
        <v>55</v>
      </c>
      <c r="H6980" t="s">
        <v>46</v>
      </c>
      <c r="I6980" t="s">
        <v>10918</v>
      </c>
      <c r="K6980"/>
      <c r="L6980" t="s">
        <v>803</v>
      </c>
      <c r="M6980" t="s">
        <v>26</v>
      </c>
      <c r="N6980">
        <v>2</v>
      </c>
      <c r="P6980" t="s">
        <v>10827</v>
      </c>
      <c r="Q6980" t="s">
        <v>11084</v>
      </c>
      <c r="S6980" t="s">
        <v>29</v>
      </c>
    </row>
    <row r="6981" spans="1:19" hidden="1" x14ac:dyDescent="0.2">
      <c r="A6981">
        <v>4118</v>
      </c>
      <c r="B6981" t="s">
        <v>802</v>
      </c>
      <c r="C6981" t="s">
        <v>73</v>
      </c>
      <c r="D6981">
        <v>6.1779999999999999</v>
      </c>
      <c r="E6981">
        <v>25</v>
      </c>
      <c r="F6981" t="s">
        <v>10917</v>
      </c>
      <c r="G6981" t="s">
        <v>55</v>
      </c>
      <c r="H6981" t="s">
        <v>46</v>
      </c>
      <c r="I6981" t="s">
        <v>10918</v>
      </c>
      <c r="K6981"/>
      <c r="L6981" t="s">
        <v>803</v>
      </c>
      <c r="M6981" t="s">
        <v>26</v>
      </c>
      <c r="N6981">
        <v>2</v>
      </c>
      <c r="P6981" t="s">
        <v>10827</v>
      </c>
      <c r="Q6981" t="s">
        <v>11084</v>
      </c>
      <c r="S6981" t="s">
        <v>29</v>
      </c>
    </row>
    <row r="6982" spans="1:19" hidden="1" x14ac:dyDescent="0.2">
      <c r="A6982">
        <v>4119</v>
      </c>
      <c r="B6982" t="s">
        <v>11085</v>
      </c>
      <c r="C6982" t="s">
        <v>20</v>
      </c>
      <c r="D6982">
        <v>9.35</v>
      </c>
      <c r="E6982">
        <v>25</v>
      </c>
      <c r="F6982" t="s">
        <v>10928</v>
      </c>
      <c r="G6982" t="s">
        <v>55</v>
      </c>
      <c r="H6982" t="s">
        <v>46</v>
      </c>
      <c r="I6982" t="s">
        <v>4110</v>
      </c>
      <c r="K6982"/>
      <c r="L6982" t="s">
        <v>11086</v>
      </c>
      <c r="M6982" t="s">
        <v>26</v>
      </c>
      <c r="N6982">
        <v>2</v>
      </c>
      <c r="P6982" t="s">
        <v>10827</v>
      </c>
      <c r="Q6982" t="s">
        <v>11087</v>
      </c>
      <c r="S6982" t="s">
        <v>29</v>
      </c>
    </row>
    <row r="6983" spans="1:19" hidden="1" x14ac:dyDescent="0.2">
      <c r="A6983">
        <v>4120</v>
      </c>
      <c r="B6983" t="s">
        <v>11088</v>
      </c>
      <c r="C6983" t="s">
        <v>20</v>
      </c>
      <c r="D6983">
        <v>9.4</v>
      </c>
      <c r="E6983">
        <v>25</v>
      </c>
      <c r="F6983" t="s">
        <v>10928</v>
      </c>
      <c r="G6983" t="s">
        <v>55</v>
      </c>
      <c r="H6983" t="s">
        <v>46</v>
      </c>
      <c r="I6983" t="s">
        <v>4110</v>
      </c>
      <c r="K6983"/>
      <c r="L6983" t="s">
        <v>11089</v>
      </c>
      <c r="M6983" t="s">
        <v>26</v>
      </c>
      <c r="N6983">
        <v>2</v>
      </c>
      <c r="P6983" t="s">
        <v>10827</v>
      </c>
      <c r="Q6983" t="s">
        <v>11090</v>
      </c>
      <c r="S6983" t="s">
        <v>29</v>
      </c>
    </row>
    <row r="6984" spans="1:19" hidden="1" x14ac:dyDescent="0.2">
      <c r="A6984">
        <v>4122</v>
      </c>
      <c r="B6984" t="s">
        <v>11091</v>
      </c>
      <c r="C6984" t="s">
        <v>20</v>
      </c>
      <c r="D6984">
        <v>7.83</v>
      </c>
      <c r="E6984">
        <v>25</v>
      </c>
      <c r="F6984" t="s">
        <v>11092</v>
      </c>
      <c r="G6984" t="s">
        <v>55</v>
      </c>
      <c r="H6984" t="s">
        <v>46</v>
      </c>
      <c r="I6984" t="s">
        <v>2898</v>
      </c>
      <c r="K6984"/>
      <c r="L6984" t="s">
        <v>11093</v>
      </c>
      <c r="M6984" t="s">
        <v>26</v>
      </c>
      <c r="N6984">
        <v>2</v>
      </c>
      <c r="P6984" t="s">
        <v>10827</v>
      </c>
      <c r="Q6984" t="s">
        <v>11094</v>
      </c>
      <c r="S6984" t="s">
        <v>29</v>
      </c>
    </row>
    <row r="6985" spans="1:19" hidden="1" x14ac:dyDescent="0.2">
      <c r="A6985">
        <v>4123</v>
      </c>
      <c r="B6985" t="s">
        <v>11095</v>
      </c>
      <c r="C6985" t="s">
        <v>20</v>
      </c>
      <c r="D6985">
        <v>9.75</v>
      </c>
      <c r="E6985">
        <v>25</v>
      </c>
      <c r="G6985" t="s">
        <v>189</v>
      </c>
      <c r="I6985" t="s">
        <v>10943</v>
      </c>
      <c r="K6985"/>
      <c r="L6985" t="s">
        <v>11096</v>
      </c>
      <c r="M6985" t="s">
        <v>26</v>
      </c>
      <c r="N6985">
        <v>2</v>
      </c>
      <c r="P6985" t="s">
        <v>10827</v>
      </c>
      <c r="Q6985" t="s">
        <v>11097</v>
      </c>
      <c r="S6985" t="s">
        <v>29</v>
      </c>
    </row>
    <row r="6986" spans="1:19" hidden="1" x14ac:dyDescent="0.2">
      <c r="A6986">
        <v>4124</v>
      </c>
      <c r="B6986" t="s">
        <v>11098</v>
      </c>
      <c r="C6986" t="s">
        <v>20</v>
      </c>
      <c r="D6986">
        <v>9.3000000000000007</v>
      </c>
      <c r="E6986" t="s">
        <v>363</v>
      </c>
      <c r="G6986" t="s">
        <v>189</v>
      </c>
      <c r="H6986" t="s">
        <v>23</v>
      </c>
      <c r="I6986" t="s">
        <v>10041</v>
      </c>
      <c r="K6986"/>
      <c r="L6986" t="s">
        <v>11099</v>
      </c>
      <c r="M6986" t="s">
        <v>26</v>
      </c>
      <c r="N6986">
        <v>2</v>
      </c>
      <c r="P6986" t="s">
        <v>10827</v>
      </c>
      <c r="Q6986" t="s">
        <v>11100</v>
      </c>
      <c r="S6986" t="s">
        <v>29</v>
      </c>
    </row>
    <row r="6987" spans="1:19" hidden="1" x14ac:dyDescent="0.2">
      <c r="A6987">
        <v>4125</v>
      </c>
      <c r="B6987" t="s">
        <v>11101</v>
      </c>
      <c r="C6987" t="s">
        <v>20</v>
      </c>
      <c r="D6987">
        <v>9.36</v>
      </c>
      <c r="E6987">
        <v>25</v>
      </c>
      <c r="F6987" t="s">
        <v>10861</v>
      </c>
      <c r="G6987" t="s">
        <v>55</v>
      </c>
      <c r="H6987" t="s">
        <v>46</v>
      </c>
      <c r="I6987" t="s">
        <v>4293</v>
      </c>
      <c r="K6987"/>
      <c r="L6987" t="s">
        <v>11102</v>
      </c>
      <c r="M6987" t="s">
        <v>26</v>
      </c>
      <c r="N6987">
        <v>2</v>
      </c>
      <c r="P6987" t="s">
        <v>10827</v>
      </c>
      <c r="Q6987" t="s">
        <v>11103</v>
      </c>
      <c r="S6987" t="s">
        <v>29</v>
      </c>
    </row>
    <row r="6988" spans="1:19" hidden="1" x14ac:dyDescent="0.2">
      <c r="A6988">
        <v>4126</v>
      </c>
      <c r="B6988" t="s">
        <v>11104</v>
      </c>
      <c r="C6988" t="s">
        <v>20</v>
      </c>
      <c r="D6988">
        <v>8.26</v>
      </c>
      <c r="E6988">
        <v>25</v>
      </c>
      <c r="F6988" t="s">
        <v>10908</v>
      </c>
      <c r="G6988" t="s">
        <v>246</v>
      </c>
      <c r="H6988" t="s">
        <v>46</v>
      </c>
      <c r="I6988" t="s">
        <v>4298</v>
      </c>
      <c r="K6988"/>
      <c r="L6988" t="s">
        <v>11105</v>
      </c>
      <c r="M6988" t="s">
        <v>26</v>
      </c>
      <c r="N6988">
        <v>2</v>
      </c>
      <c r="P6988" t="s">
        <v>10827</v>
      </c>
      <c r="Q6988" t="s">
        <v>11106</v>
      </c>
      <c r="S6988" t="s">
        <v>29</v>
      </c>
    </row>
    <row r="6989" spans="1:19" hidden="1" x14ac:dyDescent="0.2">
      <c r="A6989">
        <v>4127</v>
      </c>
      <c r="B6989" t="s">
        <v>839</v>
      </c>
      <c r="C6989" t="s">
        <v>20</v>
      </c>
      <c r="D6989">
        <v>10.66</v>
      </c>
      <c r="E6989">
        <v>25</v>
      </c>
      <c r="G6989" t="s">
        <v>240</v>
      </c>
      <c r="H6989" t="s">
        <v>46</v>
      </c>
      <c r="I6989" t="s">
        <v>3956</v>
      </c>
      <c r="K6989"/>
      <c r="L6989" t="s">
        <v>11107</v>
      </c>
      <c r="M6989" t="s">
        <v>26</v>
      </c>
      <c r="N6989">
        <v>2</v>
      </c>
      <c r="P6989" t="s">
        <v>10827</v>
      </c>
      <c r="Q6989" t="s">
        <v>11108</v>
      </c>
      <c r="S6989" t="s">
        <v>29</v>
      </c>
    </row>
    <row r="6990" spans="1:19" hidden="1" x14ac:dyDescent="0.2">
      <c r="A6990">
        <v>4128</v>
      </c>
      <c r="B6990" t="s">
        <v>11109</v>
      </c>
      <c r="C6990" t="s">
        <v>20</v>
      </c>
      <c r="D6990">
        <v>10.1</v>
      </c>
      <c r="E6990">
        <v>25</v>
      </c>
      <c r="F6990" t="s">
        <v>2017</v>
      </c>
      <c r="H6990" t="s">
        <v>23</v>
      </c>
      <c r="I6990" t="s">
        <v>9914</v>
      </c>
      <c r="K6990"/>
      <c r="L6990" t="s">
        <v>11110</v>
      </c>
      <c r="M6990" t="s">
        <v>26</v>
      </c>
      <c r="N6990">
        <v>2</v>
      </c>
      <c r="P6990" t="s">
        <v>10827</v>
      </c>
      <c r="Q6990" t="s">
        <v>11111</v>
      </c>
      <c r="S6990" t="s">
        <v>29</v>
      </c>
    </row>
    <row r="6991" spans="1:19" hidden="1" x14ac:dyDescent="0.2">
      <c r="A6991">
        <v>4130</v>
      </c>
      <c r="B6991" t="s">
        <v>11112</v>
      </c>
      <c r="C6991" t="s">
        <v>20</v>
      </c>
      <c r="D6991">
        <v>8.1999999999999993</v>
      </c>
      <c r="E6991">
        <v>25</v>
      </c>
      <c r="F6991" t="s">
        <v>2017</v>
      </c>
      <c r="H6991" t="s">
        <v>23</v>
      </c>
      <c r="I6991" t="s">
        <v>9914</v>
      </c>
      <c r="K6991"/>
      <c r="L6991" t="s">
        <v>11113</v>
      </c>
      <c r="M6991" t="s">
        <v>26</v>
      </c>
      <c r="N6991">
        <v>2</v>
      </c>
      <c r="P6991" t="s">
        <v>10827</v>
      </c>
      <c r="Q6991" t="s">
        <v>11114</v>
      </c>
      <c r="S6991" t="s">
        <v>29</v>
      </c>
    </row>
    <row r="6992" spans="1:19" hidden="1" x14ac:dyDescent="0.2">
      <c r="A6992">
        <v>4135</v>
      </c>
      <c r="B6992" t="s">
        <v>848</v>
      </c>
      <c r="C6992" t="s">
        <v>20</v>
      </c>
      <c r="D6992">
        <v>1.92</v>
      </c>
      <c r="E6992">
        <v>20</v>
      </c>
      <c r="F6992" t="s">
        <v>11115</v>
      </c>
      <c r="G6992" t="s">
        <v>11116</v>
      </c>
      <c r="H6992" t="s">
        <v>23</v>
      </c>
      <c r="I6992" t="s">
        <v>4519</v>
      </c>
      <c r="K6992"/>
      <c r="L6992" t="s">
        <v>851</v>
      </c>
      <c r="M6992" t="s">
        <v>26</v>
      </c>
      <c r="N6992">
        <v>2</v>
      </c>
      <c r="P6992" t="s">
        <v>10827</v>
      </c>
      <c r="Q6992" t="s">
        <v>11117</v>
      </c>
      <c r="S6992" t="s">
        <v>29</v>
      </c>
    </row>
    <row r="6993" spans="1:19" hidden="1" x14ac:dyDescent="0.2">
      <c r="A6993">
        <v>4136</v>
      </c>
      <c r="B6993" t="s">
        <v>860</v>
      </c>
      <c r="C6993" t="s">
        <v>20</v>
      </c>
      <c r="D6993">
        <v>11.2</v>
      </c>
      <c r="E6993">
        <v>25</v>
      </c>
      <c r="G6993" t="s">
        <v>55</v>
      </c>
      <c r="H6993" t="s">
        <v>46</v>
      </c>
      <c r="I6993" t="s">
        <v>3956</v>
      </c>
      <c r="K6993"/>
      <c r="L6993" t="s">
        <v>861</v>
      </c>
      <c r="M6993" t="s">
        <v>26</v>
      </c>
      <c r="N6993">
        <v>2</v>
      </c>
      <c r="P6993" t="s">
        <v>10827</v>
      </c>
      <c r="Q6993" t="s">
        <v>11118</v>
      </c>
      <c r="S6993" t="s">
        <v>29</v>
      </c>
    </row>
    <row r="6994" spans="1:19" hidden="1" x14ac:dyDescent="0.2">
      <c r="A6994">
        <v>4137</v>
      </c>
      <c r="B6994" t="s">
        <v>11119</v>
      </c>
      <c r="C6994" t="s">
        <v>20</v>
      </c>
      <c r="D6994">
        <v>10.210000000000001</v>
      </c>
      <c r="E6994">
        <v>20</v>
      </c>
      <c r="F6994" t="s">
        <v>11120</v>
      </c>
      <c r="G6994" t="s">
        <v>55</v>
      </c>
      <c r="H6994" t="s">
        <v>46</v>
      </c>
      <c r="I6994" t="s">
        <v>417</v>
      </c>
      <c r="K6994"/>
      <c r="L6994" t="s">
        <v>11121</v>
      </c>
      <c r="M6994" t="s">
        <v>26</v>
      </c>
      <c r="N6994">
        <v>2</v>
      </c>
      <c r="P6994" t="s">
        <v>10827</v>
      </c>
      <c r="Q6994" t="s">
        <v>11122</v>
      </c>
      <c r="S6994" t="s">
        <v>29</v>
      </c>
    </row>
    <row r="6995" spans="1:19" hidden="1" x14ac:dyDescent="0.2">
      <c r="A6995">
        <v>4137</v>
      </c>
      <c r="B6995" t="s">
        <v>11119</v>
      </c>
      <c r="C6995" t="s">
        <v>73</v>
      </c>
      <c r="D6995">
        <v>9.01</v>
      </c>
      <c r="E6995">
        <v>20</v>
      </c>
      <c r="F6995" t="s">
        <v>11120</v>
      </c>
      <c r="G6995" t="s">
        <v>55</v>
      </c>
      <c r="H6995" t="s">
        <v>46</v>
      </c>
      <c r="I6995" t="s">
        <v>417</v>
      </c>
      <c r="K6995"/>
      <c r="L6995" t="s">
        <v>11121</v>
      </c>
      <c r="M6995" t="s">
        <v>26</v>
      </c>
      <c r="N6995">
        <v>2</v>
      </c>
      <c r="P6995" t="s">
        <v>10827</v>
      </c>
      <c r="Q6995" t="s">
        <v>11122</v>
      </c>
      <c r="S6995" t="s">
        <v>29</v>
      </c>
    </row>
    <row r="6996" spans="1:19" hidden="1" x14ac:dyDescent="0.2">
      <c r="A6996">
        <v>4137</v>
      </c>
      <c r="B6996" t="s">
        <v>11119</v>
      </c>
      <c r="C6996" t="s">
        <v>77</v>
      </c>
      <c r="D6996">
        <v>3.92</v>
      </c>
      <c r="E6996">
        <v>20</v>
      </c>
      <c r="F6996" t="s">
        <v>11120</v>
      </c>
      <c r="G6996" t="s">
        <v>55</v>
      </c>
      <c r="H6996" t="s">
        <v>46</v>
      </c>
      <c r="I6996" t="s">
        <v>417</v>
      </c>
      <c r="K6996"/>
      <c r="L6996" t="s">
        <v>11121</v>
      </c>
      <c r="M6996" t="s">
        <v>26</v>
      </c>
      <c r="N6996">
        <v>2</v>
      </c>
      <c r="P6996" t="s">
        <v>10827</v>
      </c>
      <c r="Q6996" t="s">
        <v>11122</v>
      </c>
      <c r="S6996" t="s">
        <v>29</v>
      </c>
    </row>
    <row r="6997" spans="1:19" hidden="1" x14ac:dyDescent="0.2">
      <c r="A6997">
        <v>4138</v>
      </c>
      <c r="B6997" t="s">
        <v>11123</v>
      </c>
      <c r="C6997" t="s">
        <v>48</v>
      </c>
      <c r="D6997">
        <v>6.72</v>
      </c>
      <c r="E6997">
        <v>22</v>
      </c>
      <c r="G6997" t="s">
        <v>55</v>
      </c>
      <c r="H6997" t="s">
        <v>46</v>
      </c>
      <c r="I6997" t="s">
        <v>4368</v>
      </c>
      <c r="K6997"/>
      <c r="L6997" t="s">
        <v>11124</v>
      </c>
      <c r="M6997" t="s">
        <v>26</v>
      </c>
      <c r="N6997">
        <v>2</v>
      </c>
      <c r="P6997" t="s">
        <v>10827</v>
      </c>
      <c r="Q6997" t="s">
        <v>11125</v>
      </c>
      <c r="S6997" t="s">
        <v>50</v>
      </c>
    </row>
    <row r="6998" spans="1:19" hidden="1" x14ac:dyDescent="0.2">
      <c r="A6998">
        <v>4141</v>
      </c>
      <c r="B6998" t="s">
        <v>11126</v>
      </c>
      <c r="C6998" t="s">
        <v>20</v>
      </c>
      <c r="D6998">
        <v>9.35</v>
      </c>
      <c r="E6998" t="s">
        <v>363</v>
      </c>
      <c r="G6998" t="s">
        <v>189</v>
      </c>
      <c r="H6998" t="s">
        <v>23</v>
      </c>
      <c r="I6998" t="s">
        <v>10041</v>
      </c>
      <c r="K6998"/>
      <c r="L6998" t="s">
        <v>11127</v>
      </c>
      <c r="M6998" t="s">
        <v>26</v>
      </c>
      <c r="N6998">
        <v>2</v>
      </c>
      <c r="P6998" t="s">
        <v>10827</v>
      </c>
      <c r="Q6998" t="s">
        <v>11128</v>
      </c>
      <c r="S6998" t="s">
        <v>29</v>
      </c>
    </row>
    <row r="6999" spans="1:19" hidden="1" x14ac:dyDescent="0.2">
      <c r="A6999">
        <v>4142</v>
      </c>
      <c r="B6999" t="s">
        <v>11129</v>
      </c>
      <c r="C6999" t="s">
        <v>20</v>
      </c>
      <c r="D6999">
        <v>11.6</v>
      </c>
      <c r="E6999">
        <v>25</v>
      </c>
      <c r="F6999" t="s">
        <v>11003</v>
      </c>
      <c r="G6999" t="s">
        <v>11004</v>
      </c>
      <c r="H6999" t="s">
        <v>46</v>
      </c>
      <c r="I6999" t="s">
        <v>5476</v>
      </c>
      <c r="K6999"/>
      <c r="L6999" t="s">
        <v>11130</v>
      </c>
      <c r="M6999" t="s">
        <v>26</v>
      </c>
      <c r="N6999">
        <v>2</v>
      </c>
      <c r="P6999" t="s">
        <v>10827</v>
      </c>
      <c r="Q6999" t="s">
        <v>11131</v>
      </c>
      <c r="S6999" t="s">
        <v>29</v>
      </c>
    </row>
    <row r="7000" spans="1:19" hidden="1" x14ac:dyDescent="0.2">
      <c r="A7000">
        <v>4142</v>
      </c>
      <c r="B7000" t="s">
        <v>11129</v>
      </c>
      <c r="C7000" t="s">
        <v>73</v>
      </c>
      <c r="D7000">
        <v>13.26</v>
      </c>
      <c r="E7000">
        <v>25</v>
      </c>
      <c r="F7000" t="s">
        <v>11003</v>
      </c>
      <c r="G7000" t="s">
        <v>11004</v>
      </c>
      <c r="H7000" t="s">
        <v>23</v>
      </c>
      <c r="I7000" t="s">
        <v>5476</v>
      </c>
      <c r="K7000"/>
      <c r="L7000" t="s">
        <v>11130</v>
      </c>
      <c r="M7000" t="s">
        <v>26</v>
      </c>
      <c r="N7000">
        <v>2</v>
      </c>
      <c r="P7000" t="s">
        <v>10827</v>
      </c>
      <c r="Q7000" t="s">
        <v>11131</v>
      </c>
      <c r="S7000" t="s">
        <v>29</v>
      </c>
    </row>
    <row r="7001" spans="1:19" hidden="1" x14ac:dyDescent="0.2">
      <c r="A7001">
        <v>4143</v>
      </c>
      <c r="B7001" t="s">
        <v>917</v>
      </c>
      <c r="C7001" t="s">
        <v>20</v>
      </c>
      <c r="D7001">
        <v>11.568</v>
      </c>
      <c r="E7001">
        <v>0</v>
      </c>
      <c r="F7001" t="s">
        <v>11132</v>
      </c>
      <c r="G7001" t="s">
        <v>10941</v>
      </c>
      <c r="H7001" t="s">
        <v>46</v>
      </c>
      <c r="I7001" t="s">
        <v>5020</v>
      </c>
      <c r="J7001" t="s">
        <v>43</v>
      </c>
      <c r="K7001"/>
      <c r="L7001" t="s">
        <v>918</v>
      </c>
      <c r="M7001" t="s">
        <v>26</v>
      </c>
      <c r="N7001">
        <v>2</v>
      </c>
      <c r="P7001" t="s">
        <v>10827</v>
      </c>
      <c r="Q7001" t="s">
        <v>11133</v>
      </c>
      <c r="S7001" t="s">
        <v>29</v>
      </c>
    </row>
    <row r="7002" spans="1:19" hidden="1" x14ac:dyDescent="0.2">
      <c r="A7002">
        <v>4143</v>
      </c>
      <c r="B7002" t="s">
        <v>917</v>
      </c>
      <c r="C7002" t="s">
        <v>20</v>
      </c>
      <c r="D7002">
        <v>11.177</v>
      </c>
      <c r="E7002">
        <v>10</v>
      </c>
      <c r="F7002" t="s">
        <v>11132</v>
      </c>
      <c r="G7002" t="s">
        <v>10941</v>
      </c>
      <c r="H7002" t="s">
        <v>46</v>
      </c>
      <c r="I7002" t="s">
        <v>5020</v>
      </c>
      <c r="J7002" t="s">
        <v>43</v>
      </c>
      <c r="K7002"/>
      <c r="L7002" t="s">
        <v>918</v>
      </c>
      <c r="M7002" t="s">
        <v>26</v>
      </c>
      <c r="N7002">
        <v>2</v>
      </c>
      <c r="P7002" t="s">
        <v>10827</v>
      </c>
      <c r="Q7002" t="s">
        <v>11133</v>
      </c>
      <c r="S7002" t="s">
        <v>29</v>
      </c>
    </row>
    <row r="7003" spans="1:19" hidden="1" x14ac:dyDescent="0.2">
      <c r="A7003">
        <v>4143</v>
      </c>
      <c r="B7003" t="s">
        <v>917</v>
      </c>
      <c r="C7003" t="s">
        <v>20</v>
      </c>
      <c r="D7003">
        <v>10.811999999999999</v>
      </c>
      <c r="E7003">
        <v>20</v>
      </c>
      <c r="F7003" t="s">
        <v>11132</v>
      </c>
      <c r="G7003" t="s">
        <v>10941</v>
      </c>
      <c r="H7003" t="s">
        <v>46</v>
      </c>
      <c r="I7003" t="s">
        <v>5020</v>
      </c>
      <c r="J7003" t="s">
        <v>43</v>
      </c>
      <c r="K7003"/>
      <c r="L7003" t="s">
        <v>918</v>
      </c>
      <c r="M7003" t="s">
        <v>26</v>
      </c>
      <c r="N7003">
        <v>2</v>
      </c>
      <c r="P7003" t="s">
        <v>10827</v>
      </c>
      <c r="Q7003" t="s">
        <v>11133</v>
      </c>
      <c r="S7003" t="s">
        <v>29</v>
      </c>
    </row>
    <row r="7004" spans="1:19" hidden="1" x14ac:dyDescent="0.2">
      <c r="A7004">
        <v>4143</v>
      </c>
      <c r="B7004" t="s">
        <v>917</v>
      </c>
      <c r="C7004" t="s">
        <v>20</v>
      </c>
      <c r="D7004">
        <v>10.471</v>
      </c>
      <c r="E7004">
        <v>30</v>
      </c>
      <c r="F7004" t="s">
        <v>11132</v>
      </c>
      <c r="G7004" t="s">
        <v>10941</v>
      </c>
      <c r="H7004" t="s">
        <v>46</v>
      </c>
      <c r="I7004" t="s">
        <v>5020</v>
      </c>
      <c r="J7004" t="s">
        <v>43</v>
      </c>
      <c r="K7004"/>
      <c r="L7004" t="s">
        <v>918</v>
      </c>
      <c r="M7004" t="s">
        <v>26</v>
      </c>
      <c r="N7004">
        <v>2</v>
      </c>
      <c r="P7004" t="s">
        <v>10827</v>
      </c>
      <c r="Q7004" t="s">
        <v>11133</v>
      </c>
      <c r="S7004" t="s">
        <v>29</v>
      </c>
    </row>
    <row r="7005" spans="1:19" hidden="1" x14ac:dyDescent="0.2">
      <c r="A7005">
        <v>4143</v>
      </c>
      <c r="B7005" t="s">
        <v>917</v>
      </c>
      <c r="C7005" t="s">
        <v>20</v>
      </c>
      <c r="D7005">
        <v>10.15</v>
      </c>
      <c r="E7005">
        <v>40</v>
      </c>
      <c r="F7005" t="s">
        <v>11132</v>
      </c>
      <c r="G7005" t="s">
        <v>10941</v>
      </c>
      <c r="H7005" t="s">
        <v>46</v>
      </c>
      <c r="I7005" t="s">
        <v>5020</v>
      </c>
      <c r="J7005" t="s">
        <v>43</v>
      </c>
      <c r="K7005"/>
      <c r="L7005" t="s">
        <v>918</v>
      </c>
      <c r="M7005" t="s">
        <v>26</v>
      </c>
      <c r="N7005">
        <v>2</v>
      </c>
      <c r="P7005" t="s">
        <v>10827</v>
      </c>
      <c r="Q7005" t="s">
        <v>11133</v>
      </c>
      <c r="S7005" t="s">
        <v>29</v>
      </c>
    </row>
    <row r="7006" spans="1:19" hidden="1" x14ac:dyDescent="0.2">
      <c r="A7006">
        <v>4143</v>
      </c>
      <c r="B7006" t="s">
        <v>917</v>
      </c>
      <c r="C7006" t="s">
        <v>20</v>
      </c>
      <c r="D7006">
        <v>9.85</v>
      </c>
      <c r="E7006">
        <v>50</v>
      </c>
      <c r="F7006" t="s">
        <v>11132</v>
      </c>
      <c r="G7006" t="s">
        <v>10941</v>
      </c>
      <c r="H7006" t="s">
        <v>46</v>
      </c>
      <c r="I7006" t="s">
        <v>5020</v>
      </c>
      <c r="J7006" t="s">
        <v>43</v>
      </c>
      <c r="K7006"/>
      <c r="L7006" t="s">
        <v>918</v>
      </c>
      <c r="M7006" t="s">
        <v>26</v>
      </c>
      <c r="N7006">
        <v>2</v>
      </c>
      <c r="P7006" t="s">
        <v>10827</v>
      </c>
      <c r="Q7006" t="s">
        <v>11133</v>
      </c>
      <c r="S7006" t="s">
        <v>29</v>
      </c>
    </row>
    <row r="7007" spans="1:19" hidden="1" x14ac:dyDescent="0.2">
      <c r="A7007">
        <v>4143</v>
      </c>
      <c r="B7007" t="s">
        <v>917</v>
      </c>
      <c r="C7007" t="s">
        <v>20</v>
      </c>
      <c r="D7007">
        <v>10.77</v>
      </c>
      <c r="E7007">
        <v>20</v>
      </c>
      <c r="F7007" t="s">
        <v>10839</v>
      </c>
      <c r="G7007" t="s">
        <v>22</v>
      </c>
      <c r="H7007" t="s">
        <v>46</v>
      </c>
      <c r="I7007" t="s">
        <v>7635</v>
      </c>
      <c r="K7007"/>
      <c r="L7007" t="s">
        <v>918</v>
      </c>
      <c r="M7007" t="s">
        <v>26</v>
      </c>
      <c r="N7007">
        <v>2</v>
      </c>
      <c r="P7007" t="s">
        <v>10827</v>
      </c>
      <c r="Q7007" t="s">
        <v>11133</v>
      </c>
      <c r="S7007" t="s">
        <v>29</v>
      </c>
    </row>
    <row r="7008" spans="1:19" hidden="1" x14ac:dyDescent="0.2">
      <c r="A7008">
        <v>4143</v>
      </c>
      <c r="B7008" t="s">
        <v>917</v>
      </c>
      <c r="C7008" t="s">
        <v>20</v>
      </c>
      <c r="D7008">
        <v>10.997999999999999</v>
      </c>
      <c r="E7008">
        <v>15</v>
      </c>
      <c r="F7008" t="s">
        <v>11134</v>
      </c>
      <c r="G7008" t="s">
        <v>10945</v>
      </c>
      <c r="H7008" t="s">
        <v>46</v>
      </c>
      <c r="I7008" t="s">
        <v>2475</v>
      </c>
      <c r="K7008"/>
      <c r="L7008" t="s">
        <v>918</v>
      </c>
      <c r="M7008" t="s">
        <v>26</v>
      </c>
      <c r="N7008">
        <v>2</v>
      </c>
      <c r="P7008" t="s">
        <v>10827</v>
      </c>
      <c r="Q7008" t="s">
        <v>11133</v>
      </c>
      <c r="S7008" t="s">
        <v>29</v>
      </c>
    </row>
    <row r="7009" spans="1:19" hidden="1" x14ac:dyDescent="0.2">
      <c r="A7009">
        <v>4143</v>
      </c>
      <c r="B7009" t="s">
        <v>917</v>
      </c>
      <c r="C7009" t="s">
        <v>20</v>
      </c>
      <c r="D7009">
        <v>10.653</v>
      </c>
      <c r="E7009">
        <v>25</v>
      </c>
      <c r="F7009" t="s">
        <v>11134</v>
      </c>
      <c r="G7009" t="s">
        <v>10945</v>
      </c>
      <c r="H7009" t="s">
        <v>46</v>
      </c>
      <c r="I7009" t="s">
        <v>2475</v>
      </c>
      <c r="K7009"/>
      <c r="L7009" t="s">
        <v>918</v>
      </c>
      <c r="M7009" t="s">
        <v>26</v>
      </c>
      <c r="N7009">
        <v>2</v>
      </c>
      <c r="P7009" t="s">
        <v>10827</v>
      </c>
      <c r="Q7009" t="s">
        <v>11133</v>
      </c>
      <c r="S7009" t="s">
        <v>29</v>
      </c>
    </row>
    <row r="7010" spans="1:19" hidden="1" x14ac:dyDescent="0.2">
      <c r="A7010">
        <v>4143</v>
      </c>
      <c r="B7010" t="s">
        <v>917</v>
      </c>
      <c r="C7010" t="s">
        <v>20</v>
      </c>
      <c r="D7010">
        <v>10.351000000000001</v>
      </c>
      <c r="E7010">
        <v>35</v>
      </c>
      <c r="F7010" t="s">
        <v>11134</v>
      </c>
      <c r="G7010" t="s">
        <v>10945</v>
      </c>
      <c r="H7010" t="s">
        <v>46</v>
      </c>
      <c r="I7010" t="s">
        <v>2475</v>
      </c>
      <c r="K7010"/>
      <c r="L7010" t="s">
        <v>918</v>
      </c>
      <c r="M7010" t="s">
        <v>26</v>
      </c>
      <c r="N7010">
        <v>2</v>
      </c>
      <c r="P7010" t="s">
        <v>10827</v>
      </c>
      <c r="Q7010" t="s">
        <v>11133</v>
      </c>
      <c r="S7010" t="s">
        <v>29</v>
      </c>
    </row>
    <row r="7011" spans="1:19" hidden="1" x14ac:dyDescent="0.2">
      <c r="A7011">
        <v>4144</v>
      </c>
      <c r="B7011" t="s">
        <v>11135</v>
      </c>
      <c r="C7011" t="s">
        <v>20</v>
      </c>
      <c r="D7011">
        <v>10.39</v>
      </c>
      <c r="E7011">
        <v>25</v>
      </c>
      <c r="F7011" t="s">
        <v>11136</v>
      </c>
      <c r="G7011" t="s">
        <v>55</v>
      </c>
      <c r="H7011" t="s">
        <v>23</v>
      </c>
      <c r="I7011" t="s">
        <v>2515</v>
      </c>
      <c r="K7011"/>
      <c r="L7011" t="s">
        <v>11137</v>
      </c>
      <c r="M7011" t="s">
        <v>26</v>
      </c>
      <c r="N7011">
        <v>2</v>
      </c>
      <c r="P7011" t="s">
        <v>10827</v>
      </c>
      <c r="Q7011" t="s">
        <v>11138</v>
      </c>
      <c r="S7011" t="s">
        <v>29</v>
      </c>
    </row>
    <row r="7012" spans="1:19" hidden="1" x14ac:dyDescent="0.2">
      <c r="A7012">
        <v>4144</v>
      </c>
      <c r="B7012" t="s">
        <v>11135</v>
      </c>
      <c r="C7012" t="s">
        <v>73</v>
      </c>
      <c r="D7012">
        <v>9.56</v>
      </c>
      <c r="E7012">
        <v>25</v>
      </c>
      <c r="F7012" t="s">
        <v>11136</v>
      </c>
      <c r="G7012" t="s">
        <v>55</v>
      </c>
      <c r="H7012" t="s">
        <v>23</v>
      </c>
      <c r="I7012" t="s">
        <v>2515</v>
      </c>
      <c r="K7012"/>
      <c r="L7012" t="s">
        <v>11137</v>
      </c>
      <c r="M7012" t="s">
        <v>26</v>
      </c>
      <c r="N7012">
        <v>2</v>
      </c>
      <c r="P7012" t="s">
        <v>10827</v>
      </c>
      <c r="Q7012" t="s">
        <v>11138</v>
      </c>
      <c r="S7012" t="s">
        <v>29</v>
      </c>
    </row>
    <row r="7013" spans="1:19" hidden="1" x14ac:dyDescent="0.2">
      <c r="A7013">
        <v>4144</v>
      </c>
      <c r="B7013" t="s">
        <v>11135</v>
      </c>
      <c r="C7013" t="s">
        <v>77</v>
      </c>
      <c r="D7013">
        <v>8.7899999999999991</v>
      </c>
      <c r="E7013">
        <v>25</v>
      </c>
      <c r="F7013" t="s">
        <v>11136</v>
      </c>
      <c r="G7013" t="s">
        <v>55</v>
      </c>
      <c r="H7013" t="s">
        <v>23</v>
      </c>
      <c r="I7013" t="s">
        <v>2515</v>
      </c>
      <c r="K7013"/>
      <c r="L7013" t="s">
        <v>11137</v>
      </c>
      <c r="M7013" t="s">
        <v>26</v>
      </c>
      <c r="N7013">
        <v>2</v>
      </c>
      <c r="P7013" t="s">
        <v>10827</v>
      </c>
      <c r="Q7013" t="s">
        <v>11138</v>
      </c>
      <c r="S7013" t="s">
        <v>29</v>
      </c>
    </row>
    <row r="7014" spans="1:19" hidden="1" x14ac:dyDescent="0.2">
      <c r="A7014">
        <v>4144</v>
      </c>
      <c r="B7014" t="s">
        <v>11135</v>
      </c>
      <c r="C7014" t="s">
        <v>283</v>
      </c>
      <c r="D7014">
        <v>6.54</v>
      </c>
      <c r="E7014">
        <v>25</v>
      </c>
      <c r="F7014" t="s">
        <v>11136</v>
      </c>
      <c r="G7014" t="s">
        <v>55</v>
      </c>
      <c r="H7014" t="s">
        <v>23</v>
      </c>
      <c r="I7014" t="s">
        <v>2515</v>
      </c>
      <c r="K7014"/>
      <c r="L7014" t="s">
        <v>11137</v>
      </c>
      <c r="M7014" t="s">
        <v>26</v>
      </c>
      <c r="N7014">
        <v>2</v>
      </c>
      <c r="P7014" t="s">
        <v>10827</v>
      </c>
      <c r="Q7014" t="s">
        <v>11138</v>
      </c>
      <c r="S7014" t="s">
        <v>29</v>
      </c>
    </row>
    <row r="7015" spans="1:19" hidden="1" x14ac:dyDescent="0.2">
      <c r="A7015">
        <v>4144</v>
      </c>
      <c r="B7015" t="s">
        <v>11135</v>
      </c>
      <c r="C7015" t="s">
        <v>284</v>
      </c>
      <c r="D7015">
        <v>4.25</v>
      </c>
      <c r="E7015">
        <v>25</v>
      </c>
      <c r="F7015" t="s">
        <v>11136</v>
      </c>
      <c r="G7015" t="s">
        <v>55</v>
      </c>
      <c r="H7015" t="s">
        <v>23</v>
      </c>
      <c r="I7015" t="s">
        <v>2515</v>
      </c>
      <c r="K7015"/>
      <c r="L7015" t="s">
        <v>11137</v>
      </c>
      <c r="M7015" t="s">
        <v>26</v>
      </c>
      <c r="N7015">
        <v>2</v>
      </c>
      <c r="P7015" t="s">
        <v>10827</v>
      </c>
      <c r="Q7015" t="s">
        <v>11138</v>
      </c>
      <c r="S7015" t="s">
        <v>29</v>
      </c>
    </row>
    <row r="7016" spans="1:19" hidden="1" x14ac:dyDescent="0.2">
      <c r="A7016">
        <v>4144</v>
      </c>
      <c r="B7016" t="s">
        <v>11135</v>
      </c>
      <c r="C7016" t="s">
        <v>9412</v>
      </c>
      <c r="D7016">
        <v>1.5</v>
      </c>
      <c r="E7016">
        <v>25</v>
      </c>
      <c r="F7016" t="s">
        <v>11136</v>
      </c>
      <c r="G7016" t="s">
        <v>55</v>
      </c>
      <c r="H7016" t="s">
        <v>23</v>
      </c>
      <c r="I7016" t="s">
        <v>2515</v>
      </c>
      <c r="K7016"/>
      <c r="L7016" t="s">
        <v>11137</v>
      </c>
      <c r="M7016" t="s">
        <v>26</v>
      </c>
      <c r="N7016">
        <v>2</v>
      </c>
      <c r="P7016" t="s">
        <v>10827</v>
      </c>
      <c r="Q7016" t="s">
        <v>11138</v>
      </c>
      <c r="S7016" t="s">
        <v>29</v>
      </c>
    </row>
    <row r="7017" spans="1:19" hidden="1" x14ac:dyDescent="0.2">
      <c r="A7017">
        <v>4145</v>
      </c>
      <c r="B7017" t="s">
        <v>933</v>
      </c>
      <c r="C7017" t="s">
        <v>20</v>
      </c>
      <c r="D7017">
        <v>10.38</v>
      </c>
      <c r="E7017">
        <v>20</v>
      </c>
      <c r="F7017" t="s">
        <v>10839</v>
      </c>
      <c r="G7017" t="s">
        <v>22</v>
      </c>
      <c r="H7017" t="s">
        <v>46</v>
      </c>
      <c r="I7017" t="s">
        <v>7635</v>
      </c>
      <c r="K7017"/>
      <c r="L7017" t="s">
        <v>934</v>
      </c>
      <c r="M7017" t="s">
        <v>26</v>
      </c>
      <c r="N7017">
        <v>2</v>
      </c>
      <c r="P7017" t="s">
        <v>10827</v>
      </c>
      <c r="Q7017" t="s">
        <v>11139</v>
      </c>
      <c r="S7017" t="s">
        <v>29</v>
      </c>
    </row>
    <row r="7018" spans="1:19" x14ac:dyDescent="0.2">
      <c r="A7018">
        <v>4146</v>
      </c>
      <c r="B7018" t="s">
        <v>936</v>
      </c>
      <c r="C7018" t="s">
        <v>20</v>
      </c>
      <c r="D7018">
        <v>10.353</v>
      </c>
      <c r="E7018">
        <v>0</v>
      </c>
      <c r="F7018" t="s">
        <v>11033</v>
      </c>
      <c r="G7018" t="s">
        <v>41</v>
      </c>
      <c r="H7018" t="s">
        <v>36</v>
      </c>
      <c r="I7018" t="s">
        <v>9251</v>
      </c>
      <c r="J7018" t="s">
        <v>43</v>
      </c>
      <c r="L7018" t="s">
        <v>937</v>
      </c>
      <c r="M7018" t="s">
        <v>26</v>
      </c>
      <c r="N7018">
        <v>2</v>
      </c>
      <c r="P7018" t="s">
        <v>10827</v>
      </c>
      <c r="Q7018" t="s">
        <v>11140</v>
      </c>
      <c r="S7018" t="s">
        <v>29</v>
      </c>
    </row>
    <row r="7019" spans="1:19" x14ac:dyDescent="0.2">
      <c r="A7019">
        <v>4146</v>
      </c>
      <c r="B7019" t="s">
        <v>936</v>
      </c>
      <c r="C7019" t="s">
        <v>20</v>
      </c>
      <c r="D7019">
        <v>9.9990000000000006</v>
      </c>
      <c r="E7019">
        <v>10</v>
      </c>
      <c r="F7019" t="s">
        <v>11033</v>
      </c>
      <c r="G7019" t="s">
        <v>41</v>
      </c>
      <c r="H7019" t="s">
        <v>36</v>
      </c>
      <c r="I7019" t="s">
        <v>9251</v>
      </c>
      <c r="J7019" t="s">
        <v>43</v>
      </c>
      <c r="L7019" t="s">
        <v>937</v>
      </c>
      <c r="M7019" t="s">
        <v>26</v>
      </c>
      <c r="N7019">
        <v>2</v>
      </c>
      <c r="P7019" t="s">
        <v>10827</v>
      </c>
      <c r="Q7019" t="s">
        <v>11140</v>
      </c>
      <c r="S7019" t="s">
        <v>29</v>
      </c>
    </row>
    <row r="7020" spans="1:19" x14ac:dyDescent="0.2">
      <c r="A7020">
        <v>4146</v>
      </c>
      <c r="B7020" t="s">
        <v>936</v>
      </c>
      <c r="C7020" t="s">
        <v>20</v>
      </c>
      <c r="D7020">
        <v>9.6720000000000006</v>
      </c>
      <c r="E7020">
        <v>20</v>
      </c>
      <c r="F7020" t="s">
        <v>11033</v>
      </c>
      <c r="G7020" t="s">
        <v>41</v>
      </c>
      <c r="H7020" t="s">
        <v>36</v>
      </c>
      <c r="I7020" t="s">
        <v>9251</v>
      </c>
      <c r="J7020" t="s">
        <v>43</v>
      </c>
      <c r="L7020" t="s">
        <v>937</v>
      </c>
      <c r="M7020" t="s">
        <v>26</v>
      </c>
      <c r="N7020">
        <v>2</v>
      </c>
      <c r="P7020" t="s">
        <v>10827</v>
      </c>
      <c r="Q7020" t="s">
        <v>11140</v>
      </c>
      <c r="S7020" t="s">
        <v>29</v>
      </c>
    </row>
    <row r="7021" spans="1:19" x14ac:dyDescent="0.2">
      <c r="A7021">
        <v>4146</v>
      </c>
      <c r="B7021" t="s">
        <v>936</v>
      </c>
      <c r="C7021" t="s">
        <v>20</v>
      </c>
      <c r="D7021">
        <v>9.3650000000000002</v>
      </c>
      <c r="E7021">
        <v>30</v>
      </c>
      <c r="F7021" t="s">
        <v>11033</v>
      </c>
      <c r="G7021" t="s">
        <v>41</v>
      </c>
      <c r="H7021" t="s">
        <v>36</v>
      </c>
      <c r="I7021" t="s">
        <v>9251</v>
      </c>
      <c r="J7021" t="s">
        <v>43</v>
      </c>
      <c r="L7021" t="s">
        <v>937</v>
      </c>
      <c r="M7021" t="s">
        <v>26</v>
      </c>
      <c r="N7021">
        <v>2</v>
      </c>
      <c r="P7021" t="s">
        <v>10827</v>
      </c>
      <c r="Q7021" t="s">
        <v>11140</v>
      </c>
      <c r="S7021" t="s">
        <v>29</v>
      </c>
    </row>
    <row r="7022" spans="1:19" x14ac:dyDescent="0.2">
      <c r="A7022">
        <v>4146</v>
      </c>
      <c r="B7022" t="s">
        <v>936</v>
      </c>
      <c r="C7022" t="s">
        <v>20</v>
      </c>
      <c r="D7022">
        <v>9.077</v>
      </c>
      <c r="E7022">
        <v>40</v>
      </c>
      <c r="F7022" t="s">
        <v>11033</v>
      </c>
      <c r="G7022" t="s">
        <v>41</v>
      </c>
      <c r="H7022" t="s">
        <v>36</v>
      </c>
      <c r="I7022" t="s">
        <v>9251</v>
      </c>
      <c r="J7022" t="s">
        <v>43</v>
      </c>
      <c r="L7022" t="s">
        <v>937</v>
      </c>
      <c r="M7022" t="s">
        <v>26</v>
      </c>
      <c r="N7022">
        <v>2</v>
      </c>
      <c r="P7022" t="s">
        <v>10827</v>
      </c>
      <c r="Q7022" t="s">
        <v>11140</v>
      </c>
      <c r="S7022" t="s">
        <v>29</v>
      </c>
    </row>
    <row r="7023" spans="1:19" x14ac:dyDescent="0.2">
      <c r="A7023">
        <v>4146</v>
      </c>
      <c r="B7023" t="s">
        <v>936</v>
      </c>
      <c r="C7023" t="s">
        <v>20</v>
      </c>
      <c r="D7023">
        <v>8.8079999999999998</v>
      </c>
      <c r="E7023">
        <v>50</v>
      </c>
      <c r="F7023" t="s">
        <v>11033</v>
      </c>
      <c r="G7023" t="s">
        <v>41</v>
      </c>
      <c r="H7023" t="s">
        <v>36</v>
      </c>
      <c r="I7023" t="s">
        <v>9251</v>
      </c>
      <c r="J7023" t="s">
        <v>43</v>
      </c>
      <c r="L7023" t="s">
        <v>937</v>
      </c>
      <c r="M7023" t="s">
        <v>26</v>
      </c>
      <c r="N7023">
        <v>2</v>
      </c>
      <c r="P7023" t="s">
        <v>10827</v>
      </c>
      <c r="Q7023" t="s">
        <v>11140</v>
      </c>
      <c r="S7023" t="s">
        <v>29</v>
      </c>
    </row>
    <row r="7024" spans="1:19" x14ac:dyDescent="0.2">
      <c r="A7024">
        <v>4146</v>
      </c>
      <c r="B7024" t="s">
        <v>936</v>
      </c>
      <c r="C7024" t="s">
        <v>20</v>
      </c>
      <c r="D7024">
        <v>8.5549999999999997</v>
      </c>
      <c r="E7024">
        <v>60</v>
      </c>
      <c r="F7024" t="s">
        <v>11033</v>
      </c>
      <c r="G7024" t="s">
        <v>41</v>
      </c>
      <c r="H7024" t="s">
        <v>36</v>
      </c>
      <c r="I7024" t="s">
        <v>9251</v>
      </c>
      <c r="J7024" t="s">
        <v>43</v>
      </c>
      <c r="L7024" t="s">
        <v>937</v>
      </c>
      <c r="M7024" t="s">
        <v>26</v>
      </c>
      <c r="N7024">
        <v>2</v>
      </c>
      <c r="P7024" t="s">
        <v>10827</v>
      </c>
      <c r="Q7024" t="s">
        <v>11140</v>
      </c>
      <c r="S7024" t="s">
        <v>29</v>
      </c>
    </row>
    <row r="7025" spans="1:19" hidden="1" x14ac:dyDescent="0.2">
      <c r="A7025">
        <v>4147</v>
      </c>
      <c r="B7025" t="s">
        <v>11141</v>
      </c>
      <c r="C7025" t="s">
        <v>20</v>
      </c>
      <c r="D7025">
        <v>10.94</v>
      </c>
      <c r="E7025">
        <v>15</v>
      </c>
      <c r="F7025" t="s">
        <v>11018</v>
      </c>
      <c r="H7025" t="s">
        <v>23</v>
      </c>
      <c r="I7025" t="s">
        <v>11019</v>
      </c>
      <c r="J7025" t="s">
        <v>43</v>
      </c>
      <c r="K7025"/>
      <c r="L7025" t="s">
        <v>11142</v>
      </c>
      <c r="M7025" t="s">
        <v>26</v>
      </c>
      <c r="N7025">
        <v>2</v>
      </c>
      <c r="P7025" t="s">
        <v>10827</v>
      </c>
      <c r="Q7025" t="s">
        <v>11143</v>
      </c>
      <c r="S7025" t="s">
        <v>29</v>
      </c>
    </row>
    <row r="7026" spans="1:19" hidden="1" x14ac:dyDescent="0.2">
      <c r="A7026">
        <v>4147</v>
      </c>
      <c r="B7026" t="s">
        <v>11141</v>
      </c>
      <c r="C7026" t="s">
        <v>73</v>
      </c>
      <c r="D7026">
        <v>8.83</v>
      </c>
      <c r="E7026">
        <v>15</v>
      </c>
      <c r="F7026" t="s">
        <v>11018</v>
      </c>
      <c r="H7026" t="s">
        <v>23</v>
      </c>
      <c r="I7026" t="s">
        <v>11019</v>
      </c>
      <c r="J7026" t="s">
        <v>43</v>
      </c>
      <c r="K7026"/>
      <c r="L7026" t="s">
        <v>11142</v>
      </c>
      <c r="M7026" t="s">
        <v>26</v>
      </c>
      <c r="N7026">
        <v>2</v>
      </c>
      <c r="P7026" t="s">
        <v>10827</v>
      </c>
      <c r="Q7026" t="s">
        <v>11143</v>
      </c>
      <c r="S7026" t="s">
        <v>29</v>
      </c>
    </row>
    <row r="7027" spans="1:19" hidden="1" x14ac:dyDescent="0.2">
      <c r="A7027">
        <v>4147</v>
      </c>
      <c r="B7027" t="s">
        <v>11141</v>
      </c>
      <c r="C7027" t="s">
        <v>20</v>
      </c>
      <c r="D7027">
        <v>10.83</v>
      </c>
      <c r="E7027">
        <v>20</v>
      </c>
      <c r="F7027" t="s">
        <v>11018</v>
      </c>
      <c r="H7027" t="s">
        <v>23</v>
      </c>
      <c r="I7027" t="s">
        <v>11019</v>
      </c>
      <c r="J7027" t="s">
        <v>43</v>
      </c>
      <c r="K7027"/>
      <c r="L7027" t="s">
        <v>11142</v>
      </c>
      <c r="M7027" t="s">
        <v>26</v>
      </c>
      <c r="N7027">
        <v>2</v>
      </c>
      <c r="P7027" t="s">
        <v>10827</v>
      </c>
      <c r="Q7027" t="s">
        <v>11143</v>
      </c>
      <c r="S7027" t="s">
        <v>29</v>
      </c>
    </row>
    <row r="7028" spans="1:19" hidden="1" x14ac:dyDescent="0.2">
      <c r="A7028">
        <v>4147</v>
      </c>
      <c r="B7028" t="s">
        <v>11141</v>
      </c>
      <c r="C7028" t="s">
        <v>73</v>
      </c>
      <c r="D7028">
        <v>8.74</v>
      </c>
      <c r="E7028">
        <v>20</v>
      </c>
      <c r="F7028" t="s">
        <v>11018</v>
      </c>
      <c r="H7028" t="s">
        <v>23</v>
      </c>
      <c r="I7028" t="s">
        <v>11019</v>
      </c>
      <c r="J7028" t="s">
        <v>43</v>
      </c>
      <c r="K7028"/>
      <c r="L7028" t="s">
        <v>11142</v>
      </c>
      <c r="M7028" t="s">
        <v>26</v>
      </c>
      <c r="N7028">
        <v>2</v>
      </c>
      <c r="P7028" t="s">
        <v>10827</v>
      </c>
      <c r="Q7028" t="s">
        <v>11143</v>
      </c>
      <c r="S7028" t="s">
        <v>29</v>
      </c>
    </row>
    <row r="7029" spans="1:19" hidden="1" x14ac:dyDescent="0.2">
      <c r="A7029">
        <v>4147</v>
      </c>
      <c r="B7029" t="s">
        <v>11141</v>
      </c>
      <c r="C7029" t="s">
        <v>20</v>
      </c>
      <c r="D7029">
        <v>10.66</v>
      </c>
      <c r="E7029">
        <v>25</v>
      </c>
      <c r="F7029" t="s">
        <v>11018</v>
      </c>
      <c r="H7029" t="s">
        <v>23</v>
      </c>
      <c r="I7029" t="s">
        <v>11019</v>
      </c>
      <c r="J7029" t="s">
        <v>43</v>
      </c>
      <c r="K7029"/>
      <c r="L7029" t="s">
        <v>11142</v>
      </c>
      <c r="M7029" t="s">
        <v>26</v>
      </c>
      <c r="N7029">
        <v>2</v>
      </c>
      <c r="P7029" t="s">
        <v>10827</v>
      </c>
      <c r="Q7029" t="s">
        <v>11143</v>
      </c>
      <c r="S7029" t="s">
        <v>29</v>
      </c>
    </row>
    <row r="7030" spans="1:19" hidden="1" x14ac:dyDescent="0.2">
      <c r="A7030">
        <v>4147</v>
      </c>
      <c r="B7030" t="s">
        <v>11141</v>
      </c>
      <c r="C7030" t="s">
        <v>73</v>
      </c>
      <c r="D7030">
        <v>8.58</v>
      </c>
      <c r="E7030">
        <v>25</v>
      </c>
      <c r="F7030" t="s">
        <v>11018</v>
      </c>
      <c r="H7030" t="s">
        <v>23</v>
      </c>
      <c r="I7030" t="s">
        <v>11019</v>
      </c>
      <c r="J7030" t="s">
        <v>43</v>
      </c>
      <c r="K7030"/>
      <c r="L7030" t="s">
        <v>11142</v>
      </c>
      <c r="M7030" t="s">
        <v>26</v>
      </c>
      <c r="N7030">
        <v>2</v>
      </c>
      <c r="P7030" t="s">
        <v>10827</v>
      </c>
      <c r="Q7030" t="s">
        <v>11143</v>
      </c>
      <c r="S7030" t="s">
        <v>29</v>
      </c>
    </row>
    <row r="7031" spans="1:19" hidden="1" x14ac:dyDescent="0.2">
      <c r="A7031">
        <v>4147</v>
      </c>
      <c r="B7031" t="s">
        <v>11141</v>
      </c>
      <c r="C7031" t="s">
        <v>20</v>
      </c>
      <c r="D7031">
        <v>10.38</v>
      </c>
      <c r="E7031">
        <v>30</v>
      </c>
      <c r="F7031" t="s">
        <v>11018</v>
      </c>
      <c r="H7031" t="s">
        <v>23</v>
      </c>
      <c r="I7031" t="s">
        <v>11019</v>
      </c>
      <c r="J7031" t="s">
        <v>43</v>
      </c>
      <c r="K7031"/>
      <c r="L7031" t="s">
        <v>11142</v>
      </c>
      <c r="M7031" t="s">
        <v>26</v>
      </c>
      <c r="N7031">
        <v>2</v>
      </c>
      <c r="P7031" t="s">
        <v>10827</v>
      </c>
      <c r="Q7031" t="s">
        <v>11143</v>
      </c>
      <c r="S7031" t="s">
        <v>29</v>
      </c>
    </row>
    <row r="7032" spans="1:19" hidden="1" x14ac:dyDescent="0.2">
      <c r="A7032">
        <v>4147</v>
      </c>
      <c r="B7032" t="s">
        <v>11141</v>
      </c>
      <c r="C7032" t="s">
        <v>73</v>
      </c>
      <c r="D7032">
        <v>8.41</v>
      </c>
      <c r="E7032">
        <v>30</v>
      </c>
      <c r="F7032" t="s">
        <v>11018</v>
      </c>
      <c r="H7032" t="s">
        <v>23</v>
      </c>
      <c r="I7032" t="s">
        <v>11019</v>
      </c>
      <c r="J7032" t="s">
        <v>43</v>
      </c>
      <c r="K7032"/>
      <c r="L7032" t="s">
        <v>11142</v>
      </c>
      <c r="M7032" t="s">
        <v>26</v>
      </c>
      <c r="N7032">
        <v>2</v>
      </c>
      <c r="P7032" t="s">
        <v>10827</v>
      </c>
      <c r="Q7032" t="s">
        <v>11143</v>
      </c>
      <c r="S7032" t="s">
        <v>29</v>
      </c>
    </row>
    <row r="7033" spans="1:19" hidden="1" x14ac:dyDescent="0.2">
      <c r="A7033">
        <v>4147</v>
      </c>
      <c r="B7033" t="s">
        <v>11141</v>
      </c>
      <c r="C7033" t="s">
        <v>20</v>
      </c>
      <c r="D7033">
        <v>10.36</v>
      </c>
      <c r="E7033">
        <v>35</v>
      </c>
      <c r="F7033" t="s">
        <v>11018</v>
      </c>
      <c r="H7033" t="s">
        <v>23</v>
      </c>
      <c r="I7033" t="s">
        <v>11019</v>
      </c>
      <c r="J7033" t="s">
        <v>43</v>
      </c>
      <c r="K7033"/>
      <c r="L7033" t="s">
        <v>11142</v>
      </c>
      <c r="M7033" t="s">
        <v>26</v>
      </c>
      <c r="N7033">
        <v>2</v>
      </c>
      <c r="P7033" t="s">
        <v>10827</v>
      </c>
      <c r="Q7033" t="s">
        <v>11143</v>
      </c>
      <c r="S7033" t="s">
        <v>29</v>
      </c>
    </row>
    <row r="7034" spans="1:19" hidden="1" x14ac:dyDescent="0.2">
      <c r="A7034">
        <v>4147</v>
      </c>
      <c r="B7034" t="s">
        <v>11141</v>
      </c>
      <c r="C7034" t="s">
        <v>73</v>
      </c>
      <c r="D7034">
        <v>8.35</v>
      </c>
      <c r="E7034">
        <v>35</v>
      </c>
      <c r="F7034" t="s">
        <v>11018</v>
      </c>
      <c r="H7034" t="s">
        <v>23</v>
      </c>
      <c r="I7034" t="s">
        <v>11019</v>
      </c>
      <c r="J7034" t="s">
        <v>43</v>
      </c>
      <c r="K7034"/>
      <c r="L7034" t="s">
        <v>11142</v>
      </c>
      <c r="M7034" t="s">
        <v>26</v>
      </c>
      <c r="N7034">
        <v>2</v>
      </c>
      <c r="P7034" t="s">
        <v>10827</v>
      </c>
      <c r="Q7034" t="s">
        <v>11143</v>
      </c>
      <c r="S7034" t="s">
        <v>29</v>
      </c>
    </row>
    <row r="7035" spans="1:19" hidden="1" x14ac:dyDescent="0.2">
      <c r="A7035">
        <v>4147</v>
      </c>
      <c r="B7035" t="s">
        <v>11141</v>
      </c>
      <c r="C7035" t="s">
        <v>20</v>
      </c>
      <c r="D7035">
        <v>10.130000000000001</v>
      </c>
      <c r="E7035">
        <v>45</v>
      </c>
      <c r="F7035" t="s">
        <v>11018</v>
      </c>
      <c r="H7035" t="s">
        <v>23</v>
      </c>
      <c r="I7035" t="s">
        <v>11019</v>
      </c>
      <c r="J7035" t="s">
        <v>43</v>
      </c>
      <c r="K7035"/>
      <c r="L7035" t="s">
        <v>11142</v>
      </c>
      <c r="M7035" t="s">
        <v>26</v>
      </c>
      <c r="N7035">
        <v>2</v>
      </c>
      <c r="P7035" t="s">
        <v>10827</v>
      </c>
      <c r="Q7035" t="s">
        <v>11143</v>
      </c>
      <c r="S7035" t="s">
        <v>29</v>
      </c>
    </row>
    <row r="7036" spans="1:19" hidden="1" x14ac:dyDescent="0.2">
      <c r="A7036">
        <v>4147</v>
      </c>
      <c r="B7036" t="s">
        <v>11141</v>
      </c>
      <c r="C7036" t="s">
        <v>73</v>
      </c>
      <c r="D7036">
        <v>8.0500000000000007</v>
      </c>
      <c r="E7036">
        <v>45</v>
      </c>
      <c r="F7036" t="s">
        <v>11018</v>
      </c>
      <c r="H7036" t="s">
        <v>23</v>
      </c>
      <c r="I7036" t="s">
        <v>11019</v>
      </c>
      <c r="J7036" t="s">
        <v>43</v>
      </c>
      <c r="K7036"/>
      <c r="L7036" t="s">
        <v>11142</v>
      </c>
      <c r="M7036" t="s">
        <v>26</v>
      </c>
      <c r="N7036">
        <v>2</v>
      </c>
      <c r="P7036" t="s">
        <v>10827</v>
      </c>
      <c r="Q7036" t="s">
        <v>11143</v>
      </c>
      <c r="S7036" t="s">
        <v>29</v>
      </c>
    </row>
    <row r="7037" spans="1:19" hidden="1" x14ac:dyDescent="0.2">
      <c r="A7037">
        <v>4150</v>
      </c>
      <c r="B7037" t="s">
        <v>11144</v>
      </c>
      <c r="C7037" t="s">
        <v>20</v>
      </c>
      <c r="D7037">
        <v>10.91</v>
      </c>
      <c r="E7037">
        <v>25</v>
      </c>
      <c r="G7037" t="s">
        <v>240</v>
      </c>
      <c r="H7037" t="s">
        <v>46</v>
      </c>
      <c r="I7037" t="s">
        <v>3956</v>
      </c>
      <c r="K7037"/>
      <c r="L7037" t="s">
        <v>11145</v>
      </c>
      <c r="M7037" t="s">
        <v>26</v>
      </c>
      <c r="N7037">
        <v>2</v>
      </c>
      <c r="P7037" t="s">
        <v>10827</v>
      </c>
      <c r="Q7037" t="s">
        <v>11146</v>
      </c>
      <c r="S7037" t="s">
        <v>29</v>
      </c>
    </row>
    <row r="7038" spans="1:19" hidden="1" x14ac:dyDescent="0.2">
      <c r="A7038">
        <v>4151</v>
      </c>
      <c r="B7038" t="s">
        <v>11147</v>
      </c>
      <c r="C7038" t="s">
        <v>20</v>
      </c>
      <c r="D7038">
        <v>10.18</v>
      </c>
      <c r="E7038">
        <v>20</v>
      </c>
      <c r="F7038" t="s">
        <v>11148</v>
      </c>
      <c r="G7038" t="s">
        <v>55</v>
      </c>
      <c r="H7038" t="s">
        <v>46</v>
      </c>
      <c r="I7038" t="s">
        <v>417</v>
      </c>
      <c r="K7038"/>
      <c r="L7038" t="s">
        <v>11149</v>
      </c>
      <c r="M7038" t="s">
        <v>26</v>
      </c>
      <c r="N7038">
        <v>2</v>
      </c>
      <c r="P7038" t="s">
        <v>10827</v>
      </c>
      <c r="Q7038" t="s">
        <v>11150</v>
      </c>
      <c r="S7038" t="s">
        <v>29</v>
      </c>
    </row>
    <row r="7039" spans="1:19" hidden="1" x14ac:dyDescent="0.2">
      <c r="A7039">
        <v>4151</v>
      </c>
      <c r="B7039" t="s">
        <v>11147</v>
      </c>
      <c r="C7039" t="s">
        <v>73</v>
      </c>
      <c r="D7039">
        <v>9.08</v>
      </c>
      <c r="E7039">
        <v>20</v>
      </c>
      <c r="F7039" t="s">
        <v>11148</v>
      </c>
      <c r="G7039" t="s">
        <v>55</v>
      </c>
      <c r="H7039" t="s">
        <v>46</v>
      </c>
      <c r="I7039" t="s">
        <v>417</v>
      </c>
      <c r="K7039"/>
      <c r="L7039" t="s">
        <v>11149</v>
      </c>
      <c r="M7039" t="s">
        <v>26</v>
      </c>
      <c r="N7039">
        <v>2</v>
      </c>
      <c r="P7039" t="s">
        <v>10827</v>
      </c>
      <c r="Q7039" t="s">
        <v>11150</v>
      </c>
      <c r="S7039" t="s">
        <v>29</v>
      </c>
    </row>
    <row r="7040" spans="1:19" hidden="1" x14ac:dyDescent="0.2">
      <c r="A7040">
        <v>4151</v>
      </c>
      <c r="B7040" t="s">
        <v>11147</v>
      </c>
      <c r="C7040" t="s">
        <v>77</v>
      </c>
      <c r="D7040">
        <v>3.6</v>
      </c>
      <c r="E7040">
        <v>20</v>
      </c>
      <c r="F7040" t="s">
        <v>11148</v>
      </c>
      <c r="G7040" t="s">
        <v>55</v>
      </c>
      <c r="H7040" t="s">
        <v>46</v>
      </c>
      <c r="I7040" t="s">
        <v>417</v>
      </c>
      <c r="K7040"/>
      <c r="L7040" t="s">
        <v>11149</v>
      </c>
      <c r="M7040" t="s">
        <v>26</v>
      </c>
      <c r="N7040">
        <v>2</v>
      </c>
      <c r="P7040" t="s">
        <v>10827</v>
      </c>
      <c r="Q7040" t="s">
        <v>11150</v>
      </c>
      <c r="S7040" t="s">
        <v>29</v>
      </c>
    </row>
    <row r="7041" spans="1:19" x14ac:dyDescent="0.2">
      <c r="A7041">
        <v>4156</v>
      </c>
      <c r="B7041" t="s">
        <v>11151</v>
      </c>
      <c r="C7041" t="s">
        <v>20</v>
      </c>
      <c r="D7041">
        <v>9.3879999999999999</v>
      </c>
      <c r="E7041">
        <v>25</v>
      </c>
      <c r="F7041" t="s">
        <v>10917</v>
      </c>
      <c r="G7041" t="s">
        <v>55</v>
      </c>
      <c r="H7041" t="s">
        <v>36</v>
      </c>
      <c r="I7041" t="s">
        <v>10918</v>
      </c>
      <c r="L7041" t="s">
        <v>11152</v>
      </c>
      <c r="M7041" t="s">
        <v>26</v>
      </c>
      <c r="N7041">
        <v>2</v>
      </c>
      <c r="P7041" t="s">
        <v>10827</v>
      </c>
      <c r="Q7041" t="s">
        <v>11153</v>
      </c>
      <c r="S7041" t="s">
        <v>29</v>
      </c>
    </row>
    <row r="7042" spans="1:19" x14ac:dyDescent="0.2">
      <c r="A7042">
        <v>4156</v>
      </c>
      <c r="B7042" t="s">
        <v>11151</v>
      </c>
      <c r="C7042" t="s">
        <v>73</v>
      </c>
      <c r="D7042">
        <v>6.399</v>
      </c>
      <c r="E7042">
        <v>25</v>
      </c>
      <c r="F7042" t="s">
        <v>10917</v>
      </c>
      <c r="G7042" t="s">
        <v>55</v>
      </c>
      <c r="H7042" t="s">
        <v>36</v>
      </c>
      <c r="I7042" t="s">
        <v>10918</v>
      </c>
      <c r="L7042" t="s">
        <v>11152</v>
      </c>
      <c r="M7042" t="s">
        <v>26</v>
      </c>
      <c r="N7042">
        <v>2</v>
      </c>
      <c r="P7042" t="s">
        <v>10827</v>
      </c>
      <c r="Q7042" t="s">
        <v>11153</v>
      </c>
      <c r="S7042" t="s">
        <v>29</v>
      </c>
    </row>
    <row r="7043" spans="1:19" hidden="1" x14ac:dyDescent="0.2">
      <c r="A7043">
        <v>4157</v>
      </c>
      <c r="B7043" t="s">
        <v>11154</v>
      </c>
      <c r="C7043" t="s">
        <v>20</v>
      </c>
      <c r="D7043">
        <v>10.5</v>
      </c>
      <c r="E7043">
        <v>25</v>
      </c>
      <c r="F7043" t="s">
        <v>10879</v>
      </c>
      <c r="G7043" t="s">
        <v>55</v>
      </c>
      <c r="H7043" t="s">
        <v>46</v>
      </c>
      <c r="I7043" t="s">
        <v>6088</v>
      </c>
      <c r="K7043"/>
      <c r="L7043" t="s">
        <v>11155</v>
      </c>
      <c r="M7043" t="s">
        <v>26</v>
      </c>
      <c r="N7043">
        <v>2</v>
      </c>
      <c r="P7043" t="s">
        <v>10827</v>
      </c>
      <c r="Q7043" t="s">
        <v>11156</v>
      </c>
      <c r="S7043" t="s">
        <v>29</v>
      </c>
    </row>
    <row r="7044" spans="1:19" hidden="1" x14ac:dyDescent="0.2">
      <c r="A7044">
        <v>4157</v>
      </c>
      <c r="B7044" t="s">
        <v>11154</v>
      </c>
      <c r="C7044" t="s">
        <v>73</v>
      </c>
      <c r="D7044">
        <v>8.42</v>
      </c>
      <c r="E7044">
        <v>25</v>
      </c>
      <c r="F7044" t="s">
        <v>10879</v>
      </c>
      <c r="G7044" t="s">
        <v>55</v>
      </c>
      <c r="H7044" t="s">
        <v>46</v>
      </c>
      <c r="I7044" t="s">
        <v>6088</v>
      </c>
      <c r="K7044"/>
      <c r="L7044" t="s">
        <v>11155</v>
      </c>
      <c r="M7044" t="s">
        <v>26</v>
      </c>
      <c r="N7044">
        <v>2</v>
      </c>
      <c r="P7044" t="s">
        <v>10827</v>
      </c>
      <c r="Q7044" t="s">
        <v>11156</v>
      </c>
      <c r="S7044" t="s">
        <v>29</v>
      </c>
    </row>
    <row r="7045" spans="1:19" hidden="1" x14ac:dyDescent="0.2">
      <c r="A7045">
        <v>4158</v>
      </c>
      <c r="B7045" t="s">
        <v>975</v>
      </c>
      <c r="C7045" t="s">
        <v>20</v>
      </c>
      <c r="D7045">
        <v>10.804</v>
      </c>
      <c r="E7045">
        <v>25</v>
      </c>
      <c r="F7045" t="s">
        <v>11157</v>
      </c>
      <c r="G7045" t="s">
        <v>55</v>
      </c>
      <c r="H7045" t="s">
        <v>46</v>
      </c>
      <c r="I7045" t="s">
        <v>6770</v>
      </c>
      <c r="K7045"/>
      <c r="L7045" t="s">
        <v>976</v>
      </c>
      <c r="M7045" t="s">
        <v>26</v>
      </c>
      <c r="N7045">
        <v>2</v>
      </c>
      <c r="P7045" t="s">
        <v>10827</v>
      </c>
      <c r="Q7045" t="s">
        <v>11158</v>
      </c>
      <c r="S7045" t="s">
        <v>29</v>
      </c>
    </row>
    <row r="7046" spans="1:19" hidden="1" x14ac:dyDescent="0.2">
      <c r="A7046">
        <v>4158</v>
      </c>
      <c r="B7046" t="s">
        <v>975</v>
      </c>
      <c r="C7046" t="s">
        <v>73</v>
      </c>
      <c r="D7046">
        <v>9.6340000000000003</v>
      </c>
      <c r="E7046">
        <v>25</v>
      </c>
      <c r="F7046" t="s">
        <v>11157</v>
      </c>
      <c r="G7046" t="s">
        <v>55</v>
      </c>
      <c r="H7046" t="s">
        <v>46</v>
      </c>
      <c r="I7046" t="s">
        <v>6770</v>
      </c>
      <c r="K7046"/>
      <c r="L7046" t="s">
        <v>976</v>
      </c>
      <c r="M7046" t="s">
        <v>26</v>
      </c>
      <c r="N7046">
        <v>2</v>
      </c>
      <c r="P7046" t="s">
        <v>10827</v>
      </c>
      <c r="Q7046" t="s">
        <v>11158</v>
      </c>
      <c r="S7046" t="s">
        <v>29</v>
      </c>
    </row>
    <row r="7047" spans="1:19" hidden="1" x14ac:dyDescent="0.2">
      <c r="A7047">
        <v>4159</v>
      </c>
      <c r="B7047" t="s">
        <v>989</v>
      </c>
      <c r="C7047" t="s">
        <v>20</v>
      </c>
      <c r="D7047">
        <v>10.4</v>
      </c>
      <c r="E7047">
        <v>0</v>
      </c>
      <c r="F7047" t="s">
        <v>11159</v>
      </c>
      <c r="G7047" t="s">
        <v>63</v>
      </c>
      <c r="H7047" t="s">
        <v>23</v>
      </c>
      <c r="I7047" t="s">
        <v>2669</v>
      </c>
      <c r="K7047"/>
      <c r="L7047" t="s">
        <v>990</v>
      </c>
      <c r="M7047" t="s">
        <v>26</v>
      </c>
      <c r="N7047">
        <v>2</v>
      </c>
      <c r="P7047" t="s">
        <v>10827</v>
      </c>
      <c r="Q7047" t="s">
        <v>11160</v>
      </c>
      <c r="S7047" t="s">
        <v>29</v>
      </c>
    </row>
    <row r="7048" spans="1:19" hidden="1" x14ac:dyDescent="0.2">
      <c r="A7048">
        <v>4159</v>
      </c>
      <c r="B7048" t="s">
        <v>989</v>
      </c>
      <c r="C7048" t="s">
        <v>73</v>
      </c>
      <c r="D7048">
        <v>6.9</v>
      </c>
      <c r="E7048">
        <v>0</v>
      </c>
      <c r="F7048" t="s">
        <v>11159</v>
      </c>
      <c r="G7048" t="s">
        <v>63</v>
      </c>
      <c r="H7048" t="s">
        <v>23</v>
      </c>
      <c r="I7048" t="s">
        <v>2669</v>
      </c>
      <c r="K7048"/>
      <c r="L7048" t="s">
        <v>990</v>
      </c>
      <c r="M7048" t="s">
        <v>26</v>
      </c>
      <c r="N7048">
        <v>2</v>
      </c>
      <c r="P7048" t="s">
        <v>10827</v>
      </c>
      <c r="Q7048" t="s">
        <v>11160</v>
      </c>
      <c r="S7048" t="s">
        <v>29</v>
      </c>
    </row>
    <row r="7049" spans="1:19" hidden="1" x14ac:dyDescent="0.2">
      <c r="A7049">
        <v>4159</v>
      </c>
      <c r="B7049" t="s">
        <v>989</v>
      </c>
      <c r="C7049" t="s">
        <v>20</v>
      </c>
      <c r="D7049">
        <v>10.18</v>
      </c>
      <c r="E7049">
        <v>10</v>
      </c>
      <c r="F7049" t="s">
        <v>11159</v>
      </c>
      <c r="G7049" t="s">
        <v>63</v>
      </c>
      <c r="H7049" t="s">
        <v>23</v>
      </c>
      <c r="I7049" t="s">
        <v>2669</v>
      </c>
      <c r="K7049"/>
      <c r="L7049" t="s">
        <v>990</v>
      </c>
      <c r="M7049" t="s">
        <v>26</v>
      </c>
      <c r="N7049">
        <v>2</v>
      </c>
      <c r="P7049" t="s">
        <v>10827</v>
      </c>
      <c r="Q7049" t="s">
        <v>11160</v>
      </c>
      <c r="S7049" t="s">
        <v>29</v>
      </c>
    </row>
    <row r="7050" spans="1:19" hidden="1" x14ac:dyDescent="0.2">
      <c r="A7050">
        <v>4159</v>
      </c>
      <c r="B7050" t="s">
        <v>989</v>
      </c>
      <c r="C7050" t="s">
        <v>73</v>
      </c>
      <c r="D7050">
        <v>6.7</v>
      </c>
      <c r="E7050">
        <v>10</v>
      </c>
      <c r="F7050" t="s">
        <v>11159</v>
      </c>
      <c r="G7050" t="s">
        <v>63</v>
      </c>
      <c r="H7050" t="s">
        <v>23</v>
      </c>
      <c r="I7050" t="s">
        <v>2669</v>
      </c>
      <c r="K7050"/>
      <c r="L7050" t="s">
        <v>990</v>
      </c>
      <c r="M7050" t="s">
        <v>26</v>
      </c>
      <c r="N7050">
        <v>2</v>
      </c>
      <c r="P7050" t="s">
        <v>10827</v>
      </c>
      <c r="Q7050" t="s">
        <v>11160</v>
      </c>
      <c r="S7050" t="s">
        <v>29</v>
      </c>
    </row>
    <row r="7051" spans="1:19" hidden="1" x14ac:dyDescent="0.2">
      <c r="A7051">
        <v>4159</v>
      </c>
      <c r="B7051" t="s">
        <v>989</v>
      </c>
      <c r="C7051" t="s">
        <v>20</v>
      </c>
      <c r="D7051">
        <v>9.8800000000000008</v>
      </c>
      <c r="E7051">
        <v>20</v>
      </c>
      <c r="F7051" t="s">
        <v>11159</v>
      </c>
      <c r="G7051" t="s">
        <v>63</v>
      </c>
      <c r="H7051" t="s">
        <v>23</v>
      </c>
      <c r="I7051" t="s">
        <v>2669</v>
      </c>
      <c r="K7051"/>
      <c r="L7051" t="s">
        <v>990</v>
      </c>
      <c r="M7051" t="s">
        <v>26</v>
      </c>
      <c r="N7051">
        <v>2</v>
      </c>
      <c r="P7051" t="s">
        <v>10827</v>
      </c>
      <c r="Q7051" t="s">
        <v>11160</v>
      </c>
      <c r="S7051" t="s">
        <v>29</v>
      </c>
    </row>
    <row r="7052" spans="1:19" hidden="1" x14ac:dyDescent="0.2">
      <c r="A7052">
        <v>4159</v>
      </c>
      <c r="B7052" t="s">
        <v>989</v>
      </c>
      <c r="C7052" t="s">
        <v>73</v>
      </c>
      <c r="D7052">
        <v>6.4</v>
      </c>
      <c r="E7052">
        <v>20</v>
      </c>
      <c r="F7052" t="s">
        <v>11159</v>
      </c>
      <c r="G7052" t="s">
        <v>63</v>
      </c>
      <c r="H7052" t="s">
        <v>23</v>
      </c>
      <c r="I7052" t="s">
        <v>2669</v>
      </c>
      <c r="K7052"/>
      <c r="L7052" t="s">
        <v>990</v>
      </c>
      <c r="M7052" t="s">
        <v>26</v>
      </c>
      <c r="N7052">
        <v>2</v>
      </c>
      <c r="P7052" t="s">
        <v>10827</v>
      </c>
      <c r="Q7052" t="s">
        <v>11160</v>
      </c>
      <c r="S7052" t="s">
        <v>29</v>
      </c>
    </row>
    <row r="7053" spans="1:19" hidden="1" x14ac:dyDescent="0.2">
      <c r="A7053">
        <v>4159</v>
      </c>
      <c r="B7053" t="s">
        <v>989</v>
      </c>
      <c r="C7053" t="s">
        <v>20</v>
      </c>
      <c r="D7053">
        <v>9.6999999999999993</v>
      </c>
      <c r="E7053">
        <v>30</v>
      </c>
      <c r="F7053" t="s">
        <v>11159</v>
      </c>
      <c r="G7053" t="s">
        <v>63</v>
      </c>
      <c r="H7053" t="s">
        <v>23</v>
      </c>
      <c r="I7053" t="s">
        <v>2669</v>
      </c>
      <c r="K7053"/>
      <c r="L7053" t="s">
        <v>990</v>
      </c>
      <c r="M7053" t="s">
        <v>26</v>
      </c>
      <c r="N7053">
        <v>2</v>
      </c>
      <c r="P7053" t="s">
        <v>10827</v>
      </c>
      <c r="Q7053" t="s">
        <v>11160</v>
      </c>
      <c r="S7053" t="s">
        <v>29</v>
      </c>
    </row>
    <row r="7054" spans="1:19" hidden="1" x14ac:dyDescent="0.2">
      <c r="A7054">
        <v>4159</v>
      </c>
      <c r="B7054" t="s">
        <v>989</v>
      </c>
      <c r="C7054" t="s">
        <v>73</v>
      </c>
      <c r="D7054">
        <v>6.25</v>
      </c>
      <c r="E7054">
        <v>30</v>
      </c>
      <c r="F7054" t="s">
        <v>11159</v>
      </c>
      <c r="G7054" t="s">
        <v>63</v>
      </c>
      <c r="H7054" t="s">
        <v>23</v>
      </c>
      <c r="I7054" t="s">
        <v>2669</v>
      </c>
      <c r="K7054"/>
      <c r="L7054" t="s">
        <v>990</v>
      </c>
      <c r="M7054" t="s">
        <v>26</v>
      </c>
      <c r="N7054">
        <v>2</v>
      </c>
      <c r="P7054" t="s">
        <v>10827</v>
      </c>
      <c r="Q7054" t="s">
        <v>11160</v>
      </c>
      <c r="S7054" t="s">
        <v>29</v>
      </c>
    </row>
    <row r="7055" spans="1:19" hidden="1" x14ac:dyDescent="0.2">
      <c r="A7055">
        <v>4159</v>
      </c>
      <c r="B7055" t="s">
        <v>989</v>
      </c>
      <c r="C7055" t="s">
        <v>20</v>
      </c>
      <c r="D7055">
        <v>9.56</v>
      </c>
      <c r="E7055">
        <v>40</v>
      </c>
      <c r="F7055" t="s">
        <v>11159</v>
      </c>
      <c r="G7055" t="s">
        <v>63</v>
      </c>
      <c r="H7055" t="s">
        <v>23</v>
      </c>
      <c r="I7055" t="s">
        <v>2669</v>
      </c>
      <c r="K7055"/>
      <c r="L7055" t="s">
        <v>990</v>
      </c>
      <c r="M7055" t="s">
        <v>26</v>
      </c>
      <c r="N7055">
        <v>2</v>
      </c>
      <c r="P7055" t="s">
        <v>10827</v>
      </c>
      <c r="Q7055" t="s">
        <v>11160</v>
      </c>
      <c r="S7055" t="s">
        <v>29</v>
      </c>
    </row>
    <row r="7056" spans="1:19" hidden="1" x14ac:dyDescent="0.2">
      <c r="A7056">
        <v>4159</v>
      </c>
      <c r="B7056" t="s">
        <v>989</v>
      </c>
      <c r="C7056" t="s">
        <v>73</v>
      </c>
      <c r="D7056">
        <v>6.1</v>
      </c>
      <c r="E7056">
        <v>40</v>
      </c>
      <c r="F7056" t="s">
        <v>11159</v>
      </c>
      <c r="G7056" t="s">
        <v>63</v>
      </c>
      <c r="H7056" t="s">
        <v>23</v>
      </c>
      <c r="I7056" t="s">
        <v>2669</v>
      </c>
      <c r="K7056"/>
      <c r="L7056" t="s">
        <v>990</v>
      </c>
      <c r="M7056" t="s">
        <v>26</v>
      </c>
      <c r="N7056">
        <v>2</v>
      </c>
      <c r="P7056" t="s">
        <v>10827</v>
      </c>
      <c r="Q7056" t="s">
        <v>11160</v>
      </c>
      <c r="S7056" t="s">
        <v>29</v>
      </c>
    </row>
    <row r="7057" spans="1:19" hidden="1" x14ac:dyDescent="0.2">
      <c r="A7057">
        <v>4160</v>
      </c>
      <c r="B7057" t="s">
        <v>11161</v>
      </c>
      <c r="C7057" t="s">
        <v>20</v>
      </c>
      <c r="D7057">
        <v>10.08</v>
      </c>
      <c r="G7057" t="s">
        <v>240</v>
      </c>
      <c r="I7057" t="s">
        <v>10711</v>
      </c>
      <c r="K7057"/>
      <c r="L7057" t="s">
        <v>11162</v>
      </c>
      <c r="M7057" t="s">
        <v>26</v>
      </c>
      <c r="N7057">
        <v>2</v>
      </c>
      <c r="P7057" t="s">
        <v>10827</v>
      </c>
      <c r="Q7057" t="s">
        <v>11163</v>
      </c>
      <c r="S7057" t="s">
        <v>29</v>
      </c>
    </row>
    <row r="7058" spans="1:19" hidden="1" x14ac:dyDescent="0.2">
      <c r="A7058">
        <v>4160</v>
      </c>
      <c r="B7058" t="s">
        <v>11161</v>
      </c>
      <c r="C7058" t="s">
        <v>73</v>
      </c>
      <c r="D7058">
        <v>6.62</v>
      </c>
      <c r="G7058" t="s">
        <v>240</v>
      </c>
      <c r="I7058" t="s">
        <v>10711</v>
      </c>
      <c r="K7058"/>
      <c r="L7058" t="s">
        <v>11162</v>
      </c>
      <c r="M7058" t="s">
        <v>26</v>
      </c>
      <c r="N7058">
        <v>2</v>
      </c>
      <c r="P7058" t="s">
        <v>10827</v>
      </c>
      <c r="Q7058" t="s">
        <v>11163</v>
      </c>
      <c r="S7058" t="s">
        <v>29</v>
      </c>
    </row>
    <row r="7059" spans="1:19" hidden="1" x14ac:dyDescent="0.2">
      <c r="A7059">
        <v>4161</v>
      </c>
      <c r="B7059" t="s">
        <v>992</v>
      </c>
      <c r="C7059" t="s">
        <v>48</v>
      </c>
      <c r="D7059">
        <v>5.4</v>
      </c>
      <c r="I7059" t="s">
        <v>2443</v>
      </c>
      <c r="K7059"/>
      <c r="L7059" t="s">
        <v>994</v>
      </c>
      <c r="M7059" t="s">
        <v>26</v>
      </c>
      <c r="N7059">
        <v>2</v>
      </c>
      <c r="P7059" t="s">
        <v>10827</v>
      </c>
      <c r="Q7059" t="s">
        <v>11164</v>
      </c>
      <c r="S7059" t="s">
        <v>50</v>
      </c>
    </row>
    <row r="7060" spans="1:19" hidden="1" x14ac:dyDescent="0.2">
      <c r="A7060">
        <v>4162</v>
      </c>
      <c r="B7060" t="s">
        <v>11165</v>
      </c>
      <c r="C7060" t="s">
        <v>20</v>
      </c>
      <c r="D7060">
        <v>9.5500000000000007</v>
      </c>
      <c r="E7060" t="s">
        <v>363</v>
      </c>
      <c r="G7060" t="s">
        <v>189</v>
      </c>
      <c r="H7060" t="s">
        <v>23</v>
      </c>
      <c r="I7060" t="s">
        <v>10041</v>
      </c>
      <c r="K7060"/>
      <c r="L7060" t="s">
        <v>11166</v>
      </c>
      <c r="M7060" t="s">
        <v>26</v>
      </c>
      <c r="N7060">
        <v>2</v>
      </c>
      <c r="P7060" t="s">
        <v>10827</v>
      </c>
      <c r="Q7060" t="s">
        <v>11167</v>
      </c>
      <c r="S7060" t="s">
        <v>29</v>
      </c>
    </row>
    <row r="7061" spans="1:19" hidden="1" x14ac:dyDescent="0.2">
      <c r="A7061">
        <v>4173</v>
      </c>
      <c r="B7061" t="s">
        <v>1017</v>
      </c>
      <c r="C7061" t="s">
        <v>20</v>
      </c>
      <c r="D7061">
        <v>10.92</v>
      </c>
      <c r="E7061">
        <v>25</v>
      </c>
      <c r="G7061" t="s">
        <v>240</v>
      </c>
      <c r="H7061" t="s">
        <v>46</v>
      </c>
      <c r="I7061" t="s">
        <v>3956</v>
      </c>
      <c r="K7061"/>
      <c r="L7061" t="s">
        <v>11168</v>
      </c>
      <c r="M7061" t="s">
        <v>26</v>
      </c>
      <c r="N7061">
        <v>2</v>
      </c>
      <c r="P7061" t="s">
        <v>10827</v>
      </c>
      <c r="Q7061" t="s">
        <v>11169</v>
      </c>
      <c r="S7061" t="s">
        <v>29</v>
      </c>
    </row>
    <row r="7062" spans="1:19" hidden="1" x14ac:dyDescent="0.2">
      <c r="A7062">
        <v>4174</v>
      </c>
      <c r="B7062" t="s">
        <v>11170</v>
      </c>
      <c r="C7062" t="s">
        <v>20</v>
      </c>
      <c r="D7062">
        <v>10.9</v>
      </c>
      <c r="E7062">
        <v>25</v>
      </c>
      <c r="G7062" t="s">
        <v>240</v>
      </c>
      <c r="H7062" t="s">
        <v>46</v>
      </c>
      <c r="I7062" t="s">
        <v>3956</v>
      </c>
      <c r="K7062"/>
      <c r="L7062" t="s">
        <v>11171</v>
      </c>
      <c r="M7062" t="s">
        <v>26</v>
      </c>
      <c r="N7062">
        <v>2</v>
      </c>
      <c r="P7062" t="s">
        <v>10827</v>
      </c>
      <c r="Q7062" t="s">
        <v>11172</v>
      </c>
      <c r="S7062" t="s">
        <v>29</v>
      </c>
    </row>
    <row r="7063" spans="1:19" hidden="1" x14ac:dyDescent="0.2">
      <c r="A7063">
        <v>4175</v>
      </c>
      <c r="B7063" t="s">
        <v>11173</v>
      </c>
      <c r="C7063" t="s">
        <v>20</v>
      </c>
      <c r="D7063">
        <v>10.8</v>
      </c>
      <c r="E7063">
        <v>25</v>
      </c>
      <c r="F7063" t="s">
        <v>11174</v>
      </c>
      <c r="H7063" t="s">
        <v>23</v>
      </c>
      <c r="I7063" t="s">
        <v>9914</v>
      </c>
      <c r="K7063"/>
      <c r="L7063" t="s">
        <v>11175</v>
      </c>
      <c r="M7063" t="s">
        <v>26</v>
      </c>
      <c r="N7063">
        <v>2</v>
      </c>
      <c r="P7063" t="s">
        <v>10827</v>
      </c>
      <c r="Q7063" t="s">
        <v>11176</v>
      </c>
      <c r="S7063" t="s">
        <v>29</v>
      </c>
    </row>
    <row r="7064" spans="1:19" hidden="1" x14ac:dyDescent="0.2">
      <c r="A7064">
        <v>4177</v>
      </c>
      <c r="B7064" t="s">
        <v>11177</v>
      </c>
      <c r="C7064" t="s">
        <v>20</v>
      </c>
      <c r="D7064">
        <v>11.6</v>
      </c>
      <c r="E7064">
        <v>25</v>
      </c>
      <c r="F7064" t="s">
        <v>11174</v>
      </c>
      <c r="H7064" t="s">
        <v>23</v>
      </c>
      <c r="I7064" t="s">
        <v>9914</v>
      </c>
      <c r="K7064"/>
      <c r="L7064" t="s">
        <v>11178</v>
      </c>
      <c r="M7064" t="s">
        <v>26</v>
      </c>
      <c r="N7064">
        <v>2</v>
      </c>
      <c r="P7064" t="s">
        <v>10827</v>
      </c>
      <c r="Q7064" t="s">
        <v>11179</v>
      </c>
      <c r="S7064" t="s">
        <v>29</v>
      </c>
    </row>
    <row r="7065" spans="1:19" hidden="1" x14ac:dyDescent="0.2">
      <c r="A7065">
        <v>4178</v>
      </c>
      <c r="B7065" t="s">
        <v>11180</v>
      </c>
      <c r="C7065" t="s">
        <v>20</v>
      </c>
      <c r="D7065">
        <v>8.2799999999999994</v>
      </c>
      <c r="E7065">
        <v>25</v>
      </c>
      <c r="F7065" t="s">
        <v>11181</v>
      </c>
      <c r="G7065" t="s">
        <v>55</v>
      </c>
      <c r="H7065" t="s">
        <v>46</v>
      </c>
      <c r="I7065" t="s">
        <v>1539</v>
      </c>
      <c r="K7065"/>
      <c r="L7065" t="s">
        <v>11182</v>
      </c>
      <c r="M7065" t="s">
        <v>26</v>
      </c>
      <c r="N7065">
        <v>2</v>
      </c>
      <c r="P7065" t="s">
        <v>10827</v>
      </c>
      <c r="Q7065" t="s">
        <v>11183</v>
      </c>
      <c r="S7065" t="s">
        <v>29</v>
      </c>
    </row>
    <row r="7066" spans="1:19" hidden="1" x14ac:dyDescent="0.2">
      <c r="A7066">
        <v>4179</v>
      </c>
      <c r="B7066" t="s">
        <v>11184</v>
      </c>
      <c r="C7066" t="s">
        <v>20</v>
      </c>
      <c r="D7066">
        <v>7.96</v>
      </c>
      <c r="E7066">
        <v>25</v>
      </c>
      <c r="F7066" t="s">
        <v>11185</v>
      </c>
      <c r="G7066" t="s">
        <v>55</v>
      </c>
      <c r="H7066" t="s">
        <v>46</v>
      </c>
      <c r="I7066" t="s">
        <v>1539</v>
      </c>
      <c r="K7066"/>
      <c r="L7066" t="s">
        <v>11186</v>
      </c>
      <c r="M7066" t="s">
        <v>26</v>
      </c>
      <c r="N7066">
        <v>2</v>
      </c>
      <c r="P7066" t="s">
        <v>10827</v>
      </c>
      <c r="Q7066" t="s">
        <v>11187</v>
      </c>
      <c r="S7066" t="s">
        <v>29</v>
      </c>
    </row>
    <row r="7067" spans="1:19" hidden="1" x14ac:dyDescent="0.2">
      <c r="A7067">
        <v>4180</v>
      </c>
      <c r="B7067" t="s">
        <v>1040</v>
      </c>
      <c r="C7067" t="s">
        <v>20</v>
      </c>
      <c r="D7067">
        <v>10.79</v>
      </c>
      <c r="E7067">
        <v>20</v>
      </c>
      <c r="F7067" t="s">
        <v>11188</v>
      </c>
      <c r="G7067" t="s">
        <v>22</v>
      </c>
      <c r="H7067" t="s">
        <v>46</v>
      </c>
      <c r="I7067" t="s">
        <v>7635</v>
      </c>
      <c r="K7067"/>
      <c r="L7067" t="s">
        <v>1041</v>
      </c>
      <c r="M7067" t="s">
        <v>26</v>
      </c>
      <c r="N7067">
        <v>2</v>
      </c>
      <c r="P7067" t="s">
        <v>10827</v>
      </c>
      <c r="Q7067" t="s">
        <v>11189</v>
      </c>
      <c r="S7067" t="s">
        <v>29</v>
      </c>
    </row>
    <row r="7068" spans="1:19" hidden="1" x14ac:dyDescent="0.2">
      <c r="A7068">
        <v>4181</v>
      </c>
      <c r="B7068" t="s">
        <v>1060</v>
      </c>
      <c r="C7068" t="s">
        <v>20</v>
      </c>
      <c r="D7068">
        <v>10.61</v>
      </c>
      <c r="E7068">
        <v>20</v>
      </c>
      <c r="F7068" t="s">
        <v>10839</v>
      </c>
      <c r="G7068" t="s">
        <v>22</v>
      </c>
      <c r="H7068" t="s">
        <v>46</v>
      </c>
      <c r="I7068" t="s">
        <v>7635</v>
      </c>
      <c r="K7068"/>
      <c r="L7068" t="s">
        <v>1061</v>
      </c>
      <c r="M7068" t="s">
        <v>26</v>
      </c>
      <c r="N7068">
        <v>2</v>
      </c>
      <c r="P7068" t="s">
        <v>10827</v>
      </c>
      <c r="Q7068" t="s">
        <v>11190</v>
      </c>
      <c r="S7068" t="s">
        <v>29</v>
      </c>
    </row>
    <row r="7069" spans="1:19" hidden="1" x14ac:dyDescent="0.2">
      <c r="A7069">
        <v>4182</v>
      </c>
      <c r="B7069" t="s">
        <v>1089</v>
      </c>
      <c r="C7069" t="s">
        <v>20</v>
      </c>
      <c r="D7069">
        <v>10.916</v>
      </c>
      <c r="E7069">
        <v>25</v>
      </c>
      <c r="F7069" t="s">
        <v>11191</v>
      </c>
      <c r="G7069" t="s">
        <v>55</v>
      </c>
      <c r="H7069" t="s">
        <v>46</v>
      </c>
      <c r="I7069" t="s">
        <v>6770</v>
      </c>
      <c r="K7069"/>
      <c r="L7069" t="s">
        <v>1091</v>
      </c>
      <c r="M7069" t="s">
        <v>26</v>
      </c>
      <c r="N7069">
        <v>2</v>
      </c>
      <c r="P7069" t="s">
        <v>10827</v>
      </c>
      <c r="Q7069" t="s">
        <v>11192</v>
      </c>
      <c r="S7069" t="s">
        <v>29</v>
      </c>
    </row>
    <row r="7070" spans="1:19" hidden="1" x14ac:dyDescent="0.2">
      <c r="A7070">
        <v>4182</v>
      </c>
      <c r="B7070" t="s">
        <v>1089</v>
      </c>
      <c r="C7070" t="s">
        <v>73</v>
      </c>
      <c r="D7070">
        <v>10.050000000000001</v>
      </c>
      <c r="E7070">
        <v>25</v>
      </c>
      <c r="F7070" t="s">
        <v>11191</v>
      </c>
      <c r="G7070" t="s">
        <v>55</v>
      </c>
      <c r="H7070" t="s">
        <v>46</v>
      </c>
      <c r="I7070" t="s">
        <v>6770</v>
      </c>
      <c r="K7070"/>
      <c r="L7070" t="s">
        <v>1091</v>
      </c>
      <c r="M7070" t="s">
        <v>26</v>
      </c>
      <c r="N7070">
        <v>2</v>
      </c>
      <c r="P7070" t="s">
        <v>10827</v>
      </c>
      <c r="Q7070" t="s">
        <v>11192</v>
      </c>
      <c r="S7070" t="s">
        <v>29</v>
      </c>
    </row>
    <row r="7071" spans="1:19" hidden="1" x14ac:dyDescent="0.2">
      <c r="A7071">
        <v>4182</v>
      </c>
      <c r="B7071" t="s">
        <v>1089</v>
      </c>
      <c r="C7071" t="s">
        <v>20</v>
      </c>
      <c r="D7071">
        <v>10.93</v>
      </c>
      <c r="E7071">
        <v>25</v>
      </c>
      <c r="F7071" t="s">
        <v>10984</v>
      </c>
      <c r="G7071" t="s">
        <v>55</v>
      </c>
      <c r="H7071" t="s">
        <v>46</v>
      </c>
      <c r="I7071" t="s">
        <v>8650</v>
      </c>
      <c r="K7071"/>
      <c r="L7071" t="s">
        <v>1091</v>
      </c>
      <c r="M7071" t="s">
        <v>26</v>
      </c>
      <c r="N7071">
        <v>2</v>
      </c>
      <c r="P7071" t="s">
        <v>10827</v>
      </c>
      <c r="Q7071" t="s">
        <v>11192</v>
      </c>
      <c r="S7071" t="s">
        <v>29</v>
      </c>
    </row>
    <row r="7072" spans="1:19" hidden="1" x14ac:dyDescent="0.2">
      <c r="A7072">
        <v>4182</v>
      </c>
      <c r="B7072" t="s">
        <v>1089</v>
      </c>
      <c r="C7072" t="s">
        <v>73</v>
      </c>
      <c r="D7072">
        <v>10.050000000000001</v>
      </c>
      <c r="E7072">
        <v>25</v>
      </c>
      <c r="F7072" t="s">
        <v>10984</v>
      </c>
      <c r="G7072" t="s">
        <v>55</v>
      </c>
      <c r="H7072" t="s">
        <v>46</v>
      </c>
      <c r="I7072" t="s">
        <v>8650</v>
      </c>
      <c r="K7072"/>
      <c r="L7072" t="s">
        <v>1091</v>
      </c>
      <c r="M7072" t="s">
        <v>26</v>
      </c>
      <c r="N7072">
        <v>2</v>
      </c>
      <c r="P7072" t="s">
        <v>10827</v>
      </c>
      <c r="Q7072" t="s">
        <v>11192</v>
      </c>
      <c r="S7072" t="s">
        <v>29</v>
      </c>
    </row>
    <row r="7073" spans="1:19" hidden="1" x14ac:dyDescent="0.2">
      <c r="A7073">
        <v>4187</v>
      </c>
      <c r="B7073" t="s">
        <v>11193</v>
      </c>
      <c r="C7073" t="s">
        <v>20</v>
      </c>
      <c r="D7073">
        <v>10.119999999999999</v>
      </c>
      <c r="E7073">
        <v>20</v>
      </c>
      <c r="F7073" t="s">
        <v>11194</v>
      </c>
      <c r="G7073" t="s">
        <v>55</v>
      </c>
      <c r="H7073" t="s">
        <v>46</v>
      </c>
      <c r="I7073" t="s">
        <v>417</v>
      </c>
      <c r="K7073"/>
      <c r="L7073" t="s">
        <v>11195</v>
      </c>
      <c r="M7073" t="s">
        <v>26</v>
      </c>
      <c r="N7073">
        <v>2</v>
      </c>
      <c r="P7073" t="s">
        <v>10827</v>
      </c>
      <c r="Q7073" t="s">
        <v>11196</v>
      </c>
      <c r="S7073" t="s">
        <v>29</v>
      </c>
    </row>
    <row r="7074" spans="1:19" hidden="1" x14ac:dyDescent="0.2">
      <c r="A7074">
        <v>4187</v>
      </c>
      <c r="B7074" t="s">
        <v>11193</v>
      </c>
      <c r="C7074" t="s">
        <v>73</v>
      </c>
      <c r="D7074">
        <v>8.8699999999999992</v>
      </c>
      <c r="E7074">
        <v>20</v>
      </c>
      <c r="F7074" t="s">
        <v>11194</v>
      </c>
      <c r="G7074" t="s">
        <v>55</v>
      </c>
      <c r="H7074" t="s">
        <v>46</v>
      </c>
      <c r="I7074" t="s">
        <v>417</v>
      </c>
      <c r="K7074"/>
      <c r="L7074" t="s">
        <v>11195</v>
      </c>
      <c r="M7074" t="s">
        <v>26</v>
      </c>
      <c r="N7074">
        <v>2</v>
      </c>
      <c r="P7074" t="s">
        <v>10827</v>
      </c>
      <c r="Q7074" t="s">
        <v>11196</v>
      </c>
      <c r="S7074" t="s">
        <v>29</v>
      </c>
    </row>
    <row r="7075" spans="1:19" hidden="1" x14ac:dyDescent="0.2">
      <c r="A7075">
        <v>4187</v>
      </c>
      <c r="B7075" t="s">
        <v>11193</v>
      </c>
      <c r="C7075" t="s">
        <v>77</v>
      </c>
      <c r="D7075">
        <v>3.25</v>
      </c>
      <c r="E7075" t="s">
        <v>383</v>
      </c>
      <c r="F7075" t="s">
        <v>11194</v>
      </c>
      <c r="G7075" t="s">
        <v>55</v>
      </c>
      <c r="H7075" t="s">
        <v>23</v>
      </c>
      <c r="I7075" t="s">
        <v>417</v>
      </c>
      <c r="K7075"/>
      <c r="L7075" t="s">
        <v>11195</v>
      </c>
      <c r="M7075" t="s">
        <v>26</v>
      </c>
      <c r="N7075">
        <v>2</v>
      </c>
      <c r="P7075" t="s">
        <v>10827</v>
      </c>
      <c r="Q7075" t="s">
        <v>11196</v>
      </c>
      <c r="S7075" t="s">
        <v>29</v>
      </c>
    </row>
    <row r="7076" spans="1:19" hidden="1" x14ac:dyDescent="0.2">
      <c r="A7076">
        <v>4189</v>
      </c>
      <c r="B7076" t="s">
        <v>11197</v>
      </c>
      <c r="C7076" t="s">
        <v>20</v>
      </c>
      <c r="D7076">
        <v>7.98</v>
      </c>
      <c r="E7076">
        <v>25</v>
      </c>
      <c r="F7076" t="s">
        <v>11181</v>
      </c>
      <c r="G7076" t="s">
        <v>55</v>
      </c>
      <c r="H7076" t="s">
        <v>46</v>
      </c>
      <c r="I7076" t="s">
        <v>1539</v>
      </c>
      <c r="K7076"/>
      <c r="L7076" t="s">
        <v>11198</v>
      </c>
      <c r="M7076" t="s">
        <v>26</v>
      </c>
      <c r="N7076">
        <v>2</v>
      </c>
      <c r="P7076" t="s">
        <v>10827</v>
      </c>
      <c r="Q7076" t="s">
        <v>11199</v>
      </c>
      <c r="S7076" t="s">
        <v>29</v>
      </c>
    </row>
    <row r="7077" spans="1:19" hidden="1" x14ac:dyDescent="0.2">
      <c r="A7077">
        <v>4190</v>
      </c>
      <c r="B7077" t="s">
        <v>11200</v>
      </c>
      <c r="C7077" t="s">
        <v>20</v>
      </c>
      <c r="D7077">
        <v>8.91</v>
      </c>
      <c r="E7077">
        <v>25</v>
      </c>
      <c r="F7077" t="s">
        <v>11201</v>
      </c>
      <c r="G7077" t="s">
        <v>55</v>
      </c>
      <c r="H7077" t="s">
        <v>46</v>
      </c>
      <c r="I7077" t="s">
        <v>1539</v>
      </c>
      <c r="K7077"/>
      <c r="L7077" t="s">
        <v>11202</v>
      </c>
      <c r="M7077" t="s">
        <v>26</v>
      </c>
      <c r="N7077">
        <v>2</v>
      </c>
      <c r="P7077" t="s">
        <v>10827</v>
      </c>
      <c r="Q7077" t="s">
        <v>11203</v>
      </c>
      <c r="S7077" t="s">
        <v>29</v>
      </c>
    </row>
    <row r="7078" spans="1:19" hidden="1" x14ac:dyDescent="0.2">
      <c r="A7078">
        <v>4191</v>
      </c>
      <c r="B7078" t="s">
        <v>11204</v>
      </c>
      <c r="C7078" t="s">
        <v>48</v>
      </c>
      <c r="D7078">
        <v>3.46</v>
      </c>
      <c r="E7078" t="s">
        <v>363</v>
      </c>
      <c r="G7078" t="s">
        <v>63</v>
      </c>
      <c r="H7078" t="s">
        <v>23</v>
      </c>
      <c r="I7078" t="s">
        <v>9540</v>
      </c>
      <c r="K7078"/>
      <c r="L7078" t="s">
        <v>11205</v>
      </c>
      <c r="M7078" t="s">
        <v>26</v>
      </c>
      <c r="N7078">
        <v>2</v>
      </c>
      <c r="P7078" t="s">
        <v>10827</v>
      </c>
      <c r="Q7078" t="s">
        <v>11206</v>
      </c>
      <c r="S7078" t="s">
        <v>50</v>
      </c>
    </row>
    <row r="7079" spans="1:19" hidden="1" x14ac:dyDescent="0.2">
      <c r="A7079">
        <v>4193</v>
      </c>
      <c r="B7079" t="s">
        <v>1134</v>
      </c>
      <c r="C7079" t="s">
        <v>20</v>
      </c>
      <c r="D7079">
        <v>11.023999999999999</v>
      </c>
      <c r="E7079">
        <v>25</v>
      </c>
      <c r="F7079" t="s">
        <v>11207</v>
      </c>
      <c r="G7079" t="s">
        <v>55</v>
      </c>
      <c r="H7079" t="s">
        <v>46</v>
      </c>
      <c r="I7079" t="s">
        <v>6770</v>
      </c>
      <c r="K7079"/>
      <c r="L7079" t="s">
        <v>1136</v>
      </c>
      <c r="M7079" t="s">
        <v>11208</v>
      </c>
      <c r="N7079">
        <v>4</v>
      </c>
      <c r="P7079" t="s">
        <v>10827</v>
      </c>
      <c r="Q7079" t="s">
        <v>11209</v>
      </c>
      <c r="S7079" t="s">
        <v>29</v>
      </c>
    </row>
    <row r="7080" spans="1:19" hidden="1" x14ac:dyDescent="0.2">
      <c r="A7080">
        <v>4193</v>
      </c>
      <c r="B7080" t="s">
        <v>1134</v>
      </c>
      <c r="C7080" t="s">
        <v>73</v>
      </c>
      <c r="D7080">
        <v>10.242000000000001</v>
      </c>
      <c r="E7080">
        <v>25</v>
      </c>
      <c r="F7080" t="s">
        <v>11207</v>
      </c>
      <c r="G7080" t="s">
        <v>55</v>
      </c>
      <c r="H7080" t="s">
        <v>46</v>
      </c>
      <c r="I7080" t="s">
        <v>6770</v>
      </c>
      <c r="K7080"/>
      <c r="L7080" t="s">
        <v>1136</v>
      </c>
      <c r="M7080" t="s">
        <v>11208</v>
      </c>
      <c r="N7080">
        <v>4</v>
      </c>
      <c r="P7080" t="s">
        <v>10827</v>
      </c>
      <c r="Q7080" t="s">
        <v>11209</v>
      </c>
      <c r="S7080" t="s">
        <v>29</v>
      </c>
    </row>
    <row r="7081" spans="1:19" hidden="1" x14ac:dyDescent="0.2">
      <c r="A7081">
        <v>4197</v>
      </c>
      <c r="B7081" t="s">
        <v>11210</v>
      </c>
      <c r="C7081" t="s">
        <v>20</v>
      </c>
      <c r="D7081">
        <v>8.7899999999999991</v>
      </c>
      <c r="E7081">
        <v>25</v>
      </c>
      <c r="F7081" t="s">
        <v>11185</v>
      </c>
      <c r="G7081" t="s">
        <v>55</v>
      </c>
      <c r="H7081" t="s">
        <v>46</v>
      </c>
      <c r="I7081" t="s">
        <v>1539</v>
      </c>
      <c r="K7081"/>
      <c r="L7081" t="s">
        <v>11211</v>
      </c>
      <c r="M7081" t="s">
        <v>26</v>
      </c>
      <c r="N7081">
        <v>2</v>
      </c>
      <c r="P7081" t="s">
        <v>10827</v>
      </c>
      <c r="Q7081" t="s">
        <v>11212</v>
      </c>
      <c r="S7081" t="s">
        <v>29</v>
      </c>
    </row>
    <row r="7082" spans="1:19" hidden="1" x14ac:dyDescent="0.2">
      <c r="A7082">
        <v>4198</v>
      </c>
      <c r="B7082" t="s">
        <v>1154</v>
      </c>
      <c r="C7082" t="s">
        <v>48</v>
      </c>
      <c r="D7082">
        <v>3.52</v>
      </c>
      <c r="E7082" t="s">
        <v>363</v>
      </c>
      <c r="G7082" t="s">
        <v>63</v>
      </c>
      <c r="H7082" t="s">
        <v>23</v>
      </c>
      <c r="I7082" t="s">
        <v>9540</v>
      </c>
      <c r="K7082"/>
      <c r="L7082" t="s">
        <v>1156</v>
      </c>
      <c r="M7082" t="s">
        <v>26</v>
      </c>
      <c r="N7082">
        <v>2</v>
      </c>
      <c r="P7082" t="s">
        <v>10827</v>
      </c>
      <c r="Q7082" t="s">
        <v>11213</v>
      </c>
      <c r="S7082" t="s">
        <v>50</v>
      </c>
    </row>
    <row r="7083" spans="1:19" hidden="1" x14ac:dyDescent="0.2">
      <c r="A7083">
        <v>4207</v>
      </c>
      <c r="B7083" t="s">
        <v>1202</v>
      </c>
      <c r="C7083" t="s">
        <v>48</v>
      </c>
      <c r="D7083">
        <v>3.37</v>
      </c>
      <c r="E7083">
        <v>25</v>
      </c>
      <c r="I7083" t="s">
        <v>5459</v>
      </c>
      <c r="K7083"/>
      <c r="L7083" t="s">
        <v>1203</v>
      </c>
      <c r="M7083" t="s">
        <v>26</v>
      </c>
      <c r="N7083">
        <v>2</v>
      </c>
      <c r="P7083" t="s">
        <v>10827</v>
      </c>
      <c r="Q7083" t="s">
        <v>11214</v>
      </c>
      <c r="S7083" t="s">
        <v>50</v>
      </c>
    </row>
    <row r="7084" spans="1:19" hidden="1" x14ac:dyDescent="0.2">
      <c r="A7084">
        <v>4219</v>
      </c>
      <c r="B7084" t="s">
        <v>11215</v>
      </c>
      <c r="C7084" t="s">
        <v>20</v>
      </c>
      <c r="D7084">
        <v>9.1</v>
      </c>
      <c r="E7084">
        <v>25</v>
      </c>
      <c r="I7084" t="s">
        <v>11216</v>
      </c>
      <c r="K7084"/>
      <c r="L7084" t="s">
        <v>11217</v>
      </c>
      <c r="M7084" t="s">
        <v>26</v>
      </c>
      <c r="N7084">
        <v>2</v>
      </c>
      <c r="P7084" t="s">
        <v>10827</v>
      </c>
      <c r="Q7084" t="s">
        <v>11218</v>
      </c>
      <c r="S7084" t="s">
        <v>29</v>
      </c>
    </row>
    <row r="7085" spans="1:19" hidden="1" x14ac:dyDescent="0.2">
      <c r="A7085">
        <v>4226</v>
      </c>
      <c r="B7085" t="s">
        <v>11219</v>
      </c>
      <c r="C7085" t="s">
        <v>20</v>
      </c>
      <c r="D7085">
        <v>3.96</v>
      </c>
      <c r="E7085">
        <v>25</v>
      </c>
      <c r="G7085" t="s">
        <v>63</v>
      </c>
      <c r="H7085" t="s">
        <v>23</v>
      </c>
      <c r="I7085" t="s">
        <v>4886</v>
      </c>
      <c r="K7085"/>
      <c r="L7085" t="s">
        <v>11220</v>
      </c>
      <c r="M7085" t="s">
        <v>26</v>
      </c>
      <c r="N7085">
        <v>2</v>
      </c>
      <c r="P7085" t="s">
        <v>10827</v>
      </c>
      <c r="Q7085" t="s">
        <v>11221</v>
      </c>
      <c r="S7085" t="s">
        <v>29</v>
      </c>
    </row>
    <row r="7086" spans="1:19" hidden="1" x14ac:dyDescent="0.2">
      <c r="A7086">
        <v>4227</v>
      </c>
      <c r="B7086" t="s">
        <v>11222</v>
      </c>
      <c r="C7086" t="s">
        <v>20</v>
      </c>
      <c r="D7086">
        <v>10.65</v>
      </c>
      <c r="E7086">
        <v>25</v>
      </c>
      <c r="G7086" t="s">
        <v>240</v>
      </c>
      <c r="H7086" t="s">
        <v>46</v>
      </c>
      <c r="I7086" t="s">
        <v>3956</v>
      </c>
      <c r="K7086"/>
      <c r="L7086" t="s">
        <v>11223</v>
      </c>
      <c r="M7086" t="s">
        <v>26</v>
      </c>
      <c r="N7086">
        <v>2</v>
      </c>
      <c r="P7086" t="s">
        <v>10827</v>
      </c>
      <c r="Q7086" t="s">
        <v>11224</v>
      </c>
      <c r="S7086" t="s">
        <v>29</v>
      </c>
    </row>
    <row r="7087" spans="1:19" hidden="1" x14ac:dyDescent="0.2">
      <c r="A7087">
        <v>4228</v>
      </c>
      <c r="B7087" t="s">
        <v>11225</v>
      </c>
      <c r="C7087" t="s">
        <v>20</v>
      </c>
      <c r="D7087">
        <v>10.41</v>
      </c>
      <c r="E7087">
        <v>25</v>
      </c>
      <c r="F7087" t="s">
        <v>11226</v>
      </c>
      <c r="G7087" t="s">
        <v>55</v>
      </c>
      <c r="H7087" t="s">
        <v>46</v>
      </c>
      <c r="I7087" t="s">
        <v>3962</v>
      </c>
      <c r="K7087"/>
      <c r="L7087" t="s">
        <v>11227</v>
      </c>
      <c r="M7087" t="s">
        <v>26</v>
      </c>
      <c r="N7087">
        <v>2</v>
      </c>
      <c r="P7087" t="s">
        <v>10827</v>
      </c>
      <c r="Q7087" t="s">
        <v>11228</v>
      </c>
      <c r="S7087" t="s">
        <v>29</v>
      </c>
    </row>
    <row r="7088" spans="1:19" hidden="1" x14ac:dyDescent="0.2">
      <c r="A7088">
        <v>4228</v>
      </c>
      <c r="B7088" t="s">
        <v>11225</v>
      </c>
      <c r="C7088" t="s">
        <v>73</v>
      </c>
      <c r="D7088">
        <v>7.3</v>
      </c>
      <c r="E7088">
        <v>25</v>
      </c>
      <c r="F7088" t="s">
        <v>11226</v>
      </c>
      <c r="G7088" t="s">
        <v>55</v>
      </c>
      <c r="H7088" t="s">
        <v>46</v>
      </c>
      <c r="I7088" t="s">
        <v>3962</v>
      </c>
      <c r="K7088"/>
      <c r="L7088" t="s">
        <v>11227</v>
      </c>
      <c r="M7088" t="s">
        <v>26</v>
      </c>
      <c r="N7088">
        <v>2</v>
      </c>
      <c r="P7088" t="s">
        <v>10827</v>
      </c>
      <c r="Q7088" t="s">
        <v>11228</v>
      </c>
      <c r="S7088" t="s">
        <v>29</v>
      </c>
    </row>
    <row r="7089" spans="1:19" hidden="1" x14ac:dyDescent="0.2">
      <c r="A7089">
        <v>4229</v>
      </c>
      <c r="B7089" t="s">
        <v>11229</v>
      </c>
      <c r="C7089" t="s">
        <v>20</v>
      </c>
      <c r="D7089">
        <v>10.93</v>
      </c>
      <c r="E7089">
        <v>25</v>
      </c>
      <c r="G7089" t="s">
        <v>240</v>
      </c>
      <c r="H7089" t="s">
        <v>46</v>
      </c>
      <c r="I7089" t="s">
        <v>3956</v>
      </c>
      <c r="K7089"/>
      <c r="L7089" t="s">
        <v>11230</v>
      </c>
      <c r="M7089" t="s">
        <v>26</v>
      </c>
      <c r="N7089">
        <v>2</v>
      </c>
      <c r="P7089" t="s">
        <v>10827</v>
      </c>
      <c r="Q7089" t="s">
        <v>11231</v>
      </c>
      <c r="S7089" t="s">
        <v>29</v>
      </c>
    </row>
    <row r="7090" spans="1:19" hidden="1" x14ac:dyDescent="0.2">
      <c r="A7090">
        <v>4230</v>
      </c>
      <c r="B7090" t="s">
        <v>11232</v>
      </c>
      <c r="C7090" t="s">
        <v>20</v>
      </c>
      <c r="D7090">
        <v>10.36</v>
      </c>
      <c r="E7090">
        <v>25</v>
      </c>
      <c r="F7090" t="s">
        <v>11226</v>
      </c>
      <c r="G7090" t="s">
        <v>55</v>
      </c>
      <c r="H7090" t="s">
        <v>46</v>
      </c>
      <c r="I7090" t="s">
        <v>3962</v>
      </c>
      <c r="K7090"/>
      <c r="L7090" t="s">
        <v>11233</v>
      </c>
      <c r="M7090" t="s">
        <v>26</v>
      </c>
      <c r="N7090">
        <v>2</v>
      </c>
      <c r="P7090" t="s">
        <v>10827</v>
      </c>
      <c r="Q7090" t="s">
        <v>11234</v>
      </c>
      <c r="S7090" t="s">
        <v>29</v>
      </c>
    </row>
    <row r="7091" spans="1:19" hidden="1" x14ac:dyDescent="0.2">
      <c r="A7091">
        <v>4230</v>
      </c>
      <c r="B7091" t="s">
        <v>11232</v>
      </c>
      <c r="C7091" t="s">
        <v>73</v>
      </c>
      <c r="D7091">
        <v>7.37</v>
      </c>
      <c r="E7091">
        <v>25</v>
      </c>
      <c r="F7091" t="s">
        <v>11226</v>
      </c>
      <c r="G7091" t="s">
        <v>55</v>
      </c>
      <c r="H7091" t="s">
        <v>46</v>
      </c>
      <c r="I7091" t="s">
        <v>3962</v>
      </c>
      <c r="K7091"/>
      <c r="L7091" t="s">
        <v>11233</v>
      </c>
      <c r="M7091" t="s">
        <v>26</v>
      </c>
      <c r="N7091">
        <v>2</v>
      </c>
      <c r="P7091" t="s">
        <v>10827</v>
      </c>
      <c r="Q7091" t="s">
        <v>11234</v>
      </c>
      <c r="S7091" t="s">
        <v>29</v>
      </c>
    </row>
    <row r="7092" spans="1:19" hidden="1" x14ac:dyDescent="0.2">
      <c r="A7092">
        <v>4231</v>
      </c>
      <c r="B7092" t="s">
        <v>11235</v>
      </c>
      <c r="C7092" t="s">
        <v>20</v>
      </c>
      <c r="D7092">
        <v>10.34</v>
      </c>
      <c r="E7092">
        <v>25</v>
      </c>
      <c r="F7092" t="s">
        <v>11226</v>
      </c>
      <c r="G7092" t="s">
        <v>55</v>
      </c>
      <c r="H7092" t="s">
        <v>46</v>
      </c>
      <c r="I7092" t="s">
        <v>3962</v>
      </c>
      <c r="K7092"/>
      <c r="L7092" t="s">
        <v>11236</v>
      </c>
      <c r="M7092" t="s">
        <v>26</v>
      </c>
      <c r="N7092">
        <v>2</v>
      </c>
      <c r="P7092" t="s">
        <v>10827</v>
      </c>
      <c r="Q7092" t="s">
        <v>11237</v>
      </c>
      <c r="S7092" t="s">
        <v>29</v>
      </c>
    </row>
    <row r="7093" spans="1:19" hidden="1" x14ac:dyDescent="0.2">
      <c r="A7093">
        <v>4231</v>
      </c>
      <c r="B7093" t="s">
        <v>11235</v>
      </c>
      <c r="C7093" t="s">
        <v>73</v>
      </c>
      <c r="D7093">
        <v>7.41</v>
      </c>
      <c r="E7093">
        <v>25</v>
      </c>
      <c r="F7093" t="s">
        <v>11226</v>
      </c>
      <c r="G7093" t="s">
        <v>55</v>
      </c>
      <c r="H7093" t="s">
        <v>46</v>
      </c>
      <c r="I7093" t="s">
        <v>3962</v>
      </c>
      <c r="K7093"/>
      <c r="L7093" t="s">
        <v>11236</v>
      </c>
      <c r="M7093" t="s">
        <v>26</v>
      </c>
      <c r="N7093">
        <v>2</v>
      </c>
      <c r="P7093" t="s">
        <v>10827</v>
      </c>
      <c r="Q7093" t="s">
        <v>11237</v>
      </c>
      <c r="S7093" t="s">
        <v>29</v>
      </c>
    </row>
    <row r="7094" spans="1:19" hidden="1" x14ac:dyDescent="0.2">
      <c r="A7094">
        <v>4233</v>
      </c>
      <c r="B7094" t="s">
        <v>1259</v>
      </c>
      <c r="C7094" t="s">
        <v>20</v>
      </c>
      <c r="D7094">
        <v>10.63</v>
      </c>
      <c r="E7094" t="s">
        <v>11026</v>
      </c>
      <c r="F7094" t="s">
        <v>11027</v>
      </c>
      <c r="G7094" t="s">
        <v>63</v>
      </c>
      <c r="H7094" t="s">
        <v>46</v>
      </c>
      <c r="I7094" t="s">
        <v>7189</v>
      </c>
      <c r="K7094"/>
      <c r="L7094" t="s">
        <v>1260</v>
      </c>
      <c r="M7094" t="s">
        <v>26</v>
      </c>
      <c r="N7094">
        <v>2</v>
      </c>
      <c r="P7094" t="s">
        <v>10827</v>
      </c>
      <c r="Q7094" t="s">
        <v>11238</v>
      </c>
      <c r="S7094" t="s">
        <v>29</v>
      </c>
    </row>
    <row r="7095" spans="1:19" hidden="1" x14ac:dyDescent="0.2">
      <c r="A7095">
        <v>4234</v>
      </c>
      <c r="B7095" t="s">
        <v>11239</v>
      </c>
      <c r="C7095" t="s">
        <v>20</v>
      </c>
      <c r="D7095">
        <v>10.36</v>
      </c>
      <c r="E7095">
        <v>25</v>
      </c>
      <c r="F7095" t="s">
        <v>11226</v>
      </c>
      <c r="G7095" t="s">
        <v>55</v>
      </c>
      <c r="H7095" t="s">
        <v>46</v>
      </c>
      <c r="I7095" t="s">
        <v>3962</v>
      </c>
      <c r="K7095"/>
      <c r="L7095" t="s">
        <v>11240</v>
      </c>
      <c r="M7095" t="s">
        <v>26</v>
      </c>
      <c r="N7095">
        <v>2</v>
      </c>
      <c r="P7095" t="s">
        <v>10827</v>
      </c>
      <c r="Q7095" t="s">
        <v>11241</v>
      </c>
      <c r="S7095" t="s">
        <v>29</v>
      </c>
    </row>
    <row r="7096" spans="1:19" hidden="1" x14ac:dyDescent="0.2">
      <c r="A7096">
        <v>4234</v>
      </c>
      <c r="B7096" t="s">
        <v>11239</v>
      </c>
      <c r="C7096" t="s">
        <v>73</v>
      </c>
      <c r="D7096">
        <v>7.3</v>
      </c>
      <c r="E7096">
        <v>25</v>
      </c>
      <c r="F7096" t="s">
        <v>11226</v>
      </c>
      <c r="G7096" t="s">
        <v>55</v>
      </c>
      <c r="H7096" t="s">
        <v>46</v>
      </c>
      <c r="I7096" t="s">
        <v>3962</v>
      </c>
      <c r="K7096"/>
      <c r="L7096" t="s">
        <v>11240</v>
      </c>
      <c r="M7096" t="s">
        <v>26</v>
      </c>
      <c r="N7096">
        <v>2</v>
      </c>
      <c r="P7096" t="s">
        <v>10827</v>
      </c>
      <c r="Q7096" t="s">
        <v>11241</v>
      </c>
      <c r="S7096" t="s">
        <v>29</v>
      </c>
    </row>
    <row r="7097" spans="1:19" hidden="1" x14ac:dyDescent="0.2">
      <c r="A7097">
        <v>4235</v>
      </c>
      <c r="B7097" t="s">
        <v>11242</v>
      </c>
      <c r="C7097" t="s">
        <v>20</v>
      </c>
      <c r="D7097">
        <v>10.47</v>
      </c>
      <c r="E7097">
        <v>25</v>
      </c>
      <c r="F7097" t="s">
        <v>11226</v>
      </c>
      <c r="G7097" t="s">
        <v>55</v>
      </c>
      <c r="H7097" t="s">
        <v>46</v>
      </c>
      <c r="I7097" t="s">
        <v>3962</v>
      </c>
      <c r="K7097"/>
      <c r="L7097" t="s">
        <v>11243</v>
      </c>
      <c r="M7097" t="s">
        <v>26</v>
      </c>
      <c r="N7097">
        <v>2</v>
      </c>
      <c r="P7097" t="s">
        <v>10827</v>
      </c>
      <c r="Q7097" t="s">
        <v>11244</v>
      </c>
      <c r="S7097" t="s">
        <v>29</v>
      </c>
    </row>
    <row r="7098" spans="1:19" hidden="1" x14ac:dyDescent="0.2">
      <c r="A7098">
        <v>4235</v>
      </c>
      <c r="B7098" t="s">
        <v>11242</v>
      </c>
      <c r="C7098" t="s">
        <v>73</v>
      </c>
      <c r="D7098">
        <v>7.38</v>
      </c>
      <c r="E7098">
        <v>25</v>
      </c>
      <c r="F7098" t="s">
        <v>11226</v>
      </c>
      <c r="G7098" t="s">
        <v>55</v>
      </c>
      <c r="H7098" t="s">
        <v>46</v>
      </c>
      <c r="I7098" t="s">
        <v>3962</v>
      </c>
      <c r="K7098"/>
      <c r="L7098" t="s">
        <v>11243</v>
      </c>
      <c r="M7098" t="s">
        <v>26</v>
      </c>
      <c r="N7098">
        <v>2</v>
      </c>
      <c r="P7098" t="s">
        <v>10827</v>
      </c>
      <c r="Q7098" t="s">
        <v>11244</v>
      </c>
      <c r="S7098" t="s">
        <v>29</v>
      </c>
    </row>
    <row r="7099" spans="1:19" hidden="1" x14ac:dyDescent="0.2">
      <c r="A7099">
        <v>4236</v>
      </c>
      <c r="B7099" t="s">
        <v>11245</v>
      </c>
      <c r="C7099" t="s">
        <v>20</v>
      </c>
      <c r="D7099">
        <v>10.3</v>
      </c>
      <c r="E7099">
        <v>25</v>
      </c>
      <c r="F7099" t="s">
        <v>11226</v>
      </c>
      <c r="G7099" t="s">
        <v>55</v>
      </c>
      <c r="H7099" t="s">
        <v>46</v>
      </c>
      <c r="I7099" t="s">
        <v>3962</v>
      </c>
      <c r="K7099"/>
      <c r="L7099" t="s">
        <v>11246</v>
      </c>
      <c r="M7099" t="s">
        <v>26</v>
      </c>
      <c r="N7099">
        <v>2</v>
      </c>
      <c r="P7099" t="s">
        <v>10827</v>
      </c>
      <c r="Q7099" t="s">
        <v>11247</v>
      </c>
      <c r="S7099" t="s">
        <v>29</v>
      </c>
    </row>
    <row r="7100" spans="1:19" hidden="1" x14ac:dyDescent="0.2">
      <c r="A7100">
        <v>4236</v>
      </c>
      <c r="B7100" t="s">
        <v>11245</v>
      </c>
      <c r="C7100" t="s">
        <v>73</v>
      </c>
      <c r="D7100">
        <v>7.25</v>
      </c>
      <c r="E7100">
        <v>25</v>
      </c>
      <c r="F7100" t="s">
        <v>11226</v>
      </c>
      <c r="G7100" t="s">
        <v>55</v>
      </c>
      <c r="H7100" t="s">
        <v>46</v>
      </c>
      <c r="I7100" t="s">
        <v>3962</v>
      </c>
      <c r="K7100"/>
      <c r="L7100" t="s">
        <v>11246</v>
      </c>
      <c r="M7100" t="s">
        <v>26</v>
      </c>
      <c r="N7100">
        <v>2</v>
      </c>
      <c r="P7100" t="s">
        <v>10827</v>
      </c>
      <c r="Q7100" t="s">
        <v>11247</v>
      </c>
      <c r="S7100" t="s">
        <v>29</v>
      </c>
    </row>
    <row r="7101" spans="1:19" hidden="1" x14ac:dyDescent="0.2">
      <c r="A7101">
        <v>4238</v>
      </c>
      <c r="B7101" t="s">
        <v>11248</v>
      </c>
      <c r="C7101" t="s">
        <v>20</v>
      </c>
      <c r="D7101">
        <v>11.25</v>
      </c>
      <c r="E7101">
        <v>25</v>
      </c>
      <c r="G7101" t="s">
        <v>240</v>
      </c>
      <c r="H7101" t="s">
        <v>46</v>
      </c>
      <c r="I7101" t="s">
        <v>3956</v>
      </c>
      <c r="K7101"/>
      <c r="L7101" t="s">
        <v>11249</v>
      </c>
      <c r="M7101" t="s">
        <v>26</v>
      </c>
      <c r="N7101">
        <v>2</v>
      </c>
      <c r="P7101" t="s">
        <v>10827</v>
      </c>
      <c r="Q7101" t="s">
        <v>11250</v>
      </c>
      <c r="S7101" t="s">
        <v>29</v>
      </c>
    </row>
    <row r="7102" spans="1:19" hidden="1" x14ac:dyDescent="0.2">
      <c r="A7102">
        <v>4239</v>
      </c>
      <c r="B7102" t="s">
        <v>11251</v>
      </c>
      <c r="C7102" t="s">
        <v>20</v>
      </c>
      <c r="D7102">
        <v>10.3</v>
      </c>
      <c r="E7102">
        <v>25</v>
      </c>
      <c r="F7102" t="s">
        <v>11226</v>
      </c>
      <c r="G7102" t="s">
        <v>55</v>
      </c>
      <c r="H7102" t="s">
        <v>46</v>
      </c>
      <c r="I7102" t="s">
        <v>3962</v>
      </c>
      <c r="K7102"/>
      <c r="L7102" t="s">
        <v>11252</v>
      </c>
      <c r="M7102" t="s">
        <v>26</v>
      </c>
      <c r="N7102">
        <v>2</v>
      </c>
      <c r="P7102" t="s">
        <v>10827</v>
      </c>
      <c r="Q7102" t="s">
        <v>11253</v>
      </c>
      <c r="S7102" t="s">
        <v>29</v>
      </c>
    </row>
    <row r="7103" spans="1:19" hidden="1" x14ac:dyDescent="0.2">
      <c r="A7103">
        <v>4239</v>
      </c>
      <c r="B7103" t="s">
        <v>11251</v>
      </c>
      <c r="C7103" t="s">
        <v>73</v>
      </c>
      <c r="D7103">
        <v>7.6</v>
      </c>
      <c r="E7103">
        <v>25</v>
      </c>
      <c r="F7103" t="s">
        <v>11226</v>
      </c>
      <c r="G7103" t="s">
        <v>55</v>
      </c>
      <c r="H7103" t="s">
        <v>46</v>
      </c>
      <c r="I7103" t="s">
        <v>3962</v>
      </c>
      <c r="K7103"/>
      <c r="L7103" t="s">
        <v>11252</v>
      </c>
      <c r="M7103" t="s">
        <v>26</v>
      </c>
      <c r="N7103">
        <v>2</v>
      </c>
      <c r="P7103" t="s">
        <v>10827</v>
      </c>
      <c r="Q7103" t="s">
        <v>11253</v>
      </c>
      <c r="S7103" t="s">
        <v>29</v>
      </c>
    </row>
    <row r="7104" spans="1:19" hidden="1" x14ac:dyDescent="0.2">
      <c r="A7104">
        <v>4240</v>
      </c>
      <c r="B7104" t="s">
        <v>11254</v>
      </c>
      <c r="C7104" t="s">
        <v>20</v>
      </c>
      <c r="D7104">
        <v>10.1</v>
      </c>
      <c r="E7104">
        <v>20</v>
      </c>
      <c r="F7104" t="s">
        <v>11148</v>
      </c>
      <c r="G7104" t="s">
        <v>55</v>
      </c>
      <c r="H7104" t="s">
        <v>23</v>
      </c>
      <c r="I7104" t="s">
        <v>417</v>
      </c>
      <c r="K7104"/>
      <c r="L7104" t="s">
        <v>11255</v>
      </c>
      <c r="M7104" t="s">
        <v>26</v>
      </c>
      <c r="N7104">
        <v>2</v>
      </c>
      <c r="P7104" t="s">
        <v>10827</v>
      </c>
      <c r="Q7104" t="s">
        <v>11256</v>
      </c>
      <c r="S7104" t="s">
        <v>29</v>
      </c>
    </row>
    <row r="7105" spans="1:19" hidden="1" x14ac:dyDescent="0.2">
      <c r="A7105">
        <v>4240</v>
      </c>
      <c r="B7105" t="s">
        <v>11254</v>
      </c>
      <c r="C7105" t="s">
        <v>73</v>
      </c>
      <c r="D7105">
        <v>9.1999999999999993</v>
      </c>
      <c r="E7105" t="s">
        <v>383</v>
      </c>
      <c r="F7105" t="s">
        <v>11148</v>
      </c>
      <c r="G7105" t="s">
        <v>55</v>
      </c>
      <c r="H7105" t="s">
        <v>46</v>
      </c>
      <c r="I7105" t="s">
        <v>417</v>
      </c>
      <c r="K7105"/>
      <c r="L7105" t="s">
        <v>11255</v>
      </c>
      <c r="M7105" t="s">
        <v>26</v>
      </c>
      <c r="N7105">
        <v>2</v>
      </c>
      <c r="P7105" t="s">
        <v>10827</v>
      </c>
      <c r="Q7105" t="s">
        <v>11256</v>
      </c>
      <c r="S7105" t="s">
        <v>29</v>
      </c>
    </row>
    <row r="7106" spans="1:19" hidden="1" x14ac:dyDescent="0.2">
      <c r="A7106">
        <v>4240</v>
      </c>
      <c r="B7106" t="s">
        <v>11254</v>
      </c>
      <c r="C7106" t="s">
        <v>77</v>
      </c>
      <c r="D7106">
        <v>3.4</v>
      </c>
      <c r="E7106" t="s">
        <v>383</v>
      </c>
      <c r="F7106" t="s">
        <v>11148</v>
      </c>
      <c r="G7106" t="s">
        <v>55</v>
      </c>
      <c r="H7106" t="s">
        <v>46</v>
      </c>
      <c r="I7106" t="s">
        <v>417</v>
      </c>
      <c r="K7106"/>
      <c r="L7106" t="s">
        <v>11255</v>
      </c>
      <c r="M7106" t="s">
        <v>26</v>
      </c>
      <c r="N7106">
        <v>2</v>
      </c>
      <c r="P7106" t="s">
        <v>10827</v>
      </c>
      <c r="Q7106" t="s">
        <v>11256</v>
      </c>
      <c r="S7106" t="s">
        <v>29</v>
      </c>
    </row>
    <row r="7107" spans="1:19" hidden="1" x14ac:dyDescent="0.2">
      <c r="A7107">
        <v>4241</v>
      </c>
      <c r="B7107" t="s">
        <v>11257</v>
      </c>
      <c r="C7107" t="s">
        <v>20</v>
      </c>
      <c r="D7107">
        <v>10.27</v>
      </c>
      <c r="E7107">
        <v>25</v>
      </c>
      <c r="F7107" t="s">
        <v>11226</v>
      </c>
      <c r="G7107" t="s">
        <v>55</v>
      </c>
      <c r="H7107" t="s">
        <v>46</v>
      </c>
      <c r="I7107" t="s">
        <v>3962</v>
      </c>
      <c r="K7107"/>
      <c r="L7107" t="s">
        <v>11258</v>
      </c>
      <c r="M7107" t="s">
        <v>26</v>
      </c>
      <c r="N7107">
        <v>2</v>
      </c>
      <c r="P7107" t="s">
        <v>10827</v>
      </c>
      <c r="Q7107" t="s">
        <v>11259</v>
      </c>
      <c r="S7107" t="s">
        <v>29</v>
      </c>
    </row>
    <row r="7108" spans="1:19" hidden="1" x14ac:dyDescent="0.2">
      <c r="A7108">
        <v>4241</v>
      </c>
      <c r="B7108" t="s">
        <v>11257</v>
      </c>
      <c r="C7108" t="s">
        <v>73</v>
      </c>
      <c r="D7108">
        <v>7.43</v>
      </c>
      <c r="E7108">
        <v>25</v>
      </c>
      <c r="F7108" t="s">
        <v>11226</v>
      </c>
      <c r="G7108" t="s">
        <v>55</v>
      </c>
      <c r="H7108" t="s">
        <v>46</v>
      </c>
      <c r="I7108" t="s">
        <v>3962</v>
      </c>
      <c r="K7108"/>
      <c r="L7108" t="s">
        <v>11258</v>
      </c>
      <c r="M7108" t="s">
        <v>26</v>
      </c>
      <c r="N7108">
        <v>2</v>
      </c>
      <c r="P7108" t="s">
        <v>10827</v>
      </c>
      <c r="Q7108" t="s">
        <v>11259</v>
      </c>
      <c r="S7108" t="s">
        <v>29</v>
      </c>
    </row>
    <row r="7109" spans="1:19" hidden="1" x14ac:dyDescent="0.2">
      <c r="A7109">
        <v>4249</v>
      </c>
      <c r="B7109" t="s">
        <v>11260</v>
      </c>
      <c r="C7109" t="s">
        <v>20</v>
      </c>
      <c r="D7109">
        <v>10.1</v>
      </c>
      <c r="E7109">
        <v>20</v>
      </c>
      <c r="F7109" t="s">
        <v>11120</v>
      </c>
      <c r="G7109" t="s">
        <v>55</v>
      </c>
      <c r="H7109" t="s">
        <v>23</v>
      </c>
      <c r="I7109" t="s">
        <v>417</v>
      </c>
      <c r="K7109"/>
      <c r="L7109" t="s">
        <v>11261</v>
      </c>
      <c r="M7109" t="s">
        <v>26</v>
      </c>
      <c r="N7109">
        <v>2</v>
      </c>
      <c r="P7109" t="s">
        <v>10827</v>
      </c>
      <c r="Q7109" t="s">
        <v>11262</v>
      </c>
      <c r="S7109" t="s">
        <v>29</v>
      </c>
    </row>
    <row r="7110" spans="1:19" hidden="1" x14ac:dyDescent="0.2">
      <c r="A7110">
        <v>4249</v>
      </c>
      <c r="B7110" t="s">
        <v>11260</v>
      </c>
      <c r="C7110" t="s">
        <v>73</v>
      </c>
      <c r="D7110">
        <v>9.1</v>
      </c>
      <c r="E7110" t="s">
        <v>383</v>
      </c>
      <c r="F7110" t="s">
        <v>11120</v>
      </c>
      <c r="G7110" t="s">
        <v>55</v>
      </c>
      <c r="H7110" t="s">
        <v>46</v>
      </c>
      <c r="I7110" t="s">
        <v>417</v>
      </c>
      <c r="K7110"/>
      <c r="L7110" t="s">
        <v>11261</v>
      </c>
      <c r="M7110" t="s">
        <v>26</v>
      </c>
      <c r="N7110">
        <v>2</v>
      </c>
      <c r="P7110" t="s">
        <v>10827</v>
      </c>
      <c r="Q7110" t="s">
        <v>11262</v>
      </c>
      <c r="S7110" t="s">
        <v>29</v>
      </c>
    </row>
    <row r="7111" spans="1:19" hidden="1" x14ac:dyDescent="0.2">
      <c r="A7111">
        <v>4249</v>
      </c>
      <c r="B7111" t="s">
        <v>11260</v>
      </c>
      <c r="C7111" t="s">
        <v>77</v>
      </c>
      <c r="D7111">
        <v>3.5</v>
      </c>
      <c r="E7111" t="s">
        <v>383</v>
      </c>
      <c r="F7111" t="s">
        <v>11120</v>
      </c>
      <c r="G7111" t="s">
        <v>55</v>
      </c>
      <c r="H7111" t="s">
        <v>46</v>
      </c>
      <c r="I7111" t="s">
        <v>417</v>
      </c>
      <c r="K7111"/>
      <c r="L7111" t="s">
        <v>11261</v>
      </c>
      <c r="M7111" t="s">
        <v>26</v>
      </c>
      <c r="N7111">
        <v>2</v>
      </c>
      <c r="P7111" t="s">
        <v>10827</v>
      </c>
      <c r="Q7111" t="s">
        <v>11262</v>
      </c>
      <c r="S7111" t="s">
        <v>29</v>
      </c>
    </row>
    <row r="7112" spans="1:19" hidden="1" x14ac:dyDescent="0.2">
      <c r="A7112">
        <v>4251</v>
      </c>
      <c r="B7112" t="s">
        <v>11263</v>
      </c>
      <c r="C7112" t="s">
        <v>48</v>
      </c>
      <c r="D7112">
        <v>5.42</v>
      </c>
      <c r="E7112">
        <v>25</v>
      </c>
      <c r="F7112" t="s">
        <v>11092</v>
      </c>
      <c r="G7112" t="s">
        <v>63</v>
      </c>
      <c r="H7112" t="s">
        <v>23</v>
      </c>
      <c r="I7112" t="s">
        <v>4886</v>
      </c>
      <c r="K7112"/>
      <c r="L7112" t="s">
        <v>11264</v>
      </c>
      <c r="M7112" t="s">
        <v>26</v>
      </c>
      <c r="N7112">
        <v>2</v>
      </c>
      <c r="P7112" t="s">
        <v>10827</v>
      </c>
      <c r="Q7112" t="s">
        <v>11265</v>
      </c>
      <c r="S7112" t="s">
        <v>50</v>
      </c>
    </row>
    <row r="7113" spans="1:19" hidden="1" x14ac:dyDescent="0.2">
      <c r="A7113">
        <v>4253</v>
      </c>
      <c r="B7113" t="s">
        <v>11266</v>
      </c>
      <c r="C7113" t="s">
        <v>48</v>
      </c>
      <c r="D7113">
        <v>3.8</v>
      </c>
      <c r="E7113">
        <v>25</v>
      </c>
      <c r="F7113" t="s">
        <v>11092</v>
      </c>
      <c r="G7113" t="s">
        <v>63</v>
      </c>
      <c r="H7113" t="s">
        <v>23</v>
      </c>
      <c r="I7113" t="s">
        <v>9945</v>
      </c>
      <c r="K7113"/>
      <c r="L7113" t="s">
        <v>11267</v>
      </c>
      <c r="M7113" t="s">
        <v>26</v>
      </c>
      <c r="N7113">
        <v>2</v>
      </c>
      <c r="P7113" t="s">
        <v>10827</v>
      </c>
      <c r="Q7113" t="s">
        <v>11268</v>
      </c>
      <c r="S7113" t="s">
        <v>50</v>
      </c>
    </row>
    <row r="7114" spans="1:19" hidden="1" x14ac:dyDescent="0.2">
      <c r="A7114">
        <v>4254</v>
      </c>
      <c r="B7114" t="s">
        <v>11269</v>
      </c>
      <c r="C7114" t="s">
        <v>20</v>
      </c>
      <c r="D7114">
        <v>4.5</v>
      </c>
      <c r="E7114">
        <v>25</v>
      </c>
      <c r="G7114" t="s">
        <v>31</v>
      </c>
      <c r="H7114" t="s">
        <v>46</v>
      </c>
      <c r="I7114" t="s">
        <v>5905</v>
      </c>
      <c r="K7114"/>
      <c r="L7114" t="s">
        <v>11270</v>
      </c>
      <c r="M7114" t="s">
        <v>26</v>
      </c>
      <c r="N7114">
        <v>2</v>
      </c>
      <c r="P7114" t="s">
        <v>10827</v>
      </c>
      <c r="Q7114" t="s">
        <v>11271</v>
      </c>
      <c r="S7114" t="s">
        <v>29</v>
      </c>
    </row>
    <row r="7115" spans="1:19" hidden="1" x14ac:dyDescent="0.2">
      <c r="A7115">
        <v>4255</v>
      </c>
      <c r="B7115" t="s">
        <v>11272</v>
      </c>
      <c r="C7115" t="s">
        <v>20</v>
      </c>
      <c r="D7115">
        <v>4.58</v>
      </c>
      <c r="E7115">
        <v>25</v>
      </c>
      <c r="G7115" t="s">
        <v>31</v>
      </c>
      <c r="H7115" t="s">
        <v>46</v>
      </c>
      <c r="I7115" t="s">
        <v>5905</v>
      </c>
      <c r="K7115"/>
      <c r="L7115" t="s">
        <v>11273</v>
      </c>
      <c r="M7115" t="s">
        <v>26</v>
      </c>
      <c r="N7115">
        <v>2</v>
      </c>
      <c r="P7115" t="s">
        <v>10827</v>
      </c>
      <c r="Q7115" t="s">
        <v>11274</v>
      </c>
      <c r="S7115" t="s">
        <v>29</v>
      </c>
    </row>
    <row r="7116" spans="1:19" x14ac:dyDescent="0.2">
      <c r="A7116">
        <v>4256</v>
      </c>
      <c r="B7116" t="s">
        <v>1343</v>
      </c>
      <c r="C7116" t="s">
        <v>20</v>
      </c>
      <c r="D7116">
        <v>4.8719999999999999</v>
      </c>
      <c r="E7116">
        <v>10</v>
      </c>
      <c r="F7116" t="s">
        <v>11275</v>
      </c>
      <c r="G7116" t="s">
        <v>1501</v>
      </c>
      <c r="H7116" t="s">
        <v>36</v>
      </c>
      <c r="I7116" t="s">
        <v>9738</v>
      </c>
      <c r="L7116" t="s">
        <v>1347</v>
      </c>
      <c r="M7116" t="s">
        <v>11208</v>
      </c>
      <c r="N7116">
        <v>4</v>
      </c>
      <c r="P7116" t="s">
        <v>10827</v>
      </c>
      <c r="Q7116" t="s">
        <v>11276</v>
      </c>
      <c r="S7116" t="s">
        <v>29</v>
      </c>
    </row>
    <row r="7117" spans="1:19" x14ac:dyDescent="0.2">
      <c r="A7117">
        <v>4256</v>
      </c>
      <c r="B7117" t="s">
        <v>1343</v>
      </c>
      <c r="C7117" t="s">
        <v>20</v>
      </c>
      <c r="D7117">
        <v>4.7779999999999996</v>
      </c>
      <c r="E7117">
        <v>15</v>
      </c>
      <c r="F7117" t="s">
        <v>11275</v>
      </c>
      <c r="G7117" t="s">
        <v>1501</v>
      </c>
      <c r="H7117" t="s">
        <v>36</v>
      </c>
      <c r="I7117" t="s">
        <v>9738</v>
      </c>
      <c r="L7117" t="s">
        <v>1347</v>
      </c>
      <c r="M7117" t="s">
        <v>11208</v>
      </c>
      <c r="N7117">
        <v>4</v>
      </c>
      <c r="P7117" t="s">
        <v>10827</v>
      </c>
      <c r="Q7117" t="s">
        <v>11276</v>
      </c>
      <c r="S7117" t="s">
        <v>29</v>
      </c>
    </row>
    <row r="7118" spans="1:19" x14ac:dyDescent="0.2">
      <c r="A7118">
        <v>4256</v>
      </c>
      <c r="B7118" t="s">
        <v>1343</v>
      </c>
      <c r="C7118" t="s">
        <v>20</v>
      </c>
      <c r="D7118">
        <v>4.6859999999999999</v>
      </c>
      <c r="E7118">
        <v>20</v>
      </c>
      <c r="F7118" t="s">
        <v>11275</v>
      </c>
      <c r="G7118" t="s">
        <v>1501</v>
      </c>
      <c r="H7118" t="s">
        <v>36</v>
      </c>
      <c r="I7118" t="s">
        <v>9738</v>
      </c>
      <c r="L7118" t="s">
        <v>1347</v>
      </c>
      <c r="M7118" t="s">
        <v>11208</v>
      </c>
      <c r="N7118">
        <v>4</v>
      </c>
      <c r="P7118" t="s">
        <v>10827</v>
      </c>
      <c r="Q7118" t="s">
        <v>11276</v>
      </c>
      <c r="S7118" t="s">
        <v>29</v>
      </c>
    </row>
    <row r="7119" spans="1:19" x14ac:dyDescent="0.2">
      <c r="A7119">
        <v>4256</v>
      </c>
      <c r="B7119" t="s">
        <v>1343</v>
      </c>
      <c r="C7119" t="s">
        <v>20</v>
      </c>
      <c r="D7119">
        <v>4.5960000000000001</v>
      </c>
      <c r="E7119">
        <v>25</v>
      </c>
      <c r="F7119" t="s">
        <v>11275</v>
      </c>
      <c r="G7119" t="s">
        <v>1501</v>
      </c>
      <c r="H7119" t="s">
        <v>36</v>
      </c>
      <c r="I7119" t="s">
        <v>9738</v>
      </c>
      <c r="L7119" t="s">
        <v>1347</v>
      </c>
      <c r="M7119" t="s">
        <v>11208</v>
      </c>
      <c r="N7119">
        <v>4</v>
      </c>
      <c r="P7119" t="s">
        <v>10827</v>
      </c>
      <c r="Q7119" t="s">
        <v>11276</v>
      </c>
      <c r="S7119" t="s">
        <v>29</v>
      </c>
    </row>
    <row r="7120" spans="1:19" x14ac:dyDescent="0.2">
      <c r="A7120">
        <v>4256</v>
      </c>
      <c r="B7120" t="s">
        <v>1343</v>
      </c>
      <c r="C7120" t="s">
        <v>20</v>
      </c>
      <c r="D7120">
        <v>4.5060000000000002</v>
      </c>
      <c r="E7120">
        <v>30</v>
      </c>
      <c r="F7120" t="s">
        <v>11275</v>
      </c>
      <c r="G7120" t="s">
        <v>1501</v>
      </c>
      <c r="H7120" t="s">
        <v>36</v>
      </c>
      <c r="I7120" t="s">
        <v>9738</v>
      </c>
      <c r="L7120" t="s">
        <v>1347</v>
      </c>
      <c r="M7120" t="s">
        <v>11208</v>
      </c>
      <c r="N7120">
        <v>4</v>
      </c>
      <c r="P7120" t="s">
        <v>10827</v>
      </c>
      <c r="Q7120" t="s">
        <v>11276</v>
      </c>
      <c r="S7120" t="s">
        <v>29</v>
      </c>
    </row>
    <row r="7121" spans="1:19" x14ac:dyDescent="0.2">
      <c r="A7121">
        <v>4256</v>
      </c>
      <c r="B7121" t="s">
        <v>1343</v>
      </c>
      <c r="C7121" t="s">
        <v>20</v>
      </c>
      <c r="D7121">
        <v>4.4160000000000004</v>
      </c>
      <c r="E7121">
        <v>35</v>
      </c>
      <c r="F7121" t="s">
        <v>11275</v>
      </c>
      <c r="G7121" t="s">
        <v>1501</v>
      </c>
      <c r="H7121" t="s">
        <v>36</v>
      </c>
      <c r="I7121" t="s">
        <v>9738</v>
      </c>
      <c r="L7121" t="s">
        <v>1347</v>
      </c>
      <c r="M7121" t="s">
        <v>11208</v>
      </c>
      <c r="N7121">
        <v>4</v>
      </c>
      <c r="P7121" t="s">
        <v>10827</v>
      </c>
      <c r="Q7121" t="s">
        <v>11276</v>
      </c>
      <c r="S7121" t="s">
        <v>29</v>
      </c>
    </row>
    <row r="7122" spans="1:19" x14ac:dyDescent="0.2">
      <c r="A7122">
        <v>4256</v>
      </c>
      <c r="B7122" t="s">
        <v>1343</v>
      </c>
      <c r="C7122" t="s">
        <v>20</v>
      </c>
      <c r="D7122">
        <v>4.327</v>
      </c>
      <c r="E7122">
        <v>40</v>
      </c>
      <c r="F7122" t="s">
        <v>11275</v>
      </c>
      <c r="G7122" t="s">
        <v>1501</v>
      </c>
      <c r="H7122" t="s">
        <v>36</v>
      </c>
      <c r="I7122" t="s">
        <v>9738</v>
      </c>
      <c r="L7122" t="s">
        <v>1347</v>
      </c>
      <c r="M7122" t="s">
        <v>11208</v>
      </c>
      <c r="N7122">
        <v>4</v>
      </c>
      <c r="P7122" t="s">
        <v>10827</v>
      </c>
      <c r="Q7122" t="s">
        <v>11276</v>
      </c>
      <c r="S7122" t="s">
        <v>29</v>
      </c>
    </row>
    <row r="7123" spans="1:19" x14ac:dyDescent="0.2">
      <c r="A7123">
        <v>4256</v>
      </c>
      <c r="B7123" t="s">
        <v>1343</v>
      </c>
      <c r="C7123" t="s">
        <v>20</v>
      </c>
      <c r="D7123">
        <v>4.24</v>
      </c>
      <c r="E7123">
        <v>45</v>
      </c>
      <c r="F7123" t="s">
        <v>11275</v>
      </c>
      <c r="G7123" t="s">
        <v>1501</v>
      </c>
      <c r="H7123" t="s">
        <v>36</v>
      </c>
      <c r="I7123" t="s">
        <v>9738</v>
      </c>
      <c r="L7123" t="s">
        <v>1347</v>
      </c>
      <c r="M7123" t="s">
        <v>11208</v>
      </c>
      <c r="N7123">
        <v>4</v>
      </c>
      <c r="P7123" t="s">
        <v>10827</v>
      </c>
      <c r="Q7123" t="s">
        <v>11276</v>
      </c>
      <c r="S7123" t="s">
        <v>29</v>
      </c>
    </row>
    <row r="7124" spans="1:19" x14ac:dyDescent="0.2">
      <c r="A7124">
        <v>4256</v>
      </c>
      <c r="B7124" t="s">
        <v>1343</v>
      </c>
      <c r="C7124" t="s">
        <v>20</v>
      </c>
      <c r="D7124">
        <v>4.16</v>
      </c>
      <c r="E7124">
        <v>50</v>
      </c>
      <c r="F7124" t="s">
        <v>11275</v>
      </c>
      <c r="G7124" t="s">
        <v>1501</v>
      </c>
      <c r="H7124" t="s">
        <v>36</v>
      </c>
      <c r="I7124" t="s">
        <v>9738</v>
      </c>
      <c r="L7124" t="s">
        <v>1347</v>
      </c>
      <c r="M7124" t="s">
        <v>11208</v>
      </c>
      <c r="N7124">
        <v>4</v>
      </c>
      <c r="P7124" t="s">
        <v>10827</v>
      </c>
      <c r="Q7124" t="s">
        <v>11276</v>
      </c>
      <c r="S7124" t="s">
        <v>29</v>
      </c>
    </row>
    <row r="7125" spans="1:19" hidden="1" x14ac:dyDescent="0.2">
      <c r="A7125">
        <v>4256</v>
      </c>
      <c r="B7125" t="s">
        <v>1343</v>
      </c>
      <c r="C7125" t="s">
        <v>20</v>
      </c>
      <c r="D7125">
        <v>4.76</v>
      </c>
      <c r="E7125">
        <v>15</v>
      </c>
      <c r="F7125" t="s">
        <v>11277</v>
      </c>
      <c r="G7125" t="s">
        <v>246</v>
      </c>
      <c r="H7125" t="s">
        <v>46</v>
      </c>
      <c r="I7125" t="s">
        <v>9450</v>
      </c>
      <c r="K7125"/>
      <c r="L7125" t="s">
        <v>1347</v>
      </c>
      <c r="M7125" t="s">
        <v>11208</v>
      </c>
      <c r="N7125">
        <v>4</v>
      </c>
      <c r="P7125" t="s">
        <v>10827</v>
      </c>
      <c r="Q7125" t="s">
        <v>11276</v>
      </c>
      <c r="S7125" t="s">
        <v>29</v>
      </c>
    </row>
    <row r="7126" spans="1:19" hidden="1" x14ac:dyDescent="0.2">
      <c r="A7126">
        <v>4256</v>
      </c>
      <c r="B7126" t="s">
        <v>1343</v>
      </c>
      <c r="C7126" t="s">
        <v>20</v>
      </c>
      <c r="D7126">
        <v>4.6740000000000004</v>
      </c>
      <c r="E7126">
        <v>20</v>
      </c>
      <c r="F7126" t="s">
        <v>11277</v>
      </c>
      <c r="G7126" t="s">
        <v>246</v>
      </c>
      <c r="H7126" t="s">
        <v>46</v>
      </c>
      <c r="I7126" t="s">
        <v>9450</v>
      </c>
      <c r="K7126"/>
      <c r="L7126" t="s">
        <v>1347</v>
      </c>
      <c r="M7126" t="s">
        <v>11208</v>
      </c>
      <c r="N7126">
        <v>4</v>
      </c>
      <c r="P7126" t="s">
        <v>10827</v>
      </c>
      <c r="Q7126" t="s">
        <v>11276</v>
      </c>
      <c r="S7126" t="s">
        <v>29</v>
      </c>
    </row>
    <row r="7127" spans="1:19" hidden="1" x14ac:dyDescent="0.2">
      <c r="A7127">
        <v>4256</v>
      </c>
      <c r="B7127" t="s">
        <v>1343</v>
      </c>
      <c r="C7127" t="s">
        <v>20</v>
      </c>
      <c r="D7127">
        <v>4.577</v>
      </c>
      <c r="E7127">
        <v>25</v>
      </c>
      <c r="F7127" t="s">
        <v>11277</v>
      </c>
      <c r="G7127" t="s">
        <v>246</v>
      </c>
      <c r="H7127" t="s">
        <v>46</v>
      </c>
      <c r="I7127" t="s">
        <v>9450</v>
      </c>
      <c r="K7127"/>
      <c r="L7127" t="s">
        <v>1347</v>
      </c>
      <c r="M7127" t="s">
        <v>11208</v>
      </c>
      <c r="N7127">
        <v>4</v>
      </c>
      <c r="P7127" t="s">
        <v>10827</v>
      </c>
      <c r="Q7127" t="s">
        <v>11276</v>
      </c>
      <c r="S7127" t="s">
        <v>29</v>
      </c>
    </row>
    <row r="7128" spans="1:19" hidden="1" x14ac:dyDescent="0.2">
      <c r="A7128">
        <v>4256</v>
      </c>
      <c r="B7128" t="s">
        <v>1343</v>
      </c>
      <c r="C7128" t="s">
        <v>20</v>
      </c>
      <c r="D7128">
        <v>4.4989999999999997</v>
      </c>
      <c r="E7128">
        <v>30</v>
      </c>
      <c r="F7128" t="s">
        <v>11277</v>
      </c>
      <c r="G7128" t="s">
        <v>246</v>
      </c>
      <c r="H7128" t="s">
        <v>46</v>
      </c>
      <c r="I7128" t="s">
        <v>9450</v>
      </c>
      <c r="K7128"/>
      <c r="L7128" t="s">
        <v>1347</v>
      </c>
      <c r="M7128" t="s">
        <v>11208</v>
      </c>
      <c r="N7128">
        <v>4</v>
      </c>
      <c r="P7128" t="s">
        <v>10827</v>
      </c>
      <c r="Q7128" t="s">
        <v>11276</v>
      </c>
      <c r="S7128" t="s">
        <v>29</v>
      </c>
    </row>
    <row r="7129" spans="1:19" hidden="1" x14ac:dyDescent="0.2">
      <c r="A7129">
        <v>4256</v>
      </c>
      <c r="B7129" t="s">
        <v>1343</v>
      </c>
      <c r="C7129" t="s">
        <v>20</v>
      </c>
      <c r="D7129">
        <v>4.327</v>
      </c>
      <c r="E7129">
        <v>40</v>
      </c>
      <c r="F7129" t="s">
        <v>11277</v>
      </c>
      <c r="G7129" t="s">
        <v>246</v>
      </c>
      <c r="H7129" t="s">
        <v>46</v>
      </c>
      <c r="I7129" t="s">
        <v>9450</v>
      </c>
      <c r="K7129"/>
      <c r="L7129" t="s">
        <v>1347</v>
      </c>
      <c r="M7129" t="s">
        <v>11208</v>
      </c>
      <c r="N7129">
        <v>4</v>
      </c>
      <c r="P7129" t="s">
        <v>10827</v>
      </c>
      <c r="Q7129" t="s">
        <v>11276</v>
      </c>
      <c r="S7129" t="s">
        <v>29</v>
      </c>
    </row>
    <row r="7130" spans="1:19" hidden="1" x14ac:dyDescent="0.2">
      <c r="A7130">
        <v>4256</v>
      </c>
      <c r="B7130" t="s">
        <v>1343</v>
      </c>
      <c r="C7130" t="s">
        <v>20</v>
      </c>
      <c r="D7130">
        <v>4.2549999999999999</v>
      </c>
      <c r="E7130">
        <v>45</v>
      </c>
      <c r="F7130" t="s">
        <v>11277</v>
      </c>
      <c r="G7130" t="s">
        <v>246</v>
      </c>
      <c r="H7130" t="s">
        <v>46</v>
      </c>
      <c r="I7130" t="s">
        <v>9450</v>
      </c>
      <c r="K7130"/>
      <c r="L7130" t="s">
        <v>1347</v>
      </c>
      <c r="M7130" t="s">
        <v>11208</v>
      </c>
      <c r="N7130">
        <v>4</v>
      </c>
      <c r="P7130" t="s">
        <v>10827</v>
      </c>
      <c r="Q7130" t="s">
        <v>11276</v>
      </c>
      <c r="S7130" t="s">
        <v>29</v>
      </c>
    </row>
    <row r="7131" spans="1:19" hidden="1" x14ac:dyDescent="0.2">
      <c r="A7131">
        <v>4256</v>
      </c>
      <c r="B7131" t="s">
        <v>1343</v>
      </c>
      <c r="C7131" t="s">
        <v>20</v>
      </c>
      <c r="D7131">
        <v>4.1779999999999999</v>
      </c>
      <c r="E7131">
        <v>50</v>
      </c>
      <c r="F7131" t="s">
        <v>11277</v>
      </c>
      <c r="G7131" t="s">
        <v>246</v>
      </c>
      <c r="H7131" t="s">
        <v>46</v>
      </c>
      <c r="I7131" t="s">
        <v>9450</v>
      </c>
      <c r="K7131"/>
      <c r="L7131" t="s">
        <v>1347</v>
      </c>
      <c r="M7131" t="s">
        <v>11208</v>
      </c>
      <c r="N7131">
        <v>4</v>
      </c>
      <c r="P7131" t="s">
        <v>10827</v>
      </c>
      <c r="Q7131" t="s">
        <v>11276</v>
      </c>
      <c r="S7131" t="s">
        <v>29</v>
      </c>
    </row>
    <row r="7132" spans="1:19" hidden="1" x14ac:dyDescent="0.2">
      <c r="A7132">
        <v>4256</v>
      </c>
      <c r="B7132" t="s">
        <v>1343</v>
      </c>
      <c r="C7132" t="s">
        <v>20</v>
      </c>
      <c r="D7132">
        <v>4.5599999999999996</v>
      </c>
      <c r="E7132">
        <v>25</v>
      </c>
      <c r="F7132" t="s">
        <v>11278</v>
      </c>
      <c r="G7132" t="s">
        <v>31</v>
      </c>
      <c r="H7132" t="s">
        <v>46</v>
      </c>
      <c r="I7132" t="s">
        <v>11279</v>
      </c>
      <c r="K7132"/>
      <c r="L7132" t="s">
        <v>1347</v>
      </c>
      <c r="M7132" t="s">
        <v>11208</v>
      </c>
      <c r="N7132">
        <v>4</v>
      </c>
      <c r="P7132" t="s">
        <v>10827</v>
      </c>
      <c r="Q7132" t="s">
        <v>11276</v>
      </c>
      <c r="S7132" t="s">
        <v>29</v>
      </c>
    </row>
    <row r="7133" spans="1:19" hidden="1" x14ac:dyDescent="0.2">
      <c r="A7133">
        <v>4256</v>
      </c>
      <c r="B7133" t="s">
        <v>1343</v>
      </c>
      <c r="C7133" t="s">
        <v>20</v>
      </c>
      <c r="D7133">
        <v>4.7370000000000001</v>
      </c>
      <c r="E7133">
        <v>20</v>
      </c>
      <c r="F7133" t="s">
        <v>11280</v>
      </c>
      <c r="G7133" t="s">
        <v>31</v>
      </c>
      <c r="H7133" t="s">
        <v>46</v>
      </c>
      <c r="I7133" t="s">
        <v>10813</v>
      </c>
      <c r="K7133"/>
      <c r="L7133" t="s">
        <v>1347</v>
      </c>
      <c r="M7133" t="s">
        <v>11208</v>
      </c>
      <c r="N7133">
        <v>4</v>
      </c>
      <c r="P7133" t="s">
        <v>10827</v>
      </c>
      <c r="Q7133" t="s">
        <v>11276</v>
      </c>
      <c r="S7133" t="s">
        <v>29</v>
      </c>
    </row>
    <row r="7134" spans="1:19" hidden="1" x14ac:dyDescent="0.2">
      <c r="A7134">
        <v>4256</v>
      </c>
      <c r="B7134" t="s">
        <v>1343</v>
      </c>
      <c r="C7134" t="s">
        <v>20</v>
      </c>
      <c r="D7134">
        <v>4.7309999999999999</v>
      </c>
      <c r="E7134" t="s">
        <v>383</v>
      </c>
      <c r="F7134" t="s">
        <v>11281</v>
      </c>
      <c r="G7134" t="s">
        <v>31</v>
      </c>
      <c r="H7134" t="s">
        <v>46</v>
      </c>
      <c r="I7134" t="s">
        <v>10813</v>
      </c>
      <c r="K7134"/>
      <c r="L7134" t="s">
        <v>1347</v>
      </c>
      <c r="M7134" t="s">
        <v>11208</v>
      </c>
      <c r="N7134">
        <v>4</v>
      </c>
      <c r="P7134" t="s">
        <v>10827</v>
      </c>
      <c r="Q7134" t="s">
        <v>11276</v>
      </c>
      <c r="S7134" t="s">
        <v>29</v>
      </c>
    </row>
    <row r="7135" spans="1:19" hidden="1" x14ac:dyDescent="0.2">
      <c r="A7135">
        <v>4256</v>
      </c>
      <c r="B7135" t="s">
        <v>1343</v>
      </c>
      <c r="C7135" t="s">
        <v>20</v>
      </c>
      <c r="D7135">
        <v>4.7089999999999996</v>
      </c>
      <c r="E7135" t="s">
        <v>383</v>
      </c>
      <c r="F7135" t="s">
        <v>11282</v>
      </c>
      <c r="G7135" t="s">
        <v>31</v>
      </c>
      <c r="H7135" t="s">
        <v>46</v>
      </c>
      <c r="I7135" t="s">
        <v>10813</v>
      </c>
      <c r="K7135"/>
      <c r="L7135" t="s">
        <v>1347</v>
      </c>
      <c r="M7135" t="s">
        <v>11208</v>
      </c>
      <c r="N7135">
        <v>4</v>
      </c>
      <c r="P7135" t="s">
        <v>10827</v>
      </c>
      <c r="Q7135" t="s">
        <v>11276</v>
      </c>
      <c r="S7135" t="s">
        <v>29</v>
      </c>
    </row>
    <row r="7136" spans="1:19" hidden="1" x14ac:dyDescent="0.2">
      <c r="A7136">
        <v>4256</v>
      </c>
      <c r="B7136" t="s">
        <v>1343</v>
      </c>
      <c r="C7136" t="s">
        <v>20</v>
      </c>
      <c r="D7136">
        <v>4.58</v>
      </c>
      <c r="E7136">
        <v>25</v>
      </c>
      <c r="F7136" t="s">
        <v>141</v>
      </c>
      <c r="G7136" t="s">
        <v>55</v>
      </c>
      <c r="H7136" t="s">
        <v>46</v>
      </c>
      <c r="I7136" t="s">
        <v>6576</v>
      </c>
      <c r="K7136"/>
      <c r="L7136" t="s">
        <v>1347</v>
      </c>
      <c r="M7136" t="s">
        <v>11208</v>
      </c>
      <c r="N7136">
        <v>4</v>
      </c>
      <c r="P7136" t="s">
        <v>10827</v>
      </c>
      <c r="Q7136" t="s">
        <v>11276</v>
      </c>
      <c r="S7136" t="s">
        <v>29</v>
      </c>
    </row>
    <row r="7137" spans="1:19" hidden="1" x14ac:dyDescent="0.2">
      <c r="A7137">
        <v>4256</v>
      </c>
      <c r="B7137" t="s">
        <v>1343</v>
      </c>
      <c r="C7137" t="s">
        <v>20</v>
      </c>
      <c r="D7137">
        <v>4.63</v>
      </c>
      <c r="E7137">
        <v>25</v>
      </c>
      <c r="F7137" t="s">
        <v>11283</v>
      </c>
      <c r="G7137" t="s">
        <v>31</v>
      </c>
      <c r="H7137" t="s">
        <v>46</v>
      </c>
      <c r="I7137" t="s">
        <v>11284</v>
      </c>
      <c r="J7137" t="s">
        <v>43</v>
      </c>
      <c r="K7137"/>
      <c r="L7137" t="s">
        <v>1347</v>
      </c>
      <c r="M7137" t="s">
        <v>11208</v>
      </c>
      <c r="N7137">
        <v>4</v>
      </c>
      <c r="P7137" t="s">
        <v>10827</v>
      </c>
      <c r="Q7137" t="s">
        <v>11276</v>
      </c>
      <c r="S7137" t="s">
        <v>29</v>
      </c>
    </row>
    <row r="7138" spans="1:19" hidden="1" x14ac:dyDescent="0.2">
      <c r="A7138">
        <v>4257</v>
      </c>
      <c r="B7138" t="s">
        <v>11285</v>
      </c>
      <c r="C7138" t="s">
        <v>20</v>
      </c>
      <c r="D7138">
        <v>3.56</v>
      </c>
      <c r="E7138">
        <v>25</v>
      </c>
      <c r="F7138" t="s">
        <v>11286</v>
      </c>
      <c r="G7138" t="s">
        <v>31</v>
      </c>
      <c r="H7138" t="s">
        <v>46</v>
      </c>
      <c r="I7138" t="s">
        <v>4622</v>
      </c>
      <c r="K7138"/>
      <c r="L7138" t="s">
        <v>11287</v>
      </c>
      <c r="M7138" t="s">
        <v>26</v>
      </c>
      <c r="N7138">
        <v>2</v>
      </c>
      <c r="P7138" t="s">
        <v>10827</v>
      </c>
      <c r="Q7138" t="s">
        <v>11288</v>
      </c>
      <c r="S7138" t="s">
        <v>29</v>
      </c>
    </row>
    <row r="7139" spans="1:19" hidden="1" x14ac:dyDescent="0.2">
      <c r="A7139">
        <v>4257</v>
      </c>
      <c r="B7139" t="s">
        <v>11285</v>
      </c>
      <c r="C7139" t="s">
        <v>11289</v>
      </c>
      <c r="D7139">
        <v>3.5</v>
      </c>
      <c r="E7139" t="s">
        <v>414</v>
      </c>
      <c r="F7139" t="s">
        <v>11290</v>
      </c>
      <c r="G7139" t="s">
        <v>31</v>
      </c>
      <c r="H7139" t="s">
        <v>46</v>
      </c>
      <c r="I7139" t="s">
        <v>4622</v>
      </c>
      <c r="K7139"/>
      <c r="L7139" t="s">
        <v>11287</v>
      </c>
      <c r="M7139" t="s">
        <v>26</v>
      </c>
      <c r="N7139">
        <v>2</v>
      </c>
      <c r="P7139" t="s">
        <v>10827</v>
      </c>
      <c r="Q7139" t="s">
        <v>11288</v>
      </c>
      <c r="S7139" t="s">
        <v>29</v>
      </c>
    </row>
    <row r="7140" spans="1:19" hidden="1" x14ac:dyDescent="0.2">
      <c r="A7140">
        <v>4257</v>
      </c>
      <c r="B7140" t="s">
        <v>11285</v>
      </c>
      <c r="C7140" t="s">
        <v>11291</v>
      </c>
      <c r="D7140">
        <v>2.25</v>
      </c>
      <c r="E7140" t="s">
        <v>414</v>
      </c>
      <c r="F7140" t="s">
        <v>11292</v>
      </c>
      <c r="G7140" t="s">
        <v>31</v>
      </c>
      <c r="H7140" t="s">
        <v>46</v>
      </c>
      <c r="I7140" t="s">
        <v>4622</v>
      </c>
      <c r="K7140"/>
      <c r="L7140" t="s">
        <v>11287</v>
      </c>
      <c r="M7140" t="s">
        <v>26</v>
      </c>
      <c r="N7140">
        <v>2</v>
      </c>
      <c r="P7140" t="s">
        <v>10827</v>
      </c>
      <c r="Q7140" t="s">
        <v>11288</v>
      </c>
      <c r="S7140" t="s">
        <v>29</v>
      </c>
    </row>
    <row r="7141" spans="1:19" hidden="1" x14ac:dyDescent="0.2">
      <c r="A7141">
        <v>4258</v>
      </c>
      <c r="B7141" t="s">
        <v>11293</v>
      </c>
      <c r="C7141" t="s">
        <v>48</v>
      </c>
      <c r="D7141">
        <v>11.8</v>
      </c>
      <c r="G7141" t="s">
        <v>189</v>
      </c>
      <c r="I7141" t="s">
        <v>9628</v>
      </c>
      <c r="K7141"/>
      <c r="L7141" t="s">
        <v>11294</v>
      </c>
      <c r="M7141" t="s">
        <v>26</v>
      </c>
      <c r="N7141">
        <v>2</v>
      </c>
      <c r="P7141" t="s">
        <v>10827</v>
      </c>
      <c r="Q7141" t="s">
        <v>11295</v>
      </c>
      <c r="S7141" t="s">
        <v>50</v>
      </c>
    </row>
    <row r="7142" spans="1:19" hidden="1" x14ac:dyDescent="0.2">
      <c r="A7142">
        <v>4259</v>
      </c>
      <c r="B7142" t="s">
        <v>11296</v>
      </c>
      <c r="C7142" t="s">
        <v>20</v>
      </c>
      <c r="D7142">
        <v>-0.14000000000000001</v>
      </c>
      <c r="E7142" t="s">
        <v>363</v>
      </c>
      <c r="F7142" t="s">
        <v>2322</v>
      </c>
      <c r="G7142" t="s">
        <v>75</v>
      </c>
      <c r="H7142" t="s">
        <v>23</v>
      </c>
      <c r="I7142" t="s">
        <v>4437</v>
      </c>
      <c r="K7142"/>
      <c r="L7142" t="s">
        <v>11297</v>
      </c>
      <c r="M7142" t="s">
        <v>26</v>
      </c>
      <c r="N7142">
        <v>2</v>
      </c>
      <c r="P7142" t="s">
        <v>10827</v>
      </c>
      <c r="Q7142" t="s">
        <v>11298</v>
      </c>
      <c r="S7142" t="s">
        <v>29</v>
      </c>
    </row>
    <row r="7143" spans="1:19" hidden="1" x14ac:dyDescent="0.2">
      <c r="A7143">
        <v>4260</v>
      </c>
      <c r="B7143" t="s">
        <v>11299</v>
      </c>
      <c r="C7143" t="s">
        <v>20</v>
      </c>
      <c r="D7143">
        <v>-2.85</v>
      </c>
      <c r="E7143">
        <v>25</v>
      </c>
      <c r="F7143" t="s">
        <v>11300</v>
      </c>
      <c r="G7143" t="s">
        <v>75</v>
      </c>
      <c r="H7143" t="s">
        <v>23</v>
      </c>
      <c r="I7143" t="s">
        <v>8724</v>
      </c>
      <c r="K7143"/>
      <c r="L7143" t="s">
        <v>11301</v>
      </c>
      <c r="M7143" t="s">
        <v>26</v>
      </c>
      <c r="N7143">
        <v>2</v>
      </c>
      <c r="P7143" t="s">
        <v>10827</v>
      </c>
      <c r="Q7143" t="s">
        <v>11302</v>
      </c>
      <c r="S7143" t="s">
        <v>29</v>
      </c>
    </row>
    <row r="7144" spans="1:19" hidden="1" x14ac:dyDescent="0.2">
      <c r="A7144">
        <v>4262</v>
      </c>
      <c r="B7144" t="s">
        <v>1407</v>
      </c>
      <c r="C7144" t="s">
        <v>20</v>
      </c>
      <c r="D7144">
        <v>4.47</v>
      </c>
      <c r="E7144">
        <v>25</v>
      </c>
      <c r="F7144" t="s">
        <v>11303</v>
      </c>
      <c r="G7144" t="s">
        <v>31</v>
      </c>
      <c r="H7144" t="s">
        <v>46</v>
      </c>
      <c r="I7144" t="s">
        <v>4622</v>
      </c>
      <c r="K7144"/>
      <c r="L7144" t="s">
        <v>1410</v>
      </c>
      <c r="M7144" t="s">
        <v>26</v>
      </c>
      <c r="N7144">
        <v>2</v>
      </c>
      <c r="P7144" t="s">
        <v>10827</v>
      </c>
      <c r="Q7144" t="s">
        <v>11304</v>
      </c>
      <c r="S7144" t="s">
        <v>29</v>
      </c>
    </row>
    <row r="7145" spans="1:19" hidden="1" x14ac:dyDescent="0.2">
      <c r="A7145">
        <v>4262</v>
      </c>
      <c r="B7145" t="s">
        <v>1407</v>
      </c>
      <c r="C7145" t="s">
        <v>73</v>
      </c>
      <c r="D7145">
        <v>0.67</v>
      </c>
      <c r="E7145">
        <v>25</v>
      </c>
      <c r="F7145" t="s">
        <v>11305</v>
      </c>
      <c r="G7145" t="s">
        <v>75</v>
      </c>
      <c r="H7145" t="s">
        <v>46</v>
      </c>
      <c r="I7145" t="s">
        <v>4635</v>
      </c>
      <c r="K7145"/>
      <c r="L7145" t="s">
        <v>1410</v>
      </c>
      <c r="M7145" t="s">
        <v>26</v>
      </c>
      <c r="N7145">
        <v>2</v>
      </c>
      <c r="P7145" t="s">
        <v>10827</v>
      </c>
      <c r="Q7145" t="s">
        <v>11304</v>
      </c>
      <c r="S7145" t="s">
        <v>29</v>
      </c>
    </row>
    <row r="7146" spans="1:19" hidden="1" x14ac:dyDescent="0.2">
      <c r="A7146">
        <v>4263</v>
      </c>
      <c r="B7146" t="s">
        <v>11306</v>
      </c>
      <c r="C7146" t="s">
        <v>20</v>
      </c>
      <c r="D7146">
        <v>9</v>
      </c>
      <c r="E7146">
        <v>25</v>
      </c>
      <c r="F7146" t="s">
        <v>11307</v>
      </c>
      <c r="G7146" t="s">
        <v>55</v>
      </c>
      <c r="H7146" t="s">
        <v>46</v>
      </c>
      <c r="I7146" t="s">
        <v>11308</v>
      </c>
      <c r="K7146"/>
      <c r="L7146" t="s">
        <v>11309</v>
      </c>
      <c r="M7146" t="s">
        <v>26</v>
      </c>
      <c r="N7146">
        <v>2</v>
      </c>
      <c r="P7146" t="s">
        <v>10827</v>
      </c>
      <c r="Q7146" t="s">
        <v>11310</v>
      </c>
      <c r="S7146" t="s">
        <v>29</v>
      </c>
    </row>
    <row r="7147" spans="1:19" hidden="1" x14ac:dyDescent="0.2">
      <c r="A7147">
        <v>4263</v>
      </c>
      <c r="B7147" t="s">
        <v>11306</v>
      </c>
      <c r="C7147" t="s">
        <v>73</v>
      </c>
      <c r="D7147">
        <v>5.9</v>
      </c>
      <c r="E7147">
        <v>25</v>
      </c>
      <c r="F7147" t="s">
        <v>11307</v>
      </c>
      <c r="G7147" t="s">
        <v>55</v>
      </c>
      <c r="H7147" t="s">
        <v>46</v>
      </c>
      <c r="I7147" t="s">
        <v>11308</v>
      </c>
      <c r="K7147"/>
      <c r="L7147" t="s">
        <v>11309</v>
      </c>
      <c r="M7147" t="s">
        <v>26</v>
      </c>
      <c r="N7147">
        <v>2</v>
      </c>
      <c r="P7147" t="s">
        <v>10827</v>
      </c>
      <c r="Q7147" t="s">
        <v>11310</v>
      </c>
      <c r="S7147" t="s">
        <v>29</v>
      </c>
    </row>
    <row r="7148" spans="1:19" hidden="1" x14ac:dyDescent="0.2">
      <c r="A7148">
        <v>4263</v>
      </c>
      <c r="B7148" t="s">
        <v>11306</v>
      </c>
      <c r="C7148" t="s">
        <v>77</v>
      </c>
      <c r="D7148">
        <v>2.3199999999999998</v>
      </c>
      <c r="E7148" t="s">
        <v>414</v>
      </c>
      <c r="F7148" t="s">
        <v>11307</v>
      </c>
      <c r="G7148" t="s">
        <v>55</v>
      </c>
      <c r="H7148" t="s">
        <v>23</v>
      </c>
      <c r="I7148" t="s">
        <v>11308</v>
      </c>
      <c r="K7148"/>
      <c r="L7148" t="s">
        <v>11309</v>
      </c>
      <c r="M7148" t="s">
        <v>26</v>
      </c>
      <c r="N7148">
        <v>2</v>
      </c>
      <c r="P7148" t="s">
        <v>10827</v>
      </c>
      <c r="Q7148" t="s">
        <v>11310</v>
      </c>
      <c r="S7148" t="s">
        <v>29</v>
      </c>
    </row>
    <row r="7149" spans="1:19" hidden="1" x14ac:dyDescent="0.2">
      <c r="A7149">
        <v>4263</v>
      </c>
      <c r="B7149" t="s">
        <v>11306</v>
      </c>
      <c r="C7149" t="s">
        <v>283</v>
      </c>
      <c r="D7149">
        <v>2</v>
      </c>
      <c r="E7149" t="s">
        <v>414</v>
      </c>
      <c r="F7149" t="s">
        <v>11307</v>
      </c>
      <c r="G7149" t="s">
        <v>55</v>
      </c>
      <c r="H7149" t="s">
        <v>23</v>
      </c>
      <c r="I7149" t="s">
        <v>11308</v>
      </c>
      <c r="K7149"/>
      <c r="L7149" t="s">
        <v>11309</v>
      </c>
      <c r="M7149" t="s">
        <v>26</v>
      </c>
      <c r="N7149">
        <v>2</v>
      </c>
      <c r="P7149" t="s">
        <v>10827</v>
      </c>
      <c r="Q7149" t="s">
        <v>11310</v>
      </c>
      <c r="S7149" t="s">
        <v>29</v>
      </c>
    </row>
    <row r="7150" spans="1:19" hidden="1" x14ac:dyDescent="0.2">
      <c r="A7150">
        <v>4264</v>
      </c>
      <c r="B7150" t="s">
        <v>11311</v>
      </c>
      <c r="C7150" t="s">
        <v>20</v>
      </c>
      <c r="D7150">
        <v>3.69</v>
      </c>
      <c r="E7150">
        <v>25</v>
      </c>
      <c r="F7150" t="s">
        <v>11303</v>
      </c>
      <c r="G7150" t="s">
        <v>31</v>
      </c>
      <c r="H7150" t="s">
        <v>46</v>
      </c>
      <c r="I7150" t="s">
        <v>4622</v>
      </c>
      <c r="K7150"/>
      <c r="L7150" t="s">
        <v>11312</v>
      </c>
      <c r="M7150" t="s">
        <v>26</v>
      </c>
      <c r="N7150">
        <v>2</v>
      </c>
      <c r="P7150" t="s">
        <v>10827</v>
      </c>
      <c r="Q7150" t="s">
        <v>11313</v>
      </c>
      <c r="S7150" t="s">
        <v>29</v>
      </c>
    </row>
    <row r="7151" spans="1:19" hidden="1" x14ac:dyDescent="0.2">
      <c r="A7151">
        <v>4264</v>
      </c>
      <c r="B7151" t="s">
        <v>11311</v>
      </c>
      <c r="C7151" t="s">
        <v>11289</v>
      </c>
      <c r="D7151">
        <v>3.31</v>
      </c>
      <c r="E7151" t="s">
        <v>414</v>
      </c>
      <c r="F7151" t="s">
        <v>11290</v>
      </c>
      <c r="G7151" t="s">
        <v>31</v>
      </c>
      <c r="H7151" t="s">
        <v>46</v>
      </c>
      <c r="I7151" t="s">
        <v>4622</v>
      </c>
      <c r="K7151"/>
      <c r="L7151" t="s">
        <v>11312</v>
      </c>
      <c r="M7151" t="s">
        <v>26</v>
      </c>
      <c r="N7151">
        <v>2</v>
      </c>
      <c r="P7151" t="s">
        <v>10827</v>
      </c>
      <c r="Q7151" t="s">
        <v>11313</v>
      </c>
      <c r="S7151" t="s">
        <v>29</v>
      </c>
    </row>
    <row r="7152" spans="1:19" hidden="1" x14ac:dyDescent="0.2">
      <c r="A7152">
        <v>4264</v>
      </c>
      <c r="B7152" t="s">
        <v>11311</v>
      </c>
      <c r="C7152" t="s">
        <v>11291</v>
      </c>
      <c r="D7152">
        <v>3.66</v>
      </c>
      <c r="E7152" t="s">
        <v>414</v>
      </c>
      <c r="F7152" t="s">
        <v>11292</v>
      </c>
      <c r="G7152" t="s">
        <v>31</v>
      </c>
      <c r="H7152" t="s">
        <v>46</v>
      </c>
      <c r="I7152" t="s">
        <v>4622</v>
      </c>
      <c r="K7152"/>
      <c r="L7152" t="s">
        <v>11312</v>
      </c>
      <c r="M7152" t="s">
        <v>26</v>
      </c>
      <c r="N7152">
        <v>2</v>
      </c>
      <c r="P7152" t="s">
        <v>10827</v>
      </c>
      <c r="Q7152" t="s">
        <v>11313</v>
      </c>
      <c r="S7152" t="s">
        <v>29</v>
      </c>
    </row>
    <row r="7153" spans="1:19" hidden="1" x14ac:dyDescent="0.2">
      <c r="A7153">
        <v>4265</v>
      </c>
      <c r="B7153" t="s">
        <v>11314</v>
      </c>
      <c r="C7153" t="s">
        <v>20</v>
      </c>
      <c r="D7153">
        <v>3.49</v>
      </c>
      <c r="E7153">
        <v>25</v>
      </c>
      <c r="F7153" t="s">
        <v>11315</v>
      </c>
      <c r="G7153" t="s">
        <v>31</v>
      </c>
      <c r="H7153" t="s">
        <v>46</v>
      </c>
      <c r="I7153" t="s">
        <v>4622</v>
      </c>
      <c r="K7153"/>
      <c r="L7153" t="s">
        <v>11316</v>
      </c>
      <c r="M7153" t="s">
        <v>26</v>
      </c>
      <c r="N7153">
        <v>2</v>
      </c>
      <c r="P7153" t="s">
        <v>10827</v>
      </c>
      <c r="Q7153" t="s">
        <v>11317</v>
      </c>
      <c r="S7153" t="s">
        <v>29</v>
      </c>
    </row>
    <row r="7154" spans="1:19" hidden="1" x14ac:dyDescent="0.2">
      <c r="A7154">
        <v>4265</v>
      </c>
      <c r="B7154" t="s">
        <v>11314</v>
      </c>
      <c r="C7154" t="s">
        <v>11289</v>
      </c>
      <c r="D7154">
        <v>3.39</v>
      </c>
      <c r="E7154" t="s">
        <v>414</v>
      </c>
      <c r="F7154" t="s">
        <v>11290</v>
      </c>
      <c r="G7154" t="s">
        <v>31</v>
      </c>
      <c r="H7154" t="s">
        <v>46</v>
      </c>
      <c r="I7154" t="s">
        <v>4622</v>
      </c>
      <c r="K7154"/>
      <c r="L7154" t="s">
        <v>11316</v>
      </c>
      <c r="M7154" t="s">
        <v>26</v>
      </c>
      <c r="N7154">
        <v>2</v>
      </c>
      <c r="P7154" t="s">
        <v>10827</v>
      </c>
      <c r="Q7154" t="s">
        <v>11317</v>
      </c>
      <c r="S7154" t="s">
        <v>29</v>
      </c>
    </row>
    <row r="7155" spans="1:19" hidden="1" x14ac:dyDescent="0.2">
      <c r="A7155">
        <v>4265</v>
      </c>
      <c r="B7155" t="s">
        <v>11314</v>
      </c>
      <c r="C7155" t="s">
        <v>11291</v>
      </c>
      <c r="D7155">
        <v>2.57</v>
      </c>
      <c r="E7155" t="s">
        <v>414</v>
      </c>
      <c r="F7155" t="s">
        <v>11292</v>
      </c>
      <c r="G7155" t="s">
        <v>31</v>
      </c>
      <c r="H7155" t="s">
        <v>46</v>
      </c>
      <c r="I7155" t="s">
        <v>4622</v>
      </c>
      <c r="K7155"/>
      <c r="L7155" t="s">
        <v>11316</v>
      </c>
      <c r="M7155" t="s">
        <v>26</v>
      </c>
      <c r="N7155">
        <v>2</v>
      </c>
      <c r="P7155" t="s">
        <v>10827</v>
      </c>
      <c r="Q7155" t="s">
        <v>11317</v>
      </c>
      <c r="S7155" t="s">
        <v>29</v>
      </c>
    </row>
    <row r="7156" spans="1:19" hidden="1" x14ac:dyDescent="0.2">
      <c r="A7156">
        <v>4265</v>
      </c>
      <c r="B7156" t="s">
        <v>11314</v>
      </c>
      <c r="C7156" t="s">
        <v>73</v>
      </c>
      <c r="D7156">
        <v>-1.26</v>
      </c>
      <c r="E7156">
        <v>25</v>
      </c>
      <c r="F7156" t="s">
        <v>11318</v>
      </c>
      <c r="G7156" t="s">
        <v>75</v>
      </c>
      <c r="H7156" t="s">
        <v>23</v>
      </c>
      <c r="I7156" t="s">
        <v>4635</v>
      </c>
      <c r="K7156"/>
      <c r="L7156" t="s">
        <v>11316</v>
      </c>
      <c r="M7156" t="s">
        <v>26</v>
      </c>
      <c r="N7156">
        <v>2</v>
      </c>
      <c r="P7156" t="s">
        <v>10827</v>
      </c>
      <c r="Q7156" t="s">
        <v>11317</v>
      </c>
      <c r="S7156" t="s">
        <v>29</v>
      </c>
    </row>
    <row r="7157" spans="1:19" hidden="1" x14ac:dyDescent="0.2">
      <c r="A7157">
        <v>4266</v>
      </c>
      <c r="B7157" t="s">
        <v>11319</v>
      </c>
      <c r="C7157" t="s">
        <v>20</v>
      </c>
      <c r="D7157">
        <v>3.83</v>
      </c>
      <c r="E7157">
        <v>25</v>
      </c>
      <c r="F7157" t="s">
        <v>11320</v>
      </c>
      <c r="G7157" t="s">
        <v>31</v>
      </c>
      <c r="H7157" t="s">
        <v>46</v>
      </c>
      <c r="I7157" t="s">
        <v>4622</v>
      </c>
      <c r="K7157"/>
      <c r="L7157" t="s">
        <v>11321</v>
      </c>
      <c r="M7157" t="s">
        <v>26</v>
      </c>
      <c r="N7157">
        <v>2</v>
      </c>
      <c r="P7157" t="s">
        <v>10827</v>
      </c>
      <c r="Q7157" t="s">
        <v>11322</v>
      </c>
      <c r="S7157" t="s">
        <v>29</v>
      </c>
    </row>
    <row r="7158" spans="1:19" hidden="1" x14ac:dyDescent="0.2">
      <c r="A7158">
        <v>4266</v>
      </c>
      <c r="B7158" t="s">
        <v>11319</v>
      </c>
      <c r="C7158" t="s">
        <v>11289</v>
      </c>
      <c r="D7158">
        <v>3.35</v>
      </c>
      <c r="E7158" t="s">
        <v>414</v>
      </c>
      <c r="F7158" t="s">
        <v>11290</v>
      </c>
      <c r="G7158" t="s">
        <v>31</v>
      </c>
      <c r="H7158" t="s">
        <v>46</v>
      </c>
      <c r="I7158" t="s">
        <v>4622</v>
      </c>
      <c r="K7158"/>
      <c r="L7158" t="s">
        <v>11321</v>
      </c>
      <c r="M7158" t="s">
        <v>26</v>
      </c>
      <c r="N7158">
        <v>2</v>
      </c>
      <c r="P7158" t="s">
        <v>10827</v>
      </c>
      <c r="Q7158" t="s">
        <v>11322</v>
      </c>
      <c r="S7158" t="s">
        <v>29</v>
      </c>
    </row>
    <row r="7159" spans="1:19" hidden="1" x14ac:dyDescent="0.2">
      <c r="A7159">
        <v>4266</v>
      </c>
      <c r="B7159" t="s">
        <v>11319</v>
      </c>
      <c r="C7159" t="s">
        <v>11291</v>
      </c>
      <c r="D7159">
        <v>3.67</v>
      </c>
      <c r="E7159" t="s">
        <v>414</v>
      </c>
      <c r="F7159" t="s">
        <v>11292</v>
      </c>
      <c r="G7159" t="s">
        <v>31</v>
      </c>
      <c r="H7159" t="s">
        <v>46</v>
      </c>
      <c r="I7159" t="s">
        <v>4622</v>
      </c>
      <c r="K7159"/>
      <c r="L7159" t="s">
        <v>11321</v>
      </c>
      <c r="M7159" t="s">
        <v>26</v>
      </c>
      <c r="N7159">
        <v>2</v>
      </c>
      <c r="P7159" t="s">
        <v>10827</v>
      </c>
      <c r="Q7159" t="s">
        <v>11322</v>
      </c>
      <c r="S7159" t="s">
        <v>29</v>
      </c>
    </row>
    <row r="7160" spans="1:19" hidden="1" x14ac:dyDescent="0.2">
      <c r="A7160">
        <v>4266</v>
      </c>
      <c r="B7160" t="s">
        <v>11319</v>
      </c>
      <c r="C7160" t="s">
        <v>73</v>
      </c>
      <c r="D7160">
        <v>-0.27</v>
      </c>
      <c r="E7160">
        <v>25</v>
      </c>
      <c r="F7160" t="s">
        <v>11318</v>
      </c>
      <c r="G7160" t="s">
        <v>75</v>
      </c>
      <c r="H7160" t="s">
        <v>23</v>
      </c>
      <c r="I7160" t="s">
        <v>4635</v>
      </c>
      <c r="K7160"/>
      <c r="L7160" t="s">
        <v>11321</v>
      </c>
      <c r="M7160" t="s">
        <v>26</v>
      </c>
      <c r="N7160">
        <v>2</v>
      </c>
      <c r="P7160" t="s">
        <v>10827</v>
      </c>
      <c r="Q7160" t="s">
        <v>11322</v>
      </c>
      <c r="S7160" t="s">
        <v>29</v>
      </c>
    </row>
    <row r="7161" spans="1:19" hidden="1" x14ac:dyDescent="0.2">
      <c r="A7161">
        <v>4267</v>
      </c>
      <c r="B7161" t="s">
        <v>11323</v>
      </c>
      <c r="C7161" t="s">
        <v>20</v>
      </c>
      <c r="D7161">
        <v>2.93</v>
      </c>
      <c r="E7161">
        <v>25</v>
      </c>
      <c r="F7161" t="s">
        <v>11315</v>
      </c>
      <c r="G7161" t="s">
        <v>31</v>
      </c>
      <c r="H7161" t="s">
        <v>46</v>
      </c>
      <c r="I7161" t="s">
        <v>4622</v>
      </c>
      <c r="K7161"/>
      <c r="L7161" t="s">
        <v>11324</v>
      </c>
      <c r="M7161" t="s">
        <v>26</v>
      </c>
      <c r="N7161">
        <v>2</v>
      </c>
      <c r="P7161" t="s">
        <v>10827</v>
      </c>
      <c r="Q7161" t="s">
        <v>11325</v>
      </c>
      <c r="S7161" t="s">
        <v>29</v>
      </c>
    </row>
    <row r="7162" spans="1:19" hidden="1" x14ac:dyDescent="0.2">
      <c r="A7162">
        <v>4267</v>
      </c>
      <c r="B7162" t="s">
        <v>11323</v>
      </c>
      <c r="C7162" t="s">
        <v>11289</v>
      </c>
      <c r="D7162">
        <v>2.68</v>
      </c>
      <c r="E7162" t="s">
        <v>414</v>
      </c>
      <c r="F7162" t="s">
        <v>11290</v>
      </c>
      <c r="G7162" t="s">
        <v>31</v>
      </c>
      <c r="H7162" t="s">
        <v>46</v>
      </c>
      <c r="I7162" t="s">
        <v>4622</v>
      </c>
      <c r="K7162"/>
      <c r="L7162" t="s">
        <v>11324</v>
      </c>
      <c r="M7162" t="s">
        <v>26</v>
      </c>
      <c r="N7162">
        <v>2</v>
      </c>
      <c r="P7162" t="s">
        <v>10827</v>
      </c>
      <c r="Q7162" t="s">
        <v>11325</v>
      </c>
      <c r="S7162" t="s">
        <v>29</v>
      </c>
    </row>
    <row r="7163" spans="1:19" hidden="1" x14ac:dyDescent="0.2">
      <c r="A7163">
        <v>4267</v>
      </c>
      <c r="B7163" t="s">
        <v>11323</v>
      </c>
      <c r="C7163" t="s">
        <v>11291</v>
      </c>
      <c r="D7163">
        <v>1.96</v>
      </c>
      <c r="E7163" t="s">
        <v>414</v>
      </c>
      <c r="F7163" t="s">
        <v>11292</v>
      </c>
      <c r="G7163" t="s">
        <v>31</v>
      </c>
      <c r="H7163" t="s">
        <v>46</v>
      </c>
      <c r="I7163" t="s">
        <v>4622</v>
      </c>
      <c r="K7163"/>
      <c r="L7163" t="s">
        <v>11324</v>
      </c>
      <c r="M7163" t="s">
        <v>26</v>
      </c>
      <c r="N7163">
        <v>2</v>
      </c>
      <c r="P7163" t="s">
        <v>10827</v>
      </c>
      <c r="Q7163" t="s">
        <v>11325</v>
      </c>
      <c r="S7163" t="s">
        <v>29</v>
      </c>
    </row>
    <row r="7164" spans="1:19" hidden="1" x14ac:dyDescent="0.2">
      <c r="A7164">
        <v>4267</v>
      </c>
      <c r="B7164" t="s">
        <v>11323</v>
      </c>
      <c r="C7164" t="s">
        <v>73</v>
      </c>
      <c r="D7164">
        <v>-2.27</v>
      </c>
      <c r="E7164">
        <v>25</v>
      </c>
      <c r="F7164" t="s">
        <v>11318</v>
      </c>
      <c r="G7164" t="s">
        <v>75</v>
      </c>
      <c r="H7164" t="s">
        <v>23</v>
      </c>
      <c r="I7164" t="s">
        <v>4635</v>
      </c>
      <c r="K7164"/>
      <c r="L7164" t="s">
        <v>11324</v>
      </c>
      <c r="M7164" t="s">
        <v>26</v>
      </c>
      <c r="N7164">
        <v>2</v>
      </c>
      <c r="P7164" t="s">
        <v>10827</v>
      </c>
      <c r="Q7164" t="s">
        <v>11325</v>
      </c>
      <c r="S7164" t="s">
        <v>29</v>
      </c>
    </row>
    <row r="7165" spans="1:19" hidden="1" x14ac:dyDescent="0.2">
      <c r="A7165">
        <v>4268</v>
      </c>
      <c r="B7165" t="s">
        <v>11326</v>
      </c>
      <c r="C7165" t="s">
        <v>20</v>
      </c>
      <c r="D7165">
        <v>4.82</v>
      </c>
      <c r="E7165">
        <v>25</v>
      </c>
      <c r="F7165" t="s">
        <v>11327</v>
      </c>
      <c r="G7165" t="s">
        <v>31</v>
      </c>
      <c r="H7165" t="s">
        <v>46</v>
      </c>
      <c r="I7165" t="s">
        <v>4622</v>
      </c>
      <c r="K7165"/>
      <c r="L7165" t="s">
        <v>11328</v>
      </c>
      <c r="M7165" t="s">
        <v>26</v>
      </c>
      <c r="N7165">
        <v>2</v>
      </c>
      <c r="P7165" t="s">
        <v>10827</v>
      </c>
      <c r="Q7165" t="s">
        <v>11329</v>
      </c>
      <c r="S7165" t="s">
        <v>29</v>
      </c>
    </row>
    <row r="7166" spans="1:19" hidden="1" x14ac:dyDescent="0.2">
      <c r="A7166">
        <v>4268</v>
      </c>
      <c r="B7166" t="s">
        <v>11326</v>
      </c>
      <c r="C7166" t="s">
        <v>11289</v>
      </c>
      <c r="D7166">
        <v>3.84</v>
      </c>
      <c r="E7166" t="s">
        <v>414</v>
      </c>
      <c r="F7166" t="s">
        <v>11290</v>
      </c>
      <c r="G7166" t="s">
        <v>31</v>
      </c>
      <c r="H7166" t="s">
        <v>46</v>
      </c>
      <c r="I7166" t="s">
        <v>4622</v>
      </c>
      <c r="K7166"/>
      <c r="L7166" t="s">
        <v>11328</v>
      </c>
      <c r="M7166" t="s">
        <v>26</v>
      </c>
      <c r="N7166">
        <v>2</v>
      </c>
      <c r="P7166" t="s">
        <v>10827</v>
      </c>
      <c r="Q7166" t="s">
        <v>11329</v>
      </c>
      <c r="S7166" t="s">
        <v>29</v>
      </c>
    </row>
    <row r="7167" spans="1:19" hidden="1" x14ac:dyDescent="0.2">
      <c r="A7167">
        <v>4268</v>
      </c>
      <c r="B7167" t="s">
        <v>11326</v>
      </c>
      <c r="C7167" t="s">
        <v>11291</v>
      </c>
      <c r="D7167">
        <v>4.72</v>
      </c>
      <c r="E7167" t="s">
        <v>414</v>
      </c>
      <c r="F7167" t="s">
        <v>11292</v>
      </c>
      <c r="G7167" t="s">
        <v>31</v>
      </c>
      <c r="H7167" t="s">
        <v>46</v>
      </c>
      <c r="I7167" t="s">
        <v>4622</v>
      </c>
      <c r="K7167"/>
      <c r="L7167" t="s">
        <v>11328</v>
      </c>
      <c r="M7167" t="s">
        <v>26</v>
      </c>
      <c r="N7167">
        <v>2</v>
      </c>
      <c r="P7167" t="s">
        <v>10827</v>
      </c>
      <c r="Q7167" t="s">
        <v>11329</v>
      </c>
      <c r="S7167" t="s">
        <v>29</v>
      </c>
    </row>
    <row r="7168" spans="1:19" hidden="1" x14ac:dyDescent="0.2">
      <c r="A7168">
        <v>4270</v>
      </c>
      <c r="B7168" t="s">
        <v>11330</v>
      </c>
      <c r="C7168" t="s">
        <v>20</v>
      </c>
      <c r="D7168">
        <v>9.15</v>
      </c>
      <c r="E7168">
        <v>25</v>
      </c>
      <c r="F7168" t="s">
        <v>11331</v>
      </c>
      <c r="G7168" t="s">
        <v>55</v>
      </c>
      <c r="H7168" t="s">
        <v>23</v>
      </c>
      <c r="I7168" t="s">
        <v>108</v>
      </c>
      <c r="K7168"/>
      <c r="L7168" t="s">
        <v>11332</v>
      </c>
      <c r="M7168" t="s">
        <v>26</v>
      </c>
      <c r="N7168">
        <v>2</v>
      </c>
      <c r="P7168" t="s">
        <v>10827</v>
      </c>
      <c r="Q7168" t="s">
        <v>11333</v>
      </c>
      <c r="S7168" t="s">
        <v>29</v>
      </c>
    </row>
    <row r="7169" spans="1:19" hidden="1" x14ac:dyDescent="0.2">
      <c r="A7169">
        <v>4271</v>
      </c>
      <c r="B7169" t="s">
        <v>11334</v>
      </c>
      <c r="C7169" t="s">
        <v>20</v>
      </c>
      <c r="D7169">
        <v>4.28</v>
      </c>
      <c r="E7169">
        <v>25</v>
      </c>
      <c r="F7169" t="s">
        <v>11320</v>
      </c>
      <c r="G7169" t="s">
        <v>31</v>
      </c>
      <c r="H7169" t="s">
        <v>46</v>
      </c>
      <c r="I7169" t="s">
        <v>4622</v>
      </c>
      <c r="K7169"/>
      <c r="L7169" t="s">
        <v>11335</v>
      </c>
      <c r="M7169" t="s">
        <v>26</v>
      </c>
      <c r="N7169">
        <v>2</v>
      </c>
      <c r="P7169" t="s">
        <v>10827</v>
      </c>
      <c r="Q7169" t="s">
        <v>11336</v>
      </c>
      <c r="S7169" t="s">
        <v>29</v>
      </c>
    </row>
    <row r="7170" spans="1:19" hidden="1" x14ac:dyDescent="0.2">
      <c r="A7170">
        <v>4271</v>
      </c>
      <c r="B7170" t="s">
        <v>11334</v>
      </c>
      <c r="C7170" t="s">
        <v>11289</v>
      </c>
      <c r="D7170">
        <v>3.43</v>
      </c>
      <c r="E7170" t="s">
        <v>414</v>
      </c>
      <c r="F7170" t="s">
        <v>11290</v>
      </c>
      <c r="G7170" t="s">
        <v>31</v>
      </c>
      <c r="H7170" t="s">
        <v>46</v>
      </c>
      <c r="I7170" t="s">
        <v>4622</v>
      </c>
      <c r="K7170"/>
      <c r="L7170" t="s">
        <v>11335</v>
      </c>
      <c r="M7170" t="s">
        <v>26</v>
      </c>
      <c r="N7170">
        <v>2</v>
      </c>
      <c r="P7170" t="s">
        <v>10827</v>
      </c>
      <c r="Q7170" t="s">
        <v>11336</v>
      </c>
      <c r="S7170" t="s">
        <v>29</v>
      </c>
    </row>
    <row r="7171" spans="1:19" hidden="1" x14ac:dyDescent="0.2">
      <c r="A7171">
        <v>4271</v>
      </c>
      <c r="B7171" t="s">
        <v>11334</v>
      </c>
      <c r="C7171" t="s">
        <v>11291</v>
      </c>
      <c r="D7171">
        <v>4.03</v>
      </c>
      <c r="E7171" t="s">
        <v>414</v>
      </c>
      <c r="F7171" t="s">
        <v>11292</v>
      </c>
      <c r="G7171" t="s">
        <v>31</v>
      </c>
      <c r="H7171" t="s">
        <v>46</v>
      </c>
      <c r="I7171" t="s">
        <v>4622</v>
      </c>
      <c r="K7171"/>
      <c r="L7171" t="s">
        <v>11335</v>
      </c>
      <c r="M7171" t="s">
        <v>26</v>
      </c>
      <c r="N7171">
        <v>2</v>
      </c>
      <c r="P7171" t="s">
        <v>10827</v>
      </c>
      <c r="Q7171" t="s">
        <v>11336</v>
      </c>
      <c r="S7171" t="s">
        <v>29</v>
      </c>
    </row>
    <row r="7172" spans="1:19" hidden="1" x14ac:dyDescent="0.2">
      <c r="A7172">
        <v>4272</v>
      </c>
      <c r="B7172" t="s">
        <v>11337</v>
      </c>
      <c r="C7172" t="s">
        <v>20</v>
      </c>
      <c r="D7172">
        <v>3.68</v>
      </c>
      <c r="E7172">
        <v>25</v>
      </c>
      <c r="F7172" t="s">
        <v>11320</v>
      </c>
      <c r="G7172" t="s">
        <v>31</v>
      </c>
      <c r="H7172" t="s">
        <v>46</v>
      </c>
      <c r="I7172" t="s">
        <v>4622</v>
      </c>
      <c r="K7172"/>
      <c r="L7172" t="s">
        <v>11338</v>
      </c>
      <c r="M7172" t="s">
        <v>26</v>
      </c>
      <c r="N7172">
        <v>2</v>
      </c>
      <c r="P7172" t="s">
        <v>10827</v>
      </c>
      <c r="Q7172" t="s">
        <v>11339</v>
      </c>
      <c r="S7172" t="s">
        <v>29</v>
      </c>
    </row>
    <row r="7173" spans="1:19" hidden="1" x14ac:dyDescent="0.2">
      <c r="A7173">
        <v>4272</v>
      </c>
      <c r="B7173" t="s">
        <v>11337</v>
      </c>
      <c r="C7173" t="s">
        <v>11289</v>
      </c>
      <c r="D7173">
        <v>3.4</v>
      </c>
      <c r="E7173" t="s">
        <v>414</v>
      </c>
      <c r="F7173" t="s">
        <v>11290</v>
      </c>
      <c r="G7173" t="s">
        <v>31</v>
      </c>
      <c r="H7173" t="s">
        <v>46</v>
      </c>
      <c r="I7173" t="s">
        <v>4622</v>
      </c>
      <c r="K7173"/>
      <c r="L7173" t="s">
        <v>11338</v>
      </c>
      <c r="M7173" t="s">
        <v>26</v>
      </c>
      <c r="N7173">
        <v>2</v>
      </c>
      <c r="P7173" t="s">
        <v>10827</v>
      </c>
      <c r="Q7173" t="s">
        <v>11339</v>
      </c>
      <c r="S7173" t="s">
        <v>29</v>
      </c>
    </row>
    <row r="7174" spans="1:19" hidden="1" x14ac:dyDescent="0.2">
      <c r="A7174">
        <v>4272</v>
      </c>
      <c r="B7174" t="s">
        <v>11337</v>
      </c>
      <c r="C7174" t="s">
        <v>11291</v>
      </c>
      <c r="D7174">
        <v>3.57</v>
      </c>
      <c r="E7174" t="s">
        <v>414</v>
      </c>
      <c r="F7174" t="s">
        <v>11292</v>
      </c>
      <c r="G7174" t="s">
        <v>31</v>
      </c>
      <c r="H7174" t="s">
        <v>46</v>
      </c>
      <c r="I7174" t="s">
        <v>4622</v>
      </c>
      <c r="K7174"/>
      <c r="L7174" t="s">
        <v>11338</v>
      </c>
      <c r="M7174" t="s">
        <v>26</v>
      </c>
      <c r="N7174">
        <v>2</v>
      </c>
      <c r="P7174" t="s">
        <v>10827</v>
      </c>
      <c r="Q7174" t="s">
        <v>11339</v>
      </c>
      <c r="S7174" t="s">
        <v>29</v>
      </c>
    </row>
    <row r="7175" spans="1:19" hidden="1" x14ac:dyDescent="0.2">
      <c r="A7175">
        <v>4273</v>
      </c>
      <c r="B7175" t="s">
        <v>11340</v>
      </c>
      <c r="C7175" t="s">
        <v>20</v>
      </c>
      <c r="D7175">
        <v>4.83</v>
      </c>
      <c r="E7175">
        <v>25</v>
      </c>
      <c r="F7175" t="s">
        <v>11341</v>
      </c>
      <c r="G7175" t="s">
        <v>31</v>
      </c>
      <c r="H7175" t="s">
        <v>46</v>
      </c>
      <c r="I7175" t="s">
        <v>4622</v>
      </c>
      <c r="K7175"/>
      <c r="L7175" t="s">
        <v>11342</v>
      </c>
      <c r="M7175" t="s">
        <v>26</v>
      </c>
      <c r="N7175">
        <v>2</v>
      </c>
      <c r="P7175" t="s">
        <v>10827</v>
      </c>
      <c r="Q7175" t="s">
        <v>11343</v>
      </c>
      <c r="S7175" t="s">
        <v>29</v>
      </c>
    </row>
    <row r="7176" spans="1:19" hidden="1" x14ac:dyDescent="0.2">
      <c r="A7176">
        <v>4273</v>
      </c>
      <c r="B7176" t="s">
        <v>11340</v>
      </c>
      <c r="C7176" t="s">
        <v>11289</v>
      </c>
      <c r="D7176">
        <v>3.92</v>
      </c>
      <c r="E7176" t="s">
        <v>414</v>
      </c>
      <c r="F7176" t="s">
        <v>11290</v>
      </c>
      <c r="G7176" t="s">
        <v>31</v>
      </c>
      <c r="H7176" t="s">
        <v>46</v>
      </c>
      <c r="I7176" t="s">
        <v>4622</v>
      </c>
      <c r="K7176"/>
      <c r="L7176" t="s">
        <v>11342</v>
      </c>
      <c r="M7176" t="s">
        <v>26</v>
      </c>
      <c r="N7176">
        <v>2</v>
      </c>
      <c r="P7176" t="s">
        <v>10827</v>
      </c>
      <c r="Q7176" t="s">
        <v>11343</v>
      </c>
      <c r="S7176" t="s">
        <v>29</v>
      </c>
    </row>
    <row r="7177" spans="1:19" hidden="1" x14ac:dyDescent="0.2">
      <c r="A7177">
        <v>4273</v>
      </c>
      <c r="B7177" t="s">
        <v>11340</v>
      </c>
      <c r="C7177" t="s">
        <v>11291</v>
      </c>
      <c r="D7177">
        <v>4.76</v>
      </c>
      <c r="E7177" t="s">
        <v>414</v>
      </c>
      <c r="F7177" t="s">
        <v>11292</v>
      </c>
      <c r="G7177" t="s">
        <v>31</v>
      </c>
      <c r="H7177" t="s">
        <v>46</v>
      </c>
      <c r="I7177" t="s">
        <v>4622</v>
      </c>
      <c r="K7177"/>
      <c r="L7177" t="s">
        <v>11342</v>
      </c>
      <c r="M7177" t="s">
        <v>26</v>
      </c>
      <c r="N7177">
        <v>2</v>
      </c>
      <c r="P7177" t="s">
        <v>10827</v>
      </c>
      <c r="Q7177" t="s">
        <v>11343</v>
      </c>
      <c r="S7177" t="s">
        <v>29</v>
      </c>
    </row>
    <row r="7178" spans="1:19" hidden="1" x14ac:dyDescent="0.2">
      <c r="A7178">
        <v>4274</v>
      </c>
      <c r="B7178" t="s">
        <v>11344</v>
      </c>
      <c r="C7178" t="s">
        <v>20</v>
      </c>
      <c r="D7178">
        <v>4.68</v>
      </c>
      <c r="E7178">
        <v>25</v>
      </c>
      <c r="F7178" t="s">
        <v>11320</v>
      </c>
      <c r="G7178" t="s">
        <v>31</v>
      </c>
      <c r="H7178" t="s">
        <v>46</v>
      </c>
      <c r="I7178" t="s">
        <v>4622</v>
      </c>
      <c r="K7178"/>
      <c r="L7178" t="s">
        <v>11345</v>
      </c>
      <c r="M7178" t="s">
        <v>26</v>
      </c>
      <c r="N7178">
        <v>2</v>
      </c>
      <c r="P7178" t="s">
        <v>10827</v>
      </c>
      <c r="Q7178" t="s">
        <v>11346</v>
      </c>
      <c r="S7178" t="s">
        <v>29</v>
      </c>
    </row>
    <row r="7179" spans="1:19" hidden="1" x14ac:dyDescent="0.2">
      <c r="A7179">
        <v>4274</v>
      </c>
      <c r="B7179" t="s">
        <v>11344</v>
      </c>
      <c r="C7179" t="s">
        <v>11289</v>
      </c>
      <c r="D7179">
        <v>4.32</v>
      </c>
      <c r="E7179" t="s">
        <v>414</v>
      </c>
      <c r="F7179" t="s">
        <v>11290</v>
      </c>
      <c r="G7179" t="s">
        <v>31</v>
      </c>
      <c r="H7179" t="s">
        <v>46</v>
      </c>
      <c r="I7179" t="s">
        <v>4622</v>
      </c>
      <c r="K7179"/>
      <c r="L7179" t="s">
        <v>11345</v>
      </c>
      <c r="M7179" t="s">
        <v>26</v>
      </c>
      <c r="N7179">
        <v>2</v>
      </c>
      <c r="P7179" t="s">
        <v>10827</v>
      </c>
      <c r="Q7179" t="s">
        <v>11346</v>
      </c>
      <c r="S7179" t="s">
        <v>29</v>
      </c>
    </row>
    <row r="7180" spans="1:19" hidden="1" x14ac:dyDescent="0.2">
      <c r="A7180">
        <v>4274</v>
      </c>
      <c r="B7180" t="s">
        <v>11344</v>
      </c>
      <c r="C7180" t="s">
        <v>11291</v>
      </c>
      <c r="D7180">
        <v>4.54</v>
      </c>
      <c r="E7180" t="s">
        <v>414</v>
      </c>
      <c r="F7180" t="s">
        <v>11292</v>
      </c>
      <c r="G7180" t="s">
        <v>31</v>
      </c>
      <c r="H7180" t="s">
        <v>46</v>
      </c>
      <c r="I7180" t="s">
        <v>4622</v>
      </c>
      <c r="K7180"/>
      <c r="L7180" t="s">
        <v>11345</v>
      </c>
      <c r="M7180" t="s">
        <v>26</v>
      </c>
      <c r="N7180">
        <v>2</v>
      </c>
      <c r="P7180" t="s">
        <v>10827</v>
      </c>
      <c r="Q7180" t="s">
        <v>11346</v>
      </c>
      <c r="S7180" t="s">
        <v>29</v>
      </c>
    </row>
    <row r="7181" spans="1:19" hidden="1" x14ac:dyDescent="0.2">
      <c r="A7181">
        <v>4274</v>
      </c>
      <c r="B7181" t="s">
        <v>11344</v>
      </c>
      <c r="C7181" t="s">
        <v>73</v>
      </c>
      <c r="D7181">
        <v>0.97499999999999998</v>
      </c>
      <c r="E7181">
        <v>25</v>
      </c>
      <c r="F7181" t="s">
        <v>11347</v>
      </c>
      <c r="G7181" t="s">
        <v>75</v>
      </c>
      <c r="H7181" t="s">
        <v>46</v>
      </c>
      <c r="I7181" t="s">
        <v>4635</v>
      </c>
      <c r="K7181"/>
      <c r="L7181" t="s">
        <v>11345</v>
      </c>
      <c r="M7181" t="s">
        <v>26</v>
      </c>
      <c r="N7181">
        <v>2</v>
      </c>
      <c r="P7181" t="s">
        <v>10827</v>
      </c>
      <c r="Q7181" t="s">
        <v>11346</v>
      </c>
      <c r="S7181" t="s">
        <v>29</v>
      </c>
    </row>
    <row r="7182" spans="1:19" hidden="1" x14ac:dyDescent="0.2">
      <c r="A7182">
        <v>4275</v>
      </c>
      <c r="B7182" t="s">
        <v>11348</v>
      </c>
      <c r="C7182" t="s">
        <v>73</v>
      </c>
      <c r="D7182">
        <v>-4.0999999999999996</v>
      </c>
      <c r="E7182">
        <v>25</v>
      </c>
      <c r="F7182" t="s">
        <v>11349</v>
      </c>
      <c r="G7182" t="s">
        <v>75</v>
      </c>
      <c r="H7182" t="s">
        <v>23</v>
      </c>
      <c r="I7182" t="s">
        <v>4635</v>
      </c>
      <c r="K7182"/>
      <c r="L7182" t="s">
        <v>11350</v>
      </c>
      <c r="M7182" t="s">
        <v>26</v>
      </c>
      <c r="N7182">
        <v>2</v>
      </c>
      <c r="P7182" t="s">
        <v>10827</v>
      </c>
      <c r="Q7182" t="s">
        <v>11351</v>
      </c>
      <c r="S7182" t="s">
        <v>29</v>
      </c>
    </row>
    <row r="7183" spans="1:19" hidden="1" x14ac:dyDescent="0.2">
      <c r="A7183">
        <v>4276</v>
      </c>
      <c r="B7183" t="s">
        <v>11352</v>
      </c>
      <c r="C7183" t="s">
        <v>20</v>
      </c>
      <c r="D7183">
        <v>2.61</v>
      </c>
      <c r="E7183">
        <v>25</v>
      </c>
      <c r="F7183" t="s">
        <v>11315</v>
      </c>
      <c r="G7183" t="s">
        <v>31</v>
      </c>
      <c r="H7183" t="s">
        <v>46</v>
      </c>
      <c r="I7183" t="s">
        <v>4622</v>
      </c>
      <c r="K7183"/>
      <c r="L7183" t="s">
        <v>11353</v>
      </c>
      <c r="M7183" t="s">
        <v>26</v>
      </c>
      <c r="N7183">
        <v>2</v>
      </c>
      <c r="P7183" t="s">
        <v>10827</v>
      </c>
      <c r="Q7183" t="s">
        <v>11354</v>
      </c>
      <c r="S7183" t="s">
        <v>29</v>
      </c>
    </row>
    <row r="7184" spans="1:19" hidden="1" x14ac:dyDescent="0.2">
      <c r="A7184">
        <v>4276</v>
      </c>
      <c r="B7184" t="s">
        <v>11352</v>
      </c>
      <c r="C7184" t="s">
        <v>11289</v>
      </c>
      <c r="D7184">
        <v>2.61</v>
      </c>
      <c r="E7184" t="s">
        <v>414</v>
      </c>
      <c r="F7184" t="s">
        <v>11290</v>
      </c>
      <c r="G7184" t="s">
        <v>31</v>
      </c>
      <c r="H7184" t="s">
        <v>46</v>
      </c>
      <c r="I7184" t="s">
        <v>4622</v>
      </c>
      <c r="K7184"/>
      <c r="L7184" t="s">
        <v>11353</v>
      </c>
      <c r="M7184" t="s">
        <v>26</v>
      </c>
      <c r="N7184">
        <v>2</v>
      </c>
      <c r="P7184" t="s">
        <v>10827</v>
      </c>
      <c r="Q7184" t="s">
        <v>11354</v>
      </c>
      <c r="S7184" t="s">
        <v>29</v>
      </c>
    </row>
    <row r="7185" spans="1:19" hidden="1" x14ac:dyDescent="0.2">
      <c r="A7185">
        <v>4276</v>
      </c>
      <c r="B7185" t="s">
        <v>11352</v>
      </c>
      <c r="C7185" t="s">
        <v>11291</v>
      </c>
      <c r="D7185">
        <v>1.39</v>
      </c>
      <c r="E7185" t="s">
        <v>414</v>
      </c>
      <c r="F7185" t="s">
        <v>11292</v>
      </c>
      <c r="G7185" t="s">
        <v>31</v>
      </c>
      <c r="H7185" t="s">
        <v>46</v>
      </c>
      <c r="I7185" t="s">
        <v>4622</v>
      </c>
      <c r="K7185"/>
      <c r="L7185" t="s">
        <v>11353</v>
      </c>
      <c r="M7185" t="s">
        <v>26</v>
      </c>
      <c r="N7185">
        <v>2</v>
      </c>
      <c r="P7185" t="s">
        <v>10827</v>
      </c>
      <c r="Q7185" t="s">
        <v>11354</v>
      </c>
      <c r="S7185" t="s">
        <v>29</v>
      </c>
    </row>
    <row r="7186" spans="1:19" hidden="1" x14ac:dyDescent="0.2">
      <c r="A7186">
        <v>4276</v>
      </c>
      <c r="B7186" t="s">
        <v>11352</v>
      </c>
      <c r="C7186" t="s">
        <v>73</v>
      </c>
      <c r="D7186">
        <v>-2.75</v>
      </c>
      <c r="E7186">
        <v>25</v>
      </c>
      <c r="F7186" t="s">
        <v>11318</v>
      </c>
      <c r="G7186" t="s">
        <v>75</v>
      </c>
      <c r="H7186" t="s">
        <v>23</v>
      </c>
      <c r="I7186" t="s">
        <v>4635</v>
      </c>
      <c r="K7186"/>
      <c r="L7186" t="s">
        <v>11353</v>
      </c>
      <c r="M7186" t="s">
        <v>26</v>
      </c>
      <c r="N7186">
        <v>2</v>
      </c>
      <c r="P7186" t="s">
        <v>10827</v>
      </c>
      <c r="Q7186" t="s">
        <v>11354</v>
      </c>
      <c r="S7186" t="s">
        <v>29</v>
      </c>
    </row>
    <row r="7187" spans="1:19" hidden="1" x14ac:dyDescent="0.2">
      <c r="A7187">
        <v>4281</v>
      </c>
      <c r="B7187" t="s">
        <v>11355</v>
      </c>
      <c r="C7187" t="s">
        <v>20</v>
      </c>
      <c r="D7187">
        <v>4.04</v>
      </c>
      <c r="E7187">
        <v>25</v>
      </c>
      <c r="G7187" t="s">
        <v>1440</v>
      </c>
      <c r="H7187" t="s">
        <v>23</v>
      </c>
      <c r="I7187" t="s">
        <v>11356</v>
      </c>
      <c r="K7187"/>
      <c r="L7187" t="s">
        <v>11357</v>
      </c>
      <c r="M7187" t="s">
        <v>11208</v>
      </c>
      <c r="N7187">
        <v>4</v>
      </c>
      <c r="P7187" t="s">
        <v>10827</v>
      </c>
      <c r="Q7187" t="s">
        <v>11358</v>
      </c>
      <c r="S7187" t="s">
        <v>29</v>
      </c>
    </row>
    <row r="7188" spans="1:19" hidden="1" x14ac:dyDescent="0.2">
      <c r="A7188">
        <v>4282</v>
      </c>
      <c r="B7188" t="s">
        <v>11359</v>
      </c>
      <c r="C7188" t="s">
        <v>20</v>
      </c>
      <c r="D7188">
        <v>4.78</v>
      </c>
      <c r="F7188" t="s">
        <v>10899</v>
      </c>
      <c r="G7188" t="s">
        <v>1440</v>
      </c>
      <c r="I7188" t="s">
        <v>11360</v>
      </c>
      <c r="K7188"/>
      <c r="L7188" t="s">
        <v>11361</v>
      </c>
      <c r="M7188" t="s">
        <v>26</v>
      </c>
      <c r="N7188">
        <v>2</v>
      </c>
      <c r="P7188" t="s">
        <v>10827</v>
      </c>
      <c r="Q7188" t="s">
        <v>11362</v>
      </c>
      <c r="S7188" t="s">
        <v>29</v>
      </c>
    </row>
    <row r="7189" spans="1:19" hidden="1" x14ac:dyDescent="0.2">
      <c r="A7189">
        <v>4284</v>
      </c>
      <c r="B7189" t="s">
        <v>11363</v>
      </c>
      <c r="C7189" t="s">
        <v>20</v>
      </c>
      <c r="D7189">
        <v>4.78</v>
      </c>
      <c r="E7189" t="s">
        <v>363</v>
      </c>
      <c r="F7189" t="s">
        <v>2017</v>
      </c>
      <c r="G7189" t="s">
        <v>1440</v>
      </c>
      <c r="H7189" t="s">
        <v>23</v>
      </c>
      <c r="I7189" t="s">
        <v>380</v>
      </c>
      <c r="K7189"/>
      <c r="L7189" t="s">
        <v>11364</v>
      </c>
      <c r="M7189" t="s">
        <v>26</v>
      </c>
      <c r="N7189">
        <v>2</v>
      </c>
      <c r="P7189" t="s">
        <v>10827</v>
      </c>
      <c r="Q7189" t="s">
        <v>11365</v>
      </c>
      <c r="S7189" t="s">
        <v>29</v>
      </c>
    </row>
    <row r="7190" spans="1:19" hidden="1" x14ac:dyDescent="0.2">
      <c r="A7190">
        <v>4285</v>
      </c>
      <c r="B7190" t="s">
        <v>11366</v>
      </c>
      <c r="C7190" t="s">
        <v>20</v>
      </c>
      <c r="D7190">
        <v>4.9800000000000004</v>
      </c>
      <c r="E7190" t="s">
        <v>363</v>
      </c>
      <c r="F7190" t="s">
        <v>2017</v>
      </c>
      <c r="G7190" t="s">
        <v>1440</v>
      </c>
      <c r="H7190" t="s">
        <v>23</v>
      </c>
      <c r="I7190" t="s">
        <v>380</v>
      </c>
      <c r="K7190"/>
      <c r="L7190" t="s">
        <v>11367</v>
      </c>
      <c r="M7190" t="s">
        <v>26</v>
      </c>
      <c r="N7190">
        <v>2</v>
      </c>
      <c r="P7190" t="s">
        <v>10827</v>
      </c>
      <c r="Q7190" t="s">
        <v>11368</v>
      </c>
      <c r="S7190" t="s">
        <v>29</v>
      </c>
    </row>
    <row r="7191" spans="1:19" hidden="1" x14ac:dyDescent="0.2">
      <c r="A7191">
        <v>4286</v>
      </c>
      <c r="B7191" t="s">
        <v>11369</v>
      </c>
      <c r="C7191" t="s">
        <v>20</v>
      </c>
      <c r="D7191">
        <v>4.4400000000000004</v>
      </c>
      <c r="E7191">
        <v>15</v>
      </c>
      <c r="F7191" t="s">
        <v>11370</v>
      </c>
      <c r="G7191" t="s">
        <v>63</v>
      </c>
      <c r="H7191" t="s">
        <v>46</v>
      </c>
      <c r="I7191" t="s">
        <v>7670</v>
      </c>
      <c r="K7191"/>
      <c r="L7191" t="s">
        <v>11371</v>
      </c>
      <c r="M7191" t="s">
        <v>26</v>
      </c>
      <c r="N7191">
        <v>2</v>
      </c>
      <c r="P7191" t="s">
        <v>10827</v>
      </c>
      <c r="Q7191" t="s">
        <v>11372</v>
      </c>
      <c r="S7191" t="s">
        <v>29</v>
      </c>
    </row>
    <row r="7192" spans="1:19" hidden="1" x14ac:dyDescent="0.2">
      <c r="A7192">
        <v>4286</v>
      </c>
      <c r="B7192" t="s">
        <v>11369</v>
      </c>
      <c r="C7192" t="s">
        <v>20</v>
      </c>
      <c r="D7192">
        <v>4.3</v>
      </c>
      <c r="E7192">
        <v>20</v>
      </c>
      <c r="F7192" t="s">
        <v>11370</v>
      </c>
      <c r="G7192" t="s">
        <v>63</v>
      </c>
      <c r="H7192" t="s">
        <v>46</v>
      </c>
      <c r="I7192" t="s">
        <v>7670</v>
      </c>
      <c r="K7192"/>
      <c r="L7192" t="s">
        <v>11371</v>
      </c>
      <c r="M7192" t="s">
        <v>26</v>
      </c>
      <c r="N7192">
        <v>2</v>
      </c>
      <c r="P7192" t="s">
        <v>10827</v>
      </c>
      <c r="Q7192" t="s">
        <v>11372</v>
      </c>
      <c r="S7192" t="s">
        <v>29</v>
      </c>
    </row>
    <row r="7193" spans="1:19" hidden="1" x14ac:dyDescent="0.2">
      <c r="A7193">
        <v>4286</v>
      </c>
      <c r="B7193" t="s">
        <v>11369</v>
      </c>
      <c r="C7193" t="s">
        <v>20</v>
      </c>
      <c r="D7193">
        <v>4.2</v>
      </c>
      <c r="E7193">
        <v>25</v>
      </c>
      <c r="F7193" t="s">
        <v>11370</v>
      </c>
      <c r="G7193" t="s">
        <v>63</v>
      </c>
      <c r="H7193" t="s">
        <v>46</v>
      </c>
      <c r="I7193" t="s">
        <v>7670</v>
      </c>
      <c r="K7193"/>
      <c r="L7193" t="s">
        <v>11371</v>
      </c>
      <c r="M7193" t="s">
        <v>26</v>
      </c>
      <c r="N7193">
        <v>2</v>
      </c>
      <c r="P7193" t="s">
        <v>10827</v>
      </c>
      <c r="Q7193" t="s">
        <v>11372</v>
      </c>
      <c r="S7193" t="s">
        <v>29</v>
      </c>
    </row>
    <row r="7194" spans="1:19" hidden="1" x14ac:dyDescent="0.2">
      <c r="A7194">
        <v>4286</v>
      </c>
      <c r="B7194" t="s">
        <v>11369</v>
      </c>
      <c r="C7194" t="s">
        <v>20</v>
      </c>
      <c r="D7194">
        <v>4.0999999999999996</v>
      </c>
      <c r="E7194">
        <v>35</v>
      </c>
      <c r="F7194" t="s">
        <v>11370</v>
      </c>
      <c r="G7194" t="s">
        <v>63</v>
      </c>
      <c r="H7194" t="s">
        <v>46</v>
      </c>
      <c r="I7194" t="s">
        <v>7670</v>
      </c>
      <c r="K7194"/>
      <c r="L7194" t="s">
        <v>11371</v>
      </c>
      <c r="M7194" t="s">
        <v>26</v>
      </c>
      <c r="N7194">
        <v>2</v>
      </c>
      <c r="P7194" t="s">
        <v>10827</v>
      </c>
      <c r="Q7194" t="s">
        <v>11372</v>
      </c>
      <c r="S7194" t="s">
        <v>29</v>
      </c>
    </row>
    <row r="7195" spans="1:19" hidden="1" x14ac:dyDescent="0.2">
      <c r="A7195">
        <v>4286</v>
      </c>
      <c r="B7195" t="s">
        <v>11369</v>
      </c>
      <c r="C7195" t="s">
        <v>20</v>
      </c>
      <c r="D7195">
        <v>3.99</v>
      </c>
      <c r="E7195">
        <v>45</v>
      </c>
      <c r="F7195" t="s">
        <v>11370</v>
      </c>
      <c r="G7195" t="s">
        <v>63</v>
      </c>
      <c r="H7195" t="s">
        <v>46</v>
      </c>
      <c r="I7195" t="s">
        <v>7670</v>
      </c>
      <c r="K7195"/>
      <c r="L7195" t="s">
        <v>11371</v>
      </c>
      <c r="M7195" t="s">
        <v>26</v>
      </c>
      <c r="N7195">
        <v>2</v>
      </c>
      <c r="P7195" t="s">
        <v>10827</v>
      </c>
      <c r="Q7195" t="s">
        <v>11372</v>
      </c>
      <c r="S7195" t="s">
        <v>29</v>
      </c>
    </row>
    <row r="7196" spans="1:19" hidden="1" x14ac:dyDescent="0.2">
      <c r="A7196">
        <v>4286</v>
      </c>
      <c r="B7196" t="s">
        <v>11369</v>
      </c>
      <c r="C7196" t="s">
        <v>20</v>
      </c>
      <c r="D7196">
        <v>3.8</v>
      </c>
      <c r="E7196">
        <v>55</v>
      </c>
      <c r="F7196" t="s">
        <v>11370</v>
      </c>
      <c r="G7196" t="s">
        <v>63</v>
      </c>
      <c r="H7196" t="s">
        <v>46</v>
      </c>
      <c r="I7196" t="s">
        <v>7670</v>
      </c>
      <c r="K7196"/>
      <c r="L7196" t="s">
        <v>11371</v>
      </c>
      <c r="M7196" t="s">
        <v>26</v>
      </c>
      <c r="N7196">
        <v>2</v>
      </c>
      <c r="P7196" t="s">
        <v>10827</v>
      </c>
      <c r="Q7196" t="s">
        <v>11372</v>
      </c>
      <c r="S7196" t="s">
        <v>29</v>
      </c>
    </row>
    <row r="7197" spans="1:19" hidden="1" x14ac:dyDescent="0.2">
      <c r="A7197">
        <v>4286</v>
      </c>
      <c r="B7197" t="s">
        <v>11369</v>
      </c>
      <c r="C7197" t="s">
        <v>20</v>
      </c>
      <c r="D7197">
        <v>4.21</v>
      </c>
      <c r="E7197">
        <v>25</v>
      </c>
      <c r="F7197" t="s">
        <v>11370</v>
      </c>
      <c r="G7197" t="s">
        <v>246</v>
      </c>
      <c r="H7197" t="s">
        <v>46</v>
      </c>
      <c r="I7197" t="s">
        <v>2596</v>
      </c>
      <c r="K7197"/>
      <c r="L7197" t="s">
        <v>11371</v>
      </c>
      <c r="M7197" t="s">
        <v>26</v>
      </c>
      <c r="N7197">
        <v>2</v>
      </c>
      <c r="P7197" t="s">
        <v>10827</v>
      </c>
      <c r="Q7197" t="s">
        <v>11372</v>
      </c>
      <c r="S7197" t="s">
        <v>29</v>
      </c>
    </row>
    <row r="7198" spans="1:19" hidden="1" x14ac:dyDescent="0.2">
      <c r="A7198">
        <v>4286</v>
      </c>
      <c r="B7198" t="s">
        <v>11369</v>
      </c>
      <c r="C7198" t="s">
        <v>20</v>
      </c>
      <c r="D7198">
        <v>4.07</v>
      </c>
      <c r="E7198">
        <v>25</v>
      </c>
      <c r="F7198" t="s">
        <v>11370</v>
      </c>
      <c r="G7198" t="s">
        <v>1440</v>
      </c>
      <c r="H7198" t="s">
        <v>23</v>
      </c>
      <c r="I7198" t="s">
        <v>11356</v>
      </c>
      <c r="J7198" t="s">
        <v>43</v>
      </c>
      <c r="K7198"/>
      <c r="L7198" t="s">
        <v>11371</v>
      </c>
      <c r="M7198" t="s">
        <v>26</v>
      </c>
      <c r="N7198">
        <v>2</v>
      </c>
      <c r="P7198" t="s">
        <v>10827</v>
      </c>
      <c r="Q7198" t="s">
        <v>11372</v>
      </c>
      <c r="S7198" t="s">
        <v>29</v>
      </c>
    </row>
    <row r="7199" spans="1:19" x14ac:dyDescent="0.2">
      <c r="A7199">
        <v>4287</v>
      </c>
      <c r="B7199" t="s">
        <v>1474</v>
      </c>
      <c r="C7199" t="s">
        <v>20</v>
      </c>
      <c r="D7199">
        <v>2.7549999999999999</v>
      </c>
      <c r="E7199">
        <v>10</v>
      </c>
      <c r="F7199" t="s">
        <v>11373</v>
      </c>
      <c r="G7199" t="s">
        <v>2071</v>
      </c>
      <c r="H7199" t="s">
        <v>36</v>
      </c>
      <c r="I7199" t="s">
        <v>11374</v>
      </c>
      <c r="L7199" t="s">
        <v>1476</v>
      </c>
      <c r="M7199" t="s">
        <v>26</v>
      </c>
      <c r="N7199">
        <v>2</v>
      </c>
      <c r="P7199" t="s">
        <v>10827</v>
      </c>
      <c r="Q7199" t="s">
        <v>11375</v>
      </c>
      <c r="S7199" t="s">
        <v>29</v>
      </c>
    </row>
    <row r="7200" spans="1:19" x14ac:dyDescent="0.2">
      <c r="A7200">
        <v>4287</v>
      </c>
      <c r="B7200" t="s">
        <v>1474</v>
      </c>
      <c r="C7200" t="s">
        <v>20</v>
      </c>
      <c r="D7200">
        <v>2.6760000000000002</v>
      </c>
      <c r="E7200">
        <v>15</v>
      </c>
      <c r="F7200" t="s">
        <v>11373</v>
      </c>
      <c r="G7200" t="s">
        <v>2071</v>
      </c>
      <c r="H7200" t="s">
        <v>36</v>
      </c>
      <c r="I7200" t="s">
        <v>11374</v>
      </c>
      <c r="L7200" t="s">
        <v>1476</v>
      </c>
      <c r="M7200" t="s">
        <v>26</v>
      </c>
      <c r="N7200">
        <v>2</v>
      </c>
      <c r="P7200" t="s">
        <v>10827</v>
      </c>
      <c r="Q7200" t="s">
        <v>11375</v>
      </c>
      <c r="S7200" t="s">
        <v>29</v>
      </c>
    </row>
    <row r="7201" spans="1:19" x14ac:dyDescent="0.2">
      <c r="A7201">
        <v>4287</v>
      </c>
      <c r="B7201" t="s">
        <v>1474</v>
      </c>
      <c r="C7201" t="s">
        <v>20</v>
      </c>
      <c r="D7201">
        <v>2.6019999999999999</v>
      </c>
      <c r="E7201">
        <v>20</v>
      </c>
      <c r="F7201" t="s">
        <v>11373</v>
      </c>
      <c r="G7201" t="s">
        <v>2071</v>
      </c>
      <c r="H7201" t="s">
        <v>36</v>
      </c>
      <c r="I7201" t="s">
        <v>11374</v>
      </c>
      <c r="L7201" t="s">
        <v>1476</v>
      </c>
      <c r="M7201" t="s">
        <v>26</v>
      </c>
      <c r="N7201">
        <v>2</v>
      </c>
      <c r="P7201" t="s">
        <v>10827</v>
      </c>
      <c r="Q7201" t="s">
        <v>11375</v>
      </c>
      <c r="S7201" t="s">
        <v>29</v>
      </c>
    </row>
    <row r="7202" spans="1:19" x14ac:dyDescent="0.2">
      <c r="A7202">
        <v>4287</v>
      </c>
      <c r="B7202" t="s">
        <v>1474</v>
      </c>
      <c r="C7202" t="s">
        <v>20</v>
      </c>
      <c r="D7202">
        <v>2.5270000000000001</v>
      </c>
      <c r="E7202">
        <v>25</v>
      </c>
      <c r="F7202" t="s">
        <v>11373</v>
      </c>
      <c r="G7202" t="s">
        <v>2071</v>
      </c>
      <c r="H7202" t="s">
        <v>36</v>
      </c>
      <c r="I7202" t="s">
        <v>11374</v>
      </c>
      <c r="L7202" t="s">
        <v>1476</v>
      </c>
      <c r="M7202" t="s">
        <v>26</v>
      </c>
      <c r="N7202">
        <v>2</v>
      </c>
      <c r="P7202" t="s">
        <v>10827</v>
      </c>
      <c r="Q7202" t="s">
        <v>11375</v>
      </c>
      <c r="S7202" t="s">
        <v>29</v>
      </c>
    </row>
    <row r="7203" spans="1:19" x14ac:dyDescent="0.2">
      <c r="A7203">
        <v>4287</v>
      </c>
      <c r="B7203" t="s">
        <v>1474</v>
      </c>
      <c r="C7203" t="s">
        <v>20</v>
      </c>
      <c r="D7203">
        <v>2.4529999999999998</v>
      </c>
      <c r="E7203">
        <v>30</v>
      </c>
      <c r="F7203" t="s">
        <v>11373</v>
      </c>
      <c r="G7203" t="s">
        <v>2071</v>
      </c>
      <c r="H7203" t="s">
        <v>36</v>
      </c>
      <c r="I7203" t="s">
        <v>11374</v>
      </c>
      <c r="L7203" t="s">
        <v>1476</v>
      </c>
      <c r="M7203" t="s">
        <v>26</v>
      </c>
      <c r="N7203">
        <v>2</v>
      </c>
      <c r="P7203" t="s">
        <v>10827</v>
      </c>
      <c r="Q7203" t="s">
        <v>11375</v>
      </c>
      <c r="S7203" t="s">
        <v>29</v>
      </c>
    </row>
    <row r="7204" spans="1:19" x14ac:dyDescent="0.2">
      <c r="A7204">
        <v>4287</v>
      </c>
      <c r="B7204" t="s">
        <v>1474</v>
      </c>
      <c r="C7204" t="s">
        <v>20</v>
      </c>
      <c r="D7204">
        <v>2.3879999999999999</v>
      </c>
      <c r="E7204">
        <v>35</v>
      </c>
      <c r="F7204" t="s">
        <v>11373</v>
      </c>
      <c r="G7204" t="s">
        <v>2071</v>
      </c>
      <c r="H7204" t="s">
        <v>36</v>
      </c>
      <c r="I7204" t="s">
        <v>11374</v>
      </c>
      <c r="L7204" t="s">
        <v>1476</v>
      </c>
      <c r="M7204" t="s">
        <v>26</v>
      </c>
      <c r="N7204">
        <v>2</v>
      </c>
      <c r="P7204" t="s">
        <v>10827</v>
      </c>
      <c r="Q7204" t="s">
        <v>11375</v>
      </c>
      <c r="S7204" t="s">
        <v>29</v>
      </c>
    </row>
    <row r="7205" spans="1:19" x14ac:dyDescent="0.2">
      <c r="A7205">
        <v>4287</v>
      </c>
      <c r="B7205" t="s">
        <v>1474</v>
      </c>
      <c r="C7205" t="s">
        <v>20</v>
      </c>
      <c r="D7205">
        <v>2.3250000000000002</v>
      </c>
      <c r="E7205">
        <v>40</v>
      </c>
      <c r="F7205" t="s">
        <v>11373</v>
      </c>
      <c r="G7205" t="s">
        <v>2071</v>
      </c>
      <c r="H7205" t="s">
        <v>36</v>
      </c>
      <c r="I7205" t="s">
        <v>11374</v>
      </c>
      <c r="L7205" t="s">
        <v>1476</v>
      </c>
      <c r="M7205" t="s">
        <v>26</v>
      </c>
      <c r="N7205">
        <v>2</v>
      </c>
      <c r="P7205" t="s">
        <v>10827</v>
      </c>
      <c r="Q7205" t="s">
        <v>11375</v>
      </c>
      <c r="S7205" t="s">
        <v>29</v>
      </c>
    </row>
    <row r="7206" spans="1:19" x14ac:dyDescent="0.2">
      <c r="A7206">
        <v>4287</v>
      </c>
      <c r="B7206" t="s">
        <v>1474</v>
      </c>
      <c r="C7206" t="s">
        <v>20</v>
      </c>
      <c r="D7206">
        <v>2.2679999999999998</v>
      </c>
      <c r="E7206">
        <v>45</v>
      </c>
      <c r="F7206" t="s">
        <v>11373</v>
      </c>
      <c r="G7206" t="s">
        <v>2071</v>
      </c>
      <c r="H7206" t="s">
        <v>36</v>
      </c>
      <c r="I7206" t="s">
        <v>11374</v>
      </c>
      <c r="L7206" t="s">
        <v>1476</v>
      </c>
      <c r="M7206" t="s">
        <v>26</v>
      </c>
      <c r="N7206">
        <v>2</v>
      </c>
      <c r="P7206" t="s">
        <v>10827</v>
      </c>
      <c r="Q7206" t="s">
        <v>11375</v>
      </c>
      <c r="S7206" t="s">
        <v>29</v>
      </c>
    </row>
    <row r="7207" spans="1:19" x14ac:dyDescent="0.2">
      <c r="A7207">
        <v>4287</v>
      </c>
      <c r="B7207" t="s">
        <v>1474</v>
      </c>
      <c r="C7207" t="s">
        <v>20</v>
      </c>
      <c r="D7207">
        <v>2.2109999999999999</v>
      </c>
      <c r="E7207">
        <v>50</v>
      </c>
      <c r="F7207" t="s">
        <v>11373</v>
      </c>
      <c r="G7207" t="s">
        <v>2071</v>
      </c>
      <c r="H7207" t="s">
        <v>36</v>
      </c>
      <c r="I7207" t="s">
        <v>11374</v>
      </c>
      <c r="L7207" t="s">
        <v>1476</v>
      </c>
      <c r="M7207" t="s">
        <v>26</v>
      </c>
      <c r="N7207">
        <v>2</v>
      </c>
      <c r="P7207" t="s">
        <v>10827</v>
      </c>
      <c r="Q7207" t="s">
        <v>11375</v>
      </c>
      <c r="S7207" t="s">
        <v>29</v>
      </c>
    </row>
    <row r="7208" spans="1:19" x14ac:dyDescent="0.2">
      <c r="A7208">
        <v>4287</v>
      </c>
      <c r="B7208" t="s">
        <v>1474</v>
      </c>
      <c r="C7208" t="s">
        <v>20</v>
      </c>
      <c r="D7208">
        <v>2.1539999999999999</v>
      </c>
      <c r="E7208">
        <v>55</v>
      </c>
      <c r="F7208" t="s">
        <v>11373</v>
      </c>
      <c r="G7208" t="s">
        <v>2071</v>
      </c>
      <c r="H7208" t="s">
        <v>36</v>
      </c>
      <c r="I7208" t="s">
        <v>11374</v>
      </c>
      <c r="L7208" t="s">
        <v>1476</v>
      </c>
      <c r="M7208" t="s">
        <v>26</v>
      </c>
      <c r="N7208">
        <v>2</v>
      </c>
      <c r="P7208" t="s">
        <v>10827</v>
      </c>
      <c r="Q7208" t="s">
        <v>11375</v>
      </c>
      <c r="S7208" t="s">
        <v>29</v>
      </c>
    </row>
    <row r="7209" spans="1:19" x14ac:dyDescent="0.2">
      <c r="A7209">
        <v>4287</v>
      </c>
      <c r="B7209" t="s">
        <v>1474</v>
      </c>
      <c r="C7209" t="s">
        <v>20</v>
      </c>
      <c r="D7209">
        <v>2.1019999999999999</v>
      </c>
      <c r="E7209">
        <v>60</v>
      </c>
      <c r="F7209" t="s">
        <v>11373</v>
      </c>
      <c r="G7209" t="s">
        <v>2071</v>
      </c>
      <c r="H7209" t="s">
        <v>36</v>
      </c>
      <c r="I7209" t="s">
        <v>11374</v>
      </c>
      <c r="L7209" t="s">
        <v>1476</v>
      </c>
      <c r="M7209" t="s">
        <v>26</v>
      </c>
      <c r="N7209">
        <v>2</v>
      </c>
      <c r="P7209" t="s">
        <v>10827</v>
      </c>
      <c r="Q7209" t="s">
        <v>11375</v>
      </c>
      <c r="S7209" t="s">
        <v>29</v>
      </c>
    </row>
    <row r="7210" spans="1:19" hidden="1" x14ac:dyDescent="0.2">
      <c r="A7210">
        <v>4287</v>
      </c>
      <c r="B7210" t="s">
        <v>1474</v>
      </c>
      <c r="C7210" t="s">
        <v>20</v>
      </c>
      <c r="D7210">
        <v>2.61</v>
      </c>
      <c r="E7210">
        <v>25</v>
      </c>
      <c r="F7210" t="s">
        <v>11376</v>
      </c>
      <c r="G7210" t="s">
        <v>31</v>
      </c>
      <c r="H7210" t="s">
        <v>46</v>
      </c>
      <c r="I7210" t="s">
        <v>11284</v>
      </c>
      <c r="J7210" t="s">
        <v>43</v>
      </c>
      <c r="K7210"/>
      <c r="L7210" t="s">
        <v>1476</v>
      </c>
      <c r="M7210" t="s">
        <v>26</v>
      </c>
      <c r="N7210">
        <v>2</v>
      </c>
      <c r="P7210" t="s">
        <v>10827</v>
      </c>
      <c r="Q7210" t="s">
        <v>11375</v>
      </c>
      <c r="S7210" t="s">
        <v>29</v>
      </c>
    </row>
    <row r="7211" spans="1:19" x14ac:dyDescent="0.2">
      <c r="A7211">
        <v>4288</v>
      </c>
      <c r="B7211" t="s">
        <v>1480</v>
      </c>
      <c r="C7211" t="s">
        <v>20</v>
      </c>
      <c r="D7211">
        <v>3.8530000000000002</v>
      </c>
      <c r="E7211">
        <v>5</v>
      </c>
      <c r="F7211" t="s">
        <v>11377</v>
      </c>
      <c r="G7211" t="s">
        <v>1501</v>
      </c>
      <c r="H7211" t="s">
        <v>36</v>
      </c>
      <c r="I7211" t="s">
        <v>1956</v>
      </c>
      <c r="L7211" t="s">
        <v>1482</v>
      </c>
      <c r="M7211" t="s">
        <v>11071</v>
      </c>
      <c r="N7211">
        <v>3</v>
      </c>
      <c r="P7211" t="s">
        <v>10827</v>
      </c>
      <c r="Q7211" t="s">
        <v>11378</v>
      </c>
      <c r="S7211" t="s">
        <v>29</v>
      </c>
    </row>
    <row r="7212" spans="1:19" x14ac:dyDescent="0.2">
      <c r="A7212">
        <v>4288</v>
      </c>
      <c r="B7212" t="s">
        <v>1480</v>
      </c>
      <c r="C7212" t="s">
        <v>20</v>
      </c>
      <c r="D7212">
        <v>3.7639999999999998</v>
      </c>
      <c r="E7212">
        <v>10</v>
      </c>
      <c r="F7212" t="s">
        <v>11377</v>
      </c>
      <c r="G7212" t="s">
        <v>1501</v>
      </c>
      <c r="H7212" t="s">
        <v>36</v>
      </c>
      <c r="I7212" t="s">
        <v>1956</v>
      </c>
      <c r="L7212" t="s">
        <v>1482</v>
      </c>
      <c r="M7212" t="s">
        <v>11071</v>
      </c>
      <c r="N7212">
        <v>3</v>
      </c>
      <c r="P7212" t="s">
        <v>10827</v>
      </c>
      <c r="Q7212" t="s">
        <v>11378</v>
      </c>
      <c r="S7212" t="s">
        <v>29</v>
      </c>
    </row>
    <row r="7213" spans="1:19" x14ac:dyDescent="0.2">
      <c r="A7213">
        <v>4288</v>
      </c>
      <c r="B7213" t="s">
        <v>1480</v>
      </c>
      <c r="C7213" t="s">
        <v>20</v>
      </c>
      <c r="D7213">
        <v>3.6829999999999998</v>
      </c>
      <c r="E7213">
        <v>15</v>
      </c>
      <c r="F7213" t="s">
        <v>11377</v>
      </c>
      <c r="G7213" t="s">
        <v>1501</v>
      </c>
      <c r="H7213" t="s">
        <v>36</v>
      </c>
      <c r="I7213" t="s">
        <v>1956</v>
      </c>
      <c r="L7213" t="s">
        <v>1482</v>
      </c>
      <c r="M7213" t="s">
        <v>11071</v>
      </c>
      <c r="N7213">
        <v>3</v>
      </c>
      <c r="P7213" t="s">
        <v>10827</v>
      </c>
      <c r="Q7213" t="s">
        <v>11378</v>
      </c>
      <c r="S7213" t="s">
        <v>29</v>
      </c>
    </row>
    <row r="7214" spans="1:19" x14ac:dyDescent="0.2">
      <c r="A7214">
        <v>4288</v>
      </c>
      <c r="B7214" t="s">
        <v>1480</v>
      </c>
      <c r="C7214" t="s">
        <v>20</v>
      </c>
      <c r="D7214">
        <v>3.6019999999999999</v>
      </c>
      <c r="E7214">
        <v>20</v>
      </c>
      <c r="F7214" t="s">
        <v>11377</v>
      </c>
      <c r="G7214" t="s">
        <v>1501</v>
      </c>
      <c r="H7214" t="s">
        <v>36</v>
      </c>
      <c r="I7214" t="s">
        <v>1956</v>
      </c>
      <c r="L7214" t="s">
        <v>1482</v>
      </c>
      <c r="M7214" t="s">
        <v>11071</v>
      </c>
      <c r="N7214">
        <v>3</v>
      </c>
      <c r="P7214" t="s">
        <v>10827</v>
      </c>
      <c r="Q7214" t="s">
        <v>11378</v>
      </c>
      <c r="S7214" t="s">
        <v>29</v>
      </c>
    </row>
    <row r="7215" spans="1:19" x14ac:dyDescent="0.2">
      <c r="A7215">
        <v>4288</v>
      </c>
      <c r="B7215" t="s">
        <v>1480</v>
      </c>
      <c r="C7215" t="s">
        <v>20</v>
      </c>
      <c r="D7215">
        <v>3.5270000000000001</v>
      </c>
      <c r="E7215">
        <v>25</v>
      </c>
      <c r="F7215" t="s">
        <v>11377</v>
      </c>
      <c r="G7215" t="s">
        <v>1501</v>
      </c>
      <c r="H7215" t="s">
        <v>36</v>
      </c>
      <c r="I7215" t="s">
        <v>1956</v>
      </c>
      <c r="L7215" t="s">
        <v>1482</v>
      </c>
      <c r="M7215" t="s">
        <v>11071</v>
      </c>
      <c r="N7215">
        <v>3</v>
      </c>
      <c r="P7215" t="s">
        <v>10827</v>
      </c>
      <c r="Q7215" t="s">
        <v>11378</v>
      </c>
      <c r="S7215" t="s">
        <v>29</v>
      </c>
    </row>
    <row r="7216" spans="1:19" x14ac:dyDescent="0.2">
      <c r="A7216">
        <v>4288</v>
      </c>
      <c r="B7216" t="s">
        <v>1480</v>
      </c>
      <c r="C7216" t="s">
        <v>20</v>
      </c>
      <c r="D7216">
        <v>3.4489999999999998</v>
      </c>
      <c r="E7216">
        <v>30</v>
      </c>
      <c r="F7216" t="s">
        <v>11377</v>
      </c>
      <c r="G7216" t="s">
        <v>1501</v>
      </c>
      <c r="H7216" t="s">
        <v>36</v>
      </c>
      <c r="I7216" t="s">
        <v>1956</v>
      </c>
      <c r="L7216" t="s">
        <v>1482</v>
      </c>
      <c r="M7216" t="s">
        <v>11071</v>
      </c>
      <c r="N7216">
        <v>3</v>
      </c>
      <c r="P7216" t="s">
        <v>10827</v>
      </c>
      <c r="Q7216" t="s">
        <v>11378</v>
      </c>
      <c r="S7216" t="s">
        <v>29</v>
      </c>
    </row>
    <row r="7217" spans="1:19" x14ac:dyDescent="0.2">
      <c r="A7217">
        <v>4288</v>
      </c>
      <c r="B7217" t="s">
        <v>1480</v>
      </c>
      <c r="C7217" t="s">
        <v>20</v>
      </c>
      <c r="D7217">
        <v>3.3769999999999998</v>
      </c>
      <c r="E7217">
        <v>35</v>
      </c>
      <c r="F7217" t="s">
        <v>11377</v>
      </c>
      <c r="G7217" t="s">
        <v>1501</v>
      </c>
      <c r="H7217" t="s">
        <v>36</v>
      </c>
      <c r="I7217" t="s">
        <v>1956</v>
      </c>
      <c r="L7217" t="s">
        <v>1482</v>
      </c>
      <c r="M7217" t="s">
        <v>11071</v>
      </c>
      <c r="N7217">
        <v>3</v>
      </c>
      <c r="P7217" t="s">
        <v>10827</v>
      </c>
      <c r="Q7217" t="s">
        <v>11378</v>
      </c>
      <c r="S7217" t="s">
        <v>29</v>
      </c>
    </row>
    <row r="7218" spans="1:19" x14ac:dyDescent="0.2">
      <c r="A7218">
        <v>4288</v>
      </c>
      <c r="B7218" t="s">
        <v>1480</v>
      </c>
      <c r="C7218" t="s">
        <v>20</v>
      </c>
      <c r="D7218">
        <v>3.3050000000000002</v>
      </c>
      <c r="E7218">
        <v>40</v>
      </c>
      <c r="F7218" t="s">
        <v>11377</v>
      </c>
      <c r="G7218" t="s">
        <v>1501</v>
      </c>
      <c r="H7218" t="s">
        <v>36</v>
      </c>
      <c r="I7218" t="s">
        <v>1956</v>
      </c>
      <c r="L7218" t="s">
        <v>1482</v>
      </c>
      <c r="M7218" t="s">
        <v>11071</v>
      </c>
      <c r="N7218">
        <v>3</v>
      </c>
      <c r="P7218" t="s">
        <v>10827</v>
      </c>
      <c r="Q7218" t="s">
        <v>11378</v>
      </c>
      <c r="S7218" t="s">
        <v>29</v>
      </c>
    </row>
    <row r="7219" spans="1:19" x14ac:dyDescent="0.2">
      <c r="A7219">
        <v>4288</v>
      </c>
      <c r="B7219" t="s">
        <v>1480</v>
      </c>
      <c r="C7219" t="s">
        <v>20</v>
      </c>
      <c r="D7219">
        <v>3.234</v>
      </c>
      <c r="E7219">
        <v>45</v>
      </c>
      <c r="F7219" t="s">
        <v>11377</v>
      </c>
      <c r="G7219" t="s">
        <v>1501</v>
      </c>
      <c r="H7219" t="s">
        <v>36</v>
      </c>
      <c r="I7219" t="s">
        <v>1956</v>
      </c>
      <c r="L7219" t="s">
        <v>1482</v>
      </c>
      <c r="M7219" t="s">
        <v>11071</v>
      </c>
      <c r="N7219">
        <v>3</v>
      </c>
      <c r="P7219" t="s">
        <v>10827</v>
      </c>
      <c r="Q7219" t="s">
        <v>11378</v>
      </c>
      <c r="S7219" t="s">
        <v>29</v>
      </c>
    </row>
    <row r="7220" spans="1:19" x14ac:dyDescent="0.2">
      <c r="A7220">
        <v>4288</v>
      </c>
      <c r="B7220" t="s">
        <v>1480</v>
      </c>
      <c r="C7220" t="s">
        <v>20</v>
      </c>
      <c r="D7220">
        <v>3.1659999999999999</v>
      </c>
      <c r="E7220">
        <v>50</v>
      </c>
      <c r="F7220" t="s">
        <v>11377</v>
      </c>
      <c r="G7220" t="s">
        <v>1501</v>
      </c>
      <c r="H7220" t="s">
        <v>36</v>
      </c>
      <c r="I7220" t="s">
        <v>1956</v>
      </c>
      <c r="L7220" t="s">
        <v>1482</v>
      </c>
      <c r="M7220" t="s">
        <v>11071</v>
      </c>
      <c r="N7220">
        <v>3</v>
      </c>
      <c r="P7220" t="s">
        <v>10827</v>
      </c>
      <c r="Q7220" t="s">
        <v>11378</v>
      </c>
      <c r="S7220" t="s">
        <v>29</v>
      </c>
    </row>
    <row r="7221" spans="1:19" hidden="1" x14ac:dyDescent="0.2">
      <c r="A7221">
        <v>4288</v>
      </c>
      <c r="B7221" t="s">
        <v>1480</v>
      </c>
      <c r="C7221" t="s">
        <v>20</v>
      </c>
      <c r="D7221">
        <v>3.44</v>
      </c>
      <c r="E7221">
        <v>25</v>
      </c>
      <c r="F7221" t="s">
        <v>11283</v>
      </c>
      <c r="G7221" t="s">
        <v>31</v>
      </c>
      <c r="H7221" t="s">
        <v>46</v>
      </c>
      <c r="I7221" t="s">
        <v>11284</v>
      </c>
      <c r="J7221" t="s">
        <v>43</v>
      </c>
      <c r="K7221"/>
      <c r="L7221" t="s">
        <v>1482</v>
      </c>
      <c r="M7221" t="s">
        <v>11071</v>
      </c>
      <c r="N7221">
        <v>3</v>
      </c>
      <c r="P7221" t="s">
        <v>10827</v>
      </c>
      <c r="Q7221" t="s">
        <v>11378</v>
      </c>
      <c r="S7221" t="s">
        <v>29</v>
      </c>
    </row>
    <row r="7222" spans="1:19" x14ac:dyDescent="0.2">
      <c r="A7222">
        <v>4289</v>
      </c>
      <c r="B7222" t="s">
        <v>1485</v>
      </c>
      <c r="C7222" t="s">
        <v>20</v>
      </c>
      <c r="D7222">
        <v>4.2450000000000001</v>
      </c>
      <c r="E7222">
        <v>5</v>
      </c>
      <c r="F7222" t="s">
        <v>11379</v>
      </c>
      <c r="G7222" t="s">
        <v>1501</v>
      </c>
      <c r="H7222" t="s">
        <v>36</v>
      </c>
      <c r="I7222" t="s">
        <v>7719</v>
      </c>
      <c r="L7222" t="s">
        <v>1486</v>
      </c>
      <c r="M7222" t="s">
        <v>26</v>
      </c>
      <c r="N7222">
        <v>2</v>
      </c>
      <c r="P7222" t="s">
        <v>10827</v>
      </c>
      <c r="Q7222" t="s">
        <v>11380</v>
      </c>
      <c r="S7222" t="s">
        <v>29</v>
      </c>
    </row>
    <row r="7223" spans="1:19" x14ac:dyDescent="0.2">
      <c r="A7223">
        <v>4289</v>
      </c>
      <c r="B7223" t="s">
        <v>1485</v>
      </c>
      <c r="C7223" t="s">
        <v>20</v>
      </c>
      <c r="D7223">
        <v>4.149</v>
      </c>
      <c r="E7223">
        <v>10</v>
      </c>
      <c r="F7223" t="s">
        <v>11379</v>
      </c>
      <c r="G7223" t="s">
        <v>1501</v>
      </c>
      <c r="H7223" t="s">
        <v>36</v>
      </c>
      <c r="I7223" t="s">
        <v>7719</v>
      </c>
      <c r="L7223" t="s">
        <v>1486</v>
      </c>
      <c r="M7223" t="s">
        <v>26</v>
      </c>
      <c r="N7223">
        <v>2</v>
      </c>
      <c r="P7223" t="s">
        <v>10827</v>
      </c>
      <c r="Q7223" t="s">
        <v>11380</v>
      </c>
      <c r="S7223" t="s">
        <v>29</v>
      </c>
    </row>
    <row r="7224" spans="1:19" x14ac:dyDescent="0.2">
      <c r="A7224">
        <v>4289</v>
      </c>
      <c r="B7224" t="s">
        <v>1485</v>
      </c>
      <c r="C7224" t="s">
        <v>20</v>
      </c>
      <c r="D7224">
        <v>4.0579999999999998</v>
      </c>
      <c r="E7224">
        <v>15</v>
      </c>
      <c r="F7224" t="s">
        <v>11379</v>
      </c>
      <c r="G7224" t="s">
        <v>1501</v>
      </c>
      <c r="H7224" t="s">
        <v>36</v>
      </c>
      <c r="I7224" t="s">
        <v>7719</v>
      </c>
      <c r="L7224" t="s">
        <v>1486</v>
      </c>
      <c r="M7224" t="s">
        <v>26</v>
      </c>
      <c r="N7224">
        <v>2</v>
      </c>
      <c r="P7224" t="s">
        <v>10827</v>
      </c>
      <c r="Q7224" t="s">
        <v>11380</v>
      </c>
      <c r="S7224" t="s">
        <v>29</v>
      </c>
    </row>
    <row r="7225" spans="1:19" x14ac:dyDescent="0.2">
      <c r="A7225">
        <v>4289</v>
      </c>
      <c r="B7225" t="s">
        <v>1485</v>
      </c>
      <c r="C7225" t="s">
        <v>20</v>
      </c>
      <c r="D7225">
        <v>3.9710000000000001</v>
      </c>
      <c r="E7225">
        <v>20</v>
      </c>
      <c r="F7225" t="s">
        <v>11379</v>
      </c>
      <c r="G7225" t="s">
        <v>1501</v>
      </c>
      <c r="H7225" t="s">
        <v>36</v>
      </c>
      <c r="I7225" t="s">
        <v>7719</v>
      </c>
      <c r="L7225" t="s">
        <v>1486</v>
      </c>
      <c r="M7225" t="s">
        <v>26</v>
      </c>
      <c r="N7225">
        <v>2</v>
      </c>
      <c r="P7225" t="s">
        <v>10827</v>
      </c>
      <c r="Q7225" t="s">
        <v>11380</v>
      </c>
      <c r="S7225" t="s">
        <v>29</v>
      </c>
    </row>
    <row r="7226" spans="1:19" x14ac:dyDescent="0.2">
      <c r="A7226">
        <v>4289</v>
      </c>
      <c r="B7226" t="s">
        <v>1485</v>
      </c>
      <c r="C7226" t="s">
        <v>20</v>
      </c>
      <c r="D7226">
        <v>3.8879999999999999</v>
      </c>
      <c r="E7226">
        <v>25</v>
      </c>
      <c r="F7226" t="s">
        <v>11379</v>
      </c>
      <c r="G7226" t="s">
        <v>1501</v>
      </c>
      <c r="H7226" t="s">
        <v>36</v>
      </c>
      <c r="I7226" t="s">
        <v>7719</v>
      </c>
      <c r="L7226" t="s">
        <v>1486</v>
      </c>
      <c r="M7226" t="s">
        <v>26</v>
      </c>
      <c r="N7226">
        <v>2</v>
      </c>
      <c r="P7226" t="s">
        <v>10827</v>
      </c>
      <c r="Q7226" t="s">
        <v>11380</v>
      </c>
      <c r="S7226" t="s">
        <v>29</v>
      </c>
    </row>
    <row r="7227" spans="1:19" x14ac:dyDescent="0.2">
      <c r="A7227">
        <v>4289</v>
      </c>
      <c r="B7227" t="s">
        <v>1485</v>
      </c>
      <c r="C7227" t="s">
        <v>20</v>
      </c>
      <c r="D7227">
        <v>3.8069999999999999</v>
      </c>
      <c r="E7227">
        <v>30</v>
      </c>
      <c r="F7227" t="s">
        <v>11379</v>
      </c>
      <c r="G7227" t="s">
        <v>1501</v>
      </c>
      <c r="H7227" t="s">
        <v>36</v>
      </c>
      <c r="I7227" t="s">
        <v>7719</v>
      </c>
      <c r="L7227" t="s">
        <v>1486</v>
      </c>
      <c r="M7227" t="s">
        <v>26</v>
      </c>
      <c r="N7227">
        <v>2</v>
      </c>
      <c r="P7227" t="s">
        <v>10827</v>
      </c>
      <c r="Q7227" t="s">
        <v>11380</v>
      </c>
      <c r="S7227" t="s">
        <v>29</v>
      </c>
    </row>
    <row r="7228" spans="1:19" x14ac:dyDescent="0.2">
      <c r="A7228">
        <v>4289</v>
      </c>
      <c r="B7228" t="s">
        <v>1485</v>
      </c>
      <c r="C7228" t="s">
        <v>20</v>
      </c>
      <c r="D7228">
        <v>3.7280000000000002</v>
      </c>
      <c r="E7228">
        <v>35</v>
      </c>
      <c r="F7228" t="s">
        <v>11379</v>
      </c>
      <c r="G7228" t="s">
        <v>1501</v>
      </c>
      <c r="H7228" t="s">
        <v>36</v>
      </c>
      <c r="I7228" t="s">
        <v>7719</v>
      </c>
      <c r="L7228" t="s">
        <v>1486</v>
      </c>
      <c r="M7228" t="s">
        <v>26</v>
      </c>
      <c r="N7228">
        <v>2</v>
      </c>
      <c r="P7228" t="s">
        <v>10827</v>
      </c>
      <c r="Q7228" t="s">
        <v>11380</v>
      </c>
      <c r="S7228" t="s">
        <v>29</v>
      </c>
    </row>
    <row r="7229" spans="1:19" x14ac:dyDescent="0.2">
      <c r="A7229">
        <v>4289</v>
      </c>
      <c r="B7229" t="s">
        <v>1485</v>
      </c>
      <c r="C7229" t="s">
        <v>20</v>
      </c>
      <c r="D7229">
        <v>3.6539999999999999</v>
      </c>
      <c r="E7229">
        <v>40</v>
      </c>
      <c r="F7229" t="s">
        <v>11379</v>
      </c>
      <c r="G7229" t="s">
        <v>1501</v>
      </c>
      <c r="H7229" t="s">
        <v>36</v>
      </c>
      <c r="I7229" t="s">
        <v>7719</v>
      </c>
      <c r="L7229" t="s">
        <v>1486</v>
      </c>
      <c r="M7229" t="s">
        <v>26</v>
      </c>
      <c r="N7229">
        <v>2</v>
      </c>
      <c r="P7229" t="s">
        <v>10827</v>
      </c>
      <c r="Q7229" t="s">
        <v>11380</v>
      </c>
      <c r="S7229" t="s">
        <v>29</v>
      </c>
    </row>
    <row r="7230" spans="1:19" x14ac:dyDescent="0.2">
      <c r="A7230">
        <v>4289</v>
      </c>
      <c r="B7230" t="s">
        <v>1485</v>
      </c>
      <c r="C7230" t="s">
        <v>20</v>
      </c>
      <c r="D7230">
        <v>3.5819999999999999</v>
      </c>
      <c r="E7230">
        <v>45</v>
      </c>
      <c r="F7230" t="s">
        <v>11379</v>
      </c>
      <c r="G7230" t="s">
        <v>1501</v>
      </c>
      <c r="H7230" t="s">
        <v>36</v>
      </c>
      <c r="I7230" t="s">
        <v>7719</v>
      </c>
      <c r="L7230" t="s">
        <v>1486</v>
      </c>
      <c r="M7230" t="s">
        <v>26</v>
      </c>
      <c r="N7230">
        <v>2</v>
      </c>
      <c r="P7230" t="s">
        <v>10827</v>
      </c>
      <c r="Q7230" t="s">
        <v>11380</v>
      </c>
      <c r="S7230" t="s">
        <v>29</v>
      </c>
    </row>
    <row r="7231" spans="1:19" x14ac:dyDescent="0.2">
      <c r="A7231">
        <v>4289</v>
      </c>
      <c r="B7231" t="s">
        <v>1485</v>
      </c>
      <c r="C7231" t="s">
        <v>20</v>
      </c>
      <c r="D7231">
        <v>3.5110000000000001</v>
      </c>
      <c r="E7231">
        <v>50</v>
      </c>
      <c r="F7231" t="s">
        <v>11379</v>
      </c>
      <c r="G7231" t="s">
        <v>1501</v>
      </c>
      <c r="H7231" t="s">
        <v>36</v>
      </c>
      <c r="I7231" t="s">
        <v>7719</v>
      </c>
      <c r="L7231" t="s">
        <v>1486</v>
      </c>
      <c r="M7231" t="s">
        <v>26</v>
      </c>
      <c r="N7231">
        <v>2</v>
      </c>
      <c r="P7231" t="s">
        <v>10827</v>
      </c>
      <c r="Q7231" t="s">
        <v>11380</v>
      </c>
      <c r="S7231" t="s">
        <v>29</v>
      </c>
    </row>
    <row r="7232" spans="1:19" hidden="1" x14ac:dyDescent="0.2">
      <c r="A7232">
        <v>4289</v>
      </c>
      <c r="B7232" t="s">
        <v>1485</v>
      </c>
      <c r="C7232" t="s">
        <v>20</v>
      </c>
      <c r="D7232">
        <v>3.86</v>
      </c>
      <c r="E7232">
        <v>25</v>
      </c>
      <c r="F7232" t="s">
        <v>11283</v>
      </c>
      <c r="G7232" t="s">
        <v>31</v>
      </c>
      <c r="H7232" t="s">
        <v>46</v>
      </c>
      <c r="I7232" t="s">
        <v>11284</v>
      </c>
      <c r="J7232" t="s">
        <v>43</v>
      </c>
      <c r="K7232"/>
      <c r="L7232" t="s">
        <v>1486</v>
      </c>
      <c r="M7232" t="s">
        <v>26</v>
      </c>
      <c r="N7232">
        <v>2</v>
      </c>
      <c r="P7232" t="s">
        <v>10827</v>
      </c>
      <c r="Q7232" t="s">
        <v>11380</v>
      </c>
      <c r="S7232" t="s">
        <v>29</v>
      </c>
    </row>
    <row r="7233" spans="1:19" hidden="1" x14ac:dyDescent="0.2">
      <c r="A7233">
        <v>4291</v>
      </c>
      <c r="B7233" t="s">
        <v>11381</v>
      </c>
      <c r="C7233" t="s">
        <v>20</v>
      </c>
      <c r="D7233">
        <v>5.81</v>
      </c>
      <c r="E7233">
        <v>25</v>
      </c>
      <c r="F7233" t="s">
        <v>11382</v>
      </c>
      <c r="G7233" t="s">
        <v>55</v>
      </c>
      <c r="H7233" t="s">
        <v>46</v>
      </c>
      <c r="I7233" t="s">
        <v>3909</v>
      </c>
      <c r="K7233"/>
      <c r="L7233" t="s">
        <v>11383</v>
      </c>
      <c r="M7233" t="s">
        <v>26</v>
      </c>
      <c r="N7233">
        <v>2</v>
      </c>
      <c r="P7233" t="s">
        <v>10827</v>
      </c>
      <c r="Q7233" t="s">
        <v>11384</v>
      </c>
      <c r="S7233" t="s">
        <v>29</v>
      </c>
    </row>
    <row r="7234" spans="1:19" hidden="1" x14ac:dyDescent="0.2">
      <c r="A7234">
        <v>4293</v>
      </c>
      <c r="B7234" t="s">
        <v>1521</v>
      </c>
      <c r="C7234" t="s">
        <v>20</v>
      </c>
      <c r="D7234">
        <v>3.71</v>
      </c>
      <c r="E7234">
        <v>25</v>
      </c>
      <c r="F7234" t="s">
        <v>11385</v>
      </c>
      <c r="G7234" t="s">
        <v>31</v>
      </c>
      <c r="H7234" t="s">
        <v>46</v>
      </c>
      <c r="I7234" t="s">
        <v>11284</v>
      </c>
      <c r="K7234"/>
      <c r="L7234" t="s">
        <v>1522</v>
      </c>
      <c r="M7234" t="s">
        <v>26</v>
      </c>
      <c r="N7234">
        <v>2</v>
      </c>
      <c r="P7234" t="s">
        <v>10827</v>
      </c>
      <c r="Q7234" t="s">
        <v>11386</v>
      </c>
      <c r="S7234" t="s">
        <v>29</v>
      </c>
    </row>
    <row r="7235" spans="1:19" hidden="1" x14ac:dyDescent="0.2">
      <c r="A7235">
        <v>4294</v>
      </c>
      <c r="B7235" t="s">
        <v>11387</v>
      </c>
      <c r="C7235" t="s">
        <v>20</v>
      </c>
      <c r="D7235">
        <v>4.05</v>
      </c>
      <c r="E7235">
        <v>25</v>
      </c>
      <c r="F7235" t="s">
        <v>11388</v>
      </c>
      <c r="G7235" t="s">
        <v>31</v>
      </c>
      <c r="H7235" t="s">
        <v>46</v>
      </c>
      <c r="I7235" t="s">
        <v>11284</v>
      </c>
      <c r="K7235"/>
      <c r="L7235" t="s">
        <v>11389</v>
      </c>
      <c r="M7235" t="s">
        <v>26</v>
      </c>
      <c r="N7235">
        <v>2</v>
      </c>
      <c r="P7235" t="s">
        <v>10827</v>
      </c>
      <c r="Q7235" t="s">
        <v>11390</v>
      </c>
      <c r="S7235" t="s">
        <v>29</v>
      </c>
    </row>
    <row r="7236" spans="1:19" hidden="1" x14ac:dyDescent="0.2">
      <c r="A7236">
        <v>4296</v>
      </c>
      <c r="B7236" t="s">
        <v>11391</v>
      </c>
      <c r="C7236" t="s">
        <v>20</v>
      </c>
      <c r="D7236">
        <v>-4.21</v>
      </c>
      <c r="E7236" t="s">
        <v>11392</v>
      </c>
      <c r="F7236" t="s">
        <v>11393</v>
      </c>
      <c r="G7236" t="s">
        <v>75</v>
      </c>
      <c r="H7236" t="s">
        <v>23</v>
      </c>
      <c r="I7236" t="s">
        <v>11394</v>
      </c>
      <c r="K7236"/>
      <c r="L7236" t="s">
        <v>11395</v>
      </c>
      <c r="M7236" t="s">
        <v>26</v>
      </c>
      <c r="N7236">
        <v>2</v>
      </c>
      <c r="P7236" t="s">
        <v>10827</v>
      </c>
      <c r="Q7236" t="s">
        <v>11396</v>
      </c>
      <c r="S7236" t="s">
        <v>29</v>
      </c>
    </row>
    <row r="7237" spans="1:19" hidden="1" x14ac:dyDescent="0.2">
      <c r="A7237">
        <v>4297</v>
      </c>
      <c r="B7237" t="s">
        <v>11397</v>
      </c>
      <c r="C7237" t="s">
        <v>20</v>
      </c>
      <c r="D7237">
        <v>0.52</v>
      </c>
      <c r="E7237">
        <v>25</v>
      </c>
      <c r="F7237" t="s">
        <v>11398</v>
      </c>
      <c r="G7237" t="s">
        <v>75</v>
      </c>
      <c r="H7237" t="s">
        <v>46</v>
      </c>
      <c r="I7237" t="s">
        <v>11399</v>
      </c>
      <c r="K7237"/>
      <c r="L7237" t="s">
        <v>11400</v>
      </c>
      <c r="M7237" t="s">
        <v>26</v>
      </c>
      <c r="N7237">
        <v>2</v>
      </c>
      <c r="P7237" t="s">
        <v>10827</v>
      </c>
      <c r="Q7237" t="s">
        <v>11401</v>
      </c>
      <c r="S7237" t="s">
        <v>29</v>
      </c>
    </row>
    <row r="7238" spans="1:19" hidden="1" x14ac:dyDescent="0.2">
      <c r="A7238">
        <v>4298</v>
      </c>
      <c r="B7238" t="s">
        <v>11402</v>
      </c>
      <c r="C7238" t="s">
        <v>20</v>
      </c>
      <c r="D7238">
        <v>-1.05</v>
      </c>
      <c r="E7238">
        <v>25</v>
      </c>
      <c r="F7238" t="s">
        <v>8359</v>
      </c>
      <c r="G7238" t="s">
        <v>75</v>
      </c>
      <c r="H7238" t="s">
        <v>23</v>
      </c>
      <c r="I7238" t="s">
        <v>8724</v>
      </c>
      <c r="K7238"/>
      <c r="L7238" t="s">
        <v>11403</v>
      </c>
      <c r="M7238" t="s">
        <v>11208</v>
      </c>
      <c r="N7238">
        <v>4</v>
      </c>
      <c r="P7238" t="s">
        <v>10827</v>
      </c>
      <c r="Q7238" t="s">
        <v>11404</v>
      </c>
      <c r="S7238" t="s">
        <v>29</v>
      </c>
    </row>
    <row r="7239" spans="1:19" hidden="1" x14ac:dyDescent="0.2">
      <c r="A7239">
        <v>4298</v>
      </c>
      <c r="B7239" t="s">
        <v>11402</v>
      </c>
      <c r="C7239" t="s">
        <v>20</v>
      </c>
      <c r="D7239">
        <v>-1.1000000000000001</v>
      </c>
      <c r="E7239">
        <v>25</v>
      </c>
      <c r="F7239" t="s">
        <v>2322</v>
      </c>
      <c r="G7239" t="s">
        <v>75</v>
      </c>
      <c r="H7239" t="s">
        <v>23</v>
      </c>
      <c r="I7239" t="s">
        <v>8724</v>
      </c>
      <c r="K7239"/>
      <c r="L7239" t="s">
        <v>11403</v>
      </c>
      <c r="M7239" t="s">
        <v>11208</v>
      </c>
      <c r="N7239">
        <v>4</v>
      </c>
      <c r="P7239" t="s">
        <v>10827</v>
      </c>
      <c r="Q7239" t="s">
        <v>11404</v>
      </c>
      <c r="S7239" t="s">
        <v>29</v>
      </c>
    </row>
    <row r="7240" spans="1:19" hidden="1" x14ac:dyDescent="0.2">
      <c r="A7240">
        <v>4299</v>
      </c>
      <c r="B7240" t="s">
        <v>11405</v>
      </c>
      <c r="C7240" t="s">
        <v>20</v>
      </c>
      <c r="D7240">
        <v>1.8</v>
      </c>
      <c r="E7240">
        <v>25</v>
      </c>
      <c r="F7240" t="s">
        <v>11398</v>
      </c>
      <c r="G7240" t="s">
        <v>75</v>
      </c>
      <c r="H7240" t="s">
        <v>46</v>
      </c>
      <c r="I7240" t="s">
        <v>11399</v>
      </c>
      <c r="K7240"/>
      <c r="L7240" t="s">
        <v>11406</v>
      </c>
      <c r="M7240" t="s">
        <v>26</v>
      </c>
      <c r="N7240">
        <v>2</v>
      </c>
      <c r="P7240" t="s">
        <v>10827</v>
      </c>
      <c r="Q7240" t="s">
        <v>11407</v>
      </c>
      <c r="S7240" t="s">
        <v>29</v>
      </c>
    </row>
    <row r="7241" spans="1:19" hidden="1" x14ac:dyDescent="0.2">
      <c r="A7241">
        <v>4300</v>
      </c>
      <c r="B7241" t="s">
        <v>11408</v>
      </c>
      <c r="C7241" t="s">
        <v>20</v>
      </c>
      <c r="D7241">
        <v>-1.48</v>
      </c>
      <c r="E7241">
        <v>25</v>
      </c>
      <c r="G7241" t="s">
        <v>75</v>
      </c>
      <c r="H7241" t="s">
        <v>23</v>
      </c>
      <c r="I7241" t="s">
        <v>8081</v>
      </c>
      <c r="K7241"/>
      <c r="L7241" t="s">
        <v>11409</v>
      </c>
      <c r="M7241" t="s">
        <v>26</v>
      </c>
      <c r="N7241">
        <v>2</v>
      </c>
      <c r="P7241" t="s">
        <v>10827</v>
      </c>
      <c r="Q7241" t="s">
        <v>11410</v>
      </c>
      <c r="S7241" t="s">
        <v>29</v>
      </c>
    </row>
    <row r="7242" spans="1:19" hidden="1" x14ac:dyDescent="0.2">
      <c r="A7242">
        <v>4301</v>
      </c>
      <c r="B7242" t="s">
        <v>11411</v>
      </c>
      <c r="C7242" t="s">
        <v>20</v>
      </c>
      <c r="D7242">
        <v>-9.77</v>
      </c>
      <c r="E7242" t="s">
        <v>1636</v>
      </c>
      <c r="F7242" t="s">
        <v>11412</v>
      </c>
      <c r="G7242" t="s">
        <v>75</v>
      </c>
      <c r="H7242" t="s">
        <v>23</v>
      </c>
      <c r="I7242" t="s">
        <v>8771</v>
      </c>
      <c r="K7242"/>
      <c r="L7242" t="s">
        <v>11413</v>
      </c>
      <c r="M7242" t="s">
        <v>26</v>
      </c>
      <c r="N7242">
        <v>2</v>
      </c>
      <c r="P7242" t="s">
        <v>10827</v>
      </c>
      <c r="Q7242" t="s">
        <v>11414</v>
      </c>
      <c r="S7242" t="s">
        <v>29</v>
      </c>
    </row>
    <row r="7243" spans="1:19" hidden="1" x14ac:dyDescent="0.2">
      <c r="A7243">
        <v>4301</v>
      </c>
      <c r="B7243" t="s">
        <v>11411</v>
      </c>
      <c r="C7243" t="s">
        <v>20</v>
      </c>
      <c r="D7243">
        <v>-9.4600000000000009</v>
      </c>
      <c r="E7243" t="s">
        <v>2403</v>
      </c>
      <c r="F7243" t="s">
        <v>11415</v>
      </c>
      <c r="G7243" t="s">
        <v>75</v>
      </c>
      <c r="H7243" t="s">
        <v>23</v>
      </c>
      <c r="I7243" t="s">
        <v>2058</v>
      </c>
      <c r="K7243"/>
      <c r="L7243" t="s">
        <v>11413</v>
      </c>
      <c r="M7243" t="s">
        <v>26</v>
      </c>
      <c r="N7243">
        <v>2</v>
      </c>
      <c r="P7243" t="s">
        <v>10827</v>
      </c>
      <c r="Q7243" t="s">
        <v>11414</v>
      </c>
      <c r="S7243" t="s">
        <v>29</v>
      </c>
    </row>
    <row r="7244" spans="1:19" hidden="1" x14ac:dyDescent="0.2">
      <c r="A7244">
        <v>4302</v>
      </c>
      <c r="B7244" t="s">
        <v>11416</v>
      </c>
      <c r="C7244" t="s">
        <v>20</v>
      </c>
      <c r="D7244">
        <v>0.74</v>
      </c>
      <c r="E7244">
        <v>25</v>
      </c>
      <c r="F7244" t="s">
        <v>11300</v>
      </c>
      <c r="G7244" t="s">
        <v>31</v>
      </c>
      <c r="H7244" t="s">
        <v>46</v>
      </c>
      <c r="I7244" t="s">
        <v>8724</v>
      </c>
      <c r="K7244"/>
      <c r="L7244" t="s">
        <v>11417</v>
      </c>
      <c r="M7244" t="s">
        <v>26</v>
      </c>
      <c r="N7244">
        <v>2</v>
      </c>
      <c r="P7244" t="s">
        <v>10827</v>
      </c>
      <c r="Q7244" t="s">
        <v>11418</v>
      </c>
      <c r="S7244" t="s">
        <v>29</v>
      </c>
    </row>
    <row r="7245" spans="1:19" hidden="1" x14ac:dyDescent="0.2">
      <c r="A7245">
        <v>4302</v>
      </c>
      <c r="B7245" t="s">
        <v>11416</v>
      </c>
      <c r="C7245" t="s">
        <v>20</v>
      </c>
      <c r="D7245">
        <v>0.78</v>
      </c>
      <c r="E7245">
        <v>25</v>
      </c>
      <c r="F7245" t="s">
        <v>11419</v>
      </c>
      <c r="G7245" t="s">
        <v>31</v>
      </c>
      <c r="H7245" t="s">
        <v>46</v>
      </c>
      <c r="I7245" t="s">
        <v>8724</v>
      </c>
      <c r="K7245"/>
      <c r="L7245" t="s">
        <v>11417</v>
      </c>
      <c r="M7245" t="s">
        <v>26</v>
      </c>
      <c r="N7245">
        <v>2</v>
      </c>
      <c r="P7245" t="s">
        <v>10827</v>
      </c>
      <c r="Q7245" t="s">
        <v>11418</v>
      </c>
      <c r="S7245" t="s">
        <v>29</v>
      </c>
    </row>
    <row r="7246" spans="1:19" hidden="1" x14ac:dyDescent="0.2">
      <c r="A7246">
        <v>4303</v>
      </c>
      <c r="B7246" t="s">
        <v>1533</v>
      </c>
      <c r="C7246" t="s">
        <v>20</v>
      </c>
      <c r="D7246">
        <v>5.44</v>
      </c>
      <c r="E7246">
        <v>25</v>
      </c>
      <c r="G7246" t="s">
        <v>1440</v>
      </c>
      <c r="H7246" t="s">
        <v>23</v>
      </c>
      <c r="I7246" t="s">
        <v>11356</v>
      </c>
      <c r="K7246"/>
      <c r="L7246" t="s">
        <v>1534</v>
      </c>
      <c r="M7246" t="s">
        <v>26</v>
      </c>
      <c r="N7246">
        <v>2</v>
      </c>
      <c r="P7246" t="s">
        <v>10827</v>
      </c>
      <c r="Q7246" t="s">
        <v>11420</v>
      </c>
      <c r="S7246" t="s">
        <v>29</v>
      </c>
    </row>
    <row r="7247" spans="1:19" hidden="1" x14ac:dyDescent="0.2">
      <c r="A7247">
        <v>4305</v>
      </c>
      <c r="B7247" t="s">
        <v>11421</v>
      </c>
      <c r="C7247" t="s">
        <v>20</v>
      </c>
      <c r="D7247">
        <v>-4.4400000000000004</v>
      </c>
      <c r="E7247">
        <v>20</v>
      </c>
      <c r="F7247" t="s">
        <v>11422</v>
      </c>
      <c r="G7247" t="s">
        <v>75</v>
      </c>
      <c r="H7247" t="s">
        <v>23</v>
      </c>
      <c r="I7247" t="s">
        <v>411</v>
      </c>
      <c r="K7247"/>
      <c r="L7247" t="s">
        <v>11423</v>
      </c>
      <c r="M7247" t="s">
        <v>26</v>
      </c>
      <c r="N7247">
        <v>2</v>
      </c>
      <c r="P7247" t="s">
        <v>10827</v>
      </c>
      <c r="Q7247" t="s">
        <v>11424</v>
      </c>
      <c r="S7247" t="s">
        <v>29</v>
      </c>
    </row>
    <row r="7248" spans="1:19" hidden="1" x14ac:dyDescent="0.2">
      <c r="A7248">
        <v>4308</v>
      </c>
      <c r="B7248" t="s">
        <v>11425</v>
      </c>
      <c r="C7248" t="s">
        <v>20</v>
      </c>
      <c r="D7248">
        <v>3.44</v>
      </c>
      <c r="E7248">
        <v>30</v>
      </c>
      <c r="I7248" t="s">
        <v>142</v>
      </c>
      <c r="K7248"/>
      <c r="L7248" t="s">
        <v>11426</v>
      </c>
      <c r="M7248" t="s">
        <v>26</v>
      </c>
      <c r="N7248">
        <v>2</v>
      </c>
      <c r="P7248" t="s">
        <v>10827</v>
      </c>
      <c r="Q7248" t="s">
        <v>11427</v>
      </c>
      <c r="S7248" t="s">
        <v>29</v>
      </c>
    </row>
    <row r="7249" spans="1:19" hidden="1" x14ac:dyDescent="0.2">
      <c r="A7249">
        <v>4309</v>
      </c>
      <c r="B7249" t="s">
        <v>11428</v>
      </c>
      <c r="C7249" t="s">
        <v>20</v>
      </c>
      <c r="D7249">
        <v>-5.68</v>
      </c>
      <c r="E7249">
        <v>20</v>
      </c>
      <c r="F7249" t="s">
        <v>11429</v>
      </c>
      <c r="G7249" t="s">
        <v>75</v>
      </c>
      <c r="H7249" t="s">
        <v>23</v>
      </c>
      <c r="I7249" t="s">
        <v>411</v>
      </c>
      <c r="K7249"/>
      <c r="L7249" t="s">
        <v>11430</v>
      </c>
      <c r="M7249" t="s">
        <v>26</v>
      </c>
      <c r="N7249">
        <v>2</v>
      </c>
      <c r="P7249" t="s">
        <v>10827</v>
      </c>
      <c r="Q7249" t="s">
        <v>11431</v>
      </c>
      <c r="S7249" t="s">
        <v>29</v>
      </c>
    </row>
    <row r="7250" spans="1:19" hidden="1" x14ac:dyDescent="0.2">
      <c r="A7250">
        <v>4310</v>
      </c>
      <c r="B7250" t="s">
        <v>11432</v>
      </c>
      <c r="C7250" t="s">
        <v>20</v>
      </c>
      <c r="D7250">
        <v>2.15</v>
      </c>
      <c r="E7250">
        <v>22</v>
      </c>
      <c r="F7250" t="s">
        <v>11433</v>
      </c>
      <c r="G7250" t="s">
        <v>55</v>
      </c>
      <c r="H7250" t="s">
        <v>23</v>
      </c>
      <c r="I7250" t="s">
        <v>8863</v>
      </c>
      <c r="K7250"/>
      <c r="L7250" t="s">
        <v>11434</v>
      </c>
      <c r="M7250" t="s">
        <v>26</v>
      </c>
      <c r="N7250">
        <v>2</v>
      </c>
      <c r="P7250" t="s">
        <v>10827</v>
      </c>
      <c r="Q7250" t="s">
        <v>11435</v>
      </c>
      <c r="S7250" t="s">
        <v>29</v>
      </c>
    </row>
    <row r="7251" spans="1:19" hidden="1" x14ac:dyDescent="0.2">
      <c r="A7251">
        <v>4310</v>
      </c>
      <c r="B7251" t="s">
        <v>11432</v>
      </c>
      <c r="C7251" t="s">
        <v>73</v>
      </c>
      <c r="D7251">
        <v>5.89</v>
      </c>
      <c r="E7251">
        <v>22</v>
      </c>
      <c r="F7251" t="s">
        <v>11433</v>
      </c>
      <c r="G7251" t="s">
        <v>55</v>
      </c>
      <c r="H7251" t="s">
        <v>23</v>
      </c>
      <c r="I7251" t="s">
        <v>8863</v>
      </c>
      <c r="K7251"/>
      <c r="L7251" t="s">
        <v>11434</v>
      </c>
      <c r="M7251" t="s">
        <v>26</v>
      </c>
      <c r="N7251">
        <v>2</v>
      </c>
      <c r="P7251" t="s">
        <v>10827</v>
      </c>
      <c r="Q7251" t="s">
        <v>11435</v>
      </c>
      <c r="S7251" t="s">
        <v>29</v>
      </c>
    </row>
    <row r="7252" spans="1:19" hidden="1" x14ac:dyDescent="0.2">
      <c r="A7252">
        <v>4311</v>
      </c>
      <c r="B7252" t="s">
        <v>11436</v>
      </c>
      <c r="C7252" t="s">
        <v>20</v>
      </c>
      <c r="D7252">
        <v>-6.05</v>
      </c>
      <c r="E7252">
        <v>20</v>
      </c>
      <c r="F7252" t="s">
        <v>11437</v>
      </c>
      <c r="G7252" t="s">
        <v>75</v>
      </c>
      <c r="H7252" t="s">
        <v>23</v>
      </c>
      <c r="I7252" t="s">
        <v>411</v>
      </c>
      <c r="K7252"/>
      <c r="L7252" t="s">
        <v>11438</v>
      </c>
      <c r="M7252" t="s">
        <v>26</v>
      </c>
      <c r="N7252">
        <v>2</v>
      </c>
      <c r="P7252" t="s">
        <v>10827</v>
      </c>
      <c r="Q7252" t="s">
        <v>11439</v>
      </c>
      <c r="S7252" t="s">
        <v>29</v>
      </c>
    </row>
    <row r="7253" spans="1:19" hidden="1" x14ac:dyDescent="0.2">
      <c r="A7253">
        <v>4312</v>
      </c>
      <c r="B7253" t="s">
        <v>11440</v>
      </c>
      <c r="C7253" t="s">
        <v>20</v>
      </c>
      <c r="D7253">
        <v>-9.27</v>
      </c>
      <c r="E7253">
        <v>20</v>
      </c>
      <c r="F7253" t="s">
        <v>11441</v>
      </c>
      <c r="G7253" t="s">
        <v>75</v>
      </c>
      <c r="H7253" t="s">
        <v>23</v>
      </c>
      <c r="I7253" t="s">
        <v>411</v>
      </c>
      <c r="K7253"/>
      <c r="L7253" t="s">
        <v>11442</v>
      </c>
      <c r="M7253" t="s">
        <v>26</v>
      </c>
      <c r="N7253">
        <v>2</v>
      </c>
      <c r="P7253" t="s">
        <v>10827</v>
      </c>
      <c r="Q7253" t="s">
        <v>11443</v>
      </c>
      <c r="S7253" t="s">
        <v>29</v>
      </c>
    </row>
    <row r="7254" spans="1:19" x14ac:dyDescent="0.2">
      <c r="A7254">
        <v>4313</v>
      </c>
      <c r="B7254" t="s">
        <v>1570</v>
      </c>
      <c r="C7254" t="s">
        <v>20</v>
      </c>
      <c r="D7254">
        <v>2.8929999999999998</v>
      </c>
      <c r="E7254">
        <v>10</v>
      </c>
      <c r="F7254" t="s">
        <v>11444</v>
      </c>
      <c r="G7254" t="s">
        <v>1501</v>
      </c>
      <c r="H7254" t="s">
        <v>36</v>
      </c>
      <c r="I7254" t="s">
        <v>11374</v>
      </c>
      <c r="L7254" t="s">
        <v>1572</v>
      </c>
      <c r="M7254" t="s">
        <v>26</v>
      </c>
      <c r="N7254">
        <v>2</v>
      </c>
      <c r="P7254" t="s">
        <v>10827</v>
      </c>
      <c r="Q7254" t="s">
        <v>11445</v>
      </c>
      <c r="S7254" t="s">
        <v>29</v>
      </c>
    </row>
    <row r="7255" spans="1:19" x14ac:dyDescent="0.2">
      <c r="A7255">
        <v>4313</v>
      </c>
      <c r="B7255" t="s">
        <v>1570</v>
      </c>
      <c r="C7255" t="s">
        <v>20</v>
      </c>
      <c r="D7255">
        <v>2.8180000000000001</v>
      </c>
      <c r="E7255">
        <v>15</v>
      </c>
      <c r="F7255" t="s">
        <v>11444</v>
      </c>
      <c r="G7255" t="s">
        <v>1501</v>
      </c>
      <c r="H7255" t="s">
        <v>36</v>
      </c>
      <c r="I7255" t="s">
        <v>11374</v>
      </c>
      <c r="L7255" t="s">
        <v>1572</v>
      </c>
      <c r="M7255" t="s">
        <v>26</v>
      </c>
      <c r="N7255">
        <v>2</v>
      </c>
      <c r="P7255" t="s">
        <v>10827</v>
      </c>
      <c r="Q7255" t="s">
        <v>11445</v>
      </c>
      <c r="S7255" t="s">
        <v>29</v>
      </c>
    </row>
    <row r="7256" spans="1:19" x14ac:dyDescent="0.2">
      <c r="A7256">
        <v>4313</v>
      </c>
      <c r="B7256" t="s">
        <v>1570</v>
      </c>
      <c r="C7256" t="s">
        <v>20</v>
      </c>
      <c r="D7256">
        <v>2.7410000000000001</v>
      </c>
      <c r="E7256">
        <v>20</v>
      </c>
      <c r="F7256" t="s">
        <v>11444</v>
      </c>
      <c r="G7256" t="s">
        <v>1501</v>
      </c>
      <c r="H7256" t="s">
        <v>36</v>
      </c>
      <c r="I7256" t="s">
        <v>11374</v>
      </c>
      <c r="L7256" t="s">
        <v>1572</v>
      </c>
      <c r="M7256" t="s">
        <v>26</v>
      </c>
      <c r="N7256">
        <v>2</v>
      </c>
      <c r="P7256" t="s">
        <v>10827</v>
      </c>
      <c r="Q7256" t="s">
        <v>11445</v>
      </c>
      <c r="S7256" t="s">
        <v>29</v>
      </c>
    </row>
    <row r="7257" spans="1:19" x14ac:dyDescent="0.2">
      <c r="A7257">
        <v>4313</v>
      </c>
      <c r="B7257" t="s">
        <v>1570</v>
      </c>
      <c r="C7257" t="s">
        <v>20</v>
      </c>
      <c r="D7257">
        <v>2.661</v>
      </c>
      <c r="E7257">
        <v>25</v>
      </c>
      <c r="F7257" t="s">
        <v>11444</v>
      </c>
      <c r="G7257" t="s">
        <v>1501</v>
      </c>
      <c r="H7257" t="s">
        <v>36</v>
      </c>
      <c r="I7257" t="s">
        <v>11374</v>
      </c>
      <c r="L7257" t="s">
        <v>1572</v>
      </c>
      <c r="M7257" t="s">
        <v>26</v>
      </c>
      <c r="N7257">
        <v>2</v>
      </c>
      <c r="P7257" t="s">
        <v>10827</v>
      </c>
      <c r="Q7257" t="s">
        <v>11445</v>
      </c>
      <c r="S7257" t="s">
        <v>29</v>
      </c>
    </row>
    <row r="7258" spans="1:19" x14ac:dyDescent="0.2">
      <c r="A7258">
        <v>4313</v>
      </c>
      <c r="B7258" t="s">
        <v>1570</v>
      </c>
      <c r="C7258" t="s">
        <v>20</v>
      </c>
      <c r="D7258">
        <v>2.5910000000000002</v>
      </c>
      <c r="E7258">
        <v>30</v>
      </c>
      <c r="F7258" t="s">
        <v>11444</v>
      </c>
      <c r="G7258" t="s">
        <v>1501</v>
      </c>
      <c r="H7258" t="s">
        <v>36</v>
      </c>
      <c r="I7258" t="s">
        <v>11374</v>
      </c>
      <c r="L7258" t="s">
        <v>1572</v>
      </c>
      <c r="M7258" t="s">
        <v>26</v>
      </c>
      <c r="N7258">
        <v>2</v>
      </c>
      <c r="P7258" t="s">
        <v>10827</v>
      </c>
      <c r="Q7258" t="s">
        <v>11445</v>
      </c>
      <c r="S7258" t="s">
        <v>29</v>
      </c>
    </row>
    <row r="7259" spans="1:19" x14ac:dyDescent="0.2">
      <c r="A7259">
        <v>4313</v>
      </c>
      <c r="B7259" t="s">
        <v>1570</v>
      </c>
      <c r="C7259" t="s">
        <v>20</v>
      </c>
      <c r="D7259">
        <v>2.5230000000000001</v>
      </c>
      <c r="E7259">
        <v>35</v>
      </c>
      <c r="F7259" t="s">
        <v>11444</v>
      </c>
      <c r="G7259" t="s">
        <v>1501</v>
      </c>
      <c r="H7259" t="s">
        <v>36</v>
      </c>
      <c r="I7259" t="s">
        <v>11374</v>
      </c>
      <c r="L7259" t="s">
        <v>1572</v>
      </c>
      <c r="M7259" t="s">
        <v>26</v>
      </c>
      <c r="N7259">
        <v>2</v>
      </c>
      <c r="P7259" t="s">
        <v>10827</v>
      </c>
      <c r="Q7259" t="s">
        <v>11445</v>
      </c>
      <c r="S7259" t="s">
        <v>29</v>
      </c>
    </row>
    <row r="7260" spans="1:19" x14ac:dyDescent="0.2">
      <c r="A7260">
        <v>4313</v>
      </c>
      <c r="B7260" t="s">
        <v>1570</v>
      </c>
      <c r="C7260" t="s">
        <v>20</v>
      </c>
      <c r="D7260">
        <v>2.4580000000000002</v>
      </c>
      <c r="E7260">
        <v>40</v>
      </c>
      <c r="F7260" t="s">
        <v>11444</v>
      </c>
      <c r="G7260" t="s">
        <v>1501</v>
      </c>
      <c r="H7260" t="s">
        <v>36</v>
      </c>
      <c r="I7260" t="s">
        <v>11374</v>
      </c>
      <c r="L7260" t="s">
        <v>1572</v>
      </c>
      <c r="M7260" t="s">
        <v>26</v>
      </c>
      <c r="N7260">
        <v>2</v>
      </c>
      <c r="P7260" t="s">
        <v>10827</v>
      </c>
      <c r="Q7260" t="s">
        <v>11445</v>
      </c>
      <c r="S7260" t="s">
        <v>29</v>
      </c>
    </row>
    <row r="7261" spans="1:19" x14ac:dyDescent="0.2">
      <c r="A7261">
        <v>4313</v>
      </c>
      <c r="B7261" t="s">
        <v>1570</v>
      </c>
      <c r="C7261" t="s">
        <v>20</v>
      </c>
      <c r="D7261">
        <v>2.3959999999999999</v>
      </c>
      <c r="E7261">
        <v>45</v>
      </c>
      <c r="F7261" t="s">
        <v>11444</v>
      </c>
      <c r="G7261" t="s">
        <v>1501</v>
      </c>
      <c r="H7261" t="s">
        <v>36</v>
      </c>
      <c r="I7261" t="s">
        <v>11374</v>
      </c>
      <c r="L7261" t="s">
        <v>1572</v>
      </c>
      <c r="M7261" t="s">
        <v>26</v>
      </c>
      <c r="N7261">
        <v>2</v>
      </c>
      <c r="P7261" t="s">
        <v>10827</v>
      </c>
      <c r="Q7261" t="s">
        <v>11445</v>
      </c>
      <c r="S7261" t="s">
        <v>29</v>
      </c>
    </row>
    <row r="7262" spans="1:19" x14ac:dyDescent="0.2">
      <c r="A7262">
        <v>4313</v>
      </c>
      <c r="B7262" t="s">
        <v>1570</v>
      </c>
      <c r="C7262" t="s">
        <v>20</v>
      </c>
      <c r="D7262">
        <v>2.339</v>
      </c>
      <c r="E7262">
        <v>50</v>
      </c>
      <c r="F7262" t="s">
        <v>11444</v>
      </c>
      <c r="G7262" t="s">
        <v>1501</v>
      </c>
      <c r="H7262" t="s">
        <v>36</v>
      </c>
      <c r="I7262" t="s">
        <v>11374</v>
      </c>
      <c r="L7262" t="s">
        <v>1572</v>
      </c>
      <c r="M7262" t="s">
        <v>26</v>
      </c>
      <c r="N7262">
        <v>2</v>
      </c>
      <c r="P7262" t="s">
        <v>10827</v>
      </c>
      <c r="Q7262" t="s">
        <v>11445</v>
      </c>
      <c r="S7262" t="s">
        <v>29</v>
      </c>
    </row>
    <row r="7263" spans="1:19" x14ac:dyDescent="0.2">
      <c r="A7263">
        <v>4313</v>
      </c>
      <c r="B7263" t="s">
        <v>1570</v>
      </c>
      <c r="C7263" t="s">
        <v>20</v>
      </c>
      <c r="D7263">
        <v>2.2759999999999998</v>
      </c>
      <c r="E7263">
        <v>55</v>
      </c>
      <c r="F7263" t="s">
        <v>11444</v>
      </c>
      <c r="G7263" t="s">
        <v>1501</v>
      </c>
      <c r="H7263" t="s">
        <v>36</v>
      </c>
      <c r="I7263" t="s">
        <v>11374</v>
      </c>
      <c r="L7263" t="s">
        <v>1572</v>
      </c>
      <c r="M7263" t="s">
        <v>26</v>
      </c>
      <c r="N7263">
        <v>2</v>
      </c>
      <c r="P7263" t="s">
        <v>10827</v>
      </c>
      <c r="Q7263" t="s">
        <v>11445</v>
      </c>
      <c r="S7263" t="s">
        <v>29</v>
      </c>
    </row>
    <row r="7264" spans="1:19" x14ac:dyDescent="0.2">
      <c r="A7264">
        <v>4313</v>
      </c>
      <c r="B7264" t="s">
        <v>1570</v>
      </c>
      <c r="C7264" t="s">
        <v>20</v>
      </c>
      <c r="D7264">
        <v>2.2189999999999999</v>
      </c>
      <c r="E7264">
        <v>60</v>
      </c>
      <c r="F7264" t="s">
        <v>11444</v>
      </c>
      <c r="G7264" t="s">
        <v>1501</v>
      </c>
      <c r="H7264" t="s">
        <v>36</v>
      </c>
      <c r="I7264" t="s">
        <v>11374</v>
      </c>
      <c r="L7264" t="s">
        <v>1572</v>
      </c>
      <c r="M7264" t="s">
        <v>26</v>
      </c>
      <c r="N7264">
        <v>2</v>
      </c>
      <c r="P7264" t="s">
        <v>10827</v>
      </c>
      <c r="Q7264" t="s">
        <v>11445</v>
      </c>
      <c r="S7264" t="s">
        <v>29</v>
      </c>
    </row>
    <row r="7265" spans="1:19" hidden="1" x14ac:dyDescent="0.2">
      <c r="A7265">
        <v>4313</v>
      </c>
      <c r="B7265" t="s">
        <v>1570</v>
      </c>
      <c r="C7265" t="s">
        <v>20</v>
      </c>
      <c r="D7265">
        <v>2.6150000000000002</v>
      </c>
      <c r="E7265">
        <v>25</v>
      </c>
      <c r="F7265" t="s">
        <v>11446</v>
      </c>
      <c r="G7265" t="s">
        <v>498</v>
      </c>
      <c r="H7265" t="s">
        <v>46</v>
      </c>
      <c r="I7265" t="s">
        <v>10646</v>
      </c>
      <c r="K7265"/>
      <c r="L7265" t="s">
        <v>1572</v>
      </c>
      <c r="M7265" t="s">
        <v>26</v>
      </c>
      <c r="N7265">
        <v>2</v>
      </c>
      <c r="P7265" t="s">
        <v>10827</v>
      </c>
      <c r="Q7265" t="s">
        <v>11445</v>
      </c>
      <c r="S7265" t="s">
        <v>29</v>
      </c>
    </row>
    <row r="7266" spans="1:19" hidden="1" x14ac:dyDescent="0.2">
      <c r="A7266">
        <v>4313</v>
      </c>
      <c r="B7266" t="s">
        <v>1570</v>
      </c>
      <c r="C7266" t="s">
        <v>20</v>
      </c>
      <c r="D7266">
        <v>2.7</v>
      </c>
      <c r="E7266">
        <v>25</v>
      </c>
      <c r="F7266" t="s">
        <v>11447</v>
      </c>
      <c r="G7266" t="s">
        <v>31</v>
      </c>
      <c r="H7266" t="s">
        <v>46</v>
      </c>
      <c r="I7266" t="s">
        <v>11284</v>
      </c>
      <c r="J7266" t="s">
        <v>43</v>
      </c>
      <c r="K7266"/>
      <c r="L7266" t="s">
        <v>1572</v>
      </c>
      <c r="M7266" t="s">
        <v>26</v>
      </c>
      <c r="N7266">
        <v>2</v>
      </c>
      <c r="P7266" t="s">
        <v>10827</v>
      </c>
      <c r="Q7266" t="s">
        <v>11445</v>
      </c>
      <c r="S7266" t="s">
        <v>29</v>
      </c>
    </row>
    <row r="7267" spans="1:19" x14ac:dyDescent="0.2">
      <c r="A7267">
        <v>4314</v>
      </c>
      <c r="B7267" t="s">
        <v>1579</v>
      </c>
      <c r="C7267" t="s">
        <v>20</v>
      </c>
      <c r="D7267">
        <v>3.8460000000000001</v>
      </c>
      <c r="E7267">
        <v>5</v>
      </c>
      <c r="F7267" t="s">
        <v>11448</v>
      </c>
      <c r="G7267" t="s">
        <v>1501</v>
      </c>
      <c r="H7267" t="s">
        <v>36</v>
      </c>
      <c r="I7267" t="s">
        <v>1956</v>
      </c>
      <c r="L7267" t="s">
        <v>1580</v>
      </c>
      <c r="M7267" t="s">
        <v>11071</v>
      </c>
      <c r="N7267">
        <v>3</v>
      </c>
      <c r="P7267" t="s">
        <v>10827</v>
      </c>
      <c r="Q7267" t="s">
        <v>11449</v>
      </c>
      <c r="S7267" t="s">
        <v>29</v>
      </c>
    </row>
    <row r="7268" spans="1:19" x14ac:dyDescent="0.2">
      <c r="A7268">
        <v>4314</v>
      </c>
      <c r="B7268" t="s">
        <v>1579</v>
      </c>
      <c r="C7268" t="s">
        <v>20</v>
      </c>
      <c r="D7268">
        <v>3.7589999999999999</v>
      </c>
      <c r="E7268">
        <v>10</v>
      </c>
      <c r="F7268" t="s">
        <v>11448</v>
      </c>
      <c r="G7268" t="s">
        <v>1501</v>
      </c>
      <c r="H7268" t="s">
        <v>36</v>
      </c>
      <c r="I7268" t="s">
        <v>1956</v>
      </c>
      <c r="L7268" t="s">
        <v>1580</v>
      </c>
      <c r="M7268" t="s">
        <v>11071</v>
      </c>
      <c r="N7268">
        <v>3</v>
      </c>
      <c r="P7268" t="s">
        <v>10827</v>
      </c>
      <c r="Q7268" t="s">
        <v>11449</v>
      </c>
      <c r="S7268" t="s">
        <v>29</v>
      </c>
    </row>
    <row r="7269" spans="1:19" x14ac:dyDescent="0.2">
      <c r="A7269">
        <v>4314</v>
      </c>
      <c r="B7269" t="s">
        <v>1579</v>
      </c>
      <c r="C7269" t="s">
        <v>20</v>
      </c>
      <c r="D7269">
        <v>3.6779999999999999</v>
      </c>
      <c r="E7269">
        <v>15</v>
      </c>
      <c r="F7269" t="s">
        <v>11448</v>
      </c>
      <c r="G7269" t="s">
        <v>1501</v>
      </c>
      <c r="H7269" t="s">
        <v>36</v>
      </c>
      <c r="I7269" t="s">
        <v>1956</v>
      </c>
      <c r="L7269" t="s">
        <v>1580</v>
      </c>
      <c r="M7269" t="s">
        <v>11071</v>
      </c>
      <c r="N7269">
        <v>3</v>
      </c>
      <c r="P7269" t="s">
        <v>10827</v>
      </c>
      <c r="Q7269" t="s">
        <v>11449</v>
      </c>
      <c r="S7269" t="s">
        <v>29</v>
      </c>
    </row>
    <row r="7270" spans="1:19" x14ac:dyDescent="0.2">
      <c r="A7270">
        <v>4314</v>
      </c>
      <c r="B7270" t="s">
        <v>1579</v>
      </c>
      <c r="C7270" t="s">
        <v>20</v>
      </c>
      <c r="D7270">
        <v>3.5979999999999999</v>
      </c>
      <c r="E7270">
        <v>20</v>
      </c>
      <c r="F7270" t="s">
        <v>11448</v>
      </c>
      <c r="G7270" t="s">
        <v>1501</v>
      </c>
      <c r="H7270" t="s">
        <v>36</v>
      </c>
      <c r="I7270" t="s">
        <v>1956</v>
      </c>
      <c r="L7270" t="s">
        <v>1580</v>
      </c>
      <c r="M7270" t="s">
        <v>11071</v>
      </c>
      <c r="N7270">
        <v>3</v>
      </c>
      <c r="P7270" t="s">
        <v>10827</v>
      </c>
      <c r="Q7270" t="s">
        <v>11449</v>
      </c>
      <c r="S7270" t="s">
        <v>29</v>
      </c>
    </row>
    <row r="7271" spans="1:19" x14ac:dyDescent="0.2">
      <c r="A7271">
        <v>4314</v>
      </c>
      <c r="B7271" t="s">
        <v>1579</v>
      </c>
      <c r="C7271" t="s">
        <v>20</v>
      </c>
      <c r="D7271">
        <v>3.5209999999999999</v>
      </c>
      <c r="E7271">
        <v>25</v>
      </c>
      <c r="F7271" t="s">
        <v>11448</v>
      </c>
      <c r="G7271" t="s">
        <v>1501</v>
      </c>
      <c r="H7271" t="s">
        <v>36</v>
      </c>
      <c r="I7271" t="s">
        <v>1956</v>
      </c>
      <c r="L7271" t="s">
        <v>1580</v>
      </c>
      <c r="M7271" t="s">
        <v>11071</v>
      </c>
      <c r="N7271">
        <v>3</v>
      </c>
      <c r="P7271" t="s">
        <v>10827</v>
      </c>
      <c r="Q7271" t="s">
        <v>11449</v>
      </c>
      <c r="S7271" t="s">
        <v>29</v>
      </c>
    </row>
    <row r="7272" spans="1:19" x14ac:dyDescent="0.2">
      <c r="A7272">
        <v>4314</v>
      </c>
      <c r="B7272" t="s">
        <v>1579</v>
      </c>
      <c r="C7272" t="s">
        <v>20</v>
      </c>
      <c r="D7272">
        <v>3.4430000000000001</v>
      </c>
      <c r="E7272">
        <v>30</v>
      </c>
      <c r="F7272" t="s">
        <v>11448</v>
      </c>
      <c r="G7272" t="s">
        <v>1501</v>
      </c>
      <c r="H7272" t="s">
        <v>36</v>
      </c>
      <c r="I7272" t="s">
        <v>1956</v>
      </c>
      <c r="L7272" t="s">
        <v>1580</v>
      </c>
      <c r="M7272" t="s">
        <v>11071</v>
      </c>
      <c r="N7272">
        <v>3</v>
      </c>
      <c r="P7272" t="s">
        <v>10827</v>
      </c>
      <c r="Q7272" t="s">
        <v>11449</v>
      </c>
      <c r="S7272" t="s">
        <v>29</v>
      </c>
    </row>
    <row r="7273" spans="1:19" x14ac:dyDescent="0.2">
      <c r="A7273">
        <v>4314</v>
      </c>
      <c r="B7273" t="s">
        <v>1579</v>
      </c>
      <c r="C7273" t="s">
        <v>20</v>
      </c>
      <c r="D7273">
        <v>3.37</v>
      </c>
      <c r="E7273">
        <v>35</v>
      </c>
      <c r="F7273" t="s">
        <v>11448</v>
      </c>
      <c r="G7273" t="s">
        <v>1501</v>
      </c>
      <c r="H7273" t="s">
        <v>36</v>
      </c>
      <c r="I7273" t="s">
        <v>1956</v>
      </c>
      <c r="L7273" t="s">
        <v>1580</v>
      </c>
      <c r="M7273" t="s">
        <v>11071</v>
      </c>
      <c r="N7273">
        <v>3</v>
      </c>
      <c r="P7273" t="s">
        <v>10827</v>
      </c>
      <c r="Q7273" t="s">
        <v>11449</v>
      </c>
      <c r="S7273" t="s">
        <v>29</v>
      </c>
    </row>
    <row r="7274" spans="1:19" x14ac:dyDescent="0.2">
      <c r="A7274">
        <v>4314</v>
      </c>
      <c r="B7274" t="s">
        <v>1579</v>
      </c>
      <c r="C7274" t="s">
        <v>20</v>
      </c>
      <c r="D7274">
        <v>3.298</v>
      </c>
      <c r="E7274">
        <v>40</v>
      </c>
      <c r="F7274" t="s">
        <v>11448</v>
      </c>
      <c r="G7274" t="s">
        <v>1501</v>
      </c>
      <c r="H7274" t="s">
        <v>36</v>
      </c>
      <c r="I7274" t="s">
        <v>1956</v>
      </c>
      <c r="L7274" t="s">
        <v>1580</v>
      </c>
      <c r="M7274" t="s">
        <v>11071</v>
      </c>
      <c r="N7274">
        <v>3</v>
      </c>
      <c r="P7274" t="s">
        <v>10827</v>
      </c>
      <c r="Q7274" t="s">
        <v>11449</v>
      </c>
      <c r="S7274" t="s">
        <v>29</v>
      </c>
    </row>
    <row r="7275" spans="1:19" x14ac:dyDescent="0.2">
      <c r="A7275">
        <v>4314</v>
      </c>
      <c r="B7275" t="s">
        <v>1579</v>
      </c>
      <c r="C7275" t="s">
        <v>20</v>
      </c>
      <c r="D7275">
        <v>3.2269999999999999</v>
      </c>
      <c r="E7275">
        <v>45</v>
      </c>
      <c r="F7275" t="s">
        <v>11448</v>
      </c>
      <c r="G7275" t="s">
        <v>1501</v>
      </c>
      <c r="H7275" t="s">
        <v>36</v>
      </c>
      <c r="I7275" t="s">
        <v>1956</v>
      </c>
      <c r="L7275" t="s">
        <v>1580</v>
      </c>
      <c r="M7275" t="s">
        <v>11071</v>
      </c>
      <c r="N7275">
        <v>3</v>
      </c>
      <c r="P7275" t="s">
        <v>10827</v>
      </c>
      <c r="Q7275" t="s">
        <v>11449</v>
      </c>
      <c r="S7275" t="s">
        <v>29</v>
      </c>
    </row>
    <row r="7276" spans="1:19" x14ac:dyDescent="0.2">
      <c r="A7276">
        <v>4314</v>
      </c>
      <c r="B7276" t="s">
        <v>1579</v>
      </c>
      <c r="C7276" t="s">
        <v>20</v>
      </c>
      <c r="D7276">
        <v>3.157</v>
      </c>
      <c r="E7276">
        <v>50</v>
      </c>
      <c r="F7276" t="s">
        <v>11448</v>
      </c>
      <c r="G7276" t="s">
        <v>1501</v>
      </c>
      <c r="H7276" t="s">
        <v>36</v>
      </c>
      <c r="I7276" t="s">
        <v>1956</v>
      </c>
      <c r="L7276" t="s">
        <v>1580</v>
      </c>
      <c r="M7276" t="s">
        <v>11071</v>
      </c>
      <c r="N7276">
        <v>3</v>
      </c>
      <c r="P7276" t="s">
        <v>10827</v>
      </c>
      <c r="Q7276" t="s">
        <v>11449</v>
      </c>
      <c r="S7276" t="s">
        <v>29</v>
      </c>
    </row>
    <row r="7277" spans="1:19" hidden="1" x14ac:dyDescent="0.2">
      <c r="A7277">
        <v>4314</v>
      </c>
      <c r="B7277" t="s">
        <v>1579</v>
      </c>
      <c r="C7277" t="s">
        <v>20</v>
      </c>
      <c r="D7277">
        <v>3.45</v>
      </c>
      <c r="E7277">
        <v>25</v>
      </c>
      <c r="F7277" t="s">
        <v>11278</v>
      </c>
      <c r="G7277" t="s">
        <v>31</v>
      </c>
      <c r="H7277" t="s">
        <v>46</v>
      </c>
      <c r="I7277" t="s">
        <v>11279</v>
      </c>
      <c r="K7277"/>
      <c r="L7277" t="s">
        <v>1580</v>
      </c>
      <c r="M7277" t="s">
        <v>11071</v>
      </c>
      <c r="N7277">
        <v>3</v>
      </c>
      <c r="P7277" t="s">
        <v>10827</v>
      </c>
      <c r="Q7277" t="s">
        <v>11449</v>
      </c>
      <c r="S7277" t="s">
        <v>29</v>
      </c>
    </row>
    <row r="7278" spans="1:19" hidden="1" x14ac:dyDescent="0.2">
      <c r="A7278">
        <v>4314</v>
      </c>
      <c r="B7278" t="s">
        <v>1579</v>
      </c>
      <c r="C7278" t="s">
        <v>20</v>
      </c>
      <c r="D7278">
        <v>3.52</v>
      </c>
      <c r="E7278">
        <v>25</v>
      </c>
      <c r="F7278" t="s">
        <v>11283</v>
      </c>
      <c r="G7278" t="s">
        <v>31</v>
      </c>
      <c r="H7278" t="s">
        <v>46</v>
      </c>
      <c r="I7278" t="s">
        <v>11284</v>
      </c>
      <c r="J7278" t="s">
        <v>43</v>
      </c>
      <c r="K7278"/>
      <c r="L7278" t="s">
        <v>1580</v>
      </c>
      <c r="M7278" t="s">
        <v>11071</v>
      </c>
      <c r="N7278">
        <v>3</v>
      </c>
      <c r="P7278" t="s">
        <v>10827</v>
      </c>
      <c r="Q7278" t="s">
        <v>11449</v>
      </c>
      <c r="S7278" t="s">
        <v>29</v>
      </c>
    </row>
    <row r="7279" spans="1:19" x14ac:dyDescent="0.2">
      <c r="A7279">
        <v>4315</v>
      </c>
      <c r="B7279" t="s">
        <v>1585</v>
      </c>
      <c r="C7279" t="s">
        <v>20</v>
      </c>
      <c r="D7279">
        <v>4.3280000000000003</v>
      </c>
      <c r="E7279">
        <v>5</v>
      </c>
      <c r="F7279" t="s">
        <v>11450</v>
      </c>
      <c r="G7279" t="s">
        <v>1501</v>
      </c>
      <c r="H7279" t="s">
        <v>36</v>
      </c>
      <c r="I7279" t="s">
        <v>7719</v>
      </c>
      <c r="L7279" t="s">
        <v>1586</v>
      </c>
      <c r="M7279" t="s">
        <v>11208</v>
      </c>
      <c r="N7279">
        <v>4</v>
      </c>
      <c r="P7279" t="s">
        <v>10827</v>
      </c>
      <c r="Q7279" t="s">
        <v>11451</v>
      </c>
      <c r="S7279" t="s">
        <v>29</v>
      </c>
    </row>
    <row r="7280" spans="1:19" x14ac:dyDescent="0.2">
      <c r="A7280">
        <v>4315</v>
      </c>
      <c r="B7280" t="s">
        <v>1585</v>
      </c>
      <c r="C7280" t="s">
        <v>20</v>
      </c>
      <c r="D7280">
        <v>4.24</v>
      </c>
      <c r="E7280">
        <v>10</v>
      </c>
      <c r="F7280" t="s">
        <v>11450</v>
      </c>
      <c r="G7280" t="s">
        <v>1501</v>
      </c>
      <c r="H7280" t="s">
        <v>36</v>
      </c>
      <c r="I7280" t="s">
        <v>7719</v>
      </c>
      <c r="L7280" t="s">
        <v>1586</v>
      </c>
      <c r="M7280" t="s">
        <v>11208</v>
      </c>
      <c r="N7280">
        <v>4</v>
      </c>
      <c r="P7280" t="s">
        <v>10827</v>
      </c>
      <c r="Q7280" t="s">
        <v>11451</v>
      </c>
      <c r="S7280" t="s">
        <v>29</v>
      </c>
    </row>
    <row r="7281" spans="1:19" x14ac:dyDescent="0.2">
      <c r="A7281">
        <v>4315</v>
      </c>
      <c r="B7281" t="s">
        <v>1585</v>
      </c>
      <c r="C7281" t="s">
        <v>20</v>
      </c>
      <c r="D7281">
        <v>4.1529999999999996</v>
      </c>
      <c r="E7281">
        <v>15</v>
      </c>
      <c r="F7281" t="s">
        <v>11450</v>
      </c>
      <c r="G7281" t="s">
        <v>1501</v>
      </c>
      <c r="H7281" t="s">
        <v>36</v>
      </c>
      <c r="I7281" t="s">
        <v>7719</v>
      </c>
      <c r="L7281" t="s">
        <v>1586</v>
      </c>
      <c r="M7281" t="s">
        <v>11208</v>
      </c>
      <c r="N7281">
        <v>4</v>
      </c>
      <c r="P7281" t="s">
        <v>10827</v>
      </c>
      <c r="Q7281" t="s">
        <v>11451</v>
      </c>
      <c r="S7281" t="s">
        <v>29</v>
      </c>
    </row>
    <row r="7282" spans="1:19" x14ac:dyDescent="0.2">
      <c r="A7282">
        <v>4315</v>
      </c>
      <c r="B7282" t="s">
        <v>1585</v>
      </c>
      <c r="C7282" t="s">
        <v>20</v>
      </c>
      <c r="D7282">
        <v>4.0650000000000004</v>
      </c>
      <c r="E7282">
        <v>20</v>
      </c>
      <c r="F7282" t="s">
        <v>11450</v>
      </c>
      <c r="G7282" t="s">
        <v>1501</v>
      </c>
      <c r="H7282" t="s">
        <v>36</v>
      </c>
      <c r="I7282" t="s">
        <v>7719</v>
      </c>
      <c r="L7282" t="s">
        <v>1586</v>
      </c>
      <c r="M7282" t="s">
        <v>11208</v>
      </c>
      <c r="N7282">
        <v>4</v>
      </c>
      <c r="P7282" t="s">
        <v>10827</v>
      </c>
      <c r="Q7282" t="s">
        <v>11451</v>
      </c>
      <c r="S7282" t="s">
        <v>29</v>
      </c>
    </row>
    <row r="7283" spans="1:19" x14ac:dyDescent="0.2">
      <c r="A7283">
        <v>4315</v>
      </c>
      <c r="B7283" t="s">
        <v>1585</v>
      </c>
      <c r="C7283" t="s">
        <v>20</v>
      </c>
      <c r="D7283">
        <v>3.9820000000000002</v>
      </c>
      <c r="E7283">
        <v>25</v>
      </c>
      <c r="F7283" t="s">
        <v>11450</v>
      </c>
      <c r="G7283" t="s">
        <v>1501</v>
      </c>
      <c r="H7283" t="s">
        <v>36</v>
      </c>
      <c r="I7283" t="s">
        <v>7719</v>
      </c>
      <c r="L7283" t="s">
        <v>1586</v>
      </c>
      <c r="M7283" t="s">
        <v>11208</v>
      </c>
      <c r="N7283">
        <v>4</v>
      </c>
      <c r="P7283" t="s">
        <v>10827</v>
      </c>
      <c r="Q7283" t="s">
        <v>11451</v>
      </c>
      <c r="S7283" t="s">
        <v>29</v>
      </c>
    </row>
    <row r="7284" spans="1:19" x14ac:dyDescent="0.2">
      <c r="A7284">
        <v>4315</v>
      </c>
      <c r="B7284" t="s">
        <v>1585</v>
      </c>
      <c r="C7284" t="s">
        <v>20</v>
      </c>
      <c r="D7284">
        <v>3.9039999999999999</v>
      </c>
      <c r="E7284">
        <v>30</v>
      </c>
      <c r="F7284" t="s">
        <v>11450</v>
      </c>
      <c r="G7284" t="s">
        <v>1501</v>
      </c>
      <c r="H7284" t="s">
        <v>36</v>
      </c>
      <c r="I7284" t="s">
        <v>7719</v>
      </c>
      <c r="L7284" t="s">
        <v>1586</v>
      </c>
      <c r="M7284" t="s">
        <v>11208</v>
      </c>
      <c r="N7284">
        <v>4</v>
      </c>
      <c r="P7284" t="s">
        <v>10827</v>
      </c>
      <c r="Q7284" t="s">
        <v>11451</v>
      </c>
      <c r="S7284" t="s">
        <v>29</v>
      </c>
    </row>
    <row r="7285" spans="1:19" x14ac:dyDescent="0.2">
      <c r="A7285">
        <v>4315</v>
      </c>
      <c r="B7285" t="s">
        <v>1585</v>
      </c>
      <c r="C7285" t="s">
        <v>20</v>
      </c>
      <c r="D7285">
        <v>3.8250000000000002</v>
      </c>
      <c r="E7285">
        <v>35</v>
      </c>
      <c r="F7285" t="s">
        <v>11450</v>
      </c>
      <c r="G7285" t="s">
        <v>1501</v>
      </c>
      <c r="H7285" t="s">
        <v>36</v>
      </c>
      <c r="I7285" t="s">
        <v>7719</v>
      </c>
      <c r="L7285" t="s">
        <v>1586</v>
      </c>
      <c r="M7285" t="s">
        <v>11208</v>
      </c>
      <c r="N7285">
        <v>4</v>
      </c>
      <c r="P7285" t="s">
        <v>10827</v>
      </c>
      <c r="Q7285" t="s">
        <v>11451</v>
      </c>
      <c r="S7285" t="s">
        <v>29</v>
      </c>
    </row>
    <row r="7286" spans="1:19" x14ac:dyDescent="0.2">
      <c r="A7286">
        <v>4315</v>
      </c>
      <c r="B7286" t="s">
        <v>1585</v>
      </c>
      <c r="C7286" t="s">
        <v>20</v>
      </c>
      <c r="D7286">
        <v>3.7509999999999999</v>
      </c>
      <c r="E7286">
        <v>40</v>
      </c>
      <c r="F7286" t="s">
        <v>11450</v>
      </c>
      <c r="G7286" t="s">
        <v>1501</v>
      </c>
      <c r="H7286" t="s">
        <v>36</v>
      </c>
      <c r="I7286" t="s">
        <v>7719</v>
      </c>
      <c r="L7286" t="s">
        <v>1586</v>
      </c>
      <c r="M7286" t="s">
        <v>11208</v>
      </c>
      <c r="N7286">
        <v>4</v>
      </c>
      <c r="P7286" t="s">
        <v>10827</v>
      </c>
      <c r="Q7286" t="s">
        <v>11451</v>
      </c>
      <c r="S7286" t="s">
        <v>29</v>
      </c>
    </row>
    <row r="7287" spans="1:19" x14ac:dyDescent="0.2">
      <c r="A7287">
        <v>4315</v>
      </c>
      <c r="B7287" t="s">
        <v>1585</v>
      </c>
      <c r="C7287" t="s">
        <v>20</v>
      </c>
      <c r="D7287">
        <v>3.6749999999999998</v>
      </c>
      <c r="E7287">
        <v>45</v>
      </c>
      <c r="F7287" t="s">
        <v>11450</v>
      </c>
      <c r="G7287" t="s">
        <v>1501</v>
      </c>
      <c r="H7287" t="s">
        <v>36</v>
      </c>
      <c r="I7287" t="s">
        <v>7719</v>
      </c>
      <c r="L7287" t="s">
        <v>1586</v>
      </c>
      <c r="M7287" t="s">
        <v>11208</v>
      </c>
      <c r="N7287">
        <v>4</v>
      </c>
      <c r="P7287" t="s">
        <v>10827</v>
      </c>
      <c r="Q7287" t="s">
        <v>11451</v>
      </c>
      <c r="S7287" t="s">
        <v>29</v>
      </c>
    </row>
    <row r="7288" spans="1:19" x14ac:dyDescent="0.2">
      <c r="A7288">
        <v>4315</v>
      </c>
      <c r="B7288" t="s">
        <v>1585</v>
      </c>
      <c r="C7288" t="s">
        <v>20</v>
      </c>
      <c r="D7288">
        <v>3.6</v>
      </c>
      <c r="E7288">
        <v>50</v>
      </c>
      <c r="F7288" t="s">
        <v>11450</v>
      </c>
      <c r="G7288" t="s">
        <v>1501</v>
      </c>
      <c r="H7288" t="s">
        <v>36</v>
      </c>
      <c r="I7288" t="s">
        <v>7719</v>
      </c>
      <c r="L7288" t="s">
        <v>1586</v>
      </c>
      <c r="M7288" t="s">
        <v>11208</v>
      </c>
      <c r="N7288">
        <v>4</v>
      </c>
      <c r="P7288" t="s">
        <v>10827</v>
      </c>
      <c r="Q7288" t="s">
        <v>11451</v>
      </c>
      <c r="S7288" t="s">
        <v>29</v>
      </c>
    </row>
    <row r="7289" spans="1:19" hidden="1" x14ac:dyDescent="0.2">
      <c r="A7289">
        <v>4315</v>
      </c>
      <c r="B7289" t="s">
        <v>1585</v>
      </c>
      <c r="C7289" t="s">
        <v>20</v>
      </c>
      <c r="D7289">
        <v>3.95</v>
      </c>
      <c r="E7289">
        <v>25</v>
      </c>
      <c r="F7289" t="s">
        <v>11283</v>
      </c>
      <c r="G7289" t="s">
        <v>31</v>
      </c>
      <c r="H7289" t="s">
        <v>46</v>
      </c>
      <c r="I7289" t="s">
        <v>11284</v>
      </c>
      <c r="J7289" t="s">
        <v>43</v>
      </c>
      <c r="K7289"/>
      <c r="L7289" t="s">
        <v>1586</v>
      </c>
      <c r="M7289" t="s">
        <v>11208</v>
      </c>
      <c r="N7289">
        <v>4</v>
      </c>
      <c r="P7289" t="s">
        <v>10827</v>
      </c>
      <c r="Q7289" t="s">
        <v>11451</v>
      </c>
      <c r="S7289" t="s">
        <v>29</v>
      </c>
    </row>
    <row r="7290" spans="1:19" hidden="1" x14ac:dyDescent="0.2">
      <c r="A7290">
        <v>4316</v>
      </c>
      <c r="B7290" t="s">
        <v>11452</v>
      </c>
      <c r="C7290" t="s">
        <v>20</v>
      </c>
      <c r="D7290">
        <v>-3.12</v>
      </c>
      <c r="E7290" t="s">
        <v>11392</v>
      </c>
      <c r="F7290" t="s">
        <v>11453</v>
      </c>
      <c r="G7290" t="s">
        <v>75</v>
      </c>
      <c r="H7290" t="s">
        <v>23</v>
      </c>
      <c r="I7290" t="s">
        <v>11394</v>
      </c>
      <c r="K7290"/>
      <c r="L7290" t="s">
        <v>11454</v>
      </c>
      <c r="M7290" t="s">
        <v>26</v>
      </c>
      <c r="N7290">
        <v>2</v>
      </c>
      <c r="P7290" t="s">
        <v>10827</v>
      </c>
      <c r="Q7290" t="s">
        <v>11455</v>
      </c>
      <c r="S7290" t="s">
        <v>29</v>
      </c>
    </row>
    <row r="7291" spans="1:19" hidden="1" x14ac:dyDescent="0.2">
      <c r="A7291">
        <v>4317</v>
      </c>
      <c r="B7291" t="s">
        <v>11456</v>
      </c>
      <c r="C7291" t="s">
        <v>20</v>
      </c>
      <c r="D7291">
        <v>-6.83</v>
      </c>
      <c r="E7291">
        <v>25</v>
      </c>
      <c r="F7291" t="s">
        <v>11457</v>
      </c>
      <c r="G7291" t="s">
        <v>75</v>
      </c>
      <c r="H7291" t="s">
        <v>23</v>
      </c>
      <c r="I7291" t="s">
        <v>11458</v>
      </c>
      <c r="K7291"/>
      <c r="L7291" t="s">
        <v>11459</v>
      </c>
      <c r="M7291" t="s">
        <v>26</v>
      </c>
      <c r="N7291">
        <v>2</v>
      </c>
      <c r="P7291" t="s">
        <v>10827</v>
      </c>
      <c r="Q7291" t="s">
        <v>11460</v>
      </c>
      <c r="S7291" t="s">
        <v>29</v>
      </c>
    </row>
    <row r="7292" spans="1:19" hidden="1" x14ac:dyDescent="0.2">
      <c r="A7292">
        <v>4317</v>
      </c>
      <c r="B7292" t="s">
        <v>11456</v>
      </c>
      <c r="C7292" t="s">
        <v>20</v>
      </c>
      <c r="D7292">
        <v>-6.68</v>
      </c>
      <c r="E7292">
        <v>25</v>
      </c>
      <c r="F7292" t="s">
        <v>11461</v>
      </c>
      <c r="G7292" t="s">
        <v>75</v>
      </c>
      <c r="H7292" t="s">
        <v>23</v>
      </c>
      <c r="I7292" t="s">
        <v>11458</v>
      </c>
      <c r="K7292"/>
      <c r="L7292" t="s">
        <v>11459</v>
      </c>
      <c r="M7292" t="s">
        <v>26</v>
      </c>
      <c r="N7292">
        <v>2</v>
      </c>
      <c r="P7292" t="s">
        <v>10827</v>
      </c>
      <c r="Q7292" t="s">
        <v>11460</v>
      </c>
      <c r="S7292" t="s">
        <v>29</v>
      </c>
    </row>
    <row r="7293" spans="1:19" hidden="1" x14ac:dyDescent="0.2">
      <c r="A7293">
        <v>4318</v>
      </c>
      <c r="B7293" t="s">
        <v>11462</v>
      </c>
      <c r="C7293" t="s">
        <v>20</v>
      </c>
      <c r="D7293">
        <v>-6.12</v>
      </c>
      <c r="E7293" t="s">
        <v>1636</v>
      </c>
      <c r="F7293" t="s">
        <v>11412</v>
      </c>
      <c r="G7293" t="s">
        <v>75</v>
      </c>
      <c r="H7293" t="s">
        <v>23</v>
      </c>
      <c r="I7293" t="s">
        <v>8771</v>
      </c>
      <c r="K7293"/>
      <c r="L7293" t="s">
        <v>11463</v>
      </c>
      <c r="M7293" t="s">
        <v>11208</v>
      </c>
      <c r="N7293">
        <v>4</v>
      </c>
      <c r="P7293" t="s">
        <v>10827</v>
      </c>
      <c r="Q7293" t="s">
        <v>11464</v>
      </c>
      <c r="S7293" t="s">
        <v>29</v>
      </c>
    </row>
    <row r="7294" spans="1:19" hidden="1" x14ac:dyDescent="0.2">
      <c r="A7294">
        <v>4318</v>
      </c>
      <c r="B7294" t="s">
        <v>11462</v>
      </c>
      <c r="C7294" t="s">
        <v>20</v>
      </c>
      <c r="D7294">
        <v>-6.25</v>
      </c>
      <c r="E7294" t="s">
        <v>11465</v>
      </c>
      <c r="F7294" t="s">
        <v>11429</v>
      </c>
      <c r="G7294" t="s">
        <v>75</v>
      </c>
      <c r="H7294" t="s">
        <v>23</v>
      </c>
      <c r="I7294" t="s">
        <v>8771</v>
      </c>
      <c r="K7294"/>
      <c r="L7294" t="s">
        <v>11463</v>
      </c>
      <c r="M7294" t="s">
        <v>11208</v>
      </c>
      <c r="N7294">
        <v>4</v>
      </c>
      <c r="P7294" t="s">
        <v>10827</v>
      </c>
      <c r="Q7294" t="s">
        <v>11464</v>
      </c>
      <c r="S7294" t="s">
        <v>29</v>
      </c>
    </row>
    <row r="7295" spans="1:19" hidden="1" x14ac:dyDescent="0.2">
      <c r="A7295">
        <v>4318</v>
      </c>
      <c r="B7295" t="s">
        <v>11462</v>
      </c>
      <c r="C7295" t="s">
        <v>20</v>
      </c>
      <c r="D7295">
        <v>-6.14</v>
      </c>
      <c r="E7295" t="s">
        <v>2403</v>
      </c>
      <c r="F7295" t="s">
        <v>11415</v>
      </c>
      <c r="G7295" t="s">
        <v>75</v>
      </c>
      <c r="H7295" t="s">
        <v>23</v>
      </c>
      <c r="I7295" t="s">
        <v>2058</v>
      </c>
      <c r="K7295"/>
      <c r="L7295" t="s">
        <v>11463</v>
      </c>
      <c r="M7295" t="s">
        <v>11208</v>
      </c>
      <c r="N7295">
        <v>4</v>
      </c>
      <c r="P7295" t="s">
        <v>10827</v>
      </c>
      <c r="Q7295" t="s">
        <v>11464</v>
      </c>
      <c r="S7295" t="s">
        <v>29</v>
      </c>
    </row>
    <row r="7296" spans="1:19" hidden="1" x14ac:dyDescent="0.2">
      <c r="A7296">
        <v>4319</v>
      </c>
      <c r="B7296" t="s">
        <v>11466</v>
      </c>
      <c r="C7296" t="s">
        <v>20</v>
      </c>
      <c r="D7296">
        <v>3.66</v>
      </c>
      <c r="E7296">
        <v>25</v>
      </c>
      <c r="F7296" t="s">
        <v>11283</v>
      </c>
      <c r="G7296" t="s">
        <v>31</v>
      </c>
      <c r="H7296" t="s">
        <v>46</v>
      </c>
      <c r="I7296" t="s">
        <v>11284</v>
      </c>
      <c r="K7296"/>
      <c r="L7296" t="s">
        <v>11467</v>
      </c>
      <c r="M7296" t="s">
        <v>11208</v>
      </c>
      <c r="N7296">
        <v>4</v>
      </c>
      <c r="P7296" t="s">
        <v>10827</v>
      </c>
      <c r="Q7296" t="s">
        <v>11468</v>
      </c>
      <c r="S7296" t="s">
        <v>29</v>
      </c>
    </row>
    <row r="7297" spans="1:19" hidden="1" x14ac:dyDescent="0.2">
      <c r="A7297">
        <v>4320</v>
      </c>
      <c r="B7297" t="s">
        <v>11469</v>
      </c>
      <c r="C7297" t="s">
        <v>20</v>
      </c>
      <c r="D7297">
        <v>3.56</v>
      </c>
      <c r="E7297">
        <v>25</v>
      </c>
      <c r="F7297" t="s">
        <v>11283</v>
      </c>
      <c r="G7297" t="s">
        <v>31</v>
      </c>
      <c r="H7297" t="s">
        <v>46</v>
      </c>
      <c r="I7297" t="s">
        <v>11284</v>
      </c>
      <c r="K7297"/>
      <c r="L7297" t="s">
        <v>11470</v>
      </c>
      <c r="M7297" t="s">
        <v>26</v>
      </c>
      <c r="N7297">
        <v>2</v>
      </c>
      <c r="P7297" t="s">
        <v>10827</v>
      </c>
      <c r="Q7297" t="s">
        <v>11471</v>
      </c>
      <c r="S7297" t="s">
        <v>29</v>
      </c>
    </row>
    <row r="7298" spans="1:19" x14ac:dyDescent="0.2">
      <c r="A7298">
        <v>4321</v>
      </c>
      <c r="B7298" t="s">
        <v>11472</v>
      </c>
      <c r="C7298" t="s">
        <v>20</v>
      </c>
      <c r="D7298">
        <v>3.8479999999999999</v>
      </c>
      <c r="E7298">
        <v>25</v>
      </c>
      <c r="F7298" t="s">
        <v>11473</v>
      </c>
      <c r="G7298" t="s">
        <v>498</v>
      </c>
      <c r="H7298" t="s">
        <v>36</v>
      </c>
      <c r="I7298" t="s">
        <v>5806</v>
      </c>
      <c r="L7298" t="s">
        <v>11474</v>
      </c>
      <c r="M7298" t="s">
        <v>26</v>
      </c>
      <c r="N7298">
        <v>2</v>
      </c>
      <c r="P7298" t="s">
        <v>10827</v>
      </c>
      <c r="Q7298" t="s">
        <v>11475</v>
      </c>
      <c r="S7298" t="s">
        <v>29</v>
      </c>
    </row>
    <row r="7299" spans="1:19" hidden="1" x14ac:dyDescent="0.2">
      <c r="A7299">
        <v>4322</v>
      </c>
      <c r="B7299" t="s">
        <v>1610</v>
      </c>
      <c r="C7299" t="s">
        <v>20</v>
      </c>
      <c r="D7299">
        <v>-1.21</v>
      </c>
      <c r="E7299">
        <v>15</v>
      </c>
      <c r="F7299" t="s">
        <v>11476</v>
      </c>
      <c r="G7299" t="s">
        <v>75</v>
      </c>
      <c r="H7299" t="s">
        <v>23</v>
      </c>
      <c r="I7299" t="s">
        <v>3404</v>
      </c>
      <c r="K7299"/>
      <c r="L7299" t="s">
        <v>1611</v>
      </c>
      <c r="M7299" t="s">
        <v>26</v>
      </c>
      <c r="N7299">
        <v>2</v>
      </c>
      <c r="P7299" t="s">
        <v>10827</v>
      </c>
      <c r="Q7299" t="s">
        <v>11477</v>
      </c>
      <c r="S7299" t="s">
        <v>29</v>
      </c>
    </row>
    <row r="7300" spans="1:19" hidden="1" x14ac:dyDescent="0.2">
      <c r="A7300">
        <v>4322</v>
      </c>
      <c r="B7300" t="s">
        <v>1610</v>
      </c>
      <c r="C7300" t="s">
        <v>20</v>
      </c>
      <c r="D7300">
        <v>-1.2</v>
      </c>
      <c r="E7300">
        <v>45</v>
      </c>
      <c r="F7300" t="s">
        <v>11476</v>
      </c>
      <c r="G7300" t="s">
        <v>75</v>
      </c>
      <c r="H7300" t="s">
        <v>23</v>
      </c>
      <c r="I7300" t="s">
        <v>3404</v>
      </c>
      <c r="K7300"/>
      <c r="L7300" t="s">
        <v>1611</v>
      </c>
      <c r="M7300" t="s">
        <v>26</v>
      </c>
      <c r="N7300">
        <v>2</v>
      </c>
      <c r="P7300" t="s">
        <v>10827</v>
      </c>
      <c r="Q7300" t="s">
        <v>11477</v>
      </c>
      <c r="S7300" t="s">
        <v>29</v>
      </c>
    </row>
    <row r="7301" spans="1:19" hidden="1" x14ac:dyDescent="0.2">
      <c r="A7301">
        <v>4323</v>
      </c>
      <c r="B7301" t="s">
        <v>11478</v>
      </c>
      <c r="C7301" t="s">
        <v>20</v>
      </c>
      <c r="D7301">
        <v>-0.41</v>
      </c>
      <c r="E7301">
        <v>30</v>
      </c>
      <c r="F7301" t="s">
        <v>11479</v>
      </c>
      <c r="G7301" t="s">
        <v>75</v>
      </c>
      <c r="H7301" t="s">
        <v>23</v>
      </c>
      <c r="I7301" t="s">
        <v>11480</v>
      </c>
      <c r="K7301"/>
      <c r="L7301" t="s">
        <v>11481</v>
      </c>
      <c r="M7301" t="s">
        <v>26</v>
      </c>
      <c r="N7301">
        <v>2</v>
      </c>
      <c r="P7301" t="s">
        <v>10827</v>
      </c>
      <c r="Q7301" t="s">
        <v>11482</v>
      </c>
      <c r="S7301" t="s">
        <v>29</v>
      </c>
    </row>
    <row r="7302" spans="1:19" hidden="1" x14ac:dyDescent="0.2">
      <c r="A7302">
        <v>4324</v>
      </c>
      <c r="B7302" t="s">
        <v>11483</v>
      </c>
      <c r="C7302" t="s">
        <v>20</v>
      </c>
      <c r="D7302">
        <v>0.47</v>
      </c>
      <c r="E7302">
        <v>30</v>
      </c>
      <c r="F7302" t="s">
        <v>11484</v>
      </c>
      <c r="G7302" t="s">
        <v>31</v>
      </c>
      <c r="H7302" t="s">
        <v>46</v>
      </c>
      <c r="I7302" t="s">
        <v>11480</v>
      </c>
      <c r="K7302"/>
      <c r="L7302" t="s">
        <v>11485</v>
      </c>
      <c r="M7302" t="s">
        <v>26</v>
      </c>
      <c r="N7302">
        <v>2</v>
      </c>
      <c r="P7302" t="s">
        <v>10827</v>
      </c>
      <c r="Q7302" t="s">
        <v>11486</v>
      </c>
      <c r="S7302" t="s">
        <v>29</v>
      </c>
    </row>
    <row r="7303" spans="1:19" hidden="1" x14ac:dyDescent="0.2">
      <c r="A7303">
        <v>4325</v>
      </c>
      <c r="B7303" t="s">
        <v>11487</v>
      </c>
      <c r="C7303" t="s">
        <v>20</v>
      </c>
      <c r="D7303">
        <v>2.56</v>
      </c>
      <c r="E7303">
        <v>30</v>
      </c>
      <c r="G7303" t="s">
        <v>31</v>
      </c>
      <c r="H7303" t="s">
        <v>46</v>
      </c>
      <c r="I7303" t="s">
        <v>11480</v>
      </c>
      <c r="K7303"/>
      <c r="L7303" t="s">
        <v>11488</v>
      </c>
      <c r="M7303" t="s">
        <v>26</v>
      </c>
      <c r="N7303">
        <v>2</v>
      </c>
      <c r="P7303" t="s">
        <v>10827</v>
      </c>
      <c r="Q7303" t="s">
        <v>11489</v>
      </c>
      <c r="S7303" t="s">
        <v>29</v>
      </c>
    </row>
    <row r="7304" spans="1:19" hidden="1" x14ac:dyDescent="0.2">
      <c r="A7304">
        <v>4326</v>
      </c>
      <c r="B7304" t="s">
        <v>11490</v>
      </c>
      <c r="C7304" t="s">
        <v>20</v>
      </c>
      <c r="D7304">
        <v>3.38</v>
      </c>
      <c r="E7304">
        <v>30</v>
      </c>
      <c r="F7304" t="s">
        <v>11491</v>
      </c>
      <c r="G7304" t="s">
        <v>31</v>
      </c>
      <c r="H7304" t="s">
        <v>46</v>
      </c>
      <c r="I7304" t="s">
        <v>11480</v>
      </c>
      <c r="K7304"/>
      <c r="L7304" t="s">
        <v>11492</v>
      </c>
      <c r="M7304" t="s">
        <v>26</v>
      </c>
      <c r="N7304">
        <v>2</v>
      </c>
      <c r="P7304" t="s">
        <v>10827</v>
      </c>
      <c r="Q7304" t="s">
        <v>11493</v>
      </c>
      <c r="S7304" t="s">
        <v>29</v>
      </c>
    </row>
    <row r="7305" spans="1:19" hidden="1" x14ac:dyDescent="0.2">
      <c r="A7305">
        <v>4327</v>
      </c>
      <c r="B7305" t="s">
        <v>11494</v>
      </c>
      <c r="C7305" t="s">
        <v>20</v>
      </c>
      <c r="D7305">
        <v>-0.94</v>
      </c>
      <c r="E7305">
        <v>25</v>
      </c>
      <c r="F7305" t="s">
        <v>11398</v>
      </c>
      <c r="G7305" t="s">
        <v>75</v>
      </c>
      <c r="H7305" t="s">
        <v>23</v>
      </c>
      <c r="I7305" t="s">
        <v>11495</v>
      </c>
      <c r="K7305"/>
      <c r="L7305" t="s">
        <v>11496</v>
      </c>
      <c r="M7305" t="s">
        <v>11208</v>
      </c>
      <c r="N7305">
        <v>4</v>
      </c>
      <c r="P7305" t="s">
        <v>10827</v>
      </c>
      <c r="Q7305" t="s">
        <v>11497</v>
      </c>
      <c r="S7305" t="s">
        <v>29</v>
      </c>
    </row>
    <row r="7306" spans="1:19" hidden="1" x14ac:dyDescent="0.2">
      <c r="A7306">
        <v>4328</v>
      </c>
      <c r="B7306" t="s">
        <v>11498</v>
      </c>
      <c r="C7306" t="s">
        <v>20</v>
      </c>
      <c r="D7306">
        <v>0.64</v>
      </c>
      <c r="E7306">
        <v>25</v>
      </c>
      <c r="F7306" t="s">
        <v>11398</v>
      </c>
      <c r="G7306" t="s">
        <v>75</v>
      </c>
      <c r="H7306" t="s">
        <v>46</v>
      </c>
      <c r="I7306" t="s">
        <v>11399</v>
      </c>
      <c r="K7306"/>
      <c r="L7306" t="s">
        <v>11499</v>
      </c>
      <c r="M7306" t="s">
        <v>11208</v>
      </c>
      <c r="N7306">
        <v>4</v>
      </c>
      <c r="P7306" t="s">
        <v>10827</v>
      </c>
      <c r="Q7306" t="s">
        <v>11500</v>
      </c>
      <c r="S7306" t="s">
        <v>29</v>
      </c>
    </row>
    <row r="7307" spans="1:19" hidden="1" x14ac:dyDescent="0.2">
      <c r="A7307">
        <v>4329</v>
      </c>
      <c r="B7307" t="s">
        <v>11501</v>
      </c>
      <c r="C7307" t="s">
        <v>20</v>
      </c>
      <c r="D7307">
        <v>-2.23</v>
      </c>
      <c r="E7307">
        <v>20</v>
      </c>
      <c r="F7307" t="s">
        <v>11429</v>
      </c>
      <c r="G7307" t="s">
        <v>75</v>
      </c>
      <c r="H7307" t="s">
        <v>23</v>
      </c>
      <c r="I7307" t="s">
        <v>859</v>
      </c>
      <c r="K7307"/>
      <c r="L7307" t="s">
        <v>11502</v>
      </c>
      <c r="M7307" t="s">
        <v>11208</v>
      </c>
      <c r="N7307">
        <v>4</v>
      </c>
      <c r="P7307" t="s">
        <v>10827</v>
      </c>
      <c r="Q7307" t="s">
        <v>11503</v>
      </c>
      <c r="S7307" t="s">
        <v>29</v>
      </c>
    </row>
    <row r="7308" spans="1:19" hidden="1" x14ac:dyDescent="0.2">
      <c r="A7308">
        <v>4329</v>
      </c>
      <c r="B7308" t="s">
        <v>11501</v>
      </c>
      <c r="C7308" t="s">
        <v>20</v>
      </c>
      <c r="D7308">
        <v>-2.2799999999999998</v>
      </c>
      <c r="E7308">
        <v>30</v>
      </c>
      <c r="F7308" t="s">
        <v>11429</v>
      </c>
      <c r="G7308" t="s">
        <v>75</v>
      </c>
      <c r="H7308" t="s">
        <v>23</v>
      </c>
      <c r="I7308" t="s">
        <v>859</v>
      </c>
      <c r="K7308"/>
      <c r="L7308" t="s">
        <v>11502</v>
      </c>
      <c r="M7308" t="s">
        <v>11208</v>
      </c>
      <c r="N7308">
        <v>4</v>
      </c>
      <c r="P7308" t="s">
        <v>10827</v>
      </c>
      <c r="Q7308" t="s">
        <v>11503</v>
      </c>
      <c r="S7308" t="s">
        <v>29</v>
      </c>
    </row>
    <row r="7309" spans="1:19" hidden="1" x14ac:dyDescent="0.2">
      <c r="A7309">
        <v>4329</v>
      </c>
      <c r="B7309" t="s">
        <v>11501</v>
      </c>
      <c r="C7309" t="s">
        <v>20</v>
      </c>
      <c r="D7309">
        <v>-2.34</v>
      </c>
      <c r="E7309">
        <v>45</v>
      </c>
      <c r="F7309" t="s">
        <v>11429</v>
      </c>
      <c r="G7309" t="s">
        <v>75</v>
      </c>
      <c r="H7309" t="s">
        <v>23</v>
      </c>
      <c r="I7309" t="s">
        <v>859</v>
      </c>
      <c r="K7309"/>
      <c r="L7309" t="s">
        <v>11502</v>
      </c>
      <c r="M7309" t="s">
        <v>11208</v>
      </c>
      <c r="N7309">
        <v>4</v>
      </c>
      <c r="P7309" t="s">
        <v>10827</v>
      </c>
      <c r="Q7309" t="s">
        <v>11503</v>
      </c>
      <c r="S7309" t="s">
        <v>29</v>
      </c>
    </row>
    <row r="7310" spans="1:19" hidden="1" x14ac:dyDescent="0.2">
      <c r="A7310">
        <v>4329</v>
      </c>
      <c r="B7310" t="s">
        <v>11501</v>
      </c>
      <c r="C7310" t="s">
        <v>20</v>
      </c>
      <c r="D7310">
        <v>-2.39</v>
      </c>
      <c r="E7310">
        <v>60</v>
      </c>
      <c r="F7310" t="s">
        <v>11429</v>
      </c>
      <c r="G7310" t="s">
        <v>75</v>
      </c>
      <c r="H7310" t="s">
        <v>23</v>
      </c>
      <c r="I7310" t="s">
        <v>859</v>
      </c>
      <c r="K7310"/>
      <c r="L7310" t="s">
        <v>11502</v>
      </c>
      <c r="M7310" t="s">
        <v>11208</v>
      </c>
      <c r="N7310">
        <v>4</v>
      </c>
      <c r="P7310" t="s">
        <v>10827</v>
      </c>
      <c r="Q7310" t="s">
        <v>11503</v>
      </c>
      <c r="S7310" t="s">
        <v>29</v>
      </c>
    </row>
    <row r="7311" spans="1:19" hidden="1" x14ac:dyDescent="0.2">
      <c r="A7311">
        <v>4329</v>
      </c>
      <c r="B7311" t="s">
        <v>11501</v>
      </c>
      <c r="C7311" t="s">
        <v>20</v>
      </c>
      <c r="D7311">
        <v>-2.59</v>
      </c>
      <c r="F7311" t="s">
        <v>11429</v>
      </c>
      <c r="G7311" t="s">
        <v>11504</v>
      </c>
      <c r="I7311" t="s">
        <v>1391</v>
      </c>
      <c r="K7311"/>
      <c r="L7311" t="s">
        <v>11502</v>
      </c>
      <c r="M7311" t="s">
        <v>11208</v>
      </c>
      <c r="N7311">
        <v>4</v>
      </c>
      <c r="P7311" t="s">
        <v>10827</v>
      </c>
      <c r="Q7311" t="s">
        <v>11503</v>
      </c>
      <c r="S7311" t="s">
        <v>29</v>
      </c>
    </row>
    <row r="7312" spans="1:19" hidden="1" x14ac:dyDescent="0.2">
      <c r="A7312">
        <v>4329</v>
      </c>
      <c r="B7312" t="s">
        <v>11501</v>
      </c>
      <c r="C7312" t="s">
        <v>20</v>
      </c>
      <c r="D7312">
        <v>-2.4300000000000002</v>
      </c>
      <c r="E7312" t="s">
        <v>2403</v>
      </c>
      <c r="F7312" t="s">
        <v>11505</v>
      </c>
      <c r="G7312" t="s">
        <v>75</v>
      </c>
      <c r="H7312" t="s">
        <v>23</v>
      </c>
      <c r="I7312" t="s">
        <v>2058</v>
      </c>
      <c r="K7312"/>
      <c r="L7312" t="s">
        <v>11502</v>
      </c>
      <c r="M7312" t="s">
        <v>11208</v>
      </c>
      <c r="N7312">
        <v>4</v>
      </c>
      <c r="P7312" t="s">
        <v>10827</v>
      </c>
      <c r="Q7312" t="s">
        <v>11503</v>
      </c>
      <c r="S7312" t="s">
        <v>29</v>
      </c>
    </row>
    <row r="7313" spans="1:19" hidden="1" x14ac:dyDescent="0.2">
      <c r="A7313">
        <v>4329</v>
      </c>
      <c r="B7313" t="s">
        <v>11501</v>
      </c>
      <c r="C7313" t="s">
        <v>20</v>
      </c>
      <c r="D7313">
        <v>-2.41</v>
      </c>
      <c r="E7313" t="s">
        <v>1636</v>
      </c>
      <c r="F7313" t="s">
        <v>11412</v>
      </c>
      <c r="G7313" t="s">
        <v>75</v>
      </c>
      <c r="H7313" t="s">
        <v>23</v>
      </c>
      <c r="I7313" t="s">
        <v>8771</v>
      </c>
      <c r="K7313"/>
      <c r="L7313" t="s">
        <v>11502</v>
      </c>
      <c r="M7313" t="s">
        <v>11208</v>
      </c>
      <c r="N7313">
        <v>4</v>
      </c>
      <c r="P7313" t="s">
        <v>10827</v>
      </c>
      <c r="Q7313" t="s">
        <v>11503</v>
      </c>
      <c r="S7313" t="s">
        <v>29</v>
      </c>
    </row>
    <row r="7314" spans="1:19" hidden="1" x14ac:dyDescent="0.2">
      <c r="A7314">
        <v>4330</v>
      </c>
      <c r="B7314" t="s">
        <v>11506</v>
      </c>
      <c r="C7314" t="s">
        <v>20</v>
      </c>
      <c r="D7314">
        <v>0.26</v>
      </c>
      <c r="E7314" t="s">
        <v>363</v>
      </c>
      <c r="F7314" t="s">
        <v>3324</v>
      </c>
      <c r="G7314" t="s">
        <v>75</v>
      </c>
      <c r="H7314" t="s">
        <v>23</v>
      </c>
      <c r="I7314" t="s">
        <v>4437</v>
      </c>
      <c r="K7314"/>
      <c r="L7314" t="s">
        <v>11507</v>
      </c>
      <c r="M7314" t="s">
        <v>11208</v>
      </c>
      <c r="N7314">
        <v>4</v>
      </c>
      <c r="P7314" t="s">
        <v>10827</v>
      </c>
      <c r="Q7314" t="s">
        <v>11508</v>
      </c>
      <c r="S7314" t="s">
        <v>29</v>
      </c>
    </row>
    <row r="7315" spans="1:19" hidden="1" x14ac:dyDescent="0.2">
      <c r="A7315">
        <v>4331</v>
      </c>
      <c r="B7315" t="s">
        <v>1613</v>
      </c>
      <c r="C7315" t="s">
        <v>20</v>
      </c>
      <c r="D7315">
        <v>-0.99</v>
      </c>
      <c r="E7315">
        <v>25</v>
      </c>
      <c r="F7315" t="s">
        <v>11509</v>
      </c>
      <c r="G7315" t="s">
        <v>75</v>
      </c>
      <c r="H7315" t="s">
        <v>23</v>
      </c>
      <c r="I7315" t="s">
        <v>9325</v>
      </c>
      <c r="K7315"/>
      <c r="L7315" t="s">
        <v>1615</v>
      </c>
      <c r="M7315" t="s">
        <v>11208</v>
      </c>
      <c r="N7315">
        <v>4</v>
      </c>
      <c r="P7315" t="s">
        <v>10827</v>
      </c>
      <c r="Q7315" t="s">
        <v>11510</v>
      </c>
      <c r="S7315" t="s">
        <v>29</v>
      </c>
    </row>
    <row r="7316" spans="1:19" hidden="1" x14ac:dyDescent="0.2">
      <c r="A7316">
        <v>4331</v>
      </c>
      <c r="B7316" t="s">
        <v>1613</v>
      </c>
      <c r="C7316" t="s">
        <v>20</v>
      </c>
      <c r="D7316">
        <v>-0.92</v>
      </c>
      <c r="E7316">
        <v>15</v>
      </c>
      <c r="F7316" t="s">
        <v>11511</v>
      </c>
      <c r="G7316" t="s">
        <v>75</v>
      </c>
      <c r="H7316" t="s">
        <v>23</v>
      </c>
      <c r="I7316" t="s">
        <v>11512</v>
      </c>
      <c r="K7316"/>
      <c r="L7316" t="s">
        <v>1615</v>
      </c>
      <c r="M7316" t="s">
        <v>11208</v>
      </c>
      <c r="N7316">
        <v>4</v>
      </c>
      <c r="P7316" t="s">
        <v>10827</v>
      </c>
      <c r="Q7316" t="s">
        <v>11510</v>
      </c>
      <c r="S7316" t="s">
        <v>29</v>
      </c>
    </row>
    <row r="7317" spans="1:19" hidden="1" x14ac:dyDescent="0.2">
      <c r="A7317">
        <v>4331</v>
      </c>
      <c r="B7317" t="s">
        <v>1613</v>
      </c>
      <c r="C7317" t="s">
        <v>20</v>
      </c>
      <c r="D7317">
        <v>-0.97</v>
      </c>
      <c r="E7317">
        <v>25</v>
      </c>
      <c r="F7317" t="s">
        <v>11511</v>
      </c>
      <c r="G7317" t="s">
        <v>75</v>
      </c>
      <c r="H7317" t="s">
        <v>23</v>
      </c>
      <c r="I7317" t="s">
        <v>11512</v>
      </c>
      <c r="K7317"/>
      <c r="L7317" t="s">
        <v>1615</v>
      </c>
      <c r="M7317" t="s">
        <v>11208</v>
      </c>
      <c r="N7317">
        <v>4</v>
      </c>
      <c r="P7317" t="s">
        <v>10827</v>
      </c>
      <c r="Q7317" t="s">
        <v>11510</v>
      </c>
      <c r="S7317" t="s">
        <v>29</v>
      </c>
    </row>
    <row r="7318" spans="1:19" hidden="1" x14ac:dyDescent="0.2">
      <c r="A7318">
        <v>4331</v>
      </c>
      <c r="B7318" t="s">
        <v>1613</v>
      </c>
      <c r="C7318" t="s">
        <v>20</v>
      </c>
      <c r="D7318">
        <v>-1.02</v>
      </c>
      <c r="E7318">
        <v>35</v>
      </c>
      <c r="F7318" t="s">
        <v>11511</v>
      </c>
      <c r="G7318" t="s">
        <v>75</v>
      </c>
      <c r="H7318" t="s">
        <v>23</v>
      </c>
      <c r="I7318" t="s">
        <v>11512</v>
      </c>
      <c r="K7318"/>
      <c r="L7318" t="s">
        <v>1615</v>
      </c>
      <c r="M7318" t="s">
        <v>11208</v>
      </c>
      <c r="N7318">
        <v>4</v>
      </c>
      <c r="P7318" t="s">
        <v>10827</v>
      </c>
      <c r="Q7318" t="s">
        <v>11510</v>
      </c>
      <c r="S7318" t="s">
        <v>29</v>
      </c>
    </row>
    <row r="7319" spans="1:19" hidden="1" x14ac:dyDescent="0.2">
      <c r="A7319">
        <v>4331</v>
      </c>
      <c r="B7319" t="s">
        <v>1613</v>
      </c>
      <c r="C7319" t="s">
        <v>20</v>
      </c>
      <c r="D7319">
        <v>-1.07</v>
      </c>
      <c r="E7319">
        <v>45</v>
      </c>
      <c r="F7319" t="s">
        <v>11511</v>
      </c>
      <c r="G7319" t="s">
        <v>75</v>
      </c>
      <c r="H7319" t="s">
        <v>23</v>
      </c>
      <c r="I7319" t="s">
        <v>11512</v>
      </c>
      <c r="K7319"/>
      <c r="L7319" t="s">
        <v>1615</v>
      </c>
      <c r="M7319" t="s">
        <v>11208</v>
      </c>
      <c r="N7319">
        <v>4</v>
      </c>
      <c r="P7319" t="s">
        <v>10827</v>
      </c>
      <c r="Q7319" t="s">
        <v>11510</v>
      </c>
      <c r="S7319" t="s">
        <v>29</v>
      </c>
    </row>
    <row r="7320" spans="1:19" hidden="1" x14ac:dyDescent="0.2">
      <c r="A7320">
        <v>4331</v>
      </c>
      <c r="B7320" t="s">
        <v>1613</v>
      </c>
      <c r="C7320" t="s">
        <v>20</v>
      </c>
      <c r="D7320">
        <v>-1.1200000000000001</v>
      </c>
      <c r="E7320">
        <v>55</v>
      </c>
      <c r="F7320" t="s">
        <v>11511</v>
      </c>
      <c r="G7320" t="s">
        <v>75</v>
      </c>
      <c r="H7320" t="s">
        <v>23</v>
      </c>
      <c r="I7320" t="s">
        <v>11512</v>
      </c>
      <c r="K7320"/>
      <c r="L7320" t="s">
        <v>1615</v>
      </c>
      <c r="M7320" t="s">
        <v>11208</v>
      </c>
      <c r="N7320">
        <v>4</v>
      </c>
      <c r="P7320" t="s">
        <v>10827</v>
      </c>
      <c r="Q7320" t="s">
        <v>11510</v>
      </c>
      <c r="S7320" t="s">
        <v>29</v>
      </c>
    </row>
    <row r="7321" spans="1:19" hidden="1" x14ac:dyDescent="0.2">
      <c r="A7321">
        <v>4331</v>
      </c>
      <c r="B7321" t="s">
        <v>1613</v>
      </c>
      <c r="C7321" t="s">
        <v>20</v>
      </c>
      <c r="D7321">
        <v>-0.9</v>
      </c>
      <c r="F7321" t="s">
        <v>11511</v>
      </c>
      <c r="G7321" t="s">
        <v>11504</v>
      </c>
      <c r="I7321" t="s">
        <v>1391</v>
      </c>
      <c r="K7321"/>
      <c r="L7321" t="s">
        <v>1615</v>
      </c>
      <c r="M7321" t="s">
        <v>11208</v>
      </c>
      <c r="N7321">
        <v>4</v>
      </c>
      <c r="P7321" t="s">
        <v>10827</v>
      </c>
      <c r="Q7321" t="s">
        <v>11510</v>
      </c>
      <c r="S7321" t="s">
        <v>29</v>
      </c>
    </row>
    <row r="7322" spans="1:19" hidden="1" x14ac:dyDescent="0.2">
      <c r="A7322">
        <v>4331</v>
      </c>
      <c r="B7322" t="s">
        <v>1613</v>
      </c>
      <c r="C7322" t="s">
        <v>20</v>
      </c>
      <c r="D7322">
        <v>-0.99</v>
      </c>
      <c r="E7322" t="s">
        <v>1636</v>
      </c>
      <c r="F7322" t="s">
        <v>11513</v>
      </c>
      <c r="G7322" t="s">
        <v>75</v>
      </c>
      <c r="H7322" t="s">
        <v>23</v>
      </c>
      <c r="I7322" t="s">
        <v>8771</v>
      </c>
      <c r="K7322"/>
      <c r="L7322" t="s">
        <v>1615</v>
      </c>
      <c r="M7322" t="s">
        <v>11208</v>
      </c>
      <c r="N7322">
        <v>4</v>
      </c>
      <c r="P7322" t="s">
        <v>10827</v>
      </c>
      <c r="Q7322" t="s">
        <v>11510</v>
      </c>
      <c r="S7322" t="s">
        <v>29</v>
      </c>
    </row>
    <row r="7323" spans="1:19" hidden="1" x14ac:dyDescent="0.2">
      <c r="A7323">
        <v>4331</v>
      </c>
      <c r="B7323" t="s">
        <v>1613</v>
      </c>
      <c r="C7323" t="s">
        <v>20</v>
      </c>
      <c r="D7323">
        <v>-1.07</v>
      </c>
      <c r="E7323" t="s">
        <v>11465</v>
      </c>
      <c r="F7323" t="s">
        <v>11412</v>
      </c>
      <c r="G7323" t="s">
        <v>75</v>
      </c>
      <c r="H7323" t="s">
        <v>23</v>
      </c>
      <c r="I7323" t="s">
        <v>8771</v>
      </c>
      <c r="K7323"/>
      <c r="L7323" t="s">
        <v>1615</v>
      </c>
      <c r="M7323" t="s">
        <v>11208</v>
      </c>
      <c r="N7323">
        <v>4</v>
      </c>
      <c r="P7323" t="s">
        <v>10827</v>
      </c>
      <c r="Q7323" t="s">
        <v>11510</v>
      </c>
      <c r="S7323" t="s">
        <v>29</v>
      </c>
    </row>
    <row r="7324" spans="1:19" hidden="1" x14ac:dyDescent="0.2">
      <c r="A7324">
        <v>4331</v>
      </c>
      <c r="B7324" t="s">
        <v>1613</v>
      </c>
      <c r="C7324" t="s">
        <v>20</v>
      </c>
      <c r="D7324">
        <v>-1.02</v>
      </c>
      <c r="E7324" t="s">
        <v>11465</v>
      </c>
      <c r="F7324" t="s">
        <v>11429</v>
      </c>
      <c r="G7324" t="s">
        <v>75</v>
      </c>
      <c r="H7324" t="s">
        <v>23</v>
      </c>
      <c r="I7324" t="s">
        <v>8771</v>
      </c>
      <c r="K7324"/>
      <c r="L7324" t="s">
        <v>1615</v>
      </c>
      <c r="M7324" t="s">
        <v>11208</v>
      </c>
      <c r="N7324">
        <v>4</v>
      </c>
      <c r="P7324" t="s">
        <v>10827</v>
      </c>
      <c r="Q7324" t="s">
        <v>11510</v>
      </c>
      <c r="S7324" t="s">
        <v>29</v>
      </c>
    </row>
    <row r="7325" spans="1:19" hidden="1" x14ac:dyDescent="0.2">
      <c r="A7325">
        <v>4331</v>
      </c>
      <c r="B7325" t="s">
        <v>1613</v>
      </c>
      <c r="C7325" t="s">
        <v>20</v>
      </c>
      <c r="D7325">
        <v>-1.1100000000000001</v>
      </c>
      <c r="E7325" t="s">
        <v>11465</v>
      </c>
      <c r="F7325" t="s">
        <v>11514</v>
      </c>
      <c r="G7325" t="s">
        <v>75</v>
      </c>
      <c r="H7325" t="s">
        <v>23</v>
      </c>
      <c r="I7325" t="s">
        <v>8771</v>
      </c>
      <c r="K7325"/>
      <c r="L7325" t="s">
        <v>1615</v>
      </c>
      <c r="M7325" t="s">
        <v>11208</v>
      </c>
      <c r="N7325">
        <v>4</v>
      </c>
      <c r="P7325" t="s">
        <v>10827</v>
      </c>
      <c r="Q7325" t="s">
        <v>11510</v>
      </c>
      <c r="S7325" t="s">
        <v>29</v>
      </c>
    </row>
    <row r="7326" spans="1:19" hidden="1" x14ac:dyDescent="0.2">
      <c r="A7326">
        <v>4331</v>
      </c>
      <c r="B7326" t="s">
        <v>1613</v>
      </c>
      <c r="C7326" t="s">
        <v>20</v>
      </c>
      <c r="D7326">
        <v>-0.98</v>
      </c>
      <c r="E7326" t="s">
        <v>11465</v>
      </c>
      <c r="F7326" t="s">
        <v>11515</v>
      </c>
      <c r="G7326" t="s">
        <v>75</v>
      </c>
      <c r="H7326" t="s">
        <v>23</v>
      </c>
      <c r="I7326" t="s">
        <v>8771</v>
      </c>
      <c r="K7326"/>
      <c r="L7326" t="s">
        <v>1615</v>
      </c>
      <c r="M7326" t="s">
        <v>11208</v>
      </c>
      <c r="N7326">
        <v>4</v>
      </c>
      <c r="P7326" t="s">
        <v>10827</v>
      </c>
      <c r="Q7326" t="s">
        <v>11510</v>
      </c>
      <c r="S7326" t="s">
        <v>29</v>
      </c>
    </row>
    <row r="7327" spans="1:19" hidden="1" x14ac:dyDescent="0.2">
      <c r="A7327">
        <v>4331</v>
      </c>
      <c r="B7327" t="s">
        <v>1613</v>
      </c>
      <c r="C7327" t="s">
        <v>20</v>
      </c>
      <c r="D7327">
        <v>-1.17</v>
      </c>
      <c r="E7327">
        <v>40</v>
      </c>
      <c r="F7327" t="s">
        <v>615</v>
      </c>
      <c r="G7327" t="s">
        <v>75</v>
      </c>
      <c r="H7327" t="s">
        <v>23</v>
      </c>
      <c r="I7327" t="s">
        <v>8771</v>
      </c>
      <c r="K7327"/>
      <c r="L7327" t="s">
        <v>1615</v>
      </c>
      <c r="M7327" t="s">
        <v>11208</v>
      </c>
      <c r="N7327">
        <v>4</v>
      </c>
      <c r="P7327" t="s">
        <v>10827</v>
      </c>
      <c r="Q7327" t="s">
        <v>11510</v>
      </c>
      <c r="S7327" t="s">
        <v>29</v>
      </c>
    </row>
    <row r="7328" spans="1:19" hidden="1" x14ac:dyDescent="0.2">
      <c r="A7328">
        <v>4331</v>
      </c>
      <c r="B7328" t="s">
        <v>1613</v>
      </c>
      <c r="C7328" t="s">
        <v>20</v>
      </c>
      <c r="D7328">
        <v>-1.28</v>
      </c>
      <c r="E7328">
        <v>60</v>
      </c>
      <c r="F7328" t="s">
        <v>615</v>
      </c>
      <c r="G7328" t="s">
        <v>75</v>
      </c>
      <c r="H7328" t="s">
        <v>23</v>
      </c>
      <c r="I7328" t="s">
        <v>8771</v>
      </c>
      <c r="K7328"/>
      <c r="L7328" t="s">
        <v>1615</v>
      </c>
      <c r="M7328" t="s">
        <v>11208</v>
      </c>
      <c r="N7328">
        <v>4</v>
      </c>
      <c r="P7328" t="s">
        <v>10827</v>
      </c>
      <c r="Q7328" t="s">
        <v>11510</v>
      </c>
      <c r="S7328" t="s">
        <v>29</v>
      </c>
    </row>
    <row r="7329" spans="1:19" hidden="1" x14ac:dyDescent="0.2">
      <c r="A7329">
        <v>4331</v>
      </c>
      <c r="B7329" t="s">
        <v>1613</v>
      </c>
      <c r="C7329" t="s">
        <v>20</v>
      </c>
      <c r="D7329">
        <v>-1.41</v>
      </c>
      <c r="E7329">
        <v>80</v>
      </c>
      <c r="F7329" t="s">
        <v>615</v>
      </c>
      <c r="G7329" t="s">
        <v>75</v>
      </c>
      <c r="H7329" t="s">
        <v>23</v>
      </c>
      <c r="I7329" t="s">
        <v>8771</v>
      </c>
      <c r="K7329"/>
      <c r="L7329" t="s">
        <v>1615</v>
      </c>
      <c r="M7329" t="s">
        <v>11208</v>
      </c>
      <c r="N7329">
        <v>4</v>
      </c>
      <c r="P7329" t="s">
        <v>10827</v>
      </c>
      <c r="Q7329" t="s">
        <v>11510</v>
      </c>
      <c r="S7329" t="s">
        <v>29</v>
      </c>
    </row>
    <row r="7330" spans="1:19" hidden="1" x14ac:dyDescent="0.2">
      <c r="A7330">
        <v>4331</v>
      </c>
      <c r="B7330" t="s">
        <v>1613</v>
      </c>
      <c r="C7330" t="s">
        <v>20</v>
      </c>
      <c r="D7330">
        <v>-0.96</v>
      </c>
      <c r="E7330">
        <v>25</v>
      </c>
      <c r="F7330" t="s">
        <v>11516</v>
      </c>
      <c r="G7330" t="s">
        <v>75</v>
      </c>
      <c r="H7330" t="s">
        <v>23</v>
      </c>
      <c r="I7330" t="s">
        <v>11284</v>
      </c>
      <c r="K7330"/>
      <c r="L7330" t="s">
        <v>1615</v>
      </c>
      <c r="M7330" t="s">
        <v>11208</v>
      </c>
      <c r="N7330">
        <v>4</v>
      </c>
      <c r="P7330" t="s">
        <v>10827</v>
      </c>
      <c r="Q7330" t="s">
        <v>11510</v>
      </c>
      <c r="S7330" t="s">
        <v>29</v>
      </c>
    </row>
    <row r="7331" spans="1:19" hidden="1" x14ac:dyDescent="0.2">
      <c r="A7331">
        <v>4332</v>
      </c>
      <c r="B7331" t="s">
        <v>1632</v>
      </c>
      <c r="C7331" t="s">
        <v>20</v>
      </c>
      <c r="D7331">
        <v>1.93</v>
      </c>
      <c r="E7331">
        <v>25</v>
      </c>
      <c r="F7331" t="s">
        <v>11398</v>
      </c>
      <c r="G7331" t="s">
        <v>75</v>
      </c>
      <c r="H7331" t="s">
        <v>46</v>
      </c>
      <c r="I7331" t="s">
        <v>11399</v>
      </c>
      <c r="K7331"/>
      <c r="L7331" t="s">
        <v>1633</v>
      </c>
      <c r="M7331" t="s">
        <v>11208</v>
      </c>
      <c r="N7331">
        <v>4</v>
      </c>
      <c r="P7331" t="s">
        <v>10827</v>
      </c>
      <c r="Q7331" t="s">
        <v>11517</v>
      </c>
      <c r="S7331" t="s">
        <v>29</v>
      </c>
    </row>
    <row r="7332" spans="1:19" hidden="1" x14ac:dyDescent="0.2">
      <c r="A7332">
        <v>4333</v>
      </c>
      <c r="B7332" t="s">
        <v>1635</v>
      </c>
      <c r="C7332" t="s">
        <v>20</v>
      </c>
      <c r="D7332">
        <v>-1.48</v>
      </c>
      <c r="E7332">
        <v>25</v>
      </c>
      <c r="F7332" t="s">
        <v>11515</v>
      </c>
      <c r="G7332" t="s">
        <v>75</v>
      </c>
      <c r="H7332" t="s">
        <v>23</v>
      </c>
      <c r="I7332" t="s">
        <v>8081</v>
      </c>
      <c r="K7332"/>
      <c r="L7332" t="s">
        <v>1639</v>
      </c>
      <c r="M7332" t="s">
        <v>11208</v>
      </c>
      <c r="N7332">
        <v>4</v>
      </c>
      <c r="P7332" t="s">
        <v>10827</v>
      </c>
      <c r="Q7332" t="s">
        <v>11518</v>
      </c>
      <c r="S7332" t="s">
        <v>29</v>
      </c>
    </row>
    <row r="7333" spans="1:19" hidden="1" x14ac:dyDescent="0.2">
      <c r="A7333">
        <v>4333</v>
      </c>
      <c r="B7333" t="s">
        <v>1635</v>
      </c>
      <c r="C7333" t="s">
        <v>20</v>
      </c>
      <c r="D7333">
        <v>-1.54</v>
      </c>
      <c r="E7333">
        <v>25</v>
      </c>
      <c r="F7333" t="s">
        <v>11398</v>
      </c>
      <c r="G7333" t="s">
        <v>75</v>
      </c>
      <c r="H7333" t="s">
        <v>23</v>
      </c>
      <c r="I7333" t="s">
        <v>11495</v>
      </c>
      <c r="K7333"/>
      <c r="L7333" t="s">
        <v>1639</v>
      </c>
      <c r="M7333" t="s">
        <v>11208</v>
      </c>
      <c r="N7333">
        <v>4</v>
      </c>
      <c r="P7333" t="s">
        <v>10827</v>
      </c>
      <c r="Q7333" t="s">
        <v>11518</v>
      </c>
      <c r="S7333" t="s">
        <v>29</v>
      </c>
    </row>
    <row r="7334" spans="1:19" hidden="1" x14ac:dyDescent="0.2">
      <c r="A7334">
        <v>4333</v>
      </c>
      <c r="B7334" t="s">
        <v>1635</v>
      </c>
      <c r="C7334" t="s">
        <v>20</v>
      </c>
      <c r="D7334">
        <v>-1.5</v>
      </c>
      <c r="E7334">
        <v>25</v>
      </c>
      <c r="F7334" t="s">
        <v>11398</v>
      </c>
      <c r="I7334" t="s">
        <v>134</v>
      </c>
      <c r="K7334"/>
      <c r="L7334" t="s">
        <v>1639</v>
      </c>
      <c r="M7334" t="s">
        <v>11208</v>
      </c>
      <c r="N7334">
        <v>4</v>
      </c>
      <c r="P7334" t="s">
        <v>10827</v>
      </c>
      <c r="Q7334" t="s">
        <v>11518</v>
      </c>
      <c r="S7334" t="s">
        <v>29</v>
      </c>
    </row>
    <row r="7335" spans="1:19" hidden="1" x14ac:dyDescent="0.2">
      <c r="A7335">
        <v>4333</v>
      </c>
      <c r="B7335" t="s">
        <v>1635</v>
      </c>
      <c r="C7335" t="s">
        <v>20</v>
      </c>
      <c r="D7335">
        <v>-1.44</v>
      </c>
      <c r="E7335" t="s">
        <v>1636</v>
      </c>
      <c r="F7335" t="s">
        <v>11513</v>
      </c>
      <c r="G7335" t="s">
        <v>75</v>
      </c>
      <c r="H7335" t="s">
        <v>23</v>
      </c>
      <c r="I7335" t="s">
        <v>8771</v>
      </c>
      <c r="K7335"/>
      <c r="L7335" t="s">
        <v>1639</v>
      </c>
      <c r="M7335" t="s">
        <v>11208</v>
      </c>
      <c r="N7335">
        <v>4</v>
      </c>
      <c r="P7335" t="s">
        <v>10827</v>
      </c>
      <c r="Q7335" t="s">
        <v>11518</v>
      </c>
      <c r="S7335" t="s">
        <v>29</v>
      </c>
    </row>
    <row r="7336" spans="1:19" hidden="1" x14ac:dyDescent="0.2">
      <c r="A7336">
        <v>4333</v>
      </c>
      <c r="B7336" t="s">
        <v>1635</v>
      </c>
      <c r="C7336" t="s">
        <v>20</v>
      </c>
      <c r="D7336">
        <v>-1.45</v>
      </c>
      <c r="E7336" t="s">
        <v>11465</v>
      </c>
      <c r="F7336" t="s">
        <v>11519</v>
      </c>
      <c r="G7336" t="s">
        <v>75</v>
      </c>
      <c r="H7336" t="s">
        <v>23</v>
      </c>
      <c r="I7336" t="s">
        <v>8771</v>
      </c>
      <c r="K7336"/>
      <c r="L7336" t="s">
        <v>1639</v>
      </c>
      <c r="M7336" t="s">
        <v>11208</v>
      </c>
      <c r="N7336">
        <v>4</v>
      </c>
      <c r="P7336" t="s">
        <v>10827</v>
      </c>
      <c r="Q7336" t="s">
        <v>11518</v>
      </c>
      <c r="S7336" t="s">
        <v>29</v>
      </c>
    </row>
    <row r="7337" spans="1:19" hidden="1" x14ac:dyDescent="0.2">
      <c r="A7337">
        <v>4333</v>
      </c>
      <c r="B7337" t="s">
        <v>1635</v>
      </c>
      <c r="C7337" t="s">
        <v>20</v>
      </c>
      <c r="D7337">
        <v>-1.55</v>
      </c>
      <c r="E7337" t="s">
        <v>11465</v>
      </c>
      <c r="F7337" t="s">
        <v>11429</v>
      </c>
      <c r="G7337" t="s">
        <v>75</v>
      </c>
      <c r="H7337" t="s">
        <v>23</v>
      </c>
      <c r="I7337" t="s">
        <v>8771</v>
      </c>
      <c r="K7337"/>
      <c r="L7337" t="s">
        <v>1639</v>
      </c>
      <c r="M7337" t="s">
        <v>11208</v>
      </c>
      <c r="N7337">
        <v>4</v>
      </c>
      <c r="P7337" t="s">
        <v>10827</v>
      </c>
      <c r="Q7337" t="s">
        <v>11518</v>
      </c>
      <c r="S7337" t="s">
        <v>29</v>
      </c>
    </row>
    <row r="7338" spans="1:19" hidden="1" x14ac:dyDescent="0.2">
      <c r="A7338">
        <v>4333</v>
      </c>
      <c r="B7338" t="s">
        <v>1635</v>
      </c>
      <c r="C7338" t="s">
        <v>20</v>
      </c>
      <c r="D7338">
        <v>-1.6</v>
      </c>
      <c r="E7338" t="s">
        <v>11465</v>
      </c>
      <c r="F7338" t="s">
        <v>11515</v>
      </c>
      <c r="G7338" t="s">
        <v>75</v>
      </c>
      <c r="H7338" t="s">
        <v>23</v>
      </c>
      <c r="I7338" t="s">
        <v>8771</v>
      </c>
      <c r="K7338"/>
      <c r="L7338" t="s">
        <v>1639</v>
      </c>
      <c r="M7338" t="s">
        <v>11208</v>
      </c>
      <c r="N7338">
        <v>4</v>
      </c>
      <c r="P7338" t="s">
        <v>10827</v>
      </c>
      <c r="Q7338" t="s">
        <v>11518</v>
      </c>
      <c r="S7338" t="s">
        <v>29</v>
      </c>
    </row>
    <row r="7339" spans="1:19" hidden="1" x14ac:dyDescent="0.2">
      <c r="A7339">
        <v>4334</v>
      </c>
      <c r="B7339" t="s">
        <v>11520</v>
      </c>
      <c r="C7339" t="s">
        <v>20</v>
      </c>
      <c r="D7339">
        <v>-9.7100000000000009</v>
      </c>
      <c r="E7339" t="s">
        <v>10160</v>
      </c>
      <c r="F7339" t="s">
        <v>11415</v>
      </c>
      <c r="G7339" t="s">
        <v>75</v>
      </c>
      <c r="H7339" t="s">
        <v>23</v>
      </c>
      <c r="I7339" t="s">
        <v>2058</v>
      </c>
      <c r="K7339"/>
      <c r="L7339" t="s">
        <v>11521</v>
      </c>
      <c r="M7339" t="s">
        <v>26</v>
      </c>
      <c r="N7339">
        <v>2</v>
      </c>
      <c r="P7339" t="s">
        <v>10827</v>
      </c>
      <c r="Q7339" t="s">
        <v>11522</v>
      </c>
      <c r="S7339" t="s">
        <v>29</v>
      </c>
    </row>
    <row r="7340" spans="1:19" hidden="1" x14ac:dyDescent="0.2">
      <c r="A7340">
        <v>4335</v>
      </c>
      <c r="B7340" t="s">
        <v>1641</v>
      </c>
      <c r="C7340" t="s">
        <v>20</v>
      </c>
      <c r="D7340">
        <v>0.77</v>
      </c>
      <c r="E7340">
        <v>25</v>
      </c>
      <c r="F7340" t="s">
        <v>11523</v>
      </c>
      <c r="G7340" t="s">
        <v>75</v>
      </c>
      <c r="H7340" t="s">
        <v>46</v>
      </c>
      <c r="I7340" t="s">
        <v>11284</v>
      </c>
      <c r="K7340"/>
      <c r="L7340" t="s">
        <v>1642</v>
      </c>
      <c r="M7340" t="s">
        <v>26</v>
      </c>
      <c r="N7340">
        <v>2</v>
      </c>
      <c r="P7340" t="s">
        <v>10827</v>
      </c>
      <c r="Q7340" t="s">
        <v>11524</v>
      </c>
      <c r="S7340" t="s">
        <v>29</v>
      </c>
    </row>
    <row r="7341" spans="1:19" hidden="1" x14ac:dyDescent="0.2">
      <c r="A7341">
        <v>4335</v>
      </c>
      <c r="B7341" t="s">
        <v>1641</v>
      </c>
      <c r="C7341" t="s">
        <v>20</v>
      </c>
      <c r="D7341">
        <v>1.8</v>
      </c>
      <c r="E7341">
        <v>20</v>
      </c>
      <c r="F7341" t="s">
        <v>10851</v>
      </c>
      <c r="G7341" t="s">
        <v>55</v>
      </c>
      <c r="H7341" t="s">
        <v>23</v>
      </c>
      <c r="I7341" t="s">
        <v>10852</v>
      </c>
      <c r="K7341"/>
      <c r="L7341" t="s">
        <v>1642</v>
      </c>
      <c r="M7341" t="s">
        <v>26</v>
      </c>
      <c r="N7341">
        <v>2</v>
      </c>
      <c r="P7341" t="s">
        <v>10827</v>
      </c>
      <c r="Q7341" t="s">
        <v>11524</v>
      </c>
      <c r="S7341" t="s">
        <v>29</v>
      </c>
    </row>
    <row r="7342" spans="1:19" hidden="1" x14ac:dyDescent="0.2">
      <c r="A7342">
        <v>4336</v>
      </c>
      <c r="B7342" t="s">
        <v>1644</v>
      </c>
      <c r="C7342" t="s">
        <v>20</v>
      </c>
      <c r="D7342">
        <v>2.73</v>
      </c>
      <c r="E7342">
        <v>25</v>
      </c>
      <c r="F7342" t="s">
        <v>11283</v>
      </c>
      <c r="G7342" t="s">
        <v>31</v>
      </c>
      <c r="H7342" t="s">
        <v>46</v>
      </c>
      <c r="I7342" t="s">
        <v>11284</v>
      </c>
      <c r="K7342"/>
      <c r="L7342" t="s">
        <v>1646</v>
      </c>
      <c r="M7342" t="s">
        <v>26</v>
      </c>
      <c r="N7342">
        <v>2</v>
      </c>
      <c r="P7342" t="s">
        <v>10827</v>
      </c>
      <c r="Q7342" t="s">
        <v>11525</v>
      </c>
      <c r="S7342" t="s">
        <v>29</v>
      </c>
    </row>
    <row r="7343" spans="1:19" hidden="1" x14ac:dyDescent="0.2">
      <c r="A7343">
        <v>4337</v>
      </c>
      <c r="B7343" t="s">
        <v>1648</v>
      </c>
      <c r="C7343" t="s">
        <v>20</v>
      </c>
      <c r="D7343">
        <v>1.71</v>
      </c>
      <c r="E7343">
        <v>25</v>
      </c>
      <c r="F7343" t="s">
        <v>11526</v>
      </c>
      <c r="G7343" t="s">
        <v>75</v>
      </c>
      <c r="H7343" t="s">
        <v>46</v>
      </c>
      <c r="I7343" t="s">
        <v>11284</v>
      </c>
      <c r="K7343"/>
      <c r="L7343" t="s">
        <v>1650</v>
      </c>
      <c r="M7343" t="s">
        <v>26</v>
      </c>
      <c r="N7343">
        <v>2</v>
      </c>
      <c r="P7343" t="s">
        <v>10827</v>
      </c>
      <c r="Q7343" t="s">
        <v>11527</v>
      </c>
      <c r="S7343" t="s">
        <v>29</v>
      </c>
    </row>
    <row r="7344" spans="1:19" hidden="1" x14ac:dyDescent="0.2">
      <c r="A7344">
        <v>4338</v>
      </c>
      <c r="B7344" t="s">
        <v>11528</v>
      </c>
      <c r="C7344" t="s">
        <v>20</v>
      </c>
      <c r="D7344">
        <v>4.5</v>
      </c>
      <c r="E7344">
        <v>20</v>
      </c>
      <c r="F7344" t="s">
        <v>10851</v>
      </c>
      <c r="G7344" t="s">
        <v>55</v>
      </c>
      <c r="H7344" t="s">
        <v>46</v>
      </c>
      <c r="I7344" t="s">
        <v>10852</v>
      </c>
      <c r="K7344"/>
      <c r="L7344" t="s">
        <v>11529</v>
      </c>
      <c r="M7344" t="s">
        <v>26</v>
      </c>
      <c r="N7344">
        <v>2</v>
      </c>
      <c r="P7344" t="s">
        <v>10827</v>
      </c>
      <c r="Q7344" t="s">
        <v>11530</v>
      </c>
      <c r="S7344" t="s">
        <v>29</v>
      </c>
    </row>
    <row r="7345" spans="1:19" hidden="1" x14ac:dyDescent="0.2">
      <c r="A7345">
        <v>4339</v>
      </c>
      <c r="B7345" t="s">
        <v>11531</v>
      </c>
      <c r="C7345" t="s">
        <v>20</v>
      </c>
      <c r="D7345">
        <v>-8.5</v>
      </c>
      <c r="E7345">
        <v>20</v>
      </c>
      <c r="F7345" t="s">
        <v>11441</v>
      </c>
      <c r="G7345" t="s">
        <v>75</v>
      </c>
      <c r="H7345" t="s">
        <v>23</v>
      </c>
      <c r="I7345" t="s">
        <v>411</v>
      </c>
      <c r="K7345"/>
      <c r="L7345" t="s">
        <v>11532</v>
      </c>
      <c r="M7345" t="s">
        <v>26</v>
      </c>
      <c r="N7345">
        <v>2</v>
      </c>
      <c r="P7345" t="s">
        <v>10827</v>
      </c>
      <c r="Q7345" t="s">
        <v>11533</v>
      </c>
      <c r="S7345" t="s">
        <v>29</v>
      </c>
    </row>
    <row r="7346" spans="1:19" hidden="1" x14ac:dyDescent="0.2">
      <c r="A7346">
        <v>4340</v>
      </c>
      <c r="B7346" t="s">
        <v>11534</v>
      </c>
      <c r="C7346" t="s">
        <v>20</v>
      </c>
      <c r="D7346">
        <v>0.45</v>
      </c>
      <c r="E7346" t="s">
        <v>10834</v>
      </c>
      <c r="F7346" t="s">
        <v>11535</v>
      </c>
      <c r="G7346" t="s">
        <v>75</v>
      </c>
      <c r="H7346" t="s">
        <v>23</v>
      </c>
      <c r="I7346" t="s">
        <v>11536</v>
      </c>
      <c r="K7346"/>
      <c r="L7346" t="s">
        <v>11537</v>
      </c>
      <c r="M7346" t="s">
        <v>26</v>
      </c>
      <c r="N7346">
        <v>2</v>
      </c>
      <c r="P7346" t="s">
        <v>10827</v>
      </c>
      <c r="Q7346" t="s">
        <v>11538</v>
      </c>
      <c r="S7346" t="s">
        <v>29</v>
      </c>
    </row>
    <row r="7347" spans="1:19" hidden="1" x14ac:dyDescent="0.2">
      <c r="A7347">
        <v>4340</v>
      </c>
      <c r="B7347" t="s">
        <v>11534</v>
      </c>
      <c r="C7347" t="s">
        <v>20</v>
      </c>
      <c r="D7347">
        <v>0.47</v>
      </c>
      <c r="E7347" t="s">
        <v>11539</v>
      </c>
      <c r="F7347" t="s">
        <v>8359</v>
      </c>
      <c r="G7347" t="s">
        <v>75</v>
      </c>
      <c r="H7347" t="s">
        <v>23</v>
      </c>
      <c r="I7347" t="s">
        <v>11536</v>
      </c>
      <c r="K7347"/>
      <c r="L7347" t="s">
        <v>11537</v>
      </c>
      <c r="M7347" t="s">
        <v>26</v>
      </c>
      <c r="N7347">
        <v>2</v>
      </c>
      <c r="P7347" t="s">
        <v>10827</v>
      </c>
      <c r="Q7347" t="s">
        <v>11538</v>
      </c>
      <c r="S7347" t="s">
        <v>29</v>
      </c>
    </row>
    <row r="7348" spans="1:19" hidden="1" x14ac:dyDescent="0.2">
      <c r="A7348">
        <v>4341</v>
      </c>
      <c r="B7348" t="s">
        <v>11540</v>
      </c>
      <c r="C7348" t="s">
        <v>20</v>
      </c>
      <c r="D7348">
        <v>4.8</v>
      </c>
      <c r="E7348">
        <v>20</v>
      </c>
      <c r="G7348" t="s">
        <v>63</v>
      </c>
      <c r="H7348" t="s">
        <v>46</v>
      </c>
      <c r="I7348" t="s">
        <v>11541</v>
      </c>
      <c r="K7348"/>
      <c r="L7348" t="s">
        <v>11542</v>
      </c>
      <c r="M7348" t="s">
        <v>26</v>
      </c>
      <c r="N7348">
        <v>2</v>
      </c>
      <c r="P7348" t="s">
        <v>10827</v>
      </c>
      <c r="Q7348" t="s">
        <v>11543</v>
      </c>
      <c r="S7348" t="s">
        <v>29</v>
      </c>
    </row>
    <row r="7349" spans="1:19" hidden="1" x14ac:dyDescent="0.2">
      <c r="A7349">
        <v>4342</v>
      </c>
      <c r="B7349" t="s">
        <v>11544</v>
      </c>
      <c r="C7349" t="s">
        <v>20</v>
      </c>
      <c r="D7349">
        <v>4.96</v>
      </c>
      <c r="E7349" t="s">
        <v>10834</v>
      </c>
      <c r="F7349" t="s">
        <v>2017</v>
      </c>
      <c r="G7349" t="s">
        <v>1440</v>
      </c>
      <c r="H7349" t="s">
        <v>23</v>
      </c>
      <c r="I7349" t="s">
        <v>380</v>
      </c>
      <c r="K7349"/>
      <c r="L7349" t="s">
        <v>11545</v>
      </c>
      <c r="M7349" t="s">
        <v>26</v>
      </c>
      <c r="N7349">
        <v>2</v>
      </c>
      <c r="P7349" t="s">
        <v>10827</v>
      </c>
      <c r="Q7349" t="s">
        <v>11546</v>
      </c>
      <c r="S7349" t="s">
        <v>29</v>
      </c>
    </row>
    <row r="7350" spans="1:19" hidden="1" x14ac:dyDescent="0.2">
      <c r="A7350">
        <v>4349</v>
      </c>
      <c r="B7350" t="s">
        <v>11547</v>
      </c>
      <c r="C7350" t="s">
        <v>20</v>
      </c>
      <c r="D7350">
        <v>5.0999999999999996</v>
      </c>
      <c r="E7350" t="s">
        <v>363</v>
      </c>
      <c r="F7350" t="s">
        <v>2017</v>
      </c>
      <c r="G7350" t="s">
        <v>1440</v>
      </c>
      <c r="H7350" t="s">
        <v>23</v>
      </c>
      <c r="I7350" t="s">
        <v>380</v>
      </c>
      <c r="K7350"/>
      <c r="L7350" t="s">
        <v>11548</v>
      </c>
      <c r="M7350" t="s">
        <v>26</v>
      </c>
      <c r="N7350">
        <v>2</v>
      </c>
      <c r="P7350" t="s">
        <v>10827</v>
      </c>
      <c r="Q7350" t="s">
        <v>11549</v>
      </c>
      <c r="S7350" t="s">
        <v>29</v>
      </c>
    </row>
    <row r="7351" spans="1:19" hidden="1" x14ac:dyDescent="0.2">
      <c r="A7351">
        <v>4350</v>
      </c>
      <c r="B7351" t="s">
        <v>11550</v>
      </c>
      <c r="C7351" t="s">
        <v>20</v>
      </c>
      <c r="D7351">
        <v>4.3</v>
      </c>
      <c r="E7351">
        <v>20</v>
      </c>
      <c r="G7351" t="s">
        <v>63</v>
      </c>
      <c r="H7351" t="s">
        <v>23</v>
      </c>
      <c r="I7351" t="s">
        <v>11541</v>
      </c>
      <c r="K7351"/>
      <c r="L7351" t="s">
        <v>11551</v>
      </c>
      <c r="M7351" t="s">
        <v>26</v>
      </c>
      <c r="N7351">
        <v>2</v>
      </c>
      <c r="P7351" t="s">
        <v>10827</v>
      </c>
      <c r="Q7351" t="s">
        <v>11552</v>
      </c>
      <c r="S7351" t="s">
        <v>29</v>
      </c>
    </row>
    <row r="7352" spans="1:19" hidden="1" x14ac:dyDescent="0.2">
      <c r="A7352">
        <v>4351</v>
      </c>
      <c r="B7352" t="s">
        <v>11553</v>
      </c>
      <c r="C7352" t="s">
        <v>20</v>
      </c>
      <c r="D7352">
        <v>4.9000000000000004</v>
      </c>
      <c r="E7352">
        <v>20</v>
      </c>
      <c r="G7352" t="s">
        <v>63</v>
      </c>
      <c r="H7352" t="s">
        <v>46</v>
      </c>
      <c r="I7352" t="s">
        <v>11541</v>
      </c>
      <c r="K7352"/>
      <c r="L7352" t="s">
        <v>11554</v>
      </c>
      <c r="M7352" t="s">
        <v>26</v>
      </c>
      <c r="N7352">
        <v>2</v>
      </c>
      <c r="P7352" t="s">
        <v>10827</v>
      </c>
      <c r="Q7352" t="s">
        <v>11555</v>
      </c>
      <c r="S7352" t="s">
        <v>29</v>
      </c>
    </row>
    <row r="7353" spans="1:19" hidden="1" x14ac:dyDescent="0.2">
      <c r="A7353">
        <v>4352</v>
      </c>
      <c r="B7353" t="s">
        <v>1679</v>
      </c>
      <c r="C7353" t="s">
        <v>20</v>
      </c>
      <c r="D7353">
        <v>5.5</v>
      </c>
      <c r="E7353">
        <v>25</v>
      </c>
      <c r="F7353" t="s">
        <v>11556</v>
      </c>
      <c r="G7353" t="s">
        <v>31</v>
      </c>
      <c r="H7353" t="s">
        <v>23</v>
      </c>
      <c r="I7353" t="s">
        <v>8412</v>
      </c>
      <c r="K7353"/>
      <c r="L7353" t="s">
        <v>1681</v>
      </c>
      <c r="M7353" t="s">
        <v>26</v>
      </c>
      <c r="N7353">
        <v>2</v>
      </c>
      <c r="P7353" t="s">
        <v>10827</v>
      </c>
      <c r="Q7353" t="s">
        <v>11557</v>
      </c>
      <c r="S7353" t="s">
        <v>29</v>
      </c>
    </row>
    <row r="7354" spans="1:19" x14ac:dyDescent="0.2">
      <c r="A7354">
        <v>4353</v>
      </c>
      <c r="B7354" t="s">
        <v>1689</v>
      </c>
      <c r="C7354" t="s">
        <v>20</v>
      </c>
      <c r="D7354">
        <v>1.867</v>
      </c>
      <c r="E7354">
        <v>25</v>
      </c>
      <c r="F7354" t="s">
        <v>11558</v>
      </c>
      <c r="G7354" t="s">
        <v>498</v>
      </c>
      <c r="H7354" t="s">
        <v>36</v>
      </c>
      <c r="I7354" t="s">
        <v>5806</v>
      </c>
      <c r="L7354" t="s">
        <v>1691</v>
      </c>
      <c r="M7354" t="s">
        <v>26</v>
      </c>
      <c r="N7354">
        <v>2</v>
      </c>
      <c r="P7354" t="s">
        <v>10827</v>
      </c>
      <c r="Q7354" t="s">
        <v>11559</v>
      </c>
      <c r="S7354" t="s">
        <v>29</v>
      </c>
    </row>
    <row r="7355" spans="1:19" hidden="1" x14ac:dyDescent="0.2">
      <c r="A7355">
        <v>4353</v>
      </c>
      <c r="B7355" t="s">
        <v>1689</v>
      </c>
      <c r="C7355" t="s">
        <v>20</v>
      </c>
      <c r="D7355">
        <v>1.83</v>
      </c>
      <c r="E7355">
        <v>25</v>
      </c>
      <c r="F7355" t="s">
        <v>11523</v>
      </c>
      <c r="G7355" t="s">
        <v>75</v>
      </c>
      <c r="H7355" t="s">
        <v>46</v>
      </c>
      <c r="I7355" t="s">
        <v>11284</v>
      </c>
      <c r="K7355"/>
      <c r="L7355" t="s">
        <v>1691</v>
      </c>
      <c r="M7355" t="s">
        <v>26</v>
      </c>
      <c r="N7355">
        <v>2</v>
      </c>
      <c r="P7355" t="s">
        <v>10827</v>
      </c>
      <c r="Q7355" t="s">
        <v>11559</v>
      </c>
      <c r="S7355" t="s">
        <v>29</v>
      </c>
    </row>
    <row r="7356" spans="1:19" hidden="1" x14ac:dyDescent="0.2">
      <c r="A7356">
        <v>4354</v>
      </c>
      <c r="B7356" t="s">
        <v>11560</v>
      </c>
      <c r="C7356" t="s">
        <v>20</v>
      </c>
      <c r="D7356">
        <v>1.44</v>
      </c>
      <c r="E7356">
        <v>25</v>
      </c>
      <c r="F7356" t="s">
        <v>11523</v>
      </c>
      <c r="G7356" t="s">
        <v>75</v>
      </c>
      <c r="H7356" t="s">
        <v>46</v>
      </c>
      <c r="I7356" t="s">
        <v>11284</v>
      </c>
      <c r="K7356"/>
      <c r="L7356" t="s">
        <v>11561</v>
      </c>
      <c r="M7356" t="s">
        <v>11208</v>
      </c>
      <c r="N7356">
        <v>4</v>
      </c>
      <c r="P7356" t="s">
        <v>10827</v>
      </c>
      <c r="Q7356" t="s">
        <v>11562</v>
      </c>
      <c r="S7356" t="s">
        <v>29</v>
      </c>
    </row>
    <row r="7357" spans="1:19" x14ac:dyDescent="0.2">
      <c r="A7357">
        <v>4355</v>
      </c>
      <c r="B7357" t="s">
        <v>1693</v>
      </c>
      <c r="C7357" t="s">
        <v>20</v>
      </c>
      <c r="D7357">
        <v>0.16800000000000001</v>
      </c>
      <c r="E7357">
        <v>25</v>
      </c>
      <c r="F7357" t="s">
        <v>11563</v>
      </c>
      <c r="G7357" t="s">
        <v>498</v>
      </c>
      <c r="H7357" t="s">
        <v>36</v>
      </c>
      <c r="I7357" t="s">
        <v>5806</v>
      </c>
      <c r="L7357" t="s">
        <v>1695</v>
      </c>
      <c r="M7357" t="s">
        <v>11208</v>
      </c>
      <c r="N7357">
        <v>4</v>
      </c>
      <c r="P7357" t="s">
        <v>10827</v>
      </c>
      <c r="Q7357" t="s">
        <v>11564</v>
      </c>
      <c r="S7357" t="s">
        <v>29</v>
      </c>
    </row>
    <row r="7358" spans="1:19" x14ac:dyDescent="0.2">
      <c r="A7358">
        <v>4356</v>
      </c>
      <c r="B7358" t="s">
        <v>1697</v>
      </c>
      <c r="C7358" t="s">
        <v>20</v>
      </c>
      <c r="D7358">
        <v>2.5569999999999999</v>
      </c>
      <c r="E7358">
        <v>10</v>
      </c>
      <c r="F7358" t="s">
        <v>11565</v>
      </c>
      <c r="G7358" t="s">
        <v>11566</v>
      </c>
      <c r="H7358" t="s">
        <v>36</v>
      </c>
      <c r="I7358" t="s">
        <v>237</v>
      </c>
      <c r="J7358" t="s">
        <v>43</v>
      </c>
      <c r="L7358" t="s">
        <v>1698</v>
      </c>
      <c r="M7358" t="s">
        <v>26</v>
      </c>
      <c r="N7358">
        <v>2</v>
      </c>
      <c r="P7358" t="s">
        <v>10827</v>
      </c>
      <c r="Q7358" t="s">
        <v>11567</v>
      </c>
      <c r="S7358" t="s">
        <v>29</v>
      </c>
    </row>
    <row r="7359" spans="1:19" x14ac:dyDescent="0.2">
      <c r="A7359">
        <v>4356</v>
      </c>
      <c r="B7359" t="s">
        <v>1697</v>
      </c>
      <c r="C7359" t="s">
        <v>20</v>
      </c>
      <c r="D7359">
        <v>2.488</v>
      </c>
      <c r="E7359">
        <v>15</v>
      </c>
      <c r="F7359" t="s">
        <v>11565</v>
      </c>
      <c r="G7359" t="s">
        <v>11566</v>
      </c>
      <c r="H7359" t="s">
        <v>36</v>
      </c>
      <c r="I7359" t="s">
        <v>237</v>
      </c>
      <c r="J7359" t="s">
        <v>43</v>
      </c>
      <c r="L7359" t="s">
        <v>1698</v>
      </c>
      <c r="M7359" t="s">
        <v>26</v>
      </c>
      <c r="N7359">
        <v>2</v>
      </c>
      <c r="P7359" t="s">
        <v>10827</v>
      </c>
      <c r="Q7359" t="s">
        <v>11567</v>
      </c>
      <c r="S7359" t="s">
        <v>29</v>
      </c>
    </row>
    <row r="7360" spans="1:19" x14ac:dyDescent="0.2">
      <c r="A7360">
        <v>4356</v>
      </c>
      <c r="B7360" t="s">
        <v>1697</v>
      </c>
      <c r="C7360" t="s">
        <v>20</v>
      </c>
      <c r="D7360">
        <v>2.419</v>
      </c>
      <c r="E7360">
        <v>20</v>
      </c>
      <c r="F7360" t="s">
        <v>11565</v>
      </c>
      <c r="G7360" t="s">
        <v>11566</v>
      </c>
      <c r="H7360" t="s">
        <v>36</v>
      </c>
      <c r="I7360" t="s">
        <v>237</v>
      </c>
      <c r="J7360" t="s">
        <v>43</v>
      </c>
      <c r="L7360" t="s">
        <v>1698</v>
      </c>
      <c r="M7360" t="s">
        <v>26</v>
      </c>
      <c r="N7360">
        <v>2</v>
      </c>
      <c r="P7360" t="s">
        <v>10827</v>
      </c>
      <c r="Q7360" t="s">
        <v>11567</v>
      </c>
      <c r="S7360" t="s">
        <v>29</v>
      </c>
    </row>
    <row r="7361" spans="1:19" x14ac:dyDescent="0.2">
      <c r="A7361">
        <v>4356</v>
      </c>
      <c r="B7361" t="s">
        <v>1697</v>
      </c>
      <c r="C7361" t="s">
        <v>20</v>
      </c>
      <c r="D7361">
        <v>2.355</v>
      </c>
      <c r="E7361">
        <v>25</v>
      </c>
      <c r="F7361" t="s">
        <v>11565</v>
      </c>
      <c r="G7361" t="s">
        <v>11566</v>
      </c>
      <c r="H7361" t="s">
        <v>36</v>
      </c>
      <c r="I7361" t="s">
        <v>237</v>
      </c>
      <c r="J7361" t="s">
        <v>43</v>
      </c>
      <c r="L7361" t="s">
        <v>1698</v>
      </c>
      <c r="M7361" t="s">
        <v>26</v>
      </c>
      <c r="N7361">
        <v>2</v>
      </c>
      <c r="P7361" t="s">
        <v>10827</v>
      </c>
      <c r="Q7361" t="s">
        <v>11567</v>
      </c>
      <c r="S7361" t="s">
        <v>29</v>
      </c>
    </row>
    <row r="7362" spans="1:19" x14ac:dyDescent="0.2">
      <c r="A7362">
        <v>4356</v>
      </c>
      <c r="B7362" t="s">
        <v>1697</v>
      </c>
      <c r="C7362" t="s">
        <v>20</v>
      </c>
      <c r="D7362">
        <v>2.2909999999999999</v>
      </c>
      <c r="E7362">
        <v>30</v>
      </c>
      <c r="F7362" t="s">
        <v>11565</v>
      </c>
      <c r="G7362" t="s">
        <v>11566</v>
      </c>
      <c r="H7362" t="s">
        <v>36</v>
      </c>
      <c r="I7362" t="s">
        <v>237</v>
      </c>
      <c r="J7362" t="s">
        <v>43</v>
      </c>
      <c r="L7362" t="s">
        <v>1698</v>
      </c>
      <c r="M7362" t="s">
        <v>26</v>
      </c>
      <c r="N7362">
        <v>2</v>
      </c>
      <c r="P7362" t="s">
        <v>10827</v>
      </c>
      <c r="Q7362" t="s">
        <v>11567</v>
      </c>
      <c r="S7362" t="s">
        <v>29</v>
      </c>
    </row>
    <row r="7363" spans="1:19" x14ac:dyDescent="0.2">
      <c r="A7363">
        <v>4356</v>
      </c>
      <c r="B7363" t="s">
        <v>1697</v>
      </c>
      <c r="C7363" t="s">
        <v>20</v>
      </c>
      <c r="D7363">
        <v>2.234</v>
      </c>
      <c r="E7363">
        <v>35</v>
      </c>
      <c r="F7363" t="s">
        <v>11565</v>
      </c>
      <c r="G7363" t="s">
        <v>11566</v>
      </c>
      <c r="H7363" t="s">
        <v>36</v>
      </c>
      <c r="I7363" t="s">
        <v>237</v>
      </c>
      <c r="J7363" t="s">
        <v>43</v>
      </c>
      <c r="L7363" t="s">
        <v>1698</v>
      </c>
      <c r="M7363" t="s">
        <v>26</v>
      </c>
      <c r="N7363">
        <v>2</v>
      </c>
      <c r="P7363" t="s">
        <v>10827</v>
      </c>
      <c r="Q7363" t="s">
        <v>11567</v>
      </c>
      <c r="S7363" t="s">
        <v>29</v>
      </c>
    </row>
    <row r="7364" spans="1:19" x14ac:dyDescent="0.2">
      <c r="A7364">
        <v>4356</v>
      </c>
      <c r="B7364" t="s">
        <v>1697</v>
      </c>
      <c r="C7364" t="s">
        <v>20</v>
      </c>
      <c r="D7364">
        <v>2.1749999999999998</v>
      </c>
      <c r="E7364">
        <v>40</v>
      </c>
      <c r="F7364" t="s">
        <v>11565</v>
      </c>
      <c r="G7364" t="s">
        <v>11566</v>
      </c>
      <c r="H7364" t="s">
        <v>36</v>
      </c>
      <c r="I7364" t="s">
        <v>237</v>
      </c>
      <c r="J7364" t="s">
        <v>43</v>
      </c>
      <c r="L7364" t="s">
        <v>1698</v>
      </c>
      <c r="M7364" t="s">
        <v>26</v>
      </c>
      <c r="N7364">
        <v>2</v>
      </c>
      <c r="P7364" t="s">
        <v>10827</v>
      </c>
      <c r="Q7364" t="s">
        <v>11567</v>
      </c>
      <c r="S7364" t="s">
        <v>29</v>
      </c>
    </row>
    <row r="7365" spans="1:19" x14ac:dyDescent="0.2">
      <c r="A7365">
        <v>4356</v>
      </c>
      <c r="B7365" t="s">
        <v>1697</v>
      </c>
      <c r="C7365" t="s">
        <v>20</v>
      </c>
      <c r="D7365">
        <v>2.12</v>
      </c>
      <c r="E7365">
        <v>45</v>
      </c>
      <c r="F7365" t="s">
        <v>11565</v>
      </c>
      <c r="G7365" t="s">
        <v>11566</v>
      </c>
      <c r="H7365" t="s">
        <v>36</v>
      </c>
      <c r="I7365" t="s">
        <v>237</v>
      </c>
      <c r="J7365" t="s">
        <v>43</v>
      </c>
      <c r="L7365" t="s">
        <v>1698</v>
      </c>
      <c r="M7365" t="s">
        <v>26</v>
      </c>
      <c r="N7365">
        <v>2</v>
      </c>
      <c r="P7365" t="s">
        <v>10827</v>
      </c>
      <c r="Q7365" t="s">
        <v>11567</v>
      </c>
      <c r="S7365" t="s">
        <v>29</v>
      </c>
    </row>
    <row r="7366" spans="1:19" x14ac:dyDescent="0.2">
      <c r="A7366">
        <v>4356</v>
      </c>
      <c r="B7366" t="s">
        <v>1697</v>
      </c>
      <c r="C7366" t="s">
        <v>20</v>
      </c>
      <c r="D7366">
        <v>2.0630000000000002</v>
      </c>
      <c r="E7366">
        <v>50</v>
      </c>
      <c r="F7366" t="s">
        <v>11565</v>
      </c>
      <c r="G7366" t="s">
        <v>11566</v>
      </c>
      <c r="H7366" t="s">
        <v>36</v>
      </c>
      <c r="I7366" t="s">
        <v>237</v>
      </c>
      <c r="J7366" t="s">
        <v>43</v>
      </c>
      <c r="L7366" t="s">
        <v>1698</v>
      </c>
      <c r="M7366" t="s">
        <v>26</v>
      </c>
      <c r="N7366">
        <v>2</v>
      </c>
      <c r="P7366" t="s">
        <v>10827</v>
      </c>
      <c r="Q7366" t="s">
        <v>11567</v>
      </c>
      <c r="S7366" t="s">
        <v>29</v>
      </c>
    </row>
    <row r="7367" spans="1:19" x14ac:dyDescent="0.2">
      <c r="A7367">
        <v>4356</v>
      </c>
      <c r="B7367" t="s">
        <v>1697</v>
      </c>
      <c r="C7367" t="s">
        <v>20</v>
      </c>
      <c r="D7367">
        <v>2.0049999999999999</v>
      </c>
      <c r="E7367">
        <v>55</v>
      </c>
      <c r="F7367" t="s">
        <v>11565</v>
      </c>
      <c r="G7367" t="s">
        <v>11566</v>
      </c>
      <c r="H7367" t="s">
        <v>36</v>
      </c>
      <c r="I7367" t="s">
        <v>237</v>
      </c>
      <c r="J7367" t="s">
        <v>43</v>
      </c>
      <c r="L7367" t="s">
        <v>1698</v>
      </c>
      <c r="M7367" t="s">
        <v>26</v>
      </c>
      <c r="N7367">
        <v>2</v>
      </c>
      <c r="P7367" t="s">
        <v>10827</v>
      </c>
      <c r="Q7367" t="s">
        <v>11567</v>
      </c>
      <c r="S7367" t="s">
        <v>29</v>
      </c>
    </row>
    <row r="7368" spans="1:19" x14ac:dyDescent="0.2">
      <c r="A7368">
        <v>4356</v>
      </c>
      <c r="B7368" t="s">
        <v>1697</v>
      </c>
      <c r="C7368" t="s">
        <v>20</v>
      </c>
      <c r="D7368">
        <v>1.95</v>
      </c>
      <c r="E7368">
        <v>60</v>
      </c>
      <c r="F7368" t="s">
        <v>11565</v>
      </c>
      <c r="G7368" t="s">
        <v>11566</v>
      </c>
      <c r="H7368" t="s">
        <v>36</v>
      </c>
      <c r="I7368" t="s">
        <v>237</v>
      </c>
      <c r="J7368" t="s">
        <v>43</v>
      </c>
      <c r="L7368" t="s">
        <v>1698</v>
      </c>
      <c r="M7368" t="s">
        <v>26</v>
      </c>
      <c r="N7368">
        <v>2</v>
      </c>
      <c r="P7368" t="s">
        <v>10827</v>
      </c>
      <c r="Q7368" t="s">
        <v>11567</v>
      </c>
      <c r="S7368" t="s">
        <v>29</v>
      </c>
    </row>
    <row r="7369" spans="1:19" hidden="1" x14ac:dyDescent="0.2">
      <c r="A7369">
        <v>4357</v>
      </c>
      <c r="B7369" t="s">
        <v>11568</v>
      </c>
      <c r="C7369" t="s">
        <v>20</v>
      </c>
      <c r="D7369">
        <v>-2.98</v>
      </c>
      <c r="E7369">
        <v>25</v>
      </c>
      <c r="F7369" t="s">
        <v>615</v>
      </c>
      <c r="H7369" t="s">
        <v>23</v>
      </c>
      <c r="I7369" t="s">
        <v>4282</v>
      </c>
      <c r="K7369"/>
      <c r="L7369" t="s">
        <v>11569</v>
      </c>
      <c r="M7369" t="s">
        <v>11208</v>
      </c>
      <c r="N7369">
        <v>4</v>
      </c>
      <c r="P7369" t="s">
        <v>10827</v>
      </c>
      <c r="Q7369" t="s">
        <v>11570</v>
      </c>
      <c r="S7369" t="s">
        <v>29</v>
      </c>
    </row>
    <row r="7370" spans="1:19" hidden="1" x14ac:dyDescent="0.2">
      <c r="A7370">
        <v>4358</v>
      </c>
      <c r="B7370" t="s">
        <v>11571</v>
      </c>
      <c r="C7370" t="s">
        <v>20</v>
      </c>
      <c r="D7370">
        <v>3.96</v>
      </c>
      <c r="F7370" t="s">
        <v>2017</v>
      </c>
      <c r="G7370" t="s">
        <v>1440</v>
      </c>
      <c r="H7370" t="s">
        <v>23</v>
      </c>
      <c r="I7370" t="s">
        <v>3181</v>
      </c>
      <c r="K7370"/>
      <c r="L7370" t="s">
        <v>11572</v>
      </c>
      <c r="M7370" t="s">
        <v>26</v>
      </c>
      <c r="N7370">
        <v>2</v>
      </c>
      <c r="P7370" t="s">
        <v>10827</v>
      </c>
      <c r="Q7370" t="s">
        <v>11573</v>
      </c>
      <c r="S7370" t="s">
        <v>29</v>
      </c>
    </row>
    <row r="7371" spans="1:19" hidden="1" x14ac:dyDescent="0.2">
      <c r="A7371">
        <v>4359</v>
      </c>
      <c r="B7371" t="s">
        <v>11574</v>
      </c>
      <c r="C7371" t="s">
        <v>20</v>
      </c>
      <c r="D7371">
        <v>2.15</v>
      </c>
      <c r="E7371">
        <v>22</v>
      </c>
      <c r="F7371" t="s">
        <v>11433</v>
      </c>
      <c r="G7371" t="s">
        <v>55</v>
      </c>
      <c r="H7371" t="s">
        <v>23</v>
      </c>
      <c r="I7371" t="s">
        <v>8863</v>
      </c>
      <c r="K7371"/>
      <c r="L7371" t="s">
        <v>11575</v>
      </c>
      <c r="M7371" t="s">
        <v>26</v>
      </c>
      <c r="N7371">
        <v>2</v>
      </c>
      <c r="P7371" t="s">
        <v>10827</v>
      </c>
      <c r="Q7371" t="s">
        <v>11576</v>
      </c>
      <c r="S7371" t="s">
        <v>29</v>
      </c>
    </row>
    <row r="7372" spans="1:19" hidden="1" x14ac:dyDescent="0.2">
      <c r="A7372">
        <v>4359</v>
      </c>
      <c r="B7372" t="s">
        <v>11574</v>
      </c>
      <c r="C7372" t="s">
        <v>73</v>
      </c>
      <c r="D7372">
        <v>7</v>
      </c>
      <c r="E7372">
        <v>22</v>
      </c>
      <c r="F7372" t="s">
        <v>11433</v>
      </c>
      <c r="G7372" t="s">
        <v>55</v>
      </c>
      <c r="H7372" t="s">
        <v>23</v>
      </c>
      <c r="I7372" t="s">
        <v>8863</v>
      </c>
      <c r="K7372"/>
      <c r="L7372" t="s">
        <v>11575</v>
      </c>
      <c r="M7372" t="s">
        <v>26</v>
      </c>
      <c r="N7372">
        <v>2</v>
      </c>
      <c r="P7372" t="s">
        <v>10827</v>
      </c>
      <c r="Q7372" t="s">
        <v>11576</v>
      </c>
      <c r="S7372" t="s">
        <v>29</v>
      </c>
    </row>
    <row r="7373" spans="1:19" x14ac:dyDescent="0.2">
      <c r="A7373">
        <v>4361</v>
      </c>
      <c r="B7373" t="s">
        <v>11577</v>
      </c>
      <c r="C7373" t="s">
        <v>20</v>
      </c>
      <c r="D7373">
        <v>1.7609999999999999</v>
      </c>
      <c r="E7373">
        <v>25</v>
      </c>
      <c r="F7373" t="s">
        <v>11578</v>
      </c>
      <c r="G7373" t="s">
        <v>498</v>
      </c>
      <c r="H7373" t="s">
        <v>36</v>
      </c>
      <c r="I7373" t="s">
        <v>8706</v>
      </c>
      <c r="L7373" t="s">
        <v>11579</v>
      </c>
      <c r="M7373" t="s">
        <v>11208</v>
      </c>
      <c r="N7373">
        <v>4</v>
      </c>
      <c r="P7373" t="s">
        <v>10827</v>
      </c>
      <c r="Q7373" t="s">
        <v>11580</v>
      </c>
      <c r="S7373" t="s">
        <v>29</v>
      </c>
    </row>
    <row r="7374" spans="1:19" hidden="1" x14ac:dyDescent="0.2">
      <c r="A7374">
        <v>4361</v>
      </c>
      <c r="B7374" t="s">
        <v>11577</v>
      </c>
      <c r="C7374" t="s">
        <v>20</v>
      </c>
      <c r="D7374">
        <v>1.71</v>
      </c>
      <c r="E7374">
        <v>25</v>
      </c>
      <c r="F7374" t="s">
        <v>11581</v>
      </c>
      <c r="G7374" t="s">
        <v>31</v>
      </c>
      <c r="H7374" t="s">
        <v>46</v>
      </c>
      <c r="I7374" t="s">
        <v>11284</v>
      </c>
      <c r="K7374"/>
      <c r="L7374" t="s">
        <v>11579</v>
      </c>
      <c r="M7374" t="s">
        <v>11208</v>
      </c>
      <c r="N7374">
        <v>4</v>
      </c>
      <c r="P7374" t="s">
        <v>10827</v>
      </c>
      <c r="Q7374" t="s">
        <v>11580</v>
      </c>
      <c r="S7374" t="s">
        <v>29</v>
      </c>
    </row>
    <row r="7375" spans="1:19" x14ac:dyDescent="0.2">
      <c r="A7375">
        <v>4362</v>
      </c>
      <c r="B7375" t="s">
        <v>1727</v>
      </c>
      <c r="C7375" t="s">
        <v>20</v>
      </c>
      <c r="D7375">
        <v>2.016</v>
      </c>
      <c r="E7375">
        <v>25</v>
      </c>
      <c r="F7375" t="s">
        <v>11582</v>
      </c>
      <c r="G7375" t="s">
        <v>498</v>
      </c>
      <c r="H7375" t="s">
        <v>36</v>
      </c>
      <c r="I7375" t="s">
        <v>8706</v>
      </c>
      <c r="L7375" t="s">
        <v>1728</v>
      </c>
      <c r="M7375" t="s">
        <v>11208</v>
      </c>
      <c r="N7375">
        <v>4</v>
      </c>
      <c r="P7375" t="s">
        <v>10827</v>
      </c>
      <c r="Q7375" t="s">
        <v>11583</v>
      </c>
      <c r="S7375" t="s">
        <v>29</v>
      </c>
    </row>
    <row r="7376" spans="1:19" hidden="1" x14ac:dyDescent="0.2">
      <c r="A7376">
        <v>4362</v>
      </c>
      <c r="B7376" t="s">
        <v>1727</v>
      </c>
      <c r="C7376" t="s">
        <v>20</v>
      </c>
      <c r="D7376">
        <v>2.02</v>
      </c>
      <c r="E7376">
        <v>25</v>
      </c>
      <c r="F7376" t="s">
        <v>11584</v>
      </c>
      <c r="G7376" t="s">
        <v>31</v>
      </c>
      <c r="H7376" t="s">
        <v>46</v>
      </c>
      <c r="I7376" t="s">
        <v>11284</v>
      </c>
      <c r="K7376"/>
      <c r="L7376" t="s">
        <v>1728</v>
      </c>
      <c r="M7376" t="s">
        <v>11208</v>
      </c>
      <c r="N7376">
        <v>4</v>
      </c>
      <c r="P7376" t="s">
        <v>10827</v>
      </c>
      <c r="Q7376" t="s">
        <v>11583</v>
      </c>
      <c r="S7376" t="s">
        <v>29</v>
      </c>
    </row>
    <row r="7377" spans="1:19" hidden="1" x14ac:dyDescent="0.2">
      <c r="A7377">
        <v>4362</v>
      </c>
      <c r="B7377" t="s">
        <v>1727</v>
      </c>
      <c r="C7377" t="s">
        <v>20</v>
      </c>
      <c r="D7377">
        <v>2.0299999999999998</v>
      </c>
      <c r="F7377" t="s">
        <v>2017</v>
      </c>
      <c r="G7377" t="s">
        <v>1440</v>
      </c>
      <c r="H7377" t="s">
        <v>23</v>
      </c>
      <c r="I7377" t="s">
        <v>3181</v>
      </c>
      <c r="K7377"/>
      <c r="L7377" t="s">
        <v>1728</v>
      </c>
      <c r="M7377" t="s">
        <v>11208</v>
      </c>
      <c r="N7377">
        <v>4</v>
      </c>
      <c r="P7377" t="s">
        <v>10827</v>
      </c>
      <c r="Q7377" t="s">
        <v>11583</v>
      </c>
      <c r="S7377" t="s">
        <v>29</v>
      </c>
    </row>
    <row r="7378" spans="1:19" x14ac:dyDescent="0.2">
      <c r="A7378">
        <v>4363</v>
      </c>
      <c r="B7378" t="s">
        <v>1735</v>
      </c>
      <c r="C7378" t="s">
        <v>20</v>
      </c>
      <c r="D7378">
        <v>1.5289999999999999</v>
      </c>
      <c r="E7378">
        <v>25</v>
      </c>
      <c r="F7378" t="s">
        <v>11585</v>
      </c>
      <c r="G7378" t="s">
        <v>498</v>
      </c>
      <c r="H7378" t="s">
        <v>36</v>
      </c>
      <c r="I7378" t="s">
        <v>8706</v>
      </c>
      <c r="L7378" t="s">
        <v>1737</v>
      </c>
      <c r="M7378" t="s">
        <v>11208</v>
      </c>
      <c r="N7378">
        <v>4</v>
      </c>
      <c r="P7378" t="s">
        <v>10827</v>
      </c>
      <c r="Q7378" t="s">
        <v>11586</v>
      </c>
      <c r="S7378" t="s">
        <v>29</v>
      </c>
    </row>
    <row r="7379" spans="1:19" x14ac:dyDescent="0.2">
      <c r="A7379">
        <v>4364</v>
      </c>
      <c r="B7379" t="s">
        <v>11587</v>
      </c>
      <c r="C7379" t="s">
        <v>20</v>
      </c>
      <c r="D7379">
        <v>0.42199999999999999</v>
      </c>
      <c r="E7379">
        <v>25</v>
      </c>
      <c r="F7379" t="s">
        <v>11588</v>
      </c>
      <c r="G7379" t="s">
        <v>498</v>
      </c>
      <c r="H7379" t="s">
        <v>36</v>
      </c>
      <c r="I7379" t="s">
        <v>8706</v>
      </c>
      <c r="L7379" t="s">
        <v>11589</v>
      </c>
      <c r="M7379" t="s">
        <v>26</v>
      </c>
      <c r="N7379">
        <v>2</v>
      </c>
      <c r="P7379" t="s">
        <v>10827</v>
      </c>
      <c r="Q7379" t="s">
        <v>11590</v>
      </c>
      <c r="S7379" t="s">
        <v>29</v>
      </c>
    </row>
    <row r="7380" spans="1:19" x14ac:dyDescent="0.2">
      <c r="A7380">
        <v>4365</v>
      </c>
      <c r="B7380" t="s">
        <v>11591</v>
      </c>
      <c r="C7380" t="s">
        <v>20</v>
      </c>
      <c r="D7380">
        <v>2.968</v>
      </c>
      <c r="E7380">
        <v>25</v>
      </c>
      <c r="F7380" t="s">
        <v>11592</v>
      </c>
      <c r="G7380" t="s">
        <v>498</v>
      </c>
      <c r="H7380" t="s">
        <v>36</v>
      </c>
      <c r="I7380" t="s">
        <v>8706</v>
      </c>
      <c r="L7380" t="s">
        <v>11593</v>
      </c>
      <c r="M7380" t="s">
        <v>11208</v>
      </c>
      <c r="N7380">
        <v>4</v>
      </c>
      <c r="P7380" t="s">
        <v>10827</v>
      </c>
      <c r="Q7380" t="s">
        <v>11594</v>
      </c>
      <c r="S7380" t="s">
        <v>29</v>
      </c>
    </row>
    <row r="7381" spans="1:19" hidden="1" x14ac:dyDescent="0.2">
      <c r="A7381">
        <v>4365</v>
      </c>
      <c r="B7381" t="s">
        <v>11591</v>
      </c>
      <c r="C7381" t="s">
        <v>20</v>
      </c>
      <c r="D7381">
        <v>3</v>
      </c>
      <c r="E7381">
        <v>25</v>
      </c>
      <c r="F7381" t="s">
        <v>11283</v>
      </c>
      <c r="G7381" t="s">
        <v>31</v>
      </c>
      <c r="H7381" t="s">
        <v>46</v>
      </c>
      <c r="I7381" t="s">
        <v>11284</v>
      </c>
      <c r="K7381"/>
      <c r="L7381" t="s">
        <v>11593</v>
      </c>
      <c r="M7381" t="s">
        <v>11208</v>
      </c>
      <c r="N7381">
        <v>4</v>
      </c>
      <c r="P7381" t="s">
        <v>10827</v>
      </c>
      <c r="Q7381" t="s">
        <v>11594</v>
      </c>
      <c r="S7381" t="s">
        <v>29</v>
      </c>
    </row>
    <row r="7382" spans="1:19" x14ac:dyDescent="0.2">
      <c r="A7382">
        <v>4366</v>
      </c>
      <c r="B7382" t="s">
        <v>11595</v>
      </c>
      <c r="C7382" t="s">
        <v>20</v>
      </c>
      <c r="D7382">
        <v>2.5790000000000002</v>
      </c>
      <c r="E7382">
        <v>10</v>
      </c>
      <c r="F7382" t="s">
        <v>11596</v>
      </c>
      <c r="G7382" t="s">
        <v>1501</v>
      </c>
      <c r="H7382" t="s">
        <v>36</v>
      </c>
      <c r="I7382" t="s">
        <v>237</v>
      </c>
      <c r="L7382" t="s">
        <v>11597</v>
      </c>
      <c r="M7382" t="s">
        <v>11208</v>
      </c>
      <c r="N7382">
        <v>4</v>
      </c>
      <c r="P7382" t="s">
        <v>10827</v>
      </c>
      <c r="Q7382" t="s">
        <v>11598</v>
      </c>
      <c r="S7382" t="s">
        <v>29</v>
      </c>
    </row>
    <row r="7383" spans="1:19" x14ac:dyDescent="0.2">
      <c r="A7383">
        <v>4366</v>
      </c>
      <c r="B7383" t="s">
        <v>11595</v>
      </c>
      <c r="C7383" t="s">
        <v>20</v>
      </c>
      <c r="D7383">
        <v>2.5089999999999999</v>
      </c>
      <c r="E7383">
        <v>15</v>
      </c>
      <c r="F7383" t="s">
        <v>11596</v>
      </c>
      <c r="G7383" t="s">
        <v>1501</v>
      </c>
      <c r="H7383" t="s">
        <v>36</v>
      </c>
      <c r="I7383" t="s">
        <v>237</v>
      </c>
      <c r="L7383" t="s">
        <v>11597</v>
      </c>
      <c r="M7383" t="s">
        <v>11208</v>
      </c>
      <c r="N7383">
        <v>4</v>
      </c>
      <c r="P7383" t="s">
        <v>10827</v>
      </c>
      <c r="Q7383" t="s">
        <v>11598</v>
      </c>
      <c r="S7383" t="s">
        <v>29</v>
      </c>
    </row>
    <row r="7384" spans="1:19" x14ac:dyDescent="0.2">
      <c r="A7384">
        <v>4366</v>
      </c>
      <c r="B7384" t="s">
        <v>11595</v>
      </c>
      <c r="C7384" t="s">
        <v>20</v>
      </c>
      <c r="D7384">
        <v>2.44</v>
      </c>
      <c r="E7384">
        <v>20</v>
      </c>
      <c r="F7384" t="s">
        <v>11596</v>
      </c>
      <c r="G7384" t="s">
        <v>1501</v>
      </c>
      <c r="H7384" t="s">
        <v>36</v>
      </c>
      <c r="I7384" t="s">
        <v>237</v>
      </c>
      <c r="L7384" t="s">
        <v>11597</v>
      </c>
      <c r="M7384" t="s">
        <v>11208</v>
      </c>
      <c r="N7384">
        <v>4</v>
      </c>
      <c r="P7384" t="s">
        <v>10827</v>
      </c>
      <c r="Q7384" t="s">
        <v>11598</v>
      </c>
      <c r="S7384" t="s">
        <v>29</v>
      </c>
    </row>
    <row r="7385" spans="1:19" x14ac:dyDescent="0.2">
      <c r="A7385">
        <v>4366</v>
      </c>
      <c r="B7385" t="s">
        <v>11595</v>
      </c>
      <c r="C7385" t="s">
        <v>20</v>
      </c>
      <c r="D7385">
        <v>2.371</v>
      </c>
      <c r="E7385">
        <v>25</v>
      </c>
      <c r="F7385" t="s">
        <v>11596</v>
      </c>
      <c r="G7385" t="s">
        <v>1501</v>
      </c>
      <c r="H7385" t="s">
        <v>36</v>
      </c>
      <c r="I7385" t="s">
        <v>237</v>
      </c>
      <c r="L7385" t="s">
        <v>11597</v>
      </c>
      <c r="M7385" t="s">
        <v>11208</v>
      </c>
      <c r="N7385">
        <v>4</v>
      </c>
      <c r="P7385" t="s">
        <v>10827</v>
      </c>
      <c r="Q7385" t="s">
        <v>11598</v>
      </c>
      <c r="S7385" t="s">
        <v>29</v>
      </c>
    </row>
    <row r="7386" spans="1:19" x14ac:dyDescent="0.2">
      <c r="A7386">
        <v>4366</v>
      </c>
      <c r="B7386" t="s">
        <v>11595</v>
      </c>
      <c r="C7386" t="s">
        <v>20</v>
      </c>
      <c r="D7386">
        <v>2.3090000000000002</v>
      </c>
      <c r="E7386">
        <v>30</v>
      </c>
      <c r="F7386" t="s">
        <v>11596</v>
      </c>
      <c r="G7386" t="s">
        <v>1501</v>
      </c>
      <c r="H7386" t="s">
        <v>36</v>
      </c>
      <c r="I7386" t="s">
        <v>237</v>
      </c>
      <c r="L7386" t="s">
        <v>11597</v>
      </c>
      <c r="M7386" t="s">
        <v>11208</v>
      </c>
      <c r="N7386">
        <v>4</v>
      </c>
      <c r="P7386" t="s">
        <v>10827</v>
      </c>
      <c r="Q7386" t="s">
        <v>11598</v>
      </c>
      <c r="S7386" t="s">
        <v>29</v>
      </c>
    </row>
    <row r="7387" spans="1:19" x14ac:dyDescent="0.2">
      <c r="A7387">
        <v>4366</v>
      </c>
      <c r="B7387" t="s">
        <v>11595</v>
      </c>
      <c r="C7387" t="s">
        <v>20</v>
      </c>
      <c r="D7387">
        <v>2.2469999999999999</v>
      </c>
      <c r="E7387">
        <v>35</v>
      </c>
      <c r="F7387" t="s">
        <v>11596</v>
      </c>
      <c r="G7387" t="s">
        <v>1501</v>
      </c>
      <c r="H7387" t="s">
        <v>36</v>
      </c>
      <c r="I7387" t="s">
        <v>237</v>
      </c>
      <c r="L7387" t="s">
        <v>11597</v>
      </c>
      <c r="M7387" t="s">
        <v>11208</v>
      </c>
      <c r="N7387">
        <v>4</v>
      </c>
      <c r="P7387" t="s">
        <v>10827</v>
      </c>
      <c r="Q7387" t="s">
        <v>11598</v>
      </c>
      <c r="S7387" t="s">
        <v>29</v>
      </c>
    </row>
    <row r="7388" spans="1:19" x14ac:dyDescent="0.2">
      <c r="A7388">
        <v>4366</v>
      </c>
      <c r="B7388" t="s">
        <v>11595</v>
      </c>
      <c r="C7388" t="s">
        <v>20</v>
      </c>
      <c r="D7388">
        <v>2.19</v>
      </c>
      <c r="E7388">
        <v>40</v>
      </c>
      <c r="F7388" t="s">
        <v>11596</v>
      </c>
      <c r="G7388" t="s">
        <v>1501</v>
      </c>
      <c r="H7388" t="s">
        <v>36</v>
      </c>
      <c r="I7388" t="s">
        <v>237</v>
      </c>
      <c r="L7388" t="s">
        <v>11597</v>
      </c>
      <c r="M7388" t="s">
        <v>11208</v>
      </c>
      <c r="N7388">
        <v>4</v>
      </c>
      <c r="P7388" t="s">
        <v>10827</v>
      </c>
      <c r="Q7388" t="s">
        <v>11598</v>
      </c>
      <c r="S7388" t="s">
        <v>29</v>
      </c>
    </row>
    <row r="7389" spans="1:19" x14ac:dyDescent="0.2">
      <c r="A7389">
        <v>4366</v>
      </c>
      <c r="B7389" t="s">
        <v>11595</v>
      </c>
      <c r="C7389" t="s">
        <v>20</v>
      </c>
      <c r="D7389">
        <v>2.1339999999999999</v>
      </c>
      <c r="E7389">
        <v>45</v>
      </c>
      <c r="F7389" t="s">
        <v>11596</v>
      </c>
      <c r="G7389" t="s">
        <v>1501</v>
      </c>
      <c r="H7389" t="s">
        <v>36</v>
      </c>
      <c r="I7389" t="s">
        <v>237</v>
      </c>
      <c r="L7389" t="s">
        <v>11597</v>
      </c>
      <c r="M7389" t="s">
        <v>11208</v>
      </c>
      <c r="N7389">
        <v>4</v>
      </c>
      <c r="P7389" t="s">
        <v>10827</v>
      </c>
      <c r="Q7389" t="s">
        <v>11598</v>
      </c>
      <c r="S7389" t="s">
        <v>29</v>
      </c>
    </row>
    <row r="7390" spans="1:19" x14ac:dyDescent="0.2">
      <c r="A7390">
        <v>4366</v>
      </c>
      <c r="B7390" t="s">
        <v>11595</v>
      </c>
      <c r="C7390" t="s">
        <v>20</v>
      </c>
      <c r="D7390">
        <v>2.077</v>
      </c>
      <c r="E7390">
        <v>50</v>
      </c>
      <c r="F7390" t="s">
        <v>11596</v>
      </c>
      <c r="G7390" t="s">
        <v>1501</v>
      </c>
      <c r="H7390" t="s">
        <v>36</v>
      </c>
      <c r="I7390" t="s">
        <v>237</v>
      </c>
      <c r="L7390" t="s">
        <v>11597</v>
      </c>
      <c r="M7390" t="s">
        <v>11208</v>
      </c>
      <c r="N7390">
        <v>4</v>
      </c>
      <c r="P7390" t="s">
        <v>10827</v>
      </c>
      <c r="Q7390" t="s">
        <v>11598</v>
      </c>
      <c r="S7390" t="s">
        <v>29</v>
      </c>
    </row>
    <row r="7391" spans="1:19" x14ac:dyDescent="0.2">
      <c r="A7391">
        <v>4366</v>
      </c>
      <c r="B7391" t="s">
        <v>11595</v>
      </c>
      <c r="C7391" t="s">
        <v>20</v>
      </c>
      <c r="D7391">
        <v>2.0169999999999999</v>
      </c>
      <c r="E7391">
        <v>55</v>
      </c>
      <c r="F7391" t="s">
        <v>11596</v>
      </c>
      <c r="G7391" t="s">
        <v>1501</v>
      </c>
      <c r="H7391" t="s">
        <v>36</v>
      </c>
      <c r="I7391" t="s">
        <v>237</v>
      </c>
      <c r="L7391" t="s">
        <v>11597</v>
      </c>
      <c r="M7391" t="s">
        <v>11208</v>
      </c>
      <c r="N7391">
        <v>4</v>
      </c>
      <c r="P7391" t="s">
        <v>10827</v>
      </c>
      <c r="Q7391" t="s">
        <v>11598</v>
      </c>
      <c r="S7391" t="s">
        <v>29</v>
      </c>
    </row>
    <row r="7392" spans="1:19" x14ac:dyDescent="0.2">
      <c r="A7392">
        <v>4366</v>
      </c>
      <c r="B7392" t="s">
        <v>11595</v>
      </c>
      <c r="C7392" t="s">
        <v>20</v>
      </c>
      <c r="D7392">
        <v>1.9610000000000001</v>
      </c>
      <c r="E7392">
        <v>60</v>
      </c>
      <c r="F7392" t="s">
        <v>11596</v>
      </c>
      <c r="G7392" t="s">
        <v>1501</v>
      </c>
      <c r="H7392" t="s">
        <v>36</v>
      </c>
      <c r="I7392" t="s">
        <v>237</v>
      </c>
      <c r="L7392" t="s">
        <v>11597</v>
      </c>
      <c r="M7392" t="s">
        <v>11208</v>
      </c>
      <c r="N7392">
        <v>4</v>
      </c>
      <c r="P7392" t="s">
        <v>10827</v>
      </c>
      <c r="Q7392" t="s">
        <v>11598</v>
      </c>
      <c r="S7392" t="s">
        <v>29</v>
      </c>
    </row>
    <row r="7393" spans="1:19" x14ac:dyDescent="0.2">
      <c r="A7393">
        <v>4366</v>
      </c>
      <c r="B7393" t="s">
        <v>11595</v>
      </c>
      <c r="C7393" t="s">
        <v>20</v>
      </c>
      <c r="D7393">
        <v>2.383</v>
      </c>
      <c r="E7393">
        <v>25</v>
      </c>
      <c r="F7393" t="s">
        <v>11599</v>
      </c>
      <c r="G7393" t="s">
        <v>498</v>
      </c>
      <c r="H7393" t="s">
        <v>36</v>
      </c>
      <c r="I7393" t="s">
        <v>8706</v>
      </c>
      <c r="L7393" t="s">
        <v>11597</v>
      </c>
      <c r="M7393" t="s">
        <v>11208</v>
      </c>
      <c r="N7393">
        <v>4</v>
      </c>
      <c r="P7393" t="s">
        <v>10827</v>
      </c>
      <c r="Q7393" t="s">
        <v>11598</v>
      </c>
      <c r="S7393" t="s">
        <v>29</v>
      </c>
    </row>
    <row r="7394" spans="1:19" hidden="1" x14ac:dyDescent="0.2">
      <c r="A7394">
        <v>4366</v>
      </c>
      <c r="B7394" t="s">
        <v>11595</v>
      </c>
      <c r="C7394" t="s">
        <v>20</v>
      </c>
      <c r="D7394">
        <v>2.42</v>
      </c>
      <c r="E7394">
        <v>25</v>
      </c>
      <c r="F7394" t="s">
        <v>11283</v>
      </c>
      <c r="G7394" t="s">
        <v>31</v>
      </c>
      <c r="H7394" t="s">
        <v>46</v>
      </c>
      <c r="I7394" t="s">
        <v>11284</v>
      </c>
      <c r="J7394" t="s">
        <v>43</v>
      </c>
      <c r="K7394"/>
      <c r="L7394" t="s">
        <v>11597</v>
      </c>
      <c r="M7394" t="s">
        <v>11208</v>
      </c>
      <c r="N7394">
        <v>4</v>
      </c>
      <c r="P7394" t="s">
        <v>10827</v>
      </c>
      <c r="Q7394" t="s">
        <v>11598</v>
      </c>
      <c r="S7394" t="s">
        <v>29</v>
      </c>
    </row>
    <row r="7395" spans="1:19" hidden="1" x14ac:dyDescent="0.2">
      <c r="A7395">
        <v>4367</v>
      </c>
      <c r="B7395" t="s">
        <v>11600</v>
      </c>
      <c r="C7395" t="s">
        <v>20</v>
      </c>
      <c r="D7395">
        <v>1.7</v>
      </c>
      <c r="E7395">
        <v>30</v>
      </c>
      <c r="F7395" t="s">
        <v>2322</v>
      </c>
      <c r="G7395" t="s">
        <v>31</v>
      </c>
      <c r="H7395" t="s">
        <v>46</v>
      </c>
      <c r="I7395" t="s">
        <v>11480</v>
      </c>
      <c r="K7395"/>
      <c r="L7395" t="s">
        <v>11601</v>
      </c>
      <c r="M7395" t="s">
        <v>26</v>
      </c>
      <c r="N7395">
        <v>2</v>
      </c>
      <c r="P7395" t="s">
        <v>10827</v>
      </c>
      <c r="Q7395" t="s">
        <v>11602</v>
      </c>
      <c r="S7395" t="s">
        <v>29</v>
      </c>
    </row>
    <row r="7396" spans="1:19" hidden="1" x14ac:dyDescent="0.2">
      <c r="A7396">
        <v>4368</v>
      </c>
      <c r="B7396" t="s">
        <v>11603</v>
      </c>
      <c r="C7396" t="s">
        <v>20</v>
      </c>
      <c r="D7396">
        <v>0.35</v>
      </c>
      <c r="E7396">
        <v>30</v>
      </c>
      <c r="F7396" t="s">
        <v>2322</v>
      </c>
      <c r="G7396" t="s">
        <v>31</v>
      </c>
      <c r="H7396" t="s">
        <v>46</v>
      </c>
      <c r="I7396" t="s">
        <v>11480</v>
      </c>
      <c r="K7396"/>
      <c r="L7396" t="s">
        <v>11604</v>
      </c>
      <c r="M7396" t="s">
        <v>26</v>
      </c>
      <c r="N7396">
        <v>2</v>
      </c>
      <c r="P7396" t="s">
        <v>10827</v>
      </c>
      <c r="Q7396" t="s">
        <v>11605</v>
      </c>
      <c r="S7396" t="s">
        <v>29</v>
      </c>
    </row>
    <row r="7397" spans="1:19" hidden="1" x14ac:dyDescent="0.2">
      <c r="A7397">
        <v>4369</v>
      </c>
      <c r="B7397" t="s">
        <v>11606</v>
      </c>
      <c r="C7397" t="s">
        <v>20</v>
      </c>
      <c r="D7397">
        <v>1.67</v>
      </c>
      <c r="E7397">
        <v>30</v>
      </c>
      <c r="F7397" t="s">
        <v>2322</v>
      </c>
      <c r="G7397" t="s">
        <v>31</v>
      </c>
      <c r="H7397" t="s">
        <v>46</v>
      </c>
      <c r="I7397" t="s">
        <v>11480</v>
      </c>
      <c r="K7397"/>
      <c r="L7397" t="s">
        <v>11607</v>
      </c>
      <c r="M7397" t="s">
        <v>26</v>
      </c>
      <c r="N7397">
        <v>2</v>
      </c>
      <c r="P7397" t="s">
        <v>10827</v>
      </c>
      <c r="Q7397" t="s">
        <v>11608</v>
      </c>
      <c r="S7397" t="s">
        <v>29</v>
      </c>
    </row>
    <row r="7398" spans="1:19" hidden="1" x14ac:dyDescent="0.2">
      <c r="A7398">
        <v>4370</v>
      </c>
      <c r="B7398" t="s">
        <v>1742</v>
      </c>
      <c r="C7398" t="s">
        <v>20</v>
      </c>
      <c r="D7398">
        <v>-2.99</v>
      </c>
      <c r="E7398">
        <v>15</v>
      </c>
      <c r="F7398" t="s">
        <v>11505</v>
      </c>
      <c r="G7398" t="s">
        <v>75</v>
      </c>
      <c r="H7398" t="s">
        <v>23</v>
      </c>
      <c r="I7398" t="s">
        <v>11512</v>
      </c>
      <c r="K7398"/>
      <c r="L7398" t="s">
        <v>1743</v>
      </c>
      <c r="M7398" t="s">
        <v>26</v>
      </c>
      <c r="N7398">
        <v>2</v>
      </c>
      <c r="P7398" t="s">
        <v>10827</v>
      </c>
      <c r="Q7398" t="s">
        <v>11609</v>
      </c>
      <c r="S7398" t="s">
        <v>29</v>
      </c>
    </row>
    <row r="7399" spans="1:19" hidden="1" x14ac:dyDescent="0.2">
      <c r="A7399">
        <v>4370</v>
      </c>
      <c r="B7399" t="s">
        <v>1742</v>
      </c>
      <c r="C7399" t="s">
        <v>20</v>
      </c>
      <c r="D7399">
        <v>-3.01</v>
      </c>
      <c r="E7399">
        <v>25</v>
      </c>
      <c r="F7399" t="s">
        <v>11505</v>
      </c>
      <c r="G7399" t="s">
        <v>75</v>
      </c>
      <c r="H7399" t="s">
        <v>23</v>
      </c>
      <c r="I7399" t="s">
        <v>11512</v>
      </c>
      <c r="K7399"/>
      <c r="L7399" t="s">
        <v>1743</v>
      </c>
      <c r="M7399" t="s">
        <v>26</v>
      </c>
      <c r="N7399">
        <v>2</v>
      </c>
      <c r="P7399" t="s">
        <v>10827</v>
      </c>
      <c r="Q7399" t="s">
        <v>11609</v>
      </c>
      <c r="S7399" t="s">
        <v>29</v>
      </c>
    </row>
    <row r="7400" spans="1:19" hidden="1" x14ac:dyDescent="0.2">
      <c r="A7400">
        <v>4370</v>
      </c>
      <c r="B7400" t="s">
        <v>1742</v>
      </c>
      <c r="C7400" t="s">
        <v>20</v>
      </c>
      <c r="D7400">
        <v>-3.04</v>
      </c>
      <c r="E7400">
        <v>35</v>
      </c>
      <c r="F7400" t="s">
        <v>11505</v>
      </c>
      <c r="G7400" t="s">
        <v>75</v>
      </c>
      <c r="H7400" t="s">
        <v>23</v>
      </c>
      <c r="I7400" t="s">
        <v>11512</v>
      </c>
      <c r="K7400"/>
      <c r="L7400" t="s">
        <v>1743</v>
      </c>
      <c r="M7400" t="s">
        <v>26</v>
      </c>
      <c r="N7400">
        <v>2</v>
      </c>
      <c r="P7400" t="s">
        <v>10827</v>
      </c>
      <c r="Q7400" t="s">
        <v>11609</v>
      </c>
      <c r="S7400" t="s">
        <v>29</v>
      </c>
    </row>
    <row r="7401" spans="1:19" hidden="1" x14ac:dyDescent="0.2">
      <c r="A7401">
        <v>4370</v>
      </c>
      <c r="B7401" t="s">
        <v>1742</v>
      </c>
      <c r="C7401" t="s">
        <v>20</v>
      </c>
      <c r="D7401">
        <v>-3.07</v>
      </c>
      <c r="E7401">
        <v>45</v>
      </c>
      <c r="F7401" t="s">
        <v>11505</v>
      </c>
      <c r="G7401" t="s">
        <v>75</v>
      </c>
      <c r="H7401" t="s">
        <v>23</v>
      </c>
      <c r="I7401" t="s">
        <v>11512</v>
      </c>
      <c r="K7401"/>
      <c r="L7401" t="s">
        <v>1743</v>
      </c>
      <c r="M7401" t="s">
        <v>26</v>
      </c>
      <c r="N7401">
        <v>2</v>
      </c>
      <c r="P7401" t="s">
        <v>10827</v>
      </c>
      <c r="Q7401" t="s">
        <v>11609</v>
      </c>
      <c r="S7401" t="s">
        <v>29</v>
      </c>
    </row>
    <row r="7402" spans="1:19" hidden="1" x14ac:dyDescent="0.2">
      <c r="A7402">
        <v>4370</v>
      </c>
      <c r="B7402" t="s">
        <v>1742</v>
      </c>
      <c r="C7402" t="s">
        <v>20</v>
      </c>
      <c r="D7402">
        <v>-3.1</v>
      </c>
      <c r="E7402">
        <v>55</v>
      </c>
      <c r="F7402" t="s">
        <v>11505</v>
      </c>
      <c r="G7402" t="s">
        <v>75</v>
      </c>
      <c r="H7402" t="s">
        <v>23</v>
      </c>
      <c r="I7402" t="s">
        <v>11512</v>
      </c>
      <c r="K7402"/>
      <c r="L7402" t="s">
        <v>1743</v>
      </c>
      <c r="M7402" t="s">
        <v>26</v>
      </c>
      <c r="N7402">
        <v>2</v>
      </c>
      <c r="P7402" t="s">
        <v>10827</v>
      </c>
      <c r="Q7402" t="s">
        <v>11609</v>
      </c>
      <c r="S7402" t="s">
        <v>29</v>
      </c>
    </row>
    <row r="7403" spans="1:19" hidden="1" x14ac:dyDescent="0.2">
      <c r="A7403">
        <v>4370</v>
      </c>
      <c r="B7403" t="s">
        <v>1742</v>
      </c>
      <c r="C7403" t="s">
        <v>20</v>
      </c>
      <c r="D7403">
        <v>-3.28</v>
      </c>
      <c r="E7403">
        <v>25</v>
      </c>
      <c r="F7403" t="s">
        <v>11610</v>
      </c>
      <c r="G7403" t="s">
        <v>75</v>
      </c>
      <c r="H7403" t="s">
        <v>23</v>
      </c>
      <c r="I7403" t="s">
        <v>180</v>
      </c>
      <c r="K7403"/>
      <c r="L7403" t="s">
        <v>1743</v>
      </c>
      <c r="M7403" t="s">
        <v>26</v>
      </c>
      <c r="N7403">
        <v>2</v>
      </c>
      <c r="P7403" t="s">
        <v>10827</v>
      </c>
      <c r="Q7403" t="s">
        <v>11609</v>
      </c>
      <c r="S7403" t="s">
        <v>29</v>
      </c>
    </row>
    <row r="7404" spans="1:19" hidden="1" x14ac:dyDescent="0.2">
      <c r="A7404">
        <v>4370</v>
      </c>
      <c r="B7404" t="s">
        <v>1742</v>
      </c>
      <c r="C7404" t="s">
        <v>20</v>
      </c>
      <c r="D7404">
        <v>-3.33</v>
      </c>
      <c r="E7404" t="s">
        <v>1636</v>
      </c>
      <c r="F7404" t="s">
        <v>11513</v>
      </c>
      <c r="G7404" t="s">
        <v>75</v>
      </c>
      <c r="H7404" t="s">
        <v>23</v>
      </c>
      <c r="I7404" t="s">
        <v>8771</v>
      </c>
      <c r="K7404"/>
      <c r="L7404" t="s">
        <v>1743</v>
      </c>
      <c r="M7404" t="s">
        <v>26</v>
      </c>
      <c r="N7404">
        <v>2</v>
      </c>
      <c r="P7404" t="s">
        <v>10827</v>
      </c>
      <c r="Q7404" t="s">
        <v>11609</v>
      </c>
      <c r="S7404" t="s">
        <v>29</v>
      </c>
    </row>
    <row r="7405" spans="1:19" hidden="1" x14ac:dyDescent="0.2">
      <c r="A7405">
        <v>4370</v>
      </c>
      <c r="B7405" t="s">
        <v>1742</v>
      </c>
      <c r="C7405" t="s">
        <v>20</v>
      </c>
      <c r="D7405">
        <v>-3.24</v>
      </c>
      <c r="E7405" t="s">
        <v>11465</v>
      </c>
      <c r="F7405" t="s">
        <v>11519</v>
      </c>
      <c r="G7405" t="s">
        <v>75</v>
      </c>
      <c r="H7405" t="s">
        <v>23</v>
      </c>
      <c r="I7405" t="s">
        <v>8771</v>
      </c>
      <c r="K7405"/>
      <c r="L7405" t="s">
        <v>1743</v>
      </c>
      <c r="M7405" t="s">
        <v>26</v>
      </c>
      <c r="N7405">
        <v>2</v>
      </c>
      <c r="P7405" t="s">
        <v>10827</v>
      </c>
      <c r="Q7405" t="s">
        <v>11609</v>
      </c>
      <c r="S7405" t="s">
        <v>29</v>
      </c>
    </row>
    <row r="7406" spans="1:19" hidden="1" x14ac:dyDescent="0.2">
      <c r="A7406">
        <v>4370</v>
      </c>
      <c r="B7406" t="s">
        <v>1742</v>
      </c>
      <c r="C7406" t="s">
        <v>20</v>
      </c>
      <c r="D7406">
        <v>-3.28</v>
      </c>
      <c r="E7406" t="s">
        <v>11465</v>
      </c>
      <c r="F7406" t="s">
        <v>11429</v>
      </c>
      <c r="G7406" t="s">
        <v>75</v>
      </c>
      <c r="H7406" t="s">
        <v>23</v>
      </c>
      <c r="I7406" t="s">
        <v>8771</v>
      </c>
      <c r="K7406"/>
      <c r="L7406" t="s">
        <v>1743</v>
      </c>
      <c r="M7406" t="s">
        <v>26</v>
      </c>
      <c r="N7406">
        <v>2</v>
      </c>
      <c r="P7406" t="s">
        <v>10827</v>
      </c>
      <c r="Q7406" t="s">
        <v>11609</v>
      </c>
      <c r="S7406" t="s">
        <v>29</v>
      </c>
    </row>
    <row r="7407" spans="1:19" hidden="1" x14ac:dyDescent="0.2">
      <c r="A7407">
        <v>4370</v>
      </c>
      <c r="B7407" t="s">
        <v>1742</v>
      </c>
      <c r="C7407" t="s">
        <v>20</v>
      </c>
      <c r="D7407">
        <v>-3.3</v>
      </c>
      <c r="E7407" t="s">
        <v>11465</v>
      </c>
      <c r="F7407" t="s">
        <v>11514</v>
      </c>
      <c r="G7407" t="s">
        <v>75</v>
      </c>
      <c r="H7407" t="s">
        <v>23</v>
      </c>
      <c r="I7407" t="s">
        <v>8771</v>
      </c>
      <c r="K7407"/>
      <c r="L7407" t="s">
        <v>1743</v>
      </c>
      <c r="M7407" t="s">
        <v>26</v>
      </c>
      <c r="N7407">
        <v>2</v>
      </c>
      <c r="P7407" t="s">
        <v>10827</v>
      </c>
      <c r="Q7407" t="s">
        <v>11609</v>
      </c>
      <c r="S7407" t="s">
        <v>29</v>
      </c>
    </row>
    <row r="7408" spans="1:19" hidden="1" x14ac:dyDescent="0.2">
      <c r="A7408">
        <v>4370</v>
      </c>
      <c r="B7408" t="s">
        <v>1742</v>
      </c>
      <c r="C7408" t="s">
        <v>20</v>
      </c>
      <c r="D7408">
        <v>-3.02</v>
      </c>
      <c r="E7408" t="s">
        <v>11465</v>
      </c>
      <c r="F7408" t="s">
        <v>11515</v>
      </c>
      <c r="G7408" t="s">
        <v>75</v>
      </c>
      <c r="H7408" t="s">
        <v>23</v>
      </c>
      <c r="I7408" t="s">
        <v>8771</v>
      </c>
      <c r="K7408"/>
      <c r="L7408" t="s">
        <v>1743</v>
      </c>
      <c r="M7408" t="s">
        <v>26</v>
      </c>
      <c r="N7408">
        <v>2</v>
      </c>
      <c r="P7408" t="s">
        <v>10827</v>
      </c>
      <c r="Q7408" t="s">
        <v>11609</v>
      </c>
      <c r="S7408" t="s">
        <v>29</v>
      </c>
    </row>
    <row r="7409" spans="1:19" hidden="1" x14ac:dyDescent="0.2">
      <c r="A7409">
        <v>4370</v>
      </c>
      <c r="B7409" t="s">
        <v>1742</v>
      </c>
      <c r="C7409" t="s">
        <v>20</v>
      </c>
      <c r="D7409">
        <v>-3.07</v>
      </c>
      <c r="E7409">
        <v>40</v>
      </c>
      <c r="F7409" t="s">
        <v>615</v>
      </c>
      <c r="G7409" t="s">
        <v>75</v>
      </c>
      <c r="H7409" t="s">
        <v>23</v>
      </c>
      <c r="I7409" t="s">
        <v>8771</v>
      </c>
      <c r="K7409"/>
      <c r="L7409" t="s">
        <v>1743</v>
      </c>
      <c r="M7409" t="s">
        <v>26</v>
      </c>
      <c r="N7409">
        <v>2</v>
      </c>
      <c r="P7409" t="s">
        <v>10827</v>
      </c>
      <c r="Q7409" t="s">
        <v>11609</v>
      </c>
      <c r="S7409" t="s">
        <v>29</v>
      </c>
    </row>
    <row r="7410" spans="1:19" hidden="1" x14ac:dyDescent="0.2">
      <c r="A7410">
        <v>4370</v>
      </c>
      <c r="B7410" t="s">
        <v>1742</v>
      </c>
      <c r="C7410" t="s">
        <v>20</v>
      </c>
      <c r="D7410">
        <v>-3.14</v>
      </c>
      <c r="E7410">
        <v>60</v>
      </c>
      <c r="F7410" t="s">
        <v>615</v>
      </c>
      <c r="G7410" t="s">
        <v>75</v>
      </c>
      <c r="H7410" t="s">
        <v>23</v>
      </c>
      <c r="I7410" t="s">
        <v>8771</v>
      </c>
      <c r="K7410"/>
      <c r="L7410" t="s">
        <v>1743</v>
      </c>
      <c r="M7410" t="s">
        <v>26</v>
      </c>
      <c r="N7410">
        <v>2</v>
      </c>
      <c r="P7410" t="s">
        <v>10827</v>
      </c>
      <c r="Q7410" t="s">
        <v>11609</v>
      </c>
      <c r="S7410" t="s">
        <v>29</v>
      </c>
    </row>
    <row r="7411" spans="1:19" hidden="1" x14ac:dyDescent="0.2">
      <c r="A7411">
        <v>4371</v>
      </c>
      <c r="B7411" t="s">
        <v>11611</v>
      </c>
      <c r="C7411" t="s">
        <v>20</v>
      </c>
      <c r="D7411">
        <v>-1.78</v>
      </c>
      <c r="E7411" t="s">
        <v>10160</v>
      </c>
      <c r="F7411" t="s">
        <v>11505</v>
      </c>
      <c r="G7411" t="s">
        <v>75</v>
      </c>
      <c r="H7411" t="s">
        <v>23</v>
      </c>
      <c r="I7411" t="s">
        <v>2058</v>
      </c>
      <c r="K7411"/>
      <c r="L7411" t="s">
        <v>11612</v>
      </c>
      <c r="M7411" t="s">
        <v>11208</v>
      </c>
      <c r="N7411">
        <v>4</v>
      </c>
      <c r="P7411" t="s">
        <v>10827</v>
      </c>
      <c r="Q7411" t="s">
        <v>11613</v>
      </c>
      <c r="S7411" t="s">
        <v>29</v>
      </c>
    </row>
    <row r="7412" spans="1:19" hidden="1" x14ac:dyDescent="0.2">
      <c r="A7412">
        <v>4371</v>
      </c>
      <c r="B7412" t="s">
        <v>11611</v>
      </c>
      <c r="C7412" t="s">
        <v>20</v>
      </c>
      <c r="D7412">
        <v>-1.7</v>
      </c>
      <c r="E7412">
        <v>15</v>
      </c>
      <c r="F7412" t="s">
        <v>11505</v>
      </c>
      <c r="G7412" t="s">
        <v>75</v>
      </c>
      <c r="H7412" t="s">
        <v>23</v>
      </c>
      <c r="I7412" t="s">
        <v>11512</v>
      </c>
      <c r="K7412"/>
      <c r="L7412" t="s">
        <v>11612</v>
      </c>
      <c r="M7412" t="s">
        <v>11208</v>
      </c>
      <c r="N7412">
        <v>4</v>
      </c>
      <c r="P7412" t="s">
        <v>10827</v>
      </c>
      <c r="Q7412" t="s">
        <v>11613</v>
      </c>
      <c r="S7412" t="s">
        <v>29</v>
      </c>
    </row>
    <row r="7413" spans="1:19" hidden="1" x14ac:dyDescent="0.2">
      <c r="A7413">
        <v>4371</v>
      </c>
      <c r="B7413" t="s">
        <v>11611</v>
      </c>
      <c r="C7413" t="s">
        <v>20</v>
      </c>
      <c r="D7413">
        <v>-1.74</v>
      </c>
      <c r="E7413">
        <v>25</v>
      </c>
      <c r="F7413" t="s">
        <v>11505</v>
      </c>
      <c r="G7413" t="s">
        <v>75</v>
      </c>
      <c r="H7413" t="s">
        <v>23</v>
      </c>
      <c r="I7413" t="s">
        <v>11512</v>
      </c>
      <c r="K7413"/>
      <c r="L7413" t="s">
        <v>11612</v>
      </c>
      <c r="M7413" t="s">
        <v>11208</v>
      </c>
      <c r="N7413">
        <v>4</v>
      </c>
      <c r="P7413" t="s">
        <v>10827</v>
      </c>
      <c r="Q7413" t="s">
        <v>11613</v>
      </c>
      <c r="S7413" t="s">
        <v>29</v>
      </c>
    </row>
    <row r="7414" spans="1:19" hidden="1" x14ac:dyDescent="0.2">
      <c r="A7414">
        <v>4371</v>
      </c>
      <c r="B7414" t="s">
        <v>11611</v>
      </c>
      <c r="C7414" t="s">
        <v>20</v>
      </c>
      <c r="D7414">
        <v>-1.79</v>
      </c>
      <c r="E7414">
        <v>35</v>
      </c>
      <c r="F7414" t="s">
        <v>11505</v>
      </c>
      <c r="G7414" t="s">
        <v>75</v>
      </c>
      <c r="H7414" t="s">
        <v>23</v>
      </c>
      <c r="I7414" t="s">
        <v>11512</v>
      </c>
      <c r="K7414"/>
      <c r="L7414" t="s">
        <v>11612</v>
      </c>
      <c r="M7414" t="s">
        <v>11208</v>
      </c>
      <c r="N7414">
        <v>4</v>
      </c>
      <c r="P7414" t="s">
        <v>10827</v>
      </c>
      <c r="Q7414" t="s">
        <v>11613</v>
      </c>
      <c r="S7414" t="s">
        <v>29</v>
      </c>
    </row>
    <row r="7415" spans="1:19" hidden="1" x14ac:dyDescent="0.2">
      <c r="A7415">
        <v>4371</v>
      </c>
      <c r="B7415" t="s">
        <v>11611</v>
      </c>
      <c r="C7415" t="s">
        <v>20</v>
      </c>
      <c r="D7415">
        <v>-1.83</v>
      </c>
      <c r="E7415">
        <v>45</v>
      </c>
      <c r="F7415" t="s">
        <v>11505</v>
      </c>
      <c r="G7415" t="s">
        <v>75</v>
      </c>
      <c r="H7415" t="s">
        <v>23</v>
      </c>
      <c r="I7415" t="s">
        <v>11512</v>
      </c>
      <c r="K7415"/>
      <c r="L7415" t="s">
        <v>11612</v>
      </c>
      <c r="M7415" t="s">
        <v>11208</v>
      </c>
      <c r="N7415">
        <v>4</v>
      </c>
      <c r="P7415" t="s">
        <v>10827</v>
      </c>
      <c r="Q7415" t="s">
        <v>11613</v>
      </c>
      <c r="S7415" t="s">
        <v>29</v>
      </c>
    </row>
    <row r="7416" spans="1:19" hidden="1" x14ac:dyDescent="0.2">
      <c r="A7416">
        <v>4371</v>
      </c>
      <c r="B7416" t="s">
        <v>11611</v>
      </c>
      <c r="C7416" t="s">
        <v>20</v>
      </c>
      <c r="D7416">
        <v>-1.87</v>
      </c>
      <c r="E7416">
        <v>55</v>
      </c>
      <c r="F7416" t="s">
        <v>11505</v>
      </c>
      <c r="G7416" t="s">
        <v>75</v>
      </c>
      <c r="H7416" t="s">
        <v>23</v>
      </c>
      <c r="I7416" t="s">
        <v>11512</v>
      </c>
      <c r="K7416"/>
      <c r="L7416" t="s">
        <v>11612</v>
      </c>
      <c r="M7416" t="s">
        <v>11208</v>
      </c>
      <c r="N7416">
        <v>4</v>
      </c>
      <c r="P7416" t="s">
        <v>10827</v>
      </c>
      <c r="Q7416" t="s">
        <v>11613</v>
      </c>
      <c r="S7416" t="s">
        <v>29</v>
      </c>
    </row>
    <row r="7417" spans="1:19" hidden="1" x14ac:dyDescent="0.2">
      <c r="A7417">
        <v>4371</v>
      </c>
      <c r="B7417" t="s">
        <v>11611</v>
      </c>
      <c r="C7417" t="s">
        <v>20</v>
      </c>
      <c r="D7417">
        <v>-1.79</v>
      </c>
      <c r="E7417" t="s">
        <v>1636</v>
      </c>
      <c r="F7417" t="s">
        <v>11412</v>
      </c>
      <c r="G7417" t="s">
        <v>75</v>
      </c>
      <c r="H7417" t="s">
        <v>23</v>
      </c>
      <c r="I7417" t="s">
        <v>8771</v>
      </c>
      <c r="K7417"/>
      <c r="L7417" t="s">
        <v>11612</v>
      </c>
      <c r="M7417" t="s">
        <v>11208</v>
      </c>
      <c r="N7417">
        <v>4</v>
      </c>
      <c r="P7417" t="s">
        <v>10827</v>
      </c>
      <c r="Q7417" t="s">
        <v>11613</v>
      </c>
      <c r="S7417" t="s">
        <v>29</v>
      </c>
    </row>
    <row r="7418" spans="1:19" hidden="1" x14ac:dyDescent="0.2">
      <c r="A7418">
        <v>4371</v>
      </c>
      <c r="B7418" t="s">
        <v>11611</v>
      </c>
      <c r="C7418" t="s">
        <v>20</v>
      </c>
      <c r="D7418">
        <v>-1.9</v>
      </c>
      <c r="E7418" t="s">
        <v>11465</v>
      </c>
      <c r="F7418" t="s">
        <v>11429</v>
      </c>
      <c r="G7418" t="s">
        <v>75</v>
      </c>
      <c r="H7418" t="s">
        <v>23</v>
      </c>
      <c r="I7418" t="s">
        <v>8771</v>
      </c>
      <c r="K7418"/>
      <c r="L7418" t="s">
        <v>11612</v>
      </c>
      <c r="M7418" t="s">
        <v>11208</v>
      </c>
      <c r="N7418">
        <v>4</v>
      </c>
      <c r="P7418" t="s">
        <v>10827</v>
      </c>
      <c r="Q7418" t="s">
        <v>11613</v>
      </c>
      <c r="S7418" t="s">
        <v>29</v>
      </c>
    </row>
    <row r="7419" spans="1:19" hidden="1" x14ac:dyDescent="0.2">
      <c r="A7419">
        <v>4372</v>
      </c>
      <c r="B7419" t="s">
        <v>1749</v>
      </c>
      <c r="C7419" t="s">
        <v>20</v>
      </c>
      <c r="D7419">
        <v>-3.27</v>
      </c>
      <c r="E7419" t="s">
        <v>10160</v>
      </c>
      <c r="F7419" t="s">
        <v>11505</v>
      </c>
      <c r="G7419" t="s">
        <v>75</v>
      </c>
      <c r="H7419" t="s">
        <v>23</v>
      </c>
      <c r="I7419" t="s">
        <v>2058</v>
      </c>
      <c r="K7419"/>
      <c r="L7419" t="s">
        <v>1750</v>
      </c>
      <c r="M7419" t="s">
        <v>11208</v>
      </c>
      <c r="N7419">
        <v>4</v>
      </c>
      <c r="P7419" t="s">
        <v>10827</v>
      </c>
      <c r="Q7419" t="s">
        <v>11614</v>
      </c>
      <c r="S7419" t="s">
        <v>29</v>
      </c>
    </row>
    <row r="7420" spans="1:19" hidden="1" x14ac:dyDescent="0.2">
      <c r="A7420">
        <v>4372</v>
      </c>
      <c r="B7420" t="s">
        <v>1749</v>
      </c>
      <c r="C7420" t="s">
        <v>20</v>
      </c>
      <c r="D7420">
        <v>-3.2</v>
      </c>
      <c r="E7420">
        <v>25</v>
      </c>
      <c r="F7420" t="s">
        <v>11398</v>
      </c>
      <c r="G7420" t="s">
        <v>75</v>
      </c>
      <c r="H7420" t="s">
        <v>23</v>
      </c>
      <c r="I7420" t="s">
        <v>11495</v>
      </c>
      <c r="K7420"/>
      <c r="L7420" t="s">
        <v>1750</v>
      </c>
      <c r="M7420" t="s">
        <v>11208</v>
      </c>
      <c r="N7420">
        <v>4</v>
      </c>
      <c r="P7420" t="s">
        <v>10827</v>
      </c>
      <c r="Q7420" t="s">
        <v>11614</v>
      </c>
      <c r="S7420" t="s">
        <v>29</v>
      </c>
    </row>
    <row r="7421" spans="1:19" hidden="1" x14ac:dyDescent="0.2">
      <c r="A7421">
        <v>4372</v>
      </c>
      <c r="B7421" t="s">
        <v>1749</v>
      </c>
      <c r="C7421" t="s">
        <v>20</v>
      </c>
      <c r="D7421">
        <v>-3.2</v>
      </c>
      <c r="E7421" t="s">
        <v>1636</v>
      </c>
      <c r="F7421" t="s">
        <v>11412</v>
      </c>
      <c r="G7421" t="s">
        <v>75</v>
      </c>
      <c r="H7421" t="s">
        <v>23</v>
      </c>
      <c r="I7421" t="s">
        <v>8771</v>
      </c>
      <c r="K7421"/>
      <c r="L7421" t="s">
        <v>1750</v>
      </c>
      <c r="M7421" t="s">
        <v>11208</v>
      </c>
      <c r="N7421">
        <v>4</v>
      </c>
      <c r="P7421" t="s">
        <v>10827</v>
      </c>
      <c r="Q7421" t="s">
        <v>11614</v>
      </c>
      <c r="S7421" t="s">
        <v>29</v>
      </c>
    </row>
    <row r="7422" spans="1:19" hidden="1" x14ac:dyDescent="0.2">
      <c r="A7422">
        <v>4372</v>
      </c>
      <c r="B7422" t="s">
        <v>1749</v>
      </c>
      <c r="C7422" t="s">
        <v>20</v>
      </c>
      <c r="D7422">
        <v>-2.5499999999999998</v>
      </c>
      <c r="E7422" t="s">
        <v>11465</v>
      </c>
      <c r="F7422" t="s">
        <v>11514</v>
      </c>
      <c r="G7422" t="s">
        <v>75</v>
      </c>
      <c r="H7422" t="s">
        <v>23</v>
      </c>
      <c r="I7422" t="s">
        <v>8771</v>
      </c>
      <c r="K7422"/>
      <c r="L7422" t="s">
        <v>1750</v>
      </c>
      <c r="M7422" t="s">
        <v>11208</v>
      </c>
      <c r="N7422">
        <v>4</v>
      </c>
      <c r="P7422" t="s">
        <v>10827</v>
      </c>
      <c r="Q7422" t="s">
        <v>11614</v>
      </c>
      <c r="S7422" t="s">
        <v>29</v>
      </c>
    </row>
    <row r="7423" spans="1:19" hidden="1" x14ac:dyDescent="0.2">
      <c r="A7423">
        <v>4373</v>
      </c>
      <c r="B7423" t="s">
        <v>11615</v>
      </c>
      <c r="C7423" t="s">
        <v>20</v>
      </c>
      <c r="D7423">
        <v>3.94</v>
      </c>
      <c r="F7423" t="s">
        <v>2017</v>
      </c>
      <c r="G7423" t="s">
        <v>1440</v>
      </c>
      <c r="H7423" t="s">
        <v>23</v>
      </c>
      <c r="I7423" t="s">
        <v>3181</v>
      </c>
      <c r="K7423"/>
      <c r="L7423" t="s">
        <v>11616</v>
      </c>
      <c r="M7423" t="s">
        <v>11208</v>
      </c>
      <c r="N7423">
        <v>4</v>
      </c>
      <c r="P7423" t="s">
        <v>10827</v>
      </c>
      <c r="Q7423" t="s">
        <v>11617</v>
      </c>
      <c r="S7423" t="s">
        <v>29</v>
      </c>
    </row>
    <row r="7424" spans="1:19" hidden="1" x14ac:dyDescent="0.2">
      <c r="A7424">
        <v>4374</v>
      </c>
      <c r="B7424" t="s">
        <v>1752</v>
      </c>
      <c r="C7424" t="s">
        <v>20</v>
      </c>
      <c r="D7424">
        <v>6.57</v>
      </c>
      <c r="E7424">
        <v>25</v>
      </c>
      <c r="F7424" t="s">
        <v>141</v>
      </c>
      <c r="G7424" t="s">
        <v>55</v>
      </c>
      <c r="H7424" t="s">
        <v>46</v>
      </c>
      <c r="I7424" t="s">
        <v>6576</v>
      </c>
      <c r="K7424"/>
      <c r="L7424" t="s">
        <v>1753</v>
      </c>
      <c r="M7424" t="s">
        <v>11208</v>
      </c>
      <c r="N7424">
        <v>4</v>
      </c>
      <c r="P7424" t="s">
        <v>10827</v>
      </c>
      <c r="Q7424" t="s">
        <v>11618</v>
      </c>
      <c r="S7424" t="s">
        <v>29</v>
      </c>
    </row>
    <row r="7425" spans="1:19" hidden="1" x14ac:dyDescent="0.2">
      <c r="A7425">
        <v>4374</v>
      </c>
      <c r="B7425" t="s">
        <v>1752</v>
      </c>
      <c r="C7425" t="s">
        <v>20</v>
      </c>
      <c r="D7425">
        <v>6.52</v>
      </c>
      <c r="E7425">
        <v>25</v>
      </c>
      <c r="F7425" t="s">
        <v>141</v>
      </c>
      <c r="G7425" t="s">
        <v>1440</v>
      </c>
      <c r="H7425" t="s">
        <v>23</v>
      </c>
      <c r="I7425" t="s">
        <v>11356</v>
      </c>
      <c r="K7425"/>
      <c r="L7425" t="s">
        <v>1753</v>
      </c>
      <c r="M7425" t="s">
        <v>11208</v>
      </c>
      <c r="N7425">
        <v>4</v>
      </c>
      <c r="P7425" t="s">
        <v>10827</v>
      </c>
      <c r="Q7425" t="s">
        <v>11618</v>
      </c>
      <c r="S7425" t="s">
        <v>29</v>
      </c>
    </row>
    <row r="7426" spans="1:19" hidden="1" x14ac:dyDescent="0.2">
      <c r="A7426">
        <v>4375</v>
      </c>
      <c r="B7426" t="s">
        <v>11619</v>
      </c>
      <c r="C7426" t="s">
        <v>20</v>
      </c>
      <c r="D7426">
        <v>7.96</v>
      </c>
      <c r="F7426" t="s">
        <v>2017</v>
      </c>
      <c r="G7426" t="s">
        <v>1440</v>
      </c>
      <c r="H7426" t="s">
        <v>23</v>
      </c>
      <c r="I7426" t="s">
        <v>3181</v>
      </c>
      <c r="K7426"/>
      <c r="L7426" t="s">
        <v>11620</v>
      </c>
      <c r="M7426" t="s">
        <v>26</v>
      </c>
      <c r="N7426">
        <v>2</v>
      </c>
      <c r="P7426" t="s">
        <v>10827</v>
      </c>
      <c r="Q7426" t="s">
        <v>11621</v>
      </c>
      <c r="S7426" t="s">
        <v>29</v>
      </c>
    </row>
    <row r="7427" spans="1:19" hidden="1" x14ac:dyDescent="0.2">
      <c r="A7427">
        <v>4376</v>
      </c>
      <c r="B7427" t="s">
        <v>11622</v>
      </c>
      <c r="C7427" t="s">
        <v>20</v>
      </c>
      <c r="D7427">
        <v>8.15</v>
      </c>
      <c r="F7427" t="s">
        <v>2017</v>
      </c>
      <c r="G7427" t="s">
        <v>1440</v>
      </c>
      <c r="H7427" t="s">
        <v>23</v>
      </c>
      <c r="I7427" t="s">
        <v>3181</v>
      </c>
      <c r="K7427"/>
      <c r="L7427" t="s">
        <v>11623</v>
      </c>
      <c r="M7427" t="s">
        <v>26</v>
      </c>
      <c r="N7427">
        <v>2</v>
      </c>
      <c r="P7427" t="s">
        <v>10827</v>
      </c>
      <c r="Q7427" t="s">
        <v>11624</v>
      </c>
      <c r="S7427" t="s">
        <v>29</v>
      </c>
    </row>
    <row r="7428" spans="1:19" hidden="1" x14ac:dyDescent="0.2">
      <c r="A7428">
        <v>4377</v>
      </c>
      <c r="B7428" t="s">
        <v>1755</v>
      </c>
      <c r="C7428" t="s">
        <v>20</v>
      </c>
      <c r="D7428">
        <v>0.21</v>
      </c>
      <c r="E7428" t="s">
        <v>11392</v>
      </c>
      <c r="F7428" t="s">
        <v>11453</v>
      </c>
      <c r="G7428" t="s">
        <v>75</v>
      </c>
      <c r="H7428" t="s">
        <v>23</v>
      </c>
      <c r="I7428" t="s">
        <v>11394</v>
      </c>
      <c r="K7428"/>
      <c r="L7428" t="s">
        <v>1757</v>
      </c>
      <c r="M7428" t="s">
        <v>26</v>
      </c>
      <c r="N7428">
        <v>2</v>
      </c>
      <c r="P7428" t="s">
        <v>10827</v>
      </c>
      <c r="Q7428" t="s">
        <v>11625</v>
      </c>
      <c r="S7428" t="s">
        <v>29</v>
      </c>
    </row>
    <row r="7429" spans="1:19" hidden="1" x14ac:dyDescent="0.2">
      <c r="A7429">
        <v>4378</v>
      </c>
      <c r="B7429" t="s">
        <v>1759</v>
      </c>
      <c r="C7429" t="s">
        <v>20</v>
      </c>
      <c r="D7429">
        <v>7.2</v>
      </c>
      <c r="E7429">
        <v>25</v>
      </c>
      <c r="F7429" t="s">
        <v>141</v>
      </c>
      <c r="G7429" t="s">
        <v>55</v>
      </c>
      <c r="H7429" t="s">
        <v>46</v>
      </c>
      <c r="I7429" t="s">
        <v>6576</v>
      </c>
      <c r="K7429"/>
      <c r="L7429" t="s">
        <v>1761</v>
      </c>
      <c r="M7429" t="s">
        <v>26</v>
      </c>
      <c r="N7429">
        <v>2</v>
      </c>
      <c r="P7429" t="s">
        <v>10827</v>
      </c>
      <c r="Q7429" t="s">
        <v>11626</v>
      </c>
      <c r="S7429" t="s">
        <v>29</v>
      </c>
    </row>
    <row r="7430" spans="1:19" hidden="1" x14ac:dyDescent="0.2">
      <c r="A7430">
        <v>4379</v>
      </c>
      <c r="B7430" t="s">
        <v>1765</v>
      </c>
      <c r="C7430" t="s">
        <v>20</v>
      </c>
      <c r="D7430">
        <v>6.7</v>
      </c>
      <c r="E7430">
        <v>25</v>
      </c>
      <c r="F7430" t="s">
        <v>141</v>
      </c>
      <c r="G7430" t="s">
        <v>55</v>
      </c>
      <c r="H7430" t="s">
        <v>46</v>
      </c>
      <c r="I7430" t="s">
        <v>6576</v>
      </c>
      <c r="K7430"/>
      <c r="L7430" t="s">
        <v>1767</v>
      </c>
      <c r="M7430" t="s">
        <v>26</v>
      </c>
      <c r="N7430">
        <v>2</v>
      </c>
      <c r="P7430" t="s">
        <v>10827</v>
      </c>
      <c r="Q7430" t="s">
        <v>11627</v>
      </c>
      <c r="S7430" t="s">
        <v>29</v>
      </c>
    </row>
    <row r="7431" spans="1:19" hidden="1" x14ac:dyDescent="0.2">
      <c r="A7431">
        <v>4380</v>
      </c>
      <c r="B7431" t="s">
        <v>1769</v>
      </c>
      <c r="C7431" t="s">
        <v>20</v>
      </c>
      <c r="D7431">
        <v>7.03</v>
      </c>
      <c r="E7431">
        <v>25</v>
      </c>
      <c r="F7431" t="s">
        <v>141</v>
      </c>
      <c r="G7431" t="s">
        <v>55</v>
      </c>
      <c r="H7431" t="s">
        <v>46</v>
      </c>
      <c r="I7431" t="s">
        <v>6576</v>
      </c>
      <c r="K7431"/>
      <c r="L7431" t="s">
        <v>1770</v>
      </c>
      <c r="M7431" t="s">
        <v>26</v>
      </c>
      <c r="N7431">
        <v>2</v>
      </c>
      <c r="P7431" t="s">
        <v>10827</v>
      </c>
      <c r="Q7431" t="s">
        <v>11628</v>
      </c>
      <c r="S7431" t="s">
        <v>29</v>
      </c>
    </row>
    <row r="7432" spans="1:19" hidden="1" x14ac:dyDescent="0.2">
      <c r="A7432">
        <v>4381</v>
      </c>
      <c r="B7432" t="s">
        <v>11629</v>
      </c>
      <c r="C7432" t="s">
        <v>20</v>
      </c>
      <c r="D7432">
        <v>1.75</v>
      </c>
      <c r="E7432">
        <v>25</v>
      </c>
      <c r="G7432" t="s">
        <v>75</v>
      </c>
      <c r="H7432" t="s">
        <v>46</v>
      </c>
      <c r="I7432" t="s">
        <v>11630</v>
      </c>
      <c r="K7432"/>
      <c r="L7432" t="s">
        <v>11631</v>
      </c>
      <c r="M7432" t="s">
        <v>26</v>
      </c>
      <c r="N7432">
        <v>2</v>
      </c>
      <c r="P7432" t="s">
        <v>10827</v>
      </c>
      <c r="Q7432" t="s">
        <v>11632</v>
      </c>
      <c r="S7432" t="s">
        <v>29</v>
      </c>
    </row>
    <row r="7433" spans="1:19" x14ac:dyDescent="0.2">
      <c r="A7433">
        <v>4383</v>
      </c>
      <c r="B7433" t="s">
        <v>11633</v>
      </c>
      <c r="C7433" t="s">
        <v>20</v>
      </c>
      <c r="D7433">
        <v>2.569</v>
      </c>
      <c r="E7433">
        <v>10</v>
      </c>
      <c r="F7433" t="s">
        <v>11565</v>
      </c>
      <c r="G7433" t="s">
        <v>1501</v>
      </c>
      <c r="H7433" t="s">
        <v>36</v>
      </c>
      <c r="I7433" t="s">
        <v>237</v>
      </c>
      <c r="J7433" t="s">
        <v>43</v>
      </c>
      <c r="L7433" t="s">
        <v>11634</v>
      </c>
      <c r="M7433" t="s">
        <v>26</v>
      </c>
      <c r="N7433">
        <v>2</v>
      </c>
      <c r="P7433" t="s">
        <v>10827</v>
      </c>
      <c r="Q7433" t="s">
        <v>11635</v>
      </c>
      <c r="S7433" t="s">
        <v>29</v>
      </c>
    </row>
    <row r="7434" spans="1:19" x14ac:dyDescent="0.2">
      <c r="A7434">
        <v>4383</v>
      </c>
      <c r="B7434" t="s">
        <v>11633</v>
      </c>
      <c r="C7434" t="s">
        <v>20</v>
      </c>
      <c r="D7434">
        <v>2.4980000000000002</v>
      </c>
      <c r="E7434">
        <v>15</v>
      </c>
      <c r="F7434" t="s">
        <v>11565</v>
      </c>
      <c r="G7434" t="s">
        <v>1501</v>
      </c>
      <c r="H7434" t="s">
        <v>36</v>
      </c>
      <c r="I7434" t="s">
        <v>237</v>
      </c>
      <c r="J7434" t="s">
        <v>43</v>
      </c>
      <c r="L7434" t="s">
        <v>11634</v>
      </c>
      <c r="M7434" t="s">
        <v>26</v>
      </c>
      <c r="N7434">
        <v>2</v>
      </c>
      <c r="P7434" t="s">
        <v>10827</v>
      </c>
      <c r="Q7434" t="s">
        <v>11635</v>
      </c>
      <c r="S7434" t="s">
        <v>29</v>
      </c>
    </row>
    <row r="7435" spans="1:19" x14ac:dyDescent="0.2">
      <c r="A7435">
        <v>4383</v>
      </c>
      <c r="B7435" t="s">
        <v>11633</v>
      </c>
      <c r="C7435" t="s">
        <v>20</v>
      </c>
      <c r="D7435">
        <v>2.4279999999999999</v>
      </c>
      <c r="E7435">
        <v>20</v>
      </c>
      <c r="F7435" t="s">
        <v>11565</v>
      </c>
      <c r="G7435" t="s">
        <v>1501</v>
      </c>
      <c r="H7435" t="s">
        <v>36</v>
      </c>
      <c r="I7435" t="s">
        <v>237</v>
      </c>
      <c r="J7435" t="s">
        <v>43</v>
      </c>
      <c r="L7435" t="s">
        <v>11634</v>
      </c>
      <c r="M7435" t="s">
        <v>26</v>
      </c>
      <c r="N7435">
        <v>2</v>
      </c>
      <c r="P7435" t="s">
        <v>10827</v>
      </c>
      <c r="Q7435" t="s">
        <v>11635</v>
      </c>
      <c r="S7435" t="s">
        <v>29</v>
      </c>
    </row>
    <row r="7436" spans="1:19" x14ac:dyDescent="0.2">
      <c r="A7436">
        <v>4383</v>
      </c>
      <c r="B7436" t="s">
        <v>11633</v>
      </c>
      <c r="C7436" t="s">
        <v>20</v>
      </c>
      <c r="D7436">
        <v>2.3679999999999999</v>
      </c>
      <c r="E7436">
        <v>25</v>
      </c>
      <c r="F7436" t="s">
        <v>11565</v>
      </c>
      <c r="G7436" t="s">
        <v>1501</v>
      </c>
      <c r="H7436" t="s">
        <v>36</v>
      </c>
      <c r="I7436" t="s">
        <v>237</v>
      </c>
      <c r="J7436" t="s">
        <v>43</v>
      </c>
      <c r="L7436" t="s">
        <v>11634</v>
      </c>
      <c r="M7436" t="s">
        <v>26</v>
      </c>
      <c r="N7436">
        <v>2</v>
      </c>
      <c r="P7436" t="s">
        <v>10827</v>
      </c>
      <c r="Q7436" t="s">
        <v>11635</v>
      </c>
      <c r="S7436" t="s">
        <v>29</v>
      </c>
    </row>
    <row r="7437" spans="1:19" x14ac:dyDescent="0.2">
      <c r="A7437">
        <v>4383</v>
      </c>
      <c r="B7437" t="s">
        <v>11633</v>
      </c>
      <c r="C7437" t="s">
        <v>20</v>
      </c>
      <c r="D7437">
        <v>2.3039999999999998</v>
      </c>
      <c r="E7437">
        <v>30</v>
      </c>
      <c r="F7437" t="s">
        <v>11565</v>
      </c>
      <c r="G7437" t="s">
        <v>1501</v>
      </c>
      <c r="H7437" t="s">
        <v>36</v>
      </c>
      <c r="I7437" t="s">
        <v>237</v>
      </c>
      <c r="J7437" t="s">
        <v>43</v>
      </c>
      <c r="L7437" t="s">
        <v>11634</v>
      </c>
      <c r="M7437" t="s">
        <v>26</v>
      </c>
      <c r="N7437">
        <v>2</v>
      </c>
      <c r="P7437" t="s">
        <v>10827</v>
      </c>
      <c r="Q7437" t="s">
        <v>11635</v>
      </c>
      <c r="S7437" t="s">
        <v>29</v>
      </c>
    </row>
    <row r="7438" spans="1:19" x14ac:dyDescent="0.2">
      <c r="A7438">
        <v>4383</v>
      </c>
      <c r="B7438" t="s">
        <v>11633</v>
      </c>
      <c r="C7438" t="s">
        <v>20</v>
      </c>
      <c r="D7438">
        <v>2.2450000000000001</v>
      </c>
      <c r="E7438">
        <v>35</v>
      </c>
      <c r="F7438" t="s">
        <v>11565</v>
      </c>
      <c r="G7438" t="s">
        <v>1501</v>
      </c>
      <c r="H7438" t="s">
        <v>36</v>
      </c>
      <c r="I7438" t="s">
        <v>237</v>
      </c>
      <c r="J7438" t="s">
        <v>43</v>
      </c>
      <c r="L7438" t="s">
        <v>11634</v>
      </c>
      <c r="M7438" t="s">
        <v>26</v>
      </c>
      <c r="N7438">
        <v>2</v>
      </c>
      <c r="P7438" t="s">
        <v>10827</v>
      </c>
      <c r="Q7438" t="s">
        <v>11635</v>
      </c>
      <c r="S7438" t="s">
        <v>29</v>
      </c>
    </row>
    <row r="7439" spans="1:19" x14ac:dyDescent="0.2">
      <c r="A7439">
        <v>4383</v>
      </c>
      <c r="B7439" t="s">
        <v>11633</v>
      </c>
      <c r="C7439" t="s">
        <v>20</v>
      </c>
      <c r="D7439">
        <v>2.19</v>
      </c>
      <c r="E7439">
        <v>40</v>
      </c>
      <c r="F7439" t="s">
        <v>11565</v>
      </c>
      <c r="G7439" t="s">
        <v>1501</v>
      </c>
      <c r="H7439" t="s">
        <v>36</v>
      </c>
      <c r="I7439" t="s">
        <v>237</v>
      </c>
      <c r="J7439" t="s">
        <v>43</v>
      </c>
      <c r="L7439" t="s">
        <v>11634</v>
      </c>
      <c r="M7439" t="s">
        <v>26</v>
      </c>
      <c r="N7439">
        <v>2</v>
      </c>
      <c r="P7439" t="s">
        <v>10827</v>
      </c>
      <c r="Q7439" t="s">
        <v>11635</v>
      </c>
      <c r="S7439" t="s">
        <v>29</v>
      </c>
    </row>
    <row r="7440" spans="1:19" x14ac:dyDescent="0.2">
      <c r="A7440">
        <v>4383</v>
      </c>
      <c r="B7440" t="s">
        <v>11633</v>
      </c>
      <c r="C7440" t="s">
        <v>20</v>
      </c>
      <c r="D7440">
        <v>2.133</v>
      </c>
      <c r="E7440">
        <v>45</v>
      </c>
      <c r="F7440" t="s">
        <v>11565</v>
      </c>
      <c r="G7440" t="s">
        <v>1501</v>
      </c>
      <c r="H7440" t="s">
        <v>36</v>
      </c>
      <c r="I7440" t="s">
        <v>237</v>
      </c>
      <c r="J7440" t="s">
        <v>43</v>
      </c>
      <c r="L7440" t="s">
        <v>11634</v>
      </c>
      <c r="M7440" t="s">
        <v>26</v>
      </c>
      <c r="N7440">
        <v>2</v>
      </c>
      <c r="P7440" t="s">
        <v>10827</v>
      </c>
      <c r="Q7440" t="s">
        <v>11635</v>
      </c>
      <c r="S7440" t="s">
        <v>29</v>
      </c>
    </row>
    <row r="7441" spans="1:19" x14ac:dyDescent="0.2">
      <c r="A7441">
        <v>4383</v>
      </c>
      <c r="B7441" t="s">
        <v>11633</v>
      </c>
      <c r="C7441" t="s">
        <v>20</v>
      </c>
      <c r="D7441">
        <v>2.081</v>
      </c>
      <c r="E7441">
        <v>50</v>
      </c>
      <c r="F7441" t="s">
        <v>11565</v>
      </c>
      <c r="G7441" t="s">
        <v>1501</v>
      </c>
      <c r="H7441" t="s">
        <v>36</v>
      </c>
      <c r="I7441" t="s">
        <v>237</v>
      </c>
      <c r="J7441" t="s">
        <v>43</v>
      </c>
      <c r="L7441" t="s">
        <v>11634</v>
      </c>
      <c r="M7441" t="s">
        <v>26</v>
      </c>
      <c r="N7441">
        <v>2</v>
      </c>
      <c r="P7441" t="s">
        <v>10827</v>
      </c>
      <c r="Q7441" t="s">
        <v>11635</v>
      </c>
      <c r="S7441" t="s">
        <v>29</v>
      </c>
    </row>
    <row r="7442" spans="1:19" x14ac:dyDescent="0.2">
      <c r="A7442">
        <v>4383</v>
      </c>
      <c r="B7442" t="s">
        <v>11633</v>
      </c>
      <c r="C7442" t="s">
        <v>20</v>
      </c>
      <c r="D7442">
        <v>2.0259999999999998</v>
      </c>
      <c r="E7442">
        <v>55</v>
      </c>
      <c r="F7442" t="s">
        <v>11565</v>
      </c>
      <c r="G7442" t="s">
        <v>1501</v>
      </c>
      <c r="H7442" t="s">
        <v>36</v>
      </c>
      <c r="I7442" t="s">
        <v>237</v>
      </c>
      <c r="J7442" t="s">
        <v>43</v>
      </c>
      <c r="L7442" t="s">
        <v>11634</v>
      </c>
      <c r="M7442" t="s">
        <v>26</v>
      </c>
      <c r="N7442">
        <v>2</v>
      </c>
      <c r="P7442" t="s">
        <v>10827</v>
      </c>
      <c r="Q7442" t="s">
        <v>11635</v>
      </c>
      <c r="S7442" t="s">
        <v>29</v>
      </c>
    </row>
    <row r="7443" spans="1:19" x14ac:dyDescent="0.2">
      <c r="A7443">
        <v>4383</v>
      </c>
      <c r="B7443" t="s">
        <v>11633</v>
      </c>
      <c r="C7443" t="s">
        <v>20</v>
      </c>
      <c r="D7443">
        <v>1.978</v>
      </c>
      <c r="E7443">
        <v>60</v>
      </c>
      <c r="F7443" t="s">
        <v>11565</v>
      </c>
      <c r="G7443" t="s">
        <v>1501</v>
      </c>
      <c r="H7443" t="s">
        <v>36</v>
      </c>
      <c r="I7443" t="s">
        <v>237</v>
      </c>
      <c r="J7443" t="s">
        <v>43</v>
      </c>
      <c r="L7443" t="s">
        <v>11634</v>
      </c>
      <c r="M7443" t="s">
        <v>26</v>
      </c>
      <c r="N7443">
        <v>2</v>
      </c>
      <c r="P7443" t="s">
        <v>10827</v>
      </c>
      <c r="Q7443" t="s">
        <v>11635</v>
      </c>
      <c r="S7443" t="s">
        <v>29</v>
      </c>
    </row>
    <row r="7444" spans="1:19" hidden="1" x14ac:dyDescent="0.2">
      <c r="A7444">
        <v>4384</v>
      </c>
      <c r="B7444" t="s">
        <v>11636</v>
      </c>
      <c r="C7444" t="s">
        <v>20</v>
      </c>
      <c r="D7444">
        <v>1.1499999999999999</v>
      </c>
      <c r="E7444">
        <v>30</v>
      </c>
      <c r="F7444" t="s">
        <v>2322</v>
      </c>
      <c r="G7444" t="s">
        <v>31</v>
      </c>
      <c r="H7444" t="s">
        <v>46</v>
      </c>
      <c r="I7444" t="s">
        <v>11480</v>
      </c>
      <c r="K7444"/>
      <c r="L7444" t="s">
        <v>11637</v>
      </c>
      <c r="M7444" t="s">
        <v>26</v>
      </c>
      <c r="N7444">
        <v>2</v>
      </c>
      <c r="P7444" t="s">
        <v>10827</v>
      </c>
      <c r="Q7444" t="s">
        <v>11638</v>
      </c>
      <c r="S7444" t="s">
        <v>29</v>
      </c>
    </row>
    <row r="7445" spans="1:19" hidden="1" x14ac:dyDescent="0.2">
      <c r="A7445">
        <v>4385</v>
      </c>
      <c r="B7445" t="s">
        <v>1784</v>
      </c>
      <c r="C7445" t="s">
        <v>20</v>
      </c>
      <c r="D7445">
        <v>8.14</v>
      </c>
      <c r="E7445">
        <v>25</v>
      </c>
      <c r="F7445" t="s">
        <v>11639</v>
      </c>
      <c r="G7445" t="s">
        <v>55</v>
      </c>
      <c r="H7445" t="s">
        <v>46</v>
      </c>
      <c r="I7445" t="s">
        <v>3909</v>
      </c>
      <c r="K7445"/>
      <c r="L7445" t="s">
        <v>11640</v>
      </c>
      <c r="M7445" t="s">
        <v>26</v>
      </c>
      <c r="N7445">
        <v>2</v>
      </c>
      <c r="P7445" t="s">
        <v>10827</v>
      </c>
      <c r="Q7445" t="s">
        <v>11641</v>
      </c>
      <c r="S7445" t="s">
        <v>29</v>
      </c>
    </row>
    <row r="7446" spans="1:19" hidden="1" x14ac:dyDescent="0.2">
      <c r="A7446">
        <v>4386</v>
      </c>
      <c r="B7446" t="s">
        <v>11642</v>
      </c>
      <c r="C7446" t="s">
        <v>20</v>
      </c>
      <c r="D7446">
        <v>3.93</v>
      </c>
      <c r="F7446" t="s">
        <v>2017</v>
      </c>
      <c r="G7446" t="s">
        <v>1440</v>
      </c>
      <c r="H7446" t="s">
        <v>23</v>
      </c>
      <c r="I7446" t="s">
        <v>3181</v>
      </c>
      <c r="K7446"/>
      <c r="L7446" t="s">
        <v>11643</v>
      </c>
      <c r="M7446" t="s">
        <v>11208</v>
      </c>
      <c r="N7446">
        <v>4</v>
      </c>
      <c r="P7446" t="s">
        <v>10827</v>
      </c>
      <c r="Q7446" t="s">
        <v>11644</v>
      </c>
      <c r="S7446" t="s">
        <v>29</v>
      </c>
    </row>
    <row r="7447" spans="1:19" x14ac:dyDescent="0.2">
      <c r="A7447">
        <v>4387</v>
      </c>
      <c r="B7447" t="s">
        <v>1787</v>
      </c>
      <c r="C7447" t="s">
        <v>20</v>
      </c>
      <c r="D7447">
        <v>4.2240000000000002</v>
      </c>
      <c r="E7447">
        <v>5</v>
      </c>
      <c r="F7447" t="s">
        <v>11645</v>
      </c>
      <c r="G7447" t="s">
        <v>1501</v>
      </c>
      <c r="H7447" t="s">
        <v>36</v>
      </c>
      <c r="I7447" t="s">
        <v>237</v>
      </c>
      <c r="L7447" t="s">
        <v>1788</v>
      </c>
      <c r="M7447" t="s">
        <v>26</v>
      </c>
      <c r="N7447">
        <v>2</v>
      </c>
      <c r="P7447" t="s">
        <v>10827</v>
      </c>
      <c r="Q7447" t="s">
        <v>11646</v>
      </c>
      <c r="S7447" t="s">
        <v>29</v>
      </c>
    </row>
    <row r="7448" spans="1:19" x14ac:dyDescent="0.2">
      <c r="A7448">
        <v>4387</v>
      </c>
      <c r="B7448" t="s">
        <v>1787</v>
      </c>
      <c r="C7448" t="s">
        <v>20</v>
      </c>
      <c r="D7448">
        <v>4.1280000000000001</v>
      </c>
      <c r="E7448">
        <v>10</v>
      </c>
      <c r="F7448" t="s">
        <v>11645</v>
      </c>
      <c r="G7448" t="s">
        <v>1501</v>
      </c>
      <c r="H7448" t="s">
        <v>36</v>
      </c>
      <c r="I7448" t="s">
        <v>237</v>
      </c>
      <c r="L7448" t="s">
        <v>1788</v>
      </c>
      <c r="M7448" t="s">
        <v>26</v>
      </c>
      <c r="N7448">
        <v>2</v>
      </c>
      <c r="P7448" t="s">
        <v>10827</v>
      </c>
      <c r="Q7448" t="s">
        <v>11646</v>
      </c>
      <c r="S7448" t="s">
        <v>29</v>
      </c>
    </row>
    <row r="7449" spans="1:19" x14ac:dyDescent="0.2">
      <c r="A7449">
        <v>4387</v>
      </c>
      <c r="B7449" t="s">
        <v>1787</v>
      </c>
      <c r="C7449" t="s">
        <v>20</v>
      </c>
      <c r="D7449">
        <v>4.0359999999999996</v>
      </c>
      <c r="E7449">
        <v>15</v>
      </c>
      <c r="F7449" t="s">
        <v>11645</v>
      </c>
      <c r="G7449" t="s">
        <v>1501</v>
      </c>
      <c r="H7449" t="s">
        <v>36</v>
      </c>
      <c r="I7449" t="s">
        <v>237</v>
      </c>
      <c r="L7449" t="s">
        <v>1788</v>
      </c>
      <c r="M7449" t="s">
        <v>26</v>
      </c>
      <c r="N7449">
        <v>2</v>
      </c>
      <c r="P7449" t="s">
        <v>10827</v>
      </c>
      <c r="Q7449" t="s">
        <v>11646</v>
      </c>
      <c r="S7449" t="s">
        <v>29</v>
      </c>
    </row>
    <row r="7450" spans="1:19" x14ac:dyDescent="0.2">
      <c r="A7450">
        <v>4387</v>
      </c>
      <c r="B7450" t="s">
        <v>1787</v>
      </c>
      <c r="C7450" t="s">
        <v>20</v>
      </c>
      <c r="D7450">
        <v>3.9470000000000001</v>
      </c>
      <c r="E7450">
        <v>20</v>
      </c>
      <c r="F7450" t="s">
        <v>11645</v>
      </c>
      <c r="G7450" t="s">
        <v>1501</v>
      </c>
      <c r="H7450" t="s">
        <v>36</v>
      </c>
      <c r="I7450" t="s">
        <v>237</v>
      </c>
      <c r="L7450" t="s">
        <v>1788</v>
      </c>
      <c r="M7450" t="s">
        <v>26</v>
      </c>
      <c r="N7450">
        <v>2</v>
      </c>
      <c r="P7450" t="s">
        <v>10827</v>
      </c>
      <c r="Q7450" t="s">
        <v>11646</v>
      </c>
      <c r="S7450" t="s">
        <v>29</v>
      </c>
    </row>
    <row r="7451" spans="1:19" x14ac:dyDescent="0.2">
      <c r="A7451">
        <v>4387</v>
      </c>
      <c r="B7451" t="s">
        <v>1787</v>
      </c>
      <c r="C7451" t="s">
        <v>20</v>
      </c>
      <c r="D7451">
        <v>3.86</v>
      </c>
      <c r="E7451">
        <v>25</v>
      </c>
      <c r="F7451" t="s">
        <v>11645</v>
      </c>
      <c r="G7451" t="s">
        <v>1501</v>
      </c>
      <c r="H7451" t="s">
        <v>36</v>
      </c>
      <c r="I7451" t="s">
        <v>237</v>
      </c>
      <c r="L7451" t="s">
        <v>1788</v>
      </c>
      <c r="M7451" t="s">
        <v>26</v>
      </c>
      <c r="N7451">
        <v>2</v>
      </c>
      <c r="P7451" t="s">
        <v>10827</v>
      </c>
      <c r="Q7451" t="s">
        <v>11646</v>
      </c>
      <c r="S7451" t="s">
        <v>29</v>
      </c>
    </row>
    <row r="7452" spans="1:19" x14ac:dyDescent="0.2">
      <c r="A7452">
        <v>4387</v>
      </c>
      <c r="B7452" t="s">
        <v>1787</v>
      </c>
      <c r="C7452" t="s">
        <v>20</v>
      </c>
      <c r="D7452">
        <v>3.78</v>
      </c>
      <c r="E7452">
        <v>30</v>
      </c>
      <c r="F7452" t="s">
        <v>11645</v>
      </c>
      <c r="G7452" t="s">
        <v>1501</v>
      </c>
      <c r="H7452" t="s">
        <v>36</v>
      </c>
      <c r="I7452" t="s">
        <v>237</v>
      </c>
      <c r="L7452" t="s">
        <v>1788</v>
      </c>
      <c r="M7452" t="s">
        <v>26</v>
      </c>
      <c r="N7452">
        <v>2</v>
      </c>
      <c r="P7452" t="s">
        <v>10827</v>
      </c>
      <c r="Q7452" t="s">
        <v>11646</v>
      </c>
      <c r="S7452" t="s">
        <v>29</v>
      </c>
    </row>
    <row r="7453" spans="1:19" x14ac:dyDescent="0.2">
      <c r="A7453">
        <v>4387</v>
      </c>
      <c r="B7453" t="s">
        <v>1787</v>
      </c>
      <c r="C7453" t="s">
        <v>20</v>
      </c>
      <c r="D7453">
        <v>3.702</v>
      </c>
      <c r="E7453">
        <v>35</v>
      </c>
      <c r="F7453" t="s">
        <v>11645</v>
      </c>
      <c r="G7453" t="s">
        <v>1501</v>
      </c>
      <c r="H7453" t="s">
        <v>36</v>
      </c>
      <c r="I7453" t="s">
        <v>237</v>
      </c>
      <c r="L7453" t="s">
        <v>1788</v>
      </c>
      <c r="M7453" t="s">
        <v>26</v>
      </c>
      <c r="N7453">
        <v>2</v>
      </c>
      <c r="P7453" t="s">
        <v>10827</v>
      </c>
      <c r="Q7453" t="s">
        <v>11646</v>
      </c>
      <c r="S7453" t="s">
        <v>29</v>
      </c>
    </row>
    <row r="7454" spans="1:19" x14ac:dyDescent="0.2">
      <c r="A7454">
        <v>4387</v>
      </c>
      <c r="B7454" t="s">
        <v>1787</v>
      </c>
      <c r="C7454" t="s">
        <v>20</v>
      </c>
      <c r="D7454">
        <v>3.629</v>
      </c>
      <c r="E7454">
        <v>40</v>
      </c>
      <c r="F7454" t="s">
        <v>11645</v>
      </c>
      <c r="G7454" t="s">
        <v>1501</v>
      </c>
      <c r="H7454" t="s">
        <v>36</v>
      </c>
      <c r="I7454" t="s">
        <v>237</v>
      </c>
      <c r="L7454" t="s">
        <v>1788</v>
      </c>
      <c r="M7454" t="s">
        <v>26</v>
      </c>
      <c r="N7454">
        <v>2</v>
      </c>
      <c r="P7454" t="s">
        <v>10827</v>
      </c>
      <c r="Q7454" t="s">
        <v>11646</v>
      </c>
      <c r="S7454" t="s">
        <v>29</v>
      </c>
    </row>
    <row r="7455" spans="1:19" x14ac:dyDescent="0.2">
      <c r="A7455">
        <v>4387</v>
      </c>
      <c r="B7455" t="s">
        <v>1787</v>
      </c>
      <c r="C7455" t="s">
        <v>20</v>
      </c>
      <c r="D7455">
        <v>3.5630000000000002</v>
      </c>
      <c r="E7455">
        <v>45</v>
      </c>
      <c r="F7455" t="s">
        <v>11645</v>
      </c>
      <c r="G7455" t="s">
        <v>1501</v>
      </c>
      <c r="H7455" t="s">
        <v>36</v>
      </c>
      <c r="I7455" t="s">
        <v>237</v>
      </c>
      <c r="L7455" t="s">
        <v>1788</v>
      </c>
      <c r="M7455" t="s">
        <v>26</v>
      </c>
      <c r="N7455">
        <v>2</v>
      </c>
      <c r="P7455" t="s">
        <v>10827</v>
      </c>
      <c r="Q7455" t="s">
        <v>11646</v>
      </c>
      <c r="S7455" t="s">
        <v>29</v>
      </c>
    </row>
    <row r="7456" spans="1:19" x14ac:dyDescent="0.2">
      <c r="A7456">
        <v>4387</v>
      </c>
      <c r="B7456" t="s">
        <v>1787</v>
      </c>
      <c r="C7456" t="s">
        <v>20</v>
      </c>
      <c r="D7456">
        <v>3.4980000000000002</v>
      </c>
      <c r="E7456">
        <v>50</v>
      </c>
      <c r="F7456" t="s">
        <v>11645</v>
      </c>
      <c r="G7456" t="s">
        <v>1501</v>
      </c>
      <c r="H7456" t="s">
        <v>36</v>
      </c>
      <c r="I7456" t="s">
        <v>237</v>
      </c>
      <c r="L7456" t="s">
        <v>1788</v>
      </c>
      <c r="M7456" t="s">
        <v>26</v>
      </c>
      <c r="N7456">
        <v>2</v>
      </c>
      <c r="P7456" t="s">
        <v>10827</v>
      </c>
      <c r="Q7456" t="s">
        <v>11646</v>
      </c>
      <c r="S7456" t="s">
        <v>29</v>
      </c>
    </row>
    <row r="7457" spans="1:19" hidden="1" x14ac:dyDescent="0.2">
      <c r="A7457">
        <v>4388</v>
      </c>
      <c r="B7457" t="s">
        <v>1790</v>
      </c>
      <c r="C7457" t="s">
        <v>20</v>
      </c>
      <c r="D7457">
        <v>5.07</v>
      </c>
      <c r="E7457">
        <v>25</v>
      </c>
      <c r="G7457" t="s">
        <v>1440</v>
      </c>
      <c r="H7457" t="s">
        <v>23</v>
      </c>
      <c r="I7457" t="s">
        <v>11356</v>
      </c>
      <c r="K7457"/>
      <c r="L7457" t="s">
        <v>1792</v>
      </c>
      <c r="M7457" t="s">
        <v>11208</v>
      </c>
      <c r="N7457">
        <v>4</v>
      </c>
      <c r="P7457" t="s">
        <v>10827</v>
      </c>
      <c r="Q7457" t="s">
        <v>11647</v>
      </c>
      <c r="S7457" t="s">
        <v>29</v>
      </c>
    </row>
    <row r="7458" spans="1:19" hidden="1" x14ac:dyDescent="0.2">
      <c r="A7458">
        <v>4388</v>
      </c>
      <c r="B7458" t="s">
        <v>1790</v>
      </c>
      <c r="C7458" t="s">
        <v>20</v>
      </c>
      <c r="D7458">
        <v>4.22</v>
      </c>
      <c r="I7458" t="s">
        <v>10665</v>
      </c>
      <c r="K7458"/>
      <c r="L7458" t="s">
        <v>1792</v>
      </c>
      <c r="M7458" t="s">
        <v>11208</v>
      </c>
      <c r="N7458">
        <v>4</v>
      </c>
      <c r="P7458" t="s">
        <v>10827</v>
      </c>
      <c r="Q7458" t="s">
        <v>11647</v>
      </c>
      <c r="S7458" t="s">
        <v>29</v>
      </c>
    </row>
    <row r="7459" spans="1:19" hidden="1" x14ac:dyDescent="0.2">
      <c r="A7459">
        <v>4389</v>
      </c>
      <c r="B7459" t="s">
        <v>1796</v>
      </c>
      <c r="C7459" t="s">
        <v>20</v>
      </c>
      <c r="D7459">
        <v>4.5999999999999996</v>
      </c>
      <c r="E7459">
        <v>25</v>
      </c>
      <c r="F7459" t="s">
        <v>141</v>
      </c>
      <c r="G7459" t="s">
        <v>55</v>
      </c>
      <c r="H7459" t="s">
        <v>46</v>
      </c>
      <c r="I7459" t="s">
        <v>6576</v>
      </c>
      <c r="K7459"/>
      <c r="L7459" t="s">
        <v>1797</v>
      </c>
      <c r="M7459" t="s">
        <v>26</v>
      </c>
      <c r="N7459">
        <v>2</v>
      </c>
      <c r="P7459" t="s">
        <v>10827</v>
      </c>
      <c r="Q7459" t="s">
        <v>11648</v>
      </c>
      <c r="S7459" t="s">
        <v>29</v>
      </c>
    </row>
    <row r="7460" spans="1:19" hidden="1" x14ac:dyDescent="0.2">
      <c r="A7460">
        <v>4389</v>
      </c>
      <c r="B7460" t="s">
        <v>1796</v>
      </c>
      <c r="C7460" t="s">
        <v>20</v>
      </c>
      <c r="D7460">
        <v>5.08</v>
      </c>
      <c r="F7460" t="s">
        <v>141</v>
      </c>
      <c r="I7460" t="s">
        <v>10665</v>
      </c>
      <c r="K7460"/>
      <c r="L7460" t="s">
        <v>1797</v>
      </c>
      <c r="M7460" t="s">
        <v>26</v>
      </c>
      <c r="N7460">
        <v>2</v>
      </c>
      <c r="P7460" t="s">
        <v>10827</v>
      </c>
      <c r="Q7460" t="s">
        <v>11648</v>
      </c>
      <c r="S7460" t="s">
        <v>29</v>
      </c>
    </row>
    <row r="7461" spans="1:19" hidden="1" x14ac:dyDescent="0.2">
      <c r="A7461">
        <v>4390</v>
      </c>
      <c r="B7461" t="s">
        <v>1799</v>
      </c>
      <c r="C7461" t="s">
        <v>20</v>
      </c>
      <c r="D7461">
        <v>4.8499999999999996</v>
      </c>
      <c r="E7461">
        <v>25</v>
      </c>
      <c r="F7461" t="s">
        <v>141</v>
      </c>
      <c r="G7461" t="s">
        <v>55</v>
      </c>
      <c r="H7461" t="s">
        <v>46</v>
      </c>
      <c r="I7461" t="s">
        <v>6576</v>
      </c>
      <c r="K7461"/>
      <c r="L7461" t="s">
        <v>1800</v>
      </c>
      <c r="M7461" t="s">
        <v>26</v>
      </c>
      <c r="N7461">
        <v>2</v>
      </c>
      <c r="P7461" t="s">
        <v>10827</v>
      </c>
      <c r="Q7461" t="s">
        <v>11649</v>
      </c>
      <c r="S7461" t="s">
        <v>29</v>
      </c>
    </row>
    <row r="7462" spans="1:19" hidden="1" x14ac:dyDescent="0.2">
      <c r="A7462">
        <v>4391</v>
      </c>
      <c r="B7462" t="s">
        <v>1802</v>
      </c>
      <c r="C7462" t="s">
        <v>20</v>
      </c>
      <c r="D7462">
        <v>5.25</v>
      </c>
      <c r="E7462">
        <v>25</v>
      </c>
      <c r="F7462" t="s">
        <v>141</v>
      </c>
      <c r="G7462" t="s">
        <v>55</v>
      </c>
      <c r="H7462" t="s">
        <v>46</v>
      </c>
      <c r="I7462" t="s">
        <v>6576</v>
      </c>
      <c r="K7462"/>
      <c r="L7462" t="s">
        <v>1803</v>
      </c>
      <c r="M7462" t="s">
        <v>26</v>
      </c>
      <c r="N7462">
        <v>2</v>
      </c>
      <c r="P7462" t="s">
        <v>10827</v>
      </c>
      <c r="Q7462" t="s">
        <v>11650</v>
      </c>
      <c r="S7462" t="s">
        <v>29</v>
      </c>
    </row>
    <row r="7463" spans="1:19" hidden="1" x14ac:dyDescent="0.2">
      <c r="A7463">
        <v>4391</v>
      </c>
      <c r="B7463" t="s">
        <v>1802</v>
      </c>
      <c r="C7463" t="s">
        <v>20</v>
      </c>
      <c r="D7463">
        <v>4.71</v>
      </c>
      <c r="F7463" t="s">
        <v>141</v>
      </c>
      <c r="I7463" t="s">
        <v>10665</v>
      </c>
      <c r="K7463"/>
      <c r="L7463" t="s">
        <v>1803</v>
      </c>
      <c r="M7463" t="s">
        <v>26</v>
      </c>
      <c r="N7463">
        <v>2</v>
      </c>
      <c r="P7463" t="s">
        <v>10827</v>
      </c>
      <c r="Q7463" t="s">
        <v>11650</v>
      </c>
      <c r="S7463" t="s">
        <v>29</v>
      </c>
    </row>
    <row r="7464" spans="1:19" hidden="1" x14ac:dyDescent="0.2">
      <c r="A7464">
        <v>4392</v>
      </c>
      <c r="B7464" t="s">
        <v>1809</v>
      </c>
      <c r="C7464" t="s">
        <v>20</v>
      </c>
      <c r="D7464">
        <v>4.8499999999999996</v>
      </c>
      <c r="E7464">
        <v>25</v>
      </c>
      <c r="F7464" t="s">
        <v>11283</v>
      </c>
      <c r="G7464" t="s">
        <v>31</v>
      </c>
      <c r="H7464" t="s">
        <v>46</v>
      </c>
      <c r="I7464" t="s">
        <v>11284</v>
      </c>
      <c r="K7464"/>
      <c r="L7464" t="s">
        <v>1810</v>
      </c>
      <c r="M7464" t="s">
        <v>11208</v>
      </c>
      <c r="N7464">
        <v>4</v>
      </c>
      <c r="P7464" t="s">
        <v>10827</v>
      </c>
      <c r="Q7464" t="s">
        <v>11651</v>
      </c>
      <c r="S7464" t="s">
        <v>29</v>
      </c>
    </row>
    <row r="7465" spans="1:19" hidden="1" x14ac:dyDescent="0.2">
      <c r="A7465">
        <v>4392</v>
      </c>
      <c r="B7465" t="s">
        <v>1809</v>
      </c>
      <c r="C7465" t="s">
        <v>20</v>
      </c>
      <c r="D7465">
        <v>4.5999999999999996</v>
      </c>
      <c r="F7465" t="s">
        <v>11283</v>
      </c>
      <c r="I7465" t="s">
        <v>10665</v>
      </c>
      <c r="K7465"/>
      <c r="L7465" t="s">
        <v>1810</v>
      </c>
      <c r="M7465" t="s">
        <v>11208</v>
      </c>
      <c r="N7465">
        <v>4</v>
      </c>
      <c r="P7465" t="s">
        <v>10827</v>
      </c>
      <c r="Q7465" t="s">
        <v>11651</v>
      </c>
      <c r="S7465" t="s">
        <v>29</v>
      </c>
    </row>
    <row r="7466" spans="1:19" hidden="1" x14ac:dyDescent="0.2">
      <c r="A7466">
        <v>4393</v>
      </c>
      <c r="B7466" t="s">
        <v>1816</v>
      </c>
      <c r="C7466" t="s">
        <v>20</v>
      </c>
      <c r="D7466">
        <v>3.9369999999999998</v>
      </c>
      <c r="E7466">
        <v>20</v>
      </c>
      <c r="F7466" t="s">
        <v>11652</v>
      </c>
      <c r="G7466" t="s">
        <v>31</v>
      </c>
      <c r="H7466" t="s">
        <v>46</v>
      </c>
      <c r="I7466" t="s">
        <v>10813</v>
      </c>
      <c r="K7466"/>
      <c r="L7466" t="s">
        <v>1817</v>
      </c>
      <c r="M7466" t="s">
        <v>11208</v>
      </c>
      <c r="N7466">
        <v>4</v>
      </c>
      <c r="P7466" t="s">
        <v>10827</v>
      </c>
      <c r="Q7466" t="s">
        <v>11653</v>
      </c>
      <c r="S7466" t="s">
        <v>29</v>
      </c>
    </row>
    <row r="7467" spans="1:19" hidden="1" x14ac:dyDescent="0.2">
      <c r="A7467">
        <v>4393</v>
      </c>
      <c r="B7467" t="s">
        <v>1816</v>
      </c>
      <c r="C7467" t="s">
        <v>20</v>
      </c>
      <c r="D7467">
        <v>3.95</v>
      </c>
      <c r="E7467">
        <v>25</v>
      </c>
      <c r="F7467" t="s">
        <v>11283</v>
      </c>
      <c r="G7467" t="s">
        <v>31</v>
      </c>
      <c r="H7467" t="s">
        <v>46</v>
      </c>
      <c r="I7467" t="s">
        <v>11284</v>
      </c>
      <c r="K7467"/>
      <c r="L7467" t="s">
        <v>1817</v>
      </c>
      <c r="M7467" t="s">
        <v>11208</v>
      </c>
      <c r="N7467">
        <v>4</v>
      </c>
      <c r="P7467" t="s">
        <v>10827</v>
      </c>
      <c r="Q7467" t="s">
        <v>11653</v>
      </c>
      <c r="S7467" t="s">
        <v>29</v>
      </c>
    </row>
    <row r="7468" spans="1:19" hidden="1" x14ac:dyDescent="0.2">
      <c r="A7468">
        <v>4393</v>
      </c>
      <c r="B7468" t="s">
        <v>1816</v>
      </c>
      <c r="C7468" t="s">
        <v>20</v>
      </c>
      <c r="D7468">
        <v>3.55</v>
      </c>
      <c r="F7468" t="s">
        <v>11283</v>
      </c>
      <c r="I7468" t="s">
        <v>10665</v>
      </c>
      <c r="K7468"/>
      <c r="L7468" t="s">
        <v>1817</v>
      </c>
      <c r="M7468" t="s">
        <v>11208</v>
      </c>
      <c r="N7468">
        <v>4</v>
      </c>
      <c r="P7468" t="s">
        <v>10827</v>
      </c>
      <c r="Q7468" t="s">
        <v>11653</v>
      </c>
      <c r="S7468" t="s">
        <v>29</v>
      </c>
    </row>
    <row r="7469" spans="1:19" x14ac:dyDescent="0.2">
      <c r="A7469">
        <v>4394</v>
      </c>
      <c r="B7469" t="s">
        <v>1823</v>
      </c>
      <c r="C7469" t="s">
        <v>20</v>
      </c>
      <c r="D7469">
        <v>5.1609999999999996</v>
      </c>
      <c r="E7469">
        <v>5</v>
      </c>
      <c r="F7469" t="s">
        <v>11654</v>
      </c>
      <c r="G7469" t="s">
        <v>1501</v>
      </c>
      <c r="H7469" t="s">
        <v>36</v>
      </c>
      <c r="I7469" t="s">
        <v>237</v>
      </c>
      <c r="L7469" t="s">
        <v>1824</v>
      </c>
      <c r="M7469" t="s">
        <v>26</v>
      </c>
      <c r="N7469">
        <v>2</v>
      </c>
      <c r="P7469" t="s">
        <v>10827</v>
      </c>
      <c r="Q7469" t="s">
        <v>11655</v>
      </c>
      <c r="S7469" t="s">
        <v>29</v>
      </c>
    </row>
    <row r="7470" spans="1:19" x14ac:dyDescent="0.2">
      <c r="A7470">
        <v>4394</v>
      </c>
      <c r="B7470" t="s">
        <v>1823</v>
      </c>
      <c r="C7470" t="s">
        <v>20</v>
      </c>
      <c r="D7470">
        <v>5.0579999999999998</v>
      </c>
      <c r="E7470">
        <v>10</v>
      </c>
      <c r="F7470" t="s">
        <v>11654</v>
      </c>
      <c r="G7470" t="s">
        <v>1501</v>
      </c>
      <c r="H7470" t="s">
        <v>36</v>
      </c>
      <c r="I7470" t="s">
        <v>237</v>
      </c>
      <c r="L7470" t="s">
        <v>1824</v>
      </c>
      <c r="M7470" t="s">
        <v>26</v>
      </c>
      <c r="N7470">
        <v>2</v>
      </c>
      <c r="P7470" t="s">
        <v>10827</v>
      </c>
      <c r="Q7470" t="s">
        <v>11655</v>
      </c>
      <c r="S7470" t="s">
        <v>29</v>
      </c>
    </row>
    <row r="7471" spans="1:19" x14ac:dyDescent="0.2">
      <c r="A7471">
        <v>4394</v>
      </c>
      <c r="B7471" t="s">
        <v>1823</v>
      </c>
      <c r="C7471" t="s">
        <v>20</v>
      </c>
      <c r="D7471">
        <v>4.9550000000000001</v>
      </c>
      <c r="E7471">
        <v>15</v>
      </c>
      <c r="F7471" t="s">
        <v>11654</v>
      </c>
      <c r="G7471" t="s">
        <v>1501</v>
      </c>
      <c r="H7471" t="s">
        <v>36</v>
      </c>
      <c r="I7471" t="s">
        <v>237</v>
      </c>
      <c r="L7471" t="s">
        <v>1824</v>
      </c>
      <c r="M7471" t="s">
        <v>26</v>
      </c>
      <c r="N7471">
        <v>2</v>
      </c>
      <c r="P7471" t="s">
        <v>10827</v>
      </c>
      <c r="Q7471" t="s">
        <v>11655</v>
      </c>
      <c r="S7471" t="s">
        <v>29</v>
      </c>
    </row>
    <row r="7472" spans="1:19" x14ac:dyDescent="0.2">
      <c r="A7472">
        <v>4394</v>
      </c>
      <c r="B7472" t="s">
        <v>1823</v>
      </c>
      <c r="C7472" t="s">
        <v>20</v>
      </c>
      <c r="D7472">
        <v>4.8600000000000003</v>
      </c>
      <c r="E7472">
        <v>20</v>
      </c>
      <c r="F7472" t="s">
        <v>11654</v>
      </c>
      <c r="G7472" t="s">
        <v>1501</v>
      </c>
      <c r="H7472" t="s">
        <v>36</v>
      </c>
      <c r="I7472" t="s">
        <v>237</v>
      </c>
      <c r="L7472" t="s">
        <v>1824</v>
      </c>
      <c r="M7472" t="s">
        <v>26</v>
      </c>
      <c r="N7472">
        <v>2</v>
      </c>
      <c r="P7472" t="s">
        <v>10827</v>
      </c>
      <c r="Q7472" t="s">
        <v>11655</v>
      </c>
      <c r="S7472" t="s">
        <v>29</v>
      </c>
    </row>
    <row r="7473" spans="1:19" x14ac:dyDescent="0.2">
      <c r="A7473">
        <v>4394</v>
      </c>
      <c r="B7473" t="s">
        <v>1823</v>
      </c>
      <c r="C7473" t="s">
        <v>20</v>
      </c>
      <c r="D7473">
        <v>4.7649999999999997</v>
      </c>
      <c r="E7473">
        <v>25</v>
      </c>
      <c r="F7473" t="s">
        <v>11654</v>
      </c>
      <c r="G7473" t="s">
        <v>1501</v>
      </c>
      <c r="H7473" t="s">
        <v>36</v>
      </c>
      <c r="I7473" t="s">
        <v>237</v>
      </c>
      <c r="L7473" t="s">
        <v>1824</v>
      </c>
      <c r="M7473" t="s">
        <v>26</v>
      </c>
      <c r="N7473">
        <v>2</v>
      </c>
      <c r="P7473" t="s">
        <v>10827</v>
      </c>
      <c r="Q7473" t="s">
        <v>11655</v>
      </c>
      <c r="S7473" t="s">
        <v>29</v>
      </c>
    </row>
    <row r="7474" spans="1:19" x14ac:dyDescent="0.2">
      <c r="A7474">
        <v>4394</v>
      </c>
      <c r="B7474" t="s">
        <v>1823</v>
      </c>
      <c r="C7474" t="s">
        <v>20</v>
      </c>
      <c r="D7474">
        <v>4.6769999999999996</v>
      </c>
      <c r="E7474">
        <v>30</v>
      </c>
      <c r="F7474" t="s">
        <v>11654</v>
      </c>
      <c r="G7474" t="s">
        <v>1501</v>
      </c>
      <c r="H7474" t="s">
        <v>36</v>
      </c>
      <c r="I7474" t="s">
        <v>237</v>
      </c>
      <c r="L7474" t="s">
        <v>1824</v>
      </c>
      <c r="M7474" t="s">
        <v>26</v>
      </c>
      <c r="N7474">
        <v>2</v>
      </c>
      <c r="P7474" t="s">
        <v>10827</v>
      </c>
      <c r="Q7474" t="s">
        <v>11655</v>
      </c>
      <c r="S7474" t="s">
        <v>29</v>
      </c>
    </row>
    <row r="7475" spans="1:19" x14ac:dyDescent="0.2">
      <c r="A7475">
        <v>4394</v>
      </c>
      <c r="B7475" t="s">
        <v>1823</v>
      </c>
      <c r="C7475" t="s">
        <v>20</v>
      </c>
      <c r="D7475">
        <v>4.59</v>
      </c>
      <c r="E7475">
        <v>35</v>
      </c>
      <c r="F7475" t="s">
        <v>11654</v>
      </c>
      <c r="G7475" t="s">
        <v>1501</v>
      </c>
      <c r="H7475" t="s">
        <v>36</v>
      </c>
      <c r="I7475" t="s">
        <v>237</v>
      </c>
      <c r="L7475" t="s">
        <v>1824</v>
      </c>
      <c r="M7475" t="s">
        <v>26</v>
      </c>
      <c r="N7475">
        <v>2</v>
      </c>
      <c r="P7475" t="s">
        <v>10827</v>
      </c>
      <c r="Q7475" t="s">
        <v>11655</v>
      </c>
      <c r="S7475" t="s">
        <v>29</v>
      </c>
    </row>
    <row r="7476" spans="1:19" x14ac:dyDescent="0.2">
      <c r="A7476">
        <v>4394</v>
      </c>
      <c r="B7476" t="s">
        <v>1823</v>
      </c>
      <c r="C7476" t="s">
        <v>20</v>
      </c>
      <c r="D7476">
        <v>4.5069999999999997</v>
      </c>
      <c r="E7476">
        <v>40</v>
      </c>
      <c r="F7476" t="s">
        <v>11654</v>
      </c>
      <c r="G7476" t="s">
        <v>1501</v>
      </c>
      <c r="H7476" t="s">
        <v>36</v>
      </c>
      <c r="I7476" t="s">
        <v>237</v>
      </c>
      <c r="L7476" t="s">
        <v>1824</v>
      </c>
      <c r="M7476" t="s">
        <v>26</v>
      </c>
      <c r="N7476">
        <v>2</v>
      </c>
      <c r="P7476" t="s">
        <v>10827</v>
      </c>
      <c r="Q7476" t="s">
        <v>11655</v>
      </c>
      <c r="S7476" t="s">
        <v>29</v>
      </c>
    </row>
    <row r="7477" spans="1:19" x14ac:dyDescent="0.2">
      <c r="A7477">
        <v>4394</v>
      </c>
      <c r="B7477" t="s">
        <v>1823</v>
      </c>
      <c r="C7477" t="s">
        <v>20</v>
      </c>
      <c r="D7477">
        <v>4.43</v>
      </c>
      <c r="E7477">
        <v>45</v>
      </c>
      <c r="F7477" t="s">
        <v>11654</v>
      </c>
      <c r="G7477" t="s">
        <v>1501</v>
      </c>
      <c r="H7477" t="s">
        <v>36</v>
      </c>
      <c r="I7477" t="s">
        <v>237</v>
      </c>
      <c r="L7477" t="s">
        <v>1824</v>
      </c>
      <c r="M7477" t="s">
        <v>26</v>
      </c>
      <c r="N7477">
        <v>2</v>
      </c>
      <c r="P7477" t="s">
        <v>10827</v>
      </c>
      <c r="Q7477" t="s">
        <v>11655</v>
      </c>
      <c r="S7477" t="s">
        <v>29</v>
      </c>
    </row>
    <row r="7478" spans="1:19" x14ac:dyDescent="0.2">
      <c r="A7478">
        <v>4394</v>
      </c>
      <c r="B7478" t="s">
        <v>1823</v>
      </c>
      <c r="C7478" t="s">
        <v>20</v>
      </c>
      <c r="D7478">
        <v>4.3579999999999997</v>
      </c>
      <c r="E7478">
        <v>50</v>
      </c>
      <c r="F7478" t="s">
        <v>11654</v>
      </c>
      <c r="G7478" t="s">
        <v>1501</v>
      </c>
      <c r="H7478" t="s">
        <v>36</v>
      </c>
      <c r="I7478" t="s">
        <v>237</v>
      </c>
      <c r="L7478" t="s">
        <v>1824</v>
      </c>
      <c r="M7478" t="s">
        <v>26</v>
      </c>
      <c r="N7478">
        <v>2</v>
      </c>
      <c r="P7478" t="s">
        <v>10827</v>
      </c>
      <c r="Q7478" t="s">
        <v>11655</v>
      </c>
      <c r="S7478" t="s">
        <v>29</v>
      </c>
    </row>
    <row r="7479" spans="1:19" hidden="1" x14ac:dyDescent="0.2">
      <c r="A7479">
        <v>4394</v>
      </c>
      <c r="B7479" t="s">
        <v>1823</v>
      </c>
      <c r="C7479" t="s">
        <v>20</v>
      </c>
      <c r="D7479">
        <v>4.75</v>
      </c>
      <c r="F7479" t="s">
        <v>2017</v>
      </c>
      <c r="G7479" t="s">
        <v>1440</v>
      </c>
      <c r="H7479" t="s">
        <v>23</v>
      </c>
      <c r="I7479" t="s">
        <v>3181</v>
      </c>
      <c r="J7479" t="s">
        <v>43</v>
      </c>
      <c r="K7479"/>
      <c r="L7479" t="s">
        <v>1824</v>
      </c>
      <c r="M7479" t="s">
        <v>26</v>
      </c>
      <c r="N7479">
        <v>2</v>
      </c>
      <c r="P7479" t="s">
        <v>10827</v>
      </c>
      <c r="Q7479" t="s">
        <v>11655</v>
      </c>
      <c r="S7479" t="s">
        <v>29</v>
      </c>
    </row>
    <row r="7480" spans="1:19" hidden="1" x14ac:dyDescent="0.2">
      <c r="A7480">
        <v>4395</v>
      </c>
      <c r="B7480" t="s">
        <v>1830</v>
      </c>
      <c r="C7480" t="s">
        <v>20</v>
      </c>
      <c r="D7480">
        <v>-1</v>
      </c>
      <c r="E7480" t="s">
        <v>1636</v>
      </c>
      <c r="F7480" t="s">
        <v>11656</v>
      </c>
      <c r="G7480" t="s">
        <v>75</v>
      </c>
      <c r="H7480" t="s">
        <v>23</v>
      </c>
      <c r="I7480" t="s">
        <v>8771</v>
      </c>
      <c r="K7480"/>
      <c r="L7480" t="s">
        <v>1831</v>
      </c>
      <c r="M7480" t="s">
        <v>11208</v>
      </c>
      <c r="N7480">
        <v>4</v>
      </c>
      <c r="P7480" t="s">
        <v>10827</v>
      </c>
      <c r="Q7480" t="s">
        <v>11657</v>
      </c>
      <c r="S7480" t="s">
        <v>29</v>
      </c>
    </row>
    <row r="7481" spans="1:19" hidden="1" x14ac:dyDescent="0.2">
      <c r="A7481">
        <v>4396</v>
      </c>
      <c r="B7481" t="s">
        <v>1837</v>
      </c>
      <c r="C7481" t="s">
        <v>20</v>
      </c>
      <c r="D7481">
        <v>0.65</v>
      </c>
      <c r="E7481">
        <v>25</v>
      </c>
      <c r="F7481" t="s">
        <v>11453</v>
      </c>
      <c r="G7481" t="s">
        <v>75</v>
      </c>
      <c r="H7481" t="s">
        <v>46</v>
      </c>
      <c r="I7481" t="s">
        <v>11630</v>
      </c>
      <c r="K7481"/>
      <c r="L7481" t="s">
        <v>1839</v>
      </c>
      <c r="M7481" t="s">
        <v>26</v>
      </c>
      <c r="N7481">
        <v>2</v>
      </c>
      <c r="P7481" t="s">
        <v>10827</v>
      </c>
      <c r="Q7481" t="s">
        <v>11658</v>
      </c>
      <c r="S7481" t="s">
        <v>29</v>
      </c>
    </row>
    <row r="7482" spans="1:19" hidden="1" x14ac:dyDescent="0.2">
      <c r="A7482">
        <v>4396</v>
      </c>
      <c r="B7482" t="s">
        <v>1837</v>
      </c>
      <c r="C7482" t="s">
        <v>20</v>
      </c>
      <c r="D7482">
        <v>0.66</v>
      </c>
      <c r="E7482" t="s">
        <v>11392</v>
      </c>
      <c r="F7482" t="s">
        <v>11453</v>
      </c>
      <c r="G7482" t="s">
        <v>75</v>
      </c>
      <c r="H7482" t="s">
        <v>23</v>
      </c>
      <c r="I7482" t="s">
        <v>11394</v>
      </c>
      <c r="K7482"/>
      <c r="L7482" t="s">
        <v>1839</v>
      </c>
      <c r="M7482" t="s">
        <v>26</v>
      </c>
      <c r="N7482">
        <v>2</v>
      </c>
      <c r="P7482" t="s">
        <v>10827</v>
      </c>
      <c r="Q7482" t="s">
        <v>11658</v>
      </c>
      <c r="S7482" t="s">
        <v>29</v>
      </c>
    </row>
    <row r="7483" spans="1:19" hidden="1" x14ac:dyDescent="0.2">
      <c r="A7483">
        <v>4397</v>
      </c>
      <c r="B7483" t="s">
        <v>1864</v>
      </c>
      <c r="C7483" t="s">
        <v>20</v>
      </c>
      <c r="D7483">
        <v>-6.55</v>
      </c>
      <c r="E7483" t="s">
        <v>11392</v>
      </c>
      <c r="F7483" t="s">
        <v>11453</v>
      </c>
      <c r="G7483" t="s">
        <v>75</v>
      </c>
      <c r="H7483" t="s">
        <v>23</v>
      </c>
      <c r="I7483" t="s">
        <v>11394</v>
      </c>
      <c r="K7483"/>
      <c r="L7483" t="s">
        <v>1865</v>
      </c>
      <c r="M7483" t="s">
        <v>26</v>
      </c>
      <c r="N7483">
        <v>2</v>
      </c>
      <c r="P7483" t="s">
        <v>10827</v>
      </c>
      <c r="Q7483" t="s">
        <v>11659</v>
      </c>
      <c r="S7483" t="s">
        <v>29</v>
      </c>
    </row>
    <row r="7484" spans="1:19" hidden="1" x14ac:dyDescent="0.2">
      <c r="A7484">
        <v>4397</v>
      </c>
      <c r="B7484" t="s">
        <v>1864</v>
      </c>
      <c r="C7484" t="s">
        <v>20</v>
      </c>
      <c r="D7484">
        <v>-6.26</v>
      </c>
      <c r="E7484">
        <v>20</v>
      </c>
      <c r="F7484" t="s">
        <v>11660</v>
      </c>
      <c r="G7484" t="s">
        <v>75</v>
      </c>
      <c r="H7484" t="s">
        <v>23</v>
      </c>
      <c r="I7484" t="s">
        <v>3143</v>
      </c>
      <c r="K7484"/>
      <c r="L7484" t="s">
        <v>1865</v>
      </c>
      <c r="M7484" t="s">
        <v>26</v>
      </c>
      <c r="N7484">
        <v>2</v>
      </c>
      <c r="P7484" t="s">
        <v>10827</v>
      </c>
      <c r="Q7484" t="s">
        <v>11659</v>
      </c>
      <c r="S7484" t="s">
        <v>29</v>
      </c>
    </row>
    <row r="7485" spans="1:19" hidden="1" x14ac:dyDescent="0.2">
      <c r="A7485">
        <v>4397</v>
      </c>
      <c r="B7485" t="s">
        <v>1864</v>
      </c>
      <c r="C7485" t="s">
        <v>20</v>
      </c>
      <c r="D7485">
        <v>-4.9800000000000004</v>
      </c>
      <c r="E7485">
        <v>25</v>
      </c>
      <c r="F7485" t="s">
        <v>11461</v>
      </c>
      <c r="G7485" t="s">
        <v>75</v>
      </c>
      <c r="H7485" t="s">
        <v>23</v>
      </c>
      <c r="I7485" t="s">
        <v>11458</v>
      </c>
      <c r="K7485"/>
      <c r="L7485" t="s">
        <v>1865</v>
      </c>
      <c r="M7485" t="s">
        <v>26</v>
      </c>
      <c r="N7485">
        <v>2</v>
      </c>
      <c r="P7485" t="s">
        <v>10827</v>
      </c>
      <c r="Q7485" t="s">
        <v>11659</v>
      </c>
      <c r="S7485" t="s">
        <v>29</v>
      </c>
    </row>
    <row r="7486" spans="1:19" hidden="1" x14ac:dyDescent="0.2">
      <c r="A7486">
        <v>4397</v>
      </c>
      <c r="B7486" t="s">
        <v>1864</v>
      </c>
      <c r="C7486" t="s">
        <v>20</v>
      </c>
      <c r="D7486">
        <v>-4.75</v>
      </c>
      <c r="E7486">
        <v>0</v>
      </c>
      <c r="F7486" t="s">
        <v>11461</v>
      </c>
      <c r="G7486" t="s">
        <v>75</v>
      </c>
      <c r="H7486" t="s">
        <v>23</v>
      </c>
      <c r="I7486" t="s">
        <v>3404</v>
      </c>
      <c r="K7486"/>
      <c r="L7486" t="s">
        <v>1865</v>
      </c>
      <c r="M7486" t="s">
        <v>26</v>
      </c>
      <c r="N7486">
        <v>2</v>
      </c>
      <c r="P7486" t="s">
        <v>10827</v>
      </c>
      <c r="Q7486" t="s">
        <v>11659</v>
      </c>
      <c r="S7486" t="s">
        <v>29</v>
      </c>
    </row>
    <row r="7487" spans="1:19" hidden="1" x14ac:dyDescent="0.2">
      <c r="A7487">
        <v>4397</v>
      </c>
      <c r="B7487" t="s">
        <v>1864</v>
      </c>
      <c r="C7487" t="s">
        <v>20</v>
      </c>
      <c r="D7487">
        <v>-4.71</v>
      </c>
      <c r="E7487">
        <v>15</v>
      </c>
      <c r="F7487" t="s">
        <v>11461</v>
      </c>
      <c r="G7487" t="s">
        <v>75</v>
      </c>
      <c r="H7487" t="s">
        <v>23</v>
      </c>
      <c r="I7487" t="s">
        <v>3404</v>
      </c>
      <c r="K7487"/>
      <c r="L7487" t="s">
        <v>1865</v>
      </c>
      <c r="M7487" t="s">
        <v>26</v>
      </c>
      <c r="N7487">
        <v>2</v>
      </c>
      <c r="P7487" t="s">
        <v>10827</v>
      </c>
      <c r="Q7487" t="s">
        <v>11659</v>
      </c>
      <c r="S7487" t="s">
        <v>29</v>
      </c>
    </row>
    <row r="7488" spans="1:19" hidden="1" x14ac:dyDescent="0.2">
      <c r="A7488">
        <v>4397</v>
      </c>
      <c r="B7488" t="s">
        <v>1864</v>
      </c>
      <c r="C7488" t="s">
        <v>20</v>
      </c>
      <c r="D7488">
        <v>-4.54</v>
      </c>
      <c r="E7488">
        <v>45</v>
      </c>
      <c r="F7488" t="s">
        <v>11461</v>
      </c>
      <c r="G7488" t="s">
        <v>75</v>
      </c>
      <c r="H7488" t="s">
        <v>23</v>
      </c>
      <c r="I7488" t="s">
        <v>3404</v>
      </c>
      <c r="K7488"/>
      <c r="L7488" t="s">
        <v>1865</v>
      </c>
      <c r="M7488" t="s">
        <v>26</v>
      </c>
      <c r="N7488">
        <v>2</v>
      </c>
      <c r="P7488" t="s">
        <v>10827</v>
      </c>
      <c r="Q7488" t="s">
        <v>11659</v>
      </c>
      <c r="S7488" t="s">
        <v>29</v>
      </c>
    </row>
    <row r="7489" spans="1:19" hidden="1" x14ac:dyDescent="0.2">
      <c r="A7489">
        <v>4398</v>
      </c>
      <c r="B7489" t="s">
        <v>1868</v>
      </c>
      <c r="C7489" t="s">
        <v>20</v>
      </c>
      <c r="D7489">
        <v>-4.5199999999999996</v>
      </c>
      <c r="E7489">
        <v>20</v>
      </c>
      <c r="F7489" t="s">
        <v>3110</v>
      </c>
      <c r="G7489" t="s">
        <v>75</v>
      </c>
      <c r="H7489" t="s">
        <v>23</v>
      </c>
      <c r="I7489" t="s">
        <v>308</v>
      </c>
      <c r="K7489"/>
      <c r="L7489" t="s">
        <v>1869</v>
      </c>
      <c r="M7489" t="s">
        <v>11208</v>
      </c>
      <c r="N7489">
        <v>4</v>
      </c>
      <c r="P7489" t="s">
        <v>10827</v>
      </c>
      <c r="Q7489" t="s">
        <v>11661</v>
      </c>
      <c r="S7489" t="s">
        <v>29</v>
      </c>
    </row>
    <row r="7490" spans="1:19" hidden="1" x14ac:dyDescent="0.2">
      <c r="A7490">
        <v>4398</v>
      </c>
      <c r="B7490" t="s">
        <v>1868</v>
      </c>
      <c r="C7490" t="s">
        <v>20</v>
      </c>
      <c r="D7490">
        <v>-4.5599999999999996</v>
      </c>
      <c r="E7490">
        <v>33</v>
      </c>
      <c r="F7490" t="s">
        <v>3110</v>
      </c>
      <c r="G7490" t="s">
        <v>75</v>
      </c>
      <c r="H7490" t="s">
        <v>23</v>
      </c>
      <c r="I7490" t="s">
        <v>10615</v>
      </c>
      <c r="K7490"/>
      <c r="L7490" t="s">
        <v>1869</v>
      </c>
      <c r="M7490" t="s">
        <v>11208</v>
      </c>
      <c r="N7490">
        <v>4</v>
      </c>
      <c r="P7490" t="s">
        <v>10827</v>
      </c>
      <c r="Q7490" t="s">
        <v>11661</v>
      </c>
      <c r="S7490" t="s">
        <v>29</v>
      </c>
    </row>
    <row r="7491" spans="1:19" hidden="1" x14ac:dyDescent="0.2">
      <c r="A7491">
        <v>4398</v>
      </c>
      <c r="B7491" t="s">
        <v>1868</v>
      </c>
      <c r="C7491" t="s">
        <v>20</v>
      </c>
      <c r="D7491">
        <v>-4.53</v>
      </c>
      <c r="E7491" t="s">
        <v>10160</v>
      </c>
      <c r="F7491" t="s">
        <v>11505</v>
      </c>
      <c r="G7491" t="s">
        <v>75</v>
      </c>
      <c r="H7491" t="s">
        <v>23</v>
      </c>
      <c r="I7491" t="s">
        <v>2058</v>
      </c>
      <c r="K7491"/>
      <c r="L7491" t="s">
        <v>1869</v>
      </c>
      <c r="M7491" t="s">
        <v>11208</v>
      </c>
      <c r="N7491">
        <v>4</v>
      </c>
      <c r="P7491" t="s">
        <v>10827</v>
      </c>
      <c r="Q7491" t="s">
        <v>11661</v>
      </c>
      <c r="S7491" t="s">
        <v>29</v>
      </c>
    </row>
    <row r="7492" spans="1:19" hidden="1" x14ac:dyDescent="0.2">
      <c r="A7492">
        <v>4398</v>
      </c>
      <c r="B7492" t="s">
        <v>1868</v>
      </c>
      <c r="C7492" t="s">
        <v>20</v>
      </c>
      <c r="D7492">
        <v>-4.33</v>
      </c>
      <c r="E7492">
        <v>25</v>
      </c>
      <c r="F7492" t="s">
        <v>8359</v>
      </c>
      <c r="G7492" t="s">
        <v>75</v>
      </c>
      <c r="H7492" t="s">
        <v>23</v>
      </c>
      <c r="I7492" t="s">
        <v>8724</v>
      </c>
      <c r="K7492"/>
      <c r="L7492" t="s">
        <v>1869</v>
      </c>
      <c r="M7492" t="s">
        <v>11208</v>
      </c>
      <c r="N7492">
        <v>4</v>
      </c>
      <c r="P7492" t="s">
        <v>10827</v>
      </c>
      <c r="Q7492" t="s">
        <v>11661</v>
      </c>
      <c r="S7492" t="s">
        <v>29</v>
      </c>
    </row>
    <row r="7493" spans="1:19" hidden="1" x14ac:dyDescent="0.2">
      <c r="A7493">
        <v>4398</v>
      </c>
      <c r="B7493" t="s">
        <v>1868</v>
      </c>
      <c r="C7493" t="s">
        <v>20</v>
      </c>
      <c r="D7493">
        <v>-4.2699999999999996</v>
      </c>
      <c r="E7493">
        <v>15</v>
      </c>
      <c r="F7493" t="s">
        <v>11662</v>
      </c>
      <c r="G7493" t="s">
        <v>75</v>
      </c>
      <c r="H7493" t="s">
        <v>23</v>
      </c>
      <c r="I7493" t="s">
        <v>11512</v>
      </c>
      <c r="K7493"/>
      <c r="L7493" t="s">
        <v>1869</v>
      </c>
      <c r="M7493" t="s">
        <v>11208</v>
      </c>
      <c r="N7493">
        <v>4</v>
      </c>
      <c r="P7493" t="s">
        <v>10827</v>
      </c>
      <c r="Q7493" t="s">
        <v>11661</v>
      </c>
      <c r="S7493" t="s">
        <v>29</v>
      </c>
    </row>
    <row r="7494" spans="1:19" hidden="1" x14ac:dyDescent="0.2">
      <c r="A7494">
        <v>4398</v>
      </c>
      <c r="B7494" t="s">
        <v>1868</v>
      </c>
      <c r="C7494" t="s">
        <v>20</v>
      </c>
      <c r="D7494">
        <v>-4.2699999999999996</v>
      </c>
      <c r="E7494">
        <v>25</v>
      </c>
      <c r="F7494" t="s">
        <v>11662</v>
      </c>
      <c r="G7494" t="s">
        <v>75</v>
      </c>
      <c r="H7494" t="s">
        <v>23</v>
      </c>
      <c r="I7494" t="s">
        <v>11512</v>
      </c>
      <c r="K7494"/>
      <c r="L7494" t="s">
        <v>1869</v>
      </c>
      <c r="M7494" t="s">
        <v>11208</v>
      </c>
      <c r="N7494">
        <v>4</v>
      </c>
      <c r="P7494" t="s">
        <v>10827</v>
      </c>
      <c r="Q7494" t="s">
        <v>11661</v>
      </c>
      <c r="S7494" t="s">
        <v>29</v>
      </c>
    </row>
    <row r="7495" spans="1:19" hidden="1" x14ac:dyDescent="0.2">
      <c r="A7495">
        <v>4398</v>
      </c>
      <c r="B7495" t="s">
        <v>1868</v>
      </c>
      <c r="C7495" t="s">
        <v>20</v>
      </c>
      <c r="D7495">
        <v>-4.28</v>
      </c>
      <c r="E7495">
        <v>35</v>
      </c>
      <c r="F7495" t="s">
        <v>11662</v>
      </c>
      <c r="G7495" t="s">
        <v>75</v>
      </c>
      <c r="H7495" t="s">
        <v>23</v>
      </c>
      <c r="I7495" t="s">
        <v>11512</v>
      </c>
      <c r="K7495"/>
      <c r="L7495" t="s">
        <v>1869</v>
      </c>
      <c r="M7495" t="s">
        <v>11208</v>
      </c>
      <c r="N7495">
        <v>4</v>
      </c>
      <c r="P7495" t="s">
        <v>10827</v>
      </c>
      <c r="Q7495" t="s">
        <v>11661</v>
      </c>
      <c r="S7495" t="s">
        <v>29</v>
      </c>
    </row>
    <row r="7496" spans="1:19" hidden="1" x14ac:dyDescent="0.2">
      <c r="A7496">
        <v>4398</v>
      </c>
      <c r="B7496" t="s">
        <v>1868</v>
      </c>
      <c r="C7496" t="s">
        <v>20</v>
      </c>
      <c r="D7496">
        <v>-4.28</v>
      </c>
      <c r="E7496">
        <v>45</v>
      </c>
      <c r="F7496" t="s">
        <v>11662</v>
      </c>
      <c r="G7496" t="s">
        <v>75</v>
      </c>
      <c r="H7496" t="s">
        <v>23</v>
      </c>
      <c r="I7496" t="s">
        <v>11512</v>
      </c>
      <c r="K7496"/>
      <c r="L7496" t="s">
        <v>1869</v>
      </c>
      <c r="M7496" t="s">
        <v>11208</v>
      </c>
      <c r="N7496">
        <v>4</v>
      </c>
      <c r="P7496" t="s">
        <v>10827</v>
      </c>
      <c r="Q7496" t="s">
        <v>11661</v>
      </c>
      <c r="S7496" t="s">
        <v>29</v>
      </c>
    </row>
    <row r="7497" spans="1:19" hidden="1" x14ac:dyDescent="0.2">
      <c r="A7497">
        <v>4398</v>
      </c>
      <c r="B7497" t="s">
        <v>1868</v>
      </c>
      <c r="C7497" t="s">
        <v>20</v>
      </c>
      <c r="D7497">
        <v>-4.29</v>
      </c>
      <c r="E7497">
        <v>55</v>
      </c>
      <c r="F7497" t="s">
        <v>11662</v>
      </c>
      <c r="G7497" t="s">
        <v>75</v>
      </c>
      <c r="H7497" t="s">
        <v>23</v>
      </c>
      <c r="I7497" t="s">
        <v>11512</v>
      </c>
      <c r="K7497"/>
      <c r="L7497" t="s">
        <v>1869</v>
      </c>
      <c r="M7497" t="s">
        <v>11208</v>
      </c>
      <c r="N7497">
        <v>4</v>
      </c>
      <c r="P7497" t="s">
        <v>10827</v>
      </c>
      <c r="Q7497" t="s">
        <v>11661</v>
      </c>
      <c r="S7497" t="s">
        <v>29</v>
      </c>
    </row>
    <row r="7498" spans="1:19" hidden="1" x14ac:dyDescent="0.2">
      <c r="A7498">
        <v>4398</v>
      </c>
      <c r="B7498" t="s">
        <v>1868</v>
      </c>
      <c r="C7498" t="s">
        <v>20</v>
      </c>
      <c r="D7498">
        <v>-4.41</v>
      </c>
      <c r="E7498">
        <v>20</v>
      </c>
      <c r="F7498" t="s">
        <v>11429</v>
      </c>
      <c r="G7498" t="s">
        <v>75</v>
      </c>
      <c r="H7498" t="s">
        <v>23</v>
      </c>
      <c r="I7498" t="s">
        <v>411</v>
      </c>
      <c r="K7498"/>
      <c r="L7498" t="s">
        <v>1869</v>
      </c>
      <c r="M7498" t="s">
        <v>11208</v>
      </c>
      <c r="N7498">
        <v>4</v>
      </c>
      <c r="P7498" t="s">
        <v>10827</v>
      </c>
      <c r="Q7498" t="s">
        <v>11661</v>
      </c>
      <c r="S7498" t="s">
        <v>29</v>
      </c>
    </row>
    <row r="7499" spans="1:19" hidden="1" x14ac:dyDescent="0.2">
      <c r="A7499">
        <v>4398</v>
      </c>
      <c r="B7499" t="s">
        <v>1868</v>
      </c>
      <c r="C7499" t="s">
        <v>20</v>
      </c>
      <c r="D7499">
        <v>-4.45</v>
      </c>
      <c r="E7499" t="s">
        <v>1636</v>
      </c>
      <c r="F7499" t="s">
        <v>11437</v>
      </c>
      <c r="G7499" t="s">
        <v>75</v>
      </c>
      <c r="H7499" t="s">
        <v>23</v>
      </c>
      <c r="I7499" t="s">
        <v>8771</v>
      </c>
      <c r="K7499"/>
      <c r="L7499" t="s">
        <v>1869</v>
      </c>
      <c r="M7499" t="s">
        <v>11208</v>
      </c>
      <c r="N7499">
        <v>4</v>
      </c>
      <c r="P7499" t="s">
        <v>10827</v>
      </c>
      <c r="Q7499" t="s">
        <v>11661</v>
      </c>
      <c r="S7499" t="s">
        <v>29</v>
      </c>
    </row>
    <row r="7500" spans="1:19" hidden="1" x14ac:dyDescent="0.2">
      <c r="A7500">
        <v>4398</v>
      </c>
      <c r="B7500" t="s">
        <v>1868</v>
      </c>
      <c r="C7500" t="s">
        <v>20</v>
      </c>
      <c r="D7500">
        <v>-4.58</v>
      </c>
      <c r="E7500" t="s">
        <v>11465</v>
      </c>
      <c r="F7500" t="s">
        <v>11513</v>
      </c>
      <c r="G7500" t="s">
        <v>75</v>
      </c>
      <c r="H7500" t="s">
        <v>23</v>
      </c>
      <c r="I7500" t="s">
        <v>8771</v>
      </c>
      <c r="K7500"/>
      <c r="L7500" t="s">
        <v>1869</v>
      </c>
      <c r="M7500" t="s">
        <v>11208</v>
      </c>
      <c r="N7500">
        <v>4</v>
      </c>
      <c r="P7500" t="s">
        <v>10827</v>
      </c>
      <c r="Q7500" t="s">
        <v>11661</v>
      </c>
      <c r="S7500" t="s">
        <v>29</v>
      </c>
    </row>
    <row r="7501" spans="1:19" hidden="1" x14ac:dyDescent="0.2">
      <c r="A7501">
        <v>4398</v>
      </c>
      <c r="B7501" t="s">
        <v>1868</v>
      </c>
      <c r="C7501" t="s">
        <v>20</v>
      </c>
      <c r="D7501">
        <v>-4.3899999999999997</v>
      </c>
      <c r="E7501" t="s">
        <v>11465</v>
      </c>
      <c r="F7501" t="s">
        <v>11519</v>
      </c>
      <c r="G7501" t="s">
        <v>75</v>
      </c>
      <c r="H7501" t="s">
        <v>23</v>
      </c>
      <c r="I7501" t="s">
        <v>8771</v>
      </c>
      <c r="K7501"/>
      <c r="L7501" t="s">
        <v>1869</v>
      </c>
      <c r="M7501" t="s">
        <v>11208</v>
      </c>
      <c r="N7501">
        <v>4</v>
      </c>
      <c r="P7501" t="s">
        <v>10827</v>
      </c>
      <c r="Q7501" t="s">
        <v>11661</v>
      </c>
      <c r="S7501" t="s">
        <v>29</v>
      </c>
    </row>
    <row r="7502" spans="1:19" hidden="1" x14ac:dyDescent="0.2">
      <c r="A7502">
        <v>4398</v>
      </c>
      <c r="B7502" t="s">
        <v>1868</v>
      </c>
      <c r="C7502" t="s">
        <v>20</v>
      </c>
      <c r="D7502">
        <v>-4.26</v>
      </c>
      <c r="E7502" t="s">
        <v>11465</v>
      </c>
      <c r="F7502" t="s">
        <v>11412</v>
      </c>
      <c r="G7502" t="s">
        <v>75</v>
      </c>
      <c r="H7502" t="s">
        <v>23</v>
      </c>
      <c r="I7502" t="s">
        <v>8771</v>
      </c>
      <c r="K7502"/>
      <c r="L7502" t="s">
        <v>1869</v>
      </c>
      <c r="M7502" t="s">
        <v>11208</v>
      </c>
      <c r="N7502">
        <v>4</v>
      </c>
      <c r="P7502" t="s">
        <v>10827</v>
      </c>
      <c r="Q7502" t="s">
        <v>11661</v>
      </c>
      <c r="S7502" t="s">
        <v>29</v>
      </c>
    </row>
    <row r="7503" spans="1:19" hidden="1" x14ac:dyDescent="0.2">
      <c r="A7503">
        <v>4398</v>
      </c>
      <c r="B7503" t="s">
        <v>1868</v>
      </c>
      <c r="C7503" t="s">
        <v>20</v>
      </c>
      <c r="D7503">
        <v>-4.96</v>
      </c>
      <c r="E7503" t="s">
        <v>11465</v>
      </c>
      <c r="F7503" t="s">
        <v>11515</v>
      </c>
      <c r="G7503" t="s">
        <v>75</v>
      </c>
      <c r="H7503" t="s">
        <v>23</v>
      </c>
      <c r="I7503" t="s">
        <v>8771</v>
      </c>
      <c r="K7503"/>
      <c r="L7503" t="s">
        <v>1869</v>
      </c>
      <c r="M7503" t="s">
        <v>11208</v>
      </c>
      <c r="N7503">
        <v>4</v>
      </c>
      <c r="P7503" t="s">
        <v>10827</v>
      </c>
      <c r="Q7503" t="s">
        <v>11661</v>
      </c>
      <c r="S7503" t="s">
        <v>29</v>
      </c>
    </row>
    <row r="7504" spans="1:19" hidden="1" x14ac:dyDescent="0.2">
      <c r="A7504">
        <v>4399</v>
      </c>
      <c r="B7504" t="s">
        <v>11663</v>
      </c>
      <c r="C7504" t="s">
        <v>20</v>
      </c>
      <c r="D7504">
        <v>-2.4900000000000002</v>
      </c>
      <c r="E7504">
        <v>25</v>
      </c>
      <c r="G7504" t="s">
        <v>75</v>
      </c>
      <c r="H7504" t="s">
        <v>23</v>
      </c>
      <c r="I7504" t="s">
        <v>8081</v>
      </c>
      <c r="K7504"/>
      <c r="L7504" t="s">
        <v>11664</v>
      </c>
      <c r="M7504" t="s">
        <v>26</v>
      </c>
      <c r="N7504">
        <v>2</v>
      </c>
      <c r="P7504" t="s">
        <v>10827</v>
      </c>
      <c r="Q7504" t="s">
        <v>11665</v>
      </c>
      <c r="S7504" t="s">
        <v>29</v>
      </c>
    </row>
    <row r="7505" spans="1:19" hidden="1" x14ac:dyDescent="0.2">
      <c r="A7505">
        <v>4400</v>
      </c>
      <c r="B7505" t="s">
        <v>11666</v>
      </c>
      <c r="C7505" t="s">
        <v>20</v>
      </c>
      <c r="D7505">
        <v>-5.54</v>
      </c>
      <c r="E7505" t="s">
        <v>10160</v>
      </c>
      <c r="F7505" t="s">
        <v>11415</v>
      </c>
      <c r="G7505" t="s">
        <v>75</v>
      </c>
      <c r="H7505" t="s">
        <v>23</v>
      </c>
      <c r="I7505" t="s">
        <v>2058</v>
      </c>
      <c r="K7505"/>
      <c r="L7505" t="s">
        <v>11667</v>
      </c>
      <c r="M7505" t="s">
        <v>11208</v>
      </c>
      <c r="N7505">
        <v>4</v>
      </c>
      <c r="P7505" t="s">
        <v>10827</v>
      </c>
      <c r="Q7505" t="s">
        <v>11668</v>
      </c>
      <c r="S7505" t="s">
        <v>29</v>
      </c>
    </row>
    <row r="7506" spans="1:19" hidden="1" x14ac:dyDescent="0.2">
      <c r="A7506">
        <v>4400</v>
      </c>
      <c r="B7506" t="s">
        <v>11666</v>
      </c>
      <c r="C7506" t="s">
        <v>20</v>
      </c>
      <c r="D7506">
        <v>-5.41</v>
      </c>
      <c r="E7506">
        <v>15</v>
      </c>
      <c r="F7506" t="s">
        <v>11511</v>
      </c>
      <c r="G7506" t="s">
        <v>75</v>
      </c>
      <c r="H7506" t="s">
        <v>23</v>
      </c>
      <c r="I7506" t="s">
        <v>11512</v>
      </c>
      <c r="K7506"/>
      <c r="L7506" t="s">
        <v>11667</v>
      </c>
      <c r="M7506" t="s">
        <v>11208</v>
      </c>
      <c r="N7506">
        <v>4</v>
      </c>
      <c r="P7506" t="s">
        <v>10827</v>
      </c>
      <c r="Q7506" t="s">
        <v>11668</v>
      </c>
      <c r="S7506" t="s">
        <v>29</v>
      </c>
    </row>
    <row r="7507" spans="1:19" hidden="1" x14ac:dyDescent="0.2">
      <c r="A7507">
        <v>4400</v>
      </c>
      <c r="B7507" t="s">
        <v>11666</v>
      </c>
      <c r="C7507" t="s">
        <v>20</v>
      </c>
      <c r="D7507">
        <v>-5.37</v>
      </c>
      <c r="E7507">
        <v>25</v>
      </c>
      <c r="F7507" t="s">
        <v>11511</v>
      </c>
      <c r="G7507" t="s">
        <v>75</v>
      </c>
      <c r="H7507" t="s">
        <v>23</v>
      </c>
      <c r="I7507" t="s">
        <v>11512</v>
      </c>
      <c r="K7507"/>
      <c r="L7507" t="s">
        <v>11667</v>
      </c>
      <c r="M7507" t="s">
        <v>11208</v>
      </c>
      <c r="N7507">
        <v>4</v>
      </c>
      <c r="P7507" t="s">
        <v>10827</v>
      </c>
      <c r="Q7507" t="s">
        <v>11668</v>
      </c>
      <c r="S7507" t="s">
        <v>29</v>
      </c>
    </row>
    <row r="7508" spans="1:19" hidden="1" x14ac:dyDescent="0.2">
      <c r="A7508">
        <v>4400</v>
      </c>
      <c r="B7508" t="s">
        <v>11666</v>
      </c>
      <c r="C7508" t="s">
        <v>20</v>
      </c>
      <c r="D7508">
        <v>-5.34</v>
      </c>
      <c r="E7508">
        <v>35</v>
      </c>
      <c r="F7508" t="s">
        <v>11511</v>
      </c>
      <c r="G7508" t="s">
        <v>75</v>
      </c>
      <c r="H7508" t="s">
        <v>23</v>
      </c>
      <c r="I7508" t="s">
        <v>11512</v>
      </c>
      <c r="K7508"/>
      <c r="L7508" t="s">
        <v>11667</v>
      </c>
      <c r="M7508" t="s">
        <v>11208</v>
      </c>
      <c r="N7508">
        <v>4</v>
      </c>
      <c r="P7508" t="s">
        <v>10827</v>
      </c>
      <c r="Q7508" t="s">
        <v>11668</v>
      </c>
      <c r="S7508" t="s">
        <v>29</v>
      </c>
    </row>
    <row r="7509" spans="1:19" hidden="1" x14ac:dyDescent="0.2">
      <c r="A7509">
        <v>4400</v>
      </c>
      <c r="B7509" t="s">
        <v>11666</v>
      </c>
      <c r="C7509" t="s">
        <v>20</v>
      </c>
      <c r="D7509">
        <v>-5.3</v>
      </c>
      <c r="E7509">
        <v>45</v>
      </c>
      <c r="F7509" t="s">
        <v>11511</v>
      </c>
      <c r="G7509" t="s">
        <v>75</v>
      </c>
      <c r="H7509" t="s">
        <v>23</v>
      </c>
      <c r="I7509" t="s">
        <v>11512</v>
      </c>
      <c r="K7509"/>
      <c r="L7509" t="s">
        <v>11667</v>
      </c>
      <c r="M7509" t="s">
        <v>11208</v>
      </c>
      <c r="N7509">
        <v>4</v>
      </c>
      <c r="P7509" t="s">
        <v>10827</v>
      </c>
      <c r="Q7509" t="s">
        <v>11668</v>
      </c>
      <c r="S7509" t="s">
        <v>29</v>
      </c>
    </row>
    <row r="7510" spans="1:19" hidden="1" x14ac:dyDescent="0.2">
      <c r="A7510">
        <v>4400</v>
      </c>
      <c r="B7510" t="s">
        <v>11666</v>
      </c>
      <c r="C7510" t="s">
        <v>20</v>
      </c>
      <c r="D7510">
        <v>-5.26</v>
      </c>
      <c r="E7510">
        <v>55</v>
      </c>
      <c r="F7510" t="s">
        <v>11511</v>
      </c>
      <c r="G7510" t="s">
        <v>75</v>
      </c>
      <c r="H7510" t="s">
        <v>23</v>
      </c>
      <c r="I7510" t="s">
        <v>11512</v>
      </c>
      <c r="K7510"/>
      <c r="L7510" t="s">
        <v>11667</v>
      </c>
      <c r="M7510" t="s">
        <v>11208</v>
      </c>
      <c r="N7510">
        <v>4</v>
      </c>
      <c r="P7510" t="s">
        <v>10827</v>
      </c>
      <c r="Q7510" t="s">
        <v>11668</v>
      </c>
      <c r="S7510" t="s">
        <v>29</v>
      </c>
    </row>
    <row r="7511" spans="1:19" hidden="1" x14ac:dyDescent="0.2">
      <c r="A7511">
        <v>4400</v>
      </c>
      <c r="B7511" t="s">
        <v>11666</v>
      </c>
      <c r="C7511" t="s">
        <v>20</v>
      </c>
      <c r="D7511">
        <v>-5.6</v>
      </c>
      <c r="E7511">
        <v>20</v>
      </c>
      <c r="F7511" t="s">
        <v>11429</v>
      </c>
      <c r="G7511" t="s">
        <v>75</v>
      </c>
      <c r="H7511" t="s">
        <v>23</v>
      </c>
      <c r="I7511" t="s">
        <v>411</v>
      </c>
      <c r="K7511"/>
      <c r="L7511" t="s">
        <v>11667</v>
      </c>
      <c r="M7511" t="s">
        <v>11208</v>
      </c>
      <c r="N7511">
        <v>4</v>
      </c>
      <c r="P7511" t="s">
        <v>10827</v>
      </c>
      <c r="Q7511" t="s">
        <v>11668</v>
      </c>
      <c r="S7511" t="s">
        <v>29</v>
      </c>
    </row>
    <row r="7512" spans="1:19" hidden="1" x14ac:dyDescent="0.2">
      <c r="A7512">
        <v>4400</v>
      </c>
      <c r="B7512" t="s">
        <v>11666</v>
      </c>
      <c r="C7512" t="s">
        <v>20</v>
      </c>
      <c r="D7512">
        <v>-5.64</v>
      </c>
      <c r="E7512" t="s">
        <v>1636</v>
      </c>
      <c r="F7512" t="s">
        <v>11429</v>
      </c>
      <c r="G7512" t="s">
        <v>75</v>
      </c>
      <c r="H7512" t="s">
        <v>23</v>
      </c>
      <c r="I7512" t="s">
        <v>8771</v>
      </c>
      <c r="K7512"/>
      <c r="L7512" t="s">
        <v>11667</v>
      </c>
      <c r="M7512" t="s">
        <v>11208</v>
      </c>
      <c r="N7512">
        <v>4</v>
      </c>
      <c r="P7512" t="s">
        <v>10827</v>
      </c>
      <c r="Q7512" t="s">
        <v>11668</v>
      </c>
      <c r="S7512" t="s">
        <v>29</v>
      </c>
    </row>
    <row r="7513" spans="1:19" hidden="1" x14ac:dyDescent="0.2">
      <c r="A7513">
        <v>4400</v>
      </c>
      <c r="B7513" t="s">
        <v>11666</v>
      </c>
      <c r="C7513" t="s">
        <v>20</v>
      </c>
      <c r="D7513">
        <v>-5.25</v>
      </c>
      <c r="E7513" t="s">
        <v>11465</v>
      </c>
      <c r="F7513" t="s">
        <v>11412</v>
      </c>
      <c r="G7513" t="s">
        <v>75</v>
      </c>
      <c r="H7513" t="s">
        <v>23</v>
      </c>
      <c r="I7513" t="s">
        <v>8771</v>
      </c>
      <c r="K7513"/>
      <c r="L7513" t="s">
        <v>11667</v>
      </c>
      <c r="M7513" t="s">
        <v>11208</v>
      </c>
      <c r="N7513">
        <v>4</v>
      </c>
      <c r="P7513" t="s">
        <v>10827</v>
      </c>
      <c r="Q7513" t="s">
        <v>11668</v>
      </c>
      <c r="S7513" t="s">
        <v>29</v>
      </c>
    </row>
    <row r="7514" spans="1:19" hidden="1" x14ac:dyDescent="0.2">
      <c r="A7514">
        <v>4401</v>
      </c>
      <c r="B7514" t="s">
        <v>11669</v>
      </c>
      <c r="C7514" t="s">
        <v>20</v>
      </c>
      <c r="D7514">
        <v>-1.2</v>
      </c>
      <c r="E7514" t="s">
        <v>10834</v>
      </c>
      <c r="F7514" t="s">
        <v>11670</v>
      </c>
      <c r="G7514" t="s">
        <v>75</v>
      </c>
      <c r="H7514" t="s">
        <v>23</v>
      </c>
      <c r="I7514" t="s">
        <v>4437</v>
      </c>
      <c r="K7514"/>
      <c r="L7514" t="s">
        <v>11671</v>
      </c>
      <c r="M7514" t="s">
        <v>26</v>
      </c>
      <c r="N7514">
        <v>2</v>
      </c>
      <c r="P7514" t="s">
        <v>10827</v>
      </c>
      <c r="Q7514" t="s">
        <v>11672</v>
      </c>
      <c r="S7514" t="s">
        <v>29</v>
      </c>
    </row>
    <row r="7515" spans="1:19" hidden="1" x14ac:dyDescent="0.2">
      <c r="A7515">
        <v>4402</v>
      </c>
      <c r="B7515" t="s">
        <v>11673</v>
      </c>
      <c r="C7515" t="s">
        <v>20</v>
      </c>
      <c r="D7515">
        <v>0.33500000000000002</v>
      </c>
      <c r="E7515">
        <v>10</v>
      </c>
      <c r="F7515" t="s">
        <v>11674</v>
      </c>
      <c r="G7515" t="s">
        <v>1423</v>
      </c>
      <c r="H7515" t="s">
        <v>46</v>
      </c>
      <c r="I7515" t="s">
        <v>237</v>
      </c>
      <c r="K7515"/>
      <c r="L7515" t="s">
        <v>11675</v>
      </c>
      <c r="M7515" t="s">
        <v>11208</v>
      </c>
      <c r="N7515">
        <v>4</v>
      </c>
      <c r="P7515" t="s">
        <v>10827</v>
      </c>
      <c r="Q7515" t="s">
        <v>11676</v>
      </c>
      <c r="S7515" t="s">
        <v>29</v>
      </c>
    </row>
    <row r="7516" spans="1:19" hidden="1" x14ac:dyDescent="0.2">
      <c r="A7516">
        <v>4402</v>
      </c>
      <c r="B7516" t="s">
        <v>11673</v>
      </c>
      <c r="C7516" t="s">
        <v>20</v>
      </c>
      <c r="D7516">
        <v>0.29799999999999999</v>
      </c>
      <c r="E7516">
        <v>15</v>
      </c>
      <c r="F7516" t="s">
        <v>11674</v>
      </c>
      <c r="G7516" t="s">
        <v>1423</v>
      </c>
      <c r="H7516" t="s">
        <v>46</v>
      </c>
      <c r="I7516" t="s">
        <v>237</v>
      </c>
      <c r="K7516"/>
      <c r="L7516" t="s">
        <v>11675</v>
      </c>
      <c r="M7516" t="s">
        <v>11208</v>
      </c>
      <c r="N7516">
        <v>4</v>
      </c>
      <c r="P7516" t="s">
        <v>10827</v>
      </c>
      <c r="Q7516" t="s">
        <v>11676</v>
      </c>
      <c r="S7516" t="s">
        <v>29</v>
      </c>
    </row>
    <row r="7517" spans="1:19" hidden="1" x14ac:dyDescent="0.2">
      <c r="A7517">
        <v>4402</v>
      </c>
      <c r="B7517" t="s">
        <v>11673</v>
      </c>
      <c r="C7517" t="s">
        <v>20</v>
      </c>
      <c r="D7517">
        <v>0.26300000000000001</v>
      </c>
      <c r="E7517">
        <v>20</v>
      </c>
      <c r="F7517" t="s">
        <v>11674</v>
      </c>
      <c r="G7517" t="s">
        <v>1423</v>
      </c>
      <c r="H7517" t="s">
        <v>46</v>
      </c>
      <c r="I7517" t="s">
        <v>237</v>
      </c>
      <c r="K7517"/>
      <c r="L7517" t="s">
        <v>11675</v>
      </c>
      <c r="M7517" t="s">
        <v>11208</v>
      </c>
      <c r="N7517">
        <v>4</v>
      </c>
      <c r="P7517" t="s">
        <v>10827</v>
      </c>
      <c r="Q7517" t="s">
        <v>11676</v>
      </c>
      <c r="S7517" t="s">
        <v>29</v>
      </c>
    </row>
    <row r="7518" spans="1:19" hidden="1" x14ac:dyDescent="0.2">
      <c r="A7518">
        <v>4402</v>
      </c>
      <c r="B7518" t="s">
        <v>11673</v>
      </c>
      <c r="C7518" t="s">
        <v>20</v>
      </c>
      <c r="D7518">
        <v>0.22900000000000001</v>
      </c>
      <c r="E7518">
        <v>25</v>
      </c>
      <c r="F7518" t="s">
        <v>11674</v>
      </c>
      <c r="G7518" t="s">
        <v>1423</v>
      </c>
      <c r="H7518" t="s">
        <v>46</v>
      </c>
      <c r="I7518" t="s">
        <v>237</v>
      </c>
      <c r="K7518"/>
      <c r="L7518" t="s">
        <v>11675</v>
      </c>
      <c r="M7518" t="s">
        <v>11208</v>
      </c>
      <c r="N7518">
        <v>4</v>
      </c>
      <c r="P7518" t="s">
        <v>10827</v>
      </c>
      <c r="Q7518" t="s">
        <v>11676</v>
      </c>
      <c r="S7518" t="s">
        <v>29</v>
      </c>
    </row>
    <row r="7519" spans="1:19" hidden="1" x14ac:dyDescent="0.2">
      <c r="A7519">
        <v>4402</v>
      </c>
      <c r="B7519" t="s">
        <v>11673</v>
      </c>
      <c r="C7519" t="s">
        <v>20</v>
      </c>
      <c r="D7519">
        <v>0.19900000000000001</v>
      </c>
      <c r="E7519">
        <v>30</v>
      </c>
      <c r="F7519" t="s">
        <v>11674</v>
      </c>
      <c r="G7519" t="s">
        <v>1423</v>
      </c>
      <c r="H7519" t="s">
        <v>46</v>
      </c>
      <c r="I7519" t="s">
        <v>237</v>
      </c>
      <c r="K7519"/>
      <c r="L7519" t="s">
        <v>11675</v>
      </c>
      <c r="M7519" t="s">
        <v>11208</v>
      </c>
      <c r="N7519">
        <v>4</v>
      </c>
      <c r="P7519" t="s">
        <v>10827</v>
      </c>
      <c r="Q7519" t="s">
        <v>11676</v>
      </c>
      <c r="S7519" t="s">
        <v>29</v>
      </c>
    </row>
    <row r="7520" spans="1:19" hidden="1" x14ac:dyDescent="0.2">
      <c r="A7520">
        <v>4402</v>
      </c>
      <c r="B7520" t="s">
        <v>11673</v>
      </c>
      <c r="C7520" t="s">
        <v>20</v>
      </c>
      <c r="D7520">
        <v>0.16700000000000001</v>
      </c>
      <c r="E7520">
        <v>35</v>
      </c>
      <c r="F7520" t="s">
        <v>11674</v>
      </c>
      <c r="G7520" t="s">
        <v>1423</v>
      </c>
      <c r="H7520" t="s">
        <v>46</v>
      </c>
      <c r="I7520" t="s">
        <v>237</v>
      </c>
      <c r="K7520"/>
      <c r="L7520" t="s">
        <v>11675</v>
      </c>
      <c r="M7520" t="s">
        <v>11208</v>
      </c>
      <c r="N7520">
        <v>4</v>
      </c>
      <c r="P7520" t="s">
        <v>10827</v>
      </c>
      <c r="Q7520" t="s">
        <v>11676</v>
      </c>
      <c r="S7520" t="s">
        <v>29</v>
      </c>
    </row>
    <row r="7521" spans="1:19" hidden="1" x14ac:dyDescent="0.2">
      <c r="A7521">
        <v>4402</v>
      </c>
      <c r="B7521" t="s">
        <v>11673</v>
      </c>
      <c r="C7521" t="s">
        <v>20</v>
      </c>
      <c r="D7521">
        <v>0.13700000000000001</v>
      </c>
      <c r="E7521">
        <v>40</v>
      </c>
      <c r="F7521" t="s">
        <v>11674</v>
      </c>
      <c r="G7521" t="s">
        <v>1423</v>
      </c>
      <c r="H7521" t="s">
        <v>46</v>
      </c>
      <c r="I7521" t="s">
        <v>237</v>
      </c>
      <c r="K7521"/>
      <c r="L7521" t="s">
        <v>11675</v>
      </c>
      <c r="M7521" t="s">
        <v>11208</v>
      </c>
      <c r="N7521">
        <v>4</v>
      </c>
      <c r="P7521" t="s">
        <v>10827</v>
      </c>
      <c r="Q7521" t="s">
        <v>11676</v>
      </c>
      <c r="S7521" t="s">
        <v>29</v>
      </c>
    </row>
    <row r="7522" spans="1:19" hidden="1" x14ac:dyDescent="0.2">
      <c r="A7522">
        <v>4402</v>
      </c>
      <c r="B7522" t="s">
        <v>11673</v>
      </c>
      <c r="C7522" t="s">
        <v>20</v>
      </c>
      <c r="D7522">
        <v>0.106</v>
      </c>
      <c r="E7522">
        <v>45</v>
      </c>
      <c r="F7522" t="s">
        <v>11674</v>
      </c>
      <c r="G7522" t="s">
        <v>1423</v>
      </c>
      <c r="H7522" t="s">
        <v>46</v>
      </c>
      <c r="I7522" t="s">
        <v>237</v>
      </c>
      <c r="K7522"/>
      <c r="L7522" t="s">
        <v>11675</v>
      </c>
      <c r="M7522" t="s">
        <v>11208</v>
      </c>
      <c r="N7522">
        <v>4</v>
      </c>
      <c r="P7522" t="s">
        <v>10827</v>
      </c>
      <c r="Q7522" t="s">
        <v>11676</v>
      </c>
      <c r="S7522" t="s">
        <v>29</v>
      </c>
    </row>
    <row r="7523" spans="1:19" hidden="1" x14ac:dyDescent="0.2">
      <c r="A7523">
        <v>4402</v>
      </c>
      <c r="B7523" t="s">
        <v>11673</v>
      </c>
      <c r="C7523" t="s">
        <v>20</v>
      </c>
      <c r="D7523">
        <v>7.6999999999999999E-2</v>
      </c>
      <c r="E7523">
        <v>50</v>
      </c>
      <c r="F7523" t="s">
        <v>11674</v>
      </c>
      <c r="G7523" t="s">
        <v>1423</v>
      </c>
      <c r="H7523" t="s">
        <v>46</v>
      </c>
      <c r="I7523" t="s">
        <v>237</v>
      </c>
      <c r="K7523"/>
      <c r="L7523" t="s">
        <v>11675</v>
      </c>
      <c r="M7523" t="s">
        <v>11208</v>
      </c>
      <c r="N7523">
        <v>4</v>
      </c>
      <c r="P7523" t="s">
        <v>10827</v>
      </c>
      <c r="Q7523" t="s">
        <v>11676</v>
      </c>
      <c r="S7523" t="s">
        <v>29</v>
      </c>
    </row>
    <row r="7524" spans="1:19" hidden="1" x14ac:dyDescent="0.2">
      <c r="A7524">
        <v>4402</v>
      </c>
      <c r="B7524" t="s">
        <v>11673</v>
      </c>
      <c r="C7524" t="s">
        <v>20</v>
      </c>
      <c r="D7524">
        <v>0.05</v>
      </c>
      <c r="E7524">
        <v>55</v>
      </c>
      <c r="F7524" t="s">
        <v>11674</v>
      </c>
      <c r="G7524" t="s">
        <v>1423</v>
      </c>
      <c r="H7524" t="s">
        <v>46</v>
      </c>
      <c r="I7524" t="s">
        <v>237</v>
      </c>
      <c r="K7524"/>
      <c r="L7524" t="s">
        <v>11675</v>
      </c>
      <c r="M7524" t="s">
        <v>11208</v>
      </c>
      <c r="N7524">
        <v>4</v>
      </c>
      <c r="P7524" t="s">
        <v>10827</v>
      </c>
      <c r="Q7524" t="s">
        <v>11676</v>
      </c>
      <c r="S7524" t="s">
        <v>29</v>
      </c>
    </row>
    <row r="7525" spans="1:19" hidden="1" x14ac:dyDescent="0.2">
      <c r="A7525">
        <v>4402</v>
      </c>
      <c r="B7525" t="s">
        <v>11673</v>
      </c>
      <c r="C7525" t="s">
        <v>20</v>
      </c>
      <c r="D7525">
        <v>2.3E-2</v>
      </c>
      <c r="E7525">
        <v>60</v>
      </c>
      <c r="F7525" t="s">
        <v>11674</v>
      </c>
      <c r="G7525" t="s">
        <v>1423</v>
      </c>
      <c r="H7525" t="s">
        <v>46</v>
      </c>
      <c r="I7525" t="s">
        <v>237</v>
      </c>
      <c r="K7525"/>
      <c r="L7525" t="s">
        <v>11675</v>
      </c>
      <c r="M7525" t="s">
        <v>11208</v>
      </c>
      <c r="N7525">
        <v>4</v>
      </c>
      <c r="P7525" t="s">
        <v>10827</v>
      </c>
      <c r="Q7525" t="s">
        <v>11676</v>
      </c>
      <c r="S7525" t="s">
        <v>29</v>
      </c>
    </row>
    <row r="7526" spans="1:19" hidden="1" x14ac:dyDescent="0.2">
      <c r="A7526">
        <v>4402</v>
      </c>
      <c r="B7526" t="s">
        <v>11673</v>
      </c>
      <c r="C7526" t="s">
        <v>20</v>
      </c>
      <c r="D7526">
        <v>0.23</v>
      </c>
      <c r="E7526" t="s">
        <v>10834</v>
      </c>
      <c r="F7526" t="s">
        <v>11677</v>
      </c>
      <c r="G7526" t="s">
        <v>75</v>
      </c>
      <c r="H7526" t="s">
        <v>23</v>
      </c>
      <c r="I7526" t="s">
        <v>11536</v>
      </c>
      <c r="K7526"/>
      <c r="L7526" t="s">
        <v>11675</v>
      </c>
      <c r="M7526" t="s">
        <v>11208</v>
      </c>
      <c r="N7526">
        <v>4</v>
      </c>
      <c r="P7526" t="s">
        <v>10827</v>
      </c>
      <c r="Q7526" t="s">
        <v>11676</v>
      </c>
      <c r="S7526" t="s">
        <v>29</v>
      </c>
    </row>
    <row r="7527" spans="1:19" hidden="1" x14ac:dyDescent="0.2">
      <c r="A7527">
        <v>4402</v>
      </c>
      <c r="B7527" t="s">
        <v>11673</v>
      </c>
      <c r="C7527" t="s">
        <v>20</v>
      </c>
      <c r="D7527">
        <v>0.17</v>
      </c>
      <c r="E7527" t="s">
        <v>11539</v>
      </c>
      <c r="F7527" t="s">
        <v>8359</v>
      </c>
      <c r="G7527" t="s">
        <v>75</v>
      </c>
      <c r="H7527" t="s">
        <v>23</v>
      </c>
      <c r="I7527" t="s">
        <v>11536</v>
      </c>
      <c r="K7527"/>
      <c r="L7527" t="s">
        <v>11675</v>
      </c>
      <c r="M7527" t="s">
        <v>11208</v>
      </c>
      <c r="N7527">
        <v>4</v>
      </c>
      <c r="P7527" t="s">
        <v>10827</v>
      </c>
      <c r="Q7527" t="s">
        <v>11676</v>
      </c>
      <c r="S7527" t="s">
        <v>29</v>
      </c>
    </row>
    <row r="7528" spans="1:19" hidden="1" x14ac:dyDescent="0.2">
      <c r="A7528">
        <v>4402</v>
      </c>
      <c r="B7528" t="s">
        <v>11673</v>
      </c>
      <c r="C7528" t="s">
        <v>20</v>
      </c>
      <c r="D7528">
        <v>0.23</v>
      </c>
      <c r="E7528">
        <v>25</v>
      </c>
      <c r="F7528" t="s">
        <v>11678</v>
      </c>
      <c r="G7528" t="s">
        <v>75</v>
      </c>
      <c r="H7528" t="s">
        <v>46</v>
      </c>
      <c r="I7528" t="s">
        <v>11284</v>
      </c>
      <c r="J7528" t="s">
        <v>43</v>
      </c>
      <c r="K7528"/>
      <c r="L7528" t="s">
        <v>11675</v>
      </c>
      <c r="M7528" t="s">
        <v>11208</v>
      </c>
      <c r="N7528">
        <v>4</v>
      </c>
      <c r="P7528" t="s">
        <v>10827</v>
      </c>
      <c r="Q7528" t="s">
        <v>11676</v>
      </c>
      <c r="S7528" t="s">
        <v>29</v>
      </c>
    </row>
    <row r="7529" spans="1:19" hidden="1" x14ac:dyDescent="0.2">
      <c r="A7529">
        <v>4403</v>
      </c>
      <c r="B7529" t="s">
        <v>11679</v>
      </c>
      <c r="C7529" t="s">
        <v>20</v>
      </c>
      <c r="D7529">
        <v>-4.37</v>
      </c>
      <c r="E7529">
        <v>20</v>
      </c>
      <c r="F7529" t="s">
        <v>11437</v>
      </c>
      <c r="G7529" t="s">
        <v>75</v>
      </c>
      <c r="H7529" t="s">
        <v>23</v>
      </c>
      <c r="I7529" t="s">
        <v>411</v>
      </c>
      <c r="K7529"/>
      <c r="L7529" t="s">
        <v>11680</v>
      </c>
      <c r="M7529" t="s">
        <v>11208</v>
      </c>
      <c r="N7529">
        <v>4</v>
      </c>
      <c r="P7529" t="s">
        <v>10827</v>
      </c>
      <c r="Q7529" t="s">
        <v>11681</v>
      </c>
      <c r="S7529" t="s">
        <v>29</v>
      </c>
    </row>
    <row r="7530" spans="1:19" hidden="1" x14ac:dyDescent="0.2">
      <c r="A7530">
        <v>4404</v>
      </c>
      <c r="B7530" t="s">
        <v>11682</v>
      </c>
      <c r="C7530" t="s">
        <v>20</v>
      </c>
      <c r="D7530">
        <v>-5</v>
      </c>
      <c r="F7530" t="s">
        <v>11683</v>
      </c>
      <c r="H7530" t="s">
        <v>23</v>
      </c>
      <c r="I7530" t="s">
        <v>3601</v>
      </c>
      <c r="K7530"/>
      <c r="L7530" t="s">
        <v>11684</v>
      </c>
      <c r="M7530" t="s">
        <v>26</v>
      </c>
      <c r="N7530">
        <v>2</v>
      </c>
      <c r="P7530" t="s">
        <v>10827</v>
      </c>
      <c r="Q7530" t="s">
        <v>11685</v>
      </c>
      <c r="S7530" t="s">
        <v>29</v>
      </c>
    </row>
    <row r="7531" spans="1:19" hidden="1" x14ac:dyDescent="0.2">
      <c r="A7531">
        <v>4405</v>
      </c>
      <c r="B7531" t="s">
        <v>1880</v>
      </c>
      <c r="C7531" t="s">
        <v>20</v>
      </c>
      <c r="D7531">
        <v>5.24</v>
      </c>
      <c r="E7531">
        <v>25</v>
      </c>
      <c r="G7531" t="s">
        <v>189</v>
      </c>
      <c r="H7531" t="s">
        <v>23</v>
      </c>
      <c r="I7531" t="s">
        <v>9795</v>
      </c>
      <c r="K7531"/>
      <c r="L7531" t="s">
        <v>1881</v>
      </c>
      <c r="M7531" t="s">
        <v>26</v>
      </c>
      <c r="N7531">
        <v>2</v>
      </c>
      <c r="P7531" t="s">
        <v>10827</v>
      </c>
      <c r="Q7531" t="s">
        <v>11686</v>
      </c>
      <c r="S7531" t="s">
        <v>29</v>
      </c>
    </row>
    <row r="7532" spans="1:19" hidden="1" x14ac:dyDescent="0.2">
      <c r="A7532">
        <v>4406</v>
      </c>
      <c r="B7532" t="s">
        <v>1883</v>
      </c>
      <c r="C7532" t="s">
        <v>20</v>
      </c>
      <c r="D7532">
        <v>2.39</v>
      </c>
      <c r="E7532">
        <v>25</v>
      </c>
      <c r="F7532" t="s">
        <v>11283</v>
      </c>
      <c r="G7532" t="s">
        <v>31</v>
      </c>
      <c r="H7532" t="s">
        <v>46</v>
      </c>
      <c r="I7532" t="s">
        <v>11284</v>
      </c>
      <c r="K7532"/>
      <c r="L7532" t="s">
        <v>1885</v>
      </c>
      <c r="M7532" t="s">
        <v>26</v>
      </c>
      <c r="N7532">
        <v>2</v>
      </c>
      <c r="P7532" t="s">
        <v>10827</v>
      </c>
      <c r="Q7532" t="s">
        <v>11687</v>
      </c>
      <c r="S7532" t="s">
        <v>29</v>
      </c>
    </row>
    <row r="7533" spans="1:19" hidden="1" x14ac:dyDescent="0.2">
      <c r="A7533">
        <v>4407</v>
      </c>
      <c r="B7533" t="s">
        <v>1887</v>
      </c>
      <c r="C7533" t="s">
        <v>20</v>
      </c>
      <c r="D7533">
        <v>2.52</v>
      </c>
      <c r="E7533">
        <v>25</v>
      </c>
      <c r="F7533" t="s">
        <v>11688</v>
      </c>
      <c r="G7533" t="s">
        <v>31</v>
      </c>
      <c r="H7533" t="s">
        <v>46</v>
      </c>
      <c r="I7533" t="s">
        <v>11284</v>
      </c>
      <c r="K7533"/>
      <c r="L7533" t="s">
        <v>1889</v>
      </c>
      <c r="M7533" t="s">
        <v>26</v>
      </c>
      <c r="N7533">
        <v>2</v>
      </c>
      <c r="P7533" t="s">
        <v>10827</v>
      </c>
      <c r="Q7533" t="s">
        <v>11689</v>
      </c>
      <c r="S7533" t="s">
        <v>29</v>
      </c>
    </row>
    <row r="7534" spans="1:19" hidden="1" x14ac:dyDescent="0.2">
      <c r="A7534">
        <v>4408</v>
      </c>
      <c r="B7534" t="s">
        <v>11690</v>
      </c>
      <c r="C7534" t="s">
        <v>20</v>
      </c>
      <c r="D7534">
        <v>5.09</v>
      </c>
      <c r="E7534">
        <v>25</v>
      </c>
      <c r="F7534" t="s">
        <v>2017</v>
      </c>
      <c r="G7534" t="s">
        <v>189</v>
      </c>
      <c r="H7534" t="s">
        <v>23</v>
      </c>
      <c r="I7534" t="s">
        <v>9795</v>
      </c>
      <c r="K7534"/>
      <c r="L7534" t="s">
        <v>11691</v>
      </c>
      <c r="M7534" t="s">
        <v>26</v>
      </c>
      <c r="N7534">
        <v>2</v>
      </c>
      <c r="P7534" t="s">
        <v>10827</v>
      </c>
      <c r="Q7534" t="s">
        <v>11692</v>
      </c>
      <c r="S7534" t="s">
        <v>29</v>
      </c>
    </row>
    <row r="7535" spans="1:19" hidden="1" x14ac:dyDescent="0.2">
      <c r="A7535">
        <v>4409</v>
      </c>
      <c r="B7535" t="s">
        <v>11693</v>
      </c>
      <c r="C7535" t="s">
        <v>20</v>
      </c>
      <c r="D7535">
        <v>-6.13</v>
      </c>
      <c r="E7535">
        <v>20</v>
      </c>
      <c r="F7535" t="s">
        <v>11429</v>
      </c>
      <c r="G7535" t="s">
        <v>75</v>
      </c>
      <c r="H7535" t="s">
        <v>23</v>
      </c>
      <c r="I7535" t="s">
        <v>411</v>
      </c>
      <c r="K7535"/>
      <c r="L7535" t="s">
        <v>11694</v>
      </c>
      <c r="M7535" t="s">
        <v>26</v>
      </c>
      <c r="N7535">
        <v>2</v>
      </c>
      <c r="P7535" t="s">
        <v>10827</v>
      </c>
      <c r="Q7535" t="s">
        <v>11695</v>
      </c>
      <c r="S7535" t="s">
        <v>29</v>
      </c>
    </row>
    <row r="7536" spans="1:19" hidden="1" x14ac:dyDescent="0.2">
      <c r="A7536">
        <v>4410</v>
      </c>
      <c r="B7536" t="s">
        <v>11696</v>
      </c>
      <c r="C7536" t="s">
        <v>20</v>
      </c>
      <c r="D7536">
        <v>-9.3699999999999992</v>
      </c>
      <c r="E7536">
        <v>20</v>
      </c>
      <c r="F7536" t="s">
        <v>11429</v>
      </c>
      <c r="G7536" t="s">
        <v>75</v>
      </c>
      <c r="H7536" t="s">
        <v>23</v>
      </c>
      <c r="I7536" t="s">
        <v>411</v>
      </c>
      <c r="K7536"/>
      <c r="L7536" t="s">
        <v>11697</v>
      </c>
      <c r="M7536" t="s">
        <v>26</v>
      </c>
      <c r="N7536">
        <v>2</v>
      </c>
      <c r="P7536" t="s">
        <v>10827</v>
      </c>
      <c r="Q7536" t="s">
        <v>11698</v>
      </c>
      <c r="S7536" t="s">
        <v>29</v>
      </c>
    </row>
    <row r="7537" spans="1:19" hidden="1" x14ac:dyDescent="0.2">
      <c r="A7537">
        <v>4411</v>
      </c>
      <c r="B7537" t="s">
        <v>11699</v>
      </c>
      <c r="C7537" t="s">
        <v>20</v>
      </c>
      <c r="D7537">
        <v>-0.11</v>
      </c>
      <c r="E7537" t="s">
        <v>363</v>
      </c>
      <c r="F7537" t="s">
        <v>2322</v>
      </c>
      <c r="G7537" t="s">
        <v>75</v>
      </c>
      <c r="H7537" t="s">
        <v>23</v>
      </c>
      <c r="I7537" t="s">
        <v>4437</v>
      </c>
      <c r="K7537"/>
      <c r="L7537" t="s">
        <v>11700</v>
      </c>
      <c r="M7537" t="s">
        <v>26</v>
      </c>
      <c r="N7537">
        <v>2</v>
      </c>
      <c r="P7537" t="s">
        <v>10827</v>
      </c>
      <c r="Q7537" t="s">
        <v>11701</v>
      </c>
      <c r="S7537" t="s">
        <v>29</v>
      </c>
    </row>
    <row r="7538" spans="1:19" hidden="1" x14ac:dyDescent="0.2">
      <c r="A7538">
        <v>4412</v>
      </c>
      <c r="B7538" t="s">
        <v>11702</v>
      </c>
      <c r="C7538" t="s">
        <v>20</v>
      </c>
      <c r="D7538">
        <v>0.98</v>
      </c>
      <c r="E7538" t="s">
        <v>363</v>
      </c>
      <c r="F7538" t="s">
        <v>11677</v>
      </c>
      <c r="G7538" t="s">
        <v>75</v>
      </c>
      <c r="H7538" t="s">
        <v>23</v>
      </c>
      <c r="I7538" t="s">
        <v>11536</v>
      </c>
      <c r="K7538"/>
      <c r="L7538" t="s">
        <v>11703</v>
      </c>
      <c r="M7538" t="s">
        <v>26</v>
      </c>
      <c r="N7538">
        <v>2</v>
      </c>
      <c r="P7538" t="s">
        <v>10827</v>
      </c>
      <c r="Q7538" t="s">
        <v>11704</v>
      </c>
      <c r="S7538" t="s">
        <v>29</v>
      </c>
    </row>
    <row r="7539" spans="1:19" hidden="1" x14ac:dyDescent="0.2">
      <c r="A7539">
        <v>4413</v>
      </c>
      <c r="B7539" t="s">
        <v>1900</v>
      </c>
      <c r="C7539" t="s">
        <v>20</v>
      </c>
      <c r="D7539">
        <v>5.12</v>
      </c>
      <c r="E7539">
        <v>25</v>
      </c>
      <c r="F7539" t="s">
        <v>141</v>
      </c>
      <c r="G7539" t="s">
        <v>55</v>
      </c>
      <c r="H7539" t="s">
        <v>46</v>
      </c>
      <c r="I7539" t="s">
        <v>6576</v>
      </c>
      <c r="K7539"/>
      <c r="L7539" t="s">
        <v>1901</v>
      </c>
      <c r="M7539" t="s">
        <v>11208</v>
      </c>
      <c r="N7539">
        <v>4</v>
      </c>
      <c r="P7539" t="s">
        <v>10827</v>
      </c>
      <c r="Q7539" t="s">
        <v>11705</v>
      </c>
      <c r="S7539" t="s">
        <v>29</v>
      </c>
    </row>
    <row r="7540" spans="1:19" hidden="1" x14ac:dyDescent="0.2">
      <c r="A7540">
        <v>4414</v>
      </c>
      <c r="B7540" t="s">
        <v>1906</v>
      </c>
      <c r="C7540" t="s">
        <v>20</v>
      </c>
      <c r="D7540">
        <v>4.3</v>
      </c>
      <c r="E7540">
        <v>25</v>
      </c>
      <c r="F7540" t="s">
        <v>11706</v>
      </c>
      <c r="G7540" t="s">
        <v>31</v>
      </c>
      <c r="H7540" t="s">
        <v>46</v>
      </c>
      <c r="I7540" t="s">
        <v>11284</v>
      </c>
      <c r="K7540"/>
      <c r="L7540" t="s">
        <v>1907</v>
      </c>
      <c r="M7540" t="s">
        <v>11208</v>
      </c>
      <c r="N7540">
        <v>4</v>
      </c>
      <c r="P7540" t="s">
        <v>10827</v>
      </c>
      <c r="Q7540" t="s">
        <v>11707</v>
      </c>
      <c r="S7540" t="s">
        <v>29</v>
      </c>
    </row>
    <row r="7541" spans="1:19" hidden="1" x14ac:dyDescent="0.2">
      <c r="A7541">
        <v>4415</v>
      </c>
      <c r="B7541" t="s">
        <v>11708</v>
      </c>
      <c r="C7541" t="s">
        <v>20</v>
      </c>
      <c r="D7541">
        <v>5</v>
      </c>
      <c r="E7541">
        <v>25</v>
      </c>
      <c r="F7541" t="s">
        <v>11283</v>
      </c>
      <c r="G7541" t="s">
        <v>31</v>
      </c>
      <c r="H7541" t="s">
        <v>46</v>
      </c>
      <c r="I7541" t="s">
        <v>11284</v>
      </c>
      <c r="K7541"/>
      <c r="L7541" t="s">
        <v>11709</v>
      </c>
      <c r="M7541" t="s">
        <v>11208</v>
      </c>
      <c r="N7541">
        <v>4</v>
      </c>
      <c r="P7541" t="s">
        <v>10827</v>
      </c>
      <c r="Q7541" t="s">
        <v>11710</v>
      </c>
      <c r="S7541" t="s">
        <v>29</v>
      </c>
    </row>
    <row r="7542" spans="1:19" hidden="1" x14ac:dyDescent="0.2">
      <c r="A7542">
        <v>4417</v>
      </c>
      <c r="B7542" t="s">
        <v>11711</v>
      </c>
      <c r="C7542" t="s">
        <v>20</v>
      </c>
      <c r="D7542">
        <v>-4.46</v>
      </c>
      <c r="E7542">
        <v>20</v>
      </c>
      <c r="F7542" t="s">
        <v>11429</v>
      </c>
      <c r="G7542" t="s">
        <v>75</v>
      </c>
      <c r="H7542" t="s">
        <v>23</v>
      </c>
      <c r="I7542" t="s">
        <v>411</v>
      </c>
      <c r="K7542"/>
      <c r="L7542" t="s">
        <v>11712</v>
      </c>
      <c r="M7542" t="s">
        <v>26</v>
      </c>
      <c r="N7542">
        <v>2</v>
      </c>
      <c r="P7542" t="s">
        <v>10827</v>
      </c>
      <c r="Q7542" t="s">
        <v>11713</v>
      </c>
      <c r="S7542" t="s">
        <v>29</v>
      </c>
    </row>
    <row r="7543" spans="1:19" hidden="1" x14ac:dyDescent="0.2">
      <c r="A7543">
        <v>4418</v>
      </c>
      <c r="B7543" t="s">
        <v>11714</v>
      </c>
      <c r="C7543" t="s">
        <v>20</v>
      </c>
      <c r="D7543">
        <v>5.77</v>
      </c>
      <c r="E7543">
        <v>25</v>
      </c>
      <c r="G7543" t="s">
        <v>246</v>
      </c>
      <c r="H7543" t="s">
        <v>23</v>
      </c>
      <c r="I7543" t="s">
        <v>2596</v>
      </c>
      <c r="K7543"/>
      <c r="L7543" t="s">
        <v>11715</v>
      </c>
      <c r="M7543" t="s">
        <v>26</v>
      </c>
      <c r="N7543">
        <v>2</v>
      </c>
      <c r="P7543" t="s">
        <v>10827</v>
      </c>
      <c r="Q7543" t="s">
        <v>11716</v>
      </c>
      <c r="S7543" t="s">
        <v>29</v>
      </c>
    </row>
    <row r="7544" spans="1:19" hidden="1" x14ac:dyDescent="0.2">
      <c r="A7544">
        <v>4419</v>
      </c>
      <c r="B7544" t="s">
        <v>11717</v>
      </c>
      <c r="C7544" t="s">
        <v>20</v>
      </c>
      <c r="D7544">
        <v>-0.61</v>
      </c>
      <c r="E7544">
        <v>25</v>
      </c>
      <c r="G7544" t="s">
        <v>75</v>
      </c>
      <c r="H7544" t="s">
        <v>46</v>
      </c>
      <c r="I7544" t="s">
        <v>11630</v>
      </c>
      <c r="K7544"/>
      <c r="L7544" t="s">
        <v>11718</v>
      </c>
      <c r="M7544" t="s">
        <v>26</v>
      </c>
      <c r="N7544">
        <v>2</v>
      </c>
      <c r="P7544" t="s">
        <v>10827</v>
      </c>
      <c r="Q7544" t="s">
        <v>11719</v>
      </c>
      <c r="S7544" t="s">
        <v>29</v>
      </c>
    </row>
    <row r="7545" spans="1:19" hidden="1" x14ac:dyDescent="0.2">
      <c r="A7545">
        <v>4420</v>
      </c>
      <c r="B7545" t="s">
        <v>1915</v>
      </c>
      <c r="C7545" t="s">
        <v>20</v>
      </c>
      <c r="D7545">
        <v>4.96</v>
      </c>
      <c r="E7545">
        <v>25</v>
      </c>
      <c r="F7545" t="s">
        <v>141</v>
      </c>
      <c r="G7545" t="s">
        <v>55</v>
      </c>
      <c r="H7545" t="s">
        <v>46</v>
      </c>
      <c r="I7545" t="s">
        <v>6576</v>
      </c>
      <c r="K7545"/>
      <c r="L7545" t="s">
        <v>1916</v>
      </c>
      <c r="M7545" t="s">
        <v>26</v>
      </c>
      <c r="N7545">
        <v>2</v>
      </c>
      <c r="P7545" t="s">
        <v>10827</v>
      </c>
      <c r="Q7545" t="s">
        <v>11720</v>
      </c>
      <c r="S7545" t="s">
        <v>29</v>
      </c>
    </row>
    <row r="7546" spans="1:19" hidden="1" x14ac:dyDescent="0.2">
      <c r="A7546">
        <v>4421</v>
      </c>
      <c r="B7546" t="s">
        <v>11721</v>
      </c>
      <c r="C7546" t="s">
        <v>20</v>
      </c>
      <c r="D7546">
        <v>5.25</v>
      </c>
      <c r="E7546">
        <v>25</v>
      </c>
      <c r="F7546" t="s">
        <v>141</v>
      </c>
      <c r="G7546" t="s">
        <v>55</v>
      </c>
      <c r="H7546" t="s">
        <v>46</v>
      </c>
      <c r="I7546" t="s">
        <v>6576</v>
      </c>
      <c r="K7546"/>
      <c r="L7546" t="s">
        <v>11722</v>
      </c>
      <c r="M7546" t="s">
        <v>26</v>
      </c>
      <c r="N7546">
        <v>2</v>
      </c>
      <c r="P7546" t="s">
        <v>10827</v>
      </c>
      <c r="Q7546" t="s">
        <v>11723</v>
      </c>
      <c r="S7546" t="s">
        <v>29</v>
      </c>
    </row>
    <row r="7547" spans="1:19" hidden="1" x14ac:dyDescent="0.2">
      <c r="A7547">
        <v>4422</v>
      </c>
      <c r="B7547" t="s">
        <v>1918</v>
      </c>
      <c r="C7547" t="s">
        <v>20</v>
      </c>
      <c r="D7547">
        <v>5.57</v>
      </c>
      <c r="E7547">
        <v>25</v>
      </c>
      <c r="F7547" t="s">
        <v>141</v>
      </c>
      <c r="G7547" t="s">
        <v>55</v>
      </c>
      <c r="H7547" t="s">
        <v>46</v>
      </c>
      <c r="I7547" t="s">
        <v>6576</v>
      </c>
      <c r="K7547"/>
      <c r="L7547" t="s">
        <v>1919</v>
      </c>
      <c r="M7547" t="s">
        <v>26</v>
      </c>
      <c r="N7547">
        <v>2</v>
      </c>
      <c r="P7547" t="s">
        <v>10827</v>
      </c>
      <c r="Q7547" t="s">
        <v>11724</v>
      </c>
      <c r="S7547" t="s">
        <v>29</v>
      </c>
    </row>
    <row r="7548" spans="1:19" hidden="1" x14ac:dyDescent="0.2">
      <c r="A7548">
        <v>4424</v>
      </c>
      <c r="B7548" t="s">
        <v>11725</v>
      </c>
      <c r="C7548" t="s">
        <v>20</v>
      </c>
      <c r="D7548">
        <v>-0.21</v>
      </c>
      <c r="E7548">
        <v>25</v>
      </c>
      <c r="G7548" t="s">
        <v>75</v>
      </c>
      <c r="H7548" t="s">
        <v>46</v>
      </c>
      <c r="I7548" t="s">
        <v>11630</v>
      </c>
      <c r="K7548"/>
      <c r="L7548" t="s">
        <v>11726</v>
      </c>
      <c r="M7548" t="s">
        <v>26</v>
      </c>
      <c r="N7548">
        <v>2</v>
      </c>
      <c r="P7548" t="s">
        <v>10827</v>
      </c>
      <c r="Q7548" t="s">
        <v>11727</v>
      </c>
      <c r="S7548" t="s">
        <v>29</v>
      </c>
    </row>
    <row r="7549" spans="1:19" hidden="1" x14ac:dyDescent="0.2">
      <c r="A7549">
        <v>4425</v>
      </c>
      <c r="B7549" t="s">
        <v>11728</v>
      </c>
      <c r="C7549" t="s">
        <v>20</v>
      </c>
      <c r="D7549">
        <v>0.94</v>
      </c>
      <c r="E7549">
        <v>25</v>
      </c>
      <c r="G7549" t="s">
        <v>75</v>
      </c>
      <c r="H7549" t="s">
        <v>46</v>
      </c>
      <c r="I7549" t="s">
        <v>11630</v>
      </c>
      <c r="K7549"/>
      <c r="L7549" t="s">
        <v>11729</v>
      </c>
      <c r="M7549" t="s">
        <v>26</v>
      </c>
      <c r="N7549">
        <v>2</v>
      </c>
      <c r="P7549" t="s">
        <v>10827</v>
      </c>
      <c r="Q7549" t="s">
        <v>11730</v>
      </c>
      <c r="S7549" t="s">
        <v>29</v>
      </c>
    </row>
    <row r="7550" spans="1:19" hidden="1" x14ac:dyDescent="0.2">
      <c r="A7550">
        <v>4426</v>
      </c>
      <c r="B7550" t="s">
        <v>1921</v>
      </c>
      <c r="C7550" t="s">
        <v>20</v>
      </c>
      <c r="D7550">
        <v>6.4</v>
      </c>
      <c r="E7550">
        <v>25</v>
      </c>
      <c r="G7550" t="s">
        <v>1440</v>
      </c>
      <c r="H7550" t="s">
        <v>23</v>
      </c>
      <c r="I7550" t="s">
        <v>11356</v>
      </c>
      <c r="K7550"/>
      <c r="L7550" t="s">
        <v>1923</v>
      </c>
      <c r="M7550" t="s">
        <v>26</v>
      </c>
      <c r="N7550">
        <v>2</v>
      </c>
      <c r="P7550" t="s">
        <v>10827</v>
      </c>
      <c r="Q7550" t="s">
        <v>11731</v>
      </c>
      <c r="S7550" t="s">
        <v>29</v>
      </c>
    </row>
    <row r="7551" spans="1:19" hidden="1" x14ac:dyDescent="0.2">
      <c r="A7551">
        <v>4427</v>
      </c>
      <c r="B7551" t="s">
        <v>11732</v>
      </c>
      <c r="C7551" t="s">
        <v>20</v>
      </c>
      <c r="D7551">
        <v>1.38</v>
      </c>
      <c r="E7551">
        <v>30</v>
      </c>
      <c r="I7551" t="s">
        <v>142</v>
      </c>
      <c r="K7551"/>
      <c r="L7551" t="s">
        <v>11733</v>
      </c>
      <c r="M7551" t="s">
        <v>26</v>
      </c>
      <c r="N7551">
        <v>2</v>
      </c>
      <c r="P7551" t="s">
        <v>10827</v>
      </c>
      <c r="Q7551" t="s">
        <v>11734</v>
      </c>
      <c r="S7551" t="s">
        <v>29</v>
      </c>
    </row>
    <row r="7552" spans="1:19" hidden="1" x14ac:dyDescent="0.2">
      <c r="A7552">
        <v>4428</v>
      </c>
      <c r="B7552" t="s">
        <v>11735</v>
      </c>
      <c r="C7552" t="s">
        <v>20</v>
      </c>
      <c r="D7552">
        <v>4</v>
      </c>
      <c r="E7552">
        <v>30</v>
      </c>
      <c r="I7552" t="s">
        <v>142</v>
      </c>
      <c r="K7552"/>
      <c r="L7552" t="s">
        <v>11736</v>
      </c>
      <c r="M7552" t="s">
        <v>26</v>
      </c>
      <c r="N7552">
        <v>2</v>
      </c>
      <c r="P7552" t="s">
        <v>10827</v>
      </c>
      <c r="Q7552" t="s">
        <v>11737</v>
      </c>
      <c r="S7552" t="s">
        <v>29</v>
      </c>
    </row>
    <row r="7553" spans="1:19" hidden="1" x14ac:dyDescent="0.2">
      <c r="A7553">
        <v>4429</v>
      </c>
      <c r="B7553" t="s">
        <v>11738</v>
      </c>
      <c r="C7553" t="s">
        <v>20</v>
      </c>
      <c r="D7553">
        <v>-5.64</v>
      </c>
      <c r="E7553">
        <v>20</v>
      </c>
      <c r="F7553" t="s">
        <v>11429</v>
      </c>
      <c r="G7553" t="s">
        <v>75</v>
      </c>
      <c r="H7553" t="s">
        <v>23</v>
      </c>
      <c r="I7553" t="s">
        <v>411</v>
      </c>
      <c r="K7553"/>
      <c r="L7553" t="s">
        <v>11739</v>
      </c>
      <c r="M7553" t="s">
        <v>26</v>
      </c>
      <c r="N7553">
        <v>2</v>
      </c>
      <c r="P7553" t="s">
        <v>10827</v>
      </c>
      <c r="Q7553" t="s">
        <v>11740</v>
      </c>
      <c r="S7553" t="s">
        <v>29</v>
      </c>
    </row>
    <row r="7554" spans="1:19" hidden="1" x14ac:dyDescent="0.2">
      <c r="A7554">
        <v>4430</v>
      </c>
      <c r="B7554" t="s">
        <v>1925</v>
      </c>
      <c r="C7554" t="s">
        <v>20</v>
      </c>
      <c r="D7554">
        <v>3.17</v>
      </c>
      <c r="E7554">
        <v>25</v>
      </c>
      <c r="F7554" t="s">
        <v>11741</v>
      </c>
      <c r="G7554" t="s">
        <v>31</v>
      </c>
      <c r="H7554" t="s">
        <v>46</v>
      </c>
      <c r="I7554" t="s">
        <v>11284</v>
      </c>
      <c r="K7554"/>
      <c r="L7554" t="s">
        <v>1926</v>
      </c>
      <c r="M7554" t="s">
        <v>11071</v>
      </c>
      <c r="N7554">
        <v>3</v>
      </c>
      <c r="P7554" t="s">
        <v>10827</v>
      </c>
      <c r="Q7554" t="s">
        <v>11742</v>
      </c>
      <c r="S7554" t="s">
        <v>29</v>
      </c>
    </row>
    <row r="7555" spans="1:19" hidden="1" x14ac:dyDescent="0.2">
      <c r="A7555">
        <v>4431</v>
      </c>
      <c r="B7555" t="s">
        <v>1929</v>
      </c>
      <c r="C7555" t="s">
        <v>20</v>
      </c>
      <c r="D7555">
        <v>3.57</v>
      </c>
      <c r="E7555">
        <v>25</v>
      </c>
      <c r="F7555" t="s">
        <v>11743</v>
      </c>
      <c r="G7555" t="s">
        <v>31</v>
      </c>
      <c r="H7555" t="s">
        <v>46</v>
      </c>
      <c r="I7555" t="s">
        <v>11284</v>
      </c>
      <c r="K7555"/>
      <c r="L7555" t="s">
        <v>1930</v>
      </c>
      <c r="M7555" t="s">
        <v>11208</v>
      </c>
      <c r="N7555">
        <v>4</v>
      </c>
      <c r="P7555" t="s">
        <v>10827</v>
      </c>
      <c r="Q7555" t="s">
        <v>11744</v>
      </c>
      <c r="S7555" t="s">
        <v>29</v>
      </c>
    </row>
    <row r="7556" spans="1:19" hidden="1" x14ac:dyDescent="0.2">
      <c r="A7556">
        <v>4432</v>
      </c>
      <c r="B7556" t="s">
        <v>1933</v>
      </c>
      <c r="C7556" t="s">
        <v>20</v>
      </c>
      <c r="D7556">
        <v>4.6100000000000003</v>
      </c>
      <c r="E7556">
        <v>25</v>
      </c>
      <c r="F7556" t="s">
        <v>11745</v>
      </c>
      <c r="G7556" t="s">
        <v>31</v>
      </c>
      <c r="H7556" t="s">
        <v>46</v>
      </c>
      <c r="I7556" t="s">
        <v>11284</v>
      </c>
      <c r="K7556"/>
      <c r="L7556" t="s">
        <v>1934</v>
      </c>
      <c r="M7556" t="s">
        <v>11208</v>
      </c>
      <c r="N7556">
        <v>4</v>
      </c>
      <c r="P7556" t="s">
        <v>10827</v>
      </c>
      <c r="Q7556" t="s">
        <v>11746</v>
      </c>
      <c r="S7556" t="s">
        <v>29</v>
      </c>
    </row>
    <row r="7557" spans="1:19" hidden="1" x14ac:dyDescent="0.2">
      <c r="A7557">
        <v>4433</v>
      </c>
      <c r="B7557" t="s">
        <v>11747</v>
      </c>
      <c r="C7557" t="s">
        <v>20</v>
      </c>
      <c r="D7557">
        <v>1.0900000000000001</v>
      </c>
      <c r="E7557">
        <v>25</v>
      </c>
      <c r="F7557" t="s">
        <v>11398</v>
      </c>
      <c r="G7557" t="s">
        <v>75</v>
      </c>
      <c r="H7557" t="s">
        <v>46</v>
      </c>
      <c r="I7557" t="s">
        <v>11399</v>
      </c>
      <c r="K7557"/>
      <c r="L7557" t="s">
        <v>11748</v>
      </c>
      <c r="M7557" t="s">
        <v>11071</v>
      </c>
      <c r="N7557">
        <v>3</v>
      </c>
      <c r="P7557" t="s">
        <v>10827</v>
      </c>
      <c r="Q7557" t="s">
        <v>11749</v>
      </c>
      <c r="S7557" t="s">
        <v>29</v>
      </c>
    </row>
    <row r="7558" spans="1:19" hidden="1" x14ac:dyDescent="0.2">
      <c r="A7558">
        <v>4434</v>
      </c>
      <c r="B7558" t="s">
        <v>11750</v>
      </c>
      <c r="C7558" t="s">
        <v>20</v>
      </c>
      <c r="D7558">
        <v>-0.44</v>
      </c>
      <c r="E7558">
        <v>25</v>
      </c>
      <c r="F7558" t="s">
        <v>8359</v>
      </c>
      <c r="G7558" t="s">
        <v>75</v>
      </c>
      <c r="H7558" t="s">
        <v>23</v>
      </c>
      <c r="I7558" t="s">
        <v>8724</v>
      </c>
      <c r="K7558"/>
      <c r="L7558" t="s">
        <v>11751</v>
      </c>
      <c r="M7558" t="s">
        <v>26</v>
      </c>
      <c r="N7558">
        <v>2</v>
      </c>
      <c r="P7558" t="s">
        <v>10827</v>
      </c>
      <c r="Q7558" t="s">
        <v>11752</v>
      </c>
      <c r="S7558" t="s">
        <v>29</v>
      </c>
    </row>
    <row r="7559" spans="1:19" hidden="1" x14ac:dyDescent="0.2">
      <c r="A7559">
        <v>4434</v>
      </c>
      <c r="B7559" t="s">
        <v>11750</v>
      </c>
      <c r="C7559" t="s">
        <v>20</v>
      </c>
      <c r="D7559">
        <v>-0.34</v>
      </c>
      <c r="E7559">
        <v>25</v>
      </c>
      <c r="F7559" t="s">
        <v>2322</v>
      </c>
      <c r="G7559" t="s">
        <v>75</v>
      </c>
      <c r="H7559" t="s">
        <v>23</v>
      </c>
      <c r="I7559" t="s">
        <v>8724</v>
      </c>
      <c r="K7559"/>
      <c r="L7559" t="s">
        <v>11751</v>
      </c>
      <c r="M7559" t="s">
        <v>26</v>
      </c>
      <c r="N7559">
        <v>2</v>
      </c>
      <c r="P7559" t="s">
        <v>10827</v>
      </c>
      <c r="Q7559" t="s">
        <v>11752</v>
      </c>
      <c r="S7559" t="s">
        <v>29</v>
      </c>
    </row>
    <row r="7560" spans="1:19" hidden="1" x14ac:dyDescent="0.2">
      <c r="A7560">
        <v>4435</v>
      </c>
      <c r="B7560" t="s">
        <v>11753</v>
      </c>
      <c r="C7560" t="s">
        <v>20</v>
      </c>
      <c r="D7560">
        <v>2.44</v>
      </c>
      <c r="E7560">
        <v>25</v>
      </c>
      <c r="F7560" t="s">
        <v>11388</v>
      </c>
      <c r="G7560" t="s">
        <v>31</v>
      </c>
      <c r="H7560" t="s">
        <v>46</v>
      </c>
      <c r="I7560" t="s">
        <v>11284</v>
      </c>
      <c r="K7560"/>
      <c r="L7560" t="s">
        <v>11754</v>
      </c>
      <c r="M7560" t="s">
        <v>11208</v>
      </c>
      <c r="N7560">
        <v>4</v>
      </c>
      <c r="P7560" t="s">
        <v>10827</v>
      </c>
      <c r="Q7560" t="s">
        <v>11755</v>
      </c>
      <c r="S7560" t="s">
        <v>29</v>
      </c>
    </row>
    <row r="7561" spans="1:19" hidden="1" x14ac:dyDescent="0.2">
      <c r="A7561">
        <v>4435</v>
      </c>
      <c r="B7561" t="s">
        <v>11753</v>
      </c>
      <c r="C7561" t="s">
        <v>20</v>
      </c>
      <c r="D7561">
        <v>2.36</v>
      </c>
      <c r="F7561" t="s">
        <v>11388</v>
      </c>
      <c r="G7561" t="s">
        <v>31</v>
      </c>
      <c r="H7561" t="s">
        <v>46</v>
      </c>
      <c r="I7561" t="s">
        <v>11399</v>
      </c>
      <c r="K7561"/>
      <c r="L7561" t="s">
        <v>11754</v>
      </c>
      <c r="M7561" t="s">
        <v>11208</v>
      </c>
      <c r="N7561">
        <v>4</v>
      </c>
      <c r="P7561" t="s">
        <v>10827</v>
      </c>
      <c r="Q7561" t="s">
        <v>11755</v>
      </c>
      <c r="S7561" t="s">
        <v>29</v>
      </c>
    </row>
    <row r="7562" spans="1:19" hidden="1" x14ac:dyDescent="0.2">
      <c r="A7562">
        <v>4436</v>
      </c>
      <c r="B7562" t="s">
        <v>11756</v>
      </c>
      <c r="C7562" t="s">
        <v>20</v>
      </c>
      <c r="D7562">
        <v>1.36</v>
      </c>
      <c r="E7562">
        <v>20</v>
      </c>
      <c r="G7562" t="s">
        <v>75</v>
      </c>
      <c r="H7562" t="s">
        <v>46</v>
      </c>
      <c r="I7562" t="s">
        <v>4962</v>
      </c>
      <c r="K7562"/>
      <c r="L7562" t="s">
        <v>11757</v>
      </c>
      <c r="M7562" t="s">
        <v>26</v>
      </c>
      <c r="N7562">
        <v>2</v>
      </c>
      <c r="P7562" t="s">
        <v>10827</v>
      </c>
      <c r="Q7562" t="s">
        <v>11758</v>
      </c>
      <c r="S7562" t="s">
        <v>29</v>
      </c>
    </row>
    <row r="7563" spans="1:19" hidden="1" x14ac:dyDescent="0.2">
      <c r="A7563">
        <v>4437</v>
      </c>
      <c r="B7563" t="s">
        <v>11759</v>
      </c>
      <c r="C7563" t="s">
        <v>20</v>
      </c>
      <c r="D7563">
        <v>11.6</v>
      </c>
      <c r="I7563" t="s">
        <v>11760</v>
      </c>
      <c r="K7563"/>
      <c r="L7563" t="s">
        <v>11761</v>
      </c>
      <c r="M7563" t="s">
        <v>26</v>
      </c>
      <c r="N7563">
        <v>2</v>
      </c>
      <c r="P7563" t="s">
        <v>10827</v>
      </c>
      <c r="Q7563" t="s">
        <v>11762</v>
      </c>
      <c r="S7563" t="s">
        <v>29</v>
      </c>
    </row>
    <row r="7564" spans="1:19" hidden="1" x14ac:dyDescent="0.2">
      <c r="A7564">
        <v>4440</v>
      </c>
      <c r="B7564" t="s">
        <v>1959</v>
      </c>
      <c r="C7564" t="s">
        <v>20</v>
      </c>
      <c r="D7564">
        <v>4.66</v>
      </c>
      <c r="E7564">
        <v>25</v>
      </c>
      <c r="F7564" t="s">
        <v>11763</v>
      </c>
      <c r="G7564" t="s">
        <v>31</v>
      </c>
      <c r="H7564" t="s">
        <v>46</v>
      </c>
      <c r="I7564" t="s">
        <v>11284</v>
      </c>
      <c r="K7564"/>
      <c r="L7564" t="s">
        <v>1961</v>
      </c>
      <c r="M7564" t="s">
        <v>26</v>
      </c>
      <c r="N7564">
        <v>2</v>
      </c>
      <c r="P7564" t="s">
        <v>10827</v>
      </c>
      <c r="Q7564" t="s">
        <v>11764</v>
      </c>
      <c r="S7564" t="s">
        <v>29</v>
      </c>
    </row>
    <row r="7565" spans="1:19" hidden="1" x14ac:dyDescent="0.2">
      <c r="A7565">
        <v>4441</v>
      </c>
      <c r="B7565" t="s">
        <v>1968</v>
      </c>
      <c r="C7565" t="s">
        <v>20</v>
      </c>
      <c r="D7565">
        <v>4.3099999999999996</v>
      </c>
      <c r="E7565">
        <v>25</v>
      </c>
      <c r="F7565" t="s">
        <v>11283</v>
      </c>
      <c r="G7565" t="s">
        <v>31</v>
      </c>
      <c r="H7565" t="s">
        <v>46</v>
      </c>
      <c r="I7565" t="s">
        <v>11284</v>
      </c>
      <c r="K7565"/>
      <c r="L7565" t="s">
        <v>1970</v>
      </c>
      <c r="M7565" t="s">
        <v>26</v>
      </c>
      <c r="N7565">
        <v>2</v>
      </c>
      <c r="P7565" t="s">
        <v>10827</v>
      </c>
      <c r="Q7565" t="s">
        <v>11765</v>
      </c>
      <c r="S7565" t="s">
        <v>29</v>
      </c>
    </row>
    <row r="7566" spans="1:19" hidden="1" x14ac:dyDescent="0.2">
      <c r="A7566">
        <v>4442</v>
      </c>
      <c r="B7566" t="s">
        <v>1972</v>
      </c>
      <c r="C7566" t="s">
        <v>20</v>
      </c>
      <c r="D7566">
        <v>5.48</v>
      </c>
      <c r="E7566">
        <v>25</v>
      </c>
      <c r="F7566" t="s">
        <v>11283</v>
      </c>
      <c r="G7566" t="s">
        <v>31</v>
      </c>
      <c r="H7566" t="s">
        <v>46</v>
      </c>
      <c r="I7566" t="s">
        <v>11284</v>
      </c>
      <c r="K7566"/>
      <c r="L7566" t="s">
        <v>1973</v>
      </c>
      <c r="M7566" t="s">
        <v>26</v>
      </c>
      <c r="N7566">
        <v>2</v>
      </c>
      <c r="P7566" t="s">
        <v>10827</v>
      </c>
      <c r="Q7566" t="s">
        <v>11766</v>
      </c>
      <c r="S7566" t="s">
        <v>29</v>
      </c>
    </row>
    <row r="7567" spans="1:19" hidden="1" x14ac:dyDescent="0.2">
      <c r="A7567">
        <v>4445</v>
      </c>
      <c r="B7567" t="s">
        <v>1981</v>
      </c>
      <c r="C7567" t="s">
        <v>20</v>
      </c>
      <c r="D7567">
        <v>4.22</v>
      </c>
      <c r="E7567">
        <v>25</v>
      </c>
      <c r="G7567" t="s">
        <v>246</v>
      </c>
      <c r="H7567" t="s">
        <v>46</v>
      </c>
      <c r="I7567" t="s">
        <v>2596</v>
      </c>
      <c r="K7567"/>
      <c r="L7567" t="s">
        <v>1984</v>
      </c>
      <c r="M7567" t="s">
        <v>11208</v>
      </c>
      <c r="N7567">
        <v>4</v>
      </c>
      <c r="P7567" t="s">
        <v>10827</v>
      </c>
      <c r="Q7567" t="s">
        <v>11767</v>
      </c>
      <c r="S7567" t="s">
        <v>29</v>
      </c>
    </row>
    <row r="7568" spans="1:19" hidden="1" x14ac:dyDescent="0.2">
      <c r="A7568">
        <v>4445</v>
      </c>
      <c r="B7568" t="s">
        <v>1981</v>
      </c>
      <c r="C7568" t="s">
        <v>20</v>
      </c>
      <c r="D7568">
        <v>4.0599999999999996</v>
      </c>
      <c r="G7568" t="s">
        <v>498</v>
      </c>
      <c r="H7568" t="s">
        <v>23</v>
      </c>
      <c r="I7568" t="s">
        <v>11768</v>
      </c>
      <c r="K7568"/>
      <c r="L7568" t="s">
        <v>1984</v>
      </c>
      <c r="M7568" t="s">
        <v>11208</v>
      </c>
      <c r="N7568">
        <v>4</v>
      </c>
      <c r="P7568" t="s">
        <v>10827</v>
      </c>
      <c r="Q7568" t="s">
        <v>11767</v>
      </c>
      <c r="S7568" t="s">
        <v>29</v>
      </c>
    </row>
    <row r="7569" spans="1:19" hidden="1" x14ac:dyDescent="0.2">
      <c r="A7569">
        <v>4448</v>
      </c>
      <c r="B7569" t="s">
        <v>1986</v>
      </c>
      <c r="C7569" t="s">
        <v>20</v>
      </c>
      <c r="D7569">
        <v>4.18</v>
      </c>
      <c r="G7569" t="s">
        <v>498</v>
      </c>
      <c r="H7569" t="s">
        <v>23</v>
      </c>
      <c r="I7569" t="s">
        <v>11768</v>
      </c>
      <c r="K7569"/>
      <c r="L7569" t="s">
        <v>11769</v>
      </c>
      <c r="M7569" t="s">
        <v>26</v>
      </c>
      <c r="N7569">
        <v>2</v>
      </c>
      <c r="P7569" t="s">
        <v>10827</v>
      </c>
      <c r="Q7569" t="s">
        <v>11770</v>
      </c>
      <c r="S7569" t="s">
        <v>29</v>
      </c>
    </row>
    <row r="7570" spans="1:19" hidden="1" x14ac:dyDescent="0.2">
      <c r="A7570">
        <v>4453</v>
      </c>
      <c r="B7570" t="s">
        <v>11771</v>
      </c>
      <c r="C7570" t="s">
        <v>20</v>
      </c>
      <c r="D7570">
        <v>-0.24</v>
      </c>
      <c r="E7570">
        <v>25</v>
      </c>
      <c r="G7570" t="s">
        <v>75</v>
      </c>
      <c r="H7570" t="s">
        <v>46</v>
      </c>
      <c r="I7570" t="s">
        <v>11630</v>
      </c>
      <c r="K7570"/>
      <c r="L7570" t="s">
        <v>11772</v>
      </c>
      <c r="M7570" t="s">
        <v>26</v>
      </c>
      <c r="N7570">
        <v>2</v>
      </c>
      <c r="P7570" t="s">
        <v>10827</v>
      </c>
      <c r="Q7570" t="s">
        <v>11773</v>
      </c>
      <c r="S7570" t="s">
        <v>29</v>
      </c>
    </row>
    <row r="7571" spans="1:19" hidden="1" x14ac:dyDescent="0.2">
      <c r="A7571">
        <v>4454</v>
      </c>
      <c r="B7571" t="s">
        <v>11774</v>
      </c>
      <c r="C7571" t="s">
        <v>20</v>
      </c>
      <c r="D7571">
        <v>-0.94</v>
      </c>
      <c r="E7571">
        <v>25</v>
      </c>
      <c r="G7571" t="s">
        <v>75</v>
      </c>
      <c r="H7571" t="s">
        <v>23</v>
      </c>
      <c r="I7571" t="s">
        <v>11630</v>
      </c>
      <c r="K7571"/>
      <c r="L7571" t="s">
        <v>11775</v>
      </c>
      <c r="M7571" t="s">
        <v>26</v>
      </c>
      <c r="N7571">
        <v>2</v>
      </c>
      <c r="P7571" t="s">
        <v>10827</v>
      </c>
      <c r="Q7571" t="s">
        <v>11776</v>
      </c>
      <c r="S7571" t="s">
        <v>29</v>
      </c>
    </row>
    <row r="7572" spans="1:19" hidden="1" x14ac:dyDescent="0.2">
      <c r="A7572">
        <v>4455</v>
      </c>
      <c r="B7572" t="s">
        <v>11777</v>
      </c>
      <c r="C7572" t="s">
        <v>20</v>
      </c>
      <c r="D7572">
        <v>1.2</v>
      </c>
      <c r="E7572">
        <v>25</v>
      </c>
      <c r="F7572" t="s">
        <v>11778</v>
      </c>
      <c r="G7572" t="s">
        <v>31</v>
      </c>
      <c r="H7572" t="s">
        <v>46</v>
      </c>
      <c r="I7572" t="s">
        <v>521</v>
      </c>
      <c r="K7572"/>
      <c r="L7572" t="s">
        <v>11779</v>
      </c>
      <c r="M7572" t="s">
        <v>26</v>
      </c>
      <c r="N7572">
        <v>2</v>
      </c>
      <c r="P7572" t="s">
        <v>10827</v>
      </c>
      <c r="Q7572" t="s">
        <v>11780</v>
      </c>
      <c r="S7572" t="s">
        <v>29</v>
      </c>
    </row>
    <row r="7573" spans="1:19" hidden="1" x14ac:dyDescent="0.2">
      <c r="A7573">
        <v>4455</v>
      </c>
      <c r="B7573" t="s">
        <v>11777</v>
      </c>
      <c r="C7573" t="s">
        <v>73</v>
      </c>
      <c r="D7573">
        <v>9.0399999999999991</v>
      </c>
      <c r="E7573">
        <v>25</v>
      </c>
      <c r="F7573" t="s">
        <v>11778</v>
      </c>
      <c r="G7573" t="s">
        <v>31</v>
      </c>
      <c r="H7573" t="s">
        <v>46</v>
      </c>
      <c r="I7573" t="s">
        <v>521</v>
      </c>
      <c r="K7573"/>
      <c r="L7573" t="s">
        <v>11779</v>
      </c>
      <c r="M7573" t="s">
        <v>26</v>
      </c>
      <c r="N7573">
        <v>2</v>
      </c>
      <c r="P7573" t="s">
        <v>10827</v>
      </c>
      <c r="Q7573" t="s">
        <v>11780</v>
      </c>
      <c r="S7573" t="s">
        <v>29</v>
      </c>
    </row>
    <row r="7574" spans="1:19" hidden="1" x14ac:dyDescent="0.2">
      <c r="A7574">
        <v>4456</v>
      </c>
      <c r="B7574" t="s">
        <v>11781</v>
      </c>
      <c r="C7574" t="s">
        <v>20</v>
      </c>
      <c r="D7574">
        <v>3.6</v>
      </c>
      <c r="E7574">
        <v>25</v>
      </c>
      <c r="F7574" t="s">
        <v>11782</v>
      </c>
      <c r="G7574" t="s">
        <v>31</v>
      </c>
      <c r="H7574" t="s">
        <v>46</v>
      </c>
      <c r="I7574" t="s">
        <v>521</v>
      </c>
      <c r="K7574"/>
      <c r="L7574" t="s">
        <v>11783</v>
      </c>
      <c r="M7574" t="s">
        <v>26</v>
      </c>
      <c r="N7574">
        <v>2</v>
      </c>
      <c r="P7574" t="s">
        <v>10827</v>
      </c>
      <c r="Q7574" t="s">
        <v>11784</v>
      </c>
      <c r="S7574" t="s">
        <v>29</v>
      </c>
    </row>
    <row r="7575" spans="1:19" hidden="1" x14ac:dyDescent="0.2">
      <c r="A7575">
        <v>4456</v>
      </c>
      <c r="B7575" t="s">
        <v>11781</v>
      </c>
      <c r="C7575" t="s">
        <v>73</v>
      </c>
      <c r="D7575">
        <v>7.59</v>
      </c>
      <c r="E7575">
        <v>25</v>
      </c>
      <c r="F7575" t="s">
        <v>11782</v>
      </c>
      <c r="G7575" t="s">
        <v>31</v>
      </c>
      <c r="H7575" t="s">
        <v>46</v>
      </c>
      <c r="I7575" t="s">
        <v>521</v>
      </c>
      <c r="K7575"/>
      <c r="L7575" t="s">
        <v>11783</v>
      </c>
      <c r="M7575" t="s">
        <v>26</v>
      </c>
      <c r="N7575">
        <v>2</v>
      </c>
      <c r="P7575" t="s">
        <v>10827</v>
      </c>
      <c r="Q7575" t="s">
        <v>11784</v>
      </c>
      <c r="S7575" t="s">
        <v>29</v>
      </c>
    </row>
    <row r="7576" spans="1:19" hidden="1" x14ac:dyDescent="0.2">
      <c r="A7576">
        <v>4457</v>
      </c>
      <c r="B7576" t="s">
        <v>11785</v>
      </c>
      <c r="C7576" t="s">
        <v>20</v>
      </c>
      <c r="D7576">
        <v>-0.55000000000000004</v>
      </c>
      <c r="E7576">
        <v>25</v>
      </c>
      <c r="G7576" t="s">
        <v>75</v>
      </c>
      <c r="H7576" t="s">
        <v>46</v>
      </c>
      <c r="I7576" t="s">
        <v>11630</v>
      </c>
      <c r="K7576"/>
      <c r="L7576" t="s">
        <v>11786</v>
      </c>
      <c r="M7576" t="s">
        <v>26</v>
      </c>
      <c r="N7576">
        <v>2</v>
      </c>
      <c r="P7576" t="s">
        <v>10827</v>
      </c>
      <c r="Q7576" t="s">
        <v>11787</v>
      </c>
      <c r="S7576" t="s">
        <v>29</v>
      </c>
    </row>
    <row r="7577" spans="1:19" x14ac:dyDescent="0.2">
      <c r="A7577">
        <v>4458</v>
      </c>
      <c r="B7577" t="s">
        <v>1996</v>
      </c>
      <c r="C7577" t="s">
        <v>20</v>
      </c>
      <c r="D7577">
        <v>2.7709999999999999</v>
      </c>
      <c r="E7577">
        <v>10</v>
      </c>
      <c r="F7577" t="s">
        <v>11788</v>
      </c>
      <c r="G7577" t="s">
        <v>1501</v>
      </c>
      <c r="H7577" t="s">
        <v>36</v>
      </c>
      <c r="I7577" t="s">
        <v>11374</v>
      </c>
      <c r="L7577" t="s">
        <v>1998</v>
      </c>
      <c r="M7577" t="s">
        <v>11208</v>
      </c>
      <c r="N7577">
        <v>4</v>
      </c>
      <c r="P7577" t="s">
        <v>10827</v>
      </c>
      <c r="Q7577" t="s">
        <v>11789</v>
      </c>
      <c r="S7577" t="s">
        <v>29</v>
      </c>
    </row>
    <row r="7578" spans="1:19" x14ac:dyDescent="0.2">
      <c r="A7578">
        <v>4458</v>
      </c>
      <c r="B7578" t="s">
        <v>1996</v>
      </c>
      <c r="C7578" t="s">
        <v>20</v>
      </c>
      <c r="D7578">
        <v>2.69</v>
      </c>
      <c r="E7578">
        <v>15</v>
      </c>
      <c r="F7578" t="s">
        <v>11788</v>
      </c>
      <c r="G7578" t="s">
        <v>1501</v>
      </c>
      <c r="H7578" t="s">
        <v>36</v>
      </c>
      <c r="I7578" t="s">
        <v>11374</v>
      </c>
      <c r="L7578" t="s">
        <v>1998</v>
      </c>
      <c r="M7578" t="s">
        <v>11208</v>
      </c>
      <c r="N7578">
        <v>4</v>
      </c>
      <c r="P7578" t="s">
        <v>10827</v>
      </c>
      <c r="Q7578" t="s">
        <v>11789</v>
      </c>
      <c r="S7578" t="s">
        <v>29</v>
      </c>
    </row>
    <row r="7579" spans="1:19" x14ac:dyDescent="0.2">
      <c r="A7579">
        <v>4458</v>
      </c>
      <c r="B7579" t="s">
        <v>1996</v>
      </c>
      <c r="C7579" t="s">
        <v>20</v>
      </c>
      <c r="D7579">
        <v>2.6110000000000002</v>
      </c>
      <c r="E7579">
        <v>20</v>
      </c>
      <c r="F7579" t="s">
        <v>11788</v>
      </c>
      <c r="G7579" t="s">
        <v>1501</v>
      </c>
      <c r="H7579" t="s">
        <v>36</v>
      </c>
      <c r="I7579" t="s">
        <v>11374</v>
      </c>
      <c r="L7579" t="s">
        <v>1998</v>
      </c>
      <c r="M7579" t="s">
        <v>11208</v>
      </c>
      <c r="N7579">
        <v>4</v>
      </c>
      <c r="P7579" t="s">
        <v>10827</v>
      </c>
      <c r="Q7579" t="s">
        <v>11789</v>
      </c>
      <c r="S7579" t="s">
        <v>29</v>
      </c>
    </row>
    <row r="7580" spans="1:19" x14ac:dyDescent="0.2">
      <c r="A7580">
        <v>4458</v>
      </c>
      <c r="B7580" t="s">
        <v>1996</v>
      </c>
      <c r="C7580" t="s">
        <v>20</v>
      </c>
      <c r="D7580">
        <v>2.5369999999999999</v>
      </c>
      <c r="E7580">
        <v>25</v>
      </c>
      <c r="F7580" t="s">
        <v>11788</v>
      </c>
      <c r="G7580" t="s">
        <v>1501</v>
      </c>
      <c r="H7580" t="s">
        <v>36</v>
      </c>
      <c r="I7580" t="s">
        <v>11374</v>
      </c>
      <c r="L7580" t="s">
        <v>1998</v>
      </c>
      <c r="M7580" t="s">
        <v>11208</v>
      </c>
      <c r="N7580">
        <v>4</v>
      </c>
      <c r="P7580" t="s">
        <v>10827</v>
      </c>
      <c r="Q7580" t="s">
        <v>11789</v>
      </c>
      <c r="S7580" t="s">
        <v>29</v>
      </c>
    </row>
    <row r="7581" spans="1:19" x14ac:dyDescent="0.2">
      <c r="A7581">
        <v>4458</v>
      </c>
      <c r="B7581" t="s">
        <v>1996</v>
      </c>
      <c r="C7581" t="s">
        <v>20</v>
      </c>
      <c r="D7581">
        <v>2.468</v>
      </c>
      <c r="E7581">
        <v>30</v>
      </c>
      <c r="F7581" t="s">
        <v>11788</v>
      </c>
      <c r="G7581" t="s">
        <v>1501</v>
      </c>
      <c r="H7581" t="s">
        <v>36</v>
      </c>
      <c r="I7581" t="s">
        <v>11374</v>
      </c>
      <c r="L7581" t="s">
        <v>1998</v>
      </c>
      <c r="M7581" t="s">
        <v>11208</v>
      </c>
      <c r="N7581">
        <v>4</v>
      </c>
      <c r="P7581" t="s">
        <v>10827</v>
      </c>
      <c r="Q7581" t="s">
        <v>11789</v>
      </c>
      <c r="S7581" t="s">
        <v>29</v>
      </c>
    </row>
    <row r="7582" spans="1:19" x14ac:dyDescent="0.2">
      <c r="A7582">
        <v>4458</v>
      </c>
      <c r="B7582" t="s">
        <v>1996</v>
      </c>
      <c r="C7582" t="s">
        <v>20</v>
      </c>
      <c r="D7582">
        <v>2.4039999999999999</v>
      </c>
      <c r="E7582">
        <v>35</v>
      </c>
      <c r="F7582" t="s">
        <v>11788</v>
      </c>
      <c r="G7582" t="s">
        <v>1501</v>
      </c>
      <c r="H7582" t="s">
        <v>36</v>
      </c>
      <c r="I7582" t="s">
        <v>11374</v>
      </c>
      <c r="L7582" t="s">
        <v>1998</v>
      </c>
      <c r="M7582" t="s">
        <v>11208</v>
      </c>
      <c r="N7582">
        <v>4</v>
      </c>
      <c r="P7582" t="s">
        <v>10827</v>
      </c>
      <c r="Q7582" t="s">
        <v>11789</v>
      </c>
      <c r="S7582" t="s">
        <v>29</v>
      </c>
    </row>
    <row r="7583" spans="1:19" x14ac:dyDescent="0.2">
      <c r="A7583">
        <v>4458</v>
      </c>
      <c r="B7583" t="s">
        <v>1996</v>
      </c>
      <c r="C7583" t="s">
        <v>20</v>
      </c>
      <c r="D7583">
        <v>2.34</v>
      </c>
      <c r="E7583">
        <v>40</v>
      </c>
      <c r="F7583" t="s">
        <v>11788</v>
      </c>
      <c r="G7583" t="s">
        <v>1501</v>
      </c>
      <c r="H7583" t="s">
        <v>36</v>
      </c>
      <c r="I7583" t="s">
        <v>11374</v>
      </c>
      <c r="L7583" t="s">
        <v>1998</v>
      </c>
      <c r="M7583" t="s">
        <v>11208</v>
      </c>
      <c r="N7583">
        <v>4</v>
      </c>
      <c r="P7583" t="s">
        <v>10827</v>
      </c>
      <c r="Q7583" t="s">
        <v>11789</v>
      </c>
      <c r="S7583" t="s">
        <v>29</v>
      </c>
    </row>
    <row r="7584" spans="1:19" x14ac:dyDescent="0.2">
      <c r="A7584">
        <v>4458</v>
      </c>
      <c r="B7584" t="s">
        <v>1996</v>
      </c>
      <c r="C7584" t="s">
        <v>20</v>
      </c>
      <c r="D7584">
        <v>2.2770000000000001</v>
      </c>
      <c r="E7584">
        <v>45</v>
      </c>
      <c r="F7584" t="s">
        <v>11788</v>
      </c>
      <c r="G7584" t="s">
        <v>1501</v>
      </c>
      <c r="H7584" t="s">
        <v>36</v>
      </c>
      <c r="I7584" t="s">
        <v>11374</v>
      </c>
      <c r="L7584" t="s">
        <v>1998</v>
      </c>
      <c r="M7584" t="s">
        <v>11208</v>
      </c>
      <c r="N7584">
        <v>4</v>
      </c>
      <c r="P7584" t="s">
        <v>10827</v>
      </c>
      <c r="Q7584" t="s">
        <v>11789</v>
      </c>
      <c r="S7584" t="s">
        <v>29</v>
      </c>
    </row>
    <row r="7585" spans="1:19" x14ac:dyDescent="0.2">
      <c r="A7585">
        <v>4458</v>
      </c>
      <c r="B7585" t="s">
        <v>1996</v>
      </c>
      <c r="C7585" t="s">
        <v>20</v>
      </c>
      <c r="D7585">
        <v>2.2189999999999999</v>
      </c>
      <c r="E7585">
        <v>50</v>
      </c>
      <c r="F7585" t="s">
        <v>11788</v>
      </c>
      <c r="G7585" t="s">
        <v>1501</v>
      </c>
      <c r="H7585" t="s">
        <v>36</v>
      </c>
      <c r="I7585" t="s">
        <v>11374</v>
      </c>
      <c r="L7585" t="s">
        <v>1998</v>
      </c>
      <c r="M7585" t="s">
        <v>11208</v>
      </c>
      <c r="N7585">
        <v>4</v>
      </c>
      <c r="P7585" t="s">
        <v>10827</v>
      </c>
      <c r="Q7585" t="s">
        <v>11789</v>
      </c>
      <c r="S7585" t="s">
        <v>29</v>
      </c>
    </row>
    <row r="7586" spans="1:19" x14ac:dyDescent="0.2">
      <c r="A7586">
        <v>4458</v>
      </c>
      <c r="B7586" t="s">
        <v>1996</v>
      </c>
      <c r="C7586" t="s">
        <v>20</v>
      </c>
      <c r="D7586">
        <v>2.1619999999999999</v>
      </c>
      <c r="E7586">
        <v>55</v>
      </c>
      <c r="F7586" t="s">
        <v>11788</v>
      </c>
      <c r="G7586" t="s">
        <v>1501</v>
      </c>
      <c r="H7586" t="s">
        <v>36</v>
      </c>
      <c r="I7586" t="s">
        <v>11374</v>
      </c>
      <c r="L7586" t="s">
        <v>1998</v>
      </c>
      <c r="M7586" t="s">
        <v>11208</v>
      </c>
      <c r="N7586">
        <v>4</v>
      </c>
      <c r="P7586" t="s">
        <v>10827</v>
      </c>
      <c r="Q7586" t="s">
        <v>11789</v>
      </c>
      <c r="S7586" t="s">
        <v>29</v>
      </c>
    </row>
    <row r="7587" spans="1:19" x14ac:dyDescent="0.2">
      <c r="A7587">
        <v>4458</v>
      </c>
      <c r="B7587" t="s">
        <v>1996</v>
      </c>
      <c r="C7587" t="s">
        <v>20</v>
      </c>
      <c r="D7587">
        <v>2.1030000000000002</v>
      </c>
      <c r="E7587">
        <v>60</v>
      </c>
      <c r="F7587" t="s">
        <v>11788</v>
      </c>
      <c r="G7587" t="s">
        <v>1501</v>
      </c>
      <c r="H7587" t="s">
        <v>36</v>
      </c>
      <c r="I7587" t="s">
        <v>11374</v>
      </c>
      <c r="L7587" t="s">
        <v>1998</v>
      </c>
      <c r="M7587" t="s">
        <v>11208</v>
      </c>
      <c r="N7587">
        <v>4</v>
      </c>
      <c r="P7587" t="s">
        <v>10827</v>
      </c>
      <c r="Q7587" t="s">
        <v>11789</v>
      </c>
      <c r="S7587" t="s">
        <v>29</v>
      </c>
    </row>
    <row r="7588" spans="1:19" hidden="1" x14ac:dyDescent="0.2">
      <c r="A7588">
        <v>4458</v>
      </c>
      <c r="B7588" t="s">
        <v>1996</v>
      </c>
      <c r="C7588" t="s">
        <v>20</v>
      </c>
      <c r="D7588">
        <v>2.61</v>
      </c>
      <c r="E7588">
        <v>25</v>
      </c>
      <c r="F7588" t="s">
        <v>11745</v>
      </c>
      <c r="G7588" t="s">
        <v>31</v>
      </c>
      <c r="H7588" t="s">
        <v>46</v>
      </c>
      <c r="I7588" t="s">
        <v>11284</v>
      </c>
      <c r="J7588" t="s">
        <v>43</v>
      </c>
      <c r="K7588"/>
      <c r="L7588" t="s">
        <v>1998</v>
      </c>
      <c r="M7588" t="s">
        <v>11208</v>
      </c>
      <c r="N7588">
        <v>4</v>
      </c>
      <c r="P7588" t="s">
        <v>10827</v>
      </c>
      <c r="Q7588" t="s">
        <v>11789</v>
      </c>
      <c r="S7588" t="s">
        <v>29</v>
      </c>
    </row>
    <row r="7589" spans="1:19" x14ac:dyDescent="0.2">
      <c r="A7589">
        <v>4459</v>
      </c>
      <c r="B7589" t="s">
        <v>2000</v>
      </c>
      <c r="C7589" t="s">
        <v>20</v>
      </c>
      <c r="D7589">
        <v>3.9049999999999998</v>
      </c>
      <c r="E7589">
        <v>5</v>
      </c>
      <c r="F7589" t="s">
        <v>11790</v>
      </c>
      <c r="G7589" t="s">
        <v>2071</v>
      </c>
      <c r="H7589" t="s">
        <v>36</v>
      </c>
      <c r="I7589" t="s">
        <v>1956</v>
      </c>
      <c r="L7589" t="s">
        <v>2002</v>
      </c>
      <c r="M7589" t="s">
        <v>26</v>
      </c>
      <c r="N7589">
        <v>2</v>
      </c>
      <c r="P7589" t="s">
        <v>10827</v>
      </c>
      <c r="Q7589" t="s">
        <v>11791</v>
      </c>
      <c r="S7589" t="s">
        <v>29</v>
      </c>
    </row>
    <row r="7590" spans="1:19" x14ac:dyDescent="0.2">
      <c r="A7590">
        <v>4459</v>
      </c>
      <c r="B7590" t="s">
        <v>2000</v>
      </c>
      <c r="C7590" t="s">
        <v>20</v>
      </c>
      <c r="D7590">
        <v>3.8279999999999998</v>
      </c>
      <c r="E7590">
        <v>10</v>
      </c>
      <c r="F7590" t="s">
        <v>11790</v>
      </c>
      <c r="G7590" t="s">
        <v>2071</v>
      </c>
      <c r="H7590" t="s">
        <v>36</v>
      </c>
      <c r="I7590" t="s">
        <v>1956</v>
      </c>
      <c r="L7590" t="s">
        <v>2002</v>
      </c>
      <c r="M7590" t="s">
        <v>26</v>
      </c>
      <c r="N7590">
        <v>2</v>
      </c>
      <c r="P7590" t="s">
        <v>10827</v>
      </c>
      <c r="Q7590" t="s">
        <v>11791</v>
      </c>
      <c r="S7590" t="s">
        <v>29</v>
      </c>
    </row>
    <row r="7591" spans="1:19" x14ac:dyDescent="0.2">
      <c r="A7591">
        <v>4459</v>
      </c>
      <c r="B7591" t="s">
        <v>2000</v>
      </c>
      <c r="C7591" t="s">
        <v>20</v>
      </c>
      <c r="D7591">
        <v>3.7440000000000002</v>
      </c>
      <c r="E7591">
        <v>15</v>
      </c>
      <c r="F7591" t="s">
        <v>11790</v>
      </c>
      <c r="G7591" t="s">
        <v>2071</v>
      </c>
      <c r="H7591" t="s">
        <v>36</v>
      </c>
      <c r="I7591" t="s">
        <v>1956</v>
      </c>
      <c r="L7591" t="s">
        <v>2002</v>
      </c>
      <c r="M7591" t="s">
        <v>26</v>
      </c>
      <c r="N7591">
        <v>2</v>
      </c>
      <c r="P7591" t="s">
        <v>10827</v>
      </c>
      <c r="Q7591" t="s">
        <v>11791</v>
      </c>
      <c r="S7591" t="s">
        <v>29</v>
      </c>
    </row>
    <row r="7592" spans="1:19" x14ac:dyDescent="0.2">
      <c r="A7592">
        <v>4459</v>
      </c>
      <c r="B7592" t="s">
        <v>2000</v>
      </c>
      <c r="C7592" t="s">
        <v>20</v>
      </c>
      <c r="D7592">
        <v>3.665</v>
      </c>
      <c r="E7592">
        <v>20</v>
      </c>
      <c r="F7592" t="s">
        <v>11790</v>
      </c>
      <c r="G7592" t="s">
        <v>2071</v>
      </c>
      <c r="H7592" t="s">
        <v>36</v>
      </c>
      <c r="I7592" t="s">
        <v>1956</v>
      </c>
      <c r="L7592" t="s">
        <v>2002</v>
      </c>
      <c r="M7592" t="s">
        <v>26</v>
      </c>
      <c r="N7592">
        <v>2</v>
      </c>
      <c r="P7592" t="s">
        <v>10827</v>
      </c>
      <c r="Q7592" t="s">
        <v>11791</v>
      </c>
      <c r="S7592" t="s">
        <v>29</v>
      </c>
    </row>
    <row r="7593" spans="1:19" x14ac:dyDescent="0.2">
      <c r="A7593">
        <v>4459</v>
      </c>
      <c r="B7593" t="s">
        <v>2000</v>
      </c>
      <c r="C7593" t="s">
        <v>20</v>
      </c>
      <c r="D7593">
        <v>3.5830000000000002</v>
      </c>
      <c r="E7593">
        <v>25</v>
      </c>
      <c r="F7593" t="s">
        <v>11790</v>
      </c>
      <c r="G7593" t="s">
        <v>2071</v>
      </c>
      <c r="H7593" t="s">
        <v>36</v>
      </c>
      <c r="I7593" t="s">
        <v>1956</v>
      </c>
      <c r="L7593" t="s">
        <v>2002</v>
      </c>
      <c r="M7593" t="s">
        <v>26</v>
      </c>
      <c r="N7593">
        <v>2</v>
      </c>
      <c r="P7593" t="s">
        <v>10827</v>
      </c>
      <c r="Q7593" t="s">
        <v>11791</v>
      </c>
      <c r="S7593" t="s">
        <v>29</v>
      </c>
    </row>
    <row r="7594" spans="1:19" x14ac:dyDescent="0.2">
      <c r="A7594">
        <v>4459</v>
      </c>
      <c r="B7594" t="s">
        <v>2000</v>
      </c>
      <c r="C7594" t="s">
        <v>20</v>
      </c>
      <c r="D7594">
        <v>3.5089999999999999</v>
      </c>
      <c r="E7594">
        <v>30</v>
      </c>
      <c r="F7594" t="s">
        <v>11790</v>
      </c>
      <c r="G7594" t="s">
        <v>2071</v>
      </c>
      <c r="H7594" t="s">
        <v>36</v>
      </c>
      <c r="I7594" t="s">
        <v>1956</v>
      </c>
      <c r="L7594" t="s">
        <v>2002</v>
      </c>
      <c r="M7594" t="s">
        <v>26</v>
      </c>
      <c r="N7594">
        <v>2</v>
      </c>
      <c r="P7594" t="s">
        <v>10827</v>
      </c>
      <c r="Q7594" t="s">
        <v>11791</v>
      </c>
      <c r="S7594" t="s">
        <v>29</v>
      </c>
    </row>
    <row r="7595" spans="1:19" x14ac:dyDescent="0.2">
      <c r="A7595">
        <v>4459</v>
      </c>
      <c r="B7595" t="s">
        <v>2000</v>
      </c>
      <c r="C7595" t="s">
        <v>20</v>
      </c>
      <c r="D7595">
        <v>3.4329999999999998</v>
      </c>
      <c r="E7595">
        <v>35</v>
      </c>
      <c r="F7595" t="s">
        <v>11790</v>
      </c>
      <c r="G7595" t="s">
        <v>2071</v>
      </c>
      <c r="H7595" t="s">
        <v>36</v>
      </c>
      <c r="I7595" t="s">
        <v>1956</v>
      </c>
      <c r="L7595" t="s">
        <v>2002</v>
      </c>
      <c r="M7595" t="s">
        <v>26</v>
      </c>
      <c r="N7595">
        <v>2</v>
      </c>
      <c r="P7595" t="s">
        <v>10827</v>
      </c>
      <c r="Q7595" t="s">
        <v>11791</v>
      </c>
      <c r="S7595" t="s">
        <v>29</v>
      </c>
    </row>
    <row r="7596" spans="1:19" x14ac:dyDescent="0.2">
      <c r="A7596">
        <v>4459</v>
      </c>
      <c r="B7596" t="s">
        <v>2000</v>
      </c>
      <c r="C7596" t="s">
        <v>20</v>
      </c>
      <c r="D7596">
        <v>3.359</v>
      </c>
      <c r="E7596">
        <v>40</v>
      </c>
      <c r="F7596" t="s">
        <v>11790</v>
      </c>
      <c r="G7596" t="s">
        <v>2071</v>
      </c>
      <c r="H7596" t="s">
        <v>36</v>
      </c>
      <c r="I7596" t="s">
        <v>1956</v>
      </c>
      <c r="L7596" t="s">
        <v>2002</v>
      </c>
      <c r="M7596" t="s">
        <v>26</v>
      </c>
      <c r="N7596">
        <v>2</v>
      </c>
      <c r="P7596" t="s">
        <v>10827</v>
      </c>
      <c r="Q7596" t="s">
        <v>11791</v>
      </c>
      <c r="S7596" t="s">
        <v>29</v>
      </c>
    </row>
    <row r="7597" spans="1:19" x14ac:dyDescent="0.2">
      <c r="A7597">
        <v>4459</v>
      </c>
      <c r="B7597" t="s">
        <v>2000</v>
      </c>
      <c r="C7597" t="s">
        <v>20</v>
      </c>
      <c r="D7597">
        <v>3.2959999999999998</v>
      </c>
      <c r="E7597">
        <v>45</v>
      </c>
      <c r="F7597" t="s">
        <v>11790</v>
      </c>
      <c r="G7597" t="s">
        <v>2071</v>
      </c>
      <c r="H7597" t="s">
        <v>36</v>
      </c>
      <c r="I7597" t="s">
        <v>1956</v>
      </c>
      <c r="L7597" t="s">
        <v>2002</v>
      </c>
      <c r="M7597" t="s">
        <v>26</v>
      </c>
      <c r="N7597">
        <v>2</v>
      </c>
      <c r="P7597" t="s">
        <v>10827</v>
      </c>
      <c r="Q7597" t="s">
        <v>11791</v>
      </c>
      <c r="S7597" t="s">
        <v>29</v>
      </c>
    </row>
    <row r="7598" spans="1:19" x14ac:dyDescent="0.2">
      <c r="A7598">
        <v>4459</v>
      </c>
      <c r="B7598" t="s">
        <v>2000</v>
      </c>
      <c r="C7598" t="s">
        <v>20</v>
      </c>
      <c r="D7598">
        <v>3.2349999999999999</v>
      </c>
      <c r="E7598">
        <v>50</v>
      </c>
      <c r="F7598" t="s">
        <v>11790</v>
      </c>
      <c r="G7598" t="s">
        <v>2071</v>
      </c>
      <c r="H7598" t="s">
        <v>36</v>
      </c>
      <c r="I7598" t="s">
        <v>1956</v>
      </c>
      <c r="L7598" t="s">
        <v>2002</v>
      </c>
      <c r="M7598" t="s">
        <v>26</v>
      </c>
      <c r="N7598">
        <v>2</v>
      </c>
      <c r="P7598" t="s">
        <v>10827</v>
      </c>
      <c r="Q7598" t="s">
        <v>11791</v>
      </c>
      <c r="S7598" t="s">
        <v>29</v>
      </c>
    </row>
    <row r="7599" spans="1:19" hidden="1" x14ac:dyDescent="0.2">
      <c r="A7599">
        <v>4459</v>
      </c>
      <c r="B7599" t="s">
        <v>2000</v>
      </c>
      <c r="C7599" t="s">
        <v>20</v>
      </c>
      <c r="D7599">
        <v>3.52</v>
      </c>
      <c r="E7599">
        <v>25</v>
      </c>
      <c r="F7599" t="s">
        <v>11745</v>
      </c>
      <c r="G7599" t="s">
        <v>31</v>
      </c>
      <c r="H7599" t="s">
        <v>46</v>
      </c>
      <c r="I7599" t="s">
        <v>11284</v>
      </c>
      <c r="J7599" t="s">
        <v>43</v>
      </c>
      <c r="K7599"/>
      <c r="L7599" t="s">
        <v>2002</v>
      </c>
      <c r="M7599" t="s">
        <v>26</v>
      </c>
      <c r="N7599">
        <v>2</v>
      </c>
      <c r="P7599" t="s">
        <v>10827</v>
      </c>
      <c r="Q7599" t="s">
        <v>11791</v>
      </c>
      <c r="S7599" t="s">
        <v>29</v>
      </c>
    </row>
    <row r="7600" spans="1:19" x14ac:dyDescent="0.2">
      <c r="A7600">
        <v>4460</v>
      </c>
      <c r="B7600" t="s">
        <v>2004</v>
      </c>
      <c r="C7600" t="s">
        <v>20</v>
      </c>
      <c r="D7600">
        <v>4.1509999999999998</v>
      </c>
      <c r="E7600">
        <v>5</v>
      </c>
      <c r="F7600" t="s">
        <v>11792</v>
      </c>
      <c r="G7600" t="s">
        <v>2071</v>
      </c>
      <c r="H7600" t="s">
        <v>36</v>
      </c>
      <c r="I7600" t="s">
        <v>11284</v>
      </c>
      <c r="J7600" t="s">
        <v>43</v>
      </c>
      <c r="L7600" t="s">
        <v>2006</v>
      </c>
      <c r="M7600" t="s">
        <v>11208</v>
      </c>
      <c r="N7600">
        <v>4</v>
      </c>
      <c r="P7600" t="s">
        <v>10827</v>
      </c>
      <c r="Q7600" t="s">
        <v>11793</v>
      </c>
      <c r="S7600" t="s">
        <v>29</v>
      </c>
    </row>
    <row r="7601" spans="1:19" x14ac:dyDescent="0.2">
      <c r="A7601">
        <v>4460</v>
      </c>
      <c r="B7601" t="s">
        <v>2004</v>
      </c>
      <c r="C7601" t="s">
        <v>20</v>
      </c>
      <c r="D7601">
        <v>4.0679999999999996</v>
      </c>
      <c r="E7601">
        <v>10</v>
      </c>
      <c r="F7601" t="s">
        <v>11792</v>
      </c>
      <c r="G7601" t="s">
        <v>2071</v>
      </c>
      <c r="H7601" t="s">
        <v>36</v>
      </c>
      <c r="I7601" t="s">
        <v>11284</v>
      </c>
      <c r="J7601" t="s">
        <v>43</v>
      </c>
      <c r="L7601" t="s">
        <v>2006</v>
      </c>
      <c r="M7601" t="s">
        <v>11208</v>
      </c>
      <c r="N7601">
        <v>4</v>
      </c>
      <c r="P7601" t="s">
        <v>10827</v>
      </c>
      <c r="Q7601" t="s">
        <v>11793</v>
      </c>
      <c r="S7601" t="s">
        <v>29</v>
      </c>
    </row>
    <row r="7602" spans="1:19" x14ac:dyDescent="0.2">
      <c r="A7602">
        <v>4460</v>
      </c>
      <c r="B7602" t="s">
        <v>2004</v>
      </c>
      <c r="C7602" t="s">
        <v>20</v>
      </c>
      <c r="D7602">
        <v>3.9830000000000001</v>
      </c>
      <c r="E7602">
        <v>15</v>
      </c>
      <c r="F7602" t="s">
        <v>11792</v>
      </c>
      <c r="G7602" t="s">
        <v>2071</v>
      </c>
      <c r="H7602" t="s">
        <v>36</v>
      </c>
      <c r="I7602" t="s">
        <v>11284</v>
      </c>
      <c r="J7602" t="s">
        <v>43</v>
      </c>
      <c r="L7602" t="s">
        <v>2006</v>
      </c>
      <c r="M7602" t="s">
        <v>11208</v>
      </c>
      <c r="N7602">
        <v>4</v>
      </c>
      <c r="P7602" t="s">
        <v>10827</v>
      </c>
      <c r="Q7602" t="s">
        <v>11793</v>
      </c>
      <c r="S7602" t="s">
        <v>29</v>
      </c>
    </row>
    <row r="7603" spans="1:19" x14ac:dyDescent="0.2">
      <c r="A7603">
        <v>4460</v>
      </c>
      <c r="B7603" t="s">
        <v>2004</v>
      </c>
      <c r="C7603" t="s">
        <v>20</v>
      </c>
      <c r="D7603">
        <v>3.8969999999999998</v>
      </c>
      <c r="E7603">
        <v>20</v>
      </c>
      <c r="F7603" t="s">
        <v>11792</v>
      </c>
      <c r="G7603" t="s">
        <v>2071</v>
      </c>
      <c r="H7603" t="s">
        <v>36</v>
      </c>
      <c r="I7603" t="s">
        <v>11284</v>
      </c>
      <c r="J7603" t="s">
        <v>43</v>
      </c>
      <c r="L7603" t="s">
        <v>2006</v>
      </c>
      <c r="M7603" t="s">
        <v>11208</v>
      </c>
      <c r="N7603">
        <v>4</v>
      </c>
      <c r="P7603" t="s">
        <v>10827</v>
      </c>
      <c r="Q7603" t="s">
        <v>11793</v>
      </c>
      <c r="S7603" t="s">
        <v>29</v>
      </c>
    </row>
    <row r="7604" spans="1:19" x14ac:dyDescent="0.2">
      <c r="A7604">
        <v>4460</v>
      </c>
      <c r="B7604" t="s">
        <v>2004</v>
      </c>
      <c r="C7604" t="s">
        <v>20</v>
      </c>
      <c r="D7604">
        <v>3.8119999999999998</v>
      </c>
      <c r="E7604">
        <v>25</v>
      </c>
      <c r="F7604" t="s">
        <v>11792</v>
      </c>
      <c r="G7604" t="s">
        <v>2071</v>
      </c>
      <c r="H7604" t="s">
        <v>36</v>
      </c>
      <c r="I7604" t="s">
        <v>11284</v>
      </c>
      <c r="J7604" t="s">
        <v>43</v>
      </c>
      <c r="L7604" t="s">
        <v>2006</v>
      </c>
      <c r="M7604" t="s">
        <v>11208</v>
      </c>
      <c r="N7604">
        <v>4</v>
      </c>
      <c r="P7604" t="s">
        <v>10827</v>
      </c>
      <c r="Q7604" t="s">
        <v>11793</v>
      </c>
      <c r="S7604" t="s">
        <v>29</v>
      </c>
    </row>
    <row r="7605" spans="1:19" x14ac:dyDescent="0.2">
      <c r="A7605">
        <v>4460</v>
      </c>
      <c r="B7605" t="s">
        <v>2004</v>
      </c>
      <c r="C7605" t="s">
        <v>20</v>
      </c>
      <c r="D7605">
        <v>3.7349999999999999</v>
      </c>
      <c r="E7605">
        <v>30</v>
      </c>
      <c r="F7605" t="s">
        <v>11792</v>
      </c>
      <c r="G7605" t="s">
        <v>2071</v>
      </c>
      <c r="H7605" t="s">
        <v>36</v>
      </c>
      <c r="I7605" t="s">
        <v>11284</v>
      </c>
      <c r="J7605" t="s">
        <v>43</v>
      </c>
      <c r="L7605" t="s">
        <v>2006</v>
      </c>
      <c r="M7605" t="s">
        <v>11208</v>
      </c>
      <c r="N7605">
        <v>4</v>
      </c>
      <c r="P7605" t="s">
        <v>10827</v>
      </c>
      <c r="Q7605" t="s">
        <v>11793</v>
      </c>
      <c r="S7605" t="s">
        <v>29</v>
      </c>
    </row>
    <row r="7606" spans="1:19" x14ac:dyDescent="0.2">
      <c r="A7606">
        <v>4460</v>
      </c>
      <c r="B7606" t="s">
        <v>2004</v>
      </c>
      <c r="C7606" t="s">
        <v>20</v>
      </c>
      <c r="D7606">
        <v>3.6589999999999998</v>
      </c>
      <c r="E7606">
        <v>35</v>
      </c>
      <c r="F7606" t="s">
        <v>11792</v>
      </c>
      <c r="G7606" t="s">
        <v>2071</v>
      </c>
      <c r="H7606" t="s">
        <v>36</v>
      </c>
      <c r="I7606" t="s">
        <v>11284</v>
      </c>
      <c r="J7606" t="s">
        <v>43</v>
      </c>
      <c r="L7606" t="s">
        <v>2006</v>
      </c>
      <c r="M7606" t="s">
        <v>11208</v>
      </c>
      <c r="N7606">
        <v>4</v>
      </c>
      <c r="P7606" t="s">
        <v>10827</v>
      </c>
      <c r="Q7606" t="s">
        <v>11793</v>
      </c>
      <c r="S7606" t="s">
        <v>29</v>
      </c>
    </row>
    <row r="7607" spans="1:19" x14ac:dyDescent="0.2">
      <c r="A7607">
        <v>4460</v>
      </c>
      <c r="B7607" t="s">
        <v>2004</v>
      </c>
      <c r="C7607" t="s">
        <v>20</v>
      </c>
      <c r="D7607">
        <v>3.5830000000000002</v>
      </c>
      <c r="E7607">
        <v>40</v>
      </c>
      <c r="F7607" t="s">
        <v>11792</v>
      </c>
      <c r="G7607" t="s">
        <v>2071</v>
      </c>
      <c r="H7607" t="s">
        <v>36</v>
      </c>
      <c r="I7607" t="s">
        <v>11284</v>
      </c>
      <c r="J7607" t="s">
        <v>43</v>
      </c>
      <c r="L7607" t="s">
        <v>2006</v>
      </c>
      <c r="M7607" t="s">
        <v>11208</v>
      </c>
      <c r="N7607">
        <v>4</v>
      </c>
      <c r="P7607" t="s">
        <v>10827</v>
      </c>
      <c r="Q7607" t="s">
        <v>11793</v>
      </c>
      <c r="S7607" t="s">
        <v>29</v>
      </c>
    </row>
    <row r="7608" spans="1:19" x14ac:dyDescent="0.2">
      <c r="A7608">
        <v>4460</v>
      </c>
      <c r="B7608" t="s">
        <v>2004</v>
      </c>
      <c r="C7608" t="s">
        <v>20</v>
      </c>
      <c r="D7608">
        <v>3.5059999999999998</v>
      </c>
      <c r="E7608">
        <v>45</v>
      </c>
      <c r="F7608" t="s">
        <v>11792</v>
      </c>
      <c r="G7608" t="s">
        <v>2071</v>
      </c>
      <c r="H7608" t="s">
        <v>36</v>
      </c>
      <c r="I7608" t="s">
        <v>11284</v>
      </c>
      <c r="J7608" t="s">
        <v>43</v>
      </c>
      <c r="L7608" t="s">
        <v>2006</v>
      </c>
      <c r="M7608" t="s">
        <v>11208</v>
      </c>
      <c r="N7608">
        <v>4</v>
      </c>
      <c r="P7608" t="s">
        <v>10827</v>
      </c>
      <c r="Q7608" t="s">
        <v>11793</v>
      </c>
      <c r="S7608" t="s">
        <v>29</v>
      </c>
    </row>
    <row r="7609" spans="1:19" x14ac:dyDescent="0.2">
      <c r="A7609">
        <v>4460</v>
      </c>
      <c r="B7609" t="s">
        <v>2004</v>
      </c>
      <c r="C7609" t="s">
        <v>20</v>
      </c>
      <c r="D7609">
        <v>3.4350000000000001</v>
      </c>
      <c r="E7609">
        <v>50</v>
      </c>
      <c r="F7609" t="s">
        <v>11792</v>
      </c>
      <c r="G7609" t="s">
        <v>2071</v>
      </c>
      <c r="H7609" t="s">
        <v>36</v>
      </c>
      <c r="I7609" t="s">
        <v>11284</v>
      </c>
      <c r="J7609" t="s">
        <v>43</v>
      </c>
      <c r="L7609" t="s">
        <v>2006</v>
      </c>
      <c r="M7609" t="s">
        <v>11208</v>
      </c>
      <c r="N7609">
        <v>4</v>
      </c>
      <c r="P7609" t="s">
        <v>10827</v>
      </c>
      <c r="Q7609" t="s">
        <v>11793</v>
      </c>
      <c r="S7609" t="s">
        <v>29</v>
      </c>
    </row>
    <row r="7610" spans="1:19" hidden="1" x14ac:dyDescent="0.2">
      <c r="A7610">
        <v>4460</v>
      </c>
      <c r="B7610" t="s">
        <v>2004</v>
      </c>
      <c r="C7610" t="s">
        <v>20</v>
      </c>
      <c r="D7610">
        <v>3.77</v>
      </c>
      <c r="E7610">
        <v>25</v>
      </c>
      <c r="F7610" t="s">
        <v>11745</v>
      </c>
      <c r="G7610" t="s">
        <v>31</v>
      </c>
      <c r="H7610" t="s">
        <v>46</v>
      </c>
      <c r="I7610" t="s">
        <v>11284</v>
      </c>
      <c r="J7610" t="s">
        <v>43</v>
      </c>
      <c r="K7610"/>
      <c r="L7610" t="s">
        <v>2006</v>
      </c>
      <c r="M7610" t="s">
        <v>11208</v>
      </c>
      <c r="N7610">
        <v>4</v>
      </c>
      <c r="P7610" t="s">
        <v>10827</v>
      </c>
      <c r="Q7610" t="s">
        <v>11793</v>
      </c>
      <c r="S7610" t="s">
        <v>29</v>
      </c>
    </row>
    <row r="7611" spans="1:19" hidden="1" x14ac:dyDescent="0.2">
      <c r="A7611">
        <v>4461</v>
      </c>
      <c r="B7611" t="s">
        <v>11794</v>
      </c>
      <c r="C7611" t="s">
        <v>20</v>
      </c>
      <c r="D7611">
        <v>2.4500000000000002</v>
      </c>
      <c r="E7611">
        <v>30</v>
      </c>
      <c r="G7611" t="s">
        <v>31</v>
      </c>
      <c r="H7611" t="s">
        <v>46</v>
      </c>
      <c r="I7611" t="s">
        <v>11480</v>
      </c>
      <c r="K7611"/>
      <c r="L7611" t="s">
        <v>11795</v>
      </c>
      <c r="M7611" t="s">
        <v>26</v>
      </c>
      <c r="N7611">
        <v>2</v>
      </c>
      <c r="P7611" t="s">
        <v>10827</v>
      </c>
      <c r="Q7611" t="s">
        <v>11796</v>
      </c>
      <c r="S7611" t="s">
        <v>29</v>
      </c>
    </row>
    <row r="7612" spans="1:19" hidden="1" x14ac:dyDescent="0.2">
      <c r="A7612">
        <v>4462</v>
      </c>
      <c r="B7612" t="s">
        <v>11797</v>
      </c>
      <c r="C7612" t="s">
        <v>20</v>
      </c>
      <c r="D7612">
        <v>3.44</v>
      </c>
      <c r="E7612">
        <v>30</v>
      </c>
      <c r="F7612" t="s">
        <v>11491</v>
      </c>
      <c r="G7612" t="s">
        <v>31</v>
      </c>
      <c r="H7612" t="s">
        <v>46</v>
      </c>
      <c r="I7612" t="s">
        <v>11480</v>
      </c>
      <c r="K7612"/>
      <c r="L7612" t="s">
        <v>11798</v>
      </c>
      <c r="M7612" t="s">
        <v>26</v>
      </c>
      <c r="N7612">
        <v>2</v>
      </c>
      <c r="P7612" t="s">
        <v>10827</v>
      </c>
      <c r="Q7612" t="s">
        <v>11799</v>
      </c>
      <c r="S7612" t="s">
        <v>29</v>
      </c>
    </row>
    <row r="7613" spans="1:19" hidden="1" x14ac:dyDescent="0.2">
      <c r="A7613">
        <v>4463</v>
      </c>
      <c r="B7613" t="s">
        <v>11800</v>
      </c>
      <c r="C7613" t="s">
        <v>20</v>
      </c>
      <c r="D7613">
        <v>1.44</v>
      </c>
      <c r="E7613" t="s">
        <v>363</v>
      </c>
      <c r="F7613" t="s">
        <v>11801</v>
      </c>
      <c r="G7613" t="s">
        <v>75</v>
      </c>
      <c r="H7613" t="s">
        <v>23</v>
      </c>
      <c r="I7613" t="s">
        <v>11536</v>
      </c>
      <c r="K7613"/>
      <c r="L7613" t="s">
        <v>11802</v>
      </c>
      <c r="M7613" t="s">
        <v>26</v>
      </c>
      <c r="N7613">
        <v>2</v>
      </c>
      <c r="P7613" t="s">
        <v>10827</v>
      </c>
      <c r="Q7613" t="s">
        <v>11803</v>
      </c>
      <c r="S7613" t="s">
        <v>29</v>
      </c>
    </row>
    <row r="7614" spans="1:19" hidden="1" x14ac:dyDescent="0.2">
      <c r="A7614">
        <v>4466</v>
      </c>
      <c r="B7614" t="s">
        <v>2014</v>
      </c>
      <c r="C7614" t="s">
        <v>20</v>
      </c>
      <c r="D7614">
        <v>5.3</v>
      </c>
      <c r="E7614">
        <v>25</v>
      </c>
      <c r="G7614" t="s">
        <v>1440</v>
      </c>
      <c r="H7614" t="s">
        <v>23</v>
      </c>
      <c r="I7614" t="s">
        <v>11356</v>
      </c>
      <c r="K7614"/>
      <c r="L7614" t="s">
        <v>2015</v>
      </c>
      <c r="M7614" t="s">
        <v>11208</v>
      </c>
      <c r="N7614">
        <v>4</v>
      </c>
      <c r="P7614" t="s">
        <v>10827</v>
      </c>
      <c r="Q7614" t="s">
        <v>11804</v>
      </c>
      <c r="S7614" t="s">
        <v>29</v>
      </c>
    </row>
    <row r="7615" spans="1:19" hidden="1" x14ac:dyDescent="0.2">
      <c r="A7615">
        <v>4467</v>
      </c>
      <c r="B7615" t="s">
        <v>11805</v>
      </c>
      <c r="C7615" t="s">
        <v>20</v>
      </c>
      <c r="D7615">
        <v>4.8499999999999996</v>
      </c>
      <c r="E7615">
        <v>20</v>
      </c>
      <c r="G7615" t="s">
        <v>63</v>
      </c>
      <c r="H7615" t="s">
        <v>46</v>
      </c>
      <c r="I7615" t="s">
        <v>11541</v>
      </c>
      <c r="K7615"/>
      <c r="L7615" t="s">
        <v>11806</v>
      </c>
      <c r="M7615" t="s">
        <v>26</v>
      </c>
      <c r="N7615">
        <v>2</v>
      </c>
      <c r="P7615" t="s">
        <v>10827</v>
      </c>
      <c r="Q7615" t="s">
        <v>11807</v>
      </c>
      <c r="S7615" t="s">
        <v>29</v>
      </c>
    </row>
    <row r="7616" spans="1:19" hidden="1" x14ac:dyDescent="0.2">
      <c r="A7616">
        <v>4468</v>
      </c>
      <c r="B7616" t="s">
        <v>11808</v>
      </c>
      <c r="C7616" t="s">
        <v>20</v>
      </c>
      <c r="D7616">
        <v>-5.18</v>
      </c>
      <c r="E7616">
        <v>20</v>
      </c>
      <c r="F7616" t="s">
        <v>11437</v>
      </c>
      <c r="G7616" t="s">
        <v>75</v>
      </c>
      <c r="H7616" t="s">
        <v>23</v>
      </c>
      <c r="I7616" t="s">
        <v>411</v>
      </c>
      <c r="K7616"/>
      <c r="L7616" t="s">
        <v>11809</v>
      </c>
      <c r="M7616" t="s">
        <v>26</v>
      </c>
      <c r="N7616">
        <v>2</v>
      </c>
      <c r="P7616" t="s">
        <v>10827</v>
      </c>
      <c r="Q7616" t="s">
        <v>11810</v>
      </c>
      <c r="S7616" t="s">
        <v>29</v>
      </c>
    </row>
    <row r="7617" spans="1:19" hidden="1" x14ac:dyDescent="0.2">
      <c r="A7617">
        <v>4470</v>
      </c>
      <c r="B7617" t="s">
        <v>11811</v>
      </c>
      <c r="C7617" t="s">
        <v>20</v>
      </c>
      <c r="D7617">
        <v>0.09</v>
      </c>
      <c r="E7617">
        <v>25</v>
      </c>
      <c r="G7617" t="s">
        <v>75</v>
      </c>
      <c r="H7617" t="s">
        <v>46</v>
      </c>
      <c r="I7617" t="s">
        <v>11630</v>
      </c>
      <c r="K7617"/>
      <c r="L7617" t="s">
        <v>11812</v>
      </c>
      <c r="M7617" t="s">
        <v>26</v>
      </c>
      <c r="N7617">
        <v>2</v>
      </c>
      <c r="P7617" t="s">
        <v>10827</v>
      </c>
      <c r="Q7617" t="s">
        <v>11813</v>
      </c>
      <c r="S7617" t="s">
        <v>29</v>
      </c>
    </row>
    <row r="7618" spans="1:19" hidden="1" x14ac:dyDescent="0.2">
      <c r="A7618">
        <v>4471</v>
      </c>
      <c r="B7618" t="s">
        <v>11814</v>
      </c>
      <c r="C7618" t="s">
        <v>20</v>
      </c>
      <c r="D7618">
        <v>1.32</v>
      </c>
      <c r="E7618">
        <v>25</v>
      </c>
      <c r="G7618" t="s">
        <v>75</v>
      </c>
      <c r="H7618" t="s">
        <v>46</v>
      </c>
      <c r="I7618" t="s">
        <v>11630</v>
      </c>
      <c r="K7618"/>
      <c r="L7618" t="s">
        <v>11815</v>
      </c>
      <c r="M7618" t="s">
        <v>26</v>
      </c>
      <c r="N7618">
        <v>2</v>
      </c>
      <c r="P7618" t="s">
        <v>10827</v>
      </c>
      <c r="Q7618" t="s">
        <v>11816</v>
      </c>
      <c r="S7618" t="s">
        <v>29</v>
      </c>
    </row>
    <row r="7619" spans="1:19" hidden="1" x14ac:dyDescent="0.2">
      <c r="A7619">
        <v>4472</v>
      </c>
      <c r="B7619" t="s">
        <v>11817</v>
      </c>
      <c r="C7619" t="s">
        <v>20</v>
      </c>
      <c r="D7619">
        <v>1.4</v>
      </c>
      <c r="E7619">
        <v>30</v>
      </c>
      <c r="I7619" t="s">
        <v>142</v>
      </c>
      <c r="K7619"/>
      <c r="L7619" t="s">
        <v>11818</v>
      </c>
      <c r="M7619" t="s">
        <v>26</v>
      </c>
      <c r="N7619">
        <v>2</v>
      </c>
      <c r="P7619" t="s">
        <v>10827</v>
      </c>
      <c r="Q7619" t="s">
        <v>11819</v>
      </c>
      <c r="S7619" t="s">
        <v>29</v>
      </c>
    </row>
    <row r="7620" spans="1:19" hidden="1" x14ac:dyDescent="0.2">
      <c r="A7620">
        <v>4473</v>
      </c>
      <c r="B7620" t="s">
        <v>11820</v>
      </c>
      <c r="C7620" t="s">
        <v>20</v>
      </c>
      <c r="D7620">
        <v>3.89</v>
      </c>
      <c r="E7620">
        <v>30</v>
      </c>
      <c r="I7620" t="s">
        <v>142</v>
      </c>
      <c r="K7620"/>
      <c r="L7620" t="s">
        <v>11821</v>
      </c>
      <c r="M7620" t="s">
        <v>26</v>
      </c>
      <c r="N7620">
        <v>2</v>
      </c>
      <c r="P7620" t="s">
        <v>10827</v>
      </c>
      <c r="Q7620" t="s">
        <v>11822</v>
      </c>
      <c r="S7620" t="s">
        <v>29</v>
      </c>
    </row>
    <row r="7621" spans="1:19" hidden="1" x14ac:dyDescent="0.2">
      <c r="A7621">
        <v>4474</v>
      </c>
      <c r="B7621" t="s">
        <v>2025</v>
      </c>
      <c r="C7621" t="s">
        <v>20</v>
      </c>
      <c r="D7621">
        <v>2.91</v>
      </c>
      <c r="E7621">
        <v>20</v>
      </c>
      <c r="F7621" t="s">
        <v>11823</v>
      </c>
      <c r="G7621" t="s">
        <v>55</v>
      </c>
      <c r="H7621" t="s">
        <v>23</v>
      </c>
      <c r="I7621" t="s">
        <v>9433</v>
      </c>
      <c r="K7621"/>
      <c r="L7621" t="s">
        <v>2027</v>
      </c>
      <c r="M7621" t="s">
        <v>26</v>
      </c>
      <c r="N7621">
        <v>2</v>
      </c>
      <c r="P7621" t="s">
        <v>10827</v>
      </c>
      <c r="Q7621" t="s">
        <v>11824</v>
      </c>
      <c r="S7621" t="s">
        <v>29</v>
      </c>
    </row>
    <row r="7622" spans="1:19" hidden="1" x14ac:dyDescent="0.2">
      <c r="A7622">
        <v>4474</v>
      </c>
      <c r="B7622" t="s">
        <v>2025</v>
      </c>
      <c r="C7622" t="s">
        <v>73</v>
      </c>
      <c r="D7622">
        <v>6.22</v>
      </c>
      <c r="E7622">
        <v>20</v>
      </c>
      <c r="F7622" t="s">
        <v>11823</v>
      </c>
      <c r="G7622" t="s">
        <v>55</v>
      </c>
      <c r="H7622" t="s">
        <v>23</v>
      </c>
      <c r="I7622" t="s">
        <v>9433</v>
      </c>
      <c r="K7622"/>
      <c r="L7622" t="s">
        <v>2027</v>
      </c>
      <c r="M7622" t="s">
        <v>26</v>
      </c>
      <c r="N7622">
        <v>2</v>
      </c>
      <c r="P7622" t="s">
        <v>10827</v>
      </c>
      <c r="Q7622" t="s">
        <v>11824</v>
      </c>
      <c r="S7622" t="s">
        <v>29</v>
      </c>
    </row>
    <row r="7623" spans="1:19" x14ac:dyDescent="0.2">
      <c r="A7623">
        <v>4475</v>
      </c>
      <c r="B7623" t="s">
        <v>2029</v>
      </c>
      <c r="C7623" t="s">
        <v>20</v>
      </c>
      <c r="D7623">
        <v>4.8179999999999996</v>
      </c>
      <c r="E7623">
        <v>10</v>
      </c>
      <c r="F7623" t="s">
        <v>11825</v>
      </c>
      <c r="G7623" t="s">
        <v>1501</v>
      </c>
      <c r="H7623" t="s">
        <v>36</v>
      </c>
      <c r="I7623" t="s">
        <v>11374</v>
      </c>
      <c r="K7623" s="4" t="e">
        <f>- Other measurements: Z5</f>
        <v>#NAME?</v>
      </c>
      <c r="L7623" t="s">
        <v>2030</v>
      </c>
      <c r="M7623" t="s">
        <v>26</v>
      </c>
      <c r="N7623">
        <v>2</v>
      </c>
      <c r="P7623" t="s">
        <v>10827</v>
      </c>
      <c r="Q7623" t="s">
        <v>11826</v>
      </c>
      <c r="S7623" t="s">
        <v>29</v>
      </c>
    </row>
    <row r="7624" spans="1:19" x14ac:dyDescent="0.2">
      <c r="A7624">
        <v>4475</v>
      </c>
      <c r="B7624" t="s">
        <v>2029</v>
      </c>
      <c r="C7624" t="s">
        <v>20</v>
      </c>
      <c r="D7624">
        <v>4.7210000000000001</v>
      </c>
      <c r="E7624">
        <v>15</v>
      </c>
      <c r="F7624" t="s">
        <v>11825</v>
      </c>
      <c r="G7624" t="s">
        <v>1501</v>
      </c>
      <c r="H7624" t="s">
        <v>36</v>
      </c>
      <c r="I7624" t="s">
        <v>11374</v>
      </c>
      <c r="K7624" s="4" t="e">
        <f>- Other measurements: Z5</f>
        <v>#NAME?</v>
      </c>
      <c r="L7624" t="s">
        <v>2030</v>
      </c>
      <c r="M7624" t="s">
        <v>26</v>
      </c>
      <c r="N7624">
        <v>2</v>
      </c>
      <c r="P7624" t="s">
        <v>10827</v>
      </c>
      <c r="Q7624" t="s">
        <v>11826</v>
      </c>
      <c r="S7624" t="s">
        <v>29</v>
      </c>
    </row>
    <row r="7625" spans="1:19" x14ac:dyDescent="0.2">
      <c r="A7625">
        <v>4475</v>
      </c>
      <c r="B7625" t="s">
        <v>2029</v>
      </c>
      <c r="C7625" t="s">
        <v>20</v>
      </c>
      <c r="D7625">
        <v>4.6230000000000002</v>
      </c>
      <c r="E7625">
        <v>20</v>
      </c>
      <c r="F7625" t="s">
        <v>11825</v>
      </c>
      <c r="G7625" t="s">
        <v>1501</v>
      </c>
      <c r="H7625" t="s">
        <v>36</v>
      </c>
      <c r="I7625" t="s">
        <v>11374</v>
      </c>
      <c r="K7625" s="4" t="e">
        <f>- Other measurements: Z5</f>
        <v>#NAME?</v>
      </c>
      <c r="L7625" t="s">
        <v>2030</v>
      </c>
      <c r="M7625" t="s">
        <v>26</v>
      </c>
      <c r="N7625">
        <v>2</v>
      </c>
      <c r="P7625" t="s">
        <v>10827</v>
      </c>
      <c r="Q7625" t="s">
        <v>11826</v>
      </c>
      <c r="S7625" t="s">
        <v>29</v>
      </c>
    </row>
    <row r="7626" spans="1:19" x14ac:dyDescent="0.2">
      <c r="A7626">
        <v>4475</v>
      </c>
      <c r="B7626" t="s">
        <v>2029</v>
      </c>
      <c r="C7626" t="s">
        <v>20</v>
      </c>
      <c r="D7626">
        <v>4.5270000000000001</v>
      </c>
      <c r="E7626">
        <v>25</v>
      </c>
      <c r="F7626" t="s">
        <v>11825</v>
      </c>
      <c r="G7626" t="s">
        <v>1501</v>
      </c>
      <c r="H7626" t="s">
        <v>36</v>
      </c>
      <c r="I7626" t="s">
        <v>11374</v>
      </c>
      <c r="K7626" s="4" t="e">
        <f>- Other measurements: Z5</f>
        <v>#NAME?</v>
      </c>
      <c r="L7626" t="s">
        <v>2030</v>
      </c>
      <c r="M7626" t="s">
        <v>26</v>
      </c>
      <c r="N7626">
        <v>2</v>
      </c>
      <c r="P7626" t="s">
        <v>10827</v>
      </c>
      <c r="Q7626" t="s">
        <v>11826</v>
      </c>
      <c r="S7626" t="s">
        <v>29</v>
      </c>
    </row>
    <row r="7627" spans="1:19" x14ac:dyDescent="0.2">
      <c r="A7627">
        <v>4475</v>
      </c>
      <c r="B7627" t="s">
        <v>2029</v>
      </c>
      <c r="C7627" t="s">
        <v>20</v>
      </c>
      <c r="D7627">
        <v>4.4370000000000003</v>
      </c>
      <c r="E7627">
        <v>30</v>
      </c>
      <c r="F7627" t="s">
        <v>11825</v>
      </c>
      <c r="G7627" t="s">
        <v>1501</v>
      </c>
      <c r="H7627" t="s">
        <v>36</v>
      </c>
      <c r="I7627" t="s">
        <v>11374</v>
      </c>
      <c r="K7627" s="4" t="e">
        <f>- Other measurements: Z5</f>
        <v>#NAME?</v>
      </c>
      <c r="L7627" t="s">
        <v>2030</v>
      </c>
      <c r="M7627" t="s">
        <v>26</v>
      </c>
      <c r="N7627">
        <v>2</v>
      </c>
      <c r="P7627" t="s">
        <v>10827</v>
      </c>
      <c r="Q7627" t="s">
        <v>11826</v>
      </c>
      <c r="S7627" t="s">
        <v>29</v>
      </c>
    </row>
    <row r="7628" spans="1:19" x14ac:dyDescent="0.2">
      <c r="A7628">
        <v>4475</v>
      </c>
      <c r="B7628" t="s">
        <v>2029</v>
      </c>
      <c r="C7628" t="s">
        <v>20</v>
      </c>
      <c r="D7628">
        <v>4.3540000000000001</v>
      </c>
      <c r="E7628">
        <v>35</v>
      </c>
      <c r="F7628" t="s">
        <v>11825</v>
      </c>
      <c r="G7628" t="s">
        <v>1501</v>
      </c>
      <c r="H7628" t="s">
        <v>36</v>
      </c>
      <c r="I7628" t="s">
        <v>11374</v>
      </c>
      <c r="K7628" s="4" t="e">
        <f>- Other measurements: Z5</f>
        <v>#NAME?</v>
      </c>
      <c r="L7628" t="s">
        <v>2030</v>
      </c>
      <c r="M7628" t="s">
        <v>26</v>
      </c>
      <c r="N7628">
        <v>2</v>
      </c>
      <c r="P7628" t="s">
        <v>10827</v>
      </c>
      <c r="Q7628" t="s">
        <v>11826</v>
      </c>
      <c r="S7628" t="s">
        <v>29</v>
      </c>
    </row>
    <row r="7629" spans="1:19" x14ac:dyDescent="0.2">
      <c r="A7629">
        <v>4475</v>
      </c>
      <c r="B7629" t="s">
        <v>2029</v>
      </c>
      <c r="C7629" t="s">
        <v>20</v>
      </c>
      <c r="D7629">
        <v>4.2699999999999996</v>
      </c>
      <c r="E7629">
        <v>40</v>
      </c>
      <c r="F7629" t="s">
        <v>11825</v>
      </c>
      <c r="G7629" t="s">
        <v>1501</v>
      </c>
      <c r="H7629" t="s">
        <v>36</v>
      </c>
      <c r="I7629" t="s">
        <v>11374</v>
      </c>
      <c r="K7629" s="4" t="e">
        <f>- Other measurements: Z5</f>
        <v>#NAME?</v>
      </c>
      <c r="L7629" t="s">
        <v>2030</v>
      </c>
      <c r="M7629" t="s">
        <v>26</v>
      </c>
      <c r="N7629">
        <v>2</v>
      </c>
      <c r="P7629" t="s">
        <v>10827</v>
      </c>
      <c r="Q7629" t="s">
        <v>11826</v>
      </c>
      <c r="S7629" t="s">
        <v>29</v>
      </c>
    </row>
    <row r="7630" spans="1:19" x14ac:dyDescent="0.2">
      <c r="A7630">
        <v>4475</v>
      </c>
      <c r="B7630" t="s">
        <v>2029</v>
      </c>
      <c r="C7630" t="s">
        <v>20</v>
      </c>
      <c r="D7630">
        <v>4.1890000000000001</v>
      </c>
      <c r="E7630">
        <v>45</v>
      </c>
      <c r="F7630" t="s">
        <v>11825</v>
      </c>
      <c r="G7630" t="s">
        <v>1501</v>
      </c>
      <c r="H7630" t="s">
        <v>36</v>
      </c>
      <c r="I7630" t="s">
        <v>11374</v>
      </c>
      <c r="K7630" s="4" t="e">
        <f>- Other measurements: Z5</f>
        <v>#NAME?</v>
      </c>
      <c r="L7630" t="s">
        <v>2030</v>
      </c>
      <c r="M7630" t="s">
        <v>26</v>
      </c>
      <c r="N7630">
        <v>2</v>
      </c>
      <c r="P7630" t="s">
        <v>10827</v>
      </c>
      <c r="Q7630" t="s">
        <v>11826</v>
      </c>
      <c r="S7630" t="s">
        <v>29</v>
      </c>
    </row>
    <row r="7631" spans="1:19" x14ac:dyDescent="0.2">
      <c r="A7631">
        <v>4475</v>
      </c>
      <c r="B7631" t="s">
        <v>2029</v>
      </c>
      <c r="C7631" t="s">
        <v>20</v>
      </c>
      <c r="D7631">
        <v>4.1109999999999998</v>
      </c>
      <c r="E7631">
        <v>50</v>
      </c>
      <c r="F7631" t="s">
        <v>11825</v>
      </c>
      <c r="G7631" t="s">
        <v>1501</v>
      </c>
      <c r="H7631" t="s">
        <v>36</v>
      </c>
      <c r="I7631" t="s">
        <v>11374</v>
      </c>
      <c r="K7631" s="4" t="e">
        <f>- Other measurements: Z5</f>
        <v>#NAME?</v>
      </c>
      <c r="L7631" t="s">
        <v>2030</v>
      </c>
      <c r="M7631" t="s">
        <v>26</v>
      </c>
      <c r="N7631">
        <v>2</v>
      </c>
      <c r="P7631" t="s">
        <v>10827</v>
      </c>
      <c r="Q7631" t="s">
        <v>11826</v>
      </c>
      <c r="S7631" t="s">
        <v>29</v>
      </c>
    </row>
    <row r="7632" spans="1:19" hidden="1" x14ac:dyDescent="0.2">
      <c r="A7632">
        <v>4475</v>
      </c>
      <c r="B7632" t="s">
        <v>2029</v>
      </c>
      <c r="C7632" t="s">
        <v>20</v>
      </c>
      <c r="D7632">
        <v>4.4800000000000004</v>
      </c>
      <c r="E7632">
        <v>25</v>
      </c>
      <c r="F7632" t="s">
        <v>11827</v>
      </c>
      <c r="G7632" t="s">
        <v>31</v>
      </c>
      <c r="H7632" t="s">
        <v>46</v>
      </c>
      <c r="I7632" t="s">
        <v>11284</v>
      </c>
      <c r="J7632" t="s">
        <v>43</v>
      </c>
      <c r="K7632" t="e">
        <f>- Other measurements: Z5</f>
        <v>#NAME?</v>
      </c>
      <c r="L7632" t="s">
        <v>2030</v>
      </c>
      <c r="M7632" t="s">
        <v>26</v>
      </c>
      <c r="N7632">
        <v>2</v>
      </c>
      <c r="P7632" t="s">
        <v>10827</v>
      </c>
      <c r="Q7632" t="s">
        <v>11826</v>
      </c>
      <c r="S7632" t="s">
        <v>29</v>
      </c>
    </row>
    <row r="7633" spans="1:19" x14ac:dyDescent="0.2">
      <c r="A7633">
        <v>4476</v>
      </c>
      <c r="B7633" t="s">
        <v>2032</v>
      </c>
      <c r="C7633" t="s">
        <v>20</v>
      </c>
      <c r="D7633">
        <v>4.5670000000000002</v>
      </c>
      <c r="E7633">
        <v>5</v>
      </c>
      <c r="F7633" t="s">
        <v>11825</v>
      </c>
      <c r="G7633" t="s">
        <v>1501</v>
      </c>
      <c r="H7633" t="s">
        <v>36</v>
      </c>
      <c r="I7633" t="s">
        <v>1956</v>
      </c>
      <c r="K7633" s="4" t="e">
        <f>- Other measurements: Z5</f>
        <v>#NAME?</v>
      </c>
      <c r="L7633" t="s">
        <v>2033</v>
      </c>
      <c r="M7633" t="s">
        <v>26</v>
      </c>
      <c r="N7633">
        <v>2</v>
      </c>
      <c r="P7633" t="s">
        <v>10827</v>
      </c>
      <c r="Q7633" t="s">
        <v>11828</v>
      </c>
      <c r="S7633" t="s">
        <v>29</v>
      </c>
    </row>
    <row r="7634" spans="1:19" x14ac:dyDescent="0.2">
      <c r="A7634">
        <v>4476</v>
      </c>
      <c r="B7634" t="s">
        <v>2032</v>
      </c>
      <c r="C7634" t="s">
        <v>20</v>
      </c>
      <c r="D7634">
        <v>4.468</v>
      </c>
      <c r="E7634">
        <v>10</v>
      </c>
      <c r="F7634" t="s">
        <v>11825</v>
      </c>
      <c r="G7634" t="s">
        <v>1501</v>
      </c>
      <c r="H7634" t="s">
        <v>36</v>
      </c>
      <c r="I7634" t="s">
        <v>1956</v>
      </c>
      <c r="K7634" s="4" t="e">
        <f>- Other measurements: Z5</f>
        <v>#NAME?</v>
      </c>
      <c r="L7634" t="s">
        <v>2033</v>
      </c>
      <c r="M7634" t="s">
        <v>26</v>
      </c>
      <c r="N7634">
        <v>2</v>
      </c>
      <c r="P7634" t="s">
        <v>10827</v>
      </c>
      <c r="Q7634" t="s">
        <v>11828</v>
      </c>
      <c r="S7634" t="s">
        <v>29</v>
      </c>
    </row>
    <row r="7635" spans="1:19" x14ac:dyDescent="0.2">
      <c r="A7635">
        <v>4476</v>
      </c>
      <c r="B7635" t="s">
        <v>2032</v>
      </c>
      <c r="C7635" t="s">
        <v>20</v>
      </c>
      <c r="D7635">
        <v>4.3780000000000001</v>
      </c>
      <c r="E7635">
        <v>15</v>
      </c>
      <c r="F7635" t="s">
        <v>11825</v>
      </c>
      <c r="G7635" t="s">
        <v>1501</v>
      </c>
      <c r="H7635" t="s">
        <v>36</v>
      </c>
      <c r="I7635" t="s">
        <v>1956</v>
      </c>
      <c r="K7635" s="4" t="e">
        <f>- Other measurements: Z5</f>
        <v>#NAME?</v>
      </c>
      <c r="L7635" t="s">
        <v>2033</v>
      </c>
      <c r="M7635" t="s">
        <v>26</v>
      </c>
      <c r="N7635">
        <v>2</v>
      </c>
      <c r="P7635" t="s">
        <v>10827</v>
      </c>
      <c r="Q7635" t="s">
        <v>11828</v>
      </c>
      <c r="S7635" t="s">
        <v>29</v>
      </c>
    </row>
    <row r="7636" spans="1:19" x14ac:dyDescent="0.2">
      <c r="A7636">
        <v>4476</v>
      </c>
      <c r="B7636" t="s">
        <v>2032</v>
      </c>
      <c r="C7636" t="s">
        <v>20</v>
      </c>
      <c r="D7636">
        <v>4.2889999999999997</v>
      </c>
      <c r="E7636">
        <v>20</v>
      </c>
      <c r="F7636" t="s">
        <v>11825</v>
      </c>
      <c r="G7636" t="s">
        <v>1501</v>
      </c>
      <c r="H7636" t="s">
        <v>36</v>
      </c>
      <c r="I7636" t="s">
        <v>1956</v>
      </c>
      <c r="K7636" s="4" t="e">
        <f>- Other measurements: Z5</f>
        <v>#NAME?</v>
      </c>
      <c r="L7636" t="s">
        <v>2033</v>
      </c>
      <c r="M7636" t="s">
        <v>26</v>
      </c>
      <c r="N7636">
        <v>2</v>
      </c>
      <c r="P7636" t="s">
        <v>10827</v>
      </c>
      <c r="Q7636" t="s">
        <v>11828</v>
      </c>
      <c r="S7636" t="s">
        <v>29</v>
      </c>
    </row>
    <row r="7637" spans="1:19" x14ac:dyDescent="0.2">
      <c r="A7637">
        <v>4476</v>
      </c>
      <c r="B7637" t="s">
        <v>2032</v>
      </c>
      <c r="C7637" t="s">
        <v>20</v>
      </c>
      <c r="D7637">
        <v>4.2039999999999997</v>
      </c>
      <c r="E7637">
        <v>25</v>
      </c>
      <c r="F7637" t="s">
        <v>11825</v>
      </c>
      <c r="G7637" t="s">
        <v>1501</v>
      </c>
      <c r="H7637" t="s">
        <v>36</v>
      </c>
      <c r="I7637" t="s">
        <v>1956</v>
      </c>
      <c r="K7637" s="4" t="e">
        <f>- Other measurements: Z5</f>
        <v>#NAME?</v>
      </c>
      <c r="L7637" t="s">
        <v>2033</v>
      </c>
      <c r="M7637" t="s">
        <v>26</v>
      </c>
      <c r="N7637">
        <v>2</v>
      </c>
      <c r="P7637" t="s">
        <v>10827</v>
      </c>
      <c r="Q7637" t="s">
        <v>11828</v>
      </c>
      <c r="S7637" t="s">
        <v>29</v>
      </c>
    </row>
    <row r="7638" spans="1:19" x14ac:dyDescent="0.2">
      <c r="A7638">
        <v>4476</v>
      </c>
      <c r="B7638" t="s">
        <v>2032</v>
      </c>
      <c r="C7638" t="s">
        <v>20</v>
      </c>
      <c r="D7638">
        <v>4.117</v>
      </c>
      <c r="E7638">
        <v>30</v>
      </c>
      <c r="F7638" t="s">
        <v>11825</v>
      </c>
      <c r="G7638" t="s">
        <v>1501</v>
      </c>
      <c r="H7638" t="s">
        <v>36</v>
      </c>
      <c r="I7638" t="s">
        <v>1956</v>
      </c>
      <c r="K7638" s="4" t="e">
        <f>- Other measurements: Z5</f>
        <v>#NAME?</v>
      </c>
      <c r="L7638" t="s">
        <v>2033</v>
      </c>
      <c r="M7638" t="s">
        <v>26</v>
      </c>
      <c r="N7638">
        <v>2</v>
      </c>
      <c r="P7638" t="s">
        <v>10827</v>
      </c>
      <c r="Q7638" t="s">
        <v>11828</v>
      </c>
      <c r="S7638" t="s">
        <v>29</v>
      </c>
    </row>
    <row r="7639" spans="1:19" x14ac:dyDescent="0.2">
      <c r="A7639">
        <v>4476</v>
      </c>
      <c r="B7639" t="s">
        <v>2032</v>
      </c>
      <c r="C7639" t="s">
        <v>20</v>
      </c>
      <c r="D7639">
        <v>4.0339999999999998</v>
      </c>
      <c r="E7639">
        <v>35</v>
      </c>
      <c r="F7639" t="s">
        <v>11825</v>
      </c>
      <c r="G7639" t="s">
        <v>1501</v>
      </c>
      <c r="H7639" t="s">
        <v>36</v>
      </c>
      <c r="I7639" t="s">
        <v>1956</v>
      </c>
      <c r="K7639" s="4" t="e">
        <f>- Other measurements: Z5</f>
        <v>#NAME?</v>
      </c>
      <c r="L7639" t="s">
        <v>2033</v>
      </c>
      <c r="M7639" t="s">
        <v>26</v>
      </c>
      <c r="N7639">
        <v>2</v>
      </c>
      <c r="P7639" t="s">
        <v>10827</v>
      </c>
      <c r="Q7639" t="s">
        <v>11828</v>
      </c>
      <c r="S7639" t="s">
        <v>29</v>
      </c>
    </row>
    <row r="7640" spans="1:19" x14ac:dyDescent="0.2">
      <c r="A7640">
        <v>4476</v>
      </c>
      <c r="B7640" t="s">
        <v>2032</v>
      </c>
      <c r="C7640" t="s">
        <v>20</v>
      </c>
      <c r="D7640">
        <v>3.9540000000000002</v>
      </c>
      <c r="E7640">
        <v>40</v>
      </c>
      <c r="F7640" t="s">
        <v>11825</v>
      </c>
      <c r="G7640" t="s">
        <v>1501</v>
      </c>
      <c r="H7640" t="s">
        <v>36</v>
      </c>
      <c r="I7640" t="s">
        <v>1956</v>
      </c>
      <c r="K7640" s="4" t="e">
        <f>- Other measurements: Z5</f>
        <v>#NAME?</v>
      </c>
      <c r="L7640" t="s">
        <v>2033</v>
      </c>
      <c r="M7640" t="s">
        <v>26</v>
      </c>
      <c r="N7640">
        <v>2</v>
      </c>
      <c r="P7640" t="s">
        <v>10827</v>
      </c>
      <c r="Q7640" t="s">
        <v>11828</v>
      </c>
      <c r="S7640" t="s">
        <v>29</v>
      </c>
    </row>
    <row r="7641" spans="1:19" x14ac:dyDescent="0.2">
      <c r="A7641">
        <v>4476</v>
      </c>
      <c r="B7641" t="s">
        <v>2032</v>
      </c>
      <c r="C7641" t="s">
        <v>20</v>
      </c>
      <c r="D7641">
        <v>3.871</v>
      </c>
      <c r="E7641">
        <v>45</v>
      </c>
      <c r="F7641" t="s">
        <v>11825</v>
      </c>
      <c r="G7641" t="s">
        <v>1501</v>
      </c>
      <c r="H7641" t="s">
        <v>36</v>
      </c>
      <c r="I7641" t="s">
        <v>1956</v>
      </c>
      <c r="K7641" s="4" t="e">
        <f>- Other measurements: Z5</f>
        <v>#NAME?</v>
      </c>
      <c r="L7641" t="s">
        <v>2033</v>
      </c>
      <c r="M7641" t="s">
        <v>26</v>
      </c>
      <c r="N7641">
        <v>2</v>
      </c>
      <c r="P7641" t="s">
        <v>10827</v>
      </c>
      <c r="Q7641" t="s">
        <v>11828</v>
      </c>
      <c r="S7641" t="s">
        <v>29</v>
      </c>
    </row>
    <row r="7642" spans="1:19" x14ac:dyDescent="0.2">
      <c r="A7642">
        <v>4476</v>
      </c>
      <c r="B7642" t="s">
        <v>2032</v>
      </c>
      <c r="C7642" t="s">
        <v>20</v>
      </c>
      <c r="D7642">
        <v>3.7959999999999998</v>
      </c>
      <c r="E7642">
        <v>50</v>
      </c>
      <c r="F7642" t="s">
        <v>11825</v>
      </c>
      <c r="G7642" t="s">
        <v>1501</v>
      </c>
      <c r="H7642" t="s">
        <v>36</v>
      </c>
      <c r="I7642" t="s">
        <v>1956</v>
      </c>
      <c r="K7642" s="4" t="e">
        <f>- Other measurements: Z5</f>
        <v>#NAME?</v>
      </c>
      <c r="L7642" t="s">
        <v>2033</v>
      </c>
      <c r="M7642" t="s">
        <v>26</v>
      </c>
      <c r="N7642">
        <v>2</v>
      </c>
      <c r="P7642" t="s">
        <v>10827</v>
      </c>
      <c r="Q7642" t="s">
        <v>11828</v>
      </c>
      <c r="S7642" t="s">
        <v>29</v>
      </c>
    </row>
    <row r="7643" spans="1:19" hidden="1" x14ac:dyDescent="0.2">
      <c r="A7643">
        <v>4476</v>
      </c>
      <c r="B7643" t="s">
        <v>2032</v>
      </c>
      <c r="C7643" t="s">
        <v>20</v>
      </c>
      <c r="D7643">
        <v>4.2300000000000004</v>
      </c>
      <c r="E7643">
        <v>25</v>
      </c>
      <c r="F7643" t="s">
        <v>11827</v>
      </c>
      <c r="G7643" t="s">
        <v>31</v>
      </c>
      <c r="H7643" t="s">
        <v>46</v>
      </c>
      <c r="I7643" t="s">
        <v>11284</v>
      </c>
      <c r="J7643" t="s">
        <v>43</v>
      </c>
      <c r="K7643" t="e">
        <f>- Other measurements: Z5</f>
        <v>#NAME?</v>
      </c>
      <c r="L7643" t="s">
        <v>2033</v>
      </c>
      <c r="M7643" t="s">
        <v>26</v>
      </c>
      <c r="N7643">
        <v>2</v>
      </c>
      <c r="P7643" t="s">
        <v>10827</v>
      </c>
      <c r="Q7643" t="s">
        <v>11828</v>
      </c>
      <c r="S7643" t="s">
        <v>29</v>
      </c>
    </row>
    <row r="7644" spans="1:19" x14ac:dyDescent="0.2">
      <c r="A7644">
        <v>4477</v>
      </c>
      <c r="B7644" t="s">
        <v>2035</v>
      </c>
      <c r="C7644" t="s">
        <v>20</v>
      </c>
      <c r="D7644">
        <v>5.7960000000000003</v>
      </c>
      <c r="E7644">
        <v>5</v>
      </c>
      <c r="F7644" t="s">
        <v>11825</v>
      </c>
      <c r="G7644" t="s">
        <v>1501</v>
      </c>
      <c r="H7644" t="s">
        <v>36</v>
      </c>
      <c r="I7644" t="s">
        <v>7719</v>
      </c>
      <c r="J7644" t="s">
        <v>43</v>
      </c>
      <c r="K7644" s="4" t="e">
        <f>- Other measurements: Z5, Aa</f>
        <v>#NAME?</v>
      </c>
      <c r="L7644" t="s">
        <v>2037</v>
      </c>
      <c r="M7644" t="s">
        <v>11208</v>
      </c>
      <c r="N7644">
        <v>4</v>
      </c>
      <c r="P7644" t="s">
        <v>10827</v>
      </c>
      <c r="Q7644" t="s">
        <v>11829</v>
      </c>
      <c r="S7644" t="s">
        <v>29</v>
      </c>
    </row>
    <row r="7645" spans="1:19" x14ac:dyDescent="0.2">
      <c r="A7645">
        <v>4477</v>
      </c>
      <c r="B7645" t="s">
        <v>2035</v>
      </c>
      <c r="C7645" t="s">
        <v>20</v>
      </c>
      <c r="D7645">
        <v>5.6909999999999998</v>
      </c>
      <c r="E7645">
        <v>10</v>
      </c>
      <c r="F7645" t="s">
        <v>11825</v>
      </c>
      <c r="G7645" t="s">
        <v>1501</v>
      </c>
      <c r="H7645" t="s">
        <v>36</v>
      </c>
      <c r="I7645" t="s">
        <v>7719</v>
      </c>
      <c r="J7645" t="s">
        <v>43</v>
      </c>
      <c r="K7645" s="4" t="e">
        <f>- Other measurements: Z5, Aa</f>
        <v>#NAME?</v>
      </c>
      <c r="L7645" t="s">
        <v>2037</v>
      </c>
      <c r="M7645" t="s">
        <v>11208</v>
      </c>
      <c r="N7645">
        <v>4</v>
      </c>
      <c r="P7645" t="s">
        <v>10827</v>
      </c>
      <c r="Q7645" t="s">
        <v>11829</v>
      </c>
      <c r="S7645" t="s">
        <v>29</v>
      </c>
    </row>
    <row r="7646" spans="1:19" x14ac:dyDescent="0.2">
      <c r="A7646">
        <v>4477</v>
      </c>
      <c r="B7646" t="s">
        <v>2035</v>
      </c>
      <c r="C7646" t="s">
        <v>20</v>
      </c>
      <c r="D7646">
        <v>5.577</v>
      </c>
      <c r="E7646">
        <v>15</v>
      </c>
      <c r="F7646" t="s">
        <v>11825</v>
      </c>
      <c r="G7646" t="s">
        <v>1501</v>
      </c>
      <c r="H7646" t="s">
        <v>36</v>
      </c>
      <c r="I7646" t="s">
        <v>7719</v>
      </c>
      <c r="J7646" t="s">
        <v>43</v>
      </c>
      <c r="K7646" s="4" t="e">
        <f>- Other measurements: Z5, Aa</f>
        <v>#NAME?</v>
      </c>
      <c r="L7646" t="s">
        <v>2037</v>
      </c>
      <c r="M7646" t="s">
        <v>11208</v>
      </c>
      <c r="N7646">
        <v>4</v>
      </c>
      <c r="P7646" t="s">
        <v>10827</v>
      </c>
      <c r="Q7646" t="s">
        <v>11829</v>
      </c>
      <c r="S7646" t="s">
        <v>29</v>
      </c>
    </row>
    <row r="7647" spans="1:19" x14ac:dyDescent="0.2">
      <c r="A7647">
        <v>4477</v>
      </c>
      <c r="B7647" t="s">
        <v>2035</v>
      </c>
      <c r="C7647" t="s">
        <v>20</v>
      </c>
      <c r="D7647">
        <v>5.4640000000000004</v>
      </c>
      <c r="E7647">
        <v>20</v>
      </c>
      <c r="F7647" t="s">
        <v>11825</v>
      </c>
      <c r="G7647" t="s">
        <v>1501</v>
      </c>
      <c r="H7647" t="s">
        <v>36</v>
      </c>
      <c r="I7647" t="s">
        <v>7719</v>
      </c>
      <c r="J7647" t="s">
        <v>43</v>
      </c>
      <c r="K7647" s="4" t="e">
        <f>- Other measurements: Z5, Aa</f>
        <v>#NAME?</v>
      </c>
      <c r="L7647" t="s">
        <v>2037</v>
      </c>
      <c r="M7647" t="s">
        <v>11208</v>
      </c>
      <c r="N7647">
        <v>4</v>
      </c>
      <c r="P7647" t="s">
        <v>10827</v>
      </c>
      <c r="Q7647" t="s">
        <v>11829</v>
      </c>
      <c r="S7647" t="s">
        <v>29</v>
      </c>
    </row>
    <row r="7648" spans="1:19" x14ac:dyDescent="0.2">
      <c r="A7648">
        <v>4477</v>
      </c>
      <c r="B7648" t="s">
        <v>2035</v>
      </c>
      <c r="C7648" t="s">
        <v>20</v>
      </c>
      <c r="D7648">
        <v>5.3570000000000002</v>
      </c>
      <c r="E7648">
        <v>25</v>
      </c>
      <c r="F7648" t="s">
        <v>11825</v>
      </c>
      <c r="G7648" t="s">
        <v>1501</v>
      </c>
      <c r="H7648" t="s">
        <v>36</v>
      </c>
      <c r="I7648" t="s">
        <v>7719</v>
      </c>
      <c r="J7648" t="s">
        <v>43</v>
      </c>
      <c r="K7648" s="4" t="e">
        <f>- Other measurements: Z5, Aa</f>
        <v>#NAME?</v>
      </c>
      <c r="L7648" t="s">
        <v>2037</v>
      </c>
      <c r="M7648" t="s">
        <v>11208</v>
      </c>
      <c r="N7648">
        <v>4</v>
      </c>
      <c r="P7648" t="s">
        <v>10827</v>
      </c>
      <c r="Q7648" t="s">
        <v>11829</v>
      </c>
      <c r="S7648" t="s">
        <v>29</v>
      </c>
    </row>
    <row r="7649" spans="1:19" x14ac:dyDescent="0.2">
      <c r="A7649">
        <v>4477</v>
      </c>
      <c r="B7649" t="s">
        <v>2035</v>
      </c>
      <c r="C7649" t="s">
        <v>20</v>
      </c>
      <c r="D7649">
        <v>5.258</v>
      </c>
      <c r="E7649">
        <v>30</v>
      </c>
      <c r="F7649" t="s">
        <v>11825</v>
      </c>
      <c r="G7649" t="s">
        <v>1501</v>
      </c>
      <c r="H7649" t="s">
        <v>36</v>
      </c>
      <c r="I7649" t="s">
        <v>7719</v>
      </c>
      <c r="J7649" t="s">
        <v>43</v>
      </c>
      <c r="K7649" s="4" t="e">
        <f>- Other measurements: Z5, Aa</f>
        <v>#NAME?</v>
      </c>
      <c r="L7649" t="s">
        <v>2037</v>
      </c>
      <c r="M7649" t="s">
        <v>11208</v>
      </c>
      <c r="N7649">
        <v>4</v>
      </c>
      <c r="P7649" t="s">
        <v>10827</v>
      </c>
      <c r="Q7649" t="s">
        <v>11829</v>
      </c>
      <c r="S7649" t="s">
        <v>29</v>
      </c>
    </row>
    <row r="7650" spans="1:19" x14ac:dyDescent="0.2">
      <c r="A7650">
        <v>4477</v>
      </c>
      <c r="B7650" t="s">
        <v>2035</v>
      </c>
      <c r="C7650" t="s">
        <v>20</v>
      </c>
      <c r="D7650">
        <v>5.1619999999999999</v>
      </c>
      <c r="E7650">
        <v>35</v>
      </c>
      <c r="F7650" t="s">
        <v>11825</v>
      </c>
      <c r="G7650" t="s">
        <v>1501</v>
      </c>
      <c r="H7650" t="s">
        <v>36</v>
      </c>
      <c r="I7650" t="s">
        <v>7719</v>
      </c>
      <c r="J7650" t="s">
        <v>43</v>
      </c>
      <c r="K7650" s="4" t="e">
        <f>- Other measurements: Z5, Aa</f>
        <v>#NAME?</v>
      </c>
      <c r="L7650" t="s">
        <v>2037</v>
      </c>
      <c r="M7650" t="s">
        <v>11208</v>
      </c>
      <c r="N7650">
        <v>4</v>
      </c>
      <c r="P7650" t="s">
        <v>10827</v>
      </c>
      <c r="Q7650" t="s">
        <v>11829</v>
      </c>
      <c r="S7650" t="s">
        <v>29</v>
      </c>
    </row>
    <row r="7651" spans="1:19" x14ac:dyDescent="0.2">
      <c r="A7651">
        <v>4477</v>
      </c>
      <c r="B7651" t="s">
        <v>2035</v>
      </c>
      <c r="C7651" t="s">
        <v>20</v>
      </c>
      <c r="D7651">
        <v>5.0679999999999996</v>
      </c>
      <c r="E7651">
        <v>40</v>
      </c>
      <c r="F7651" t="s">
        <v>11825</v>
      </c>
      <c r="G7651" t="s">
        <v>1501</v>
      </c>
      <c r="H7651" t="s">
        <v>36</v>
      </c>
      <c r="I7651" t="s">
        <v>7719</v>
      </c>
      <c r="J7651" t="s">
        <v>43</v>
      </c>
      <c r="K7651" s="4" t="e">
        <f>- Other measurements: Z5, Aa</f>
        <v>#NAME?</v>
      </c>
      <c r="L7651" t="s">
        <v>2037</v>
      </c>
      <c r="M7651" t="s">
        <v>11208</v>
      </c>
      <c r="N7651">
        <v>4</v>
      </c>
      <c r="P7651" t="s">
        <v>10827</v>
      </c>
      <c r="Q7651" t="s">
        <v>11829</v>
      </c>
      <c r="S7651" t="s">
        <v>29</v>
      </c>
    </row>
    <row r="7652" spans="1:19" x14ac:dyDescent="0.2">
      <c r="A7652">
        <v>4477</v>
      </c>
      <c r="B7652" t="s">
        <v>2035</v>
      </c>
      <c r="C7652" t="s">
        <v>20</v>
      </c>
      <c r="D7652">
        <v>4.9779999999999998</v>
      </c>
      <c r="E7652">
        <v>45</v>
      </c>
      <c r="F7652" t="s">
        <v>11825</v>
      </c>
      <c r="G7652" t="s">
        <v>1501</v>
      </c>
      <c r="H7652" t="s">
        <v>36</v>
      </c>
      <c r="I7652" t="s">
        <v>7719</v>
      </c>
      <c r="J7652" t="s">
        <v>43</v>
      </c>
      <c r="K7652" s="4" t="e">
        <f>- Other measurements: Z5, Aa</f>
        <v>#NAME?</v>
      </c>
      <c r="L7652" t="s">
        <v>2037</v>
      </c>
      <c r="M7652" t="s">
        <v>11208</v>
      </c>
      <c r="N7652">
        <v>4</v>
      </c>
      <c r="P7652" t="s">
        <v>10827</v>
      </c>
      <c r="Q7652" t="s">
        <v>11829</v>
      </c>
      <c r="S7652" t="s">
        <v>29</v>
      </c>
    </row>
    <row r="7653" spans="1:19" x14ac:dyDescent="0.2">
      <c r="A7653">
        <v>4477</v>
      </c>
      <c r="B7653" t="s">
        <v>2035</v>
      </c>
      <c r="C7653" t="s">
        <v>20</v>
      </c>
      <c r="D7653">
        <v>4.8890000000000002</v>
      </c>
      <c r="E7653">
        <v>50</v>
      </c>
      <c r="F7653" t="s">
        <v>11825</v>
      </c>
      <c r="G7653" t="s">
        <v>1501</v>
      </c>
      <c r="H7653" t="s">
        <v>36</v>
      </c>
      <c r="I7653" t="s">
        <v>7719</v>
      </c>
      <c r="J7653" t="s">
        <v>43</v>
      </c>
      <c r="K7653" s="4" t="e">
        <f>- Other measurements: Z5, Aa</f>
        <v>#NAME?</v>
      </c>
      <c r="L7653" t="s">
        <v>2037</v>
      </c>
      <c r="M7653" t="s">
        <v>11208</v>
      </c>
      <c r="N7653">
        <v>4</v>
      </c>
      <c r="P7653" t="s">
        <v>10827</v>
      </c>
      <c r="Q7653" t="s">
        <v>11829</v>
      </c>
      <c r="S7653" t="s">
        <v>29</v>
      </c>
    </row>
    <row r="7654" spans="1:19" hidden="1" x14ac:dyDescent="0.2">
      <c r="A7654">
        <v>4477</v>
      </c>
      <c r="B7654" t="s">
        <v>2035</v>
      </c>
      <c r="C7654" t="s">
        <v>20</v>
      </c>
      <c r="D7654">
        <v>5.36</v>
      </c>
      <c r="E7654">
        <v>25</v>
      </c>
      <c r="F7654" t="s">
        <v>11827</v>
      </c>
      <c r="G7654" t="s">
        <v>31</v>
      </c>
      <c r="H7654" t="s">
        <v>46</v>
      </c>
      <c r="I7654" t="s">
        <v>11284</v>
      </c>
      <c r="K7654" t="e">
        <f>- Other measurements: Z5, Aa</f>
        <v>#NAME?</v>
      </c>
      <c r="L7654" t="s">
        <v>2037</v>
      </c>
      <c r="M7654" t="s">
        <v>11208</v>
      </c>
      <c r="N7654">
        <v>4</v>
      </c>
      <c r="P7654" t="s">
        <v>10827</v>
      </c>
      <c r="Q7654" t="s">
        <v>11829</v>
      </c>
      <c r="S7654" t="s">
        <v>29</v>
      </c>
    </row>
    <row r="7655" spans="1:19" hidden="1" x14ac:dyDescent="0.2">
      <c r="A7655">
        <v>4478</v>
      </c>
      <c r="B7655" t="s">
        <v>2039</v>
      </c>
      <c r="C7655" t="s">
        <v>20</v>
      </c>
      <c r="D7655">
        <v>2.3199999999999998</v>
      </c>
      <c r="E7655">
        <v>25</v>
      </c>
      <c r="F7655" t="s">
        <v>11283</v>
      </c>
      <c r="G7655" t="s">
        <v>31</v>
      </c>
      <c r="H7655" t="s">
        <v>46</v>
      </c>
      <c r="I7655" t="s">
        <v>11284</v>
      </c>
      <c r="K7655"/>
      <c r="L7655" t="s">
        <v>2040</v>
      </c>
      <c r="M7655" t="s">
        <v>26</v>
      </c>
      <c r="N7655">
        <v>2</v>
      </c>
      <c r="P7655" t="s">
        <v>10827</v>
      </c>
      <c r="Q7655" t="s">
        <v>11830</v>
      </c>
      <c r="S7655" t="s">
        <v>29</v>
      </c>
    </row>
    <row r="7656" spans="1:19" hidden="1" x14ac:dyDescent="0.2">
      <c r="A7656">
        <v>4479</v>
      </c>
      <c r="B7656" t="s">
        <v>2042</v>
      </c>
      <c r="C7656" t="s">
        <v>20</v>
      </c>
      <c r="D7656">
        <v>3.57</v>
      </c>
      <c r="E7656">
        <v>25</v>
      </c>
      <c r="F7656" t="s">
        <v>11283</v>
      </c>
      <c r="G7656" t="s">
        <v>31</v>
      </c>
      <c r="H7656" t="s">
        <v>46</v>
      </c>
      <c r="I7656" t="s">
        <v>11284</v>
      </c>
      <c r="K7656"/>
      <c r="L7656" t="s">
        <v>2043</v>
      </c>
      <c r="M7656" t="s">
        <v>26</v>
      </c>
      <c r="N7656">
        <v>2</v>
      </c>
      <c r="P7656" t="s">
        <v>10827</v>
      </c>
      <c r="Q7656" t="s">
        <v>11831</v>
      </c>
      <c r="S7656" t="s">
        <v>29</v>
      </c>
    </row>
    <row r="7657" spans="1:19" hidden="1" x14ac:dyDescent="0.2">
      <c r="A7657">
        <v>4480</v>
      </c>
      <c r="B7657" t="s">
        <v>2047</v>
      </c>
      <c r="C7657" t="s">
        <v>20</v>
      </c>
      <c r="D7657">
        <v>2.4900000000000002</v>
      </c>
      <c r="E7657">
        <v>25</v>
      </c>
      <c r="F7657" t="s">
        <v>11283</v>
      </c>
      <c r="G7657" t="s">
        <v>31</v>
      </c>
      <c r="H7657" t="s">
        <v>46</v>
      </c>
      <c r="I7657" t="s">
        <v>11284</v>
      </c>
      <c r="K7657"/>
      <c r="L7657" t="s">
        <v>2049</v>
      </c>
      <c r="M7657" t="s">
        <v>26</v>
      </c>
      <c r="N7657">
        <v>2</v>
      </c>
      <c r="P7657" t="s">
        <v>10827</v>
      </c>
      <c r="Q7657" t="s">
        <v>11832</v>
      </c>
      <c r="S7657" t="s">
        <v>29</v>
      </c>
    </row>
    <row r="7658" spans="1:19" hidden="1" x14ac:dyDescent="0.2">
      <c r="A7658">
        <v>4481</v>
      </c>
      <c r="B7658" t="s">
        <v>11833</v>
      </c>
      <c r="C7658" t="s">
        <v>20</v>
      </c>
      <c r="D7658">
        <v>2.73</v>
      </c>
      <c r="E7658">
        <v>25</v>
      </c>
      <c r="F7658" t="s">
        <v>11283</v>
      </c>
      <c r="G7658" t="s">
        <v>31</v>
      </c>
      <c r="H7658" t="s">
        <v>46</v>
      </c>
      <c r="I7658" t="s">
        <v>11284</v>
      </c>
      <c r="K7658"/>
      <c r="L7658" t="s">
        <v>11834</v>
      </c>
      <c r="M7658" t="s">
        <v>26</v>
      </c>
      <c r="N7658">
        <v>2</v>
      </c>
      <c r="P7658" t="s">
        <v>10827</v>
      </c>
      <c r="Q7658" t="s">
        <v>11835</v>
      </c>
      <c r="S7658" t="s">
        <v>29</v>
      </c>
    </row>
    <row r="7659" spans="1:19" hidden="1" x14ac:dyDescent="0.2">
      <c r="A7659">
        <v>4482</v>
      </c>
      <c r="B7659" t="s">
        <v>11836</v>
      </c>
      <c r="C7659" t="s">
        <v>20</v>
      </c>
      <c r="D7659">
        <v>-2.61</v>
      </c>
      <c r="E7659">
        <v>25</v>
      </c>
      <c r="F7659" t="s">
        <v>8359</v>
      </c>
      <c r="G7659" t="s">
        <v>75</v>
      </c>
      <c r="H7659" t="s">
        <v>23</v>
      </c>
      <c r="I7659" t="s">
        <v>8724</v>
      </c>
      <c r="K7659"/>
      <c r="L7659" t="s">
        <v>11837</v>
      </c>
      <c r="M7659" t="s">
        <v>26</v>
      </c>
      <c r="N7659">
        <v>2</v>
      </c>
      <c r="P7659" t="s">
        <v>10827</v>
      </c>
      <c r="Q7659" t="s">
        <v>11838</v>
      </c>
      <c r="S7659" t="s">
        <v>29</v>
      </c>
    </row>
    <row r="7660" spans="1:19" hidden="1" x14ac:dyDescent="0.2">
      <c r="A7660">
        <v>4482</v>
      </c>
      <c r="B7660" t="s">
        <v>11836</v>
      </c>
      <c r="C7660" t="s">
        <v>20</v>
      </c>
      <c r="D7660">
        <v>-2.57</v>
      </c>
      <c r="E7660">
        <v>25</v>
      </c>
      <c r="F7660" t="s">
        <v>2322</v>
      </c>
      <c r="G7660" t="s">
        <v>75</v>
      </c>
      <c r="H7660" t="s">
        <v>23</v>
      </c>
      <c r="I7660" t="s">
        <v>8724</v>
      </c>
      <c r="K7660"/>
      <c r="L7660" t="s">
        <v>11837</v>
      </c>
      <c r="M7660" t="s">
        <v>26</v>
      </c>
      <c r="N7660">
        <v>2</v>
      </c>
      <c r="P7660" t="s">
        <v>10827</v>
      </c>
      <c r="Q7660" t="s">
        <v>11838</v>
      </c>
      <c r="S7660" t="s">
        <v>29</v>
      </c>
    </row>
    <row r="7661" spans="1:19" hidden="1" x14ac:dyDescent="0.2">
      <c r="A7661">
        <v>4483</v>
      </c>
      <c r="B7661" t="s">
        <v>11839</v>
      </c>
      <c r="C7661" t="s">
        <v>20</v>
      </c>
      <c r="D7661">
        <v>2.4900000000000002</v>
      </c>
      <c r="E7661">
        <v>25</v>
      </c>
      <c r="G7661" t="s">
        <v>31</v>
      </c>
      <c r="H7661" t="s">
        <v>46</v>
      </c>
      <c r="I7661" t="s">
        <v>11399</v>
      </c>
      <c r="K7661"/>
      <c r="L7661" t="s">
        <v>11840</v>
      </c>
      <c r="M7661" t="s">
        <v>11208</v>
      </c>
      <c r="N7661">
        <v>4</v>
      </c>
      <c r="P7661" t="s">
        <v>10827</v>
      </c>
      <c r="Q7661" t="s">
        <v>11841</v>
      </c>
      <c r="S7661" t="s">
        <v>29</v>
      </c>
    </row>
    <row r="7662" spans="1:19" hidden="1" x14ac:dyDescent="0.2">
      <c r="A7662">
        <v>4484</v>
      </c>
      <c r="B7662" t="s">
        <v>2072</v>
      </c>
      <c r="C7662" t="s">
        <v>20</v>
      </c>
      <c r="D7662">
        <v>2.13</v>
      </c>
      <c r="E7662" t="s">
        <v>363</v>
      </c>
      <c r="F7662" t="s">
        <v>11842</v>
      </c>
      <c r="G7662" t="s">
        <v>31</v>
      </c>
      <c r="H7662" t="s">
        <v>23</v>
      </c>
      <c r="I7662" t="s">
        <v>11536</v>
      </c>
      <c r="K7662"/>
      <c r="L7662" t="s">
        <v>2073</v>
      </c>
      <c r="M7662" t="s">
        <v>26</v>
      </c>
      <c r="N7662">
        <v>2</v>
      </c>
      <c r="P7662" t="s">
        <v>10827</v>
      </c>
      <c r="Q7662" t="s">
        <v>11843</v>
      </c>
      <c r="S7662" t="s">
        <v>29</v>
      </c>
    </row>
    <row r="7663" spans="1:19" hidden="1" x14ac:dyDescent="0.2">
      <c r="A7663">
        <v>4485</v>
      </c>
      <c r="B7663" t="s">
        <v>11844</v>
      </c>
      <c r="C7663" t="s">
        <v>20</v>
      </c>
      <c r="D7663">
        <v>0.77</v>
      </c>
      <c r="E7663">
        <v>25</v>
      </c>
      <c r="F7663" t="s">
        <v>8359</v>
      </c>
      <c r="G7663" t="s">
        <v>31</v>
      </c>
      <c r="H7663" t="s">
        <v>46</v>
      </c>
      <c r="I7663" t="s">
        <v>8724</v>
      </c>
      <c r="K7663"/>
      <c r="L7663" t="s">
        <v>11845</v>
      </c>
      <c r="M7663" t="s">
        <v>11208</v>
      </c>
      <c r="N7663">
        <v>4</v>
      </c>
      <c r="P7663" t="s">
        <v>10827</v>
      </c>
      <c r="Q7663" t="s">
        <v>11846</v>
      </c>
      <c r="S7663" t="s">
        <v>29</v>
      </c>
    </row>
    <row r="7664" spans="1:19" hidden="1" x14ac:dyDescent="0.2">
      <c r="A7664">
        <v>4485</v>
      </c>
      <c r="B7664" t="s">
        <v>11844</v>
      </c>
      <c r="C7664" t="s">
        <v>20</v>
      </c>
      <c r="D7664">
        <v>0.73</v>
      </c>
      <c r="E7664">
        <v>25</v>
      </c>
      <c r="F7664" t="s">
        <v>2322</v>
      </c>
      <c r="G7664" t="s">
        <v>31</v>
      </c>
      <c r="H7664" t="s">
        <v>46</v>
      </c>
      <c r="I7664" t="s">
        <v>8724</v>
      </c>
      <c r="K7664"/>
      <c r="L7664" t="s">
        <v>11845</v>
      </c>
      <c r="M7664" t="s">
        <v>11208</v>
      </c>
      <c r="N7664">
        <v>4</v>
      </c>
      <c r="P7664" t="s">
        <v>10827</v>
      </c>
      <c r="Q7664" t="s">
        <v>11846</v>
      </c>
      <c r="S7664" t="s">
        <v>29</v>
      </c>
    </row>
    <row r="7665" spans="1:19" hidden="1" x14ac:dyDescent="0.2">
      <c r="A7665">
        <v>4486</v>
      </c>
      <c r="B7665" t="s">
        <v>11847</v>
      </c>
      <c r="C7665" t="s">
        <v>20</v>
      </c>
      <c r="D7665">
        <v>3.36</v>
      </c>
      <c r="E7665">
        <v>25</v>
      </c>
      <c r="G7665" t="s">
        <v>31</v>
      </c>
      <c r="H7665" t="s">
        <v>46</v>
      </c>
      <c r="I7665" t="s">
        <v>11399</v>
      </c>
      <c r="K7665"/>
      <c r="L7665" t="s">
        <v>11848</v>
      </c>
      <c r="M7665" t="s">
        <v>26</v>
      </c>
      <c r="N7665">
        <v>2</v>
      </c>
      <c r="P7665" t="s">
        <v>10827</v>
      </c>
      <c r="Q7665" t="s">
        <v>11849</v>
      </c>
      <c r="S7665" t="s">
        <v>29</v>
      </c>
    </row>
    <row r="7666" spans="1:19" hidden="1" x14ac:dyDescent="0.2">
      <c r="A7666">
        <v>4487</v>
      </c>
      <c r="B7666" t="s">
        <v>11850</v>
      </c>
      <c r="C7666" t="s">
        <v>20</v>
      </c>
      <c r="D7666">
        <v>-0.72</v>
      </c>
      <c r="E7666">
        <v>25</v>
      </c>
      <c r="G7666" t="s">
        <v>75</v>
      </c>
      <c r="H7666" t="s">
        <v>23</v>
      </c>
      <c r="I7666" t="s">
        <v>8081</v>
      </c>
      <c r="K7666"/>
      <c r="L7666" t="s">
        <v>11851</v>
      </c>
      <c r="M7666" t="s">
        <v>26</v>
      </c>
      <c r="N7666">
        <v>2</v>
      </c>
      <c r="P7666" t="s">
        <v>10827</v>
      </c>
      <c r="Q7666" t="s">
        <v>11852</v>
      </c>
      <c r="S7666" t="s">
        <v>29</v>
      </c>
    </row>
    <row r="7667" spans="1:19" hidden="1" x14ac:dyDescent="0.2">
      <c r="A7667">
        <v>4491</v>
      </c>
      <c r="B7667" t="s">
        <v>2075</v>
      </c>
      <c r="C7667" t="s">
        <v>20</v>
      </c>
      <c r="D7667">
        <v>4.68</v>
      </c>
      <c r="E7667">
        <v>25</v>
      </c>
      <c r="F7667" t="s">
        <v>141</v>
      </c>
      <c r="G7667" t="s">
        <v>55</v>
      </c>
      <c r="H7667" t="s">
        <v>46</v>
      </c>
      <c r="I7667" t="s">
        <v>6576</v>
      </c>
      <c r="K7667"/>
      <c r="L7667" t="s">
        <v>2076</v>
      </c>
      <c r="M7667" t="s">
        <v>11208</v>
      </c>
      <c r="N7667">
        <v>4</v>
      </c>
      <c r="P7667" t="s">
        <v>10827</v>
      </c>
      <c r="Q7667" t="s">
        <v>11853</v>
      </c>
      <c r="S7667" t="s">
        <v>29</v>
      </c>
    </row>
    <row r="7668" spans="1:19" hidden="1" x14ac:dyDescent="0.2">
      <c r="A7668">
        <v>4491</v>
      </c>
      <c r="B7668" t="s">
        <v>2075</v>
      </c>
      <c r="C7668" t="s">
        <v>20</v>
      </c>
      <c r="D7668">
        <v>4.2300000000000004</v>
      </c>
      <c r="E7668" t="s">
        <v>414</v>
      </c>
      <c r="F7668" t="s">
        <v>141</v>
      </c>
      <c r="G7668" t="s">
        <v>55</v>
      </c>
      <c r="H7668" t="s">
        <v>46</v>
      </c>
      <c r="I7668" t="s">
        <v>6576</v>
      </c>
      <c r="K7668"/>
      <c r="L7668" t="s">
        <v>2076</v>
      </c>
      <c r="M7668" t="s">
        <v>11208</v>
      </c>
      <c r="N7668">
        <v>4</v>
      </c>
      <c r="P7668" t="s">
        <v>10827</v>
      </c>
      <c r="Q7668" t="s">
        <v>11853</v>
      </c>
      <c r="S7668" t="s">
        <v>29</v>
      </c>
    </row>
    <row r="7669" spans="1:19" x14ac:dyDescent="0.2">
      <c r="A7669">
        <v>4492</v>
      </c>
      <c r="B7669" t="s">
        <v>2080</v>
      </c>
      <c r="C7669" t="s">
        <v>20</v>
      </c>
      <c r="D7669">
        <v>4.7329999999999997</v>
      </c>
      <c r="E7669">
        <v>10</v>
      </c>
      <c r="F7669" t="s">
        <v>11825</v>
      </c>
      <c r="G7669" t="s">
        <v>1501</v>
      </c>
      <c r="H7669" t="s">
        <v>36</v>
      </c>
      <c r="I7669" t="s">
        <v>9738</v>
      </c>
      <c r="L7669" t="s">
        <v>2081</v>
      </c>
      <c r="M7669" t="s">
        <v>11208</v>
      </c>
      <c r="N7669">
        <v>4</v>
      </c>
      <c r="P7669" t="s">
        <v>10827</v>
      </c>
      <c r="Q7669" t="s">
        <v>11854</v>
      </c>
      <c r="S7669" t="s">
        <v>29</v>
      </c>
    </row>
    <row r="7670" spans="1:19" x14ac:dyDescent="0.2">
      <c r="A7670">
        <v>4492</v>
      </c>
      <c r="B7670" t="s">
        <v>2080</v>
      </c>
      <c r="C7670" t="s">
        <v>20</v>
      </c>
      <c r="D7670">
        <v>4.6349999999999998</v>
      </c>
      <c r="E7670">
        <v>15</v>
      </c>
      <c r="F7670" t="s">
        <v>11825</v>
      </c>
      <c r="G7670" t="s">
        <v>1501</v>
      </c>
      <c r="H7670" t="s">
        <v>36</v>
      </c>
      <c r="I7670" t="s">
        <v>9738</v>
      </c>
      <c r="L7670" t="s">
        <v>2081</v>
      </c>
      <c r="M7670" t="s">
        <v>11208</v>
      </c>
      <c r="N7670">
        <v>4</v>
      </c>
      <c r="P7670" t="s">
        <v>10827</v>
      </c>
      <c r="Q7670" t="s">
        <v>11854</v>
      </c>
      <c r="S7670" t="s">
        <v>29</v>
      </c>
    </row>
    <row r="7671" spans="1:19" x14ac:dyDescent="0.2">
      <c r="A7671">
        <v>4492</v>
      </c>
      <c r="B7671" t="s">
        <v>2080</v>
      </c>
      <c r="C7671" t="s">
        <v>20</v>
      </c>
      <c r="D7671">
        <v>4.5410000000000004</v>
      </c>
      <c r="E7671">
        <v>20</v>
      </c>
      <c r="F7671" t="s">
        <v>11825</v>
      </c>
      <c r="G7671" t="s">
        <v>1501</v>
      </c>
      <c r="H7671" t="s">
        <v>36</v>
      </c>
      <c r="I7671" t="s">
        <v>9738</v>
      </c>
      <c r="L7671" t="s">
        <v>2081</v>
      </c>
      <c r="M7671" t="s">
        <v>11208</v>
      </c>
      <c r="N7671">
        <v>4</v>
      </c>
      <c r="P7671" t="s">
        <v>10827</v>
      </c>
      <c r="Q7671" t="s">
        <v>11854</v>
      </c>
      <c r="S7671" t="s">
        <v>29</v>
      </c>
    </row>
    <row r="7672" spans="1:19" x14ac:dyDescent="0.2">
      <c r="A7672">
        <v>4492</v>
      </c>
      <c r="B7672" t="s">
        <v>2080</v>
      </c>
      <c r="C7672" t="s">
        <v>20</v>
      </c>
      <c r="D7672">
        <v>4.4470000000000001</v>
      </c>
      <c r="E7672">
        <v>25</v>
      </c>
      <c r="F7672" t="s">
        <v>11825</v>
      </c>
      <c r="G7672" t="s">
        <v>1501</v>
      </c>
      <c r="H7672" t="s">
        <v>36</v>
      </c>
      <c r="I7672" t="s">
        <v>9738</v>
      </c>
      <c r="L7672" t="s">
        <v>2081</v>
      </c>
      <c r="M7672" t="s">
        <v>11208</v>
      </c>
      <c r="N7672">
        <v>4</v>
      </c>
      <c r="P7672" t="s">
        <v>10827</v>
      </c>
      <c r="Q7672" t="s">
        <v>11854</v>
      </c>
      <c r="S7672" t="s">
        <v>29</v>
      </c>
    </row>
    <row r="7673" spans="1:19" x14ac:dyDescent="0.2">
      <c r="A7673">
        <v>4492</v>
      </c>
      <c r="B7673" t="s">
        <v>2080</v>
      </c>
      <c r="C7673" t="s">
        <v>20</v>
      </c>
      <c r="D7673">
        <v>4.3600000000000003</v>
      </c>
      <c r="E7673">
        <v>30</v>
      </c>
      <c r="F7673" t="s">
        <v>11825</v>
      </c>
      <c r="G7673" t="s">
        <v>1501</v>
      </c>
      <c r="H7673" t="s">
        <v>36</v>
      </c>
      <c r="I7673" t="s">
        <v>9738</v>
      </c>
      <c r="L7673" t="s">
        <v>2081</v>
      </c>
      <c r="M7673" t="s">
        <v>11208</v>
      </c>
      <c r="N7673">
        <v>4</v>
      </c>
      <c r="P7673" t="s">
        <v>10827</v>
      </c>
      <c r="Q7673" t="s">
        <v>11854</v>
      </c>
      <c r="S7673" t="s">
        <v>29</v>
      </c>
    </row>
    <row r="7674" spans="1:19" x14ac:dyDescent="0.2">
      <c r="A7674">
        <v>4492</v>
      </c>
      <c r="B7674" t="s">
        <v>2080</v>
      </c>
      <c r="C7674" t="s">
        <v>20</v>
      </c>
      <c r="D7674">
        <v>4.274</v>
      </c>
      <c r="E7674">
        <v>35</v>
      </c>
      <c r="F7674" t="s">
        <v>11825</v>
      </c>
      <c r="G7674" t="s">
        <v>1501</v>
      </c>
      <c r="H7674" t="s">
        <v>36</v>
      </c>
      <c r="I7674" t="s">
        <v>9738</v>
      </c>
      <c r="L7674" t="s">
        <v>2081</v>
      </c>
      <c r="M7674" t="s">
        <v>11208</v>
      </c>
      <c r="N7674">
        <v>4</v>
      </c>
      <c r="P7674" t="s">
        <v>10827</v>
      </c>
      <c r="Q7674" t="s">
        <v>11854</v>
      </c>
      <c r="S7674" t="s">
        <v>29</v>
      </c>
    </row>
    <row r="7675" spans="1:19" x14ac:dyDescent="0.2">
      <c r="A7675">
        <v>4492</v>
      </c>
      <c r="B7675" t="s">
        <v>2080</v>
      </c>
      <c r="C7675" t="s">
        <v>20</v>
      </c>
      <c r="D7675">
        <v>4.1870000000000003</v>
      </c>
      <c r="E7675">
        <v>40</v>
      </c>
      <c r="F7675" t="s">
        <v>11825</v>
      </c>
      <c r="G7675" t="s">
        <v>1501</v>
      </c>
      <c r="H7675" t="s">
        <v>36</v>
      </c>
      <c r="I7675" t="s">
        <v>9738</v>
      </c>
      <c r="L7675" t="s">
        <v>2081</v>
      </c>
      <c r="M7675" t="s">
        <v>11208</v>
      </c>
      <c r="N7675">
        <v>4</v>
      </c>
      <c r="P7675" t="s">
        <v>10827</v>
      </c>
      <c r="Q7675" t="s">
        <v>11854</v>
      </c>
      <c r="S7675" t="s">
        <v>29</v>
      </c>
    </row>
    <row r="7676" spans="1:19" x14ac:dyDescent="0.2">
      <c r="A7676">
        <v>4492</v>
      </c>
      <c r="B7676" t="s">
        <v>2080</v>
      </c>
      <c r="C7676" t="s">
        <v>20</v>
      </c>
      <c r="D7676">
        <v>4.1059999999999999</v>
      </c>
      <c r="E7676">
        <v>45</v>
      </c>
      <c r="F7676" t="s">
        <v>11825</v>
      </c>
      <c r="G7676" t="s">
        <v>1501</v>
      </c>
      <c r="H7676" t="s">
        <v>36</v>
      </c>
      <c r="I7676" t="s">
        <v>9738</v>
      </c>
      <c r="L7676" t="s">
        <v>2081</v>
      </c>
      <c r="M7676" t="s">
        <v>11208</v>
      </c>
      <c r="N7676">
        <v>4</v>
      </c>
      <c r="P7676" t="s">
        <v>10827</v>
      </c>
      <c r="Q7676" t="s">
        <v>11854</v>
      </c>
      <c r="S7676" t="s">
        <v>29</v>
      </c>
    </row>
    <row r="7677" spans="1:19" x14ac:dyDescent="0.2">
      <c r="A7677">
        <v>4492</v>
      </c>
      <c r="B7677" t="s">
        <v>2080</v>
      </c>
      <c r="C7677" t="s">
        <v>20</v>
      </c>
      <c r="D7677">
        <v>4.0279999999999996</v>
      </c>
      <c r="E7677">
        <v>50</v>
      </c>
      <c r="F7677" t="s">
        <v>11825</v>
      </c>
      <c r="G7677" t="s">
        <v>1501</v>
      </c>
      <c r="H7677" t="s">
        <v>36</v>
      </c>
      <c r="I7677" t="s">
        <v>9738</v>
      </c>
      <c r="L7677" t="s">
        <v>2081</v>
      </c>
      <c r="M7677" t="s">
        <v>11208</v>
      </c>
      <c r="N7677">
        <v>4</v>
      </c>
      <c r="P7677" t="s">
        <v>10827</v>
      </c>
      <c r="Q7677" t="s">
        <v>11854</v>
      </c>
      <c r="S7677" t="s">
        <v>29</v>
      </c>
    </row>
    <row r="7678" spans="1:19" hidden="1" x14ac:dyDescent="0.2">
      <c r="A7678">
        <v>4492</v>
      </c>
      <c r="B7678" t="s">
        <v>2080</v>
      </c>
      <c r="C7678" t="s">
        <v>20</v>
      </c>
      <c r="D7678">
        <v>4.4000000000000004</v>
      </c>
      <c r="E7678">
        <v>25</v>
      </c>
      <c r="F7678" t="s">
        <v>141</v>
      </c>
      <c r="G7678" t="s">
        <v>55</v>
      </c>
      <c r="H7678" t="s">
        <v>46</v>
      </c>
      <c r="I7678" t="s">
        <v>6576</v>
      </c>
      <c r="K7678"/>
      <c r="L7678" t="s">
        <v>2081</v>
      </c>
      <c r="M7678" t="s">
        <v>11208</v>
      </c>
      <c r="N7678">
        <v>4</v>
      </c>
      <c r="P7678" t="s">
        <v>10827</v>
      </c>
      <c r="Q7678" t="s">
        <v>11854</v>
      </c>
      <c r="S7678" t="s">
        <v>29</v>
      </c>
    </row>
    <row r="7679" spans="1:19" hidden="1" x14ac:dyDescent="0.2">
      <c r="A7679">
        <v>4492</v>
      </c>
      <c r="B7679" t="s">
        <v>2080</v>
      </c>
      <c r="C7679" t="s">
        <v>20</v>
      </c>
      <c r="D7679">
        <v>4.46</v>
      </c>
      <c r="E7679">
        <v>25</v>
      </c>
      <c r="F7679" t="s">
        <v>11283</v>
      </c>
      <c r="G7679" t="s">
        <v>31</v>
      </c>
      <c r="H7679" t="s">
        <v>46</v>
      </c>
      <c r="I7679" t="s">
        <v>11284</v>
      </c>
      <c r="K7679"/>
      <c r="L7679" t="s">
        <v>2081</v>
      </c>
      <c r="M7679" t="s">
        <v>11208</v>
      </c>
      <c r="N7679">
        <v>4</v>
      </c>
      <c r="P7679" t="s">
        <v>10827</v>
      </c>
      <c r="Q7679" t="s">
        <v>11854</v>
      </c>
      <c r="S7679" t="s">
        <v>29</v>
      </c>
    </row>
    <row r="7680" spans="1:19" hidden="1" x14ac:dyDescent="0.2">
      <c r="A7680">
        <v>4492</v>
      </c>
      <c r="B7680" t="s">
        <v>2080</v>
      </c>
      <c r="C7680" t="s">
        <v>20</v>
      </c>
      <c r="D7680">
        <v>4.04</v>
      </c>
      <c r="F7680" t="s">
        <v>11283</v>
      </c>
      <c r="I7680" t="s">
        <v>10665</v>
      </c>
      <c r="J7680" t="s">
        <v>43</v>
      </c>
      <c r="K7680"/>
      <c r="L7680" t="s">
        <v>2081</v>
      </c>
      <c r="M7680" t="s">
        <v>11208</v>
      </c>
      <c r="N7680">
        <v>4</v>
      </c>
      <c r="P7680" t="s">
        <v>10827</v>
      </c>
      <c r="Q7680" t="s">
        <v>11854</v>
      </c>
      <c r="S7680" t="s">
        <v>29</v>
      </c>
    </row>
    <row r="7681" spans="1:19" x14ac:dyDescent="0.2">
      <c r="A7681">
        <v>4493</v>
      </c>
      <c r="B7681" t="s">
        <v>2084</v>
      </c>
      <c r="C7681" t="s">
        <v>20</v>
      </c>
      <c r="D7681">
        <v>4.9980000000000002</v>
      </c>
      <c r="E7681">
        <v>10</v>
      </c>
      <c r="F7681" t="s">
        <v>11825</v>
      </c>
      <c r="G7681" t="s">
        <v>1501</v>
      </c>
      <c r="H7681" t="s">
        <v>36</v>
      </c>
      <c r="I7681" t="s">
        <v>9738</v>
      </c>
      <c r="L7681" t="s">
        <v>2085</v>
      </c>
      <c r="M7681" t="s">
        <v>11208</v>
      </c>
      <c r="N7681">
        <v>4</v>
      </c>
      <c r="P7681" t="s">
        <v>10827</v>
      </c>
      <c r="Q7681" t="s">
        <v>11855</v>
      </c>
      <c r="S7681" t="s">
        <v>29</v>
      </c>
    </row>
    <row r="7682" spans="1:19" x14ac:dyDescent="0.2">
      <c r="A7682">
        <v>4493</v>
      </c>
      <c r="B7682" t="s">
        <v>2084</v>
      </c>
      <c r="C7682" t="s">
        <v>20</v>
      </c>
      <c r="D7682">
        <v>4.9020000000000001</v>
      </c>
      <c r="E7682">
        <v>15</v>
      </c>
      <c r="F7682" t="s">
        <v>11825</v>
      </c>
      <c r="G7682" t="s">
        <v>1501</v>
      </c>
      <c r="H7682" t="s">
        <v>36</v>
      </c>
      <c r="I7682" t="s">
        <v>9738</v>
      </c>
      <c r="L7682" t="s">
        <v>2085</v>
      </c>
      <c r="M7682" t="s">
        <v>11208</v>
      </c>
      <c r="N7682">
        <v>4</v>
      </c>
      <c r="P7682" t="s">
        <v>10827</v>
      </c>
      <c r="Q7682" t="s">
        <v>11855</v>
      </c>
      <c r="S7682" t="s">
        <v>29</v>
      </c>
    </row>
    <row r="7683" spans="1:19" x14ac:dyDescent="0.2">
      <c r="A7683">
        <v>4493</v>
      </c>
      <c r="B7683" t="s">
        <v>2084</v>
      </c>
      <c r="C7683" t="s">
        <v>20</v>
      </c>
      <c r="D7683">
        <v>4.8040000000000003</v>
      </c>
      <c r="E7683">
        <v>20</v>
      </c>
      <c r="F7683" t="s">
        <v>11825</v>
      </c>
      <c r="G7683" t="s">
        <v>1501</v>
      </c>
      <c r="H7683" t="s">
        <v>36</v>
      </c>
      <c r="I7683" t="s">
        <v>9738</v>
      </c>
      <c r="L7683" t="s">
        <v>2085</v>
      </c>
      <c r="M7683" t="s">
        <v>11208</v>
      </c>
      <c r="N7683">
        <v>4</v>
      </c>
      <c r="P7683" t="s">
        <v>10827</v>
      </c>
      <c r="Q7683" t="s">
        <v>11855</v>
      </c>
      <c r="S7683" t="s">
        <v>29</v>
      </c>
    </row>
    <row r="7684" spans="1:19" x14ac:dyDescent="0.2">
      <c r="A7684">
        <v>4493</v>
      </c>
      <c r="B7684" t="s">
        <v>2084</v>
      </c>
      <c r="C7684" t="s">
        <v>20</v>
      </c>
      <c r="D7684">
        <v>4.7119999999999997</v>
      </c>
      <c r="E7684">
        <v>25</v>
      </c>
      <c r="F7684" t="s">
        <v>11825</v>
      </c>
      <c r="G7684" t="s">
        <v>1501</v>
      </c>
      <c r="H7684" t="s">
        <v>36</v>
      </c>
      <c r="I7684" t="s">
        <v>9738</v>
      </c>
      <c r="L7684" t="s">
        <v>2085</v>
      </c>
      <c r="M7684" t="s">
        <v>11208</v>
      </c>
      <c r="N7684">
        <v>4</v>
      </c>
      <c r="P7684" t="s">
        <v>10827</v>
      </c>
      <c r="Q7684" t="s">
        <v>11855</v>
      </c>
      <c r="S7684" t="s">
        <v>29</v>
      </c>
    </row>
    <row r="7685" spans="1:19" x14ac:dyDescent="0.2">
      <c r="A7685">
        <v>4493</v>
      </c>
      <c r="B7685" t="s">
        <v>2084</v>
      </c>
      <c r="C7685" t="s">
        <v>20</v>
      </c>
      <c r="D7685">
        <v>4.6230000000000002</v>
      </c>
      <c r="E7685">
        <v>30</v>
      </c>
      <c r="F7685" t="s">
        <v>11825</v>
      </c>
      <c r="G7685" t="s">
        <v>1501</v>
      </c>
      <c r="H7685" t="s">
        <v>36</v>
      </c>
      <c r="I7685" t="s">
        <v>9738</v>
      </c>
      <c r="L7685" t="s">
        <v>2085</v>
      </c>
      <c r="M7685" t="s">
        <v>11208</v>
      </c>
      <c r="N7685">
        <v>4</v>
      </c>
      <c r="P7685" t="s">
        <v>10827</v>
      </c>
      <c r="Q7685" t="s">
        <v>11855</v>
      </c>
      <c r="S7685" t="s">
        <v>29</v>
      </c>
    </row>
    <row r="7686" spans="1:19" x14ac:dyDescent="0.2">
      <c r="A7686">
        <v>4493</v>
      </c>
      <c r="B7686" t="s">
        <v>2084</v>
      </c>
      <c r="C7686" t="s">
        <v>20</v>
      </c>
      <c r="D7686">
        <v>4.53</v>
      </c>
      <c r="E7686">
        <v>35</v>
      </c>
      <c r="F7686" t="s">
        <v>11825</v>
      </c>
      <c r="G7686" t="s">
        <v>1501</v>
      </c>
      <c r="H7686" t="s">
        <v>36</v>
      </c>
      <c r="I7686" t="s">
        <v>9738</v>
      </c>
      <c r="L7686" t="s">
        <v>2085</v>
      </c>
      <c r="M7686" t="s">
        <v>11208</v>
      </c>
      <c r="N7686">
        <v>4</v>
      </c>
      <c r="P7686" t="s">
        <v>10827</v>
      </c>
      <c r="Q7686" t="s">
        <v>11855</v>
      </c>
      <c r="S7686" t="s">
        <v>29</v>
      </c>
    </row>
    <row r="7687" spans="1:19" x14ac:dyDescent="0.2">
      <c r="A7687">
        <v>4493</v>
      </c>
      <c r="B7687" t="s">
        <v>2084</v>
      </c>
      <c r="C7687" t="s">
        <v>20</v>
      </c>
      <c r="D7687">
        <v>4.4470000000000001</v>
      </c>
      <c r="E7687">
        <v>40</v>
      </c>
      <c r="F7687" t="s">
        <v>11825</v>
      </c>
      <c r="G7687" t="s">
        <v>1501</v>
      </c>
      <c r="H7687" t="s">
        <v>36</v>
      </c>
      <c r="I7687" t="s">
        <v>9738</v>
      </c>
      <c r="L7687" t="s">
        <v>2085</v>
      </c>
      <c r="M7687" t="s">
        <v>11208</v>
      </c>
      <c r="N7687">
        <v>4</v>
      </c>
      <c r="P7687" t="s">
        <v>10827</v>
      </c>
      <c r="Q7687" t="s">
        <v>11855</v>
      </c>
      <c r="S7687" t="s">
        <v>29</v>
      </c>
    </row>
    <row r="7688" spans="1:19" x14ac:dyDescent="0.2">
      <c r="A7688">
        <v>4493</v>
      </c>
      <c r="B7688" t="s">
        <v>2084</v>
      </c>
      <c r="C7688" t="s">
        <v>20</v>
      </c>
      <c r="D7688">
        <v>4.3639999999999999</v>
      </c>
      <c r="E7688">
        <v>45</v>
      </c>
      <c r="F7688" t="s">
        <v>11825</v>
      </c>
      <c r="G7688" t="s">
        <v>1501</v>
      </c>
      <c r="H7688" t="s">
        <v>36</v>
      </c>
      <c r="I7688" t="s">
        <v>9738</v>
      </c>
      <c r="L7688" t="s">
        <v>2085</v>
      </c>
      <c r="M7688" t="s">
        <v>11208</v>
      </c>
      <c r="N7688">
        <v>4</v>
      </c>
      <c r="P7688" t="s">
        <v>10827</v>
      </c>
      <c r="Q7688" t="s">
        <v>11855</v>
      </c>
      <c r="S7688" t="s">
        <v>29</v>
      </c>
    </row>
    <row r="7689" spans="1:19" x14ac:dyDescent="0.2">
      <c r="A7689">
        <v>4493</v>
      </c>
      <c r="B7689" t="s">
        <v>2084</v>
      </c>
      <c r="C7689" t="s">
        <v>20</v>
      </c>
      <c r="D7689">
        <v>4.2839999999999998</v>
      </c>
      <c r="E7689">
        <v>50</v>
      </c>
      <c r="F7689" t="s">
        <v>11825</v>
      </c>
      <c r="G7689" t="s">
        <v>1501</v>
      </c>
      <c r="H7689" t="s">
        <v>36</v>
      </c>
      <c r="I7689" t="s">
        <v>9738</v>
      </c>
      <c r="L7689" t="s">
        <v>2085</v>
      </c>
      <c r="M7689" t="s">
        <v>11208</v>
      </c>
      <c r="N7689">
        <v>4</v>
      </c>
      <c r="P7689" t="s">
        <v>10827</v>
      </c>
      <c r="Q7689" t="s">
        <v>11855</v>
      </c>
      <c r="S7689" t="s">
        <v>29</v>
      </c>
    </row>
    <row r="7690" spans="1:19" hidden="1" x14ac:dyDescent="0.2">
      <c r="A7690">
        <v>4493</v>
      </c>
      <c r="B7690" t="s">
        <v>2084</v>
      </c>
      <c r="C7690" t="s">
        <v>20</v>
      </c>
      <c r="D7690">
        <v>4.66</v>
      </c>
      <c r="E7690">
        <v>25</v>
      </c>
      <c r="F7690" t="s">
        <v>141</v>
      </c>
      <c r="G7690" t="s">
        <v>55</v>
      </c>
      <c r="H7690" t="s">
        <v>46</v>
      </c>
      <c r="I7690" t="s">
        <v>6576</v>
      </c>
      <c r="K7690"/>
      <c r="L7690" t="s">
        <v>2085</v>
      </c>
      <c r="M7690" t="s">
        <v>11208</v>
      </c>
      <c r="N7690">
        <v>4</v>
      </c>
      <c r="P7690" t="s">
        <v>10827</v>
      </c>
      <c r="Q7690" t="s">
        <v>11855</v>
      </c>
      <c r="S7690" t="s">
        <v>29</v>
      </c>
    </row>
    <row r="7691" spans="1:19" hidden="1" x14ac:dyDescent="0.2">
      <c r="A7691">
        <v>4493</v>
      </c>
      <c r="B7691" t="s">
        <v>2084</v>
      </c>
      <c r="C7691" t="s">
        <v>20</v>
      </c>
      <c r="D7691">
        <v>4.72</v>
      </c>
      <c r="E7691">
        <v>25</v>
      </c>
      <c r="F7691" t="s">
        <v>11856</v>
      </c>
      <c r="G7691" t="s">
        <v>31</v>
      </c>
      <c r="H7691" t="s">
        <v>46</v>
      </c>
      <c r="I7691" t="s">
        <v>11284</v>
      </c>
      <c r="J7691" t="s">
        <v>43</v>
      </c>
      <c r="K7691"/>
      <c r="L7691" t="s">
        <v>2085</v>
      </c>
      <c r="M7691" t="s">
        <v>11208</v>
      </c>
      <c r="N7691">
        <v>4</v>
      </c>
      <c r="P7691" t="s">
        <v>10827</v>
      </c>
      <c r="Q7691" t="s">
        <v>11855</v>
      </c>
      <c r="S7691" t="s">
        <v>29</v>
      </c>
    </row>
    <row r="7692" spans="1:19" x14ac:dyDescent="0.2">
      <c r="A7692">
        <v>4494</v>
      </c>
      <c r="B7692" t="s">
        <v>2088</v>
      </c>
      <c r="C7692" t="s">
        <v>20</v>
      </c>
      <c r="D7692">
        <v>5.399</v>
      </c>
      <c r="E7692">
        <v>10</v>
      </c>
      <c r="F7692" t="s">
        <v>11825</v>
      </c>
      <c r="G7692" t="s">
        <v>1501</v>
      </c>
      <c r="H7692" t="s">
        <v>36</v>
      </c>
      <c r="I7692" t="s">
        <v>9738</v>
      </c>
      <c r="L7692" t="s">
        <v>2090</v>
      </c>
      <c r="M7692" t="s">
        <v>26</v>
      </c>
      <c r="N7692">
        <v>2</v>
      </c>
      <c r="P7692" t="s">
        <v>10827</v>
      </c>
      <c r="Q7692" t="s">
        <v>11857</v>
      </c>
      <c r="S7692" t="s">
        <v>29</v>
      </c>
    </row>
    <row r="7693" spans="1:19" x14ac:dyDescent="0.2">
      <c r="A7693">
        <v>4494</v>
      </c>
      <c r="B7693" t="s">
        <v>2088</v>
      </c>
      <c r="C7693" t="s">
        <v>20</v>
      </c>
      <c r="D7693">
        <v>5.29</v>
      </c>
      <c r="E7693">
        <v>15</v>
      </c>
      <c r="F7693" t="s">
        <v>11825</v>
      </c>
      <c r="G7693" t="s">
        <v>1501</v>
      </c>
      <c r="H7693" t="s">
        <v>36</v>
      </c>
      <c r="I7693" t="s">
        <v>9738</v>
      </c>
      <c r="L7693" t="s">
        <v>2090</v>
      </c>
      <c r="M7693" t="s">
        <v>26</v>
      </c>
      <c r="N7693">
        <v>2</v>
      </c>
      <c r="P7693" t="s">
        <v>10827</v>
      </c>
      <c r="Q7693" t="s">
        <v>11857</v>
      </c>
      <c r="S7693" t="s">
        <v>29</v>
      </c>
    </row>
    <row r="7694" spans="1:19" x14ac:dyDescent="0.2">
      <c r="A7694">
        <v>4494</v>
      </c>
      <c r="B7694" t="s">
        <v>2088</v>
      </c>
      <c r="C7694" t="s">
        <v>20</v>
      </c>
      <c r="D7694">
        <v>5.1870000000000003</v>
      </c>
      <c r="E7694">
        <v>20</v>
      </c>
      <c r="F7694" t="s">
        <v>11825</v>
      </c>
      <c r="G7694" t="s">
        <v>1501</v>
      </c>
      <c r="H7694" t="s">
        <v>36</v>
      </c>
      <c r="I7694" t="s">
        <v>9738</v>
      </c>
      <c r="L7694" t="s">
        <v>2090</v>
      </c>
      <c r="M7694" t="s">
        <v>26</v>
      </c>
      <c r="N7694">
        <v>2</v>
      </c>
      <c r="P7694" t="s">
        <v>10827</v>
      </c>
      <c r="Q7694" t="s">
        <v>11857</v>
      </c>
      <c r="S7694" t="s">
        <v>29</v>
      </c>
    </row>
    <row r="7695" spans="1:19" x14ac:dyDescent="0.2">
      <c r="A7695">
        <v>4494</v>
      </c>
      <c r="B7695" t="s">
        <v>2088</v>
      </c>
      <c r="C7695" t="s">
        <v>20</v>
      </c>
      <c r="D7695">
        <v>5.0839999999999996</v>
      </c>
      <c r="E7695">
        <v>25</v>
      </c>
      <c r="F7695" t="s">
        <v>11825</v>
      </c>
      <c r="G7695" t="s">
        <v>1501</v>
      </c>
      <c r="H7695" t="s">
        <v>36</v>
      </c>
      <c r="I7695" t="s">
        <v>9738</v>
      </c>
      <c r="L7695" t="s">
        <v>2090</v>
      </c>
      <c r="M7695" t="s">
        <v>26</v>
      </c>
      <c r="N7695">
        <v>2</v>
      </c>
      <c r="P7695" t="s">
        <v>10827</v>
      </c>
      <c r="Q7695" t="s">
        <v>11857</v>
      </c>
      <c r="S7695" t="s">
        <v>29</v>
      </c>
    </row>
    <row r="7696" spans="1:19" x14ac:dyDescent="0.2">
      <c r="A7696">
        <v>4494</v>
      </c>
      <c r="B7696" t="s">
        <v>2088</v>
      </c>
      <c r="C7696" t="s">
        <v>20</v>
      </c>
      <c r="D7696">
        <v>4.9870000000000001</v>
      </c>
      <c r="E7696">
        <v>30</v>
      </c>
      <c r="F7696" t="s">
        <v>11825</v>
      </c>
      <c r="G7696" t="s">
        <v>1501</v>
      </c>
      <c r="H7696" t="s">
        <v>36</v>
      </c>
      <c r="I7696" t="s">
        <v>9738</v>
      </c>
      <c r="L7696" t="s">
        <v>2090</v>
      </c>
      <c r="M7696" t="s">
        <v>26</v>
      </c>
      <c r="N7696">
        <v>2</v>
      </c>
      <c r="P7696" t="s">
        <v>10827</v>
      </c>
      <c r="Q7696" t="s">
        <v>11857</v>
      </c>
      <c r="S7696" t="s">
        <v>29</v>
      </c>
    </row>
    <row r="7697" spans="1:19" x14ac:dyDescent="0.2">
      <c r="A7697">
        <v>4494</v>
      </c>
      <c r="B7697" t="s">
        <v>2088</v>
      </c>
      <c r="C7697" t="s">
        <v>20</v>
      </c>
      <c r="D7697">
        <v>4.8949999999999996</v>
      </c>
      <c r="E7697">
        <v>35</v>
      </c>
      <c r="F7697" t="s">
        <v>11825</v>
      </c>
      <c r="G7697" t="s">
        <v>1501</v>
      </c>
      <c r="H7697" t="s">
        <v>36</v>
      </c>
      <c r="I7697" t="s">
        <v>9738</v>
      </c>
      <c r="L7697" t="s">
        <v>2090</v>
      </c>
      <c r="M7697" t="s">
        <v>26</v>
      </c>
      <c r="N7697">
        <v>2</v>
      </c>
      <c r="P7697" t="s">
        <v>10827</v>
      </c>
      <c r="Q7697" t="s">
        <v>11857</v>
      </c>
      <c r="S7697" t="s">
        <v>29</v>
      </c>
    </row>
    <row r="7698" spans="1:19" x14ac:dyDescent="0.2">
      <c r="A7698">
        <v>4494</v>
      </c>
      <c r="B7698" t="s">
        <v>2088</v>
      </c>
      <c r="C7698" t="s">
        <v>20</v>
      </c>
      <c r="D7698">
        <v>4.8029999999999999</v>
      </c>
      <c r="E7698">
        <v>40</v>
      </c>
      <c r="F7698" t="s">
        <v>11825</v>
      </c>
      <c r="G7698" t="s">
        <v>1501</v>
      </c>
      <c r="H7698" t="s">
        <v>36</v>
      </c>
      <c r="I7698" t="s">
        <v>9738</v>
      </c>
      <c r="L7698" t="s">
        <v>2090</v>
      </c>
      <c r="M7698" t="s">
        <v>26</v>
      </c>
      <c r="N7698">
        <v>2</v>
      </c>
      <c r="P7698" t="s">
        <v>10827</v>
      </c>
      <c r="Q7698" t="s">
        <v>11857</v>
      </c>
      <c r="S7698" t="s">
        <v>29</v>
      </c>
    </row>
    <row r="7699" spans="1:19" x14ac:dyDescent="0.2">
      <c r="A7699">
        <v>4494</v>
      </c>
      <c r="B7699" t="s">
        <v>2088</v>
      </c>
      <c r="C7699" t="s">
        <v>20</v>
      </c>
      <c r="D7699">
        <v>4.7149999999999999</v>
      </c>
      <c r="E7699">
        <v>45</v>
      </c>
      <c r="F7699" t="s">
        <v>11825</v>
      </c>
      <c r="G7699" t="s">
        <v>1501</v>
      </c>
      <c r="H7699" t="s">
        <v>36</v>
      </c>
      <c r="I7699" t="s">
        <v>9738</v>
      </c>
      <c r="L7699" t="s">
        <v>2090</v>
      </c>
      <c r="M7699" t="s">
        <v>26</v>
      </c>
      <c r="N7699">
        <v>2</v>
      </c>
      <c r="P7699" t="s">
        <v>10827</v>
      </c>
      <c r="Q7699" t="s">
        <v>11857</v>
      </c>
      <c r="S7699" t="s">
        <v>29</v>
      </c>
    </row>
    <row r="7700" spans="1:19" x14ac:dyDescent="0.2">
      <c r="A7700">
        <v>4494</v>
      </c>
      <c r="B7700" t="s">
        <v>2088</v>
      </c>
      <c r="C7700" t="s">
        <v>20</v>
      </c>
      <c r="D7700">
        <v>4.6310000000000002</v>
      </c>
      <c r="E7700">
        <v>50</v>
      </c>
      <c r="F7700" t="s">
        <v>11825</v>
      </c>
      <c r="G7700" t="s">
        <v>1501</v>
      </c>
      <c r="H7700" t="s">
        <v>36</v>
      </c>
      <c r="I7700" t="s">
        <v>9738</v>
      </c>
      <c r="L7700" t="s">
        <v>2090</v>
      </c>
      <c r="M7700" t="s">
        <v>26</v>
      </c>
      <c r="N7700">
        <v>2</v>
      </c>
      <c r="P7700" t="s">
        <v>10827</v>
      </c>
      <c r="Q7700" t="s">
        <v>11857</v>
      </c>
      <c r="S7700" t="s">
        <v>29</v>
      </c>
    </row>
    <row r="7701" spans="1:19" hidden="1" x14ac:dyDescent="0.2">
      <c r="A7701">
        <v>4494</v>
      </c>
      <c r="B7701" t="s">
        <v>2088</v>
      </c>
      <c r="C7701" t="s">
        <v>20</v>
      </c>
      <c r="D7701">
        <v>5.1589999999999998</v>
      </c>
      <c r="E7701">
        <v>20</v>
      </c>
      <c r="F7701" t="s">
        <v>11858</v>
      </c>
      <c r="G7701" t="s">
        <v>31</v>
      </c>
      <c r="H7701" t="s">
        <v>46</v>
      </c>
      <c r="I7701" t="s">
        <v>10813</v>
      </c>
      <c r="K7701"/>
      <c r="L7701" t="s">
        <v>2090</v>
      </c>
      <c r="M7701" t="s">
        <v>26</v>
      </c>
      <c r="N7701">
        <v>2</v>
      </c>
      <c r="P7701" t="s">
        <v>10827</v>
      </c>
      <c r="Q7701" t="s">
        <v>11857</v>
      </c>
      <c r="S7701" t="s">
        <v>29</v>
      </c>
    </row>
    <row r="7702" spans="1:19" hidden="1" x14ac:dyDescent="0.2">
      <c r="A7702">
        <v>4494</v>
      </c>
      <c r="B7702" t="s">
        <v>2088</v>
      </c>
      <c r="C7702" t="s">
        <v>20</v>
      </c>
      <c r="D7702">
        <v>5.0199999999999996</v>
      </c>
      <c r="E7702">
        <v>25</v>
      </c>
      <c r="F7702" t="s">
        <v>141</v>
      </c>
      <c r="G7702" t="s">
        <v>55</v>
      </c>
      <c r="H7702" t="s">
        <v>46</v>
      </c>
      <c r="I7702" t="s">
        <v>6576</v>
      </c>
      <c r="K7702"/>
      <c r="L7702" t="s">
        <v>2090</v>
      </c>
      <c r="M7702" t="s">
        <v>26</v>
      </c>
      <c r="N7702">
        <v>2</v>
      </c>
      <c r="P7702" t="s">
        <v>10827</v>
      </c>
      <c r="Q7702" t="s">
        <v>11857</v>
      </c>
      <c r="S7702" t="s">
        <v>29</v>
      </c>
    </row>
    <row r="7703" spans="1:19" hidden="1" x14ac:dyDescent="0.2">
      <c r="A7703">
        <v>4494</v>
      </c>
      <c r="B7703" t="s">
        <v>2088</v>
      </c>
      <c r="C7703" t="s">
        <v>20</v>
      </c>
      <c r="D7703">
        <v>5.08</v>
      </c>
      <c r="E7703">
        <v>25</v>
      </c>
      <c r="F7703" t="s">
        <v>11283</v>
      </c>
      <c r="G7703" t="s">
        <v>31</v>
      </c>
      <c r="H7703" t="s">
        <v>46</v>
      </c>
      <c r="I7703" t="s">
        <v>11284</v>
      </c>
      <c r="K7703"/>
      <c r="L7703" t="s">
        <v>2090</v>
      </c>
      <c r="M7703" t="s">
        <v>26</v>
      </c>
      <c r="N7703">
        <v>2</v>
      </c>
      <c r="P7703" t="s">
        <v>10827</v>
      </c>
      <c r="Q7703" t="s">
        <v>11857</v>
      </c>
      <c r="S7703" t="s">
        <v>29</v>
      </c>
    </row>
    <row r="7704" spans="1:19" hidden="1" x14ac:dyDescent="0.2">
      <c r="A7704">
        <v>4494</v>
      </c>
      <c r="B7704" t="s">
        <v>2088</v>
      </c>
      <c r="C7704" t="s">
        <v>20</v>
      </c>
      <c r="D7704">
        <v>4.74</v>
      </c>
      <c r="F7704" t="s">
        <v>11283</v>
      </c>
      <c r="I7704" t="s">
        <v>10665</v>
      </c>
      <c r="J7704" t="s">
        <v>43</v>
      </c>
      <c r="K7704"/>
      <c r="L7704" t="s">
        <v>2090</v>
      </c>
      <c r="M7704" t="s">
        <v>26</v>
      </c>
      <c r="N7704">
        <v>2</v>
      </c>
      <c r="P7704" t="s">
        <v>10827</v>
      </c>
      <c r="Q7704" t="s">
        <v>11857</v>
      </c>
      <c r="S7704" t="s">
        <v>29</v>
      </c>
    </row>
    <row r="7705" spans="1:19" hidden="1" x14ac:dyDescent="0.2">
      <c r="A7705">
        <v>4495</v>
      </c>
      <c r="B7705" t="s">
        <v>11859</v>
      </c>
      <c r="C7705" t="s">
        <v>20</v>
      </c>
      <c r="D7705">
        <v>-4.8</v>
      </c>
      <c r="E7705">
        <v>33</v>
      </c>
      <c r="F7705" t="s">
        <v>3110</v>
      </c>
      <c r="G7705" t="s">
        <v>75</v>
      </c>
      <c r="H7705" t="s">
        <v>23</v>
      </c>
      <c r="I7705" t="s">
        <v>10615</v>
      </c>
      <c r="K7705"/>
      <c r="L7705" t="s">
        <v>11860</v>
      </c>
      <c r="M7705" t="s">
        <v>11208</v>
      </c>
      <c r="N7705">
        <v>4</v>
      </c>
      <c r="P7705" t="s">
        <v>10827</v>
      </c>
      <c r="Q7705" t="s">
        <v>11861</v>
      </c>
      <c r="S7705" t="s">
        <v>29</v>
      </c>
    </row>
    <row r="7706" spans="1:19" hidden="1" x14ac:dyDescent="0.2">
      <c r="A7706">
        <v>4495</v>
      </c>
      <c r="B7706" t="s">
        <v>11859</v>
      </c>
      <c r="C7706" t="s">
        <v>20</v>
      </c>
      <c r="D7706">
        <v>-4.74</v>
      </c>
      <c r="E7706">
        <v>33</v>
      </c>
      <c r="F7706" t="s">
        <v>11862</v>
      </c>
      <c r="G7706" t="s">
        <v>75</v>
      </c>
      <c r="H7706" t="s">
        <v>23</v>
      </c>
      <c r="I7706" t="s">
        <v>10615</v>
      </c>
      <c r="K7706"/>
      <c r="L7706" t="s">
        <v>11860</v>
      </c>
      <c r="M7706" t="s">
        <v>11208</v>
      </c>
      <c r="N7706">
        <v>4</v>
      </c>
      <c r="P7706" t="s">
        <v>10827</v>
      </c>
      <c r="Q7706" t="s">
        <v>11861</v>
      </c>
      <c r="S7706" t="s">
        <v>29</v>
      </c>
    </row>
    <row r="7707" spans="1:19" hidden="1" x14ac:dyDescent="0.2">
      <c r="A7707">
        <v>4495</v>
      </c>
      <c r="B7707" t="s">
        <v>11859</v>
      </c>
      <c r="C7707" t="s">
        <v>20</v>
      </c>
      <c r="D7707">
        <v>-4.8899999999999997</v>
      </c>
      <c r="E7707">
        <v>20</v>
      </c>
      <c r="F7707" t="s">
        <v>11429</v>
      </c>
      <c r="G7707" t="s">
        <v>75</v>
      </c>
      <c r="H7707" t="s">
        <v>23</v>
      </c>
      <c r="I7707" t="s">
        <v>411</v>
      </c>
      <c r="K7707"/>
      <c r="L7707" t="s">
        <v>11860</v>
      </c>
      <c r="M7707" t="s">
        <v>11208</v>
      </c>
      <c r="N7707">
        <v>4</v>
      </c>
      <c r="P7707" t="s">
        <v>10827</v>
      </c>
      <c r="Q7707" t="s">
        <v>11861</v>
      </c>
      <c r="S7707" t="s">
        <v>29</v>
      </c>
    </row>
    <row r="7708" spans="1:19" hidden="1" x14ac:dyDescent="0.2">
      <c r="A7708">
        <v>4496</v>
      </c>
      <c r="B7708" t="s">
        <v>11863</v>
      </c>
      <c r="C7708" t="s">
        <v>20</v>
      </c>
      <c r="D7708">
        <v>-10.56</v>
      </c>
      <c r="E7708" t="s">
        <v>11392</v>
      </c>
      <c r="F7708" t="s">
        <v>11453</v>
      </c>
      <c r="G7708" t="s">
        <v>75</v>
      </c>
      <c r="H7708" t="s">
        <v>23</v>
      </c>
      <c r="I7708" t="s">
        <v>11394</v>
      </c>
      <c r="K7708"/>
      <c r="L7708" t="s">
        <v>11864</v>
      </c>
      <c r="M7708" t="s">
        <v>26</v>
      </c>
      <c r="N7708">
        <v>2</v>
      </c>
      <c r="P7708" t="s">
        <v>10827</v>
      </c>
      <c r="Q7708" t="s">
        <v>11865</v>
      </c>
      <c r="S7708" t="s">
        <v>29</v>
      </c>
    </row>
    <row r="7709" spans="1:19" hidden="1" x14ac:dyDescent="0.2">
      <c r="A7709">
        <v>4497</v>
      </c>
      <c r="B7709" t="s">
        <v>11866</v>
      </c>
      <c r="C7709" t="s">
        <v>20</v>
      </c>
      <c r="D7709">
        <v>-6.19</v>
      </c>
      <c r="E7709" t="s">
        <v>11392</v>
      </c>
      <c r="F7709" t="s">
        <v>11453</v>
      </c>
      <c r="G7709" t="s">
        <v>75</v>
      </c>
      <c r="H7709" t="s">
        <v>23</v>
      </c>
      <c r="I7709" t="s">
        <v>11394</v>
      </c>
      <c r="K7709"/>
      <c r="L7709" t="s">
        <v>11867</v>
      </c>
      <c r="M7709" t="s">
        <v>26</v>
      </c>
      <c r="N7709">
        <v>2</v>
      </c>
      <c r="P7709" t="s">
        <v>10827</v>
      </c>
      <c r="Q7709" t="s">
        <v>11868</v>
      </c>
      <c r="S7709" t="s">
        <v>29</v>
      </c>
    </row>
    <row r="7710" spans="1:19" hidden="1" x14ac:dyDescent="0.2">
      <c r="A7710">
        <v>4497</v>
      </c>
      <c r="B7710" t="s">
        <v>11866</v>
      </c>
      <c r="C7710" t="s">
        <v>20</v>
      </c>
      <c r="D7710">
        <v>-6.31</v>
      </c>
      <c r="E7710">
        <v>20</v>
      </c>
      <c r="F7710" t="s">
        <v>11869</v>
      </c>
      <c r="G7710" t="s">
        <v>75</v>
      </c>
      <c r="H7710" t="s">
        <v>23</v>
      </c>
      <c r="I7710" t="s">
        <v>3143</v>
      </c>
      <c r="K7710"/>
      <c r="L7710" t="s">
        <v>11867</v>
      </c>
      <c r="M7710" t="s">
        <v>26</v>
      </c>
      <c r="N7710">
        <v>2</v>
      </c>
      <c r="P7710" t="s">
        <v>10827</v>
      </c>
      <c r="Q7710" t="s">
        <v>11868</v>
      </c>
      <c r="S7710" t="s">
        <v>29</v>
      </c>
    </row>
    <row r="7711" spans="1:19" hidden="1" x14ac:dyDescent="0.2">
      <c r="A7711">
        <v>4499</v>
      </c>
      <c r="B7711" t="s">
        <v>11870</v>
      </c>
      <c r="C7711" t="s">
        <v>20</v>
      </c>
      <c r="D7711">
        <v>3.71</v>
      </c>
      <c r="E7711">
        <v>23</v>
      </c>
      <c r="F7711" t="s">
        <v>11871</v>
      </c>
      <c r="G7711" t="s">
        <v>31</v>
      </c>
      <c r="H7711" t="s">
        <v>23</v>
      </c>
      <c r="I7711" t="s">
        <v>10162</v>
      </c>
      <c r="K7711"/>
      <c r="L7711" t="s">
        <v>11872</v>
      </c>
      <c r="M7711" t="s">
        <v>26</v>
      </c>
      <c r="N7711">
        <v>2</v>
      </c>
      <c r="P7711" t="s">
        <v>10827</v>
      </c>
      <c r="Q7711" t="s">
        <v>11873</v>
      </c>
      <c r="S7711" t="s">
        <v>29</v>
      </c>
    </row>
    <row r="7712" spans="1:19" hidden="1" x14ac:dyDescent="0.2">
      <c r="A7712">
        <v>4501</v>
      </c>
      <c r="B7712" t="s">
        <v>11874</v>
      </c>
      <c r="C7712" t="s">
        <v>20</v>
      </c>
      <c r="D7712">
        <v>-0.62</v>
      </c>
      <c r="E7712">
        <v>25</v>
      </c>
      <c r="G7712" t="s">
        <v>75</v>
      </c>
      <c r="H7712" t="s">
        <v>46</v>
      </c>
      <c r="I7712" t="s">
        <v>11630</v>
      </c>
      <c r="K7712"/>
      <c r="L7712" t="s">
        <v>11875</v>
      </c>
      <c r="M7712" t="s">
        <v>26</v>
      </c>
      <c r="N7712">
        <v>2</v>
      </c>
      <c r="P7712" t="s">
        <v>10827</v>
      </c>
      <c r="Q7712" t="s">
        <v>11876</v>
      </c>
      <c r="S7712" t="s">
        <v>29</v>
      </c>
    </row>
    <row r="7713" spans="1:19" hidden="1" x14ac:dyDescent="0.2">
      <c r="A7713">
        <v>4502</v>
      </c>
      <c r="B7713" t="s">
        <v>11877</v>
      </c>
      <c r="C7713" t="s">
        <v>20</v>
      </c>
      <c r="D7713">
        <v>0.55000000000000004</v>
      </c>
      <c r="E7713">
        <v>25</v>
      </c>
      <c r="G7713" t="s">
        <v>75</v>
      </c>
      <c r="H7713" t="s">
        <v>46</v>
      </c>
      <c r="I7713" t="s">
        <v>11630</v>
      </c>
      <c r="K7713"/>
      <c r="L7713" t="s">
        <v>11878</v>
      </c>
      <c r="M7713" t="s">
        <v>26</v>
      </c>
      <c r="N7713">
        <v>2</v>
      </c>
      <c r="P7713" t="s">
        <v>10827</v>
      </c>
      <c r="Q7713" t="s">
        <v>11879</v>
      </c>
      <c r="S7713" t="s">
        <v>29</v>
      </c>
    </row>
    <row r="7714" spans="1:19" hidden="1" x14ac:dyDescent="0.2">
      <c r="A7714">
        <v>4503</v>
      </c>
      <c r="B7714" t="s">
        <v>2097</v>
      </c>
      <c r="C7714" t="s">
        <v>20</v>
      </c>
      <c r="D7714">
        <v>0.92</v>
      </c>
      <c r="E7714">
        <v>25</v>
      </c>
      <c r="F7714" t="s">
        <v>11880</v>
      </c>
      <c r="G7714" t="s">
        <v>75</v>
      </c>
      <c r="H7714" t="s">
        <v>46</v>
      </c>
      <c r="I7714" t="s">
        <v>11284</v>
      </c>
      <c r="K7714"/>
      <c r="L7714" t="s">
        <v>2098</v>
      </c>
      <c r="M7714" t="s">
        <v>11208</v>
      </c>
      <c r="N7714">
        <v>4</v>
      </c>
      <c r="P7714" t="s">
        <v>10827</v>
      </c>
      <c r="Q7714" t="s">
        <v>11881</v>
      </c>
      <c r="S7714" t="s">
        <v>29</v>
      </c>
    </row>
    <row r="7715" spans="1:19" hidden="1" x14ac:dyDescent="0.2">
      <c r="A7715">
        <v>4503</v>
      </c>
      <c r="B7715" t="s">
        <v>2097</v>
      </c>
      <c r="C7715" t="s">
        <v>20</v>
      </c>
      <c r="D7715">
        <v>0.94</v>
      </c>
      <c r="E7715">
        <v>25</v>
      </c>
      <c r="F7715" t="s">
        <v>11398</v>
      </c>
      <c r="G7715" t="s">
        <v>75</v>
      </c>
      <c r="H7715" t="s">
        <v>46</v>
      </c>
      <c r="I7715" t="s">
        <v>11495</v>
      </c>
      <c r="K7715"/>
      <c r="L7715" t="s">
        <v>2098</v>
      </c>
      <c r="M7715" t="s">
        <v>11208</v>
      </c>
      <c r="N7715">
        <v>4</v>
      </c>
      <c r="P7715" t="s">
        <v>10827</v>
      </c>
      <c r="Q7715" t="s">
        <v>11881</v>
      </c>
      <c r="S7715" t="s">
        <v>29</v>
      </c>
    </row>
    <row r="7716" spans="1:19" x14ac:dyDescent="0.2">
      <c r="A7716">
        <v>4504</v>
      </c>
      <c r="B7716" t="s">
        <v>11882</v>
      </c>
      <c r="C7716" t="s">
        <v>20</v>
      </c>
      <c r="D7716">
        <v>2.3450000000000002</v>
      </c>
      <c r="E7716">
        <v>25</v>
      </c>
      <c r="F7716" t="s">
        <v>11883</v>
      </c>
      <c r="G7716" t="s">
        <v>498</v>
      </c>
      <c r="H7716" t="s">
        <v>36</v>
      </c>
      <c r="I7716" t="s">
        <v>5806</v>
      </c>
      <c r="L7716" t="s">
        <v>11884</v>
      </c>
      <c r="M7716" t="s">
        <v>26</v>
      </c>
      <c r="N7716">
        <v>2</v>
      </c>
      <c r="P7716" t="s">
        <v>10827</v>
      </c>
      <c r="Q7716" t="s">
        <v>11885</v>
      </c>
      <c r="S7716" t="s">
        <v>29</v>
      </c>
    </row>
    <row r="7717" spans="1:19" hidden="1" x14ac:dyDescent="0.2">
      <c r="A7717">
        <v>4504</v>
      </c>
      <c r="B7717" t="s">
        <v>11882</v>
      </c>
      <c r="C7717" t="s">
        <v>20</v>
      </c>
      <c r="D7717">
        <v>2.3199999999999998</v>
      </c>
      <c r="E7717">
        <v>25</v>
      </c>
      <c r="F7717" t="s">
        <v>11398</v>
      </c>
      <c r="G7717" t="s">
        <v>75</v>
      </c>
      <c r="H7717" t="s">
        <v>46</v>
      </c>
      <c r="I7717" t="s">
        <v>11495</v>
      </c>
      <c r="K7717"/>
      <c r="L7717" t="s">
        <v>11884</v>
      </c>
      <c r="M7717" t="s">
        <v>26</v>
      </c>
      <c r="N7717">
        <v>2</v>
      </c>
      <c r="P7717" t="s">
        <v>10827</v>
      </c>
      <c r="Q7717" t="s">
        <v>11885</v>
      </c>
      <c r="S7717" t="s">
        <v>29</v>
      </c>
    </row>
    <row r="7718" spans="1:19" hidden="1" x14ac:dyDescent="0.2">
      <c r="A7718">
        <v>4504</v>
      </c>
      <c r="B7718" t="s">
        <v>11882</v>
      </c>
      <c r="C7718" t="s">
        <v>20</v>
      </c>
      <c r="D7718">
        <v>2.2999999999999998</v>
      </c>
      <c r="E7718">
        <v>25</v>
      </c>
      <c r="F7718" t="s">
        <v>11398</v>
      </c>
      <c r="G7718" t="s">
        <v>31</v>
      </c>
      <c r="H7718" t="s">
        <v>46</v>
      </c>
      <c r="I7718" t="s">
        <v>11399</v>
      </c>
      <c r="K7718"/>
      <c r="L7718" t="s">
        <v>11884</v>
      </c>
      <c r="M7718" t="s">
        <v>26</v>
      </c>
      <c r="N7718">
        <v>2</v>
      </c>
      <c r="P7718" t="s">
        <v>10827</v>
      </c>
      <c r="Q7718" t="s">
        <v>11885</v>
      </c>
      <c r="S7718" t="s">
        <v>29</v>
      </c>
    </row>
    <row r="7719" spans="1:19" hidden="1" x14ac:dyDescent="0.2">
      <c r="A7719">
        <v>4505</v>
      </c>
      <c r="B7719" t="s">
        <v>2100</v>
      </c>
      <c r="C7719" t="s">
        <v>20</v>
      </c>
      <c r="D7719">
        <v>1.41</v>
      </c>
      <c r="E7719" t="s">
        <v>10834</v>
      </c>
      <c r="F7719" t="s">
        <v>2322</v>
      </c>
      <c r="G7719" t="s">
        <v>75</v>
      </c>
      <c r="H7719" t="s">
        <v>23</v>
      </c>
      <c r="I7719" t="s">
        <v>4437</v>
      </c>
      <c r="K7719"/>
      <c r="L7719" t="s">
        <v>2101</v>
      </c>
      <c r="M7719" t="s">
        <v>26</v>
      </c>
      <c r="N7719">
        <v>2</v>
      </c>
      <c r="P7719" t="s">
        <v>10827</v>
      </c>
      <c r="Q7719" t="s">
        <v>11886</v>
      </c>
      <c r="S7719" t="s">
        <v>29</v>
      </c>
    </row>
    <row r="7720" spans="1:19" hidden="1" x14ac:dyDescent="0.2">
      <c r="A7720">
        <v>4506</v>
      </c>
      <c r="B7720" t="s">
        <v>11887</v>
      </c>
      <c r="C7720" t="s">
        <v>20</v>
      </c>
      <c r="D7720">
        <v>2.38</v>
      </c>
      <c r="E7720" t="s">
        <v>10834</v>
      </c>
      <c r="F7720" t="s">
        <v>11842</v>
      </c>
      <c r="G7720" t="s">
        <v>31</v>
      </c>
      <c r="H7720" t="s">
        <v>23</v>
      </c>
      <c r="I7720" t="s">
        <v>11536</v>
      </c>
      <c r="K7720"/>
      <c r="L7720" t="s">
        <v>11888</v>
      </c>
      <c r="M7720" t="s">
        <v>26</v>
      </c>
      <c r="N7720">
        <v>2</v>
      </c>
      <c r="P7720" t="s">
        <v>10827</v>
      </c>
      <c r="Q7720" t="s">
        <v>11889</v>
      </c>
      <c r="S7720" t="s">
        <v>29</v>
      </c>
    </row>
    <row r="7721" spans="1:19" x14ac:dyDescent="0.2">
      <c r="A7721">
        <v>4507</v>
      </c>
      <c r="B7721" t="s">
        <v>11890</v>
      </c>
      <c r="C7721" t="s">
        <v>20</v>
      </c>
      <c r="D7721">
        <v>0.40300000000000002</v>
      </c>
      <c r="E7721">
        <v>25</v>
      </c>
      <c r="F7721" t="s">
        <v>11891</v>
      </c>
      <c r="G7721" t="s">
        <v>498</v>
      </c>
      <c r="H7721" t="s">
        <v>36</v>
      </c>
      <c r="I7721" t="s">
        <v>5806</v>
      </c>
      <c r="L7721" t="s">
        <v>11892</v>
      </c>
      <c r="M7721" t="s">
        <v>26</v>
      </c>
      <c r="N7721">
        <v>2</v>
      </c>
      <c r="P7721" t="s">
        <v>10827</v>
      </c>
      <c r="Q7721" t="s">
        <v>11893</v>
      </c>
      <c r="S7721" t="s">
        <v>29</v>
      </c>
    </row>
    <row r="7722" spans="1:19" hidden="1" x14ac:dyDescent="0.2">
      <c r="A7722">
        <v>4507</v>
      </c>
      <c r="B7722" t="s">
        <v>11890</v>
      </c>
      <c r="C7722" t="s">
        <v>20</v>
      </c>
      <c r="D7722">
        <v>0.43</v>
      </c>
      <c r="E7722">
        <v>25</v>
      </c>
      <c r="F7722" t="s">
        <v>8359</v>
      </c>
      <c r="G7722" t="s">
        <v>31</v>
      </c>
      <c r="H7722" t="s">
        <v>46</v>
      </c>
      <c r="I7722" t="s">
        <v>8724</v>
      </c>
      <c r="K7722"/>
      <c r="L7722" t="s">
        <v>11892</v>
      </c>
      <c r="M7722" t="s">
        <v>26</v>
      </c>
      <c r="N7722">
        <v>2</v>
      </c>
      <c r="P7722" t="s">
        <v>10827</v>
      </c>
      <c r="Q7722" t="s">
        <v>11893</v>
      </c>
      <c r="S7722" t="s">
        <v>29</v>
      </c>
    </row>
    <row r="7723" spans="1:19" hidden="1" x14ac:dyDescent="0.2">
      <c r="A7723">
        <v>4507</v>
      </c>
      <c r="B7723" t="s">
        <v>11890</v>
      </c>
      <c r="C7723" t="s">
        <v>20</v>
      </c>
      <c r="D7723">
        <v>0.39</v>
      </c>
      <c r="E7723">
        <v>25</v>
      </c>
      <c r="F7723" t="s">
        <v>2322</v>
      </c>
      <c r="G7723" t="s">
        <v>31</v>
      </c>
      <c r="H7723" t="s">
        <v>46</v>
      </c>
      <c r="I7723" t="s">
        <v>8724</v>
      </c>
      <c r="K7723"/>
      <c r="L7723" t="s">
        <v>11892</v>
      </c>
      <c r="M7723" t="s">
        <v>26</v>
      </c>
      <c r="N7723">
        <v>2</v>
      </c>
      <c r="P7723" t="s">
        <v>10827</v>
      </c>
      <c r="Q7723" t="s">
        <v>11893</v>
      </c>
      <c r="S7723" t="s">
        <v>29</v>
      </c>
    </row>
    <row r="7724" spans="1:19" hidden="1" x14ac:dyDescent="0.2">
      <c r="A7724">
        <v>4507</v>
      </c>
      <c r="B7724" t="s">
        <v>11890</v>
      </c>
      <c r="C7724" t="s">
        <v>20</v>
      </c>
      <c r="D7724">
        <v>0.45</v>
      </c>
      <c r="E7724">
        <v>25</v>
      </c>
      <c r="F7724" t="s">
        <v>11398</v>
      </c>
      <c r="G7724" t="s">
        <v>75</v>
      </c>
      <c r="H7724" t="s">
        <v>46</v>
      </c>
      <c r="I7724" t="s">
        <v>11495</v>
      </c>
      <c r="K7724"/>
      <c r="L7724" t="s">
        <v>11892</v>
      </c>
      <c r="M7724" t="s">
        <v>26</v>
      </c>
      <c r="N7724">
        <v>2</v>
      </c>
      <c r="P7724" t="s">
        <v>10827</v>
      </c>
      <c r="Q7724" t="s">
        <v>11893</v>
      </c>
      <c r="S7724" t="s">
        <v>29</v>
      </c>
    </row>
    <row r="7725" spans="1:19" x14ac:dyDescent="0.2">
      <c r="A7725">
        <v>4508</v>
      </c>
      <c r="B7725" t="s">
        <v>2103</v>
      </c>
      <c r="C7725" t="s">
        <v>20</v>
      </c>
      <c r="D7725">
        <v>3.0219999999999998</v>
      </c>
      <c r="E7725">
        <v>25</v>
      </c>
      <c r="F7725" t="s">
        <v>11894</v>
      </c>
      <c r="G7725" t="s">
        <v>498</v>
      </c>
      <c r="H7725" t="s">
        <v>36</v>
      </c>
      <c r="I7725" t="s">
        <v>5806</v>
      </c>
      <c r="L7725" t="s">
        <v>2104</v>
      </c>
      <c r="M7725" t="s">
        <v>26</v>
      </c>
      <c r="N7725">
        <v>2</v>
      </c>
      <c r="P7725" t="s">
        <v>10827</v>
      </c>
      <c r="Q7725" t="s">
        <v>11895</v>
      </c>
      <c r="S7725" t="s">
        <v>29</v>
      </c>
    </row>
    <row r="7726" spans="1:19" hidden="1" x14ac:dyDescent="0.2">
      <c r="A7726">
        <v>4508</v>
      </c>
      <c r="B7726" t="s">
        <v>2103</v>
      </c>
      <c r="C7726" t="s">
        <v>20</v>
      </c>
      <c r="D7726">
        <v>2.9</v>
      </c>
      <c r="E7726">
        <v>25</v>
      </c>
      <c r="F7726" t="s">
        <v>11398</v>
      </c>
      <c r="G7726" t="s">
        <v>75</v>
      </c>
      <c r="H7726" t="s">
        <v>46</v>
      </c>
      <c r="I7726" t="s">
        <v>11495</v>
      </c>
      <c r="K7726"/>
      <c r="L7726" t="s">
        <v>2104</v>
      </c>
      <c r="M7726" t="s">
        <v>26</v>
      </c>
      <c r="N7726">
        <v>2</v>
      </c>
      <c r="P7726" t="s">
        <v>10827</v>
      </c>
      <c r="Q7726" t="s">
        <v>11895</v>
      </c>
      <c r="S7726" t="s">
        <v>29</v>
      </c>
    </row>
    <row r="7727" spans="1:19" hidden="1" x14ac:dyDescent="0.2">
      <c r="A7727">
        <v>4508</v>
      </c>
      <c r="B7727" t="s">
        <v>2103</v>
      </c>
      <c r="C7727" t="s">
        <v>20</v>
      </c>
      <c r="D7727">
        <v>2.86</v>
      </c>
      <c r="E7727">
        <v>25</v>
      </c>
      <c r="F7727" t="s">
        <v>11398</v>
      </c>
      <c r="G7727" t="s">
        <v>31</v>
      </c>
      <c r="H7727" t="s">
        <v>46</v>
      </c>
      <c r="I7727" t="s">
        <v>11399</v>
      </c>
      <c r="K7727"/>
      <c r="L7727" t="s">
        <v>2104</v>
      </c>
      <c r="M7727" t="s">
        <v>26</v>
      </c>
      <c r="N7727">
        <v>2</v>
      </c>
      <c r="P7727" t="s">
        <v>10827</v>
      </c>
      <c r="Q7727" t="s">
        <v>11895</v>
      </c>
      <c r="S7727" t="s">
        <v>29</v>
      </c>
    </row>
    <row r="7728" spans="1:19" hidden="1" x14ac:dyDescent="0.2">
      <c r="A7728">
        <v>4509</v>
      </c>
      <c r="B7728" t="s">
        <v>11896</v>
      </c>
      <c r="C7728" t="s">
        <v>20</v>
      </c>
      <c r="D7728">
        <v>-0.09</v>
      </c>
      <c r="E7728">
        <v>25</v>
      </c>
      <c r="G7728" t="s">
        <v>75</v>
      </c>
      <c r="H7728" t="s">
        <v>23</v>
      </c>
      <c r="I7728" t="s">
        <v>8081</v>
      </c>
      <c r="K7728"/>
      <c r="L7728" t="s">
        <v>11897</v>
      </c>
      <c r="M7728" t="s">
        <v>26</v>
      </c>
      <c r="N7728">
        <v>2</v>
      </c>
      <c r="P7728" t="s">
        <v>10827</v>
      </c>
      <c r="Q7728" t="s">
        <v>11898</v>
      </c>
      <c r="S7728" t="s">
        <v>29</v>
      </c>
    </row>
    <row r="7729" spans="1:19" hidden="1" x14ac:dyDescent="0.2">
      <c r="A7729">
        <v>4510</v>
      </c>
      <c r="B7729" t="s">
        <v>11899</v>
      </c>
      <c r="C7729" t="s">
        <v>20</v>
      </c>
      <c r="D7729">
        <v>-0.71</v>
      </c>
      <c r="E7729">
        <v>25</v>
      </c>
      <c r="F7729" t="s">
        <v>11398</v>
      </c>
      <c r="G7729" t="s">
        <v>75</v>
      </c>
      <c r="H7729" t="s">
        <v>23</v>
      </c>
      <c r="I7729" t="s">
        <v>11495</v>
      </c>
      <c r="K7729"/>
      <c r="L7729" t="s">
        <v>11900</v>
      </c>
      <c r="M7729" t="s">
        <v>26</v>
      </c>
      <c r="N7729">
        <v>2</v>
      </c>
      <c r="P7729" t="s">
        <v>10827</v>
      </c>
      <c r="Q7729" t="s">
        <v>11901</v>
      </c>
      <c r="S7729" t="s">
        <v>29</v>
      </c>
    </row>
    <row r="7730" spans="1:19" hidden="1" x14ac:dyDescent="0.2">
      <c r="A7730">
        <v>4511</v>
      </c>
      <c r="B7730" t="s">
        <v>11902</v>
      </c>
      <c r="C7730" t="s">
        <v>20</v>
      </c>
      <c r="D7730">
        <v>-3.42</v>
      </c>
      <c r="E7730" t="s">
        <v>11392</v>
      </c>
      <c r="F7730" t="s">
        <v>11453</v>
      </c>
      <c r="G7730" t="s">
        <v>75</v>
      </c>
      <c r="H7730" t="s">
        <v>23</v>
      </c>
      <c r="I7730" t="s">
        <v>11394</v>
      </c>
      <c r="K7730"/>
      <c r="L7730" t="s">
        <v>11903</v>
      </c>
      <c r="M7730" t="s">
        <v>26</v>
      </c>
      <c r="N7730">
        <v>2</v>
      </c>
      <c r="P7730" t="s">
        <v>10827</v>
      </c>
      <c r="Q7730" t="s">
        <v>11904</v>
      </c>
      <c r="S7730" t="s">
        <v>29</v>
      </c>
    </row>
    <row r="7731" spans="1:19" hidden="1" x14ac:dyDescent="0.2">
      <c r="A7731">
        <v>4518</v>
      </c>
      <c r="B7731" t="s">
        <v>11905</v>
      </c>
      <c r="C7731" t="s">
        <v>20</v>
      </c>
      <c r="D7731">
        <v>0.33</v>
      </c>
      <c r="F7731" t="s">
        <v>2017</v>
      </c>
      <c r="G7731" t="s">
        <v>1440</v>
      </c>
      <c r="H7731" t="s">
        <v>23</v>
      </c>
      <c r="I7731" t="s">
        <v>3181</v>
      </c>
      <c r="K7731"/>
      <c r="L7731" t="s">
        <v>11906</v>
      </c>
      <c r="M7731" t="s">
        <v>26</v>
      </c>
      <c r="N7731">
        <v>2</v>
      </c>
      <c r="P7731" t="s">
        <v>10827</v>
      </c>
      <c r="Q7731" t="s">
        <v>11907</v>
      </c>
      <c r="S7731" t="s">
        <v>29</v>
      </c>
    </row>
    <row r="7732" spans="1:19" hidden="1" x14ac:dyDescent="0.2">
      <c r="A7732">
        <v>4519</v>
      </c>
      <c r="B7732" t="s">
        <v>2116</v>
      </c>
      <c r="C7732" t="s">
        <v>20</v>
      </c>
      <c r="D7732">
        <v>1.46</v>
      </c>
      <c r="E7732">
        <v>30</v>
      </c>
      <c r="F7732" t="s">
        <v>2322</v>
      </c>
      <c r="G7732" t="s">
        <v>31</v>
      </c>
      <c r="H7732" t="s">
        <v>46</v>
      </c>
      <c r="I7732" t="s">
        <v>11480</v>
      </c>
      <c r="K7732"/>
      <c r="L7732" t="s">
        <v>2117</v>
      </c>
      <c r="M7732" t="s">
        <v>26</v>
      </c>
      <c r="N7732">
        <v>2</v>
      </c>
      <c r="P7732" t="s">
        <v>10827</v>
      </c>
      <c r="Q7732" t="s">
        <v>11908</v>
      </c>
      <c r="S7732" t="s">
        <v>29</v>
      </c>
    </row>
    <row r="7733" spans="1:19" hidden="1" x14ac:dyDescent="0.2">
      <c r="A7733">
        <v>4519</v>
      </c>
      <c r="B7733" t="s">
        <v>2116</v>
      </c>
      <c r="C7733" t="s">
        <v>20</v>
      </c>
      <c r="D7733">
        <v>1.58</v>
      </c>
      <c r="F7733" t="s">
        <v>2017</v>
      </c>
      <c r="G7733" t="s">
        <v>1440</v>
      </c>
      <c r="H7733" t="s">
        <v>23</v>
      </c>
      <c r="I7733" t="s">
        <v>3181</v>
      </c>
      <c r="K7733"/>
      <c r="L7733" t="s">
        <v>2117</v>
      </c>
      <c r="M7733" t="s">
        <v>26</v>
      </c>
      <c r="N7733">
        <v>2</v>
      </c>
      <c r="P7733" t="s">
        <v>10827</v>
      </c>
      <c r="Q7733" t="s">
        <v>11908</v>
      </c>
      <c r="S7733" t="s">
        <v>29</v>
      </c>
    </row>
    <row r="7734" spans="1:19" hidden="1" x14ac:dyDescent="0.2">
      <c r="A7734">
        <v>4520</v>
      </c>
      <c r="B7734" t="s">
        <v>11909</v>
      </c>
      <c r="C7734" t="s">
        <v>20</v>
      </c>
      <c r="D7734">
        <v>3.45</v>
      </c>
      <c r="E7734">
        <v>20</v>
      </c>
      <c r="F7734" t="s">
        <v>11910</v>
      </c>
      <c r="G7734" t="s">
        <v>55</v>
      </c>
      <c r="H7734" t="s">
        <v>46</v>
      </c>
      <c r="I7734" t="s">
        <v>9433</v>
      </c>
      <c r="K7734"/>
      <c r="L7734" t="s">
        <v>11911</v>
      </c>
      <c r="M7734" t="s">
        <v>26</v>
      </c>
      <c r="N7734">
        <v>2</v>
      </c>
      <c r="P7734" t="s">
        <v>10827</v>
      </c>
      <c r="Q7734" t="s">
        <v>11912</v>
      </c>
      <c r="S7734" t="s">
        <v>29</v>
      </c>
    </row>
    <row r="7735" spans="1:19" hidden="1" x14ac:dyDescent="0.2">
      <c r="A7735">
        <v>4521</v>
      </c>
      <c r="B7735" t="s">
        <v>2122</v>
      </c>
      <c r="C7735" t="s">
        <v>20</v>
      </c>
      <c r="D7735">
        <v>4.3099999999999996</v>
      </c>
      <c r="E7735">
        <v>30</v>
      </c>
      <c r="F7735" t="s">
        <v>11491</v>
      </c>
      <c r="G7735" t="s">
        <v>31</v>
      </c>
      <c r="H7735" t="s">
        <v>46</v>
      </c>
      <c r="I7735" t="s">
        <v>11480</v>
      </c>
      <c r="K7735"/>
      <c r="L7735" t="s">
        <v>2123</v>
      </c>
      <c r="M7735" t="s">
        <v>26</v>
      </c>
      <c r="N7735">
        <v>2</v>
      </c>
      <c r="P7735" t="s">
        <v>10827</v>
      </c>
      <c r="Q7735" t="s">
        <v>11913</v>
      </c>
      <c r="S7735" t="s">
        <v>29</v>
      </c>
    </row>
    <row r="7736" spans="1:19" hidden="1" x14ac:dyDescent="0.2">
      <c r="A7736">
        <v>4522</v>
      </c>
      <c r="B7736" t="s">
        <v>11914</v>
      </c>
      <c r="C7736" t="s">
        <v>20</v>
      </c>
      <c r="D7736">
        <v>-4.46</v>
      </c>
      <c r="E7736">
        <v>30</v>
      </c>
      <c r="F7736" t="s">
        <v>11429</v>
      </c>
      <c r="G7736" t="s">
        <v>75</v>
      </c>
      <c r="H7736" t="s">
        <v>23</v>
      </c>
      <c r="I7736" t="s">
        <v>11480</v>
      </c>
      <c r="K7736"/>
      <c r="L7736" t="s">
        <v>11915</v>
      </c>
      <c r="M7736" t="s">
        <v>26</v>
      </c>
      <c r="N7736">
        <v>2</v>
      </c>
      <c r="P7736" t="s">
        <v>10827</v>
      </c>
      <c r="Q7736" t="s">
        <v>11916</v>
      </c>
      <c r="S7736" t="s">
        <v>29</v>
      </c>
    </row>
    <row r="7737" spans="1:19" hidden="1" x14ac:dyDescent="0.2">
      <c r="A7737">
        <v>4523</v>
      </c>
      <c r="B7737" t="s">
        <v>11917</v>
      </c>
      <c r="C7737" t="s">
        <v>20</v>
      </c>
      <c r="D7737">
        <v>-0.28000000000000003</v>
      </c>
      <c r="E7737">
        <v>30</v>
      </c>
      <c r="F7737" t="s">
        <v>11429</v>
      </c>
      <c r="G7737" t="s">
        <v>75</v>
      </c>
      <c r="H7737" t="s">
        <v>23</v>
      </c>
      <c r="I7737" t="s">
        <v>11480</v>
      </c>
      <c r="K7737"/>
      <c r="L7737" t="s">
        <v>11918</v>
      </c>
      <c r="M7737" t="s">
        <v>26</v>
      </c>
      <c r="N7737">
        <v>2</v>
      </c>
      <c r="P7737" t="s">
        <v>10827</v>
      </c>
      <c r="Q7737" t="s">
        <v>11919</v>
      </c>
      <c r="S7737" t="s">
        <v>29</v>
      </c>
    </row>
    <row r="7738" spans="1:19" hidden="1" x14ac:dyDescent="0.2">
      <c r="A7738">
        <v>4524</v>
      </c>
      <c r="B7738" t="s">
        <v>11920</v>
      </c>
      <c r="C7738" t="s">
        <v>20</v>
      </c>
      <c r="D7738">
        <v>2.4700000000000002</v>
      </c>
      <c r="E7738">
        <v>30</v>
      </c>
      <c r="F7738" t="s">
        <v>2322</v>
      </c>
      <c r="G7738" t="s">
        <v>31</v>
      </c>
      <c r="H7738" t="s">
        <v>46</v>
      </c>
      <c r="I7738" t="s">
        <v>11480</v>
      </c>
      <c r="K7738"/>
      <c r="L7738" t="s">
        <v>11921</v>
      </c>
      <c r="M7738" t="s">
        <v>26</v>
      </c>
      <c r="N7738">
        <v>2</v>
      </c>
      <c r="P7738" t="s">
        <v>10827</v>
      </c>
      <c r="Q7738" t="s">
        <v>11922</v>
      </c>
      <c r="S7738" t="s">
        <v>29</v>
      </c>
    </row>
    <row r="7739" spans="1:19" hidden="1" x14ac:dyDescent="0.2">
      <c r="A7739">
        <v>4525</v>
      </c>
      <c r="B7739" t="s">
        <v>11923</v>
      </c>
      <c r="C7739" t="s">
        <v>20</v>
      </c>
      <c r="D7739">
        <v>-5.83</v>
      </c>
      <c r="E7739">
        <v>33</v>
      </c>
      <c r="F7739" t="s">
        <v>3110</v>
      </c>
      <c r="G7739" t="s">
        <v>75</v>
      </c>
      <c r="H7739" t="s">
        <v>23</v>
      </c>
      <c r="I7739" t="s">
        <v>10615</v>
      </c>
      <c r="K7739"/>
      <c r="L7739" t="s">
        <v>11924</v>
      </c>
      <c r="M7739" t="s">
        <v>11208</v>
      </c>
      <c r="N7739">
        <v>4</v>
      </c>
      <c r="P7739" t="s">
        <v>10827</v>
      </c>
      <c r="Q7739" t="s">
        <v>11925</v>
      </c>
      <c r="S7739" t="s">
        <v>29</v>
      </c>
    </row>
    <row r="7740" spans="1:19" hidden="1" x14ac:dyDescent="0.2">
      <c r="A7740">
        <v>4525</v>
      </c>
      <c r="B7740" t="s">
        <v>11923</v>
      </c>
      <c r="C7740" t="s">
        <v>11926</v>
      </c>
      <c r="D7740">
        <v>-5.78</v>
      </c>
      <c r="E7740" t="s">
        <v>11927</v>
      </c>
      <c r="F7740" t="s">
        <v>11928</v>
      </c>
      <c r="G7740" t="s">
        <v>75</v>
      </c>
      <c r="H7740" t="s">
        <v>23</v>
      </c>
      <c r="I7740" t="s">
        <v>10615</v>
      </c>
      <c r="K7740"/>
      <c r="L7740" t="s">
        <v>11924</v>
      </c>
      <c r="M7740" t="s">
        <v>11208</v>
      </c>
      <c r="N7740">
        <v>4</v>
      </c>
      <c r="P7740" t="s">
        <v>10827</v>
      </c>
      <c r="Q7740" t="s">
        <v>11925</v>
      </c>
      <c r="S7740" t="s">
        <v>29</v>
      </c>
    </row>
    <row r="7741" spans="1:19" hidden="1" x14ac:dyDescent="0.2">
      <c r="A7741">
        <v>4525</v>
      </c>
      <c r="B7741" t="s">
        <v>11923</v>
      </c>
      <c r="C7741" t="s">
        <v>20</v>
      </c>
      <c r="D7741">
        <v>-6.01</v>
      </c>
      <c r="E7741">
        <v>20</v>
      </c>
      <c r="F7741" t="s">
        <v>11429</v>
      </c>
      <c r="G7741" t="s">
        <v>75</v>
      </c>
      <c r="H7741" t="s">
        <v>23</v>
      </c>
      <c r="I7741" t="s">
        <v>411</v>
      </c>
      <c r="K7741"/>
      <c r="L7741" t="s">
        <v>11924</v>
      </c>
      <c r="M7741" t="s">
        <v>11208</v>
      </c>
      <c r="N7741">
        <v>4</v>
      </c>
      <c r="P7741" t="s">
        <v>10827</v>
      </c>
      <c r="Q7741" t="s">
        <v>11925</v>
      </c>
      <c r="S7741" t="s">
        <v>29</v>
      </c>
    </row>
    <row r="7742" spans="1:19" hidden="1" x14ac:dyDescent="0.2">
      <c r="A7742">
        <v>4526</v>
      </c>
      <c r="B7742" t="s">
        <v>11929</v>
      </c>
      <c r="C7742" t="s">
        <v>20</v>
      </c>
      <c r="D7742">
        <v>-8.2200000000000006</v>
      </c>
      <c r="E7742" t="s">
        <v>10160</v>
      </c>
      <c r="F7742" t="s">
        <v>11415</v>
      </c>
      <c r="G7742" t="s">
        <v>75</v>
      </c>
      <c r="H7742" t="s">
        <v>23</v>
      </c>
      <c r="I7742" t="s">
        <v>2058</v>
      </c>
      <c r="K7742"/>
      <c r="L7742" t="s">
        <v>11930</v>
      </c>
      <c r="M7742" t="s">
        <v>26</v>
      </c>
      <c r="N7742">
        <v>2</v>
      </c>
      <c r="P7742" t="s">
        <v>10827</v>
      </c>
      <c r="Q7742" t="s">
        <v>11931</v>
      </c>
      <c r="S7742" t="s">
        <v>29</v>
      </c>
    </row>
    <row r="7743" spans="1:19" hidden="1" x14ac:dyDescent="0.2">
      <c r="A7743">
        <v>4526</v>
      </c>
      <c r="B7743" t="s">
        <v>11929</v>
      </c>
      <c r="C7743" t="s">
        <v>20</v>
      </c>
      <c r="D7743">
        <v>-8.17</v>
      </c>
      <c r="E7743">
        <v>15</v>
      </c>
      <c r="F7743" t="s">
        <v>11932</v>
      </c>
      <c r="G7743" t="s">
        <v>75</v>
      </c>
      <c r="H7743" t="s">
        <v>23</v>
      </c>
      <c r="I7743" t="s">
        <v>11512</v>
      </c>
      <c r="K7743"/>
      <c r="L7743" t="s">
        <v>11930</v>
      </c>
      <c r="M7743" t="s">
        <v>26</v>
      </c>
      <c r="N7743">
        <v>2</v>
      </c>
      <c r="P7743" t="s">
        <v>10827</v>
      </c>
      <c r="Q7743" t="s">
        <v>11931</v>
      </c>
      <c r="S7743" t="s">
        <v>29</v>
      </c>
    </row>
    <row r="7744" spans="1:19" hidden="1" x14ac:dyDescent="0.2">
      <c r="A7744">
        <v>4526</v>
      </c>
      <c r="B7744" t="s">
        <v>11929</v>
      </c>
      <c r="C7744" t="s">
        <v>20</v>
      </c>
      <c r="D7744">
        <v>-8.08</v>
      </c>
      <c r="E7744">
        <v>25</v>
      </c>
      <c r="F7744" t="s">
        <v>11932</v>
      </c>
      <c r="G7744" t="s">
        <v>75</v>
      </c>
      <c r="H7744" t="s">
        <v>23</v>
      </c>
      <c r="I7744" t="s">
        <v>11512</v>
      </c>
      <c r="K7744"/>
      <c r="L7744" t="s">
        <v>11930</v>
      </c>
      <c r="M7744" t="s">
        <v>26</v>
      </c>
      <c r="N7744">
        <v>2</v>
      </c>
      <c r="P7744" t="s">
        <v>10827</v>
      </c>
      <c r="Q7744" t="s">
        <v>11931</v>
      </c>
      <c r="S7744" t="s">
        <v>29</v>
      </c>
    </row>
    <row r="7745" spans="1:19" hidden="1" x14ac:dyDescent="0.2">
      <c r="A7745">
        <v>4526</v>
      </c>
      <c r="B7745" t="s">
        <v>11929</v>
      </c>
      <c r="C7745" t="s">
        <v>20</v>
      </c>
      <c r="D7745">
        <v>-7.99</v>
      </c>
      <c r="E7745">
        <v>35</v>
      </c>
      <c r="F7745" t="s">
        <v>11932</v>
      </c>
      <c r="G7745" t="s">
        <v>75</v>
      </c>
      <c r="H7745" t="s">
        <v>23</v>
      </c>
      <c r="I7745" t="s">
        <v>11512</v>
      </c>
      <c r="K7745"/>
      <c r="L7745" t="s">
        <v>11930</v>
      </c>
      <c r="M7745" t="s">
        <v>26</v>
      </c>
      <c r="N7745">
        <v>2</v>
      </c>
      <c r="P7745" t="s">
        <v>10827</v>
      </c>
      <c r="Q7745" t="s">
        <v>11931</v>
      </c>
      <c r="S7745" t="s">
        <v>29</v>
      </c>
    </row>
    <row r="7746" spans="1:19" hidden="1" x14ac:dyDescent="0.2">
      <c r="A7746">
        <v>4526</v>
      </c>
      <c r="B7746" t="s">
        <v>11929</v>
      </c>
      <c r="C7746" t="s">
        <v>20</v>
      </c>
      <c r="D7746">
        <v>-7.9</v>
      </c>
      <c r="E7746">
        <v>45</v>
      </c>
      <c r="F7746" t="s">
        <v>11932</v>
      </c>
      <c r="G7746" t="s">
        <v>75</v>
      </c>
      <c r="H7746" t="s">
        <v>23</v>
      </c>
      <c r="I7746" t="s">
        <v>11512</v>
      </c>
      <c r="K7746"/>
      <c r="L7746" t="s">
        <v>11930</v>
      </c>
      <c r="M7746" t="s">
        <v>26</v>
      </c>
      <c r="N7746">
        <v>2</v>
      </c>
      <c r="P7746" t="s">
        <v>10827</v>
      </c>
      <c r="Q7746" t="s">
        <v>11931</v>
      </c>
      <c r="S7746" t="s">
        <v>29</v>
      </c>
    </row>
    <row r="7747" spans="1:19" hidden="1" x14ac:dyDescent="0.2">
      <c r="A7747">
        <v>4526</v>
      </c>
      <c r="B7747" t="s">
        <v>11929</v>
      </c>
      <c r="C7747" t="s">
        <v>20</v>
      </c>
      <c r="D7747">
        <v>-7.81</v>
      </c>
      <c r="E7747">
        <v>55</v>
      </c>
      <c r="F7747" t="s">
        <v>11932</v>
      </c>
      <c r="G7747" t="s">
        <v>75</v>
      </c>
      <c r="H7747" t="s">
        <v>23</v>
      </c>
      <c r="I7747" t="s">
        <v>11512</v>
      </c>
      <c r="K7747"/>
      <c r="L7747" t="s">
        <v>11930</v>
      </c>
      <c r="M7747" t="s">
        <v>26</v>
      </c>
      <c r="N7747">
        <v>2</v>
      </c>
      <c r="P7747" t="s">
        <v>10827</v>
      </c>
      <c r="Q7747" t="s">
        <v>11931</v>
      </c>
      <c r="S7747" t="s">
        <v>29</v>
      </c>
    </row>
    <row r="7748" spans="1:19" hidden="1" x14ac:dyDescent="0.2">
      <c r="A7748">
        <v>4526</v>
      </c>
      <c r="B7748" t="s">
        <v>11929</v>
      </c>
      <c r="C7748" t="s">
        <v>20</v>
      </c>
      <c r="D7748">
        <v>-8.34</v>
      </c>
      <c r="E7748" t="s">
        <v>1636</v>
      </c>
      <c r="F7748" t="s">
        <v>11429</v>
      </c>
      <c r="G7748" t="s">
        <v>75</v>
      </c>
      <c r="H7748" t="s">
        <v>23</v>
      </c>
      <c r="I7748" t="s">
        <v>8771</v>
      </c>
      <c r="K7748"/>
      <c r="L7748" t="s">
        <v>11930</v>
      </c>
      <c r="M7748" t="s">
        <v>26</v>
      </c>
      <c r="N7748">
        <v>2</v>
      </c>
      <c r="P7748" t="s">
        <v>10827</v>
      </c>
      <c r="Q7748" t="s">
        <v>11931</v>
      </c>
      <c r="S7748" t="s">
        <v>29</v>
      </c>
    </row>
    <row r="7749" spans="1:19" hidden="1" x14ac:dyDescent="0.2">
      <c r="A7749">
        <v>4526</v>
      </c>
      <c r="B7749" t="s">
        <v>11929</v>
      </c>
      <c r="C7749" t="s">
        <v>20</v>
      </c>
      <c r="D7749">
        <v>-8.56</v>
      </c>
      <c r="E7749" t="s">
        <v>11465</v>
      </c>
      <c r="F7749" t="s">
        <v>11933</v>
      </c>
      <c r="G7749" t="s">
        <v>75</v>
      </c>
      <c r="H7749" t="s">
        <v>23</v>
      </c>
      <c r="I7749" t="s">
        <v>8771</v>
      </c>
      <c r="K7749"/>
      <c r="L7749" t="s">
        <v>11930</v>
      </c>
      <c r="M7749" t="s">
        <v>26</v>
      </c>
      <c r="N7749">
        <v>2</v>
      </c>
      <c r="P7749" t="s">
        <v>10827</v>
      </c>
      <c r="Q7749" t="s">
        <v>11931</v>
      </c>
      <c r="S7749" t="s">
        <v>29</v>
      </c>
    </row>
    <row r="7750" spans="1:19" hidden="1" x14ac:dyDescent="0.2">
      <c r="A7750">
        <v>4527</v>
      </c>
      <c r="B7750" t="s">
        <v>11934</v>
      </c>
      <c r="C7750" t="s">
        <v>20</v>
      </c>
      <c r="D7750">
        <v>3.2</v>
      </c>
      <c r="E7750">
        <v>25</v>
      </c>
      <c r="G7750" t="s">
        <v>1440</v>
      </c>
      <c r="H7750" t="s">
        <v>23</v>
      </c>
      <c r="I7750" t="s">
        <v>11356</v>
      </c>
      <c r="K7750"/>
      <c r="L7750" t="s">
        <v>11935</v>
      </c>
      <c r="M7750" t="s">
        <v>26</v>
      </c>
      <c r="N7750">
        <v>2</v>
      </c>
      <c r="P7750" t="s">
        <v>10827</v>
      </c>
      <c r="Q7750" t="s">
        <v>11936</v>
      </c>
      <c r="S7750" t="s">
        <v>29</v>
      </c>
    </row>
    <row r="7751" spans="1:19" hidden="1" x14ac:dyDescent="0.2">
      <c r="A7751">
        <v>4528</v>
      </c>
      <c r="B7751" t="s">
        <v>2125</v>
      </c>
      <c r="C7751" t="s">
        <v>20</v>
      </c>
      <c r="D7751">
        <v>-0.17699999999999999</v>
      </c>
      <c r="E7751">
        <v>10</v>
      </c>
      <c r="F7751" t="s">
        <v>11937</v>
      </c>
      <c r="G7751" t="s">
        <v>1423</v>
      </c>
      <c r="H7751" t="s">
        <v>46</v>
      </c>
      <c r="I7751" t="s">
        <v>11374</v>
      </c>
      <c r="K7751"/>
      <c r="L7751" t="s">
        <v>2126</v>
      </c>
      <c r="M7751" t="s">
        <v>26</v>
      </c>
      <c r="N7751">
        <v>2</v>
      </c>
      <c r="P7751" t="s">
        <v>10827</v>
      </c>
      <c r="Q7751" t="s">
        <v>11938</v>
      </c>
      <c r="S7751" t="s">
        <v>29</v>
      </c>
    </row>
    <row r="7752" spans="1:19" hidden="1" x14ac:dyDescent="0.2">
      <c r="A7752">
        <v>4528</v>
      </c>
      <c r="B7752" t="s">
        <v>2125</v>
      </c>
      <c r="C7752" t="s">
        <v>20</v>
      </c>
      <c r="D7752">
        <v>-0.19800000000000001</v>
      </c>
      <c r="E7752">
        <v>15</v>
      </c>
      <c r="F7752" t="s">
        <v>11937</v>
      </c>
      <c r="G7752" t="s">
        <v>1423</v>
      </c>
      <c r="H7752" t="s">
        <v>46</v>
      </c>
      <c r="I7752" t="s">
        <v>11374</v>
      </c>
      <c r="K7752"/>
      <c r="L7752" t="s">
        <v>2126</v>
      </c>
      <c r="M7752" t="s">
        <v>26</v>
      </c>
      <c r="N7752">
        <v>2</v>
      </c>
      <c r="P7752" t="s">
        <v>10827</v>
      </c>
      <c r="Q7752" t="s">
        <v>11938</v>
      </c>
      <c r="S7752" t="s">
        <v>29</v>
      </c>
    </row>
    <row r="7753" spans="1:19" hidden="1" x14ac:dyDescent="0.2">
      <c r="A7753">
        <v>4528</v>
      </c>
      <c r="B7753" t="s">
        <v>2125</v>
      </c>
      <c r="C7753" t="s">
        <v>20</v>
      </c>
      <c r="D7753">
        <v>-0.222</v>
      </c>
      <c r="E7753">
        <v>20</v>
      </c>
      <c r="F7753" t="s">
        <v>11937</v>
      </c>
      <c r="G7753" t="s">
        <v>1423</v>
      </c>
      <c r="H7753" t="s">
        <v>46</v>
      </c>
      <c r="I7753" t="s">
        <v>11374</v>
      </c>
      <c r="K7753"/>
      <c r="L7753" t="s">
        <v>2126</v>
      </c>
      <c r="M7753" t="s">
        <v>26</v>
      </c>
      <c r="N7753">
        <v>2</v>
      </c>
      <c r="P7753" t="s">
        <v>10827</v>
      </c>
      <c r="Q7753" t="s">
        <v>11938</v>
      </c>
      <c r="S7753" t="s">
        <v>29</v>
      </c>
    </row>
    <row r="7754" spans="1:19" hidden="1" x14ac:dyDescent="0.2">
      <c r="A7754">
        <v>4528</v>
      </c>
      <c r="B7754" t="s">
        <v>2125</v>
      </c>
      <c r="C7754" t="s">
        <v>20</v>
      </c>
      <c r="D7754">
        <v>-0.246</v>
      </c>
      <c r="E7754">
        <v>25</v>
      </c>
      <c r="F7754" t="s">
        <v>11937</v>
      </c>
      <c r="G7754" t="s">
        <v>1423</v>
      </c>
      <c r="H7754" t="s">
        <v>46</v>
      </c>
      <c r="I7754" t="s">
        <v>11374</v>
      </c>
      <c r="K7754"/>
      <c r="L7754" t="s">
        <v>2126</v>
      </c>
      <c r="M7754" t="s">
        <v>26</v>
      </c>
      <c r="N7754">
        <v>2</v>
      </c>
      <c r="P7754" t="s">
        <v>10827</v>
      </c>
      <c r="Q7754" t="s">
        <v>11938</v>
      </c>
      <c r="S7754" t="s">
        <v>29</v>
      </c>
    </row>
    <row r="7755" spans="1:19" hidden="1" x14ac:dyDescent="0.2">
      <c r="A7755">
        <v>4528</v>
      </c>
      <c r="B7755" t="s">
        <v>2125</v>
      </c>
      <c r="C7755" t="s">
        <v>20</v>
      </c>
      <c r="D7755">
        <v>-0.27</v>
      </c>
      <c r="E7755">
        <v>30</v>
      </c>
      <c r="F7755" t="s">
        <v>11937</v>
      </c>
      <c r="G7755" t="s">
        <v>1423</v>
      </c>
      <c r="H7755" t="s">
        <v>46</v>
      </c>
      <c r="I7755" t="s">
        <v>11374</v>
      </c>
      <c r="K7755"/>
      <c r="L7755" t="s">
        <v>2126</v>
      </c>
      <c r="M7755" t="s">
        <v>26</v>
      </c>
      <c r="N7755">
        <v>2</v>
      </c>
      <c r="P7755" t="s">
        <v>10827</v>
      </c>
      <c r="Q7755" t="s">
        <v>11938</v>
      </c>
      <c r="S7755" t="s">
        <v>29</v>
      </c>
    </row>
    <row r="7756" spans="1:19" hidden="1" x14ac:dyDescent="0.2">
      <c r="A7756">
        <v>4528</v>
      </c>
      <c r="B7756" t="s">
        <v>2125</v>
      </c>
      <c r="C7756" t="s">
        <v>20</v>
      </c>
      <c r="D7756">
        <v>-0.29399999999999998</v>
      </c>
      <c r="E7756">
        <v>35</v>
      </c>
      <c r="F7756" t="s">
        <v>11937</v>
      </c>
      <c r="G7756" t="s">
        <v>1423</v>
      </c>
      <c r="H7756" t="s">
        <v>46</v>
      </c>
      <c r="I7756" t="s">
        <v>11374</v>
      </c>
      <c r="K7756"/>
      <c r="L7756" t="s">
        <v>2126</v>
      </c>
      <c r="M7756" t="s">
        <v>26</v>
      </c>
      <c r="N7756">
        <v>2</v>
      </c>
      <c r="P7756" t="s">
        <v>10827</v>
      </c>
      <c r="Q7756" t="s">
        <v>11938</v>
      </c>
      <c r="S7756" t="s">
        <v>29</v>
      </c>
    </row>
    <row r="7757" spans="1:19" hidden="1" x14ac:dyDescent="0.2">
      <c r="A7757">
        <v>4528</v>
      </c>
      <c r="B7757" t="s">
        <v>2125</v>
      </c>
      <c r="C7757" t="s">
        <v>20</v>
      </c>
      <c r="D7757">
        <v>-0.32</v>
      </c>
      <c r="E7757">
        <v>40</v>
      </c>
      <c r="F7757" t="s">
        <v>11937</v>
      </c>
      <c r="G7757" t="s">
        <v>1423</v>
      </c>
      <c r="H7757" t="s">
        <v>46</v>
      </c>
      <c r="I7757" t="s">
        <v>11374</v>
      </c>
      <c r="K7757"/>
      <c r="L7757" t="s">
        <v>2126</v>
      </c>
      <c r="M7757" t="s">
        <v>26</v>
      </c>
      <c r="N7757">
        <v>2</v>
      </c>
      <c r="P7757" t="s">
        <v>10827</v>
      </c>
      <c r="Q7757" t="s">
        <v>11938</v>
      </c>
      <c r="S7757" t="s">
        <v>29</v>
      </c>
    </row>
    <row r="7758" spans="1:19" hidden="1" x14ac:dyDescent="0.2">
      <c r="A7758">
        <v>4528</v>
      </c>
      <c r="B7758" t="s">
        <v>2125</v>
      </c>
      <c r="C7758" t="s">
        <v>20</v>
      </c>
      <c r="D7758">
        <v>-0.34699999999999998</v>
      </c>
      <c r="E7758">
        <v>45</v>
      </c>
      <c r="F7758" t="s">
        <v>11937</v>
      </c>
      <c r="G7758" t="s">
        <v>1423</v>
      </c>
      <c r="H7758" t="s">
        <v>46</v>
      </c>
      <c r="I7758" t="s">
        <v>11374</v>
      </c>
      <c r="K7758"/>
      <c r="L7758" t="s">
        <v>2126</v>
      </c>
      <c r="M7758" t="s">
        <v>26</v>
      </c>
      <c r="N7758">
        <v>2</v>
      </c>
      <c r="P7758" t="s">
        <v>10827</v>
      </c>
      <c r="Q7758" t="s">
        <v>11938</v>
      </c>
      <c r="S7758" t="s">
        <v>29</v>
      </c>
    </row>
    <row r="7759" spans="1:19" hidden="1" x14ac:dyDescent="0.2">
      <c r="A7759">
        <v>4528</v>
      </c>
      <c r="B7759" t="s">
        <v>2125</v>
      </c>
      <c r="C7759" t="s">
        <v>20</v>
      </c>
      <c r="D7759">
        <v>-0.375</v>
      </c>
      <c r="E7759">
        <v>50</v>
      </c>
      <c r="F7759" t="s">
        <v>11937</v>
      </c>
      <c r="G7759" t="s">
        <v>1423</v>
      </c>
      <c r="H7759" t="s">
        <v>46</v>
      </c>
      <c r="I7759" t="s">
        <v>11374</v>
      </c>
      <c r="K7759"/>
      <c r="L7759" t="s">
        <v>2126</v>
      </c>
      <c r="M7759" t="s">
        <v>26</v>
      </c>
      <c r="N7759">
        <v>2</v>
      </c>
      <c r="P7759" t="s">
        <v>10827</v>
      </c>
      <c r="Q7759" t="s">
        <v>11938</v>
      </c>
      <c r="S7759" t="s">
        <v>29</v>
      </c>
    </row>
    <row r="7760" spans="1:19" hidden="1" x14ac:dyDescent="0.2">
      <c r="A7760">
        <v>4528</v>
      </c>
      <c r="B7760" t="s">
        <v>2125</v>
      </c>
      <c r="C7760" t="s">
        <v>20</v>
      </c>
      <c r="D7760">
        <v>-0.40100000000000002</v>
      </c>
      <c r="E7760">
        <v>55</v>
      </c>
      <c r="F7760" t="s">
        <v>11937</v>
      </c>
      <c r="G7760" t="s">
        <v>1423</v>
      </c>
      <c r="H7760" t="s">
        <v>46</v>
      </c>
      <c r="I7760" t="s">
        <v>11374</v>
      </c>
      <c r="K7760"/>
      <c r="L7760" t="s">
        <v>2126</v>
      </c>
      <c r="M7760" t="s">
        <v>26</v>
      </c>
      <c r="N7760">
        <v>2</v>
      </c>
      <c r="P7760" t="s">
        <v>10827</v>
      </c>
      <c r="Q7760" t="s">
        <v>11938</v>
      </c>
      <c r="S7760" t="s">
        <v>29</v>
      </c>
    </row>
    <row r="7761" spans="1:19" hidden="1" x14ac:dyDescent="0.2">
      <c r="A7761">
        <v>4528</v>
      </c>
      <c r="B7761" t="s">
        <v>2125</v>
      </c>
      <c r="C7761" t="s">
        <v>20</v>
      </c>
      <c r="D7761">
        <v>-0.42799999999999999</v>
      </c>
      <c r="E7761">
        <v>60</v>
      </c>
      <c r="F7761" t="s">
        <v>11937</v>
      </c>
      <c r="G7761" t="s">
        <v>1423</v>
      </c>
      <c r="H7761" t="s">
        <v>46</v>
      </c>
      <c r="I7761" t="s">
        <v>11374</v>
      </c>
      <c r="K7761"/>
      <c r="L7761" t="s">
        <v>2126</v>
      </c>
      <c r="M7761" t="s">
        <v>26</v>
      </c>
      <c r="N7761">
        <v>2</v>
      </c>
      <c r="P7761" t="s">
        <v>10827</v>
      </c>
      <c r="Q7761" t="s">
        <v>11938</v>
      </c>
      <c r="S7761" t="s">
        <v>29</v>
      </c>
    </row>
    <row r="7762" spans="1:19" hidden="1" x14ac:dyDescent="0.2">
      <c r="A7762">
        <v>4528</v>
      </c>
      <c r="B7762" t="s">
        <v>2125</v>
      </c>
      <c r="C7762" t="s">
        <v>20</v>
      </c>
      <c r="D7762">
        <v>-0.31</v>
      </c>
      <c r="E7762">
        <v>25</v>
      </c>
      <c r="F7762" t="s">
        <v>11937</v>
      </c>
      <c r="G7762" t="s">
        <v>75</v>
      </c>
      <c r="H7762" t="s">
        <v>46</v>
      </c>
      <c r="I7762" t="s">
        <v>11630</v>
      </c>
      <c r="K7762"/>
      <c r="L7762" t="s">
        <v>2126</v>
      </c>
      <c r="M7762" t="s">
        <v>26</v>
      </c>
      <c r="N7762">
        <v>2</v>
      </c>
      <c r="P7762" t="s">
        <v>10827</v>
      </c>
      <c r="Q7762" t="s">
        <v>11938</v>
      </c>
      <c r="S7762" t="s">
        <v>29</v>
      </c>
    </row>
    <row r="7763" spans="1:19" hidden="1" x14ac:dyDescent="0.2">
      <c r="A7763">
        <v>4528</v>
      </c>
      <c r="B7763" t="s">
        <v>2125</v>
      </c>
      <c r="C7763" t="s">
        <v>20</v>
      </c>
      <c r="D7763">
        <v>-0.18</v>
      </c>
      <c r="E7763">
        <v>15</v>
      </c>
      <c r="F7763" t="s">
        <v>11939</v>
      </c>
      <c r="G7763" t="s">
        <v>75</v>
      </c>
      <c r="H7763" t="s">
        <v>46</v>
      </c>
      <c r="I7763" t="s">
        <v>11512</v>
      </c>
      <c r="K7763"/>
      <c r="L7763" t="s">
        <v>2126</v>
      </c>
      <c r="M7763" t="s">
        <v>26</v>
      </c>
      <c r="N7763">
        <v>2</v>
      </c>
      <c r="P7763" t="s">
        <v>10827</v>
      </c>
      <c r="Q7763" t="s">
        <v>11938</v>
      </c>
      <c r="S7763" t="s">
        <v>29</v>
      </c>
    </row>
    <row r="7764" spans="1:19" hidden="1" x14ac:dyDescent="0.2">
      <c r="A7764">
        <v>4528</v>
      </c>
      <c r="B7764" t="s">
        <v>2125</v>
      </c>
      <c r="C7764" t="s">
        <v>20</v>
      </c>
      <c r="D7764">
        <v>-0.26</v>
      </c>
      <c r="E7764">
        <v>25</v>
      </c>
      <c r="F7764" t="s">
        <v>11939</v>
      </c>
      <c r="G7764" t="s">
        <v>75</v>
      </c>
      <c r="H7764" t="s">
        <v>46</v>
      </c>
      <c r="I7764" t="s">
        <v>11512</v>
      </c>
      <c r="K7764"/>
      <c r="L7764" t="s">
        <v>2126</v>
      </c>
      <c r="M7764" t="s">
        <v>26</v>
      </c>
      <c r="N7764">
        <v>2</v>
      </c>
      <c r="P7764" t="s">
        <v>10827</v>
      </c>
      <c r="Q7764" t="s">
        <v>11938</v>
      </c>
      <c r="S7764" t="s">
        <v>29</v>
      </c>
    </row>
    <row r="7765" spans="1:19" hidden="1" x14ac:dyDescent="0.2">
      <c r="A7765">
        <v>4528</v>
      </c>
      <c r="B7765" t="s">
        <v>2125</v>
      </c>
      <c r="C7765" t="s">
        <v>20</v>
      </c>
      <c r="D7765">
        <v>-0.33</v>
      </c>
      <c r="E7765">
        <v>35</v>
      </c>
      <c r="F7765" t="s">
        <v>11939</v>
      </c>
      <c r="G7765" t="s">
        <v>75</v>
      </c>
      <c r="H7765" t="s">
        <v>46</v>
      </c>
      <c r="I7765" t="s">
        <v>11512</v>
      </c>
      <c r="K7765"/>
      <c r="L7765" t="s">
        <v>2126</v>
      </c>
      <c r="M7765" t="s">
        <v>26</v>
      </c>
      <c r="N7765">
        <v>2</v>
      </c>
      <c r="P7765" t="s">
        <v>10827</v>
      </c>
      <c r="Q7765" t="s">
        <v>11938</v>
      </c>
      <c r="S7765" t="s">
        <v>29</v>
      </c>
    </row>
    <row r="7766" spans="1:19" hidden="1" x14ac:dyDescent="0.2">
      <c r="A7766">
        <v>4528</v>
      </c>
      <c r="B7766" t="s">
        <v>2125</v>
      </c>
      <c r="C7766" t="s">
        <v>20</v>
      </c>
      <c r="D7766">
        <v>-0.41</v>
      </c>
      <c r="E7766">
        <v>45</v>
      </c>
      <c r="F7766" t="s">
        <v>11939</v>
      </c>
      <c r="G7766" t="s">
        <v>75</v>
      </c>
      <c r="H7766" t="s">
        <v>46</v>
      </c>
      <c r="I7766" t="s">
        <v>11512</v>
      </c>
      <c r="K7766"/>
      <c r="L7766" t="s">
        <v>2126</v>
      </c>
      <c r="M7766" t="s">
        <v>26</v>
      </c>
      <c r="N7766">
        <v>2</v>
      </c>
      <c r="P7766" t="s">
        <v>10827</v>
      </c>
      <c r="Q7766" t="s">
        <v>11938</v>
      </c>
      <c r="S7766" t="s">
        <v>29</v>
      </c>
    </row>
    <row r="7767" spans="1:19" hidden="1" x14ac:dyDescent="0.2">
      <c r="A7767">
        <v>4528</v>
      </c>
      <c r="B7767" t="s">
        <v>2125</v>
      </c>
      <c r="C7767" t="s">
        <v>20</v>
      </c>
      <c r="D7767">
        <v>-0.49</v>
      </c>
      <c r="E7767">
        <v>55</v>
      </c>
      <c r="F7767" t="s">
        <v>11939</v>
      </c>
      <c r="G7767" t="s">
        <v>75</v>
      </c>
      <c r="H7767" t="s">
        <v>46</v>
      </c>
      <c r="I7767" t="s">
        <v>11512</v>
      </c>
      <c r="K7767"/>
      <c r="L7767" t="s">
        <v>2126</v>
      </c>
      <c r="M7767" t="s">
        <v>26</v>
      </c>
      <c r="N7767">
        <v>2</v>
      </c>
      <c r="P7767" t="s">
        <v>10827</v>
      </c>
      <c r="Q7767" t="s">
        <v>11938</v>
      </c>
      <c r="S7767" t="s">
        <v>29</v>
      </c>
    </row>
    <row r="7768" spans="1:19" hidden="1" x14ac:dyDescent="0.2">
      <c r="A7768">
        <v>4528</v>
      </c>
      <c r="B7768" t="s">
        <v>2125</v>
      </c>
      <c r="C7768" t="s">
        <v>20</v>
      </c>
      <c r="D7768">
        <v>0.30499999999999999</v>
      </c>
      <c r="E7768">
        <v>25</v>
      </c>
      <c r="F7768" t="s">
        <v>11940</v>
      </c>
      <c r="G7768" t="s">
        <v>498</v>
      </c>
      <c r="H7768" t="s">
        <v>46</v>
      </c>
      <c r="I7768" t="s">
        <v>6160</v>
      </c>
      <c r="K7768"/>
      <c r="L7768" t="s">
        <v>2126</v>
      </c>
      <c r="M7768" t="s">
        <v>26</v>
      </c>
      <c r="N7768">
        <v>2</v>
      </c>
      <c r="P7768" t="s">
        <v>10827</v>
      </c>
      <c r="Q7768" t="s">
        <v>11938</v>
      </c>
      <c r="S7768" t="s">
        <v>29</v>
      </c>
    </row>
    <row r="7769" spans="1:19" hidden="1" x14ac:dyDescent="0.2">
      <c r="A7769">
        <v>4528</v>
      </c>
      <c r="B7769" t="s">
        <v>2125</v>
      </c>
      <c r="C7769" t="s">
        <v>20</v>
      </c>
      <c r="D7769">
        <v>-0.15</v>
      </c>
      <c r="E7769">
        <v>25</v>
      </c>
      <c r="F7769" t="s">
        <v>11880</v>
      </c>
      <c r="G7769" t="s">
        <v>75</v>
      </c>
      <c r="H7769" t="s">
        <v>23</v>
      </c>
      <c r="I7769" t="s">
        <v>11284</v>
      </c>
      <c r="K7769"/>
      <c r="L7769" t="s">
        <v>2126</v>
      </c>
      <c r="M7769" t="s">
        <v>26</v>
      </c>
      <c r="N7769">
        <v>2</v>
      </c>
      <c r="P7769" t="s">
        <v>10827</v>
      </c>
      <c r="Q7769" t="s">
        <v>11938</v>
      </c>
      <c r="S7769" t="s">
        <v>29</v>
      </c>
    </row>
    <row r="7770" spans="1:19" hidden="1" x14ac:dyDescent="0.2">
      <c r="A7770">
        <v>4528</v>
      </c>
      <c r="B7770" t="s">
        <v>2125</v>
      </c>
      <c r="C7770" t="s">
        <v>20</v>
      </c>
      <c r="D7770">
        <v>-0.23</v>
      </c>
      <c r="E7770">
        <v>25</v>
      </c>
      <c r="F7770" t="s">
        <v>11880</v>
      </c>
      <c r="G7770" t="s">
        <v>75</v>
      </c>
      <c r="H7770" t="s">
        <v>23</v>
      </c>
      <c r="I7770" t="s">
        <v>8081</v>
      </c>
      <c r="K7770"/>
      <c r="L7770" t="s">
        <v>2126</v>
      </c>
      <c r="M7770" t="s">
        <v>26</v>
      </c>
      <c r="N7770">
        <v>2</v>
      </c>
      <c r="P7770" t="s">
        <v>10827</v>
      </c>
      <c r="Q7770" t="s">
        <v>11938</v>
      </c>
      <c r="S7770" t="s">
        <v>29</v>
      </c>
    </row>
    <row r="7771" spans="1:19" hidden="1" x14ac:dyDescent="0.2">
      <c r="A7771">
        <v>4528</v>
      </c>
      <c r="B7771" t="s">
        <v>2125</v>
      </c>
      <c r="C7771" t="s">
        <v>20</v>
      </c>
      <c r="D7771">
        <v>-0.28999999999999998</v>
      </c>
      <c r="E7771" t="s">
        <v>1636</v>
      </c>
      <c r="F7771" t="s">
        <v>11513</v>
      </c>
      <c r="G7771" t="s">
        <v>75</v>
      </c>
      <c r="H7771" t="s">
        <v>23</v>
      </c>
      <c r="I7771" t="s">
        <v>8771</v>
      </c>
      <c r="K7771"/>
      <c r="L7771" t="s">
        <v>2126</v>
      </c>
      <c r="M7771" t="s">
        <v>26</v>
      </c>
      <c r="N7771">
        <v>2</v>
      </c>
      <c r="P7771" t="s">
        <v>10827</v>
      </c>
      <c r="Q7771" t="s">
        <v>11938</v>
      </c>
      <c r="S7771" t="s">
        <v>29</v>
      </c>
    </row>
    <row r="7772" spans="1:19" hidden="1" x14ac:dyDescent="0.2">
      <c r="A7772">
        <v>4528</v>
      </c>
      <c r="B7772" t="s">
        <v>2125</v>
      </c>
      <c r="C7772" t="s">
        <v>20</v>
      </c>
      <c r="D7772">
        <v>-0.23</v>
      </c>
      <c r="E7772" t="s">
        <v>11465</v>
      </c>
      <c r="F7772" t="s">
        <v>11519</v>
      </c>
      <c r="G7772" t="s">
        <v>75</v>
      </c>
      <c r="H7772" t="s">
        <v>23</v>
      </c>
      <c r="I7772" t="s">
        <v>8771</v>
      </c>
      <c r="K7772"/>
      <c r="L7772" t="s">
        <v>2126</v>
      </c>
      <c r="M7772" t="s">
        <v>26</v>
      </c>
      <c r="N7772">
        <v>2</v>
      </c>
      <c r="P7772" t="s">
        <v>10827</v>
      </c>
      <c r="Q7772" t="s">
        <v>11938</v>
      </c>
      <c r="S7772" t="s">
        <v>29</v>
      </c>
    </row>
    <row r="7773" spans="1:19" hidden="1" x14ac:dyDescent="0.2">
      <c r="A7773">
        <v>4528</v>
      </c>
      <c r="B7773" t="s">
        <v>2125</v>
      </c>
      <c r="C7773" t="s">
        <v>20</v>
      </c>
      <c r="D7773">
        <v>-0.28999999999999998</v>
      </c>
      <c r="E7773" t="s">
        <v>11465</v>
      </c>
      <c r="F7773" t="s">
        <v>11412</v>
      </c>
      <c r="G7773" t="s">
        <v>75</v>
      </c>
      <c r="H7773" t="s">
        <v>23</v>
      </c>
      <c r="I7773" t="s">
        <v>8771</v>
      </c>
      <c r="K7773"/>
      <c r="L7773" t="s">
        <v>2126</v>
      </c>
      <c r="M7773" t="s">
        <v>26</v>
      </c>
      <c r="N7773">
        <v>2</v>
      </c>
      <c r="P7773" t="s">
        <v>10827</v>
      </c>
      <c r="Q7773" t="s">
        <v>11938</v>
      </c>
      <c r="S7773" t="s">
        <v>29</v>
      </c>
    </row>
    <row r="7774" spans="1:19" hidden="1" x14ac:dyDescent="0.2">
      <c r="A7774">
        <v>4528</v>
      </c>
      <c r="B7774" t="s">
        <v>2125</v>
      </c>
      <c r="C7774" t="s">
        <v>20</v>
      </c>
      <c r="D7774">
        <v>-0.33</v>
      </c>
      <c r="E7774" t="s">
        <v>11465</v>
      </c>
      <c r="F7774" t="s">
        <v>11429</v>
      </c>
      <c r="G7774" t="s">
        <v>75</v>
      </c>
      <c r="H7774" t="s">
        <v>23</v>
      </c>
      <c r="I7774" t="s">
        <v>8771</v>
      </c>
      <c r="K7774"/>
      <c r="L7774" t="s">
        <v>2126</v>
      </c>
      <c r="M7774" t="s">
        <v>26</v>
      </c>
      <c r="N7774">
        <v>2</v>
      </c>
      <c r="P7774" t="s">
        <v>10827</v>
      </c>
      <c r="Q7774" t="s">
        <v>11938</v>
      </c>
      <c r="S7774" t="s">
        <v>29</v>
      </c>
    </row>
    <row r="7775" spans="1:19" hidden="1" x14ac:dyDescent="0.2">
      <c r="A7775">
        <v>4528</v>
      </c>
      <c r="B7775" t="s">
        <v>2125</v>
      </c>
      <c r="C7775" t="s">
        <v>20</v>
      </c>
      <c r="D7775">
        <v>-0.28000000000000003</v>
      </c>
      <c r="E7775" t="s">
        <v>11465</v>
      </c>
      <c r="F7775" t="s">
        <v>11514</v>
      </c>
      <c r="G7775" t="s">
        <v>75</v>
      </c>
      <c r="H7775" t="s">
        <v>23</v>
      </c>
      <c r="I7775" t="s">
        <v>8771</v>
      </c>
      <c r="K7775"/>
      <c r="L7775" t="s">
        <v>2126</v>
      </c>
      <c r="M7775" t="s">
        <v>26</v>
      </c>
      <c r="N7775">
        <v>2</v>
      </c>
      <c r="P7775" t="s">
        <v>10827</v>
      </c>
      <c r="Q7775" t="s">
        <v>11938</v>
      </c>
      <c r="S7775" t="s">
        <v>29</v>
      </c>
    </row>
    <row r="7776" spans="1:19" hidden="1" x14ac:dyDescent="0.2">
      <c r="A7776">
        <v>4528</v>
      </c>
      <c r="B7776" t="s">
        <v>2125</v>
      </c>
      <c r="C7776" t="s">
        <v>20</v>
      </c>
      <c r="D7776">
        <v>-0.2</v>
      </c>
      <c r="E7776" t="s">
        <v>11465</v>
      </c>
      <c r="F7776" t="s">
        <v>11515</v>
      </c>
      <c r="G7776" t="s">
        <v>75</v>
      </c>
      <c r="H7776" t="s">
        <v>23</v>
      </c>
      <c r="I7776" t="s">
        <v>8771</v>
      </c>
      <c r="K7776"/>
      <c r="L7776" t="s">
        <v>2126</v>
      </c>
      <c r="M7776" t="s">
        <v>26</v>
      </c>
      <c r="N7776">
        <v>2</v>
      </c>
      <c r="P7776" t="s">
        <v>10827</v>
      </c>
      <c r="Q7776" t="s">
        <v>11938</v>
      </c>
      <c r="S7776" t="s">
        <v>29</v>
      </c>
    </row>
    <row r="7777" spans="1:19" hidden="1" x14ac:dyDescent="0.2">
      <c r="A7777">
        <v>4528</v>
      </c>
      <c r="B7777" t="s">
        <v>2125</v>
      </c>
      <c r="C7777" t="s">
        <v>20</v>
      </c>
      <c r="D7777">
        <v>-0.41</v>
      </c>
      <c r="E7777">
        <v>40</v>
      </c>
      <c r="F7777" t="s">
        <v>615</v>
      </c>
      <c r="G7777" t="s">
        <v>75</v>
      </c>
      <c r="H7777" t="s">
        <v>23</v>
      </c>
      <c r="I7777" t="s">
        <v>8771</v>
      </c>
      <c r="K7777"/>
      <c r="L7777" t="s">
        <v>2126</v>
      </c>
      <c r="M7777" t="s">
        <v>26</v>
      </c>
      <c r="N7777">
        <v>2</v>
      </c>
      <c r="P7777" t="s">
        <v>10827</v>
      </c>
      <c r="Q7777" t="s">
        <v>11938</v>
      </c>
      <c r="S7777" t="s">
        <v>29</v>
      </c>
    </row>
    <row r="7778" spans="1:19" hidden="1" x14ac:dyDescent="0.2">
      <c r="A7778">
        <v>4528</v>
      </c>
      <c r="B7778" t="s">
        <v>2125</v>
      </c>
      <c r="C7778" t="s">
        <v>20</v>
      </c>
      <c r="D7778">
        <v>-0.55000000000000004</v>
      </c>
      <c r="E7778">
        <v>60</v>
      </c>
      <c r="F7778" t="s">
        <v>615</v>
      </c>
      <c r="G7778" t="s">
        <v>75</v>
      </c>
      <c r="H7778" t="s">
        <v>23</v>
      </c>
      <c r="I7778" t="s">
        <v>8771</v>
      </c>
      <c r="K7778"/>
      <c r="L7778" t="s">
        <v>2126</v>
      </c>
      <c r="M7778" t="s">
        <v>26</v>
      </c>
      <c r="N7778">
        <v>2</v>
      </c>
      <c r="P7778" t="s">
        <v>10827</v>
      </c>
      <c r="Q7778" t="s">
        <v>11938</v>
      </c>
      <c r="S7778" t="s">
        <v>29</v>
      </c>
    </row>
    <row r="7779" spans="1:19" hidden="1" x14ac:dyDescent="0.2">
      <c r="A7779">
        <v>4528</v>
      </c>
      <c r="B7779" t="s">
        <v>2125</v>
      </c>
      <c r="C7779" t="s">
        <v>20</v>
      </c>
      <c r="D7779">
        <v>-0.7</v>
      </c>
      <c r="E7779">
        <v>80</v>
      </c>
      <c r="F7779" t="s">
        <v>615</v>
      </c>
      <c r="G7779" t="s">
        <v>75</v>
      </c>
      <c r="H7779" t="s">
        <v>23</v>
      </c>
      <c r="I7779" t="s">
        <v>8771</v>
      </c>
      <c r="K7779"/>
      <c r="L7779" t="s">
        <v>2126</v>
      </c>
      <c r="M7779" t="s">
        <v>26</v>
      </c>
      <c r="N7779">
        <v>2</v>
      </c>
      <c r="P7779" t="s">
        <v>10827</v>
      </c>
      <c r="Q7779" t="s">
        <v>11938</v>
      </c>
      <c r="S7779" t="s">
        <v>29</v>
      </c>
    </row>
    <row r="7780" spans="1:19" hidden="1" x14ac:dyDescent="0.2">
      <c r="A7780">
        <v>4528</v>
      </c>
      <c r="B7780" t="s">
        <v>2125</v>
      </c>
      <c r="C7780" t="s">
        <v>20</v>
      </c>
      <c r="D7780">
        <v>-0.16</v>
      </c>
      <c r="F7780" t="s">
        <v>615</v>
      </c>
      <c r="G7780" t="s">
        <v>11504</v>
      </c>
      <c r="I7780" t="s">
        <v>1391</v>
      </c>
      <c r="K7780"/>
      <c r="L7780" t="s">
        <v>2126</v>
      </c>
      <c r="M7780" t="s">
        <v>26</v>
      </c>
      <c r="N7780">
        <v>2</v>
      </c>
      <c r="P7780" t="s">
        <v>10827</v>
      </c>
      <c r="Q7780" t="s">
        <v>11938</v>
      </c>
      <c r="S7780" t="s">
        <v>29</v>
      </c>
    </row>
    <row r="7781" spans="1:19" hidden="1" x14ac:dyDescent="0.2">
      <c r="A7781">
        <v>4528</v>
      </c>
      <c r="B7781" t="s">
        <v>2125</v>
      </c>
      <c r="C7781" t="s">
        <v>20</v>
      </c>
      <c r="D7781">
        <v>-0.43</v>
      </c>
      <c r="E7781">
        <v>60</v>
      </c>
      <c r="F7781" t="s">
        <v>3110</v>
      </c>
      <c r="G7781" t="s">
        <v>1440</v>
      </c>
      <c r="I7781" t="s">
        <v>656</v>
      </c>
      <c r="J7781" t="s">
        <v>43</v>
      </c>
      <c r="K7781"/>
      <c r="L7781" t="s">
        <v>2126</v>
      </c>
      <c r="M7781" t="s">
        <v>26</v>
      </c>
      <c r="N7781">
        <v>2</v>
      </c>
      <c r="P7781" t="s">
        <v>10827</v>
      </c>
      <c r="Q7781" t="s">
        <v>11938</v>
      </c>
      <c r="S7781" t="s">
        <v>29</v>
      </c>
    </row>
    <row r="7782" spans="1:19" hidden="1" x14ac:dyDescent="0.2">
      <c r="A7782">
        <v>4528</v>
      </c>
      <c r="B7782" t="s">
        <v>2125</v>
      </c>
      <c r="C7782" t="s">
        <v>20</v>
      </c>
      <c r="D7782">
        <v>-0.49</v>
      </c>
      <c r="E7782">
        <v>60</v>
      </c>
      <c r="F7782" t="s">
        <v>3110</v>
      </c>
      <c r="G7782" t="s">
        <v>2474</v>
      </c>
      <c r="I7782" t="s">
        <v>656</v>
      </c>
      <c r="J7782" t="s">
        <v>43</v>
      </c>
      <c r="K7782"/>
      <c r="L7782" t="s">
        <v>2126</v>
      </c>
      <c r="M7782" t="s">
        <v>26</v>
      </c>
      <c r="N7782">
        <v>2</v>
      </c>
      <c r="P7782" t="s">
        <v>10827</v>
      </c>
      <c r="Q7782" t="s">
        <v>11938</v>
      </c>
      <c r="S7782" t="s">
        <v>29</v>
      </c>
    </row>
    <row r="7783" spans="1:19" x14ac:dyDescent="0.2">
      <c r="A7783">
        <v>4529</v>
      </c>
      <c r="B7783" t="s">
        <v>2134</v>
      </c>
      <c r="C7783" t="s">
        <v>20</v>
      </c>
      <c r="D7783">
        <v>2.7250000000000001</v>
      </c>
      <c r="E7783">
        <v>5</v>
      </c>
      <c r="F7783" t="s">
        <v>11941</v>
      </c>
      <c r="G7783" t="s">
        <v>1501</v>
      </c>
      <c r="H7783" t="s">
        <v>36</v>
      </c>
      <c r="I7783" t="s">
        <v>1956</v>
      </c>
      <c r="L7783" t="s">
        <v>2136</v>
      </c>
      <c r="M7783" t="s">
        <v>26</v>
      </c>
      <c r="N7783">
        <v>2</v>
      </c>
      <c r="P7783" t="s">
        <v>10827</v>
      </c>
      <c r="Q7783" t="s">
        <v>11942</v>
      </c>
      <c r="S7783" t="s">
        <v>29</v>
      </c>
    </row>
    <row r="7784" spans="1:19" x14ac:dyDescent="0.2">
      <c r="A7784">
        <v>4529</v>
      </c>
      <c r="B7784" t="s">
        <v>2134</v>
      </c>
      <c r="C7784" t="s">
        <v>20</v>
      </c>
      <c r="D7784">
        <v>2.625</v>
      </c>
      <c r="E7784">
        <v>10</v>
      </c>
      <c r="F7784" t="s">
        <v>11941</v>
      </c>
      <c r="G7784" t="s">
        <v>1501</v>
      </c>
      <c r="H7784" t="s">
        <v>36</v>
      </c>
      <c r="I7784" t="s">
        <v>1956</v>
      </c>
      <c r="L7784" t="s">
        <v>2136</v>
      </c>
      <c r="M7784" t="s">
        <v>26</v>
      </c>
      <c r="N7784">
        <v>2</v>
      </c>
      <c r="P7784" t="s">
        <v>10827</v>
      </c>
      <c r="Q7784" t="s">
        <v>11942</v>
      </c>
      <c r="S7784" t="s">
        <v>29</v>
      </c>
    </row>
    <row r="7785" spans="1:19" x14ac:dyDescent="0.2">
      <c r="A7785">
        <v>4529</v>
      </c>
      <c r="B7785" t="s">
        <v>2134</v>
      </c>
      <c r="C7785" t="s">
        <v>20</v>
      </c>
      <c r="D7785">
        <v>2.5840000000000001</v>
      </c>
      <c r="E7785">
        <v>15</v>
      </c>
      <c r="F7785" t="s">
        <v>11941</v>
      </c>
      <c r="G7785" t="s">
        <v>1501</v>
      </c>
      <c r="H7785" t="s">
        <v>36</v>
      </c>
      <c r="I7785" t="s">
        <v>1956</v>
      </c>
      <c r="L7785" t="s">
        <v>2136</v>
      </c>
      <c r="M7785" t="s">
        <v>26</v>
      </c>
      <c r="N7785">
        <v>2</v>
      </c>
      <c r="P7785" t="s">
        <v>10827</v>
      </c>
      <c r="Q7785" t="s">
        <v>11942</v>
      </c>
      <c r="S7785" t="s">
        <v>29</v>
      </c>
    </row>
    <row r="7786" spans="1:19" x14ac:dyDescent="0.2">
      <c r="A7786">
        <v>4529</v>
      </c>
      <c r="B7786" t="s">
        <v>2134</v>
      </c>
      <c r="C7786" t="s">
        <v>20</v>
      </c>
      <c r="D7786">
        <v>2.5209999999999999</v>
      </c>
      <c r="E7786">
        <v>20</v>
      </c>
      <c r="F7786" t="s">
        <v>11941</v>
      </c>
      <c r="G7786" t="s">
        <v>1501</v>
      </c>
      <c r="H7786" t="s">
        <v>36</v>
      </c>
      <c r="I7786" t="s">
        <v>1956</v>
      </c>
      <c r="L7786" t="s">
        <v>2136</v>
      </c>
      <c r="M7786" t="s">
        <v>26</v>
      </c>
      <c r="N7786">
        <v>2</v>
      </c>
      <c r="P7786" t="s">
        <v>10827</v>
      </c>
      <c r="Q7786" t="s">
        <v>11942</v>
      </c>
      <c r="S7786" t="s">
        <v>29</v>
      </c>
    </row>
    <row r="7787" spans="1:19" x14ac:dyDescent="0.2">
      <c r="A7787">
        <v>4529</v>
      </c>
      <c r="B7787" t="s">
        <v>2134</v>
      </c>
      <c r="C7787" t="s">
        <v>20</v>
      </c>
      <c r="D7787">
        <v>2.46</v>
      </c>
      <c r="E7787">
        <v>25</v>
      </c>
      <c r="F7787" t="s">
        <v>11941</v>
      </c>
      <c r="G7787" t="s">
        <v>1501</v>
      </c>
      <c r="H7787" t="s">
        <v>36</v>
      </c>
      <c r="I7787" t="s">
        <v>1956</v>
      </c>
      <c r="L7787" t="s">
        <v>2136</v>
      </c>
      <c r="M7787" t="s">
        <v>26</v>
      </c>
      <c r="N7787">
        <v>2</v>
      </c>
      <c r="P7787" t="s">
        <v>10827</v>
      </c>
      <c r="Q7787" t="s">
        <v>11942</v>
      </c>
      <c r="S7787" t="s">
        <v>29</v>
      </c>
    </row>
    <row r="7788" spans="1:19" x14ac:dyDescent="0.2">
      <c r="A7788">
        <v>4529</v>
      </c>
      <c r="B7788" t="s">
        <v>2134</v>
      </c>
      <c r="C7788" t="s">
        <v>20</v>
      </c>
      <c r="D7788">
        <v>2.399</v>
      </c>
      <c r="E7788">
        <v>30</v>
      </c>
      <c r="F7788" t="s">
        <v>11941</v>
      </c>
      <c r="G7788" t="s">
        <v>1501</v>
      </c>
      <c r="H7788" t="s">
        <v>36</v>
      </c>
      <c r="I7788" t="s">
        <v>1956</v>
      </c>
      <c r="L7788" t="s">
        <v>2136</v>
      </c>
      <c r="M7788" t="s">
        <v>26</v>
      </c>
      <c r="N7788">
        <v>2</v>
      </c>
      <c r="P7788" t="s">
        <v>10827</v>
      </c>
      <c r="Q7788" t="s">
        <v>11942</v>
      </c>
      <c r="S7788" t="s">
        <v>29</v>
      </c>
    </row>
    <row r="7789" spans="1:19" x14ac:dyDescent="0.2">
      <c r="A7789">
        <v>4529</v>
      </c>
      <c r="B7789" t="s">
        <v>2134</v>
      </c>
      <c r="C7789" t="s">
        <v>20</v>
      </c>
      <c r="D7789">
        <v>2.3380000000000001</v>
      </c>
      <c r="E7789">
        <v>35</v>
      </c>
      <c r="F7789" t="s">
        <v>11941</v>
      </c>
      <c r="G7789" t="s">
        <v>1501</v>
      </c>
      <c r="H7789" t="s">
        <v>36</v>
      </c>
      <c r="I7789" t="s">
        <v>1956</v>
      </c>
      <c r="L7789" t="s">
        <v>2136</v>
      </c>
      <c r="M7789" t="s">
        <v>26</v>
      </c>
      <c r="N7789">
        <v>2</v>
      </c>
      <c r="P7789" t="s">
        <v>10827</v>
      </c>
      <c r="Q7789" t="s">
        <v>11942</v>
      </c>
      <c r="S7789" t="s">
        <v>29</v>
      </c>
    </row>
    <row r="7790" spans="1:19" x14ac:dyDescent="0.2">
      <c r="A7790">
        <v>4529</v>
      </c>
      <c r="B7790" t="s">
        <v>2134</v>
      </c>
      <c r="C7790" t="s">
        <v>20</v>
      </c>
      <c r="D7790">
        <v>2.282</v>
      </c>
      <c r="E7790">
        <v>40</v>
      </c>
      <c r="F7790" t="s">
        <v>11941</v>
      </c>
      <c r="G7790" t="s">
        <v>1501</v>
      </c>
      <c r="H7790" t="s">
        <v>36</v>
      </c>
      <c r="I7790" t="s">
        <v>1956</v>
      </c>
      <c r="L7790" t="s">
        <v>2136</v>
      </c>
      <c r="M7790" t="s">
        <v>26</v>
      </c>
      <c r="N7790">
        <v>2</v>
      </c>
      <c r="P7790" t="s">
        <v>10827</v>
      </c>
      <c r="Q7790" t="s">
        <v>11942</v>
      </c>
      <c r="S7790" t="s">
        <v>29</v>
      </c>
    </row>
    <row r="7791" spans="1:19" x14ac:dyDescent="0.2">
      <c r="A7791">
        <v>4529</v>
      </c>
      <c r="B7791" t="s">
        <v>2134</v>
      </c>
      <c r="C7791" t="s">
        <v>20</v>
      </c>
      <c r="D7791">
        <v>2.2280000000000002</v>
      </c>
      <c r="E7791">
        <v>45</v>
      </c>
      <c r="F7791" t="s">
        <v>11941</v>
      </c>
      <c r="G7791" t="s">
        <v>1501</v>
      </c>
      <c r="H7791" t="s">
        <v>36</v>
      </c>
      <c r="I7791" t="s">
        <v>1956</v>
      </c>
      <c r="L7791" t="s">
        <v>2136</v>
      </c>
      <c r="M7791" t="s">
        <v>26</v>
      </c>
      <c r="N7791">
        <v>2</v>
      </c>
      <c r="P7791" t="s">
        <v>10827</v>
      </c>
      <c r="Q7791" t="s">
        <v>11942</v>
      </c>
      <c r="S7791" t="s">
        <v>29</v>
      </c>
    </row>
    <row r="7792" spans="1:19" x14ac:dyDescent="0.2">
      <c r="A7792">
        <v>4529</v>
      </c>
      <c r="B7792" t="s">
        <v>2134</v>
      </c>
      <c r="C7792" t="s">
        <v>20</v>
      </c>
      <c r="D7792">
        <v>2.1739999999999999</v>
      </c>
      <c r="E7792">
        <v>50</v>
      </c>
      <c r="F7792" t="s">
        <v>11941</v>
      </c>
      <c r="G7792" t="s">
        <v>1501</v>
      </c>
      <c r="H7792" t="s">
        <v>36</v>
      </c>
      <c r="I7792" t="s">
        <v>1956</v>
      </c>
      <c r="L7792" t="s">
        <v>2136</v>
      </c>
      <c r="M7792" t="s">
        <v>26</v>
      </c>
      <c r="N7792">
        <v>2</v>
      </c>
      <c r="P7792" t="s">
        <v>10827</v>
      </c>
      <c r="Q7792" t="s">
        <v>11942</v>
      </c>
      <c r="S7792" t="s">
        <v>29</v>
      </c>
    </row>
    <row r="7793" spans="1:19" x14ac:dyDescent="0.2">
      <c r="A7793">
        <v>4529</v>
      </c>
      <c r="B7793" t="s">
        <v>2134</v>
      </c>
      <c r="C7793" t="s">
        <v>20</v>
      </c>
      <c r="D7793">
        <v>2.12</v>
      </c>
      <c r="E7793">
        <v>55</v>
      </c>
      <c r="F7793" t="s">
        <v>11941</v>
      </c>
      <c r="G7793" t="s">
        <v>1501</v>
      </c>
      <c r="H7793" t="s">
        <v>36</v>
      </c>
      <c r="I7793" t="s">
        <v>1956</v>
      </c>
      <c r="L7793" t="s">
        <v>2136</v>
      </c>
      <c r="M7793" t="s">
        <v>26</v>
      </c>
      <c r="N7793">
        <v>2</v>
      </c>
      <c r="P7793" t="s">
        <v>10827</v>
      </c>
      <c r="Q7793" t="s">
        <v>11942</v>
      </c>
      <c r="S7793" t="s">
        <v>29</v>
      </c>
    </row>
    <row r="7794" spans="1:19" x14ac:dyDescent="0.2">
      <c r="A7794">
        <v>4529</v>
      </c>
      <c r="B7794" t="s">
        <v>2134</v>
      </c>
      <c r="C7794" t="s">
        <v>20</v>
      </c>
      <c r="D7794">
        <v>2.0649999999999999</v>
      </c>
      <c r="E7794">
        <v>60</v>
      </c>
      <c r="F7794" t="s">
        <v>11941</v>
      </c>
      <c r="G7794" t="s">
        <v>1501</v>
      </c>
      <c r="H7794" t="s">
        <v>36</v>
      </c>
      <c r="I7794" t="s">
        <v>1956</v>
      </c>
      <c r="L7794" t="s">
        <v>2136</v>
      </c>
      <c r="M7794" t="s">
        <v>26</v>
      </c>
      <c r="N7794">
        <v>2</v>
      </c>
      <c r="P7794" t="s">
        <v>10827</v>
      </c>
      <c r="Q7794" t="s">
        <v>11942</v>
      </c>
      <c r="S7794" t="s">
        <v>29</v>
      </c>
    </row>
    <row r="7795" spans="1:19" hidden="1" x14ac:dyDescent="0.2">
      <c r="A7795">
        <v>4529</v>
      </c>
      <c r="B7795" t="s">
        <v>2134</v>
      </c>
      <c r="C7795" t="s">
        <v>20</v>
      </c>
      <c r="D7795">
        <v>2.42</v>
      </c>
      <c r="E7795">
        <v>25</v>
      </c>
      <c r="F7795" t="s">
        <v>11278</v>
      </c>
      <c r="G7795" t="s">
        <v>31</v>
      </c>
      <c r="H7795" t="s">
        <v>46</v>
      </c>
      <c r="I7795" t="s">
        <v>11279</v>
      </c>
      <c r="K7795"/>
      <c r="L7795" t="s">
        <v>2136</v>
      </c>
      <c r="M7795" t="s">
        <v>26</v>
      </c>
      <c r="N7795">
        <v>2</v>
      </c>
      <c r="P7795" t="s">
        <v>10827</v>
      </c>
      <c r="Q7795" t="s">
        <v>11942</v>
      </c>
      <c r="S7795" t="s">
        <v>29</v>
      </c>
    </row>
    <row r="7796" spans="1:19" hidden="1" x14ac:dyDescent="0.2">
      <c r="A7796">
        <v>4529</v>
      </c>
      <c r="B7796" t="s">
        <v>2134</v>
      </c>
      <c r="C7796" t="s">
        <v>20</v>
      </c>
      <c r="D7796">
        <v>2.5299999999999998</v>
      </c>
      <c r="E7796">
        <v>15</v>
      </c>
      <c r="F7796" t="s">
        <v>2322</v>
      </c>
      <c r="G7796" t="s">
        <v>1440</v>
      </c>
      <c r="I7796" t="s">
        <v>4468</v>
      </c>
      <c r="K7796"/>
      <c r="L7796" t="s">
        <v>2136</v>
      </c>
      <c r="M7796" t="s">
        <v>26</v>
      </c>
      <c r="N7796">
        <v>2</v>
      </c>
      <c r="P7796" t="s">
        <v>10827</v>
      </c>
      <c r="Q7796" t="s">
        <v>11942</v>
      </c>
      <c r="S7796" t="s">
        <v>29</v>
      </c>
    </row>
    <row r="7797" spans="1:19" hidden="1" x14ac:dyDescent="0.2">
      <c r="A7797">
        <v>4529</v>
      </c>
      <c r="B7797" t="s">
        <v>2134</v>
      </c>
      <c r="C7797" t="s">
        <v>20</v>
      </c>
      <c r="D7797">
        <v>2.39</v>
      </c>
      <c r="E7797">
        <v>25</v>
      </c>
      <c r="F7797" t="s">
        <v>2322</v>
      </c>
      <c r="G7797" t="s">
        <v>1440</v>
      </c>
      <c r="I7797" t="s">
        <v>4468</v>
      </c>
      <c r="K7797"/>
      <c r="L7797" t="s">
        <v>2136</v>
      </c>
      <c r="M7797" t="s">
        <v>26</v>
      </c>
      <c r="N7797">
        <v>2</v>
      </c>
      <c r="P7797" t="s">
        <v>10827</v>
      </c>
      <c r="Q7797" t="s">
        <v>11942</v>
      </c>
      <c r="S7797" t="s">
        <v>29</v>
      </c>
    </row>
    <row r="7798" spans="1:19" hidden="1" x14ac:dyDescent="0.2">
      <c r="A7798">
        <v>4529</v>
      </c>
      <c r="B7798" t="s">
        <v>2134</v>
      </c>
      <c r="C7798" t="s">
        <v>20</v>
      </c>
      <c r="D7798">
        <v>2.2599999999999998</v>
      </c>
      <c r="E7798">
        <v>35</v>
      </c>
      <c r="F7798" t="s">
        <v>2322</v>
      </c>
      <c r="G7798" t="s">
        <v>1440</v>
      </c>
      <c r="I7798" t="s">
        <v>4468</v>
      </c>
      <c r="K7798"/>
      <c r="L7798" t="s">
        <v>2136</v>
      </c>
      <c r="M7798" t="s">
        <v>26</v>
      </c>
      <c r="N7798">
        <v>2</v>
      </c>
      <c r="P7798" t="s">
        <v>10827</v>
      </c>
      <c r="Q7798" t="s">
        <v>11942</v>
      </c>
      <c r="S7798" t="s">
        <v>29</v>
      </c>
    </row>
    <row r="7799" spans="1:19" hidden="1" x14ac:dyDescent="0.2">
      <c r="A7799">
        <v>4529</v>
      </c>
      <c r="B7799" t="s">
        <v>2134</v>
      </c>
      <c r="C7799" t="s">
        <v>20</v>
      </c>
      <c r="D7799">
        <v>2.13</v>
      </c>
      <c r="E7799">
        <v>45</v>
      </c>
      <c r="F7799" t="s">
        <v>2322</v>
      </c>
      <c r="G7799" t="s">
        <v>1440</v>
      </c>
      <c r="I7799" t="s">
        <v>4468</v>
      </c>
      <c r="K7799"/>
      <c r="L7799" t="s">
        <v>2136</v>
      </c>
      <c r="M7799" t="s">
        <v>26</v>
      </c>
      <c r="N7799">
        <v>2</v>
      </c>
      <c r="P7799" t="s">
        <v>10827</v>
      </c>
      <c r="Q7799" t="s">
        <v>11942</v>
      </c>
      <c r="S7799" t="s">
        <v>29</v>
      </c>
    </row>
    <row r="7800" spans="1:19" hidden="1" x14ac:dyDescent="0.2">
      <c r="A7800">
        <v>4529</v>
      </c>
      <c r="B7800" t="s">
        <v>2134</v>
      </c>
      <c r="C7800" t="s">
        <v>20</v>
      </c>
      <c r="D7800">
        <v>2.9929999999999999</v>
      </c>
      <c r="E7800">
        <v>25</v>
      </c>
      <c r="F7800" t="s">
        <v>11943</v>
      </c>
      <c r="G7800" t="s">
        <v>498</v>
      </c>
      <c r="H7800" t="s">
        <v>46</v>
      </c>
      <c r="I7800" t="s">
        <v>6160</v>
      </c>
      <c r="K7800"/>
      <c r="L7800" t="s">
        <v>2136</v>
      </c>
      <c r="M7800" t="s">
        <v>26</v>
      </c>
      <c r="N7800">
        <v>2</v>
      </c>
      <c r="P7800" t="s">
        <v>10827</v>
      </c>
      <c r="Q7800" t="s">
        <v>11942</v>
      </c>
      <c r="S7800" t="s">
        <v>29</v>
      </c>
    </row>
    <row r="7801" spans="1:19" hidden="1" x14ac:dyDescent="0.2">
      <c r="A7801">
        <v>4529</v>
      </c>
      <c r="B7801" t="s">
        <v>2134</v>
      </c>
      <c r="C7801" t="s">
        <v>20</v>
      </c>
      <c r="D7801">
        <v>2.46</v>
      </c>
      <c r="E7801">
        <v>25</v>
      </c>
      <c r="F7801" t="s">
        <v>11943</v>
      </c>
      <c r="G7801" t="s">
        <v>498</v>
      </c>
      <c r="H7801" t="s">
        <v>46</v>
      </c>
      <c r="I7801" t="s">
        <v>10646</v>
      </c>
      <c r="K7801"/>
      <c r="L7801" t="s">
        <v>2136</v>
      </c>
      <c r="M7801" t="s">
        <v>26</v>
      </c>
      <c r="N7801">
        <v>2</v>
      </c>
      <c r="P7801" t="s">
        <v>10827</v>
      </c>
      <c r="Q7801" t="s">
        <v>11942</v>
      </c>
      <c r="S7801" t="s">
        <v>29</v>
      </c>
    </row>
    <row r="7802" spans="1:19" hidden="1" x14ac:dyDescent="0.2">
      <c r="A7802">
        <v>4529</v>
      </c>
      <c r="B7802" t="s">
        <v>2134</v>
      </c>
      <c r="C7802" t="s">
        <v>73</v>
      </c>
      <c r="D7802">
        <v>-14.14</v>
      </c>
      <c r="E7802" t="s">
        <v>1636</v>
      </c>
      <c r="F7802" t="s">
        <v>11429</v>
      </c>
      <c r="G7802" t="s">
        <v>75</v>
      </c>
      <c r="H7802" t="s">
        <v>23</v>
      </c>
      <c r="I7802" t="s">
        <v>8771</v>
      </c>
      <c r="K7802"/>
      <c r="L7802" t="s">
        <v>2136</v>
      </c>
      <c r="M7802" t="s">
        <v>26</v>
      </c>
      <c r="N7802">
        <v>2</v>
      </c>
      <c r="P7802" t="s">
        <v>10827</v>
      </c>
      <c r="Q7802" t="s">
        <v>11942</v>
      </c>
      <c r="S7802" t="s">
        <v>29</v>
      </c>
    </row>
    <row r="7803" spans="1:19" hidden="1" x14ac:dyDescent="0.2">
      <c r="A7803">
        <v>4529</v>
      </c>
      <c r="B7803" t="s">
        <v>2134</v>
      </c>
      <c r="C7803" t="s">
        <v>20</v>
      </c>
      <c r="D7803">
        <v>2.5</v>
      </c>
      <c r="E7803" t="s">
        <v>1636</v>
      </c>
      <c r="F7803" t="s">
        <v>11513</v>
      </c>
      <c r="G7803" t="s">
        <v>75</v>
      </c>
      <c r="H7803" t="s">
        <v>46</v>
      </c>
      <c r="I7803" t="s">
        <v>8771</v>
      </c>
      <c r="K7803"/>
      <c r="L7803" t="s">
        <v>2136</v>
      </c>
      <c r="M7803" t="s">
        <v>26</v>
      </c>
      <c r="N7803">
        <v>2</v>
      </c>
      <c r="P7803" t="s">
        <v>10827</v>
      </c>
      <c r="Q7803" t="s">
        <v>11942</v>
      </c>
      <c r="S7803" t="s">
        <v>29</v>
      </c>
    </row>
    <row r="7804" spans="1:19" hidden="1" x14ac:dyDescent="0.2">
      <c r="A7804">
        <v>4529</v>
      </c>
      <c r="B7804" t="s">
        <v>2134</v>
      </c>
      <c r="C7804" t="s">
        <v>20</v>
      </c>
      <c r="D7804">
        <v>2.5</v>
      </c>
      <c r="E7804" t="s">
        <v>11465</v>
      </c>
      <c r="F7804" t="s">
        <v>11412</v>
      </c>
      <c r="G7804" t="s">
        <v>75</v>
      </c>
      <c r="H7804" t="s">
        <v>46</v>
      </c>
      <c r="I7804" t="s">
        <v>8771</v>
      </c>
      <c r="K7804"/>
      <c r="L7804" t="s">
        <v>2136</v>
      </c>
      <c r="M7804" t="s">
        <v>26</v>
      </c>
      <c r="N7804">
        <v>2</v>
      </c>
      <c r="P7804" t="s">
        <v>10827</v>
      </c>
      <c r="Q7804" t="s">
        <v>11942</v>
      </c>
      <c r="S7804" t="s">
        <v>29</v>
      </c>
    </row>
    <row r="7805" spans="1:19" hidden="1" x14ac:dyDescent="0.2">
      <c r="A7805">
        <v>4529</v>
      </c>
      <c r="B7805" t="s">
        <v>2134</v>
      </c>
      <c r="C7805" t="s">
        <v>20</v>
      </c>
      <c r="D7805">
        <v>2.4500000000000002</v>
      </c>
      <c r="E7805">
        <v>25</v>
      </c>
      <c r="F7805" t="s">
        <v>11283</v>
      </c>
      <c r="G7805" t="s">
        <v>31</v>
      </c>
      <c r="H7805" t="s">
        <v>46</v>
      </c>
      <c r="I7805" t="s">
        <v>11284</v>
      </c>
      <c r="K7805"/>
      <c r="L7805" t="s">
        <v>2136</v>
      </c>
      <c r="M7805" t="s">
        <v>26</v>
      </c>
      <c r="N7805">
        <v>2</v>
      </c>
      <c r="P7805" t="s">
        <v>10827</v>
      </c>
      <c r="Q7805" t="s">
        <v>11942</v>
      </c>
      <c r="S7805" t="s">
        <v>29</v>
      </c>
    </row>
    <row r="7806" spans="1:19" hidden="1" x14ac:dyDescent="0.2">
      <c r="A7806">
        <v>4529</v>
      </c>
      <c r="B7806" t="s">
        <v>2134</v>
      </c>
      <c r="C7806" t="s">
        <v>20</v>
      </c>
      <c r="D7806">
        <v>2.29</v>
      </c>
      <c r="E7806" t="s">
        <v>10834</v>
      </c>
      <c r="F7806" t="s">
        <v>11842</v>
      </c>
      <c r="G7806" t="s">
        <v>31</v>
      </c>
      <c r="H7806" t="s">
        <v>23</v>
      </c>
      <c r="I7806" t="s">
        <v>11536</v>
      </c>
      <c r="K7806"/>
      <c r="L7806" t="s">
        <v>2136</v>
      </c>
      <c r="M7806" t="s">
        <v>26</v>
      </c>
      <c r="N7806">
        <v>2</v>
      </c>
      <c r="P7806" t="s">
        <v>10827</v>
      </c>
      <c r="Q7806" t="s">
        <v>11942</v>
      </c>
      <c r="S7806" t="s">
        <v>29</v>
      </c>
    </row>
    <row r="7807" spans="1:19" hidden="1" x14ac:dyDescent="0.2">
      <c r="A7807">
        <v>4529</v>
      </c>
      <c r="B7807" t="s">
        <v>2134</v>
      </c>
      <c r="C7807" t="s">
        <v>20</v>
      </c>
      <c r="D7807">
        <v>2.2599999999999998</v>
      </c>
      <c r="E7807">
        <v>35</v>
      </c>
      <c r="F7807" t="s">
        <v>3110</v>
      </c>
      <c r="G7807" t="s">
        <v>1440</v>
      </c>
      <c r="I7807" t="s">
        <v>656</v>
      </c>
      <c r="J7807" t="s">
        <v>43</v>
      </c>
      <c r="K7807"/>
      <c r="L7807" t="s">
        <v>2136</v>
      </c>
      <c r="M7807" t="s">
        <v>26</v>
      </c>
      <c r="N7807">
        <v>2</v>
      </c>
      <c r="P7807" t="s">
        <v>10827</v>
      </c>
      <c r="Q7807" t="s">
        <v>11942</v>
      </c>
      <c r="S7807" t="s">
        <v>29</v>
      </c>
    </row>
    <row r="7808" spans="1:19" hidden="1" x14ac:dyDescent="0.2">
      <c r="A7808">
        <v>4529</v>
      </c>
      <c r="B7808" t="s">
        <v>2134</v>
      </c>
      <c r="C7808" t="s">
        <v>20</v>
      </c>
      <c r="D7808">
        <v>2.2400000000000002</v>
      </c>
      <c r="E7808">
        <v>35</v>
      </c>
      <c r="F7808" t="s">
        <v>3110</v>
      </c>
      <c r="G7808" t="s">
        <v>2474</v>
      </c>
      <c r="I7808" t="s">
        <v>656</v>
      </c>
      <c r="J7808" t="s">
        <v>43</v>
      </c>
      <c r="K7808"/>
      <c r="L7808" t="s">
        <v>2136</v>
      </c>
      <c r="M7808" t="s">
        <v>26</v>
      </c>
      <c r="N7808">
        <v>2</v>
      </c>
      <c r="P7808" t="s">
        <v>10827</v>
      </c>
      <c r="Q7808" t="s">
        <v>11942</v>
      </c>
      <c r="S7808" t="s">
        <v>29</v>
      </c>
    </row>
    <row r="7809" spans="1:19" x14ac:dyDescent="0.2">
      <c r="A7809">
        <v>4530</v>
      </c>
      <c r="B7809" t="s">
        <v>2146</v>
      </c>
      <c r="C7809" t="s">
        <v>20</v>
      </c>
      <c r="D7809">
        <v>1.1439999999999999</v>
      </c>
      <c r="E7809">
        <v>10</v>
      </c>
      <c r="F7809" t="s">
        <v>11944</v>
      </c>
      <c r="G7809" t="s">
        <v>1423</v>
      </c>
      <c r="H7809" t="s">
        <v>36</v>
      </c>
      <c r="I7809" t="s">
        <v>7719</v>
      </c>
      <c r="L7809" t="s">
        <v>2148</v>
      </c>
      <c r="M7809" t="s">
        <v>11208</v>
      </c>
      <c r="N7809">
        <v>4</v>
      </c>
      <c r="P7809" t="s">
        <v>10827</v>
      </c>
      <c r="Q7809" t="s">
        <v>11945</v>
      </c>
      <c r="S7809" t="s">
        <v>29</v>
      </c>
    </row>
    <row r="7810" spans="1:19" x14ac:dyDescent="0.2">
      <c r="A7810">
        <v>4530</v>
      </c>
      <c r="B7810" t="s">
        <v>2146</v>
      </c>
      <c r="C7810" t="s">
        <v>20</v>
      </c>
      <c r="D7810">
        <v>1.1020000000000001</v>
      </c>
      <c r="E7810">
        <v>15</v>
      </c>
      <c r="F7810" t="s">
        <v>11944</v>
      </c>
      <c r="G7810" t="s">
        <v>1423</v>
      </c>
      <c r="H7810" t="s">
        <v>36</v>
      </c>
      <c r="I7810" t="s">
        <v>7719</v>
      </c>
      <c r="L7810" t="s">
        <v>2148</v>
      </c>
      <c r="M7810" t="s">
        <v>11208</v>
      </c>
      <c r="N7810">
        <v>4</v>
      </c>
      <c r="P7810" t="s">
        <v>10827</v>
      </c>
      <c r="Q7810" t="s">
        <v>11945</v>
      </c>
      <c r="S7810" t="s">
        <v>29</v>
      </c>
    </row>
    <row r="7811" spans="1:19" x14ac:dyDescent="0.2">
      <c r="A7811">
        <v>4530</v>
      </c>
      <c r="B7811" t="s">
        <v>2146</v>
      </c>
      <c r="C7811" t="s">
        <v>20</v>
      </c>
      <c r="D7811">
        <v>1.06</v>
      </c>
      <c r="E7811">
        <v>20</v>
      </c>
      <c r="F7811" t="s">
        <v>11944</v>
      </c>
      <c r="G7811" t="s">
        <v>1423</v>
      </c>
      <c r="H7811" t="s">
        <v>36</v>
      </c>
      <c r="I7811" t="s">
        <v>7719</v>
      </c>
      <c r="L7811" t="s">
        <v>2148</v>
      </c>
      <c r="M7811" t="s">
        <v>11208</v>
      </c>
      <c r="N7811">
        <v>4</v>
      </c>
      <c r="P7811" t="s">
        <v>10827</v>
      </c>
      <c r="Q7811" t="s">
        <v>11945</v>
      </c>
      <c r="S7811" t="s">
        <v>29</v>
      </c>
    </row>
    <row r="7812" spans="1:19" x14ac:dyDescent="0.2">
      <c r="A7812">
        <v>4530</v>
      </c>
      <c r="B7812" t="s">
        <v>2146</v>
      </c>
      <c r="C7812" t="s">
        <v>20</v>
      </c>
      <c r="D7812">
        <v>1.0189999999999999</v>
      </c>
      <c r="E7812">
        <v>25</v>
      </c>
      <c r="F7812" t="s">
        <v>11944</v>
      </c>
      <c r="G7812" t="s">
        <v>1423</v>
      </c>
      <c r="H7812" t="s">
        <v>36</v>
      </c>
      <c r="I7812" t="s">
        <v>7719</v>
      </c>
      <c r="L7812" t="s">
        <v>2148</v>
      </c>
      <c r="M7812" t="s">
        <v>11208</v>
      </c>
      <c r="N7812">
        <v>4</v>
      </c>
      <c r="P7812" t="s">
        <v>10827</v>
      </c>
      <c r="Q7812" t="s">
        <v>11945</v>
      </c>
      <c r="S7812" t="s">
        <v>29</v>
      </c>
    </row>
    <row r="7813" spans="1:19" x14ac:dyDescent="0.2">
      <c r="A7813">
        <v>4530</v>
      </c>
      <c r="B7813" t="s">
        <v>2146</v>
      </c>
      <c r="C7813" t="s">
        <v>20</v>
      </c>
      <c r="D7813">
        <v>0.97799999999999998</v>
      </c>
      <c r="E7813">
        <v>30</v>
      </c>
      <c r="F7813" t="s">
        <v>11944</v>
      </c>
      <c r="G7813" t="s">
        <v>1423</v>
      </c>
      <c r="H7813" t="s">
        <v>36</v>
      </c>
      <c r="I7813" t="s">
        <v>7719</v>
      </c>
      <c r="L7813" t="s">
        <v>2148</v>
      </c>
      <c r="M7813" t="s">
        <v>11208</v>
      </c>
      <c r="N7813">
        <v>4</v>
      </c>
      <c r="P7813" t="s">
        <v>10827</v>
      </c>
      <c r="Q7813" t="s">
        <v>11945</v>
      </c>
      <c r="S7813" t="s">
        <v>29</v>
      </c>
    </row>
    <row r="7814" spans="1:19" x14ac:dyDescent="0.2">
      <c r="A7814">
        <v>4530</v>
      </c>
      <c r="B7814" t="s">
        <v>2146</v>
      </c>
      <c r="C7814" t="s">
        <v>20</v>
      </c>
      <c r="D7814">
        <v>0.93700000000000006</v>
      </c>
      <c r="E7814">
        <v>35</v>
      </c>
      <c r="F7814" t="s">
        <v>11944</v>
      </c>
      <c r="G7814" t="s">
        <v>1423</v>
      </c>
      <c r="H7814" t="s">
        <v>36</v>
      </c>
      <c r="I7814" t="s">
        <v>7719</v>
      </c>
      <c r="L7814" t="s">
        <v>2148</v>
      </c>
      <c r="M7814" t="s">
        <v>11208</v>
      </c>
      <c r="N7814">
        <v>4</v>
      </c>
      <c r="P7814" t="s">
        <v>10827</v>
      </c>
      <c r="Q7814" t="s">
        <v>11945</v>
      </c>
      <c r="S7814" t="s">
        <v>29</v>
      </c>
    </row>
    <row r="7815" spans="1:19" x14ac:dyDescent="0.2">
      <c r="A7815">
        <v>4530</v>
      </c>
      <c r="B7815" t="s">
        <v>2146</v>
      </c>
      <c r="C7815" t="s">
        <v>20</v>
      </c>
      <c r="D7815">
        <v>0.89600000000000002</v>
      </c>
      <c r="E7815">
        <v>40</v>
      </c>
      <c r="F7815" t="s">
        <v>11944</v>
      </c>
      <c r="G7815" t="s">
        <v>1423</v>
      </c>
      <c r="H7815" t="s">
        <v>36</v>
      </c>
      <c r="I7815" t="s">
        <v>7719</v>
      </c>
      <c r="L7815" t="s">
        <v>2148</v>
      </c>
      <c r="M7815" t="s">
        <v>11208</v>
      </c>
      <c r="N7815">
        <v>4</v>
      </c>
      <c r="P7815" t="s">
        <v>10827</v>
      </c>
      <c r="Q7815" t="s">
        <v>11945</v>
      </c>
      <c r="S7815" t="s">
        <v>29</v>
      </c>
    </row>
    <row r="7816" spans="1:19" x14ac:dyDescent="0.2">
      <c r="A7816">
        <v>4530</v>
      </c>
      <c r="B7816" t="s">
        <v>2146</v>
      </c>
      <c r="C7816" t="s">
        <v>20</v>
      </c>
      <c r="D7816">
        <v>0.85599999999999998</v>
      </c>
      <c r="E7816">
        <v>45</v>
      </c>
      <c r="F7816" t="s">
        <v>11944</v>
      </c>
      <c r="G7816" t="s">
        <v>1423</v>
      </c>
      <c r="H7816" t="s">
        <v>36</v>
      </c>
      <c r="I7816" t="s">
        <v>7719</v>
      </c>
      <c r="L7816" t="s">
        <v>2148</v>
      </c>
      <c r="M7816" t="s">
        <v>11208</v>
      </c>
      <c r="N7816">
        <v>4</v>
      </c>
      <c r="P7816" t="s">
        <v>10827</v>
      </c>
      <c r="Q7816" t="s">
        <v>11945</v>
      </c>
      <c r="S7816" t="s">
        <v>29</v>
      </c>
    </row>
    <row r="7817" spans="1:19" x14ac:dyDescent="0.2">
      <c r="A7817">
        <v>4530</v>
      </c>
      <c r="B7817" t="s">
        <v>2146</v>
      </c>
      <c r="C7817" t="s">
        <v>20</v>
      </c>
      <c r="D7817">
        <v>0.81599999999999995</v>
      </c>
      <c r="E7817">
        <v>50</v>
      </c>
      <c r="F7817" t="s">
        <v>11944</v>
      </c>
      <c r="G7817" t="s">
        <v>1423</v>
      </c>
      <c r="H7817" t="s">
        <v>36</v>
      </c>
      <c r="I7817" t="s">
        <v>7719</v>
      </c>
      <c r="L7817" t="s">
        <v>2148</v>
      </c>
      <c r="M7817" t="s">
        <v>11208</v>
      </c>
      <c r="N7817">
        <v>4</v>
      </c>
      <c r="P7817" t="s">
        <v>10827</v>
      </c>
      <c r="Q7817" t="s">
        <v>11945</v>
      </c>
      <c r="S7817" t="s">
        <v>29</v>
      </c>
    </row>
    <row r="7818" spans="1:19" x14ac:dyDescent="0.2">
      <c r="A7818">
        <v>4530</v>
      </c>
      <c r="B7818" t="s">
        <v>2146</v>
      </c>
      <c r="C7818" t="s">
        <v>20</v>
      </c>
      <c r="D7818">
        <v>0.78200000000000003</v>
      </c>
      <c r="E7818">
        <v>55</v>
      </c>
      <c r="F7818" t="s">
        <v>11944</v>
      </c>
      <c r="G7818" t="s">
        <v>1423</v>
      </c>
      <c r="H7818" t="s">
        <v>36</v>
      </c>
      <c r="I7818" t="s">
        <v>7719</v>
      </c>
      <c r="L7818" t="s">
        <v>2148</v>
      </c>
      <c r="M7818" t="s">
        <v>11208</v>
      </c>
      <c r="N7818">
        <v>4</v>
      </c>
      <c r="P7818" t="s">
        <v>10827</v>
      </c>
      <c r="Q7818" t="s">
        <v>11945</v>
      </c>
      <c r="S7818" t="s">
        <v>29</v>
      </c>
    </row>
    <row r="7819" spans="1:19" x14ac:dyDescent="0.2">
      <c r="A7819">
        <v>4530</v>
      </c>
      <c r="B7819" t="s">
        <v>2146</v>
      </c>
      <c r="C7819" t="s">
        <v>20</v>
      </c>
      <c r="D7819">
        <v>0.749</v>
      </c>
      <c r="E7819">
        <v>60</v>
      </c>
      <c r="F7819" t="s">
        <v>11944</v>
      </c>
      <c r="G7819" t="s">
        <v>1423</v>
      </c>
      <c r="H7819" t="s">
        <v>36</v>
      </c>
      <c r="I7819" t="s">
        <v>7719</v>
      </c>
      <c r="L7819" t="s">
        <v>2148</v>
      </c>
      <c r="M7819" t="s">
        <v>11208</v>
      </c>
      <c r="N7819">
        <v>4</v>
      </c>
      <c r="P7819" t="s">
        <v>10827</v>
      </c>
      <c r="Q7819" t="s">
        <v>11945</v>
      </c>
      <c r="S7819" t="s">
        <v>29</v>
      </c>
    </row>
    <row r="7820" spans="1:19" hidden="1" x14ac:dyDescent="0.2">
      <c r="A7820">
        <v>4530</v>
      </c>
      <c r="B7820" t="s">
        <v>2146</v>
      </c>
      <c r="C7820" t="s">
        <v>20</v>
      </c>
      <c r="D7820">
        <v>0.97</v>
      </c>
      <c r="E7820">
        <v>25</v>
      </c>
      <c r="F7820" t="s">
        <v>11944</v>
      </c>
      <c r="G7820" t="s">
        <v>75</v>
      </c>
      <c r="H7820" t="s">
        <v>46</v>
      </c>
      <c r="I7820" t="s">
        <v>11630</v>
      </c>
      <c r="K7820"/>
      <c r="L7820" t="s">
        <v>2148</v>
      </c>
      <c r="M7820" t="s">
        <v>11208</v>
      </c>
      <c r="N7820">
        <v>4</v>
      </c>
      <c r="P7820" t="s">
        <v>10827</v>
      </c>
      <c r="Q7820" t="s">
        <v>11945</v>
      </c>
      <c r="S7820" t="s">
        <v>29</v>
      </c>
    </row>
    <row r="7821" spans="1:19" hidden="1" x14ac:dyDescent="0.2">
      <c r="A7821">
        <v>4530</v>
      </c>
      <c r="B7821" t="s">
        <v>2146</v>
      </c>
      <c r="C7821" t="s">
        <v>20</v>
      </c>
      <c r="D7821">
        <v>1.02</v>
      </c>
      <c r="E7821" t="s">
        <v>363</v>
      </c>
      <c r="F7821" t="s">
        <v>2322</v>
      </c>
      <c r="G7821" t="s">
        <v>75</v>
      </c>
      <c r="H7821" t="s">
        <v>23</v>
      </c>
      <c r="I7821" t="s">
        <v>4437</v>
      </c>
      <c r="K7821"/>
      <c r="L7821" t="s">
        <v>2148</v>
      </c>
      <c r="M7821" t="s">
        <v>11208</v>
      </c>
      <c r="N7821">
        <v>4</v>
      </c>
      <c r="P7821" t="s">
        <v>10827</v>
      </c>
      <c r="Q7821" t="s">
        <v>11945</v>
      </c>
      <c r="S7821" t="s">
        <v>29</v>
      </c>
    </row>
    <row r="7822" spans="1:19" hidden="1" x14ac:dyDescent="0.2">
      <c r="A7822">
        <v>4530</v>
      </c>
      <c r="B7822" t="s">
        <v>2146</v>
      </c>
      <c r="C7822" t="s">
        <v>8006</v>
      </c>
      <c r="D7822">
        <v>-4.8600000000000003</v>
      </c>
      <c r="E7822" t="s">
        <v>5018</v>
      </c>
      <c r="F7822" t="s">
        <v>11946</v>
      </c>
      <c r="G7822" t="s">
        <v>75</v>
      </c>
      <c r="H7822" t="s">
        <v>23</v>
      </c>
      <c r="I7822" t="s">
        <v>4437</v>
      </c>
      <c r="K7822"/>
      <c r="L7822" t="s">
        <v>2148</v>
      </c>
      <c r="M7822" t="s">
        <v>11208</v>
      </c>
      <c r="N7822">
        <v>4</v>
      </c>
      <c r="P7822" t="s">
        <v>10827</v>
      </c>
      <c r="Q7822" t="s">
        <v>11945</v>
      </c>
      <c r="S7822" t="s">
        <v>29</v>
      </c>
    </row>
    <row r="7823" spans="1:19" hidden="1" x14ac:dyDescent="0.2">
      <c r="A7823">
        <v>4530</v>
      </c>
      <c r="B7823" t="s">
        <v>2146</v>
      </c>
      <c r="C7823" t="s">
        <v>20</v>
      </c>
      <c r="D7823">
        <v>1.08</v>
      </c>
      <c r="E7823">
        <v>15</v>
      </c>
      <c r="F7823" t="s">
        <v>11947</v>
      </c>
      <c r="G7823" t="s">
        <v>75</v>
      </c>
      <c r="H7823" t="s">
        <v>46</v>
      </c>
      <c r="I7823" t="s">
        <v>11512</v>
      </c>
      <c r="K7823"/>
      <c r="L7823" t="s">
        <v>2148</v>
      </c>
      <c r="M7823" t="s">
        <v>11208</v>
      </c>
      <c r="N7823">
        <v>4</v>
      </c>
      <c r="P7823" t="s">
        <v>10827</v>
      </c>
      <c r="Q7823" t="s">
        <v>11945</v>
      </c>
      <c r="S7823" t="s">
        <v>29</v>
      </c>
    </row>
    <row r="7824" spans="1:19" hidden="1" x14ac:dyDescent="0.2">
      <c r="A7824">
        <v>4530</v>
      </c>
      <c r="B7824" t="s">
        <v>2146</v>
      </c>
      <c r="C7824" t="s">
        <v>20</v>
      </c>
      <c r="D7824">
        <v>1</v>
      </c>
      <c r="E7824">
        <v>25</v>
      </c>
      <c r="F7824" t="s">
        <v>11947</v>
      </c>
      <c r="G7824" t="s">
        <v>75</v>
      </c>
      <c r="H7824" t="s">
        <v>46</v>
      </c>
      <c r="I7824" t="s">
        <v>11512</v>
      </c>
      <c r="K7824"/>
      <c r="L7824" t="s">
        <v>2148</v>
      </c>
      <c r="M7824" t="s">
        <v>11208</v>
      </c>
      <c r="N7824">
        <v>4</v>
      </c>
      <c r="P7824" t="s">
        <v>10827</v>
      </c>
      <c r="Q7824" t="s">
        <v>11945</v>
      </c>
      <c r="S7824" t="s">
        <v>29</v>
      </c>
    </row>
    <row r="7825" spans="1:19" hidden="1" x14ac:dyDescent="0.2">
      <c r="A7825">
        <v>4530</v>
      </c>
      <c r="B7825" t="s">
        <v>2146</v>
      </c>
      <c r="C7825" t="s">
        <v>20</v>
      </c>
      <c r="D7825">
        <v>0.93</v>
      </c>
      <c r="E7825">
        <v>35</v>
      </c>
      <c r="F7825" t="s">
        <v>11947</v>
      </c>
      <c r="G7825" t="s">
        <v>75</v>
      </c>
      <c r="H7825" t="s">
        <v>46</v>
      </c>
      <c r="I7825" t="s">
        <v>11512</v>
      </c>
      <c r="K7825"/>
      <c r="L7825" t="s">
        <v>2148</v>
      </c>
      <c r="M7825" t="s">
        <v>11208</v>
      </c>
      <c r="N7825">
        <v>4</v>
      </c>
      <c r="P7825" t="s">
        <v>10827</v>
      </c>
      <c r="Q7825" t="s">
        <v>11945</v>
      </c>
      <c r="S7825" t="s">
        <v>29</v>
      </c>
    </row>
    <row r="7826" spans="1:19" hidden="1" x14ac:dyDescent="0.2">
      <c r="A7826">
        <v>4530</v>
      </c>
      <c r="B7826" t="s">
        <v>2146</v>
      </c>
      <c r="C7826" t="s">
        <v>20</v>
      </c>
      <c r="D7826">
        <v>0.85</v>
      </c>
      <c r="E7826">
        <v>45</v>
      </c>
      <c r="F7826" t="s">
        <v>11947</v>
      </c>
      <c r="G7826" t="s">
        <v>75</v>
      </c>
      <c r="H7826" t="s">
        <v>46</v>
      </c>
      <c r="I7826" t="s">
        <v>11512</v>
      </c>
      <c r="K7826"/>
      <c r="L7826" t="s">
        <v>2148</v>
      </c>
      <c r="M7826" t="s">
        <v>11208</v>
      </c>
      <c r="N7826">
        <v>4</v>
      </c>
      <c r="P7826" t="s">
        <v>10827</v>
      </c>
      <c r="Q7826" t="s">
        <v>11945</v>
      </c>
      <c r="S7826" t="s">
        <v>29</v>
      </c>
    </row>
    <row r="7827" spans="1:19" hidden="1" x14ac:dyDescent="0.2">
      <c r="A7827">
        <v>4530</v>
      </c>
      <c r="B7827" t="s">
        <v>2146</v>
      </c>
      <c r="C7827" t="s">
        <v>20</v>
      </c>
      <c r="D7827">
        <v>0.78</v>
      </c>
      <c r="E7827">
        <v>55</v>
      </c>
      <c r="F7827" t="s">
        <v>11947</v>
      </c>
      <c r="G7827" t="s">
        <v>75</v>
      </c>
      <c r="H7827" t="s">
        <v>46</v>
      </c>
      <c r="I7827" t="s">
        <v>11512</v>
      </c>
      <c r="K7827"/>
      <c r="L7827" t="s">
        <v>2148</v>
      </c>
      <c r="M7827" t="s">
        <v>11208</v>
      </c>
      <c r="N7827">
        <v>4</v>
      </c>
      <c r="P7827" t="s">
        <v>10827</v>
      </c>
      <c r="Q7827" t="s">
        <v>11945</v>
      </c>
      <c r="S7827" t="s">
        <v>29</v>
      </c>
    </row>
    <row r="7828" spans="1:19" hidden="1" x14ac:dyDescent="0.2">
      <c r="A7828">
        <v>4530</v>
      </c>
      <c r="B7828" t="s">
        <v>2146</v>
      </c>
      <c r="C7828" t="s">
        <v>20</v>
      </c>
      <c r="D7828">
        <v>0.99</v>
      </c>
      <c r="F7828" t="s">
        <v>10899</v>
      </c>
      <c r="G7828" t="s">
        <v>1440</v>
      </c>
      <c r="I7828" t="s">
        <v>11360</v>
      </c>
      <c r="K7828"/>
      <c r="L7828" t="s">
        <v>2148</v>
      </c>
      <c r="M7828" t="s">
        <v>11208</v>
      </c>
      <c r="N7828">
        <v>4</v>
      </c>
      <c r="P7828" t="s">
        <v>10827</v>
      </c>
      <c r="Q7828" t="s">
        <v>11945</v>
      </c>
      <c r="S7828" t="s">
        <v>29</v>
      </c>
    </row>
    <row r="7829" spans="1:19" hidden="1" x14ac:dyDescent="0.2">
      <c r="A7829">
        <v>4530</v>
      </c>
      <c r="B7829" t="s">
        <v>2146</v>
      </c>
      <c r="C7829" t="s">
        <v>20</v>
      </c>
      <c r="D7829">
        <v>0.96</v>
      </c>
      <c r="E7829">
        <v>25</v>
      </c>
      <c r="F7829" t="s">
        <v>11880</v>
      </c>
      <c r="G7829" t="s">
        <v>75</v>
      </c>
      <c r="H7829" t="s">
        <v>46</v>
      </c>
      <c r="I7829" t="s">
        <v>11284</v>
      </c>
      <c r="K7829"/>
      <c r="L7829" t="s">
        <v>2148</v>
      </c>
      <c r="M7829" t="s">
        <v>11208</v>
      </c>
      <c r="N7829">
        <v>4</v>
      </c>
      <c r="P7829" t="s">
        <v>10827</v>
      </c>
      <c r="Q7829" t="s">
        <v>11945</v>
      </c>
      <c r="S7829" t="s">
        <v>29</v>
      </c>
    </row>
    <row r="7830" spans="1:19" hidden="1" x14ac:dyDescent="0.2">
      <c r="A7830">
        <v>4530</v>
      </c>
      <c r="B7830" t="s">
        <v>2146</v>
      </c>
      <c r="C7830" t="s">
        <v>20</v>
      </c>
      <c r="D7830">
        <v>0.81</v>
      </c>
      <c r="E7830">
        <v>40</v>
      </c>
      <c r="F7830" t="s">
        <v>615</v>
      </c>
      <c r="G7830" t="s">
        <v>75</v>
      </c>
      <c r="H7830" t="s">
        <v>23</v>
      </c>
      <c r="I7830" t="s">
        <v>8771</v>
      </c>
      <c r="K7830"/>
      <c r="L7830" t="s">
        <v>2148</v>
      </c>
      <c r="M7830" t="s">
        <v>11208</v>
      </c>
      <c r="N7830">
        <v>4</v>
      </c>
      <c r="P7830" t="s">
        <v>10827</v>
      </c>
      <c r="Q7830" t="s">
        <v>11945</v>
      </c>
      <c r="S7830" t="s">
        <v>29</v>
      </c>
    </row>
    <row r="7831" spans="1:19" hidden="1" x14ac:dyDescent="0.2">
      <c r="A7831">
        <v>4530</v>
      </c>
      <c r="B7831" t="s">
        <v>2146</v>
      </c>
      <c r="C7831" t="s">
        <v>20</v>
      </c>
      <c r="D7831">
        <v>0.6</v>
      </c>
      <c r="E7831">
        <v>60</v>
      </c>
      <c r="F7831" t="s">
        <v>615</v>
      </c>
      <c r="G7831" t="s">
        <v>75</v>
      </c>
      <c r="H7831" t="s">
        <v>23</v>
      </c>
      <c r="I7831" t="s">
        <v>8771</v>
      </c>
      <c r="K7831"/>
      <c r="L7831" t="s">
        <v>2148</v>
      </c>
      <c r="M7831" t="s">
        <v>11208</v>
      </c>
      <c r="N7831">
        <v>4</v>
      </c>
      <c r="P7831" t="s">
        <v>10827</v>
      </c>
      <c r="Q7831" t="s">
        <v>11945</v>
      </c>
      <c r="S7831" t="s">
        <v>29</v>
      </c>
    </row>
    <row r="7832" spans="1:19" hidden="1" x14ac:dyDescent="0.2">
      <c r="A7832">
        <v>4530</v>
      </c>
      <c r="B7832" t="s">
        <v>2146</v>
      </c>
      <c r="C7832" t="s">
        <v>20</v>
      </c>
      <c r="D7832">
        <v>0.43</v>
      </c>
      <c r="E7832">
        <v>80</v>
      </c>
      <c r="F7832" t="s">
        <v>615</v>
      </c>
      <c r="G7832" t="s">
        <v>75</v>
      </c>
      <c r="H7832" t="s">
        <v>23</v>
      </c>
      <c r="I7832" t="s">
        <v>8771</v>
      </c>
      <c r="K7832"/>
      <c r="L7832" t="s">
        <v>2148</v>
      </c>
      <c r="M7832" t="s">
        <v>11208</v>
      </c>
      <c r="N7832">
        <v>4</v>
      </c>
      <c r="P7832" t="s">
        <v>10827</v>
      </c>
      <c r="Q7832" t="s">
        <v>11945</v>
      </c>
      <c r="S7832" t="s">
        <v>29</v>
      </c>
    </row>
    <row r="7833" spans="1:19" hidden="1" x14ac:dyDescent="0.2">
      <c r="A7833">
        <v>4530</v>
      </c>
      <c r="B7833" t="s">
        <v>2146</v>
      </c>
      <c r="C7833" t="s">
        <v>20</v>
      </c>
      <c r="D7833">
        <v>0.65</v>
      </c>
      <c r="F7833" t="s">
        <v>615</v>
      </c>
      <c r="G7833" t="s">
        <v>11504</v>
      </c>
      <c r="I7833" t="s">
        <v>1391</v>
      </c>
      <c r="K7833"/>
      <c r="L7833" t="s">
        <v>2148</v>
      </c>
      <c r="M7833" t="s">
        <v>11208</v>
      </c>
      <c r="N7833">
        <v>4</v>
      </c>
      <c r="P7833" t="s">
        <v>10827</v>
      </c>
      <c r="Q7833" t="s">
        <v>11945</v>
      </c>
      <c r="S7833" t="s">
        <v>29</v>
      </c>
    </row>
    <row r="7834" spans="1:19" hidden="1" x14ac:dyDescent="0.2">
      <c r="A7834">
        <v>4530</v>
      </c>
      <c r="B7834" t="s">
        <v>2146</v>
      </c>
      <c r="C7834" t="s">
        <v>20</v>
      </c>
      <c r="D7834">
        <v>0.91</v>
      </c>
      <c r="E7834">
        <v>40</v>
      </c>
      <c r="F7834" t="s">
        <v>2322</v>
      </c>
      <c r="G7834" t="s">
        <v>1440</v>
      </c>
      <c r="I7834" t="s">
        <v>656</v>
      </c>
      <c r="J7834" t="s">
        <v>43</v>
      </c>
      <c r="K7834"/>
      <c r="L7834" t="s">
        <v>2148</v>
      </c>
      <c r="M7834" t="s">
        <v>11208</v>
      </c>
      <c r="N7834">
        <v>4</v>
      </c>
      <c r="P7834" t="s">
        <v>10827</v>
      </c>
      <c r="Q7834" t="s">
        <v>11945</v>
      </c>
      <c r="S7834" t="s">
        <v>29</v>
      </c>
    </row>
    <row r="7835" spans="1:19" hidden="1" x14ac:dyDescent="0.2">
      <c r="A7835">
        <v>4530</v>
      </c>
      <c r="B7835" t="s">
        <v>2146</v>
      </c>
      <c r="C7835" t="s">
        <v>20</v>
      </c>
      <c r="D7835">
        <v>0.9</v>
      </c>
      <c r="E7835">
        <v>40</v>
      </c>
      <c r="F7835" t="s">
        <v>2322</v>
      </c>
      <c r="G7835" t="s">
        <v>2474</v>
      </c>
      <c r="I7835" t="s">
        <v>656</v>
      </c>
      <c r="J7835" t="s">
        <v>43</v>
      </c>
      <c r="K7835"/>
      <c r="L7835" t="s">
        <v>2148</v>
      </c>
      <c r="M7835" t="s">
        <v>11208</v>
      </c>
      <c r="N7835">
        <v>4</v>
      </c>
      <c r="P7835" t="s">
        <v>10827</v>
      </c>
      <c r="Q7835" t="s">
        <v>11945</v>
      </c>
      <c r="S7835" t="s">
        <v>29</v>
      </c>
    </row>
    <row r="7836" spans="1:19" hidden="1" x14ac:dyDescent="0.2">
      <c r="A7836">
        <v>4532</v>
      </c>
      <c r="B7836" t="s">
        <v>11948</v>
      </c>
      <c r="C7836" t="s">
        <v>20</v>
      </c>
      <c r="D7836">
        <v>-0.76</v>
      </c>
      <c r="E7836">
        <v>25</v>
      </c>
      <c r="F7836" t="s">
        <v>8359</v>
      </c>
      <c r="G7836" t="s">
        <v>75</v>
      </c>
      <c r="H7836" t="s">
        <v>23</v>
      </c>
      <c r="I7836" t="s">
        <v>8724</v>
      </c>
      <c r="K7836"/>
      <c r="L7836" t="s">
        <v>11949</v>
      </c>
      <c r="M7836" t="s">
        <v>26</v>
      </c>
      <c r="N7836">
        <v>2</v>
      </c>
      <c r="P7836" t="s">
        <v>10827</v>
      </c>
      <c r="Q7836" t="s">
        <v>11950</v>
      </c>
      <c r="S7836" t="s">
        <v>29</v>
      </c>
    </row>
    <row r="7837" spans="1:19" hidden="1" x14ac:dyDescent="0.2">
      <c r="A7837">
        <v>4532</v>
      </c>
      <c r="B7837" t="s">
        <v>11948</v>
      </c>
      <c r="C7837" t="s">
        <v>20</v>
      </c>
      <c r="D7837">
        <v>-0.88</v>
      </c>
      <c r="E7837">
        <v>25</v>
      </c>
      <c r="F7837" t="s">
        <v>2322</v>
      </c>
      <c r="G7837" t="s">
        <v>75</v>
      </c>
      <c r="H7837" t="s">
        <v>23</v>
      </c>
      <c r="I7837" t="s">
        <v>8724</v>
      </c>
      <c r="K7837"/>
      <c r="L7837" t="s">
        <v>11949</v>
      </c>
      <c r="M7837" t="s">
        <v>26</v>
      </c>
      <c r="N7837">
        <v>2</v>
      </c>
      <c r="P7837" t="s">
        <v>10827</v>
      </c>
      <c r="Q7837" t="s">
        <v>11950</v>
      </c>
      <c r="S7837" t="s">
        <v>29</v>
      </c>
    </row>
    <row r="7838" spans="1:19" hidden="1" x14ac:dyDescent="0.2">
      <c r="A7838">
        <v>4533</v>
      </c>
      <c r="B7838" t="s">
        <v>11951</v>
      </c>
      <c r="C7838" t="s">
        <v>20</v>
      </c>
      <c r="D7838">
        <v>-2.37</v>
      </c>
      <c r="E7838" t="s">
        <v>1636</v>
      </c>
      <c r="F7838" t="s">
        <v>11513</v>
      </c>
      <c r="G7838" t="s">
        <v>75</v>
      </c>
      <c r="H7838" t="s">
        <v>23</v>
      </c>
      <c r="I7838" t="s">
        <v>8771</v>
      </c>
      <c r="K7838"/>
      <c r="L7838" t="s">
        <v>11952</v>
      </c>
      <c r="M7838" t="s">
        <v>26</v>
      </c>
      <c r="N7838">
        <v>2</v>
      </c>
      <c r="P7838" t="s">
        <v>10827</v>
      </c>
      <c r="Q7838" t="s">
        <v>11953</v>
      </c>
      <c r="S7838" t="s">
        <v>29</v>
      </c>
    </row>
    <row r="7839" spans="1:19" hidden="1" x14ac:dyDescent="0.2">
      <c r="A7839">
        <v>4533</v>
      </c>
      <c r="B7839" t="s">
        <v>11951</v>
      </c>
      <c r="C7839" t="s">
        <v>20</v>
      </c>
      <c r="D7839">
        <v>-2.5</v>
      </c>
      <c r="E7839" t="s">
        <v>11465</v>
      </c>
      <c r="F7839" t="s">
        <v>11429</v>
      </c>
      <c r="G7839" t="s">
        <v>75</v>
      </c>
      <c r="H7839" t="s">
        <v>23</v>
      </c>
      <c r="I7839" t="s">
        <v>8771</v>
      </c>
      <c r="K7839"/>
      <c r="L7839" t="s">
        <v>11952</v>
      </c>
      <c r="M7839" t="s">
        <v>26</v>
      </c>
      <c r="N7839">
        <v>2</v>
      </c>
      <c r="P7839" t="s">
        <v>10827</v>
      </c>
      <c r="Q7839" t="s">
        <v>11953</v>
      </c>
      <c r="S7839" t="s">
        <v>29</v>
      </c>
    </row>
    <row r="7840" spans="1:19" hidden="1" x14ac:dyDescent="0.2">
      <c r="A7840">
        <v>4533</v>
      </c>
      <c r="B7840" t="s">
        <v>11951</v>
      </c>
      <c r="C7840" t="s">
        <v>20</v>
      </c>
      <c r="D7840">
        <v>-2.2799999999999998</v>
      </c>
      <c r="E7840" t="s">
        <v>11465</v>
      </c>
      <c r="F7840" t="s">
        <v>11515</v>
      </c>
      <c r="G7840" t="s">
        <v>75</v>
      </c>
      <c r="H7840" t="s">
        <v>23</v>
      </c>
      <c r="I7840" t="s">
        <v>8771</v>
      </c>
      <c r="K7840"/>
      <c r="L7840" t="s">
        <v>11952</v>
      </c>
      <c r="M7840" t="s">
        <v>26</v>
      </c>
      <c r="N7840">
        <v>2</v>
      </c>
      <c r="P7840" t="s">
        <v>10827</v>
      </c>
      <c r="Q7840" t="s">
        <v>11953</v>
      </c>
      <c r="S7840" t="s">
        <v>29</v>
      </c>
    </row>
    <row r="7841" spans="1:19" hidden="1" x14ac:dyDescent="0.2">
      <c r="A7841">
        <v>4538</v>
      </c>
      <c r="B7841" t="s">
        <v>11954</v>
      </c>
      <c r="C7841" t="s">
        <v>20</v>
      </c>
      <c r="D7841">
        <v>-2.25</v>
      </c>
      <c r="E7841">
        <v>25</v>
      </c>
      <c r="F7841" t="s">
        <v>8359</v>
      </c>
      <c r="G7841" t="s">
        <v>75</v>
      </c>
      <c r="H7841" t="s">
        <v>23</v>
      </c>
      <c r="I7841" t="s">
        <v>8724</v>
      </c>
      <c r="K7841"/>
      <c r="L7841" t="s">
        <v>11955</v>
      </c>
      <c r="M7841" t="s">
        <v>11208</v>
      </c>
      <c r="N7841">
        <v>4</v>
      </c>
      <c r="P7841" t="s">
        <v>10827</v>
      </c>
      <c r="Q7841" t="s">
        <v>11956</v>
      </c>
      <c r="S7841" t="s">
        <v>29</v>
      </c>
    </row>
    <row r="7842" spans="1:19" hidden="1" x14ac:dyDescent="0.2">
      <c r="A7842">
        <v>4538</v>
      </c>
      <c r="B7842" t="s">
        <v>11954</v>
      </c>
      <c r="C7842" t="s">
        <v>20</v>
      </c>
      <c r="D7842">
        <v>-2.31</v>
      </c>
      <c r="E7842">
        <v>25</v>
      </c>
      <c r="F7842" t="s">
        <v>2322</v>
      </c>
      <c r="G7842" t="s">
        <v>75</v>
      </c>
      <c r="H7842" t="s">
        <v>23</v>
      </c>
      <c r="I7842" t="s">
        <v>8724</v>
      </c>
      <c r="K7842"/>
      <c r="L7842" t="s">
        <v>11955</v>
      </c>
      <c r="M7842" t="s">
        <v>11208</v>
      </c>
      <c r="N7842">
        <v>4</v>
      </c>
      <c r="P7842" t="s">
        <v>10827</v>
      </c>
      <c r="Q7842" t="s">
        <v>11956</v>
      </c>
      <c r="S7842" t="s">
        <v>29</v>
      </c>
    </row>
    <row r="7843" spans="1:19" hidden="1" x14ac:dyDescent="0.2">
      <c r="A7843">
        <v>4539</v>
      </c>
      <c r="B7843" t="s">
        <v>11957</v>
      </c>
      <c r="C7843" t="s">
        <v>20</v>
      </c>
      <c r="D7843">
        <v>0.82</v>
      </c>
      <c r="E7843" t="s">
        <v>363</v>
      </c>
      <c r="F7843" t="s">
        <v>11677</v>
      </c>
      <c r="G7843" t="s">
        <v>75</v>
      </c>
      <c r="H7843" t="s">
        <v>23</v>
      </c>
      <c r="I7843" t="s">
        <v>11536</v>
      </c>
      <c r="K7843"/>
      <c r="L7843" t="s">
        <v>11958</v>
      </c>
      <c r="M7843" t="s">
        <v>26</v>
      </c>
      <c r="N7843">
        <v>2</v>
      </c>
      <c r="P7843" t="s">
        <v>10827</v>
      </c>
      <c r="Q7843" t="s">
        <v>11959</v>
      </c>
      <c r="S7843" t="s">
        <v>29</v>
      </c>
    </row>
    <row r="7844" spans="1:19" hidden="1" x14ac:dyDescent="0.2">
      <c r="A7844">
        <v>4540</v>
      </c>
      <c r="B7844" t="s">
        <v>11960</v>
      </c>
      <c r="C7844" t="s">
        <v>20</v>
      </c>
      <c r="D7844">
        <v>-0.05</v>
      </c>
      <c r="E7844" t="s">
        <v>363</v>
      </c>
      <c r="F7844" t="s">
        <v>2322</v>
      </c>
      <c r="G7844" t="s">
        <v>75</v>
      </c>
      <c r="H7844" t="s">
        <v>23</v>
      </c>
      <c r="I7844" t="s">
        <v>4437</v>
      </c>
      <c r="K7844"/>
      <c r="L7844" t="s">
        <v>11961</v>
      </c>
      <c r="M7844" t="s">
        <v>26</v>
      </c>
      <c r="N7844">
        <v>2</v>
      </c>
      <c r="P7844" t="s">
        <v>10827</v>
      </c>
      <c r="Q7844" t="s">
        <v>11962</v>
      </c>
      <c r="S7844" t="s">
        <v>29</v>
      </c>
    </row>
    <row r="7845" spans="1:19" hidden="1" x14ac:dyDescent="0.2">
      <c r="A7845">
        <v>4542</v>
      </c>
      <c r="B7845" t="s">
        <v>11963</v>
      </c>
      <c r="C7845" t="s">
        <v>20</v>
      </c>
      <c r="D7845">
        <v>3.24</v>
      </c>
      <c r="E7845">
        <v>25</v>
      </c>
      <c r="G7845" t="s">
        <v>31</v>
      </c>
      <c r="H7845" t="s">
        <v>46</v>
      </c>
      <c r="I7845" t="s">
        <v>11964</v>
      </c>
      <c r="K7845"/>
      <c r="L7845" t="s">
        <v>11965</v>
      </c>
      <c r="M7845" t="s">
        <v>26</v>
      </c>
      <c r="N7845">
        <v>2</v>
      </c>
      <c r="P7845" t="s">
        <v>10827</v>
      </c>
      <c r="Q7845" t="s">
        <v>11966</v>
      </c>
      <c r="S7845" t="s">
        <v>29</v>
      </c>
    </row>
    <row r="7846" spans="1:19" hidden="1" x14ac:dyDescent="0.2">
      <c r="A7846">
        <v>4543</v>
      </c>
      <c r="B7846" t="s">
        <v>11967</v>
      </c>
      <c r="C7846" t="s">
        <v>20</v>
      </c>
      <c r="D7846">
        <v>3.78</v>
      </c>
      <c r="E7846">
        <v>25</v>
      </c>
      <c r="G7846" t="s">
        <v>31</v>
      </c>
      <c r="H7846" t="s">
        <v>46</v>
      </c>
      <c r="I7846" t="s">
        <v>11964</v>
      </c>
      <c r="K7846"/>
      <c r="L7846" t="s">
        <v>11968</v>
      </c>
      <c r="M7846" t="s">
        <v>26</v>
      </c>
      <c r="N7846">
        <v>2</v>
      </c>
      <c r="P7846" t="s">
        <v>10827</v>
      </c>
      <c r="Q7846" t="s">
        <v>11969</v>
      </c>
      <c r="S7846" t="s">
        <v>29</v>
      </c>
    </row>
    <row r="7847" spans="1:19" hidden="1" x14ac:dyDescent="0.2">
      <c r="A7847">
        <v>4546</v>
      </c>
      <c r="B7847" t="s">
        <v>11970</v>
      </c>
      <c r="C7847" t="s">
        <v>20</v>
      </c>
      <c r="D7847">
        <v>4.84</v>
      </c>
      <c r="I7847" t="s">
        <v>10665</v>
      </c>
      <c r="K7847"/>
      <c r="L7847" t="s">
        <v>11971</v>
      </c>
      <c r="M7847" t="s">
        <v>26</v>
      </c>
      <c r="N7847">
        <v>2</v>
      </c>
      <c r="P7847" t="s">
        <v>10827</v>
      </c>
      <c r="Q7847" t="s">
        <v>11972</v>
      </c>
      <c r="S7847" t="s">
        <v>29</v>
      </c>
    </row>
    <row r="7848" spans="1:19" hidden="1" x14ac:dyDescent="0.2">
      <c r="A7848">
        <v>4547</v>
      </c>
      <c r="B7848" t="s">
        <v>2161</v>
      </c>
      <c r="C7848" t="s">
        <v>20</v>
      </c>
      <c r="D7848">
        <v>0.78</v>
      </c>
      <c r="E7848" t="s">
        <v>1636</v>
      </c>
      <c r="F7848" t="s">
        <v>11513</v>
      </c>
      <c r="G7848" t="s">
        <v>75</v>
      </c>
      <c r="H7848" t="s">
        <v>46</v>
      </c>
      <c r="I7848" t="s">
        <v>8771</v>
      </c>
      <c r="K7848"/>
      <c r="L7848" t="s">
        <v>2162</v>
      </c>
      <c r="M7848" t="s">
        <v>11208</v>
      </c>
      <c r="N7848">
        <v>4</v>
      </c>
      <c r="P7848" t="s">
        <v>10827</v>
      </c>
      <c r="Q7848" t="s">
        <v>11973</v>
      </c>
      <c r="S7848" t="s">
        <v>29</v>
      </c>
    </row>
    <row r="7849" spans="1:19" hidden="1" x14ac:dyDescent="0.2">
      <c r="A7849">
        <v>4547</v>
      </c>
      <c r="B7849" t="s">
        <v>2161</v>
      </c>
      <c r="C7849" t="s">
        <v>20</v>
      </c>
      <c r="D7849">
        <v>0.77</v>
      </c>
      <c r="E7849" t="s">
        <v>11465</v>
      </c>
      <c r="F7849" t="s">
        <v>11429</v>
      </c>
      <c r="G7849" t="s">
        <v>75</v>
      </c>
      <c r="H7849" t="s">
        <v>46</v>
      </c>
      <c r="I7849" t="s">
        <v>8771</v>
      </c>
      <c r="K7849"/>
      <c r="L7849" t="s">
        <v>2162</v>
      </c>
      <c r="M7849" t="s">
        <v>11208</v>
      </c>
      <c r="N7849">
        <v>4</v>
      </c>
      <c r="P7849" t="s">
        <v>10827</v>
      </c>
      <c r="Q7849" t="s">
        <v>11973</v>
      </c>
      <c r="S7849" t="s">
        <v>29</v>
      </c>
    </row>
    <row r="7850" spans="1:19" hidden="1" x14ac:dyDescent="0.2">
      <c r="A7850">
        <v>4547</v>
      </c>
      <c r="B7850" t="s">
        <v>2161</v>
      </c>
      <c r="C7850" t="s">
        <v>20</v>
      </c>
      <c r="D7850">
        <v>0.89</v>
      </c>
      <c r="E7850">
        <v>25</v>
      </c>
      <c r="F7850" t="s">
        <v>11429</v>
      </c>
      <c r="G7850" t="s">
        <v>1440</v>
      </c>
      <c r="H7850" t="s">
        <v>23</v>
      </c>
      <c r="I7850" t="s">
        <v>11974</v>
      </c>
      <c r="K7850"/>
      <c r="L7850" t="s">
        <v>2162</v>
      </c>
      <c r="M7850" t="s">
        <v>11208</v>
      </c>
      <c r="N7850">
        <v>4</v>
      </c>
      <c r="P7850" t="s">
        <v>10827</v>
      </c>
      <c r="Q7850" t="s">
        <v>11973</v>
      </c>
      <c r="S7850" t="s">
        <v>29</v>
      </c>
    </row>
    <row r="7851" spans="1:19" hidden="1" x14ac:dyDescent="0.2">
      <c r="A7851">
        <v>4548</v>
      </c>
      <c r="B7851" t="s">
        <v>11975</v>
      </c>
      <c r="C7851" t="s">
        <v>20</v>
      </c>
      <c r="D7851">
        <v>5.2</v>
      </c>
      <c r="E7851">
        <v>25</v>
      </c>
      <c r="I7851" t="s">
        <v>4650</v>
      </c>
      <c r="K7851"/>
      <c r="L7851" t="s">
        <v>11976</v>
      </c>
      <c r="M7851" t="s">
        <v>26</v>
      </c>
      <c r="N7851">
        <v>2</v>
      </c>
      <c r="P7851" t="s">
        <v>10827</v>
      </c>
      <c r="Q7851" t="s">
        <v>11977</v>
      </c>
      <c r="S7851" t="s">
        <v>29</v>
      </c>
    </row>
    <row r="7852" spans="1:19" hidden="1" x14ac:dyDescent="0.2">
      <c r="A7852">
        <v>4551</v>
      </c>
      <c r="B7852" t="s">
        <v>11978</v>
      </c>
      <c r="C7852" t="s">
        <v>20</v>
      </c>
      <c r="D7852">
        <v>2.5</v>
      </c>
      <c r="E7852" t="s">
        <v>363</v>
      </c>
      <c r="G7852" t="s">
        <v>31</v>
      </c>
      <c r="H7852" t="s">
        <v>23</v>
      </c>
      <c r="I7852" t="s">
        <v>1530</v>
      </c>
      <c r="K7852"/>
      <c r="L7852" t="s">
        <v>11979</v>
      </c>
      <c r="M7852" t="s">
        <v>26</v>
      </c>
      <c r="N7852">
        <v>2</v>
      </c>
      <c r="P7852" t="s">
        <v>10827</v>
      </c>
      <c r="Q7852" t="s">
        <v>11980</v>
      </c>
      <c r="S7852" t="s">
        <v>29</v>
      </c>
    </row>
    <row r="7853" spans="1:19" hidden="1" x14ac:dyDescent="0.2">
      <c r="A7853">
        <v>4552</v>
      </c>
      <c r="B7853" t="s">
        <v>11981</v>
      </c>
      <c r="C7853" t="s">
        <v>20</v>
      </c>
      <c r="D7853">
        <v>3.8</v>
      </c>
      <c r="F7853" t="s">
        <v>10899</v>
      </c>
      <c r="G7853" t="s">
        <v>1440</v>
      </c>
      <c r="I7853" t="s">
        <v>11982</v>
      </c>
      <c r="K7853"/>
      <c r="L7853" t="s">
        <v>11983</v>
      </c>
      <c r="M7853" t="s">
        <v>26</v>
      </c>
      <c r="N7853">
        <v>2</v>
      </c>
      <c r="P7853" t="s">
        <v>10827</v>
      </c>
      <c r="Q7853" t="s">
        <v>11984</v>
      </c>
      <c r="S7853" t="s">
        <v>29</v>
      </c>
    </row>
    <row r="7854" spans="1:19" hidden="1" x14ac:dyDescent="0.2">
      <c r="A7854">
        <v>4559</v>
      </c>
      <c r="B7854" t="s">
        <v>11985</v>
      </c>
      <c r="C7854" t="s">
        <v>20</v>
      </c>
      <c r="D7854">
        <v>5.28</v>
      </c>
      <c r="I7854" t="s">
        <v>10665</v>
      </c>
      <c r="K7854"/>
      <c r="L7854" t="s">
        <v>11986</v>
      </c>
      <c r="M7854" t="s">
        <v>26</v>
      </c>
      <c r="N7854">
        <v>2</v>
      </c>
      <c r="P7854" t="s">
        <v>10827</v>
      </c>
      <c r="Q7854" t="s">
        <v>11987</v>
      </c>
      <c r="S7854" t="s">
        <v>29</v>
      </c>
    </row>
    <row r="7855" spans="1:19" hidden="1" x14ac:dyDescent="0.2">
      <c r="A7855">
        <v>4560</v>
      </c>
      <c r="B7855" t="s">
        <v>2205</v>
      </c>
      <c r="C7855" t="s">
        <v>20</v>
      </c>
      <c r="D7855">
        <v>4.62</v>
      </c>
      <c r="I7855" t="s">
        <v>10665</v>
      </c>
      <c r="K7855"/>
      <c r="L7855" t="s">
        <v>2206</v>
      </c>
      <c r="M7855" t="s">
        <v>26</v>
      </c>
      <c r="N7855">
        <v>2</v>
      </c>
      <c r="P7855" t="s">
        <v>10827</v>
      </c>
      <c r="Q7855" t="s">
        <v>11988</v>
      </c>
      <c r="S7855" t="s">
        <v>29</v>
      </c>
    </row>
    <row r="7856" spans="1:19" hidden="1" x14ac:dyDescent="0.2">
      <c r="A7856">
        <v>4561</v>
      </c>
      <c r="B7856" t="s">
        <v>11989</v>
      </c>
      <c r="C7856" t="s">
        <v>20</v>
      </c>
      <c r="D7856">
        <v>5.47</v>
      </c>
      <c r="I7856" t="s">
        <v>10665</v>
      </c>
      <c r="K7856"/>
      <c r="L7856" t="s">
        <v>11990</v>
      </c>
      <c r="M7856" t="s">
        <v>26</v>
      </c>
      <c r="N7856">
        <v>2</v>
      </c>
      <c r="P7856" t="s">
        <v>10827</v>
      </c>
      <c r="Q7856" t="s">
        <v>11991</v>
      </c>
      <c r="S7856" t="s">
        <v>29</v>
      </c>
    </row>
    <row r="7857" spans="1:19" hidden="1" x14ac:dyDescent="0.2">
      <c r="A7857">
        <v>4562</v>
      </c>
      <c r="B7857" t="s">
        <v>11992</v>
      </c>
      <c r="C7857" t="s">
        <v>20</v>
      </c>
      <c r="D7857">
        <v>2.9</v>
      </c>
      <c r="F7857" t="s">
        <v>2017</v>
      </c>
      <c r="G7857" t="s">
        <v>1440</v>
      </c>
      <c r="H7857" t="s">
        <v>23</v>
      </c>
      <c r="I7857" t="s">
        <v>3181</v>
      </c>
      <c r="K7857"/>
      <c r="L7857" t="s">
        <v>11993</v>
      </c>
      <c r="M7857" t="s">
        <v>26</v>
      </c>
      <c r="N7857">
        <v>2</v>
      </c>
      <c r="P7857" t="s">
        <v>10827</v>
      </c>
      <c r="Q7857" t="s">
        <v>11994</v>
      </c>
      <c r="S7857" t="s">
        <v>29</v>
      </c>
    </row>
    <row r="7858" spans="1:19" hidden="1" x14ac:dyDescent="0.2">
      <c r="A7858">
        <v>4563</v>
      </c>
      <c r="B7858" t="s">
        <v>11995</v>
      </c>
      <c r="C7858" t="s">
        <v>20</v>
      </c>
      <c r="D7858">
        <v>1.0900000000000001</v>
      </c>
      <c r="F7858" t="s">
        <v>2017</v>
      </c>
      <c r="G7858" t="s">
        <v>1440</v>
      </c>
      <c r="H7858" t="s">
        <v>23</v>
      </c>
      <c r="I7858" t="s">
        <v>3181</v>
      </c>
      <c r="K7858"/>
      <c r="L7858" t="s">
        <v>11996</v>
      </c>
      <c r="M7858" t="s">
        <v>11208</v>
      </c>
      <c r="N7858">
        <v>4</v>
      </c>
      <c r="P7858" t="s">
        <v>10827</v>
      </c>
      <c r="Q7858" t="s">
        <v>11997</v>
      </c>
      <c r="S7858" t="s">
        <v>29</v>
      </c>
    </row>
    <row r="7859" spans="1:19" hidden="1" x14ac:dyDescent="0.2">
      <c r="A7859">
        <v>4564</v>
      </c>
      <c r="B7859" t="s">
        <v>11998</v>
      </c>
      <c r="C7859" t="s">
        <v>20</v>
      </c>
      <c r="D7859">
        <v>-0.03</v>
      </c>
      <c r="F7859" t="s">
        <v>2017</v>
      </c>
      <c r="G7859" t="s">
        <v>1440</v>
      </c>
      <c r="H7859" t="s">
        <v>23</v>
      </c>
      <c r="I7859" t="s">
        <v>3181</v>
      </c>
      <c r="K7859"/>
      <c r="L7859" t="s">
        <v>11999</v>
      </c>
      <c r="M7859" t="s">
        <v>11208</v>
      </c>
      <c r="N7859">
        <v>4</v>
      </c>
      <c r="P7859" t="s">
        <v>10827</v>
      </c>
      <c r="Q7859" t="s">
        <v>12000</v>
      </c>
      <c r="S7859" t="s">
        <v>29</v>
      </c>
    </row>
    <row r="7860" spans="1:19" hidden="1" x14ac:dyDescent="0.2">
      <c r="A7860">
        <v>4565</v>
      </c>
      <c r="B7860" t="s">
        <v>12001</v>
      </c>
      <c r="C7860" t="s">
        <v>20</v>
      </c>
      <c r="D7860">
        <v>2.44</v>
      </c>
      <c r="E7860">
        <v>25</v>
      </c>
      <c r="G7860" t="s">
        <v>31</v>
      </c>
      <c r="H7860" t="s">
        <v>46</v>
      </c>
      <c r="I7860" t="s">
        <v>11964</v>
      </c>
      <c r="K7860"/>
      <c r="L7860" t="s">
        <v>12002</v>
      </c>
      <c r="M7860" t="s">
        <v>26</v>
      </c>
      <c r="N7860">
        <v>2</v>
      </c>
      <c r="P7860" t="s">
        <v>10827</v>
      </c>
      <c r="Q7860" t="s">
        <v>12003</v>
      </c>
      <c r="S7860" t="s">
        <v>29</v>
      </c>
    </row>
    <row r="7861" spans="1:19" hidden="1" x14ac:dyDescent="0.2">
      <c r="A7861">
        <v>4566</v>
      </c>
      <c r="B7861" t="s">
        <v>12004</v>
      </c>
      <c r="C7861" t="s">
        <v>20</v>
      </c>
      <c r="D7861">
        <v>3.25</v>
      </c>
      <c r="E7861">
        <v>25</v>
      </c>
      <c r="G7861" t="s">
        <v>31</v>
      </c>
      <c r="H7861" t="s">
        <v>46</v>
      </c>
      <c r="I7861" t="s">
        <v>11964</v>
      </c>
      <c r="K7861"/>
      <c r="L7861" t="s">
        <v>12005</v>
      </c>
      <c r="M7861" t="s">
        <v>26</v>
      </c>
      <c r="N7861">
        <v>2</v>
      </c>
      <c r="P7861" t="s">
        <v>10827</v>
      </c>
      <c r="Q7861" t="s">
        <v>12006</v>
      </c>
      <c r="S7861" t="s">
        <v>29</v>
      </c>
    </row>
    <row r="7862" spans="1:19" hidden="1" x14ac:dyDescent="0.2">
      <c r="A7862">
        <v>4567</v>
      </c>
      <c r="B7862" t="s">
        <v>12007</v>
      </c>
      <c r="C7862" t="s">
        <v>20</v>
      </c>
      <c r="D7862">
        <v>3.82</v>
      </c>
      <c r="E7862">
        <v>25</v>
      </c>
      <c r="G7862" t="s">
        <v>31</v>
      </c>
      <c r="H7862" t="s">
        <v>46</v>
      </c>
      <c r="I7862" t="s">
        <v>11964</v>
      </c>
      <c r="K7862"/>
      <c r="L7862" t="s">
        <v>12008</v>
      </c>
      <c r="M7862" t="s">
        <v>26</v>
      </c>
      <c r="N7862">
        <v>2</v>
      </c>
      <c r="P7862" t="s">
        <v>10827</v>
      </c>
      <c r="Q7862" t="s">
        <v>12009</v>
      </c>
      <c r="S7862" t="s">
        <v>29</v>
      </c>
    </row>
    <row r="7863" spans="1:19" hidden="1" x14ac:dyDescent="0.2">
      <c r="A7863">
        <v>4568</v>
      </c>
      <c r="B7863" t="s">
        <v>2214</v>
      </c>
      <c r="C7863" t="s">
        <v>20</v>
      </c>
      <c r="D7863">
        <v>3.2</v>
      </c>
      <c r="E7863">
        <v>25</v>
      </c>
      <c r="F7863" t="s">
        <v>11278</v>
      </c>
      <c r="G7863" t="s">
        <v>31</v>
      </c>
      <c r="H7863" t="s">
        <v>46</v>
      </c>
      <c r="I7863" t="s">
        <v>11279</v>
      </c>
      <c r="K7863"/>
      <c r="L7863" t="s">
        <v>2215</v>
      </c>
      <c r="M7863" t="s">
        <v>26</v>
      </c>
      <c r="N7863">
        <v>2</v>
      </c>
      <c r="P7863" t="s">
        <v>10827</v>
      </c>
      <c r="Q7863" t="s">
        <v>12010</v>
      </c>
      <c r="S7863" t="s">
        <v>29</v>
      </c>
    </row>
    <row r="7864" spans="1:19" hidden="1" x14ac:dyDescent="0.2">
      <c r="A7864">
        <v>4568</v>
      </c>
      <c r="B7864" t="s">
        <v>2214</v>
      </c>
      <c r="C7864" t="s">
        <v>20</v>
      </c>
      <c r="D7864">
        <v>3.34</v>
      </c>
      <c r="F7864" t="s">
        <v>2017</v>
      </c>
      <c r="G7864" t="s">
        <v>1440</v>
      </c>
      <c r="H7864" t="s">
        <v>23</v>
      </c>
      <c r="I7864" t="s">
        <v>3181</v>
      </c>
      <c r="K7864"/>
      <c r="L7864" t="s">
        <v>2215</v>
      </c>
      <c r="M7864" t="s">
        <v>26</v>
      </c>
      <c r="N7864">
        <v>2</v>
      </c>
      <c r="P7864" t="s">
        <v>10827</v>
      </c>
      <c r="Q7864" t="s">
        <v>12010</v>
      </c>
      <c r="S7864" t="s">
        <v>29</v>
      </c>
    </row>
    <row r="7865" spans="1:19" hidden="1" x14ac:dyDescent="0.2">
      <c r="A7865">
        <v>4569</v>
      </c>
      <c r="B7865" t="s">
        <v>2217</v>
      </c>
      <c r="C7865" t="s">
        <v>20</v>
      </c>
      <c r="D7865">
        <v>2.75</v>
      </c>
      <c r="E7865">
        <v>25</v>
      </c>
      <c r="F7865" t="s">
        <v>11278</v>
      </c>
      <c r="G7865" t="s">
        <v>31</v>
      </c>
      <c r="H7865" t="s">
        <v>46</v>
      </c>
      <c r="I7865" t="s">
        <v>11279</v>
      </c>
      <c r="K7865"/>
      <c r="L7865" t="s">
        <v>2219</v>
      </c>
      <c r="M7865" t="s">
        <v>26</v>
      </c>
      <c r="N7865">
        <v>2</v>
      </c>
      <c r="P7865" t="s">
        <v>10827</v>
      </c>
      <c r="Q7865" t="s">
        <v>12011</v>
      </c>
      <c r="S7865" t="s">
        <v>29</v>
      </c>
    </row>
    <row r="7866" spans="1:19" hidden="1" x14ac:dyDescent="0.2">
      <c r="A7866">
        <v>4570</v>
      </c>
      <c r="B7866" t="s">
        <v>12012</v>
      </c>
      <c r="C7866" t="s">
        <v>20</v>
      </c>
      <c r="D7866">
        <v>1.79</v>
      </c>
      <c r="E7866">
        <v>25</v>
      </c>
      <c r="G7866" t="s">
        <v>31</v>
      </c>
      <c r="H7866" t="s">
        <v>46</v>
      </c>
      <c r="I7866" t="s">
        <v>11964</v>
      </c>
      <c r="K7866"/>
      <c r="L7866" t="s">
        <v>12013</v>
      </c>
      <c r="M7866" t="s">
        <v>26</v>
      </c>
      <c r="N7866">
        <v>2</v>
      </c>
      <c r="P7866" t="s">
        <v>10827</v>
      </c>
      <c r="Q7866" t="s">
        <v>12014</v>
      </c>
      <c r="S7866" t="s">
        <v>29</v>
      </c>
    </row>
    <row r="7867" spans="1:19" hidden="1" x14ac:dyDescent="0.2">
      <c r="A7867">
        <v>4571</v>
      </c>
      <c r="B7867" t="s">
        <v>12015</v>
      </c>
      <c r="C7867" t="s">
        <v>20</v>
      </c>
      <c r="D7867">
        <v>-0.01</v>
      </c>
      <c r="E7867">
        <v>25</v>
      </c>
      <c r="F7867" t="s">
        <v>2322</v>
      </c>
      <c r="G7867" t="s">
        <v>75</v>
      </c>
      <c r="H7867" t="s">
        <v>46</v>
      </c>
      <c r="I7867" t="s">
        <v>11964</v>
      </c>
      <c r="K7867"/>
      <c r="L7867" t="s">
        <v>12016</v>
      </c>
      <c r="M7867" t="s">
        <v>26</v>
      </c>
      <c r="N7867">
        <v>2</v>
      </c>
      <c r="P7867" t="s">
        <v>10827</v>
      </c>
      <c r="Q7867" t="s">
        <v>12017</v>
      </c>
      <c r="S7867" t="s">
        <v>29</v>
      </c>
    </row>
    <row r="7868" spans="1:19" hidden="1" x14ac:dyDescent="0.2">
      <c r="A7868">
        <v>4572</v>
      </c>
      <c r="B7868" t="s">
        <v>12018</v>
      </c>
      <c r="C7868" t="s">
        <v>20</v>
      </c>
      <c r="D7868">
        <v>3.3</v>
      </c>
      <c r="E7868">
        <v>25</v>
      </c>
      <c r="G7868" t="s">
        <v>31</v>
      </c>
      <c r="H7868" t="s">
        <v>46</v>
      </c>
      <c r="I7868" t="s">
        <v>11964</v>
      </c>
      <c r="K7868"/>
      <c r="L7868" t="s">
        <v>12019</v>
      </c>
      <c r="M7868" t="s">
        <v>26</v>
      </c>
      <c r="N7868">
        <v>2</v>
      </c>
      <c r="P7868" t="s">
        <v>10827</v>
      </c>
      <c r="Q7868" t="s">
        <v>12020</v>
      </c>
      <c r="S7868" t="s">
        <v>29</v>
      </c>
    </row>
    <row r="7869" spans="1:19" hidden="1" x14ac:dyDescent="0.2">
      <c r="A7869">
        <v>4573</v>
      </c>
      <c r="B7869" t="s">
        <v>12021</v>
      </c>
      <c r="C7869" t="s">
        <v>20</v>
      </c>
      <c r="D7869">
        <v>2.78</v>
      </c>
      <c r="E7869">
        <v>25</v>
      </c>
      <c r="G7869" t="s">
        <v>31</v>
      </c>
      <c r="H7869" t="s">
        <v>46</v>
      </c>
      <c r="I7869" t="s">
        <v>11964</v>
      </c>
      <c r="K7869"/>
      <c r="L7869" t="s">
        <v>12022</v>
      </c>
      <c r="M7869" t="s">
        <v>26</v>
      </c>
      <c r="N7869">
        <v>2</v>
      </c>
      <c r="P7869" t="s">
        <v>10827</v>
      </c>
      <c r="Q7869" t="s">
        <v>12023</v>
      </c>
      <c r="S7869" t="s">
        <v>29</v>
      </c>
    </row>
    <row r="7870" spans="1:19" hidden="1" x14ac:dyDescent="0.2">
      <c r="A7870">
        <v>4574</v>
      </c>
      <c r="B7870" t="s">
        <v>2221</v>
      </c>
      <c r="C7870" t="s">
        <v>20</v>
      </c>
      <c r="D7870">
        <v>5.85</v>
      </c>
      <c r="E7870">
        <v>25</v>
      </c>
      <c r="F7870" t="s">
        <v>141</v>
      </c>
      <c r="G7870" t="s">
        <v>55</v>
      </c>
      <c r="H7870" t="s">
        <v>46</v>
      </c>
      <c r="I7870" t="s">
        <v>6576</v>
      </c>
      <c r="K7870"/>
      <c r="L7870" t="s">
        <v>2222</v>
      </c>
      <c r="M7870" t="s">
        <v>26</v>
      </c>
      <c r="N7870">
        <v>2</v>
      </c>
      <c r="P7870" t="s">
        <v>10827</v>
      </c>
      <c r="Q7870" t="s">
        <v>12024</v>
      </c>
      <c r="S7870" t="s">
        <v>29</v>
      </c>
    </row>
    <row r="7871" spans="1:19" hidden="1" x14ac:dyDescent="0.2">
      <c r="A7871">
        <v>4575</v>
      </c>
      <c r="B7871" t="s">
        <v>2224</v>
      </c>
      <c r="C7871" t="s">
        <v>20</v>
      </c>
      <c r="D7871">
        <v>5.22</v>
      </c>
      <c r="E7871">
        <v>25</v>
      </c>
      <c r="F7871" t="s">
        <v>9643</v>
      </c>
      <c r="G7871" t="s">
        <v>55</v>
      </c>
      <c r="H7871" t="s">
        <v>46</v>
      </c>
      <c r="I7871" t="s">
        <v>6576</v>
      </c>
      <c r="K7871"/>
      <c r="L7871" t="s">
        <v>2226</v>
      </c>
      <c r="M7871" t="s">
        <v>26</v>
      </c>
      <c r="N7871">
        <v>2</v>
      </c>
      <c r="P7871" t="s">
        <v>10827</v>
      </c>
      <c r="Q7871" t="s">
        <v>12025</v>
      </c>
      <c r="S7871" t="s">
        <v>29</v>
      </c>
    </row>
    <row r="7872" spans="1:19" hidden="1" x14ac:dyDescent="0.2">
      <c r="A7872">
        <v>4576</v>
      </c>
      <c r="B7872" t="s">
        <v>2228</v>
      </c>
      <c r="C7872" t="s">
        <v>20</v>
      </c>
      <c r="D7872">
        <v>4.76</v>
      </c>
      <c r="I7872" t="s">
        <v>10665</v>
      </c>
      <c r="K7872"/>
      <c r="L7872" t="s">
        <v>2229</v>
      </c>
      <c r="M7872" t="s">
        <v>26</v>
      </c>
      <c r="N7872">
        <v>2</v>
      </c>
      <c r="P7872" t="s">
        <v>10827</v>
      </c>
      <c r="Q7872" t="s">
        <v>12026</v>
      </c>
      <c r="S7872" t="s">
        <v>29</v>
      </c>
    </row>
    <row r="7873" spans="1:19" hidden="1" x14ac:dyDescent="0.2">
      <c r="A7873">
        <v>4577</v>
      </c>
      <c r="B7873" t="s">
        <v>12027</v>
      </c>
      <c r="C7873" t="s">
        <v>20</v>
      </c>
      <c r="D7873">
        <v>4.5599999999999996</v>
      </c>
      <c r="K7873"/>
      <c r="L7873" t="s">
        <v>12028</v>
      </c>
      <c r="M7873" t="s">
        <v>26</v>
      </c>
      <c r="N7873">
        <v>2</v>
      </c>
      <c r="P7873" t="s">
        <v>10827</v>
      </c>
      <c r="Q7873" t="s">
        <v>12029</v>
      </c>
      <c r="S7873" t="s">
        <v>29</v>
      </c>
    </row>
    <row r="7874" spans="1:19" hidden="1" x14ac:dyDescent="0.2">
      <c r="A7874">
        <v>4578</v>
      </c>
      <c r="B7874" t="s">
        <v>2233</v>
      </c>
      <c r="C7874" t="s">
        <v>20</v>
      </c>
      <c r="D7874">
        <v>5.29</v>
      </c>
      <c r="I7874" t="s">
        <v>10665</v>
      </c>
      <c r="K7874"/>
      <c r="L7874" t="s">
        <v>2234</v>
      </c>
      <c r="M7874" t="s">
        <v>26</v>
      </c>
      <c r="N7874">
        <v>2</v>
      </c>
      <c r="P7874" t="s">
        <v>10827</v>
      </c>
      <c r="Q7874" t="s">
        <v>12030</v>
      </c>
      <c r="S7874" t="s">
        <v>29</v>
      </c>
    </row>
    <row r="7875" spans="1:19" hidden="1" x14ac:dyDescent="0.2">
      <c r="A7875">
        <v>4579</v>
      </c>
      <c r="B7875" t="s">
        <v>2236</v>
      </c>
      <c r="C7875" t="s">
        <v>20</v>
      </c>
      <c r="D7875">
        <v>4.0199999999999996</v>
      </c>
      <c r="I7875" t="s">
        <v>10665</v>
      </c>
      <c r="K7875"/>
      <c r="L7875" t="s">
        <v>2237</v>
      </c>
      <c r="M7875" t="s">
        <v>11208</v>
      </c>
      <c r="N7875">
        <v>4</v>
      </c>
      <c r="P7875" t="s">
        <v>10827</v>
      </c>
      <c r="Q7875" t="s">
        <v>12031</v>
      </c>
      <c r="S7875" t="s">
        <v>29</v>
      </c>
    </row>
    <row r="7876" spans="1:19" hidden="1" x14ac:dyDescent="0.2">
      <c r="A7876">
        <v>4580</v>
      </c>
      <c r="B7876" t="s">
        <v>12032</v>
      </c>
      <c r="C7876" t="s">
        <v>20</v>
      </c>
      <c r="D7876">
        <v>-1.66</v>
      </c>
      <c r="E7876" t="s">
        <v>11392</v>
      </c>
      <c r="F7876" t="s">
        <v>11393</v>
      </c>
      <c r="G7876" t="s">
        <v>75</v>
      </c>
      <c r="H7876" t="s">
        <v>23</v>
      </c>
      <c r="I7876" t="s">
        <v>11394</v>
      </c>
      <c r="K7876"/>
      <c r="L7876" t="s">
        <v>12033</v>
      </c>
      <c r="M7876" t="s">
        <v>26</v>
      </c>
      <c r="N7876">
        <v>2</v>
      </c>
      <c r="P7876" t="s">
        <v>10827</v>
      </c>
      <c r="Q7876" t="s">
        <v>12034</v>
      </c>
      <c r="S7876" t="s">
        <v>29</v>
      </c>
    </row>
    <row r="7877" spans="1:19" hidden="1" x14ac:dyDescent="0.2">
      <c r="A7877">
        <v>4581</v>
      </c>
      <c r="B7877" t="s">
        <v>2248</v>
      </c>
      <c r="C7877" t="s">
        <v>20</v>
      </c>
      <c r="D7877">
        <v>-10.1</v>
      </c>
      <c r="E7877" t="s">
        <v>10160</v>
      </c>
      <c r="F7877" t="s">
        <v>11415</v>
      </c>
      <c r="G7877" t="s">
        <v>75</v>
      </c>
      <c r="H7877" t="s">
        <v>23</v>
      </c>
      <c r="I7877" t="s">
        <v>2058</v>
      </c>
      <c r="K7877"/>
      <c r="L7877" t="s">
        <v>2249</v>
      </c>
      <c r="M7877" t="s">
        <v>11208</v>
      </c>
      <c r="N7877">
        <v>4</v>
      </c>
      <c r="P7877" t="s">
        <v>10827</v>
      </c>
      <c r="Q7877" t="s">
        <v>12035</v>
      </c>
      <c r="S7877" t="s">
        <v>29</v>
      </c>
    </row>
    <row r="7878" spans="1:19" hidden="1" x14ac:dyDescent="0.2">
      <c r="A7878">
        <v>4581</v>
      </c>
      <c r="B7878" t="s">
        <v>2248</v>
      </c>
      <c r="C7878" t="s">
        <v>20</v>
      </c>
      <c r="D7878">
        <v>-9.9700000000000006</v>
      </c>
      <c r="E7878">
        <v>15</v>
      </c>
      <c r="F7878" t="s">
        <v>12036</v>
      </c>
      <c r="G7878" t="s">
        <v>75</v>
      </c>
      <c r="H7878" t="s">
        <v>23</v>
      </c>
      <c r="I7878" t="s">
        <v>11512</v>
      </c>
      <c r="K7878"/>
      <c r="L7878" t="s">
        <v>2249</v>
      </c>
      <c r="M7878" t="s">
        <v>11208</v>
      </c>
      <c r="N7878">
        <v>4</v>
      </c>
      <c r="P7878" t="s">
        <v>10827</v>
      </c>
      <c r="Q7878" t="s">
        <v>12035</v>
      </c>
      <c r="S7878" t="s">
        <v>29</v>
      </c>
    </row>
    <row r="7879" spans="1:19" hidden="1" x14ac:dyDescent="0.2">
      <c r="A7879">
        <v>4581</v>
      </c>
      <c r="B7879" t="s">
        <v>2248</v>
      </c>
      <c r="C7879" t="s">
        <v>20</v>
      </c>
      <c r="D7879">
        <v>-9.8699999999999992</v>
      </c>
      <c r="E7879">
        <v>25</v>
      </c>
      <c r="F7879" t="s">
        <v>12036</v>
      </c>
      <c r="G7879" t="s">
        <v>75</v>
      </c>
      <c r="H7879" t="s">
        <v>23</v>
      </c>
      <c r="I7879" t="s">
        <v>11512</v>
      </c>
      <c r="K7879"/>
      <c r="L7879" t="s">
        <v>2249</v>
      </c>
      <c r="M7879" t="s">
        <v>11208</v>
      </c>
      <c r="N7879">
        <v>4</v>
      </c>
      <c r="P7879" t="s">
        <v>10827</v>
      </c>
      <c r="Q7879" t="s">
        <v>12035</v>
      </c>
      <c r="S7879" t="s">
        <v>29</v>
      </c>
    </row>
    <row r="7880" spans="1:19" hidden="1" x14ac:dyDescent="0.2">
      <c r="A7880">
        <v>4581</v>
      </c>
      <c r="B7880" t="s">
        <v>2248</v>
      </c>
      <c r="C7880" t="s">
        <v>20</v>
      </c>
      <c r="D7880">
        <v>-9.77</v>
      </c>
      <c r="E7880">
        <v>35</v>
      </c>
      <c r="F7880" t="s">
        <v>12036</v>
      </c>
      <c r="G7880" t="s">
        <v>75</v>
      </c>
      <c r="H7880" t="s">
        <v>23</v>
      </c>
      <c r="I7880" t="s">
        <v>11512</v>
      </c>
      <c r="K7880"/>
      <c r="L7880" t="s">
        <v>2249</v>
      </c>
      <c r="M7880" t="s">
        <v>11208</v>
      </c>
      <c r="N7880">
        <v>4</v>
      </c>
      <c r="P7880" t="s">
        <v>10827</v>
      </c>
      <c r="Q7880" t="s">
        <v>12035</v>
      </c>
      <c r="S7880" t="s">
        <v>29</v>
      </c>
    </row>
    <row r="7881" spans="1:19" hidden="1" x14ac:dyDescent="0.2">
      <c r="A7881">
        <v>4581</v>
      </c>
      <c r="B7881" t="s">
        <v>2248</v>
      </c>
      <c r="C7881" t="s">
        <v>20</v>
      </c>
      <c r="D7881">
        <v>-9.67</v>
      </c>
      <c r="E7881">
        <v>45</v>
      </c>
      <c r="F7881" t="s">
        <v>12036</v>
      </c>
      <c r="G7881" t="s">
        <v>75</v>
      </c>
      <c r="H7881" t="s">
        <v>23</v>
      </c>
      <c r="I7881" t="s">
        <v>11512</v>
      </c>
      <c r="K7881"/>
      <c r="L7881" t="s">
        <v>2249</v>
      </c>
      <c r="M7881" t="s">
        <v>11208</v>
      </c>
      <c r="N7881">
        <v>4</v>
      </c>
      <c r="P7881" t="s">
        <v>10827</v>
      </c>
      <c r="Q7881" t="s">
        <v>12035</v>
      </c>
      <c r="S7881" t="s">
        <v>29</v>
      </c>
    </row>
    <row r="7882" spans="1:19" hidden="1" x14ac:dyDescent="0.2">
      <c r="A7882">
        <v>4581</v>
      </c>
      <c r="B7882" t="s">
        <v>2248</v>
      </c>
      <c r="C7882" t="s">
        <v>20</v>
      </c>
      <c r="D7882">
        <v>-9.57</v>
      </c>
      <c r="E7882">
        <v>55</v>
      </c>
      <c r="F7882" t="s">
        <v>12036</v>
      </c>
      <c r="G7882" t="s">
        <v>75</v>
      </c>
      <c r="H7882" t="s">
        <v>23</v>
      </c>
      <c r="I7882" t="s">
        <v>11512</v>
      </c>
      <c r="K7882"/>
      <c r="L7882" t="s">
        <v>2249</v>
      </c>
      <c r="M7882" t="s">
        <v>11208</v>
      </c>
      <c r="N7882">
        <v>4</v>
      </c>
      <c r="P7882" t="s">
        <v>10827</v>
      </c>
      <c r="Q7882" t="s">
        <v>12035</v>
      </c>
      <c r="S7882" t="s">
        <v>29</v>
      </c>
    </row>
    <row r="7883" spans="1:19" hidden="1" x14ac:dyDescent="0.2">
      <c r="A7883">
        <v>4581</v>
      </c>
      <c r="B7883" t="s">
        <v>2248</v>
      </c>
      <c r="C7883" t="s">
        <v>20</v>
      </c>
      <c r="D7883">
        <v>-10.029999999999999</v>
      </c>
      <c r="E7883">
        <v>20</v>
      </c>
      <c r="F7883" t="s">
        <v>11429</v>
      </c>
      <c r="G7883" t="s">
        <v>75</v>
      </c>
      <c r="H7883" t="s">
        <v>23</v>
      </c>
      <c r="I7883" t="s">
        <v>411</v>
      </c>
      <c r="K7883"/>
      <c r="L7883" t="s">
        <v>2249</v>
      </c>
      <c r="M7883" t="s">
        <v>11208</v>
      </c>
      <c r="N7883">
        <v>4</v>
      </c>
      <c r="P7883" t="s">
        <v>10827</v>
      </c>
      <c r="Q7883" t="s">
        <v>12035</v>
      </c>
      <c r="S7883" t="s">
        <v>29</v>
      </c>
    </row>
    <row r="7884" spans="1:19" hidden="1" x14ac:dyDescent="0.2">
      <c r="A7884">
        <v>4581</v>
      </c>
      <c r="B7884" t="s">
        <v>2248</v>
      </c>
      <c r="C7884" t="s">
        <v>20</v>
      </c>
      <c r="D7884">
        <v>-9.98</v>
      </c>
      <c r="E7884" t="s">
        <v>1636</v>
      </c>
      <c r="F7884" t="s">
        <v>11429</v>
      </c>
      <c r="G7884" t="s">
        <v>75</v>
      </c>
      <c r="H7884" t="s">
        <v>23</v>
      </c>
      <c r="I7884" t="s">
        <v>8771</v>
      </c>
      <c r="K7884"/>
      <c r="L7884" t="s">
        <v>2249</v>
      </c>
      <c r="M7884" t="s">
        <v>11208</v>
      </c>
      <c r="N7884">
        <v>4</v>
      </c>
      <c r="P7884" t="s">
        <v>10827</v>
      </c>
      <c r="Q7884" t="s">
        <v>12035</v>
      </c>
      <c r="S7884" t="s">
        <v>29</v>
      </c>
    </row>
    <row r="7885" spans="1:19" hidden="1" x14ac:dyDescent="0.2">
      <c r="A7885">
        <v>4582</v>
      </c>
      <c r="B7885" t="s">
        <v>12037</v>
      </c>
      <c r="C7885" t="s">
        <v>20</v>
      </c>
      <c r="D7885">
        <v>-5.94</v>
      </c>
      <c r="E7885">
        <v>20</v>
      </c>
      <c r="F7885" t="s">
        <v>11429</v>
      </c>
      <c r="G7885" t="s">
        <v>75</v>
      </c>
      <c r="H7885" t="s">
        <v>23</v>
      </c>
      <c r="I7885" t="s">
        <v>411</v>
      </c>
      <c r="K7885"/>
      <c r="L7885" t="s">
        <v>12038</v>
      </c>
      <c r="M7885" t="s">
        <v>26</v>
      </c>
      <c r="N7885">
        <v>2</v>
      </c>
      <c r="P7885" t="s">
        <v>10827</v>
      </c>
      <c r="Q7885" t="s">
        <v>12039</v>
      </c>
      <c r="S7885" t="s">
        <v>29</v>
      </c>
    </row>
    <row r="7886" spans="1:19" hidden="1" x14ac:dyDescent="0.2">
      <c r="A7886">
        <v>4591</v>
      </c>
      <c r="B7886" t="s">
        <v>2284</v>
      </c>
      <c r="C7886" t="s">
        <v>20</v>
      </c>
      <c r="D7886">
        <v>2.82</v>
      </c>
      <c r="E7886" t="s">
        <v>1636</v>
      </c>
      <c r="F7886" t="s">
        <v>11513</v>
      </c>
      <c r="G7886" t="s">
        <v>75</v>
      </c>
      <c r="H7886" t="s">
        <v>46</v>
      </c>
      <c r="I7886" t="s">
        <v>8771</v>
      </c>
      <c r="K7886"/>
      <c r="L7886" t="s">
        <v>2287</v>
      </c>
      <c r="M7886" t="s">
        <v>11208</v>
      </c>
      <c r="N7886">
        <v>4</v>
      </c>
      <c r="P7886" t="s">
        <v>10827</v>
      </c>
      <c r="Q7886" t="s">
        <v>12040</v>
      </c>
      <c r="S7886" t="s">
        <v>29</v>
      </c>
    </row>
    <row r="7887" spans="1:19" hidden="1" x14ac:dyDescent="0.2">
      <c r="A7887">
        <v>4591</v>
      </c>
      <c r="B7887" t="s">
        <v>2284</v>
      </c>
      <c r="C7887" t="s">
        <v>20</v>
      </c>
      <c r="D7887">
        <v>2.82</v>
      </c>
      <c r="E7887" t="s">
        <v>11465</v>
      </c>
      <c r="F7887" t="s">
        <v>11412</v>
      </c>
      <c r="G7887" t="s">
        <v>75</v>
      </c>
      <c r="H7887" t="s">
        <v>46</v>
      </c>
      <c r="I7887" t="s">
        <v>8771</v>
      </c>
      <c r="K7887"/>
      <c r="L7887" t="s">
        <v>2287</v>
      </c>
      <c r="M7887" t="s">
        <v>11208</v>
      </c>
      <c r="N7887">
        <v>4</v>
      </c>
      <c r="P7887" t="s">
        <v>10827</v>
      </c>
      <c r="Q7887" t="s">
        <v>12040</v>
      </c>
      <c r="S7887" t="s">
        <v>29</v>
      </c>
    </row>
    <row r="7888" spans="1:19" hidden="1" x14ac:dyDescent="0.2">
      <c r="A7888">
        <v>4592</v>
      </c>
      <c r="B7888" t="s">
        <v>2296</v>
      </c>
      <c r="C7888" t="s">
        <v>20</v>
      </c>
      <c r="D7888">
        <v>1.42</v>
      </c>
      <c r="E7888" t="s">
        <v>1636</v>
      </c>
      <c r="F7888" t="s">
        <v>11513</v>
      </c>
      <c r="G7888" t="s">
        <v>75</v>
      </c>
      <c r="H7888" t="s">
        <v>46</v>
      </c>
      <c r="I7888" t="s">
        <v>8771</v>
      </c>
      <c r="K7888"/>
      <c r="L7888" t="s">
        <v>2298</v>
      </c>
      <c r="M7888" t="s">
        <v>11208</v>
      </c>
      <c r="N7888">
        <v>4</v>
      </c>
      <c r="P7888" t="s">
        <v>10827</v>
      </c>
      <c r="Q7888" t="s">
        <v>12041</v>
      </c>
      <c r="S7888" t="s">
        <v>29</v>
      </c>
    </row>
    <row r="7889" spans="1:19" hidden="1" x14ac:dyDescent="0.2">
      <c r="A7889">
        <v>4593</v>
      </c>
      <c r="B7889" t="s">
        <v>2329</v>
      </c>
      <c r="C7889" t="s">
        <v>20</v>
      </c>
      <c r="D7889">
        <v>2.96</v>
      </c>
      <c r="E7889">
        <v>25</v>
      </c>
      <c r="F7889" t="s">
        <v>12042</v>
      </c>
      <c r="G7889" t="s">
        <v>31</v>
      </c>
      <c r="H7889" t="s">
        <v>23</v>
      </c>
      <c r="I7889" t="s">
        <v>5864</v>
      </c>
      <c r="K7889"/>
      <c r="L7889" t="s">
        <v>2331</v>
      </c>
      <c r="M7889" t="s">
        <v>26</v>
      </c>
      <c r="N7889">
        <v>2</v>
      </c>
      <c r="P7889" t="s">
        <v>10827</v>
      </c>
      <c r="Q7889" t="s">
        <v>12043</v>
      </c>
      <c r="S7889" t="s">
        <v>29</v>
      </c>
    </row>
    <row r="7890" spans="1:19" hidden="1" x14ac:dyDescent="0.2">
      <c r="A7890">
        <v>4593</v>
      </c>
      <c r="B7890" t="s">
        <v>2329</v>
      </c>
      <c r="C7890" t="s">
        <v>73</v>
      </c>
      <c r="D7890">
        <v>-5.34</v>
      </c>
      <c r="E7890">
        <v>25</v>
      </c>
      <c r="F7890" t="s">
        <v>12044</v>
      </c>
      <c r="G7890" t="s">
        <v>75</v>
      </c>
      <c r="H7890" t="s">
        <v>23</v>
      </c>
      <c r="I7890" t="s">
        <v>5864</v>
      </c>
      <c r="K7890"/>
      <c r="L7890" t="s">
        <v>2331</v>
      </c>
      <c r="M7890" t="s">
        <v>26</v>
      </c>
      <c r="N7890">
        <v>2</v>
      </c>
      <c r="P7890" t="s">
        <v>10827</v>
      </c>
      <c r="Q7890" t="s">
        <v>12043</v>
      </c>
      <c r="S7890" t="s">
        <v>29</v>
      </c>
    </row>
    <row r="7891" spans="1:19" hidden="1" x14ac:dyDescent="0.2">
      <c r="A7891">
        <v>4596</v>
      </c>
      <c r="B7891" t="s">
        <v>12045</v>
      </c>
      <c r="C7891" t="s">
        <v>20</v>
      </c>
      <c r="D7891">
        <v>2.0299999999999998</v>
      </c>
      <c r="E7891">
        <v>23</v>
      </c>
      <c r="F7891" t="s">
        <v>12046</v>
      </c>
      <c r="G7891" t="s">
        <v>75</v>
      </c>
      <c r="H7891" t="s">
        <v>23</v>
      </c>
      <c r="I7891" t="s">
        <v>10162</v>
      </c>
      <c r="K7891"/>
      <c r="L7891" t="s">
        <v>12047</v>
      </c>
      <c r="M7891" t="s">
        <v>26</v>
      </c>
      <c r="N7891">
        <v>2</v>
      </c>
      <c r="P7891" t="s">
        <v>10827</v>
      </c>
      <c r="Q7891" t="s">
        <v>12048</v>
      </c>
      <c r="S7891" t="s">
        <v>29</v>
      </c>
    </row>
    <row r="7892" spans="1:19" hidden="1" x14ac:dyDescent="0.2">
      <c r="A7892">
        <v>4597</v>
      </c>
      <c r="B7892" t="s">
        <v>12049</v>
      </c>
      <c r="C7892" t="s">
        <v>20</v>
      </c>
      <c r="D7892">
        <v>2.94</v>
      </c>
      <c r="E7892">
        <v>23</v>
      </c>
      <c r="F7892" t="s">
        <v>12046</v>
      </c>
      <c r="G7892" t="s">
        <v>75</v>
      </c>
      <c r="H7892" t="s">
        <v>23</v>
      </c>
      <c r="I7892" t="s">
        <v>10162</v>
      </c>
      <c r="K7892"/>
      <c r="L7892" t="s">
        <v>12050</v>
      </c>
      <c r="M7892" t="s">
        <v>26</v>
      </c>
      <c r="N7892">
        <v>2</v>
      </c>
      <c r="P7892" t="s">
        <v>10827</v>
      </c>
      <c r="Q7892" t="s">
        <v>12051</v>
      </c>
      <c r="S7892" t="s">
        <v>29</v>
      </c>
    </row>
    <row r="7893" spans="1:19" hidden="1" x14ac:dyDescent="0.2">
      <c r="A7893">
        <v>4606</v>
      </c>
      <c r="B7893" t="s">
        <v>12052</v>
      </c>
      <c r="C7893" t="s">
        <v>20</v>
      </c>
      <c r="D7893">
        <v>11.57</v>
      </c>
      <c r="E7893">
        <v>25</v>
      </c>
      <c r="G7893" t="s">
        <v>55</v>
      </c>
      <c r="H7893" t="s">
        <v>46</v>
      </c>
      <c r="I7893" t="s">
        <v>8969</v>
      </c>
      <c r="K7893"/>
      <c r="L7893" t="s">
        <v>12053</v>
      </c>
      <c r="M7893" t="s">
        <v>26</v>
      </c>
      <c r="N7893">
        <v>2</v>
      </c>
      <c r="P7893" t="s">
        <v>10827</v>
      </c>
      <c r="Q7893" t="s">
        <v>12054</v>
      </c>
      <c r="S7893" t="s">
        <v>29</v>
      </c>
    </row>
    <row r="7894" spans="1:19" hidden="1" x14ac:dyDescent="0.2">
      <c r="A7894">
        <v>4607</v>
      </c>
      <c r="B7894" t="s">
        <v>12055</v>
      </c>
      <c r="C7894" t="s">
        <v>20</v>
      </c>
      <c r="D7894">
        <v>9.4499999999999993</v>
      </c>
      <c r="E7894">
        <v>25</v>
      </c>
      <c r="F7894" t="s">
        <v>11331</v>
      </c>
      <c r="G7894" t="s">
        <v>55</v>
      </c>
      <c r="H7894" t="s">
        <v>23</v>
      </c>
      <c r="I7894" t="s">
        <v>108</v>
      </c>
      <c r="K7894"/>
      <c r="L7894" t="s">
        <v>12056</v>
      </c>
      <c r="M7894" t="s">
        <v>26</v>
      </c>
      <c r="N7894">
        <v>2</v>
      </c>
      <c r="P7894" t="s">
        <v>10827</v>
      </c>
      <c r="Q7894" t="s">
        <v>12057</v>
      </c>
      <c r="S7894" t="s">
        <v>29</v>
      </c>
    </row>
    <row r="7895" spans="1:19" hidden="1" x14ac:dyDescent="0.2">
      <c r="A7895">
        <v>4608</v>
      </c>
      <c r="B7895" t="s">
        <v>12058</v>
      </c>
      <c r="C7895" t="s">
        <v>20</v>
      </c>
      <c r="D7895">
        <v>9.6199999999999992</v>
      </c>
      <c r="E7895">
        <v>25</v>
      </c>
      <c r="F7895" t="s">
        <v>12059</v>
      </c>
      <c r="G7895" t="s">
        <v>55</v>
      </c>
      <c r="H7895" t="s">
        <v>23</v>
      </c>
      <c r="I7895" t="s">
        <v>108</v>
      </c>
      <c r="K7895"/>
      <c r="L7895" t="s">
        <v>12060</v>
      </c>
      <c r="M7895" t="s">
        <v>26</v>
      </c>
      <c r="N7895">
        <v>2</v>
      </c>
      <c r="P7895" t="s">
        <v>10827</v>
      </c>
      <c r="Q7895" t="s">
        <v>12061</v>
      </c>
      <c r="S7895" t="s">
        <v>29</v>
      </c>
    </row>
    <row r="7896" spans="1:19" hidden="1" x14ac:dyDescent="0.2">
      <c r="A7896">
        <v>4609</v>
      </c>
      <c r="B7896" t="s">
        <v>2369</v>
      </c>
      <c r="C7896" t="s">
        <v>20</v>
      </c>
      <c r="D7896">
        <v>9.35</v>
      </c>
      <c r="E7896">
        <v>25</v>
      </c>
      <c r="F7896" t="s">
        <v>12062</v>
      </c>
      <c r="G7896" t="s">
        <v>55</v>
      </c>
      <c r="H7896" t="s">
        <v>23</v>
      </c>
      <c r="I7896" t="s">
        <v>108</v>
      </c>
      <c r="K7896"/>
      <c r="L7896" t="s">
        <v>2370</v>
      </c>
      <c r="M7896" t="s">
        <v>26</v>
      </c>
      <c r="N7896">
        <v>2</v>
      </c>
      <c r="P7896" t="s">
        <v>10827</v>
      </c>
      <c r="Q7896" t="s">
        <v>12063</v>
      </c>
      <c r="S7896" t="s">
        <v>29</v>
      </c>
    </row>
    <row r="7897" spans="1:19" hidden="1" x14ac:dyDescent="0.2">
      <c r="A7897">
        <v>4610</v>
      </c>
      <c r="B7897" t="s">
        <v>2373</v>
      </c>
      <c r="C7897" t="s">
        <v>20</v>
      </c>
      <c r="D7897">
        <v>9.8800000000000008</v>
      </c>
      <c r="E7897">
        <v>25</v>
      </c>
      <c r="F7897" t="s">
        <v>12064</v>
      </c>
      <c r="G7897" t="s">
        <v>55</v>
      </c>
      <c r="H7897" t="s">
        <v>46</v>
      </c>
      <c r="I7897" t="s">
        <v>2111</v>
      </c>
      <c r="K7897"/>
      <c r="L7897" t="s">
        <v>2374</v>
      </c>
      <c r="M7897" t="s">
        <v>26</v>
      </c>
      <c r="N7897">
        <v>2</v>
      </c>
      <c r="P7897" t="s">
        <v>10827</v>
      </c>
      <c r="Q7897" t="s">
        <v>12065</v>
      </c>
      <c r="S7897" t="s">
        <v>29</v>
      </c>
    </row>
    <row r="7898" spans="1:19" hidden="1" x14ac:dyDescent="0.2">
      <c r="A7898">
        <v>4610</v>
      </c>
      <c r="B7898" t="s">
        <v>2373</v>
      </c>
      <c r="C7898" t="s">
        <v>20</v>
      </c>
      <c r="D7898">
        <v>9.8800000000000008</v>
      </c>
      <c r="E7898">
        <v>25</v>
      </c>
      <c r="F7898" t="s">
        <v>12066</v>
      </c>
      <c r="G7898" t="s">
        <v>55</v>
      </c>
      <c r="H7898" t="s">
        <v>23</v>
      </c>
      <c r="I7898" t="s">
        <v>5643</v>
      </c>
      <c r="K7898"/>
      <c r="L7898" t="s">
        <v>2374</v>
      </c>
      <c r="M7898" t="s">
        <v>26</v>
      </c>
      <c r="N7898">
        <v>2</v>
      </c>
      <c r="P7898" t="s">
        <v>10827</v>
      </c>
      <c r="Q7898" t="s">
        <v>12065</v>
      </c>
      <c r="S7898" t="s">
        <v>29</v>
      </c>
    </row>
    <row r="7899" spans="1:19" hidden="1" x14ac:dyDescent="0.2">
      <c r="A7899">
        <v>4611</v>
      </c>
      <c r="B7899" t="s">
        <v>12067</v>
      </c>
      <c r="C7899" t="s">
        <v>20</v>
      </c>
      <c r="D7899">
        <v>8.8699999999999992</v>
      </c>
      <c r="E7899">
        <v>25</v>
      </c>
      <c r="F7899" t="s">
        <v>11331</v>
      </c>
      <c r="G7899" t="s">
        <v>55</v>
      </c>
      <c r="H7899" t="s">
        <v>23</v>
      </c>
      <c r="I7899" t="s">
        <v>108</v>
      </c>
      <c r="K7899"/>
      <c r="L7899" t="s">
        <v>12068</v>
      </c>
      <c r="M7899" t="s">
        <v>26</v>
      </c>
      <c r="N7899">
        <v>2</v>
      </c>
      <c r="P7899" t="s">
        <v>10827</v>
      </c>
      <c r="Q7899" t="s">
        <v>12069</v>
      </c>
      <c r="S7899" t="s">
        <v>29</v>
      </c>
    </row>
    <row r="7900" spans="1:19" hidden="1" x14ac:dyDescent="0.2">
      <c r="A7900">
        <v>4612</v>
      </c>
      <c r="B7900" t="s">
        <v>12070</v>
      </c>
      <c r="C7900" t="s">
        <v>20</v>
      </c>
      <c r="D7900">
        <v>8.9499999999999993</v>
      </c>
      <c r="E7900">
        <v>25</v>
      </c>
      <c r="F7900" t="s">
        <v>11331</v>
      </c>
      <c r="G7900" t="s">
        <v>55</v>
      </c>
      <c r="H7900" t="s">
        <v>23</v>
      </c>
      <c r="I7900" t="s">
        <v>108</v>
      </c>
      <c r="K7900"/>
      <c r="L7900" t="s">
        <v>12071</v>
      </c>
      <c r="M7900" t="s">
        <v>26</v>
      </c>
      <c r="N7900">
        <v>2</v>
      </c>
      <c r="P7900" t="s">
        <v>10827</v>
      </c>
      <c r="Q7900" t="s">
        <v>12072</v>
      </c>
      <c r="S7900" t="s">
        <v>29</v>
      </c>
    </row>
    <row r="7901" spans="1:19" hidden="1" x14ac:dyDescent="0.2">
      <c r="A7901">
        <v>4613</v>
      </c>
      <c r="B7901" t="s">
        <v>12073</v>
      </c>
      <c r="C7901" t="s">
        <v>20</v>
      </c>
      <c r="D7901">
        <v>9.4499999999999993</v>
      </c>
      <c r="E7901">
        <v>25</v>
      </c>
      <c r="F7901" t="s">
        <v>11331</v>
      </c>
      <c r="G7901" t="s">
        <v>55</v>
      </c>
      <c r="H7901" t="s">
        <v>23</v>
      </c>
      <c r="I7901" t="s">
        <v>108</v>
      </c>
      <c r="K7901"/>
      <c r="L7901" t="s">
        <v>12074</v>
      </c>
      <c r="M7901" t="s">
        <v>26</v>
      </c>
      <c r="N7901">
        <v>2</v>
      </c>
      <c r="P7901" t="s">
        <v>10827</v>
      </c>
      <c r="Q7901" t="s">
        <v>12075</v>
      </c>
      <c r="S7901" t="s">
        <v>29</v>
      </c>
    </row>
    <row r="7902" spans="1:19" hidden="1" x14ac:dyDescent="0.2">
      <c r="A7902">
        <v>4614</v>
      </c>
      <c r="B7902" t="s">
        <v>12076</v>
      </c>
      <c r="C7902" t="s">
        <v>20</v>
      </c>
      <c r="D7902">
        <v>8.8000000000000007</v>
      </c>
      <c r="E7902">
        <v>25</v>
      </c>
      <c r="F7902" t="s">
        <v>11331</v>
      </c>
      <c r="G7902" t="s">
        <v>55</v>
      </c>
      <c r="H7902" t="s">
        <v>23</v>
      </c>
      <c r="I7902" t="s">
        <v>108</v>
      </c>
      <c r="K7902"/>
      <c r="L7902" t="s">
        <v>12077</v>
      </c>
      <c r="M7902" t="s">
        <v>26</v>
      </c>
      <c r="N7902">
        <v>2</v>
      </c>
      <c r="P7902" t="s">
        <v>10827</v>
      </c>
      <c r="Q7902" t="s">
        <v>12078</v>
      </c>
      <c r="S7902" t="s">
        <v>29</v>
      </c>
    </row>
    <row r="7903" spans="1:19" hidden="1" x14ac:dyDescent="0.2">
      <c r="A7903">
        <v>4615</v>
      </c>
      <c r="B7903" t="s">
        <v>12079</v>
      </c>
      <c r="C7903" t="s">
        <v>20</v>
      </c>
      <c r="D7903">
        <v>9.1</v>
      </c>
      <c r="E7903">
        <v>25</v>
      </c>
      <c r="F7903" t="s">
        <v>11331</v>
      </c>
      <c r="G7903" t="s">
        <v>55</v>
      </c>
      <c r="H7903" t="s">
        <v>23</v>
      </c>
      <c r="I7903" t="s">
        <v>108</v>
      </c>
      <c r="K7903"/>
      <c r="L7903" t="s">
        <v>12080</v>
      </c>
      <c r="M7903" t="s">
        <v>26</v>
      </c>
      <c r="N7903">
        <v>2</v>
      </c>
      <c r="P7903" t="s">
        <v>10827</v>
      </c>
      <c r="Q7903" t="s">
        <v>12081</v>
      </c>
      <c r="S7903" t="s">
        <v>29</v>
      </c>
    </row>
    <row r="7904" spans="1:19" hidden="1" x14ac:dyDescent="0.2">
      <c r="A7904">
        <v>4616</v>
      </c>
      <c r="B7904" t="s">
        <v>12082</v>
      </c>
      <c r="C7904" t="s">
        <v>20</v>
      </c>
      <c r="D7904">
        <v>8.91</v>
      </c>
      <c r="E7904">
        <v>25</v>
      </c>
      <c r="F7904" t="s">
        <v>12083</v>
      </c>
      <c r="G7904" t="s">
        <v>31</v>
      </c>
      <c r="H7904" t="s">
        <v>23</v>
      </c>
      <c r="I7904" t="s">
        <v>5643</v>
      </c>
      <c r="K7904"/>
      <c r="L7904" t="s">
        <v>12084</v>
      </c>
      <c r="M7904" t="s">
        <v>26</v>
      </c>
      <c r="N7904">
        <v>2</v>
      </c>
      <c r="P7904" t="s">
        <v>10827</v>
      </c>
      <c r="Q7904" t="s">
        <v>12085</v>
      </c>
      <c r="S7904" t="s">
        <v>29</v>
      </c>
    </row>
    <row r="7905" spans="1:19" hidden="1" x14ac:dyDescent="0.2">
      <c r="A7905">
        <v>4616</v>
      </c>
      <c r="B7905" t="s">
        <v>12082</v>
      </c>
      <c r="C7905" t="s">
        <v>77</v>
      </c>
      <c r="D7905">
        <v>11.7</v>
      </c>
      <c r="E7905">
        <v>25</v>
      </c>
      <c r="F7905" t="s">
        <v>12083</v>
      </c>
      <c r="G7905" t="s">
        <v>31</v>
      </c>
      <c r="H7905" t="s">
        <v>23</v>
      </c>
      <c r="I7905" t="s">
        <v>5643</v>
      </c>
      <c r="K7905"/>
      <c r="L7905" t="s">
        <v>12084</v>
      </c>
      <c r="M7905" t="s">
        <v>26</v>
      </c>
      <c r="N7905">
        <v>2</v>
      </c>
      <c r="P7905" t="s">
        <v>10827</v>
      </c>
      <c r="Q7905" t="s">
        <v>12085</v>
      </c>
      <c r="S7905" t="s">
        <v>29</v>
      </c>
    </row>
    <row r="7906" spans="1:19" hidden="1" x14ac:dyDescent="0.2">
      <c r="A7906">
        <v>4616</v>
      </c>
      <c r="B7906" t="s">
        <v>12082</v>
      </c>
      <c r="C7906" t="s">
        <v>73</v>
      </c>
      <c r="D7906">
        <v>10.8</v>
      </c>
      <c r="E7906">
        <v>25</v>
      </c>
      <c r="F7906" t="s">
        <v>12086</v>
      </c>
      <c r="G7906" t="s">
        <v>55</v>
      </c>
      <c r="H7906" t="s">
        <v>23</v>
      </c>
      <c r="I7906" t="s">
        <v>5643</v>
      </c>
      <c r="K7906"/>
      <c r="L7906" t="s">
        <v>12084</v>
      </c>
      <c r="M7906" t="s">
        <v>26</v>
      </c>
      <c r="N7906">
        <v>2</v>
      </c>
      <c r="P7906" t="s">
        <v>10827</v>
      </c>
      <c r="Q7906" t="s">
        <v>12085</v>
      </c>
      <c r="S7906" t="s">
        <v>29</v>
      </c>
    </row>
    <row r="7907" spans="1:19" hidden="1" x14ac:dyDescent="0.2">
      <c r="A7907">
        <v>4617</v>
      </c>
      <c r="B7907" t="s">
        <v>12087</v>
      </c>
      <c r="C7907" t="s">
        <v>20</v>
      </c>
      <c r="D7907">
        <v>9.2200000000000006</v>
      </c>
      <c r="E7907">
        <v>25</v>
      </c>
      <c r="F7907" t="s">
        <v>11331</v>
      </c>
      <c r="G7907" t="s">
        <v>55</v>
      </c>
      <c r="H7907" t="s">
        <v>23</v>
      </c>
      <c r="I7907" t="s">
        <v>67</v>
      </c>
      <c r="K7907"/>
      <c r="L7907" t="s">
        <v>12088</v>
      </c>
      <c r="M7907" t="s">
        <v>26</v>
      </c>
      <c r="N7907">
        <v>2</v>
      </c>
      <c r="P7907" t="s">
        <v>10827</v>
      </c>
      <c r="Q7907" t="s">
        <v>12089</v>
      </c>
      <c r="S7907" t="s">
        <v>29</v>
      </c>
    </row>
    <row r="7908" spans="1:19" hidden="1" x14ac:dyDescent="0.2">
      <c r="A7908">
        <v>4618</v>
      </c>
      <c r="B7908" t="s">
        <v>12090</v>
      </c>
      <c r="C7908" t="s">
        <v>20</v>
      </c>
      <c r="D7908">
        <v>9.52</v>
      </c>
      <c r="E7908">
        <v>25</v>
      </c>
      <c r="F7908" t="s">
        <v>12091</v>
      </c>
      <c r="G7908" t="s">
        <v>31</v>
      </c>
      <c r="H7908" t="s">
        <v>23</v>
      </c>
      <c r="I7908" t="s">
        <v>5643</v>
      </c>
      <c r="K7908"/>
      <c r="L7908" t="s">
        <v>12092</v>
      </c>
      <c r="M7908" t="s">
        <v>26</v>
      </c>
      <c r="N7908">
        <v>2</v>
      </c>
      <c r="P7908" t="s">
        <v>10827</v>
      </c>
      <c r="Q7908" t="s">
        <v>12093</v>
      </c>
      <c r="S7908" t="s">
        <v>29</v>
      </c>
    </row>
    <row r="7909" spans="1:19" hidden="1" x14ac:dyDescent="0.2">
      <c r="A7909">
        <v>4618</v>
      </c>
      <c r="B7909" t="s">
        <v>12090</v>
      </c>
      <c r="C7909" t="s">
        <v>73</v>
      </c>
      <c r="D7909">
        <v>10.75</v>
      </c>
      <c r="E7909">
        <v>25</v>
      </c>
      <c r="F7909" t="s">
        <v>12094</v>
      </c>
      <c r="G7909" t="s">
        <v>55</v>
      </c>
      <c r="H7909" t="s">
        <v>23</v>
      </c>
      <c r="I7909" t="s">
        <v>5643</v>
      </c>
      <c r="K7909"/>
      <c r="L7909" t="s">
        <v>12092</v>
      </c>
      <c r="M7909" t="s">
        <v>26</v>
      </c>
      <c r="N7909">
        <v>2</v>
      </c>
      <c r="P7909" t="s">
        <v>10827</v>
      </c>
      <c r="Q7909" t="s">
        <v>12093</v>
      </c>
      <c r="S7909" t="s">
        <v>29</v>
      </c>
    </row>
    <row r="7910" spans="1:19" hidden="1" x14ac:dyDescent="0.2">
      <c r="A7910">
        <v>4619</v>
      </c>
      <c r="B7910" t="s">
        <v>12095</v>
      </c>
      <c r="C7910" t="s">
        <v>20</v>
      </c>
      <c r="D7910">
        <v>9.58</v>
      </c>
      <c r="E7910">
        <v>25</v>
      </c>
      <c r="F7910" t="s">
        <v>12091</v>
      </c>
      <c r="G7910" t="s">
        <v>31</v>
      </c>
      <c r="H7910" t="s">
        <v>23</v>
      </c>
      <c r="I7910" t="s">
        <v>5643</v>
      </c>
      <c r="K7910"/>
      <c r="L7910" t="s">
        <v>12096</v>
      </c>
      <c r="M7910" t="s">
        <v>26</v>
      </c>
      <c r="N7910">
        <v>2</v>
      </c>
      <c r="P7910" t="s">
        <v>10827</v>
      </c>
      <c r="Q7910" t="s">
        <v>12097</v>
      </c>
      <c r="S7910" t="s">
        <v>29</v>
      </c>
    </row>
    <row r="7911" spans="1:19" hidden="1" x14ac:dyDescent="0.2">
      <c r="A7911">
        <v>4619</v>
      </c>
      <c r="B7911" t="s">
        <v>12095</v>
      </c>
      <c r="C7911" t="s">
        <v>73</v>
      </c>
      <c r="D7911">
        <v>10.5</v>
      </c>
      <c r="E7911">
        <v>25</v>
      </c>
      <c r="F7911" t="s">
        <v>12094</v>
      </c>
      <c r="G7911" t="s">
        <v>55</v>
      </c>
      <c r="H7911" t="s">
        <v>23</v>
      </c>
      <c r="I7911" t="s">
        <v>5643</v>
      </c>
      <c r="K7911"/>
      <c r="L7911" t="s">
        <v>12096</v>
      </c>
      <c r="M7911" t="s">
        <v>26</v>
      </c>
      <c r="N7911">
        <v>2</v>
      </c>
      <c r="P7911" t="s">
        <v>10827</v>
      </c>
      <c r="Q7911" t="s">
        <v>12097</v>
      </c>
      <c r="S7911" t="s">
        <v>29</v>
      </c>
    </row>
    <row r="7912" spans="1:19" hidden="1" x14ac:dyDescent="0.2">
      <c r="A7912">
        <v>4620</v>
      </c>
      <c r="B7912" t="s">
        <v>12098</v>
      </c>
      <c r="C7912" t="s">
        <v>20</v>
      </c>
      <c r="D7912">
        <v>9.74</v>
      </c>
      <c r="E7912">
        <v>25</v>
      </c>
      <c r="F7912" t="s">
        <v>12091</v>
      </c>
      <c r="G7912" t="s">
        <v>31</v>
      </c>
      <c r="H7912" t="s">
        <v>23</v>
      </c>
      <c r="I7912" t="s">
        <v>5643</v>
      </c>
      <c r="K7912"/>
      <c r="L7912" t="s">
        <v>12099</v>
      </c>
      <c r="M7912" t="s">
        <v>26</v>
      </c>
      <c r="N7912">
        <v>2</v>
      </c>
      <c r="P7912" t="s">
        <v>10827</v>
      </c>
      <c r="Q7912" t="s">
        <v>12100</v>
      </c>
      <c r="S7912" t="s">
        <v>29</v>
      </c>
    </row>
    <row r="7913" spans="1:19" hidden="1" x14ac:dyDescent="0.2">
      <c r="A7913">
        <v>4620</v>
      </c>
      <c r="B7913" t="s">
        <v>12098</v>
      </c>
      <c r="C7913" t="s">
        <v>73</v>
      </c>
      <c r="D7913">
        <v>10.52</v>
      </c>
      <c r="E7913">
        <v>25</v>
      </c>
      <c r="F7913" t="s">
        <v>12101</v>
      </c>
      <c r="G7913" t="s">
        <v>55</v>
      </c>
      <c r="H7913" t="s">
        <v>23</v>
      </c>
      <c r="I7913" t="s">
        <v>5643</v>
      </c>
      <c r="K7913"/>
      <c r="L7913" t="s">
        <v>12099</v>
      </c>
      <c r="M7913" t="s">
        <v>26</v>
      </c>
      <c r="N7913">
        <v>2</v>
      </c>
      <c r="P7913" t="s">
        <v>10827</v>
      </c>
      <c r="Q7913" t="s">
        <v>12100</v>
      </c>
      <c r="S7913" t="s">
        <v>29</v>
      </c>
    </row>
    <row r="7914" spans="1:19" hidden="1" x14ac:dyDescent="0.2">
      <c r="A7914">
        <v>4621</v>
      </c>
      <c r="B7914" t="s">
        <v>12102</v>
      </c>
      <c r="C7914" t="s">
        <v>20</v>
      </c>
      <c r="D7914">
        <v>9.42</v>
      </c>
      <c r="E7914">
        <v>25</v>
      </c>
      <c r="F7914" t="s">
        <v>11331</v>
      </c>
      <c r="G7914" t="s">
        <v>55</v>
      </c>
      <c r="H7914" t="s">
        <v>23</v>
      </c>
      <c r="I7914" t="s">
        <v>108</v>
      </c>
      <c r="K7914"/>
      <c r="L7914" t="s">
        <v>12103</v>
      </c>
      <c r="M7914" t="s">
        <v>26</v>
      </c>
      <c r="N7914">
        <v>2</v>
      </c>
      <c r="P7914" t="s">
        <v>10827</v>
      </c>
      <c r="Q7914" t="s">
        <v>12104</v>
      </c>
      <c r="S7914" t="s">
        <v>29</v>
      </c>
    </row>
    <row r="7915" spans="1:19" hidden="1" x14ac:dyDescent="0.2">
      <c r="A7915">
        <v>4622</v>
      </c>
      <c r="B7915" t="s">
        <v>12105</v>
      </c>
      <c r="C7915" t="s">
        <v>20</v>
      </c>
      <c r="D7915">
        <v>10.199999999999999</v>
      </c>
      <c r="E7915">
        <v>25</v>
      </c>
      <c r="F7915" t="s">
        <v>12106</v>
      </c>
      <c r="G7915" t="s">
        <v>55</v>
      </c>
      <c r="H7915" t="s">
        <v>46</v>
      </c>
      <c r="I7915" t="s">
        <v>5643</v>
      </c>
      <c r="K7915"/>
      <c r="L7915" t="s">
        <v>12107</v>
      </c>
      <c r="M7915" t="s">
        <v>26</v>
      </c>
      <c r="N7915">
        <v>2</v>
      </c>
      <c r="P7915" t="s">
        <v>10827</v>
      </c>
      <c r="Q7915" t="s">
        <v>12108</v>
      </c>
      <c r="S7915" t="s">
        <v>29</v>
      </c>
    </row>
    <row r="7916" spans="1:19" hidden="1" x14ac:dyDescent="0.2">
      <c r="A7916">
        <v>4623</v>
      </c>
      <c r="B7916" t="s">
        <v>12109</v>
      </c>
      <c r="C7916" t="s">
        <v>20</v>
      </c>
      <c r="D7916">
        <v>9.89</v>
      </c>
      <c r="E7916">
        <v>25</v>
      </c>
      <c r="F7916" t="s">
        <v>12106</v>
      </c>
      <c r="G7916" t="s">
        <v>55</v>
      </c>
      <c r="H7916" t="s">
        <v>46</v>
      </c>
      <c r="I7916" t="s">
        <v>5643</v>
      </c>
      <c r="K7916"/>
      <c r="L7916" t="s">
        <v>12110</v>
      </c>
      <c r="M7916" t="s">
        <v>26</v>
      </c>
      <c r="N7916">
        <v>2</v>
      </c>
      <c r="P7916" t="s">
        <v>10827</v>
      </c>
      <c r="Q7916" t="s">
        <v>12111</v>
      </c>
      <c r="S7916" t="s">
        <v>29</v>
      </c>
    </row>
    <row r="7917" spans="1:19" hidden="1" x14ac:dyDescent="0.2">
      <c r="A7917">
        <v>4624</v>
      </c>
      <c r="B7917" t="s">
        <v>12112</v>
      </c>
      <c r="C7917" t="s">
        <v>20</v>
      </c>
      <c r="D7917">
        <v>9.4700000000000006</v>
      </c>
      <c r="E7917">
        <v>25</v>
      </c>
      <c r="F7917" t="s">
        <v>11331</v>
      </c>
      <c r="G7917" t="s">
        <v>55</v>
      </c>
      <c r="H7917" t="s">
        <v>23</v>
      </c>
      <c r="I7917" t="s">
        <v>108</v>
      </c>
      <c r="K7917"/>
      <c r="L7917" t="s">
        <v>12113</v>
      </c>
      <c r="M7917" t="s">
        <v>26</v>
      </c>
      <c r="N7917">
        <v>2</v>
      </c>
      <c r="P7917" t="s">
        <v>10827</v>
      </c>
      <c r="Q7917" t="s">
        <v>12114</v>
      </c>
      <c r="S7917" t="s">
        <v>29</v>
      </c>
    </row>
    <row r="7918" spans="1:19" hidden="1" x14ac:dyDescent="0.2">
      <c r="A7918">
        <v>4625</v>
      </c>
      <c r="B7918" t="s">
        <v>12115</v>
      </c>
      <c r="C7918" t="s">
        <v>20</v>
      </c>
      <c r="D7918">
        <v>9.41</v>
      </c>
      <c r="E7918">
        <v>25</v>
      </c>
      <c r="F7918" t="s">
        <v>11331</v>
      </c>
      <c r="G7918" t="s">
        <v>55</v>
      </c>
      <c r="H7918" t="s">
        <v>23</v>
      </c>
      <c r="I7918" t="s">
        <v>108</v>
      </c>
      <c r="K7918"/>
      <c r="L7918" t="s">
        <v>12116</v>
      </c>
      <c r="M7918" t="s">
        <v>26</v>
      </c>
      <c r="N7918">
        <v>2</v>
      </c>
      <c r="P7918" t="s">
        <v>10827</v>
      </c>
      <c r="Q7918" t="s">
        <v>12117</v>
      </c>
      <c r="S7918" t="s">
        <v>29</v>
      </c>
    </row>
    <row r="7919" spans="1:19" hidden="1" x14ac:dyDescent="0.2">
      <c r="A7919">
        <v>4626</v>
      </c>
      <c r="B7919" t="s">
        <v>12118</v>
      </c>
      <c r="C7919" t="s">
        <v>20</v>
      </c>
      <c r="D7919">
        <v>9.4499999999999993</v>
      </c>
      <c r="E7919">
        <v>25</v>
      </c>
      <c r="F7919" t="s">
        <v>11331</v>
      </c>
      <c r="G7919" t="s">
        <v>55</v>
      </c>
      <c r="H7919" t="s">
        <v>23</v>
      </c>
      <c r="I7919" t="s">
        <v>108</v>
      </c>
      <c r="K7919"/>
      <c r="L7919" t="s">
        <v>12119</v>
      </c>
      <c r="M7919" t="s">
        <v>26</v>
      </c>
      <c r="N7919">
        <v>2</v>
      </c>
      <c r="P7919" t="s">
        <v>10827</v>
      </c>
      <c r="Q7919" t="s">
        <v>12120</v>
      </c>
      <c r="S7919" t="s">
        <v>29</v>
      </c>
    </row>
    <row r="7920" spans="1:19" hidden="1" x14ac:dyDescent="0.2">
      <c r="A7920">
        <v>4627</v>
      </c>
      <c r="B7920" t="s">
        <v>12121</v>
      </c>
      <c r="C7920" t="s">
        <v>20</v>
      </c>
      <c r="D7920">
        <v>8.56</v>
      </c>
      <c r="E7920">
        <v>25</v>
      </c>
      <c r="F7920" t="s">
        <v>11331</v>
      </c>
      <c r="G7920" t="s">
        <v>55</v>
      </c>
      <c r="H7920" t="s">
        <v>23</v>
      </c>
      <c r="I7920" t="s">
        <v>108</v>
      </c>
      <c r="K7920"/>
      <c r="L7920" t="s">
        <v>12122</v>
      </c>
      <c r="M7920" t="s">
        <v>26</v>
      </c>
      <c r="N7920">
        <v>2</v>
      </c>
      <c r="P7920" t="s">
        <v>10827</v>
      </c>
      <c r="Q7920" t="s">
        <v>12123</v>
      </c>
      <c r="S7920" t="s">
        <v>29</v>
      </c>
    </row>
    <row r="7921" spans="1:19" hidden="1" x14ac:dyDescent="0.2">
      <c r="A7921">
        <v>4628</v>
      </c>
      <c r="B7921" t="s">
        <v>12124</v>
      </c>
      <c r="C7921" t="s">
        <v>20</v>
      </c>
      <c r="D7921">
        <v>8.5</v>
      </c>
      <c r="E7921">
        <v>25</v>
      </c>
      <c r="F7921" t="s">
        <v>11331</v>
      </c>
      <c r="G7921" t="s">
        <v>55</v>
      </c>
      <c r="H7921" t="s">
        <v>23</v>
      </c>
      <c r="I7921" t="s">
        <v>108</v>
      </c>
      <c r="K7921"/>
      <c r="L7921" t="s">
        <v>12125</v>
      </c>
      <c r="M7921" t="s">
        <v>26</v>
      </c>
      <c r="N7921">
        <v>2</v>
      </c>
      <c r="P7921" t="s">
        <v>10827</v>
      </c>
      <c r="Q7921" t="s">
        <v>12126</v>
      </c>
      <c r="S7921" t="s">
        <v>29</v>
      </c>
    </row>
    <row r="7922" spans="1:19" hidden="1" x14ac:dyDescent="0.2">
      <c r="A7922">
        <v>4629</v>
      </c>
      <c r="B7922" t="s">
        <v>12127</v>
      </c>
      <c r="C7922" t="s">
        <v>20</v>
      </c>
      <c r="D7922">
        <v>9.4499999999999993</v>
      </c>
      <c r="E7922">
        <v>25</v>
      </c>
      <c r="F7922" t="s">
        <v>11331</v>
      </c>
      <c r="G7922" t="s">
        <v>55</v>
      </c>
      <c r="H7922" t="s">
        <v>23</v>
      </c>
      <c r="I7922" t="s">
        <v>108</v>
      </c>
      <c r="K7922"/>
      <c r="L7922" t="s">
        <v>12128</v>
      </c>
      <c r="M7922" t="s">
        <v>26</v>
      </c>
      <c r="N7922">
        <v>2</v>
      </c>
      <c r="P7922" t="s">
        <v>10827</v>
      </c>
      <c r="Q7922" t="s">
        <v>12129</v>
      </c>
      <c r="S7922" t="s">
        <v>29</v>
      </c>
    </row>
    <row r="7923" spans="1:19" hidden="1" x14ac:dyDescent="0.2">
      <c r="A7923">
        <v>4630</v>
      </c>
      <c r="B7923" t="s">
        <v>12130</v>
      </c>
      <c r="C7923" t="s">
        <v>20</v>
      </c>
      <c r="D7923">
        <v>8.77</v>
      </c>
      <c r="E7923">
        <v>25</v>
      </c>
      <c r="F7923" t="s">
        <v>11331</v>
      </c>
      <c r="G7923" t="s">
        <v>55</v>
      </c>
      <c r="H7923" t="s">
        <v>23</v>
      </c>
      <c r="I7923" t="s">
        <v>108</v>
      </c>
      <c r="K7923"/>
      <c r="L7923" t="s">
        <v>12131</v>
      </c>
      <c r="M7923" t="s">
        <v>26</v>
      </c>
      <c r="N7923">
        <v>2</v>
      </c>
      <c r="P7923" t="s">
        <v>10827</v>
      </c>
      <c r="Q7923" t="s">
        <v>12132</v>
      </c>
      <c r="S7923" t="s">
        <v>29</v>
      </c>
    </row>
    <row r="7924" spans="1:19" hidden="1" x14ac:dyDescent="0.2">
      <c r="A7924">
        <v>4631</v>
      </c>
      <c r="B7924" t="s">
        <v>12133</v>
      </c>
      <c r="C7924" t="s">
        <v>20</v>
      </c>
      <c r="D7924">
        <v>8.8699999999999992</v>
      </c>
      <c r="E7924">
        <v>25</v>
      </c>
      <c r="F7924" t="s">
        <v>11331</v>
      </c>
      <c r="G7924" t="s">
        <v>55</v>
      </c>
      <c r="H7924" t="s">
        <v>23</v>
      </c>
      <c r="I7924" t="s">
        <v>108</v>
      </c>
      <c r="K7924"/>
      <c r="L7924" t="s">
        <v>12134</v>
      </c>
      <c r="M7924" t="s">
        <v>26</v>
      </c>
      <c r="N7924">
        <v>2</v>
      </c>
      <c r="P7924" t="s">
        <v>10827</v>
      </c>
      <c r="Q7924" t="s">
        <v>12135</v>
      </c>
      <c r="S7924" t="s">
        <v>29</v>
      </c>
    </row>
    <row r="7925" spans="1:19" hidden="1" x14ac:dyDescent="0.2">
      <c r="A7925">
        <v>4646</v>
      </c>
      <c r="B7925" t="s">
        <v>12136</v>
      </c>
      <c r="C7925" t="s">
        <v>20</v>
      </c>
      <c r="D7925">
        <v>9.4499999999999993</v>
      </c>
      <c r="E7925">
        <v>25</v>
      </c>
      <c r="F7925" t="s">
        <v>11331</v>
      </c>
      <c r="G7925" t="s">
        <v>55</v>
      </c>
      <c r="H7925" t="s">
        <v>23</v>
      </c>
      <c r="I7925" t="s">
        <v>108</v>
      </c>
      <c r="K7925"/>
      <c r="L7925" t="s">
        <v>12137</v>
      </c>
      <c r="M7925" t="s">
        <v>26</v>
      </c>
      <c r="N7925">
        <v>2</v>
      </c>
      <c r="P7925" t="s">
        <v>10827</v>
      </c>
      <c r="Q7925" t="s">
        <v>12138</v>
      </c>
      <c r="S7925" t="s">
        <v>29</v>
      </c>
    </row>
    <row r="7926" spans="1:19" hidden="1" x14ac:dyDescent="0.2">
      <c r="A7926">
        <v>4647</v>
      </c>
      <c r="B7926" t="s">
        <v>12139</v>
      </c>
      <c r="C7926" t="s">
        <v>20</v>
      </c>
      <c r="D7926">
        <v>8.85</v>
      </c>
      <c r="E7926">
        <v>25</v>
      </c>
      <c r="F7926" t="s">
        <v>11331</v>
      </c>
      <c r="G7926" t="s">
        <v>55</v>
      </c>
      <c r="H7926" t="s">
        <v>23</v>
      </c>
      <c r="I7926" t="s">
        <v>108</v>
      </c>
      <c r="K7926"/>
      <c r="L7926" t="s">
        <v>12140</v>
      </c>
      <c r="M7926" t="s">
        <v>26</v>
      </c>
      <c r="N7926">
        <v>2</v>
      </c>
      <c r="P7926" t="s">
        <v>10827</v>
      </c>
      <c r="Q7926" t="s">
        <v>12141</v>
      </c>
      <c r="S7926" t="s">
        <v>29</v>
      </c>
    </row>
    <row r="7927" spans="1:19" hidden="1" x14ac:dyDescent="0.2">
      <c r="A7927">
        <v>4648</v>
      </c>
      <c r="B7927" t="s">
        <v>12142</v>
      </c>
      <c r="C7927" t="s">
        <v>20</v>
      </c>
      <c r="D7927">
        <v>9.15</v>
      </c>
      <c r="E7927">
        <v>25</v>
      </c>
      <c r="F7927" t="s">
        <v>11331</v>
      </c>
      <c r="G7927" t="s">
        <v>55</v>
      </c>
      <c r="H7927" t="s">
        <v>23</v>
      </c>
      <c r="I7927" t="s">
        <v>108</v>
      </c>
      <c r="K7927"/>
      <c r="L7927" t="s">
        <v>12143</v>
      </c>
      <c r="M7927" t="s">
        <v>26</v>
      </c>
      <c r="N7927">
        <v>2</v>
      </c>
      <c r="P7927" t="s">
        <v>10827</v>
      </c>
      <c r="Q7927" t="s">
        <v>12144</v>
      </c>
      <c r="S7927" t="s">
        <v>29</v>
      </c>
    </row>
    <row r="7928" spans="1:19" hidden="1" x14ac:dyDescent="0.2">
      <c r="A7928">
        <v>4649</v>
      </c>
      <c r="B7928" t="s">
        <v>12145</v>
      </c>
      <c r="C7928" t="s">
        <v>20</v>
      </c>
      <c r="D7928">
        <v>9.3000000000000007</v>
      </c>
      <c r="F7928" t="s">
        <v>11331</v>
      </c>
      <c r="G7928" t="s">
        <v>55</v>
      </c>
      <c r="H7928" t="s">
        <v>23</v>
      </c>
      <c r="I7928" t="s">
        <v>108</v>
      </c>
      <c r="K7928"/>
      <c r="L7928" t="s">
        <v>12146</v>
      </c>
      <c r="M7928" t="s">
        <v>26</v>
      </c>
      <c r="N7928">
        <v>2</v>
      </c>
      <c r="P7928" t="s">
        <v>10827</v>
      </c>
      <c r="Q7928" t="s">
        <v>12147</v>
      </c>
      <c r="S7928" t="s">
        <v>29</v>
      </c>
    </row>
    <row r="7929" spans="1:19" hidden="1" x14ac:dyDescent="0.2">
      <c r="A7929">
        <v>4650</v>
      </c>
      <c r="B7929" t="s">
        <v>12148</v>
      </c>
      <c r="C7929" t="s">
        <v>20</v>
      </c>
      <c r="D7929">
        <v>8.9</v>
      </c>
      <c r="E7929">
        <v>25</v>
      </c>
      <c r="F7929" t="s">
        <v>11331</v>
      </c>
      <c r="G7929" t="s">
        <v>55</v>
      </c>
      <c r="H7929" t="s">
        <v>23</v>
      </c>
      <c r="I7929" t="s">
        <v>108</v>
      </c>
      <c r="K7929"/>
      <c r="L7929" t="s">
        <v>12149</v>
      </c>
      <c r="M7929" t="s">
        <v>26</v>
      </c>
      <c r="N7929">
        <v>2</v>
      </c>
      <c r="P7929" t="s">
        <v>10827</v>
      </c>
      <c r="Q7929" t="s">
        <v>12150</v>
      </c>
      <c r="S7929" t="s">
        <v>29</v>
      </c>
    </row>
    <row r="7930" spans="1:19" hidden="1" x14ac:dyDescent="0.2">
      <c r="A7930">
        <v>4651</v>
      </c>
      <c r="B7930" t="s">
        <v>12151</v>
      </c>
      <c r="C7930" t="s">
        <v>20</v>
      </c>
      <c r="D7930">
        <v>9.08</v>
      </c>
      <c r="E7930">
        <v>25</v>
      </c>
      <c r="F7930" t="s">
        <v>11331</v>
      </c>
      <c r="G7930" t="s">
        <v>55</v>
      </c>
      <c r="H7930" t="s">
        <v>23</v>
      </c>
      <c r="I7930" t="s">
        <v>108</v>
      </c>
      <c r="K7930"/>
      <c r="L7930" t="s">
        <v>12152</v>
      </c>
      <c r="M7930" t="s">
        <v>26</v>
      </c>
      <c r="N7930">
        <v>2</v>
      </c>
      <c r="P7930" t="s">
        <v>10827</v>
      </c>
      <c r="Q7930" t="s">
        <v>12153</v>
      </c>
      <c r="S7930" t="s">
        <v>29</v>
      </c>
    </row>
    <row r="7931" spans="1:19" hidden="1" x14ac:dyDescent="0.2">
      <c r="A7931">
        <v>4652</v>
      </c>
      <c r="B7931" t="s">
        <v>12154</v>
      </c>
      <c r="C7931" t="s">
        <v>20</v>
      </c>
      <c r="D7931">
        <v>9.1</v>
      </c>
      <c r="E7931">
        <v>25</v>
      </c>
      <c r="F7931" t="s">
        <v>11331</v>
      </c>
      <c r="G7931" t="s">
        <v>55</v>
      </c>
      <c r="H7931" t="s">
        <v>23</v>
      </c>
      <c r="I7931" t="s">
        <v>108</v>
      </c>
      <c r="K7931"/>
      <c r="L7931" t="s">
        <v>12155</v>
      </c>
      <c r="M7931" t="s">
        <v>26</v>
      </c>
      <c r="N7931">
        <v>2</v>
      </c>
      <c r="P7931" t="s">
        <v>10827</v>
      </c>
      <c r="Q7931" t="s">
        <v>12156</v>
      </c>
      <c r="S7931" t="s">
        <v>29</v>
      </c>
    </row>
    <row r="7932" spans="1:19" hidden="1" x14ac:dyDescent="0.2">
      <c r="A7932">
        <v>4675</v>
      </c>
      <c r="B7932" t="s">
        <v>12157</v>
      </c>
      <c r="C7932" t="s">
        <v>20</v>
      </c>
      <c r="D7932">
        <v>9.3000000000000007</v>
      </c>
      <c r="E7932">
        <v>25</v>
      </c>
      <c r="G7932" t="s">
        <v>55</v>
      </c>
      <c r="H7932" t="s">
        <v>46</v>
      </c>
      <c r="I7932" t="s">
        <v>655</v>
      </c>
      <c r="K7932"/>
      <c r="L7932" t="s">
        <v>12158</v>
      </c>
      <c r="M7932" t="s">
        <v>26</v>
      </c>
      <c r="N7932">
        <v>2</v>
      </c>
      <c r="P7932" t="s">
        <v>10827</v>
      </c>
      <c r="Q7932" t="s">
        <v>12159</v>
      </c>
      <c r="S7932" t="s">
        <v>29</v>
      </c>
    </row>
    <row r="7933" spans="1:19" hidden="1" x14ac:dyDescent="0.2">
      <c r="A7933">
        <v>4682</v>
      </c>
      <c r="B7933" t="s">
        <v>12160</v>
      </c>
      <c r="C7933" t="s">
        <v>20</v>
      </c>
      <c r="D7933">
        <v>10.6</v>
      </c>
      <c r="I7933" t="s">
        <v>11760</v>
      </c>
      <c r="K7933"/>
      <c r="L7933" t="s">
        <v>12161</v>
      </c>
      <c r="M7933" t="s">
        <v>26</v>
      </c>
      <c r="N7933">
        <v>2</v>
      </c>
      <c r="P7933" t="s">
        <v>10827</v>
      </c>
      <c r="Q7933" t="s">
        <v>12162</v>
      </c>
      <c r="S7933" t="s">
        <v>29</v>
      </c>
    </row>
    <row r="7934" spans="1:19" hidden="1" x14ac:dyDescent="0.2">
      <c r="A7934">
        <v>4684</v>
      </c>
      <c r="B7934" t="s">
        <v>12163</v>
      </c>
      <c r="C7934" t="s">
        <v>20</v>
      </c>
      <c r="D7934">
        <v>6.61</v>
      </c>
      <c r="E7934">
        <v>25</v>
      </c>
      <c r="F7934" t="s">
        <v>12164</v>
      </c>
      <c r="G7934" t="s">
        <v>55</v>
      </c>
      <c r="H7934" t="s">
        <v>23</v>
      </c>
      <c r="I7934" t="s">
        <v>1539</v>
      </c>
      <c r="K7934"/>
      <c r="L7934" t="s">
        <v>12165</v>
      </c>
      <c r="M7934" t="s">
        <v>26</v>
      </c>
      <c r="N7934">
        <v>2</v>
      </c>
      <c r="P7934" t="s">
        <v>10827</v>
      </c>
      <c r="Q7934" t="s">
        <v>12166</v>
      </c>
      <c r="S7934" t="s">
        <v>29</v>
      </c>
    </row>
    <row r="7935" spans="1:19" hidden="1" x14ac:dyDescent="0.2">
      <c r="A7935">
        <v>4685</v>
      </c>
      <c r="B7935" t="s">
        <v>2425</v>
      </c>
      <c r="C7935" t="s">
        <v>20</v>
      </c>
      <c r="D7935">
        <v>10.5</v>
      </c>
      <c r="I7935" t="s">
        <v>11760</v>
      </c>
      <c r="K7935"/>
      <c r="L7935" t="s">
        <v>2426</v>
      </c>
      <c r="M7935" t="s">
        <v>26</v>
      </c>
      <c r="N7935">
        <v>2</v>
      </c>
      <c r="P7935" t="s">
        <v>10827</v>
      </c>
      <c r="Q7935" t="s">
        <v>12167</v>
      </c>
      <c r="S7935" t="s">
        <v>29</v>
      </c>
    </row>
    <row r="7936" spans="1:19" hidden="1" x14ac:dyDescent="0.2">
      <c r="A7936">
        <v>4736</v>
      </c>
      <c r="B7936" t="s">
        <v>12168</v>
      </c>
      <c r="C7936" t="s">
        <v>20</v>
      </c>
      <c r="D7936">
        <v>9.8339999999999996</v>
      </c>
      <c r="E7936">
        <v>25</v>
      </c>
      <c r="F7936" t="s">
        <v>12169</v>
      </c>
      <c r="G7936" t="s">
        <v>55</v>
      </c>
      <c r="H7936" t="s">
        <v>46</v>
      </c>
      <c r="I7936" t="s">
        <v>12170</v>
      </c>
      <c r="K7936"/>
      <c r="L7936" t="s">
        <v>12171</v>
      </c>
      <c r="M7936" t="s">
        <v>26</v>
      </c>
      <c r="N7936">
        <v>2</v>
      </c>
      <c r="P7936" t="s">
        <v>10827</v>
      </c>
      <c r="Q7936" t="s">
        <v>12172</v>
      </c>
      <c r="S7936" t="s">
        <v>29</v>
      </c>
    </row>
    <row r="7937" spans="1:19" hidden="1" x14ac:dyDescent="0.2">
      <c r="A7937">
        <v>4756</v>
      </c>
      <c r="B7937" t="s">
        <v>12173</v>
      </c>
      <c r="C7937" t="s">
        <v>20</v>
      </c>
      <c r="D7937">
        <v>6.77</v>
      </c>
      <c r="E7937">
        <v>25</v>
      </c>
      <c r="F7937" t="s">
        <v>12164</v>
      </c>
      <c r="G7937" t="s">
        <v>55</v>
      </c>
      <c r="H7937" t="s">
        <v>23</v>
      </c>
      <c r="I7937" t="s">
        <v>1539</v>
      </c>
      <c r="K7937"/>
      <c r="L7937" t="s">
        <v>12174</v>
      </c>
      <c r="M7937" t="s">
        <v>26</v>
      </c>
      <c r="N7937">
        <v>2</v>
      </c>
      <c r="P7937" t="s">
        <v>10827</v>
      </c>
      <c r="Q7937" t="s">
        <v>12175</v>
      </c>
      <c r="S7937" t="s">
        <v>29</v>
      </c>
    </row>
    <row r="7938" spans="1:19" hidden="1" x14ac:dyDescent="0.2">
      <c r="A7938">
        <v>4757</v>
      </c>
      <c r="B7938" t="s">
        <v>12176</v>
      </c>
      <c r="C7938" t="s">
        <v>20</v>
      </c>
      <c r="D7938">
        <v>7.07</v>
      </c>
      <c r="E7938">
        <v>25</v>
      </c>
      <c r="F7938" t="s">
        <v>12164</v>
      </c>
      <c r="G7938" t="s">
        <v>55</v>
      </c>
      <c r="H7938" t="s">
        <v>23</v>
      </c>
      <c r="I7938" t="s">
        <v>1539</v>
      </c>
      <c r="K7938"/>
      <c r="L7938" t="s">
        <v>12177</v>
      </c>
      <c r="M7938" t="s">
        <v>26</v>
      </c>
      <c r="N7938">
        <v>2</v>
      </c>
      <c r="P7938" t="s">
        <v>10827</v>
      </c>
      <c r="Q7938" t="s">
        <v>12178</v>
      </c>
      <c r="S7938" t="s">
        <v>29</v>
      </c>
    </row>
    <row r="7939" spans="1:19" hidden="1" x14ac:dyDescent="0.2">
      <c r="A7939">
        <v>4758</v>
      </c>
      <c r="B7939" t="s">
        <v>12179</v>
      </c>
      <c r="C7939" t="s">
        <v>20</v>
      </c>
      <c r="D7939">
        <v>7.04</v>
      </c>
      <c r="E7939">
        <v>25</v>
      </c>
      <c r="F7939" t="s">
        <v>12164</v>
      </c>
      <c r="G7939" t="s">
        <v>55</v>
      </c>
      <c r="H7939" t="s">
        <v>23</v>
      </c>
      <c r="I7939" t="s">
        <v>1539</v>
      </c>
      <c r="K7939"/>
      <c r="L7939" t="s">
        <v>12180</v>
      </c>
      <c r="M7939" t="s">
        <v>26</v>
      </c>
      <c r="N7939">
        <v>2</v>
      </c>
      <c r="P7939" t="s">
        <v>10827</v>
      </c>
      <c r="Q7939" t="s">
        <v>12181</v>
      </c>
      <c r="S7939" t="s">
        <v>29</v>
      </c>
    </row>
    <row r="7940" spans="1:19" hidden="1" x14ac:dyDescent="0.2">
      <c r="A7940">
        <v>4766</v>
      </c>
      <c r="B7940" t="s">
        <v>10741</v>
      </c>
      <c r="C7940" t="s">
        <v>20</v>
      </c>
      <c r="D7940">
        <v>11</v>
      </c>
      <c r="I7940" t="s">
        <v>11760</v>
      </c>
      <c r="K7940"/>
      <c r="L7940" t="s">
        <v>12182</v>
      </c>
      <c r="M7940" t="s">
        <v>26</v>
      </c>
      <c r="N7940">
        <v>2</v>
      </c>
      <c r="P7940" t="s">
        <v>10827</v>
      </c>
      <c r="Q7940" t="s">
        <v>12183</v>
      </c>
      <c r="S7940" t="s">
        <v>29</v>
      </c>
    </row>
    <row r="7941" spans="1:19" hidden="1" x14ac:dyDescent="0.2">
      <c r="A7941">
        <v>4767</v>
      </c>
      <c r="B7941" t="s">
        <v>12184</v>
      </c>
      <c r="C7941" t="s">
        <v>20</v>
      </c>
      <c r="D7941">
        <v>12.2</v>
      </c>
      <c r="I7941" t="s">
        <v>11760</v>
      </c>
      <c r="K7941"/>
      <c r="L7941" t="s">
        <v>12185</v>
      </c>
      <c r="M7941" t="s">
        <v>26</v>
      </c>
      <c r="N7941">
        <v>2</v>
      </c>
      <c r="P7941" t="s">
        <v>10827</v>
      </c>
      <c r="Q7941" t="s">
        <v>12186</v>
      </c>
      <c r="S7941" t="s">
        <v>29</v>
      </c>
    </row>
    <row r="7942" spans="1:19" hidden="1" x14ac:dyDescent="0.2">
      <c r="A7942">
        <v>4768</v>
      </c>
      <c r="B7942" t="s">
        <v>12187</v>
      </c>
      <c r="C7942" t="s">
        <v>20</v>
      </c>
      <c r="D7942">
        <v>11.5</v>
      </c>
      <c r="I7942" t="s">
        <v>11760</v>
      </c>
      <c r="K7942"/>
      <c r="L7942" t="s">
        <v>12188</v>
      </c>
      <c r="M7942" t="s">
        <v>26</v>
      </c>
      <c r="N7942">
        <v>2</v>
      </c>
      <c r="P7942" t="s">
        <v>10827</v>
      </c>
      <c r="Q7942" t="s">
        <v>12189</v>
      </c>
      <c r="S7942" t="s">
        <v>29</v>
      </c>
    </row>
    <row r="7943" spans="1:19" hidden="1" x14ac:dyDescent="0.2">
      <c r="A7943">
        <v>4769</v>
      </c>
      <c r="B7943" t="s">
        <v>12190</v>
      </c>
      <c r="C7943" t="s">
        <v>20</v>
      </c>
      <c r="D7943">
        <v>11.4</v>
      </c>
      <c r="I7943" t="s">
        <v>11760</v>
      </c>
      <c r="K7943"/>
      <c r="L7943" t="s">
        <v>12191</v>
      </c>
      <c r="M7943" t="s">
        <v>26</v>
      </c>
      <c r="N7943">
        <v>2</v>
      </c>
      <c r="P7943" t="s">
        <v>10827</v>
      </c>
      <c r="Q7943" t="s">
        <v>12192</v>
      </c>
      <c r="S7943" t="s">
        <v>29</v>
      </c>
    </row>
    <row r="7944" spans="1:19" hidden="1" x14ac:dyDescent="0.2">
      <c r="A7944">
        <v>4770</v>
      </c>
      <c r="B7944" t="s">
        <v>12193</v>
      </c>
      <c r="C7944" t="s">
        <v>20</v>
      </c>
      <c r="D7944">
        <v>9.2799999999999994</v>
      </c>
      <c r="I7944" t="s">
        <v>11760</v>
      </c>
      <c r="K7944"/>
      <c r="L7944" t="s">
        <v>12194</v>
      </c>
      <c r="M7944" t="s">
        <v>26</v>
      </c>
      <c r="N7944">
        <v>2</v>
      </c>
      <c r="P7944" t="s">
        <v>10827</v>
      </c>
      <c r="Q7944" t="s">
        <v>12195</v>
      </c>
      <c r="S7944" t="s">
        <v>29</v>
      </c>
    </row>
    <row r="7945" spans="1:19" hidden="1" x14ac:dyDescent="0.2">
      <c r="A7945">
        <v>4772</v>
      </c>
      <c r="B7945" t="s">
        <v>12196</v>
      </c>
      <c r="C7945" t="s">
        <v>20</v>
      </c>
      <c r="D7945">
        <v>6.17</v>
      </c>
      <c r="E7945">
        <v>25</v>
      </c>
      <c r="F7945" t="s">
        <v>12197</v>
      </c>
      <c r="G7945" t="s">
        <v>55</v>
      </c>
      <c r="H7945" t="s">
        <v>46</v>
      </c>
      <c r="I7945" t="s">
        <v>11308</v>
      </c>
      <c r="K7945"/>
      <c r="L7945" t="s">
        <v>12198</v>
      </c>
      <c r="M7945" t="s">
        <v>26</v>
      </c>
      <c r="N7945">
        <v>2</v>
      </c>
      <c r="P7945" t="s">
        <v>10827</v>
      </c>
      <c r="Q7945" t="s">
        <v>12199</v>
      </c>
      <c r="S7945" t="s">
        <v>29</v>
      </c>
    </row>
    <row r="7946" spans="1:19" hidden="1" x14ac:dyDescent="0.2">
      <c r="A7946">
        <v>4772</v>
      </c>
      <c r="B7946" t="s">
        <v>12196</v>
      </c>
      <c r="C7946" t="s">
        <v>73</v>
      </c>
      <c r="D7946">
        <v>8.3699999999999992</v>
      </c>
      <c r="E7946">
        <v>25</v>
      </c>
      <c r="F7946" t="s">
        <v>12197</v>
      </c>
      <c r="G7946" t="s">
        <v>55</v>
      </c>
      <c r="H7946" t="s">
        <v>46</v>
      </c>
      <c r="I7946" t="s">
        <v>11308</v>
      </c>
      <c r="K7946"/>
      <c r="L7946" t="s">
        <v>12198</v>
      </c>
      <c r="M7946" t="s">
        <v>26</v>
      </c>
      <c r="N7946">
        <v>2</v>
      </c>
      <c r="P7946" t="s">
        <v>10827</v>
      </c>
      <c r="Q7946" t="s">
        <v>12199</v>
      </c>
      <c r="S7946" t="s">
        <v>29</v>
      </c>
    </row>
    <row r="7947" spans="1:19" hidden="1" x14ac:dyDescent="0.2">
      <c r="A7947">
        <v>4772</v>
      </c>
      <c r="B7947" t="s">
        <v>12196</v>
      </c>
      <c r="C7947" t="s">
        <v>77</v>
      </c>
      <c r="D7947">
        <v>9.8000000000000007</v>
      </c>
      <c r="E7947">
        <v>25</v>
      </c>
      <c r="F7947" t="s">
        <v>12197</v>
      </c>
      <c r="G7947" t="s">
        <v>55</v>
      </c>
      <c r="H7947" t="s">
        <v>46</v>
      </c>
      <c r="I7947" t="s">
        <v>11308</v>
      </c>
      <c r="K7947"/>
      <c r="L7947" t="s">
        <v>12198</v>
      </c>
      <c r="M7947" t="s">
        <v>26</v>
      </c>
      <c r="N7947">
        <v>2</v>
      </c>
      <c r="P7947" t="s">
        <v>10827</v>
      </c>
      <c r="Q7947" t="s">
        <v>12199</v>
      </c>
      <c r="S7947" t="s">
        <v>29</v>
      </c>
    </row>
    <row r="7948" spans="1:19" hidden="1" x14ac:dyDescent="0.2">
      <c r="A7948">
        <v>4772</v>
      </c>
      <c r="B7948" t="s">
        <v>12196</v>
      </c>
      <c r="C7948" t="s">
        <v>283</v>
      </c>
      <c r="D7948">
        <v>10.5</v>
      </c>
      <c r="E7948">
        <v>25</v>
      </c>
      <c r="F7948" t="s">
        <v>12197</v>
      </c>
      <c r="G7948" t="s">
        <v>55</v>
      </c>
      <c r="H7948" t="s">
        <v>46</v>
      </c>
      <c r="I7948" t="s">
        <v>11308</v>
      </c>
      <c r="K7948"/>
      <c r="L7948" t="s">
        <v>12198</v>
      </c>
      <c r="M7948" t="s">
        <v>26</v>
      </c>
      <c r="N7948">
        <v>2</v>
      </c>
      <c r="P7948" t="s">
        <v>10827</v>
      </c>
      <c r="Q7948" t="s">
        <v>12199</v>
      </c>
      <c r="S7948" t="s">
        <v>29</v>
      </c>
    </row>
    <row r="7949" spans="1:19" hidden="1" x14ac:dyDescent="0.2">
      <c r="A7949">
        <v>4808</v>
      </c>
      <c r="B7949" t="s">
        <v>12200</v>
      </c>
      <c r="C7949" t="s">
        <v>20</v>
      </c>
      <c r="D7949">
        <v>12.07</v>
      </c>
      <c r="E7949">
        <v>25</v>
      </c>
      <c r="G7949" t="s">
        <v>55</v>
      </c>
      <c r="H7949" t="s">
        <v>46</v>
      </c>
      <c r="I7949" t="s">
        <v>8969</v>
      </c>
      <c r="K7949"/>
      <c r="L7949" t="s">
        <v>12201</v>
      </c>
      <c r="M7949" t="s">
        <v>26</v>
      </c>
      <c r="N7949">
        <v>2</v>
      </c>
      <c r="P7949" t="s">
        <v>10827</v>
      </c>
      <c r="Q7949" t="s">
        <v>12202</v>
      </c>
      <c r="S7949" t="s">
        <v>29</v>
      </c>
    </row>
    <row r="7950" spans="1:19" hidden="1" x14ac:dyDescent="0.2">
      <c r="A7950">
        <v>4813</v>
      </c>
      <c r="B7950" t="s">
        <v>12203</v>
      </c>
      <c r="C7950" t="s">
        <v>20</v>
      </c>
      <c r="D7950">
        <v>11.97</v>
      </c>
      <c r="E7950">
        <v>25</v>
      </c>
      <c r="G7950" t="s">
        <v>55</v>
      </c>
      <c r="H7950" t="s">
        <v>46</v>
      </c>
      <c r="I7950" t="s">
        <v>8969</v>
      </c>
      <c r="K7950"/>
      <c r="L7950" t="s">
        <v>12204</v>
      </c>
      <c r="M7950" t="s">
        <v>26</v>
      </c>
      <c r="N7950">
        <v>2</v>
      </c>
      <c r="P7950" t="s">
        <v>10827</v>
      </c>
      <c r="Q7950" t="s">
        <v>12205</v>
      </c>
      <c r="S7950" t="s">
        <v>29</v>
      </c>
    </row>
    <row r="7951" spans="1:19" hidden="1" x14ac:dyDescent="0.2">
      <c r="A7951">
        <v>4816</v>
      </c>
      <c r="B7951" t="s">
        <v>2479</v>
      </c>
      <c r="C7951" t="s">
        <v>20</v>
      </c>
      <c r="D7951">
        <v>9.3800000000000008</v>
      </c>
      <c r="E7951">
        <v>25</v>
      </c>
      <c r="F7951" t="s">
        <v>12206</v>
      </c>
      <c r="G7951" t="s">
        <v>12207</v>
      </c>
      <c r="H7951" t="s">
        <v>46</v>
      </c>
      <c r="I7951" t="s">
        <v>1360</v>
      </c>
      <c r="K7951"/>
      <c r="L7951" t="s">
        <v>2480</v>
      </c>
      <c r="M7951" t="s">
        <v>11208</v>
      </c>
      <c r="N7951">
        <v>4</v>
      </c>
      <c r="P7951" t="s">
        <v>10827</v>
      </c>
      <c r="Q7951" t="s">
        <v>12208</v>
      </c>
      <c r="S7951" t="s">
        <v>29</v>
      </c>
    </row>
    <row r="7952" spans="1:19" hidden="1" x14ac:dyDescent="0.2">
      <c r="A7952">
        <v>4816</v>
      </c>
      <c r="B7952" t="s">
        <v>2479</v>
      </c>
      <c r="C7952" t="s">
        <v>20</v>
      </c>
      <c r="D7952">
        <v>9.34</v>
      </c>
      <c r="E7952">
        <v>25</v>
      </c>
      <c r="F7952" t="s">
        <v>12206</v>
      </c>
      <c r="G7952" t="s">
        <v>144</v>
      </c>
      <c r="I7952" t="s">
        <v>9925</v>
      </c>
      <c r="K7952"/>
      <c r="L7952" t="s">
        <v>2480</v>
      </c>
      <c r="M7952" t="s">
        <v>11208</v>
      </c>
      <c r="N7952">
        <v>4</v>
      </c>
      <c r="P7952" t="s">
        <v>10827</v>
      </c>
      <c r="Q7952" t="s">
        <v>12208</v>
      </c>
      <c r="S7952" t="s">
        <v>29</v>
      </c>
    </row>
    <row r="7953" spans="1:19" hidden="1" x14ac:dyDescent="0.2">
      <c r="A7953">
        <v>4816</v>
      </c>
      <c r="B7953" t="s">
        <v>2479</v>
      </c>
      <c r="C7953" t="s">
        <v>20</v>
      </c>
      <c r="D7953">
        <v>9.3800000000000008</v>
      </c>
      <c r="E7953">
        <v>25</v>
      </c>
      <c r="F7953" t="s">
        <v>12206</v>
      </c>
      <c r="G7953" t="s">
        <v>1440</v>
      </c>
      <c r="I7953" t="s">
        <v>9925</v>
      </c>
      <c r="K7953"/>
      <c r="L7953" t="s">
        <v>2480</v>
      </c>
      <c r="M7953" t="s">
        <v>11208</v>
      </c>
      <c r="N7953">
        <v>4</v>
      </c>
      <c r="P7953" t="s">
        <v>10827</v>
      </c>
      <c r="Q7953" t="s">
        <v>12208</v>
      </c>
      <c r="S7953" t="s">
        <v>29</v>
      </c>
    </row>
    <row r="7954" spans="1:19" hidden="1" x14ac:dyDescent="0.2">
      <c r="A7954">
        <v>4816</v>
      </c>
      <c r="B7954" t="s">
        <v>2479</v>
      </c>
      <c r="C7954" t="s">
        <v>20</v>
      </c>
      <c r="D7954">
        <v>9.6</v>
      </c>
      <c r="E7954">
        <v>25</v>
      </c>
      <c r="F7954" t="s">
        <v>12209</v>
      </c>
      <c r="G7954" t="s">
        <v>55</v>
      </c>
      <c r="H7954" t="s">
        <v>46</v>
      </c>
      <c r="I7954" t="s">
        <v>12210</v>
      </c>
      <c r="K7954"/>
      <c r="L7954" t="s">
        <v>2480</v>
      </c>
      <c r="M7954" t="s">
        <v>11208</v>
      </c>
      <c r="N7954">
        <v>4</v>
      </c>
      <c r="P7954" t="s">
        <v>10827</v>
      </c>
      <c r="Q7954" t="s">
        <v>12208</v>
      </c>
      <c r="S7954" t="s">
        <v>29</v>
      </c>
    </row>
    <row r="7955" spans="1:19" hidden="1" x14ac:dyDescent="0.2">
      <c r="A7955">
        <v>4818</v>
      </c>
      <c r="B7955" t="s">
        <v>12211</v>
      </c>
      <c r="C7955" t="s">
        <v>20</v>
      </c>
      <c r="D7955">
        <v>8.5500000000000007</v>
      </c>
      <c r="E7955">
        <v>25</v>
      </c>
      <c r="F7955" t="s">
        <v>10917</v>
      </c>
      <c r="G7955" t="s">
        <v>55</v>
      </c>
      <c r="H7955" t="s">
        <v>46</v>
      </c>
      <c r="I7955" t="s">
        <v>10918</v>
      </c>
      <c r="K7955"/>
      <c r="L7955" t="s">
        <v>12212</v>
      </c>
      <c r="M7955" t="s">
        <v>26</v>
      </c>
      <c r="N7955">
        <v>2</v>
      </c>
      <c r="P7955" t="s">
        <v>10827</v>
      </c>
      <c r="Q7955" t="s">
        <v>12213</v>
      </c>
      <c r="S7955" t="s">
        <v>29</v>
      </c>
    </row>
    <row r="7956" spans="1:19" hidden="1" x14ac:dyDescent="0.2">
      <c r="A7956">
        <v>4818</v>
      </c>
      <c r="B7956" t="s">
        <v>12211</v>
      </c>
      <c r="C7956" t="s">
        <v>73</v>
      </c>
      <c r="D7956">
        <v>5.7569999999999997</v>
      </c>
      <c r="E7956">
        <v>25</v>
      </c>
      <c r="F7956" t="s">
        <v>10917</v>
      </c>
      <c r="G7956" t="s">
        <v>55</v>
      </c>
      <c r="H7956" t="s">
        <v>46</v>
      </c>
      <c r="I7956" t="s">
        <v>10918</v>
      </c>
      <c r="K7956"/>
      <c r="L7956" t="s">
        <v>12212</v>
      </c>
      <c r="M7956" t="s">
        <v>26</v>
      </c>
      <c r="N7956">
        <v>2</v>
      </c>
      <c r="P7956" t="s">
        <v>10827</v>
      </c>
      <c r="Q7956" t="s">
        <v>12213</v>
      </c>
      <c r="S7956" t="s">
        <v>29</v>
      </c>
    </row>
    <row r="7957" spans="1:19" hidden="1" x14ac:dyDescent="0.2">
      <c r="A7957">
        <v>4819</v>
      </c>
      <c r="B7957" t="s">
        <v>12214</v>
      </c>
      <c r="C7957" t="s">
        <v>20</v>
      </c>
      <c r="D7957">
        <v>9.8699999999999992</v>
      </c>
      <c r="E7957" t="s">
        <v>363</v>
      </c>
      <c r="G7957" t="s">
        <v>55</v>
      </c>
      <c r="H7957" t="s">
        <v>23</v>
      </c>
      <c r="I7957" t="s">
        <v>1350</v>
      </c>
      <c r="K7957"/>
      <c r="L7957" t="s">
        <v>12215</v>
      </c>
      <c r="M7957" t="s">
        <v>26</v>
      </c>
      <c r="N7957">
        <v>2</v>
      </c>
      <c r="P7957" t="s">
        <v>10827</v>
      </c>
      <c r="Q7957" t="s">
        <v>12216</v>
      </c>
      <c r="S7957" t="s">
        <v>29</v>
      </c>
    </row>
    <row r="7958" spans="1:19" hidden="1" x14ac:dyDescent="0.2">
      <c r="A7958">
        <v>4819</v>
      </c>
      <c r="B7958" t="s">
        <v>12214</v>
      </c>
      <c r="C7958" t="s">
        <v>73</v>
      </c>
      <c r="D7958">
        <v>7.35</v>
      </c>
      <c r="E7958" t="s">
        <v>363</v>
      </c>
      <c r="G7958" t="s">
        <v>55</v>
      </c>
      <c r="H7958" t="s">
        <v>23</v>
      </c>
      <c r="I7958" t="s">
        <v>1350</v>
      </c>
      <c r="K7958"/>
      <c r="L7958" t="s">
        <v>12215</v>
      </c>
      <c r="M7958" t="s">
        <v>26</v>
      </c>
      <c r="N7958">
        <v>2</v>
      </c>
      <c r="P7958" t="s">
        <v>10827</v>
      </c>
      <c r="Q7958" t="s">
        <v>12216</v>
      </c>
      <c r="S7958" t="s">
        <v>29</v>
      </c>
    </row>
    <row r="7959" spans="1:19" hidden="1" x14ac:dyDescent="0.2">
      <c r="A7959">
        <v>4820</v>
      </c>
      <c r="B7959" t="s">
        <v>12217</v>
      </c>
      <c r="C7959" t="s">
        <v>20</v>
      </c>
      <c r="D7959">
        <v>8.52</v>
      </c>
      <c r="E7959">
        <v>25</v>
      </c>
      <c r="G7959" t="s">
        <v>240</v>
      </c>
      <c r="H7959" t="s">
        <v>46</v>
      </c>
      <c r="I7959" t="s">
        <v>3956</v>
      </c>
      <c r="K7959"/>
      <c r="L7959" t="s">
        <v>12218</v>
      </c>
      <c r="M7959" t="s">
        <v>26</v>
      </c>
      <c r="N7959">
        <v>2</v>
      </c>
      <c r="P7959" t="s">
        <v>10827</v>
      </c>
      <c r="Q7959" t="s">
        <v>12219</v>
      </c>
      <c r="S7959" t="s">
        <v>29</v>
      </c>
    </row>
    <row r="7960" spans="1:19" hidden="1" x14ac:dyDescent="0.2">
      <c r="A7960">
        <v>4822</v>
      </c>
      <c r="B7960" t="s">
        <v>12220</v>
      </c>
      <c r="C7960" t="s">
        <v>20</v>
      </c>
      <c r="D7960">
        <v>1.49</v>
      </c>
      <c r="E7960">
        <v>30</v>
      </c>
      <c r="F7960" t="s">
        <v>12221</v>
      </c>
      <c r="G7960" t="s">
        <v>55</v>
      </c>
      <c r="H7960" t="s">
        <v>23</v>
      </c>
      <c r="I7960" t="s">
        <v>12222</v>
      </c>
      <c r="K7960"/>
      <c r="L7960" t="s">
        <v>12223</v>
      </c>
      <c r="M7960" t="s">
        <v>26</v>
      </c>
      <c r="N7960">
        <v>2</v>
      </c>
      <c r="P7960" t="s">
        <v>10827</v>
      </c>
      <c r="Q7960" t="s">
        <v>12224</v>
      </c>
      <c r="S7960" t="s">
        <v>29</v>
      </c>
    </row>
    <row r="7961" spans="1:19" hidden="1" x14ac:dyDescent="0.2">
      <c r="A7961">
        <v>4822</v>
      </c>
      <c r="B7961" t="s">
        <v>12220</v>
      </c>
      <c r="C7961" t="s">
        <v>73</v>
      </c>
      <c r="D7961">
        <v>2.09</v>
      </c>
      <c r="E7961">
        <v>30</v>
      </c>
      <c r="F7961" t="s">
        <v>12221</v>
      </c>
      <c r="G7961" t="s">
        <v>55</v>
      </c>
      <c r="H7961" t="s">
        <v>23</v>
      </c>
      <c r="I7961" t="s">
        <v>12222</v>
      </c>
      <c r="K7961"/>
      <c r="L7961" t="s">
        <v>12223</v>
      </c>
      <c r="M7961" t="s">
        <v>26</v>
      </c>
      <c r="N7961">
        <v>2</v>
      </c>
      <c r="P7961" t="s">
        <v>10827</v>
      </c>
      <c r="Q7961" t="s">
        <v>12224</v>
      </c>
      <c r="S7961" t="s">
        <v>29</v>
      </c>
    </row>
    <row r="7962" spans="1:19" hidden="1" x14ac:dyDescent="0.2">
      <c r="A7962">
        <v>4822</v>
      </c>
      <c r="B7962" t="s">
        <v>12220</v>
      </c>
      <c r="C7962" t="s">
        <v>77</v>
      </c>
      <c r="D7962">
        <v>8.9600000000000009</v>
      </c>
      <c r="E7962">
        <v>30</v>
      </c>
      <c r="F7962" t="s">
        <v>12225</v>
      </c>
      <c r="G7962" t="s">
        <v>55</v>
      </c>
      <c r="H7962" t="s">
        <v>46</v>
      </c>
      <c r="I7962" t="s">
        <v>12222</v>
      </c>
      <c r="K7962"/>
      <c r="L7962" t="s">
        <v>12223</v>
      </c>
      <c r="M7962" t="s">
        <v>26</v>
      </c>
      <c r="N7962">
        <v>2</v>
      </c>
      <c r="P7962" t="s">
        <v>10827</v>
      </c>
      <c r="Q7962" t="s">
        <v>12224</v>
      </c>
      <c r="S7962" t="s">
        <v>29</v>
      </c>
    </row>
    <row r="7963" spans="1:19" hidden="1" x14ac:dyDescent="0.2">
      <c r="A7963">
        <v>4823</v>
      </c>
      <c r="B7963" t="s">
        <v>12226</v>
      </c>
      <c r="C7963" t="s">
        <v>20</v>
      </c>
      <c r="D7963">
        <v>4.1500000000000004</v>
      </c>
      <c r="I7963" t="s">
        <v>5466</v>
      </c>
      <c r="K7963"/>
      <c r="L7963" t="s">
        <v>12227</v>
      </c>
      <c r="M7963" t="s">
        <v>11208</v>
      </c>
      <c r="N7963">
        <v>4</v>
      </c>
      <c r="P7963" t="s">
        <v>10827</v>
      </c>
      <c r="Q7963" t="s">
        <v>12228</v>
      </c>
      <c r="S7963" t="s">
        <v>29</v>
      </c>
    </row>
    <row r="7964" spans="1:19" hidden="1" x14ac:dyDescent="0.2">
      <c r="A7964">
        <v>4824</v>
      </c>
      <c r="B7964" t="s">
        <v>12229</v>
      </c>
      <c r="C7964" t="s">
        <v>20</v>
      </c>
      <c r="D7964">
        <v>4.3</v>
      </c>
      <c r="I7964" t="s">
        <v>5466</v>
      </c>
      <c r="K7964"/>
      <c r="L7964" t="s">
        <v>12230</v>
      </c>
      <c r="M7964" t="s">
        <v>26</v>
      </c>
      <c r="N7964">
        <v>2</v>
      </c>
      <c r="P7964" t="s">
        <v>10827</v>
      </c>
      <c r="Q7964" t="s">
        <v>12231</v>
      </c>
      <c r="S7964" t="s">
        <v>29</v>
      </c>
    </row>
    <row r="7965" spans="1:19" hidden="1" x14ac:dyDescent="0.2">
      <c r="A7965">
        <v>4825</v>
      </c>
      <c r="B7965" t="s">
        <v>12232</v>
      </c>
      <c r="C7965" t="s">
        <v>20</v>
      </c>
      <c r="D7965">
        <v>3.5</v>
      </c>
      <c r="I7965" t="s">
        <v>2071</v>
      </c>
      <c r="K7965"/>
      <c r="L7965" t="s">
        <v>12233</v>
      </c>
      <c r="M7965" t="s">
        <v>26</v>
      </c>
      <c r="N7965">
        <v>2</v>
      </c>
      <c r="P7965" t="s">
        <v>10827</v>
      </c>
      <c r="Q7965" t="s">
        <v>12234</v>
      </c>
      <c r="S7965" t="s">
        <v>29</v>
      </c>
    </row>
    <row r="7966" spans="1:19" hidden="1" x14ac:dyDescent="0.2">
      <c r="A7966">
        <v>4826</v>
      </c>
      <c r="B7966" t="s">
        <v>12235</v>
      </c>
      <c r="C7966" t="s">
        <v>20</v>
      </c>
      <c r="D7966">
        <v>3.35</v>
      </c>
      <c r="I7966" t="s">
        <v>2071</v>
      </c>
      <c r="K7966"/>
      <c r="L7966" t="s">
        <v>12236</v>
      </c>
      <c r="M7966" t="s">
        <v>26</v>
      </c>
      <c r="N7966">
        <v>2</v>
      </c>
      <c r="P7966" t="s">
        <v>10827</v>
      </c>
      <c r="Q7966" t="s">
        <v>12237</v>
      </c>
      <c r="S7966" t="s">
        <v>29</v>
      </c>
    </row>
    <row r="7967" spans="1:19" hidden="1" x14ac:dyDescent="0.2">
      <c r="A7967">
        <v>4827</v>
      </c>
      <c r="B7967" t="s">
        <v>12238</v>
      </c>
      <c r="C7967" t="s">
        <v>20</v>
      </c>
      <c r="D7967">
        <v>3.85</v>
      </c>
      <c r="I7967" t="s">
        <v>2071</v>
      </c>
      <c r="K7967"/>
      <c r="L7967" t="s">
        <v>12239</v>
      </c>
      <c r="M7967" t="s">
        <v>26</v>
      </c>
      <c r="N7967">
        <v>2</v>
      </c>
      <c r="P7967" t="s">
        <v>10827</v>
      </c>
      <c r="Q7967" t="s">
        <v>12240</v>
      </c>
      <c r="S7967" t="s">
        <v>29</v>
      </c>
    </row>
    <row r="7968" spans="1:19" hidden="1" x14ac:dyDescent="0.2">
      <c r="A7968">
        <v>4828</v>
      </c>
      <c r="B7968" t="s">
        <v>12241</v>
      </c>
      <c r="C7968" t="s">
        <v>20</v>
      </c>
      <c r="D7968">
        <v>3.5</v>
      </c>
      <c r="I7968" t="s">
        <v>2071</v>
      </c>
      <c r="K7968"/>
      <c r="L7968" t="s">
        <v>12242</v>
      </c>
      <c r="M7968" t="s">
        <v>26</v>
      </c>
      <c r="N7968">
        <v>2</v>
      </c>
      <c r="P7968" t="s">
        <v>10827</v>
      </c>
      <c r="Q7968" t="s">
        <v>12243</v>
      </c>
      <c r="S7968" t="s">
        <v>29</v>
      </c>
    </row>
    <row r="7969" spans="1:19" hidden="1" x14ac:dyDescent="0.2">
      <c r="A7969">
        <v>4829</v>
      </c>
      <c r="B7969" t="s">
        <v>12244</v>
      </c>
      <c r="C7969" t="s">
        <v>20</v>
      </c>
      <c r="D7969">
        <v>3.8</v>
      </c>
      <c r="I7969" t="s">
        <v>2071</v>
      </c>
      <c r="K7969"/>
      <c r="L7969" t="s">
        <v>12245</v>
      </c>
      <c r="M7969" t="s">
        <v>26</v>
      </c>
      <c r="N7969">
        <v>2</v>
      </c>
      <c r="P7969" t="s">
        <v>10827</v>
      </c>
      <c r="Q7969" t="s">
        <v>12246</v>
      </c>
      <c r="S7969" t="s">
        <v>29</v>
      </c>
    </row>
    <row r="7970" spans="1:19" hidden="1" x14ac:dyDescent="0.2">
      <c r="A7970">
        <v>4830</v>
      </c>
      <c r="B7970" t="s">
        <v>12247</v>
      </c>
      <c r="C7970" t="s">
        <v>20</v>
      </c>
      <c r="D7970">
        <v>4.25</v>
      </c>
      <c r="I7970" t="s">
        <v>2071</v>
      </c>
      <c r="K7970"/>
      <c r="L7970" t="s">
        <v>12248</v>
      </c>
      <c r="M7970" t="s">
        <v>26</v>
      </c>
      <c r="N7970">
        <v>2</v>
      </c>
      <c r="P7970" t="s">
        <v>10827</v>
      </c>
      <c r="Q7970" t="s">
        <v>12249</v>
      </c>
      <c r="S7970" t="s">
        <v>29</v>
      </c>
    </row>
    <row r="7971" spans="1:19" hidden="1" x14ac:dyDescent="0.2">
      <c r="A7971">
        <v>4831</v>
      </c>
      <c r="B7971" t="s">
        <v>12250</v>
      </c>
      <c r="C7971" t="s">
        <v>20</v>
      </c>
      <c r="D7971">
        <v>3.75</v>
      </c>
      <c r="I7971" t="s">
        <v>5466</v>
      </c>
      <c r="K7971"/>
      <c r="L7971" t="s">
        <v>12251</v>
      </c>
      <c r="M7971" t="s">
        <v>11208</v>
      </c>
      <c r="N7971">
        <v>4</v>
      </c>
      <c r="P7971" t="s">
        <v>10827</v>
      </c>
      <c r="Q7971" t="s">
        <v>12252</v>
      </c>
      <c r="S7971" t="s">
        <v>29</v>
      </c>
    </row>
    <row r="7972" spans="1:19" hidden="1" x14ac:dyDescent="0.2">
      <c r="A7972">
        <v>4832</v>
      </c>
      <c r="B7972" t="s">
        <v>12253</v>
      </c>
      <c r="C7972" t="s">
        <v>20</v>
      </c>
      <c r="D7972">
        <v>3.4</v>
      </c>
      <c r="I7972" t="s">
        <v>5466</v>
      </c>
      <c r="K7972"/>
      <c r="L7972" t="s">
        <v>12254</v>
      </c>
      <c r="M7972" t="s">
        <v>11208</v>
      </c>
      <c r="N7972">
        <v>4</v>
      </c>
      <c r="P7972" t="s">
        <v>10827</v>
      </c>
      <c r="Q7972" t="s">
        <v>12255</v>
      </c>
      <c r="S7972" t="s">
        <v>29</v>
      </c>
    </row>
    <row r="7973" spans="1:19" hidden="1" x14ac:dyDescent="0.2">
      <c r="A7973">
        <v>4833</v>
      </c>
      <c r="B7973" t="s">
        <v>12256</v>
      </c>
      <c r="C7973" t="s">
        <v>20</v>
      </c>
      <c r="D7973">
        <v>7.81</v>
      </c>
      <c r="E7973">
        <v>15</v>
      </c>
      <c r="F7973" t="s">
        <v>12257</v>
      </c>
      <c r="G7973" t="s">
        <v>63</v>
      </c>
      <c r="H7973" t="s">
        <v>46</v>
      </c>
      <c r="I7973" t="s">
        <v>7670</v>
      </c>
      <c r="J7973" t="s">
        <v>43</v>
      </c>
      <c r="K7973"/>
      <c r="L7973" t="s">
        <v>12258</v>
      </c>
      <c r="M7973" t="s">
        <v>26</v>
      </c>
      <c r="N7973">
        <v>2</v>
      </c>
      <c r="P7973" t="s">
        <v>10827</v>
      </c>
      <c r="Q7973" t="s">
        <v>12259</v>
      </c>
      <c r="S7973" t="s">
        <v>29</v>
      </c>
    </row>
    <row r="7974" spans="1:19" hidden="1" x14ac:dyDescent="0.2">
      <c r="A7974">
        <v>4833</v>
      </c>
      <c r="B7974" t="s">
        <v>12256</v>
      </c>
      <c r="C7974" t="s">
        <v>20</v>
      </c>
      <c r="D7974">
        <v>7.78</v>
      </c>
      <c r="E7974">
        <v>20</v>
      </c>
      <c r="F7974" t="s">
        <v>12257</v>
      </c>
      <c r="G7974" t="s">
        <v>63</v>
      </c>
      <c r="H7974" t="s">
        <v>46</v>
      </c>
      <c r="I7974" t="s">
        <v>7670</v>
      </c>
      <c r="J7974" t="s">
        <v>43</v>
      </c>
      <c r="K7974"/>
      <c r="L7974" t="s">
        <v>12258</v>
      </c>
      <c r="M7974" t="s">
        <v>26</v>
      </c>
      <c r="N7974">
        <v>2</v>
      </c>
      <c r="P7974" t="s">
        <v>10827</v>
      </c>
      <c r="Q7974" t="s">
        <v>12259</v>
      </c>
      <c r="S7974" t="s">
        <v>29</v>
      </c>
    </row>
    <row r="7975" spans="1:19" hidden="1" x14ac:dyDescent="0.2">
      <c r="A7975">
        <v>4833</v>
      </c>
      <c r="B7975" t="s">
        <v>12256</v>
      </c>
      <c r="C7975" t="s">
        <v>20</v>
      </c>
      <c r="D7975">
        <v>7.68</v>
      </c>
      <c r="E7975">
        <v>25</v>
      </c>
      <c r="F7975" t="s">
        <v>12257</v>
      </c>
      <c r="G7975" t="s">
        <v>63</v>
      </c>
      <c r="H7975" t="s">
        <v>46</v>
      </c>
      <c r="I7975" t="s">
        <v>7670</v>
      </c>
      <c r="J7975" t="s">
        <v>43</v>
      </c>
      <c r="K7975"/>
      <c r="L7975" t="s">
        <v>12258</v>
      </c>
      <c r="M7975" t="s">
        <v>26</v>
      </c>
      <c r="N7975">
        <v>2</v>
      </c>
      <c r="P7975" t="s">
        <v>10827</v>
      </c>
      <c r="Q7975" t="s">
        <v>12259</v>
      </c>
      <c r="S7975" t="s">
        <v>29</v>
      </c>
    </row>
    <row r="7976" spans="1:19" hidden="1" x14ac:dyDescent="0.2">
      <c r="A7976">
        <v>4833</v>
      </c>
      <c r="B7976" t="s">
        <v>12256</v>
      </c>
      <c r="C7976" t="s">
        <v>20</v>
      </c>
      <c r="D7976">
        <v>7.43</v>
      </c>
      <c r="E7976">
        <v>35</v>
      </c>
      <c r="F7976" t="s">
        <v>12257</v>
      </c>
      <c r="G7976" t="s">
        <v>63</v>
      </c>
      <c r="H7976" t="s">
        <v>46</v>
      </c>
      <c r="I7976" t="s">
        <v>7670</v>
      </c>
      <c r="J7976" t="s">
        <v>43</v>
      </c>
      <c r="K7976"/>
      <c r="L7976" t="s">
        <v>12258</v>
      </c>
      <c r="M7976" t="s">
        <v>26</v>
      </c>
      <c r="N7976">
        <v>2</v>
      </c>
      <c r="P7976" t="s">
        <v>10827</v>
      </c>
      <c r="Q7976" t="s">
        <v>12259</v>
      </c>
      <c r="S7976" t="s">
        <v>29</v>
      </c>
    </row>
    <row r="7977" spans="1:19" hidden="1" x14ac:dyDescent="0.2">
      <c r="A7977">
        <v>4833</v>
      </c>
      <c r="B7977" t="s">
        <v>12256</v>
      </c>
      <c r="C7977" t="s">
        <v>20</v>
      </c>
      <c r="D7977">
        <v>7.3</v>
      </c>
      <c r="E7977">
        <v>45</v>
      </c>
      <c r="F7977" t="s">
        <v>12257</v>
      </c>
      <c r="G7977" t="s">
        <v>63</v>
      </c>
      <c r="H7977" t="s">
        <v>46</v>
      </c>
      <c r="I7977" t="s">
        <v>7670</v>
      </c>
      <c r="J7977" t="s">
        <v>43</v>
      </c>
      <c r="K7977"/>
      <c r="L7977" t="s">
        <v>12258</v>
      </c>
      <c r="M7977" t="s">
        <v>26</v>
      </c>
      <c r="N7977">
        <v>2</v>
      </c>
      <c r="P7977" t="s">
        <v>10827</v>
      </c>
      <c r="Q7977" t="s">
        <v>12259</v>
      </c>
      <c r="S7977" t="s">
        <v>29</v>
      </c>
    </row>
    <row r="7978" spans="1:19" hidden="1" x14ac:dyDescent="0.2">
      <c r="A7978">
        <v>4833</v>
      </c>
      <c r="B7978" t="s">
        <v>12256</v>
      </c>
      <c r="C7978" t="s">
        <v>20</v>
      </c>
      <c r="D7978">
        <v>7.11</v>
      </c>
      <c r="E7978">
        <v>55</v>
      </c>
      <c r="F7978" t="s">
        <v>12257</v>
      </c>
      <c r="G7978" t="s">
        <v>63</v>
      </c>
      <c r="H7978" t="s">
        <v>46</v>
      </c>
      <c r="I7978" t="s">
        <v>7670</v>
      </c>
      <c r="J7978" t="s">
        <v>43</v>
      </c>
      <c r="K7978"/>
      <c r="L7978" t="s">
        <v>12258</v>
      </c>
      <c r="M7978" t="s">
        <v>26</v>
      </c>
      <c r="N7978">
        <v>2</v>
      </c>
      <c r="P7978" t="s">
        <v>10827</v>
      </c>
      <c r="Q7978" t="s">
        <v>12259</v>
      </c>
      <c r="S7978" t="s">
        <v>29</v>
      </c>
    </row>
    <row r="7979" spans="1:19" hidden="1" x14ac:dyDescent="0.2">
      <c r="A7979">
        <v>4833</v>
      </c>
      <c r="B7979" t="s">
        <v>12256</v>
      </c>
      <c r="C7979" t="s">
        <v>20</v>
      </c>
      <c r="D7979">
        <v>7.2</v>
      </c>
      <c r="F7979" t="s">
        <v>12257</v>
      </c>
      <c r="I7979" t="s">
        <v>5466</v>
      </c>
      <c r="K7979"/>
      <c r="L7979" t="s">
        <v>12258</v>
      </c>
      <c r="M7979" t="s">
        <v>26</v>
      </c>
      <c r="N7979">
        <v>2</v>
      </c>
      <c r="P7979" t="s">
        <v>10827</v>
      </c>
      <c r="Q7979" t="s">
        <v>12259</v>
      </c>
      <c r="S7979" t="s">
        <v>29</v>
      </c>
    </row>
    <row r="7980" spans="1:19" hidden="1" x14ac:dyDescent="0.2">
      <c r="A7980">
        <v>4834</v>
      </c>
      <c r="B7980" t="s">
        <v>12260</v>
      </c>
      <c r="C7980" t="s">
        <v>20</v>
      </c>
      <c r="D7980">
        <v>7.1</v>
      </c>
      <c r="I7980" t="s">
        <v>2071</v>
      </c>
      <c r="K7980"/>
      <c r="L7980" t="s">
        <v>12261</v>
      </c>
      <c r="M7980" t="s">
        <v>26</v>
      </c>
      <c r="N7980">
        <v>2</v>
      </c>
      <c r="P7980" t="s">
        <v>10827</v>
      </c>
      <c r="Q7980" t="s">
        <v>12262</v>
      </c>
      <c r="S7980" t="s">
        <v>29</v>
      </c>
    </row>
    <row r="7981" spans="1:19" hidden="1" x14ac:dyDescent="0.2">
      <c r="A7981">
        <v>4835</v>
      </c>
      <c r="B7981" t="s">
        <v>12263</v>
      </c>
      <c r="C7981" t="s">
        <v>20</v>
      </c>
      <c r="D7981">
        <v>7</v>
      </c>
      <c r="I7981" t="s">
        <v>2071</v>
      </c>
      <c r="K7981"/>
      <c r="L7981" t="s">
        <v>12264</v>
      </c>
      <c r="M7981" t="s">
        <v>26</v>
      </c>
      <c r="N7981">
        <v>2</v>
      </c>
      <c r="P7981" t="s">
        <v>10827</v>
      </c>
      <c r="Q7981" t="s">
        <v>12265</v>
      </c>
      <c r="S7981" t="s">
        <v>29</v>
      </c>
    </row>
    <row r="7982" spans="1:19" hidden="1" x14ac:dyDescent="0.2">
      <c r="A7982">
        <v>4836</v>
      </c>
      <c r="B7982" t="s">
        <v>12266</v>
      </c>
      <c r="C7982" t="s">
        <v>20</v>
      </c>
      <c r="D7982">
        <v>7.2</v>
      </c>
      <c r="I7982" t="s">
        <v>2071</v>
      </c>
      <c r="K7982"/>
      <c r="L7982" t="s">
        <v>12267</v>
      </c>
      <c r="M7982" t="s">
        <v>26</v>
      </c>
      <c r="N7982">
        <v>2</v>
      </c>
      <c r="P7982" t="s">
        <v>10827</v>
      </c>
      <c r="Q7982" t="s">
        <v>12268</v>
      </c>
      <c r="S7982" t="s">
        <v>29</v>
      </c>
    </row>
    <row r="7983" spans="1:19" hidden="1" x14ac:dyDescent="0.2">
      <c r="A7983">
        <v>4837</v>
      </c>
      <c r="B7983" t="s">
        <v>12269</v>
      </c>
      <c r="C7983" t="s">
        <v>20</v>
      </c>
      <c r="D7983">
        <v>7.45</v>
      </c>
      <c r="I7983" t="s">
        <v>5466</v>
      </c>
      <c r="K7983"/>
      <c r="L7983" t="s">
        <v>12270</v>
      </c>
      <c r="M7983" t="s">
        <v>26</v>
      </c>
      <c r="N7983">
        <v>2</v>
      </c>
      <c r="P7983" t="s">
        <v>10827</v>
      </c>
      <c r="Q7983" t="s">
        <v>12271</v>
      </c>
      <c r="S7983" t="s">
        <v>29</v>
      </c>
    </row>
    <row r="7984" spans="1:19" hidden="1" x14ac:dyDescent="0.2">
      <c r="A7984">
        <v>4838</v>
      </c>
      <c r="B7984" t="s">
        <v>2492</v>
      </c>
      <c r="C7984" t="s">
        <v>20</v>
      </c>
      <c r="D7984">
        <v>7.5</v>
      </c>
      <c r="E7984">
        <v>25</v>
      </c>
      <c r="F7984" t="s">
        <v>12272</v>
      </c>
      <c r="G7984" t="s">
        <v>55</v>
      </c>
      <c r="H7984" t="s">
        <v>23</v>
      </c>
      <c r="I7984" t="s">
        <v>8004</v>
      </c>
      <c r="K7984"/>
      <c r="L7984" t="s">
        <v>2493</v>
      </c>
      <c r="M7984" t="s">
        <v>26</v>
      </c>
      <c r="N7984">
        <v>2</v>
      </c>
      <c r="P7984" t="s">
        <v>10827</v>
      </c>
      <c r="Q7984" t="s">
        <v>12273</v>
      </c>
      <c r="S7984" t="s">
        <v>29</v>
      </c>
    </row>
    <row r="7985" spans="1:19" hidden="1" x14ac:dyDescent="0.2">
      <c r="A7985">
        <v>4838</v>
      </c>
      <c r="B7985" t="s">
        <v>2492</v>
      </c>
      <c r="C7985" t="s">
        <v>20</v>
      </c>
      <c r="D7985">
        <v>7.2</v>
      </c>
      <c r="E7985">
        <v>39</v>
      </c>
      <c r="F7985" t="s">
        <v>12272</v>
      </c>
      <c r="G7985" t="s">
        <v>55</v>
      </c>
      <c r="H7985" t="s">
        <v>23</v>
      </c>
      <c r="I7985" t="s">
        <v>8004</v>
      </c>
      <c r="K7985"/>
      <c r="L7985" t="s">
        <v>2493</v>
      </c>
      <c r="M7985" t="s">
        <v>26</v>
      </c>
      <c r="N7985">
        <v>2</v>
      </c>
      <c r="P7985" t="s">
        <v>10827</v>
      </c>
      <c r="Q7985" t="s">
        <v>12273</v>
      </c>
      <c r="S7985" t="s">
        <v>29</v>
      </c>
    </row>
    <row r="7986" spans="1:19" hidden="1" x14ac:dyDescent="0.2">
      <c r="A7986">
        <v>4838</v>
      </c>
      <c r="B7986" t="s">
        <v>2492</v>
      </c>
      <c r="C7986" t="s">
        <v>20</v>
      </c>
      <c r="D7986">
        <v>6.9</v>
      </c>
      <c r="E7986">
        <v>58</v>
      </c>
      <c r="F7986" t="s">
        <v>12272</v>
      </c>
      <c r="G7986" t="s">
        <v>55</v>
      </c>
      <c r="H7986" t="s">
        <v>23</v>
      </c>
      <c r="I7986" t="s">
        <v>8004</v>
      </c>
      <c r="K7986"/>
      <c r="L7986" t="s">
        <v>2493</v>
      </c>
      <c r="M7986" t="s">
        <v>26</v>
      </c>
      <c r="N7986">
        <v>2</v>
      </c>
      <c r="P7986" t="s">
        <v>10827</v>
      </c>
      <c r="Q7986" t="s">
        <v>12273</v>
      </c>
      <c r="S7986" t="s">
        <v>29</v>
      </c>
    </row>
    <row r="7987" spans="1:19" hidden="1" x14ac:dyDescent="0.2">
      <c r="A7987">
        <v>4839</v>
      </c>
      <c r="B7987" t="s">
        <v>12274</v>
      </c>
      <c r="C7987" t="s">
        <v>20</v>
      </c>
      <c r="D7987">
        <v>8.98</v>
      </c>
      <c r="E7987">
        <v>25</v>
      </c>
      <c r="G7987" t="s">
        <v>567</v>
      </c>
      <c r="H7987" t="s">
        <v>46</v>
      </c>
      <c r="I7987" t="s">
        <v>1360</v>
      </c>
      <c r="K7987"/>
      <c r="L7987" t="s">
        <v>12275</v>
      </c>
      <c r="M7987" t="s">
        <v>26</v>
      </c>
      <c r="N7987">
        <v>2</v>
      </c>
      <c r="P7987" t="s">
        <v>10827</v>
      </c>
      <c r="Q7987" t="s">
        <v>12276</v>
      </c>
      <c r="S7987" t="s">
        <v>29</v>
      </c>
    </row>
    <row r="7988" spans="1:19" hidden="1" x14ac:dyDescent="0.2">
      <c r="A7988">
        <v>4840</v>
      </c>
      <c r="B7988" t="s">
        <v>12277</v>
      </c>
      <c r="C7988" t="s">
        <v>20</v>
      </c>
      <c r="D7988">
        <v>9.1300000000000008</v>
      </c>
      <c r="E7988">
        <v>25</v>
      </c>
      <c r="G7988" t="s">
        <v>567</v>
      </c>
      <c r="H7988" t="s">
        <v>46</v>
      </c>
      <c r="I7988" t="s">
        <v>1360</v>
      </c>
      <c r="K7988"/>
      <c r="L7988" t="s">
        <v>12278</v>
      </c>
      <c r="M7988" t="s">
        <v>26</v>
      </c>
      <c r="N7988">
        <v>2</v>
      </c>
      <c r="P7988" t="s">
        <v>10827</v>
      </c>
      <c r="Q7988" t="s">
        <v>12279</v>
      </c>
      <c r="S7988" t="s">
        <v>29</v>
      </c>
    </row>
    <row r="7989" spans="1:19" hidden="1" x14ac:dyDescent="0.2">
      <c r="A7989">
        <v>4843</v>
      </c>
      <c r="B7989" t="s">
        <v>12280</v>
      </c>
      <c r="C7989" t="s">
        <v>20</v>
      </c>
      <c r="D7989">
        <v>10.19</v>
      </c>
      <c r="E7989">
        <v>25</v>
      </c>
      <c r="F7989" t="s">
        <v>12209</v>
      </c>
      <c r="G7989" t="s">
        <v>55</v>
      </c>
      <c r="H7989" t="s">
        <v>46</v>
      </c>
      <c r="I7989" t="s">
        <v>12210</v>
      </c>
      <c r="K7989"/>
      <c r="L7989" t="s">
        <v>12281</v>
      </c>
      <c r="M7989" t="s">
        <v>26</v>
      </c>
      <c r="N7989">
        <v>2</v>
      </c>
      <c r="P7989" t="s">
        <v>10827</v>
      </c>
      <c r="Q7989" t="s">
        <v>12282</v>
      </c>
      <c r="S7989" t="s">
        <v>29</v>
      </c>
    </row>
    <row r="7990" spans="1:19" hidden="1" x14ac:dyDescent="0.2">
      <c r="A7990">
        <v>4844</v>
      </c>
      <c r="B7990" t="s">
        <v>12283</v>
      </c>
      <c r="C7990" t="s">
        <v>20</v>
      </c>
      <c r="D7990">
        <v>9.01</v>
      </c>
      <c r="E7990">
        <v>25</v>
      </c>
      <c r="G7990" t="s">
        <v>567</v>
      </c>
      <c r="H7990" t="s">
        <v>46</v>
      </c>
      <c r="I7990" t="s">
        <v>1360</v>
      </c>
      <c r="K7990"/>
      <c r="L7990" t="s">
        <v>12284</v>
      </c>
      <c r="M7990" t="s">
        <v>26</v>
      </c>
      <c r="N7990">
        <v>2</v>
      </c>
      <c r="P7990" t="s">
        <v>10827</v>
      </c>
      <c r="Q7990" t="s">
        <v>12285</v>
      </c>
      <c r="S7990" t="s">
        <v>29</v>
      </c>
    </row>
    <row r="7991" spans="1:19" hidden="1" x14ac:dyDescent="0.2">
      <c r="A7991">
        <v>4844</v>
      </c>
      <c r="B7991" t="s">
        <v>12283</v>
      </c>
      <c r="C7991" t="s">
        <v>20</v>
      </c>
      <c r="D7991">
        <v>8.99</v>
      </c>
      <c r="E7991">
        <v>25</v>
      </c>
      <c r="G7991" t="s">
        <v>144</v>
      </c>
      <c r="I7991" t="s">
        <v>9925</v>
      </c>
      <c r="K7991"/>
      <c r="L7991" t="s">
        <v>12284</v>
      </c>
      <c r="M7991" t="s">
        <v>26</v>
      </c>
      <c r="N7991">
        <v>2</v>
      </c>
      <c r="P7991" t="s">
        <v>10827</v>
      </c>
      <c r="Q7991" t="s">
        <v>12285</v>
      </c>
      <c r="S7991" t="s">
        <v>29</v>
      </c>
    </row>
    <row r="7992" spans="1:19" hidden="1" x14ac:dyDescent="0.2">
      <c r="A7992">
        <v>4844</v>
      </c>
      <c r="B7992" t="s">
        <v>12283</v>
      </c>
      <c r="C7992" t="s">
        <v>20</v>
      </c>
      <c r="D7992">
        <v>9</v>
      </c>
      <c r="E7992">
        <v>25</v>
      </c>
      <c r="G7992" t="s">
        <v>1440</v>
      </c>
      <c r="I7992" t="s">
        <v>9925</v>
      </c>
      <c r="K7992"/>
      <c r="L7992" t="s">
        <v>12284</v>
      </c>
      <c r="M7992" t="s">
        <v>26</v>
      </c>
      <c r="N7992">
        <v>2</v>
      </c>
      <c r="P7992" t="s">
        <v>10827</v>
      </c>
      <c r="Q7992" t="s">
        <v>12285</v>
      </c>
      <c r="S7992" t="s">
        <v>29</v>
      </c>
    </row>
    <row r="7993" spans="1:19" hidden="1" x14ac:dyDescent="0.2">
      <c r="A7993">
        <v>4845</v>
      </c>
      <c r="B7993" t="s">
        <v>12286</v>
      </c>
      <c r="C7993" t="s">
        <v>20</v>
      </c>
      <c r="D7993">
        <v>9.18</v>
      </c>
      <c r="E7993">
        <v>25</v>
      </c>
      <c r="G7993" t="s">
        <v>144</v>
      </c>
      <c r="I7993" t="s">
        <v>9925</v>
      </c>
      <c r="K7993"/>
      <c r="L7993" t="s">
        <v>12287</v>
      </c>
      <c r="M7993" t="s">
        <v>26</v>
      </c>
      <c r="N7993">
        <v>2</v>
      </c>
      <c r="P7993" t="s">
        <v>10827</v>
      </c>
      <c r="Q7993" t="s">
        <v>12288</v>
      </c>
      <c r="S7993" t="s">
        <v>29</v>
      </c>
    </row>
    <row r="7994" spans="1:19" hidden="1" x14ac:dyDescent="0.2">
      <c r="A7994">
        <v>4845</v>
      </c>
      <c r="B7994" t="s">
        <v>12286</v>
      </c>
      <c r="C7994" t="s">
        <v>20</v>
      </c>
      <c r="D7994">
        <v>9.1999999999999993</v>
      </c>
      <c r="E7994">
        <v>25</v>
      </c>
      <c r="G7994" t="s">
        <v>1440</v>
      </c>
      <c r="I7994" t="s">
        <v>9925</v>
      </c>
      <c r="K7994"/>
      <c r="L7994" t="s">
        <v>12287</v>
      </c>
      <c r="M7994" t="s">
        <v>26</v>
      </c>
      <c r="N7994">
        <v>2</v>
      </c>
      <c r="P7994" t="s">
        <v>10827</v>
      </c>
      <c r="Q7994" t="s">
        <v>12288</v>
      </c>
      <c r="S7994" t="s">
        <v>29</v>
      </c>
    </row>
    <row r="7995" spans="1:19" hidden="1" x14ac:dyDescent="0.2">
      <c r="A7995">
        <v>4845</v>
      </c>
      <c r="B7995" t="s">
        <v>12286</v>
      </c>
      <c r="C7995" t="s">
        <v>20</v>
      </c>
      <c r="D7995">
        <v>9.14</v>
      </c>
      <c r="E7995">
        <v>25</v>
      </c>
      <c r="G7995" t="s">
        <v>567</v>
      </c>
      <c r="H7995" t="s">
        <v>46</v>
      </c>
      <c r="I7995" t="s">
        <v>1360</v>
      </c>
      <c r="K7995"/>
      <c r="L7995" t="s">
        <v>12287</v>
      </c>
      <c r="M7995" t="s">
        <v>26</v>
      </c>
      <c r="N7995">
        <v>2</v>
      </c>
      <c r="P7995" t="s">
        <v>10827</v>
      </c>
      <c r="Q7995" t="s">
        <v>12288</v>
      </c>
      <c r="S7995" t="s">
        <v>29</v>
      </c>
    </row>
    <row r="7996" spans="1:19" hidden="1" x14ac:dyDescent="0.2">
      <c r="A7996">
        <v>4851</v>
      </c>
      <c r="B7996" t="s">
        <v>12289</v>
      </c>
      <c r="C7996" t="s">
        <v>20</v>
      </c>
      <c r="D7996">
        <v>4.4000000000000004</v>
      </c>
      <c r="E7996">
        <v>20</v>
      </c>
      <c r="F7996" t="s">
        <v>10851</v>
      </c>
      <c r="G7996" t="s">
        <v>55</v>
      </c>
      <c r="H7996" t="s">
        <v>46</v>
      </c>
      <c r="I7996" t="s">
        <v>10852</v>
      </c>
      <c r="K7996"/>
      <c r="L7996" t="s">
        <v>12290</v>
      </c>
      <c r="M7996" t="s">
        <v>26</v>
      </c>
      <c r="N7996">
        <v>2</v>
      </c>
      <c r="P7996" t="s">
        <v>10827</v>
      </c>
      <c r="Q7996" t="s">
        <v>12291</v>
      </c>
      <c r="S7996" t="s">
        <v>29</v>
      </c>
    </row>
    <row r="7997" spans="1:19" hidden="1" x14ac:dyDescent="0.2">
      <c r="A7997">
        <v>4852</v>
      </c>
      <c r="B7997" t="s">
        <v>12292</v>
      </c>
      <c r="C7997" t="s">
        <v>20</v>
      </c>
      <c r="D7997">
        <v>8.52</v>
      </c>
      <c r="E7997">
        <v>25</v>
      </c>
      <c r="G7997" t="s">
        <v>567</v>
      </c>
      <c r="H7997" t="s">
        <v>23</v>
      </c>
      <c r="I7997" t="s">
        <v>1360</v>
      </c>
      <c r="K7997"/>
      <c r="L7997" t="s">
        <v>12293</v>
      </c>
      <c r="M7997" t="s">
        <v>26</v>
      </c>
      <c r="N7997">
        <v>2</v>
      </c>
      <c r="P7997" t="s">
        <v>10827</v>
      </c>
      <c r="Q7997" t="s">
        <v>12294</v>
      </c>
      <c r="S7997" t="s">
        <v>29</v>
      </c>
    </row>
    <row r="7998" spans="1:19" hidden="1" x14ac:dyDescent="0.2">
      <c r="A7998">
        <v>4855</v>
      </c>
      <c r="B7998" t="s">
        <v>12295</v>
      </c>
      <c r="C7998" t="s">
        <v>20</v>
      </c>
      <c r="D7998">
        <v>6.7</v>
      </c>
      <c r="E7998">
        <v>20</v>
      </c>
      <c r="G7998" t="s">
        <v>55</v>
      </c>
      <c r="H7998" t="s">
        <v>46</v>
      </c>
      <c r="I7998" t="s">
        <v>10852</v>
      </c>
      <c r="K7998"/>
      <c r="L7998" t="s">
        <v>12296</v>
      </c>
      <c r="M7998" t="s">
        <v>26</v>
      </c>
      <c r="N7998">
        <v>2</v>
      </c>
      <c r="P7998" t="s">
        <v>10827</v>
      </c>
      <c r="Q7998" t="s">
        <v>12297</v>
      </c>
      <c r="S7998" t="s">
        <v>29</v>
      </c>
    </row>
    <row r="7999" spans="1:19" hidden="1" x14ac:dyDescent="0.2">
      <c r="A7999">
        <v>4858</v>
      </c>
      <c r="B7999" t="s">
        <v>2524</v>
      </c>
      <c r="C7999" t="s">
        <v>20</v>
      </c>
      <c r="D7999">
        <v>9.0299999999999994</v>
      </c>
      <c r="E7999">
        <v>25</v>
      </c>
      <c r="F7999" t="s">
        <v>12209</v>
      </c>
      <c r="G7999" t="s">
        <v>55</v>
      </c>
      <c r="H7999" t="s">
        <v>46</v>
      </c>
      <c r="I7999" t="s">
        <v>12210</v>
      </c>
      <c r="K7999"/>
      <c r="L7999" t="s">
        <v>2525</v>
      </c>
      <c r="M7999" t="s">
        <v>11208</v>
      </c>
      <c r="N7999">
        <v>4</v>
      </c>
      <c r="P7999" t="s">
        <v>10827</v>
      </c>
      <c r="Q7999" t="s">
        <v>12298</v>
      </c>
      <c r="S7999" t="s">
        <v>29</v>
      </c>
    </row>
    <row r="8000" spans="1:19" hidden="1" x14ac:dyDescent="0.2">
      <c r="A8000">
        <v>4859</v>
      </c>
      <c r="B8000" t="s">
        <v>12299</v>
      </c>
      <c r="C8000" t="s">
        <v>20</v>
      </c>
      <c r="D8000">
        <v>8.1999999999999993</v>
      </c>
      <c r="E8000">
        <v>25</v>
      </c>
      <c r="F8000" t="s">
        <v>12209</v>
      </c>
      <c r="G8000" t="s">
        <v>55</v>
      </c>
      <c r="H8000" t="s">
        <v>46</v>
      </c>
      <c r="I8000" t="s">
        <v>12210</v>
      </c>
      <c r="K8000"/>
      <c r="L8000" t="s">
        <v>12300</v>
      </c>
      <c r="M8000" t="s">
        <v>26</v>
      </c>
      <c r="N8000">
        <v>2</v>
      </c>
      <c r="P8000" t="s">
        <v>10827</v>
      </c>
      <c r="Q8000" t="s">
        <v>12301</v>
      </c>
      <c r="S8000" t="s">
        <v>29</v>
      </c>
    </row>
    <row r="8001" spans="1:19" hidden="1" x14ac:dyDescent="0.2">
      <c r="A8001">
        <v>4860</v>
      </c>
      <c r="B8001" t="s">
        <v>12302</v>
      </c>
      <c r="C8001" t="s">
        <v>20</v>
      </c>
      <c r="D8001">
        <v>8.14</v>
      </c>
      <c r="E8001">
        <v>25</v>
      </c>
      <c r="F8001" t="s">
        <v>12303</v>
      </c>
      <c r="G8001" t="s">
        <v>55</v>
      </c>
      <c r="H8001" t="s">
        <v>46</v>
      </c>
      <c r="I8001" t="s">
        <v>12210</v>
      </c>
      <c r="K8001"/>
      <c r="L8001" t="s">
        <v>12304</v>
      </c>
      <c r="M8001" t="s">
        <v>26</v>
      </c>
      <c r="N8001">
        <v>2</v>
      </c>
      <c r="P8001" t="s">
        <v>10827</v>
      </c>
      <c r="Q8001" t="s">
        <v>12305</v>
      </c>
      <c r="S8001" t="s">
        <v>29</v>
      </c>
    </row>
    <row r="8002" spans="1:19" hidden="1" x14ac:dyDescent="0.2">
      <c r="A8002">
        <v>4861</v>
      </c>
      <c r="B8002" t="s">
        <v>12306</v>
      </c>
      <c r="C8002" t="s">
        <v>20</v>
      </c>
      <c r="D8002">
        <v>-4.9000000000000004</v>
      </c>
      <c r="E8002">
        <v>25</v>
      </c>
      <c r="F8002" t="s">
        <v>3110</v>
      </c>
      <c r="G8002" t="s">
        <v>75</v>
      </c>
      <c r="H8002" t="s">
        <v>23</v>
      </c>
      <c r="I8002" t="s">
        <v>12307</v>
      </c>
      <c r="K8002"/>
      <c r="L8002" t="s">
        <v>12308</v>
      </c>
      <c r="M8002" t="s">
        <v>26</v>
      </c>
      <c r="N8002">
        <v>2</v>
      </c>
      <c r="P8002" t="s">
        <v>10827</v>
      </c>
      <c r="Q8002" t="s">
        <v>12309</v>
      </c>
      <c r="S8002" t="s">
        <v>29</v>
      </c>
    </row>
    <row r="8003" spans="1:19" hidden="1" x14ac:dyDescent="0.2">
      <c r="A8003">
        <v>4862</v>
      </c>
      <c r="B8003" t="s">
        <v>12310</v>
      </c>
      <c r="C8003" t="s">
        <v>20</v>
      </c>
      <c r="D8003">
        <v>-5.46</v>
      </c>
      <c r="E8003">
        <v>25</v>
      </c>
      <c r="F8003" t="s">
        <v>3110</v>
      </c>
      <c r="G8003" t="s">
        <v>75</v>
      </c>
      <c r="H8003" t="s">
        <v>23</v>
      </c>
      <c r="I8003" t="s">
        <v>12307</v>
      </c>
      <c r="K8003"/>
      <c r="L8003" t="s">
        <v>12311</v>
      </c>
      <c r="M8003" t="s">
        <v>26</v>
      </c>
      <c r="N8003">
        <v>2</v>
      </c>
      <c r="P8003" t="s">
        <v>10827</v>
      </c>
      <c r="Q8003" t="s">
        <v>12312</v>
      </c>
      <c r="S8003" t="s">
        <v>29</v>
      </c>
    </row>
    <row r="8004" spans="1:19" hidden="1" x14ac:dyDescent="0.2">
      <c r="A8004">
        <v>4863</v>
      </c>
      <c r="B8004" t="s">
        <v>12313</v>
      </c>
      <c r="C8004" t="s">
        <v>20</v>
      </c>
      <c r="D8004">
        <v>-4.99</v>
      </c>
      <c r="E8004">
        <v>25</v>
      </c>
      <c r="F8004" t="s">
        <v>3110</v>
      </c>
      <c r="G8004" t="s">
        <v>75</v>
      </c>
      <c r="H8004" t="s">
        <v>23</v>
      </c>
      <c r="I8004" t="s">
        <v>12307</v>
      </c>
      <c r="K8004"/>
      <c r="L8004" t="s">
        <v>12314</v>
      </c>
      <c r="M8004" t="s">
        <v>26</v>
      </c>
      <c r="N8004">
        <v>2</v>
      </c>
      <c r="P8004" t="s">
        <v>10827</v>
      </c>
      <c r="Q8004" t="s">
        <v>12315</v>
      </c>
      <c r="S8004" t="s">
        <v>29</v>
      </c>
    </row>
    <row r="8005" spans="1:19" hidden="1" x14ac:dyDescent="0.2">
      <c r="A8005">
        <v>4864</v>
      </c>
      <c r="B8005" t="s">
        <v>12316</v>
      </c>
      <c r="C8005" t="s">
        <v>20</v>
      </c>
      <c r="D8005">
        <v>-5.07</v>
      </c>
      <c r="E8005">
        <v>25</v>
      </c>
      <c r="F8005" t="s">
        <v>3110</v>
      </c>
      <c r="G8005" t="s">
        <v>75</v>
      </c>
      <c r="H8005" t="s">
        <v>23</v>
      </c>
      <c r="I8005" t="s">
        <v>12307</v>
      </c>
      <c r="K8005"/>
      <c r="L8005" t="s">
        <v>12317</v>
      </c>
      <c r="M8005" t="s">
        <v>26</v>
      </c>
      <c r="N8005">
        <v>2</v>
      </c>
      <c r="P8005" t="s">
        <v>10827</v>
      </c>
      <c r="Q8005" t="s">
        <v>12318</v>
      </c>
      <c r="S8005" t="s">
        <v>29</v>
      </c>
    </row>
    <row r="8006" spans="1:19" hidden="1" x14ac:dyDescent="0.2">
      <c r="A8006">
        <v>4865</v>
      </c>
      <c r="B8006" t="s">
        <v>12319</v>
      </c>
      <c r="C8006" t="s">
        <v>20</v>
      </c>
      <c r="D8006">
        <v>-4.51</v>
      </c>
      <c r="E8006">
        <v>25</v>
      </c>
      <c r="F8006" t="s">
        <v>3110</v>
      </c>
      <c r="G8006" t="s">
        <v>75</v>
      </c>
      <c r="H8006" t="s">
        <v>23</v>
      </c>
      <c r="I8006" t="s">
        <v>12307</v>
      </c>
      <c r="K8006"/>
      <c r="L8006" t="s">
        <v>12320</v>
      </c>
      <c r="M8006" t="s">
        <v>26</v>
      </c>
      <c r="N8006">
        <v>2</v>
      </c>
      <c r="P8006" t="s">
        <v>10827</v>
      </c>
      <c r="Q8006" t="s">
        <v>12321</v>
      </c>
      <c r="S8006" t="s">
        <v>29</v>
      </c>
    </row>
    <row r="8007" spans="1:19" hidden="1" x14ac:dyDescent="0.2">
      <c r="A8007">
        <v>4866</v>
      </c>
      <c r="B8007" t="s">
        <v>12322</v>
      </c>
      <c r="C8007" t="s">
        <v>20</v>
      </c>
      <c r="D8007">
        <v>-4.68</v>
      </c>
      <c r="E8007">
        <v>25</v>
      </c>
      <c r="F8007" t="s">
        <v>3110</v>
      </c>
      <c r="G8007" t="s">
        <v>75</v>
      </c>
      <c r="H8007" t="s">
        <v>23</v>
      </c>
      <c r="I8007" t="s">
        <v>12307</v>
      </c>
      <c r="K8007"/>
      <c r="L8007" t="s">
        <v>12323</v>
      </c>
      <c r="M8007" t="s">
        <v>26</v>
      </c>
      <c r="N8007">
        <v>2</v>
      </c>
      <c r="P8007" t="s">
        <v>10827</v>
      </c>
      <c r="Q8007" t="s">
        <v>12324</v>
      </c>
      <c r="S8007" t="s">
        <v>29</v>
      </c>
    </row>
    <row r="8008" spans="1:19" hidden="1" x14ac:dyDescent="0.2">
      <c r="A8008">
        <v>4867</v>
      </c>
      <c r="B8008" t="s">
        <v>12325</v>
      </c>
      <c r="C8008" t="s">
        <v>20</v>
      </c>
      <c r="D8008">
        <v>-4.7</v>
      </c>
      <c r="E8008">
        <v>25</v>
      </c>
      <c r="F8008" t="s">
        <v>3110</v>
      </c>
      <c r="G8008" t="s">
        <v>75</v>
      </c>
      <c r="H8008" t="s">
        <v>23</v>
      </c>
      <c r="I8008" t="s">
        <v>12307</v>
      </c>
      <c r="K8008"/>
      <c r="L8008" t="s">
        <v>12326</v>
      </c>
      <c r="M8008" t="s">
        <v>26</v>
      </c>
      <c r="N8008">
        <v>2</v>
      </c>
      <c r="P8008" t="s">
        <v>10827</v>
      </c>
      <c r="Q8008" t="s">
        <v>12327</v>
      </c>
      <c r="S8008" t="s">
        <v>29</v>
      </c>
    </row>
    <row r="8009" spans="1:19" hidden="1" x14ac:dyDescent="0.2">
      <c r="A8009">
        <v>4868</v>
      </c>
      <c r="B8009" t="s">
        <v>12328</v>
      </c>
      <c r="C8009" t="s">
        <v>20</v>
      </c>
      <c r="D8009">
        <v>-6.05</v>
      </c>
      <c r="E8009">
        <v>25</v>
      </c>
      <c r="F8009" t="s">
        <v>3110</v>
      </c>
      <c r="G8009" t="s">
        <v>75</v>
      </c>
      <c r="H8009" t="s">
        <v>23</v>
      </c>
      <c r="I8009" t="s">
        <v>12307</v>
      </c>
      <c r="K8009"/>
      <c r="L8009" t="s">
        <v>12329</v>
      </c>
      <c r="M8009" t="s">
        <v>26</v>
      </c>
      <c r="N8009">
        <v>2</v>
      </c>
      <c r="P8009" t="s">
        <v>10827</v>
      </c>
      <c r="Q8009" t="s">
        <v>12330</v>
      </c>
      <c r="S8009" t="s">
        <v>29</v>
      </c>
    </row>
    <row r="8010" spans="1:19" hidden="1" x14ac:dyDescent="0.2">
      <c r="A8010">
        <v>4869</v>
      </c>
      <c r="B8010" t="s">
        <v>12331</v>
      </c>
      <c r="C8010" t="s">
        <v>20</v>
      </c>
      <c r="D8010">
        <v>-6.23</v>
      </c>
      <c r="E8010">
        <v>25</v>
      </c>
      <c r="F8010" t="s">
        <v>3110</v>
      </c>
      <c r="G8010" t="s">
        <v>75</v>
      </c>
      <c r="H8010" t="s">
        <v>23</v>
      </c>
      <c r="I8010" t="s">
        <v>12307</v>
      </c>
      <c r="K8010"/>
      <c r="L8010" t="s">
        <v>12332</v>
      </c>
      <c r="M8010" t="s">
        <v>26</v>
      </c>
      <c r="N8010">
        <v>2</v>
      </c>
      <c r="P8010" t="s">
        <v>10827</v>
      </c>
      <c r="Q8010" t="s">
        <v>12333</v>
      </c>
      <c r="S8010" t="s">
        <v>29</v>
      </c>
    </row>
    <row r="8011" spans="1:19" hidden="1" x14ac:dyDescent="0.2">
      <c r="A8011">
        <v>4871</v>
      </c>
      <c r="B8011" t="s">
        <v>12334</v>
      </c>
      <c r="C8011" t="s">
        <v>20</v>
      </c>
      <c r="D8011">
        <v>9.0399999999999991</v>
      </c>
      <c r="E8011">
        <v>25</v>
      </c>
      <c r="G8011" t="s">
        <v>567</v>
      </c>
      <c r="H8011" t="s">
        <v>46</v>
      </c>
      <c r="I8011" t="s">
        <v>1360</v>
      </c>
      <c r="K8011"/>
      <c r="L8011" t="s">
        <v>12335</v>
      </c>
      <c r="M8011" t="s">
        <v>26</v>
      </c>
      <c r="N8011">
        <v>2</v>
      </c>
      <c r="P8011" t="s">
        <v>10827</v>
      </c>
      <c r="Q8011" t="s">
        <v>12336</v>
      </c>
      <c r="S8011" t="s">
        <v>29</v>
      </c>
    </row>
    <row r="8012" spans="1:19" hidden="1" x14ac:dyDescent="0.2">
      <c r="A8012">
        <v>4872</v>
      </c>
      <c r="B8012" t="s">
        <v>12337</v>
      </c>
      <c r="C8012" t="s">
        <v>20</v>
      </c>
      <c r="D8012">
        <v>9.3000000000000007</v>
      </c>
      <c r="E8012">
        <v>25</v>
      </c>
      <c r="G8012" t="s">
        <v>567</v>
      </c>
      <c r="H8012" t="s">
        <v>46</v>
      </c>
      <c r="I8012" t="s">
        <v>1360</v>
      </c>
      <c r="K8012"/>
      <c r="L8012" t="s">
        <v>12338</v>
      </c>
      <c r="M8012" t="s">
        <v>26</v>
      </c>
      <c r="N8012">
        <v>2</v>
      </c>
      <c r="P8012" t="s">
        <v>10827</v>
      </c>
      <c r="Q8012" t="s">
        <v>12339</v>
      </c>
      <c r="S8012" t="s">
        <v>29</v>
      </c>
    </row>
    <row r="8013" spans="1:19" hidden="1" x14ac:dyDescent="0.2">
      <c r="A8013">
        <v>4878</v>
      </c>
      <c r="B8013" t="s">
        <v>12340</v>
      </c>
      <c r="C8013" t="s">
        <v>20</v>
      </c>
      <c r="D8013">
        <v>8</v>
      </c>
      <c r="E8013">
        <v>20</v>
      </c>
      <c r="F8013" t="s">
        <v>10851</v>
      </c>
      <c r="G8013" t="s">
        <v>55</v>
      </c>
      <c r="H8013" t="s">
        <v>46</v>
      </c>
      <c r="I8013" t="s">
        <v>10852</v>
      </c>
      <c r="K8013"/>
      <c r="L8013" t="s">
        <v>12341</v>
      </c>
      <c r="M8013" t="s">
        <v>26</v>
      </c>
      <c r="N8013">
        <v>2</v>
      </c>
      <c r="P8013" t="s">
        <v>10827</v>
      </c>
      <c r="Q8013" t="s">
        <v>12342</v>
      </c>
      <c r="S8013" t="s">
        <v>29</v>
      </c>
    </row>
    <row r="8014" spans="1:19" hidden="1" x14ac:dyDescent="0.2">
      <c r="A8014">
        <v>4878</v>
      </c>
      <c r="B8014" t="s">
        <v>12340</v>
      </c>
      <c r="C8014" t="s">
        <v>73</v>
      </c>
      <c r="D8014">
        <v>3.75</v>
      </c>
      <c r="E8014">
        <v>20</v>
      </c>
      <c r="F8014" t="s">
        <v>10851</v>
      </c>
      <c r="G8014" t="s">
        <v>55</v>
      </c>
      <c r="H8014" t="s">
        <v>46</v>
      </c>
      <c r="I8014" t="s">
        <v>10852</v>
      </c>
      <c r="K8014"/>
      <c r="L8014" t="s">
        <v>12341</v>
      </c>
      <c r="M8014" t="s">
        <v>26</v>
      </c>
      <c r="N8014">
        <v>2</v>
      </c>
      <c r="P8014" t="s">
        <v>10827</v>
      </c>
      <c r="Q8014" t="s">
        <v>12342</v>
      </c>
      <c r="S8014" t="s">
        <v>29</v>
      </c>
    </row>
    <row r="8015" spans="1:19" hidden="1" x14ac:dyDescent="0.2">
      <c r="A8015">
        <v>4879</v>
      </c>
      <c r="B8015" t="s">
        <v>12343</v>
      </c>
      <c r="C8015" t="s">
        <v>20</v>
      </c>
      <c r="D8015">
        <v>9.69</v>
      </c>
      <c r="E8015">
        <v>25</v>
      </c>
      <c r="F8015" t="s">
        <v>12303</v>
      </c>
      <c r="G8015" t="s">
        <v>55</v>
      </c>
      <c r="H8015" t="s">
        <v>46</v>
      </c>
      <c r="I8015" t="s">
        <v>12210</v>
      </c>
      <c r="K8015"/>
      <c r="L8015" t="s">
        <v>12344</v>
      </c>
      <c r="M8015" t="s">
        <v>11208</v>
      </c>
      <c r="N8015">
        <v>4</v>
      </c>
      <c r="P8015" t="s">
        <v>10827</v>
      </c>
      <c r="Q8015" t="s">
        <v>12345</v>
      </c>
      <c r="S8015" t="s">
        <v>29</v>
      </c>
    </row>
    <row r="8016" spans="1:19" hidden="1" x14ac:dyDescent="0.2">
      <c r="A8016">
        <v>4880</v>
      </c>
      <c r="B8016" t="s">
        <v>2551</v>
      </c>
      <c r="C8016" t="s">
        <v>20</v>
      </c>
      <c r="D8016">
        <v>9.2899999999999991</v>
      </c>
      <c r="E8016">
        <v>25</v>
      </c>
      <c r="G8016" t="s">
        <v>567</v>
      </c>
      <c r="H8016" t="s">
        <v>46</v>
      </c>
      <c r="I8016" t="s">
        <v>1360</v>
      </c>
      <c r="K8016"/>
      <c r="L8016" t="s">
        <v>2552</v>
      </c>
      <c r="M8016" t="s">
        <v>26</v>
      </c>
      <c r="N8016">
        <v>2</v>
      </c>
      <c r="P8016" t="s">
        <v>10827</v>
      </c>
      <c r="Q8016" t="s">
        <v>12346</v>
      </c>
      <c r="S8016" t="s">
        <v>29</v>
      </c>
    </row>
    <row r="8017" spans="1:19" hidden="1" x14ac:dyDescent="0.2">
      <c r="A8017">
        <v>4881</v>
      </c>
      <c r="B8017" t="s">
        <v>2554</v>
      </c>
      <c r="C8017" t="s">
        <v>20</v>
      </c>
      <c r="D8017">
        <v>9.51</v>
      </c>
      <c r="E8017">
        <v>25</v>
      </c>
      <c r="G8017" t="s">
        <v>567</v>
      </c>
      <c r="H8017" t="s">
        <v>46</v>
      </c>
      <c r="I8017" t="s">
        <v>1360</v>
      </c>
      <c r="K8017"/>
      <c r="L8017" t="s">
        <v>2555</v>
      </c>
      <c r="M8017" t="s">
        <v>26</v>
      </c>
      <c r="N8017">
        <v>2</v>
      </c>
      <c r="P8017" t="s">
        <v>10827</v>
      </c>
      <c r="Q8017" t="s">
        <v>12347</v>
      </c>
      <c r="S8017" t="s">
        <v>29</v>
      </c>
    </row>
    <row r="8018" spans="1:19" hidden="1" x14ac:dyDescent="0.2">
      <c r="A8018">
        <v>4881</v>
      </c>
      <c r="B8018" t="s">
        <v>2554</v>
      </c>
      <c r="C8018" t="s">
        <v>20</v>
      </c>
      <c r="D8018">
        <v>9.56</v>
      </c>
      <c r="E8018">
        <v>25</v>
      </c>
      <c r="G8018" t="s">
        <v>144</v>
      </c>
      <c r="I8018" t="s">
        <v>9925</v>
      </c>
      <c r="K8018"/>
      <c r="L8018" t="s">
        <v>2555</v>
      </c>
      <c r="M8018" t="s">
        <v>26</v>
      </c>
      <c r="N8018">
        <v>2</v>
      </c>
      <c r="P8018" t="s">
        <v>10827</v>
      </c>
      <c r="Q8018" t="s">
        <v>12347</v>
      </c>
      <c r="S8018" t="s">
        <v>29</v>
      </c>
    </row>
    <row r="8019" spans="1:19" hidden="1" x14ac:dyDescent="0.2">
      <c r="A8019">
        <v>4881</v>
      </c>
      <c r="B8019" t="s">
        <v>2554</v>
      </c>
      <c r="C8019" t="s">
        <v>20</v>
      </c>
      <c r="D8019">
        <v>9.5</v>
      </c>
      <c r="E8019">
        <v>25</v>
      </c>
      <c r="G8019" t="s">
        <v>1440</v>
      </c>
      <c r="I8019" t="s">
        <v>9925</v>
      </c>
      <c r="K8019"/>
      <c r="L8019" t="s">
        <v>2555</v>
      </c>
      <c r="M8019" t="s">
        <v>26</v>
      </c>
      <c r="N8019">
        <v>2</v>
      </c>
      <c r="P8019" t="s">
        <v>10827</v>
      </c>
      <c r="Q8019" t="s">
        <v>12347</v>
      </c>
      <c r="S8019" t="s">
        <v>29</v>
      </c>
    </row>
    <row r="8020" spans="1:19" hidden="1" x14ac:dyDescent="0.2">
      <c r="A8020">
        <v>4885</v>
      </c>
      <c r="B8020" t="s">
        <v>2557</v>
      </c>
      <c r="C8020" t="s">
        <v>20</v>
      </c>
      <c r="D8020">
        <v>9.59</v>
      </c>
      <c r="E8020">
        <v>25</v>
      </c>
      <c r="G8020" t="s">
        <v>144</v>
      </c>
      <c r="I8020" t="s">
        <v>9925</v>
      </c>
      <c r="K8020"/>
      <c r="L8020" t="s">
        <v>2558</v>
      </c>
      <c r="M8020" t="s">
        <v>11208</v>
      </c>
      <c r="N8020">
        <v>4</v>
      </c>
      <c r="P8020" t="s">
        <v>10827</v>
      </c>
      <c r="Q8020" t="s">
        <v>12348</v>
      </c>
      <c r="S8020" t="s">
        <v>29</v>
      </c>
    </row>
    <row r="8021" spans="1:19" hidden="1" x14ac:dyDescent="0.2">
      <c r="A8021">
        <v>4885</v>
      </c>
      <c r="B8021" t="s">
        <v>2557</v>
      </c>
      <c r="C8021" t="s">
        <v>20</v>
      </c>
      <c r="D8021">
        <v>9.56</v>
      </c>
      <c r="E8021">
        <v>25</v>
      </c>
      <c r="G8021" t="s">
        <v>1440</v>
      </c>
      <c r="I8021" t="s">
        <v>9925</v>
      </c>
      <c r="K8021"/>
      <c r="L8021" t="s">
        <v>2558</v>
      </c>
      <c r="M8021" t="s">
        <v>11208</v>
      </c>
      <c r="N8021">
        <v>4</v>
      </c>
      <c r="P8021" t="s">
        <v>10827</v>
      </c>
      <c r="Q8021" t="s">
        <v>12348</v>
      </c>
      <c r="S8021" t="s">
        <v>29</v>
      </c>
    </row>
    <row r="8022" spans="1:19" hidden="1" x14ac:dyDescent="0.2">
      <c r="A8022">
        <v>4886</v>
      </c>
      <c r="B8022" t="s">
        <v>2563</v>
      </c>
      <c r="C8022" t="s">
        <v>20</v>
      </c>
      <c r="D8022">
        <v>9.4499999999999993</v>
      </c>
      <c r="E8022">
        <v>25</v>
      </c>
      <c r="G8022" t="s">
        <v>567</v>
      </c>
      <c r="H8022" t="s">
        <v>46</v>
      </c>
      <c r="I8022" t="s">
        <v>1360</v>
      </c>
      <c r="K8022"/>
      <c r="L8022" t="s">
        <v>2564</v>
      </c>
      <c r="M8022" t="s">
        <v>26</v>
      </c>
      <c r="N8022">
        <v>2</v>
      </c>
      <c r="P8022" t="s">
        <v>10827</v>
      </c>
      <c r="Q8022" t="s">
        <v>12349</v>
      </c>
      <c r="S8022" t="s">
        <v>29</v>
      </c>
    </row>
    <row r="8023" spans="1:19" hidden="1" x14ac:dyDescent="0.2">
      <c r="A8023">
        <v>4887</v>
      </c>
      <c r="B8023" t="s">
        <v>2566</v>
      </c>
      <c r="C8023" t="s">
        <v>20</v>
      </c>
      <c r="D8023">
        <v>9.5399999999999991</v>
      </c>
      <c r="E8023">
        <v>25</v>
      </c>
      <c r="G8023" t="s">
        <v>567</v>
      </c>
      <c r="H8023" t="s">
        <v>46</v>
      </c>
      <c r="I8023" t="s">
        <v>1360</v>
      </c>
      <c r="K8023"/>
      <c r="L8023" t="s">
        <v>2567</v>
      </c>
      <c r="M8023" t="s">
        <v>26</v>
      </c>
      <c r="N8023">
        <v>2</v>
      </c>
      <c r="P8023" t="s">
        <v>10827</v>
      </c>
      <c r="Q8023" t="s">
        <v>12350</v>
      </c>
      <c r="S8023" t="s">
        <v>29</v>
      </c>
    </row>
    <row r="8024" spans="1:19" hidden="1" x14ac:dyDescent="0.2">
      <c r="A8024">
        <v>4888</v>
      </c>
      <c r="B8024" t="s">
        <v>12351</v>
      </c>
      <c r="C8024" t="s">
        <v>20</v>
      </c>
      <c r="D8024">
        <v>8.77</v>
      </c>
      <c r="E8024">
        <v>25</v>
      </c>
      <c r="G8024" t="s">
        <v>144</v>
      </c>
      <c r="I8024" t="s">
        <v>9925</v>
      </c>
      <c r="K8024"/>
      <c r="L8024" t="s">
        <v>12352</v>
      </c>
      <c r="M8024" t="s">
        <v>26</v>
      </c>
      <c r="N8024">
        <v>2</v>
      </c>
      <c r="P8024" t="s">
        <v>10827</v>
      </c>
      <c r="Q8024" t="s">
        <v>12353</v>
      </c>
      <c r="S8024" t="s">
        <v>29</v>
      </c>
    </row>
    <row r="8025" spans="1:19" hidden="1" x14ac:dyDescent="0.2">
      <c r="A8025">
        <v>4889</v>
      </c>
      <c r="B8025" t="s">
        <v>12354</v>
      </c>
      <c r="C8025" t="s">
        <v>20</v>
      </c>
      <c r="D8025">
        <v>8.6300000000000008</v>
      </c>
      <c r="E8025">
        <v>25</v>
      </c>
      <c r="G8025" t="s">
        <v>144</v>
      </c>
      <c r="I8025" t="s">
        <v>9925</v>
      </c>
      <c r="K8025"/>
      <c r="L8025" t="s">
        <v>12355</v>
      </c>
      <c r="M8025" t="s">
        <v>26</v>
      </c>
      <c r="N8025">
        <v>2</v>
      </c>
      <c r="P8025" t="s">
        <v>10827</v>
      </c>
      <c r="Q8025" t="s">
        <v>12356</v>
      </c>
      <c r="S8025" t="s">
        <v>29</v>
      </c>
    </row>
    <row r="8026" spans="1:19" hidden="1" x14ac:dyDescent="0.2">
      <c r="A8026">
        <v>4889</v>
      </c>
      <c r="B8026" t="s">
        <v>12354</v>
      </c>
      <c r="C8026" t="s">
        <v>20</v>
      </c>
      <c r="D8026">
        <v>8.5399999999999991</v>
      </c>
      <c r="E8026">
        <v>25</v>
      </c>
      <c r="G8026" t="s">
        <v>1440</v>
      </c>
      <c r="I8026" t="s">
        <v>9925</v>
      </c>
      <c r="K8026"/>
      <c r="L8026" t="s">
        <v>12355</v>
      </c>
      <c r="M8026" t="s">
        <v>26</v>
      </c>
      <c r="N8026">
        <v>2</v>
      </c>
      <c r="P8026" t="s">
        <v>10827</v>
      </c>
      <c r="Q8026" t="s">
        <v>12356</v>
      </c>
      <c r="S8026" t="s">
        <v>29</v>
      </c>
    </row>
    <row r="8027" spans="1:19" hidden="1" x14ac:dyDescent="0.2">
      <c r="A8027">
        <v>4890</v>
      </c>
      <c r="B8027" t="s">
        <v>12357</v>
      </c>
      <c r="C8027" t="s">
        <v>20</v>
      </c>
      <c r="D8027">
        <v>8.65</v>
      </c>
      <c r="E8027">
        <v>25</v>
      </c>
      <c r="G8027" t="s">
        <v>567</v>
      </c>
      <c r="H8027" t="s">
        <v>46</v>
      </c>
      <c r="I8027" t="s">
        <v>1360</v>
      </c>
      <c r="K8027"/>
      <c r="L8027" t="s">
        <v>12358</v>
      </c>
      <c r="M8027" t="s">
        <v>26</v>
      </c>
      <c r="N8027">
        <v>2</v>
      </c>
      <c r="P8027" t="s">
        <v>10827</v>
      </c>
      <c r="Q8027" t="s">
        <v>12359</v>
      </c>
      <c r="S8027" t="s">
        <v>29</v>
      </c>
    </row>
    <row r="8028" spans="1:19" hidden="1" x14ac:dyDescent="0.2">
      <c r="A8028">
        <v>4890</v>
      </c>
      <c r="B8028" t="s">
        <v>12357</v>
      </c>
      <c r="C8028" t="s">
        <v>20</v>
      </c>
      <c r="D8028">
        <v>8.52</v>
      </c>
      <c r="E8028">
        <v>25</v>
      </c>
      <c r="G8028" t="s">
        <v>144</v>
      </c>
      <c r="I8028" t="s">
        <v>9925</v>
      </c>
      <c r="K8028"/>
      <c r="L8028" t="s">
        <v>12358</v>
      </c>
      <c r="M8028" t="s">
        <v>26</v>
      </c>
      <c r="N8028">
        <v>2</v>
      </c>
      <c r="P8028" t="s">
        <v>10827</v>
      </c>
      <c r="Q8028" t="s">
        <v>12359</v>
      </c>
      <c r="S8028" t="s">
        <v>29</v>
      </c>
    </row>
    <row r="8029" spans="1:19" hidden="1" x14ac:dyDescent="0.2">
      <c r="A8029">
        <v>4891</v>
      </c>
      <c r="B8029" t="s">
        <v>12360</v>
      </c>
      <c r="C8029" t="s">
        <v>20</v>
      </c>
      <c r="D8029">
        <v>8.5</v>
      </c>
      <c r="E8029">
        <v>25</v>
      </c>
      <c r="G8029" t="s">
        <v>567</v>
      </c>
      <c r="H8029" t="s">
        <v>46</v>
      </c>
      <c r="I8029" t="s">
        <v>1360</v>
      </c>
      <c r="K8029"/>
      <c r="L8029" t="s">
        <v>12361</v>
      </c>
      <c r="M8029" t="s">
        <v>26</v>
      </c>
      <c r="N8029">
        <v>2</v>
      </c>
      <c r="P8029" t="s">
        <v>10827</v>
      </c>
      <c r="Q8029" t="s">
        <v>12362</v>
      </c>
      <c r="S8029" t="s">
        <v>29</v>
      </c>
    </row>
    <row r="8030" spans="1:19" hidden="1" x14ac:dyDescent="0.2">
      <c r="A8030">
        <v>4891</v>
      </c>
      <c r="B8030" t="s">
        <v>12360</v>
      </c>
      <c r="C8030" t="s">
        <v>20</v>
      </c>
      <c r="D8030">
        <v>8.3800000000000008</v>
      </c>
      <c r="E8030">
        <v>25</v>
      </c>
      <c r="G8030" t="s">
        <v>144</v>
      </c>
      <c r="I8030" t="s">
        <v>9925</v>
      </c>
      <c r="K8030"/>
      <c r="L8030" t="s">
        <v>12361</v>
      </c>
      <c r="M8030" t="s">
        <v>26</v>
      </c>
      <c r="N8030">
        <v>2</v>
      </c>
      <c r="P8030" t="s">
        <v>10827</v>
      </c>
      <c r="Q8030" t="s">
        <v>12362</v>
      </c>
      <c r="S8030" t="s">
        <v>29</v>
      </c>
    </row>
    <row r="8031" spans="1:19" hidden="1" x14ac:dyDescent="0.2">
      <c r="A8031">
        <v>4891</v>
      </c>
      <c r="B8031" t="s">
        <v>12360</v>
      </c>
      <c r="C8031" t="s">
        <v>20</v>
      </c>
      <c r="D8031">
        <v>8.51</v>
      </c>
      <c r="E8031">
        <v>25</v>
      </c>
      <c r="G8031" t="s">
        <v>1440</v>
      </c>
      <c r="I8031" t="s">
        <v>9925</v>
      </c>
      <c r="K8031"/>
      <c r="L8031" t="s">
        <v>12361</v>
      </c>
      <c r="M8031" t="s">
        <v>26</v>
      </c>
      <c r="N8031">
        <v>2</v>
      </c>
      <c r="P8031" t="s">
        <v>10827</v>
      </c>
      <c r="Q8031" t="s">
        <v>12362</v>
      </c>
      <c r="S8031" t="s">
        <v>29</v>
      </c>
    </row>
    <row r="8032" spans="1:19" hidden="1" x14ac:dyDescent="0.2">
      <c r="A8032">
        <v>4893</v>
      </c>
      <c r="B8032" t="s">
        <v>12363</v>
      </c>
      <c r="C8032" t="s">
        <v>20</v>
      </c>
      <c r="D8032">
        <v>3.98</v>
      </c>
      <c r="E8032">
        <v>25</v>
      </c>
      <c r="I8032" t="s">
        <v>4650</v>
      </c>
      <c r="K8032"/>
      <c r="L8032" t="s">
        <v>12364</v>
      </c>
      <c r="M8032" t="s">
        <v>26</v>
      </c>
      <c r="N8032">
        <v>2</v>
      </c>
      <c r="P8032" t="s">
        <v>10827</v>
      </c>
      <c r="Q8032" t="s">
        <v>12365</v>
      </c>
      <c r="S8032" t="s">
        <v>29</v>
      </c>
    </row>
    <row r="8033" spans="1:19" hidden="1" x14ac:dyDescent="0.2">
      <c r="A8033">
        <v>4894</v>
      </c>
      <c r="B8033" t="s">
        <v>2606</v>
      </c>
      <c r="C8033" t="s">
        <v>20</v>
      </c>
      <c r="D8033">
        <v>4.24</v>
      </c>
      <c r="F8033" t="s">
        <v>10899</v>
      </c>
      <c r="G8033" t="s">
        <v>1440</v>
      </c>
      <c r="I8033" t="s">
        <v>11360</v>
      </c>
      <c r="K8033"/>
      <c r="L8033" t="s">
        <v>2607</v>
      </c>
      <c r="M8033" t="s">
        <v>26</v>
      </c>
      <c r="N8033">
        <v>2</v>
      </c>
      <c r="P8033" t="s">
        <v>10827</v>
      </c>
      <c r="Q8033" t="s">
        <v>12366</v>
      </c>
      <c r="S8033" t="s">
        <v>29</v>
      </c>
    </row>
    <row r="8034" spans="1:19" hidden="1" x14ac:dyDescent="0.2">
      <c r="A8034">
        <v>4895</v>
      </c>
      <c r="B8034" t="s">
        <v>12367</v>
      </c>
      <c r="C8034" t="s">
        <v>20</v>
      </c>
      <c r="D8034">
        <v>4.25</v>
      </c>
      <c r="E8034">
        <v>25</v>
      </c>
      <c r="I8034" t="s">
        <v>4650</v>
      </c>
      <c r="K8034"/>
      <c r="L8034" t="s">
        <v>12368</v>
      </c>
      <c r="M8034" t="s">
        <v>26</v>
      </c>
      <c r="N8034">
        <v>2</v>
      </c>
      <c r="P8034" t="s">
        <v>10827</v>
      </c>
      <c r="Q8034" t="s">
        <v>12369</v>
      </c>
      <c r="S8034" t="s">
        <v>29</v>
      </c>
    </row>
    <row r="8035" spans="1:19" hidden="1" x14ac:dyDescent="0.2">
      <c r="A8035">
        <v>4896</v>
      </c>
      <c r="B8035" t="s">
        <v>12370</v>
      </c>
      <c r="C8035" t="s">
        <v>20</v>
      </c>
      <c r="D8035">
        <v>3.86</v>
      </c>
      <c r="E8035">
        <v>20</v>
      </c>
      <c r="F8035" t="s">
        <v>12371</v>
      </c>
      <c r="G8035" t="s">
        <v>31</v>
      </c>
      <c r="H8035" t="s">
        <v>46</v>
      </c>
      <c r="I8035" t="s">
        <v>12372</v>
      </c>
      <c r="K8035"/>
      <c r="L8035" t="s">
        <v>12373</v>
      </c>
      <c r="M8035" t="s">
        <v>26</v>
      </c>
      <c r="N8035">
        <v>2</v>
      </c>
      <c r="P8035" t="s">
        <v>10827</v>
      </c>
      <c r="Q8035" t="s">
        <v>12374</v>
      </c>
      <c r="S8035" t="s">
        <v>29</v>
      </c>
    </row>
    <row r="8036" spans="1:19" hidden="1" x14ac:dyDescent="0.2">
      <c r="A8036">
        <v>4896</v>
      </c>
      <c r="B8036" t="s">
        <v>12370</v>
      </c>
      <c r="C8036" t="s">
        <v>20</v>
      </c>
      <c r="D8036">
        <v>3.67</v>
      </c>
      <c r="E8036">
        <v>25</v>
      </c>
      <c r="F8036" t="s">
        <v>12371</v>
      </c>
      <c r="I8036" t="s">
        <v>4650</v>
      </c>
      <c r="K8036"/>
      <c r="L8036" t="s">
        <v>12373</v>
      </c>
      <c r="M8036" t="s">
        <v>26</v>
      </c>
      <c r="N8036">
        <v>2</v>
      </c>
      <c r="P8036" t="s">
        <v>10827</v>
      </c>
      <c r="Q8036" t="s">
        <v>12374</v>
      </c>
      <c r="S8036" t="s">
        <v>29</v>
      </c>
    </row>
    <row r="8037" spans="1:19" hidden="1" x14ac:dyDescent="0.2">
      <c r="A8037">
        <v>4898</v>
      </c>
      <c r="B8037" t="s">
        <v>2637</v>
      </c>
      <c r="C8037" t="s">
        <v>20</v>
      </c>
      <c r="D8037">
        <v>4.68</v>
      </c>
      <c r="E8037">
        <v>25</v>
      </c>
      <c r="F8037" t="s">
        <v>12375</v>
      </c>
      <c r="G8037" t="s">
        <v>31</v>
      </c>
      <c r="H8037" t="s">
        <v>46</v>
      </c>
      <c r="I8037" t="s">
        <v>296</v>
      </c>
      <c r="K8037"/>
      <c r="L8037" t="s">
        <v>2638</v>
      </c>
      <c r="M8037" t="s">
        <v>26</v>
      </c>
      <c r="N8037">
        <v>2</v>
      </c>
      <c r="P8037" t="s">
        <v>10827</v>
      </c>
      <c r="Q8037" t="s">
        <v>12376</v>
      </c>
      <c r="S8037" t="s">
        <v>29</v>
      </c>
    </row>
    <row r="8038" spans="1:19" hidden="1" x14ac:dyDescent="0.2">
      <c r="A8038">
        <v>4899</v>
      </c>
      <c r="B8038" t="s">
        <v>12377</v>
      </c>
      <c r="C8038" t="s">
        <v>20</v>
      </c>
      <c r="D8038">
        <v>4.83</v>
      </c>
      <c r="E8038">
        <v>25</v>
      </c>
      <c r="F8038" t="s">
        <v>12375</v>
      </c>
      <c r="G8038" t="s">
        <v>31</v>
      </c>
      <c r="H8038" t="s">
        <v>46</v>
      </c>
      <c r="I8038" t="s">
        <v>296</v>
      </c>
      <c r="K8038"/>
      <c r="L8038" t="s">
        <v>12378</v>
      </c>
      <c r="M8038" t="s">
        <v>26</v>
      </c>
      <c r="N8038">
        <v>2</v>
      </c>
      <c r="P8038" t="s">
        <v>10827</v>
      </c>
      <c r="Q8038" t="s">
        <v>12379</v>
      </c>
      <c r="S8038" t="s">
        <v>29</v>
      </c>
    </row>
    <row r="8039" spans="1:19" hidden="1" x14ac:dyDescent="0.2">
      <c r="A8039">
        <v>4900</v>
      </c>
      <c r="B8039" t="s">
        <v>12380</v>
      </c>
      <c r="C8039" t="s">
        <v>20</v>
      </c>
      <c r="D8039">
        <v>11.31</v>
      </c>
      <c r="E8039">
        <v>25</v>
      </c>
      <c r="G8039" t="s">
        <v>55</v>
      </c>
      <c r="H8039" t="s">
        <v>46</v>
      </c>
      <c r="I8039" t="s">
        <v>8969</v>
      </c>
      <c r="K8039"/>
      <c r="L8039" t="s">
        <v>12381</v>
      </c>
      <c r="M8039" t="s">
        <v>26</v>
      </c>
      <c r="N8039">
        <v>2</v>
      </c>
      <c r="P8039" t="s">
        <v>10827</v>
      </c>
      <c r="Q8039" t="s">
        <v>12382</v>
      </c>
      <c r="S8039" t="s">
        <v>29</v>
      </c>
    </row>
    <row r="8040" spans="1:19" hidden="1" x14ac:dyDescent="0.2">
      <c r="A8040">
        <v>4901</v>
      </c>
      <c r="B8040" t="s">
        <v>2694</v>
      </c>
      <c r="C8040" t="s">
        <v>20</v>
      </c>
      <c r="D8040">
        <v>3.94</v>
      </c>
      <c r="E8040">
        <v>25</v>
      </c>
      <c r="F8040" t="s">
        <v>12383</v>
      </c>
      <c r="G8040" t="s">
        <v>31</v>
      </c>
      <c r="H8040" t="s">
        <v>46</v>
      </c>
      <c r="I8040" t="s">
        <v>5905</v>
      </c>
      <c r="K8040"/>
      <c r="L8040" t="s">
        <v>12384</v>
      </c>
      <c r="M8040" t="s">
        <v>26</v>
      </c>
      <c r="N8040">
        <v>2</v>
      </c>
      <c r="P8040" t="s">
        <v>10827</v>
      </c>
      <c r="Q8040" t="s">
        <v>12385</v>
      </c>
      <c r="S8040" t="s">
        <v>29</v>
      </c>
    </row>
    <row r="8041" spans="1:19" hidden="1" x14ac:dyDescent="0.2">
      <c r="A8041">
        <v>4901</v>
      </c>
      <c r="B8041" t="s">
        <v>2694</v>
      </c>
      <c r="C8041" t="s">
        <v>20</v>
      </c>
      <c r="D8041">
        <v>3.86</v>
      </c>
      <c r="F8041" t="s">
        <v>12383</v>
      </c>
      <c r="G8041" t="s">
        <v>520</v>
      </c>
      <c r="I8041" t="s">
        <v>12386</v>
      </c>
      <c r="K8041"/>
      <c r="L8041" t="s">
        <v>12384</v>
      </c>
      <c r="M8041" t="s">
        <v>26</v>
      </c>
      <c r="N8041">
        <v>2</v>
      </c>
      <c r="P8041" t="s">
        <v>10827</v>
      </c>
      <c r="Q8041" t="s">
        <v>12385</v>
      </c>
      <c r="S8041" t="s">
        <v>29</v>
      </c>
    </row>
    <row r="8042" spans="1:19" hidden="1" x14ac:dyDescent="0.2">
      <c r="A8042">
        <v>4901</v>
      </c>
      <c r="B8042" t="s">
        <v>2694</v>
      </c>
      <c r="C8042" t="s">
        <v>20</v>
      </c>
      <c r="D8042">
        <v>3.92</v>
      </c>
      <c r="F8042" t="s">
        <v>12383</v>
      </c>
      <c r="G8042" t="s">
        <v>189</v>
      </c>
      <c r="I8042" t="s">
        <v>12386</v>
      </c>
      <c r="K8042"/>
      <c r="L8042" t="s">
        <v>12384</v>
      </c>
      <c r="M8042" t="s">
        <v>26</v>
      </c>
      <c r="N8042">
        <v>2</v>
      </c>
      <c r="P8042" t="s">
        <v>10827</v>
      </c>
      <c r="Q8042" t="s">
        <v>12385</v>
      </c>
      <c r="S8042" t="s">
        <v>29</v>
      </c>
    </row>
    <row r="8043" spans="1:19" hidden="1" x14ac:dyDescent="0.2">
      <c r="A8043">
        <v>4901</v>
      </c>
      <c r="B8043" t="s">
        <v>2694</v>
      </c>
      <c r="C8043" t="s">
        <v>20</v>
      </c>
      <c r="D8043">
        <v>3.98</v>
      </c>
      <c r="E8043">
        <v>25</v>
      </c>
      <c r="F8043" t="s">
        <v>12383</v>
      </c>
      <c r="G8043" t="s">
        <v>567</v>
      </c>
      <c r="I8043" t="s">
        <v>9375</v>
      </c>
      <c r="K8043"/>
      <c r="L8043" t="s">
        <v>12384</v>
      </c>
      <c r="M8043" t="s">
        <v>26</v>
      </c>
      <c r="N8043">
        <v>2</v>
      </c>
      <c r="P8043" t="s">
        <v>10827</v>
      </c>
      <c r="Q8043" t="s">
        <v>12385</v>
      </c>
      <c r="S8043" t="s">
        <v>29</v>
      </c>
    </row>
    <row r="8044" spans="1:19" hidden="1" x14ac:dyDescent="0.2">
      <c r="A8044">
        <v>4902</v>
      </c>
      <c r="B8044" t="s">
        <v>2699</v>
      </c>
      <c r="C8044" t="s">
        <v>20</v>
      </c>
      <c r="D8044">
        <v>4.2</v>
      </c>
      <c r="E8044">
        <v>25</v>
      </c>
      <c r="G8044" t="s">
        <v>31</v>
      </c>
      <c r="H8044" t="s">
        <v>46</v>
      </c>
      <c r="I8044" t="s">
        <v>5905</v>
      </c>
      <c r="K8044"/>
      <c r="L8044" t="s">
        <v>12387</v>
      </c>
      <c r="M8044" t="s">
        <v>26</v>
      </c>
      <c r="N8044">
        <v>2</v>
      </c>
      <c r="P8044" t="s">
        <v>10827</v>
      </c>
      <c r="Q8044" t="s">
        <v>12388</v>
      </c>
      <c r="S8044" t="s">
        <v>29</v>
      </c>
    </row>
    <row r="8045" spans="1:19" hidden="1" x14ac:dyDescent="0.2">
      <c r="A8045">
        <v>4902</v>
      </c>
      <c r="B8045" t="s">
        <v>2699</v>
      </c>
      <c r="C8045" t="s">
        <v>20</v>
      </c>
      <c r="D8045">
        <v>4.16</v>
      </c>
      <c r="E8045">
        <v>25</v>
      </c>
      <c r="G8045" t="s">
        <v>567</v>
      </c>
      <c r="I8045" t="s">
        <v>9375</v>
      </c>
      <c r="K8045"/>
      <c r="L8045" t="s">
        <v>12387</v>
      </c>
      <c r="M8045" t="s">
        <v>26</v>
      </c>
      <c r="N8045">
        <v>2</v>
      </c>
      <c r="P8045" t="s">
        <v>10827</v>
      </c>
      <c r="Q8045" t="s">
        <v>12388</v>
      </c>
      <c r="S8045" t="s">
        <v>29</v>
      </c>
    </row>
    <row r="8046" spans="1:19" hidden="1" x14ac:dyDescent="0.2">
      <c r="A8046">
        <v>4903</v>
      </c>
      <c r="B8046" t="s">
        <v>12389</v>
      </c>
      <c r="C8046" t="s">
        <v>20</v>
      </c>
      <c r="D8046">
        <v>4.42</v>
      </c>
      <c r="E8046">
        <v>25</v>
      </c>
      <c r="G8046" t="s">
        <v>31</v>
      </c>
      <c r="H8046" t="s">
        <v>46</v>
      </c>
      <c r="I8046" t="s">
        <v>5905</v>
      </c>
      <c r="K8046"/>
      <c r="L8046" t="s">
        <v>12390</v>
      </c>
      <c r="M8046" t="s">
        <v>26</v>
      </c>
      <c r="N8046">
        <v>2</v>
      </c>
      <c r="P8046" t="s">
        <v>10827</v>
      </c>
      <c r="Q8046" t="s">
        <v>12391</v>
      </c>
      <c r="S8046" t="s">
        <v>29</v>
      </c>
    </row>
    <row r="8047" spans="1:19" hidden="1" x14ac:dyDescent="0.2">
      <c r="A8047">
        <v>4904</v>
      </c>
      <c r="B8047" t="s">
        <v>12392</v>
      </c>
      <c r="C8047" t="s">
        <v>20</v>
      </c>
      <c r="D8047">
        <v>4.2699999999999996</v>
      </c>
      <c r="E8047">
        <v>25</v>
      </c>
      <c r="G8047" t="s">
        <v>31</v>
      </c>
      <c r="H8047" t="s">
        <v>46</v>
      </c>
      <c r="I8047" t="s">
        <v>5905</v>
      </c>
      <c r="K8047"/>
      <c r="L8047" t="s">
        <v>12393</v>
      </c>
      <c r="M8047" t="s">
        <v>26</v>
      </c>
      <c r="N8047">
        <v>2</v>
      </c>
      <c r="P8047" t="s">
        <v>10827</v>
      </c>
      <c r="Q8047" t="s">
        <v>12394</v>
      </c>
      <c r="S8047" t="s">
        <v>29</v>
      </c>
    </row>
    <row r="8048" spans="1:19" hidden="1" x14ac:dyDescent="0.2">
      <c r="A8048">
        <v>4905</v>
      </c>
      <c r="B8048" t="s">
        <v>12395</v>
      </c>
      <c r="C8048" t="s">
        <v>20</v>
      </c>
      <c r="D8048">
        <v>-6.5</v>
      </c>
      <c r="E8048" t="s">
        <v>1636</v>
      </c>
      <c r="F8048" t="s">
        <v>11412</v>
      </c>
      <c r="G8048" t="s">
        <v>75</v>
      </c>
      <c r="H8048" t="s">
        <v>23</v>
      </c>
      <c r="I8048" t="s">
        <v>8771</v>
      </c>
      <c r="K8048"/>
      <c r="L8048" t="s">
        <v>12396</v>
      </c>
      <c r="M8048" t="s">
        <v>26</v>
      </c>
      <c r="N8048">
        <v>2</v>
      </c>
      <c r="P8048" t="s">
        <v>10827</v>
      </c>
      <c r="Q8048" t="s">
        <v>12397</v>
      </c>
      <c r="S8048" t="s">
        <v>29</v>
      </c>
    </row>
    <row r="8049" spans="1:19" hidden="1" x14ac:dyDescent="0.2">
      <c r="A8049">
        <v>4908</v>
      </c>
      <c r="B8049" t="s">
        <v>12398</v>
      </c>
      <c r="C8049" t="s">
        <v>20</v>
      </c>
      <c r="D8049">
        <v>4.37</v>
      </c>
      <c r="E8049">
        <v>25</v>
      </c>
      <c r="G8049" t="s">
        <v>31</v>
      </c>
      <c r="H8049" t="s">
        <v>46</v>
      </c>
      <c r="I8049" t="s">
        <v>5905</v>
      </c>
      <c r="K8049"/>
      <c r="L8049" t="s">
        <v>12399</v>
      </c>
      <c r="M8049" t="s">
        <v>26</v>
      </c>
      <c r="N8049">
        <v>2</v>
      </c>
      <c r="P8049" t="s">
        <v>10827</v>
      </c>
      <c r="Q8049" t="s">
        <v>12400</v>
      </c>
      <c r="S8049" t="s">
        <v>29</v>
      </c>
    </row>
    <row r="8050" spans="1:19" hidden="1" x14ac:dyDescent="0.2">
      <c r="A8050">
        <v>4909</v>
      </c>
      <c r="B8050" t="s">
        <v>12401</v>
      </c>
      <c r="C8050" t="s">
        <v>20</v>
      </c>
      <c r="D8050">
        <v>4.3099999999999996</v>
      </c>
      <c r="E8050">
        <v>25</v>
      </c>
      <c r="G8050" t="s">
        <v>31</v>
      </c>
      <c r="H8050" t="s">
        <v>46</v>
      </c>
      <c r="I8050" t="s">
        <v>5905</v>
      </c>
      <c r="K8050"/>
      <c r="L8050" t="s">
        <v>12402</v>
      </c>
      <c r="M8050" t="s">
        <v>26</v>
      </c>
      <c r="N8050">
        <v>2</v>
      </c>
      <c r="P8050" t="s">
        <v>10827</v>
      </c>
      <c r="Q8050" t="s">
        <v>12403</v>
      </c>
      <c r="S8050" t="s">
        <v>29</v>
      </c>
    </row>
    <row r="8051" spans="1:19" hidden="1" x14ac:dyDescent="0.2">
      <c r="A8051">
        <v>4910</v>
      </c>
      <c r="B8051" t="s">
        <v>12404</v>
      </c>
      <c r="C8051" t="s">
        <v>20</v>
      </c>
      <c r="D8051">
        <v>2.04</v>
      </c>
      <c r="E8051">
        <v>25</v>
      </c>
      <c r="G8051" t="s">
        <v>567</v>
      </c>
      <c r="I8051" t="s">
        <v>9375</v>
      </c>
      <c r="K8051"/>
      <c r="L8051" t="s">
        <v>12405</v>
      </c>
      <c r="M8051" t="s">
        <v>26</v>
      </c>
      <c r="N8051">
        <v>2</v>
      </c>
      <c r="P8051" t="s">
        <v>10827</v>
      </c>
      <c r="Q8051" t="s">
        <v>12406</v>
      </c>
      <c r="S8051" t="s">
        <v>29</v>
      </c>
    </row>
    <row r="8052" spans="1:19" hidden="1" x14ac:dyDescent="0.2">
      <c r="A8052">
        <v>4911</v>
      </c>
      <c r="B8052" t="s">
        <v>12407</v>
      </c>
      <c r="C8052" t="s">
        <v>20</v>
      </c>
      <c r="D8052">
        <v>0.8</v>
      </c>
      <c r="E8052">
        <v>25</v>
      </c>
      <c r="G8052" t="s">
        <v>567</v>
      </c>
      <c r="I8052" t="s">
        <v>9375</v>
      </c>
      <c r="K8052"/>
      <c r="L8052" t="s">
        <v>12408</v>
      </c>
      <c r="M8052" t="s">
        <v>26</v>
      </c>
      <c r="N8052">
        <v>2</v>
      </c>
      <c r="P8052" t="s">
        <v>10827</v>
      </c>
      <c r="Q8052" t="s">
        <v>12409</v>
      </c>
      <c r="S8052" t="s">
        <v>29</v>
      </c>
    </row>
    <row r="8053" spans="1:19" hidden="1" x14ac:dyDescent="0.2">
      <c r="A8053">
        <v>4912</v>
      </c>
      <c r="B8053" t="s">
        <v>12410</v>
      </c>
      <c r="C8053" t="s">
        <v>20</v>
      </c>
      <c r="D8053">
        <v>2.77</v>
      </c>
      <c r="E8053">
        <v>25</v>
      </c>
      <c r="G8053" t="s">
        <v>567</v>
      </c>
      <c r="I8053" t="s">
        <v>9375</v>
      </c>
      <c r="K8053"/>
      <c r="L8053" t="s">
        <v>12411</v>
      </c>
      <c r="M8053" t="s">
        <v>26</v>
      </c>
      <c r="N8053">
        <v>2</v>
      </c>
      <c r="P8053" t="s">
        <v>10827</v>
      </c>
      <c r="Q8053" t="s">
        <v>12412</v>
      </c>
      <c r="S8053" t="s">
        <v>29</v>
      </c>
    </row>
    <row r="8054" spans="1:19" hidden="1" x14ac:dyDescent="0.2">
      <c r="A8054">
        <v>4913</v>
      </c>
      <c r="B8054" t="s">
        <v>12413</v>
      </c>
      <c r="C8054" t="s">
        <v>20</v>
      </c>
      <c r="D8054">
        <v>2.97</v>
      </c>
      <c r="E8054">
        <v>25</v>
      </c>
      <c r="G8054" t="s">
        <v>567</v>
      </c>
      <c r="I8054" t="s">
        <v>9375</v>
      </c>
      <c r="K8054"/>
      <c r="L8054" t="s">
        <v>12414</v>
      </c>
      <c r="M8054" t="s">
        <v>26</v>
      </c>
      <c r="N8054">
        <v>2</v>
      </c>
      <c r="P8054" t="s">
        <v>10827</v>
      </c>
      <c r="Q8054" t="s">
        <v>12415</v>
      </c>
      <c r="S8054" t="s">
        <v>29</v>
      </c>
    </row>
    <row r="8055" spans="1:19" hidden="1" x14ac:dyDescent="0.2">
      <c r="A8055">
        <v>4914</v>
      </c>
      <c r="B8055" t="s">
        <v>12416</v>
      </c>
      <c r="C8055" t="s">
        <v>20</v>
      </c>
      <c r="D8055">
        <v>2.71</v>
      </c>
      <c r="E8055">
        <v>25</v>
      </c>
      <c r="G8055" t="s">
        <v>567</v>
      </c>
      <c r="I8055" t="s">
        <v>9375</v>
      </c>
      <c r="K8055"/>
      <c r="L8055" t="s">
        <v>12417</v>
      </c>
      <c r="M8055" t="s">
        <v>26</v>
      </c>
      <c r="N8055">
        <v>2</v>
      </c>
      <c r="P8055" t="s">
        <v>10827</v>
      </c>
      <c r="Q8055" t="s">
        <v>12418</v>
      </c>
      <c r="S8055" t="s">
        <v>29</v>
      </c>
    </row>
    <row r="8056" spans="1:19" hidden="1" x14ac:dyDescent="0.2">
      <c r="A8056">
        <v>4915</v>
      </c>
      <c r="B8056" t="s">
        <v>12419</v>
      </c>
      <c r="C8056" t="s">
        <v>20</v>
      </c>
      <c r="D8056">
        <v>2.06</v>
      </c>
      <c r="E8056">
        <v>25</v>
      </c>
      <c r="G8056" t="s">
        <v>567</v>
      </c>
      <c r="I8056" t="s">
        <v>9375</v>
      </c>
      <c r="K8056"/>
      <c r="L8056" t="s">
        <v>12420</v>
      </c>
      <c r="M8056" t="s">
        <v>26</v>
      </c>
      <c r="N8056">
        <v>2</v>
      </c>
      <c r="P8056" t="s">
        <v>10827</v>
      </c>
      <c r="Q8056" t="s">
        <v>12421</v>
      </c>
      <c r="S8056" t="s">
        <v>29</v>
      </c>
    </row>
    <row r="8057" spans="1:19" hidden="1" x14ac:dyDescent="0.2">
      <c r="A8057">
        <v>4916</v>
      </c>
      <c r="B8057" t="s">
        <v>12422</v>
      </c>
      <c r="C8057" t="s">
        <v>20</v>
      </c>
      <c r="D8057">
        <v>-0.55000000000000004</v>
      </c>
      <c r="E8057">
        <v>25</v>
      </c>
      <c r="G8057" t="s">
        <v>567</v>
      </c>
      <c r="I8057" t="s">
        <v>9375</v>
      </c>
      <c r="K8057"/>
      <c r="L8057" t="s">
        <v>12423</v>
      </c>
      <c r="M8057" t="s">
        <v>26</v>
      </c>
      <c r="N8057">
        <v>2</v>
      </c>
      <c r="P8057" t="s">
        <v>10827</v>
      </c>
      <c r="Q8057" t="s">
        <v>12424</v>
      </c>
      <c r="S8057" t="s">
        <v>29</v>
      </c>
    </row>
    <row r="8058" spans="1:19" hidden="1" x14ac:dyDescent="0.2">
      <c r="A8058">
        <v>4917</v>
      </c>
      <c r="B8058" t="s">
        <v>12425</v>
      </c>
      <c r="C8058" t="s">
        <v>20</v>
      </c>
      <c r="D8058">
        <v>2.61</v>
      </c>
      <c r="E8058">
        <v>25</v>
      </c>
      <c r="G8058" t="s">
        <v>567</v>
      </c>
      <c r="I8058" t="s">
        <v>9375</v>
      </c>
      <c r="K8058"/>
      <c r="L8058" t="s">
        <v>12426</v>
      </c>
      <c r="M8058" t="s">
        <v>26</v>
      </c>
      <c r="N8058">
        <v>2</v>
      </c>
      <c r="P8058" t="s">
        <v>10827</v>
      </c>
      <c r="Q8058" t="s">
        <v>12427</v>
      </c>
      <c r="S8058" t="s">
        <v>29</v>
      </c>
    </row>
    <row r="8059" spans="1:19" hidden="1" x14ac:dyDescent="0.2">
      <c r="A8059">
        <v>4918</v>
      </c>
      <c r="B8059" t="s">
        <v>12428</v>
      </c>
      <c r="C8059" t="s">
        <v>20</v>
      </c>
      <c r="D8059">
        <v>3.07</v>
      </c>
      <c r="E8059">
        <v>25</v>
      </c>
      <c r="G8059" t="s">
        <v>567</v>
      </c>
      <c r="I8059" t="s">
        <v>9375</v>
      </c>
      <c r="K8059"/>
      <c r="L8059" t="s">
        <v>12429</v>
      </c>
      <c r="M8059" t="s">
        <v>26</v>
      </c>
      <c r="N8059">
        <v>2</v>
      </c>
      <c r="P8059" t="s">
        <v>10827</v>
      </c>
      <c r="Q8059" t="s">
        <v>12430</v>
      </c>
      <c r="S8059" t="s">
        <v>29</v>
      </c>
    </row>
    <row r="8060" spans="1:19" hidden="1" x14ac:dyDescent="0.2">
      <c r="A8060">
        <v>4919</v>
      </c>
      <c r="B8060" t="s">
        <v>12431</v>
      </c>
      <c r="C8060" t="s">
        <v>20</v>
      </c>
      <c r="D8060">
        <v>2.77</v>
      </c>
      <c r="E8060">
        <v>25</v>
      </c>
      <c r="G8060" t="s">
        <v>567</v>
      </c>
      <c r="I8060" t="s">
        <v>9375</v>
      </c>
      <c r="K8060"/>
      <c r="L8060" t="s">
        <v>12432</v>
      </c>
      <c r="M8060" t="s">
        <v>26</v>
      </c>
      <c r="N8060">
        <v>2</v>
      </c>
      <c r="P8060" t="s">
        <v>10827</v>
      </c>
      <c r="Q8060" t="s">
        <v>12433</v>
      </c>
      <c r="S8060" t="s">
        <v>29</v>
      </c>
    </row>
    <row r="8061" spans="1:19" hidden="1" x14ac:dyDescent="0.2">
      <c r="A8061">
        <v>4920</v>
      </c>
      <c r="B8061" t="s">
        <v>12434</v>
      </c>
      <c r="C8061" t="s">
        <v>20</v>
      </c>
      <c r="D8061">
        <v>3.12</v>
      </c>
      <c r="E8061">
        <v>25</v>
      </c>
      <c r="G8061" t="s">
        <v>567</v>
      </c>
      <c r="I8061" t="s">
        <v>9375</v>
      </c>
      <c r="K8061"/>
      <c r="L8061" t="s">
        <v>12435</v>
      </c>
      <c r="M8061" t="s">
        <v>26</v>
      </c>
      <c r="N8061">
        <v>2</v>
      </c>
      <c r="P8061" t="s">
        <v>10827</v>
      </c>
      <c r="Q8061" t="s">
        <v>12436</v>
      </c>
      <c r="S8061" t="s">
        <v>29</v>
      </c>
    </row>
    <row r="8062" spans="1:19" hidden="1" x14ac:dyDescent="0.2">
      <c r="A8062">
        <v>4921</v>
      </c>
      <c r="B8062" t="s">
        <v>12437</v>
      </c>
      <c r="C8062" t="s">
        <v>20</v>
      </c>
      <c r="D8062">
        <v>2.7</v>
      </c>
      <c r="E8062">
        <v>25</v>
      </c>
      <c r="G8062" t="s">
        <v>567</v>
      </c>
      <c r="I8062" t="s">
        <v>9375</v>
      </c>
      <c r="K8062"/>
      <c r="L8062" t="s">
        <v>12438</v>
      </c>
      <c r="M8062" t="s">
        <v>26</v>
      </c>
      <c r="N8062">
        <v>2</v>
      </c>
      <c r="P8062" t="s">
        <v>10827</v>
      </c>
      <c r="Q8062" t="s">
        <v>12439</v>
      </c>
      <c r="S8062" t="s">
        <v>29</v>
      </c>
    </row>
    <row r="8063" spans="1:19" hidden="1" x14ac:dyDescent="0.2">
      <c r="A8063">
        <v>4924</v>
      </c>
      <c r="B8063" t="s">
        <v>12440</v>
      </c>
      <c r="C8063" t="s">
        <v>20</v>
      </c>
      <c r="D8063">
        <v>12.34</v>
      </c>
      <c r="F8063" t="s">
        <v>12441</v>
      </c>
      <c r="H8063" t="s">
        <v>23</v>
      </c>
      <c r="I8063" t="s">
        <v>6766</v>
      </c>
      <c r="K8063"/>
      <c r="L8063" t="s">
        <v>12442</v>
      </c>
      <c r="M8063" t="s">
        <v>26</v>
      </c>
      <c r="N8063">
        <v>2</v>
      </c>
      <c r="P8063" t="s">
        <v>10827</v>
      </c>
      <c r="Q8063" t="s">
        <v>12443</v>
      </c>
      <c r="S8063" t="s">
        <v>29</v>
      </c>
    </row>
    <row r="8064" spans="1:19" hidden="1" x14ac:dyDescent="0.2">
      <c r="A8064">
        <v>4924</v>
      </c>
      <c r="B8064" t="s">
        <v>12440</v>
      </c>
      <c r="C8064" t="s">
        <v>73</v>
      </c>
      <c r="D8064">
        <v>-10.5</v>
      </c>
      <c r="F8064" t="s">
        <v>12441</v>
      </c>
      <c r="H8064" t="s">
        <v>23</v>
      </c>
      <c r="I8064" t="s">
        <v>6766</v>
      </c>
      <c r="K8064"/>
      <c r="L8064" t="s">
        <v>12442</v>
      </c>
      <c r="M8064" t="s">
        <v>26</v>
      </c>
      <c r="N8064">
        <v>2</v>
      </c>
      <c r="P8064" t="s">
        <v>10827</v>
      </c>
      <c r="Q8064" t="s">
        <v>12443</v>
      </c>
      <c r="S8064" t="s">
        <v>29</v>
      </c>
    </row>
    <row r="8065" spans="1:19" hidden="1" x14ac:dyDescent="0.2">
      <c r="A8065">
        <v>4925</v>
      </c>
      <c r="B8065" t="s">
        <v>12444</v>
      </c>
      <c r="C8065" t="s">
        <v>20</v>
      </c>
      <c r="D8065">
        <v>5.61</v>
      </c>
      <c r="F8065" t="s">
        <v>615</v>
      </c>
      <c r="H8065" t="s">
        <v>23</v>
      </c>
      <c r="I8065" t="s">
        <v>6766</v>
      </c>
      <c r="K8065"/>
      <c r="L8065" t="s">
        <v>12445</v>
      </c>
      <c r="M8065" t="s">
        <v>26</v>
      </c>
      <c r="N8065">
        <v>2</v>
      </c>
      <c r="P8065" t="s">
        <v>10827</v>
      </c>
      <c r="Q8065" t="s">
        <v>12446</v>
      </c>
      <c r="S8065" t="s">
        <v>29</v>
      </c>
    </row>
    <row r="8066" spans="1:19" hidden="1" x14ac:dyDescent="0.2">
      <c r="A8066">
        <v>4926</v>
      </c>
      <c r="B8066" t="s">
        <v>12447</v>
      </c>
      <c r="C8066" t="s">
        <v>20</v>
      </c>
      <c r="D8066">
        <v>4.76</v>
      </c>
      <c r="E8066" t="s">
        <v>3078</v>
      </c>
      <c r="F8066" t="s">
        <v>12448</v>
      </c>
      <c r="G8066" t="s">
        <v>189</v>
      </c>
      <c r="H8066" t="s">
        <v>23</v>
      </c>
      <c r="I8066" t="s">
        <v>6235</v>
      </c>
      <c r="K8066"/>
      <c r="L8066" t="s">
        <v>12449</v>
      </c>
      <c r="M8066" t="s">
        <v>26</v>
      </c>
      <c r="N8066">
        <v>2</v>
      </c>
      <c r="P8066" t="s">
        <v>10827</v>
      </c>
      <c r="Q8066" t="s">
        <v>12450</v>
      </c>
      <c r="S8066" t="s">
        <v>29</v>
      </c>
    </row>
    <row r="8067" spans="1:19" hidden="1" x14ac:dyDescent="0.2">
      <c r="A8067">
        <v>4927</v>
      </c>
      <c r="B8067" t="s">
        <v>12451</v>
      </c>
      <c r="C8067" t="s">
        <v>20</v>
      </c>
      <c r="D8067">
        <v>4.4400000000000004</v>
      </c>
      <c r="E8067" t="s">
        <v>3078</v>
      </c>
      <c r="F8067" t="s">
        <v>12448</v>
      </c>
      <c r="G8067" t="s">
        <v>189</v>
      </c>
      <c r="H8067" t="s">
        <v>23</v>
      </c>
      <c r="I8067" t="s">
        <v>6235</v>
      </c>
      <c r="K8067"/>
      <c r="L8067" t="s">
        <v>12452</v>
      </c>
      <c r="M8067" t="s">
        <v>26</v>
      </c>
      <c r="N8067">
        <v>2</v>
      </c>
      <c r="P8067" t="s">
        <v>10827</v>
      </c>
      <c r="Q8067" t="s">
        <v>12453</v>
      </c>
      <c r="S8067" t="s">
        <v>29</v>
      </c>
    </row>
    <row r="8068" spans="1:19" hidden="1" x14ac:dyDescent="0.2">
      <c r="A8068">
        <v>4927</v>
      </c>
      <c r="B8068" t="s">
        <v>12451</v>
      </c>
      <c r="C8068" t="s">
        <v>20</v>
      </c>
      <c r="D8068">
        <v>4.6100000000000003</v>
      </c>
      <c r="F8068" t="s">
        <v>615</v>
      </c>
      <c r="H8068" t="s">
        <v>23</v>
      </c>
      <c r="I8068" t="s">
        <v>6766</v>
      </c>
      <c r="K8068"/>
      <c r="L8068" t="s">
        <v>12452</v>
      </c>
      <c r="M8068" t="s">
        <v>26</v>
      </c>
      <c r="N8068">
        <v>2</v>
      </c>
      <c r="P8068" t="s">
        <v>10827</v>
      </c>
      <c r="Q8068" t="s">
        <v>12453</v>
      </c>
      <c r="S8068" t="s">
        <v>29</v>
      </c>
    </row>
    <row r="8069" spans="1:19" hidden="1" x14ac:dyDescent="0.2">
      <c r="A8069">
        <v>4929</v>
      </c>
      <c r="B8069" t="s">
        <v>12454</v>
      </c>
      <c r="C8069" t="s">
        <v>20</v>
      </c>
      <c r="D8069">
        <v>6.43</v>
      </c>
      <c r="F8069" t="s">
        <v>615</v>
      </c>
      <c r="H8069" t="s">
        <v>23</v>
      </c>
      <c r="I8069" t="s">
        <v>6766</v>
      </c>
      <c r="K8069"/>
      <c r="L8069" t="s">
        <v>12455</v>
      </c>
      <c r="M8069" t="s">
        <v>26</v>
      </c>
      <c r="N8069">
        <v>2</v>
      </c>
      <c r="P8069" t="s">
        <v>10827</v>
      </c>
      <c r="Q8069" t="s">
        <v>12456</v>
      </c>
      <c r="S8069" t="s">
        <v>29</v>
      </c>
    </row>
    <row r="8070" spans="1:19" hidden="1" x14ac:dyDescent="0.2">
      <c r="A8070">
        <v>4932</v>
      </c>
      <c r="B8070" t="s">
        <v>12457</v>
      </c>
      <c r="C8070" t="s">
        <v>20</v>
      </c>
      <c r="D8070">
        <v>11.7</v>
      </c>
      <c r="E8070">
        <v>25</v>
      </c>
      <c r="G8070" t="s">
        <v>55</v>
      </c>
      <c r="H8070" t="s">
        <v>46</v>
      </c>
      <c r="I8070" t="s">
        <v>8969</v>
      </c>
      <c r="K8070"/>
      <c r="L8070" t="s">
        <v>12458</v>
      </c>
      <c r="M8070" t="s">
        <v>26</v>
      </c>
      <c r="N8070">
        <v>2</v>
      </c>
      <c r="P8070" t="s">
        <v>10827</v>
      </c>
      <c r="Q8070" t="s">
        <v>12459</v>
      </c>
      <c r="S8070" t="s">
        <v>29</v>
      </c>
    </row>
    <row r="8071" spans="1:19" hidden="1" x14ac:dyDescent="0.2">
      <c r="A8071">
        <v>4933</v>
      </c>
      <c r="B8071" t="s">
        <v>12460</v>
      </c>
      <c r="C8071" t="s">
        <v>20</v>
      </c>
      <c r="D8071">
        <v>8.7200000000000006</v>
      </c>
      <c r="E8071">
        <v>25</v>
      </c>
      <c r="F8071" t="s">
        <v>615</v>
      </c>
      <c r="H8071" t="s">
        <v>23</v>
      </c>
      <c r="I8071" t="s">
        <v>12461</v>
      </c>
      <c r="K8071"/>
      <c r="L8071" t="s">
        <v>12462</v>
      </c>
      <c r="M8071" t="s">
        <v>26</v>
      </c>
      <c r="N8071">
        <v>2</v>
      </c>
      <c r="P8071" t="s">
        <v>10827</v>
      </c>
      <c r="Q8071" t="s">
        <v>12463</v>
      </c>
      <c r="S8071" t="s">
        <v>29</v>
      </c>
    </row>
    <row r="8072" spans="1:19" hidden="1" x14ac:dyDescent="0.2">
      <c r="A8072">
        <v>4934</v>
      </c>
      <c r="B8072" t="s">
        <v>12464</v>
      </c>
      <c r="C8072" t="s">
        <v>20</v>
      </c>
      <c r="D8072">
        <v>11.64</v>
      </c>
      <c r="E8072">
        <v>25</v>
      </c>
      <c r="G8072" t="s">
        <v>55</v>
      </c>
      <c r="H8072" t="s">
        <v>46</v>
      </c>
      <c r="I8072" t="s">
        <v>8969</v>
      </c>
      <c r="K8072"/>
      <c r="L8072" t="s">
        <v>12465</v>
      </c>
      <c r="M8072" t="s">
        <v>26</v>
      </c>
      <c r="N8072">
        <v>2</v>
      </c>
      <c r="P8072" t="s">
        <v>10827</v>
      </c>
      <c r="Q8072" t="s">
        <v>12466</v>
      </c>
      <c r="S8072" t="s">
        <v>29</v>
      </c>
    </row>
    <row r="8073" spans="1:19" hidden="1" x14ac:dyDescent="0.2">
      <c r="A8073">
        <v>4940</v>
      </c>
      <c r="B8073" t="s">
        <v>12467</v>
      </c>
      <c r="C8073" t="s">
        <v>20</v>
      </c>
      <c r="D8073">
        <v>4.18</v>
      </c>
      <c r="E8073">
        <v>25</v>
      </c>
      <c r="I8073" t="s">
        <v>4650</v>
      </c>
      <c r="K8073"/>
      <c r="L8073" t="s">
        <v>12468</v>
      </c>
      <c r="M8073" t="s">
        <v>26</v>
      </c>
      <c r="N8073">
        <v>2</v>
      </c>
      <c r="P8073" t="s">
        <v>10827</v>
      </c>
      <c r="Q8073" t="s">
        <v>12469</v>
      </c>
      <c r="S8073" t="s">
        <v>29</v>
      </c>
    </row>
    <row r="8074" spans="1:19" hidden="1" x14ac:dyDescent="0.2">
      <c r="A8074">
        <v>4941</v>
      </c>
      <c r="B8074" t="s">
        <v>12470</v>
      </c>
      <c r="C8074" t="s">
        <v>20</v>
      </c>
      <c r="D8074">
        <v>3.8</v>
      </c>
      <c r="E8074">
        <v>25</v>
      </c>
      <c r="I8074" t="s">
        <v>4650</v>
      </c>
      <c r="K8074"/>
      <c r="L8074" t="s">
        <v>12471</v>
      </c>
      <c r="M8074" t="s">
        <v>26</v>
      </c>
      <c r="N8074">
        <v>2</v>
      </c>
      <c r="P8074" t="s">
        <v>10827</v>
      </c>
      <c r="Q8074" t="s">
        <v>12472</v>
      </c>
      <c r="S8074" t="s">
        <v>29</v>
      </c>
    </row>
    <row r="8075" spans="1:19" hidden="1" x14ac:dyDescent="0.2">
      <c r="A8075">
        <v>4957</v>
      </c>
      <c r="B8075" t="s">
        <v>2901</v>
      </c>
      <c r="C8075" t="s">
        <v>20</v>
      </c>
      <c r="D8075">
        <v>10.93</v>
      </c>
      <c r="E8075">
        <v>30</v>
      </c>
      <c r="G8075" t="s">
        <v>240</v>
      </c>
      <c r="H8075" t="s">
        <v>23</v>
      </c>
      <c r="I8075" t="s">
        <v>12473</v>
      </c>
      <c r="K8075"/>
      <c r="L8075" t="s">
        <v>2902</v>
      </c>
      <c r="M8075" t="s">
        <v>11208</v>
      </c>
      <c r="N8075">
        <v>4</v>
      </c>
      <c r="P8075" t="s">
        <v>10827</v>
      </c>
      <c r="Q8075" t="s">
        <v>12474</v>
      </c>
      <c r="S8075" t="s">
        <v>29</v>
      </c>
    </row>
    <row r="8076" spans="1:19" hidden="1" x14ac:dyDescent="0.2">
      <c r="A8076">
        <v>4958</v>
      </c>
      <c r="B8076" t="s">
        <v>12475</v>
      </c>
      <c r="C8076" t="s">
        <v>20</v>
      </c>
      <c r="D8076">
        <v>10.3</v>
      </c>
      <c r="E8076">
        <v>30</v>
      </c>
      <c r="G8076" t="s">
        <v>240</v>
      </c>
      <c r="H8076" t="s">
        <v>23</v>
      </c>
      <c r="I8076" t="s">
        <v>12473</v>
      </c>
      <c r="K8076"/>
      <c r="L8076" t="s">
        <v>12476</v>
      </c>
      <c r="M8076" t="s">
        <v>26</v>
      </c>
      <c r="N8076">
        <v>2</v>
      </c>
      <c r="P8076" t="s">
        <v>10827</v>
      </c>
      <c r="Q8076" t="s">
        <v>12477</v>
      </c>
      <c r="S8076" t="s">
        <v>29</v>
      </c>
    </row>
    <row r="8077" spans="1:19" hidden="1" x14ac:dyDescent="0.2">
      <c r="A8077">
        <v>4959</v>
      </c>
      <c r="B8077" t="s">
        <v>12478</v>
      </c>
      <c r="C8077" t="s">
        <v>20</v>
      </c>
      <c r="D8077">
        <v>9.9</v>
      </c>
      <c r="E8077">
        <v>25</v>
      </c>
      <c r="F8077" t="s">
        <v>4387</v>
      </c>
      <c r="G8077" t="s">
        <v>55</v>
      </c>
      <c r="H8077" t="s">
        <v>46</v>
      </c>
      <c r="I8077" t="s">
        <v>3962</v>
      </c>
      <c r="K8077"/>
      <c r="L8077" t="s">
        <v>12479</v>
      </c>
      <c r="M8077" t="s">
        <v>26</v>
      </c>
      <c r="N8077">
        <v>2</v>
      </c>
      <c r="P8077" t="s">
        <v>10827</v>
      </c>
      <c r="Q8077" t="s">
        <v>12480</v>
      </c>
      <c r="S8077" t="s">
        <v>29</v>
      </c>
    </row>
    <row r="8078" spans="1:19" hidden="1" x14ac:dyDescent="0.2">
      <c r="A8078">
        <v>4959</v>
      </c>
      <c r="B8078" t="s">
        <v>12478</v>
      </c>
      <c r="C8078" t="s">
        <v>73</v>
      </c>
      <c r="D8078">
        <v>6.73</v>
      </c>
      <c r="E8078">
        <v>25</v>
      </c>
      <c r="F8078" t="s">
        <v>4387</v>
      </c>
      <c r="G8078" t="s">
        <v>55</v>
      </c>
      <c r="H8078" t="s">
        <v>46</v>
      </c>
      <c r="I8078" t="s">
        <v>3962</v>
      </c>
      <c r="K8078"/>
      <c r="L8078" t="s">
        <v>12479</v>
      </c>
      <c r="M8078" t="s">
        <v>26</v>
      </c>
      <c r="N8078">
        <v>2</v>
      </c>
      <c r="P8078" t="s">
        <v>10827</v>
      </c>
      <c r="Q8078" t="s">
        <v>12480</v>
      </c>
      <c r="S8078" t="s">
        <v>29</v>
      </c>
    </row>
    <row r="8079" spans="1:19" hidden="1" x14ac:dyDescent="0.2">
      <c r="A8079">
        <v>4961</v>
      </c>
      <c r="B8079" t="s">
        <v>2965</v>
      </c>
      <c r="C8079" t="s">
        <v>20</v>
      </c>
      <c r="D8079">
        <v>11.2</v>
      </c>
      <c r="E8079">
        <v>25</v>
      </c>
      <c r="F8079" t="s">
        <v>12481</v>
      </c>
      <c r="G8079" t="s">
        <v>55</v>
      </c>
      <c r="H8079" t="s">
        <v>46</v>
      </c>
      <c r="I8079" t="s">
        <v>12210</v>
      </c>
      <c r="K8079" t="e">
        <f>- Other measurements: L2a</f>
        <v>#NAME?</v>
      </c>
      <c r="L8079" t="s">
        <v>2968</v>
      </c>
      <c r="M8079" t="s">
        <v>11208</v>
      </c>
      <c r="N8079">
        <v>4</v>
      </c>
      <c r="P8079" t="s">
        <v>10827</v>
      </c>
      <c r="Q8079" t="s">
        <v>12482</v>
      </c>
      <c r="S8079" t="s">
        <v>29</v>
      </c>
    </row>
    <row r="8080" spans="1:19" hidden="1" x14ac:dyDescent="0.2">
      <c r="A8080">
        <v>4963</v>
      </c>
      <c r="B8080" t="s">
        <v>12483</v>
      </c>
      <c r="C8080" t="s">
        <v>20</v>
      </c>
      <c r="D8080">
        <v>10.78</v>
      </c>
      <c r="E8080">
        <v>10</v>
      </c>
      <c r="G8080" t="s">
        <v>55</v>
      </c>
      <c r="H8080" t="s">
        <v>23</v>
      </c>
      <c r="I8080" t="s">
        <v>3843</v>
      </c>
      <c r="K8080"/>
      <c r="L8080" t="s">
        <v>12484</v>
      </c>
      <c r="M8080" t="s">
        <v>26</v>
      </c>
      <c r="N8080">
        <v>2</v>
      </c>
      <c r="P8080" t="s">
        <v>10827</v>
      </c>
      <c r="Q8080" t="s">
        <v>12485</v>
      </c>
      <c r="S8080" t="s">
        <v>29</v>
      </c>
    </row>
    <row r="8081" spans="1:19" hidden="1" x14ac:dyDescent="0.2">
      <c r="A8081">
        <v>4963</v>
      </c>
      <c r="B8081" t="s">
        <v>12483</v>
      </c>
      <c r="C8081" t="s">
        <v>73</v>
      </c>
      <c r="D8081">
        <v>8.7899999999999991</v>
      </c>
      <c r="E8081">
        <v>10</v>
      </c>
      <c r="G8081" t="s">
        <v>55</v>
      </c>
      <c r="H8081" t="s">
        <v>23</v>
      </c>
      <c r="I8081" t="s">
        <v>3843</v>
      </c>
      <c r="K8081"/>
      <c r="L8081" t="s">
        <v>12484</v>
      </c>
      <c r="M8081" t="s">
        <v>26</v>
      </c>
      <c r="N8081">
        <v>2</v>
      </c>
      <c r="P8081" t="s">
        <v>10827</v>
      </c>
      <c r="Q8081" t="s">
        <v>12485</v>
      </c>
      <c r="S8081" t="s">
        <v>29</v>
      </c>
    </row>
    <row r="8082" spans="1:19" hidden="1" x14ac:dyDescent="0.2">
      <c r="A8082">
        <v>4963</v>
      </c>
      <c r="B8082" t="s">
        <v>12483</v>
      </c>
      <c r="C8082" t="s">
        <v>20</v>
      </c>
      <c r="D8082">
        <v>10.37</v>
      </c>
      <c r="E8082">
        <v>20</v>
      </c>
      <c r="G8082" t="s">
        <v>55</v>
      </c>
      <c r="H8082" t="s">
        <v>23</v>
      </c>
      <c r="I8082" t="s">
        <v>3843</v>
      </c>
      <c r="K8082"/>
      <c r="L8082" t="s">
        <v>12484</v>
      </c>
      <c r="M8082" t="s">
        <v>26</v>
      </c>
      <c r="N8082">
        <v>2</v>
      </c>
      <c r="P8082" t="s">
        <v>10827</v>
      </c>
      <c r="Q8082" t="s">
        <v>12485</v>
      </c>
      <c r="S8082" t="s">
        <v>29</v>
      </c>
    </row>
    <row r="8083" spans="1:19" hidden="1" x14ac:dyDescent="0.2">
      <c r="A8083">
        <v>4963</v>
      </c>
      <c r="B8083" t="s">
        <v>12483</v>
      </c>
      <c r="C8083" t="s">
        <v>73</v>
      </c>
      <c r="D8083">
        <v>8.33</v>
      </c>
      <c r="E8083">
        <v>20</v>
      </c>
      <c r="G8083" t="s">
        <v>55</v>
      </c>
      <c r="H8083" t="s">
        <v>23</v>
      </c>
      <c r="I8083" t="s">
        <v>3843</v>
      </c>
      <c r="K8083"/>
      <c r="L8083" t="s">
        <v>12484</v>
      </c>
      <c r="M8083" t="s">
        <v>26</v>
      </c>
      <c r="N8083">
        <v>2</v>
      </c>
      <c r="P8083" t="s">
        <v>10827</v>
      </c>
      <c r="Q8083" t="s">
        <v>12485</v>
      </c>
      <c r="S8083" t="s">
        <v>29</v>
      </c>
    </row>
    <row r="8084" spans="1:19" hidden="1" x14ac:dyDescent="0.2">
      <c r="A8084">
        <v>4963</v>
      </c>
      <c r="B8084" t="s">
        <v>12483</v>
      </c>
      <c r="C8084" t="s">
        <v>20</v>
      </c>
      <c r="D8084">
        <v>10.1</v>
      </c>
      <c r="E8084">
        <v>30</v>
      </c>
      <c r="G8084" t="s">
        <v>55</v>
      </c>
      <c r="H8084" t="s">
        <v>23</v>
      </c>
      <c r="I8084" t="s">
        <v>3843</v>
      </c>
      <c r="K8084"/>
      <c r="L8084" t="s">
        <v>12484</v>
      </c>
      <c r="M8084" t="s">
        <v>26</v>
      </c>
      <c r="N8084">
        <v>2</v>
      </c>
      <c r="P8084" t="s">
        <v>10827</v>
      </c>
      <c r="Q8084" t="s">
        <v>12485</v>
      </c>
      <c r="S8084" t="s">
        <v>29</v>
      </c>
    </row>
    <row r="8085" spans="1:19" hidden="1" x14ac:dyDescent="0.2">
      <c r="A8085">
        <v>4963</v>
      </c>
      <c r="B8085" t="s">
        <v>12483</v>
      </c>
      <c r="C8085" t="s">
        <v>73</v>
      </c>
      <c r="D8085">
        <v>8.07</v>
      </c>
      <c r="E8085">
        <v>30</v>
      </c>
      <c r="G8085" t="s">
        <v>55</v>
      </c>
      <c r="H8085" t="s">
        <v>23</v>
      </c>
      <c r="I8085" t="s">
        <v>3843</v>
      </c>
      <c r="K8085"/>
      <c r="L8085" t="s">
        <v>12484</v>
      </c>
      <c r="M8085" t="s">
        <v>26</v>
      </c>
      <c r="N8085">
        <v>2</v>
      </c>
      <c r="P8085" t="s">
        <v>10827</v>
      </c>
      <c r="Q8085" t="s">
        <v>12485</v>
      </c>
      <c r="S8085" t="s">
        <v>29</v>
      </c>
    </row>
    <row r="8086" spans="1:19" hidden="1" x14ac:dyDescent="0.2">
      <c r="A8086">
        <v>4963</v>
      </c>
      <c r="B8086" t="s">
        <v>12483</v>
      </c>
      <c r="C8086" t="s">
        <v>20</v>
      </c>
      <c r="D8086">
        <v>9.8699999999999992</v>
      </c>
      <c r="E8086">
        <v>40</v>
      </c>
      <c r="G8086" t="s">
        <v>55</v>
      </c>
      <c r="H8086" t="s">
        <v>23</v>
      </c>
      <c r="I8086" t="s">
        <v>3843</v>
      </c>
      <c r="K8086"/>
      <c r="L8086" t="s">
        <v>12484</v>
      </c>
      <c r="M8086" t="s">
        <v>26</v>
      </c>
      <c r="N8086">
        <v>2</v>
      </c>
      <c r="P8086" t="s">
        <v>10827</v>
      </c>
      <c r="Q8086" t="s">
        <v>12485</v>
      </c>
      <c r="S8086" t="s">
        <v>29</v>
      </c>
    </row>
    <row r="8087" spans="1:19" hidden="1" x14ac:dyDescent="0.2">
      <c r="A8087">
        <v>4963</v>
      </c>
      <c r="B8087" t="s">
        <v>12483</v>
      </c>
      <c r="C8087" t="s">
        <v>73</v>
      </c>
      <c r="D8087">
        <v>7.81</v>
      </c>
      <c r="E8087">
        <v>40</v>
      </c>
      <c r="G8087" t="s">
        <v>55</v>
      </c>
      <c r="H8087" t="s">
        <v>23</v>
      </c>
      <c r="I8087" t="s">
        <v>3843</v>
      </c>
      <c r="K8087"/>
      <c r="L8087" t="s">
        <v>12484</v>
      </c>
      <c r="M8087" t="s">
        <v>26</v>
      </c>
      <c r="N8087">
        <v>2</v>
      </c>
      <c r="P8087" t="s">
        <v>10827</v>
      </c>
      <c r="Q8087" t="s">
        <v>12485</v>
      </c>
      <c r="S8087" t="s">
        <v>29</v>
      </c>
    </row>
    <row r="8088" spans="1:19" hidden="1" x14ac:dyDescent="0.2">
      <c r="A8088">
        <v>4964</v>
      </c>
      <c r="B8088" t="s">
        <v>12486</v>
      </c>
      <c r="C8088" t="s">
        <v>20</v>
      </c>
      <c r="D8088">
        <v>9.9700000000000006</v>
      </c>
      <c r="E8088">
        <v>10</v>
      </c>
      <c r="G8088" t="s">
        <v>55</v>
      </c>
      <c r="H8088" t="s">
        <v>23</v>
      </c>
      <c r="I8088" t="s">
        <v>3843</v>
      </c>
      <c r="K8088"/>
      <c r="L8088" t="s">
        <v>12487</v>
      </c>
      <c r="M8088" t="s">
        <v>26</v>
      </c>
      <c r="N8088">
        <v>2</v>
      </c>
      <c r="P8088" t="s">
        <v>10827</v>
      </c>
      <c r="Q8088" t="s">
        <v>12488</v>
      </c>
      <c r="S8088" t="s">
        <v>29</v>
      </c>
    </row>
    <row r="8089" spans="1:19" hidden="1" x14ac:dyDescent="0.2">
      <c r="A8089">
        <v>4964</v>
      </c>
      <c r="B8089" t="s">
        <v>12486</v>
      </c>
      <c r="C8089" t="s">
        <v>73</v>
      </c>
      <c r="D8089">
        <v>6.54</v>
      </c>
      <c r="E8089">
        <v>10</v>
      </c>
      <c r="G8089" t="s">
        <v>55</v>
      </c>
      <c r="H8089" t="s">
        <v>23</v>
      </c>
      <c r="I8089" t="s">
        <v>3843</v>
      </c>
      <c r="K8089"/>
      <c r="L8089" t="s">
        <v>12487</v>
      </c>
      <c r="M8089" t="s">
        <v>26</v>
      </c>
      <c r="N8089">
        <v>2</v>
      </c>
      <c r="P8089" t="s">
        <v>10827</v>
      </c>
      <c r="Q8089" t="s">
        <v>12488</v>
      </c>
      <c r="S8089" t="s">
        <v>29</v>
      </c>
    </row>
    <row r="8090" spans="1:19" hidden="1" x14ac:dyDescent="0.2">
      <c r="A8090">
        <v>4964</v>
      </c>
      <c r="B8090" t="s">
        <v>12486</v>
      </c>
      <c r="C8090" t="s">
        <v>20</v>
      </c>
      <c r="D8090">
        <v>9.6999999999999993</v>
      </c>
      <c r="E8090">
        <v>20</v>
      </c>
      <c r="G8090" t="s">
        <v>55</v>
      </c>
      <c r="H8090" t="s">
        <v>23</v>
      </c>
      <c r="I8090" t="s">
        <v>3843</v>
      </c>
      <c r="K8090"/>
      <c r="L8090" t="s">
        <v>12487</v>
      </c>
      <c r="M8090" t="s">
        <v>26</v>
      </c>
      <c r="N8090">
        <v>2</v>
      </c>
      <c r="P8090" t="s">
        <v>10827</v>
      </c>
      <c r="Q8090" t="s">
        <v>12488</v>
      </c>
      <c r="S8090" t="s">
        <v>29</v>
      </c>
    </row>
    <row r="8091" spans="1:19" hidden="1" x14ac:dyDescent="0.2">
      <c r="A8091">
        <v>4964</v>
      </c>
      <c r="B8091" t="s">
        <v>12486</v>
      </c>
      <c r="C8091" t="s">
        <v>73</v>
      </c>
      <c r="D8091">
        <v>6.33</v>
      </c>
      <c r="E8091">
        <v>20</v>
      </c>
      <c r="G8091" t="s">
        <v>55</v>
      </c>
      <c r="H8091" t="s">
        <v>23</v>
      </c>
      <c r="I8091" t="s">
        <v>3843</v>
      </c>
      <c r="K8091"/>
      <c r="L8091" t="s">
        <v>12487</v>
      </c>
      <c r="M8091" t="s">
        <v>26</v>
      </c>
      <c r="N8091">
        <v>2</v>
      </c>
      <c r="P8091" t="s">
        <v>10827</v>
      </c>
      <c r="Q8091" t="s">
        <v>12488</v>
      </c>
      <c r="S8091" t="s">
        <v>29</v>
      </c>
    </row>
    <row r="8092" spans="1:19" hidden="1" x14ac:dyDescent="0.2">
      <c r="A8092">
        <v>4964</v>
      </c>
      <c r="B8092" t="s">
        <v>12486</v>
      </c>
      <c r="C8092" t="s">
        <v>20</v>
      </c>
      <c r="D8092">
        <v>9.4600000000000009</v>
      </c>
      <c r="E8092">
        <v>30</v>
      </c>
      <c r="G8092" t="s">
        <v>55</v>
      </c>
      <c r="H8092" t="s">
        <v>23</v>
      </c>
      <c r="I8092" t="s">
        <v>3843</v>
      </c>
      <c r="K8092"/>
      <c r="L8092" t="s">
        <v>12487</v>
      </c>
      <c r="M8092" t="s">
        <v>26</v>
      </c>
      <c r="N8092">
        <v>2</v>
      </c>
      <c r="P8092" t="s">
        <v>10827</v>
      </c>
      <c r="Q8092" t="s">
        <v>12488</v>
      </c>
      <c r="S8092" t="s">
        <v>29</v>
      </c>
    </row>
    <row r="8093" spans="1:19" hidden="1" x14ac:dyDescent="0.2">
      <c r="A8093">
        <v>4964</v>
      </c>
      <c r="B8093" t="s">
        <v>12486</v>
      </c>
      <c r="C8093" t="s">
        <v>73</v>
      </c>
      <c r="D8093">
        <v>6.12</v>
      </c>
      <c r="E8093">
        <v>30</v>
      </c>
      <c r="G8093" t="s">
        <v>55</v>
      </c>
      <c r="H8093" t="s">
        <v>23</v>
      </c>
      <c r="I8093" t="s">
        <v>3843</v>
      </c>
      <c r="K8093"/>
      <c r="L8093" t="s">
        <v>12487</v>
      </c>
      <c r="M8093" t="s">
        <v>26</v>
      </c>
      <c r="N8093">
        <v>2</v>
      </c>
      <c r="P8093" t="s">
        <v>10827</v>
      </c>
      <c r="Q8093" t="s">
        <v>12488</v>
      </c>
      <c r="S8093" t="s">
        <v>29</v>
      </c>
    </row>
    <row r="8094" spans="1:19" hidden="1" x14ac:dyDescent="0.2">
      <c r="A8094">
        <v>4964</v>
      </c>
      <c r="B8094" t="s">
        <v>12486</v>
      </c>
      <c r="C8094" t="s">
        <v>20</v>
      </c>
      <c r="D8094">
        <v>9.2100000000000009</v>
      </c>
      <c r="E8094">
        <v>40</v>
      </c>
      <c r="G8094" t="s">
        <v>55</v>
      </c>
      <c r="H8094" t="s">
        <v>23</v>
      </c>
      <c r="I8094" t="s">
        <v>3843</v>
      </c>
      <c r="K8094"/>
      <c r="L8094" t="s">
        <v>12487</v>
      </c>
      <c r="M8094" t="s">
        <v>26</v>
      </c>
      <c r="N8094">
        <v>2</v>
      </c>
      <c r="P8094" t="s">
        <v>10827</v>
      </c>
      <c r="Q8094" t="s">
        <v>12488</v>
      </c>
      <c r="S8094" t="s">
        <v>29</v>
      </c>
    </row>
    <row r="8095" spans="1:19" hidden="1" x14ac:dyDescent="0.2">
      <c r="A8095">
        <v>4964</v>
      </c>
      <c r="B8095" t="s">
        <v>12486</v>
      </c>
      <c r="C8095" t="s">
        <v>73</v>
      </c>
      <c r="D8095">
        <v>5.77</v>
      </c>
      <c r="E8095">
        <v>40</v>
      </c>
      <c r="G8095" t="s">
        <v>55</v>
      </c>
      <c r="H8095" t="s">
        <v>23</v>
      </c>
      <c r="I8095" t="s">
        <v>3843</v>
      </c>
      <c r="K8095"/>
      <c r="L8095" t="s">
        <v>12487</v>
      </c>
      <c r="M8095" t="s">
        <v>26</v>
      </c>
      <c r="N8095">
        <v>2</v>
      </c>
      <c r="P8095" t="s">
        <v>10827</v>
      </c>
      <c r="Q8095" t="s">
        <v>12488</v>
      </c>
      <c r="S8095" t="s">
        <v>29</v>
      </c>
    </row>
    <row r="8096" spans="1:19" hidden="1" x14ac:dyDescent="0.2">
      <c r="A8096">
        <v>4965</v>
      </c>
      <c r="B8096" t="s">
        <v>12489</v>
      </c>
      <c r="C8096" t="s">
        <v>20</v>
      </c>
      <c r="D8096">
        <v>1.98</v>
      </c>
      <c r="E8096">
        <v>25</v>
      </c>
      <c r="F8096" t="s">
        <v>12066</v>
      </c>
      <c r="G8096" t="s">
        <v>55</v>
      </c>
      <c r="H8096" t="s">
        <v>46</v>
      </c>
      <c r="I8096" t="s">
        <v>12490</v>
      </c>
      <c r="K8096"/>
      <c r="L8096" t="s">
        <v>12491</v>
      </c>
      <c r="M8096" t="s">
        <v>26</v>
      </c>
      <c r="N8096">
        <v>2</v>
      </c>
      <c r="P8096" t="s">
        <v>10827</v>
      </c>
      <c r="Q8096" t="s">
        <v>12492</v>
      </c>
      <c r="S8096" t="s">
        <v>29</v>
      </c>
    </row>
    <row r="8097" spans="1:19" hidden="1" x14ac:dyDescent="0.2">
      <c r="A8097">
        <v>4965</v>
      </c>
      <c r="B8097" t="s">
        <v>12489</v>
      </c>
      <c r="C8097" t="s">
        <v>73</v>
      </c>
      <c r="D8097">
        <v>10.199999999999999</v>
      </c>
      <c r="E8097">
        <v>25</v>
      </c>
      <c r="F8097" t="s">
        <v>12066</v>
      </c>
      <c r="G8097" t="s">
        <v>55</v>
      </c>
      <c r="H8097" t="s">
        <v>46</v>
      </c>
      <c r="I8097" t="s">
        <v>12490</v>
      </c>
      <c r="K8097"/>
      <c r="L8097" t="s">
        <v>12491</v>
      </c>
      <c r="M8097" t="s">
        <v>26</v>
      </c>
      <c r="N8097">
        <v>2</v>
      </c>
      <c r="P8097" t="s">
        <v>10827</v>
      </c>
      <c r="Q8097" t="s">
        <v>12492</v>
      </c>
      <c r="S8097" t="s">
        <v>29</v>
      </c>
    </row>
    <row r="8098" spans="1:19" hidden="1" x14ac:dyDescent="0.2">
      <c r="A8098">
        <v>4965</v>
      </c>
      <c r="B8098" t="s">
        <v>12489</v>
      </c>
      <c r="C8098" t="s">
        <v>20</v>
      </c>
      <c r="D8098">
        <v>2.13</v>
      </c>
      <c r="E8098">
        <v>20</v>
      </c>
      <c r="F8098" t="s">
        <v>11226</v>
      </c>
      <c r="G8098" t="s">
        <v>22</v>
      </c>
      <c r="H8098" t="s">
        <v>46</v>
      </c>
      <c r="I8098" t="s">
        <v>5845</v>
      </c>
      <c r="K8098"/>
      <c r="L8098" t="s">
        <v>12491</v>
      </c>
      <c r="M8098" t="s">
        <v>26</v>
      </c>
      <c r="N8098">
        <v>2</v>
      </c>
      <c r="P8098" t="s">
        <v>10827</v>
      </c>
      <c r="Q8098" t="s">
        <v>12492</v>
      </c>
      <c r="S8098" t="s">
        <v>29</v>
      </c>
    </row>
    <row r="8099" spans="1:19" hidden="1" x14ac:dyDescent="0.2">
      <c r="A8099">
        <v>4965</v>
      </c>
      <c r="B8099" t="s">
        <v>12489</v>
      </c>
      <c r="C8099" t="s">
        <v>73</v>
      </c>
      <c r="D8099">
        <v>10.25</v>
      </c>
      <c r="E8099">
        <v>20</v>
      </c>
      <c r="F8099" t="s">
        <v>11226</v>
      </c>
      <c r="G8099" t="s">
        <v>22</v>
      </c>
      <c r="H8099" t="s">
        <v>46</v>
      </c>
      <c r="I8099" t="s">
        <v>5845</v>
      </c>
      <c r="K8099"/>
      <c r="L8099" t="s">
        <v>12491</v>
      </c>
      <c r="M8099" t="s">
        <v>26</v>
      </c>
      <c r="N8099">
        <v>2</v>
      </c>
      <c r="P8099" t="s">
        <v>10827</v>
      </c>
      <c r="Q8099" t="s">
        <v>12492</v>
      </c>
      <c r="S8099" t="s">
        <v>29</v>
      </c>
    </row>
    <row r="8100" spans="1:19" hidden="1" x14ac:dyDescent="0.2">
      <c r="A8100">
        <v>4966</v>
      </c>
      <c r="B8100" t="s">
        <v>12493</v>
      </c>
      <c r="C8100" t="s">
        <v>20</v>
      </c>
      <c r="D8100">
        <v>2.54</v>
      </c>
      <c r="E8100">
        <v>25</v>
      </c>
      <c r="F8100" t="s">
        <v>12494</v>
      </c>
      <c r="G8100" t="s">
        <v>55</v>
      </c>
      <c r="I8100" t="s">
        <v>8654</v>
      </c>
      <c r="K8100"/>
      <c r="L8100" t="s">
        <v>12495</v>
      </c>
      <c r="M8100" t="s">
        <v>26</v>
      </c>
      <c r="N8100">
        <v>2</v>
      </c>
      <c r="P8100" t="s">
        <v>10827</v>
      </c>
      <c r="Q8100" t="s">
        <v>12496</v>
      </c>
      <c r="S8100" t="s">
        <v>29</v>
      </c>
    </row>
    <row r="8101" spans="1:19" hidden="1" x14ac:dyDescent="0.2">
      <c r="A8101">
        <v>4966</v>
      </c>
      <c r="B8101" t="s">
        <v>12493</v>
      </c>
      <c r="C8101" t="s">
        <v>73</v>
      </c>
      <c r="D8101">
        <v>10.119999999999999</v>
      </c>
      <c r="E8101">
        <v>25</v>
      </c>
      <c r="F8101" t="s">
        <v>12494</v>
      </c>
      <c r="G8101" t="s">
        <v>55</v>
      </c>
      <c r="I8101" t="s">
        <v>8654</v>
      </c>
      <c r="K8101"/>
      <c r="L8101" t="s">
        <v>12495</v>
      </c>
      <c r="M8101" t="s">
        <v>26</v>
      </c>
      <c r="N8101">
        <v>2</v>
      </c>
      <c r="P8101" t="s">
        <v>10827</v>
      </c>
      <c r="Q8101" t="s">
        <v>12496</v>
      </c>
      <c r="S8101" t="s">
        <v>29</v>
      </c>
    </row>
    <row r="8102" spans="1:19" hidden="1" x14ac:dyDescent="0.2">
      <c r="A8102">
        <v>4966</v>
      </c>
      <c r="B8102" t="s">
        <v>12493</v>
      </c>
      <c r="C8102" t="s">
        <v>20</v>
      </c>
      <c r="D8102">
        <v>2.87</v>
      </c>
      <c r="E8102">
        <v>30</v>
      </c>
      <c r="F8102" t="s">
        <v>2337</v>
      </c>
      <c r="G8102" t="s">
        <v>55</v>
      </c>
      <c r="H8102" t="s">
        <v>23</v>
      </c>
      <c r="I8102" t="s">
        <v>12497</v>
      </c>
      <c r="K8102"/>
      <c r="L8102" t="s">
        <v>12495</v>
      </c>
      <c r="M8102" t="s">
        <v>26</v>
      </c>
      <c r="N8102">
        <v>2</v>
      </c>
      <c r="P8102" t="s">
        <v>10827</v>
      </c>
      <c r="Q8102" t="s">
        <v>12496</v>
      </c>
      <c r="S8102" t="s">
        <v>29</v>
      </c>
    </row>
    <row r="8103" spans="1:19" hidden="1" x14ac:dyDescent="0.2">
      <c r="A8103">
        <v>4966</v>
      </c>
      <c r="B8103" t="s">
        <v>12493</v>
      </c>
      <c r="C8103" t="s">
        <v>73</v>
      </c>
      <c r="D8103">
        <v>9.92</v>
      </c>
      <c r="E8103">
        <v>30</v>
      </c>
      <c r="F8103" t="s">
        <v>2337</v>
      </c>
      <c r="G8103" t="s">
        <v>55</v>
      </c>
      <c r="H8103" t="s">
        <v>23</v>
      </c>
      <c r="I8103" t="s">
        <v>12497</v>
      </c>
      <c r="K8103"/>
      <c r="L8103" t="s">
        <v>12495</v>
      </c>
      <c r="M8103" t="s">
        <v>26</v>
      </c>
      <c r="N8103">
        <v>2</v>
      </c>
      <c r="P8103" t="s">
        <v>10827</v>
      </c>
      <c r="Q8103" t="s">
        <v>12496</v>
      </c>
      <c r="S8103" t="s">
        <v>29</v>
      </c>
    </row>
    <row r="8104" spans="1:19" hidden="1" x14ac:dyDescent="0.2">
      <c r="A8104">
        <v>4967</v>
      </c>
      <c r="B8104" t="s">
        <v>12498</v>
      </c>
      <c r="C8104" t="s">
        <v>20</v>
      </c>
      <c r="D8104">
        <v>6.1</v>
      </c>
      <c r="G8104" t="s">
        <v>189</v>
      </c>
      <c r="I8104" t="s">
        <v>2317</v>
      </c>
      <c r="K8104"/>
      <c r="L8104" t="s">
        <v>12499</v>
      </c>
      <c r="M8104" t="s">
        <v>26</v>
      </c>
      <c r="N8104">
        <v>2</v>
      </c>
      <c r="P8104" t="s">
        <v>10827</v>
      </c>
      <c r="Q8104" t="s">
        <v>12500</v>
      </c>
      <c r="S8104" t="s">
        <v>29</v>
      </c>
    </row>
    <row r="8105" spans="1:19" hidden="1" x14ac:dyDescent="0.2">
      <c r="A8105">
        <v>4969</v>
      </c>
      <c r="B8105" t="s">
        <v>12501</v>
      </c>
      <c r="C8105" t="s">
        <v>20</v>
      </c>
      <c r="D8105">
        <v>10.02</v>
      </c>
      <c r="E8105">
        <v>25</v>
      </c>
      <c r="F8105" t="s">
        <v>12502</v>
      </c>
      <c r="G8105" t="s">
        <v>55</v>
      </c>
      <c r="H8105" t="s">
        <v>23</v>
      </c>
      <c r="I8105" t="s">
        <v>12503</v>
      </c>
      <c r="K8105"/>
      <c r="L8105" t="s">
        <v>12504</v>
      </c>
      <c r="M8105" t="s">
        <v>11208</v>
      </c>
      <c r="N8105">
        <v>4</v>
      </c>
      <c r="P8105" t="s">
        <v>10827</v>
      </c>
      <c r="Q8105" t="s">
        <v>12505</v>
      </c>
      <c r="S8105" t="s">
        <v>29</v>
      </c>
    </row>
    <row r="8106" spans="1:19" hidden="1" x14ac:dyDescent="0.2">
      <c r="A8106">
        <v>4970</v>
      </c>
      <c r="B8106" t="s">
        <v>12506</v>
      </c>
      <c r="C8106" t="s">
        <v>20</v>
      </c>
      <c r="D8106">
        <v>10.050000000000001</v>
      </c>
      <c r="E8106">
        <v>25</v>
      </c>
      <c r="F8106" t="s">
        <v>12502</v>
      </c>
      <c r="G8106" t="s">
        <v>55</v>
      </c>
      <c r="H8106" t="s">
        <v>23</v>
      </c>
      <c r="I8106" t="s">
        <v>12503</v>
      </c>
      <c r="K8106"/>
      <c r="L8106" t="s">
        <v>12507</v>
      </c>
      <c r="M8106" t="s">
        <v>11208</v>
      </c>
      <c r="N8106">
        <v>4</v>
      </c>
      <c r="P8106" t="s">
        <v>10827</v>
      </c>
      <c r="Q8106" t="s">
        <v>12508</v>
      </c>
      <c r="S8106" t="s">
        <v>29</v>
      </c>
    </row>
    <row r="8107" spans="1:19" hidden="1" x14ac:dyDescent="0.2">
      <c r="A8107">
        <v>4971</v>
      </c>
      <c r="B8107" t="s">
        <v>12509</v>
      </c>
      <c r="C8107" t="s">
        <v>1240</v>
      </c>
      <c r="D8107">
        <v>10.73</v>
      </c>
      <c r="E8107">
        <v>25</v>
      </c>
      <c r="F8107" t="s">
        <v>12510</v>
      </c>
      <c r="G8107" t="s">
        <v>55</v>
      </c>
      <c r="H8107" t="s">
        <v>23</v>
      </c>
      <c r="I8107" t="s">
        <v>12503</v>
      </c>
      <c r="K8107"/>
      <c r="L8107" t="s">
        <v>12511</v>
      </c>
      <c r="M8107" t="s">
        <v>11208</v>
      </c>
      <c r="N8107">
        <v>4</v>
      </c>
      <c r="P8107" t="s">
        <v>10827</v>
      </c>
      <c r="Q8107" t="s">
        <v>12512</v>
      </c>
      <c r="S8107" t="s">
        <v>29</v>
      </c>
    </row>
    <row r="8108" spans="1:19" hidden="1" x14ac:dyDescent="0.2">
      <c r="A8108">
        <v>4971</v>
      </c>
      <c r="B8108" t="s">
        <v>12509</v>
      </c>
      <c r="C8108" t="s">
        <v>1245</v>
      </c>
      <c r="D8108">
        <v>10.67</v>
      </c>
      <c r="E8108">
        <v>25</v>
      </c>
      <c r="F8108" t="s">
        <v>12513</v>
      </c>
      <c r="G8108" t="s">
        <v>55</v>
      </c>
      <c r="H8108" t="s">
        <v>23</v>
      </c>
      <c r="I8108" t="s">
        <v>12503</v>
      </c>
      <c r="K8108"/>
      <c r="L8108" t="s">
        <v>12511</v>
      </c>
      <c r="M8108" t="s">
        <v>11208</v>
      </c>
      <c r="N8108">
        <v>4</v>
      </c>
      <c r="P8108" t="s">
        <v>10827</v>
      </c>
      <c r="Q8108" t="s">
        <v>12512</v>
      </c>
      <c r="S8108" t="s">
        <v>29</v>
      </c>
    </row>
    <row r="8109" spans="1:19" hidden="1" x14ac:dyDescent="0.2">
      <c r="A8109">
        <v>4973</v>
      </c>
      <c r="B8109" t="s">
        <v>12514</v>
      </c>
      <c r="C8109" t="s">
        <v>20</v>
      </c>
      <c r="D8109">
        <v>10.38</v>
      </c>
      <c r="E8109">
        <v>30</v>
      </c>
      <c r="G8109" t="s">
        <v>240</v>
      </c>
      <c r="H8109" t="s">
        <v>23</v>
      </c>
      <c r="I8109" t="s">
        <v>12473</v>
      </c>
      <c r="K8109"/>
      <c r="L8109" t="s">
        <v>12515</v>
      </c>
      <c r="M8109" t="s">
        <v>11208</v>
      </c>
      <c r="N8109">
        <v>4</v>
      </c>
      <c r="P8109" t="s">
        <v>10827</v>
      </c>
      <c r="Q8109" t="s">
        <v>12516</v>
      </c>
      <c r="S8109" t="s">
        <v>29</v>
      </c>
    </row>
    <row r="8110" spans="1:19" hidden="1" x14ac:dyDescent="0.2">
      <c r="A8110">
        <v>4974</v>
      </c>
      <c r="B8110" t="s">
        <v>12517</v>
      </c>
      <c r="C8110" t="s">
        <v>20</v>
      </c>
      <c r="D8110">
        <v>9.25</v>
      </c>
      <c r="E8110">
        <v>25</v>
      </c>
      <c r="F8110" t="s">
        <v>12502</v>
      </c>
      <c r="G8110" t="s">
        <v>55</v>
      </c>
      <c r="H8110" t="s">
        <v>23</v>
      </c>
      <c r="I8110" t="s">
        <v>12503</v>
      </c>
      <c r="K8110"/>
      <c r="L8110" t="s">
        <v>12518</v>
      </c>
      <c r="M8110" t="s">
        <v>26</v>
      </c>
      <c r="N8110">
        <v>2</v>
      </c>
      <c r="P8110" t="s">
        <v>10827</v>
      </c>
      <c r="Q8110" t="s">
        <v>12519</v>
      </c>
      <c r="S8110" t="s">
        <v>29</v>
      </c>
    </row>
    <row r="8111" spans="1:19" hidden="1" x14ac:dyDescent="0.2">
      <c r="A8111">
        <v>4975</v>
      </c>
      <c r="B8111" t="s">
        <v>12520</v>
      </c>
      <c r="C8111" t="s">
        <v>20</v>
      </c>
      <c r="D8111">
        <v>9.09</v>
      </c>
      <c r="E8111">
        <v>25</v>
      </c>
      <c r="F8111" t="s">
        <v>12502</v>
      </c>
      <c r="G8111" t="s">
        <v>55</v>
      </c>
      <c r="H8111" t="s">
        <v>23</v>
      </c>
      <c r="I8111" t="s">
        <v>12503</v>
      </c>
      <c r="K8111"/>
      <c r="L8111" t="s">
        <v>12521</v>
      </c>
      <c r="M8111" t="s">
        <v>26</v>
      </c>
      <c r="N8111">
        <v>2</v>
      </c>
      <c r="P8111" t="s">
        <v>10827</v>
      </c>
      <c r="Q8111" t="s">
        <v>12522</v>
      </c>
      <c r="S8111" t="s">
        <v>29</v>
      </c>
    </row>
    <row r="8112" spans="1:19" hidden="1" x14ac:dyDescent="0.2">
      <c r="A8112">
        <v>4976</v>
      </c>
      <c r="B8112" t="s">
        <v>12523</v>
      </c>
      <c r="C8112" t="s">
        <v>20</v>
      </c>
      <c r="D8112">
        <v>-0.38</v>
      </c>
      <c r="E8112" t="s">
        <v>11392</v>
      </c>
      <c r="F8112" t="s">
        <v>12524</v>
      </c>
      <c r="G8112" t="s">
        <v>75</v>
      </c>
      <c r="H8112" t="s">
        <v>23</v>
      </c>
      <c r="I8112" t="s">
        <v>11394</v>
      </c>
      <c r="K8112"/>
      <c r="L8112" t="s">
        <v>12525</v>
      </c>
      <c r="M8112" t="s">
        <v>26</v>
      </c>
      <c r="N8112">
        <v>2</v>
      </c>
      <c r="P8112" t="s">
        <v>10827</v>
      </c>
      <c r="Q8112" t="s">
        <v>12526</v>
      </c>
      <c r="S8112" t="s">
        <v>29</v>
      </c>
    </row>
    <row r="8113" spans="1:19" hidden="1" x14ac:dyDescent="0.2">
      <c r="A8113">
        <v>4978</v>
      </c>
      <c r="B8113" t="s">
        <v>12527</v>
      </c>
      <c r="C8113" t="s">
        <v>20</v>
      </c>
      <c r="D8113">
        <v>10.89</v>
      </c>
      <c r="E8113">
        <v>25</v>
      </c>
      <c r="F8113" t="s">
        <v>12502</v>
      </c>
      <c r="G8113" t="s">
        <v>55</v>
      </c>
      <c r="H8113" t="s">
        <v>23</v>
      </c>
      <c r="I8113" t="s">
        <v>12503</v>
      </c>
      <c r="K8113"/>
      <c r="L8113" t="s">
        <v>12528</v>
      </c>
      <c r="M8113" t="s">
        <v>11071</v>
      </c>
      <c r="N8113">
        <v>3</v>
      </c>
      <c r="P8113" t="s">
        <v>10827</v>
      </c>
      <c r="Q8113" t="s">
        <v>12529</v>
      </c>
      <c r="S8113" t="s">
        <v>29</v>
      </c>
    </row>
    <row r="8114" spans="1:19" hidden="1" x14ac:dyDescent="0.2">
      <c r="A8114">
        <v>4980</v>
      </c>
      <c r="B8114" t="s">
        <v>12530</v>
      </c>
      <c r="C8114" t="s">
        <v>20</v>
      </c>
      <c r="D8114">
        <v>10.33</v>
      </c>
      <c r="E8114">
        <v>25</v>
      </c>
      <c r="F8114" t="s">
        <v>12502</v>
      </c>
      <c r="G8114" t="s">
        <v>55</v>
      </c>
      <c r="H8114" t="s">
        <v>23</v>
      </c>
      <c r="I8114" t="s">
        <v>12503</v>
      </c>
      <c r="K8114"/>
      <c r="L8114" t="s">
        <v>12531</v>
      </c>
      <c r="M8114" t="s">
        <v>11071</v>
      </c>
      <c r="N8114">
        <v>3</v>
      </c>
      <c r="P8114" t="s">
        <v>10827</v>
      </c>
      <c r="Q8114" t="s">
        <v>12532</v>
      </c>
      <c r="S8114" t="s">
        <v>29</v>
      </c>
    </row>
    <row r="8115" spans="1:19" hidden="1" x14ac:dyDescent="0.2">
      <c r="A8115">
        <v>4981</v>
      </c>
      <c r="B8115" t="s">
        <v>12533</v>
      </c>
      <c r="C8115" t="s">
        <v>20</v>
      </c>
      <c r="D8115">
        <v>10.28</v>
      </c>
      <c r="E8115">
        <v>25</v>
      </c>
      <c r="F8115" t="s">
        <v>12502</v>
      </c>
      <c r="G8115" t="s">
        <v>55</v>
      </c>
      <c r="H8115" t="s">
        <v>23</v>
      </c>
      <c r="I8115" t="s">
        <v>12503</v>
      </c>
      <c r="K8115"/>
      <c r="L8115" t="s">
        <v>12534</v>
      </c>
      <c r="M8115" t="s">
        <v>26</v>
      </c>
      <c r="N8115">
        <v>2</v>
      </c>
      <c r="P8115" t="s">
        <v>10827</v>
      </c>
      <c r="Q8115" t="s">
        <v>12535</v>
      </c>
      <c r="S8115" t="s">
        <v>29</v>
      </c>
    </row>
    <row r="8116" spans="1:19" hidden="1" x14ac:dyDescent="0.2">
      <c r="A8116">
        <v>4983</v>
      </c>
      <c r="B8116" t="s">
        <v>12536</v>
      </c>
      <c r="C8116" t="s">
        <v>20</v>
      </c>
      <c r="D8116">
        <v>10.050000000000001</v>
      </c>
      <c r="G8116" t="s">
        <v>189</v>
      </c>
      <c r="I8116" t="s">
        <v>2317</v>
      </c>
      <c r="K8116"/>
      <c r="L8116" t="s">
        <v>12537</v>
      </c>
      <c r="M8116" t="s">
        <v>26</v>
      </c>
      <c r="N8116">
        <v>2</v>
      </c>
      <c r="P8116" t="s">
        <v>10827</v>
      </c>
      <c r="Q8116" t="s">
        <v>12538</v>
      </c>
      <c r="S8116" t="s">
        <v>29</v>
      </c>
    </row>
    <row r="8117" spans="1:19" hidden="1" x14ac:dyDescent="0.2">
      <c r="A8117">
        <v>4984</v>
      </c>
      <c r="B8117" t="s">
        <v>12539</v>
      </c>
      <c r="C8117" t="s">
        <v>20</v>
      </c>
      <c r="D8117">
        <v>4.3</v>
      </c>
      <c r="G8117" t="s">
        <v>189</v>
      </c>
      <c r="I8117" t="s">
        <v>2317</v>
      </c>
      <c r="K8117"/>
      <c r="L8117" t="s">
        <v>12540</v>
      </c>
      <c r="M8117" t="s">
        <v>26</v>
      </c>
      <c r="N8117">
        <v>2</v>
      </c>
      <c r="P8117" t="s">
        <v>10827</v>
      </c>
      <c r="Q8117" t="s">
        <v>12541</v>
      </c>
      <c r="S8117" t="s">
        <v>29</v>
      </c>
    </row>
    <row r="8118" spans="1:19" hidden="1" x14ac:dyDescent="0.2">
      <c r="A8118">
        <v>4985</v>
      </c>
      <c r="B8118" t="s">
        <v>12542</v>
      </c>
      <c r="C8118" t="s">
        <v>20</v>
      </c>
      <c r="D8118">
        <v>10.44</v>
      </c>
      <c r="E8118">
        <v>25</v>
      </c>
      <c r="G8118" t="s">
        <v>55</v>
      </c>
      <c r="H8118" t="s">
        <v>23</v>
      </c>
      <c r="I8118" t="s">
        <v>12543</v>
      </c>
      <c r="K8118"/>
      <c r="L8118" t="s">
        <v>12544</v>
      </c>
      <c r="M8118" t="s">
        <v>26</v>
      </c>
      <c r="N8118">
        <v>2</v>
      </c>
      <c r="P8118" t="s">
        <v>10827</v>
      </c>
      <c r="Q8118" t="s">
        <v>12545</v>
      </c>
      <c r="S8118" t="s">
        <v>29</v>
      </c>
    </row>
    <row r="8119" spans="1:19" hidden="1" x14ac:dyDescent="0.2">
      <c r="A8119">
        <v>4986</v>
      </c>
      <c r="B8119" t="s">
        <v>12546</v>
      </c>
      <c r="C8119" t="s">
        <v>20</v>
      </c>
      <c r="D8119">
        <v>10.75</v>
      </c>
      <c r="E8119">
        <v>25</v>
      </c>
      <c r="F8119" t="s">
        <v>12502</v>
      </c>
      <c r="G8119" t="s">
        <v>55</v>
      </c>
      <c r="H8119" t="s">
        <v>23</v>
      </c>
      <c r="I8119" t="s">
        <v>12503</v>
      </c>
      <c r="K8119"/>
      <c r="L8119" t="s">
        <v>12547</v>
      </c>
      <c r="M8119" t="s">
        <v>11208</v>
      </c>
      <c r="N8119">
        <v>4</v>
      </c>
      <c r="P8119" t="s">
        <v>10827</v>
      </c>
      <c r="Q8119" t="s">
        <v>12548</v>
      </c>
      <c r="S8119" t="s">
        <v>29</v>
      </c>
    </row>
    <row r="8120" spans="1:19" hidden="1" x14ac:dyDescent="0.2">
      <c r="A8120">
        <v>4987</v>
      </c>
      <c r="B8120" t="s">
        <v>12549</v>
      </c>
      <c r="C8120" t="s">
        <v>20</v>
      </c>
      <c r="D8120">
        <v>10.85</v>
      </c>
      <c r="E8120">
        <v>25</v>
      </c>
      <c r="F8120" t="s">
        <v>12502</v>
      </c>
      <c r="G8120" t="s">
        <v>55</v>
      </c>
      <c r="H8120" t="s">
        <v>23</v>
      </c>
      <c r="I8120" t="s">
        <v>12503</v>
      </c>
      <c r="K8120"/>
      <c r="L8120" t="s">
        <v>12550</v>
      </c>
      <c r="M8120" t="s">
        <v>26</v>
      </c>
      <c r="N8120">
        <v>2</v>
      </c>
      <c r="P8120" t="s">
        <v>10827</v>
      </c>
      <c r="Q8120" t="s">
        <v>12551</v>
      </c>
      <c r="S8120" t="s">
        <v>29</v>
      </c>
    </row>
    <row r="8121" spans="1:19" hidden="1" x14ac:dyDescent="0.2">
      <c r="A8121">
        <v>4988</v>
      </c>
      <c r="B8121" t="s">
        <v>12552</v>
      </c>
      <c r="C8121" t="s">
        <v>20</v>
      </c>
      <c r="D8121">
        <v>10.47</v>
      </c>
      <c r="E8121">
        <v>25</v>
      </c>
      <c r="F8121" t="s">
        <v>12502</v>
      </c>
      <c r="G8121" t="s">
        <v>55</v>
      </c>
      <c r="H8121" t="s">
        <v>23</v>
      </c>
      <c r="I8121" t="s">
        <v>12503</v>
      </c>
      <c r="K8121"/>
      <c r="L8121" t="s">
        <v>12553</v>
      </c>
      <c r="M8121" t="s">
        <v>26</v>
      </c>
      <c r="N8121">
        <v>2</v>
      </c>
      <c r="P8121" t="s">
        <v>10827</v>
      </c>
      <c r="Q8121" t="s">
        <v>12554</v>
      </c>
      <c r="S8121" t="s">
        <v>29</v>
      </c>
    </row>
    <row r="8122" spans="1:19" hidden="1" x14ac:dyDescent="0.2">
      <c r="A8122">
        <v>4989</v>
      </c>
      <c r="B8122" t="s">
        <v>3005</v>
      </c>
      <c r="C8122" t="s">
        <v>20</v>
      </c>
      <c r="D8122">
        <v>10.38</v>
      </c>
      <c r="E8122">
        <v>25</v>
      </c>
      <c r="F8122" t="s">
        <v>12209</v>
      </c>
      <c r="G8122" t="s">
        <v>55</v>
      </c>
      <c r="H8122" t="s">
        <v>46</v>
      </c>
      <c r="I8122" t="s">
        <v>12210</v>
      </c>
      <c r="K8122" t="e">
        <f>- Other measurements: L2a</f>
        <v>#NAME?</v>
      </c>
      <c r="L8122" t="s">
        <v>3006</v>
      </c>
      <c r="M8122" t="s">
        <v>11208</v>
      </c>
      <c r="N8122">
        <v>4</v>
      </c>
      <c r="P8122" t="s">
        <v>10827</v>
      </c>
      <c r="Q8122" t="s">
        <v>12555</v>
      </c>
      <c r="S8122" t="s">
        <v>29</v>
      </c>
    </row>
    <row r="8123" spans="1:19" hidden="1" x14ac:dyDescent="0.2">
      <c r="A8123">
        <v>4991</v>
      </c>
      <c r="B8123" t="s">
        <v>12556</v>
      </c>
      <c r="C8123" t="s">
        <v>20</v>
      </c>
      <c r="D8123">
        <v>10.78</v>
      </c>
      <c r="E8123">
        <v>25</v>
      </c>
      <c r="F8123" t="s">
        <v>12502</v>
      </c>
      <c r="G8123" t="s">
        <v>55</v>
      </c>
      <c r="H8123" t="s">
        <v>23</v>
      </c>
      <c r="I8123" t="s">
        <v>12503</v>
      </c>
      <c r="K8123"/>
      <c r="L8123" t="s">
        <v>12557</v>
      </c>
      <c r="M8123" t="s">
        <v>11208</v>
      </c>
      <c r="N8123">
        <v>4</v>
      </c>
      <c r="P8123" t="s">
        <v>10827</v>
      </c>
      <c r="Q8123" t="s">
        <v>12558</v>
      </c>
      <c r="S8123" t="s">
        <v>29</v>
      </c>
    </row>
    <row r="8124" spans="1:19" hidden="1" x14ac:dyDescent="0.2">
      <c r="A8124">
        <v>4992</v>
      </c>
      <c r="B8124" t="s">
        <v>12559</v>
      </c>
      <c r="C8124" t="s">
        <v>20</v>
      </c>
      <c r="D8124">
        <v>8.3699999999999992</v>
      </c>
      <c r="E8124">
        <v>25</v>
      </c>
      <c r="F8124" t="s">
        <v>12560</v>
      </c>
      <c r="G8124" t="s">
        <v>55</v>
      </c>
      <c r="H8124" t="s">
        <v>46</v>
      </c>
      <c r="I8124" t="s">
        <v>12561</v>
      </c>
      <c r="K8124"/>
      <c r="L8124" t="s">
        <v>12562</v>
      </c>
      <c r="M8124" t="s">
        <v>26</v>
      </c>
      <c r="N8124">
        <v>2</v>
      </c>
      <c r="P8124" t="s">
        <v>10827</v>
      </c>
      <c r="Q8124" t="s">
        <v>12563</v>
      </c>
      <c r="S8124" t="s">
        <v>29</v>
      </c>
    </row>
    <row r="8125" spans="1:19" hidden="1" x14ac:dyDescent="0.2">
      <c r="A8125">
        <v>4993</v>
      </c>
      <c r="B8125" t="s">
        <v>12564</v>
      </c>
      <c r="C8125" t="s">
        <v>20</v>
      </c>
      <c r="D8125">
        <v>9.31</v>
      </c>
      <c r="E8125">
        <v>25</v>
      </c>
      <c r="F8125" t="s">
        <v>12502</v>
      </c>
      <c r="G8125" t="s">
        <v>55</v>
      </c>
      <c r="H8125" t="s">
        <v>23</v>
      </c>
      <c r="I8125" t="s">
        <v>12503</v>
      </c>
      <c r="K8125"/>
      <c r="L8125" t="s">
        <v>12565</v>
      </c>
      <c r="M8125" t="s">
        <v>26</v>
      </c>
      <c r="N8125">
        <v>2</v>
      </c>
      <c r="P8125" t="s">
        <v>10827</v>
      </c>
      <c r="Q8125" t="s">
        <v>12566</v>
      </c>
      <c r="S8125" t="s">
        <v>29</v>
      </c>
    </row>
    <row r="8126" spans="1:19" hidden="1" x14ac:dyDescent="0.2">
      <c r="A8126">
        <v>4994</v>
      </c>
      <c r="B8126" t="s">
        <v>12567</v>
      </c>
      <c r="C8126" t="s">
        <v>20</v>
      </c>
      <c r="D8126">
        <v>9.0299999999999994</v>
      </c>
      <c r="E8126">
        <v>25</v>
      </c>
      <c r="F8126" t="s">
        <v>12502</v>
      </c>
      <c r="G8126" t="s">
        <v>55</v>
      </c>
      <c r="H8126" t="s">
        <v>23</v>
      </c>
      <c r="I8126" t="s">
        <v>12503</v>
      </c>
      <c r="K8126"/>
      <c r="L8126" t="s">
        <v>12568</v>
      </c>
      <c r="M8126" t="s">
        <v>11071</v>
      </c>
      <c r="N8126">
        <v>3</v>
      </c>
      <c r="P8126" t="s">
        <v>10827</v>
      </c>
      <c r="Q8126" t="s">
        <v>12569</v>
      </c>
      <c r="S8126" t="s">
        <v>29</v>
      </c>
    </row>
    <row r="8127" spans="1:19" hidden="1" x14ac:dyDescent="0.2">
      <c r="A8127">
        <v>4995</v>
      </c>
      <c r="B8127" t="s">
        <v>12570</v>
      </c>
      <c r="C8127" t="s">
        <v>20</v>
      </c>
      <c r="D8127">
        <v>8.35</v>
      </c>
      <c r="E8127">
        <v>25</v>
      </c>
      <c r="F8127" t="s">
        <v>12571</v>
      </c>
      <c r="G8127" t="s">
        <v>12572</v>
      </c>
      <c r="H8127" t="s">
        <v>23</v>
      </c>
      <c r="I8127" t="s">
        <v>12543</v>
      </c>
      <c r="K8127"/>
      <c r="L8127" t="s">
        <v>12573</v>
      </c>
      <c r="M8127" t="s">
        <v>26</v>
      </c>
      <c r="N8127">
        <v>2</v>
      </c>
      <c r="P8127" t="s">
        <v>10827</v>
      </c>
      <c r="Q8127" t="s">
        <v>12574</v>
      </c>
      <c r="S8127" t="s">
        <v>29</v>
      </c>
    </row>
    <row r="8128" spans="1:19" hidden="1" x14ac:dyDescent="0.2">
      <c r="A8128">
        <v>4995</v>
      </c>
      <c r="B8128" t="s">
        <v>12570</v>
      </c>
      <c r="C8128" t="s">
        <v>20</v>
      </c>
      <c r="D8128">
        <v>8.35</v>
      </c>
      <c r="E8128">
        <v>25</v>
      </c>
      <c r="F8128" t="s">
        <v>12575</v>
      </c>
      <c r="G8128" t="s">
        <v>12576</v>
      </c>
      <c r="H8128" t="s">
        <v>23</v>
      </c>
      <c r="I8128" t="s">
        <v>8895</v>
      </c>
      <c r="K8128"/>
      <c r="L8128" t="s">
        <v>12573</v>
      </c>
      <c r="M8128" t="s">
        <v>26</v>
      </c>
      <c r="N8128">
        <v>2</v>
      </c>
      <c r="P8128" t="s">
        <v>10827</v>
      </c>
      <c r="Q8128" t="s">
        <v>12574</v>
      </c>
      <c r="S8128" t="s">
        <v>29</v>
      </c>
    </row>
    <row r="8129" spans="1:19" hidden="1" x14ac:dyDescent="0.2">
      <c r="A8129">
        <v>4995</v>
      </c>
      <c r="B8129" t="s">
        <v>12570</v>
      </c>
      <c r="C8129" t="s">
        <v>20</v>
      </c>
      <c r="D8129">
        <v>8.35</v>
      </c>
      <c r="E8129">
        <v>39.6</v>
      </c>
      <c r="F8129" t="s">
        <v>12575</v>
      </c>
      <c r="G8129" t="s">
        <v>12576</v>
      </c>
      <c r="H8129" t="s">
        <v>23</v>
      </c>
      <c r="I8129" t="s">
        <v>8895</v>
      </c>
      <c r="K8129"/>
      <c r="L8129" t="s">
        <v>12573</v>
      </c>
      <c r="M8129" t="s">
        <v>26</v>
      </c>
      <c r="N8129">
        <v>2</v>
      </c>
      <c r="P8129" t="s">
        <v>10827</v>
      </c>
      <c r="Q8129" t="s">
        <v>12574</v>
      </c>
      <c r="S8129" t="s">
        <v>29</v>
      </c>
    </row>
    <row r="8130" spans="1:19" hidden="1" x14ac:dyDescent="0.2">
      <c r="A8130">
        <v>4995</v>
      </c>
      <c r="B8130" t="s">
        <v>12570</v>
      </c>
      <c r="C8130" t="s">
        <v>20</v>
      </c>
      <c r="D8130">
        <v>8.5</v>
      </c>
      <c r="E8130">
        <v>50.2</v>
      </c>
      <c r="F8130" t="s">
        <v>12575</v>
      </c>
      <c r="G8130" t="s">
        <v>12576</v>
      </c>
      <c r="H8130" t="s">
        <v>23</v>
      </c>
      <c r="I8130" t="s">
        <v>8895</v>
      </c>
      <c r="K8130"/>
      <c r="L8130" t="s">
        <v>12573</v>
      </c>
      <c r="M8130" t="s">
        <v>26</v>
      </c>
      <c r="N8130">
        <v>2</v>
      </c>
      <c r="P8130" t="s">
        <v>10827</v>
      </c>
      <c r="Q8130" t="s">
        <v>12574</v>
      </c>
      <c r="S8130" t="s">
        <v>29</v>
      </c>
    </row>
    <row r="8131" spans="1:19" hidden="1" x14ac:dyDescent="0.2">
      <c r="A8131">
        <v>4996</v>
      </c>
      <c r="B8131" t="s">
        <v>12577</v>
      </c>
      <c r="C8131" t="s">
        <v>20</v>
      </c>
      <c r="D8131">
        <v>9.43</v>
      </c>
      <c r="E8131">
        <v>30</v>
      </c>
      <c r="G8131" t="s">
        <v>240</v>
      </c>
      <c r="H8131" t="s">
        <v>23</v>
      </c>
      <c r="I8131" t="s">
        <v>12473</v>
      </c>
      <c r="K8131"/>
      <c r="L8131" t="s">
        <v>12578</v>
      </c>
      <c r="M8131" t="s">
        <v>26</v>
      </c>
      <c r="N8131">
        <v>2</v>
      </c>
      <c r="P8131" t="s">
        <v>10827</v>
      </c>
      <c r="Q8131" t="s">
        <v>12579</v>
      </c>
      <c r="S8131" t="s">
        <v>29</v>
      </c>
    </row>
    <row r="8132" spans="1:19" hidden="1" x14ac:dyDescent="0.2">
      <c r="A8132">
        <v>4997</v>
      </c>
      <c r="B8132" t="s">
        <v>12580</v>
      </c>
      <c r="C8132" t="s">
        <v>20</v>
      </c>
      <c r="D8132">
        <v>10.1</v>
      </c>
      <c r="E8132">
        <v>30</v>
      </c>
      <c r="G8132" t="s">
        <v>240</v>
      </c>
      <c r="H8132" t="s">
        <v>23</v>
      </c>
      <c r="I8132" t="s">
        <v>12473</v>
      </c>
      <c r="K8132"/>
      <c r="L8132" t="s">
        <v>12581</v>
      </c>
      <c r="M8132" t="s">
        <v>11071</v>
      </c>
      <c r="N8132">
        <v>3</v>
      </c>
      <c r="P8132" t="s">
        <v>10827</v>
      </c>
      <c r="Q8132" t="s">
        <v>12582</v>
      </c>
      <c r="S8132" t="s">
        <v>29</v>
      </c>
    </row>
    <row r="8133" spans="1:19" hidden="1" x14ac:dyDescent="0.2">
      <c r="A8133">
        <v>4998</v>
      </c>
      <c r="B8133" t="s">
        <v>12583</v>
      </c>
      <c r="C8133" t="s">
        <v>20</v>
      </c>
      <c r="D8133">
        <v>7.9</v>
      </c>
      <c r="G8133" t="s">
        <v>189</v>
      </c>
      <c r="I8133" t="s">
        <v>2317</v>
      </c>
      <c r="K8133"/>
      <c r="L8133" t="s">
        <v>12584</v>
      </c>
      <c r="M8133" t="s">
        <v>26</v>
      </c>
      <c r="N8133">
        <v>2</v>
      </c>
      <c r="P8133" t="s">
        <v>10827</v>
      </c>
      <c r="Q8133" t="s">
        <v>12585</v>
      </c>
      <c r="S8133" t="s">
        <v>29</v>
      </c>
    </row>
    <row r="8134" spans="1:19" hidden="1" x14ac:dyDescent="0.2">
      <c r="A8134">
        <v>4999</v>
      </c>
      <c r="B8134" t="s">
        <v>12586</v>
      </c>
      <c r="C8134" t="s">
        <v>1240</v>
      </c>
      <c r="D8134">
        <v>10.09</v>
      </c>
      <c r="E8134">
        <v>25</v>
      </c>
      <c r="F8134" t="s">
        <v>12587</v>
      </c>
      <c r="G8134" t="s">
        <v>55</v>
      </c>
      <c r="H8134" t="s">
        <v>23</v>
      </c>
      <c r="I8134" t="s">
        <v>12503</v>
      </c>
      <c r="K8134"/>
      <c r="L8134" t="s">
        <v>12588</v>
      </c>
      <c r="M8134" t="s">
        <v>2579</v>
      </c>
      <c r="N8134">
        <v>3</v>
      </c>
      <c r="P8134" t="s">
        <v>10827</v>
      </c>
      <c r="Q8134" t="s">
        <v>12589</v>
      </c>
      <c r="S8134" t="s">
        <v>29</v>
      </c>
    </row>
    <row r="8135" spans="1:19" hidden="1" x14ac:dyDescent="0.2">
      <c r="A8135">
        <v>4999</v>
      </c>
      <c r="B8135" t="s">
        <v>12586</v>
      </c>
      <c r="C8135" t="s">
        <v>1245</v>
      </c>
      <c r="D8135">
        <v>10.37</v>
      </c>
      <c r="E8135">
        <v>25</v>
      </c>
      <c r="F8135" t="s">
        <v>12590</v>
      </c>
      <c r="G8135" t="s">
        <v>55</v>
      </c>
      <c r="H8135" t="s">
        <v>23</v>
      </c>
      <c r="I8135" t="s">
        <v>12503</v>
      </c>
      <c r="K8135"/>
      <c r="L8135" t="s">
        <v>12588</v>
      </c>
      <c r="M8135" t="s">
        <v>2579</v>
      </c>
      <c r="N8135">
        <v>3</v>
      </c>
      <c r="P8135" t="s">
        <v>10827</v>
      </c>
      <c r="Q8135" t="s">
        <v>12589</v>
      </c>
      <c r="S8135" t="s">
        <v>29</v>
      </c>
    </row>
    <row r="8136" spans="1:19" hidden="1" x14ac:dyDescent="0.2">
      <c r="A8136">
        <v>5000</v>
      </c>
      <c r="B8136" t="s">
        <v>12591</v>
      </c>
      <c r="C8136" t="s">
        <v>1240</v>
      </c>
      <c r="D8136">
        <v>10.49</v>
      </c>
      <c r="E8136">
        <v>25</v>
      </c>
      <c r="F8136" t="s">
        <v>12587</v>
      </c>
      <c r="G8136" t="s">
        <v>55</v>
      </c>
      <c r="H8136" t="s">
        <v>23</v>
      </c>
      <c r="I8136" t="s">
        <v>12503</v>
      </c>
      <c r="K8136"/>
      <c r="L8136" t="s">
        <v>12592</v>
      </c>
      <c r="M8136" t="s">
        <v>11208</v>
      </c>
      <c r="N8136">
        <v>4</v>
      </c>
      <c r="P8136" t="s">
        <v>10827</v>
      </c>
      <c r="Q8136" t="s">
        <v>12593</v>
      </c>
      <c r="S8136" t="s">
        <v>29</v>
      </c>
    </row>
    <row r="8137" spans="1:19" hidden="1" x14ac:dyDescent="0.2">
      <c r="A8137">
        <v>5000</v>
      </c>
      <c r="B8137" t="s">
        <v>12591</v>
      </c>
      <c r="C8137" t="s">
        <v>1245</v>
      </c>
      <c r="D8137">
        <v>10.64</v>
      </c>
      <c r="E8137">
        <v>25</v>
      </c>
      <c r="F8137" t="s">
        <v>12594</v>
      </c>
      <c r="G8137" t="s">
        <v>55</v>
      </c>
      <c r="H8137" t="s">
        <v>23</v>
      </c>
      <c r="I8137" t="s">
        <v>12503</v>
      </c>
      <c r="K8137"/>
      <c r="L8137" t="s">
        <v>12592</v>
      </c>
      <c r="M8137" t="s">
        <v>11208</v>
      </c>
      <c r="N8137">
        <v>4</v>
      </c>
      <c r="P8137" t="s">
        <v>10827</v>
      </c>
      <c r="Q8137" t="s">
        <v>12593</v>
      </c>
      <c r="S8137" t="s">
        <v>29</v>
      </c>
    </row>
    <row r="8138" spans="1:19" hidden="1" x14ac:dyDescent="0.2">
      <c r="A8138">
        <v>5001</v>
      </c>
      <c r="B8138" t="s">
        <v>12595</v>
      </c>
      <c r="C8138" t="s">
        <v>20</v>
      </c>
      <c r="D8138">
        <v>9.77</v>
      </c>
      <c r="E8138">
        <v>30</v>
      </c>
      <c r="G8138" t="s">
        <v>12473</v>
      </c>
      <c r="H8138" t="s">
        <v>23</v>
      </c>
      <c r="I8138" t="s">
        <v>240</v>
      </c>
      <c r="K8138"/>
      <c r="L8138" t="s">
        <v>12596</v>
      </c>
      <c r="M8138" t="s">
        <v>26</v>
      </c>
      <c r="N8138">
        <v>2</v>
      </c>
      <c r="P8138" t="s">
        <v>10827</v>
      </c>
      <c r="Q8138" t="s">
        <v>12597</v>
      </c>
      <c r="S8138" t="s">
        <v>29</v>
      </c>
    </row>
    <row r="8139" spans="1:19" hidden="1" x14ac:dyDescent="0.2">
      <c r="A8139">
        <v>5002</v>
      </c>
      <c r="B8139" t="s">
        <v>12598</v>
      </c>
      <c r="C8139" t="s">
        <v>1240</v>
      </c>
      <c r="D8139">
        <v>10</v>
      </c>
      <c r="E8139">
        <v>25</v>
      </c>
      <c r="F8139" t="s">
        <v>12599</v>
      </c>
      <c r="G8139" t="s">
        <v>55</v>
      </c>
      <c r="H8139" t="s">
        <v>23</v>
      </c>
      <c r="I8139" t="s">
        <v>12503</v>
      </c>
      <c r="K8139"/>
      <c r="L8139" t="s">
        <v>12600</v>
      </c>
      <c r="M8139" t="s">
        <v>11208</v>
      </c>
      <c r="N8139">
        <v>4</v>
      </c>
      <c r="P8139" t="s">
        <v>10827</v>
      </c>
      <c r="Q8139" t="s">
        <v>12601</v>
      </c>
      <c r="S8139" t="s">
        <v>29</v>
      </c>
    </row>
    <row r="8140" spans="1:19" hidden="1" x14ac:dyDescent="0.2">
      <c r="A8140">
        <v>5002</v>
      </c>
      <c r="B8140" t="s">
        <v>12598</v>
      </c>
      <c r="C8140" t="s">
        <v>1245</v>
      </c>
      <c r="D8140">
        <v>9.99</v>
      </c>
      <c r="E8140">
        <v>25</v>
      </c>
      <c r="F8140" t="s">
        <v>12602</v>
      </c>
      <c r="G8140" t="s">
        <v>55</v>
      </c>
      <c r="H8140" t="s">
        <v>23</v>
      </c>
      <c r="I8140" t="s">
        <v>12503</v>
      </c>
      <c r="K8140"/>
      <c r="L8140" t="s">
        <v>12600</v>
      </c>
      <c r="M8140" t="s">
        <v>11208</v>
      </c>
      <c r="N8140">
        <v>4</v>
      </c>
      <c r="P8140" t="s">
        <v>10827</v>
      </c>
      <c r="Q8140" t="s">
        <v>12601</v>
      </c>
      <c r="S8140" t="s">
        <v>29</v>
      </c>
    </row>
    <row r="8141" spans="1:19" ht="119" x14ac:dyDescent="0.2">
      <c r="A8141">
        <v>5003</v>
      </c>
      <c r="B8141" t="s">
        <v>3056</v>
      </c>
      <c r="C8141" t="s">
        <v>20</v>
      </c>
      <c r="D8141">
        <v>5.4260000000000002</v>
      </c>
      <c r="E8141">
        <v>5</v>
      </c>
      <c r="F8141" t="s">
        <v>12603</v>
      </c>
      <c r="G8141" t="s">
        <v>31</v>
      </c>
      <c r="H8141" t="s">
        <v>36</v>
      </c>
      <c r="I8141" t="s">
        <v>76</v>
      </c>
      <c r="K8141" s="5" t="s">
        <v>12604</v>
      </c>
      <c r="L8141" t="s">
        <v>3057</v>
      </c>
      <c r="M8141" t="s">
        <v>11208</v>
      </c>
      <c r="N8141">
        <v>4</v>
      </c>
      <c r="P8141" t="s">
        <v>10827</v>
      </c>
      <c r="Q8141" t="s">
        <v>12605</v>
      </c>
      <c r="S8141" t="s">
        <v>29</v>
      </c>
    </row>
    <row r="8142" spans="1:19" ht="119" x14ac:dyDescent="0.2">
      <c r="A8142">
        <v>5003</v>
      </c>
      <c r="B8142" t="s">
        <v>3056</v>
      </c>
      <c r="C8142" t="s">
        <v>20</v>
      </c>
      <c r="D8142">
        <v>5.3739999999999997</v>
      </c>
      <c r="E8142">
        <v>10</v>
      </c>
      <c r="F8142" t="s">
        <v>12603</v>
      </c>
      <c r="G8142" t="s">
        <v>31</v>
      </c>
      <c r="H8142" t="s">
        <v>36</v>
      </c>
      <c r="I8142" t="s">
        <v>76</v>
      </c>
      <c r="K8142" s="5" t="s">
        <v>12604</v>
      </c>
      <c r="L8142" t="s">
        <v>3057</v>
      </c>
      <c r="M8142" t="s">
        <v>11208</v>
      </c>
      <c r="N8142">
        <v>4</v>
      </c>
      <c r="P8142" t="s">
        <v>10827</v>
      </c>
      <c r="Q8142" t="s">
        <v>12605</v>
      </c>
      <c r="S8142" t="s">
        <v>29</v>
      </c>
    </row>
    <row r="8143" spans="1:19" ht="119" x14ac:dyDescent="0.2">
      <c r="A8143">
        <v>5003</v>
      </c>
      <c r="B8143" t="s">
        <v>3056</v>
      </c>
      <c r="C8143" t="s">
        <v>20</v>
      </c>
      <c r="D8143">
        <v>5.3220000000000001</v>
      </c>
      <c r="E8143">
        <v>15</v>
      </c>
      <c r="F8143" t="s">
        <v>12603</v>
      </c>
      <c r="G8143" t="s">
        <v>31</v>
      </c>
      <c r="H8143" t="s">
        <v>36</v>
      </c>
      <c r="I8143" t="s">
        <v>76</v>
      </c>
      <c r="K8143" s="5" t="s">
        <v>12604</v>
      </c>
      <c r="L8143" t="s">
        <v>3057</v>
      </c>
      <c r="M8143" t="s">
        <v>11208</v>
      </c>
      <c r="N8143">
        <v>4</v>
      </c>
      <c r="P8143" t="s">
        <v>10827</v>
      </c>
      <c r="Q8143" t="s">
        <v>12605</v>
      </c>
      <c r="S8143" t="s">
        <v>29</v>
      </c>
    </row>
    <row r="8144" spans="1:19" ht="119" x14ac:dyDescent="0.2">
      <c r="A8144">
        <v>5003</v>
      </c>
      <c r="B8144" t="s">
        <v>3056</v>
      </c>
      <c r="C8144" t="s">
        <v>20</v>
      </c>
      <c r="D8144">
        <v>5.2779999999999996</v>
      </c>
      <c r="E8144">
        <v>20</v>
      </c>
      <c r="F8144" t="s">
        <v>12603</v>
      </c>
      <c r="G8144" t="s">
        <v>31</v>
      </c>
      <c r="H8144" t="s">
        <v>36</v>
      </c>
      <c r="I8144" t="s">
        <v>76</v>
      </c>
      <c r="K8144" s="5" t="s">
        <v>12604</v>
      </c>
      <c r="L8144" t="s">
        <v>3057</v>
      </c>
      <c r="M8144" t="s">
        <v>11208</v>
      </c>
      <c r="N8144">
        <v>4</v>
      </c>
      <c r="P8144" t="s">
        <v>10827</v>
      </c>
      <c r="Q8144" t="s">
        <v>12605</v>
      </c>
      <c r="S8144" t="s">
        <v>29</v>
      </c>
    </row>
    <row r="8145" spans="1:19" ht="119" x14ac:dyDescent="0.2">
      <c r="A8145">
        <v>5003</v>
      </c>
      <c r="B8145" t="s">
        <v>3056</v>
      </c>
      <c r="C8145" t="s">
        <v>20</v>
      </c>
      <c r="D8145">
        <v>5.2290000000000001</v>
      </c>
      <c r="E8145">
        <v>25</v>
      </c>
      <c r="F8145" t="s">
        <v>12603</v>
      </c>
      <c r="G8145" t="s">
        <v>31</v>
      </c>
      <c r="H8145" t="s">
        <v>36</v>
      </c>
      <c r="I8145" t="s">
        <v>76</v>
      </c>
      <c r="K8145" s="5" t="s">
        <v>12604</v>
      </c>
      <c r="L8145" t="s">
        <v>3057</v>
      </c>
      <c r="M8145" t="s">
        <v>11208</v>
      </c>
      <c r="N8145">
        <v>4</v>
      </c>
      <c r="P8145" t="s">
        <v>10827</v>
      </c>
      <c r="Q8145" t="s">
        <v>12605</v>
      </c>
      <c r="S8145" t="s">
        <v>29</v>
      </c>
    </row>
    <row r="8146" spans="1:19" ht="119" x14ac:dyDescent="0.2">
      <c r="A8146">
        <v>5003</v>
      </c>
      <c r="B8146" t="s">
        <v>3056</v>
      </c>
      <c r="C8146" t="s">
        <v>20</v>
      </c>
      <c r="D8146">
        <v>5.1859999999999999</v>
      </c>
      <c r="E8146">
        <v>30</v>
      </c>
      <c r="F8146" t="s">
        <v>12603</v>
      </c>
      <c r="G8146" t="s">
        <v>31</v>
      </c>
      <c r="H8146" t="s">
        <v>36</v>
      </c>
      <c r="I8146" t="s">
        <v>76</v>
      </c>
      <c r="K8146" s="5" t="s">
        <v>12604</v>
      </c>
      <c r="L8146" t="s">
        <v>3057</v>
      </c>
      <c r="M8146" t="s">
        <v>11208</v>
      </c>
      <c r="N8146">
        <v>4</v>
      </c>
      <c r="P8146" t="s">
        <v>10827</v>
      </c>
      <c r="Q8146" t="s">
        <v>12605</v>
      </c>
      <c r="S8146" t="s">
        <v>29</v>
      </c>
    </row>
    <row r="8147" spans="1:19" ht="119" x14ac:dyDescent="0.2">
      <c r="A8147">
        <v>5003</v>
      </c>
      <c r="B8147" t="s">
        <v>3056</v>
      </c>
      <c r="C8147" t="s">
        <v>20</v>
      </c>
      <c r="D8147">
        <v>5.1230000000000002</v>
      </c>
      <c r="E8147">
        <v>35</v>
      </c>
      <c r="F8147" t="s">
        <v>12603</v>
      </c>
      <c r="G8147" t="s">
        <v>31</v>
      </c>
      <c r="H8147" t="s">
        <v>36</v>
      </c>
      <c r="I8147" t="s">
        <v>76</v>
      </c>
      <c r="K8147" s="5" t="s">
        <v>12604</v>
      </c>
      <c r="L8147" t="s">
        <v>3057</v>
      </c>
      <c r="M8147" t="s">
        <v>11208</v>
      </c>
      <c r="N8147">
        <v>4</v>
      </c>
      <c r="P8147" t="s">
        <v>10827</v>
      </c>
      <c r="Q8147" t="s">
        <v>12605</v>
      </c>
      <c r="S8147" t="s">
        <v>29</v>
      </c>
    </row>
    <row r="8148" spans="1:19" ht="119" x14ac:dyDescent="0.2">
      <c r="A8148">
        <v>5003</v>
      </c>
      <c r="B8148" t="s">
        <v>3056</v>
      </c>
      <c r="C8148" t="s">
        <v>20</v>
      </c>
      <c r="D8148">
        <v>5.0650000000000004</v>
      </c>
      <c r="E8148">
        <v>40</v>
      </c>
      <c r="F8148" t="s">
        <v>12603</v>
      </c>
      <c r="G8148" t="s">
        <v>31</v>
      </c>
      <c r="H8148" t="s">
        <v>36</v>
      </c>
      <c r="I8148" t="s">
        <v>76</v>
      </c>
      <c r="K8148" s="5" t="s">
        <v>12604</v>
      </c>
      <c r="L8148" t="s">
        <v>3057</v>
      </c>
      <c r="M8148" t="s">
        <v>11208</v>
      </c>
      <c r="N8148">
        <v>4</v>
      </c>
      <c r="P8148" t="s">
        <v>10827</v>
      </c>
      <c r="Q8148" t="s">
        <v>12605</v>
      </c>
      <c r="S8148" t="s">
        <v>29</v>
      </c>
    </row>
    <row r="8149" spans="1:19" ht="119" x14ac:dyDescent="0.2">
      <c r="A8149">
        <v>5003</v>
      </c>
      <c r="B8149" t="s">
        <v>3056</v>
      </c>
      <c r="C8149" t="s">
        <v>20</v>
      </c>
      <c r="D8149">
        <v>5.0030000000000001</v>
      </c>
      <c r="E8149">
        <v>45</v>
      </c>
      <c r="F8149" t="s">
        <v>12603</v>
      </c>
      <c r="G8149" t="s">
        <v>31</v>
      </c>
      <c r="H8149" t="s">
        <v>36</v>
      </c>
      <c r="I8149" t="s">
        <v>76</v>
      </c>
      <c r="K8149" s="5" t="s">
        <v>12604</v>
      </c>
      <c r="L8149" t="s">
        <v>3057</v>
      </c>
      <c r="M8149" t="s">
        <v>11208</v>
      </c>
      <c r="N8149">
        <v>4</v>
      </c>
      <c r="P8149" t="s">
        <v>10827</v>
      </c>
      <c r="Q8149" t="s">
        <v>12605</v>
      </c>
      <c r="S8149" t="s">
        <v>29</v>
      </c>
    </row>
    <row r="8150" spans="1:19" ht="119" x14ac:dyDescent="0.2">
      <c r="A8150">
        <v>5003</v>
      </c>
      <c r="B8150" t="s">
        <v>3056</v>
      </c>
      <c r="C8150" t="s">
        <v>20</v>
      </c>
      <c r="D8150">
        <v>4.9400000000000004</v>
      </c>
      <c r="E8150">
        <v>50</v>
      </c>
      <c r="F8150" t="s">
        <v>12603</v>
      </c>
      <c r="G8150" t="s">
        <v>31</v>
      </c>
      <c r="H8150" t="s">
        <v>36</v>
      </c>
      <c r="I8150" t="s">
        <v>76</v>
      </c>
      <c r="K8150" s="5" t="s">
        <v>12604</v>
      </c>
      <c r="L8150" t="s">
        <v>3057</v>
      </c>
      <c r="M8150" t="s">
        <v>11208</v>
      </c>
      <c r="N8150">
        <v>4</v>
      </c>
      <c r="P8150" t="s">
        <v>10827</v>
      </c>
      <c r="Q8150" t="s">
        <v>12605</v>
      </c>
      <c r="S8150" t="s">
        <v>29</v>
      </c>
    </row>
    <row r="8151" spans="1:19" hidden="1" x14ac:dyDescent="0.2">
      <c r="A8151">
        <v>5003</v>
      </c>
      <c r="B8151" t="s">
        <v>3056</v>
      </c>
      <c r="C8151" t="s">
        <v>20</v>
      </c>
      <c r="D8151">
        <v>5.27</v>
      </c>
      <c r="E8151">
        <v>20</v>
      </c>
      <c r="F8151" t="s">
        <v>12606</v>
      </c>
      <c r="G8151" t="s">
        <v>31</v>
      </c>
      <c r="H8151" t="s">
        <v>46</v>
      </c>
      <c r="I8151" t="s">
        <v>8675</v>
      </c>
      <c r="K8151" s="1" t="s">
        <v>12604</v>
      </c>
      <c r="L8151" t="s">
        <v>3057</v>
      </c>
      <c r="M8151" t="s">
        <v>11208</v>
      </c>
      <c r="N8151">
        <v>4</v>
      </c>
      <c r="P8151" t="s">
        <v>10827</v>
      </c>
      <c r="Q8151" t="s">
        <v>12605</v>
      </c>
      <c r="S8151" t="s">
        <v>29</v>
      </c>
    </row>
    <row r="8152" spans="1:19" hidden="1" x14ac:dyDescent="0.2">
      <c r="A8152">
        <v>5003</v>
      </c>
      <c r="B8152" t="s">
        <v>3056</v>
      </c>
      <c r="C8152" t="s">
        <v>20</v>
      </c>
      <c r="D8152">
        <v>5.1100000000000003</v>
      </c>
      <c r="E8152">
        <v>30</v>
      </c>
      <c r="F8152" t="s">
        <v>12606</v>
      </c>
      <c r="G8152" t="s">
        <v>31</v>
      </c>
      <c r="H8152" t="s">
        <v>46</v>
      </c>
      <c r="I8152" t="s">
        <v>8675</v>
      </c>
      <c r="K8152" s="1" t="s">
        <v>12604</v>
      </c>
      <c r="L8152" t="s">
        <v>3057</v>
      </c>
      <c r="M8152" t="s">
        <v>11208</v>
      </c>
      <c r="N8152">
        <v>4</v>
      </c>
      <c r="P8152" t="s">
        <v>10827</v>
      </c>
      <c r="Q8152" t="s">
        <v>12605</v>
      </c>
      <c r="S8152" t="s">
        <v>29</v>
      </c>
    </row>
    <row r="8153" spans="1:19" hidden="1" x14ac:dyDescent="0.2">
      <c r="A8153">
        <v>5003</v>
      </c>
      <c r="B8153" t="s">
        <v>3056</v>
      </c>
      <c r="C8153" t="s">
        <v>20</v>
      </c>
      <c r="D8153">
        <v>4.99</v>
      </c>
      <c r="E8153">
        <v>40</v>
      </c>
      <c r="F8153" t="s">
        <v>12606</v>
      </c>
      <c r="G8153" t="s">
        <v>31</v>
      </c>
      <c r="H8153" t="s">
        <v>46</v>
      </c>
      <c r="I8153" t="s">
        <v>8675</v>
      </c>
      <c r="K8153" s="1" t="s">
        <v>12604</v>
      </c>
      <c r="L8153" t="s">
        <v>3057</v>
      </c>
      <c r="M8153" t="s">
        <v>11208</v>
      </c>
      <c r="N8153">
        <v>4</v>
      </c>
      <c r="P8153" t="s">
        <v>10827</v>
      </c>
      <c r="Q8153" t="s">
        <v>12605</v>
      </c>
      <c r="S8153" t="s">
        <v>29</v>
      </c>
    </row>
    <row r="8154" spans="1:19" hidden="1" x14ac:dyDescent="0.2">
      <c r="A8154">
        <v>5003</v>
      </c>
      <c r="B8154" t="s">
        <v>3056</v>
      </c>
      <c r="C8154" t="s">
        <v>20</v>
      </c>
      <c r="D8154">
        <v>4.8899999999999997</v>
      </c>
      <c r="E8154">
        <v>50</v>
      </c>
      <c r="F8154" t="s">
        <v>12606</v>
      </c>
      <c r="G8154" t="s">
        <v>31</v>
      </c>
      <c r="H8154" t="s">
        <v>46</v>
      </c>
      <c r="I8154" t="s">
        <v>8675</v>
      </c>
      <c r="K8154" s="1" t="s">
        <v>12604</v>
      </c>
      <c r="L8154" t="s">
        <v>3057</v>
      </c>
      <c r="M8154" t="s">
        <v>11208</v>
      </c>
      <c r="N8154">
        <v>4</v>
      </c>
      <c r="P8154" t="s">
        <v>10827</v>
      </c>
      <c r="Q8154" t="s">
        <v>12605</v>
      </c>
      <c r="S8154" t="s">
        <v>29</v>
      </c>
    </row>
    <row r="8155" spans="1:19" hidden="1" x14ac:dyDescent="0.2">
      <c r="A8155">
        <v>5003</v>
      </c>
      <c r="B8155" t="s">
        <v>3056</v>
      </c>
      <c r="C8155" t="s">
        <v>20</v>
      </c>
      <c r="D8155">
        <v>5.21</v>
      </c>
      <c r="E8155">
        <v>25</v>
      </c>
      <c r="F8155" t="s">
        <v>12607</v>
      </c>
      <c r="G8155" t="s">
        <v>1501</v>
      </c>
      <c r="H8155" t="s">
        <v>46</v>
      </c>
      <c r="I8155" t="s">
        <v>3573</v>
      </c>
      <c r="K8155" s="1" t="s">
        <v>12604</v>
      </c>
      <c r="L8155" t="s">
        <v>3057</v>
      </c>
      <c r="M8155" t="s">
        <v>11208</v>
      </c>
      <c r="N8155">
        <v>4</v>
      </c>
      <c r="P8155" t="s">
        <v>10827</v>
      </c>
      <c r="Q8155" t="s">
        <v>12605</v>
      </c>
      <c r="S8155" t="s">
        <v>29</v>
      </c>
    </row>
    <row r="8156" spans="1:19" ht="119" x14ac:dyDescent="0.2">
      <c r="A8156">
        <v>5003</v>
      </c>
      <c r="B8156" t="s">
        <v>3056</v>
      </c>
      <c r="C8156" t="s">
        <v>20</v>
      </c>
      <c r="D8156">
        <v>5.266</v>
      </c>
      <c r="E8156">
        <v>20</v>
      </c>
      <c r="F8156" t="s">
        <v>12607</v>
      </c>
      <c r="G8156" t="s">
        <v>55</v>
      </c>
      <c r="H8156" t="s">
        <v>36</v>
      </c>
      <c r="I8156" t="s">
        <v>2620</v>
      </c>
      <c r="K8156" s="5" t="s">
        <v>12604</v>
      </c>
      <c r="L8156" t="s">
        <v>3057</v>
      </c>
      <c r="M8156" t="s">
        <v>11208</v>
      </c>
      <c r="N8156">
        <v>4</v>
      </c>
      <c r="P8156" t="s">
        <v>10827</v>
      </c>
      <c r="Q8156" t="s">
        <v>12605</v>
      </c>
      <c r="S8156" t="s">
        <v>29</v>
      </c>
    </row>
    <row r="8157" spans="1:19" ht="119" x14ac:dyDescent="0.2">
      <c r="A8157">
        <v>5003</v>
      </c>
      <c r="B8157" t="s">
        <v>3056</v>
      </c>
      <c r="C8157" t="s">
        <v>20</v>
      </c>
      <c r="D8157">
        <v>5.1980000000000004</v>
      </c>
      <c r="E8157">
        <v>25</v>
      </c>
      <c r="F8157" t="s">
        <v>12607</v>
      </c>
      <c r="G8157" t="s">
        <v>55</v>
      </c>
      <c r="H8157" t="s">
        <v>36</v>
      </c>
      <c r="I8157" t="s">
        <v>2620</v>
      </c>
      <c r="K8157" s="5" t="s">
        <v>12604</v>
      </c>
      <c r="L8157" t="s">
        <v>3057</v>
      </c>
      <c r="M8157" t="s">
        <v>11208</v>
      </c>
      <c r="N8157">
        <v>4</v>
      </c>
      <c r="P8157" t="s">
        <v>10827</v>
      </c>
      <c r="Q8157" t="s">
        <v>12605</v>
      </c>
      <c r="S8157" t="s">
        <v>29</v>
      </c>
    </row>
    <row r="8158" spans="1:19" hidden="1" x14ac:dyDescent="0.2">
      <c r="A8158">
        <v>5003</v>
      </c>
      <c r="B8158" t="s">
        <v>3056</v>
      </c>
      <c r="C8158" t="s">
        <v>20</v>
      </c>
      <c r="D8158">
        <v>5.42</v>
      </c>
      <c r="E8158">
        <v>5.5</v>
      </c>
      <c r="F8158" t="s">
        <v>1576</v>
      </c>
      <c r="G8158" t="s">
        <v>55</v>
      </c>
      <c r="H8158" t="s">
        <v>46</v>
      </c>
      <c r="I8158" t="s">
        <v>6163</v>
      </c>
      <c r="K8158" s="1" t="s">
        <v>12604</v>
      </c>
      <c r="L8158" t="s">
        <v>3057</v>
      </c>
      <c r="M8158" t="s">
        <v>11208</v>
      </c>
      <c r="N8158">
        <v>4</v>
      </c>
      <c r="P8158" t="s">
        <v>10827</v>
      </c>
      <c r="Q8158" t="s">
        <v>12605</v>
      </c>
      <c r="S8158" t="s">
        <v>29</v>
      </c>
    </row>
    <row r="8159" spans="1:19" hidden="1" x14ac:dyDescent="0.2">
      <c r="A8159">
        <v>5003</v>
      </c>
      <c r="B8159" t="s">
        <v>3056</v>
      </c>
      <c r="C8159" t="s">
        <v>20</v>
      </c>
      <c r="D8159">
        <v>5.27</v>
      </c>
      <c r="E8159">
        <v>20.100000000000001</v>
      </c>
      <c r="F8159" t="s">
        <v>1576</v>
      </c>
      <c r="G8159" t="s">
        <v>55</v>
      </c>
      <c r="H8159" t="s">
        <v>46</v>
      </c>
      <c r="I8159" t="s">
        <v>6163</v>
      </c>
      <c r="K8159" s="1" t="s">
        <v>12604</v>
      </c>
      <c r="L8159" t="s">
        <v>3057</v>
      </c>
      <c r="M8159" t="s">
        <v>11208</v>
      </c>
      <c r="N8159">
        <v>4</v>
      </c>
      <c r="P8159" t="s">
        <v>10827</v>
      </c>
      <c r="Q8159" t="s">
        <v>12605</v>
      </c>
      <c r="S8159" t="s">
        <v>29</v>
      </c>
    </row>
    <row r="8160" spans="1:19" hidden="1" x14ac:dyDescent="0.2">
      <c r="A8160">
        <v>5003</v>
      </c>
      <c r="B8160" t="s">
        <v>3056</v>
      </c>
      <c r="C8160" t="s">
        <v>20</v>
      </c>
      <c r="D8160">
        <v>5.21</v>
      </c>
      <c r="E8160">
        <v>25.1</v>
      </c>
      <c r="F8160" t="s">
        <v>1576</v>
      </c>
      <c r="G8160" t="s">
        <v>55</v>
      </c>
      <c r="H8160" t="s">
        <v>46</v>
      </c>
      <c r="I8160" t="s">
        <v>6163</v>
      </c>
      <c r="K8160" s="1" t="s">
        <v>12604</v>
      </c>
      <c r="L8160" t="s">
        <v>3057</v>
      </c>
      <c r="M8160" t="s">
        <v>11208</v>
      </c>
      <c r="N8160">
        <v>4</v>
      </c>
      <c r="P8160" t="s">
        <v>10827</v>
      </c>
      <c r="Q8160" t="s">
        <v>12605</v>
      </c>
      <c r="S8160" t="s">
        <v>29</v>
      </c>
    </row>
    <row r="8161" spans="1:19" hidden="1" x14ac:dyDescent="0.2">
      <c r="A8161">
        <v>5003</v>
      </c>
      <c r="B8161" t="s">
        <v>3056</v>
      </c>
      <c r="C8161" t="s">
        <v>20</v>
      </c>
      <c r="D8161">
        <v>5.1100000000000003</v>
      </c>
      <c r="E8161">
        <v>35.1</v>
      </c>
      <c r="F8161" t="s">
        <v>1576</v>
      </c>
      <c r="G8161" t="s">
        <v>55</v>
      </c>
      <c r="H8161" t="s">
        <v>46</v>
      </c>
      <c r="I8161" t="s">
        <v>6163</v>
      </c>
      <c r="K8161" s="1" t="s">
        <v>12604</v>
      </c>
      <c r="L8161" t="s">
        <v>3057</v>
      </c>
      <c r="M8161" t="s">
        <v>11208</v>
      </c>
      <c r="N8161">
        <v>4</v>
      </c>
      <c r="P8161" t="s">
        <v>10827</v>
      </c>
      <c r="Q8161" t="s">
        <v>12605</v>
      </c>
      <c r="S8161" t="s">
        <v>29</v>
      </c>
    </row>
    <row r="8162" spans="1:19" hidden="1" x14ac:dyDescent="0.2">
      <c r="A8162">
        <v>5003</v>
      </c>
      <c r="B8162" t="s">
        <v>3056</v>
      </c>
      <c r="C8162" t="s">
        <v>20</v>
      </c>
      <c r="D8162">
        <v>4.87</v>
      </c>
      <c r="E8162">
        <v>65.099999999999994</v>
      </c>
      <c r="F8162" t="s">
        <v>1576</v>
      </c>
      <c r="G8162" t="s">
        <v>55</v>
      </c>
      <c r="H8162" t="s">
        <v>46</v>
      </c>
      <c r="I8162" t="s">
        <v>6163</v>
      </c>
      <c r="K8162" s="1" t="s">
        <v>12604</v>
      </c>
      <c r="L8162" t="s">
        <v>3057</v>
      </c>
      <c r="M8162" t="s">
        <v>11208</v>
      </c>
      <c r="N8162">
        <v>4</v>
      </c>
      <c r="P8162" t="s">
        <v>10827</v>
      </c>
      <c r="Q8162" t="s">
        <v>12605</v>
      </c>
      <c r="S8162" t="s">
        <v>29</v>
      </c>
    </row>
    <row r="8163" spans="1:19" hidden="1" x14ac:dyDescent="0.2">
      <c r="A8163">
        <v>5003</v>
      </c>
      <c r="B8163" t="s">
        <v>3056</v>
      </c>
      <c r="C8163" t="s">
        <v>20</v>
      </c>
      <c r="D8163">
        <v>5.54</v>
      </c>
      <c r="E8163">
        <v>5.5</v>
      </c>
      <c r="F8163" t="s">
        <v>12608</v>
      </c>
      <c r="G8163" t="s">
        <v>55</v>
      </c>
      <c r="H8163" t="s">
        <v>46</v>
      </c>
      <c r="I8163" t="s">
        <v>6163</v>
      </c>
      <c r="K8163" s="1" t="s">
        <v>12604</v>
      </c>
      <c r="L8163" t="s">
        <v>3057</v>
      </c>
      <c r="M8163" t="s">
        <v>11208</v>
      </c>
      <c r="N8163">
        <v>4</v>
      </c>
      <c r="P8163" t="s">
        <v>10827</v>
      </c>
      <c r="Q8163" t="s">
        <v>12605</v>
      </c>
      <c r="S8163" t="s">
        <v>29</v>
      </c>
    </row>
    <row r="8164" spans="1:19" hidden="1" x14ac:dyDescent="0.2">
      <c r="A8164">
        <v>5003</v>
      </c>
      <c r="B8164" t="s">
        <v>3056</v>
      </c>
      <c r="C8164" t="s">
        <v>20</v>
      </c>
      <c r="D8164">
        <v>5.38</v>
      </c>
      <c r="E8164">
        <v>20.100000000000001</v>
      </c>
      <c r="F8164" t="s">
        <v>12608</v>
      </c>
      <c r="G8164" t="s">
        <v>55</v>
      </c>
      <c r="H8164" t="s">
        <v>46</v>
      </c>
      <c r="I8164" t="s">
        <v>6163</v>
      </c>
      <c r="K8164" s="1" t="s">
        <v>12604</v>
      </c>
      <c r="L8164" t="s">
        <v>3057</v>
      </c>
      <c r="M8164" t="s">
        <v>11208</v>
      </c>
      <c r="N8164">
        <v>4</v>
      </c>
      <c r="P8164" t="s">
        <v>10827</v>
      </c>
      <c r="Q8164" t="s">
        <v>12605</v>
      </c>
      <c r="S8164" t="s">
        <v>29</v>
      </c>
    </row>
    <row r="8165" spans="1:19" hidden="1" x14ac:dyDescent="0.2">
      <c r="A8165">
        <v>5003</v>
      </c>
      <c r="B8165" t="s">
        <v>3056</v>
      </c>
      <c r="C8165" t="s">
        <v>20</v>
      </c>
      <c r="D8165">
        <v>5.33</v>
      </c>
      <c r="E8165">
        <v>25.1</v>
      </c>
      <c r="F8165" t="s">
        <v>12608</v>
      </c>
      <c r="G8165" t="s">
        <v>55</v>
      </c>
      <c r="H8165" t="s">
        <v>46</v>
      </c>
      <c r="I8165" t="s">
        <v>6163</v>
      </c>
      <c r="K8165" s="1" t="s">
        <v>12604</v>
      </c>
      <c r="L8165" t="s">
        <v>3057</v>
      </c>
      <c r="M8165" t="s">
        <v>11208</v>
      </c>
      <c r="N8165">
        <v>4</v>
      </c>
      <c r="P8165" t="s">
        <v>10827</v>
      </c>
      <c r="Q8165" t="s">
        <v>12605</v>
      </c>
      <c r="S8165" t="s">
        <v>29</v>
      </c>
    </row>
    <row r="8166" spans="1:19" hidden="1" x14ac:dyDescent="0.2">
      <c r="A8166">
        <v>5003</v>
      </c>
      <c r="B8166" t="s">
        <v>3056</v>
      </c>
      <c r="C8166" t="s">
        <v>20</v>
      </c>
      <c r="D8166">
        <v>5.21</v>
      </c>
      <c r="E8166">
        <v>35.1</v>
      </c>
      <c r="F8166" t="s">
        <v>12608</v>
      </c>
      <c r="G8166" t="s">
        <v>55</v>
      </c>
      <c r="H8166" t="s">
        <v>46</v>
      </c>
      <c r="I8166" t="s">
        <v>6163</v>
      </c>
      <c r="K8166" s="1" t="s">
        <v>12604</v>
      </c>
      <c r="L8166" t="s">
        <v>3057</v>
      </c>
      <c r="M8166" t="s">
        <v>11208</v>
      </c>
      <c r="N8166">
        <v>4</v>
      </c>
      <c r="P8166" t="s">
        <v>10827</v>
      </c>
      <c r="Q8166" t="s">
        <v>12605</v>
      </c>
      <c r="S8166" t="s">
        <v>29</v>
      </c>
    </row>
    <row r="8167" spans="1:19" hidden="1" x14ac:dyDescent="0.2">
      <c r="A8167">
        <v>5003</v>
      </c>
      <c r="B8167" t="s">
        <v>3056</v>
      </c>
      <c r="C8167" t="s">
        <v>20</v>
      </c>
      <c r="D8167">
        <v>4.95</v>
      </c>
      <c r="E8167">
        <v>65.099999999999994</v>
      </c>
      <c r="F8167" t="s">
        <v>12608</v>
      </c>
      <c r="G8167" t="s">
        <v>55</v>
      </c>
      <c r="H8167" t="s">
        <v>46</v>
      </c>
      <c r="I8167" t="s">
        <v>6163</v>
      </c>
      <c r="K8167" s="1" t="s">
        <v>12604</v>
      </c>
      <c r="L8167" t="s">
        <v>3057</v>
      </c>
      <c r="M8167" t="s">
        <v>11208</v>
      </c>
      <c r="N8167">
        <v>4</v>
      </c>
      <c r="P8167" t="s">
        <v>10827</v>
      </c>
      <c r="Q8167" t="s">
        <v>12605</v>
      </c>
      <c r="S8167" t="s">
        <v>29</v>
      </c>
    </row>
    <row r="8168" spans="1:19" hidden="1" x14ac:dyDescent="0.2">
      <c r="A8168">
        <v>5003</v>
      </c>
      <c r="B8168" t="s">
        <v>3056</v>
      </c>
      <c r="C8168" t="s">
        <v>20</v>
      </c>
      <c r="D8168">
        <v>5.96</v>
      </c>
      <c r="E8168">
        <v>5.5</v>
      </c>
      <c r="F8168" t="s">
        <v>12609</v>
      </c>
      <c r="G8168" t="s">
        <v>55</v>
      </c>
      <c r="H8168" t="s">
        <v>46</v>
      </c>
      <c r="I8168" t="s">
        <v>6163</v>
      </c>
      <c r="K8168" s="1" t="s">
        <v>12604</v>
      </c>
      <c r="L8168" t="s">
        <v>3057</v>
      </c>
      <c r="M8168" t="s">
        <v>11208</v>
      </c>
      <c r="N8168">
        <v>4</v>
      </c>
      <c r="P8168" t="s">
        <v>10827</v>
      </c>
      <c r="Q8168" t="s">
        <v>12605</v>
      </c>
      <c r="S8168" t="s">
        <v>29</v>
      </c>
    </row>
    <row r="8169" spans="1:19" hidden="1" x14ac:dyDescent="0.2">
      <c r="A8169">
        <v>5003</v>
      </c>
      <c r="B8169" t="s">
        <v>3056</v>
      </c>
      <c r="C8169" t="s">
        <v>20</v>
      </c>
      <c r="D8169">
        <v>5.78</v>
      </c>
      <c r="E8169">
        <v>20.100000000000001</v>
      </c>
      <c r="F8169" t="s">
        <v>12609</v>
      </c>
      <c r="G8169" t="s">
        <v>55</v>
      </c>
      <c r="H8169" t="s">
        <v>46</v>
      </c>
      <c r="I8169" t="s">
        <v>6163</v>
      </c>
      <c r="K8169" s="1" t="s">
        <v>12604</v>
      </c>
      <c r="L8169" t="s">
        <v>3057</v>
      </c>
      <c r="M8169" t="s">
        <v>11208</v>
      </c>
      <c r="N8169">
        <v>4</v>
      </c>
      <c r="P8169" t="s">
        <v>10827</v>
      </c>
      <c r="Q8169" t="s">
        <v>12605</v>
      </c>
      <c r="S8169" t="s">
        <v>29</v>
      </c>
    </row>
    <row r="8170" spans="1:19" hidden="1" x14ac:dyDescent="0.2">
      <c r="A8170">
        <v>5003</v>
      </c>
      <c r="B8170" t="s">
        <v>3056</v>
      </c>
      <c r="C8170" t="s">
        <v>20</v>
      </c>
      <c r="D8170">
        <v>5.72</v>
      </c>
      <c r="E8170">
        <v>25.1</v>
      </c>
      <c r="F8170" t="s">
        <v>12609</v>
      </c>
      <c r="G8170" t="s">
        <v>55</v>
      </c>
      <c r="H8170" t="s">
        <v>46</v>
      </c>
      <c r="I8170" t="s">
        <v>6163</v>
      </c>
      <c r="K8170" s="1" t="s">
        <v>12604</v>
      </c>
      <c r="L8170" t="s">
        <v>3057</v>
      </c>
      <c r="M8170" t="s">
        <v>11208</v>
      </c>
      <c r="N8170">
        <v>4</v>
      </c>
      <c r="P8170" t="s">
        <v>10827</v>
      </c>
      <c r="Q8170" t="s">
        <v>12605</v>
      </c>
      <c r="S8170" t="s">
        <v>29</v>
      </c>
    </row>
    <row r="8171" spans="1:19" hidden="1" x14ac:dyDescent="0.2">
      <c r="A8171">
        <v>5003</v>
      </c>
      <c r="B8171" t="s">
        <v>3056</v>
      </c>
      <c r="C8171" t="s">
        <v>20</v>
      </c>
      <c r="D8171">
        <v>5.61</v>
      </c>
      <c r="E8171">
        <v>35.1</v>
      </c>
      <c r="F8171" t="s">
        <v>12609</v>
      </c>
      <c r="G8171" t="s">
        <v>55</v>
      </c>
      <c r="H8171" t="s">
        <v>46</v>
      </c>
      <c r="I8171" t="s">
        <v>6163</v>
      </c>
      <c r="K8171" s="1" t="s">
        <v>12604</v>
      </c>
      <c r="L8171" t="s">
        <v>3057</v>
      </c>
      <c r="M8171" t="s">
        <v>11208</v>
      </c>
      <c r="N8171">
        <v>4</v>
      </c>
      <c r="P8171" t="s">
        <v>10827</v>
      </c>
      <c r="Q8171" t="s">
        <v>12605</v>
      </c>
      <c r="S8171" t="s">
        <v>29</v>
      </c>
    </row>
    <row r="8172" spans="1:19" hidden="1" x14ac:dyDescent="0.2">
      <c r="A8172">
        <v>5003</v>
      </c>
      <c r="B8172" t="s">
        <v>3056</v>
      </c>
      <c r="C8172" t="s">
        <v>20</v>
      </c>
      <c r="D8172">
        <v>5.31</v>
      </c>
      <c r="E8172">
        <v>65.099999999999994</v>
      </c>
      <c r="F8172" t="s">
        <v>12609</v>
      </c>
      <c r="G8172" t="s">
        <v>55</v>
      </c>
      <c r="H8172" t="s">
        <v>46</v>
      </c>
      <c r="I8172" t="s">
        <v>6163</v>
      </c>
      <c r="K8172" s="1" t="s">
        <v>12604</v>
      </c>
      <c r="L8172" t="s">
        <v>3057</v>
      </c>
      <c r="M8172" t="s">
        <v>11208</v>
      </c>
      <c r="N8172">
        <v>4</v>
      </c>
      <c r="P8172" t="s">
        <v>10827</v>
      </c>
      <c r="Q8172" t="s">
        <v>12605</v>
      </c>
      <c r="S8172" t="s">
        <v>29</v>
      </c>
    </row>
    <row r="8173" spans="1:19" hidden="1" x14ac:dyDescent="0.2">
      <c r="A8173">
        <v>5003</v>
      </c>
      <c r="B8173" t="s">
        <v>3056</v>
      </c>
      <c r="C8173" t="s">
        <v>20</v>
      </c>
      <c r="D8173">
        <v>6.08</v>
      </c>
      <c r="E8173">
        <v>5.5</v>
      </c>
      <c r="F8173" t="s">
        <v>12610</v>
      </c>
      <c r="G8173" t="s">
        <v>55</v>
      </c>
      <c r="H8173" t="s">
        <v>46</v>
      </c>
      <c r="I8173" t="s">
        <v>6163</v>
      </c>
      <c r="K8173" s="1" t="s">
        <v>12604</v>
      </c>
      <c r="L8173" t="s">
        <v>3057</v>
      </c>
      <c r="M8173" t="s">
        <v>11208</v>
      </c>
      <c r="N8173">
        <v>4</v>
      </c>
      <c r="P8173" t="s">
        <v>10827</v>
      </c>
      <c r="Q8173" t="s">
        <v>12605</v>
      </c>
      <c r="S8173" t="s">
        <v>29</v>
      </c>
    </row>
    <row r="8174" spans="1:19" hidden="1" x14ac:dyDescent="0.2">
      <c r="A8174">
        <v>5003</v>
      </c>
      <c r="B8174" t="s">
        <v>3056</v>
      </c>
      <c r="C8174" t="s">
        <v>20</v>
      </c>
      <c r="D8174">
        <v>5.89</v>
      </c>
      <c r="E8174">
        <v>20.100000000000001</v>
      </c>
      <c r="F8174" t="s">
        <v>12610</v>
      </c>
      <c r="G8174" t="s">
        <v>55</v>
      </c>
      <c r="H8174" t="s">
        <v>46</v>
      </c>
      <c r="I8174" t="s">
        <v>6163</v>
      </c>
      <c r="K8174" s="1" t="s">
        <v>12604</v>
      </c>
      <c r="L8174" t="s">
        <v>3057</v>
      </c>
      <c r="M8174" t="s">
        <v>11208</v>
      </c>
      <c r="N8174">
        <v>4</v>
      </c>
      <c r="P8174" t="s">
        <v>10827</v>
      </c>
      <c r="Q8174" t="s">
        <v>12605</v>
      </c>
      <c r="S8174" t="s">
        <v>29</v>
      </c>
    </row>
    <row r="8175" spans="1:19" hidden="1" x14ac:dyDescent="0.2">
      <c r="A8175">
        <v>5003</v>
      </c>
      <c r="B8175" t="s">
        <v>3056</v>
      </c>
      <c r="C8175" t="s">
        <v>20</v>
      </c>
      <c r="D8175">
        <v>5.83</v>
      </c>
      <c r="E8175">
        <v>25.1</v>
      </c>
      <c r="F8175" t="s">
        <v>12610</v>
      </c>
      <c r="G8175" t="s">
        <v>55</v>
      </c>
      <c r="H8175" t="s">
        <v>46</v>
      </c>
      <c r="I8175" t="s">
        <v>6163</v>
      </c>
      <c r="K8175" s="1" t="s">
        <v>12604</v>
      </c>
      <c r="L8175" t="s">
        <v>3057</v>
      </c>
      <c r="M8175" t="s">
        <v>11208</v>
      </c>
      <c r="N8175">
        <v>4</v>
      </c>
      <c r="P8175" t="s">
        <v>10827</v>
      </c>
      <c r="Q8175" t="s">
        <v>12605</v>
      </c>
      <c r="S8175" t="s">
        <v>29</v>
      </c>
    </row>
    <row r="8176" spans="1:19" hidden="1" x14ac:dyDescent="0.2">
      <c r="A8176">
        <v>5003</v>
      </c>
      <c r="B8176" t="s">
        <v>3056</v>
      </c>
      <c r="C8176" t="s">
        <v>20</v>
      </c>
      <c r="D8176">
        <v>5.71</v>
      </c>
      <c r="E8176">
        <v>35.1</v>
      </c>
      <c r="F8176" t="s">
        <v>12610</v>
      </c>
      <c r="G8176" t="s">
        <v>55</v>
      </c>
      <c r="H8176" t="s">
        <v>46</v>
      </c>
      <c r="I8176" t="s">
        <v>6163</v>
      </c>
      <c r="K8176" s="1" t="s">
        <v>12604</v>
      </c>
      <c r="L8176" t="s">
        <v>3057</v>
      </c>
      <c r="M8176" t="s">
        <v>11208</v>
      </c>
      <c r="N8176">
        <v>4</v>
      </c>
      <c r="P8176" t="s">
        <v>10827</v>
      </c>
      <c r="Q8176" t="s">
        <v>12605</v>
      </c>
      <c r="S8176" t="s">
        <v>29</v>
      </c>
    </row>
    <row r="8177" spans="1:19" hidden="1" x14ac:dyDescent="0.2">
      <c r="A8177">
        <v>5003</v>
      </c>
      <c r="B8177" t="s">
        <v>3056</v>
      </c>
      <c r="C8177" t="s">
        <v>20</v>
      </c>
      <c r="D8177">
        <v>5.41</v>
      </c>
      <c r="E8177">
        <v>65.099999999999994</v>
      </c>
      <c r="F8177" t="s">
        <v>12610</v>
      </c>
      <c r="G8177" t="s">
        <v>55</v>
      </c>
      <c r="H8177" t="s">
        <v>46</v>
      </c>
      <c r="I8177" t="s">
        <v>6163</v>
      </c>
      <c r="K8177" s="1" t="s">
        <v>12604</v>
      </c>
      <c r="L8177" t="s">
        <v>3057</v>
      </c>
      <c r="M8177" t="s">
        <v>11208</v>
      </c>
      <c r="N8177">
        <v>4</v>
      </c>
      <c r="P8177" t="s">
        <v>10827</v>
      </c>
      <c r="Q8177" t="s">
        <v>12605</v>
      </c>
      <c r="S8177" t="s">
        <v>29</v>
      </c>
    </row>
    <row r="8178" spans="1:19" hidden="1" x14ac:dyDescent="0.2">
      <c r="A8178">
        <v>5003</v>
      </c>
      <c r="B8178" t="s">
        <v>3056</v>
      </c>
      <c r="C8178" t="s">
        <v>20</v>
      </c>
      <c r="D8178">
        <v>5.22</v>
      </c>
      <c r="E8178">
        <v>25</v>
      </c>
      <c r="F8178" t="s">
        <v>12610</v>
      </c>
      <c r="G8178" t="s">
        <v>55</v>
      </c>
      <c r="H8178" t="s">
        <v>46</v>
      </c>
      <c r="I8178" t="s">
        <v>31</v>
      </c>
      <c r="J8178" t="s">
        <v>12611</v>
      </c>
      <c r="K8178" s="1" t="s">
        <v>12604</v>
      </c>
      <c r="L8178" t="s">
        <v>3057</v>
      </c>
      <c r="M8178" t="s">
        <v>11208</v>
      </c>
      <c r="N8178">
        <v>4</v>
      </c>
      <c r="P8178" t="s">
        <v>10827</v>
      </c>
      <c r="Q8178" t="s">
        <v>12605</v>
      </c>
      <c r="S8178" t="s">
        <v>29</v>
      </c>
    </row>
    <row r="8179" spans="1:19" hidden="1" x14ac:dyDescent="0.2">
      <c r="A8179">
        <v>5004</v>
      </c>
      <c r="B8179" t="s">
        <v>12612</v>
      </c>
      <c r="C8179" t="s">
        <v>20</v>
      </c>
      <c r="D8179">
        <v>3.85</v>
      </c>
      <c r="E8179" t="s">
        <v>363</v>
      </c>
      <c r="G8179" t="s">
        <v>189</v>
      </c>
      <c r="H8179" t="s">
        <v>23</v>
      </c>
      <c r="I8179" t="s">
        <v>10041</v>
      </c>
      <c r="K8179"/>
      <c r="L8179" t="s">
        <v>12613</v>
      </c>
      <c r="M8179" t="s">
        <v>11208</v>
      </c>
      <c r="N8179">
        <v>4</v>
      </c>
      <c r="P8179" t="s">
        <v>10827</v>
      </c>
      <c r="Q8179" t="s">
        <v>12614</v>
      </c>
      <c r="S8179" t="s">
        <v>29</v>
      </c>
    </row>
    <row r="8180" spans="1:19" hidden="1" x14ac:dyDescent="0.2">
      <c r="A8180">
        <v>5005</v>
      </c>
      <c r="B8180" t="s">
        <v>12615</v>
      </c>
      <c r="C8180" t="s">
        <v>20</v>
      </c>
      <c r="D8180">
        <v>2.81</v>
      </c>
      <c r="E8180">
        <v>5</v>
      </c>
      <c r="F8180" t="s">
        <v>12616</v>
      </c>
      <c r="G8180" t="s">
        <v>55</v>
      </c>
      <c r="H8180" t="s">
        <v>46</v>
      </c>
      <c r="I8180" t="s">
        <v>58</v>
      </c>
      <c r="K8180"/>
      <c r="L8180" t="s">
        <v>12617</v>
      </c>
      <c r="M8180" t="s">
        <v>26</v>
      </c>
      <c r="N8180">
        <v>2</v>
      </c>
      <c r="P8180" t="s">
        <v>10827</v>
      </c>
      <c r="Q8180" t="s">
        <v>12618</v>
      </c>
      <c r="S8180" t="s">
        <v>29</v>
      </c>
    </row>
    <row r="8181" spans="1:19" hidden="1" x14ac:dyDescent="0.2">
      <c r="A8181">
        <v>5005</v>
      </c>
      <c r="B8181" t="s">
        <v>12615</v>
      </c>
      <c r="C8181" t="s">
        <v>20</v>
      </c>
      <c r="D8181">
        <v>2.73</v>
      </c>
      <c r="E8181">
        <v>17</v>
      </c>
      <c r="F8181" t="s">
        <v>12616</v>
      </c>
      <c r="G8181" t="s">
        <v>55</v>
      </c>
      <c r="H8181" t="s">
        <v>46</v>
      </c>
      <c r="I8181" t="s">
        <v>58</v>
      </c>
      <c r="K8181"/>
      <c r="L8181" t="s">
        <v>12617</v>
      </c>
      <c r="M8181" t="s">
        <v>26</v>
      </c>
      <c r="N8181">
        <v>2</v>
      </c>
      <c r="P8181" t="s">
        <v>10827</v>
      </c>
      <c r="Q8181" t="s">
        <v>12618</v>
      </c>
      <c r="S8181" t="s">
        <v>29</v>
      </c>
    </row>
    <row r="8182" spans="1:19" hidden="1" x14ac:dyDescent="0.2">
      <c r="A8182">
        <v>5005</v>
      </c>
      <c r="B8182" t="s">
        <v>12615</v>
      </c>
      <c r="C8182" t="s">
        <v>20</v>
      </c>
      <c r="D8182">
        <v>2.64</v>
      </c>
      <c r="E8182">
        <v>25</v>
      </c>
      <c r="F8182" t="s">
        <v>12616</v>
      </c>
      <c r="G8182" t="s">
        <v>55</v>
      </c>
      <c r="H8182" t="s">
        <v>46</v>
      </c>
      <c r="I8182" t="s">
        <v>58</v>
      </c>
      <c r="K8182"/>
      <c r="L8182" t="s">
        <v>12617</v>
      </c>
      <c r="M8182" t="s">
        <v>26</v>
      </c>
      <c r="N8182">
        <v>2</v>
      </c>
      <c r="P8182" t="s">
        <v>10827</v>
      </c>
      <c r="Q8182" t="s">
        <v>12618</v>
      </c>
      <c r="S8182" t="s">
        <v>29</v>
      </c>
    </row>
    <row r="8183" spans="1:19" hidden="1" x14ac:dyDescent="0.2">
      <c r="A8183">
        <v>5005</v>
      </c>
      <c r="B8183" t="s">
        <v>12615</v>
      </c>
      <c r="C8183" t="s">
        <v>20</v>
      </c>
      <c r="D8183">
        <v>2.58</v>
      </c>
      <c r="E8183">
        <v>35</v>
      </c>
      <c r="F8183" t="s">
        <v>12616</v>
      </c>
      <c r="G8183" t="s">
        <v>55</v>
      </c>
      <c r="H8183" t="s">
        <v>46</v>
      </c>
      <c r="I8183" t="s">
        <v>58</v>
      </c>
      <c r="K8183"/>
      <c r="L8183" t="s">
        <v>12617</v>
      </c>
      <c r="M8183" t="s">
        <v>26</v>
      </c>
      <c r="N8183">
        <v>2</v>
      </c>
      <c r="P8183" t="s">
        <v>10827</v>
      </c>
      <c r="Q8183" t="s">
        <v>12618</v>
      </c>
      <c r="S8183" t="s">
        <v>29</v>
      </c>
    </row>
    <row r="8184" spans="1:19" hidden="1" x14ac:dyDescent="0.2">
      <c r="A8184">
        <v>5005</v>
      </c>
      <c r="B8184" t="s">
        <v>12615</v>
      </c>
      <c r="C8184" t="s">
        <v>20</v>
      </c>
      <c r="D8184">
        <v>2.5099999999999998</v>
      </c>
      <c r="E8184">
        <v>45</v>
      </c>
      <c r="F8184" t="s">
        <v>12616</v>
      </c>
      <c r="G8184" t="s">
        <v>55</v>
      </c>
      <c r="H8184" t="s">
        <v>46</v>
      </c>
      <c r="I8184" t="s">
        <v>58</v>
      </c>
      <c r="K8184"/>
      <c r="L8184" t="s">
        <v>12617</v>
      </c>
      <c r="M8184" t="s">
        <v>26</v>
      </c>
      <c r="N8184">
        <v>2</v>
      </c>
      <c r="P8184" t="s">
        <v>10827</v>
      </c>
      <c r="Q8184" t="s">
        <v>12618</v>
      </c>
      <c r="S8184" t="s">
        <v>29</v>
      </c>
    </row>
    <row r="8185" spans="1:19" hidden="1" x14ac:dyDescent="0.2">
      <c r="A8185">
        <v>5005</v>
      </c>
      <c r="B8185" t="s">
        <v>12615</v>
      </c>
      <c r="C8185" t="s">
        <v>20</v>
      </c>
      <c r="D8185">
        <v>2.68</v>
      </c>
      <c r="E8185">
        <v>25</v>
      </c>
      <c r="F8185" t="s">
        <v>12616</v>
      </c>
      <c r="G8185" t="s">
        <v>31</v>
      </c>
      <c r="H8185" t="s">
        <v>46</v>
      </c>
      <c r="I8185" t="s">
        <v>58</v>
      </c>
      <c r="K8185"/>
      <c r="L8185" t="s">
        <v>12617</v>
      </c>
      <c r="M8185" t="s">
        <v>26</v>
      </c>
      <c r="N8185">
        <v>2</v>
      </c>
      <c r="P8185" t="s">
        <v>10827</v>
      </c>
      <c r="Q8185" t="s">
        <v>12618</v>
      </c>
      <c r="S8185" t="s">
        <v>29</v>
      </c>
    </row>
    <row r="8186" spans="1:19" hidden="1" x14ac:dyDescent="0.2">
      <c r="A8186">
        <v>5005</v>
      </c>
      <c r="B8186" t="s">
        <v>12615</v>
      </c>
      <c r="C8186" t="s">
        <v>20</v>
      </c>
      <c r="D8186">
        <v>2.87</v>
      </c>
      <c r="E8186">
        <v>25</v>
      </c>
      <c r="F8186" t="s">
        <v>12619</v>
      </c>
      <c r="G8186" t="s">
        <v>55</v>
      </c>
      <c r="H8186" t="s">
        <v>46</v>
      </c>
      <c r="I8186" t="s">
        <v>12620</v>
      </c>
      <c r="K8186"/>
      <c r="L8186" t="s">
        <v>12617</v>
      </c>
      <c r="M8186" t="s">
        <v>26</v>
      </c>
      <c r="N8186">
        <v>2</v>
      </c>
      <c r="P8186" t="s">
        <v>10827</v>
      </c>
      <c r="Q8186" t="s">
        <v>12618</v>
      </c>
      <c r="S8186" t="s">
        <v>29</v>
      </c>
    </row>
    <row r="8187" spans="1:19" hidden="1" x14ac:dyDescent="0.2">
      <c r="A8187">
        <v>5005</v>
      </c>
      <c r="B8187" t="s">
        <v>12615</v>
      </c>
      <c r="C8187" t="s">
        <v>20</v>
      </c>
      <c r="D8187">
        <v>2.83</v>
      </c>
      <c r="E8187">
        <v>25</v>
      </c>
      <c r="F8187" t="s">
        <v>12621</v>
      </c>
      <c r="G8187" t="s">
        <v>31</v>
      </c>
      <c r="H8187" t="s">
        <v>46</v>
      </c>
      <c r="I8187" t="s">
        <v>12620</v>
      </c>
      <c r="K8187"/>
      <c r="L8187" t="s">
        <v>12617</v>
      </c>
      <c r="M8187" t="s">
        <v>26</v>
      </c>
      <c r="N8187">
        <v>2</v>
      </c>
      <c r="P8187" t="s">
        <v>10827</v>
      </c>
      <c r="Q8187" t="s">
        <v>12618</v>
      </c>
      <c r="S8187" t="s">
        <v>29</v>
      </c>
    </row>
    <row r="8188" spans="1:19" hidden="1" x14ac:dyDescent="0.2">
      <c r="A8188">
        <v>5006</v>
      </c>
      <c r="B8188" t="s">
        <v>3094</v>
      </c>
      <c r="C8188" t="s">
        <v>20</v>
      </c>
      <c r="D8188">
        <v>3.43</v>
      </c>
      <c r="E8188">
        <v>5</v>
      </c>
      <c r="F8188" t="s">
        <v>12622</v>
      </c>
      <c r="G8188" t="s">
        <v>55</v>
      </c>
      <c r="H8188" t="s">
        <v>46</v>
      </c>
      <c r="I8188" t="s">
        <v>58</v>
      </c>
      <c r="K8188"/>
      <c r="L8188" t="s">
        <v>3095</v>
      </c>
      <c r="M8188" t="s">
        <v>11208</v>
      </c>
      <c r="N8188">
        <v>4</v>
      </c>
      <c r="P8188" t="s">
        <v>10827</v>
      </c>
      <c r="Q8188" t="s">
        <v>12623</v>
      </c>
      <c r="S8188" t="s">
        <v>29</v>
      </c>
    </row>
    <row r="8189" spans="1:19" hidden="1" x14ac:dyDescent="0.2">
      <c r="A8189">
        <v>5006</v>
      </c>
      <c r="B8189" t="s">
        <v>3094</v>
      </c>
      <c r="C8189" t="s">
        <v>20</v>
      </c>
      <c r="D8189">
        <v>3.32</v>
      </c>
      <c r="E8189">
        <v>17</v>
      </c>
      <c r="F8189" t="s">
        <v>12622</v>
      </c>
      <c r="G8189" t="s">
        <v>55</v>
      </c>
      <c r="H8189" t="s">
        <v>46</v>
      </c>
      <c r="I8189" t="s">
        <v>58</v>
      </c>
      <c r="K8189"/>
      <c r="L8189" t="s">
        <v>3095</v>
      </c>
      <c r="M8189" t="s">
        <v>11208</v>
      </c>
      <c r="N8189">
        <v>4</v>
      </c>
      <c r="P8189" t="s">
        <v>10827</v>
      </c>
      <c r="Q8189" t="s">
        <v>12623</v>
      </c>
      <c r="S8189" t="s">
        <v>29</v>
      </c>
    </row>
    <row r="8190" spans="1:19" hidden="1" x14ac:dyDescent="0.2">
      <c r="A8190">
        <v>5006</v>
      </c>
      <c r="B8190" t="s">
        <v>3094</v>
      </c>
      <c r="C8190" t="s">
        <v>20</v>
      </c>
      <c r="D8190">
        <v>3.26</v>
      </c>
      <c r="E8190">
        <v>25</v>
      </c>
      <c r="F8190" t="s">
        <v>12622</v>
      </c>
      <c r="G8190" t="s">
        <v>55</v>
      </c>
      <c r="H8190" t="s">
        <v>46</v>
      </c>
      <c r="I8190" t="s">
        <v>58</v>
      </c>
      <c r="K8190"/>
      <c r="L8190" t="s">
        <v>3095</v>
      </c>
      <c r="M8190" t="s">
        <v>11208</v>
      </c>
      <c r="N8190">
        <v>4</v>
      </c>
      <c r="P8190" t="s">
        <v>10827</v>
      </c>
      <c r="Q8190" t="s">
        <v>12623</v>
      </c>
      <c r="S8190" t="s">
        <v>29</v>
      </c>
    </row>
    <row r="8191" spans="1:19" hidden="1" x14ac:dyDescent="0.2">
      <c r="A8191">
        <v>5006</v>
      </c>
      <c r="B8191" t="s">
        <v>3094</v>
      </c>
      <c r="C8191" t="s">
        <v>20</v>
      </c>
      <c r="D8191">
        <v>3.2</v>
      </c>
      <c r="E8191">
        <v>35</v>
      </c>
      <c r="F8191" t="s">
        <v>12622</v>
      </c>
      <c r="G8191" t="s">
        <v>55</v>
      </c>
      <c r="H8191" t="s">
        <v>46</v>
      </c>
      <c r="I8191" t="s">
        <v>58</v>
      </c>
      <c r="K8191"/>
      <c r="L8191" t="s">
        <v>3095</v>
      </c>
      <c r="M8191" t="s">
        <v>11208</v>
      </c>
      <c r="N8191">
        <v>4</v>
      </c>
      <c r="P8191" t="s">
        <v>10827</v>
      </c>
      <c r="Q8191" t="s">
        <v>12623</v>
      </c>
      <c r="S8191" t="s">
        <v>29</v>
      </c>
    </row>
    <row r="8192" spans="1:19" hidden="1" x14ac:dyDescent="0.2">
      <c r="A8192">
        <v>5006</v>
      </c>
      <c r="B8192" t="s">
        <v>3094</v>
      </c>
      <c r="C8192" t="s">
        <v>20</v>
      </c>
      <c r="D8192">
        <v>3.12</v>
      </c>
      <c r="E8192">
        <v>45</v>
      </c>
      <c r="F8192" t="s">
        <v>12622</v>
      </c>
      <c r="G8192" t="s">
        <v>55</v>
      </c>
      <c r="H8192" t="s">
        <v>46</v>
      </c>
      <c r="I8192" t="s">
        <v>58</v>
      </c>
      <c r="K8192"/>
      <c r="L8192" t="s">
        <v>3095</v>
      </c>
      <c r="M8192" t="s">
        <v>11208</v>
      </c>
      <c r="N8192">
        <v>4</v>
      </c>
      <c r="P8192" t="s">
        <v>10827</v>
      </c>
      <c r="Q8192" t="s">
        <v>12623</v>
      </c>
      <c r="S8192" t="s">
        <v>29</v>
      </c>
    </row>
    <row r="8193" spans="1:19" hidden="1" x14ac:dyDescent="0.2">
      <c r="A8193">
        <v>5006</v>
      </c>
      <c r="B8193" t="s">
        <v>3094</v>
      </c>
      <c r="C8193" t="s">
        <v>20</v>
      </c>
      <c r="D8193">
        <v>3.3</v>
      </c>
      <c r="E8193">
        <v>25</v>
      </c>
      <c r="F8193" t="s">
        <v>12622</v>
      </c>
      <c r="G8193" t="s">
        <v>31</v>
      </c>
      <c r="H8193" t="s">
        <v>46</v>
      </c>
      <c r="I8193" t="s">
        <v>58</v>
      </c>
      <c r="K8193"/>
      <c r="L8193" t="s">
        <v>3095</v>
      </c>
      <c r="M8193" t="s">
        <v>11208</v>
      </c>
      <c r="N8193">
        <v>4</v>
      </c>
      <c r="P8193" t="s">
        <v>10827</v>
      </c>
      <c r="Q8193" t="s">
        <v>12623</v>
      </c>
      <c r="S8193" t="s">
        <v>29</v>
      </c>
    </row>
    <row r="8194" spans="1:19" hidden="1" x14ac:dyDescent="0.2">
      <c r="A8194">
        <v>5007</v>
      </c>
      <c r="B8194" t="s">
        <v>12624</v>
      </c>
      <c r="C8194" t="s">
        <v>20</v>
      </c>
      <c r="D8194">
        <v>3.51</v>
      </c>
      <c r="E8194">
        <v>25</v>
      </c>
      <c r="F8194" t="s">
        <v>12607</v>
      </c>
      <c r="G8194" t="s">
        <v>1501</v>
      </c>
      <c r="H8194" t="s">
        <v>46</v>
      </c>
      <c r="I8194" t="s">
        <v>3573</v>
      </c>
      <c r="K8194"/>
      <c r="L8194" t="s">
        <v>12625</v>
      </c>
      <c r="M8194" t="s">
        <v>11208</v>
      </c>
      <c r="N8194">
        <v>4</v>
      </c>
      <c r="P8194" t="s">
        <v>10827</v>
      </c>
      <c r="Q8194" t="s">
        <v>12626</v>
      </c>
      <c r="S8194" t="s">
        <v>29</v>
      </c>
    </row>
    <row r="8195" spans="1:19" hidden="1" x14ac:dyDescent="0.2">
      <c r="A8195">
        <v>5007</v>
      </c>
      <c r="B8195" t="s">
        <v>12624</v>
      </c>
      <c r="C8195" t="s">
        <v>20</v>
      </c>
      <c r="D8195">
        <v>3.71</v>
      </c>
      <c r="E8195">
        <v>5</v>
      </c>
      <c r="F8195" t="s">
        <v>12622</v>
      </c>
      <c r="G8195" t="s">
        <v>55</v>
      </c>
      <c r="H8195" t="s">
        <v>46</v>
      </c>
      <c r="I8195" t="s">
        <v>58</v>
      </c>
      <c r="K8195"/>
      <c r="L8195" t="s">
        <v>12625</v>
      </c>
      <c r="M8195" t="s">
        <v>11208</v>
      </c>
      <c r="N8195">
        <v>4</v>
      </c>
      <c r="P8195" t="s">
        <v>10827</v>
      </c>
      <c r="Q8195" t="s">
        <v>12626</v>
      </c>
      <c r="S8195" t="s">
        <v>29</v>
      </c>
    </row>
    <row r="8196" spans="1:19" hidden="1" x14ac:dyDescent="0.2">
      <c r="A8196">
        <v>5007</v>
      </c>
      <c r="B8196" t="s">
        <v>12624</v>
      </c>
      <c r="C8196" t="s">
        <v>20</v>
      </c>
      <c r="D8196">
        <v>3.59</v>
      </c>
      <c r="E8196">
        <v>17</v>
      </c>
      <c r="F8196" t="s">
        <v>12622</v>
      </c>
      <c r="G8196" t="s">
        <v>55</v>
      </c>
      <c r="H8196" t="s">
        <v>46</v>
      </c>
      <c r="I8196" t="s">
        <v>58</v>
      </c>
      <c r="K8196"/>
      <c r="L8196" t="s">
        <v>12625</v>
      </c>
      <c r="M8196" t="s">
        <v>11208</v>
      </c>
      <c r="N8196">
        <v>4</v>
      </c>
      <c r="P8196" t="s">
        <v>10827</v>
      </c>
      <c r="Q8196" t="s">
        <v>12626</v>
      </c>
      <c r="S8196" t="s">
        <v>29</v>
      </c>
    </row>
    <row r="8197" spans="1:19" hidden="1" x14ac:dyDescent="0.2">
      <c r="A8197">
        <v>5007</v>
      </c>
      <c r="B8197" t="s">
        <v>12624</v>
      </c>
      <c r="C8197" t="s">
        <v>20</v>
      </c>
      <c r="D8197">
        <v>3.51</v>
      </c>
      <c r="E8197">
        <v>25</v>
      </c>
      <c r="F8197" t="s">
        <v>12622</v>
      </c>
      <c r="G8197" t="s">
        <v>55</v>
      </c>
      <c r="H8197" t="s">
        <v>46</v>
      </c>
      <c r="I8197" t="s">
        <v>58</v>
      </c>
      <c r="K8197"/>
      <c r="L8197" t="s">
        <v>12625</v>
      </c>
      <c r="M8197" t="s">
        <v>11208</v>
      </c>
      <c r="N8197">
        <v>4</v>
      </c>
      <c r="P8197" t="s">
        <v>10827</v>
      </c>
      <c r="Q8197" t="s">
        <v>12626</v>
      </c>
      <c r="S8197" t="s">
        <v>29</v>
      </c>
    </row>
    <row r="8198" spans="1:19" hidden="1" x14ac:dyDescent="0.2">
      <c r="A8198">
        <v>5007</v>
      </c>
      <c r="B8198" t="s">
        <v>12624</v>
      </c>
      <c r="C8198" t="s">
        <v>20</v>
      </c>
      <c r="D8198">
        <v>3.43</v>
      </c>
      <c r="E8198">
        <v>35</v>
      </c>
      <c r="F8198" t="s">
        <v>12622</v>
      </c>
      <c r="G8198" t="s">
        <v>55</v>
      </c>
      <c r="H8198" t="s">
        <v>46</v>
      </c>
      <c r="I8198" t="s">
        <v>58</v>
      </c>
      <c r="K8198"/>
      <c r="L8198" t="s">
        <v>12625</v>
      </c>
      <c r="M8198" t="s">
        <v>11208</v>
      </c>
      <c r="N8198">
        <v>4</v>
      </c>
      <c r="P8198" t="s">
        <v>10827</v>
      </c>
      <c r="Q8198" t="s">
        <v>12626</v>
      </c>
      <c r="S8198" t="s">
        <v>29</v>
      </c>
    </row>
    <row r="8199" spans="1:19" hidden="1" x14ac:dyDescent="0.2">
      <c r="A8199">
        <v>5007</v>
      </c>
      <c r="B8199" t="s">
        <v>12624</v>
      </c>
      <c r="C8199" t="s">
        <v>20</v>
      </c>
      <c r="D8199">
        <v>3.33</v>
      </c>
      <c r="E8199">
        <v>45</v>
      </c>
      <c r="F8199" t="s">
        <v>12622</v>
      </c>
      <c r="G8199" t="s">
        <v>55</v>
      </c>
      <c r="H8199" t="s">
        <v>46</v>
      </c>
      <c r="I8199" t="s">
        <v>58</v>
      </c>
      <c r="K8199"/>
      <c r="L8199" t="s">
        <v>12625</v>
      </c>
      <c r="M8199" t="s">
        <v>11208</v>
      </c>
      <c r="N8199">
        <v>4</v>
      </c>
      <c r="P8199" t="s">
        <v>10827</v>
      </c>
      <c r="Q8199" t="s">
        <v>12626</v>
      </c>
      <c r="S8199" t="s">
        <v>29</v>
      </c>
    </row>
    <row r="8200" spans="1:19" hidden="1" x14ac:dyDescent="0.2">
      <c r="A8200">
        <v>5007</v>
      </c>
      <c r="B8200" t="s">
        <v>12624</v>
      </c>
      <c r="C8200" t="s">
        <v>20</v>
      </c>
      <c r="D8200">
        <v>3.51</v>
      </c>
      <c r="E8200">
        <v>35</v>
      </c>
      <c r="F8200" t="s">
        <v>12622</v>
      </c>
      <c r="G8200" t="s">
        <v>31</v>
      </c>
      <c r="H8200" t="s">
        <v>46</v>
      </c>
      <c r="I8200" t="s">
        <v>58</v>
      </c>
      <c r="K8200"/>
      <c r="L8200" t="s">
        <v>12625</v>
      </c>
      <c r="M8200" t="s">
        <v>11208</v>
      </c>
      <c r="N8200">
        <v>4</v>
      </c>
      <c r="P8200" t="s">
        <v>10827</v>
      </c>
      <c r="Q8200" t="s">
        <v>12626</v>
      </c>
      <c r="S8200" t="s">
        <v>29</v>
      </c>
    </row>
    <row r="8201" spans="1:19" hidden="1" x14ac:dyDescent="0.2">
      <c r="A8201">
        <v>5008</v>
      </c>
      <c r="B8201" t="s">
        <v>3104</v>
      </c>
      <c r="C8201" t="s">
        <v>73</v>
      </c>
      <c r="D8201">
        <v>-7.55</v>
      </c>
      <c r="E8201">
        <v>20</v>
      </c>
      <c r="F8201" t="s">
        <v>3110</v>
      </c>
      <c r="G8201" t="s">
        <v>75</v>
      </c>
      <c r="H8201" t="s">
        <v>23</v>
      </c>
      <c r="I8201" t="s">
        <v>161</v>
      </c>
      <c r="K8201"/>
      <c r="L8201" t="s">
        <v>3105</v>
      </c>
      <c r="M8201" t="s">
        <v>11208</v>
      </c>
      <c r="N8201">
        <v>4</v>
      </c>
      <c r="P8201" t="s">
        <v>10827</v>
      </c>
      <c r="Q8201" t="s">
        <v>12627</v>
      </c>
      <c r="S8201" t="s">
        <v>29</v>
      </c>
    </row>
    <row r="8202" spans="1:19" hidden="1" x14ac:dyDescent="0.2">
      <c r="A8202">
        <v>5008</v>
      </c>
      <c r="B8202" t="s">
        <v>3104</v>
      </c>
      <c r="C8202" t="s">
        <v>20</v>
      </c>
      <c r="D8202">
        <v>6.86</v>
      </c>
      <c r="E8202" t="s">
        <v>10834</v>
      </c>
      <c r="F8202" t="s">
        <v>11910</v>
      </c>
      <c r="G8202" t="s">
        <v>55</v>
      </c>
      <c r="H8202" t="s">
        <v>23</v>
      </c>
      <c r="I8202" t="s">
        <v>582</v>
      </c>
      <c r="K8202"/>
      <c r="L8202" t="s">
        <v>3105</v>
      </c>
      <c r="M8202" t="s">
        <v>11208</v>
      </c>
      <c r="N8202">
        <v>4</v>
      </c>
      <c r="P8202" t="s">
        <v>10827</v>
      </c>
      <c r="Q8202" t="s">
        <v>12627</v>
      </c>
      <c r="S8202" t="s">
        <v>29</v>
      </c>
    </row>
    <row r="8203" spans="1:19" hidden="1" x14ac:dyDescent="0.2">
      <c r="A8203">
        <v>5009</v>
      </c>
      <c r="B8203" t="s">
        <v>3112</v>
      </c>
      <c r="C8203" t="s">
        <v>20</v>
      </c>
      <c r="D8203">
        <v>6.04</v>
      </c>
      <c r="E8203">
        <v>25</v>
      </c>
      <c r="F8203" t="s">
        <v>12607</v>
      </c>
      <c r="G8203" t="s">
        <v>1501</v>
      </c>
      <c r="H8203" t="s">
        <v>46</v>
      </c>
      <c r="I8203" t="s">
        <v>3573</v>
      </c>
      <c r="K8203"/>
      <c r="L8203" t="s">
        <v>3113</v>
      </c>
      <c r="M8203" t="s">
        <v>11208</v>
      </c>
      <c r="N8203">
        <v>4</v>
      </c>
      <c r="P8203" t="s">
        <v>10827</v>
      </c>
      <c r="Q8203" t="s">
        <v>12628</v>
      </c>
      <c r="S8203" t="s">
        <v>29</v>
      </c>
    </row>
    <row r="8204" spans="1:19" hidden="1" x14ac:dyDescent="0.2">
      <c r="A8204">
        <v>5009</v>
      </c>
      <c r="B8204" t="s">
        <v>3112</v>
      </c>
      <c r="C8204" t="s">
        <v>73</v>
      </c>
      <c r="D8204">
        <v>-1.43</v>
      </c>
      <c r="E8204">
        <v>20</v>
      </c>
      <c r="F8204" t="s">
        <v>3110</v>
      </c>
      <c r="G8204" t="s">
        <v>75</v>
      </c>
      <c r="H8204" t="s">
        <v>23</v>
      </c>
      <c r="I8204" t="s">
        <v>161</v>
      </c>
      <c r="K8204"/>
      <c r="L8204" t="s">
        <v>3113</v>
      </c>
      <c r="M8204" t="s">
        <v>11208</v>
      </c>
      <c r="N8204">
        <v>4</v>
      </c>
      <c r="P8204" t="s">
        <v>10827</v>
      </c>
      <c r="Q8204" t="s">
        <v>12628</v>
      </c>
      <c r="S8204" t="s">
        <v>29</v>
      </c>
    </row>
    <row r="8205" spans="1:19" hidden="1" x14ac:dyDescent="0.2">
      <c r="A8205">
        <v>5010</v>
      </c>
      <c r="B8205" t="s">
        <v>3118</v>
      </c>
      <c r="C8205" t="s">
        <v>20</v>
      </c>
      <c r="D8205">
        <v>9.1199999999999992</v>
      </c>
      <c r="E8205">
        <v>25</v>
      </c>
      <c r="F8205" t="s">
        <v>12607</v>
      </c>
      <c r="G8205" t="s">
        <v>1501</v>
      </c>
      <c r="H8205" t="s">
        <v>46</v>
      </c>
      <c r="I8205" t="s">
        <v>3573</v>
      </c>
      <c r="K8205"/>
      <c r="L8205" t="s">
        <v>3121</v>
      </c>
      <c r="M8205" t="s">
        <v>11208</v>
      </c>
      <c r="N8205">
        <v>4</v>
      </c>
      <c r="P8205" t="s">
        <v>10827</v>
      </c>
      <c r="Q8205" t="s">
        <v>12629</v>
      </c>
      <c r="S8205" t="s">
        <v>29</v>
      </c>
    </row>
    <row r="8206" spans="1:19" hidden="1" x14ac:dyDescent="0.2">
      <c r="A8206">
        <v>5010</v>
      </c>
      <c r="B8206" t="s">
        <v>3118</v>
      </c>
      <c r="C8206" t="s">
        <v>73</v>
      </c>
      <c r="D8206">
        <v>-6.06</v>
      </c>
      <c r="E8206">
        <v>20</v>
      </c>
      <c r="F8206" t="s">
        <v>3110</v>
      </c>
      <c r="G8206" t="s">
        <v>75</v>
      </c>
      <c r="H8206" t="s">
        <v>23</v>
      </c>
      <c r="I8206" t="s">
        <v>161</v>
      </c>
      <c r="K8206"/>
      <c r="L8206" t="s">
        <v>3121</v>
      </c>
      <c r="M8206" t="s">
        <v>11208</v>
      </c>
      <c r="N8206">
        <v>4</v>
      </c>
      <c r="P8206" t="s">
        <v>10827</v>
      </c>
      <c r="Q8206" t="s">
        <v>12629</v>
      </c>
      <c r="S8206" t="s">
        <v>29</v>
      </c>
    </row>
    <row r="8207" spans="1:19" hidden="1" x14ac:dyDescent="0.2">
      <c r="A8207">
        <v>5011</v>
      </c>
      <c r="B8207" t="s">
        <v>12630</v>
      </c>
      <c r="C8207" t="s">
        <v>20</v>
      </c>
      <c r="D8207">
        <v>2.6</v>
      </c>
      <c r="E8207">
        <v>20</v>
      </c>
      <c r="F8207" t="s">
        <v>12631</v>
      </c>
      <c r="G8207" t="s">
        <v>31</v>
      </c>
      <c r="H8207" t="s">
        <v>46</v>
      </c>
      <c r="I8207" t="s">
        <v>9433</v>
      </c>
      <c r="K8207"/>
      <c r="L8207" t="s">
        <v>12632</v>
      </c>
      <c r="M8207" t="s">
        <v>26</v>
      </c>
      <c r="N8207">
        <v>2</v>
      </c>
      <c r="P8207" t="s">
        <v>10827</v>
      </c>
      <c r="Q8207" t="s">
        <v>12633</v>
      </c>
      <c r="S8207" t="s">
        <v>29</v>
      </c>
    </row>
    <row r="8208" spans="1:19" hidden="1" x14ac:dyDescent="0.2">
      <c r="A8208">
        <v>5012</v>
      </c>
      <c r="B8208" t="s">
        <v>3127</v>
      </c>
      <c r="C8208" t="s">
        <v>20</v>
      </c>
      <c r="D8208">
        <v>2.25</v>
      </c>
      <c r="E8208" t="s">
        <v>363</v>
      </c>
      <c r="F8208" t="s">
        <v>11315</v>
      </c>
      <c r="G8208" t="s">
        <v>31</v>
      </c>
      <c r="H8208" t="s">
        <v>23</v>
      </c>
      <c r="I8208" t="s">
        <v>582</v>
      </c>
      <c r="K8208"/>
      <c r="L8208" t="s">
        <v>3128</v>
      </c>
      <c r="M8208" t="s">
        <v>26</v>
      </c>
      <c r="N8208">
        <v>2</v>
      </c>
      <c r="P8208" t="s">
        <v>10827</v>
      </c>
      <c r="Q8208" t="s">
        <v>12634</v>
      </c>
      <c r="S8208" t="s">
        <v>29</v>
      </c>
    </row>
    <row r="8209" spans="1:19" hidden="1" x14ac:dyDescent="0.2">
      <c r="A8209">
        <v>5012</v>
      </c>
      <c r="B8209" t="s">
        <v>3127</v>
      </c>
      <c r="C8209" t="s">
        <v>73</v>
      </c>
      <c r="D8209">
        <v>6.54</v>
      </c>
      <c r="E8209" t="s">
        <v>363</v>
      </c>
      <c r="F8209" t="s">
        <v>11910</v>
      </c>
      <c r="G8209" t="s">
        <v>55</v>
      </c>
      <c r="H8209" t="s">
        <v>23</v>
      </c>
      <c r="I8209" t="s">
        <v>582</v>
      </c>
      <c r="K8209"/>
      <c r="L8209" t="s">
        <v>3128</v>
      </c>
      <c r="M8209" t="s">
        <v>26</v>
      </c>
      <c r="N8209">
        <v>2</v>
      </c>
      <c r="P8209" t="s">
        <v>10827</v>
      </c>
      <c r="Q8209" t="s">
        <v>12634</v>
      </c>
      <c r="S8209" t="s">
        <v>29</v>
      </c>
    </row>
    <row r="8210" spans="1:19" hidden="1" x14ac:dyDescent="0.2">
      <c r="A8210">
        <v>5013</v>
      </c>
      <c r="B8210" t="s">
        <v>12635</v>
      </c>
      <c r="C8210" t="s">
        <v>20</v>
      </c>
      <c r="D8210">
        <v>1.95</v>
      </c>
      <c r="E8210" t="s">
        <v>363</v>
      </c>
      <c r="F8210" t="s">
        <v>11315</v>
      </c>
      <c r="G8210" t="s">
        <v>31</v>
      </c>
      <c r="H8210" t="s">
        <v>23</v>
      </c>
      <c r="I8210" t="s">
        <v>582</v>
      </c>
      <c r="K8210"/>
      <c r="L8210" t="s">
        <v>12636</v>
      </c>
      <c r="M8210" t="s">
        <v>26</v>
      </c>
      <c r="N8210">
        <v>2</v>
      </c>
      <c r="P8210" t="s">
        <v>10827</v>
      </c>
      <c r="Q8210" t="s">
        <v>12637</v>
      </c>
      <c r="S8210" t="s">
        <v>29</v>
      </c>
    </row>
    <row r="8211" spans="1:19" hidden="1" x14ac:dyDescent="0.2">
      <c r="A8211">
        <v>5013</v>
      </c>
      <c r="B8211" t="s">
        <v>12635</v>
      </c>
      <c r="C8211" t="s">
        <v>73</v>
      </c>
      <c r="D8211">
        <v>6.37</v>
      </c>
      <c r="E8211" t="s">
        <v>363</v>
      </c>
      <c r="F8211" t="s">
        <v>11910</v>
      </c>
      <c r="G8211" t="s">
        <v>55</v>
      </c>
      <c r="H8211" t="s">
        <v>23</v>
      </c>
      <c r="I8211" t="s">
        <v>582</v>
      </c>
      <c r="K8211"/>
      <c r="L8211" t="s">
        <v>12636</v>
      </c>
      <c r="M8211" t="s">
        <v>26</v>
      </c>
      <c r="N8211">
        <v>2</v>
      </c>
      <c r="P8211" t="s">
        <v>10827</v>
      </c>
      <c r="Q8211" t="s">
        <v>12637</v>
      </c>
      <c r="S8211" t="s">
        <v>29</v>
      </c>
    </row>
    <row r="8212" spans="1:19" hidden="1" x14ac:dyDescent="0.2">
      <c r="A8212">
        <v>5014</v>
      </c>
      <c r="B8212" t="s">
        <v>12638</v>
      </c>
      <c r="C8212" t="s">
        <v>20</v>
      </c>
      <c r="D8212">
        <v>1.37</v>
      </c>
      <c r="E8212">
        <v>20</v>
      </c>
      <c r="G8212" t="s">
        <v>31</v>
      </c>
      <c r="H8212" t="s">
        <v>46</v>
      </c>
      <c r="K8212"/>
      <c r="L8212" t="s">
        <v>12639</v>
      </c>
      <c r="M8212" t="s">
        <v>26</v>
      </c>
      <c r="N8212">
        <v>2</v>
      </c>
      <c r="P8212" t="s">
        <v>10827</v>
      </c>
      <c r="Q8212" t="s">
        <v>12640</v>
      </c>
      <c r="S8212" t="s">
        <v>29</v>
      </c>
    </row>
    <row r="8213" spans="1:19" hidden="1" x14ac:dyDescent="0.2">
      <c r="A8213">
        <v>5014</v>
      </c>
      <c r="B8213" t="s">
        <v>12638</v>
      </c>
      <c r="C8213" t="s">
        <v>73</v>
      </c>
      <c r="D8213">
        <v>8.09</v>
      </c>
      <c r="E8213">
        <v>20</v>
      </c>
      <c r="G8213" t="s">
        <v>31</v>
      </c>
      <c r="H8213" t="s">
        <v>46</v>
      </c>
      <c r="K8213"/>
      <c r="L8213" t="s">
        <v>12639</v>
      </c>
      <c r="M8213" t="s">
        <v>26</v>
      </c>
      <c r="N8213">
        <v>2</v>
      </c>
      <c r="P8213" t="s">
        <v>10827</v>
      </c>
      <c r="Q8213" t="s">
        <v>12640</v>
      </c>
      <c r="S8213" t="s">
        <v>29</v>
      </c>
    </row>
    <row r="8214" spans="1:19" hidden="1" x14ac:dyDescent="0.2">
      <c r="A8214">
        <v>5015</v>
      </c>
      <c r="B8214" t="s">
        <v>12641</v>
      </c>
      <c r="C8214" t="s">
        <v>20</v>
      </c>
      <c r="D8214">
        <v>5.7</v>
      </c>
      <c r="E8214">
        <v>20</v>
      </c>
      <c r="F8214" t="s">
        <v>12642</v>
      </c>
      <c r="G8214" t="s">
        <v>31</v>
      </c>
      <c r="H8214" t="s">
        <v>46</v>
      </c>
      <c r="I8214" t="s">
        <v>9433</v>
      </c>
      <c r="K8214"/>
      <c r="L8214" t="s">
        <v>12643</v>
      </c>
      <c r="M8214" t="s">
        <v>26</v>
      </c>
      <c r="N8214">
        <v>2</v>
      </c>
      <c r="P8214" t="s">
        <v>10827</v>
      </c>
      <c r="Q8214" t="s">
        <v>12644</v>
      </c>
      <c r="S8214" t="s">
        <v>29</v>
      </c>
    </row>
    <row r="8215" spans="1:19" hidden="1" x14ac:dyDescent="0.2">
      <c r="A8215">
        <v>5016</v>
      </c>
      <c r="B8215" t="s">
        <v>12645</v>
      </c>
      <c r="C8215" t="s">
        <v>20</v>
      </c>
      <c r="D8215">
        <v>3.41</v>
      </c>
      <c r="E8215">
        <v>20</v>
      </c>
      <c r="G8215" t="s">
        <v>31</v>
      </c>
      <c r="H8215" t="s">
        <v>46</v>
      </c>
      <c r="I8215" t="s">
        <v>560</v>
      </c>
      <c r="K8215"/>
      <c r="L8215" t="s">
        <v>12646</v>
      </c>
      <c r="M8215" t="s">
        <v>26</v>
      </c>
      <c r="N8215">
        <v>2</v>
      </c>
      <c r="P8215" t="s">
        <v>10827</v>
      </c>
      <c r="Q8215" t="s">
        <v>12647</v>
      </c>
      <c r="S8215" t="s">
        <v>29</v>
      </c>
    </row>
    <row r="8216" spans="1:19" hidden="1" x14ac:dyDescent="0.2">
      <c r="A8216">
        <v>5017</v>
      </c>
      <c r="B8216" t="s">
        <v>12648</v>
      </c>
      <c r="C8216" t="s">
        <v>20</v>
      </c>
      <c r="D8216">
        <v>1.8</v>
      </c>
      <c r="E8216">
        <v>22</v>
      </c>
      <c r="F8216" t="s">
        <v>12649</v>
      </c>
      <c r="G8216" t="s">
        <v>55</v>
      </c>
      <c r="H8216" t="s">
        <v>23</v>
      </c>
      <c r="I8216" t="s">
        <v>1928</v>
      </c>
      <c r="K8216"/>
      <c r="L8216" t="s">
        <v>12650</v>
      </c>
      <c r="M8216" t="s">
        <v>26</v>
      </c>
      <c r="N8216">
        <v>2</v>
      </c>
      <c r="P8216" t="s">
        <v>10827</v>
      </c>
      <c r="Q8216" t="s">
        <v>12651</v>
      </c>
      <c r="S8216" t="s">
        <v>29</v>
      </c>
    </row>
    <row r="8217" spans="1:19" hidden="1" x14ac:dyDescent="0.2">
      <c r="A8217">
        <v>5017</v>
      </c>
      <c r="B8217" t="s">
        <v>12648</v>
      </c>
      <c r="C8217" t="s">
        <v>73</v>
      </c>
      <c r="D8217">
        <v>9.19</v>
      </c>
      <c r="E8217">
        <v>22</v>
      </c>
      <c r="F8217" t="s">
        <v>12649</v>
      </c>
      <c r="G8217" t="s">
        <v>55</v>
      </c>
      <c r="H8217" t="s">
        <v>23</v>
      </c>
      <c r="I8217" t="s">
        <v>1928</v>
      </c>
      <c r="K8217"/>
      <c r="L8217" t="s">
        <v>12650</v>
      </c>
      <c r="M8217" t="s">
        <v>26</v>
      </c>
      <c r="N8217">
        <v>2</v>
      </c>
      <c r="P8217" t="s">
        <v>10827</v>
      </c>
      <c r="Q8217" t="s">
        <v>12651</v>
      </c>
      <c r="S8217" t="s">
        <v>29</v>
      </c>
    </row>
    <row r="8218" spans="1:19" hidden="1" x14ac:dyDescent="0.2">
      <c r="A8218">
        <v>5018</v>
      </c>
      <c r="B8218" t="s">
        <v>12652</v>
      </c>
      <c r="C8218" t="s">
        <v>20</v>
      </c>
      <c r="D8218">
        <v>2.75</v>
      </c>
      <c r="E8218">
        <v>20</v>
      </c>
      <c r="G8218" t="s">
        <v>31</v>
      </c>
      <c r="H8218" t="s">
        <v>46</v>
      </c>
      <c r="I8218" t="s">
        <v>560</v>
      </c>
      <c r="K8218"/>
      <c r="L8218" t="s">
        <v>12653</v>
      </c>
      <c r="M8218" t="s">
        <v>11208</v>
      </c>
      <c r="N8218">
        <v>4</v>
      </c>
      <c r="P8218" t="s">
        <v>10827</v>
      </c>
      <c r="Q8218" t="s">
        <v>12654</v>
      </c>
      <c r="S8218" t="s">
        <v>29</v>
      </c>
    </row>
    <row r="8219" spans="1:19" hidden="1" x14ac:dyDescent="0.2">
      <c r="A8219">
        <v>5019</v>
      </c>
      <c r="B8219" t="s">
        <v>12655</v>
      </c>
      <c r="C8219" t="s">
        <v>20</v>
      </c>
      <c r="D8219">
        <v>1.17</v>
      </c>
      <c r="F8219" t="s">
        <v>615</v>
      </c>
      <c r="I8219" t="s">
        <v>5507</v>
      </c>
      <c r="K8219"/>
      <c r="L8219" t="s">
        <v>12656</v>
      </c>
      <c r="M8219" t="s">
        <v>11208</v>
      </c>
      <c r="N8219">
        <v>4</v>
      </c>
      <c r="P8219" t="s">
        <v>10827</v>
      </c>
      <c r="Q8219" t="s">
        <v>12657</v>
      </c>
      <c r="S8219" t="s">
        <v>29</v>
      </c>
    </row>
    <row r="8220" spans="1:19" hidden="1" x14ac:dyDescent="0.2">
      <c r="A8220">
        <v>5020</v>
      </c>
      <c r="B8220" t="s">
        <v>12658</v>
      </c>
      <c r="C8220" t="s">
        <v>20</v>
      </c>
      <c r="D8220">
        <v>0.73</v>
      </c>
      <c r="E8220">
        <v>20</v>
      </c>
      <c r="F8220" t="s">
        <v>12659</v>
      </c>
      <c r="G8220" t="s">
        <v>75</v>
      </c>
      <c r="H8220" t="s">
        <v>46</v>
      </c>
      <c r="I8220" t="s">
        <v>12660</v>
      </c>
      <c r="K8220"/>
      <c r="L8220" t="s">
        <v>12661</v>
      </c>
      <c r="M8220" t="s">
        <v>26</v>
      </c>
      <c r="N8220">
        <v>2</v>
      </c>
      <c r="P8220" t="s">
        <v>10827</v>
      </c>
      <c r="Q8220" t="s">
        <v>12662</v>
      </c>
      <c r="S8220" t="s">
        <v>29</v>
      </c>
    </row>
    <row r="8221" spans="1:19" hidden="1" x14ac:dyDescent="0.2">
      <c r="A8221">
        <v>5021</v>
      </c>
      <c r="B8221" t="s">
        <v>12663</v>
      </c>
      <c r="C8221" t="s">
        <v>20</v>
      </c>
      <c r="D8221">
        <v>2.94</v>
      </c>
      <c r="E8221">
        <v>20</v>
      </c>
      <c r="F8221" t="s">
        <v>12664</v>
      </c>
      <c r="G8221" t="s">
        <v>31</v>
      </c>
      <c r="H8221" t="s">
        <v>46</v>
      </c>
      <c r="I8221" t="s">
        <v>9263</v>
      </c>
      <c r="K8221"/>
      <c r="L8221" t="s">
        <v>12665</v>
      </c>
      <c r="M8221" t="s">
        <v>26</v>
      </c>
      <c r="N8221">
        <v>2</v>
      </c>
      <c r="P8221" t="s">
        <v>10827</v>
      </c>
      <c r="Q8221" t="s">
        <v>12666</v>
      </c>
      <c r="S8221" t="s">
        <v>29</v>
      </c>
    </row>
    <row r="8222" spans="1:19" hidden="1" x14ac:dyDescent="0.2">
      <c r="A8222">
        <v>5022</v>
      </c>
      <c r="B8222" t="s">
        <v>12667</v>
      </c>
      <c r="C8222" t="s">
        <v>20</v>
      </c>
      <c r="D8222">
        <v>3.88</v>
      </c>
      <c r="E8222">
        <v>20</v>
      </c>
      <c r="F8222" t="s">
        <v>12668</v>
      </c>
      <c r="G8222" t="s">
        <v>31</v>
      </c>
      <c r="H8222" t="s">
        <v>46</v>
      </c>
      <c r="I8222" t="s">
        <v>9263</v>
      </c>
      <c r="K8222"/>
      <c r="L8222" t="s">
        <v>12669</v>
      </c>
      <c r="M8222" t="s">
        <v>26</v>
      </c>
      <c r="N8222">
        <v>2</v>
      </c>
      <c r="P8222" t="s">
        <v>10827</v>
      </c>
      <c r="Q8222" t="s">
        <v>12670</v>
      </c>
      <c r="S8222" t="s">
        <v>29</v>
      </c>
    </row>
    <row r="8223" spans="1:19" hidden="1" x14ac:dyDescent="0.2">
      <c r="A8223">
        <v>5022</v>
      </c>
      <c r="B8223" t="s">
        <v>12667</v>
      </c>
      <c r="C8223" t="s">
        <v>73</v>
      </c>
      <c r="D8223">
        <v>-0.17</v>
      </c>
      <c r="E8223">
        <v>20</v>
      </c>
      <c r="F8223" t="s">
        <v>12671</v>
      </c>
      <c r="G8223" t="s">
        <v>75</v>
      </c>
      <c r="H8223" t="s">
        <v>23</v>
      </c>
      <c r="I8223" t="s">
        <v>9263</v>
      </c>
      <c r="K8223"/>
      <c r="L8223" t="s">
        <v>12669</v>
      </c>
      <c r="M8223" t="s">
        <v>26</v>
      </c>
      <c r="N8223">
        <v>2</v>
      </c>
      <c r="P8223" t="s">
        <v>10827</v>
      </c>
      <c r="Q8223" t="s">
        <v>12670</v>
      </c>
      <c r="S8223" t="s">
        <v>29</v>
      </c>
    </row>
    <row r="8224" spans="1:19" hidden="1" x14ac:dyDescent="0.2">
      <c r="A8224">
        <v>5022</v>
      </c>
      <c r="B8224" t="s">
        <v>12667</v>
      </c>
      <c r="C8224" t="s">
        <v>20</v>
      </c>
      <c r="D8224">
        <v>3.91</v>
      </c>
      <c r="E8224" t="s">
        <v>10834</v>
      </c>
      <c r="F8224" t="s">
        <v>12672</v>
      </c>
      <c r="G8224" t="s">
        <v>55</v>
      </c>
      <c r="H8224" t="s">
        <v>23</v>
      </c>
      <c r="I8224" t="s">
        <v>9550</v>
      </c>
      <c r="K8224"/>
      <c r="L8224" t="s">
        <v>12669</v>
      </c>
      <c r="M8224" t="s">
        <v>26</v>
      </c>
      <c r="N8224">
        <v>2</v>
      </c>
      <c r="P8224" t="s">
        <v>10827</v>
      </c>
      <c r="Q8224" t="s">
        <v>12670</v>
      </c>
      <c r="S8224" t="s">
        <v>29</v>
      </c>
    </row>
    <row r="8225" spans="1:19" hidden="1" x14ac:dyDescent="0.2">
      <c r="A8225">
        <v>5023</v>
      </c>
      <c r="B8225" t="s">
        <v>12673</v>
      </c>
      <c r="C8225" t="s">
        <v>20</v>
      </c>
      <c r="D8225">
        <v>3.8</v>
      </c>
      <c r="E8225">
        <v>20</v>
      </c>
      <c r="F8225" t="s">
        <v>12674</v>
      </c>
      <c r="G8225" t="s">
        <v>31</v>
      </c>
      <c r="H8225" t="s">
        <v>46</v>
      </c>
      <c r="I8225" t="s">
        <v>9263</v>
      </c>
      <c r="K8225"/>
      <c r="L8225" t="s">
        <v>12675</v>
      </c>
      <c r="M8225" t="s">
        <v>26</v>
      </c>
      <c r="N8225">
        <v>2</v>
      </c>
      <c r="P8225" t="s">
        <v>10827</v>
      </c>
      <c r="Q8225" t="s">
        <v>12676</v>
      </c>
      <c r="S8225" t="s">
        <v>29</v>
      </c>
    </row>
    <row r="8226" spans="1:19" hidden="1" x14ac:dyDescent="0.2">
      <c r="A8226">
        <v>5024</v>
      </c>
      <c r="B8226" t="s">
        <v>12677</v>
      </c>
      <c r="C8226" t="s">
        <v>20</v>
      </c>
      <c r="D8226">
        <v>2.09</v>
      </c>
      <c r="E8226">
        <v>20</v>
      </c>
      <c r="F8226" t="s">
        <v>12659</v>
      </c>
      <c r="G8226" t="s">
        <v>2339</v>
      </c>
      <c r="H8226" t="s">
        <v>46</v>
      </c>
      <c r="I8226" t="s">
        <v>9263</v>
      </c>
      <c r="K8226"/>
      <c r="L8226" t="s">
        <v>12678</v>
      </c>
      <c r="M8226" t="s">
        <v>26</v>
      </c>
      <c r="N8226">
        <v>2</v>
      </c>
      <c r="P8226" t="s">
        <v>10827</v>
      </c>
      <c r="Q8226" t="s">
        <v>12679</v>
      </c>
      <c r="S8226" t="s">
        <v>29</v>
      </c>
    </row>
    <row r="8227" spans="1:19" hidden="1" x14ac:dyDescent="0.2">
      <c r="A8227">
        <v>5024</v>
      </c>
      <c r="B8227" t="s">
        <v>12677</v>
      </c>
      <c r="C8227" t="s">
        <v>73</v>
      </c>
      <c r="D8227">
        <v>-6.25</v>
      </c>
      <c r="E8227">
        <v>20</v>
      </c>
      <c r="F8227" t="s">
        <v>12680</v>
      </c>
      <c r="G8227" t="s">
        <v>75</v>
      </c>
      <c r="H8227" t="s">
        <v>23</v>
      </c>
      <c r="I8227" t="s">
        <v>9263</v>
      </c>
      <c r="K8227"/>
      <c r="L8227" t="s">
        <v>12678</v>
      </c>
      <c r="M8227" t="s">
        <v>26</v>
      </c>
      <c r="N8227">
        <v>2</v>
      </c>
      <c r="P8227" t="s">
        <v>10827</v>
      </c>
      <c r="Q8227" t="s">
        <v>12679</v>
      </c>
      <c r="S8227" t="s">
        <v>29</v>
      </c>
    </row>
    <row r="8228" spans="1:19" hidden="1" x14ac:dyDescent="0.2">
      <c r="A8228">
        <v>5025</v>
      </c>
      <c r="B8228" t="s">
        <v>12681</v>
      </c>
      <c r="C8228" t="s">
        <v>20</v>
      </c>
      <c r="D8228">
        <v>3.84</v>
      </c>
      <c r="E8228">
        <v>20</v>
      </c>
      <c r="F8228" t="s">
        <v>12682</v>
      </c>
      <c r="G8228" t="s">
        <v>31</v>
      </c>
      <c r="H8228" t="s">
        <v>46</v>
      </c>
      <c r="I8228" t="s">
        <v>9433</v>
      </c>
      <c r="K8228"/>
      <c r="L8228" t="s">
        <v>12683</v>
      </c>
      <c r="M8228" t="s">
        <v>26</v>
      </c>
      <c r="N8228">
        <v>2</v>
      </c>
      <c r="P8228" t="s">
        <v>10827</v>
      </c>
      <c r="Q8228" t="s">
        <v>12684</v>
      </c>
      <c r="S8228" t="s">
        <v>29</v>
      </c>
    </row>
    <row r="8229" spans="1:19" hidden="1" x14ac:dyDescent="0.2">
      <c r="A8229">
        <v>5025</v>
      </c>
      <c r="B8229" t="s">
        <v>12681</v>
      </c>
      <c r="C8229" t="s">
        <v>73</v>
      </c>
      <c r="D8229">
        <v>11.38</v>
      </c>
      <c r="E8229">
        <v>20</v>
      </c>
      <c r="F8229" t="s">
        <v>12685</v>
      </c>
      <c r="G8229" t="s">
        <v>31</v>
      </c>
      <c r="H8229" t="s">
        <v>46</v>
      </c>
      <c r="I8229" t="s">
        <v>9433</v>
      </c>
      <c r="K8229"/>
      <c r="L8229" t="s">
        <v>12683</v>
      </c>
      <c r="M8229" t="s">
        <v>26</v>
      </c>
      <c r="N8229">
        <v>2</v>
      </c>
      <c r="P8229" t="s">
        <v>10827</v>
      </c>
      <c r="Q8229" t="s">
        <v>12684</v>
      </c>
      <c r="S8229" t="s">
        <v>29</v>
      </c>
    </row>
    <row r="8230" spans="1:19" hidden="1" x14ac:dyDescent="0.2">
      <c r="A8230">
        <v>5025</v>
      </c>
      <c r="B8230" t="s">
        <v>12681</v>
      </c>
      <c r="C8230" t="s">
        <v>12686</v>
      </c>
      <c r="D8230">
        <v>0.04</v>
      </c>
      <c r="E8230">
        <v>20</v>
      </c>
      <c r="F8230" t="s">
        <v>2322</v>
      </c>
      <c r="G8230" t="s">
        <v>75</v>
      </c>
      <c r="H8230" t="s">
        <v>46</v>
      </c>
      <c r="I8230" t="s">
        <v>9433</v>
      </c>
      <c r="K8230"/>
      <c r="L8230" t="s">
        <v>12683</v>
      </c>
      <c r="M8230" t="s">
        <v>26</v>
      </c>
      <c r="N8230">
        <v>2</v>
      </c>
      <c r="P8230" t="s">
        <v>10827</v>
      </c>
      <c r="Q8230" t="s">
        <v>12684</v>
      </c>
      <c r="S8230" t="s">
        <v>29</v>
      </c>
    </row>
    <row r="8231" spans="1:19" hidden="1" x14ac:dyDescent="0.2">
      <c r="A8231">
        <v>5025</v>
      </c>
      <c r="B8231" t="s">
        <v>12681</v>
      </c>
      <c r="C8231" t="s">
        <v>20</v>
      </c>
      <c r="D8231">
        <v>3.86</v>
      </c>
      <c r="E8231" t="s">
        <v>363</v>
      </c>
      <c r="F8231" t="s">
        <v>12687</v>
      </c>
      <c r="G8231" t="s">
        <v>55</v>
      </c>
      <c r="H8231" t="s">
        <v>23</v>
      </c>
      <c r="I8231" t="s">
        <v>9550</v>
      </c>
      <c r="K8231"/>
      <c r="L8231" t="s">
        <v>12683</v>
      </c>
      <c r="M8231" t="s">
        <v>26</v>
      </c>
      <c r="N8231">
        <v>2</v>
      </c>
      <c r="P8231" t="s">
        <v>10827</v>
      </c>
      <c r="Q8231" t="s">
        <v>12684</v>
      </c>
      <c r="S8231" t="s">
        <v>29</v>
      </c>
    </row>
    <row r="8232" spans="1:19" hidden="1" x14ac:dyDescent="0.2">
      <c r="A8232">
        <v>5025</v>
      </c>
      <c r="B8232" t="s">
        <v>12681</v>
      </c>
      <c r="C8232" t="s">
        <v>73</v>
      </c>
      <c r="D8232">
        <v>11.27</v>
      </c>
      <c r="E8232" t="s">
        <v>363</v>
      </c>
      <c r="F8232" t="s">
        <v>12687</v>
      </c>
      <c r="G8232" t="s">
        <v>55</v>
      </c>
      <c r="H8232" t="s">
        <v>23</v>
      </c>
      <c r="I8232" t="s">
        <v>9550</v>
      </c>
      <c r="K8232"/>
      <c r="L8232" t="s">
        <v>12683</v>
      </c>
      <c r="M8232" t="s">
        <v>26</v>
      </c>
      <c r="N8232">
        <v>2</v>
      </c>
      <c r="P8232" t="s">
        <v>10827</v>
      </c>
      <c r="Q8232" t="s">
        <v>12684</v>
      </c>
      <c r="S8232" t="s">
        <v>29</v>
      </c>
    </row>
    <row r="8233" spans="1:19" hidden="1" x14ac:dyDescent="0.2">
      <c r="A8233">
        <v>5026</v>
      </c>
      <c r="B8233" t="s">
        <v>12688</v>
      </c>
      <c r="C8233" t="s">
        <v>20</v>
      </c>
      <c r="D8233">
        <v>4.7300000000000004</v>
      </c>
      <c r="E8233" t="s">
        <v>363</v>
      </c>
      <c r="F8233" t="s">
        <v>11910</v>
      </c>
      <c r="G8233" t="s">
        <v>55</v>
      </c>
      <c r="H8233" t="s">
        <v>23</v>
      </c>
      <c r="I8233" t="s">
        <v>582</v>
      </c>
      <c r="K8233"/>
      <c r="L8233" t="s">
        <v>12689</v>
      </c>
      <c r="M8233" t="s">
        <v>26</v>
      </c>
      <c r="N8233">
        <v>2</v>
      </c>
      <c r="P8233" t="s">
        <v>10827</v>
      </c>
      <c r="Q8233" t="s">
        <v>12690</v>
      </c>
      <c r="S8233" t="s">
        <v>29</v>
      </c>
    </row>
    <row r="8234" spans="1:19" hidden="1" x14ac:dyDescent="0.2">
      <c r="A8234">
        <v>5027</v>
      </c>
      <c r="B8234" t="s">
        <v>12691</v>
      </c>
      <c r="C8234" t="s">
        <v>20</v>
      </c>
      <c r="D8234">
        <v>5.25</v>
      </c>
      <c r="E8234" t="s">
        <v>363</v>
      </c>
      <c r="F8234" t="s">
        <v>11910</v>
      </c>
      <c r="G8234" t="s">
        <v>55</v>
      </c>
      <c r="H8234" t="s">
        <v>23</v>
      </c>
      <c r="I8234" t="s">
        <v>582</v>
      </c>
      <c r="K8234"/>
      <c r="L8234" t="s">
        <v>12692</v>
      </c>
      <c r="M8234" t="s">
        <v>26</v>
      </c>
      <c r="N8234">
        <v>2</v>
      </c>
      <c r="P8234" t="s">
        <v>10827</v>
      </c>
      <c r="Q8234" t="s">
        <v>12693</v>
      </c>
      <c r="S8234" t="s">
        <v>29</v>
      </c>
    </row>
    <row r="8235" spans="1:19" hidden="1" x14ac:dyDescent="0.2">
      <c r="A8235">
        <v>5030</v>
      </c>
      <c r="B8235" t="s">
        <v>3141</v>
      </c>
      <c r="C8235" t="s">
        <v>20</v>
      </c>
      <c r="D8235">
        <v>9.59</v>
      </c>
      <c r="E8235">
        <v>25</v>
      </c>
      <c r="F8235" t="s">
        <v>10896</v>
      </c>
      <c r="G8235" t="s">
        <v>55</v>
      </c>
      <c r="H8235" t="s">
        <v>46</v>
      </c>
      <c r="I8235" t="s">
        <v>6093</v>
      </c>
      <c r="K8235"/>
      <c r="L8235" t="s">
        <v>3144</v>
      </c>
      <c r="M8235" t="s">
        <v>11208</v>
      </c>
      <c r="N8235">
        <v>4</v>
      </c>
      <c r="P8235" t="s">
        <v>10827</v>
      </c>
      <c r="Q8235" t="s">
        <v>12694</v>
      </c>
      <c r="S8235" t="s">
        <v>29</v>
      </c>
    </row>
    <row r="8236" spans="1:19" hidden="1" x14ac:dyDescent="0.2">
      <c r="A8236">
        <v>5030</v>
      </c>
      <c r="B8236" t="s">
        <v>3141</v>
      </c>
      <c r="C8236" t="s">
        <v>73</v>
      </c>
      <c r="D8236">
        <v>3.92</v>
      </c>
      <c r="E8236">
        <v>25</v>
      </c>
      <c r="F8236" t="s">
        <v>10896</v>
      </c>
      <c r="G8236" t="s">
        <v>55</v>
      </c>
      <c r="H8236" t="s">
        <v>46</v>
      </c>
      <c r="I8236" t="s">
        <v>6093</v>
      </c>
      <c r="K8236"/>
      <c r="L8236" t="s">
        <v>3144</v>
      </c>
      <c r="M8236" t="s">
        <v>11208</v>
      </c>
      <c r="N8236">
        <v>4</v>
      </c>
      <c r="P8236" t="s">
        <v>10827</v>
      </c>
      <c r="Q8236" t="s">
        <v>12694</v>
      </c>
      <c r="S8236" t="s">
        <v>29</v>
      </c>
    </row>
    <row r="8237" spans="1:19" hidden="1" x14ac:dyDescent="0.2">
      <c r="A8237">
        <v>5032</v>
      </c>
      <c r="B8237" t="s">
        <v>12695</v>
      </c>
      <c r="C8237" t="s">
        <v>20</v>
      </c>
      <c r="D8237">
        <v>9.7799999999999994</v>
      </c>
      <c r="E8237">
        <v>25</v>
      </c>
      <c r="F8237" t="s">
        <v>11226</v>
      </c>
      <c r="G8237" t="s">
        <v>55</v>
      </c>
      <c r="H8237" t="s">
        <v>46</v>
      </c>
      <c r="I8237" t="s">
        <v>10469</v>
      </c>
      <c r="K8237"/>
      <c r="L8237" t="s">
        <v>12696</v>
      </c>
      <c r="M8237" t="s">
        <v>26</v>
      </c>
      <c r="N8237">
        <v>2</v>
      </c>
      <c r="P8237" t="s">
        <v>10827</v>
      </c>
      <c r="Q8237" t="s">
        <v>12697</v>
      </c>
      <c r="S8237" t="s">
        <v>29</v>
      </c>
    </row>
    <row r="8238" spans="1:19" hidden="1" x14ac:dyDescent="0.2">
      <c r="A8238">
        <v>5032</v>
      </c>
      <c r="B8238" t="s">
        <v>12695</v>
      </c>
      <c r="C8238" t="s">
        <v>73</v>
      </c>
      <c r="D8238">
        <v>6.76</v>
      </c>
      <c r="E8238">
        <v>25</v>
      </c>
      <c r="F8238" t="s">
        <v>11226</v>
      </c>
      <c r="G8238" t="s">
        <v>55</v>
      </c>
      <c r="H8238" t="s">
        <v>46</v>
      </c>
      <c r="I8238" t="s">
        <v>10469</v>
      </c>
      <c r="K8238"/>
      <c r="L8238" t="s">
        <v>12696</v>
      </c>
      <c r="M8238" t="s">
        <v>26</v>
      </c>
      <c r="N8238">
        <v>2</v>
      </c>
      <c r="P8238" t="s">
        <v>10827</v>
      </c>
      <c r="Q8238" t="s">
        <v>12697</v>
      </c>
      <c r="S8238" t="s">
        <v>29</v>
      </c>
    </row>
    <row r="8239" spans="1:19" hidden="1" x14ac:dyDescent="0.2">
      <c r="A8239">
        <v>5032</v>
      </c>
      <c r="B8239" t="s">
        <v>12695</v>
      </c>
      <c r="C8239" t="s">
        <v>77</v>
      </c>
      <c r="D8239">
        <v>4.6100000000000003</v>
      </c>
      <c r="E8239">
        <v>25</v>
      </c>
      <c r="F8239" t="s">
        <v>11226</v>
      </c>
      <c r="G8239" t="s">
        <v>55</v>
      </c>
      <c r="H8239" t="s">
        <v>46</v>
      </c>
      <c r="I8239" t="s">
        <v>10469</v>
      </c>
      <c r="K8239"/>
      <c r="L8239" t="s">
        <v>12696</v>
      </c>
      <c r="M8239" t="s">
        <v>26</v>
      </c>
      <c r="N8239">
        <v>2</v>
      </c>
      <c r="P8239" t="s">
        <v>10827</v>
      </c>
      <c r="Q8239" t="s">
        <v>12697</v>
      </c>
      <c r="S8239" t="s">
        <v>29</v>
      </c>
    </row>
    <row r="8240" spans="1:19" hidden="1" x14ac:dyDescent="0.2">
      <c r="A8240">
        <v>5033</v>
      </c>
      <c r="B8240" t="s">
        <v>12698</v>
      </c>
      <c r="C8240" t="s">
        <v>20</v>
      </c>
      <c r="D8240">
        <v>9.5399999999999991</v>
      </c>
      <c r="E8240">
        <v>25</v>
      </c>
      <c r="F8240" t="s">
        <v>12699</v>
      </c>
      <c r="G8240" t="s">
        <v>55</v>
      </c>
      <c r="H8240" t="s">
        <v>46</v>
      </c>
      <c r="I8240" t="s">
        <v>1583</v>
      </c>
      <c r="K8240"/>
      <c r="L8240" t="s">
        <v>12700</v>
      </c>
      <c r="M8240" t="s">
        <v>26</v>
      </c>
      <c r="N8240">
        <v>2</v>
      </c>
      <c r="P8240" t="s">
        <v>10827</v>
      </c>
      <c r="Q8240" t="s">
        <v>12701</v>
      </c>
      <c r="S8240" t="s">
        <v>29</v>
      </c>
    </row>
    <row r="8241" spans="1:19" hidden="1" x14ac:dyDescent="0.2">
      <c r="A8241">
        <v>5033</v>
      </c>
      <c r="B8241" t="s">
        <v>12698</v>
      </c>
      <c r="C8241" t="s">
        <v>73</v>
      </c>
      <c r="D8241">
        <v>5.91</v>
      </c>
      <c r="E8241">
        <v>25</v>
      </c>
      <c r="F8241" t="s">
        <v>12699</v>
      </c>
      <c r="G8241" t="s">
        <v>55</v>
      </c>
      <c r="H8241" t="s">
        <v>46</v>
      </c>
      <c r="I8241" t="s">
        <v>1583</v>
      </c>
      <c r="K8241"/>
      <c r="L8241" t="s">
        <v>12700</v>
      </c>
      <c r="M8241" t="s">
        <v>26</v>
      </c>
      <c r="N8241">
        <v>2</v>
      </c>
      <c r="P8241" t="s">
        <v>10827</v>
      </c>
      <c r="Q8241" t="s">
        <v>12701</v>
      </c>
      <c r="S8241" t="s">
        <v>29</v>
      </c>
    </row>
    <row r="8242" spans="1:19" hidden="1" x14ac:dyDescent="0.2">
      <c r="A8242">
        <v>5033</v>
      </c>
      <c r="B8242" t="s">
        <v>12698</v>
      </c>
      <c r="C8242" t="s">
        <v>77</v>
      </c>
      <c r="D8242">
        <v>1.84</v>
      </c>
      <c r="E8242">
        <v>25</v>
      </c>
      <c r="F8242" t="s">
        <v>12699</v>
      </c>
      <c r="G8242" t="s">
        <v>55</v>
      </c>
      <c r="H8242" t="s">
        <v>23</v>
      </c>
      <c r="I8242" t="s">
        <v>1583</v>
      </c>
      <c r="K8242"/>
      <c r="L8242" t="s">
        <v>12700</v>
      </c>
      <c r="M8242" t="s">
        <v>26</v>
      </c>
      <c r="N8242">
        <v>2</v>
      </c>
      <c r="P8242" t="s">
        <v>10827</v>
      </c>
      <c r="Q8242" t="s">
        <v>12701</v>
      </c>
      <c r="S8242" t="s">
        <v>29</v>
      </c>
    </row>
    <row r="8243" spans="1:19" hidden="1" x14ac:dyDescent="0.2">
      <c r="A8243">
        <v>5033</v>
      </c>
      <c r="B8243" t="s">
        <v>12698</v>
      </c>
      <c r="C8243" t="s">
        <v>20</v>
      </c>
      <c r="D8243">
        <v>9.7799999999999994</v>
      </c>
      <c r="E8243">
        <v>20</v>
      </c>
      <c r="F8243" t="s">
        <v>12702</v>
      </c>
      <c r="G8243" t="s">
        <v>246</v>
      </c>
      <c r="H8243" t="s">
        <v>46</v>
      </c>
      <c r="I8243" t="s">
        <v>646</v>
      </c>
      <c r="K8243"/>
      <c r="L8243" t="s">
        <v>12700</v>
      </c>
      <c r="M8243" t="s">
        <v>26</v>
      </c>
      <c r="N8243">
        <v>2</v>
      </c>
      <c r="P8243" t="s">
        <v>10827</v>
      </c>
      <c r="Q8243" t="s">
        <v>12701</v>
      </c>
      <c r="S8243" t="s">
        <v>29</v>
      </c>
    </row>
    <row r="8244" spans="1:19" hidden="1" x14ac:dyDescent="0.2">
      <c r="A8244">
        <v>5033</v>
      </c>
      <c r="B8244" t="s">
        <v>12698</v>
      </c>
      <c r="C8244" t="s">
        <v>73</v>
      </c>
      <c r="D8244">
        <v>5.74</v>
      </c>
      <c r="E8244">
        <v>20</v>
      </c>
      <c r="F8244" t="s">
        <v>12702</v>
      </c>
      <c r="G8244" t="s">
        <v>246</v>
      </c>
      <c r="H8244" t="s">
        <v>46</v>
      </c>
      <c r="I8244" t="s">
        <v>646</v>
      </c>
      <c r="K8244"/>
      <c r="L8244" t="s">
        <v>12700</v>
      </c>
      <c r="M8244" t="s">
        <v>26</v>
      </c>
      <c r="N8244">
        <v>2</v>
      </c>
      <c r="P8244" t="s">
        <v>10827</v>
      </c>
      <c r="Q8244" t="s">
        <v>12701</v>
      </c>
      <c r="S8244" t="s">
        <v>29</v>
      </c>
    </row>
    <row r="8245" spans="1:19" hidden="1" x14ac:dyDescent="0.2">
      <c r="A8245">
        <v>5033</v>
      </c>
      <c r="B8245" t="s">
        <v>12698</v>
      </c>
      <c r="C8245" t="s">
        <v>77</v>
      </c>
      <c r="D8245">
        <v>2.33</v>
      </c>
      <c r="E8245">
        <v>20</v>
      </c>
      <c r="F8245" t="s">
        <v>12702</v>
      </c>
      <c r="G8245" t="s">
        <v>246</v>
      </c>
      <c r="H8245" t="s">
        <v>46</v>
      </c>
      <c r="I8245" t="s">
        <v>646</v>
      </c>
      <c r="K8245"/>
      <c r="L8245" t="s">
        <v>12700</v>
      </c>
      <c r="M8245" t="s">
        <v>26</v>
      </c>
      <c r="N8245">
        <v>2</v>
      </c>
      <c r="P8245" t="s">
        <v>10827</v>
      </c>
      <c r="Q8245" t="s">
        <v>12701</v>
      </c>
      <c r="S8245" t="s">
        <v>29</v>
      </c>
    </row>
    <row r="8246" spans="1:19" hidden="1" x14ac:dyDescent="0.2">
      <c r="A8246">
        <v>5034</v>
      </c>
      <c r="B8246" t="s">
        <v>12703</v>
      </c>
      <c r="C8246" t="s">
        <v>20</v>
      </c>
      <c r="D8246">
        <v>9.64</v>
      </c>
      <c r="E8246">
        <v>20</v>
      </c>
      <c r="F8246" t="s">
        <v>12704</v>
      </c>
      <c r="G8246" t="s">
        <v>246</v>
      </c>
      <c r="H8246" t="s">
        <v>46</v>
      </c>
      <c r="I8246" t="s">
        <v>646</v>
      </c>
      <c r="K8246"/>
      <c r="L8246" t="s">
        <v>12705</v>
      </c>
      <c r="M8246" t="s">
        <v>26</v>
      </c>
      <c r="N8246">
        <v>2</v>
      </c>
      <c r="P8246" t="s">
        <v>10827</v>
      </c>
      <c r="Q8246" t="s">
        <v>12706</v>
      </c>
      <c r="S8246" t="s">
        <v>29</v>
      </c>
    </row>
    <row r="8247" spans="1:19" hidden="1" x14ac:dyDescent="0.2">
      <c r="A8247">
        <v>5034</v>
      </c>
      <c r="B8247" t="s">
        <v>12703</v>
      </c>
      <c r="C8247" t="s">
        <v>73</v>
      </c>
      <c r="D8247">
        <v>5.99</v>
      </c>
      <c r="E8247">
        <v>20</v>
      </c>
      <c r="F8247" t="s">
        <v>12704</v>
      </c>
      <c r="G8247" t="s">
        <v>246</v>
      </c>
      <c r="H8247" t="s">
        <v>46</v>
      </c>
      <c r="I8247" t="s">
        <v>646</v>
      </c>
      <c r="K8247"/>
      <c r="L8247" t="s">
        <v>12705</v>
      </c>
      <c r="M8247" t="s">
        <v>26</v>
      </c>
      <c r="N8247">
        <v>2</v>
      </c>
      <c r="P8247" t="s">
        <v>10827</v>
      </c>
      <c r="Q8247" t="s">
        <v>12706</v>
      </c>
      <c r="S8247" t="s">
        <v>29</v>
      </c>
    </row>
    <row r="8248" spans="1:19" hidden="1" x14ac:dyDescent="0.2">
      <c r="A8248">
        <v>5034</v>
      </c>
      <c r="B8248" t="s">
        <v>12703</v>
      </c>
      <c r="C8248" t="s">
        <v>77</v>
      </c>
      <c r="D8248">
        <v>3.31</v>
      </c>
      <c r="E8248">
        <v>20</v>
      </c>
      <c r="F8248" t="s">
        <v>12704</v>
      </c>
      <c r="G8248" t="s">
        <v>246</v>
      </c>
      <c r="H8248" t="s">
        <v>46</v>
      </c>
      <c r="I8248" t="s">
        <v>646</v>
      </c>
      <c r="K8248"/>
      <c r="L8248" t="s">
        <v>12705</v>
      </c>
      <c r="M8248" t="s">
        <v>26</v>
      </c>
      <c r="N8248">
        <v>2</v>
      </c>
      <c r="P8248" t="s">
        <v>10827</v>
      </c>
      <c r="Q8248" t="s">
        <v>12706</v>
      </c>
      <c r="S8248" t="s">
        <v>29</v>
      </c>
    </row>
    <row r="8249" spans="1:19" hidden="1" x14ac:dyDescent="0.2">
      <c r="A8249">
        <v>5035</v>
      </c>
      <c r="B8249" t="s">
        <v>12707</v>
      </c>
      <c r="C8249" t="s">
        <v>20</v>
      </c>
      <c r="D8249">
        <v>9.6</v>
      </c>
      <c r="E8249">
        <v>20</v>
      </c>
      <c r="F8249" t="s">
        <v>12704</v>
      </c>
      <c r="G8249" t="s">
        <v>246</v>
      </c>
      <c r="H8249" t="s">
        <v>46</v>
      </c>
      <c r="I8249" t="s">
        <v>646</v>
      </c>
      <c r="K8249"/>
      <c r="L8249" t="s">
        <v>12708</v>
      </c>
      <c r="M8249" t="s">
        <v>26</v>
      </c>
      <c r="N8249">
        <v>2</v>
      </c>
      <c r="P8249" t="s">
        <v>10827</v>
      </c>
      <c r="Q8249" t="s">
        <v>12709</v>
      </c>
      <c r="S8249" t="s">
        <v>29</v>
      </c>
    </row>
    <row r="8250" spans="1:19" hidden="1" x14ac:dyDescent="0.2">
      <c r="A8250">
        <v>5035</v>
      </c>
      <c r="B8250" t="s">
        <v>12707</v>
      </c>
      <c r="C8250" t="s">
        <v>73</v>
      </c>
      <c r="D8250">
        <v>5.81</v>
      </c>
      <c r="E8250">
        <v>20</v>
      </c>
      <c r="F8250" t="s">
        <v>12704</v>
      </c>
      <c r="G8250" t="s">
        <v>246</v>
      </c>
      <c r="H8250" t="s">
        <v>46</v>
      </c>
      <c r="I8250" t="s">
        <v>646</v>
      </c>
      <c r="K8250"/>
      <c r="L8250" t="s">
        <v>12708</v>
      </c>
      <c r="M8250" t="s">
        <v>26</v>
      </c>
      <c r="N8250">
        <v>2</v>
      </c>
      <c r="P8250" t="s">
        <v>10827</v>
      </c>
      <c r="Q8250" t="s">
        <v>12709</v>
      </c>
      <c r="S8250" t="s">
        <v>29</v>
      </c>
    </row>
    <row r="8251" spans="1:19" hidden="1" x14ac:dyDescent="0.2">
      <c r="A8251">
        <v>5035</v>
      </c>
      <c r="B8251" t="s">
        <v>12707</v>
      </c>
      <c r="C8251" t="s">
        <v>77</v>
      </c>
      <c r="D8251">
        <v>3.44</v>
      </c>
      <c r="E8251">
        <v>20</v>
      </c>
      <c r="F8251" t="s">
        <v>12704</v>
      </c>
      <c r="G8251" t="s">
        <v>246</v>
      </c>
      <c r="H8251" t="s">
        <v>46</v>
      </c>
      <c r="I8251" t="s">
        <v>646</v>
      </c>
      <c r="K8251"/>
      <c r="L8251" t="s">
        <v>12708</v>
      </c>
      <c r="M8251" t="s">
        <v>26</v>
      </c>
      <c r="N8251">
        <v>2</v>
      </c>
      <c r="P8251" t="s">
        <v>10827</v>
      </c>
      <c r="Q8251" t="s">
        <v>12709</v>
      </c>
      <c r="S8251" t="s">
        <v>29</v>
      </c>
    </row>
    <row r="8252" spans="1:19" hidden="1" x14ac:dyDescent="0.2">
      <c r="A8252">
        <v>5036</v>
      </c>
      <c r="B8252" t="s">
        <v>12710</v>
      </c>
      <c r="C8252" t="s">
        <v>20</v>
      </c>
      <c r="D8252">
        <v>-6.58</v>
      </c>
      <c r="E8252">
        <v>20</v>
      </c>
      <c r="F8252" s="1" t="s">
        <v>12711</v>
      </c>
      <c r="G8252" t="s">
        <v>75</v>
      </c>
      <c r="H8252" t="s">
        <v>23</v>
      </c>
      <c r="I8252" t="s">
        <v>9263</v>
      </c>
      <c r="K8252"/>
      <c r="L8252" t="s">
        <v>12712</v>
      </c>
      <c r="M8252" t="s">
        <v>26</v>
      </c>
      <c r="N8252">
        <v>2</v>
      </c>
      <c r="P8252" t="s">
        <v>10827</v>
      </c>
      <c r="Q8252" t="s">
        <v>12713</v>
      </c>
      <c r="S8252" t="s">
        <v>29</v>
      </c>
    </row>
    <row r="8253" spans="1:19" hidden="1" x14ac:dyDescent="0.2">
      <c r="A8253">
        <v>5036</v>
      </c>
      <c r="B8253" t="s">
        <v>12710</v>
      </c>
      <c r="C8253" t="s">
        <v>73</v>
      </c>
      <c r="D8253">
        <v>5.04</v>
      </c>
      <c r="E8253">
        <v>20</v>
      </c>
      <c r="F8253" t="s">
        <v>12714</v>
      </c>
      <c r="G8253" t="s">
        <v>31</v>
      </c>
      <c r="H8253" t="s">
        <v>46</v>
      </c>
      <c r="I8253" t="s">
        <v>9263</v>
      </c>
      <c r="K8253"/>
      <c r="L8253" t="s">
        <v>12712</v>
      </c>
      <c r="M8253" t="s">
        <v>26</v>
      </c>
      <c r="N8253">
        <v>2</v>
      </c>
      <c r="P8253" t="s">
        <v>10827</v>
      </c>
      <c r="Q8253" t="s">
        <v>12713</v>
      </c>
      <c r="S8253" t="s">
        <v>29</v>
      </c>
    </row>
    <row r="8254" spans="1:19" hidden="1" x14ac:dyDescent="0.2">
      <c r="A8254">
        <v>5036</v>
      </c>
      <c r="B8254" t="s">
        <v>12710</v>
      </c>
      <c r="C8254" t="s">
        <v>77</v>
      </c>
      <c r="D8254">
        <v>10.69</v>
      </c>
      <c r="E8254">
        <v>20</v>
      </c>
      <c r="F8254" t="s">
        <v>12714</v>
      </c>
      <c r="G8254" t="s">
        <v>31</v>
      </c>
      <c r="H8254" t="s">
        <v>46</v>
      </c>
      <c r="I8254" t="s">
        <v>9263</v>
      </c>
      <c r="K8254"/>
      <c r="L8254" t="s">
        <v>12712</v>
      </c>
      <c r="M8254" t="s">
        <v>26</v>
      </c>
      <c r="N8254">
        <v>2</v>
      </c>
      <c r="P8254" t="s">
        <v>10827</v>
      </c>
      <c r="Q8254" t="s">
        <v>12713</v>
      </c>
      <c r="S8254" t="s">
        <v>29</v>
      </c>
    </row>
    <row r="8255" spans="1:19" hidden="1" x14ac:dyDescent="0.2">
      <c r="A8255">
        <v>5037</v>
      </c>
      <c r="B8255" t="s">
        <v>12715</v>
      </c>
      <c r="C8255" t="s">
        <v>20</v>
      </c>
      <c r="D8255">
        <v>-6.12</v>
      </c>
      <c r="E8255">
        <v>20</v>
      </c>
      <c r="F8255" t="s">
        <v>12716</v>
      </c>
      <c r="G8255" t="s">
        <v>75</v>
      </c>
      <c r="H8255" t="s">
        <v>23</v>
      </c>
      <c r="I8255" t="s">
        <v>9263</v>
      </c>
      <c r="K8255"/>
      <c r="L8255" t="s">
        <v>12717</v>
      </c>
      <c r="M8255" t="s">
        <v>26</v>
      </c>
      <c r="N8255">
        <v>2</v>
      </c>
      <c r="P8255" t="s">
        <v>10827</v>
      </c>
      <c r="Q8255" t="s">
        <v>12718</v>
      </c>
      <c r="S8255" t="s">
        <v>29</v>
      </c>
    </row>
    <row r="8256" spans="1:19" hidden="1" x14ac:dyDescent="0.2">
      <c r="A8256">
        <v>5037</v>
      </c>
      <c r="B8256" t="s">
        <v>12715</v>
      </c>
      <c r="C8256" t="s">
        <v>73</v>
      </c>
      <c r="D8256">
        <v>2.3199999999999998</v>
      </c>
      <c r="E8256">
        <v>20</v>
      </c>
      <c r="F8256" t="s">
        <v>12719</v>
      </c>
      <c r="G8256" t="s">
        <v>31</v>
      </c>
      <c r="H8256" t="s">
        <v>46</v>
      </c>
      <c r="I8256" t="s">
        <v>9263</v>
      </c>
      <c r="K8256"/>
      <c r="L8256" t="s">
        <v>12717</v>
      </c>
      <c r="M8256" t="s">
        <v>26</v>
      </c>
      <c r="N8256">
        <v>2</v>
      </c>
      <c r="P8256" t="s">
        <v>10827</v>
      </c>
      <c r="Q8256" t="s">
        <v>12718</v>
      </c>
      <c r="S8256" t="s">
        <v>29</v>
      </c>
    </row>
    <row r="8257" spans="1:19" hidden="1" x14ac:dyDescent="0.2">
      <c r="A8257">
        <v>5037</v>
      </c>
      <c r="B8257" t="s">
        <v>12715</v>
      </c>
      <c r="C8257" t="s">
        <v>77</v>
      </c>
      <c r="D8257">
        <v>11.38</v>
      </c>
      <c r="E8257">
        <v>20</v>
      </c>
      <c r="F8257" t="s">
        <v>12719</v>
      </c>
      <c r="G8257" t="s">
        <v>31</v>
      </c>
      <c r="H8257" t="s">
        <v>46</v>
      </c>
      <c r="I8257" t="s">
        <v>9263</v>
      </c>
      <c r="K8257"/>
      <c r="L8257" t="s">
        <v>12717</v>
      </c>
      <c r="M8257" t="s">
        <v>26</v>
      </c>
      <c r="N8257">
        <v>2</v>
      </c>
      <c r="P8257" t="s">
        <v>10827</v>
      </c>
      <c r="Q8257" t="s">
        <v>12718</v>
      </c>
      <c r="S8257" t="s">
        <v>29</v>
      </c>
    </row>
    <row r="8258" spans="1:19" hidden="1" x14ac:dyDescent="0.2">
      <c r="A8258">
        <v>5038</v>
      </c>
      <c r="B8258" t="s">
        <v>12720</v>
      </c>
      <c r="C8258" t="s">
        <v>20</v>
      </c>
      <c r="D8258">
        <v>-3.6</v>
      </c>
      <c r="E8258">
        <v>20</v>
      </c>
      <c r="F8258" t="s">
        <v>12721</v>
      </c>
      <c r="G8258" t="s">
        <v>75</v>
      </c>
      <c r="H8258" t="s">
        <v>2675</v>
      </c>
      <c r="I8258" t="s">
        <v>9263</v>
      </c>
      <c r="K8258"/>
      <c r="L8258" t="s">
        <v>12722</v>
      </c>
      <c r="M8258" t="s">
        <v>26</v>
      </c>
      <c r="N8258">
        <v>2</v>
      </c>
      <c r="P8258" t="s">
        <v>10827</v>
      </c>
      <c r="Q8258" t="s">
        <v>12723</v>
      </c>
      <c r="S8258" t="s">
        <v>29</v>
      </c>
    </row>
    <row r="8259" spans="1:19" hidden="1" x14ac:dyDescent="0.2">
      <c r="A8259">
        <v>5038</v>
      </c>
      <c r="B8259" t="s">
        <v>12720</v>
      </c>
      <c r="C8259" t="s">
        <v>73</v>
      </c>
      <c r="D8259">
        <v>2.78</v>
      </c>
      <c r="E8259">
        <v>20</v>
      </c>
      <c r="F8259" t="s">
        <v>12668</v>
      </c>
      <c r="G8259" t="s">
        <v>31</v>
      </c>
      <c r="H8259" t="s">
        <v>46</v>
      </c>
      <c r="I8259" t="s">
        <v>9263</v>
      </c>
      <c r="K8259"/>
      <c r="L8259" t="s">
        <v>12722</v>
      </c>
      <c r="M8259" t="s">
        <v>26</v>
      </c>
      <c r="N8259">
        <v>2</v>
      </c>
      <c r="P8259" t="s">
        <v>10827</v>
      </c>
      <c r="Q8259" t="s">
        <v>12723</v>
      </c>
      <c r="S8259" t="s">
        <v>29</v>
      </c>
    </row>
    <row r="8260" spans="1:19" hidden="1" x14ac:dyDescent="0.2">
      <c r="A8260">
        <v>5038</v>
      </c>
      <c r="B8260" t="s">
        <v>12720</v>
      </c>
      <c r="C8260" t="s">
        <v>77</v>
      </c>
      <c r="D8260">
        <v>12.57</v>
      </c>
      <c r="E8260">
        <v>20</v>
      </c>
      <c r="F8260" t="s">
        <v>12724</v>
      </c>
      <c r="G8260" t="s">
        <v>4302</v>
      </c>
      <c r="H8260" t="s">
        <v>46</v>
      </c>
      <c r="I8260" t="s">
        <v>9263</v>
      </c>
      <c r="K8260"/>
      <c r="L8260" t="s">
        <v>12722</v>
      </c>
      <c r="M8260" t="s">
        <v>26</v>
      </c>
      <c r="N8260">
        <v>2</v>
      </c>
      <c r="P8260" t="s">
        <v>10827</v>
      </c>
      <c r="Q8260" t="s">
        <v>12723</v>
      </c>
      <c r="S8260" t="s">
        <v>29</v>
      </c>
    </row>
    <row r="8261" spans="1:19" hidden="1" x14ac:dyDescent="0.2">
      <c r="A8261">
        <v>5039</v>
      </c>
      <c r="B8261" t="s">
        <v>12725</v>
      </c>
      <c r="C8261" t="s">
        <v>20</v>
      </c>
      <c r="D8261">
        <v>0.04</v>
      </c>
      <c r="E8261">
        <v>20</v>
      </c>
      <c r="F8261" t="s">
        <v>12726</v>
      </c>
      <c r="G8261" t="s">
        <v>75</v>
      </c>
      <c r="H8261" t="s">
        <v>46</v>
      </c>
      <c r="I8261" t="s">
        <v>9263</v>
      </c>
      <c r="K8261"/>
      <c r="L8261" t="s">
        <v>12727</v>
      </c>
      <c r="M8261" t="s">
        <v>26</v>
      </c>
      <c r="N8261">
        <v>2</v>
      </c>
      <c r="P8261" t="s">
        <v>10827</v>
      </c>
      <c r="Q8261" t="s">
        <v>12728</v>
      </c>
      <c r="S8261" t="s">
        <v>29</v>
      </c>
    </row>
    <row r="8262" spans="1:19" hidden="1" x14ac:dyDescent="0.2">
      <c r="A8262">
        <v>5039</v>
      </c>
      <c r="B8262" t="s">
        <v>12725</v>
      </c>
      <c r="C8262" t="s">
        <v>73</v>
      </c>
      <c r="D8262">
        <v>3.84</v>
      </c>
      <c r="E8262">
        <v>20</v>
      </c>
      <c r="F8262" t="s">
        <v>12668</v>
      </c>
      <c r="G8262" t="s">
        <v>31</v>
      </c>
      <c r="H8262" t="s">
        <v>46</v>
      </c>
      <c r="I8262" t="s">
        <v>9263</v>
      </c>
      <c r="K8262"/>
      <c r="L8262" t="s">
        <v>12727</v>
      </c>
      <c r="M8262" t="s">
        <v>26</v>
      </c>
      <c r="N8262">
        <v>2</v>
      </c>
      <c r="P8262" t="s">
        <v>10827</v>
      </c>
      <c r="Q8262" t="s">
        <v>12728</v>
      </c>
      <c r="S8262" t="s">
        <v>29</v>
      </c>
    </row>
    <row r="8263" spans="1:19" hidden="1" x14ac:dyDescent="0.2">
      <c r="A8263">
        <v>5039</v>
      </c>
      <c r="B8263" t="s">
        <v>12725</v>
      </c>
      <c r="C8263" t="s">
        <v>77</v>
      </c>
      <c r="D8263">
        <v>11.38</v>
      </c>
      <c r="E8263">
        <v>20</v>
      </c>
      <c r="F8263" t="s">
        <v>12668</v>
      </c>
      <c r="G8263" t="s">
        <v>31</v>
      </c>
      <c r="H8263" t="s">
        <v>46</v>
      </c>
      <c r="I8263" t="s">
        <v>9263</v>
      </c>
      <c r="K8263"/>
      <c r="L8263" t="s">
        <v>12727</v>
      </c>
      <c r="M8263" t="s">
        <v>26</v>
      </c>
      <c r="N8263">
        <v>2</v>
      </c>
      <c r="P8263" t="s">
        <v>10827</v>
      </c>
      <c r="Q8263" t="s">
        <v>12728</v>
      </c>
      <c r="S8263" t="s">
        <v>29</v>
      </c>
    </row>
    <row r="8264" spans="1:19" hidden="1" x14ac:dyDescent="0.2">
      <c r="A8264">
        <v>5040</v>
      </c>
      <c r="B8264" t="s">
        <v>12729</v>
      </c>
      <c r="C8264" t="s">
        <v>20</v>
      </c>
      <c r="D8264">
        <v>-5.14</v>
      </c>
      <c r="E8264">
        <v>20</v>
      </c>
      <c r="F8264" t="s">
        <v>12730</v>
      </c>
      <c r="G8264" t="s">
        <v>75</v>
      </c>
      <c r="H8264" t="s">
        <v>23</v>
      </c>
      <c r="I8264" t="s">
        <v>9263</v>
      </c>
      <c r="K8264"/>
      <c r="L8264" t="s">
        <v>12731</v>
      </c>
      <c r="M8264" t="s">
        <v>26</v>
      </c>
      <c r="N8264">
        <v>2</v>
      </c>
      <c r="P8264" t="s">
        <v>10827</v>
      </c>
      <c r="Q8264" t="s">
        <v>12732</v>
      </c>
      <c r="S8264" t="s">
        <v>29</v>
      </c>
    </row>
    <row r="8265" spans="1:19" hidden="1" x14ac:dyDescent="0.2">
      <c r="A8265">
        <v>5040</v>
      </c>
      <c r="B8265" t="s">
        <v>12729</v>
      </c>
      <c r="C8265" t="s">
        <v>73</v>
      </c>
      <c r="D8265">
        <v>2.65</v>
      </c>
      <c r="E8265">
        <v>20</v>
      </c>
      <c r="F8265" t="s">
        <v>12664</v>
      </c>
      <c r="G8265" t="s">
        <v>31</v>
      </c>
      <c r="H8265" t="s">
        <v>46</v>
      </c>
      <c r="I8265" t="s">
        <v>9263</v>
      </c>
      <c r="K8265"/>
      <c r="L8265" t="s">
        <v>12731</v>
      </c>
      <c r="M8265" t="s">
        <v>26</v>
      </c>
      <c r="N8265">
        <v>2</v>
      </c>
      <c r="P8265" t="s">
        <v>10827</v>
      </c>
      <c r="Q8265" t="s">
        <v>12732</v>
      </c>
      <c r="S8265" t="s">
        <v>29</v>
      </c>
    </row>
    <row r="8266" spans="1:19" hidden="1" x14ac:dyDescent="0.2">
      <c r="A8266">
        <v>5040</v>
      </c>
      <c r="B8266" t="s">
        <v>12729</v>
      </c>
      <c r="C8266" t="s">
        <v>77</v>
      </c>
      <c r="D8266">
        <v>13.54</v>
      </c>
      <c r="E8266">
        <v>20</v>
      </c>
      <c r="F8266" t="s">
        <v>12733</v>
      </c>
      <c r="G8266" t="s">
        <v>4302</v>
      </c>
      <c r="H8266" t="s">
        <v>46</v>
      </c>
      <c r="I8266" t="s">
        <v>9263</v>
      </c>
      <c r="K8266"/>
      <c r="L8266" t="s">
        <v>12731</v>
      </c>
      <c r="M8266" t="s">
        <v>26</v>
      </c>
      <c r="N8266">
        <v>2</v>
      </c>
      <c r="P8266" t="s">
        <v>10827</v>
      </c>
      <c r="Q8266" t="s">
        <v>12732</v>
      </c>
      <c r="S8266" t="s">
        <v>29</v>
      </c>
    </row>
    <row r="8267" spans="1:19" hidden="1" x14ac:dyDescent="0.2">
      <c r="A8267">
        <v>5041</v>
      </c>
      <c r="B8267" t="s">
        <v>12734</v>
      </c>
      <c r="C8267" t="s">
        <v>20</v>
      </c>
      <c r="D8267">
        <v>-0.61</v>
      </c>
      <c r="E8267">
        <v>20</v>
      </c>
      <c r="F8267" t="s">
        <v>12735</v>
      </c>
      <c r="G8267" t="s">
        <v>75</v>
      </c>
      <c r="H8267" t="s">
        <v>23</v>
      </c>
      <c r="I8267" t="s">
        <v>9263</v>
      </c>
      <c r="K8267"/>
      <c r="L8267" t="s">
        <v>12736</v>
      </c>
      <c r="M8267" t="s">
        <v>26</v>
      </c>
      <c r="N8267">
        <v>2</v>
      </c>
      <c r="P8267" t="s">
        <v>10827</v>
      </c>
      <c r="Q8267" t="s">
        <v>12737</v>
      </c>
      <c r="S8267" t="s">
        <v>29</v>
      </c>
    </row>
    <row r="8268" spans="1:19" hidden="1" x14ac:dyDescent="0.2">
      <c r="A8268">
        <v>5041</v>
      </c>
      <c r="B8268" t="s">
        <v>12734</v>
      </c>
      <c r="C8268" t="s">
        <v>73</v>
      </c>
      <c r="D8268">
        <v>3.77</v>
      </c>
      <c r="E8268">
        <v>20</v>
      </c>
      <c r="F8268" t="s">
        <v>12674</v>
      </c>
      <c r="G8268" t="s">
        <v>31</v>
      </c>
      <c r="H8268" t="s">
        <v>46</v>
      </c>
      <c r="I8268" t="s">
        <v>9263</v>
      </c>
      <c r="K8268"/>
      <c r="L8268" t="s">
        <v>12736</v>
      </c>
      <c r="M8268" t="s">
        <v>26</v>
      </c>
      <c r="N8268">
        <v>2</v>
      </c>
      <c r="P8268" t="s">
        <v>10827</v>
      </c>
      <c r="Q8268" t="s">
        <v>12737</v>
      </c>
      <c r="S8268" t="s">
        <v>29</v>
      </c>
    </row>
    <row r="8269" spans="1:19" hidden="1" x14ac:dyDescent="0.2">
      <c r="A8269">
        <v>5041</v>
      </c>
      <c r="B8269" t="s">
        <v>12734</v>
      </c>
      <c r="C8269" t="s">
        <v>77</v>
      </c>
      <c r="D8269">
        <v>11.65</v>
      </c>
      <c r="E8269">
        <v>20</v>
      </c>
      <c r="F8269" t="s">
        <v>12674</v>
      </c>
      <c r="G8269" t="s">
        <v>31</v>
      </c>
      <c r="H8269" t="s">
        <v>46</v>
      </c>
      <c r="I8269" t="s">
        <v>9263</v>
      </c>
      <c r="K8269"/>
      <c r="L8269" t="s">
        <v>12736</v>
      </c>
      <c r="M8269" t="s">
        <v>26</v>
      </c>
      <c r="N8269">
        <v>2</v>
      </c>
      <c r="P8269" t="s">
        <v>10827</v>
      </c>
      <c r="Q8269" t="s">
        <v>12737</v>
      </c>
      <c r="S8269" t="s">
        <v>29</v>
      </c>
    </row>
    <row r="8270" spans="1:19" hidden="1" x14ac:dyDescent="0.2">
      <c r="A8270">
        <v>5042</v>
      </c>
      <c r="B8270" t="s">
        <v>12738</v>
      </c>
      <c r="C8270" t="s">
        <v>20</v>
      </c>
      <c r="D8270">
        <v>1.6</v>
      </c>
      <c r="E8270">
        <v>20</v>
      </c>
      <c r="F8270" s="1" t="s">
        <v>12739</v>
      </c>
      <c r="G8270" t="s">
        <v>75</v>
      </c>
      <c r="H8270" t="s">
        <v>46</v>
      </c>
      <c r="I8270" t="s">
        <v>9433</v>
      </c>
      <c r="K8270"/>
      <c r="L8270" t="s">
        <v>12740</v>
      </c>
      <c r="M8270" t="s">
        <v>26</v>
      </c>
      <c r="N8270">
        <v>2</v>
      </c>
      <c r="P8270" t="s">
        <v>10827</v>
      </c>
      <c r="Q8270" t="s">
        <v>12741</v>
      </c>
      <c r="S8270" t="s">
        <v>29</v>
      </c>
    </row>
    <row r="8271" spans="1:19" hidden="1" x14ac:dyDescent="0.2">
      <c r="A8271">
        <v>5042</v>
      </c>
      <c r="B8271" t="s">
        <v>12738</v>
      </c>
      <c r="C8271" t="s">
        <v>73</v>
      </c>
      <c r="D8271">
        <v>9.2200000000000006</v>
      </c>
      <c r="E8271">
        <v>20</v>
      </c>
      <c r="F8271" t="s">
        <v>12719</v>
      </c>
      <c r="G8271" t="s">
        <v>31</v>
      </c>
      <c r="H8271" t="s">
        <v>46</v>
      </c>
      <c r="I8271" t="s">
        <v>9433</v>
      </c>
      <c r="K8271"/>
      <c r="L8271" t="s">
        <v>12740</v>
      </c>
      <c r="M8271" t="s">
        <v>26</v>
      </c>
      <c r="N8271">
        <v>2</v>
      </c>
      <c r="P8271" t="s">
        <v>10827</v>
      </c>
      <c r="Q8271" t="s">
        <v>12741</v>
      </c>
      <c r="S8271" t="s">
        <v>29</v>
      </c>
    </row>
    <row r="8272" spans="1:19" hidden="1" x14ac:dyDescent="0.2">
      <c r="A8272">
        <v>5043</v>
      </c>
      <c r="B8272" t="s">
        <v>12742</v>
      </c>
      <c r="C8272" t="s">
        <v>20</v>
      </c>
      <c r="D8272">
        <v>7.62</v>
      </c>
      <c r="E8272">
        <v>20</v>
      </c>
      <c r="F8272" t="s">
        <v>12719</v>
      </c>
      <c r="G8272" t="s">
        <v>31</v>
      </c>
      <c r="H8272" t="s">
        <v>46</v>
      </c>
      <c r="I8272" t="s">
        <v>9263</v>
      </c>
      <c r="K8272"/>
      <c r="L8272" t="s">
        <v>12743</v>
      </c>
      <c r="M8272" t="s">
        <v>26</v>
      </c>
      <c r="N8272">
        <v>2</v>
      </c>
      <c r="P8272" t="s">
        <v>10827</v>
      </c>
      <c r="Q8272" t="s">
        <v>12744</v>
      </c>
      <c r="S8272" t="s">
        <v>29</v>
      </c>
    </row>
    <row r="8273" spans="1:19" hidden="1" x14ac:dyDescent="0.2">
      <c r="A8273">
        <v>5043</v>
      </c>
      <c r="B8273" t="s">
        <v>12742</v>
      </c>
      <c r="C8273" t="s">
        <v>73</v>
      </c>
      <c r="D8273">
        <v>-6.94</v>
      </c>
      <c r="E8273">
        <v>20</v>
      </c>
      <c r="F8273" t="s">
        <v>12730</v>
      </c>
      <c r="G8273" t="s">
        <v>75</v>
      </c>
      <c r="H8273" t="s">
        <v>23</v>
      </c>
      <c r="I8273" t="s">
        <v>9263</v>
      </c>
      <c r="K8273"/>
      <c r="L8273" t="s">
        <v>12743</v>
      </c>
      <c r="M8273" t="s">
        <v>26</v>
      </c>
      <c r="N8273">
        <v>2</v>
      </c>
      <c r="P8273" t="s">
        <v>10827</v>
      </c>
      <c r="Q8273" t="s">
        <v>12744</v>
      </c>
      <c r="S8273" t="s">
        <v>29</v>
      </c>
    </row>
    <row r="8274" spans="1:19" hidden="1" x14ac:dyDescent="0.2">
      <c r="A8274">
        <v>5044</v>
      </c>
      <c r="B8274" t="s">
        <v>12745</v>
      </c>
      <c r="C8274" t="s">
        <v>20</v>
      </c>
      <c r="D8274">
        <v>4.6399999999999997</v>
      </c>
      <c r="E8274">
        <v>20</v>
      </c>
      <c r="F8274" t="s">
        <v>12668</v>
      </c>
      <c r="G8274" t="s">
        <v>31</v>
      </c>
      <c r="H8274" t="s">
        <v>46</v>
      </c>
      <c r="I8274" t="s">
        <v>9263</v>
      </c>
      <c r="K8274"/>
      <c r="L8274" t="s">
        <v>12746</v>
      </c>
      <c r="M8274" t="s">
        <v>26</v>
      </c>
      <c r="N8274">
        <v>2</v>
      </c>
      <c r="P8274" t="s">
        <v>10827</v>
      </c>
      <c r="Q8274" t="s">
        <v>12747</v>
      </c>
      <c r="S8274" t="s">
        <v>29</v>
      </c>
    </row>
    <row r="8275" spans="1:19" hidden="1" x14ac:dyDescent="0.2">
      <c r="A8275">
        <v>5044</v>
      </c>
      <c r="B8275" t="s">
        <v>12745</v>
      </c>
      <c r="C8275" t="s">
        <v>73</v>
      </c>
      <c r="D8275">
        <v>-7.2</v>
      </c>
      <c r="E8275">
        <v>20</v>
      </c>
      <c r="F8275" t="s">
        <v>11429</v>
      </c>
      <c r="G8275" t="s">
        <v>75</v>
      </c>
      <c r="H8275" t="s">
        <v>23</v>
      </c>
      <c r="I8275" t="s">
        <v>9263</v>
      </c>
      <c r="K8275"/>
      <c r="L8275" t="s">
        <v>12746</v>
      </c>
      <c r="M8275" t="s">
        <v>26</v>
      </c>
      <c r="N8275">
        <v>2</v>
      </c>
      <c r="P8275" t="s">
        <v>10827</v>
      </c>
      <c r="Q8275" t="s">
        <v>12747</v>
      </c>
      <c r="S8275" t="s">
        <v>29</v>
      </c>
    </row>
    <row r="8276" spans="1:19" hidden="1" x14ac:dyDescent="0.2">
      <c r="A8276">
        <v>5045</v>
      </c>
      <c r="B8276" t="s">
        <v>12748</v>
      </c>
      <c r="C8276" t="s">
        <v>20</v>
      </c>
      <c r="D8276">
        <v>3.35</v>
      </c>
      <c r="E8276">
        <v>20</v>
      </c>
      <c r="F8276" t="s">
        <v>12668</v>
      </c>
      <c r="G8276" t="s">
        <v>31</v>
      </c>
      <c r="H8276" t="s">
        <v>46</v>
      </c>
      <c r="I8276" t="s">
        <v>9263</v>
      </c>
      <c r="K8276"/>
      <c r="L8276" t="s">
        <v>12749</v>
      </c>
      <c r="M8276" t="s">
        <v>26</v>
      </c>
      <c r="N8276">
        <v>2</v>
      </c>
      <c r="P8276" t="s">
        <v>10827</v>
      </c>
      <c r="Q8276" t="s">
        <v>12750</v>
      </c>
      <c r="S8276" t="s">
        <v>29</v>
      </c>
    </row>
    <row r="8277" spans="1:19" hidden="1" x14ac:dyDescent="0.2">
      <c r="A8277">
        <v>5045</v>
      </c>
      <c r="B8277" t="s">
        <v>12748</v>
      </c>
      <c r="C8277" t="s">
        <v>73</v>
      </c>
      <c r="D8277">
        <v>-0.96</v>
      </c>
      <c r="E8277">
        <v>20</v>
      </c>
      <c r="F8277" t="s">
        <v>12671</v>
      </c>
      <c r="G8277" t="s">
        <v>75</v>
      </c>
      <c r="H8277" t="s">
        <v>23</v>
      </c>
      <c r="I8277" t="s">
        <v>9263</v>
      </c>
      <c r="K8277"/>
      <c r="L8277" t="s">
        <v>12749</v>
      </c>
      <c r="M8277" t="s">
        <v>26</v>
      </c>
      <c r="N8277">
        <v>2</v>
      </c>
      <c r="P8277" t="s">
        <v>10827</v>
      </c>
      <c r="Q8277" t="s">
        <v>12750</v>
      </c>
      <c r="S8277" t="s">
        <v>29</v>
      </c>
    </row>
    <row r="8278" spans="1:19" hidden="1" x14ac:dyDescent="0.2">
      <c r="A8278">
        <v>5046</v>
      </c>
      <c r="B8278" t="s">
        <v>12751</v>
      </c>
      <c r="C8278" t="s">
        <v>20</v>
      </c>
      <c r="D8278">
        <v>7.3</v>
      </c>
      <c r="E8278">
        <v>20</v>
      </c>
      <c r="F8278" t="s">
        <v>12752</v>
      </c>
      <c r="G8278" t="s">
        <v>31</v>
      </c>
      <c r="H8278" t="s">
        <v>46</v>
      </c>
      <c r="I8278" t="s">
        <v>9263</v>
      </c>
      <c r="K8278"/>
      <c r="L8278" t="s">
        <v>12753</v>
      </c>
      <c r="M8278" t="s">
        <v>26</v>
      </c>
      <c r="N8278">
        <v>2</v>
      </c>
      <c r="P8278" t="s">
        <v>10827</v>
      </c>
      <c r="Q8278" t="s">
        <v>12754</v>
      </c>
      <c r="S8278" t="s">
        <v>29</v>
      </c>
    </row>
    <row r="8279" spans="1:19" hidden="1" x14ac:dyDescent="0.2">
      <c r="A8279">
        <v>5046</v>
      </c>
      <c r="B8279" t="s">
        <v>12751</v>
      </c>
      <c r="C8279" t="s">
        <v>73</v>
      </c>
      <c r="D8279">
        <v>-0.62</v>
      </c>
      <c r="E8279">
        <v>20</v>
      </c>
      <c r="F8279" t="s">
        <v>12755</v>
      </c>
      <c r="G8279" t="s">
        <v>75</v>
      </c>
      <c r="H8279" t="s">
        <v>23</v>
      </c>
      <c r="I8279" t="s">
        <v>9263</v>
      </c>
      <c r="K8279"/>
      <c r="L8279" t="s">
        <v>12753</v>
      </c>
      <c r="M8279" t="s">
        <v>26</v>
      </c>
      <c r="N8279">
        <v>2</v>
      </c>
      <c r="P8279" t="s">
        <v>10827</v>
      </c>
      <c r="Q8279" t="s">
        <v>12754</v>
      </c>
      <c r="S8279" t="s">
        <v>29</v>
      </c>
    </row>
    <row r="8280" spans="1:19" hidden="1" x14ac:dyDescent="0.2">
      <c r="A8280">
        <v>5046</v>
      </c>
      <c r="B8280" t="s">
        <v>12751</v>
      </c>
      <c r="C8280" t="s">
        <v>20</v>
      </c>
      <c r="D8280">
        <v>7.52</v>
      </c>
      <c r="E8280" t="s">
        <v>10834</v>
      </c>
      <c r="F8280" t="s">
        <v>12672</v>
      </c>
      <c r="G8280" t="s">
        <v>55</v>
      </c>
      <c r="H8280" t="s">
        <v>23</v>
      </c>
      <c r="I8280" t="s">
        <v>9550</v>
      </c>
      <c r="K8280"/>
      <c r="L8280" t="s">
        <v>12753</v>
      </c>
      <c r="M8280" t="s">
        <v>26</v>
      </c>
      <c r="N8280">
        <v>2</v>
      </c>
      <c r="P8280" t="s">
        <v>10827</v>
      </c>
      <c r="Q8280" t="s">
        <v>12754</v>
      </c>
      <c r="S8280" t="s">
        <v>29</v>
      </c>
    </row>
    <row r="8281" spans="1:19" hidden="1" x14ac:dyDescent="0.2">
      <c r="A8281">
        <v>5047</v>
      </c>
      <c r="B8281" t="s">
        <v>12756</v>
      </c>
      <c r="C8281" t="s">
        <v>20</v>
      </c>
      <c r="D8281">
        <v>7.05</v>
      </c>
      <c r="E8281">
        <v>20</v>
      </c>
      <c r="F8281" t="s">
        <v>12668</v>
      </c>
      <c r="G8281" t="s">
        <v>31</v>
      </c>
      <c r="H8281" t="s">
        <v>46</v>
      </c>
      <c r="I8281" t="s">
        <v>9263</v>
      </c>
      <c r="K8281"/>
      <c r="L8281" t="s">
        <v>12757</v>
      </c>
      <c r="M8281" t="s">
        <v>26</v>
      </c>
      <c r="N8281">
        <v>2</v>
      </c>
      <c r="P8281" t="s">
        <v>10827</v>
      </c>
      <c r="Q8281" t="s">
        <v>12758</v>
      </c>
      <c r="S8281" t="s">
        <v>29</v>
      </c>
    </row>
    <row r="8282" spans="1:19" hidden="1" x14ac:dyDescent="0.2">
      <c r="A8282">
        <v>5047</v>
      </c>
      <c r="B8282" t="s">
        <v>12756</v>
      </c>
      <c r="C8282" t="s">
        <v>73</v>
      </c>
      <c r="D8282">
        <v>-5.86</v>
      </c>
      <c r="E8282">
        <v>20</v>
      </c>
      <c r="F8282" t="s">
        <v>12759</v>
      </c>
      <c r="G8282" t="s">
        <v>75</v>
      </c>
      <c r="H8282" t="s">
        <v>23</v>
      </c>
      <c r="I8282" t="s">
        <v>9263</v>
      </c>
      <c r="K8282"/>
      <c r="L8282" t="s">
        <v>12757</v>
      </c>
      <c r="M8282" t="s">
        <v>26</v>
      </c>
      <c r="N8282">
        <v>2</v>
      </c>
      <c r="P8282" t="s">
        <v>10827</v>
      </c>
      <c r="Q8282" t="s">
        <v>12758</v>
      </c>
      <c r="S8282" t="s">
        <v>29</v>
      </c>
    </row>
    <row r="8283" spans="1:19" hidden="1" x14ac:dyDescent="0.2">
      <c r="A8283">
        <v>5048</v>
      </c>
      <c r="B8283" t="s">
        <v>12760</v>
      </c>
      <c r="C8283" t="s">
        <v>20</v>
      </c>
      <c r="D8283">
        <v>4.28</v>
      </c>
      <c r="E8283">
        <v>20</v>
      </c>
      <c r="F8283" t="s">
        <v>12761</v>
      </c>
      <c r="G8283" t="s">
        <v>31</v>
      </c>
      <c r="H8283" t="s">
        <v>46</v>
      </c>
      <c r="I8283" t="s">
        <v>9263</v>
      </c>
      <c r="K8283"/>
      <c r="L8283" t="s">
        <v>12762</v>
      </c>
      <c r="M8283" t="s">
        <v>11208</v>
      </c>
      <c r="N8283">
        <v>4</v>
      </c>
      <c r="P8283" t="s">
        <v>10827</v>
      </c>
      <c r="Q8283" t="s">
        <v>12763</v>
      </c>
      <c r="S8283" t="s">
        <v>29</v>
      </c>
    </row>
    <row r="8284" spans="1:19" hidden="1" x14ac:dyDescent="0.2">
      <c r="A8284">
        <v>5048</v>
      </c>
      <c r="B8284" t="s">
        <v>12760</v>
      </c>
      <c r="C8284" t="s">
        <v>73</v>
      </c>
      <c r="D8284">
        <v>0.05</v>
      </c>
      <c r="E8284">
        <v>20</v>
      </c>
      <c r="F8284" t="s">
        <v>12764</v>
      </c>
      <c r="G8284" t="s">
        <v>75</v>
      </c>
      <c r="H8284" t="s">
        <v>46</v>
      </c>
      <c r="I8284" t="s">
        <v>9263</v>
      </c>
      <c r="K8284"/>
      <c r="L8284" t="s">
        <v>12762</v>
      </c>
      <c r="M8284" t="s">
        <v>11208</v>
      </c>
      <c r="N8284">
        <v>4</v>
      </c>
      <c r="P8284" t="s">
        <v>10827</v>
      </c>
      <c r="Q8284" t="s">
        <v>12763</v>
      </c>
      <c r="S8284" t="s">
        <v>29</v>
      </c>
    </row>
    <row r="8285" spans="1:19" hidden="1" x14ac:dyDescent="0.2">
      <c r="A8285">
        <v>5049</v>
      </c>
      <c r="B8285" t="s">
        <v>12765</v>
      </c>
      <c r="C8285" t="s">
        <v>20</v>
      </c>
      <c r="D8285">
        <v>4.78</v>
      </c>
      <c r="E8285" t="s">
        <v>363</v>
      </c>
      <c r="F8285" t="s">
        <v>11910</v>
      </c>
      <c r="G8285" t="s">
        <v>55</v>
      </c>
      <c r="H8285" t="s">
        <v>23</v>
      </c>
      <c r="I8285" t="s">
        <v>582</v>
      </c>
      <c r="K8285"/>
      <c r="L8285" t="s">
        <v>12766</v>
      </c>
      <c r="M8285" t="s">
        <v>26</v>
      </c>
      <c r="N8285">
        <v>2</v>
      </c>
      <c r="P8285" t="s">
        <v>10827</v>
      </c>
      <c r="Q8285" t="s">
        <v>12767</v>
      </c>
      <c r="S8285" t="s">
        <v>29</v>
      </c>
    </row>
    <row r="8286" spans="1:19" hidden="1" x14ac:dyDescent="0.2">
      <c r="A8286">
        <v>5050</v>
      </c>
      <c r="B8286" t="s">
        <v>12768</v>
      </c>
      <c r="C8286" t="s">
        <v>20</v>
      </c>
      <c r="D8286">
        <v>5.21</v>
      </c>
      <c r="E8286" t="s">
        <v>363</v>
      </c>
      <c r="F8286" t="s">
        <v>11910</v>
      </c>
      <c r="G8286" t="s">
        <v>55</v>
      </c>
      <c r="H8286" t="s">
        <v>23</v>
      </c>
      <c r="I8286" t="s">
        <v>582</v>
      </c>
      <c r="K8286"/>
      <c r="L8286" t="s">
        <v>12769</v>
      </c>
      <c r="M8286" t="s">
        <v>26</v>
      </c>
      <c r="N8286">
        <v>2</v>
      </c>
      <c r="P8286" t="s">
        <v>10827</v>
      </c>
      <c r="Q8286" t="s">
        <v>12770</v>
      </c>
      <c r="S8286" t="s">
        <v>29</v>
      </c>
    </row>
    <row r="8287" spans="1:19" hidden="1" x14ac:dyDescent="0.2">
      <c r="A8287">
        <v>5051</v>
      </c>
      <c r="B8287" t="s">
        <v>3153</v>
      </c>
      <c r="C8287" t="s">
        <v>20</v>
      </c>
      <c r="D8287">
        <v>8.57</v>
      </c>
      <c r="E8287">
        <v>25</v>
      </c>
      <c r="F8287" t="s">
        <v>10896</v>
      </c>
      <c r="G8287" t="s">
        <v>55</v>
      </c>
      <c r="H8287" t="s">
        <v>46</v>
      </c>
      <c r="I8287" t="s">
        <v>6093</v>
      </c>
      <c r="K8287"/>
      <c r="L8287" t="s">
        <v>3155</v>
      </c>
      <c r="M8287" t="s">
        <v>11208</v>
      </c>
      <c r="N8287">
        <v>4</v>
      </c>
      <c r="P8287" t="s">
        <v>10827</v>
      </c>
      <c r="Q8287" t="s">
        <v>12771</v>
      </c>
      <c r="S8287" t="s">
        <v>29</v>
      </c>
    </row>
    <row r="8288" spans="1:19" hidden="1" x14ac:dyDescent="0.2">
      <c r="A8288">
        <v>5051</v>
      </c>
      <c r="B8288" t="s">
        <v>3153</v>
      </c>
      <c r="C8288" t="s">
        <v>73</v>
      </c>
      <c r="D8288">
        <v>2.14</v>
      </c>
      <c r="E8288">
        <v>25</v>
      </c>
      <c r="F8288" t="s">
        <v>10896</v>
      </c>
      <c r="G8288" t="s">
        <v>55</v>
      </c>
      <c r="H8288" t="s">
        <v>46</v>
      </c>
      <c r="I8288" t="s">
        <v>6093</v>
      </c>
      <c r="K8288"/>
      <c r="L8288" t="s">
        <v>3155</v>
      </c>
      <c r="M8288" t="s">
        <v>11208</v>
      </c>
      <c r="N8288">
        <v>4</v>
      </c>
      <c r="P8288" t="s">
        <v>10827</v>
      </c>
      <c r="Q8288" t="s">
        <v>12771</v>
      </c>
      <c r="S8288" t="s">
        <v>29</v>
      </c>
    </row>
    <row r="8289" spans="1:19" hidden="1" x14ac:dyDescent="0.2">
      <c r="A8289">
        <v>5051</v>
      </c>
      <c r="B8289" t="s">
        <v>3153</v>
      </c>
      <c r="C8289" t="s">
        <v>20</v>
      </c>
      <c r="D8289">
        <v>8.7899999999999991</v>
      </c>
      <c r="E8289">
        <v>20</v>
      </c>
      <c r="F8289" t="s">
        <v>5425</v>
      </c>
      <c r="H8289" t="s">
        <v>23</v>
      </c>
      <c r="I8289" t="s">
        <v>7396</v>
      </c>
      <c r="K8289"/>
      <c r="L8289" t="s">
        <v>3155</v>
      </c>
      <c r="M8289" t="s">
        <v>11208</v>
      </c>
      <c r="N8289">
        <v>4</v>
      </c>
      <c r="P8289" t="s">
        <v>10827</v>
      </c>
      <c r="Q8289" t="s">
        <v>12771</v>
      </c>
      <c r="S8289" t="s">
        <v>29</v>
      </c>
    </row>
    <row r="8290" spans="1:19" hidden="1" x14ac:dyDescent="0.2">
      <c r="A8290">
        <v>5051</v>
      </c>
      <c r="B8290" t="s">
        <v>3153</v>
      </c>
      <c r="C8290" t="s">
        <v>73</v>
      </c>
      <c r="D8290">
        <v>2.04</v>
      </c>
      <c r="E8290">
        <v>20</v>
      </c>
      <c r="F8290" t="s">
        <v>5425</v>
      </c>
      <c r="H8290" t="s">
        <v>23</v>
      </c>
      <c r="I8290" t="s">
        <v>7396</v>
      </c>
      <c r="K8290"/>
      <c r="L8290" t="s">
        <v>3155</v>
      </c>
      <c r="M8290" t="s">
        <v>11208</v>
      </c>
      <c r="N8290">
        <v>4</v>
      </c>
      <c r="P8290" t="s">
        <v>10827</v>
      </c>
      <c r="Q8290" t="s">
        <v>12771</v>
      </c>
      <c r="S8290" t="s">
        <v>29</v>
      </c>
    </row>
    <row r="8291" spans="1:19" hidden="1" x14ac:dyDescent="0.2">
      <c r="A8291">
        <v>5052</v>
      </c>
      <c r="B8291" t="s">
        <v>3162</v>
      </c>
      <c r="C8291" t="s">
        <v>20</v>
      </c>
      <c r="D8291">
        <v>7.48</v>
      </c>
      <c r="E8291">
        <v>20</v>
      </c>
      <c r="F8291" t="s">
        <v>11910</v>
      </c>
      <c r="G8291" t="s">
        <v>31</v>
      </c>
      <c r="H8291" t="s">
        <v>46</v>
      </c>
      <c r="I8291" t="s">
        <v>161</v>
      </c>
      <c r="K8291"/>
      <c r="L8291" t="s">
        <v>3163</v>
      </c>
      <c r="M8291" t="s">
        <v>11208</v>
      </c>
      <c r="N8291">
        <v>4</v>
      </c>
      <c r="P8291" t="s">
        <v>10827</v>
      </c>
      <c r="Q8291" t="s">
        <v>12772</v>
      </c>
      <c r="S8291" t="s">
        <v>29</v>
      </c>
    </row>
    <row r="8292" spans="1:19" hidden="1" x14ac:dyDescent="0.2">
      <c r="A8292">
        <v>5052</v>
      </c>
      <c r="B8292" t="s">
        <v>3162</v>
      </c>
      <c r="C8292" t="s">
        <v>73</v>
      </c>
      <c r="D8292">
        <v>-7.59</v>
      </c>
      <c r="E8292">
        <v>20</v>
      </c>
      <c r="F8292" t="s">
        <v>3110</v>
      </c>
      <c r="G8292" t="s">
        <v>75</v>
      </c>
      <c r="H8292" t="s">
        <v>23</v>
      </c>
      <c r="I8292" t="s">
        <v>161</v>
      </c>
      <c r="K8292"/>
      <c r="L8292" t="s">
        <v>3163</v>
      </c>
      <c r="M8292" t="s">
        <v>11208</v>
      </c>
      <c r="N8292">
        <v>4</v>
      </c>
      <c r="P8292" t="s">
        <v>10827</v>
      </c>
      <c r="Q8292" t="s">
        <v>12772</v>
      </c>
      <c r="S8292" t="s">
        <v>29</v>
      </c>
    </row>
    <row r="8293" spans="1:19" hidden="1" x14ac:dyDescent="0.2">
      <c r="A8293">
        <v>5052</v>
      </c>
      <c r="B8293" t="s">
        <v>3162</v>
      </c>
      <c r="C8293" t="s">
        <v>20</v>
      </c>
      <c r="D8293">
        <v>7.2</v>
      </c>
      <c r="E8293" t="s">
        <v>363</v>
      </c>
      <c r="F8293" t="s">
        <v>11910</v>
      </c>
      <c r="G8293" t="s">
        <v>55</v>
      </c>
      <c r="H8293" t="s">
        <v>23</v>
      </c>
      <c r="I8293" t="s">
        <v>582</v>
      </c>
      <c r="K8293"/>
      <c r="L8293" t="s">
        <v>3163</v>
      </c>
      <c r="M8293" t="s">
        <v>11208</v>
      </c>
      <c r="N8293">
        <v>4</v>
      </c>
      <c r="P8293" t="s">
        <v>10827</v>
      </c>
      <c r="Q8293" t="s">
        <v>12772</v>
      </c>
      <c r="S8293" t="s">
        <v>29</v>
      </c>
    </row>
    <row r="8294" spans="1:19" hidden="1" x14ac:dyDescent="0.2">
      <c r="A8294">
        <v>5053</v>
      </c>
      <c r="B8294" t="s">
        <v>3165</v>
      </c>
      <c r="C8294" t="s">
        <v>20</v>
      </c>
      <c r="D8294">
        <v>7.38</v>
      </c>
      <c r="E8294" t="s">
        <v>363</v>
      </c>
      <c r="F8294" t="s">
        <v>11910</v>
      </c>
      <c r="G8294" t="s">
        <v>55</v>
      </c>
      <c r="H8294" t="s">
        <v>46</v>
      </c>
      <c r="I8294" t="s">
        <v>582</v>
      </c>
      <c r="K8294"/>
      <c r="L8294" t="s">
        <v>3166</v>
      </c>
      <c r="M8294" t="s">
        <v>11208</v>
      </c>
      <c r="N8294">
        <v>4</v>
      </c>
      <c r="P8294" t="s">
        <v>10827</v>
      </c>
      <c r="Q8294" t="s">
        <v>12773</v>
      </c>
      <c r="S8294" t="s">
        <v>29</v>
      </c>
    </row>
    <row r="8295" spans="1:19" hidden="1" x14ac:dyDescent="0.2">
      <c r="A8295">
        <v>5054</v>
      </c>
      <c r="B8295" t="s">
        <v>3168</v>
      </c>
      <c r="C8295" t="s">
        <v>20</v>
      </c>
      <c r="D8295">
        <v>7.46</v>
      </c>
      <c r="E8295">
        <v>20</v>
      </c>
      <c r="F8295" t="s">
        <v>3110</v>
      </c>
      <c r="G8295" t="s">
        <v>31</v>
      </c>
      <c r="H8295" t="s">
        <v>46</v>
      </c>
      <c r="I8295" t="s">
        <v>161</v>
      </c>
      <c r="K8295"/>
      <c r="L8295" t="s">
        <v>3169</v>
      </c>
      <c r="M8295" t="s">
        <v>26</v>
      </c>
      <c r="N8295">
        <v>2</v>
      </c>
      <c r="P8295" t="s">
        <v>10827</v>
      </c>
      <c r="Q8295" t="s">
        <v>12774</v>
      </c>
      <c r="S8295" t="s">
        <v>29</v>
      </c>
    </row>
    <row r="8296" spans="1:19" hidden="1" x14ac:dyDescent="0.2">
      <c r="A8296">
        <v>5054</v>
      </c>
      <c r="B8296" t="s">
        <v>3168</v>
      </c>
      <c r="C8296" t="s">
        <v>73</v>
      </c>
      <c r="D8296">
        <v>-6.8</v>
      </c>
      <c r="E8296">
        <v>20</v>
      </c>
      <c r="F8296" t="s">
        <v>3110</v>
      </c>
      <c r="G8296" t="s">
        <v>75</v>
      </c>
      <c r="H8296" t="s">
        <v>23</v>
      </c>
      <c r="I8296" t="s">
        <v>161</v>
      </c>
      <c r="K8296"/>
      <c r="L8296" t="s">
        <v>3169</v>
      </c>
      <c r="M8296" t="s">
        <v>26</v>
      </c>
      <c r="N8296">
        <v>2</v>
      </c>
      <c r="P8296" t="s">
        <v>10827</v>
      </c>
      <c r="Q8296" t="s">
        <v>12774</v>
      </c>
      <c r="S8296" t="s">
        <v>29</v>
      </c>
    </row>
    <row r="8297" spans="1:19" hidden="1" x14ac:dyDescent="0.2">
      <c r="A8297">
        <v>5055</v>
      </c>
      <c r="B8297" t="s">
        <v>12775</v>
      </c>
      <c r="C8297" t="s">
        <v>20</v>
      </c>
      <c r="D8297">
        <v>9.57</v>
      </c>
      <c r="E8297">
        <v>20</v>
      </c>
      <c r="F8297" t="s">
        <v>12659</v>
      </c>
      <c r="G8297" t="s">
        <v>31</v>
      </c>
      <c r="H8297" t="s">
        <v>46</v>
      </c>
      <c r="I8297" t="s">
        <v>12660</v>
      </c>
      <c r="K8297"/>
      <c r="L8297" t="s">
        <v>12776</v>
      </c>
      <c r="M8297" t="s">
        <v>26</v>
      </c>
      <c r="N8297">
        <v>2</v>
      </c>
      <c r="P8297" t="s">
        <v>10827</v>
      </c>
      <c r="Q8297" t="s">
        <v>12777</v>
      </c>
      <c r="S8297" t="s">
        <v>29</v>
      </c>
    </row>
    <row r="8298" spans="1:19" hidden="1" x14ac:dyDescent="0.2">
      <c r="A8298">
        <v>5055</v>
      </c>
      <c r="B8298" t="s">
        <v>12775</v>
      </c>
      <c r="C8298" t="s">
        <v>73</v>
      </c>
      <c r="D8298">
        <v>0.38</v>
      </c>
      <c r="E8298">
        <v>20</v>
      </c>
      <c r="F8298" t="s">
        <v>12659</v>
      </c>
      <c r="G8298" t="s">
        <v>75</v>
      </c>
      <c r="H8298" t="s">
        <v>46</v>
      </c>
      <c r="I8298" t="s">
        <v>12660</v>
      </c>
      <c r="K8298"/>
      <c r="L8298" t="s">
        <v>12776</v>
      </c>
      <c r="M8298" t="s">
        <v>26</v>
      </c>
      <c r="N8298">
        <v>2</v>
      </c>
      <c r="P8298" t="s">
        <v>10827</v>
      </c>
      <c r="Q8298" t="s">
        <v>12777</v>
      </c>
      <c r="S8298" t="s">
        <v>29</v>
      </c>
    </row>
    <row r="8299" spans="1:19" hidden="1" x14ac:dyDescent="0.2">
      <c r="A8299">
        <v>5056</v>
      </c>
      <c r="B8299" t="s">
        <v>12778</v>
      </c>
      <c r="C8299" t="s">
        <v>20</v>
      </c>
      <c r="D8299">
        <v>9.3699999999999992</v>
      </c>
      <c r="E8299">
        <v>20</v>
      </c>
      <c r="F8299" t="s">
        <v>12779</v>
      </c>
      <c r="G8299" t="s">
        <v>31</v>
      </c>
      <c r="H8299" t="s">
        <v>46</v>
      </c>
      <c r="I8299" t="s">
        <v>12660</v>
      </c>
      <c r="K8299"/>
      <c r="L8299" t="s">
        <v>12780</v>
      </c>
      <c r="M8299" t="s">
        <v>26</v>
      </c>
      <c r="N8299">
        <v>2</v>
      </c>
      <c r="P8299" t="s">
        <v>10827</v>
      </c>
      <c r="Q8299" t="s">
        <v>12781</v>
      </c>
      <c r="S8299" t="s">
        <v>29</v>
      </c>
    </row>
    <row r="8300" spans="1:19" hidden="1" x14ac:dyDescent="0.2">
      <c r="A8300">
        <v>5056</v>
      </c>
      <c r="B8300" t="s">
        <v>12778</v>
      </c>
      <c r="C8300" t="s">
        <v>73</v>
      </c>
      <c r="D8300">
        <v>0.12</v>
      </c>
      <c r="E8300">
        <v>20</v>
      </c>
      <c r="F8300" t="s">
        <v>12659</v>
      </c>
      <c r="G8300" t="s">
        <v>75</v>
      </c>
      <c r="H8300" t="s">
        <v>46</v>
      </c>
      <c r="I8300" t="s">
        <v>12660</v>
      </c>
      <c r="K8300"/>
      <c r="L8300" t="s">
        <v>12780</v>
      </c>
      <c r="M8300" t="s">
        <v>26</v>
      </c>
      <c r="N8300">
        <v>2</v>
      </c>
      <c r="P8300" t="s">
        <v>10827</v>
      </c>
      <c r="Q8300" t="s">
        <v>12781</v>
      </c>
      <c r="S8300" t="s">
        <v>29</v>
      </c>
    </row>
    <row r="8301" spans="1:19" hidden="1" x14ac:dyDescent="0.2">
      <c r="A8301">
        <v>5057</v>
      </c>
      <c r="B8301" t="s">
        <v>12782</v>
      </c>
      <c r="C8301" t="s">
        <v>20</v>
      </c>
      <c r="D8301">
        <v>3.58</v>
      </c>
      <c r="E8301">
        <v>20</v>
      </c>
      <c r="G8301" t="s">
        <v>31</v>
      </c>
      <c r="H8301" t="s">
        <v>46</v>
      </c>
      <c r="I8301" t="s">
        <v>161</v>
      </c>
      <c r="K8301"/>
      <c r="L8301" t="s">
        <v>12783</v>
      </c>
      <c r="M8301" t="s">
        <v>26</v>
      </c>
      <c r="N8301">
        <v>2</v>
      </c>
      <c r="P8301" t="s">
        <v>10827</v>
      </c>
      <c r="Q8301" t="s">
        <v>12784</v>
      </c>
      <c r="S8301" t="s">
        <v>29</v>
      </c>
    </row>
    <row r="8302" spans="1:19" hidden="1" x14ac:dyDescent="0.2">
      <c r="A8302">
        <v>5058</v>
      </c>
      <c r="B8302" t="s">
        <v>12785</v>
      </c>
      <c r="C8302" t="s">
        <v>20</v>
      </c>
      <c r="D8302">
        <v>2.98</v>
      </c>
      <c r="E8302">
        <v>20</v>
      </c>
      <c r="G8302" t="s">
        <v>31</v>
      </c>
      <c r="H8302" t="s">
        <v>46</v>
      </c>
      <c r="I8302" t="s">
        <v>161</v>
      </c>
      <c r="K8302"/>
      <c r="L8302" t="s">
        <v>12786</v>
      </c>
      <c r="M8302" t="s">
        <v>26</v>
      </c>
      <c r="N8302">
        <v>2</v>
      </c>
      <c r="P8302" t="s">
        <v>10827</v>
      </c>
      <c r="Q8302" t="s">
        <v>12787</v>
      </c>
      <c r="S8302" t="s">
        <v>29</v>
      </c>
    </row>
    <row r="8303" spans="1:19" hidden="1" x14ac:dyDescent="0.2">
      <c r="A8303">
        <v>5059</v>
      </c>
      <c r="B8303" t="s">
        <v>12788</v>
      </c>
      <c r="C8303" t="s">
        <v>20</v>
      </c>
      <c r="D8303">
        <v>3.03</v>
      </c>
      <c r="E8303">
        <v>20</v>
      </c>
      <c r="F8303" t="s">
        <v>12789</v>
      </c>
      <c r="G8303" t="s">
        <v>31</v>
      </c>
      <c r="H8303" t="s">
        <v>46</v>
      </c>
      <c r="I8303" t="s">
        <v>9433</v>
      </c>
      <c r="K8303"/>
      <c r="L8303" t="s">
        <v>12790</v>
      </c>
      <c r="M8303" t="s">
        <v>26</v>
      </c>
      <c r="N8303">
        <v>2</v>
      </c>
      <c r="P8303" t="s">
        <v>10827</v>
      </c>
      <c r="Q8303" t="s">
        <v>12791</v>
      </c>
      <c r="S8303" t="s">
        <v>29</v>
      </c>
    </row>
    <row r="8304" spans="1:19" hidden="1" x14ac:dyDescent="0.2">
      <c r="A8304">
        <v>5059</v>
      </c>
      <c r="B8304" t="s">
        <v>12788</v>
      </c>
      <c r="C8304" t="s">
        <v>73</v>
      </c>
      <c r="D8304">
        <v>-0.57999999999999996</v>
      </c>
      <c r="E8304">
        <v>20</v>
      </c>
      <c r="F8304" t="s">
        <v>12792</v>
      </c>
      <c r="G8304" t="s">
        <v>75</v>
      </c>
      <c r="H8304" t="s">
        <v>23</v>
      </c>
      <c r="I8304" t="s">
        <v>9433</v>
      </c>
      <c r="K8304"/>
      <c r="L8304" t="s">
        <v>12790</v>
      </c>
      <c r="M8304" t="s">
        <v>26</v>
      </c>
      <c r="N8304">
        <v>2</v>
      </c>
      <c r="P8304" t="s">
        <v>10827</v>
      </c>
      <c r="Q8304" t="s">
        <v>12791</v>
      </c>
      <c r="S8304" t="s">
        <v>29</v>
      </c>
    </row>
    <row r="8305" spans="1:19" hidden="1" x14ac:dyDescent="0.2">
      <c r="A8305">
        <v>5060</v>
      </c>
      <c r="B8305" t="s">
        <v>12793</v>
      </c>
      <c r="C8305" t="s">
        <v>20</v>
      </c>
      <c r="D8305">
        <v>2.33</v>
      </c>
      <c r="E8305">
        <v>20</v>
      </c>
      <c r="G8305" t="s">
        <v>31</v>
      </c>
      <c r="H8305" t="s">
        <v>46</v>
      </c>
      <c r="I8305" t="s">
        <v>560</v>
      </c>
      <c r="K8305"/>
      <c r="L8305" t="s">
        <v>12794</v>
      </c>
      <c r="M8305" t="s">
        <v>11208</v>
      </c>
      <c r="N8305">
        <v>4</v>
      </c>
      <c r="P8305" t="s">
        <v>10827</v>
      </c>
      <c r="Q8305" t="s">
        <v>12795</v>
      </c>
      <c r="S8305" t="s">
        <v>29</v>
      </c>
    </row>
    <row r="8306" spans="1:19" hidden="1" x14ac:dyDescent="0.2">
      <c r="A8306">
        <v>5061</v>
      </c>
      <c r="B8306" t="s">
        <v>12796</v>
      </c>
      <c r="C8306" t="s">
        <v>20</v>
      </c>
      <c r="D8306">
        <v>2.78</v>
      </c>
      <c r="E8306">
        <v>20</v>
      </c>
      <c r="G8306" t="s">
        <v>31</v>
      </c>
      <c r="H8306" t="s">
        <v>46</v>
      </c>
      <c r="I8306" t="s">
        <v>560</v>
      </c>
      <c r="K8306"/>
      <c r="L8306" t="s">
        <v>12797</v>
      </c>
      <c r="M8306" t="s">
        <v>11208</v>
      </c>
      <c r="N8306">
        <v>4</v>
      </c>
      <c r="P8306" t="s">
        <v>10827</v>
      </c>
      <c r="Q8306" t="s">
        <v>12798</v>
      </c>
      <c r="S8306" t="s">
        <v>29</v>
      </c>
    </row>
    <row r="8307" spans="1:19" hidden="1" x14ac:dyDescent="0.2">
      <c r="A8307">
        <v>5062</v>
      </c>
      <c r="B8307" t="s">
        <v>12799</v>
      </c>
      <c r="C8307" t="s">
        <v>20</v>
      </c>
      <c r="D8307">
        <v>5.04</v>
      </c>
      <c r="E8307">
        <v>20</v>
      </c>
      <c r="F8307" t="s">
        <v>12659</v>
      </c>
      <c r="G8307" t="s">
        <v>31</v>
      </c>
      <c r="H8307" t="s">
        <v>46</v>
      </c>
      <c r="I8307" t="s">
        <v>12660</v>
      </c>
      <c r="K8307"/>
      <c r="L8307" t="s">
        <v>12800</v>
      </c>
      <c r="M8307" t="s">
        <v>26</v>
      </c>
      <c r="N8307">
        <v>2</v>
      </c>
      <c r="P8307" t="s">
        <v>10827</v>
      </c>
      <c r="Q8307" t="s">
        <v>12801</v>
      </c>
      <c r="S8307" t="s">
        <v>29</v>
      </c>
    </row>
    <row r="8308" spans="1:19" hidden="1" x14ac:dyDescent="0.2">
      <c r="A8308">
        <v>5063</v>
      </c>
      <c r="B8308" t="s">
        <v>12802</v>
      </c>
      <c r="C8308" t="s">
        <v>20</v>
      </c>
      <c r="D8308">
        <v>10.210000000000001</v>
      </c>
      <c r="E8308">
        <v>25</v>
      </c>
      <c r="F8308" t="s">
        <v>10896</v>
      </c>
      <c r="G8308" t="s">
        <v>55</v>
      </c>
      <c r="H8308" t="s">
        <v>46</v>
      </c>
      <c r="I8308" t="s">
        <v>1583</v>
      </c>
      <c r="K8308"/>
      <c r="L8308" t="s">
        <v>12803</v>
      </c>
      <c r="M8308" t="s">
        <v>26</v>
      </c>
      <c r="N8308">
        <v>2</v>
      </c>
      <c r="P8308" t="s">
        <v>10827</v>
      </c>
      <c r="Q8308" t="s">
        <v>12804</v>
      </c>
      <c r="S8308" t="s">
        <v>29</v>
      </c>
    </row>
    <row r="8309" spans="1:19" hidden="1" x14ac:dyDescent="0.2">
      <c r="A8309">
        <v>5063</v>
      </c>
      <c r="B8309" t="s">
        <v>12802</v>
      </c>
      <c r="C8309" t="s">
        <v>73</v>
      </c>
      <c r="D8309">
        <v>8.24</v>
      </c>
      <c r="E8309">
        <v>25</v>
      </c>
      <c r="F8309" t="s">
        <v>10896</v>
      </c>
      <c r="G8309" t="s">
        <v>55</v>
      </c>
      <c r="H8309" t="s">
        <v>46</v>
      </c>
      <c r="I8309" t="s">
        <v>1583</v>
      </c>
      <c r="K8309"/>
      <c r="L8309" t="s">
        <v>12803</v>
      </c>
      <c r="M8309" t="s">
        <v>26</v>
      </c>
      <c r="N8309">
        <v>2</v>
      </c>
      <c r="P8309" t="s">
        <v>10827</v>
      </c>
      <c r="Q8309" t="s">
        <v>12804</v>
      </c>
      <c r="S8309" t="s">
        <v>29</v>
      </c>
    </row>
    <row r="8310" spans="1:19" hidden="1" x14ac:dyDescent="0.2">
      <c r="A8310">
        <v>5063</v>
      </c>
      <c r="B8310" t="s">
        <v>12802</v>
      </c>
      <c r="C8310" t="s">
        <v>77</v>
      </c>
      <c r="D8310">
        <v>3.7</v>
      </c>
      <c r="E8310">
        <v>25</v>
      </c>
      <c r="F8310" t="s">
        <v>10896</v>
      </c>
      <c r="G8310" t="s">
        <v>55</v>
      </c>
      <c r="H8310" t="s">
        <v>46</v>
      </c>
      <c r="I8310" t="s">
        <v>1583</v>
      </c>
      <c r="K8310"/>
      <c r="L8310" t="s">
        <v>12803</v>
      </c>
      <c r="M8310" t="s">
        <v>26</v>
      </c>
      <c r="N8310">
        <v>2</v>
      </c>
      <c r="P8310" t="s">
        <v>10827</v>
      </c>
      <c r="Q8310" t="s">
        <v>12804</v>
      </c>
      <c r="S8310" t="s">
        <v>29</v>
      </c>
    </row>
    <row r="8311" spans="1:19" hidden="1" x14ac:dyDescent="0.2">
      <c r="A8311">
        <v>5064</v>
      </c>
      <c r="B8311" t="s">
        <v>12805</v>
      </c>
      <c r="C8311" t="s">
        <v>20</v>
      </c>
      <c r="D8311">
        <v>10.09</v>
      </c>
      <c r="E8311">
        <v>25</v>
      </c>
      <c r="F8311" t="s">
        <v>10896</v>
      </c>
      <c r="G8311" t="s">
        <v>55</v>
      </c>
      <c r="H8311" t="s">
        <v>46</v>
      </c>
      <c r="I8311" t="s">
        <v>1583</v>
      </c>
      <c r="K8311"/>
      <c r="L8311" t="s">
        <v>12806</v>
      </c>
      <c r="M8311" t="s">
        <v>26</v>
      </c>
      <c r="N8311">
        <v>2</v>
      </c>
      <c r="P8311" t="s">
        <v>10827</v>
      </c>
      <c r="Q8311" t="s">
        <v>12807</v>
      </c>
      <c r="S8311" t="s">
        <v>29</v>
      </c>
    </row>
    <row r="8312" spans="1:19" hidden="1" x14ac:dyDescent="0.2">
      <c r="A8312">
        <v>5064</v>
      </c>
      <c r="B8312" t="s">
        <v>12805</v>
      </c>
      <c r="C8312" t="s">
        <v>73</v>
      </c>
      <c r="D8312">
        <v>7.5</v>
      </c>
      <c r="E8312">
        <v>25</v>
      </c>
      <c r="F8312" t="s">
        <v>10896</v>
      </c>
      <c r="G8312" t="s">
        <v>55</v>
      </c>
      <c r="H8312" t="s">
        <v>46</v>
      </c>
      <c r="I8312" t="s">
        <v>1583</v>
      </c>
      <c r="K8312"/>
      <c r="L8312" t="s">
        <v>12806</v>
      </c>
      <c r="M8312" t="s">
        <v>26</v>
      </c>
      <c r="N8312">
        <v>2</v>
      </c>
      <c r="P8312" t="s">
        <v>10827</v>
      </c>
      <c r="Q8312" t="s">
        <v>12807</v>
      </c>
      <c r="S8312" t="s">
        <v>29</v>
      </c>
    </row>
    <row r="8313" spans="1:19" hidden="1" x14ac:dyDescent="0.2">
      <c r="A8313">
        <v>5064</v>
      </c>
      <c r="B8313" t="s">
        <v>12805</v>
      </c>
      <c r="C8313" t="s">
        <v>77</v>
      </c>
      <c r="D8313">
        <v>2.1</v>
      </c>
      <c r="E8313">
        <v>25</v>
      </c>
      <c r="F8313" t="s">
        <v>10896</v>
      </c>
      <c r="G8313" t="s">
        <v>55</v>
      </c>
      <c r="H8313" t="s">
        <v>46</v>
      </c>
      <c r="I8313" t="s">
        <v>1583</v>
      </c>
      <c r="K8313"/>
      <c r="L8313" t="s">
        <v>12806</v>
      </c>
      <c r="M8313" t="s">
        <v>26</v>
      </c>
      <c r="N8313">
        <v>2</v>
      </c>
      <c r="P8313" t="s">
        <v>10827</v>
      </c>
      <c r="Q8313" t="s">
        <v>12807</v>
      </c>
      <c r="S8313" t="s">
        <v>29</v>
      </c>
    </row>
    <row r="8314" spans="1:19" hidden="1" x14ac:dyDescent="0.2">
      <c r="A8314">
        <v>5065</v>
      </c>
      <c r="B8314" t="s">
        <v>12808</v>
      </c>
      <c r="C8314" t="s">
        <v>20</v>
      </c>
      <c r="D8314">
        <v>3.18</v>
      </c>
      <c r="E8314">
        <v>25</v>
      </c>
      <c r="F8314" t="s">
        <v>12607</v>
      </c>
      <c r="G8314" t="s">
        <v>1501</v>
      </c>
      <c r="H8314" t="s">
        <v>46</v>
      </c>
      <c r="I8314" t="s">
        <v>3573</v>
      </c>
      <c r="K8314"/>
      <c r="L8314" t="s">
        <v>12809</v>
      </c>
      <c r="M8314" t="s">
        <v>11208</v>
      </c>
      <c r="N8314">
        <v>4</v>
      </c>
      <c r="P8314" t="s">
        <v>10827</v>
      </c>
      <c r="Q8314" t="s">
        <v>12810</v>
      </c>
      <c r="S8314" t="s">
        <v>29</v>
      </c>
    </row>
    <row r="8315" spans="1:19" hidden="1" x14ac:dyDescent="0.2">
      <c r="A8315">
        <v>5066</v>
      </c>
      <c r="B8315" t="s">
        <v>12811</v>
      </c>
      <c r="C8315" t="s">
        <v>20</v>
      </c>
      <c r="D8315">
        <v>3.35</v>
      </c>
      <c r="E8315">
        <v>25</v>
      </c>
      <c r="F8315" t="s">
        <v>12607</v>
      </c>
      <c r="G8315" t="s">
        <v>1501</v>
      </c>
      <c r="H8315" t="s">
        <v>46</v>
      </c>
      <c r="I8315" t="s">
        <v>3573</v>
      </c>
      <c r="K8315"/>
      <c r="L8315" t="s">
        <v>12812</v>
      </c>
      <c r="M8315" t="s">
        <v>11208</v>
      </c>
      <c r="N8315">
        <v>4</v>
      </c>
      <c r="P8315" t="s">
        <v>10827</v>
      </c>
      <c r="Q8315" t="s">
        <v>12813</v>
      </c>
      <c r="S8315" t="s">
        <v>29</v>
      </c>
    </row>
    <row r="8316" spans="1:19" hidden="1" x14ac:dyDescent="0.2">
      <c r="A8316">
        <v>5067</v>
      </c>
      <c r="B8316" t="s">
        <v>12814</v>
      </c>
      <c r="C8316" t="s">
        <v>20</v>
      </c>
      <c r="D8316">
        <v>5.59</v>
      </c>
      <c r="E8316">
        <v>25</v>
      </c>
      <c r="F8316" t="s">
        <v>12607</v>
      </c>
      <c r="G8316" t="s">
        <v>1501</v>
      </c>
      <c r="H8316" t="s">
        <v>46</v>
      </c>
      <c r="I8316" t="s">
        <v>3573</v>
      </c>
      <c r="K8316"/>
      <c r="L8316" t="s">
        <v>12815</v>
      </c>
      <c r="M8316" t="s">
        <v>11208</v>
      </c>
      <c r="N8316">
        <v>4</v>
      </c>
      <c r="P8316" t="s">
        <v>10827</v>
      </c>
      <c r="Q8316" t="s">
        <v>12816</v>
      </c>
      <c r="S8316" t="s">
        <v>29</v>
      </c>
    </row>
    <row r="8317" spans="1:19" hidden="1" x14ac:dyDescent="0.2">
      <c r="A8317">
        <v>5068</v>
      </c>
      <c r="B8317" t="s">
        <v>12817</v>
      </c>
      <c r="C8317" t="s">
        <v>20</v>
      </c>
      <c r="D8317">
        <v>-2.56</v>
      </c>
      <c r="E8317">
        <v>20</v>
      </c>
      <c r="F8317" t="s">
        <v>3110</v>
      </c>
      <c r="G8317" t="s">
        <v>75</v>
      </c>
      <c r="H8317" t="s">
        <v>23</v>
      </c>
      <c r="I8317" t="s">
        <v>9435</v>
      </c>
      <c r="K8317"/>
      <c r="L8317" t="s">
        <v>12818</v>
      </c>
      <c r="M8317" t="s">
        <v>26</v>
      </c>
      <c r="N8317">
        <v>2</v>
      </c>
      <c r="P8317" t="s">
        <v>10827</v>
      </c>
      <c r="Q8317" t="s">
        <v>12819</v>
      </c>
      <c r="S8317" t="s">
        <v>29</v>
      </c>
    </row>
    <row r="8318" spans="1:19" hidden="1" x14ac:dyDescent="0.2">
      <c r="A8318">
        <v>5068</v>
      </c>
      <c r="B8318" t="s">
        <v>12817</v>
      </c>
      <c r="C8318" t="s">
        <v>73</v>
      </c>
      <c r="D8318">
        <v>9.07</v>
      </c>
      <c r="E8318">
        <v>20</v>
      </c>
      <c r="F8318" t="s">
        <v>12820</v>
      </c>
      <c r="G8318" t="s">
        <v>31</v>
      </c>
      <c r="H8318" t="s">
        <v>46</v>
      </c>
      <c r="I8318" t="s">
        <v>9435</v>
      </c>
      <c r="K8318"/>
      <c r="L8318" t="s">
        <v>12818</v>
      </c>
      <c r="M8318" t="s">
        <v>26</v>
      </c>
      <c r="N8318">
        <v>2</v>
      </c>
      <c r="P8318" t="s">
        <v>10827</v>
      </c>
      <c r="Q8318" t="s">
        <v>12819</v>
      </c>
      <c r="S8318" t="s">
        <v>29</v>
      </c>
    </row>
    <row r="8319" spans="1:19" hidden="1" x14ac:dyDescent="0.2">
      <c r="A8319">
        <v>5070</v>
      </c>
      <c r="B8319" t="s">
        <v>12821</v>
      </c>
      <c r="C8319" t="s">
        <v>20</v>
      </c>
      <c r="D8319">
        <v>6.17</v>
      </c>
      <c r="E8319">
        <v>20</v>
      </c>
      <c r="F8319" t="s">
        <v>5425</v>
      </c>
      <c r="H8319" t="s">
        <v>23</v>
      </c>
      <c r="I8319" t="s">
        <v>7396</v>
      </c>
      <c r="K8319"/>
      <c r="L8319" t="s">
        <v>12822</v>
      </c>
      <c r="M8319" t="s">
        <v>26</v>
      </c>
      <c r="N8319">
        <v>2</v>
      </c>
      <c r="P8319" t="s">
        <v>10827</v>
      </c>
      <c r="Q8319" t="s">
        <v>12823</v>
      </c>
      <c r="S8319" t="s">
        <v>29</v>
      </c>
    </row>
    <row r="8320" spans="1:19" hidden="1" x14ac:dyDescent="0.2">
      <c r="A8320">
        <v>5070</v>
      </c>
      <c r="B8320" t="s">
        <v>12821</v>
      </c>
      <c r="C8320" t="s">
        <v>73</v>
      </c>
      <c r="D8320">
        <v>4.3499999999999996</v>
      </c>
      <c r="E8320">
        <v>20</v>
      </c>
      <c r="F8320" t="s">
        <v>5425</v>
      </c>
      <c r="H8320" t="s">
        <v>23</v>
      </c>
      <c r="I8320" t="s">
        <v>7396</v>
      </c>
      <c r="K8320"/>
      <c r="L8320" t="s">
        <v>12822</v>
      </c>
      <c r="M8320" t="s">
        <v>26</v>
      </c>
      <c r="N8320">
        <v>2</v>
      </c>
      <c r="P8320" t="s">
        <v>10827</v>
      </c>
      <c r="Q8320" t="s">
        <v>12823</v>
      </c>
      <c r="S8320" t="s">
        <v>29</v>
      </c>
    </row>
    <row r="8321" spans="1:19" hidden="1" x14ac:dyDescent="0.2">
      <c r="A8321">
        <v>5070</v>
      </c>
      <c r="B8321" t="s">
        <v>12821</v>
      </c>
      <c r="C8321" t="s">
        <v>77</v>
      </c>
      <c r="D8321">
        <v>2.5499999999999998</v>
      </c>
      <c r="E8321">
        <v>20</v>
      </c>
      <c r="F8321" t="s">
        <v>5425</v>
      </c>
      <c r="H8321" t="s">
        <v>23</v>
      </c>
      <c r="I8321" t="s">
        <v>7396</v>
      </c>
      <c r="K8321"/>
      <c r="L8321" t="s">
        <v>12822</v>
      </c>
      <c r="M8321" t="s">
        <v>26</v>
      </c>
      <c r="N8321">
        <v>2</v>
      </c>
      <c r="P8321" t="s">
        <v>10827</v>
      </c>
      <c r="Q8321" t="s">
        <v>12823</v>
      </c>
      <c r="S8321" t="s">
        <v>29</v>
      </c>
    </row>
    <row r="8322" spans="1:19" hidden="1" x14ac:dyDescent="0.2">
      <c r="A8322">
        <v>5071</v>
      </c>
      <c r="B8322" t="s">
        <v>12824</v>
      </c>
      <c r="C8322" t="s">
        <v>20</v>
      </c>
      <c r="D8322">
        <v>7.55</v>
      </c>
      <c r="E8322">
        <v>25</v>
      </c>
      <c r="F8322" t="s">
        <v>12825</v>
      </c>
      <c r="G8322" t="s">
        <v>55</v>
      </c>
      <c r="H8322" t="s">
        <v>46</v>
      </c>
      <c r="I8322" t="s">
        <v>11308</v>
      </c>
      <c r="K8322"/>
      <c r="L8322" t="s">
        <v>12826</v>
      </c>
      <c r="M8322" t="s">
        <v>26</v>
      </c>
      <c r="N8322">
        <v>2</v>
      </c>
      <c r="P8322" t="s">
        <v>10827</v>
      </c>
      <c r="Q8322" t="s">
        <v>12827</v>
      </c>
      <c r="S8322" t="s">
        <v>29</v>
      </c>
    </row>
    <row r="8323" spans="1:19" hidden="1" x14ac:dyDescent="0.2">
      <c r="A8323">
        <v>5071</v>
      </c>
      <c r="B8323" t="s">
        <v>12824</v>
      </c>
      <c r="C8323" t="s">
        <v>73</v>
      </c>
      <c r="D8323">
        <v>6.86</v>
      </c>
      <c r="E8323">
        <v>25</v>
      </c>
      <c r="F8323" t="s">
        <v>12825</v>
      </c>
      <c r="G8323" t="s">
        <v>55</v>
      </c>
      <c r="H8323" t="s">
        <v>46</v>
      </c>
      <c r="I8323" t="s">
        <v>11308</v>
      </c>
      <c r="K8323"/>
      <c r="L8323" t="s">
        <v>12826</v>
      </c>
      <c r="M8323" t="s">
        <v>26</v>
      </c>
      <c r="N8323">
        <v>2</v>
      </c>
      <c r="P8323" t="s">
        <v>10827</v>
      </c>
      <c r="Q8323" t="s">
        <v>12827</v>
      </c>
      <c r="S8323" t="s">
        <v>29</v>
      </c>
    </row>
    <row r="8324" spans="1:19" hidden="1" x14ac:dyDescent="0.2">
      <c r="A8324">
        <v>5072</v>
      </c>
      <c r="B8324" t="s">
        <v>3244</v>
      </c>
      <c r="C8324" t="s">
        <v>20</v>
      </c>
      <c r="D8324">
        <v>2.85</v>
      </c>
      <c r="E8324">
        <v>25</v>
      </c>
      <c r="F8324" t="s">
        <v>12607</v>
      </c>
      <c r="G8324" t="s">
        <v>1501</v>
      </c>
      <c r="H8324" t="s">
        <v>46</v>
      </c>
      <c r="I8324" t="s">
        <v>3573</v>
      </c>
      <c r="K8324"/>
      <c r="L8324" t="s">
        <v>3245</v>
      </c>
      <c r="M8324" t="s">
        <v>11208</v>
      </c>
      <c r="N8324">
        <v>4</v>
      </c>
      <c r="P8324" t="s">
        <v>10827</v>
      </c>
      <c r="Q8324" t="s">
        <v>12828</v>
      </c>
      <c r="S8324" t="s">
        <v>29</v>
      </c>
    </row>
    <row r="8325" spans="1:19" hidden="1" x14ac:dyDescent="0.2">
      <c r="A8325">
        <v>5073</v>
      </c>
      <c r="B8325" t="s">
        <v>3247</v>
      </c>
      <c r="C8325" t="s">
        <v>20</v>
      </c>
      <c r="D8325">
        <v>3.75</v>
      </c>
      <c r="E8325">
        <v>25</v>
      </c>
      <c r="F8325" t="s">
        <v>12607</v>
      </c>
      <c r="G8325" t="s">
        <v>1501</v>
      </c>
      <c r="H8325" t="s">
        <v>46</v>
      </c>
      <c r="I8325" t="s">
        <v>3573</v>
      </c>
      <c r="K8325"/>
      <c r="L8325" t="s">
        <v>3250</v>
      </c>
      <c r="M8325" t="s">
        <v>11208</v>
      </c>
      <c r="N8325">
        <v>4</v>
      </c>
      <c r="P8325" t="s">
        <v>10827</v>
      </c>
      <c r="Q8325" t="s">
        <v>12829</v>
      </c>
      <c r="S8325" t="s">
        <v>29</v>
      </c>
    </row>
    <row r="8326" spans="1:19" hidden="1" x14ac:dyDescent="0.2">
      <c r="A8326">
        <v>5074</v>
      </c>
      <c r="B8326" t="s">
        <v>12830</v>
      </c>
      <c r="C8326" t="s">
        <v>20</v>
      </c>
      <c r="D8326">
        <v>-2.15</v>
      </c>
      <c r="E8326">
        <v>20</v>
      </c>
      <c r="F8326" t="s">
        <v>3110</v>
      </c>
      <c r="G8326" t="s">
        <v>75</v>
      </c>
      <c r="H8326" t="s">
        <v>23</v>
      </c>
      <c r="I8326" t="s">
        <v>10660</v>
      </c>
      <c r="K8326"/>
      <c r="L8326" t="s">
        <v>12831</v>
      </c>
      <c r="M8326" t="s">
        <v>26</v>
      </c>
      <c r="N8326">
        <v>2</v>
      </c>
      <c r="P8326" t="s">
        <v>10827</v>
      </c>
      <c r="Q8326" t="s">
        <v>12832</v>
      </c>
      <c r="S8326" t="s">
        <v>29</v>
      </c>
    </row>
    <row r="8327" spans="1:19" hidden="1" x14ac:dyDescent="0.2">
      <c r="A8327">
        <v>5074</v>
      </c>
      <c r="B8327" t="s">
        <v>12830</v>
      </c>
      <c r="C8327" t="s">
        <v>73</v>
      </c>
      <c r="D8327">
        <v>10.42</v>
      </c>
      <c r="E8327">
        <v>20</v>
      </c>
      <c r="F8327" t="s">
        <v>3110</v>
      </c>
      <c r="G8327" t="s">
        <v>55</v>
      </c>
      <c r="H8327" t="s">
        <v>46</v>
      </c>
      <c r="I8327" t="s">
        <v>10660</v>
      </c>
      <c r="K8327"/>
      <c r="L8327" t="s">
        <v>12831</v>
      </c>
      <c r="M8327" t="s">
        <v>26</v>
      </c>
      <c r="N8327">
        <v>2</v>
      </c>
      <c r="P8327" t="s">
        <v>10827</v>
      </c>
      <c r="Q8327" t="s">
        <v>12832</v>
      </c>
      <c r="S8327" t="s">
        <v>29</v>
      </c>
    </row>
    <row r="8328" spans="1:19" hidden="1" x14ac:dyDescent="0.2">
      <c r="A8328">
        <v>5075</v>
      </c>
      <c r="B8328" t="s">
        <v>12833</v>
      </c>
      <c r="C8328" t="s">
        <v>20</v>
      </c>
      <c r="D8328">
        <v>-0.06</v>
      </c>
      <c r="E8328">
        <v>20</v>
      </c>
      <c r="F8328" t="s">
        <v>3110</v>
      </c>
      <c r="G8328" t="s">
        <v>75</v>
      </c>
      <c r="H8328" t="s">
        <v>23</v>
      </c>
      <c r="I8328" t="s">
        <v>10660</v>
      </c>
      <c r="K8328"/>
      <c r="L8328" t="s">
        <v>12834</v>
      </c>
      <c r="M8328" t="s">
        <v>26</v>
      </c>
      <c r="N8328">
        <v>2</v>
      </c>
      <c r="P8328" t="s">
        <v>10827</v>
      </c>
      <c r="Q8328" t="s">
        <v>12835</v>
      </c>
      <c r="S8328" t="s">
        <v>29</v>
      </c>
    </row>
    <row r="8329" spans="1:19" hidden="1" x14ac:dyDescent="0.2">
      <c r="A8329">
        <v>5075</v>
      </c>
      <c r="B8329" t="s">
        <v>12833</v>
      </c>
      <c r="C8329" t="s">
        <v>73</v>
      </c>
      <c r="D8329">
        <v>10.029999999999999</v>
      </c>
      <c r="E8329">
        <v>20</v>
      </c>
      <c r="F8329" t="s">
        <v>3110</v>
      </c>
      <c r="G8329" t="s">
        <v>55</v>
      </c>
      <c r="H8329" t="s">
        <v>46</v>
      </c>
      <c r="I8329" t="s">
        <v>10660</v>
      </c>
      <c r="K8329"/>
      <c r="L8329" t="s">
        <v>12834</v>
      </c>
      <c r="M8329" t="s">
        <v>26</v>
      </c>
      <c r="N8329">
        <v>2</v>
      </c>
      <c r="P8329" t="s">
        <v>10827</v>
      </c>
      <c r="Q8329" t="s">
        <v>12835</v>
      </c>
      <c r="S8329" t="s">
        <v>29</v>
      </c>
    </row>
    <row r="8330" spans="1:19" hidden="1" x14ac:dyDescent="0.2">
      <c r="A8330">
        <v>5076</v>
      </c>
      <c r="B8330" t="s">
        <v>12836</v>
      </c>
      <c r="C8330" t="s">
        <v>20</v>
      </c>
      <c r="D8330">
        <v>2.6</v>
      </c>
      <c r="E8330">
        <v>25</v>
      </c>
      <c r="F8330" t="s">
        <v>12837</v>
      </c>
      <c r="G8330" t="s">
        <v>11566</v>
      </c>
      <c r="H8330" t="s">
        <v>46</v>
      </c>
      <c r="I8330" t="s">
        <v>3573</v>
      </c>
      <c r="K8330"/>
      <c r="L8330" t="s">
        <v>12838</v>
      </c>
      <c r="M8330" t="s">
        <v>11071</v>
      </c>
      <c r="N8330">
        <v>3</v>
      </c>
      <c r="P8330" t="s">
        <v>10827</v>
      </c>
      <c r="Q8330" t="s">
        <v>12839</v>
      </c>
      <c r="S8330" t="s">
        <v>29</v>
      </c>
    </row>
    <row r="8331" spans="1:19" hidden="1" x14ac:dyDescent="0.2">
      <c r="A8331">
        <v>5077</v>
      </c>
      <c r="B8331" t="s">
        <v>12840</v>
      </c>
      <c r="C8331" t="s">
        <v>20</v>
      </c>
      <c r="D8331">
        <v>1.1399999999999999</v>
      </c>
      <c r="E8331">
        <v>20</v>
      </c>
      <c r="G8331" t="s">
        <v>75</v>
      </c>
      <c r="H8331" t="s">
        <v>46</v>
      </c>
      <c r="I8331" t="s">
        <v>10660</v>
      </c>
      <c r="K8331"/>
      <c r="L8331" t="s">
        <v>12841</v>
      </c>
      <c r="M8331" t="s">
        <v>11071</v>
      </c>
      <c r="N8331">
        <v>3</v>
      </c>
      <c r="P8331" t="s">
        <v>10827</v>
      </c>
      <c r="Q8331" t="s">
        <v>12842</v>
      </c>
      <c r="S8331" t="s">
        <v>29</v>
      </c>
    </row>
    <row r="8332" spans="1:19" hidden="1" x14ac:dyDescent="0.2">
      <c r="A8332">
        <v>5078</v>
      </c>
      <c r="B8332" t="s">
        <v>3261</v>
      </c>
      <c r="C8332" t="s">
        <v>20</v>
      </c>
      <c r="D8332">
        <v>5.9</v>
      </c>
      <c r="E8332">
        <v>24</v>
      </c>
      <c r="F8332" t="s">
        <v>12843</v>
      </c>
      <c r="G8332" t="s">
        <v>31</v>
      </c>
      <c r="H8332" t="s">
        <v>23</v>
      </c>
      <c r="I8332" t="s">
        <v>4101</v>
      </c>
      <c r="K8332"/>
      <c r="L8332" t="s">
        <v>3263</v>
      </c>
      <c r="M8332" t="s">
        <v>26</v>
      </c>
      <c r="N8332">
        <v>2</v>
      </c>
      <c r="P8332" t="s">
        <v>10827</v>
      </c>
      <c r="Q8332" t="s">
        <v>12844</v>
      </c>
      <c r="S8332" t="s">
        <v>29</v>
      </c>
    </row>
    <row r="8333" spans="1:19" hidden="1" x14ac:dyDescent="0.2">
      <c r="A8333">
        <v>5079</v>
      </c>
      <c r="B8333" t="s">
        <v>3290</v>
      </c>
      <c r="C8333" t="s">
        <v>20</v>
      </c>
      <c r="D8333">
        <v>5.23</v>
      </c>
      <c r="E8333">
        <v>20</v>
      </c>
      <c r="F8333" t="s">
        <v>12845</v>
      </c>
      <c r="G8333" t="s">
        <v>55</v>
      </c>
      <c r="H8333" t="s">
        <v>46</v>
      </c>
      <c r="I8333" t="s">
        <v>7185</v>
      </c>
      <c r="K8333"/>
      <c r="L8333" t="s">
        <v>3293</v>
      </c>
      <c r="M8333" t="s">
        <v>26</v>
      </c>
      <c r="N8333">
        <v>2</v>
      </c>
      <c r="P8333" t="s">
        <v>10827</v>
      </c>
      <c r="Q8333" t="s">
        <v>12846</v>
      </c>
      <c r="S8333" t="s">
        <v>29</v>
      </c>
    </row>
    <row r="8334" spans="1:19" hidden="1" x14ac:dyDescent="0.2">
      <c r="A8334">
        <v>5080</v>
      </c>
      <c r="B8334" t="s">
        <v>3302</v>
      </c>
      <c r="C8334" t="s">
        <v>20</v>
      </c>
      <c r="D8334">
        <v>4.76</v>
      </c>
      <c r="E8334">
        <v>25</v>
      </c>
      <c r="F8334" t="s">
        <v>12847</v>
      </c>
      <c r="G8334" t="s">
        <v>1501</v>
      </c>
      <c r="H8334" t="s">
        <v>46</v>
      </c>
      <c r="I8334" t="s">
        <v>3573</v>
      </c>
      <c r="K8334"/>
      <c r="L8334" t="s">
        <v>3303</v>
      </c>
      <c r="M8334" t="s">
        <v>26</v>
      </c>
      <c r="N8334">
        <v>2</v>
      </c>
      <c r="P8334" t="s">
        <v>10827</v>
      </c>
      <c r="Q8334" t="s">
        <v>12848</v>
      </c>
      <c r="S8334" t="s">
        <v>29</v>
      </c>
    </row>
    <row r="8335" spans="1:19" hidden="1" x14ac:dyDescent="0.2">
      <c r="A8335">
        <v>5081</v>
      </c>
      <c r="B8335" t="s">
        <v>3307</v>
      </c>
      <c r="C8335" t="s">
        <v>20</v>
      </c>
      <c r="D8335">
        <v>4.9000000000000004</v>
      </c>
      <c r="E8335">
        <v>25</v>
      </c>
      <c r="F8335" t="s">
        <v>12847</v>
      </c>
      <c r="G8335" t="s">
        <v>1501</v>
      </c>
      <c r="H8335" t="s">
        <v>46</v>
      </c>
      <c r="I8335" t="s">
        <v>3573</v>
      </c>
      <c r="K8335"/>
      <c r="L8335" t="s">
        <v>3308</v>
      </c>
      <c r="M8335" t="s">
        <v>26</v>
      </c>
      <c r="N8335">
        <v>2</v>
      </c>
      <c r="P8335" t="s">
        <v>10827</v>
      </c>
      <c r="Q8335" t="s">
        <v>12849</v>
      </c>
      <c r="S8335" t="s">
        <v>29</v>
      </c>
    </row>
    <row r="8336" spans="1:19" hidden="1" x14ac:dyDescent="0.2">
      <c r="A8336">
        <v>5082</v>
      </c>
      <c r="B8336" t="s">
        <v>3316</v>
      </c>
      <c r="C8336" t="s">
        <v>20</v>
      </c>
      <c r="D8336">
        <v>5.95</v>
      </c>
      <c r="E8336">
        <v>20</v>
      </c>
      <c r="F8336" t="s">
        <v>12845</v>
      </c>
      <c r="G8336" t="s">
        <v>55</v>
      </c>
      <c r="H8336" t="s">
        <v>46</v>
      </c>
      <c r="I8336" t="s">
        <v>7185</v>
      </c>
      <c r="K8336"/>
      <c r="L8336" t="s">
        <v>3317</v>
      </c>
      <c r="M8336" t="s">
        <v>26</v>
      </c>
      <c r="N8336">
        <v>2</v>
      </c>
      <c r="P8336" t="s">
        <v>10827</v>
      </c>
      <c r="Q8336" t="s">
        <v>12850</v>
      </c>
      <c r="S8336" t="s">
        <v>29</v>
      </c>
    </row>
    <row r="8337" spans="1:19" hidden="1" x14ac:dyDescent="0.2">
      <c r="A8337">
        <v>5083</v>
      </c>
      <c r="B8337" t="s">
        <v>3323</v>
      </c>
      <c r="C8337" t="s">
        <v>20</v>
      </c>
      <c r="D8337">
        <v>2.81</v>
      </c>
      <c r="E8337">
        <v>25</v>
      </c>
      <c r="F8337" t="s">
        <v>12847</v>
      </c>
      <c r="G8337" t="s">
        <v>1501</v>
      </c>
      <c r="H8337" t="s">
        <v>46</v>
      </c>
      <c r="I8337" t="s">
        <v>3573</v>
      </c>
      <c r="K8337"/>
      <c r="L8337" t="s">
        <v>3325</v>
      </c>
      <c r="M8337" t="s">
        <v>11208</v>
      </c>
      <c r="N8337">
        <v>4</v>
      </c>
      <c r="P8337" t="s">
        <v>10827</v>
      </c>
      <c r="Q8337" t="s">
        <v>12851</v>
      </c>
      <c r="S8337" t="s">
        <v>29</v>
      </c>
    </row>
    <row r="8338" spans="1:19" hidden="1" x14ac:dyDescent="0.2">
      <c r="A8338">
        <v>5084</v>
      </c>
      <c r="B8338" t="s">
        <v>3327</v>
      </c>
      <c r="C8338" t="s">
        <v>20</v>
      </c>
      <c r="D8338">
        <v>3.83</v>
      </c>
      <c r="E8338">
        <v>25</v>
      </c>
      <c r="F8338" t="s">
        <v>12847</v>
      </c>
      <c r="G8338" t="s">
        <v>1501</v>
      </c>
      <c r="H8338" t="s">
        <v>46</v>
      </c>
      <c r="I8338" t="s">
        <v>3573</v>
      </c>
      <c r="K8338"/>
      <c r="L8338" t="s">
        <v>3328</v>
      </c>
      <c r="M8338" t="s">
        <v>11208</v>
      </c>
      <c r="N8338">
        <v>4</v>
      </c>
      <c r="P8338" t="s">
        <v>10827</v>
      </c>
      <c r="Q8338" t="s">
        <v>12852</v>
      </c>
      <c r="S8338" t="s">
        <v>29</v>
      </c>
    </row>
    <row r="8339" spans="1:19" hidden="1" x14ac:dyDescent="0.2">
      <c r="A8339">
        <v>5085</v>
      </c>
      <c r="B8339" t="s">
        <v>12853</v>
      </c>
      <c r="C8339" t="s">
        <v>20</v>
      </c>
      <c r="D8339">
        <v>12.3</v>
      </c>
      <c r="E8339">
        <v>20</v>
      </c>
      <c r="G8339" t="s">
        <v>4302</v>
      </c>
      <c r="H8339" t="s">
        <v>46</v>
      </c>
      <c r="I8339" t="s">
        <v>560</v>
      </c>
      <c r="K8339"/>
      <c r="L8339" t="s">
        <v>12854</v>
      </c>
      <c r="M8339" t="s">
        <v>26</v>
      </c>
      <c r="N8339">
        <v>2</v>
      </c>
      <c r="P8339" t="s">
        <v>10827</v>
      </c>
      <c r="Q8339" t="s">
        <v>12855</v>
      </c>
      <c r="S8339" t="s">
        <v>29</v>
      </c>
    </row>
    <row r="8340" spans="1:19" hidden="1" x14ac:dyDescent="0.2">
      <c r="A8340">
        <v>5086</v>
      </c>
      <c r="B8340" t="s">
        <v>12856</v>
      </c>
      <c r="C8340" t="s">
        <v>20</v>
      </c>
      <c r="D8340">
        <v>2.27</v>
      </c>
      <c r="E8340">
        <v>20</v>
      </c>
      <c r="F8340" t="s">
        <v>3110</v>
      </c>
      <c r="G8340" t="s">
        <v>75</v>
      </c>
      <c r="H8340" t="s">
        <v>46</v>
      </c>
      <c r="I8340" t="s">
        <v>99</v>
      </c>
      <c r="K8340"/>
      <c r="L8340" t="s">
        <v>12857</v>
      </c>
      <c r="M8340" t="s">
        <v>26</v>
      </c>
      <c r="N8340">
        <v>2</v>
      </c>
      <c r="P8340" t="s">
        <v>10827</v>
      </c>
      <c r="Q8340" t="s">
        <v>12858</v>
      </c>
      <c r="S8340" t="s">
        <v>29</v>
      </c>
    </row>
    <row r="8341" spans="1:19" hidden="1" x14ac:dyDescent="0.2">
      <c r="A8341">
        <v>5087</v>
      </c>
      <c r="B8341" t="s">
        <v>12859</v>
      </c>
      <c r="C8341" t="s">
        <v>20</v>
      </c>
      <c r="D8341">
        <v>-0.33</v>
      </c>
      <c r="E8341">
        <v>20</v>
      </c>
      <c r="F8341" t="s">
        <v>3110</v>
      </c>
      <c r="G8341" t="s">
        <v>75</v>
      </c>
      <c r="H8341" t="s">
        <v>23</v>
      </c>
      <c r="I8341" t="s">
        <v>99</v>
      </c>
      <c r="K8341"/>
      <c r="L8341" t="s">
        <v>12860</v>
      </c>
      <c r="M8341" t="s">
        <v>26</v>
      </c>
      <c r="N8341">
        <v>2</v>
      </c>
      <c r="P8341" t="s">
        <v>10827</v>
      </c>
      <c r="Q8341" t="s">
        <v>12861</v>
      </c>
      <c r="S8341" t="s">
        <v>29</v>
      </c>
    </row>
    <row r="8342" spans="1:19" hidden="1" x14ac:dyDescent="0.2">
      <c r="A8342">
        <v>5088</v>
      </c>
      <c r="B8342" t="s">
        <v>12862</v>
      </c>
      <c r="C8342" t="s">
        <v>20</v>
      </c>
      <c r="D8342">
        <v>-2.0299999999999998</v>
      </c>
      <c r="E8342">
        <v>20</v>
      </c>
      <c r="F8342" t="s">
        <v>3110</v>
      </c>
      <c r="G8342" t="s">
        <v>75</v>
      </c>
      <c r="H8342" t="s">
        <v>23</v>
      </c>
      <c r="I8342" t="s">
        <v>10660</v>
      </c>
      <c r="K8342"/>
      <c r="L8342" t="s">
        <v>12863</v>
      </c>
      <c r="M8342" t="s">
        <v>26</v>
      </c>
      <c r="N8342">
        <v>2</v>
      </c>
      <c r="P8342" t="s">
        <v>10827</v>
      </c>
      <c r="Q8342" t="s">
        <v>12864</v>
      </c>
      <c r="S8342" t="s">
        <v>29</v>
      </c>
    </row>
    <row r="8343" spans="1:19" hidden="1" x14ac:dyDescent="0.2">
      <c r="A8343">
        <v>5088</v>
      </c>
      <c r="B8343" t="s">
        <v>12862</v>
      </c>
      <c r="C8343" t="s">
        <v>73</v>
      </c>
      <c r="D8343">
        <v>10.4</v>
      </c>
      <c r="E8343">
        <v>20</v>
      </c>
      <c r="F8343" t="s">
        <v>3110</v>
      </c>
      <c r="G8343" t="s">
        <v>55</v>
      </c>
      <c r="H8343" t="s">
        <v>46</v>
      </c>
      <c r="I8343" t="s">
        <v>10660</v>
      </c>
      <c r="K8343"/>
      <c r="L8343" t="s">
        <v>12863</v>
      </c>
      <c r="M8343" t="s">
        <v>26</v>
      </c>
      <c r="N8343">
        <v>2</v>
      </c>
      <c r="P8343" t="s">
        <v>10827</v>
      </c>
      <c r="Q8343" t="s">
        <v>12864</v>
      </c>
      <c r="S8343" t="s">
        <v>29</v>
      </c>
    </row>
    <row r="8344" spans="1:19" hidden="1" x14ac:dyDescent="0.2">
      <c r="A8344">
        <v>5089</v>
      </c>
      <c r="B8344" t="s">
        <v>12865</v>
      </c>
      <c r="C8344" t="s">
        <v>20</v>
      </c>
      <c r="D8344">
        <v>-7.0000000000000007E-2</v>
      </c>
      <c r="E8344">
        <v>20</v>
      </c>
      <c r="F8344" t="s">
        <v>3110</v>
      </c>
      <c r="G8344" t="s">
        <v>75</v>
      </c>
      <c r="H8344" t="s">
        <v>23</v>
      </c>
      <c r="I8344" t="s">
        <v>10660</v>
      </c>
      <c r="K8344"/>
      <c r="L8344" t="s">
        <v>12866</v>
      </c>
      <c r="M8344" t="s">
        <v>26</v>
      </c>
      <c r="N8344">
        <v>2</v>
      </c>
      <c r="P8344" t="s">
        <v>10827</v>
      </c>
      <c r="Q8344" t="s">
        <v>12867</v>
      </c>
      <c r="S8344" t="s">
        <v>29</v>
      </c>
    </row>
    <row r="8345" spans="1:19" hidden="1" x14ac:dyDescent="0.2">
      <c r="A8345">
        <v>5089</v>
      </c>
      <c r="B8345" t="s">
        <v>12865</v>
      </c>
      <c r="C8345" t="s">
        <v>73</v>
      </c>
      <c r="D8345">
        <v>9.8699999999999992</v>
      </c>
      <c r="E8345">
        <v>20</v>
      </c>
      <c r="F8345" t="s">
        <v>3110</v>
      </c>
      <c r="G8345" t="s">
        <v>55</v>
      </c>
      <c r="H8345" t="s">
        <v>46</v>
      </c>
      <c r="I8345" t="s">
        <v>10660</v>
      </c>
      <c r="K8345"/>
      <c r="L8345" t="s">
        <v>12866</v>
      </c>
      <c r="M8345" t="s">
        <v>26</v>
      </c>
      <c r="N8345">
        <v>2</v>
      </c>
      <c r="P8345" t="s">
        <v>10827</v>
      </c>
      <c r="Q8345" t="s">
        <v>12867</v>
      </c>
      <c r="S8345" t="s">
        <v>29</v>
      </c>
    </row>
    <row r="8346" spans="1:19" hidden="1" x14ac:dyDescent="0.2">
      <c r="A8346">
        <v>5090</v>
      </c>
      <c r="B8346" t="s">
        <v>12868</v>
      </c>
      <c r="C8346" t="s">
        <v>20</v>
      </c>
      <c r="D8346">
        <v>-0.18</v>
      </c>
      <c r="E8346">
        <v>20</v>
      </c>
      <c r="F8346" t="s">
        <v>3110</v>
      </c>
      <c r="G8346" t="s">
        <v>75</v>
      </c>
      <c r="H8346" t="s">
        <v>23</v>
      </c>
      <c r="I8346" t="s">
        <v>99</v>
      </c>
      <c r="K8346"/>
      <c r="L8346" t="s">
        <v>12869</v>
      </c>
      <c r="M8346" t="s">
        <v>26</v>
      </c>
      <c r="N8346">
        <v>2</v>
      </c>
      <c r="P8346" t="s">
        <v>10827</v>
      </c>
      <c r="Q8346" t="s">
        <v>12870</v>
      </c>
      <c r="S8346" t="s">
        <v>29</v>
      </c>
    </row>
    <row r="8347" spans="1:19" hidden="1" x14ac:dyDescent="0.2">
      <c r="A8347">
        <v>5090</v>
      </c>
      <c r="B8347" t="s">
        <v>12868</v>
      </c>
      <c r="C8347" t="s">
        <v>73</v>
      </c>
      <c r="D8347">
        <v>2.7</v>
      </c>
      <c r="E8347">
        <v>20</v>
      </c>
      <c r="F8347" t="s">
        <v>3110</v>
      </c>
      <c r="G8347" t="s">
        <v>55</v>
      </c>
      <c r="H8347" t="s">
        <v>23</v>
      </c>
      <c r="I8347" t="s">
        <v>99</v>
      </c>
      <c r="K8347"/>
      <c r="L8347" t="s">
        <v>12869</v>
      </c>
      <c r="M8347" t="s">
        <v>26</v>
      </c>
      <c r="N8347">
        <v>2</v>
      </c>
      <c r="P8347" t="s">
        <v>10827</v>
      </c>
      <c r="Q8347" t="s">
        <v>12870</v>
      </c>
      <c r="S8347" t="s">
        <v>29</v>
      </c>
    </row>
    <row r="8348" spans="1:19" hidden="1" x14ac:dyDescent="0.2">
      <c r="A8348">
        <v>5091</v>
      </c>
      <c r="B8348" t="s">
        <v>12871</v>
      </c>
      <c r="C8348" t="s">
        <v>20</v>
      </c>
      <c r="D8348">
        <v>2.0699999999999998</v>
      </c>
      <c r="E8348">
        <v>20</v>
      </c>
      <c r="F8348" t="s">
        <v>3110</v>
      </c>
      <c r="G8348" t="s">
        <v>75</v>
      </c>
      <c r="H8348" t="s">
        <v>46</v>
      </c>
      <c r="I8348" t="s">
        <v>99</v>
      </c>
      <c r="K8348"/>
      <c r="L8348" t="s">
        <v>12872</v>
      </c>
      <c r="M8348" t="s">
        <v>26</v>
      </c>
      <c r="N8348">
        <v>2</v>
      </c>
      <c r="P8348" t="s">
        <v>10827</v>
      </c>
      <c r="Q8348" t="s">
        <v>12873</v>
      </c>
      <c r="S8348" t="s">
        <v>29</v>
      </c>
    </row>
    <row r="8349" spans="1:19" hidden="1" x14ac:dyDescent="0.2">
      <c r="A8349">
        <v>5091</v>
      </c>
      <c r="B8349" t="s">
        <v>12871</v>
      </c>
      <c r="C8349" t="s">
        <v>73</v>
      </c>
      <c r="D8349">
        <v>6.84</v>
      </c>
      <c r="E8349">
        <v>20</v>
      </c>
      <c r="F8349" t="s">
        <v>3110</v>
      </c>
      <c r="G8349" t="s">
        <v>31</v>
      </c>
      <c r="H8349" t="s">
        <v>46</v>
      </c>
      <c r="I8349" t="s">
        <v>99</v>
      </c>
      <c r="K8349"/>
      <c r="L8349" t="s">
        <v>12872</v>
      </c>
      <c r="M8349" t="s">
        <v>26</v>
      </c>
      <c r="N8349">
        <v>2</v>
      </c>
      <c r="P8349" t="s">
        <v>10827</v>
      </c>
      <c r="Q8349" t="s">
        <v>12873</v>
      </c>
      <c r="S8349" t="s">
        <v>29</v>
      </c>
    </row>
    <row r="8350" spans="1:19" hidden="1" x14ac:dyDescent="0.2">
      <c r="A8350">
        <v>5092</v>
      </c>
      <c r="B8350" t="s">
        <v>12874</v>
      </c>
      <c r="C8350" t="s">
        <v>20</v>
      </c>
      <c r="D8350">
        <v>0.01</v>
      </c>
      <c r="E8350">
        <v>20</v>
      </c>
      <c r="G8350" t="s">
        <v>75</v>
      </c>
      <c r="H8350" t="s">
        <v>46</v>
      </c>
      <c r="I8350" t="s">
        <v>560</v>
      </c>
      <c r="K8350"/>
      <c r="L8350" t="s">
        <v>12875</v>
      </c>
      <c r="M8350" t="s">
        <v>26</v>
      </c>
      <c r="N8350">
        <v>2</v>
      </c>
      <c r="P8350" t="s">
        <v>10827</v>
      </c>
      <c r="Q8350" t="s">
        <v>12876</v>
      </c>
      <c r="S8350" t="s">
        <v>29</v>
      </c>
    </row>
    <row r="8351" spans="1:19" hidden="1" x14ac:dyDescent="0.2">
      <c r="A8351">
        <v>5092</v>
      </c>
      <c r="B8351" t="s">
        <v>12874</v>
      </c>
      <c r="C8351" t="s">
        <v>73</v>
      </c>
      <c r="D8351">
        <v>10.029999999999999</v>
      </c>
      <c r="E8351">
        <v>20</v>
      </c>
      <c r="G8351" t="s">
        <v>31</v>
      </c>
      <c r="H8351" t="s">
        <v>46</v>
      </c>
      <c r="I8351" t="s">
        <v>560</v>
      </c>
      <c r="K8351"/>
      <c r="L8351" t="s">
        <v>12875</v>
      </c>
      <c r="M8351" t="s">
        <v>26</v>
      </c>
      <c r="N8351">
        <v>2</v>
      </c>
      <c r="P8351" t="s">
        <v>10827</v>
      </c>
      <c r="Q8351" t="s">
        <v>12876</v>
      </c>
      <c r="S8351" t="s">
        <v>29</v>
      </c>
    </row>
    <row r="8352" spans="1:19" hidden="1" x14ac:dyDescent="0.2">
      <c r="A8352">
        <v>5093</v>
      </c>
      <c r="B8352" t="s">
        <v>12877</v>
      </c>
      <c r="C8352" t="s">
        <v>20</v>
      </c>
      <c r="D8352">
        <v>1.93</v>
      </c>
      <c r="E8352">
        <v>20</v>
      </c>
      <c r="F8352" t="s">
        <v>3110</v>
      </c>
      <c r="G8352" t="s">
        <v>75</v>
      </c>
      <c r="H8352" t="s">
        <v>46</v>
      </c>
      <c r="I8352" t="s">
        <v>99</v>
      </c>
      <c r="K8352"/>
      <c r="L8352" t="s">
        <v>12878</v>
      </c>
      <c r="M8352" t="s">
        <v>11071</v>
      </c>
      <c r="N8352">
        <v>3</v>
      </c>
      <c r="P8352" t="s">
        <v>10827</v>
      </c>
      <c r="Q8352" t="s">
        <v>12879</v>
      </c>
      <c r="S8352" t="s">
        <v>29</v>
      </c>
    </row>
    <row r="8353" spans="1:19" hidden="1" x14ac:dyDescent="0.2">
      <c r="A8353">
        <v>5094</v>
      </c>
      <c r="B8353" t="s">
        <v>12880</v>
      </c>
      <c r="C8353" t="s">
        <v>20</v>
      </c>
      <c r="D8353">
        <v>-0.13</v>
      </c>
      <c r="E8353">
        <v>20</v>
      </c>
      <c r="F8353" t="s">
        <v>3110</v>
      </c>
      <c r="G8353" t="s">
        <v>75</v>
      </c>
      <c r="H8353" t="s">
        <v>23</v>
      </c>
      <c r="I8353" t="s">
        <v>99</v>
      </c>
      <c r="K8353"/>
      <c r="L8353" t="s">
        <v>12881</v>
      </c>
      <c r="M8353" t="s">
        <v>11208</v>
      </c>
      <c r="N8353">
        <v>4</v>
      </c>
      <c r="P8353" t="s">
        <v>10827</v>
      </c>
      <c r="Q8353" t="s">
        <v>12882</v>
      </c>
      <c r="S8353" t="s">
        <v>29</v>
      </c>
    </row>
    <row r="8354" spans="1:19" hidden="1" x14ac:dyDescent="0.2">
      <c r="A8354">
        <v>5095</v>
      </c>
      <c r="B8354" t="s">
        <v>12883</v>
      </c>
      <c r="C8354" t="s">
        <v>20</v>
      </c>
      <c r="D8354">
        <v>1.18</v>
      </c>
      <c r="E8354">
        <v>20</v>
      </c>
      <c r="G8354" t="s">
        <v>75</v>
      </c>
      <c r="H8354" t="s">
        <v>46</v>
      </c>
      <c r="I8354" t="s">
        <v>10660</v>
      </c>
      <c r="K8354"/>
      <c r="L8354" t="s">
        <v>12884</v>
      </c>
      <c r="M8354" t="s">
        <v>11071</v>
      </c>
      <c r="N8354">
        <v>3</v>
      </c>
      <c r="P8354" t="s">
        <v>10827</v>
      </c>
      <c r="Q8354" t="s">
        <v>12885</v>
      </c>
      <c r="S8354" t="s">
        <v>29</v>
      </c>
    </row>
    <row r="8355" spans="1:19" hidden="1" x14ac:dyDescent="0.2">
      <c r="A8355">
        <v>5096</v>
      </c>
      <c r="B8355" t="s">
        <v>12886</v>
      </c>
      <c r="C8355" t="s">
        <v>20</v>
      </c>
      <c r="D8355">
        <v>5.1100000000000003</v>
      </c>
      <c r="E8355">
        <v>20</v>
      </c>
      <c r="G8355" t="s">
        <v>31</v>
      </c>
      <c r="H8355" t="s">
        <v>46</v>
      </c>
      <c r="I8355" t="s">
        <v>560</v>
      </c>
      <c r="K8355"/>
      <c r="L8355" t="s">
        <v>12887</v>
      </c>
      <c r="M8355" t="s">
        <v>26</v>
      </c>
      <c r="N8355">
        <v>2</v>
      </c>
      <c r="P8355" t="s">
        <v>10827</v>
      </c>
      <c r="Q8355" t="s">
        <v>12888</v>
      </c>
      <c r="S8355" t="s">
        <v>29</v>
      </c>
    </row>
    <row r="8356" spans="1:19" hidden="1" x14ac:dyDescent="0.2">
      <c r="A8356">
        <v>5097</v>
      </c>
      <c r="B8356" t="s">
        <v>3334</v>
      </c>
      <c r="C8356" t="s">
        <v>20</v>
      </c>
      <c r="D8356">
        <v>-2.6</v>
      </c>
      <c r="E8356">
        <v>20</v>
      </c>
      <c r="G8356" t="s">
        <v>75</v>
      </c>
      <c r="H8356" t="s">
        <v>23</v>
      </c>
      <c r="I8356" t="s">
        <v>496</v>
      </c>
      <c r="K8356"/>
      <c r="L8356" t="s">
        <v>3335</v>
      </c>
      <c r="M8356" t="s">
        <v>11208</v>
      </c>
      <c r="N8356">
        <v>4</v>
      </c>
      <c r="P8356" t="s">
        <v>10827</v>
      </c>
      <c r="Q8356" t="s">
        <v>12889</v>
      </c>
      <c r="S8356" t="s">
        <v>29</v>
      </c>
    </row>
    <row r="8357" spans="1:19" hidden="1" x14ac:dyDescent="0.2">
      <c r="A8357">
        <v>5098</v>
      </c>
      <c r="B8357" t="s">
        <v>3353</v>
      </c>
      <c r="C8357" t="s">
        <v>20</v>
      </c>
      <c r="D8357">
        <v>1.35</v>
      </c>
      <c r="E8357">
        <v>25</v>
      </c>
      <c r="G8357" t="s">
        <v>1501</v>
      </c>
      <c r="H8357" t="s">
        <v>46</v>
      </c>
      <c r="I8357" t="s">
        <v>3573</v>
      </c>
      <c r="K8357"/>
      <c r="L8357" t="s">
        <v>3354</v>
      </c>
      <c r="M8357" t="s">
        <v>11071</v>
      </c>
      <c r="N8357">
        <v>3</v>
      </c>
      <c r="P8357" t="s">
        <v>10827</v>
      </c>
      <c r="Q8357" t="s">
        <v>12890</v>
      </c>
      <c r="S8357" t="s">
        <v>29</v>
      </c>
    </row>
    <row r="8358" spans="1:19" hidden="1" x14ac:dyDescent="0.2">
      <c r="A8358">
        <v>5099</v>
      </c>
      <c r="B8358" t="s">
        <v>3357</v>
      </c>
      <c r="C8358" t="s">
        <v>20</v>
      </c>
      <c r="D8358">
        <v>1.86</v>
      </c>
      <c r="E8358">
        <v>25</v>
      </c>
      <c r="F8358" t="s">
        <v>12891</v>
      </c>
      <c r="G8358" t="s">
        <v>1501</v>
      </c>
      <c r="H8358" t="s">
        <v>46</v>
      </c>
      <c r="I8358" t="s">
        <v>3573</v>
      </c>
      <c r="K8358"/>
      <c r="L8358" t="s">
        <v>3358</v>
      </c>
      <c r="M8358" t="s">
        <v>26</v>
      </c>
      <c r="N8358">
        <v>2</v>
      </c>
      <c r="P8358" t="s">
        <v>10827</v>
      </c>
      <c r="Q8358" t="s">
        <v>12892</v>
      </c>
      <c r="S8358" t="s">
        <v>29</v>
      </c>
    </row>
    <row r="8359" spans="1:19" hidden="1" x14ac:dyDescent="0.2">
      <c r="A8359">
        <v>5100</v>
      </c>
      <c r="B8359" t="s">
        <v>12893</v>
      </c>
      <c r="C8359" t="s">
        <v>20</v>
      </c>
      <c r="D8359">
        <v>10.199999999999999</v>
      </c>
      <c r="E8359">
        <v>20</v>
      </c>
      <c r="G8359" t="s">
        <v>31</v>
      </c>
      <c r="H8359" t="s">
        <v>23</v>
      </c>
      <c r="I8359" t="s">
        <v>560</v>
      </c>
      <c r="K8359"/>
      <c r="L8359" t="s">
        <v>12894</v>
      </c>
      <c r="M8359" t="s">
        <v>26</v>
      </c>
      <c r="N8359">
        <v>2</v>
      </c>
      <c r="P8359" t="s">
        <v>10827</v>
      </c>
      <c r="Q8359" t="s">
        <v>12895</v>
      </c>
      <c r="S8359" t="s">
        <v>29</v>
      </c>
    </row>
    <row r="8360" spans="1:19" hidden="1" x14ac:dyDescent="0.2">
      <c r="A8360">
        <v>5101</v>
      </c>
      <c r="B8360" t="s">
        <v>12896</v>
      </c>
      <c r="C8360" t="s">
        <v>20</v>
      </c>
      <c r="D8360">
        <v>6.8780000000000001</v>
      </c>
      <c r="E8360">
        <v>25</v>
      </c>
      <c r="F8360" t="s">
        <v>12897</v>
      </c>
      <c r="G8360" t="s">
        <v>55</v>
      </c>
      <c r="H8360" t="s">
        <v>46</v>
      </c>
      <c r="I8360" t="s">
        <v>9038</v>
      </c>
      <c r="K8360"/>
      <c r="L8360" t="s">
        <v>12898</v>
      </c>
      <c r="M8360" t="s">
        <v>11208</v>
      </c>
      <c r="N8360">
        <v>4</v>
      </c>
      <c r="P8360" t="s">
        <v>10827</v>
      </c>
      <c r="Q8360" t="s">
        <v>12899</v>
      </c>
      <c r="S8360" t="s">
        <v>29</v>
      </c>
    </row>
    <row r="8361" spans="1:19" hidden="1" x14ac:dyDescent="0.2">
      <c r="A8361">
        <v>5101</v>
      </c>
      <c r="B8361" t="s">
        <v>12896</v>
      </c>
      <c r="C8361" t="s">
        <v>20</v>
      </c>
      <c r="D8361">
        <v>6.92</v>
      </c>
      <c r="E8361">
        <v>25</v>
      </c>
      <c r="F8361" t="s">
        <v>9643</v>
      </c>
      <c r="G8361" t="s">
        <v>31</v>
      </c>
      <c r="H8361" t="s">
        <v>46</v>
      </c>
      <c r="I8361" t="s">
        <v>9038</v>
      </c>
      <c r="K8361"/>
      <c r="L8361" t="s">
        <v>12898</v>
      </c>
      <c r="M8361" t="s">
        <v>11208</v>
      </c>
      <c r="N8361">
        <v>4</v>
      </c>
      <c r="P8361" t="s">
        <v>10827</v>
      </c>
      <c r="Q8361" t="s">
        <v>12899</v>
      </c>
      <c r="S8361" t="s">
        <v>29</v>
      </c>
    </row>
    <row r="8362" spans="1:19" hidden="1" x14ac:dyDescent="0.2">
      <c r="A8362">
        <v>5101</v>
      </c>
      <c r="B8362" t="s">
        <v>12896</v>
      </c>
      <c r="C8362" t="s">
        <v>73</v>
      </c>
      <c r="D8362">
        <v>-0.5</v>
      </c>
      <c r="E8362">
        <v>25</v>
      </c>
      <c r="F8362" t="s">
        <v>12900</v>
      </c>
      <c r="G8362" t="s">
        <v>75</v>
      </c>
      <c r="H8362" t="s">
        <v>23</v>
      </c>
      <c r="I8362" t="s">
        <v>9038</v>
      </c>
      <c r="K8362"/>
      <c r="L8362" t="s">
        <v>12898</v>
      </c>
      <c r="M8362" t="s">
        <v>11208</v>
      </c>
      <c r="N8362">
        <v>4</v>
      </c>
      <c r="P8362" t="s">
        <v>10827</v>
      </c>
      <c r="Q8362" t="s">
        <v>12899</v>
      </c>
      <c r="S8362" t="s">
        <v>29</v>
      </c>
    </row>
    <row r="8363" spans="1:19" hidden="1" x14ac:dyDescent="0.2">
      <c r="A8363">
        <v>5101</v>
      </c>
      <c r="B8363" t="s">
        <v>12896</v>
      </c>
      <c r="C8363" t="s">
        <v>20</v>
      </c>
      <c r="D8363">
        <v>7</v>
      </c>
      <c r="E8363">
        <v>25</v>
      </c>
      <c r="F8363" t="s">
        <v>12659</v>
      </c>
      <c r="G8363" t="s">
        <v>31</v>
      </c>
      <c r="H8363" t="s">
        <v>46</v>
      </c>
      <c r="I8363" t="s">
        <v>12660</v>
      </c>
      <c r="K8363"/>
      <c r="L8363" t="s">
        <v>12898</v>
      </c>
      <c r="M8363" t="s">
        <v>11208</v>
      </c>
      <c r="N8363">
        <v>4</v>
      </c>
      <c r="P8363" t="s">
        <v>10827</v>
      </c>
      <c r="Q8363" t="s">
        <v>12899</v>
      </c>
      <c r="S8363" t="s">
        <v>29</v>
      </c>
    </row>
    <row r="8364" spans="1:19" hidden="1" x14ac:dyDescent="0.2">
      <c r="A8364">
        <v>5101</v>
      </c>
      <c r="B8364" t="s">
        <v>12896</v>
      </c>
      <c r="C8364" t="s">
        <v>73</v>
      </c>
      <c r="D8364">
        <v>-0.01</v>
      </c>
      <c r="E8364">
        <v>20</v>
      </c>
      <c r="F8364" t="s">
        <v>12659</v>
      </c>
      <c r="G8364" t="s">
        <v>75</v>
      </c>
      <c r="H8364" t="s">
        <v>23</v>
      </c>
      <c r="I8364" t="s">
        <v>12660</v>
      </c>
      <c r="K8364"/>
      <c r="L8364" t="s">
        <v>12898</v>
      </c>
      <c r="M8364" t="s">
        <v>11208</v>
      </c>
      <c r="N8364">
        <v>4</v>
      </c>
      <c r="P8364" t="s">
        <v>10827</v>
      </c>
      <c r="Q8364" t="s">
        <v>12899</v>
      </c>
      <c r="S8364" t="s">
        <v>29</v>
      </c>
    </row>
    <row r="8365" spans="1:19" hidden="1" x14ac:dyDescent="0.2">
      <c r="A8365">
        <v>5102</v>
      </c>
      <c r="B8365" t="s">
        <v>3363</v>
      </c>
      <c r="C8365" t="s">
        <v>20</v>
      </c>
      <c r="D8365">
        <v>9.14</v>
      </c>
      <c r="E8365">
        <v>20</v>
      </c>
      <c r="F8365" t="s">
        <v>12659</v>
      </c>
      <c r="G8365" t="s">
        <v>31</v>
      </c>
      <c r="H8365" t="s">
        <v>46</v>
      </c>
      <c r="I8365" t="s">
        <v>12660</v>
      </c>
      <c r="K8365"/>
      <c r="L8365" t="s">
        <v>12901</v>
      </c>
      <c r="M8365" t="s">
        <v>11208</v>
      </c>
      <c r="N8365">
        <v>4</v>
      </c>
      <c r="P8365" t="s">
        <v>10827</v>
      </c>
      <c r="Q8365" t="s">
        <v>12902</v>
      </c>
      <c r="S8365" t="s">
        <v>29</v>
      </c>
    </row>
    <row r="8366" spans="1:19" hidden="1" x14ac:dyDescent="0.2">
      <c r="A8366">
        <v>5102</v>
      </c>
      <c r="B8366" t="s">
        <v>3363</v>
      </c>
      <c r="C8366" t="s">
        <v>73</v>
      </c>
      <c r="D8366">
        <v>0.49</v>
      </c>
      <c r="E8366">
        <v>20</v>
      </c>
      <c r="F8366" t="s">
        <v>12659</v>
      </c>
      <c r="G8366" t="s">
        <v>75</v>
      </c>
      <c r="H8366" t="s">
        <v>46</v>
      </c>
      <c r="I8366" t="s">
        <v>12660</v>
      </c>
      <c r="K8366"/>
      <c r="L8366" t="s">
        <v>12901</v>
      </c>
      <c r="M8366" t="s">
        <v>11208</v>
      </c>
      <c r="N8366">
        <v>4</v>
      </c>
      <c r="P8366" t="s">
        <v>10827</v>
      </c>
      <c r="Q8366" t="s">
        <v>12902</v>
      </c>
      <c r="S8366" t="s">
        <v>29</v>
      </c>
    </row>
    <row r="8367" spans="1:19" hidden="1" x14ac:dyDescent="0.2">
      <c r="A8367">
        <v>5103</v>
      </c>
      <c r="B8367" t="s">
        <v>12903</v>
      </c>
      <c r="C8367" t="s">
        <v>20</v>
      </c>
      <c r="D8367">
        <v>3.02</v>
      </c>
      <c r="E8367">
        <v>20</v>
      </c>
      <c r="F8367" t="s">
        <v>11315</v>
      </c>
      <c r="G8367" t="s">
        <v>31</v>
      </c>
      <c r="H8367" t="s">
        <v>46</v>
      </c>
      <c r="I8367" t="s">
        <v>12660</v>
      </c>
      <c r="K8367"/>
      <c r="L8367" t="s">
        <v>12904</v>
      </c>
      <c r="M8367" t="s">
        <v>26</v>
      </c>
      <c r="N8367">
        <v>2</v>
      </c>
      <c r="P8367" t="s">
        <v>10827</v>
      </c>
      <c r="Q8367" t="s">
        <v>12905</v>
      </c>
      <c r="S8367" t="s">
        <v>29</v>
      </c>
    </row>
    <row r="8368" spans="1:19" hidden="1" x14ac:dyDescent="0.2">
      <c r="A8368">
        <v>5103</v>
      </c>
      <c r="B8368" t="s">
        <v>12903</v>
      </c>
      <c r="C8368" t="s">
        <v>73</v>
      </c>
      <c r="D8368">
        <v>-0.91</v>
      </c>
      <c r="E8368">
        <v>20</v>
      </c>
      <c r="F8368" t="s">
        <v>12906</v>
      </c>
      <c r="G8368" t="s">
        <v>75</v>
      </c>
      <c r="H8368" t="s">
        <v>23</v>
      </c>
      <c r="I8368" t="s">
        <v>12660</v>
      </c>
      <c r="K8368"/>
      <c r="L8368" t="s">
        <v>12904</v>
      </c>
      <c r="M8368" t="s">
        <v>26</v>
      </c>
      <c r="N8368">
        <v>2</v>
      </c>
      <c r="P8368" t="s">
        <v>10827</v>
      </c>
      <c r="Q8368" t="s">
        <v>12905</v>
      </c>
      <c r="S8368" t="s">
        <v>29</v>
      </c>
    </row>
    <row r="8369" spans="1:19" hidden="1" x14ac:dyDescent="0.2">
      <c r="A8369">
        <v>5104</v>
      </c>
      <c r="B8369" t="s">
        <v>12907</v>
      </c>
      <c r="C8369" t="s">
        <v>20</v>
      </c>
      <c r="D8369">
        <v>4.79</v>
      </c>
      <c r="E8369">
        <v>20</v>
      </c>
      <c r="F8369" t="s">
        <v>12908</v>
      </c>
      <c r="G8369" t="s">
        <v>31</v>
      </c>
      <c r="H8369" t="s">
        <v>46</v>
      </c>
      <c r="I8369" t="s">
        <v>12660</v>
      </c>
      <c r="K8369"/>
      <c r="L8369" t="s">
        <v>12909</v>
      </c>
      <c r="M8369" t="s">
        <v>26</v>
      </c>
      <c r="N8369">
        <v>2</v>
      </c>
      <c r="P8369" t="s">
        <v>10827</v>
      </c>
      <c r="Q8369" t="s">
        <v>12910</v>
      </c>
      <c r="S8369" t="s">
        <v>29</v>
      </c>
    </row>
    <row r="8370" spans="1:19" hidden="1" x14ac:dyDescent="0.2">
      <c r="A8370">
        <v>5104</v>
      </c>
      <c r="B8370" t="s">
        <v>12907</v>
      </c>
      <c r="C8370" t="s">
        <v>73</v>
      </c>
      <c r="D8370">
        <v>0.08</v>
      </c>
      <c r="E8370">
        <v>20</v>
      </c>
      <c r="F8370" t="s">
        <v>12908</v>
      </c>
      <c r="G8370" t="s">
        <v>75</v>
      </c>
      <c r="H8370" t="s">
        <v>46</v>
      </c>
      <c r="I8370" t="s">
        <v>12660</v>
      </c>
      <c r="K8370"/>
      <c r="L8370" t="s">
        <v>12909</v>
      </c>
      <c r="M8370" t="s">
        <v>26</v>
      </c>
      <c r="N8370">
        <v>2</v>
      </c>
      <c r="P8370" t="s">
        <v>10827</v>
      </c>
      <c r="Q8370" t="s">
        <v>12910</v>
      </c>
      <c r="S8370" t="s">
        <v>29</v>
      </c>
    </row>
    <row r="8371" spans="1:19" hidden="1" x14ac:dyDescent="0.2">
      <c r="A8371">
        <v>5105</v>
      </c>
      <c r="B8371" t="s">
        <v>12911</v>
      </c>
      <c r="C8371" t="s">
        <v>20</v>
      </c>
      <c r="D8371">
        <v>-0.87</v>
      </c>
      <c r="E8371">
        <v>20</v>
      </c>
      <c r="F8371" t="s">
        <v>12912</v>
      </c>
      <c r="G8371" t="s">
        <v>75</v>
      </c>
      <c r="H8371" t="s">
        <v>23</v>
      </c>
      <c r="I8371" t="s">
        <v>9263</v>
      </c>
      <c r="K8371"/>
      <c r="L8371" t="s">
        <v>12913</v>
      </c>
      <c r="M8371" t="s">
        <v>26</v>
      </c>
      <c r="N8371">
        <v>2</v>
      </c>
      <c r="P8371" t="s">
        <v>10827</v>
      </c>
      <c r="Q8371" t="s">
        <v>12914</v>
      </c>
      <c r="S8371" t="s">
        <v>29</v>
      </c>
    </row>
    <row r="8372" spans="1:19" hidden="1" x14ac:dyDescent="0.2">
      <c r="A8372">
        <v>5105</v>
      </c>
      <c r="B8372" t="s">
        <v>12911</v>
      </c>
      <c r="C8372" t="s">
        <v>73</v>
      </c>
      <c r="D8372">
        <v>4.16</v>
      </c>
      <c r="E8372">
        <v>20</v>
      </c>
      <c r="F8372" t="s">
        <v>12915</v>
      </c>
      <c r="G8372" t="s">
        <v>31</v>
      </c>
      <c r="H8372" t="s">
        <v>46</v>
      </c>
      <c r="I8372" t="s">
        <v>9263</v>
      </c>
      <c r="K8372"/>
      <c r="L8372" t="s">
        <v>12913</v>
      </c>
      <c r="M8372" t="s">
        <v>26</v>
      </c>
      <c r="N8372">
        <v>2</v>
      </c>
      <c r="P8372" t="s">
        <v>10827</v>
      </c>
      <c r="Q8372" t="s">
        <v>12914</v>
      </c>
      <c r="S8372" t="s">
        <v>29</v>
      </c>
    </row>
    <row r="8373" spans="1:19" hidden="1" x14ac:dyDescent="0.2">
      <c r="A8373">
        <v>5105</v>
      </c>
      <c r="B8373" t="s">
        <v>12911</v>
      </c>
      <c r="C8373" t="s">
        <v>77</v>
      </c>
      <c r="D8373">
        <v>13.43</v>
      </c>
      <c r="E8373">
        <v>20</v>
      </c>
      <c r="F8373" t="s">
        <v>12916</v>
      </c>
      <c r="G8373" t="s">
        <v>4302</v>
      </c>
      <c r="H8373" t="s">
        <v>46</v>
      </c>
      <c r="I8373" t="s">
        <v>9263</v>
      </c>
      <c r="K8373"/>
      <c r="L8373" t="s">
        <v>12913</v>
      </c>
      <c r="M8373" t="s">
        <v>26</v>
      </c>
      <c r="N8373">
        <v>2</v>
      </c>
      <c r="P8373" t="s">
        <v>10827</v>
      </c>
      <c r="Q8373" t="s">
        <v>12914</v>
      </c>
      <c r="S8373" t="s">
        <v>29</v>
      </c>
    </row>
    <row r="8374" spans="1:19" hidden="1" x14ac:dyDescent="0.2">
      <c r="A8374">
        <v>5106</v>
      </c>
      <c r="B8374" t="s">
        <v>12917</v>
      </c>
      <c r="C8374" t="s">
        <v>20</v>
      </c>
      <c r="D8374">
        <v>5.68</v>
      </c>
      <c r="E8374">
        <v>20</v>
      </c>
      <c r="F8374" t="s">
        <v>12664</v>
      </c>
      <c r="G8374" t="s">
        <v>31</v>
      </c>
      <c r="H8374" t="s">
        <v>46</v>
      </c>
      <c r="I8374" t="s">
        <v>9263</v>
      </c>
      <c r="K8374"/>
      <c r="L8374" t="s">
        <v>12918</v>
      </c>
      <c r="M8374" t="s">
        <v>26</v>
      </c>
      <c r="N8374">
        <v>2</v>
      </c>
      <c r="P8374" t="s">
        <v>10827</v>
      </c>
      <c r="Q8374" t="s">
        <v>12919</v>
      </c>
      <c r="S8374" t="s">
        <v>29</v>
      </c>
    </row>
    <row r="8375" spans="1:19" hidden="1" x14ac:dyDescent="0.2">
      <c r="A8375">
        <v>5106</v>
      </c>
      <c r="B8375" t="s">
        <v>12917</v>
      </c>
      <c r="C8375" t="s">
        <v>73</v>
      </c>
      <c r="D8375">
        <v>1.06</v>
      </c>
      <c r="E8375">
        <v>20</v>
      </c>
      <c r="F8375" t="s">
        <v>12920</v>
      </c>
      <c r="G8375" t="s">
        <v>75</v>
      </c>
      <c r="H8375" t="s">
        <v>46</v>
      </c>
      <c r="I8375" t="s">
        <v>9263</v>
      </c>
      <c r="K8375"/>
      <c r="L8375" t="s">
        <v>12918</v>
      </c>
      <c r="M8375" t="s">
        <v>26</v>
      </c>
      <c r="N8375">
        <v>2</v>
      </c>
      <c r="P8375" t="s">
        <v>10827</v>
      </c>
      <c r="Q8375" t="s">
        <v>12919</v>
      </c>
      <c r="S8375" t="s">
        <v>29</v>
      </c>
    </row>
    <row r="8376" spans="1:19" hidden="1" x14ac:dyDescent="0.2">
      <c r="A8376">
        <v>5107</v>
      </c>
      <c r="B8376" t="s">
        <v>12921</v>
      </c>
      <c r="C8376" t="s">
        <v>20</v>
      </c>
      <c r="D8376">
        <v>0.82</v>
      </c>
      <c r="E8376">
        <v>25</v>
      </c>
      <c r="G8376" t="s">
        <v>1501</v>
      </c>
      <c r="H8376" t="s">
        <v>46</v>
      </c>
      <c r="I8376" t="s">
        <v>3573</v>
      </c>
      <c r="K8376"/>
      <c r="L8376" t="s">
        <v>12922</v>
      </c>
      <c r="M8376" t="s">
        <v>11208</v>
      </c>
      <c r="N8376">
        <v>4</v>
      </c>
      <c r="P8376" t="s">
        <v>10827</v>
      </c>
      <c r="Q8376" t="s">
        <v>12923</v>
      </c>
      <c r="S8376" t="s">
        <v>29</v>
      </c>
    </row>
    <row r="8377" spans="1:19" hidden="1" x14ac:dyDescent="0.2">
      <c r="A8377">
        <v>5108</v>
      </c>
      <c r="B8377" t="s">
        <v>12924</v>
      </c>
      <c r="C8377" t="s">
        <v>20</v>
      </c>
      <c r="D8377">
        <v>-2.4500000000000002</v>
      </c>
      <c r="E8377">
        <v>20</v>
      </c>
      <c r="F8377" t="s">
        <v>12925</v>
      </c>
      <c r="G8377" t="s">
        <v>75</v>
      </c>
      <c r="H8377" t="s">
        <v>23</v>
      </c>
      <c r="I8377" t="s">
        <v>10660</v>
      </c>
      <c r="K8377"/>
      <c r="L8377" t="s">
        <v>12926</v>
      </c>
      <c r="M8377" t="s">
        <v>26</v>
      </c>
      <c r="N8377">
        <v>2</v>
      </c>
      <c r="P8377" t="s">
        <v>10827</v>
      </c>
      <c r="Q8377" t="s">
        <v>12927</v>
      </c>
      <c r="S8377" t="s">
        <v>29</v>
      </c>
    </row>
    <row r="8378" spans="1:19" hidden="1" x14ac:dyDescent="0.2">
      <c r="A8378">
        <v>5108</v>
      </c>
      <c r="B8378" t="s">
        <v>12924</v>
      </c>
      <c r="C8378" t="s">
        <v>73</v>
      </c>
      <c r="D8378">
        <v>8.43</v>
      </c>
      <c r="E8378">
        <v>20</v>
      </c>
      <c r="F8378" t="s">
        <v>12925</v>
      </c>
      <c r="G8378" t="s">
        <v>55</v>
      </c>
      <c r="H8378" t="s">
        <v>46</v>
      </c>
      <c r="I8378" t="s">
        <v>10660</v>
      </c>
      <c r="K8378"/>
      <c r="L8378" t="s">
        <v>12926</v>
      </c>
      <c r="M8378" t="s">
        <v>26</v>
      </c>
      <c r="N8378">
        <v>2</v>
      </c>
      <c r="P8378" t="s">
        <v>10827</v>
      </c>
      <c r="Q8378" t="s">
        <v>12927</v>
      </c>
      <c r="S8378" t="s">
        <v>29</v>
      </c>
    </row>
    <row r="8379" spans="1:19" hidden="1" x14ac:dyDescent="0.2">
      <c r="A8379">
        <v>5109</v>
      </c>
      <c r="B8379" t="s">
        <v>12928</v>
      </c>
      <c r="C8379" t="s">
        <v>20</v>
      </c>
      <c r="D8379">
        <v>-1.5</v>
      </c>
      <c r="E8379">
        <v>20</v>
      </c>
      <c r="F8379" t="s">
        <v>3110</v>
      </c>
      <c r="G8379" t="s">
        <v>75</v>
      </c>
      <c r="H8379" t="s">
        <v>23</v>
      </c>
      <c r="I8379" t="s">
        <v>10660</v>
      </c>
      <c r="K8379"/>
      <c r="L8379" t="s">
        <v>12929</v>
      </c>
      <c r="M8379" t="s">
        <v>11071</v>
      </c>
      <c r="N8379">
        <v>3</v>
      </c>
      <c r="P8379" t="s">
        <v>10827</v>
      </c>
      <c r="Q8379" t="s">
        <v>12930</v>
      </c>
      <c r="S8379" t="s">
        <v>29</v>
      </c>
    </row>
    <row r="8380" spans="1:19" hidden="1" x14ac:dyDescent="0.2">
      <c r="A8380">
        <v>5110</v>
      </c>
      <c r="B8380" t="s">
        <v>12931</v>
      </c>
      <c r="C8380" t="s">
        <v>20</v>
      </c>
      <c r="D8380">
        <v>5.0199999999999996</v>
      </c>
      <c r="E8380">
        <v>24</v>
      </c>
      <c r="F8380" t="s">
        <v>12843</v>
      </c>
      <c r="G8380" t="s">
        <v>31</v>
      </c>
      <c r="H8380" t="s">
        <v>23</v>
      </c>
      <c r="I8380" t="s">
        <v>4101</v>
      </c>
      <c r="K8380"/>
      <c r="L8380" t="s">
        <v>12932</v>
      </c>
      <c r="M8380" t="s">
        <v>26</v>
      </c>
      <c r="N8380">
        <v>2</v>
      </c>
      <c r="P8380" t="s">
        <v>10827</v>
      </c>
      <c r="Q8380" t="s">
        <v>12933</v>
      </c>
      <c r="S8380" t="s">
        <v>29</v>
      </c>
    </row>
    <row r="8381" spans="1:19" hidden="1" x14ac:dyDescent="0.2">
      <c r="A8381">
        <v>5111</v>
      </c>
      <c r="B8381" t="s">
        <v>12934</v>
      </c>
      <c r="C8381" t="s">
        <v>20</v>
      </c>
      <c r="D8381">
        <v>4.12</v>
      </c>
      <c r="E8381">
        <v>25</v>
      </c>
      <c r="G8381" t="s">
        <v>31</v>
      </c>
      <c r="H8381" t="s">
        <v>46</v>
      </c>
      <c r="I8381" t="s">
        <v>9582</v>
      </c>
      <c r="K8381"/>
      <c r="L8381" t="s">
        <v>12935</v>
      </c>
      <c r="M8381" t="s">
        <v>26</v>
      </c>
      <c r="N8381">
        <v>2</v>
      </c>
      <c r="P8381" t="s">
        <v>10827</v>
      </c>
      <c r="Q8381" t="s">
        <v>12936</v>
      </c>
      <c r="S8381" t="s">
        <v>29</v>
      </c>
    </row>
    <row r="8382" spans="1:19" hidden="1" x14ac:dyDescent="0.2">
      <c r="A8382">
        <v>5112</v>
      </c>
      <c r="B8382" t="s">
        <v>12937</v>
      </c>
      <c r="C8382" t="s">
        <v>20</v>
      </c>
      <c r="D8382">
        <v>2.4300000000000002</v>
      </c>
      <c r="I8382" t="s">
        <v>9132</v>
      </c>
      <c r="K8382"/>
      <c r="L8382" t="s">
        <v>12938</v>
      </c>
      <c r="M8382" t="s">
        <v>26</v>
      </c>
      <c r="N8382">
        <v>2</v>
      </c>
      <c r="P8382" t="s">
        <v>10827</v>
      </c>
      <c r="Q8382" t="s">
        <v>12939</v>
      </c>
      <c r="S8382" t="s">
        <v>29</v>
      </c>
    </row>
    <row r="8383" spans="1:19" hidden="1" x14ac:dyDescent="0.2">
      <c r="A8383">
        <v>5112</v>
      </c>
      <c r="B8383" t="s">
        <v>12937</v>
      </c>
      <c r="C8383" t="s">
        <v>73</v>
      </c>
      <c r="D8383">
        <v>5.0599999999999996</v>
      </c>
      <c r="I8383" t="s">
        <v>9132</v>
      </c>
      <c r="K8383"/>
      <c r="L8383" t="s">
        <v>12938</v>
      </c>
      <c r="M8383" t="s">
        <v>26</v>
      </c>
      <c r="N8383">
        <v>2</v>
      </c>
      <c r="P8383" t="s">
        <v>10827</v>
      </c>
      <c r="Q8383" t="s">
        <v>12939</v>
      </c>
      <c r="S8383" t="s">
        <v>29</v>
      </c>
    </row>
    <row r="8384" spans="1:19" hidden="1" x14ac:dyDescent="0.2">
      <c r="A8384">
        <v>5113</v>
      </c>
      <c r="B8384" t="s">
        <v>12940</v>
      </c>
      <c r="C8384" t="s">
        <v>73</v>
      </c>
      <c r="D8384">
        <v>2.17</v>
      </c>
      <c r="E8384">
        <v>25</v>
      </c>
      <c r="G8384" t="s">
        <v>55</v>
      </c>
      <c r="H8384" t="s">
        <v>46</v>
      </c>
      <c r="I8384" t="s">
        <v>31</v>
      </c>
      <c r="K8384"/>
      <c r="L8384" t="s">
        <v>12941</v>
      </c>
      <c r="M8384" t="s">
        <v>26</v>
      </c>
      <c r="N8384">
        <v>2</v>
      </c>
      <c r="P8384" t="s">
        <v>10827</v>
      </c>
      <c r="Q8384" t="s">
        <v>12942</v>
      </c>
      <c r="S8384" t="s">
        <v>29</v>
      </c>
    </row>
    <row r="8385" spans="1:19" hidden="1" x14ac:dyDescent="0.2">
      <c r="A8385">
        <v>5113</v>
      </c>
      <c r="B8385" t="s">
        <v>12940</v>
      </c>
      <c r="C8385" t="s">
        <v>77</v>
      </c>
      <c r="D8385">
        <v>5.17</v>
      </c>
      <c r="E8385">
        <v>25</v>
      </c>
      <c r="G8385" t="s">
        <v>55</v>
      </c>
      <c r="H8385" t="s">
        <v>46</v>
      </c>
      <c r="I8385" t="s">
        <v>31</v>
      </c>
      <c r="K8385"/>
      <c r="L8385" t="s">
        <v>12941</v>
      </c>
      <c r="M8385" t="s">
        <v>26</v>
      </c>
      <c r="N8385">
        <v>2</v>
      </c>
      <c r="P8385" t="s">
        <v>10827</v>
      </c>
      <c r="Q8385" t="s">
        <v>12942</v>
      </c>
      <c r="S8385" t="s">
        <v>29</v>
      </c>
    </row>
    <row r="8386" spans="1:19" hidden="1" x14ac:dyDescent="0.2">
      <c r="A8386">
        <v>5114</v>
      </c>
      <c r="B8386" t="s">
        <v>12943</v>
      </c>
      <c r="C8386" t="s">
        <v>73</v>
      </c>
      <c r="D8386">
        <v>2.4900000000000002</v>
      </c>
      <c r="E8386">
        <v>25</v>
      </c>
      <c r="G8386" t="s">
        <v>55</v>
      </c>
      <c r="H8386" t="s">
        <v>46</v>
      </c>
      <c r="I8386" t="s">
        <v>31</v>
      </c>
      <c r="K8386"/>
      <c r="L8386" t="s">
        <v>12944</v>
      </c>
      <c r="M8386" t="s">
        <v>26</v>
      </c>
      <c r="N8386">
        <v>2</v>
      </c>
      <c r="P8386" t="s">
        <v>10827</v>
      </c>
      <c r="Q8386" t="s">
        <v>12945</v>
      </c>
      <c r="S8386" t="s">
        <v>29</v>
      </c>
    </row>
    <row r="8387" spans="1:19" hidden="1" x14ac:dyDescent="0.2">
      <c r="A8387">
        <v>5114</v>
      </c>
      <c r="B8387" t="s">
        <v>12943</v>
      </c>
      <c r="C8387" t="s">
        <v>77</v>
      </c>
      <c r="D8387">
        <v>5.12</v>
      </c>
      <c r="E8387">
        <v>25</v>
      </c>
      <c r="G8387" t="s">
        <v>55</v>
      </c>
      <c r="H8387" t="s">
        <v>46</v>
      </c>
      <c r="I8387" t="s">
        <v>31</v>
      </c>
      <c r="K8387"/>
      <c r="L8387" t="s">
        <v>12944</v>
      </c>
      <c r="M8387" t="s">
        <v>26</v>
      </c>
      <c r="N8387">
        <v>2</v>
      </c>
      <c r="P8387" t="s">
        <v>10827</v>
      </c>
      <c r="Q8387" t="s">
        <v>12945</v>
      </c>
      <c r="S8387" t="s">
        <v>29</v>
      </c>
    </row>
    <row r="8388" spans="1:19" hidden="1" x14ac:dyDescent="0.2">
      <c r="A8388">
        <v>5115</v>
      </c>
      <c r="B8388" t="s">
        <v>12946</v>
      </c>
      <c r="C8388" t="s">
        <v>20</v>
      </c>
      <c r="D8388">
        <v>2.16</v>
      </c>
      <c r="E8388">
        <v>30</v>
      </c>
      <c r="F8388" t="s">
        <v>2337</v>
      </c>
      <c r="G8388" t="s">
        <v>55</v>
      </c>
      <c r="H8388" t="s">
        <v>46</v>
      </c>
      <c r="I8388" t="s">
        <v>12497</v>
      </c>
      <c r="K8388"/>
      <c r="L8388" t="s">
        <v>12947</v>
      </c>
      <c r="M8388" t="s">
        <v>26</v>
      </c>
      <c r="N8388">
        <v>2</v>
      </c>
      <c r="P8388" t="s">
        <v>10827</v>
      </c>
      <c r="Q8388" t="s">
        <v>12948</v>
      </c>
      <c r="S8388" t="s">
        <v>29</v>
      </c>
    </row>
    <row r="8389" spans="1:19" hidden="1" x14ac:dyDescent="0.2">
      <c r="A8389">
        <v>5115</v>
      </c>
      <c r="B8389" t="s">
        <v>12946</v>
      </c>
      <c r="C8389" t="s">
        <v>73</v>
      </c>
      <c r="D8389">
        <v>4.76</v>
      </c>
      <c r="E8389">
        <v>30</v>
      </c>
      <c r="F8389" t="s">
        <v>2337</v>
      </c>
      <c r="G8389" t="s">
        <v>55</v>
      </c>
      <c r="H8389" t="s">
        <v>46</v>
      </c>
      <c r="I8389" t="s">
        <v>12497</v>
      </c>
      <c r="K8389"/>
      <c r="L8389" t="s">
        <v>12947</v>
      </c>
      <c r="M8389" t="s">
        <v>26</v>
      </c>
      <c r="N8389">
        <v>2</v>
      </c>
      <c r="P8389" t="s">
        <v>10827</v>
      </c>
      <c r="Q8389" t="s">
        <v>12948</v>
      </c>
      <c r="S8389" t="s">
        <v>29</v>
      </c>
    </row>
    <row r="8390" spans="1:19" hidden="1" x14ac:dyDescent="0.2">
      <c r="A8390">
        <v>5115</v>
      </c>
      <c r="B8390" t="s">
        <v>12946</v>
      </c>
      <c r="C8390" t="s">
        <v>20</v>
      </c>
      <c r="D8390">
        <v>2.1</v>
      </c>
      <c r="E8390">
        <v>20</v>
      </c>
      <c r="F8390" t="s">
        <v>12845</v>
      </c>
      <c r="G8390" t="s">
        <v>55</v>
      </c>
      <c r="H8390" t="s">
        <v>46</v>
      </c>
      <c r="I8390" t="s">
        <v>7185</v>
      </c>
      <c r="K8390"/>
      <c r="L8390" t="s">
        <v>12947</v>
      </c>
      <c r="M8390" t="s">
        <v>26</v>
      </c>
      <c r="N8390">
        <v>2</v>
      </c>
      <c r="P8390" t="s">
        <v>10827</v>
      </c>
      <c r="Q8390" t="s">
        <v>12948</v>
      </c>
      <c r="S8390" t="s">
        <v>29</v>
      </c>
    </row>
    <row r="8391" spans="1:19" hidden="1" x14ac:dyDescent="0.2">
      <c r="A8391">
        <v>5115</v>
      </c>
      <c r="B8391" t="s">
        <v>12946</v>
      </c>
      <c r="C8391" t="s">
        <v>73</v>
      </c>
      <c r="D8391">
        <v>4.68</v>
      </c>
      <c r="E8391">
        <v>20</v>
      </c>
      <c r="F8391" t="s">
        <v>12845</v>
      </c>
      <c r="G8391" t="s">
        <v>55</v>
      </c>
      <c r="H8391" t="s">
        <v>46</v>
      </c>
      <c r="I8391" t="s">
        <v>7185</v>
      </c>
      <c r="K8391"/>
      <c r="L8391" t="s">
        <v>12947</v>
      </c>
      <c r="M8391" t="s">
        <v>26</v>
      </c>
      <c r="N8391">
        <v>2</v>
      </c>
      <c r="P8391" t="s">
        <v>10827</v>
      </c>
      <c r="Q8391" t="s">
        <v>12948</v>
      </c>
      <c r="S8391" t="s">
        <v>29</v>
      </c>
    </row>
    <row r="8392" spans="1:19" hidden="1" x14ac:dyDescent="0.2">
      <c r="A8392">
        <v>5116</v>
      </c>
      <c r="B8392" t="s">
        <v>12949</v>
      </c>
      <c r="C8392" t="s">
        <v>20</v>
      </c>
      <c r="D8392">
        <v>2.63</v>
      </c>
      <c r="I8392" t="s">
        <v>9132</v>
      </c>
      <c r="K8392"/>
      <c r="L8392" t="s">
        <v>12950</v>
      </c>
      <c r="M8392" t="s">
        <v>26</v>
      </c>
      <c r="N8392">
        <v>2</v>
      </c>
      <c r="P8392" t="s">
        <v>10827</v>
      </c>
      <c r="Q8392" t="s">
        <v>12951</v>
      </c>
      <c r="S8392" t="s">
        <v>29</v>
      </c>
    </row>
    <row r="8393" spans="1:19" hidden="1" x14ac:dyDescent="0.2">
      <c r="A8393">
        <v>5116</v>
      </c>
      <c r="B8393" t="s">
        <v>12949</v>
      </c>
      <c r="C8393" t="s">
        <v>73</v>
      </c>
      <c r="D8393">
        <v>5.07</v>
      </c>
      <c r="I8393" t="s">
        <v>9132</v>
      </c>
      <c r="K8393"/>
      <c r="L8393" t="s">
        <v>12950</v>
      </c>
      <c r="M8393" t="s">
        <v>26</v>
      </c>
      <c r="N8393">
        <v>2</v>
      </c>
      <c r="P8393" t="s">
        <v>10827</v>
      </c>
      <c r="Q8393" t="s">
        <v>12951</v>
      </c>
      <c r="S8393" t="s">
        <v>29</v>
      </c>
    </row>
    <row r="8394" spans="1:19" hidden="1" x14ac:dyDescent="0.2">
      <c r="A8394">
        <v>5117</v>
      </c>
      <c r="B8394" t="s">
        <v>12952</v>
      </c>
      <c r="C8394" t="s">
        <v>20</v>
      </c>
      <c r="D8394">
        <v>1.1000000000000001</v>
      </c>
      <c r="E8394">
        <v>25</v>
      </c>
      <c r="G8394" t="s">
        <v>55</v>
      </c>
      <c r="H8394" t="s">
        <v>23</v>
      </c>
      <c r="I8394" t="s">
        <v>31</v>
      </c>
      <c r="K8394"/>
      <c r="L8394" t="s">
        <v>12953</v>
      </c>
      <c r="M8394" t="s">
        <v>26</v>
      </c>
      <c r="N8394">
        <v>2</v>
      </c>
      <c r="P8394" t="s">
        <v>10827</v>
      </c>
      <c r="Q8394" t="s">
        <v>12954</v>
      </c>
      <c r="S8394" t="s">
        <v>29</v>
      </c>
    </row>
    <row r="8395" spans="1:19" hidden="1" x14ac:dyDescent="0.2">
      <c r="A8395">
        <v>5117</v>
      </c>
      <c r="B8395" t="s">
        <v>12952</v>
      </c>
      <c r="C8395" t="s">
        <v>73</v>
      </c>
      <c r="D8395">
        <v>2.72</v>
      </c>
      <c r="E8395" t="s">
        <v>414</v>
      </c>
      <c r="G8395" t="s">
        <v>55</v>
      </c>
      <c r="H8395" t="s">
        <v>46</v>
      </c>
      <c r="I8395" t="s">
        <v>31</v>
      </c>
      <c r="K8395"/>
      <c r="L8395" t="s">
        <v>12953</v>
      </c>
      <c r="M8395" t="s">
        <v>26</v>
      </c>
      <c r="N8395">
        <v>2</v>
      </c>
      <c r="P8395" t="s">
        <v>10827</v>
      </c>
      <c r="Q8395" t="s">
        <v>12954</v>
      </c>
      <c r="S8395" t="s">
        <v>29</v>
      </c>
    </row>
    <row r="8396" spans="1:19" hidden="1" x14ac:dyDescent="0.2">
      <c r="A8396">
        <v>5117</v>
      </c>
      <c r="B8396" t="s">
        <v>12952</v>
      </c>
      <c r="C8396" t="s">
        <v>77</v>
      </c>
      <c r="D8396">
        <v>4.62</v>
      </c>
      <c r="E8396" t="s">
        <v>414</v>
      </c>
      <c r="G8396" t="s">
        <v>55</v>
      </c>
      <c r="H8396" t="s">
        <v>46</v>
      </c>
      <c r="I8396" t="s">
        <v>31</v>
      </c>
      <c r="K8396"/>
      <c r="L8396" t="s">
        <v>12953</v>
      </c>
      <c r="M8396" t="s">
        <v>26</v>
      </c>
      <c r="N8396">
        <v>2</v>
      </c>
      <c r="P8396" t="s">
        <v>10827</v>
      </c>
      <c r="Q8396" t="s">
        <v>12954</v>
      </c>
      <c r="S8396" t="s">
        <v>29</v>
      </c>
    </row>
    <row r="8397" spans="1:19" hidden="1" x14ac:dyDescent="0.2">
      <c r="A8397">
        <v>5118</v>
      </c>
      <c r="B8397" t="s">
        <v>12955</v>
      </c>
      <c r="C8397" t="s">
        <v>20</v>
      </c>
      <c r="D8397">
        <v>1.7</v>
      </c>
      <c r="E8397">
        <v>22</v>
      </c>
      <c r="F8397" t="s">
        <v>12649</v>
      </c>
      <c r="G8397" t="s">
        <v>55</v>
      </c>
      <c r="H8397" t="s">
        <v>23</v>
      </c>
      <c r="I8397" t="s">
        <v>1928</v>
      </c>
      <c r="K8397"/>
      <c r="L8397" t="s">
        <v>12956</v>
      </c>
      <c r="M8397" t="s">
        <v>26</v>
      </c>
      <c r="N8397">
        <v>2</v>
      </c>
      <c r="P8397" t="s">
        <v>10827</v>
      </c>
      <c r="Q8397" t="s">
        <v>12957</v>
      </c>
      <c r="S8397" t="s">
        <v>29</v>
      </c>
    </row>
    <row r="8398" spans="1:19" hidden="1" x14ac:dyDescent="0.2">
      <c r="A8398">
        <v>5118</v>
      </c>
      <c r="B8398" t="s">
        <v>12955</v>
      </c>
      <c r="C8398" t="s">
        <v>73</v>
      </c>
      <c r="D8398">
        <v>3.75</v>
      </c>
      <c r="E8398">
        <v>22</v>
      </c>
      <c r="F8398" t="s">
        <v>12649</v>
      </c>
      <c r="G8398" t="s">
        <v>55</v>
      </c>
      <c r="H8398" t="s">
        <v>23</v>
      </c>
      <c r="I8398" t="s">
        <v>1928</v>
      </c>
      <c r="K8398"/>
      <c r="L8398" t="s">
        <v>12956</v>
      </c>
      <c r="M8398" t="s">
        <v>26</v>
      </c>
      <c r="N8398">
        <v>2</v>
      </c>
      <c r="P8398" t="s">
        <v>10827</v>
      </c>
      <c r="Q8398" t="s">
        <v>12957</v>
      </c>
      <c r="S8398" t="s">
        <v>29</v>
      </c>
    </row>
    <row r="8399" spans="1:19" hidden="1" x14ac:dyDescent="0.2">
      <c r="A8399">
        <v>5119</v>
      </c>
      <c r="B8399" t="s">
        <v>12958</v>
      </c>
      <c r="C8399" t="s">
        <v>20</v>
      </c>
      <c r="D8399">
        <v>1.72</v>
      </c>
      <c r="E8399">
        <v>25</v>
      </c>
      <c r="G8399" t="s">
        <v>55</v>
      </c>
      <c r="H8399" t="s">
        <v>23</v>
      </c>
      <c r="I8399" t="s">
        <v>31</v>
      </c>
      <c r="K8399"/>
      <c r="L8399" t="s">
        <v>12959</v>
      </c>
      <c r="M8399" t="s">
        <v>26</v>
      </c>
      <c r="N8399">
        <v>2</v>
      </c>
      <c r="P8399" t="s">
        <v>10827</v>
      </c>
      <c r="Q8399" t="s">
        <v>12960</v>
      </c>
      <c r="S8399" t="s">
        <v>29</v>
      </c>
    </row>
    <row r="8400" spans="1:19" hidden="1" x14ac:dyDescent="0.2">
      <c r="A8400">
        <v>5119</v>
      </c>
      <c r="B8400" t="s">
        <v>12958</v>
      </c>
      <c r="C8400" t="s">
        <v>73</v>
      </c>
      <c r="D8400">
        <v>2.81</v>
      </c>
      <c r="E8400" t="s">
        <v>414</v>
      </c>
      <c r="G8400" t="s">
        <v>55</v>
      </c>
      <c r="H8400" t="s">
        <v>46</v>
      </c>
      <c r="I8400" t="s">
        <v>31</v>
      </c>
      <c r="K8400"/>
      <c r="L8400" t="s">
        <v>12959</v>
      </c>
      <c r="M8400" t="s">
        <v>26</v>
      </c>
      <c r="N8400">
        <v>2</v>
      </c>
      <c r="P8400" t="s">
        <v>10827</v>
      </c>
      <c r="Q8400" t="s">
        <v>12960</v>
      </c>
      <c r="S8400" t="s">
        <v>29</v>
      </c>
    </row>
    <row r="8401" spans="1:19" hidden="1" x14ac:dyDescent="0.2">
      <c r="A8401">
        <v>5119</v>
      </c>
      <c r="B8401" t="s">
        <v>12958</v>
      </c>
      <c r="C8401" t="s">
        <v>77</v>
      </c>
      <c r="D8401">
        <v>6.16</v>
      </c>
      <c r="E8401" t="s">
        <v>414</v>
      </c>
      <c r="G8401" t="s">
        <v>55</v>
      </c>
      <c r="H8401" t="s">
        <v>46</v>
      </c>
      <c r="I8401" t="s">
        <v>31</v>
      </c>
      <c r="K8401"/>
      <c r="L8401" t="s">
        <v>12959</v>
      </c>
      <c r="M8401" t="s">
        <v>26</v>
      </c>
      <c r="N8401">
        <v>2</v>
      </c>
      <c r="P8401" t="s">
        <v>10827</v>
      </c>
      <c r="Q8401" t="s">
        <v>12960</v>
      </c>
      <c r="S8401" t="s">
        <v>29</v>
      </c>
    </row>
    <row r="8402" spans="1:19" hidden="1" x14ac:dyDescent="0.2">
      <c r="A8402">
        <v>5120</v>
      </c>
      <c r="B8402" t="s">
        <v>12961</v>
      </c>
      <c r="C8402" t="s">
        <v>20</v>
      </c>
      <c r="D8402">
        <v>1.5</v>
      </c>
      <c r="E8402">
        <v>22</v>
      </c>
      <c r="F8402" t="s">
        <v>12649</v>
      </c>
      <c r="G8402" t="s">
        <v>55</v>
      </c>
      <c r="H8402" t="s">
        <v>23</v>
      </c>
      <c r="I8402" t="s">
        <v>1928</v>
      </c>
      <c r="K8402"/>
      <c r="L8402" t="s">
        <v>12962</v>
      </c>
      <c r="M8402" t="s">
        <v>26</v>
      </c>
      <c r="N8402">
        <v>2</v>
      </c>
      <c r="P8402" t="s">
        <v>10827</v>
      </c>
      <c r="Q8402" t="s">
        <v>12963</v>
      </c>
      <c r="S8402" t="s">
        <v>29</v>
      </c>
    </row>
    <row r="8403" spans="1:19" hidden="1" x14ac:dyDescent="0.2">
      <c r="A8403">
        <v>5120</v>
      </c>
      <c r="B8403" t="s">
        <v>12961</v>
      </c>
      <c r="C8403" t="s">
        <v>73</v>
      </c>
      <c r="D8403">
        <v>9.77</v>
      </c>
      <c r="E8403">
        <v>22</v>
      </c>
      <c r="F8403" t="s">
        <v>12649</v>
      </c>
      <c r="G8403" t="s">
        <v>55</v>
      </c>
      <c r="H8403" t="s">
        <v>23</v>
      </c>
      <c r="I8403" t="s">
        <v>1928</v>
      </c>
      <c r="K8403"/>
      <c r="L8403" t="s">
        <v>12962</v>
      </c>
      <c r="M8403" t="s">
        <v>26</v>
      </c>
      <c r="N8403">
        <v>2</v>
      </c>
      <c r="P8403" t="s">
        <v>10827</v>
      </c>
      <c r="Q8403" t="s">
        <v>12963</v>
      </c>
      <c r="S8403" t="s">
        <v>29</v>
      </c>
    </row>
    <row r="8404" spans="1:19" hidden="1" x14ac:dyDescent="0.2">
      <c r="A8404">
        <v>5121</v>
      </c>
      <c r="B8404" t="s">
        <v>12964</v>
      </c>
      <c r="C8404" t="s">
        <v>20</v>
      </c>
      <c r="D8404">
        <v>1.9</v>
      </c>
      <c r="E8404">
        <v>22</v>
      </c>
      <c r="F8404" t="s">
        <v>12649</v>
      </c>
      <c r="G8404" t="s">
        <v>55</v>
      </c>
      <c r="H8404" t="s">
        <v>23</v>
      </c>
      <c r="I8404" t="s">
        <v>1928</v>
      </c>
      <c r="K8404"/>
      <c r="L8404" t="s">
        <v>12965</v>
      </c>
      <c r="M8404" t="s">
        <v>26</v>
      </c>
      <c r="N8404">
        <v>2</v>
      </c>
      <c r="P8404" t="s">
        <v>10827</v>
      </c>
      <c r="Q8404" t="s">
        <v>12966</v>
      </c>
      <c r="S8404" t="s">
        <v>29</v>
      </c>
    </row>
    <row r="8405" spans="1:19" hidden="1" x14ac:dyDescent="0.2">
      <c r="A8405">
        <v>5121</v>
      </c>
      <c r="B8405" t="s">
        <v>12964</v>
      </c>
      <c r="C8405" t="s">
        <v>73</v>
      </c>
      <c r="D8405">
        <v>3.18</v>
      </c>
      <c r="E8405">
        <v>22</v>
      </c>
      <c r="F8405" t="s">
        <v>12649</v>
      </c>
      <c r="G8405" t="s">
        <v>55</v>
      </c>
      <c r="H8405" t="s">
        <v>23</v>
      </c>
      <c r="I8405" t="s">
        <v>1928</v>
      </c>
      <c r="K8405"/>
      <c r="L8405" t="s">
        <v>12965</v>
      </c>
      <c r="M8405" t="s">
        <v>26</v>
      </c>
      <c r="N8405">
        <v>2</v>
      </c>
      <c r="P8405" t="s">
        <v>10827</v>
      </c>
      <c r="Q8405" t="s">
        <v>12966</v>
      </c>
      <c r="S8405" t="s">
        <v>29</v>
      </c>
    </row>
    <row r="8406" spans="1:19" hidden="1" x14ac:dyDescent="0.2">
      <c r="A8406">
        <v>5121</v>
      </c>
      <c r="B8406" t="s">
        <v>12964</v>
      </c>
      <c r="C8406" t="s">
        <v>77</v>
      </c>
      <c r="D8406">
        <v>10.85</v>
      </c>
      <c r="E8406">
        <v>22</v>
      </c>
      <c r="F8406" t="s">
        <v>12649</v>
      </c>
      <c r="G8406" t="s">
        <v>55</v>
      </c>
      <c r="H8406" t="s">
        <v>23</v>
      </c>
      <c r="I8406" t="s">
        <v>1928</v>
      </c>
      <c r="K8406"/>
      <c r="L8406" t="s">
        <v>12965</v>
      </c>
      <c r="M8406" t="s">
        <v>26</v>
      </c>
      <c r="N8406">
        <v>2</v>
      </c>
      <c r="P8406" t="s">
        <v>10827</v>
      </c>
      <c r="Q8406" t="s">
        <v>12966</v>
      </c>
      <c r="S8406" t="s">
        <v>29</v>
      </c>
    </row>
    <row r="8407" spans="1:19" hidden="1" x14ac:dyDescent="0.2">
      <c r="A8407">
        <v>5122</v>
      </c>
      <c r="B8407" t="s">
        <v>12967</v>
      </c>
      <c r="C8407" t="s">
        <v>20</v>
      </c>
      <c r="D8407">
        <v>1.3</v>
      </c>
      <c r="E8407">
        <v>22</v>
      </c>
      <c r="F8407" t="s">
        <v>12649</v>
      </c>
      <c r="G8407" t="s">
        <v>55</v>
      </c>
      <c r="H8407" t="s">
        <v>23</v>
      </c>
      <c r="I8407" t="s">
        <v>1928</v>
      </c>
      <c r="K8407"/>
      <c r="L8407" t="s">
        <v>12968</v>
      </c>
      <c r="M8407" t="s">
        <v>26</v>
      </c>
      <c r="N8407">
        <v>2</v>
      </c>
      <c r="P8407" t="s">
        <v>10827</v>
      </c>
      <c r="Q8407" t="s">
        <v>12969</v>
      </c>
      <c r="S8407" t="s">
        <v>29</v>
      </c>
    </row>
    <row r="8408" spans="1:19" hidden="1" x14ac:dyDescent="0.2">
      <c r="A8408">
        <v>5122</v>
      </c>
      <c r="B8408" t="s">
        <v>12967</v>
      </c>
      <c r="C8408" t="s">
        <v>73</v>
      </c>
      <c r="D8408">
        <v>9.68</v>
      </c>
      <c r="E8408">
        <v>22</v>
      </c>
      <c r="F8408" t="s">
        <v>12649</v>
      </c>
      <c r="G8408" t="s">
        <v>55</v>
      </c>
      <c r="H8408" t="s">
        <v>23</v>
      </c>
      <c r="I8408" t="s">
        <v>1928</v>
      </c>
      <c r="K8408"/>
      <c r="L8408" t="s">
        <v>12968</v>
      </c>
      <c r="M8408" t="s">
        <v>26</v>
      </c>
      <c r="N8408">
        <v>2</v>
      </c>
      <c r="P8408" t="s">
        <v>10827</v>
      </c>
      <c r="Q8408" t="s">
        <v>12969</v>
      </c>
      <c r="S8408" t="s">
        <v>29</v>
      </c>
    </row>
    <row r="8409" spans="1:19" hidden="1" x14ac:dyDescent="0.2">
      <c r="A8409">
        <v>5123</v>
      </c>
      <c r="B8409" t="s">
        <v>12970</v>
      </c>
      <c r="C8409" t="s">
        <v>20</v>
      </c>
      <c r="D8409">
        <v>1.4</v>
      </c>
      <c r="E8409">
        <v>22</v>
      </c>
      <c r="F8409" t="s">
        <v>12649</v>
      </c>
      <c r="G8409" t="s">
        <v>55</v>
      </c>
      <c r="H8409" t="s">
        <v>23</v>
      </c>
      <c r="I8409" t="s">
        <v>1928</v>
      </c>
      <c r="K8409"/>
      <c r="L8409" t="s">
        <v>12971</v>
      </c>
      <c r="M8409" t="s">
        <v>26</v>
      </c>
      <c r="N8409">
        <v>2</v>
      </c>
      <c r="P8409" t="s">
        <v>10827</v>
      </c>
      <c r="Q8409" t="s">
        <v>12972</v>
      </c>
      <c r="S8409" t="s">
        <v>29</v>
      </c>
    </row>
    <row r="8410" spans="1:19" hidden="1" x14ac:dyDescent="0.2">
      <c r="A8410">
        <v>5123</v>
      </c>
      <c r="B8410" t="s">
        <v>12970</v>
      </c>
      <c r="C8410" t="s">
        <v>73</v>
      </c>
      <c r="D8410">
        <v>8.65</v>
      </c>
      <c r="E8410">
        <v>22</v>
      </c>
      <c r="F8410" t="s">
        <v>12649</v>
      </c>
      <c r="G8410" t="s">
        <v>55</v>
      </c>
      <c r="H8410" t="s">
        <v>23</v>
      </c>
      <c r="I8410" t="s">
        <v>1928</v>
      </c>
      <c r="K8410"/>
      <c r="L8410" t="s">
        <v>12971</v>
      </c>
      <c r="M8410" t="s">
        <v>26</v>
      </c>
      <c r="N8410">
        <v>2</v>
      </c>
      <c r="P8410" t="s">
        <v>10827</v>
      </c>
      <c r="Q8410" t="s">
        <v>12972</v>
      </c>
      <c r="S8410" t="s">
        <v>29</v>
      </c>
    </row>
    <row r="8411" spans="1:19" hidden="1" x14ac:dyDescent="0.2">
      <c r="A8411">
        <v>5124</v>
      </c>
      <c r="B8411" t="s">
        <v>12973</v>
      </c>
      <c r="C8411" t="s">
        <v>73</v>
      </c>
      <c r="D8411">
        <v>1.77</v>
      </c>
      <c r="E8411">
        <v>25</v>
      </c>
      <c r="G8411" t="s">
        <v>55</v>
      </c>
      <c r="H8411" t="s">
        <v>23</v>
      </c>
      <c r="I8411" t="s">
        <v>31</v>
      </c>
      <c r="K8411"/>
      <c r="L8411" t="s">
        <v>12974</v>
      </c>
      <c r="M8411" t="s">
        <v>26</v>
      </c>
      <c r="N8411">
        <v>2</v>
      </c>
      <c r="P8411" t="s">
        <v>10827</v>
      </c>
      <c r="Q8411" t="s">
        <v>12975</v>
      </c>
      <c r="S8411" t="s">
        <v>29</v>
      </c>
    </row>
    <row r="8412" spans="1:19" hidden="1" x14ac:dyDescent="0.2">
      <c r="A8412">
        <v>5124</v>
      </c>
      <c r="B8412" t="s">
        <v>12973</v>
      </c>
      <c r="C8412" t="s">
        <v>77</v>
      </c>
      <c r="D8412">
        <v>6.57</v>
      </c>
      <c r="E8412" t="s">
        <v>414</v>
      </c>
      <c r="G8412" t="s">
        <v>55</v>
      </c>
      <c r="H8412" t="s">
        <v>46</v>
      </c>
      <c r="I8412" t="s">
        <v>31</v>
      </c>
      <c r="K8412"/>
      <c r="L8412" t="s">
        <v>12974</v>
      </c>
      <c r="M8412" t="s">
        <v>26</v>
      </c>
      <c r="N8412">
        <v>2</v>
      </c>
      <c r="P8412" t="s">
        <v>10827</v>
      </c>
      <c r="Q8412" t="s">
        <v>12975</v>
      </c>
      <c r="S8412" t="s">
        <v>29</v>
      </c>
    </row>
    <row r="8413" spans="1:19" hidden="1" x14ac:dyDescent="0.2">
      <c r="A8413">
        <v>5125</v>
      </c>
      <c r="B8413" t="s">
        <v>12976</v>
      </c>
      <c r="C8413" t="s">
        <v>20</v>
      </c>
      <c r="D8413">
        <v>-0.85</v>
      </c>
      <c r="E8413" t="s">
        <v>363</v>
      </c>
      <c r="F8413" t="s">
        <v>3110</v>
      </c>
      <c r="G8413" t="s">
        <v>75</v>
      </c>
      <c r="H8413" t="s">
        <v>23</v>
      </c>
      <c r="I8413" t="s">
        <v>4311</v>
      </c>
      <c r="K8413"/>
      <c r="L8413" t="s">
        <v>12977</v>
      </c>
      <c r="M8413" t="s">
        <v>11208</v>
      </c>
      <c r="N8413">
        <v>4</v>
      </c>
      <c r="P8413" t="s">
        <v>10827</v>
      </c>
      <c r="Q8413" t="s">
        <v>12978</v>
      </c>
      <c r="S8413" t="s">
        <v>29</v>
      </c>
    </row>
    <row r="8414" spans="1:19" hidden="1" x14ac:dyDescent="0.2">
      <c r="A8414">
        <v>5126</v>
      </c>
      <c r="B8414" t="s">
        <v>12979</v>
      </c>
      <c r="C8414" t="s">
        <v>20</v>
      </c>
      <c r="D8414">
        <v>-2.86</v>
      </c>
      <c r="E8414" t="s">
        <v>363</v>
      </c>
      <c r="F8414" t="s">
        <v>3110</v>
      </c>
      <c r="G8414" t="s">
        <v>75</v>
      </c>
      <c r="H8414" t="s">
        <v>23</v>
      </c>
      <c r="I8414" t="s">
        <v>4311</v>
      </c>
      <c r="K8414"/>
      <c r="L8414" t="s">
        <v>12980</v>
      </c>
      <c r="M8414" t="s">
        <v>11208</v>
      </c>
      <c r="N8414">
        <v>4</v>
      </c>
      <c r="P8414" t="s">
        <v>10827</v>
      </c>
      <c r="Q8414" t="s">
        <v>12981</v>
      </c>
      <c r="S8414" t="s">
        <v>29</v>
      </c>
    </row>
    <row r="8415" spans="1:19" hidden="1" x14ac:dyDescent="0.2">
      <c r="A8415">
        <v>5127</v>
      </c>
      <c r="B8415" t="s">
        <v>12982</v>
      </c>
      <c r="C8415" t="s">
        <v>20</v>
      </c>
      <c r="D8415">
        <v>0.67</v>
      </c>
      <c r="E8415">
        <v>25</v>
      </c>
      <c r="G8415" t="s">
        <v>1501</v>
      </c>
      <c r="H8415" t="s">
        <v>46</v>
      </c>
      <c r="I8415" t="s">
        <v>3573</v>
      </c>
      <c r="K8415"/>
      <c r="L8415" t="s">
        <v>12983</v>
      </c>
      <c r="M8415" t="s">
        <v>11208</v>
      </c>
      <c r="N8415">
        <v>4</v>
      </c>
      <c r="P8415" t="s">
        <v>10827</v>
      </c>
      <c r="Q8415" t="s">
        <v>12984</v>
      </c>
      <c r="S8415" t="s">
        <v>29</v>
      </c>
    </row>
    <row r="8416" spans="1:19" hidden="1" x14ac:dyDescent="0.2">
      <c r="A8416">
        <v>5127</v>
      </c>
      <c r="B8416" t="s">
        <v>12982</v>
      </c>
      <c r="C8416" t="s">
        <v>20</v>
      </c>
      <c r="D8416">
        <v>0.75</v>
      </c>
      <c r="E8416" t="s">
        <v>363</v>
      </c>
      <c r="G8416" t="s">
        <v>75</v>
      </c>
      <c r="H8416" t="s">
        <v>23</v>
      </c>
      <c r="I8416" t="s">
        <v>4311</v>
      </c>
      <c r="K8416"/>
      <c r="L8416" t="s">
        <v>12983</v>
      </c>
      <c r="M8416" t="s">
        <v>11208</v>
      </c>
      <c r="N8416">
        <v>4</v>
      </c>
      <c r="P8416" t="s">
        <v>10827</v>
      </c>
      <c r="Q8416" t="s">
        <v>12984</v>
      </c>
      <c r="S8416" t="s">
        <v>29</v>
      </c>
    </row>
    <row r="8417" spans="1:19" hidden="1" x14ac:dyDescent="0.2">
      <c r="A8417">
        <v>5128</v>
      </c>
      <c r="B8417" t="s">
        <v>12985</v>
      </c>
      <c r="C8417" t="s">
        <v>20</v>
      </c>
      <c r="D8417">
        <v>10.14</v>
      </c>
      <c r="E8417">
        <v>20</v>
      </c>
      <c r="G8417" t="s">
        <v>31</v>
      </c>
      <c r="H8417" t="s">
        <v>46</v>
      </c>
      <c r="I8417" t="s">
        <v>560</v>
      </c>
      <c r="K8417"/>
      <c r="L8417" t="s">
        <v>12986</v>
      </c>
      <c r="M8417" t="s">
        <v>26</v>
      </c>
      <c r="N8417">
        <v>2</v>
      </c>
      <c r="P8417" t="s">
        <v>10827</v>
      </c>
      <c r="Q8417" t="s">
        <v>12987</v>
      </c>
      <c r="S8417" t="s">
        <v>29</v>
      </c>
    </row>
    <row r="8418" spans="1:19" hidden="1" x14ac:dyDescent="0.2">
      <c r="A8418">
        <v>5129</v>
      </c>
      <c r="B8418" t="s">
        <v>12988</v>
      </c>
      <c r="C8418" t="s">
        <v>20</v>
      </c>
      <c r="D8418">
        <v>-1.22</v>
      </c>
      <c r="E8418">
        <v>20</v>
      </c>
      <c r="F8418" t="s">
        <v>3110</v>
      </c>
      <c r="G8418" t="s">
        <v>75</v>
      </c>
      <c r="H8418" t="s">
        <v>23</v>
      </c>
      <c r="I8418" t="s">
        <v>99</v>
      </c>
      <c r="K8418"/>
      <c r="L8418" t="s">
        <v>12989</v>
      </c>
      <c r="M8418" t="s">
        <v>26</v>
      </c>
      <c r="N8418">
        <v>2</v>
      </c>
      <c r="P8418" t="s">
        <v>10827</v>
      </c>
      <c r="Q8418" t="s">
        <v>12990</v>
      </c>
      <c r="S8418" t="s">
        <v>29</v>
      </c>
    </row>
    <row r="8419" spans="1:19" hidden="1" x14ac:dyDescent="0.2">
      <c r="A8419">
        <v>5130</v>
      </c>
      <c r="B8419" t="s">
        <v>12991</v>
      </c>
      <c r="C8419" t="s">
        <v>20</v>
      </c>
      <c r="D8419">
        <v>-2.4</v>
      </c>
      <c r="E8419">
        <v>20</v>
      </c>
      <c r="F8419" t="s">
        <v>3110</v>
      </c>
      <c r="G8419" t="s">
        <v>75</v>
      </c>
      <c r="H8419" t="s">
        <v>23</v>
      </c>
      <c r="I8419" t="s">
        <v>10660</v>
      </c>
      <c r="K8419"/>
      <c r="L8419" t="s">
        <v>12992</v>
      </c>
      <c r="M8419" t="s">
        <v>26</v>
      </c>
      <c r="N8419">
        <v>2</v>
      </c>
      <c r="P8419" t="s">
        <v>10827</v>
      </c>
      <c r="Q8419" t="s">
        <v>12993</v>
      </c>
      <c r="S8419" t="s">
        <v>29</v>
      </c>
    </row>
    <row r="8420" spans="1:19" hidden="1" x14ac:dyDescent="0.2">
      <c r="A8420">
        <v>5130</v>
      </c>
      <c r="B8420" t="s">
        <v>12991</v>
      </c>
      <c r="C8420" t="s">
        <v>73</v>
      </c>
      <c r="D8420">
        <v>8.48</v>
      </c>
      <c r="E8420">
        <v>20</v>
      </c>
      <c r="F8420" t="s">
        <v>3110</v>
      </c>
      <c r="G8420" t="s">
        <v>55</v>
      </c>
      <c r="H8420" t="s">
        <v>23</v>
      </c>
      <c r="I8420" t="s">
        <v>10660</v>
      </c>
      <c r="K8420"/>
      <c r="L8420" t="s">
        <v>12992</v>
      </c>
      <c r="M8420" t="s">
        <v>26</v>
      </c>
      <c r="N8420">
        <v>2</v>
      </c>
      <c r="P8420" t="s">
        <v>10827</v>
      </c>
      <c r="Q8420" t="s">
        <v>12993</v>
      </c>
      <c r="S8420" t="s">
        <v>29</v>
      </c>
    </row>
    <row r="8421" spans="1:19" hidden="1" x14ac:dyDescent="0.2">
      <c r="A8421">
        <v>5131</v>
      </c>
      <c r="B8421" t="s">
        <v>12994</v>
      </c>
      <c r="C8421" t="s">
        <v>20</v>
      </c>
      <c r="D8421">
        <v>-1.07</v>
      </c>
      <c r="E8421">
        <v>20</v>
      </c>
      <c r="F8421" t="s">
        <v>3110</v>
      </c>
      <c r="G8421" t="s">
        <v>75</v>
      </c>
      <c r="H8421" t="s">
        <v>23</v>
      </c>
      <c r="I8421" t="s">
        <v>99</v>
      </c>
      <c r="K8421"/>
      <c r="L8421" t="s">
        <v>12995</v>
      </c>
      <c r="M8421" t="s">
        <v>26</v>
      </c>
      <c r="N8421">
        <v>2</v>
      </c>
      <c r="P8421" t="s">
        <v>10827</v>
      </c>
      <c r="Q8421" t="s">
        <v>12996</v>
      </c>
      <c r="S8421" t="s">
        <v>29</v>
      </c>
    </row>
    <row r="8422" spans="1:19" hidden="1" x14ac:dyDescent="0.2">
      <c r="A8422">
        <v>5131</v>
      </c>
      <c r="B8422" t="s">
        <v>12994</v>
      </c>
      <c r="C8422" t="s">
        <v>73</v>
      </c>
      <c r="D8422">
        <v>7.68</v>
      </c>
      <c r="E8422">
        <v>20</v>
      </c>
      <c r="F8422" t="s">
        <v>3110</v>
      </c>
      <c r="G8422" t="s">
        <v>31</v>
      </c>
      <c r="H8422" t="s">
        <v>46</v>
      </c>
      <c r="I8422" t="s">
        <v>99</v>
      </c>
      <c r="K8422"/>
      <c r="L8422" t="s">
        <v>12995</v>
      </c>
      <c r="M8422" t="s">
        <v>26</v>
      </c>
      <c r="N8422">
        <v>2</v>
      </c>
      <c r="P8422" t="s">
        <v>10827</v>
      </c>
      <c r="Q8422" t="s">
        <v>12996</v>
      </c>
      <c r="S8422" t="s">
        <v>29</v>
      </c>
    </row>
    <row r="8423" spans="1:19" hidden="1" x14ac:dyDescent="0.2">
      <c r="A8423">
        <v>5132</v>
      </c>
      <c r="B8423" t="s">
        <v>12997</v>
      </c>
      <c r="C8423" t="s">
        <v>20</v>
      </c>
      <c r="D8423">
        <v>-1.1499999999999999</v>
      </c>
      <c r="E8423">
        <v>20</v>
      </c>
      <c r="F8423" t="s">
        <v>3110</v>
      </c>
      <c r="G8423" t="s">
        <v>75</v>
      </c>
      <c r="H8423" t="s">
        <v>23</v>
      </c>
      <c r="I8423" t="s">
        <v>99</v>
      </c>
      <c r="K8423"/>
      <c r="L8423" t="s">
        <v>12998</v>
      </c>
      <c r="M8423" t="s">
        <v>26</v>
      </c>
      <c r="N8423">
        <v>2</v>
      </c>
      <c r="P8423" t="s">
        <v>10827</v>
      </c>
      <c r="Q8423" t="s">
        <v>12999</v>
      </c>
      <c r="S8423" t="s">
        <v>29</v>
      </c>
    </row>
    <row r="8424" spans="1:19" hidden="1" x14ac:dyDescent="0.2">
      <c r="A8424">
        <v>5132</v>
      </c>
      <c r="B8424" t="s">
        <v>12997</v>
      </c>
      <c r="C8424" t="s">
        <v>73</v>
      </c>
      <c r="D8424">
        <v>5.9</v>
      </c>
      <c r="E8424">
        <v>20</v>
      </c>
      <c r="F8424" t="s">
        <v>3110</v>
      </c>
      <c r="G8424" t="s">
        <v>31</v>
      </c>
      <c r="H8424" t="s">
        <v>46</v>
      </c>
      <c r="I8424" t="s">
        <v>99</v>
      </c>
      <c r="K8424"/>
      <c r="L8424" t="s">
        <v>12998</v>
      </c>
      <c r="M8424" t="s">
        <v>26</v>
      </c>
      <c r="N8424">
        <v>2</v>
      </c>
      <c r="P8424" t="s">
        <v>10827</v>
      </c>
      <c r="Q8424" t="s">
        <v>12999</v>
      </c>
      <c r="S8424" t="s">
        <v>29</v>
      </c>
    </row>
    <row r="8425" spans="1:19" hidden="1" x14ac:dyDescent="0.2">
      <c r="A8425">
        <v>5133</v>
      </c>
      <c r="B8425" t="s">
        <v>13000</v>
      </c>
      <c r="C8425" t="s">
        <v>20</v>
      </c>
      <c r="D8425">
        <v>-1.36</v>
      </c>
      <c r="E8425">
        <v>20</v>
      </c>
      <c r="F8425" t="s">
        <v>3110</v>
      </c>
      <c r="G8425" t="s">
        <v>75</v>
      </c>
      <c r="H8425" t="s">
        <v>23</v>
      </c>
      <c r="I8425" t="s">
        <v>99</v>
      </c>
      <c r="K8425"/>
      <c r="L8425" t="s">
        <v>13001</v>
      </c>
      <c r="M8425" t="s">
        <v>11071</v>
      </c>
      <c r="N8425">
        <v>3</v>
      </c>
      <c r="P8425" t="s">
        <v>10827</v>
      </c>
      <c r="Q8425" t="s">
        <v>13002</v>
      </c>
      <c r="S8425" t="s">
        <v>29</v>
      </c>
    </row>
    <row r="8426" spans="1:19" hidden="1" x14ac:dyDescent="0.2">
      <c r="A8426">
        <v>5134</v>
      </c>
      <c r="B8426" t="s">
        <v>13003</v>
      </c>
      <c r="C8426" t="s">
        <v>20</v>
      </c>
      <c r="D8426">
        <v>-1.4</v>
      </c>
      <c r="E8426">
        <v>20</v>
      </c>
      <c r="F8426" t="s">
        <v>3110</v>
      </c>
      <c r="G8426" t="s">
        <v>75</v>
      </c>
      <c r="H8426" t="s">
        <v>23</v>
      </c>
      <c r="I8426" t="s">
        <v>10660</v>
      </c>
      <c r="K8426"/>
      <c r="L8426" t="s">
        <v>13004</v>
      </c>
      <c r="M8426" t="s">
        <v>11071</v>
      </c>
      <c r="N8426">
        <v>3</v>
      </c>
      <c r="P8426" t="s">
        <v>10827</v>
      </c>
      <c r="Q8426" t="s">
        <v>13005</v>
      </c>
      <c r="S8426" t="s">
        <v>29</v>
      </c>
    </row>
    <row r="8427" spans="1:19" hidden="1" x14ac:dyDescent="0.2">
      <c r="A8427">
        <v>5135</v>
      </c>
      <c r="B8427" t="s">
        <v>13006</v>
      </c>
      <c r="C8427" t="s">
        <v>20</v>
      </c>
      <c r="D8427">
        <v>1.1399999999999999</v>
      </c>
      <c r="E8427">
        <v>20</v>
      </c>
      <c r="F8427" t="s">
        <v>3110</v>
      </c>
      <c r="G8427" t="s">
        <v>75</v>
      </c>
      <c r="H8427" t="s">
        <v>46</v>
      </c>
      <c r="I8427" t="s">
        <v>99</v>
      </c>
      <c r="K8427"/>
      <c r="L8427" t="s">
        <v>13007</v>
      </c>
      <c r="M8427" t="s">
        <v>11071</v>
      </c>
      <c r="N8427">
        <v>3</v>
      </c>
      <c r="P8427" t="s">
        <v>10827</v>
      </c>
      <c r="Q8427" t="s">
        <v>13008</v>
      </c>
      <c r="S8427" t="s">
        <v>29</v>
      </c>
    </row>
    <row r="8428" spans="1:19" hidden="1" x14ac:dyDescent="0.2">
      <c r="A8428">
        <v>5136</v>
      </c>
      <c r="B8428" t="s">
        <v>13009</v>
      </c>
      <c r="C8428" t="s">
        <v>20</v>
      </c>
      <c r="D8428">
        <v>3.01</v>
      </c>
      <c r="E8428">
        <v>20</v>
      </c>
      <c r="G8428" t="s">
        <v>31</v>
      </c>
      <c r="H8428" t="s">
        <v>46</v>
      </c>
      <c r="I8428" t="s">
        <v>560</v>
      </c>
      <c r="K8428"/>
      <c r="L8428" t="s">
        <v>13010</v>
      </c>
      <c r="M8428" t="s">
        <v>26</v>
      </c>
      <c r="N8428">
        <v>2</v>
      </c>
      <c r="P8428" t="s">
        <v>10827</v>
      </c>
      <c r="Q8428" t="s">
        <v>13011</v>
      </c>
      <c r="S8428" t="s">
        <v>29</v>
      </c>
    </row>
    <row r="8429" spans="1:19" hidden="1" x14ac:dyDescent="0.2">
      <c r="A8429">
        <v>5137</v>
      </c>
      <c r="B8429" t="s">
        <v>13012</v>
      </c>
      <c r="C8429" t="s">
        <v>20</v>
      </c>
      <c r="D8429">
        <v>1.31</v>
      </c>
      <c r="E8429">
        <v>25</v>
      </c>
      <c r="G8429" t="s">
        <v>55</v>
      </c>
      <c r="H8429" t="s">
        <v>23</v>
      </c>
      <c r="I8429" t="s">
        <v>31</v>
      </c>
      <c r="K8429"/>
      <c r="L8429" t="s">
        <v>13013</v>
      </c>
      <c r="M8429" t="s">
        <v>26</v>
      </c>
      <c r="N8429">
        <v>2</v>
      </c>
      <c r="P8429" t="s">
        <v>10827</v>
      </c>
      <c r="Q8429" t="s">
        <v>13014</v>
      </c>
      <c r="S8429" t="s">
        <v>29</v>
      </c>
    </row>
    <row r="8430" spans="1:19" hidden="1" x14ac:dyDescent="0.2">
      <c r="A8430">
        <v>5139</v>
      </c>
      <c r="B8430" t="s">
        <v>13015</v>
      </c>
      <c r="C8430" t="s">
        <v>20</v>
      </c>
      <c r="D8430">
        <v>3.08</v>
      </c>
      <c r="E8430">
        <v>25</v>
      </c>
      <c r="F8430" t="s">
        <v>13016</v>
      </c>
      <c r="G8430" t="s">
        <v>55</v>
      </c>
      <c r="H8430" t="s">
        <v>23</v>
      </c>
      <c r="I8430" t="s">
        <v>31</v>
      </c>
      <c r="K8430"/>
      <c r="L8430" t="s">
        <v>13017</v>
      </c>
      <c r="M8430" t="s">
        <v>26</v>
      </c>
      <c r="N8430">
        <v>2</v>
      </c>
      <c r="P8430" t="s">
        <v>10827</v>
      </c>
      <c r="Q8430" t="s">
        <v>13018</v>
      </c>
      <c r="S8430" t="s">
        <v>29</v>
      </c>
    </row>
    <row r="8431" spans="1:19" hidden="1" x14ac:dyDescent="0.2">
      <c r="A8431">
        <v>5140</v>
      </c>
      <c r="B8431" t="s">
        <v>13019</v>
      </c>
      <c r="C8431" t="s">
        <v>20</v>
      </c>
      <c r="D8431">
        <v>1.94</v>
      </c>
      <c r="F8431" t="s">
        <v>615</v>
      </c>
      <c r="G8431" t="s">
        <v>1440</v>
      </c>
      <c r="H8431" t="s">
        <v>23</v>
      </c>
      <c r="I8431" t="s">
        <v>13020</v>
      </c>
      <c r="K8431"/>
      <c r="L8431" t="s">
        <v>13021</v>
      </c>
      <c r="M8431" t="s">
        <v>26</v>
      </c>
      <c r="N8431">
        <v>2</v>
      </c>
      <c r="P8431" t="s">
        <v>10827</v>
      </c>
      <c r="Q8431" t="s">
        <v>13022</v>
      </c>
      <c r="S8431" t="s">
        <v>29</v>
      </c>
    </row>
    <row r="8432" spans="1:19" hidden="1" x14ac:dyDescent="0.2">
      <c r="A8432">
        <v>5141</v>
      </c>
      <c r="B8432" t="s">
        <v>13023</v>
      </c>
      <c r="C8432" t="s">
        <v>20</v>
      </c>
      <c r="D8432">
        <v>-2.27</v>
      </c>
      <c r="E8432">
        <v>20</v>
      </c>
      <c r="F8432" t="s">
        <v>13024</v>
      </c>
      <c r="G8432" t="s">
        <v>75</v>
      </c>
      <c r="H8432" t="s">
        <v>23</v>
      </c>
      <c r="I8432" t="s">
        <v>13025</v>
      </c>
      <c r="K8432"/>
      <c r="L8432" t="s">
        <v>13026</v>
      </c>
      <c r="M8432" t="s">
        <v>26</v>
      </c>
      <c r="N8432">
        <v>2</v>
      </c>
      <c r="P8432" t="s">
        <v>10827</v>
      </c>
      <c r="Q8432" t="s">
        <v>13027</v>
      </c>
      <c r="S8432" t="s">
        <v>29</v>
      </c>
    </row>
    <row r="8433" spans="1:19" hidden="1" x14ac:dyDescent="0.2">
      <c r="A8433">
        <v>5142</v>
      </c>
      <c r="B8433" t="s">
        <v>13028</v>
      </c>
      <c r="C8433" t="s">
        <v>20</v>
      </c>
      <c r="D8433">
        <v>-5.27</v>
      </c>
      <c r="E8433">
        <v>20</v>
      </c>
      <c r="F8433" t="s">
        <v>3110</v>
      </c>
      <c r="G8433" t="s">
        <v>75</v>
      </c>
      <c r="H8433" t="s">
        <v>23</v>
      </c>
      <c r="I8433" t="s">
        <v>9435</v>
      </c>
      <c r="K8433"/>
      <c r="L8433" t="s">
        <v>13029</v>
      </c>
      <c r="M8433" t="s">
        <v>26</v>
      </c>
      <c r="N8433">
        <v>2</v>
      </c>
      <c r="P8433" t="s">
        <v>10827</v>
      </c>
      <c r="Q8433" t="s">
        <v>13030</v>
      </c>
      <c r="S8433" t="s">
        <v>29</v>
      </c>
    </row>
    <row r="8434" spans="1:19" hidden="1" x14ac:dyDescent="0.2">
      <c r="A8434">
        <v>5142</v>
      </c>
      <c r="B8434" t="s">
        <v>13028</v>
      </c>
      <c r="C8434" t="s">
        <v>73</v>
      </c>
      <c r="D8434">
        <v>4.5599999999999996</v>
      </c>
      <c r="E8434">
        <v>20</v>
      </c>
      <c r="F8434" t="s">
        <v>13031</v>
      </c>
      <c r="G8434" t="s">
        <v>31</v>
      </c>
      <c r="H8434" t="s">
        <v>46</v>
      </c>
      <c r="I8434" t="s">
        <v>9435</v>
      </c>
      <c r="K8434"/>
      <c r="L8434" t="s">
        <v>13029</v>
      </c>
      <c r="M8434" t="s">
        <v>26</v>
      </c>
      <c r="N8434">
        <v>2</v>
      </c>
      <c r="P8434" t="s">
        <v>10827</v>
      </c>
      <c r="Q8434" t="s">
        <v>13030</v>
      </c>
      <c r="S8434" t="s">
        <v>29</v>
      </c>
    </row>
    <row r="8435" spans="1:19" hidden="1" x14ac:dyDescent="0.2">
      <c r="A8435">
        <v>5143</v>
      </c>
      <c r="B8435" t="s">
        <v>13032</v>
      </c>
      <c r="C8435" t="s">
        <v>20</v>
      </c>
      <c r="D8435">
        <v>0.61</v>
      </c>
      <c r="E8435" t="s">
        <v>363</v>
      </c>
      <c r="F8435" t="s">
        <v>12906</v>
      </c>
      <c r="G8435" t="s">
        <v>75</v>
      </c>
      <c r="H8435" t="s">
        <v>23</v>
      </c>
      <c r="I8435" t="s">
        <v>4857</v>
      </c>
      <c r="K8435"/>
      <c r="L8435" t="s">
        <v>13033</v>
      </c>
      <c r="M8435" t="s">
        <v>26</v>
      </c>
      <c r="N8435">
        <v>2</v>
      </c>
      <c r="P8435" t="s">
        <v>10827</v>
      </c>
      <c r="Q8435" t="s">
        <v>13034</v>
      </c>
      <c r="S8435" t="s">
        <v>29</v>
      </c>
    </row>
    <row r="8436" spans="1:19" hidden="1" x14ac:dyDescent="0.2">
      <c r="A8436">
        <v>5143</v>
      </c>
      <c r="B8436" t="s">
        <v>13032</v>
      </c>
      <c r="C8436" t="s">
        <v>73</v>
      </c>
      <c r="D8436">
        <v>4.62</v>
      </c>
      <c r="E8436" t="s">
        <v>363</v>
      </c>
      <c r="F8436" t="s">
        <v>11315</v>
      </c>
      <c r="G8436" t="s">
        <v>31</v>
      </c>
      <c r="H8436" t="s">
        <v>23</v>
      </c>
      <c r="I8436" t="s">
        <v>4857</v>
      </c>
      <c r="K8436"/>
      <c r="L8436" t="s">
        <v>13033</v>
      </c>
      <c r="M8436" t="s">
        <v>26</v>
      </c>
      <c r="N8436">
        <v>2</v>
      </c>
      <c r="P8436" t="s">
        <v>10827</v>
      </c>
      <c r="Q8436" t="s">
        <v>13034</v>
      </c>
      <c r="S8436" t="s">
        <v>29</v>
      </c>
    </row>
    <row r="8437" spans="1:19" hidden="1" x14ac:dyDescent="0.2">
      <c r="A8437">
        <v>5144</v>
      </c>
      <c r="B8437" t="s">
        <v>13035</v>
      </c>
      <c r="C8437" t="s">
        <v>20</v>
      </c>
      <c r="D8437">
        <v>13.9</v>
      </c>
      <c r="E8437">
        <v>20</v>
      </c>
      <c r="F8437" t="s">
        <v>13036</v>
      </c>
      <c r="G8437" t="s">
        <v>4302</v>
      </c>
      <c r="H8437" t="s">
        <v>23</v>
      </c>
      <c r="I8437" t="s">
        <v>2140</v>
      </c>
      <c r="K8437"/>
      <c r="L8437" t="s">
        <v>13037</v>
      </c>
      <c r="M8437" t="s">
        <v>26</v>
      </c>
      <c r="N8437">
        <v>2</v>
      </c>
      <c r="P8437" t="s">
        <v>10827</v>
      </c>
      <c r="Q8437" t="s">
        <v>13038</v>
      </c>
      <c r="S8437" t="s">
        <v>29</v>
      </c>
    </row>
    <row r="8438" spans="1:19" hidden="1" x14ac:dyDescent="0.2">
      <c r="A8438">
        <v>5145</v>
      </c>
      <c r="B8438" t="s">
        <v>13039</v>
      </c>
      <c r="C8438" t="s">
        <v>20</v>
      </c>
      <c r="D8438">
        <v>13.7</v>
      </c>
      <c r="E8438">
        <v>20</v>
      </c>
      <c r="F8438" t="s">
        <v>13036</v>
      </c>
      <c r="G8438" t="s">
        <v>75</v>
      </c>
      <c r="H8438" t="s">
        <v>23</v>
      </c>
      <c r="I8438" t="s">
        <v>2140</v>
      </c>
      <c r="K8438"/>
      <c r="L8438" t="s">
        <v>13040</v>
      </c>
      <c r="M8438" t="s">
        <v>26</v>
      </c>
      <c r="N8438">
        <v>2</v>
      </c>
      <c r="P8438" t="s">
        <v>10827</v>
      </c>
      <c r="Q8438" t="s">
        <v>13041</v>
      </c>
      <c r="S8438" t="s">
        <v>29</v>
      </c>
    </row>
    <row r="8439" spans="1:19" hidden="1" x14ac:dyDescent="0.2">
      <c r="A8439">
        <v>5146</v>
      </c>
      <c r="B8439" t="s">
        <v>3380</v>
      </c>
      <c r="C8439" t="s">
        <v>20</v>
      </c>
      <c r="D8439">
        <v>13.25</v>
      </c>
      <c r="E8439">
        <v>20</v>
      </c>
      <c r="G8439" t="s">
        <v>4302</v>
      </c>
      <c r="H8439" t="s">
        <v>46</v>
      </c>
      <c r="I8439" t="s">
        <v>560</v>
      </c>
      <c r="K8439"/>
      <c r="L8439" t="s">
        <v>3383</v>
      </c>
      <c r="M8439" t="s">
        <v>26</v>
      </c>
      <c r="N8439">
        <v>2</v>
      </c>
      <c r="P8439" t="s">
        <v>10827</v>
      </c>
      <c r="Q8439" t="s">
        <v>13042</v>
      </c>
      <c r="S8439" t="s">
        <v>29</v>
      </c>
    </row>
    <row r="8440" spans="1:19" hidden="1" x14ac:dyDescent="0.2">
      <c r="A8440">
        <v>5147</v>
      </c>
      <c r="B8440" t="s">
        <v>13043</v>
      </c>
      <c r="C8440" t="s">
        <v>20</v>
      </c>
      <c r="D8440">
        <v>9</v>
      </c>
      <c r="E8440">
        <v>20</v>
      </c>
      <c r="G8440" t="s">
        <v>31</v>
      </c>
      <c r="H8440" t="s">
        <v>23</v>
      </c>
      <c r="I8440" t="s">
        <v>560</v>
      </c>
      <c r="K8440"/>
      <c r="L8440" t="s">
        <v>13044</v>
      </c>
      <c r="M8440" t="s">
        <v>26</v>
      </c>
      <c r="N8440">
        <v>2</v>
      </c>
      <c r="P8440" t="s">
        <v>10827</v>
      </c>
      <c r="Q8440" t="s">
        <v>13045</v>
      </c>
      <c r="S8440" t="s">
        <v>29</v>
      </c>
    </row>
    <row r="8441" spans="1:19" hidden="1" x14ac:dyDescent="0.2">
      <c r="A8441">
        <v>5148</v>
      </c>
      <c r="B8441" t="s">
        <v>13046</v>
      </c>
      <c r="C8441" t="s">
        <v>20</v>
      </c>
      <c r="D8441">
        <v>9.3000000000000007</v>
      </c>
      <c r="E8441">
        <v>20</v>
      </c>
      <c r="G8441" t="s">
        <v>31</v>
      </c>
      <c r="H8441" t="s">
        <v>23</v>
      </c>
      <c r="I8441" t="s">
        <v>560</v>
      </c>
      <c r="K8441"/>
      <c r="L8441" t="s">
        <v>13047</v>
      </c>
      <c r="M8441" t="s">
        <v>26</v>
      </c>
      <c r="N8441">
        <v>2</v>
      </c>
      <c r="P8441" t="s">
        <v>10827</v>
      </c>
      <c r="Q8441" t="s">
        <v>13048</v>
      </c>
      <c r="S8441" t="s">
        <v>29</v>
      </c>
    </row>
    <row r="8442" spans="1:19" hidden="1" x14ac:dyDescent="0.2">
      <c r="A8442">
        <v>5149</v>
      </c>
      <c r="B8442" t="s">
        <v>13049</v>
      </c>
      <c r="C8442" t="s">
        <v>20</v>
      </c>
      <c r="D8442">
        <v>0</v>
      </c>
      <c r="E8442">
        <v>20</v>
      </c>
      <c r="F8442" t="s">
        <v>3110</v>
      </c>
      <c r="G8442" t="s">
        <v>75</v>
      </c>
      <c r="H8442" t="s">
        <v>46</v>
      </c>
      <c r="I8442" t="s">
        <v>10660</v>
      </c>
      <c r="K8442"/>
      <c r="L8442" t="s">
        <v>13050</v>
      </c>
      <c r="M8442" t="s">
        <v>26</v>
      </c>
      <c r="N8442">
        <v>2</v>
      </c>
      <c r="P8442" t="s">
        <v>10827</v>
      </c>
      <c r="Q8442" t="s">
        <v>13051</v>
      </c>
      <c r="S8442" t="s">
        <v>29</v>
      </c>
    </row>
    <row r="8443" spans="1:19" hidden="1" x14ac:dyDescent="0.2">
      <c r="A8443">
        <v>5149</v>
      </c>
      <c r="B8443" t="s">
        <v>13049</v>
      </c>
      <c r="C8443" t="s">
        <v>73</v>
      </c>
      <c r="D8443">
        <v>9.93</v>
      </c>
      <c r="E8443">
        <v>20</v>
      </c>
      <c r="F8443" t="s">
        <v>3110</v>
      </c>
      <c r="G8443" t="s">
        <v>55</v>
      </c>
      <c r="H8443" t="s">
        <v>46</v>
      </c>
      <c r="I8443" t="s">
        <v>10660</v>
      </c>
      <c r="K8443"/>
      <c r="L8443" t="s">
        <v>13050</v>
      </c>
      <c r="M8443" t="s">
        <v>26</v>
      </c>
      <c r="N8443">
        <v>2</v>
      </c>
      <c r="P8443" t="s">
        <v>10827</v>
      </c>
      <c r="Q8443" t="s">
        <v>13051</v>
      </c>
      <c r="S8443" t="s">
        <v>29</v>
      </c>
    </row>
    <row r="8444" spans="1:19" hidden="1" x14ac:dyDescent="0.2">
      <c r="A8444">
        <v>5150</v>
      </c>
      <c r="B8444" t="s">
        <v>13052</v>
      </c>
      <c r="C8444" t="s">
        <v>20</v>
      </c>
      <c r="D8444">
        <v>0.91</v>
      </c>
      <c r="E8444" t="s">
        <v>363</v>
      </c>
      <c r="F8444" t="s">
        <v>13053</v>
      </c>
      <c r="G8444" t="s">
        <v>75</v>
      </c>
      <c r="H8444" t="s">
        <v>23</v>
      </c>
      <c r="I8444" t="s">
        <v>4857</v>
      </c>
      <c r="K8444"/>
      <c r="L8444" t="s">
        <v>13054</v>
      </c>
      <c r="M8444" t="s">
        <v>26</v>
      </c>
      <c r="N8444">
        <v>2</v>
      </c>
      <c r="P8444" t="s">
        <v>10827</v>
      </c>
      <c r="Q8444" t="s">
        <v>13055</v>
      </c>
      <c r="S8444" t="s">
        <v>29</v>
      </c>
    </row>
    <row r="8445" spans="1:19" hidden="1" x14ac:dyDescent="0.2">
      <c r="A8445">
        <v>5151</v>
      </c>
      <c r="B8445" t="s">
        <v>13056</v>
      </c>
      <c r="C8445" t="s">
        <v>20</v>
      </c>
      <c r="D8445">
        <v>1.1399999999999999</v>
      </c>
      <c r="E8445" t="s">
        <v>363</v>
      </c>
      <c r="F8445" t="s">
        <v>13057</v>
      </c>
      <c r="G8445" t="s">
        <v>75</v>
      </c>
      <c r="H8445" t="s">
        <v>23</v>
      </c>
      <c r="I8445" t="s">
        <v>4857</v>
      </c>
      <c r="K8445"/>
      <c r="L8445" t="s">
        <v>13058</v>
      </c>
      <c r="M8445" t="s">
        <v>26</v>
      </c>
      <c r="N8445">
        <v>2</v>
      </c>
      <c r="P8445" t="s">
        <v>10827</v>
      </c>
      <c r="Q8445" t="s">
        <v>13059</v>
      </c>
      <c r="S8445" t="s">
        <v>29</v>
      </c>
    </row>
    <row r="8446" spans="1:19" hidden="1" x14ac:dyDescent="0.2">
      <c r="A8446">
        <v>5151</v>
      </c>
      <c r="B8446" t="s">
        <v>13056</v>
      </c>
      <c r="C8446" t="s">
        <v>73</v>
      </c>
      <c r="D8446">
        <v>9.4700000000000006</v>
      </c>
      <c r="E8446" t="s">
        <v>363</v>
      </c>
      <c r="F8446" t="s">
        <v>13057</v>
      </c>
      <c r="G8446" t="s">
        <v>55</v>
      </c>
      <c r="H8446" t="s">
        <v>23</v>
      </c>
      <c r="I8446" t="s">
        <v>4857</v>
      </c>
      <c r="K8446"/>
      <c r="L8446" t="s">
        <v>13058</v>
      </c>
      <c r="M8446" t="s">
        <v>26</v>
      </c>
      <c r="N8446">
        <v>2</v>
      </c>
      <c r="P8446" t="s">
        <v>10827</v>
      </c>
      <c r="Q8446" t="s">
        <v>13059</v>
      </c>
      <c r="S8446" t="s">
        <v>29</v>
      </c>
    </row>
    <row r="8447" spans="1:19" hidden="1" x14ac:dyDescent="0.2">
      <c r="A8447">
        <v>5152</v>
      </c>
      <c r="B8447" t="s">
        <v>13060</v>
      </c>
      <c r="C8447" t="s">
        <v>20</v>
      </c>
      <c r="D8447">
        <v>0.24</v>
      </c>
      <c r="E8447">
        <v>20</v>
      </c>
      <c r="F8447" t="s">
        <v>13024</v>
      </c>
      <c r="G8447" t="s">
        <v>75</v>
      </c>
      <c r="H8447" t="s">
        <v>46</v>
      </c>
      <c r="I8447" t="s">
        <v>13061</v>
      </c>
      <c r="K8447"/>
      <c r="L8447" t="s">
        <v>13062</v>
      </c>
      <c r="M8447" t="s">
        <v>26</v>
      </c>
      <c r="N8447">
        <v>2</v>
      </c>
      <c r="P8447" t="s">
        <v>10827</v>
      </c>
      <c r="Q8447" t="s">
        <v>13063</v>
      </c>
      <c r="S8447" t="s">
        <v>29</v>
      </c>
    </row>
    <row r="8448" spans="1:19" hidden="1" x14ac:dyDescent="0.2">
      <c r="A8448">
        <v>5153</v>
      </c>
      <c r="B8448" t="s">
        <v>13064</v>
      </c>
      <c r="C8448" t="s">
        <v>20</v>
      </c>
      <c r="D8448">
        <v>-5.25</v>
      </c>
      <c r="E8448">
        <v>20</v>
      </c>
      <c r="F8448" t="s">
        <v>3110</v>
      </c>
      <c r="G8448" t="s">
        <v>75</v>
      </c>
      <c r="H8448" t="s">
        <v>23</v>
      </c>
      <c r="I8448" t="s">
        <v>9435</v>
      </c>
      <c r="K8448"/>
      <c r="L8448" t="s">
        <v>13065</v>
      </c>
      <c r="M8448" t="s">
        <v>26</v>
      </c>
      <c r="N8448">
        <v>2</v>
      </c>
      <c r="P8448" t="s">
        <v>10827</v>
      </c>
      <c r="Q8448" t="s">
        <v>13066</v>
      </c>
      <c r="S8448" t="s">
        <v>29</v>
      </c>
    </row>
    <row r="8449" spans="1:19" hidden="1" x14ac:dyDescent="0.2">
      <c r="A8449">
        <v>5154</v>
      </c>
      <c r="B8449" t="s">
        <v>13067</v>
      </c>
      <c r="C8449" t="s">
        <v>20</v>
      </c>
      <c r="D8449">
        <v>-0.8</v>
      </c>
      <c r="E8449" t="s">
        <v>363</v>
      </c>
      <c r="F8449" t="s">
        <v>13068</v>
      </c>
      <c r="G8449" t="s">
        <v>75</v>
      </c>
      <c r="H8449" t="s">
        <v>23</v>
      </c>
      <c r="I8449" t="s">
        <v>9550</v>
      </c>
      <c r="K8449"/>
      <c r="L8449" t="s">
        <v>13069</v>
      </c>
      <c r="M8449" t="s">
        <v>26</v>
      </c>
      <c r="N8449">
        <v>2</v>
      </c>
      <c r="P8449" t="s">
        <v>10827</v>
      </c>
      <c r="Q8449" t="s">
        <v>13070</v>
      </c>
      <c r="S8449" t="s">
        <v>29</v>
      </c>
    </row>
    <row r="8450" spans="1:19" hidden="1" x14ac:dyDescent="0.2">
      <c r="A8450">
        <v>5155</v>
      </c>
      <c r="B8450" t="s">
        <v>13071</v>
      </c>
      <c r="C8450" t="s">
        <v>20</v>
      </c>
      <c r="D8450">
        <v>0.2</v>
      </c>
      <c r="E8450">
        <v>20</v>
      </c>
      <c r="F8450" t="s">
        <v>3110</v>
      </c>
      <c r="G8450" t="s">
        <v>75</v>
      </c>
      <c r="H8450" t="s">
        <v>46</v>
      </c>
      <c r="I8450" t="s">
        <v>10660</v>
      </c>
      <c r="K8450"/>
      <c r="L8450" t="s">
        <v>13072</v>
      </c>
      <c r="M8450" t="s">
        <v>26</v>
      </c>
      <c r="N8450">
        <v>2</v>
      </c>
      <c r="P8450" t="s">
        <v>10827</v>
      </c>
      <c r="Q8450" t="s">
        <v>13073</v>
      </c>
      <c r="S8450" t="s">
        <v>29</v>
      </c>
    </row>
    <row r="8451" spans="1:19" hidden="1" x14ac:dyDescent="0.2">
      <c r="A8451">
        <v>5155</v>
      </c>
      <c r="B8451" t="s">
        <v>13071</v>
      </c>
      <c r="C8451" t="s">
        <v>73</v>
      </c>
      <c r="D8451">
        <v>12.59</v>
      </c>
      <c r="E8451">
        <v>20</v>
      </c>
      <c r="F8451" t="s">
        <v>3110</v>
      </c>
      <c r="G8451" t="s">
        <v>4302</v>
      </c>
      <c r="H8451" t="s">
        <v>46</v>
      </c>
      <c r="I8451" t="s">
        <v>10660</v>
      </c>
      <c r="K8451"/>
      <c r="L8451" t="s">
        <v>13072</v>
      </c>
      <c r="M8451" t="s">
        <v>26</v>
      </c>
      <c r="N8451">
        <v>2</v>
      </c>
      <c r="P8451" t="s">
        <v>10827</v>
      </c>
      <c r="Q8451" t="s">
        <v>13073</v>
      </c>
      <c r="S8451" t="s">
        <v>29</v>
      </c>
    </row>
    <row r="8452" spans="1:19" hidden="1" x14ac:dyDescent="0.2">
      <c r="A8452">
        <v>5156</v>
      </c>
      <c r="B8452" t="s">
        <v>13074</v>
      </c>
      <c r="C8452" t="s">
        <v>20</v>
      </c>
      <c r="D8452">
        <v>1.1399999999999999</v>
      </c>
      <c r="E8452">
        <v>20</v>
      </c>
      <c r="F8452" t="s">
        <v>3110</v>
      </c>
      <c r="G8452" t="s">
        <v>75</v>
      </c>
      <c r="H8452" t="s">
        <v>46</v>
      </c>
      <c r="I8452" t="s">
        <v>10660</v>
      </c>
      <c r="K8452"/>
      <c r="L8452" t="s">
        <v>13075</v>
      </c>
      <c r="M8452" t="s">
        <v>26</v>
      </c>
      <c r="N8452">
        <v>2</v>
      </c>
      <c r="P8452" t="s">
        <v>10827</v>
      </c>
      <c r="Q8452" t="s">
        <v>13076</v>
      </c>
      <c r="S8452" t="s">
        <v>29</v>
      </c>
    </row>
    <row r="8453" spans="1:19" hidden="1" x14ac:dyDescent="0.2">
      <c r="A8453">
        <v>5156</v>
      </c>
      <c r="B8453" t="s">
        <v>13074</v>
      </c>
      <c r="C8453" t="s">
        <v>73</v>
      </c>
      <c r="D8453">
        <v>12.23</v>
      </c>
      <c r="E8453">
        <v>20</v>
      </c>
      <c r="F8453" t="s">
        <v>3110</v>
      </c>
      <c r="G8453" t="s">
        <v>4302</v>
      </c>
      <c r="H8453" t="s">
        <v>46</v>
      </c>
      <c r="I8453" t="s">
        <v>10660</v>
      </c>
      <c r="K8453"/>
      <c r="L8453" t="s">
        <v>13075</v>
      </c>
      <c r="M8453" t="s">
        <v>26</v>
      </c>
      <c r="N8453">
        <v>2</v>
      </c>
      <c r="P8453" t="s">
        <v>10827</v>
      </c>
      <c r="Q8453" t="s">
        <v>13076</v>
      </c>
      <c r="S8453" t="s">
        <v>29</v>
      </c>
    </row>
    <row r="8454" spans="1:19" hidden="1" x14ac:dyDescent="0.2">
      <c r="A8454">
        <v>5157</v>
      </c>
      <c r="B8454" t="s">
        <v>13077</v>
      </c>
      <c r="C8454" t="s">
        <v>20</v>
      </c>
      <c r="D8454">
        <v>1.1200000000000001</v>
      </c>
      <c r="E8454">
        <v>20</v>
      </c>
      <c r="F8454" t="s">
        <v>3110</v>
      </c>
      <c r="G8454" t="s">
        <v>75</v>
      </c>
      <c r="H8454" t="s">
        <v>46</v>
      </c>
      <c r="I8454" t="s">
        <v>1022</v>
      </c>
      <c r="K8454"/>
      <c r="L8454" t="s">
        <v>13078</v>
      </c>
      <c r="M8454" t="s">
        <v>26</v>
      </c>
      <c r="N8454">
        <v>2</v>
      </c>
      <c r="P8454" t="s">
        <v>10827</v>
      </c>
      <c r="Q8454" t="s">
        <v>13079</v>
      </c>
      <c r="S8454" t="s">
        <v>29</v>
      </c>
    </row>
    <row r="8455" spans="1:19" hidden="1" x14ac:dyDescent="0.2">
      <c r="A8455">
        <v>5157</v>
      </c>
      <c r="B8455" t="s">
        <v>13077</v>
      </c>
      <c r="C8455" t="s">
        <v>20</v>
      </c>
      <c r="D8455">
        <v>1.1299999999999999</v>
      </c>
      <c r="E8455">
        <v>20</v>
      </c>
      <c r="F8455" t="s">
        <v>3110</v>
      </c>
      <c r="G8455" t="s">
        <v>75</v>
      </c>
      <c r="H8455" t="s">
        <v>46</v>
      </c>
      <c r="I8455" t="s">
        <v>10660</v>
      </c>
      <c r="K8455"/>
      <c r="L8455" t="s">
        <v>13078</v>
      </c>
      <c r="M8455" t="s">
        <v>26</v>
      </c>
      <c r="N8455">
        <v>2</v>
      </c>
      <c r="P8455" t="s">
        <v>10827</v>
      </c>
      <c r="Q8455" t="s">
        <v>13079</v>
      </c>
      <c r="S8455" t="s">
        <v>29</v>
      </c>
    </row>
    <row r="8456" spans="1:19" hidden="1" x14ac:dyDescent="0.2">
      <c r="A8456">
        <v>5157</v>
      </c>
      <c r="B8456" t="s">
        <v>13077</v>
      </c>
      <c r="C8456" t="s">
        <v>20</v>
      </c>
      <c r="D8456">
        <v>12.01</v>
      </c>
      <c r="E8456">
        <v>20</v>
      </c>
      <c r="F8456" t="s">
        <v>3110</v>
      </c>
      <c r="G8456" t="s">
        <v>4302</v>
      </c>
      <c r="H8456" t="s">
        <v>46</v>
      </c>
      <c r="I8456" t="s">
        <v>10660</v>
      </c>
      <c r="K8456"/>
      <c r="L8456" t="s">
        <v>13078</v>
      </c>
      <c r="M8456" t="s">
        <v>26</v>
      </c>
      <c r="N8456">
        <v>2</v>
      </c>
      <c r="P8456" t="s">
        <v>10827</v>
      </c>
      <c r="Q8456" t="s">
        <v>13079</v>
      </c>
      <c r="S8456" t="s">
        <v>29</v>
      </c>
    </row>
    <row r="8457" spans="1:19" hidden="1" x14ac:dyDescent="0.2">
      <c r="A8457">
        <v>5158</v>
      </c>
      <c r="B8457" t="s">
        <v>13080</v>
      </c>
      <c r="C8457" t="s">
        <v>20</v>
      </c>
      <c r="D8457">
        <v>1.1200000000000001</v>
      </c>
      <c r="E8457">
        <v>20</v>
      </c>
      <c r="F8457" t="s">
        <v>3110</v>
      </c>
      <c r="G8457" t="s">
        <v>75</v>
      </c>
      <c r="H8457" t="s">
        <v>46</v>
      </c>
      <c r="I8457" t="s">
        <v>10660</v>
      </c>
      <c r="K8457"/>
      <c r="L8457" t="s">
        <v>13081</v>
      </c>
      <c r="M8457" t="s">
        <v>26</v>
      </c>
      <c r="N8457">
        <v>2</v>
      </c>
      <c r="P8457" t="s">
        <v>10827</v>
      </c>
      <c r="Q8457" t="s">
        <v>13082</v>
      </c>
      <c r="S8457" t="s">
        <v>29</v>
      </c>
    </row>
    <row r="8458" spans="1:19" hidden="1" x14ac:dyDescent="0.2">
      <c r="A8458">
        <v>5158</v>
      </c>
      <c r="B8458" t="s">
        <v>13080</v>
      </c>
      <c r="C8458" t="s">
        <v>73</v>
      </c>
      <c r="D8458">
        <v>12.45</v>
      </c>
      <c r="E8458">
        <v>20</v>
      </c>
      <c r="F8458" t="s">
        <v>3110</v>
      </c>
      <c r="G8458" t="s">
        <v>4302</v>
      </c>
      <c r="H8458" t="s">
        <v>46</v>
      </c>
      <c r="I8458" t="s">
        <v>10660</v>
      </c>
      <c r="K8458"/>
      <c r="L8458" t="s">
        <v>13081</v>
      </c>
      <c r="M8458" t="s">
        <v>26</v>
      </c>
      <c r="N8458">
        <v>2</v>
      </c>
      <c r="P8458" t="s">
        <v>10827</v>
      </c>
      <c r="Q8458" t="s">
        <v>13082</v>
      </c>
      <c r="S8458" t="s">
        <v>29</v>
      </c>
    </row>
    <row r="8459" spans="1:19" hidden="1" x14ac:dyDescent="0.2">
      <c r="A8459">
        <v>5161</v>
      </c>
      <c r="B8459" t="s">
        <v>13083</v>
      </c>
      <c r="C8459" t="s">
        <v>20</v>
      </c>
      <c r="D8459">
        <v>-4</v>
      </c>
      <c r="E8459">
        <v>20</v>
      </c>
      <c r="F8459" t="s">
        <v>3110</v>
      </c>
      <c r="G8459" t="s">
        <v>75</v>
      </c>
      <c r="H8459" t="s">
        <v>23</v>
      </c>
      <c r="I8459" t="s">
        <v>10660</v>
      </c>
      <c r="K8459"/>
      <c r="L8459" t="s">
        <v>13084</v>
      </c>
      <c r="M8459" t="s">
        <v>26</v>
      </c>
      <c r="N8459">
        <v>2</v>
      </c>
      <c r="P8459" t="s">
        <v>10827</v>
      </c>
      <c r="Q8459" t="s">
        <v>13085</v>
      </c>
      <c r="S8459" t="s">
        <v>29</v>
      </c>
    </row>
    <row r="8460" spans="1:19" hidden="1" x14ac:dyDescent="0.2">
      <c r="A8460">
        <v>5161</v>
      </c>
      <c r="B8460" t="s">
        <v>13083</v>
      </c>
      <c r="C8460" t="s">
        <v>73</v>
      </c>
      <c r="D8460">
        <v>8.52</v>
      </c>
      <c r="E8460">
        <v>20</v>
      </c>
      <c r="F8460" t="s">
        <v>3110</v>
      </c>
      <c r="G8460" t="s">
        <v>55</v>
      </c>
      <c r="H8460" t="s">
        <v>46</v>
      </c>
      <c r="I8460" t="s">
        <v>10660</v>
      </c>
      <c r="K8460"/>
      <c r="L8460" t="s">
        <v>13084</v>
      </c>
      <c r="M8460" t="s">
        <v>26</v>
      </c>
      <c r="N8460">
        <v>2</v>
      </c>
      <c r="P8460" t="s">
        <v>10827</v>
      </c>
      <c r="Q8460" t="s">
        <v>13085</v>
      </c>
      <c r="S8460" t="s">
        <v>29</v>
      </c>
    </row>
    <row r="8461" spans="1:19" hidden="1" x14ac:dyDescent="0.2">
      <c r="A8461">
        <v>5162</v>
      </c>
      <c r="B8461" t="s">
        <v>13086</v>
      </c>
      <c r="C8461" t="s">
        <v>20</v>
      </c>
      <c r="D8461">
        <v>-2.4500000000000002</v>
      </c>
      <c r="E8461">
        <v>20</v>
      </c>
      <c r="F8461" t="s">
        <v>3110</v>
      </c>
      <c r="G8461" t="s">
        <v>75</v>
      </c>
      <c r="H8461" t="s">
        <v>23</v>
      </c>
      <c r="I8461" t="s">
        <v>10660</v>
      </c>
      <c r="K8461"/>
      <c r="L8461" t="s">
        <v>13087</v>
      </c>
      <c r="M8461" t="s">
        <v>26</v>
      </c>
      <c r="N8461">
        <v>2</v>
      </c>
      <c r="P8461" t="s">
        <v>10827</v>
      </c>
      <c r="Q8461" t="s">
        <v>13088</v>
      </c>
      <c r="S8461" t="s">
        <v>29</v>
      </c>
    </row>
    <row r="8462" spans="1:19" hidden="1" x14ac:dyDescent="0.2">
      <c r="A8462">
        <v>5162</v>
      </c>
      <c r="B8462" t="s">
        <v>13086</v>
      </c>
      <c r="C8462" t="s">
        <v>73</v>
      </c>
      <c r="D8462">
        <v>7.97</v>
      </c>
      <c r="E8462">
        <v>20</v>
      </c>
      <c r="F8462" t="s">
        <v>3110</v>
      </c>
      <c r="G8462" t="s">
        <v>55</v>
      </c>
      <c r="H8462" t="s">
        <v>46</v>
      </c>
      <c r="I8462" t="s">
        <v>10660</v>
      </c>
      <c r="K8462"/>
      <c r="L8462" t="s">
        <v>13087</v>
      </c>
      <c r="M8462" t="s">
        <v>26</v>
      </c>
      <c r="N8462">
        <v>2</v>
      </c>
      <c r="P8462" t="s">
        <v>10827</v>
      </c>
      <c r="Q8462" t="s">
        <v>13088</v>
      </c>
      <c r="S8462" t="s">
        <v>29</v>
      </c>
    </row>
    <row r="8463" spans="1:19" hidden="1" x14ac:dyDescent="0.2">
      <c r="A8463">
        <v>5163</v>
      </c>
      <c r="B8463" t="s">
        <v>13089</v>
      </c>
      <c r="C8463" t="s">
        <v>20</v>
      </c>
      <c r="D8463">
        <v>-0.82</v>
      </c>
      <c r="E8463" t="s">
        <v>363</v>
      </c>
      <c r="F8463" t="s">
        <v>13090</v>
      </c>
      <c r="G8463" t="s">
        <v>75</v>
      </c>
      <c r="H8463" t="s">
        <v>23</v>
      </c>
      <c r="I8463" t="s">
        <v>9550</v>
      </c>
      <c r="K8463"/>
      <c r="L8463" t="s">
        <v>13091</v>
      </c>
      <c r="M8463" t="s">
        <v>26</v>
      </c>
      <c r="N8463">
        <v>2</v>
      </c>
      <c r="P8463" t="s">
        <v>10827</v>
      </c>
      <c r="Q8463" t="s">
        <v>13092</v>
      </c>
      <c r="S8463" t="s">
        <v>29</v>
      </c>
    </row>
    <row r="8464" spans="1:19" hidden="1" x14ac:dyDescent="0.2">
      <c r="A8464">
        <v>5163</v>
      </c>
      <c r="B8464" t="s">
        <v>13089</v>
      </c>
      <c r="C8464" t="s">
        <v>73</v>
      </c>
      <c r="D8464">
        <v>7.49</v>
      </c>
      <c r="E8464" t="s">
        <v>363</v>
      </c>
      <c r="F8464" t="s">
        <v>13093</v>
      </c>
      <c r="G8464" t="s">
        <v>55</v>
      </c>
      <c r="H8464" t="s">
        <v>23</v>
      </c>
      <c r="I8464" t="s">
        <v>9550</v>
      </c>
      <c r="K8464"/>
      <c r="L8464" t="s">
        <v>13091</v>
      </c>
      <c r="M8464" t="s">
        <v>26</v>
      </c>
      <c r="N8464">
        <v>2</v>
      </c>
      <c r="P8464" t="s">
        <v>10827</v>
      </c>
      <c r="Q8464" t="s">
        <v>13092</v>
      </c>
      <c r="S8464" t="s">
        <v>29</v>
      </c>
    </row>
    <row r="8465" spans="1:19" hidden="1" x14ac:dyDescent="0.2">
      <c r="A8465">
        <v>5163</v>
      </c>
      <c r="B8465" t="s">
        <v>13089</v>
      </c>
      <c r="C8465" t="s">
        <v>20</v>
      </c>
      <c r="D8465">
        <v>-0.7</v>
      </c>
      <c r="E8465">
        <v>20</v>
      </c>
      <c r="F8465" t="s">
        <v>13094</v>
      </c>
      <c r="G8465" t="s">
        <v>75</v>
      </c>
      <c r="H8465" t="s">
        <v>23</v>
      </c>
      <c r="I8465" t="s">
        <v>12660</v>
      </c>
      <c r="K8465"/>
      <c r="L8465" t="s">
        <v>13091</v>
      </c>
      <c r="M8465" t="s">
        <v>26</v>
      </c>
      <c r="N8465">
        <v>2</v>
      </c>
      <c r="P8465" t="s">
        <v>10827</v>
      </c>
      <c r="Q8465" t="s">
        <v>13092</v>
      </c>
      <c r="S8465" t="s">
        <v>29</v>
      </c>
    </row>
    <row r="8466" spans="1:19" hidden="1" x14ac:dyDescent="0.2">
      <c r="A8466">
        <v>5163</v>
      </c>
      <c r="B8466" t="s">
        <v>13089</v>
      </c>
      <c r="C8466" t="s">
        <v>73</v>
      </c>
      <c r="D8466">
        <v>7.65</v>
      </c>
      <c r="E8466">
        <v>20</v>
      </c>
      <c r="F8466" t="s">
        <v>12682</v>
      </c>
      <c r="G8466" t="s">
        <v>55</v>
      </c>
      <c r="H8466" t="s">
        <v>46</v>
      </c>
      <c r="I8466" t="s">
        <v>12660</v>
      </c>
      <c r="K8466"/>
      <c r="L8466" t="s">
        <v>13091</v>
      </c>
      <c r="M8466" t="s">
        <v>26</v>
      </c>
      <c r="N8466">
        <v>2</v>
      </c>
      <c r="P8466" t="s">
        <v>10827</v>
      </c>
      <c r="Q8466" t="s">
        <v>13092</v>
      </c>
      <c r="S8466" t="s">
        <v>29</v>
      </c>
    </row>
    <row r="8467" spans="1:19" hidden="1" x14ac:dyDescent="0.2">
      <c r="A8467">
        <v>5164</v>
      </c>
      <c r="B8467" t="s">
        <v>13095</v>
      </c>
      <c r="C8467" t="s">
        <v>20</v>
      </c>
      <c r="D8467">
        <v>0.77</v>
      </c>
      <c r="E8467">
        <v>20</v>
      </c>
      <c r="F8467" t="s">
        <v>3110</v>
      </c>
      <c r="G8467" t="s">
        <v>75</v>
      </c>
      <c r="H8467" t="s">
        <v>46</v>
      </c>
      <c r="I8467" t="s">
        <v>10660</v>
      </c>
      <c r="K8467"/>
      <c r="L8467" t="s">
        <v>13096</v>
      </c>
      <c r="M8467" t="s">
        <v>26</v>
      </c>
      <c r="N8467">
        <v>2</v>
      </c>
      <c r="P8467" t="s">
        <v>10827</v>
      </c>
      <c r="Q8467" t="s">
        <v>13097</v>
      </c>
      <c r="S8467" t="s">
        <v>29</v>
      </c>
    </row>
    <row r="8468" spans="1:19" hidden="1" x14ac:dyDescent="0.2">
      <c r="A8468">
        <v>5164</v>
      </c>
      <c r="B8468" t="s">
        <v>13095</v>
      </c>
      <c r="C8468" t="s">
        <v>73</v>
      </c>
      <c r="D8468">
        <v>11.7</v>
      </c>
      <c r="E8468">
        <v>20</v>
      </c>
      <c r="F8468" t="s">
        <v>3110</v>
      </c>
      <c r="G8468" t="s">
        <v>4302</v>
      </c>
      <c r="H8468" t="s">
        <v>46</v>
      </c>
      <c r="I8468" t="s">
        <v>10660</v>
      </c>
      <c r="K8468"/>
      <c r="L8468" t="s">
        <v>13096</v>
      </c>
      <c r="M8468" t="s">
        <v>26</v>
      </c>
      <c r="N8468">
        <v>2</v>
      </c>
      <c r="P8468" t="s">
        <v>10827</v>
      </c>
      <c r="Q8468" t="s">
        <v>13097</v>
      </c>
      <c r="S8468" t="s">
        <v>29</v>
      </c>
    </row>
    <row r="8469" spans="1:19" hidden="1" x14ac:dyDescent="0.2">
      <c r="A8469">
        <v>5165</v>
      </c>
      <c r="B8469" t="s">
        <v>13098</v>
      </c>
      <c r="C8469" t="s">
        <v>20</v>
      </c>
      <c r="D8469">
        <v>0.22</v>
      </c>
      <c r="E8469">
        <v>20</v>
      </c>
      <c r="F8469" t="s">
        <v>3110</v>
      </c>
      <c r="G8469" t="s">
        <v>75</v>
      </c>
      <c r="H8469" t="s">
        <v>46</v>
      </c>
      <c r="I8469" t="s">
        <v>10660</v>
      </c>
      <c r="K8469"/>
      <c r="L8469" t="s">
        <v>13099</v>
      </c>
      <c r="M8469" t="s">
        <v>26</v>
      </c>
      <c r="N8469">
        <v>2</v>
      </c>
      <c r="P8469" t="s">
        <v>10827</v>
      </c>
      <c r="Q8469" t="s">
        <v>13100</v>
      </c>
      <c r="S8469" t="s">
        <v>29</v>
      </c>
    </row>
    <row r="8470" spans="1:19" hidden="1" x14ac:dyDescent="0.2">
      <c r="A8470">
        <v>5165</v>
      </c>
      <c r="B8470" t="s">
        <v>13098</v>
      </c>
      <c r="C8470" t="s">
        <v>73</v>
      </c>
      <c r="D8470">
        <v>9</v>
      </c>
      <c r="E8470">
        <v>20</v>
      </c>
      <c r="F8470" t="s">
        <v>3110</v>
      </c>
      <c r="G8470" t="s">
        <v>75</v>
      </c>
      <c r="H8470" t="s">
        <v>46</v>
      </c>
      <c r="I8470" t="s">
        <v>10660</v>
      </c>
      <c r="K8470"/>
      <c r="L8470" t="s">
        <v>13099</v>
      </c>
      <c r="M8470" t="s">
        <v>26</v>
      </c>
      <c r="N8470">
        <v>2</v>
      </c>
      <c r="P8470" t="s">
        <v>10827</v>
      </c>
      <c r="Q8470" t="s">
        <v>13100</v>
      </c>
      <c r="S8470" t="s">
        <v>29</v>
      </c>
    </row>
    <row r="8471" spans="1:19" hidden="1" x14ac:dyDescent="0.2">
      <c r="A8471">
        <v>5166</v>
      </c>
      <c r="B8471" t="s">
        <v>13101</v>
      </c>
      <c r="C8471" t="s">
        <v>20</v>
      </c>
      <c r="D8471">
        <v>1</v>
      </c>
      <c r="E8471">
        <v>20</v>
      </c>
      <c r="F8471" t="s">
        <v>3110</v>
      </c>
      <c r="G8471" t="s">
        <v>75</v>
      </c>
      <c r="H8471" t="s">
        <v>46</v>
      </c>
      <c r="I8471" t="s">
        <v>10660</v>
      </c>
      <c r="K8471"/>
      <c r="L8471" t="s">
        <v>13102</v>
      </c>
      <c r="M8471" t="s">
        <v>26</v>
      </c>
      <c r="N8471">
        <v>2</v>
      </c>
      <c r="P8471" t="s">
        <v>10827</v>
      </c>
      <c r="Q8471" t="s">
        <v>13103</v>
      </c>
      <c r="S8471" t="s">
        <v>29</v>
      </c>
    </row>
    <row r="8472" spans="1:19" hidden="1" x14ac:dyDescent="0.2">
      <c r="A8472">
        <v>5166</v>
      </c>
      <c r="B8472" t="s">
        <v>13101</v>
      </c>
      <c r="C8472" t="s">
        <v>73</v>
      </c>
      <c r="D8472">
        <v>4.5199999999999996</v>
      </c>
      <c r="E8472">
        <v>20</v>
      </c>
      <c r="F8472" t="s">
        <v>3110</v>
      </c>
      <c r="G8472" t="s">
        <v>55</v>
      </c>
      <c r="H8472" t="s">
        <v>46</v>
      </c>
      <c r="I8472" t="s">
        <v>10660</v>
      </c>
      <c r="K8472"/>
      <c r="L8472" t="s">
        <v>13102</v>
      </c>
      <c r="M8472" t="s">
        <v>26</v>
      </c>
      <c r="N8472">
        <v>2</v>
      </c>
      <c r="P8472" t="s">
        <v>10827</v>
      </c>
      <c r="Q8472" t="s">
        <v>13103</v>
      </c>
      <c r="S8472" t="s">
        <v>29</v>
      </c>
    </row>
    <row r="8473" spans="1:19" hidden="1" x14ac:dyDescent="0.2">
      <c r="A8473">
        <v>5166</v>
      </c>
      <c r="B8473" t="s">
        <v>13101</v>
      </c>
      <c r="C8473" t="s">
        <v>77</v>
      </c>
      <c r="D8473" t="s">
        <v>13104</v>
      </c>
      <c r="E8473">
        <v>20</v>
      </c>
      <c r="F8473" t="s">
        <v>3110</v>
      </c>
      <c r="G8473" t="s">
        <v>55</v>
      </c>
      <c r="H8473" t="s">
        <v>46</v>
      </c>
      <c r="I8473" t="s">
        <v>10660</v>
      </c>
      <c r="K8473"/>
      <c r="L8473" t="s">
        <v>13102</v>
      </c>
      <c r="M8473" t="s">
        <v>26</v>
      </c>
      <c r="N8473">
        <v>2</v>
      </c>
      <c r="P8473" t="s">
        <v>10827</v>
      </c>
      <c r="Q8473" t="s">
        <v>13103</v>
      </c>
      <c r="S8473" t="s">
        <v>29</v>
      </c>
    </row>
    <row r="8474" spans="1:19" hidden="1" x14ac:dyDescent="0.2">
      <c r="A8474">
        <v>5166</v>
      </c>
      <c r="B8474" t="s">
        <v>13101</v>
      </c>
      <c r="C8474" t="s">
        <v>20</v>
      </c>
      <c r="D8474">
        <v>1.19</v>
      </c>
      <c r="E8474" t="s">
        <v>10834</v>
      </c>
      <c r="F8474" t="s">
        <v>13105</v>
      </c>
      <c r="G8474" t="s">
        <v>75</v>
      </c>
      <c r="H8474" t="s">
        <v>23</v>
      </c>
      <c r="I8474" t="s">
        <v>4857</v>
      </c>
      <c r="K8474"/>
      <c r="L8474" t="s">
        <v>13102</v>
      </c>
      <c r="M8474" t="s">
        <v>26</v>
      </c>
      <c r="N8474">
        <v>2</v>
      </c>
      <c r="P8474" t="s">
        <v>10827</v>
      </c>
      <c r="Q8474" t="s">
        <v>13103</v>
      </c>
      <c r="S8474" t="s">
        <v>29</v>
      </c>
    </row>
    <row r="8475" spans="1:19" hidden="1" x14ac:dyDescent="0.2">
      <c r="A8475">
        <v>5166</v>
      </c>
      <c r="B8475" t="s">
        <v>13101</v>
      </c>
      <c r="C8475" t="s">
        <v>73</v>
      </c>
      <c r="D8475">
        <v>4.1900000000000004</v>
      </c>
      <c r="E8475" t="s">
        <v>10834</v>
      </c>
      <c r="F8475" t="s">
        <v>11092</v>
      </c>
      <c r="G8475" t="s">
        <v>55</v>
      </c>
      <c r="H8475" t="s">
        <v>23</v>
      </c>
      <c r="I8475" t="s">
        <v>4857</v>
      </c>
      <c r="K8475"/>
      <c r="L8475" t="s">
        <v>13102</v>
      </c>
      <c r="M8475" t="s">
        <v>26</v>
      </c>
      <c r="N8475">
        <v>2</v>
      </c>
      <c r="P8475" t="s">
        <v>10827</v>
      </c>
      <c r="Q8475" t="s">
        <v>13103</v>
      </c>
      <c r="S8475" t="s">
        <v>29</v>
      </c>
    </row>
    <row r="8476" spans="1:19" hidden="1" x14ac:dyDescent="0.2">
      <c r="A8476">
        <v>5167</v>
      </c>
      <c r="B8476" t="s">
        <v>13106</v>
      </c>
      <c r="C8476" t="s">
        <v>20</v>
      </c>
      <c r="D8476">
        <v>2.98</v>
      </c>
      <c r="E8476">
        <v>20</v>
      </c>
      <c r="F8476" t="s">
        <v>12752</v>
      </c>
      <c r="G8476" t="s">
        <v>75</v>
      </c>
      <c r="H8476" t="s">
        <v>46</v>
      </c>
      <c r="I8476" t="s">
        <v>13061</v>
      </c>
      <c r="K8476"/>
      <c r="L8476" t="s">
        <v>13107</v>
      </c>
      <c r="M8476" t="s">
        <v>26</v>
      </c>
      <c r="N8476">
        <v>2</v>
      </c>
      <c r="P8476" t="s">
        <v>10827</v>
      </c>
      <c r="Q8476" t="s">
        <v>13108</v>
      </c>
      <c r="S8476" t="s">
        <v>29</v>
      </c>
    </row>
    <row r="8477" spans="1:19" hidden="1" x14ac:dyDescent="0.2">
      <c r="A8477">
        <v>5171</v>
      </c>
      <c r="B8477" t="s">
        <v>13109</v>
      </c>
      <c r="C8477" t="s">
        <v>20</v>
      </c>
      <c r="D8477">
        <v>1.6</v>
      </c>
      <c r="E8477" t="s">
        <v>10834</v>
      </c>
      <c r="F8477" t="s">
        <v>13110</v>
      </c>
      <c r="G8477" t="s">
        <v>75</v>
      </c>
      <c r="H8477" t="s">
        <v>23</v>
      </c>
      <c r="I8477" t="s">
        <v>4857</v>
      </c>
      <c r="K8477"/>
      <c r="L8477" t="s">
        <v>13111</v>
      </c>
      <c r="M8477" t="s">
        <v>11208</v>
      </c>
      <c r="N8477">
        <v>4</v>
      </c>
      <c r="P8477" t="s">
        <v>10827</v>
      </c>
      <c r="Q8477" t="s">
        <v>13112</v>
      </c>
      <c r="S8477" t="s">
        <v>29</v>
      </c>
    </row>
    <row r="8478" spans="1:19" hidden="1" x14ac:dyDescent="0.2">
      <c r="A8478">
        <v>5172</v>
      </c>
      <c r="B8478" t="s">
        <v>13113</v>
      </c>
      <c r="C8478" t="s">
        <v>20</v>
      </c>
      <c r="D8478">
        <v>-0.15</v>
      </c>
      <c r="E8478">
        <v>20</v>
      </c>
      <c r="F8478" t="s">
        <v>13114</v>
      </c>
      <c r="G8478" t="s">
        <v>75</v>
      </c>
      <c r="H8478" t="s">
        <v>23</v>
      </c>
      <c r="I8478" t="s">
        <v>13025</v>
      </c>
      <c r="K8478"/>
      <c r="L8478" t="s">
        <v>13115</v>
      </c>
      <c r="M8478" t="s">
        <v>26</v>
      </c>
      <c r="N8478">
        <v>2</v>
      </c>
      <c r="P8478" t="s">
        <v>10827</v>
      </c>
      <c r="Q8478" t="s">
        <v>13116</v>
      </c>
      <c r="S8478" t="s">
        <v>29</v>
      </c>
    </row>
    <row r="8479" spans="1:19" hidden="1" x14ac:dyDescent="0.2">
      <c r="A8479">
        <v>5173</v>
      </c>
      <c r="B8479" t="s">
        <v>3413</v>
      </c>
      <c r="C8479" t="s">
        <v>20</v>
      </c>
      <c r="D8479">
        <v>6.7</v>
      </c>
      <c r="E8479">
        <v>20</v>
      </c>
      <c r="F8479" t="s">
        <v>13117</v>
      </c>
      <c r="G8479" t="s">
        <v>31</v>
      </c>
      <c r="H8479" t="s">
        <v>46</v>
      </c>
      <c r="I8479" t="s">
        <v>8675</v>
      </c>
      <c r="J8479" t="s">
        <v>13118</v>
      </c>
      <c r="K8479"/>
      <c r="L8479" t="s">
        <v>3415</v>
      </c>
      <c r="M8479" t="s">
        <v>11208</v>
      </c>
      <c r="N8479">
        <v>4</v>
      </c>
      <c r="P8479" t="s">
        <v>10827</v>
      </c>
      <c r="Q8479" t="s">
        <v>13119</v>
      </c>
      <c r="S8479" t="s">
        <v>29</v>
      </c>
    </row>
    <row r="8480" spans="1:19" hidden="1" x14ac:dyDescent="0.2">
      <c r="A8480">
        <v>5173</v>
      </c>
      <c r="B8480" t="s">
        <v>3413</v>
      </c>
      <c r="C8480" t="s">
        <v>20</v>
      </c>
      <c r="D8480">
        <v>6.5</v>
      </c>
      <c r="E8480">
        <v>30</v>
      </c>
      <c r="F8480" t="s">
        <v>13117</v>
      </c>
      <c r="G8480" t="s">
        <v>31</v>
      </c>
      <c r="H8480" t="s">
        <v>46</v>
      </c>
      <c r="I8480" t="s">
        <v>8675</v>
      </c>
      <c r="J8480" t="s">
        <v>13118</v>
      </c>
      <c r="K8480"/>
      <c r="L8480" t="s">
        <v>3415</v>
      </c>
      <c r="M8480" t="s">
        <v>11208</v>
      </c>
      <c r="N8480">
        <v>4</v>
      </c>
      <c r="P8480" t="s">
        <v>10827</v>
      </c>
      <c r="Q8480" t="s">
        <v>13119</v>
      </c>
      <c r="S8480" t="s">
        <v>29</v>
      </c>
    </row>
    <row r="8481" spans="1:19" hidden="1" x14ac:dyDescent="0.2">
      <c r="A8481">
        <v>5173</v>
      </c>
      <c r="B8481" t="s">
        <v>3413</v>
      </c>
      <c r="C8481" t="s">
        <v>20</v>
      </c>
      <c r="D8481">
        <v>6.26</v>
      </c>
      <c r="E8481">
        <v>40</v>
      </c>
      <c r="F8481" t="s">
        <v>13117</v>
      </c>
      <c r="G8481" t="s">
        <v>31</v>
      </c>
      <c r="H8481" t="s">
        <v>46</v>
      </c>
      <c r="I8481" t="s">
        <v>8675</v>
      </c>
      <c r="J8481" t="s">
        <v>13118</v>
      </c>
      <c r="K8481"/>
      <c r="L8481" t="s">
        <v>3415</v>
      </c>
      <c r="M8481" t="s">
        <v>11208</v>
      </c>
      <c r="N8481">
        <v>4</v>
      </c>
      <c r="P8481" t="s">
        <v>10827</v>
      </c>
      <c r="Q8481" t="s">
        <v>13119</v>
      </c>
      <c r="S8481" t="s">
        <v>29</v>
      </c>
    </row>
    <row r="8482" spans="1:19" hidden="1" x14ac:dyDescent="0.2">
      <c r="A8482">
        <v>5173</v>
      </c>
      <c r="B8482" t="s">
        <v>3413</v>
      </c>
      <c r="C8482" t="s">
        <v>20</v>
      </c>
      <c r="D8482">
        <v>6.12</v>
      </c>
      <c r="E8482">
        <v>50</v>
      </c>
      <c r="F8482" t="s">
        <v>13117</v>
      </c>
      <c r="G8482" t="s">
        <v>31</v>
      </c>
      <c r="H8482" t="s">
        <v>46</v>
      </c>
      <c r="I8482" t="s">
        <v>8675</v>
      </c>
      <c r="J8482" t="s">
        <v>13118</v>
      </c>
      <c r="K8482"/>
      <c r="L8482" t="s">
        <v>3415</v>
      </c>
      <c r="M8482" t="s">
        <v>11208</v>
      </c>
      <c r="N8482">
        <v>4</v>
      </c>
      <c r="P8482" t="s">
        <v>10827</v>
      </c>
      <c r="Q8482" t="s">
        <v>13119</v>
      </c>
      <c r="S8482" t="s">
        <v>29</v>
      </c>
    </row>
    <row r="8483" spans="1:19" hidden="1" x14ac:dyDescent="0.2">
      <c r="A8483">
        <v>5174</v>
      </c>
      <c r="B8483" t="s">
        <v>3417</v>
      </c>
      <c r="C8483" t="s">
        <v>20</v>
      </c>
      <c r="D8483">
        <v>6.85</v>
      </c>
      <c r="E8483">
        <v>20</v>
      </c>
      <c r="F8483" t="s">
        <v>13117</v>
      </c>
      <c r="G8483" t="s">
        <v>31</v>
      </c>
      <c r="H8483" t="s">
        <v>46</v>
      </c>
      <c r="I8483" t="s">
        <v>8675</v>
      </c>
      <c r="J8483" t="s">
        <v>13118</v>
      </c>
      <c r="K8483"/>
      <c r="L8483" t="s">
        <v>3418</v>
      </c>
      <c r="M8483" t="s">
        <v>11208</v>
      </c>
      <c r="N8483">
        <v>4</v>
      </c>
      <c r="P8483" t="s">
        <v>10827</v>
      </c>
      <c r="Q8483" t="s">
        <v>13120</v>
      </c>
      <c r="S8483" t="s">
        <v>29</v>
      </c>
    </row>
    <row r="8484" spans="1:19" hidden="1" x14ac:dyDescent="0.2">
      <c r="A8484">
        <v>5174</v>
      </c>
      <c r="B8484" t="s">
        <v>3417</v>
      </c>
      <c r="C8484" t="s">
        <v>20</v>
      </c>
      <c r="D8484">
        <v>6.64</v>
      </c>
      <c r="E8484">
        <v>30</v>
      </c>
      <c r="F8484" t="s">
        <v>13117</v>
      </c>
      <c r="G8484" t="s">
        <v>31</v>
      </c>
      <c r="H8484" t="s">
        <v>46</v>
      </c>
      <c r="I8484" t="s">
        <v>8675</v>
      </c>
      <c r="J8484" t="s">
        <v>13118</v>
      </c>
      <c r="K8484"/>
      <c r="L8484" t="s">
        <v>3418</v>
      </c>
      <c r="M8484" t="s">
        <v>11208</v>
      </c>
      <c r="N8484">
        <v>4</v>
      </c>
      <c r="P8484" t="s">
        <v>10827</v>
      </c>
      <c r="Q8484" t="s">
        <v>13120</v>
      </c>
      <c r="S8484" t="s">
        <v>29</v>
      </c>
    </row>
    <row r="8485" spans="1:19" hidden="1" x14ac:dyDescent="0.2">
      <c r="A8485">
        <v>5174</v>
      </c>
      <c r="B8485" t="s">
        <v>3417</v>
      </c>
      <c r="C8485" t="s">
        <v>20</v>
      </c>
      <c r="D8485">
        <v>6.45</v>
      </c>
      <c r="E8485">
        <v>40</v>
      </c>
      <c r="F8485" t="s">
        <v>13117</v>
      </c>
      <c r="G8485" t="s">
        <v>31</v>
      </c>
      <c r="H8485" t="s">
        <v>46</v>
      </c>
      <c r="I8485" t="s">
        <v>8675</v>
      </c>
      <c r="J8485" t="s">
        <v>13118</v>
      </c>
      <c r="K8485"/>
      <c r="L8485" t="s">
        <v>3418</v>
      </c>
      <c r="M8485" t="s">
        <v>11208</v>
      </c>
      <c r="N8485">
        <v>4</v>
      </c>
      <c r="P8485" t="s">
        <v>10827</v>
      </c>
      <c r="Q8485" t="s">
        <v>13120</v>
      </c>
      <c r="S8485" t="s">
        <v>29</v>
      </c>
    </row>
    <row r="8486" spans="1:19" hidden="1" x14ac:dyDescent="0.2">
      <c r="A8486">
        <v>5174</v>
      </c>
      <c r="B8486" t="s">
        <v>3417</v>
      </c>
      <c r="C8486" t="s">
        <v>20</v>
      </c>
      <c r="D8486">
        <v>6.29</v>
      </c>
      <c r="E8486">
        <v>50</v>
      </c>
      <c r="F8486" t="s">
        <v>13117</v>
      </c>
      <c r="G8486" t="s">
        <v>31</v>
      </c>
      <c r="H8486" t="s">
        <v>46</v>
      </c>
      <c r="I8486" t="s">
        <v>8675</v>
      </c>
      <c r="J8486" t="s">
        <v>13118</v>
      </c>
      <c r="K8486"/>
      <c r="L8486" t="s">
        <v>3418</v>
      </c>
      <c r="M8486" t="s">
        <v>11208</v>
      </c>
      <c r="N8486">
        <v>4</v>
      </c>
      <c r="P8486" t="s">
        <v>10827</v>
      </c>
      <c r="Q8486" t="s">
        <v>13120</v>
      </c>
      <c r="S8486" t="s">
        <v>29</v>
      </c>
    </row>
    <row r="8487" spans="1:19" hidden="1" x14ac:dyDescent="0.2">
      <c r="A8487">
        <v>5175</v>
      </c>
      <c r="B8487" t="s">
        <v>3420</v>
      </c>
      <c r="C8487" t="s">
        <v>20</v>
      </c>
      <c r="D8487">
        <v>6.55</v>
      </c>
      <c r="E8487">
        <v>20</v>
      </c>
      <c r="F8487" t="s">
        <v>13117</v>
      </c>
      <c r="G8487" t="s">
        <v>31</v>
      </c>
      <c r="H8487" t="s">
        <v>46</v>
      </c>
      <c r="I8487" t="s">
        <v>8675</v>
      </c>
      <c r="J8487" t="s">
        <v>13118</v>
      </c>
      <c r="K8487"/>
      <c r="L8487" t="s">
        <v>3421</v>
      </c>
      <c r="M8487" t="s">
        <v>11208</v>
      </c>
      <c r="N8487">
        <v>4</v>
      </c>
      <c r="P8487" t="s">
        <v>10827</v>
      </c>
      <c r="Q8487" t="s">
        <v>13121</v>
      </c>
      <c r="S8487" t="s">
        <v>29</v>
      </c>
    </row>
    <row r="8488" spans="1:19" hidden="1" x14ac:dyDescent="0.2">
      <c r="A8488">
        <v>5175</v>
      </c>
      <c r="B8488" t="s">
        <v>3420</v>
      </c>
      <c r="C8488" t="s">
        <v>20</v>
      </c>
      <c r="D8488">
        <v>6.33</v>
      </c>
      <c r="E8488">
        <v>30</v>
      </c>
      <c r="F8488" t="s">
        <v>13117</v>
      </c>
      <c r="G8488" t="s">
        <v>31</v>
      </c>
      <c r="H8488" t="s">
        <v>46</v>
      </c>
      <c r="I8488" t="s">
        <v>8675</v>
      </c>
      <c r="J8488" t="s">
        <v>13118</v>
      </c>
      <c r="K8488"/>
      <c r="L8488" t="s">
        <v>3421</v>
      </c>
      <c r="M8488" t="s">
        <v>11208</v>
      </c>
      <c r="N8488">
        <v>4</v>
      </c>
      <c r="P8488" t="s">
        <v>10827</v>
      </c>
      <c r="Q8488" t="s">
        <v>13121</v>
      </c>
      <c r="S8488" t="s">
        <v>29</v>
      </c>
    </row>
    <row r="8489" spans="1:19" hidden="1" x14ac:dyDescent="0.2">
      <c r="A8489">
        <v>5175</v>
      </c>
      <c r="B8489" t="s">
        <v>3420</v>
      </c>
      <c r="C8489" t="s">
        <v>20</v>
      </c>
      <c r="D8489">
        <v>6.13</v>
      </c>
      <c r="E8489">
        <v>40</v>
      </c>
      <c r="F8489" t="s">
        <v>13117</v>
      </c>
      <c r="G8489" t="s">
        <v>31</v>
      </c>
      <c r="H8489" t="s">
        <v>46</v>
      </c>
      <c r="I8489" t="s">
        <v>8675</v>
      </c>
      <c r="J8489" t="s">
        <v>13118</v>
      </c>
      <c r="K8489"/>
      <c r="L8489" t="s">
        <v>3421</v>
      </c>
      <c r="M8489" t="s">
        <v>11208</v>
      </c>
      <c r="N8489">
        <v>4</v>
      </c>
      <c r="P8489" t="s">
        <v>10827</v>
      </c>
      <c r="Q8489" t="s">
        <v>13121</v>
      </c>
      <c r="S8489" t="s">
        <v>29</v>
      </c>
    </row>
    <row r="8490" spans="1:19" hidden="1" x14ac:dyDescent="0.2">
      <c r="A8490">
        <v>5175</v>
      </c>
      <c r="B8490" t="s">
        <v>3420</v>
      </c>
      <c r="C8490" t="s">
        <v>20</v>
      </c>
      <c r="D8490">
        <v>5.95</v>
      </c>
      <c r="E8490">
        <v>50</v>
      </c>
      <c r="F8490" t="s">
        <v>13117</v>
      </c>
      <c r="G8490" t="s">
        <v>31</v>
      </c>
      <c r="H8490" t="s">
        <v>46</v>
      </c>
      <c r="I8490" t="s">
        <v>8675</v>
      </c>
      <c r="J8490" t="s">
        <v>13118</v>
      </c>
      <c r="K8490"/>
      <c r="L8490" t="s">
        <v>3421</v>
      </c>
      <c r="M8490" t="s">
        <v>11208</v>
      </c>
      <c r="N8490">
        <v>4</v>
      </c>
      <c r="P8490" t="s">
        <v>10827</v>
      </c>
      <c r="Q8490" t="s">
        <v>13121</v>
      </c>
      <c r="S8490" t="s">
        <v>29</v>
      </c>
    </row>
    <row r="8491" spans="1:19" hidden="1" x14ac:dyDescent="0.2">
      <c r="A8491">
        <v>5176</v>
      </c>
      <c r="B8491" t="s">
        <v>3423</v>
      </c>
      <c r="C8491" t="s">
        <v>20</v>
      </c>
      <c r="D8491">
        <v>6.64</v>
      </c>
      <c r="E8491">
        <v>25</v>
      </c>
      <c r="G8491" t="s">
        <v>55</v>
      </c>
      <c r="H8491" t="s">
        <v>46</v>
      </c>
      <c r="I8491" t="s">
        <v>31</v>
      </c>
      <c r="K8491"/>
      <c r="L8491" t="s">
        <v>3424</v>
      </c>
      <c r="M8491" t="s">
        <v>11208</v>
      </c>
      <c r="N8491">
        <v>4</v>
      </c>
      <c r="P8491" t="s">
        <v>10827</v>
      </c>
      <c r="Q8491" t="s">
        <v>13122</v>
      </c>
      <c r="S8491" t="s">
        <v>29</v>
      </c>
    </row>
    <row r="8492" spans="1:19" hidden="1" x14ac:dyDescent="0.2">
      <c r="A8492">
        <v>5177</v>
      </c>
      <c r="B8492" t="s">
        <v>3427</v>
      </c>
      <c r="C8492" t="s">
        <v>20</v>
      </c>
      <c r="D8492">
        <v>6.48</v>
      </c>
      <c r="E8492">
        <v>25</v>
      </c>
      <c r="F8492" t="s">
        <v>13123</v>
      </c>
      <c r="G8492" t="s">
        <v>1501</v>
      </c>
      <c r="H8492" t="s">
        <v>46</v>
      </c>
      <c r="I8492" t="s">
        <v>3573</v>
      </c>
      <c r="K8492"/>
      <c r="L8492" t="s">
        <v>3428</v>
      </c>
      <c r="M8492" t="s">
        <v>11208</v>
      </c>
      <c r="N8492">
        <v>4</v>
      </c>
      <c r="P8492" t="s">
        <v>10827</v>
      </c>
      <c r="Q8492" t="s">
        <v>13124</v>
      </c>
      <c r="S8492" t="s">
        <v>29</v>
      </c>
    </row>
    <row r="8493" spans="1:19" hidden="1" x14ac:dyDescent="0.2">
      <c r="A8493">
        <v>5177</v>
      </c>
      <c r="B8493" t="s">
        <v>3427</v>
      </c>
      <c r="C8493" t="s">
        <v>20</v>
      </c>
      <c r="D8493">
        <v>6.57</v>
      </c>
      <c r="E8493">
        <v>20</v>
      </c>
      <c r="F8493" t="s">
        <v>13125</v>
      </c>
      <c r="G8493" t="s">
        <v>31</v>
      </c>
      <c r="H8493" t="s">
        <v>46</v>
      </c>
      <c r="I8493" t="s">
        <v>8675</v>
      </c>
      <c r="J8493" t="s">
        <v>13118</v>
      </c>
      <c r="K8493"/>
      <c r="L8493" t="s">
        <v>3428</v>
      </c>
      <c r="M8493" t="s">
        <v>11208</v>
      </c>
      <c r="N8493">
        <v>4</v>
      </c>
      <c r="P8493" t="s">
        <v>10827</v>
      </c>
      <c r="Q8493" t="s">
        <v>13124</v>
      </c>
      <c r="S8493" t="s">
        <v>29</v>
      </c>
    </row>
    <row r="8494" spans="1:19" hidden="1" x14ac:dyDescent="0.2">
      <c r="A8494">
        <v>5177</v>
      </c>
      <c r="B8494" t="s">
        <v>3427</v>
      </c>
      <c r="C8494" t="s">
        <v>20</v>
      </c>
      <c r="D8494">
        <v>6.48</v>
      </c>
      <c r="E8494">
        <v>30</v>
      </c>
      <c r="F8494" t="s">
        <v>13125</v>
      </c>
      <c r="G8494" t="s">
        <v>31</v>
      </c>
      <c r="H8494" t="s">
        <v>46</v>
      </c>
      <c r="I8494" t="s">
        <v>8675</v>
      </c>
      <c r="J8494" t="s">
        <v>13118</v>
      </c>
      <c r="K8494"/>
      <c r="L8494" t="s">
        <v>3428</v>
      </c>
      <c r="M8494" t="s">
        <v>11208</v>
      </c>
      <c r="N8494">
        <v>4</v>
      </c>
      <c r="P8494" t="s">
        <v>10827</v>
      </c>
      <c r="Q8494" t="s">
        <v>13124</v>
      </c>
      <c r="S8494" t="s">
        <v>29</v>
      </c>
    </row>
    <row r="8495" spans="1:19" hidden="1" x14ac:dyDescent="0.2">
      <c r="A8495">
        <v>5177</v>
      </c>
      <c r="B8495" t="s">
        <v>3427</v>
      </c>
      <c r="C8495" t="s">
        <v>20</v>
      </c>
      <c r="D8495">
        <v>6.19</v>
      </c>
      <c r="E8495">
        <v>40</v>
      </c>
      <c r="F8495" t="s">
        <v>13125</v>
      </c>
      <c r="G8495" t="s">
        <v>31</v>
      </c>
      <c r="H8495" t="s">
        <v>46</v>
      </c>
      <c r="I8495" t="s">
        <v>8675</v>
      </c>
      <c r="J8495" t="s">
        <v>13118</v>
      </c>
      <c r="K8495"/>
      <c r="L8495" t="s">
        <v>3428</v>
      </c>
      <c r="M8495" t="s">
        <v>11208</v>
      </c>
      <c r="N8495">
        <v>4</v>
      </c>
      <c r="P8495" t="s">
        <v>10827</v>
      </c>
      <c r="Q8495" t="s">
        <v>13124</v>
      </c>
      <c r="S8495" t="s">
        <v>29</v>
      </c>
    </row>
    <row r="8496" spans="1:19" hidden="1" x14ac:dyDescent="0.2">
      <c r="A8496">
        <v>5177</v>
      </c>
      <c r="B8496" t="s">
        <v>3427</v>
      </c>
      <c r="C8496" t="s">
        <v>20</v>
      </c>
      <c r="D8496">
        <v>6.01</v>
      </c>
      <c r="E8496">
        <v>50</v>
      </c>
      <c r="F8496" t="s">
        <v>13125</v>
      </c>
      <c r="G8496" t="s">
        <v>31</v>
      </c>
      <c r="H8496" t="s">
        <v>46</v>
      </c>
      <c r="I8496" t="s">
        <v>8675</v>
      </c>
      <c r="J8496" t="s">
        <v>13118</v>
      </c>
      <c r="K8496"/>
      <c r="L8496" t="s">
        <v>3428</v>
      </c>
      <c r="M8496" t="s">
        <v>11208</v>
      </c>
      <c r="N8496">
        <v>4</v>
      </c>
      <c r="P8496" t="s">
        <v>10827</v>
      </c>
      <c r="Q8496" t="s">
        <v>13124</v>
      </c>
      <c r="S8496" t="s">
        <v>29</v>
      </c>
    </row>
    <row r="8497" spans="1:19" hidden="1" x14ac:dyDescent="0.2">
      <c r="A8497">
        <v>5178</v>
      </c>
      <c r="B8497" t="s">
        <v>3430</v>
      </c>
      <c r="C8497" t="s">
        <v>20</v>
      </c>
      <c r="D8497">
        <v>6.14</v>
      </c>
      <c r="E8497">
        <v>25</v>
      </c>
      <c r="F8497" t="s">
        <v>13126</v>
      </c>
      <c r="G8497" t="s">
        <v>11566</v>
      </c>
      <c r="H8497" t="s">
        <v>46</v>
      </c>
      <c r="I8497" t="s">
        <v>3573</v>
      </c>
      <c r="K8497"/>
      <c r="L8497" t="s">
        <v>3431</v>
      </c>
      <c r="M8497" t="s">
        <v>11208</v>
      </c>
      <c r="N8497">
        <v>4</v>
      </c>
      <c r="P8497" t="s">
        <v>10827</v>
      </c>
      <c r="Q8497" t="s">
        <v>13127</v>
      </c>
      <c r="S8497" t="s">
        <v>29</v>
      </c>
    </row>
    <row r="8498" spans="1:19" hidden="1" x14ac:dyDescent="0.2">
      <c r="A8498">
        <v>5178</v>
      </c>
      <c r="B8498" t="s">
        <v>3430</v>
      </c>
      <c r="C8498" t="s">
        <v>20</v>
      </c>
      <c r="D8498">
        <v>6.19</v>
      </c>
      <c r="E8498">
        <v>20</v>
      </c>
      <c r="F8498" t="s">
        <v>13125</v>
      </c>
      <c r="G8498" t="s">
        <v>31</v>
      </c>
      <c r="H8498" t="s">
        <v>46</v>
      </c>
      <c r="I8498" t="s">
        <v>8675</v>
      </c>
      <c r="J8498" t="s">
        <v>13118</v>
      </c>
      <c r="K8498"/>
      <c r="L8498" t="s">
        <v>3431</v>
      </c>
      <c r="M8498" t="s">
        <v>11208</v>
      </c>
      <c r="N8498">
        <v>4</v>
      </c>
      <c r="P8498" t="s">
        <v>10827</v>
      </c>
      <c r="Q8498" t="s">
        <v>13127</v>
      </c>
      <c r="S8498" t="s">
        <v>29</v>
      </c>
    </row>
    <row r="8499" spans="1:19" hidden="1" x14ac:dyDescent="0.2">
      <c r="A8499">
        <v>5178</v>
      </c>
      <c r="B8499" t="s">
        <v>3430</v>
      </c>
      <c r="C8499" t="s">
        <v>20</v>
      </c>
      <c r="D8499">
        <v>5.99</v>
      </c>
      <c r="E8499">
        <v>30</v>
      </c>
      <c r="F8499" t="s">
        <v>13125</v>
      </c>
      <c r="G8499" t="s">
        <v>31</v>
      </c>
      <c r="H8499" t="s">
        <v>46</v>
      </c>
      <c r="I8499" t="s">
        <v>8675</v>
      </c>
      <c r="J8499" t="s">
        <v>13118</v>
      </c>
      <c r="K8499"/>
      <c r="L8499" t="s">
        <v>3431</v>
      </c>
      <c r="M8499" t="s">
        <v>11208</v>
      </c>
      <c r="N8499">
        <v>4</v>
      </c>
      <c r="P8499" t="s">
        <v>10827</v>
      </c>
      <c r="Q8499" t="s">
        <v>13127</v>
      </c>
      <c r="S8499" t="s">
        <v>29</v>
      </c>
    </row>
    <row r="8500" spans="1:19" hidden="1" x14ac:dyDescent="0.2">
      <c r="A8500">
        <v>5178</v>
      </c>
      <c r="B8500" t="s">
        <v>3430</v>
      </c>
      <c r="C8500" t="s">
        <v>20</v>
      </c>
      <c r="D8500">
        <v>5.82</v>
      </c>
      <c r="E8500">
        <v>40</v>
      </c>
      <c r="F8500" t="s">
        <v>13125</v>
      </c>
      <c r="G8500" t="s">
        <v>31</v>
      </c>
      <c r="H8500" t="s">
        <v>46</v>
      </c>
      <c r="I8500" t="s">
        <v>8675</v>
      </c>
      <c r="J8500" t="s">
        <v>13118</v>
      </c>
      <c r="K8500"/>
      <c r="L8500" t="s">
        <v>3431</v>
      </c>
      <c r="M8500" t="s">
        <v>11208</v>
      </c>
      <c r="N8500">
        <v>4</v>
      </c>
      <c r="P8500" t="s">
        <v>10827</v>
      </c>
      <c r="Q8500" t="s">
        <v>13127</v>
      </c>
      <c r="S8500" t="s">
        <v>29</v>
      </c>
    </row>
    <row r="8501" spans="1:19" hidden="1" x14ac:dyDescent="0.2">
      <c r="A8501">
        <v>5178</v>
      </c>
      <c r="B8501" t="s">
        <v>3430</v>
      </c>
      <c r="C8501" t="s">
        <v>20</v>
      </c>
      <c r="D8501">
        <v>5.7</v>
      </c>
      <c r="E8501">
        <v>50</v>
      </c>
      <c r="F8501" t="s">
        <v>13125</v>
      </c>
      <c r="G8501" t="s">
        <v>31</v>
      </c>
      <c r="H8501" t="s">
        <v>46</v>
      </c>
      <c r="I8501" t="s">
        <v>8675</v>
      </c>
      <c r="J8501" t="s">
        <v>13118</v>
      </c>
      <c r="K8501"/>
      <c r="L8501" t="s">
        <v>3431</v>
      </c>
      <c r="M8501" t="s">
        <v>11208</v>
      </c>
      <c r="N8501">
        <v>4</v>
      </c>
      <c r="P8501" t="s">
        <v>10827</v>
      </c>
      <c r="Q8501" t="s">
        <v>13127</v>
      </c>
      <c r="S8501" t="s">
        <v>29</v>
      </c>
    </row>
    <row r="8502" spans="1:19" hidden="1" x14ac:dyDescent="0.2">
      <c r="A8502">
        <v>5179</v>
      </c>
      <c r="B8502" t="s">
        <v>13128</v>
      </c>
      <c r="C8502" t="s">
        <v>20</v>
      </c>
      <c r="D8502">
        <v>6.99</v>
      </c>
      <c r="E8502">
        <v>25</v>
      </c>
      <c r="F8502" t="s">
        <v>13129</v>
      </c>
      <c r="G8502" t="s">
        <v>55</v>
      </c>
      <c r="H8502" t="s">
        <v>46</v>
      </c>
      <c r="I8502" t="s">
        <v>4814</v>
      </c>
      <c r="K8502"/>
      <c r="L8502" t="s">
        <v>13130</v>
      </c>
      <c r="M8502" t="s">
        <v>11208</v>
      </c>
      <c r="N8502">
        <v>4</v>
      </c>
      <c r="P8502" t="s">
        <v>10827</v>
      </c>
      <c r="Q8502" t="s">
        <v>13131</v>
      </c>
      <c r="S8502" t="s">
        <v>29</v>
      </c>
    </row>
    <row r="8503" spans="1:19" hidden="1" x14ac:dyDescent="0.2">
      <c r="A8503">
        <v>5179</v>
      </c>
      <c r="B8503" t="s">
        <v>13128</v>
      </c>
      <c r="C8503" t="s">
        <v>20</v>
      </c>
      <c r="D8503">
        <v>6.98</v>
      </c>
      <c r="E8503">
        <v>25</v>
      </c>
      <c r="F8503" t="s">
        <v>13129</v>
      </c>
      <c r="G8503" t="s">
        <v>31</v>
      </c>
      <c r="H8503" t="s">
        <v>46</v>
      </c>
      <c r="I8503" t="s">
        <v>4814</v>
      </c>
      <c r="K8503"/>
      <c r="L8503" t="s">
        <v>13130</v>
      </c>
      <c r="M8503" t="s">
        <v>11208</v>
      </c>
      <c r="N8503">
        <v>4</v>
      </c>
      <c r="P8503" t="s">
        <v>10827</v>
      </c>
      <c r="Q8503" t="s">
        <v>13131</v>
      </c>
      <c r="S8503" t="s">
        <v>29</v>
      </c>
    </row>
    <row r="8504" spans="1:19" hidden="1" x14ac:dyDescent="0.2">
      <c r="A8504">
        <v>5180</v>
      </c>
      <c r="B8504" t="s">
        <v>13132</v>
      </c>
      <c r="C8504" t="s">
        <v>20</v>
      </c>
      <c r="D8504">
        <v>6.45</v>
      </c>
      <c r="E8504">
        <v>25</v>
      </c>
      <c r="F8504" t="s">
        <v>13129</v>
      </c>
      <c r="G8504" t="s">
        <v>55</v>
      </c>
      <c r="H8504" t="s">
        <v>46</v>
      </c>
      <c r="I8504" t="s">
        <v>4814</v>
      </c>
      <c r="K8504"/>
      <c r="L8504" t="s">
        <v>13133</v>
      </c>
      <c r="M8504" t="s">
        <v>26</v>
      </c>
      <c r="N8504">
        <v>2</v>
      </c>
      <c r="P8504" t="s">
        <v>10827</v>
      </c>
      <c r="Q8504" t="s">
        <v>13134</v>
      </c>
      <c r="S8504" t="s">
        <v>29</v>
      </c>
    </row>
    <row r="8505" spans="1:19" hidden="1" x14ac:dyDescent="0.2">
      <c r="A8505">
        <v>5180</v>
      </c>
      <c r="B8505" t="s">
        <v>13132</v>
      </c>
      <c r="C8505" t="s">
        <v>20</v>
      </c>
      <c r="D8505">
        <v>6.46</v>
      </c>
      <c r="E8505">
        <v>25</v>
      </c>
      <c r="F8505" t="s">
        <v>13129</v>
      </c>
      <c r="G8505" t="s">
        <v>31</v>
      </c>
      <c r="H8505" t="s">
        <v>46</v>
      </c>
      <c r="I8505" t="s">
        <v>4814</v>
      </c>
      <c r="K8505"/>
      <c r="L8505" t="s">
        <v>13133</v>
      </c>
      <c r="M8505" t="s">
        <v>26</v>
      </c>
      <c r="N8505">
        <v>2</v>
      </c>
      <c r="P8505" t="s">
        <v>10827</v>
      </c>
      <c r="Q8505" t="s">
        <v>13134</v>
      </c>
      <c r="S8505" t="s">
        <v>29</v>
      </c>
    </row>
    <row r="8506" spans="1:19" hidden="1" x14ac:dyDescent="0.2">
      <c r="A8506">
        <v>5181</v>
      </c>
      <c r="B8506" t="s">
        <v>3433</v>
      </c>
      <c r="C8506" t="s">
        <v>20</v>
      </c>
      <c r="D8506">
        <v>9.61</v>
      </c>
      <c r="E8506">
        <v>25</v>
      </c>
      <c r="F8506" t="s">
        <v>13129</v>
      </c>
      <c r="G8506" t="s">
        <v>55</v>
      </c>
      <c r="H8506" t="s">
        <v>46</v>
      </c>
      <c r="I8506" t="s">
        <v>4814</v>
      </c>
      <c r="K8506"/>
      <c r="L8506" t="s">
        <v>3434</v>
      </c>
      <c r="M8506" t="s">
        <v>26</v>
      </c>
      <c r="N8506">
        <v>2</v>
      </c>
      <c r="P8506" t="s">
        <v>10827</v>
      </c>
      <c r="Q8506" t="s">
        <v>13135</v>
      </c>
      <c r="S8506" t="s">
        <v>29</v>
      </c>
    </row>
    <row r="8507" spans="1:19" hidden="1" x14ac:dyDescent="0.2">
      <c r="A8507">
        <v>5181</v>
      </c>
      <c r="B8507" t="s">
        <v>3433</v>
      </c>
      <c r="C8507" t="s">
        <v>20</v>
      </c>
      <c r="D8507">
        <v>9.6</v>
      </c>
      <c r="E8507">
        <v>25</v>
      </c>
      <c r="F8507" t="s">
        <v>13129</v>
      </c>
      <c r="G8507" t="s">
        <v>31</v>
      </c>
      <c r="H8507" t="s">
        <v>46</v>
      </c>
      <c r="I8507" t="s">
        <v>4814</v>
      </c>
      <c r="K8507"/>
      <c r="L8507" t="s">
        <v>3434</v>
      </c>
      <c r="M8507" t="s">
        <v>26</v>
      </c>
      <c r="N8507">
        <v>2</v>
      </c>
      <c r="P8507" t="s">
        <v>10827</v>
      </c>
      <c r="Q8507" t="s">
        <v>13135</v>
      </c>
      <c r="S8507" t="s">
        <v>29</v>
      </c>
    </row>
    <row r="8508" spans="1:19" hidden="1" x14ac:dyDescent="0.2">
      <c r="A8508">
        <v>5183</v>
      </c>
      <c r="B8508" t="s">
        <v>13136</v>
      </c>
      <c r="C8508" t="s">
        <v>20</v>
      </c>
      <c r="D8508">
        <v>8.74</v>
      </c>
      <c r="E8508">
        <v>25</v>
      </c>
      <c r="F8508" t="s">
        <v>13137</v>
      </c>
      <c r="G8508" t="s">
        <v>55</v>
      </c>
      <c r="H8508" t="s">
        <v>46</v>
      </c>
      <c r="I8508" t="s">
        <v>13138</v>
      </c>
      <c r="K8508"/>
      <c r="L8508" t="s">
        <v>13139</v>
      </c>
      <c r="M8508" t="s">
        <v>26</v>
      </c>
      <c r="N8508">
        <v>2</v>
      </c>
      <c r="P8508" t="s">
        <v>10827</v>
      </c>
      <c r="Q8508" t="s">
        <v>13140</v>
      </c>
      <c r="S8508" t="s">
        <v>29</v>
      </c>
    </row>
    <row r="8509" spans="1:19" hidden="1" x14ac:dyDescent="0.2">
      <c r="A8509">
        <v>5184</v>
      </c>
      <c r="B8509" t="s">
        <v>13141</v>
      </c>
      <c r="C8509" t="s">
        <v>20</v>
      </c>
      <c r="D8509">
        <v>8.5500000000000007</v>
      </c>
      <c r="E8509">
        <v>25</v>
      </c>
      <c r="F8509" t="s">
        <v>13137</v>
      </c>
      <c r="G8509" t="s">
        <v>55</v>
      </c>
      <c r="H8509" t="s">
        <v>46</v>
      </c>
      <c r="I8509" t="s">
        <v>13138</v>
      </c>
      <c r="K8509"/>
      <c r="L8509" t="s">
        <v>13142</v>
      </c>
      <c r="M8509" t="s">
        <v>26</v>
      </c>
      <c r="N8509">
        <v>2</v>
      </c>
      <c r="P8509" t="s">
        <v>10827</v>
      </c>
      <c r="Q8509" t="s">
        <v>13143</v>
      </c>
      <c r="S8509" t="s">
        <v>29</v>
      </c>
    </row>
    <row r="8510" spans="1:19" hidden="1" x14ac:dyDescent="0.2">
      <c r="A8510">
        <v>5185</v>
      </c>
      <c r="B8510" t="s">
        <v>13144</v>
      </c>
      <c r="C8510" t="s">
        <v>20</v>
      </c>
      <c r="D8510">
        <v>8.18</v>
      </c>
      <c r="E8510">
        <v>25</v>
      </c>
      <c r="F8510" t="s">
        <v>13137</v>
      </c>
      <c r="G8510" t="s">
        <v>55</v>
      </c>
      <c r="H8510" t="s">
        <v>46</v>
      </c>
      <c r="I8510" t="s">
        <v>13138</v>
      </c>
      <c r="K8510"/>
      <c r="L8510" t="s">
        <v>13145</v>
      </c>
      <c r="M8510" t="s">
        <v>26</v>
      </c>
      <c r="N8510">
        <v>2</v>
      </c>
      <c r="P8510" t="s">
        <v>10827</v>
      </c>
      <c r="Q8510" t="s">
        <v>13146</v>
      </c>
      <c r="S8510" t="s">
        <v>29</v>
      </c>
    </row>
    <row r="8511" spans="1:19" hidden="1" x14ac:dyDescent="0.2">
      <c r="A8511">
        <v>5186</v>
      </c>
      <c r="B8511" t="s">
        <v>13147</v>
      </c>
      <c r="C8511" t="s">
        <v>20</v>
      </c>
      <c r="D8511">
        <v>-3.86</v>
      </c>
      <c r="F8511" t="s">
        <v>615</v>
      </c>
      <c r="G8511" t="s">
        <v>1440</v>
      </c>
      <c r="H8511" t="s">
        <v>23</v>
      </c>
      <c r="I8511" t="s">
        <v>13148</v>
      </c>
      <c r="K8511"/>
      <c r="L8511" t="s">
        <v>13149</v>
      </c>
      <c r="M8511" t="s">
        <v>11071</v>
      </c>
      <c r="N8511">
        <v>3</v>
      </c>
      <c r="P8511" t="s">
        <v>10827</v>
      </c>
      <c r="Q8511" t="s">
        <v>13150</v>
      </c>
      <c r="S8511" t="s">
        <v>29</v>
      </c>
    </row>
    <row r="8512" spans="1:19" hidden="1" x14ac:dyDescent="0.2">
      <c r="A8512">
        <v>5187</v>
      </c>
      <c r="B8512" t="s">
        <v>13151</v>
      </c>
      <c r="C8512" t="s">
        <v>20</v>
      </c>
      <c r="D8512">
        <v>2.63</v>
      </c>
      <c r="E8512">
        <v>5.4</v>
      </c>
      <c r="G8512" t="s">
        <v>55</v>
      </c>
      <c r="H8512" t="s">
        <v>46</v>
      </c>
      <c r="I8512" t="s">
        <v>13152</v>
      </c>
      <c r="J8512" t="s">
        <v>13118</v>
      </c>
      <c r="K8512"/>
      <c r="L8512" t="s">
        <v>13153</v>
      </c>
      <c r="M8512" t="s">
        <v>26</v>
      </c>
      <c r="N8512">
        <v>2</v>
      </c>
      <c r="P8512" t="s">
        <v>10827</v>
      </c>
      <c r="Q8512" t="s">
        <v>13154</v>
      </c>
      <c r="S8512" t="s">
        <v>29</v>
      </c>
    </row>
    <row r="8513" spans="1:19" hidden="1" x14ac:dyDescent="0.2">
      <c r="A8513">
        <v>5187</v>
      </c>
      <c r="B8513" t="s">
        <v>13151</v>
      </c>
      <c r="C8513" t="s">
        <v>20</v>
      </c>
      <c r="D8513">
        <v>2.5099999999999998</v>
      </c>
      <c r="E8513">
        <v>20</v>
      </c>
      <c r="G8513" t="s">
        <v>55</v>
      </c>
      <c r="H8513" t="s">
        <v>46</v>
      </c>
      <c r="I8513" t="s">
        <v>13152</v>
      </c>
      <c r="J8513" t="s">
        <v>13118</v>
      </c>
      <c r="K8513"/>
      <c r="L8513" t="s">
        <v>13153</v>
      </c>
      <c r="M8513" t="s">
        <v>26</v>
      </c>
      <c r="N8513">
        <v>2</v>
      </c>
      <c r="P8513" t="s">
        <v>10827</v>
      </c>
      <c r="Q8513" t="s">
        <v>13154</v>
      </c>
      <c r="S8513" t="s">
        <v>29</v>
      </c>
    </row>
    <row r="8514" spans="1:19" hidden="1" x14ac:dyDescent="0.2">
      <c r="A8514">
        <v>5187</v>
      </c>
      <c r="B8514" t="s">
        <v>13151</v>
      </c>
      <c r="C8514" t="s">
        <v>20</v>
      </c>
      <c r="D8514">
        <v>2.42</v>
      </c>
      <c r="E8514">
        <v>35</v>
      </c>
      <c r="G8514" t="s">
        <v>55</v>
      </c>
      <c r="H8514" t="s">
        <v>46</v>
      </c>
      <c r="I8514" t="s">
        <v>13152</v>
      </c>
      <c r="J8514" t="s">
        <v>13118</v>
      </c>
      <c r="K8514"/>
      <c r="L8514" t="s">
        <v>13153</v>
      </c>
      <c r="M8514" t="s">
        <v>26</v>
      </c>
      <c r="N8514">
        <v>2</v>
      </c>
      <c r="P8514" t="s">
        <v>10827</v>
      </c>
      <c r="Q8514" t="s">
        <v>13154</v>
      </c>
      <c r="S8514" t="s">
        <v>29</v>
      </c>
    </row>
    <row r="8515" spans="1:19" hidden="1" x14ac:dyDescent="0.2">
      <c r="A8515">
        <v>5188</v>
      </c>
      <c r="B8515" t="s">
        <v>13155</v>
      </c>
      <c r="C8515" t="s">
        <v>20</v>
      </c>
      <c r="D8515">
        <v>4.8899999999999997</v>
      </c>
      <c r="E8515">
        <v>25</v>
      </c>
      <c r="G8515" t="s">
        <v>31</v>
      </c>
      <c r="H8515" t="s">
        <v>46</v>
      </c>
      <c r="I8515" t="s">
        <v>9582</v>
      </c>
      <c r="K8515"/>
      <c r="L8515" t="s">
        <v>13156</v>
      </c>
      <c r="M8515" t="s">
        <v>26</v>
      </c>
      <c r="N8515">
        <v>2</v>
      </c>
      <c r="P8515" t="s">
        <v>10827</v>
      </c>
      <c r="Q8515" t="s">
        <v>13157</v>
      </c>
      <c r="S8515" t="s">
        <v>29</v>
      </c>
    </row>
    <row r="8516" spans="1:19" hidden="1" x14ac:dyDescent="0.2">
      <c r="A8516">
        <v>5189</v>
      </c>
      <c r="B8516" t="s">
        <v>13158</v>
      </c>
      <c r="C8516" t="s">
        <v>20</v>
      </c>
      <c r="D8516">
        <v>5.09</v>
      </c>
      <c r="E8516">
        <v>25</v>
      </c>
      <c r="G8516" t="s">
        <v>31</v>
      </c>
      <c r="H8516" t="s">
        <v>46</v>
      </c>
      <c r="I8516" t="s">
        <v>9582</v>
      </c>
      <c r="K8516"/>
      <c r="L8516" t="s">
        <v>13159</v>
      </c>
      <c r="M8516" t="s">
        <v>26</v>
      </c>
      <c r="N8516">
        <v>2</v>
      </c>
      <c r="P8516" t="s">
        <v>10827</v>
      </c>
      <c r="Q8516" t="s">
        <v>13160</v>
      </c>
      <c r="S8516" t="s">
        <v>29</v>
      </c>
    </row>
    <row r="8517" spans="1:19" hidden="1" x14ac:dyDescent="0.2">
      <c r="A8517">
        <v>5190</v>
      </c>
      <c r="B8517" t="s">
        <v>13161</v>
      </c>
      <c r="C8517" t="s">
        <v>20</v>
      </c>
      <c r="D8517">
        <v>8.77</v>
      </c>
      <c r="E8517">
        <v>25</v>
      </c>
      <c r="F8517" t="s">
        <v>13162</v>
      </c>
      <c r="G8517" t="s">
        <v>55</v>
      </c>
      <c r="H8517" t="s">
        <v>46</v>
      </c>
      <c r="I8517" t="s">
        <v>13138</v>
      </c>
      <c r="K8517"/>
      <c r="L8517" t="s">
        <v>13163</v>
      </c>
      <c r="M8517" t="s">
        <v>26</v>
      </c>
      <c r="N8517">
        <v>2</v>
      </c>
      <c r="P8517" t="s">
        <v>10827</v>
      </c>
      <c r="Q8517" t="s">
        <v>13164</v>
      </c>
      <c r="S8517" t="s">
        <v>29</v>
      </c>
    </row>
    <row r="8518" spans="1:19" hidden="1" x14ac:dyDescent="0.2">
      <c r="A8518">
        <v>5191</v>
      </c>
      <c r="B8518" t="s">
        <v>13165</v>
      </c>
      <c r="C8518" t="s">
        <v>20</v>
      </c>
      <c r="D8518">
        <v>8.58</v>
      </c>
      <c r="E8518">
        <v>25</v>
      </c>
      <c r="F8518" t="s">
        <v>13162</v>
      </c>
      <c r="G8518" t="s">
        <v>55</v>
      </c>
      <c r="H8518" t="s">
        <v>46</v>
      </c>
      <c r="I8518" t="s">
        <v>13138</v>
      </c>
      <c r="K8518"/>
      <c r="L8518" t="s">
        <v>13166</v>
      </c>
      <c r="M8518" t="s">
        <v>26</v>
      </c>
      <c r="N8518">
        <v>2</v>
      </c>
      <c r="P8518" t="s">
        <v>10827</v>
      </c>
      <c r="Q8518" t="s">
        <v>13167</v>
      </c>
      <c r="S8518" t="s">
        <v>29</v>
      </c>
    </row>
    <row r="8519" spans="1:19" hidden="1" x14ac:dyDescent="0.2">
      <c r="A8519">
        <v>5192</v>
      </c>
      <c r="B8519" t="s">
        <v>13168</v>
      </c>
      <c r="C8519" t="s">
        <v>20</v>
      </c>
      <c r="D8519">
        <v>8.16</v>
      </c>
      <c r="E8519">
        <v>25</v>
      </c>
      <c r="F8519" t="s">
        <v>13162</v>
      </c>
      <c r="G8519" t="s">
        <v>55</v>
      </c>
      <c r="H8519" t="s">
        <v>46</v>
      </c>
      <c r="I8519" t="s">
        <v>13138</v>
      </c>
      <c r="K8519"/>
      <c r="L8519" t="s">
        <v>13169</v>
      </c>
      <c r="M8519" t="s">
        <v>26</v>
      </c>
      <c r="N8519">
        <v>2</v>
      </c>
      <c r="P8519" t="s">
        <v>10827</v>
      </c>
      <c r="Q8519" t="s">
        <v>13170</v>
      </c>
      <c r="S8519" t="s">
        <v>29</v>
      </c>
    </row>
    <row r="8520" spans="1:19" hidden="1" x14ac:dyDescent="0.2">
      <c r="A8520">
        <v>5193</v>
      </c>
      <c r="B8520" t="s">
        <v>3483</v>
      </c>
      <c r="C8520" t="s">
        <v>20</v>
      </c>
      <c r="D8520">
        <v>4.68</v>
      </c>
      <c r="E8520">
        <v>13.2</v>
      </c>
      <c r="F8520" t="s">
        <v>13171</v>
      </c>
      <c r="G8520" t="s">
        <v>31</v>
      </c>
      <c r="H8520" t="s">
        <v>23</v>
      </c>
      <c r="I8520" t="s">
        <v>13172</v>
      </c>
      <c r="K8520"/>
      <c r="L8520" t="s">
        <v>3486</v>
      </c>
      <c r="M8520" t="s">
        <v>26</v>
      </c>
      <c r="N8520">
        <v>2</v>
      </c>
      <c r="P8520" t="s">
        <v>10827</v>
      </c>
      <c r="Q8520" t="s">
        <v>13173</v>
      </c>
      <c r="S8520" t="s">
        <v>29</v>
      </c>
    </row>
    <row r="8521" spans="1:19" hidden="1" x14ac:dyDescent="0.2">
      <c r="A8521">
        <v>5193</v>
      </c>
      <c r="B8521" t="s">
        <v>3483</v>
      </c>
      <c r="C8521" t="s">
        <v>73</v>
      </c>
      <c r="D8521">
        <v>3.46</v>
      </c>
      <c r="E8521">
        <v>13.2</v>
      </c>
      <c r="F8521" t="s">
        <v>13171</v>
      </c>
      <c r="G8521" t="s">
        <v>31</v>
      </c>
      <c r="H8521" t="s">
        <v>23</v>
      </c>
      <c r="I8521" t="s">
        <v>13172</v>
      </c>
      <c r="K8521"/>
      <c r="L8521" t="s">
        <v>3486</v>
      </c>
      <c r="M8521" t="s">
        <v>26</v>
      </c>
      <c r="N8521">
        <v>2</v>
      </c>
      <c r="P8521" t="s">
        <v>10827</v>
      </c>
      <c r="Q8521" t="s">
        <v>13173</v>
      </c>
      <c r="S8521" t="s">
        <v>29</v>
      </c>
    </row>
    <row r="8522" spans="1:19" hidden="1" x14ac:dyDescent="0.2">
      <c r="A8522">
        <v>5193</v>
      </c>
      <c r="B8522" t="s">
        <v>3483</v>
      </c>
      <c r="C8522" t="s">
        <v>20</v>
      </c>
      <c r="D8522">
        <v>4.66</v>
      </c>
      <c r="E8522">
        <v>25</v>
      </c>
      <c r="F8522" t="s">
        <v>13171</v>
      </c>
      <c r="G8522" t="s">
        <v>31</v>
      </c>
      <c r="H8522" t="s">
        <v>23</v>
      </c>
      <c r="I8522" t="s">
        <v>13172</v>
      </c>
      <c r="K8522"/>
      <c r="L8522" t="s">
        <v>3486</v>
      </c>
      <c r="M8522" t="s">
        <v>26</v>
      </c>
      <c r="N8522">
        <v>2</v>
      </c>
      <c r="P8522" t="s">
        <v>10827</v>
      </c>
      <c r="Q8522" t="s">
        <v>13173</v>
      </c>
      <c r="S8522" t="s">
        <v>29</v>
      </c>
    </row>
    <row r="8523" spans="1:19" hidden="1" x14ac:dyDescent="0.2">
      <c r="A8523">
        <v>5193</v>
      </c>
      <c r="B8523" t="s">
        <v>3483</v>
      </c>
      <c r="C8523" t="s">
        <v>73</v>
      </c>
      <c r="D8523">
        <v>3.27</v>
      </c>
      <c r="E8523">
        <v>25</v>
      </c>
      <c r="F8523" t="s">
        <v>13171</v>
      </c>
      <c r="G8523" t="s">
        <v>31</v>
      </c>
      <c r="H8523" t="s">
        <v>23</v>
      </c>
      <c r="I8523" t="s">
        <v>13172</v>
      </c>
      <c r="K8523"/>
      <c r="L8523" t="s">
        <v>3486</v>
      </c>
      <c r="M8523" t="s">
        <v>26</v>
      </c>
      <c r="N8523">
        <v>2</v>
      </c>
      <c r="P8523" t="s">
        <v>10827</v>
      </c>
      <c r="Q8523" t="s">
        <v>13173</v>
      </c>
      <c r="S8523" t="s">
        <v>29</v>
      </c>
    </row>
    <row r="8524" spans="1:19" hidden="1" x14ac:dyDescent="0.2">
      <c r="A8524">
        <v>5194</v>
      </c>
      <c r="B8524" t="s">
        <v>13174</v>
      </c>
      <c r="C8524" t="s">
        <v>20</v>
      </c>
      <c r="D8524">
        <v>0.53</v>
      </c>
      <c r="E8524">
        <v>20</v>
      </c>
      <c r="F8524" t="s">
        <v>11315</v>
      </c>
      <c r="G8524" t="s">
        <v>75</v>
      </c>
      <c r="H8524" t="s">
        <v>46</v>
      </c>
      <c r="I8524" t="s">
        <v>12660</v>
      </c>
      <c r="K8524"/>
      <c r="L8524" t="s">
        <v>13175</v>
      </c>
      <c r="M8524" t="s">
        <v>26</v>
      </c>
      <c r="N8524">
        <v>2</v>
      </c>
      <c r="P8524" t="s">
        <v>10827</v>
      </c>
      <c r="Q8524" t="s">
        <v>13176</v>
      </c>
      <c r="S8524" t="s">
        <v>29</v>
      </c>
    </row>
    <row r="8525" spans="1:19" hidden="1" x14ac:dyDescent="0.2">
      <c r="A8525">
        <v>5195</v>
      </c>
      <c r="B8525" t="s">
        <v>13177</v>
      </c>
      <c r="C8525" t="s">
        <v>20</v>
      </c>
      <c r="D8525">
        <v>2.67</v>
      </c>
      <c r="E8525">
        <v>20</v>
      </c>
      <c r="F8525" t="s">
        <v>13178</v>
      </c>
      <c r="G8525" t="s">
        <v>31</v>
      </c>
      <c r="H8525" t="s">
        <v>46</v>
      </c>
      <c r="I8525" t="s">
        <v>12660</v>
      </c>
      <c r="K8525"/>
      <c r="L8525" t="s">
        <v>13179</v>
      </c>
      <c r="M8525" t="s">
        <v>11208</v>
      </c>
      <c r="N8525">
        <v>4</v>
      </c>
      <c r="P8525" t="s">
        <v>10827</v>
      </c>
      <c r="Q8525" t="s">
        <v>13180</v>
      </c>
      <c r="S8525" t="s">
        <v>29</v>
      </c>
    </row>
    <row r="8526" spans="1:19" hidden="1" x14ac:dyDescent="0.2">
      <c r="A8526">
        <v>5196</v>
      </c>
      <c r="B8526" t="s">
        <v>3506</v>
      </c>
      <c r="C8526" t="s">
        <v>20</v>
      </c>
      <c r="D8526">
        <v>6.03</v>
      </c>
      <c r="E8526">
        <v>25</v>
      </c>
      <c r="F8526" t="s">
        <v>13181</v>
      </c>
      <c r="G8526" t="s">
        <v>2071</v>
      </c>
      <c r="H8526" t="s">
        <v>46</v>
      </c>
      <c r="I8526" t="s">
        <v>3573</v>
      </c>
      <c r="K8526"/>
      <c r="L8526" t="s">
        <v>3507</v>
      </c>
      <c r="M8526" t="s">
        <v>11208</v>
      </c>
      <c r="N8526">
        <v>4</v>
      </c>
      <c r="P8526" t="s">
        <v>10827</v>
      </c>
      <c r="Q8526" t="s">
        <v>13182</v>
      </c>
      <c r="S8526" t="s">
        <v>29</v>
      </c>
    </row>
    <row r="8527" spans="1:19" hidden="1" x14ac:dyDescent="0.2">
      <c r="A8527">
        <v>5197</v>
      </c>
      <c r="B8527" t="s">
        <v>13183</v>
      </c>
      <c r="C8527" t="s">
        <v>20</v>
      </c>
      <c r="D8527">
        <v>2.2799999999999998</v>
      </c>
      <c r="E8527">
        <v>5.4</v>
      </c>
      <c r="G8527" t="s">
        <v>55</v>
      </c>
      <c r="H8527" t="s">
        <v>46</v>
      </c>
      <c r="I8527" t="s">
        <v>13152</v>
      </c>
      <c r="J8527" t="s">
        <v>43</v>
      </c>
      <c r="K8527"/>
      <c r="L8527" t="s">
        <v>13184</v>
      </c>
      <c r="M8527" t="s">
        <v>11071</v>
      </c>
      <c r="N8527">
        <v>3</v>
      </c>
      <c r="P8527" t="s">
        <v>10827</v>
      </c>
      <c r="Q8527" t="s">
        <v>13185</v>
      </c>
      <c r="S8527" t="s">
        <v>29</v>
      </c>
    </row>
    <row r="8528" spans="1:19" hidden="1" x14ac:dyDescent="0.2">
      <c r="A8528">
        <v>5197</v>
      </c>
      <c r="B8528" t="s">
        <v>13183</v>
      </c>
      <c r="C8528" t="s">
        <v>20</v>
      </c>
      <c r="D8528">
        <v>2.19</v>
      </c>
      <c r="E8528">
        <v>20</v>
      </c>
      <c r="G8528" t="s">
        <v>55</v>
      </c>
      <c r="H8528" t="s">
        <v>46</v>
      </c>
      <c r="I8528" t="s">
        <v>13152</v>
      </c>
      <c r="J8528" t="s">
        <v>43</v>
      </c>
      <c r="K8528"/>
      <c r="L8528" t="s">
        <v>13184</v>
      </c>
      <c r="M8528" t="s">
        <v>11071</v>
      </c>
      <c r="N8528">
        <v>3</v>
      </c>
      <c r="P8528" t="s">
        <v>10827</v>
      </c>
      <c r="Q8528" t="s">
        <v>13185</v>
      </c>
      <c r="S8528" t="s">
        <v>29</v>
      </c>
    </row>
    <row r="8529" spans="1:19" hidden="1" x14ac:dyDescent="0.2">
      <c r="A8529">
        <v>5197</v>
      </c>
      <c r="B8529" t="s">
        <v>13183</v>
      </c>
      <c r="C8529" t="s">
        <v>20</v>
      </c>
      <c r="D8529">
        <v>2.13</v>
      </c>
      <c r="E8529">
        <v>35</v>
      </c>
      <c r="G8529" t="s">
        <v>55</v>
      </c>
      <c r="H8529" t="s">
        <v>46</v>
      </c>
      <c r="I8529" t="s">
        <v>13152</v>
      </c>
      <c r="J8529" t="s">
        <v>43</v>
      </c>
      <c r="K8529"/>
      <c r="L8529" t="s">
        <v>13184</v>
      </c>
      <c r="M8529" t="s">
        <v>11071</v>
      </c>
      <c r="N8529">
        <v>3</v>
      </c>
      <c r="P8529" t="s">
        <v>10827</v>
      </c>
      <c r="Q8529" t="s">
        <v>13185</v>
      </c>
      <c r="S8529" t="s">
        <v>29</v>
      </c>
    </row>
    <row r="8530" spans="1:19" hidden="1" x14ac:dyDescent="0.2">
      <c r="A8530">
        <v>5198</v>
      </c>
      <c r="B8530" t="s">
        <v>13186</v>
      </c>
      <c r="C8530" t="s">
        <v>20</v>
      </c>
      <c r="D8530">
        <v>9.51</v>
      </c>
      <c r="E8530">
        <v>25</v>
      </c>
      <c r="F8530" t="s">
        <v>12502</v>
      </c>
      <c r="G8530" t="s">
        <v>55</v>
      </c>
      <c r="H8530" t="s">
        <v>23</v>
      </c>
      <c r="I8530" t="s">
        <v>12503</v>
      </c>
      <c r="K8530"/>
      <c r="L8530" t="s">
        <v>13187</v>
      </c>
      <c r="M8530" t="s">
        <v>26</v>
      </c>
      <c r="N8530">
        <v>2</v>
      </c>
      <c r="P8530" t="s">
        <v>10827</v>
      </c>
      <c r="Q8530" t="s">
        <v>13188</v>
      </c>
      <c r="S8530" t="s">
        <v>29</v>
      </c>
    </row>
    <row r="8531" spans="1:19" hidden="1" x14ac:dyDescent="0.2">
      <c r="A8531">
        <v>5199</v>
      </c>
      <c r="B8531" t="s">
        <v>13189</v>
      </c>
      <c r="C8531" t="s">
        <v>20</v>
      </c>
      <c r="D8531">
        <v>10.199999999999999</v>
      </c>
      <c r="E8531">
        <v>25</v>
      </c>
      <c r="F8531" t="s">
        <v>12502</v>
      </c>
      <c r="G8531" t="s">
        <v>55</v>
      </c>
      <c r="H8531" t="s">
        <v>23</v>
      </c>
      <c r="I8531" t="s">
        <v>12503</v>
      </c>
      <c r="K8531"/>
      <c r="L8531" t="s">
        <v>13190</v>
      </c>
      <c r="M8531" t="s">
        <v>26</v>
      </c>
      <c r="N8531">
        <v>2</v>
      </c>
      <c r="P8531" t="s">
        <v>10827</v>
      </c>
      <c r="Q8531" t="s">
        <v>13191</v>
      </c>
      <c r="S8531" t="s">
        <v>29</v>
      </c>
    </row>
    <row r="8532" spans="1:19" hidden="1" x14ac:dyDescent="0.2">
      <c r="A8532">
        <v>5200</v>
      </c>
      <c r="B8532" t="s">
        <v>13192</v>
      </c>
      <c r="C8532" t="s">
        <v>20</v>
      </c>
      <c r="D8532">
        <v>10.35</v>
      </c>
      <c r="E8532">
        <v>25</v>
      </c>
      <c r="F8532" t="s">
        <v>12502</v>
      </c>
      <c r="G8532" t="s">
        <v>55</v>
      </c>
      <c r="H8532" t="s">
        <v>23</v>
      </c>
      <c r="I8532" t="s">
        <v>12503</v>
      </c>
      <c r="K8532"/>
      <c r="L8532" t="s">
        <v>13193</v>
      </c>
      <c r="M8532" t="s">
        <v>26</v>
      </c>
      <c r="N8532">
        <v>2</v>
      </c>
      <c r="P8532" t="s">
        <v>10827</v>
      </c>
      <c r="Q8532" t="s">
        <v>13194</v>
      </c>
      <c r="S8532" t="s">
        <v>29</v>
      </c>
    </row>
    <row r="8533" spans="1:19" hidden="1" x14ac:dyDescent="0.2">
      <c r="A8533">
        <v>5201</v>
      </c>
      <c r="B8533" t="s">
        <v>3531</v>
      </c>
      <c r="C8533" t="s">
        <v>20</v>
      </c>
      <c r="D8533">
        <v>3.77</v>
      </c>
      <c r="E8533">
        <v>25</v>
      </c>
      <c r="F8533" t="s">
        <v>13195</v>
      </c>
      <c r="G8533" t="s">
        <v>55</v>
      </c>
      <c r="H8533" t="s">
        <v>46</v>
      </c>
      <c r="I8533" t="s">
        <v>13196</v>
      </c>
      <c r="K8533" t="e">
        <f>- Other measurements: C1</f>
        <v>#NAME?</v>
      </c>
      <c r="L8533" t="s">
        <v>3534</v>
      </c>
      <c r="M8533" t="s">
        <v>26</v>
      </c>
      <c r="N8533">
        <v>2</v>
      </c>
      <c r="P8533" t="s">
        <v>10827</v>
      </c>
      <c r="Q8533" t="s">
        <v>13197</v>
      </c>
      <c r="S8533" t="s">
        <v>29</v>
      </c>
    </row>
    <row r="8534" spans="1:19" hidden="1" x14ac:dyDescent="0.2">
      <c r="A8534">
        <v>5201</v>
      </c>
      <c r="B8534" t="s">
        <v>3531</v>
      </c>
      <c r="C8534" t="s">
        <v>20</v>
      </c>
      <c r="D8534">
        <v>3.85</v>
      </c>
      <c r="E8534">
        <v>25</v>
      </c>
      <c r="F8534" t="s">
        <v>13198</v>
      </c>
      <c r="G8534" t="s">
        <v>13199</v>
      </c>
      <c r="H8534" t="s">
        <v>46</v>
      </c>
      <c r="I8534" t="s">
        <v>13196</v>
      </c>
      <c r="K8534" t="e">
        <f>- Other measurements: C1</f>
        <v>#NAME?</v>
      </c>
      <c r="L8534" t="s">
        <v>3534</v>
      </c>
      <c r="M8534" t="s">
        <v>26</v>
      </c>
      <c r="N8534">
        <v>2</v>
      </c>
      <c r="P8534" t="s">
        <v>10827</v>
      </c>
      <c r="Q8534" t="s">
        <v>13197</v>
      </c>
      <c r="S8534" t="s">
        <v>29</v>
      </c>
    </row>
    <row r="8535" spans="1:19" hidden="1" x14ac:dyDescent="0.2">
      <c r="A8535">
        <v>5201</v>
      </c>
      <c r="B8535" t="s">
        <v>3531</v>
      </c>
      <c r="C8535" t="s">
        <v>20</v>
      </c>
      <c r="D8535">
        <v>3.88</v>
      </c>
      <c r="F8535" t="s">
        <v>615</v>
      </c>
      <c r="G8535" t="s">
        <v>189</v>
      </c>
      <c r="H8535" t="s">
        <v>23</v>
      </c>
      <c r="I8535" t="s">
        <v>13020</v>
      </c>
      <c r="K8535" t="e">
        <f>- Other measurements: C1</f>
        <v>#NAME?</v>
      </c>
      <c r="L8535" t="s">
        <v>3534</v>
      </c>
      <c r="M8535" t="s">
        <v>26</v>
      </c>
      <c r="N8535">
        <v>2</v>
      </c>
      <c r="P8535" t="s">
        <v>10827</v>
      </c>
      <c r="Q8535" t="s">
        <v>13197</v>
      </c>
      <c r="S8535" t="s">
        <v>29</v>
      </c>
    </row>
    <row r="8536" spans="1:19" hidden="1" x14ac:dyDescent="0.2">
      <c r="A8536">
        <v>5201</v>
      </c>
      <c r="B8536" t="s">
        <v>3531</v>
      </c>
      <c r="C8536" t="s">
        <v>20</v>
      </c>
      <c r="D8536">
        <v>3.93</v>
      </c>
      <c r="F8536" t="s">
        <v>615</v>
      </c>
      <c r="G8536" t="s">
        <v>1440</v>
      </c>
      <c r="H8536" t="s">
        <v>23</v>
      </c>
      <c r="I8536" t="s">
        <v>13020</v>
      </c>
      <c r="K8536" t="e">
        <f>- Other measurements: C1</f>
        <v>#NAME?</v>
      </c>
      <c r="L8536" t="s">
        <v>3534</v>
      </c>
      <c r="M8536" t="s">
        <v>26</v>
      </c>
      <c r="N8536">
        <v>2</v>
      </c>
      <c r="P8536" t="s">
        <v>10827</v>
      </c>
      <c r="Q8536" t="s">
        <v>13197</v>
      </c>
      <c r="S8536" t="s">
        <v>29</v>
      </c>
    </row>
    <row r="8537" spans="1:19" hidden="1" x14ac:dyDescent="0.2">
      <c r="A8537">
        <v>5202</v>
      </c>
      <c r="B8537" t="s">
        <v>3538</v>
      </c>
      <c r="C8537" t="s">
        <v>20</v>
      </c>
      <c r="D8537">
        <v>3.7</v>
      </c>
      <c r="E8537">
        <v>25</v>
      </c>
      <c r="F8537" t="s">
        <v>13195</v>
      </c>
      <c r="G8537" t="s">
        <v>55</v>
      </c>
      <c r="H8537" t="s">
        <v>46</v>
      </c>
      <c r="I8537" t="s">
        <v>13196</v>
      </c>
      <c r="K8537" t="e">
        <f>- Other measurements: C1</f>
        <v>#NAME?</v>
      </c>
      <c r="L8537" t="s">
        <v>3539</v>
      </c>
      <c r="M8537" t="s">
        <v>26</v>
      </c>
      <c r="N8537">
        <v>2</v>
      </c>
      <c r="P8537" t="s">
        <v>10827</v>
      </c>
      <c r="Q8537" t="s">
        <v>13200</v>
      </c>
      <c r="S8537" t="s">
        <v>29</v>
      </c>
    </row>
    <row r="8538" spans="1:19" hidden="1" x14ac:dyDescent="0.2">
      <c r="A8538">
        <v>5202</v>
      </c>
      <c r="B8538" t="s">
        <v>3538</v>
      </c>
      <c r="C8538" t="s">
        <v>20</v>
      </c>
      <c r="D8538">
        <v>3.73</v>
      </c>
      <c r="E8538">
        <v>25</v>
      </c>
      <c r="F8538" t="s">
        <v>13198</v>
      </c>
      <c r="G8538" t="s">
        <v>13199</v>
      </c>
      <c r="H8538" t="s">
        <v>46</v>
      </c>
      <c r="I8538" t="s">
        <v>13196</v>
      </c>
      <c r="K8538" t="e">
        <f>- Other measurements: C1</f>
        <v>#NAME?</v>
      </c>
      <c r="L8538" t="s">
        <v>3539</v>
      </c>
      <c r="M8538" t="s">
        <v>26</v>
      </c>
      <c r="N8538">
        <v>2</v>
      </c>
      <c r="P8538" t="s">
        <v>10827</v>
      </c>
      <c r="Q8538" t="s">
        <v>13200</v>
      </c>
      <c r="S8538" t="s">
        <v>29</v>
      </c>
    </row>
    <row r="8539" spans="1:19" hidden="1" x14ac:dyDescent="0.2">
      <c r="A8539">
        <v>5202</v>
      </c>
      <c r="B8539" t="s">
        <v>3538</v>
      </c>
      <c r="C8539" t="s">
        <v>20</v>
      </c>
      <c r="D8539">
        <v>3.75</v>
      </c>
      <c r="F8539" t="s">
        <v>615</v>
      </c>
      <c r="G8539" t="s">
        <v>189</v>
      </c>
      <c r="H8539" t="s">
        <v>23</v>
      </c>
      <c r="I8539" t="s">
        <v>13020</v>
      </c>
      <c r="K8539" t="e">
        <f>- Other measurements: C1</f>
        <v>#NAME?</v>
      </c>
      <c r="L8539" t="s">
        <v>3539</v>
      </c>
      <c r="M8539" t="s">
        <v>26</v>
      </c>
      <c r="N8539">
        <v>2</v>
      </c>
      <c r="P8539" t="s">
        <v>10827</v>
      </c>
      <c r="Q8539" t="s">
        <v>13200</v>
      </c>
      <c r="S8539" t="s">
        <v>29</v>
      </c>
    </row>
    <row r="8540" spans="1:19" hidden="1" x14ac:dyDescent="0.2">
      <c r="A8540">
        <v>5203</v>
      </c>
      <c r="B8540" t="s">
        <v>3542</v>
      </c>
      <c r="C8540" t="s">
        <v>20</v>
      </c>
      <c r="D8540">
        <v>4.55</v>
      </c>
      <c r="F8540" t="s">
        <v>615</v>
      </c>
      <c r="G8540" t="s">
        <v>189</v>
      </c>
      <c r="H8540" t="s">
        <v>23</v>
      </c>
      <c r="I8540" t="s">
        <v>13020</v>
      </c>
      <c r="K8540" t="e">
        <f>- Other measurements: C1</f>
        <v>#NAME?</v>
      </c>
      <c r="L8540" t="s">
        <v>3543</v>
      </c>
      <c r="M8540" t="s">
        <v>26</v>
      </c>
      <c r="N8540">
        <v>2</v>
      </c>
      <c r="P8540" t="s">
        <v>10827</v>
      </c>
      <c r="Q8540" t="s">
        <v>13201</v>
      </c>
      <c r="S8540" t="s">
        <v>29</v>
      </c>
    </row>
    <row r="8541" spans="1:19" hidden="1" x14ac:dyDescent="0.2">
      <c r="A8541">
        <v>5203</v>
      </c>
      <c r="B8541" t="s">
        <v>3542</v>
      </c>
      <c r="C8541" t="s">
        <v>20</v>
      </c>
      <c r="D8541">
        <v>4.58</v>
      </c>
      <c r="F8541" t="s">
        <v>615</v>
      </c>
      <c r="G8541" t="s">
        <v>1440</v>
      </c>
      <c r="H8541" t="s">
        <v>23</v>
      </c>
      <c r="I8541" t="s">
        <v>13020</v>
      </c>
      <c r="K8541" t="e">
        <f>- Other measurements: C1</f>
        <v>#NAME?</v>
      </c>
      <c r="L8541" t="s">
        <v>3543</v>
      </c>
      <c r="M8541" t="s">
        <v>26</v>
      </c>
      <c r="N8541">
        <v>2</v>
      </c>
      <c r="P8541" t="s">
        <v>10827</v>
      </c>
      <c r="Q8541" t="s">
        <v>13201</v>
      </c>
      <c r="S8541" t="s">
        <v>29</v>
      </c>
    </row>
    <row r="8542" spans="1:19" hidden="1" x14ac:dyDescent="0.2">
      <c r="A8542">
        <v>5203</v>
      </c>
      <c r="B8542" t="s">
        <v>3542</v>
      </c>
      <c r="C8542" t="s">
        <v>20</v>
      </c>
      <c r="D8542">
        <v>4.5</v>
      </c>
      <c r="E8542">
        <v>25</v>
      </c>
      <c r="F8542" t="s">
        <v>13195</v>
      </c>
      <c r="G8542" t="s">
        <v>55</v>
      </c>
      <c r="H8542" t="s">
        <v>46</v>
      </c>
      <c r="I8542" t="s">
        <v>13196</v>
      </c>
      <c r="K8542" t="e">
        <f>- Other measurements: C1</f>
        <v>#NAME?</v>
      </c>
      <c r="L8542" t="s">
        <v>3543</v>
      </c>
      <c r="M8542" t="s">
        <v>26</v>
      </c>
      <c r="N8542">
        <v>2</v>
      </c>
      <c r="P8542" t="s">
        <v>10827</v>
      </c>
      <c r="Q8542" t="s">
        <v>13201</v>
      </c>
      <c r="S8542" t="s">
        <v>29</v>
      </c>
    </row>
    <row r="8543" spans="1:19" hidden="1" x14ac:dyDescent="0.2">
      <c r="A8543">
        <v>5203</v>
      </c>
      <c r="B8543" t="s">
        <v>3542</v>
      </c>
      <c r="C8543" t="s">
        <v>20</v>
      </c>
      <c r="D8543">
        <v>4.5999999999999996</v>
      </c>
      <c r="E8543">
        <v>25</v>
      </c>
      <c r="F8543" t="s">
        <v>13202</v>
      </c>
      <c r="G8543" t="s">
        <v>13199</v>
      </c>
      <c r="H8543" t="s">
        <v>46</v>
      </c>
      <c r="I8543" t="s">
        <v>13196</v>
      </c>
      <c r="K8543" t="e">
        <f>- Other measurements: C1</f>
        <v>#NAME?</v>
      </c>
      <c r="L8543" t="s">
        <v>3543</v>
      </c>
      <c r="M8543" t="s">
        <v>26</v>
      </c>
      <c r="N8543">
        <v>2</v>
      </c>
      <c r="P8543" t="s">
        <v>10827</v>
      </c>
      <c r="Q8543" t="s">
        <v>13201</v>
      </c>
      <c r="S8543" t="s">
        <v>29</v>
      </c>
    </row>
    <row r="8544" spans="1:19" hidden="1" x14ac:dyDescent="0.2">
      <c r="A8544">
        <v>5203</v>
      </c>
      <c r="B8544" t="s">
        <v>3542</v>
      </c>
      <c r="C8544" t="s">
        <v>20</v>
      </c>
      <c r="D8544">
        <v>4.5199999999999996</v>
      </c>
      <c r="E8544">
        <v>25</v>
      </c>
      <c r="F8544" t="s">
        <v>13203</v>
      </c>
      <c r="G8544" t="s">
        <v>2071</v>
      </c>
      <c r="H8544" t="s">
        <v>46</v>
      </c>
      <c r="I8544" t="s">
        <v>3573</v>
      </c>
      <c r="K8544" t="e">
        <f>- Other measurements: C1</f>
        <v>#NAME?</v>
      </c>
      <c r="L8544" t="s">
        <v>3543</v>
      </c>
      <c r="M8544" t="s">
        <v>26</v>
      </c>
      <c r="N8544">
        <v>2</v>
      </c>
      <c r="P8544" t="s">
        <v>10827</v>
      </c>
      <c r="Q8544" t="s">
        <v>13201</v>
      </c>
      <c r="S8544" t="s">
        <v>29</v>
      </c>
    </row>
    <row r="8545" spans="1:19" hidden="1" x14ac:dyDescent="0.2">
      <c r="A8545">
        <v>5204</v>
      </c>
      <c r="B8545" t="s">
        <v>3567</v>
      </c>
      <c r="C8545" t="s">
        <v>20</v>
      </c>
      <c r="D8545">
        <v>1.75</v>
      </c>
      <c r="I8545" t="s">
        <v>13204</v>
      </c>
      <c r="K8545"/>
      <c r="L8545" t="s">
        <v>3569</v>
      </c>
      <c r="M8545" t="s">
        <v>26</v>
      </c>
      <c r="N8545">
        <v>2</v>
      </c>
      <c r="P8545" t="s">
        <v>10827</v>
      </c>
      <c r="Q8545" t="s">
        <v>13205</v>
      </c>
      <c r="S8545" t="s">
        <v>29</v>
      </c>
    </row>
    <row r="8546" spans="1:19" hidden="1" x14ac:dyDescent="0.2">
      <c r="A8546">
        <v>5204</v>
      </c>
      <c r="B8546" t="s">
        <v>3567</v>
      </c>
      <c r="C8546" t="s">
        <v>73</v>
      </c>
      <c r="D8546">
        <v>3.57</v>
      </c>
      <c r="I8546" t="s">
        <v>13204</v>
      </c>
      <c r="K8546"/>
      <c r="L8546" t="s">
        <v>3569</v>
      </c>
      <c r="M8546" t="s">
        <v>26</v>
      </c>
      <c r="N8546">
        <v>2</v>
      </c>
      <c r="P8546" t="s">
        <v>10827</v>
      </c>
      <c r="Q8546" t="s">
        <v>13205</v>
      </c>
      <c r="S8546" t="s">
        <v>29</v>
      </c>
    </row>
    <row r="8547" spans="1:19" hidden="1" x14ac:dyDescent="0.2">
      <c r="A8547">
        <v>5204</v>
      </c>
      <c r="B8547" t="s">
        <v>3567</v>
      </c>
      <c r="C8547" t="s">
        <v>77</v>
      </c>
      <c r="D8547">
        <v>10.75</v>
      </c>
      <c r="I8547" t="s">
        <v>13204</v>
      </c>
      <c r="K8547"/>
      <c r="L8547" t="s">
        <v>3569</v>
      </c>
      <c r="M8547" t="s">
        <v>26</v>
      </c>
      <c r="N8547">
        <v>2</v>
      </c>
      <c r="P8547" t="s">
        <v>10827</v>
      </c>
      <c r="Q8547" t="s">
        <v>13205</v>
      </c>
      <c r="S8547" t="s">
        <v>29</v>
      </c>
    </row>
    <row r="8548" spans="1:19" hidden="1" x14ac:dyDescent="0.2">
      <c r="A8548">
        <v>5205</v>
      </c>
      <c r="B8548" t="s">
        <v>13206</v>
      </c>
      <c r="C8548" t="s">
        <v>20</v>
      </c>
      <c r="D8548">
        <v>-1.53</v>
      </c>
      <c r="E8548">
        <v>20</v>
      </c>
      <c r="F8548" t="s">
        <v>13114</v>
      </c>
      <c r="G8548" t="s">
        <v>75</v>
      </c>
      <c r="H8548" t="s">
        <v>23</v>
      </c>
      <c r="I8548" t="s">
        <v>13025</v>
      </c>
      <c r="K8548"/>
      <c r="L8548" t="s">
        <v>13207</v>
      </c>
      <c r="M8548" t="s">
        <v>26</v>
      </c>
      <c r="N8548">
        <v>2</v>
      </c>
      <c r="P8548" t="s">
        <v>10827</v>
      </c>
      <c r="Q8548" t="s">
        <v>13208</v>
      </c>
      <c r="S8548" t="s">
        <v>29</v>
      </c>
    </row>
    <row r="8549" spans="1:19" hidden="1" x14ac:dyDescent="0.2">
      <c r="A8549">
        <v>5205</v>
      </c>
      <c r="B8549" t="s">
        <v>13206</v>
      </c>
      <c r="C8549" t="s">
        <v>73</v>
      </c>
      <c r="D8549">
        <v>6.91</v>
      </c>
      <c r="E8549">
        <v>20</v>
      </c>
      <c r="F8549" t="s">
        <v>12752</v>
      </c>
      <c r="G8549" t="s">
        <v>31</v>
      </c>
      <c r="H8549" t="s">
        <v>46</v>
      </c>
      <c r="I8549" t="s">
        <v>13025</v>
      </c>
      <c r="K8549"/>
      <c r="L8549" t="s">
        <v>13207</v>
      </c>
      <c r="M8549" t="s">
        <v>26</v>
      </c>
      <c r="N8549">
        <v>2</v>
      </c>
      <c r="P8549" t="s">
        <v>10827</v>
      </c>
      <c r="Q8549" t="s">
        <v>13208</v>
      </c>
      <c r="S8549" t="s">
        <v>29</v>
      </c>
    </row>
    <row r="8550" spans="1:19" hidden="1" x14ac:dyDescent="0.2">
      <c r="A8550">
        <v>5206</v>
      </c>
      <c r="B8550" t="s">
        <v>13209</v>
      </c>
      <c r="C8550" t="s">
        <v>20</v>
      </c>
      <c r="D8550">
        <v>0.5</v>
      </c>
      <c r="E8550">
        <v>20</v>
      </c>
      <c r="F8550" t="s">
        <v>3110</v>
      </c>
      <c r="G8550" t="s">
        <v>75</v>
      </c>
      <c r="H8550" t="s">
        <v>46</v>
      </c>
      <c r="I8550" t="s">
        <v>9435</v>
      </c>
      <c r="K8550"/>
      <c r="L8550" t="s">
        <v>13210</v>
      </c>
      <c r="M8550" t="s">
        <v>26</v>
      </c>
      <c r="N8550">
        <v>2</v>
      </c>
      <c r="P8550" t="s">
        <v>10827</v>
      </c>
      <c r="Q8550" t="s">
        <v>13211</v>
      </c>
      <c r="S8550" t="s">
        <v>29</v>
      </c>
    </row>
    <row r="8551" spans="1:19" hidden="1" x14ac:dyDescent="0.2">
      <c r="A8551">
        <v>5206</v>
      </c>
      <c r="B8551" t="s">
        <v>13209</v>
      </c>
      <c r="C8551" t="s">
        <v>73</v>
      </c>
      <c r="D8551">
        <v>6.25</v>
      </c>
      <c r="E8551">
        <v>20</v>
      </c>
      <c r="F8551" t="s">
        <v>13212</v>
      </c>
      <c r="G8551" t="s">
        <v>31</v>
      </c>
      <c r="H8551" t="s">
        <v>46</v>
      </c>
      <c r="I8551" t="s">
        <v>9435</v>
      </c>
      <c r="K8551"/>
      <c r="L8551" t="s">
        <v>13210</v>
      </c>
      <c r="M8551" t="s">
        <v>26</v>
      </c>
      <c r="N8551">
        <v>2</v>
      </c>
      <c r="P8551" t="s">
        <v>10827</v>
      </c>
      <c r="Q8551" t="s">
        <v>13211</v>
      </c>
      <c r="S8551" t="s">
        <v>29</v>
      </c>
    </row>
    <row r="8552" spans="1:19" hidden="1" x14ac:dyDescent="0.2">
      <c r="A8552">
        <v>5207</v>
      </c>
      <c r="B8552" t="s">
        <v>13213</v>
      </c>
      <c r="C8552" t="s">
        <v>20</v>
      </c>
      <c r="D8552">
        <v>0.55000000000000004</v>
      </c>
      <c r="E8552">
        <v>20</v>
      </c>
      <c r="F8552" t="s">
        <v>13214</v>
      </c>
      <c r="G8552" t="s">
        <v>75</v>
      </c>
      <c r="H8552" t="s">
        <v>46</v>
      </c>
      <c r="I8552" t="s">
        <v>13061</v>
      </c>
      <c r="K8552"/>
      <c r="L8552" t="s">
        <v>13215</v>
      </c>
      <c r="M8552" t="s">
        <v>26</v>
      </c>
      <c r="N8552">
        <v>2</v>
      </c>
      <c r="P8552" t="s">
        <v>10827</v>
      </c>
      <c r="Q8552" t="s">
        <v>13216</v>
      </c>
      <c r="S8552" t="s">
        <v>29</v>
      </c>
    </row>
    <row r="8553" spans="1:19" hidden="1" x14ac:dyDescent="0.2">
      <c r="A8553">
        <v>5207</v>
      </c>
      <c r="B8553" t="s">
        <v>13213</v>
      </c>
      <c r="C8553" t="s">
        <v>73</v>
      </c>
      <c r="D8553">
        <v>11.06</v>
      </c>
      <c r="E8553">
        <v>20</v>
      </c>
      <c r="F8553" t="s">
        <v>12752</v>
      </c>
      <c r="G8553" t="s">
        <v>31</v>
      </c>
      <c r="H8553" t="s">
        <v>46</v>
      </c>
      <c r="I8553" t="s">
        <v>13061</v>
      </c>
      <c r="K8553"/>
      <c r="L8553" t="s">
        <v>13215</v>
      </c>
      <c r="M8553" t="s">
        <v>26</v>
      </c>
      <c r="N8553">
        <v>2</v>
      </c>
      <c r="P8553" t="s">
        <v>10827</v>
      </c>
      <c r="Q8553" t="s">
        <v>13216</v>
      </c>
      <c r="S8553" t="s">
        <v>29</v>
      </c>
    </row>
    <row r="8554" spans="1:19" hidden="1" x14ac:dyDescent="0.2">
      <c r="A8554">
        <v>5208</v>
      </c>
      <c r="B8554" t="s">
        <v>13217</v>
      </c>
      <c r="C8554" t="s">
        <v>20</v>
      </c>
      <c r="D8554">
        <v>0.76</v>
      </c>
      <c r="E8554">
        <v>20</v>
      </c>
      <c r="F8554" t="s">
        <v>13214</v>
      </c>
      <c r="G8554" t="s">
        <v>75</v>
      </c>
      <c r="H8554" t="s">
        <v>46</v>
      </c>
      <c r="I8554" t="s">
        <v>13061</v>
      </c>
      <c r="K8554"/>
      <c r="L8554" t="s">
        <v>13218</v>
      </c>
      <c r="M8554" t="s">
        <v>26</v>
      </c>
      <c r="N8554">
        <v>2</v>
      </c>
      <c r="P8554" t="s">
        <v>10827</v>
      </c>
      <c r="Q8554" t="s">
        <v>13219</v>
      </c>
      <c r="S8554" t="s">
        <v>29</v>
      </c>
    </row>
    <row r="8555" spans="1:19" hidden="1" x14ac:dyDescent="0.2">
      <c r="A8555">
        <v>5208</v>
      </c>
      <c r="B8555" t="s">
        <v>13217</v>
      </c>
      <c r="C8555" t="s">
        <v>73</v>
      </c>
      <c r="D8555">
        <v>11.19</v>
      </c>
      <c r="E8555">
        <v>20</v>
      </c>
      <c r="F8555" t="s">
        <v>12752</v>
      </c>
      <c r="G8555" t="s">
        <v>31</v>
      </c>
      <c r="H8555" t="s">
        <v>46</v>
      </c>
      <c r="I8555" t="s">
        <v>13061</v>
      </c>
      <c r="K8555"/>
      <c r="L8555" t="s">
        <v>13218</v>
      </c>
      <c r="M8555" t="s">
        <v>26</v>
      </c>
      <c r="N8555">
        <v>2</v>
      </c>
      <c r="P8555" t="s">
        <v>10827</v>
      </c>
      <c r="Q8555" t="s">
        <v>13219</v>
      </c>
      <c r="S8555" t="s">
        <v>29</v>
      </c>
    </row>
    <row r="8556" spans="1:19" hidden="1" x14ac:dyDescent="0.2">
      <c r="A8556">
        <v>5209</v>
      </c>
      <c r="B8556" t="s">
        <v>13220</v>
      </c>
      <c r="C8556" t="s">
        <v>20</v>
      </c>
      <c r="D8556">
        <v>4.8</v>
      </c>
      <c r="E8556">
        <v>25</v>
      </c>
      <c r="F8556" t="s">
        <v>13221</v>
      </c>
      <c r="G8556" t="s">
        <v>55</v>
      </c>
      <c r="H8556" t="s">
        <v>23</v>
      </c>
      <c r="I8556" t="s">
        <v>9232</v>
      </c>
      <c r="K8556"/>
      <c r="L8556" t="s">
        <v>13222</v>
      </c>
      <c r="M8556" t="s">
        <v>26</v>
      </c>
      <c r="N8556">
        <v>2</v>
      </c>
      <c r="P8556" t="s">
        <v>10827</v>
      </c>
      <c r="Q8556" t="s">
        <v>13223</v>
      </c>
      <c r="S8556" t="s">
        <v>29</v>
      </c>
    </row>
    <row r="8557" spans="1:19" hidden="1" x14ac:dyDescent="0.2">
      <c r="A8557">
        <v>5210</v>
      </c>
      <c r="B8557" t="s">
        <v>13224</v>
      </c>
      <c r="C8557" t="s">
        <v>20</v>
      </c>
      <c r="D8557">
        <v>5.31</v>
      </c>
      <c r="E8557">
        <v>25</v>
      </c>
      <c r="F8557" t="s">
        <v>13225</v>
      </c>
      <c r="G8557" t="s">
        <v>246</v>
      </c>
      <c r="H8557" t="s">
        <v>46</v>
      </c>
      <c r="I8557" t="s">
        <v>13226</v>
      </c>
      <c r="K8557"/>
      <c r="L8557" t="s">
        <v>13227</v>
      </c>
      <c r="M8557" t="s">
        <v>11208</v>
      </c>
      <c r="N8557">
        <v>4</v>
      </c>
      <c r="P8557" t="s">
        <v>10827</v>
      </c>
      <c r="Q8557" t="s">
        <v>13228</v>
      </c>
      <c r="S8557" t="s">
        <v>29</v>
      </c>
    </row>
    <row r="8558" spans="1:19" hidden="1" x14ac:dyDescent="0.2">
      <c r="A8558">
        <v>5211</v>
      </c>
      <c r="B8558" t="s">
        <v>13229</v>
      </c>
      <c r="C8558" t="s">
        <v>20</v>
      </c>
      <c r="D8558">
        <v>5.6</v>
      </c>
      <c r="E8558">
        <v>25</v>
      </c>
      <c r="F8558" t="s">
        <v>13225</v>
      </c>
      <c r="G8558" t="s">
        <v>246</v>
      </c>
      <c r="H8558" t="s">
        <v>46</v>
      </c>
      <c r="I8558" t="s">
        <v>13226</v>
      </c>
      <c r="K8558"/>
      <c r="L8558" t="s">
        <v>13230</v>
      </c>
      <c r="M8558" t="s">
        <v>26</v>
      </c>
      <c r="N8558">
        <v>2</v>
      </c>
      <c r="P8558" t="s">
        <v>10827</v>
      </c>
      <c r="Q8558" t="s">
        <v>13231</v>
      </c>
      <c r="S8558" t="s">
        <v>29</v>
      </c>
    </row>
    <row r="8559" spans="1:19" hidden="1" x14ac:dyDescent="0.2">
      <c r="A8559">
        <v>5212</v>
      </c>
      <c r="B8559" t="s">
        <v>13232</v>
      </c>
      <c r="C8559" t="s">
        <v>20</v>
      </c>
      <c r="D8559">
        <v>7.94</v>
      </c>
      <c r="E8559">
        <v>25</v>
      </c>
      <c r="F8559" t="s">
        <v>10896</v>
      </c>
      <c r="G8559" t="s">
        <v>55</v>
      </c>
      <c r="H8559" t="s">
        <v>46</v>
      </c>
      <c r="I8559" t="s">
        <v>6093</v>
      </c>
      <c r="K8559"/>
      <c r="L8559" t="s">
        <v>13233</v>
      </c>
      <c r="M8559" t="s">
        <v>26</v>
      </c>
      <c r="N8559">
        <v>2</v>
      </c>
      <c r="P8559" t="s">
        <v>10827</v>
      </c>
      <c r="Q8559" t="s">
        <v>13234</v>
      </c>
      <c r="S8559" t="s">
        <v>29</v>
      </c>
    </row>
    <row r="8560" spans="1:19" hidden="1" x14ac:dyDescent="0.2">
      <c r="A8560">
        <v>5212</v>
      </c>
      <c r="B8560" t="s">
        <v>13232</v>
      </c>
      <c r="C8560" t="s">
        <v>73</v>
      </c>
      <c r="D8560">
        <v>3.15</v>
      </c>
      <c r="E8560">
        <v>25</v>
      </c>
      <c r="F8560" t="s">
        <v>10896</v>
      </c>
      <c r="G8560" t="s">
        <v>55</v>
      </c>
      <c r="H8560" t="s">
        <v>46</v>
      </c>
      <c r="I8560" t="s">
        <v>6093</v>
      </c>
      <c r="K8560"/>
      <c r="L8560" t="s">
        <v>13233</v>
      </c>
      <c r="M8560" t="s">
        <v>26</v>
      </c>
      <c r="N8560">
        <v>2</v>
      </c>
      <c r="P8560" t="s">
        <v>10827</v>
      </c>
      <c r="Q8560" t="s">
        <v>13234</v>
      </c>
      <c r="S8560" t="s">
        <v>29</v>
      </c>
    </row>
    <row r="8561" spans="1:19" hidden="1" x14ac:dyDescent="0.2">
      <c r="A8561">
        <v>5213</v>
      </c>
      <c r="B8561" t="s">
        <v>13235</v>
      </c>
      <c r="C8561" t="s">
        <v>20</v>
      </c>
      <c r="D8561">
        <v>5.2</v>
      </c>
      <c r="E8561">
        <v>25</v>
      </c>
      <c r="F8561" t="s">
        <v>11092</v>
      </c>
      <c r="G8561" t="s">
        <v>55</v>
      </c>
      <c r="H8561" t="s">
        <v>23</v>
      </c>
      <c r="I8561" t="s">
        <v>9232</v>
      </c>
      <c r="K8561"/>
      <c r="L8561" t="s">
        <v>13236</v>
      </c>
      <c r="M8561" t="s">
        <v>26</v>
      </c>
      <c r="N8561">
        <v>2</v>
      </c>
      <c r="P8561" t="s">
        <v>10827</v>
      </c>
      <c r="Q8561" t="s">
        <v>13237</v>
      </c>
      <c r="S8561" t="s">
        <v>29</v>
      </c>
    </row>
    <row r="8562" spans="1:19" hidden="1" x14ac:dyDescent="0.2">
      <c r="A8562">
        <v>5213</v>
      </c>
      <c r="B8562" t="s">
        <v>13235</v>
      </c>
      <c r="C8562" t="s">
        <v>73</v>
      </c>
      <c r="D8562">
        <v>14</v>
      </c>
      <c r="E8562">
        <v>25</v>
      </c>
      <c r="F8562" t="s">
        <v>11092</v>
      </c>
      <c r="G8562" t="s">
        <v>55</v>
      </c>
      <c r="H8562" t="s">
        <v>23</v>
      </c>
      <c r="I8562" t="s">
        <v>9232</v>
      </c>
      <c r="K8562"/>
      <c r="L8562" t="s">
        <v>13236</v>
      </c>
      <c r="M8562" t="s">
        <v>26</v>
      </c>
      <c r="N8562">
        <v>2</v>
      </c>
      <c r="P8562" t="s">
        <v>10827</v>
      </c>
      <c r="Q8562" t="s">
        <v>13237</v>
      </c>
      <c r="S8562" t="s">
        <v>29</v>
      </c>
    </row>
    <row r="8563" spans="1:19" hidden="1" x14ac:dyDescent="0.2">
      <c r="A8563">
        <v>5214</v>
      </c>
      <c r="B8563" t="s">
        <v>13238</v>
      </c>
      <c r="C8563" t="s">
        <v>20</v>
      </c>
      <c r="D8563">
        <v>6.1</v>
      </c>
      <c r="E8563">
        <v>25</v>
      </c>
      <c r="F8563" t="s">
        <v>13225</v>
      </c>
      <c r="G8563" t="s">
        <v>246</v>
      </c>
      <c r="H8563" t="s">
        <v>46</v>
      </c>
      <c r="I8563" t="s">
        <v>13226</v>
      </c>
      <c r="K8563"/>
      <c r="L8563" t="s">
        <v>13239</v>
      </c>
      <c r="M8563" t="s">
        <v>26</v>
      </c>
      <c r="N8563">
        <v>2</v>
      </c>
      <c r="P8563" t="s">
        <v>10827</v>
      </c>
      <c r="Q8563" t="s">
        <v>13240</v>
      </c>
      <c r="S8563" t="s">
        <v>29</v>
      </c>
    </row>
    <row r="8564" spans="1:19" hidden="1" x14ac:dyDescent="0.2">
      <c r="A8564">
        <v>5215</v>
      </c>
      <c r="B8564" t="s">
        <v>13241</v>
      </c>
      <c r="C8564" t="s">
        <v>20</v>
      </c>
      <c r="D8564">
        <v>2.1</v>
      </c>
      <c r="E8564">
        <v>20</v>
      </c>
      <c r="G8564" t="s">
        <v>75</v>
      </c>
      <c r="H8564" t="s">
        <v>46</v>
      </c>
      <c r="I8564" t="s">
        <v>10660</v>
      </c>
      <c r="K8564"/>
      <c r="L8564" t="s">
        <v>13242</v>
      </c>
      <c r="M8564" t="s">
        <v>26</v>
      </c>
      <c r="N8564">
        <v>2</v>
      </c>
      <c r="P8564" t="s">
        <v>10827</v>
      </c>
      <c r="Q8564" t="s">
        <v>13243</v>
      </c>
      <c r="S8564" t="s">
        <v>29</v>
      </c>
    </row>
    <row r="8565" spans="1:19" hidden="1" x14ac:dyDescent="0.2">
      <c r="A8565">
        <v>5215</v>
      </c>
      <c r="B8565" t="s">
        <v>13241</v>
      </c>
      <c r="C8565" t="s">
        <v>73</v>
      </c>
      <c r="D8565">
        <v>8.65</v>
      </c>
      <c r="E8565">
        <v>20</v>
      </c>
      <c r="G8565" t="s">
        <v>55</v>
      </c>
      <c r="H8565" t="s">
        <v>46</v>
      </c>
      <c r="I8565" t="s">
        <v>10660</v>
      </c>
      <c r="K8565"/>
      <c r="L8565" t="s">
        <v>13242</v>
      </c>
      <c r="M8565" t="s">
        <v>26</v>
      </c>
      <c r="N8565">
        <v>2</v>
      </c>
      <c r="P8565" t="s">
        <v>10827</v>
      </c>
      <c r="Q8565" t="s">
        <v>13243</v>
      </c>
      <c r="S8565" t="s">
        <v>29</v>
      </c>
    </row>
    <row r="8566" spans="1:19" hidden="1" x14ac:dyDescent="0.2">
      <c r="A8566">
        <v>5216</v>
      </c>
      <c r="B8566" t="s">
        <v>13244</v>
      </c>
      <c r="C8566" t="s">
        <v>20</v>
      </c>
      <c r="D8566">
        <v>4.8600000000000003</v>
      </c>
      <c r="E8566">
        <v>25</v>
      </c>
      <c r="F8566" t="s">
        <v>13225</v>
      </c>
      <c r="G8566" t="s">
        <v>246</v>
      </c>
      <c r="H8566" t="s">
        <v>46</v>
      </c>
      <c r="I8566" t="s">
        <v>13226</v>
      </c>
      <c r="K8566"/>
      <c r="L8566" t="s">
        <v>13245</v>
      </c>
      <c r="M8566" t="s">
        <v>26</v>
      </c>
      <c r="N8566">
        <v>2</v>
      </c>
      <c r="P8566" t="s">
        <v>10827</v>
      </c>
      <c r="Q8566" t="s">
        <v>13246</v>
      </c>
      <c r="S8566" t="s">
        <v>29</v>
      </c>
    </row>
    <row r="8567" spans="1:19" hidden="1" x14ac:dyDescent="0.2">
      <c r="A8567">
        <v>5216</v>
      </c>
      <c r="B8567" t="s">
        <v>13244</v>
      </c>
      <c r="C8567" t="s">
        <v>20</v>
      </c>
      <c r="D8567">
        <v>4.4000000000000004</v>
      </c>
      <c r="E8567">
        <v>25</v>
      </c>
      <c r="F8567" t="s">
        <v>11092</v>
      </c>
      <c r="G8567" t="s">
        <v>55</v>
      </c>
      <c r="H8567" t="s">
        <v>23</v>
      </c>
      <c r="I8567" t="s">
        <v>9232</v>
      </c>
      <c r="K8567"/>
      <c r="L8567" t="s">
        <v>13245</v>
      </c>
      <c r="M8567" t="s">
        <v>26</v>
      </c>
      <c r="N8567">
        <v>2</v>
      </c>
      <c r="P8567" t="s">
        <v>10827</v>
      </c>
      <c r="Q8567" t="s">
        <v>13246</v>
      </c>
      <c r="S8567" t="s">
        <v>29</v>
      </c>
    </row>
    <row r="8568" spans="1:19" hidden="1" x14ac:dyDescent="0.2">
      <c r="A8568">
        <v>5216</v>
      </c>
      <c r="B8568" t="s">
        <v>13244</v>
      </c>
      <c r="C8568" t="s">
        <v>73</v>
      </c>
      <c r="D8568">
        <v>14</v>
      </c>
      <c r="E8568">
        <v>25</v>
      </c>
      <c r="F8568" t="s">
        <v>11092</v>
      </c>
      <c r="G8568" t="s">
        <v>55</v>
      </c>
      <c r="H8568" t="s">
        <v>23</v>
      </c>
      <c r="I8568" t="s">
        <v>9232</v>
      </c>
      <c r="K8568"/>
      <c r="L8568" t="s">
        <v>13245</v>
      </c>
      <c r="M8568" t="s">
        <v>26</v>
      </c>
      <c r="N8568">
        <v>2</v>
      </c>
      <c r="P8568" t="s">
        <v>10827</v>
      </c>
      <c r="Q8568" t="s">
        <v>13246</v>
      </c>
      <c r="S8568" t="s">
        <v>29</v>
      </c>
    </row>
    <row r="8569" spans="1:19" hidden="1" x14ac:dyDescent="0.2">
      <c r="A8569">
        <v>5216</v>
      </c>
      <c r="B8569" t="s">
        <v>13244</v>
      </c>
      <c r="C8569" t="s">
        <v>20</v>
      </c>
      <c r="D8569">
        <v>4.8</v>
      </c>
      <c r="E8569" t="s">
        <v>363</v>
      </c>
      <c r="F8569" t="s">
        <v>11092</v>
      </c>
      <c r="G8569" t="s">
        <v>189</v>
      </c>
      <c r="H8569" t="s">
        <v>23</v>
      </c>
      <c r="I8569" t="s">
        <v>10041</v>
      </c>
      <c r="K8569"/>
      <c r="L8569" t="s">
        <v>13245</v>
      </c>
      <c r="M8569" t="s">
        <v>26</v>
      </c>
      <c r="N8569">
        <v>2</v>
      </c>
      <c r="P8569" t="s">
        <v>10827</v>
      </c>
      <c r="Q8569" t="s">
        <v>13246</v>
      </c>
      <c r="S8569" t="s">
        <v>29</v>
      </c>
    </row>
    <row r="8570" spans="1:19" hidden="1" x14ac:dyDescent="0.2">
      <c r="A8570">
        <v>5217</v>
      </c>
      <c r="B8570" t="s">
        <v>13247</v>
      </c>
      <c r="C8570" t="s">
        <v>20</v>
      </c>
      <c r="D8570">
        <v>4.9000000000000004</v>
      </c>
      <c r="E8570">
        <v>25</v>
      </c>
      <c r="F8570" t="s">
        <v>13225</v>
      </c>
      <c r="G8570" t="s">
        <v>246</v>
      </c>
      <c r="H8570" t="s">
        <v>46</v>
      </c>
      <c r="I8570" t="s">
        <v>13226</v>
      </c>
      <c r="K8570"/>
      <c r="L8570" t="s">
        <v>13248</v>
      </c>
      <c r="M8570" t="s">
        <v>26</v>
      </c>
      <c r="N8570">
        <v>2</v>
      </c>
      <c r="P8570" t="s">
        <v>10827</v>
      </c>
      <c r="Q8570" t="s">
        <v>13249</v>
      </c>
      <c r="S8570" t="s">
        <v>29</v>
      </c>
    </row>
    <row r="8571" spans="1:19" hidden="1" x14ac:dyDescent="0.2">
      <c r="A8571">
        <v>5217</v>
      </c>
      <c r="B8571" t="s">
        <v>13247</v>
      </c>
      <c r="C8571" t="s">
        <v>20</v>
      </c>
      <c r="D8571">
        <v>4.95</v>
      </c>
      <c r="E8571" t="s">
        <v>363</v>
      </c>
      <c r="F8571" t="s">
        <v>13225</v>
      </c>
      <c r="G8571" t="s">
        <v>189</v>
      </c>
      <c r="H8571" t="s">
        <v>23</v>
      </c>
      <c r="I8571" t="s">
        <v>10041</v>
      </c>
      <c r="K8571"/>
      <c r="L8571" t="s">
        <v>13248</v>
      </c>
      <c r="M8571" t="s">
        <v>26</v>
      </c>
      <c r="N8571">
        <v>2</v>
      </c>
      <c r="P8571" t="s">
        <v>10827</v>
      </c>
      <c r="Q8571" t="s">
        <v>13249</v>
      </c>
      <c r="S8571" t="s">
        <v>29</v>
      </c>
    </row>
    <row r="8572" spans="1:19" hidden="1" x14ac:dyDescent="0.2">
      <c r="A8572">
        <v>5218</v>
      </c>
      <c r="B8572" t="s">
        <v>13250</v>
      </c>
      <c r="C8572" t="s">
        <v>20</v>
      </c>
      <c r="D8572">
        <v>5.33</v>
      </c>
      <c r="E8572">
        <v>25</v>
      </c>
      <c r="F8572" t="s">
        <v>13225</v>
      </c>
      <c r="G8572" t="s">
        <v>246</v>
      </c>
      <c r="H8572" t="s">
        <v>46</v>
      </c>
      <c r="I8572" t="s">
        <v>13226</v>
      </c>
      <c r="K8572"/>
      <c r="L8572" t="s">
        <v>13251</v>
      </c>
      <c r="M8572" t="s">
        <v>26</v>
      </c>
      <c r="N8572">
        <v>2</v>
      </c>
      <c r="P8572" t="s">
        <v>10827</v>
      </c>
      <c r="Q8572" t="s">
        <v>13252</v>
      </c>
      <c r="S8572" t="s">
        <v>29</v>
      </c>
    </row>
    <row r="8573" spans="1:19" hidden="1" x14ac:dyDescent="0.2">
      <c r="A8573">
        <v>5218</v>
      </c>
      <c r="B8573" t="s">
        <v>13250</v>
      </c>
      <c r="C8573" t="s">
        <v>20</v>
      </c>
      <c r="D8573">
        <v>5.45</v>
      </c>
      <c r="E8573" t="s">
        <v>363</v>
      </c>
      <c r="F8573" t="s">
        <v>13225</v>
      </c>
      <c r="G8573" t="s">
        <v>189</v>
      </c>
      <c r="H8573" t="s">
        <v>23</v>
      </c>
      <c r="I8573" t="s">
        <v>10041</v>
      </c>
      <c r="K8573"/>
      <c r="L8573" t="s">
        <v>13251</v>
      </c>
      <c r="M8573" t="s">
        <v>26</v>
      </c>
      <c r="N8573">
        <v>2</v>
      </c>
      <c r="P8573" t="s">
        <v>10827</v>
      </c>
      <c r="Q8573" t="s">
        <v>13252</v>
      </c>
      <c r="S8573" t="s">
        <v>29</v>
      </c>
    </row>
    <row r="8574" spans="1:19" hidden="1" x14ac:dyDescent="0.2">
      <c r="A8574">
        <v>5219</v>
      </c>
      <c r="B8574" t="s">
        <v>13253</v>
      </c>
      <c r="C8574" t="s">
        <v>20</v>
      </c>
      <c r="D8574">
        <v>5.43</v>
      </c>
      <c r="E8574">
        <v>25</v>
      </c>
      <c r="F8574" t="s">
        <v>13225</v>
      </c>
      <c r="G8574" t="s">
        <v>246</v>
      </c>
      <c r="H8574" t="s">
        <v>46</v>
      </c>
      <c r="I8574" t="s">
        <v>13226</v>
      </c>
      <c r="K8574"/>
      <c r="L8574" t="s">
        <v>13254</v>
      </c>
      <c r="M8574" t="s">
        <v>26</v>
      </c>
      <c r="N8574">
        <v>2</v>
      </c>
      <c r="P8574" t="s">
        <v>10827</v>
      </c>
      <c r="Q8574" t="s">
        <v>13255</v>
      </c>
      <c r="S8574" t="s">
        <v>29</v>
      </c>
    </row>
    <row r="8575" spans="1:19" hidden="1" x14ac:dyDescent="0.2">
      <c r="A8575">
        <v>5220</v>
      </c>
      <c r="B8575" t="s">
        <v>13256</v>
      </c>
      <c r="C8575" t="s">
        <v>20</v>
      </c>
      <c r="D8575">
        <v>5.61</v>
      </c>
      <c r="E8575">
        <v>25</v>
      </c>
      <c r="F8575" t="s">
        <v>13225</v>
      </c>
      <c r="G8575" t="s">
        <v>246</v>
      </c>
      <c r="H8575" t="s">
        <v>46</v>
      </c>
      <c r="I8575" t="s">
        <v>13226</v>
      </c>
      <c r="K8575"/>
      <c r="L8575" t="s">
        <v>13257</v>
      </c>
      <c r="M8575" t="s">
        <v>26</v>
      </c>
      <c r="N8575">
        <v>2</v>
      </c>
      <c r="P8575" t="s">
        <v>10827</v>
      </c>
      <c r="Q8575" t="s">
        <v>13258</v>
      </c>
      <c r="S8575" t="s">
        <v>29</v>
      </c>
    </row>
    <row r="8576" spans="1:19" hidden="1" x14ac:dyDescent="0.2">
      <c r="A8576">
        <v>5221</v>
      </c>
      <c r="B8576" t="s">
        <v>13259</v>
      </c>
      <c r="C8576" t="s">
        <v>20</v>
      </c>
      <c r="D8576">
        <v>5.47</v>
      </c>
      <c r="E8576">
        <v>25</v>
      </c>
      <c r="F8576" t="s">
        <v>13225</v>
      </c>
      <c r="G8576" t="s">
        <v>246</v>
      </c>
      <c r="H8576" t="s">
        <v>46</v>
      </c>
      <c r="I8576" t="s">
        <v>13226</v>
      </c>
      <c r="K8576"/>
      <c r="L8576" t="s">
        <v>13260</v>
      </c>
      <c r="M8576" t="s">
        <v>26</v>
      </c>
      <c r="N8576">
        <v>2</v>
      </c>
      <c r="P8576" t="s">
        <v>10827</v>
      </c>
      <c r="Q8576" t="s">
        <v>13261</v>
      </c>
      <c r="S8576" t="s">
        <v>29</v>
      </c>
    </row>
    <row r="8577" spans="1:19" hidden="1" x14ac:dyDescent="0.2">
      <c r="A8577">
        <v>5222</v>
      </c>
      <c r="B8577" t="s">
        <v>13262</v>
      </c>
      <c r="C8577" t="s">
        <v>20</v>
      </c>
      <c r="D8577">
        <v>5.84</v>
      </c>
      <c r="E8577">
        <v>25</v>
      </c>
      <c r="F8577" t="s">
        <v>13225</v>
      </c>
      <c r="G8577" t="s">
        <v>246</v>
      </c>
      <c r="H8577" t="s">
        <v>46</v>
      </c>
      <c r="I8577" t="s">
        <v>13226</v>
      </c>
      <c r="K8577"/>
      <c r="L8577" t="s">
        <v>13263</v>
      </c>
      <c r="M8577" t="s">
        <v>26</v>
      </c>
      <c r="N8577">
        <v>2</v>
      </c>
      <c r="P8577" t="s">
        <v>10827</v>
      </c>
      <c r="Q8577" t="s">
        <v>13264</v>
      </c>
      <c r="S8577" t="s">
        <v>29</v>
      </c>
    </row>
    <row r="8578" spans="1:19" hidden="1" x14ac:dyDescent="0.2">
      <c r="A8578">
        <v>5223</v>
      </c>
      <c r="B8578" t="s">
        <v>13265</v>
      </c>
      <c r="C8578" t="s">
        <v>20</v>
      </c>
      <c r="D8578">
        <v>1.51</v>
      </c>
      <c r="E8578">
        <v>20</v>
      </c>
      <c r="G8578" t="s">
        <v>75</v>
      </c>
      <c r="H8578" t="s">
        <v>46</v>
      </c>
      <c r="I8578" t="s">
        <v>10660</v>
      </c>
      <c r="K8578"/>
      <c r="L8578" t="s">
        <v>13266</v>
      </c>
      <c r="M8578" t="s">
        <v>11071</v>
      </c>
      <c r="N8578">
        <v>3</v>
      </c>
      <c r="P8578" t="s">
        <v>10827</v>
      </c>
      <c r="Q8578" t="s">
        <v>13267</v>
      </c>
      <c r="S8578" t="s">
        <v>29</v>
      </c>
    </row>
    <row r="8579" spans="1:19" hidden="1" x14ac:dyDescent="0.2">
      <c r="A8579">
        <v>5224</v>
      </c>
      <c r="B8579" t="s">
        <v>3619</v>
      </c>
      <c r="C8579" t="s">
        <v>20</v>
      </c>
      <c r="D8579">
        <v>6.04</v>
      </c>
      <c r="E8579">
        <v>25</v>
      </c>
      <c r="F8579" t="s">
        <v>13123</v>
      </c>
      <c r="G8579" t="s">
        <v>1501</v>
      </c>
      <c r="H8579" t="s">
        <v>46</v>
      </c>
      <c r="I8579" t="s">
        <v>3573</v>
      </c>
      <c r="K8579"/>
      <c r="L8579" t="s">
        <v>3620</v>
      </c>
      <c r="M8579" t="s">
        <v>26</v>
      </c>
      <c r="N8579">
        <v>2</v>
      </c>
      <c r="P8579" t="s">
        <v>10827</v>
      </c>
      <c r="Q8579" t="s">
        <v>13268</v>
      </c>
      <c r="S8579" t="s">
        <v>29</v>
      </c>
    </row>
    <row r="8580" spans="1:19" hidden="1" x14ac:dyDescent="0.2">
      <c r="A8580">
        <v>5225</v>
      </c>
      <c r="B8580" t="s">
        <v>13269</v>
      </c>
      <c r="C8580" t="s">
        <v>20</v>
      </c>
      <c r="D8580">
        <v>2.29</v>
      </c>
      <c r="E8580">
        <v>5.4</v>
      </c>
      <c r="G8580" t="s">
        <v>55</v>
      </c>
      <c r="H8580" t="s">
        <v>46</v>
      </c>
      <c r="I8580" t="s">
        <v>13152</v>
      </c>
      <c r="K8580"/>
      <c r="L8580" t="s">
        <v>13270</v>
      </c>
      <c r="M8580" t="s">
        <v>26</v>
      </c>
      <c r="N8580">
        <v>2</v>
      </c>
      <c r="P8580" t="s">
        <v>10827</v>
      </c>
      <c r="Q8580" t="s">
        <v>13271</v>
      </c>
      <c r="S8580" t="s">
        <v>29</v>
      </c>
    </row>
    <row r="8581" spans="1:19" hidden="1" x14ac:dyDescent="0.2">
      <c r="A8581">
        <v>5225</v>
      </c>
      <c r="B8581" t="s">
        <v>13269</v>
      </c>
      <c r="C8581" t="s">
        <v>20</v>
      </c>
      <c r="D8581">
        <v>2.2200000000000002</v>
      </c>
      <c r="E8581">
        <v>20</v>
      </c>
      <c r="G8581" t="s">
        <v>55</v>
      </c>
      <c r="H8581" t="s">
        <v>46</v>
      </c>
      <c r="I8581" t="s">
        <v>13152</v>
      </c>
      <c r="K8581"/>
      <c r="L8581" t="s">
        <v>13270</v>
      </c>
      <c r="M8581" t="s">
        <v>26</v>
      </c>
      <c r="N8581">
        <v>2</v>
      </c>
      <c r="P8581" t="s">
        <v>10827</v>
      </c>
      <c r="Q8581" t="s">
        <v>13271</v>
      </c>
      <c r="S8581" t="s">
        <v>29</v>
      </c>
    </row>
    <row r="8582" spans="1:19" hidden="1" x14ac:dyDescent="0.2">
      <c r="A8582">
        <v>5225</v>
      </c>
      <c r="B8582" t="s">
        <v>13269</v>
      </c>
      <c r="C8582" t="s">
        <v>20</v>
      </c>
      <c r="D8582">
        <v>2.13</v>
      </c>
      <c r="E8582">
        <v>35</v>
      </c>
      <c r="G8582" t="s">
        <v>55</v>
      </c>
      <c r="H8582" t="s">
        <v>46</v>
      </c>
      <c r="I8582" t="s">
        <v>13152</v>
      </c>
      <c r="K8582"/>
      <c r="L8582" t="s">
        <v>13270</v>
      </c>
      <c r="M8582" t="s">
        <v>26</v>
      </c>
      <c r="N8582">
        <v>2</v>
      </c>
      <c r="P8582" t="s">
        <v>10827</v>
      </c>
      <c r="Q8582" t="s">
        <v>13271</v>
      </c>
      <c r="S8582" t="s">
        <v>29</v>
      </c>
    </row>
    <row r="8583" spans="1:19" hidden="1" x14ac:dyDescent="0.2">
      <c r="A8583">
        <v>5226</v>
      </c>
      <c r="B8583" t="s">
        <v>13272</v>
      </c>
      <c r="C8583" t="s">
        <v>20</v>
      </c>
      <c r="D8583">
        <v>-2.4900000000000002</v>
      </c>
      <c r="E8583">
        <v>20</v>
      </c>
      <c r="F8583" t="s">
        <v>11461</v>
      </c>
      <c r="G8583" t="s">
        <v>75</v>
      </c>
      <c r="H8583" t="s">
        <v>23</v>
      </c>
      <c r="I8583" t="s">
        <v>9433</v>
      </c>
      <c r="K8583"/>
      <c r="L8583" t="s">
        <v>13273</v>
      </c>
      <c r="M8583" t="s">
        <v>26</v>
      </c>
      <c r="N8583">
        <v>2</v>
      </c>
      <c r="P8583" t="s">
        <v>10827</v>
      </c>
      <c r="Q8583" t="s">
        <v>13274</v>
      </c>
      <c r="S8583" t="s">
        <v>29</v>
      </c>
    </row>
    <row r="8584" spans="1:19" hidden="1" x14ac:dyDescent="0.2">
      <c r="A8584">
        <v>5226</v>
      </c>
      <c r="B8584" t="s">
        <v>13272</v>
      </c>
      <c r="C8584" t="s">
        <v>73</v>
      </c>
      <c r="D8584">
        <v>6.9</v>
      </c>
      <c r="E8584">
        <v>20</v>
      </c>
      <c r="F8584" t="s">
        <v>12752</v>
      </c>
      <c r="G8584" t="s">
        <v>31</v>
      </c>
      <c r="H8584" t="s">
        <v>46</v>
      </c>
      <c r="I8584" t="s">
        <v>9433</v>
      </c>
      <c r="K8584"/>
      <c r="L8584" t="s">
        <v>13273</v>
      </c>
      <c r="M8584" t="s">
        <v>26</v>
      </c>
      <c r="N8584">
        <v>2</v>
      </c>
      <c r="P8584" t="s">
        <v>10827</v>
      </c>
      <c r="Q8584" t="s">
        <v>13274</v>
      </c>
      <c r="S8584" t="s">
        <v>29</v>
      </c>
    </row>
    <row r="8585" spans="1:19" hidden="1" x14ac:dyDescent="0.2">
      <c r="A8585">
        <v>5227</v>
      </c>
      <c r="B8585" t="s">
        <v>13275</v>
      </c>
      <c r="C8585" t="s">
        <v>20</v>
      </c>
      <c r="D8585">
        <v>-3</v>
      </c>
      <c r="E8585">
        <v>20</v>
      </c>
      <c r="F8585" t="s">
        <v>11461</v>
      </c>
      <c r="G8585" t="s">
        <v>75</v>
      </c>
      <c r="H8585" t="s">
        <v>23</v>
      </c>
      <c r="I8585" t="s">
        <v>9433</v>
      </c>
      <c r="K8585"/>
      <c r="L8585" t="s">
        <v>13276</v>
      </c>
      <c r="M8585" t="s">
        <v>26</v>
      </c>
      <c r="N8585">
        <v>2</v>
      </c>
      <c r="P8585" t="s">
        <v>10827</v>
      </c>
      <c r="Q8585" t="s">
        <v>13277</v>
      </c>
      <c r="S8585" t="s">
        <v>29</v>
      </c>
    </row>
    <row r="8586" spans="1:19" hidden="1" x14ac:dyDescent="0.2">
      <c r="A8586">
        <v>5227</v>
      </c>
      <c r="B8586" t="s">
        <v>13275</v>
      </c>
      <c r="C8586" t="s">
        <v>73</v>
      </c>
      <c r="D8586">
        <v>6.59</v>
      </c>
      <c r="E8586">
        <v>20</v>
      </c>
      <c r="F8586" t="s">
        <v>13278</v>
      </c>
      <c r="G8586" t="s">
        <v>31</v>
      </c>
      <c r="H8586" t="s">
        <v>46</v>
      </c>
      <c r="I8586" t="s">
        <v>9433</v>
      </c>
      <c r="K8586"/>
      <c r="L8586" t="s">
        <v>13276</v>
      </c>
      <c r="M8586" t="s">
        <v>26</v>
      </c>
      <c r="N8586">
        <v>2</v>
      </c>
      <c r="P8586" t="s">
        <v>10827</v>
      </c>
      <c r="Q8586" t="s">
        <v>13277</v>
      </c>
      <c r="S8586" t="s">
        <v>29</v>
      </c>
    </row>
    <row r="8587" spans="1:19" hidden="1" x14ac:dyDescent="0.2">
      <c r="A8587">
        <v>5228</v>
      </c>
      <c r="B8587" t="s">
        <v>3645</v>
      </c>
      <c r="C8587" t="s">
        <v>20</v>
      </c>
      <c r="D8587">
        <v>3.28</v>
      </c>
      <c r="E8587">
        <v>20</v>
      </c>
      <c r="G8587" t="s">
        <v>55</v>
      </c>
      <c r="H8587" t="s">
        <v>23</v>
      </c>
      <c r="I8587" t="s">
        <v>10660</v>
      </c>
      <c r="K8587"/>
      <c r="L8587" t="s">
        <v>3646</v>
      </c>
      <c r="M8587" t="s">
        <v>11208</v>
      </c>
      <c r="N8587">
        <v>4</v>
      </c>
      <c r="P8587" t="s">
        <v>10827</v>
      </c>
      <c r="Q8587" t="s">
        <v>13279</v>
      </c>
      <c r="S8587" t="s">
        <v>29</v>
      </c>
    </row>
    <row r="8588" spans="1:19" hidden="1" x14ac:dyDescent="0.2">
      <c r="A8588">
        <v>5229</v>
      </c>
      <c r="B8588" t="s">
        <v>3648</v>
      </c>
      <c r="C8588" t="s">
        <v>20</v>
      </c>
      <c r="D8588">
        <v>4.78</v>
      </c>
      <c r="E8588">
        <v>25</v>
      </c>
      <c r="F8588" t="s">
        <v>13123</v>
      </c>
      <c r="G8588" t="s">
        <v>1501</v>
      </c>
      <c r="H8588" t="s">
        <v>46</v>
      </c>
      <c r="I8588" t="s">
        <v>3573</v>
      </c>
      <c r="K8588"/>
      <c r="L8588" t="s">
        <v>3649</v>
      </c>
      <c r="M8588" t="s">
        <v>11208</v>
      </c>
      <c r="N8588">
        <v>4</v>
      </c>
      <c r="P8588" t="s">
        <v>10827</v>
      </c>
      <c r="Q8588" t="s">
        <v>13280</v>
      </c>
      <c r="S8588" t="s">
        <v>29</v>
      </c>
    </row>
    <row r="8589" spans="1:19" hidden="1" x14ac:dyDescent="0.2">
      <c r="A8589">
        <v>5230</v>
      </c>
      <c r="B8589" t="s">
        <v>3652</v>
      </c>
      <c r="C8589" t="s">
        <v>20</v>
      </c>
      <c r="D8589">
        <v>6.58</v>
      </c>
      <c r="E8589">
        <v>25</v>
      </c>
      <c r="F8589" t="s">
        <v>13123</v>
      </c>
      <c r="G8589" t="s">
        <v>1501</v>
      </c>
      <c r="H8589" t="s">
        <v>46</v>
      </c>
      <c r="I8589" t="s">
        <v>3573</v>
      </c>
      <c r="K8589"/>
      <c r="L8589" t="s">
        <v>3653</v>
      </c>
      <c r="M8589" t="s">
        <v>11208</v>
      </c>
      <c r="N8589">
        <v>4</v>
      </c>
      <c r="P8589" t="s">
        <v>10827</v>
      </c>
      <c r="Q8589" t="s">
        <v>13281</v>
      </c>
      <c r="S8589" t="s">
        <v>29</v>
      </c>
    </row>
    <row r="8590" spans="1:19" hidden="1" x14ac:dyDescent="0.2">
      <c r="A8590">
        <v>5231</v>
      </c>
      <c r="B8590" t="s">
        <v>13282</v>
      </c>
      <c r="C8590" t="s">
        <v>20</v>
      </c>
      <c r="D8590">
        <v>0.18</v>
      </c>
      <c r="E8590">
        <v>20</v>
      </c>
      <c r="F8590" t="s">
        <v>3110</v>
      </c>
      <c r="G8590" t="s">
        <v>75</v>
      </c>
      <c r="H8590" t="s">
        <v>46</v>
      </c>
      <c r="I8590" t="s">
        <v>9435</v>
      </c>
      <c r="K8590"/>
      <c r="L8590" t="s">
        <v>13283</v>
      </c>
      <c r="M8590" t="s">
        <v>26</v>
      </c>
      <c r="N8590">
        <v>2</v>
      </c>
      <c r="P8590" t="s">
        <v>10827</v>
      </c>
      <c r="Q8590" t="s">
        <v>13284</v>
      </c>
      <c r="S8590" t="s">
        <v>29</v>
      </c>
    </row>
    <row r="8591" spans="1:19" hidden="1" x14ac:dyDescent="0.2">
      <c r="A8591">
        <v>5232</v>
      </c>
      <c r="B8591" t="s">
        <v>3662</v>
      </c>
      <c r="C8591" t="s">
        <v>20</v>
      </c>
      <c r="D8591">
        <v>3.09</v>
      </c>
      <c r="E8591">
        <v>25</v>
      </c>
      <c r="F8591" t="s">
        <v>13285</v>
      </c>
      <c r="G8591" t="s">
        <v>1501</v>
      </c>
      <c r="H8591" t="s">
        <v>46</v>
      </c>
      <c r="I8591" t="s">
        <v>3573</v>
      </c>
      <c r="K8591"/>
      <c r="L8591" t="s">
        <v>3663</v>
      </c>
      <c r="M8591" t="s">
        <v>26</v>
      </c>
      <c r="N8591">
        <v>2</v>
      </c>
      <c r="P8591" t="s">
        <v>10827</v>
      </c>
      <c r="Q8591" t="s">
        <v>13286</v>
      </c>
      <c r="S8591" t="s">
        <v>29</v>
      </c>
    </row>
    <row r="8592" spans="1:19" hidden="1" x14ac:dyDescent="0.2">
      <c r="A8592">
        <v>5233</v>
      </c>
      <c r="B8592" t="s">
        <v>3665</v>
      </c>
      <c r="C8592" t="s">
        <v>20</v>
      </c>
      <c r="D8592">
        <v>3.49</v>
      </c>
      <c r="E8592">
        <v>25</v>
      </c>
      <c r="F8592" t="s">
        <v>13123</v>
      </c>
      <c r="G8592" t="s">
        <v>1501</v>
      </c>
      <c r="H8592" t="s">
        <v>46</v>
      </c>
      <c r="I8592" t="s">
        <v>3573</v>
      </c>
      <c r="K8592"/>
      <c r="L8592" t="s">
        <v>3666</v>
      </c>
      <c r="M8592" t="s">
        <v>26</v>
      </c>
      <c r="N8592">
        <v>2</v>
      </c>
      <c r="P8592" t="s">
        <v>10827</v>
      </c>
      <c r="Q8592" t="s">
        <v>13287</v>
      </c>
      <c r="S8592" t="s">
        <v>29</v>
      </c>
    </row>
    <row r="8593" spans="1:19" hidden="1" x14ac:dyDescent="0.2">
      <c r="A8593">
        <v>5234</v>
      </c>
      <c r="B8593" t="s">
        <v>13288</v>
      </c>
      <c r="C8593" t="s">
        <v>20</v>
      </c>
      <c r="D8593">
        <v>-2.27</v>
      </c>
      <c r="E8593">
        <v>20</v>
      </c>
      <c r="F8593" t="s">
        <v>13114</v>
      </c>
      <c r="G8593" t="s">
        <v>75</v>
      </c>
      <c r="H8593" t="s">
        <v>23</v>
      </c>
      <c r="I8593" t="s">
        <v>13025</v>
      </c>
      <c r="K8593"/>
      <c r="L8593" t="s">
        <v>13289</v>
      </c>
      <c r="M8593" t="s">
        <v>26</v>
      </c>
      <c r="N8593">
        <v>2</v>
      </c>
      <c r="P8593" t="s">
        <v>10827</v>
      </c>
      <c r="Q8593" t="s">
        <v>13290</v>
      </c>
      <c r="S8593" t="s">
        <v>29</v>
      </c>
    </row>
    <row r="8594" spans="1:19" hidden="1" x14ac:dyDescent="0.2">
      <c r="A8594">
        <v>5235</v>
      </c>
      <c r="B8594" t="s">
        <v>13291</v>
      </c>
      <c r="C8594" t="s">
        <v>20</v>
      </c>
      <c r="D8594">
        <v>2.5499999999999998</v>
      </c>
      <c r="E8594">
        <v>20</v>
      </c>
      <c r="F8594" t="s">
        <v>12752</v>
      </c>
      <c r="G8594" t="s">
        <v>31</v>
      </c>
      <c r="H8594" t="s">
        <v>46</v>
      </c>
      <c r="I8594" t="s">
        <v>13061</v>
      </c>
      <c r="K8594"/>
      <c r="L8594" t="s">
        <v>13292</v>
      </c>
      <c r="M8594" t="s">
        <v>26</v>
      </c>
      <c r="N8594">
        <v>2</v>
      </c>
      <c r="P8594" t="s">
        <v>10827</v>
      </c>
      <c r="Q8594" t="s">
        <v>13293</v>
      </c>
      <c r="S8594" t="s">
        <v>29</v>
      </c>
    </row>
    <row r="8595" spans="1:19" hidden="1" x14ac:dyDescent="0.2">
      <c r="A8595">
        <v>5236</v>
      </c>
      <c r="B8595" t="s">
        <v>13294</v>
      </c>
      <c r="C8595" t="s">
        <v>20</v>
      </c>
      <c r="D8595">
        <v>4.8600000000000003</v>
      </c>
      <c r="E8595">
        <v>20</v>
      </c>
      <c r="F8595" t="s">
        <v>12752</v>
      </c>
      <c r="G8595" t="s">
        <v>75</v>
      </c>
      <c r="H8595" t="s">
        <v>46</v>
      </c>
      <c r="I8595" t="s">
        <v>13061</v>
      </c>
      <c r="K8595"/>
      <c r="L8595" t="s">
        <v>13295</v>
      </c>
      <c r="M8595" t="s">
        <v>26</v>
      </c>
      <c r="N8595">
        <v>2</v>
      </c>
      <c r="P8595" t="s">
        <v>10827</v>
      </c>
      <c r="Q8595" t="s">
        <v>13296</v>
      </c>
      <c r="S8595" t="s">
        <v>29</v>
      </c>
    </row>
    <row r="8596" spans="1:19" hidden="1" x14ac:dyDescent="0.2">
      <c r="A8596">
        <v>5238</v>
      </c>
      <c r="B8596" t="s">
        <v>13297</v>
      </c>
      <c r="C8596" t="s">
        <v>20</v>
      </c>
      <c r="D8596">
        <v>3.73</v>
      </c>
      <c r="E8596">
        <v>20</v>
      </c>
      <c r="G8596" t="s">
        <v>55</v>
      </c>
      <c r="H8596" t="s">
        <v>46</v>
      </c>
      <c r="I8596" t="s">
        <v>10660</v>
      </c>
      <c r="K8596"/>
      <c r="L8596" t="s">
        <v>13298</v>
      </c>
      <c r="M8596" t="s">
        <v>11208</v>
      </c>
      <c r="N8596">
        <v>4</v>
      </c>
      <c r="P8596" t="s">
        <v>10827</v>
      </c>
      <c r="Q8596" t="s">
        <v>13299</v>
      </c>
      <c r="S8596" t="s">
        <v>29</v>
      </c>
    </row>
    <row r="8597" spans="1:19" hidden="1" x14ac:dyDescent="0.2">
      <c r="A8597">
        <v>5239</v>
      </c>
      <c r="B8597" t="s">
        <v>13300</v>
      </c>
      <c r="C8597" t="s">
        <v>20</v>
      </c>
      <c r="D8597">
        <v>2.63</v>
      </c>
      <c r="E8597" t="s">
        <v>363</v>
      </c>
      <c r="F8597" t="s">
        <v>13301</v>
      </c>
      <c r="G8597" t="s">
        <v>55</v>
      </c>
      <c r="H8597" t="s">
        <v>23</v>
      </c>
      <c r="I8597" t="s">
        <v>9550</v>
      </c>
      <c r="K8597"/>
      <c r="L8597" t="s">
        <v>13302</v>
      </c>
      <c r="M8597" t="s">
        <v>11208</v>
      </c>
      <c r="N8597">
        <v>4</v>
      </c>
      <c r="P8597" t="s">
        <v>10827</v>
      </c>
      <c r="Q8597" t="s">
        <v>13303</v>
      </c>
      <c r="S8597" t="s">
        <v>29</v>
      </c>
    </row>
    <row r="8598" spans="1:19" x14ac:dyDescent="0.2">
      <c r="A8598">
        <v>5240</v>
      </c>
      <c r="B8598" t="s">
        <v>3676</v>
      </c>
      <c r="C8598" t="s">
        <v>20</v>
      </c>
      <c r="D8598">
        <v>5.9950000000000001</v>
      </c>
      <c r="E8598">
        <v>20</v>
      </c>
      <c r="G8598" t="s">
        <v>55</v>
      </c>
      <c r="H8598" t="s">
        <v>36</v>
      </c>
      <c r="I8598" t="s">
        <v>2620</v>
      </c>
      <c r="L8598" t="s">
        <v>3677</v>
      </c>
      <c r="M8598" t="s">
        <v>11208</v>
      </c>
      <c r="N8598">
        <v>4</v>
      </c>
      <c r="P8598" t="s">
        <v>10827</v>
      </c>
      <c r="Q8598" t="s">
        <v>13304</v>
      </c>
      <c r="S8598" t="s">
        <v>29</v>
      </c>
    </row>
    <row r="8599" spans="1:19" x14ac:dyDescent="0.2">
      <c r="A8599">
        <v>5240</v>
      </c>
      <c r="B8599" t="s">
        <v>3676</v>
      </c>
      <c r="C8599" t="s">
        <v>20</v>
      </c>
      <c r="D8599">
        <v>5.9569999999999999</v>
      </c>
      <c r="E8599">
        <v>25</v>
      </c>
      <c r="G8599" t="s">
        <v>55</v>
      </c>
      <c r="H8599" t="s">
        <v>36</v>
      </c>
      <c r="I8599" t="s">
        <v>2620</v>
      </c>
      <c r="L8599" t="s">
        <v>3677</v>
      </c>
      <c r="M8599" t="s">
        <v>11208</v>
      </c>
      <c r="N8599">
        <v>4</v>
      </c>
      <c r="P8599" t="s">
        <v>10827</v>
      </c>
      <c r="Q8599" t="s">
        <v>13304</v>
      </c>
      <c r="S8599" t="s">
        <v>29</v>
      </c>
    </row>
    <row r="8600" spans="1:19" hidden="1" x14ac:dyDescent="0.2">
      <c r="A8600">
        <v>5240</v>
      </c>
      <c r="B8600" t="s">
        <v>3676</v>
      </c>
      <c r="C8600" t="s">
        <v>20</v>
      </c>
      <c r="D8600">
        <v>6.06</v>
      </c>
      <c r="E8600">
        <v>25</v>
      </c>
      <c r="F8600" t="s">
        <v>13305</v>
      </c>
      <c r="G8600" t="s">
        <v>55</v>
      </c>
      <c r="H8600" t="s">
        <v>46</v>
      </c>
      <c r="I8600" t="s">
        <v>10722</v>
      </c>
      <c r="K8600"/>
      <c r="L8600" t="s">
        <v>3677</v>
      </c>
      <c r="M8600" t="s">
        <v>11208</v>
      </c>
      <c r="N8600">
        <v>4</v>
      </c>
      <c r="P8600" t="s">
        <v>10827</v>
      </c>
      <c r="Q8600" t="s">
        <v>13304</v>
      </c>
      <c r="S8600" t="s">
        <v>29</v>
      </c>
    </row>
    <row r="8601" spans="1:19" hidden="1" x14ac:dyDescent="0.2">
      <c r="A8601">
        <v>5240</v>
      </c>
      <c r="B8601" t="s">
        <v>3676</v>
      </c>
      <c r="C8601" t="s">
        <v>20</v>
      </c>
      <c r="D8601">
        <v>6.05</v>
      </c>
      <c r="E8601">
        <v>20</v>
      </c>
      <c r="F8601" t="s">
        <v>13117</v>
      </c>
      <c r="G8601" t="s">
        <v>31</v>
      </c>
      <c r="H8601" t="s">
        <v>46</v>
      </c>
      <c r="I8601" t="s">
        <v>8675</v>
      </c>
      <c r="J8601" t="s">
        <v>13118</v>
      </c>
      <c r="K8601"/>
      <c r="L8601" t="s">
        <v>3677</v>
      </c>
      <c r="M8601" t="s">
        <v>11208</v>
      </c>
      <c r="N8601">
        <v>4</v>
      </c>
      <c r="P8601" t="s">
        <v>10827</v>
      </c>
      <c r="Q8601" t="s">
        <v>13304</v>
      </c>
      <c r="S8601" t="s">
        <v>29</v>
      </c>
    </row>
    <row r="8602" spans="1:19" hidden="1" x14ac:dyDescent="0.2">
      <c r="A8602">
        <v>5240</v>
      </c>
      <c r="B8602" t="s">
        <v>3676</v>
      </c>
      <c r="C8602" t="s">
        <v>20</v>
      </c>
      <c r="D8602">
        <v>5.87</v>
      </c>
      <c r="E8602">
        <v>30</v>
      </c>
      <c r="F8602" t="s">
        <v>13117</v>
      </c>
      <c r="G8602" t="s">
        <v>31</v>
      </c>
      <c r="H8602" t="s">
        <v>46</v>
      </c>
      <c r="I8602" t="s">
        <v>8675</v>
      </c>
      <c r="J8602" t="s">
        <v>13118</v>
      </c>
      <c r="K8602"/>
      <c r="L8602" t="s">
        <v>3677</v>
      </c>
      <c r="M8602" t="s">
        <v>11208</v>
      </c>
      <c r="N8602">
        <v>4</v>
      </c>
      <c r="P8602" t="s">
        <v>10827</v>
      </c>
      <c r="Q8602" t="s">
        <v>13304</v>
      </c>
      <c r="S8602" t="s">
        <v>29</v>
      </c>
    </row>
    <row r="8603" spans="1:19" hidden="1" x14ac:dyDescent="0.2">
      <c r="A8603">
        <v>5240</v>
      </c>
      <c r="B8603" t="s">
        <v>3676</v>
      </c>
      <c r="C8603" t="s">
        <v>20</v>
      </c>
      <c r="D8603">
        <v>5.69</v>
      </c>
      <c r="E8603">
        <v>40</v>
      </c>
      <c r="F8603" t="s">
        <v>13117</v>
      </c>
      <c r="G8603" t="s">
        <v>31</v>
      </c>
      <c r="H8603" t="s">
        <v>46</v>
      </c>
      <c r="I8603" t="s">
        <v>8675</v>
      </c>
      <c r="J8603" t="s">
        <v>13118</v>
      </c>
      <c r="K8603"/>
      <c r="L8603" t="s">
        <v>3677</v>
      </c>
      <c r="M8603" t="s">
        <v>11208</v>
      </c>
      <c r="N8603">
        <v>4</v>
      </c>
      <c r="P8603" t="s">
        <v>10827</v>
      </c>
      <c r="Q8603" t="s">
        <v>13304</v>
      </c>
      <c r="S8603" t="s">
        <v>29</v>
      </c>
    </row>
    <row r="8604" spans="1:19" hidden="1" x14ac:dyDescent="0.2">
      <c r="A8604">
        <v>5240</v>
      </c>
      <c r="B8604" t="s">
        <v>3676</v>
      </c>
      <c r="C8604" t="s">
        <v>20</v>
      </c>
      <c r="D8604">
        <v>5.57</v>
      </c>
      <c r="E8604">
        <v>50</v>
      </c>
      <c r="F8604" t="s">
        <v>13117</v>
      </c>
      <c r="G8604" t="s">
        <v>31</v>
      </c>
      <c r="H8604" t="s">
        <v>46</v>
      </c>
      <c r="I8604" t="s">
        <v>8675</v>
      </c>
      <c r="J8604" t="s">
        <v>13118</v>
      </c>
      <c r="K8604"/>
      <c r="L8604" t="s">
        <v>3677</v>
      </c>
      <c r="M8604" t="s">
        <v>11208</v>
      </c>
      <c r="N8604">
        <v>4</v>
      </c>
      <c r="P8604" t="s">
        <v>10827</v>
      </c>
      <c r="Q8604" t="s">
        <v>13304</v>
      </c>
      <c r="S8604" t="s">
        <v>29</v>
      </c>
    </row>
    <row r="8605" spans="1:19" x14ac:dyDescent="0.2">
      <c r="A8605">
        <v>5241</v>
      </c>
      <c r="B8605" t="s">
        <v>3680</v>
      </c>
      <c r="C8605" t="s">
        <v>20</v>
      </c>
      <c r="D8605">
        <v>5.7510000000000003</v>
      </c>
      <c r="E8605">
        <v>20</v>
      </c>
      <c r="F8605" t="s">
        <v>13306</v>
      </c>
      <c r="G8605" t="s">
        <v>55</v>
      </c>
      <c r="H8605" t="s">
        <v>36</v>
      </c>
      <c r="I8605" t="s">
        <v>2620</v>
      </c>
      <c r="K8605" s="4" t="e">
        <f>- Other measurements: K1</f>
        <v>#NAME?</v>
      </c>
      <c r="L8605" t="s">
        <v>3681</v>
      </c>
      <c r="M8605" t="s">
        <v>11208</v>
      </c>
      <c r="N8605">
        <v>4</v>
      </c>
      <c r="P8605" t="s">
        <v>10827</v>
      </c>
      <c r="Q8605" t="s">
        <v>13307</v>
      </c>
      <c r="S8605" t="s">
        <v>29</v>
      </c>
    </row>
    <row r="8606" spans="1:19" x14ac:dyDescent="0.2">
      <c r="A8606">
        <v>5241</v>
      </c>
      <c r="B8606" t="s">
        <v>3680</v>
      </c>
      <c r="C8606" t="s">
        <v>20</v>
      </c>
      <c r="D8606">
        <v>5.7030000000000003</v>
      </c>
      <c r="E8606">
        <v>25</v>
      </c>
      <c r="F8606" t="s">
        <v>13306</v>
      </c>
      <c r="G8606" t="s">
        <v>55</v>
      </c>
      <c r="H8606" t="s">
        <v>36</v>
      </c>
      <c r="I8606" t="s">
        <v>2620</v>
      </c>
      <c r="K8606" s="4" t="e">
        <f>- Other measurements: K1</f>
        <v>#NAME?</v>
      </c>
      <c r="L8606" t="s">
        <v>3681</v>
      </c>
      <c r="M8606" t="s">
        <v>11208</v>
      </c>
      <c r="N8606">
        <v>4</v>
      </c>
      <c r="P8606" t="s">
        <v>10827</v>
      </c>
      <c r="Q8606" t="s">
        <v>13307</v>
      </c>
      <c r="S8606" t="s">
        <v>29</v>
      </c>
    </row>
    <row r="8607" spans="1:19" x14ac:dyDescent="0.2">
      <c r="A8607">
        <v>5241</v>
      </c>
      <c r="B8607" t="s">
        <v>3680</v>
      </c>
      <c r="C8607" t="s">
        <v>20</v>
      </c>
      <c r="D8607">
        <v>5.617</v>
      </c>
      <c r="E8607">
        <v>30</v>
      </c>
      <c r="F8607" t="s">
        <v>13306</v>
      </c>
      <c r="G8607" t="s">
        <v>55</v>
      </c>
      <c r="H8607" t="s">
        <v>36</v>
      </c>
      <c r="I8607" t="s">
        <v>2620</v>
      </c>
      <c r="K8607" s="4" t="e">
        <f>- Other measurements: K1</f>
        <v>#NAME?</v>
      </c>
      <c r="L8607" t="s">
        <v>3681</v>
      </c>
      <c r="M8607" t="s">
        <v>11208</v>
      </c>
      <c r="N8607">
        <v>4</v>
      </c>
      <c r="P8607" t="s">
        <v>10827</v>
      </c>
      <c r="Q8607" t="s">
        <v>13307</v>
      </c>
      <c r="S8607" t="s">
        <v>29</v>
      </c>
    </row>
    <row r="8608" spans="1:19" hidden="1" x14ac:dyDescent="0.2">
      <c r="A8608">
        <v>5241</v>
      </c>
      <c r="B8608" t="s">
        <v>3680</v>
      </c>
      <c r="C8608" t="s">
        <v>20</v>
      </c>
      <c r="D8608">
        <v>5.67</v>
      </c>
      <c r="E8608">
        <v>25</v>
      </c>
      <c r="F8608" t="s">
        <v>12607</v>
      </c>
      <c r="G8608" t="s">
        <v>1501</v>
      </c>
      <c r="H8608" t="s">
        <v>46</v>
      </c>
      <c r="I8608" t="s">
        <v>3573</v>
      </c>
      <c r="K8608" t="e">
        <f>- Other measurements: K1</f>
        <v>#NAME?</v>
      </c>
      <c r="L8608" t="s">
        <v>3681</v>
      </c>
      <c r="M8608" t="s">
        <v>11208</v>
      </c>
      <c r="N8608">
        <v>4</v>
      </c>
      <c r="P8608" t="s">
        <v>10827</v>
      </c>
      <c r="Q8608" t="s">
        <v>13307</v>
      </c>
      <c r="S8608" t="s">
        <v>29</v>
      </c>
    </row>
    <row r="8609" spans="1:19" hidden="1" x14ac:dyDescent="0.2">
      <c r="A8609">
        <v>5241</v>
      </c>
      <c r="B8609" t="s">
        <v>3680</v>
      </c>
      <c r="C8609" t="s">
        <v>20</v>
      </c>
      <c r="D8609">
        <v>5.75</v>
      </c>
      <c r="E8609">
        <v>20</v>
      </c>
      <c r="F8609" t="s">
        <v>13117</v>
      </c>
      <c r="G8609" t="s">
        <v>31</v>
      </c>
      <c r="H8609" t="s">
        <v>46</v>
      </c>
      <c r="I8609" t="s">
        <v>8675</v>
      </c>
      <c r="J8609" t="s">
        <v>13118</v>
      </c>
      <c r="K8609" t="e">
        <f>- Other measurements: K1</f>
        <v>#NAME?</v>
      </c>
      <c r="L8609" t="s">
        <v>3681</v>
      </c>
      <c r="M8609" t="s">
        <v>11208</v>
      </c>
      <c r="N8609">
        <v>4</v>
      </c>
      <c r="P8609" t="s">
        <v>10827</v>
      </c>
      <c r="Q8609" t="s">
        <v>13307</v>
      </c>
      <c r="S8609" t="s">
        <v>29</v>
      </c>
    </row>
    <row r="8610" spans="1:19" hidden="1" x14ac:dyDescent="0.2">
      <c r="A8610">
        <v>5241</v>
      </c>
      <c r="B8610" t="s">
        <v>3680</v>
      </c>
      <c r="C8610" t="s">
        <v>20</v>
      </c>
      <c r="D8610">
        <v>5.58</v>
      </c>
      <c r="E8610">
        <v>30</v>
      </c>
      <c r="F8610" t="s">
        <v>13117</v>
      </c>
      <c r="G8610" t="s">
        <v>31</v>
      </c>
      <c r="H8610" t="s">
        <v>46</v>
      </c>
      <c r="I8610" t="s">
        <v>8675</v>
      </c>
      <c r="J8610" t="s">
        <v>13118</v>
      </c>
      <c r="K8610" t="e">
        <f>- Other measurements: K1</f>
        <v>#NAME?</v>
      </c>
      <c r="L8610" t="s">
        <v>3681</v>
      </c>
      <c r="M8610" t="s">
        <v>11208</v>
      </c>
      <c r="N8610">
        <v>4</v>
      </c>
      <c r="P8610" t="s">
        <v>10827</v>
      </c>
      <c r="Q8610" t="s">
        <v>13307</v>
      </c>
      <c r="S8610" t="s">
        <v>29</v>
      </c>
    </row>
    <row r="8611" spans="1:19" hidden="1" x14ac:dyDescent="0.2">
      <c r="A8611">
        <v>5241</v>
      </c>
      <c r="B8611" t="s">
        <v>3680</v>
      </c>
      <c r="C8611" t="s">
        <v>20</v>
      </c>
      <c r="D8611">
        <v>5.42</v>
      </c>
      <c r="E8611">
        <v>40</v>
      </c>
      <c r="F8611" t="s">
        <v>13117</v>
      </c>
      <c r="G8611" t="s">
        <v>31</v>
      </c>
      <c r="H8611" t="s">
        <v>46</v>
      </c>
      <c r="I8611" t="s">
        <v>8675</v>
      </c>
      <c r="J8611" t="s">
        <v>13118</v>
      </c>
      <c r="K8611" t="e">
        <f>- Other measurements: K1</f>
        <v>#NAME?</v>
      </c>
      <c r="L8611" t="s">
        <v>3681</v>
      </c>
      <c r="M8611" t="s">
        <v>11208</v>
      </c>
      <c r="N8611">
        <v>4</v>
      </c>
      <c r="P8611" t="s">
        <v>10827</v>
      </c>
      <c r="Q8611" t="s">
        <v>13307</v>
      </c>
      <c r="S8611" t="s">
        <v>29</v>
      </c>
    </row>
    <row r="8612" spans="1:19" hidden="1" x14ac:dyDescent="0.2">
      <c r="A8612">
        <v>5241</v>
      </c>
      <c r="B8612" t="s">
        <v>3680</v>
      </c>
      <c r="C8612" t="s">
        <v>20</v>
      </c>
      <c r="D8612">
        <v>5.31</v>
      </c>
      <c r="E8612">
        <v>50</v>
      </c>
      <c r="G8612" t="s">
        <v>31</v>
      </c>
      <c r="H8612" t="s">
        <v>46</v>
      </c>
      <c r="I8612" t="s">
        <v>8675</v>
      </c>
      <c r="J8612" t="s">
        <v>13118</v>
      </c>
      <c r="K8612" t="e">
        <f>- Other measurements: K1</f>
        <v>#NAME?</v>
      </c>
      <c r="L8612" t="s">
        <v>3681</v>
      </c>
      <c r="M8612" t="s">
        <v>11208</v>
      </c>
      <c r="N8612">
        <v>4</v>
      </c>
      <c r="P8612" t="s">
        <v>10827</v>
      </c>
      <c r="Q8612" t="s">
        <v>13307</v>
      </c>
      <c r="S8612" t="s">
        <v>29</v>
      </c>
    </row>
    <row r="8613" spans="1:19" x14ac:dyDescent="0.2">
      <c r="A8613">
        <v>5242</v>
      </c>
      <c r="B8613" t="s">
        <v>3683</v>
      </c>
      <c r="C8613" t="s">
        <v>20</v>
      </c>
      <c r="D8613">
        <v>6.06</v>
      </c>
      <c r="E8613">
        <v>20</v>
      </c>
      <c r="G8613" t="s">
        <v>55</v>
      </c>
      <c r="H8613" t="s">
        <v>36</v>
      </c>
      <c r="I8613" t="s">
        <v>2620</v>
      </c>
      <c r="L8613" t="s">
        <v>3684</v>
      </c>
      <c r="M8613" t="s">
        <v>11208</v>
      </c>
      <c r="N8613">
        <v>4</v>
      </c>
      <c r="P8613" t="s">
        <v>10827</v>
      </c>
      <c r="Q8613" t="s">
        <v>13308</v>
      </c>
      <c r="S8613" t="s">
        <v>29</v>
      </c>
    </row>
    <row r="8614" spans="1:19" x14ac:dyDescent="0.2">
      <c r="A8614">
        <v>5242</v>
      </c>
      <c r="B8614" t="s">
        <v>3683</v>
      </c>
      <c r="C8614" t="s">
        <v>20</v>
      </c>
      <c r="D8614">
        <v>5.992</v>
      </c>
      <c r="E8614">
        <v>25</v>
      </c>
      <c r="G8614" t="s">
        <v>55</v>
      </c>
      <c r="H8614" t="s">
        <v>36</v>
      </c>
      <c r="I8614" t="s">
        <v>2620</v>
      </c>
      <c r="L8614" t="s">
        <v>3684</v>
      </c>
      <c r="M8614" t="s">
        <v>11208</v>
      </c>
      <c r="N8614">
        <v>4</v>
      </c>
      <c r="P8614" t="s">
        <v>10827</v>
      </c>
      <c r="Q8614" t="s">
        <v>13308</v>
      </c>
      <c r="S8614" t="s">
        <v>29</v>
      </c>
    </row>
    <row r="8615" spans="1:19" x14ac:dyDescent="0.2">
      <c r="A8615">
        <v>5242</v>
      </c>
      <c r="B8615" t="s">
        <v>3683</v>
      </c>
      <c r="C8615" t="s">
        <v>20</v>
      </c>
      <c r="D8615">
        <v>5.9420000000000002</v>
      </c>
      <c r="E8615">
        <v>30</v>
      </c>
      <c r="G8615" t="s">
        <v>55</v>
      </c>
      <c r="H8615" t="s">
        <v>36</v>
      </c>
      <c r="I8615" t="s">
        <v>2620</v>
      </c>
      <c r="L8615" t="s">
        <v>3684</v>
      </c>
      <c r="M8615" t="s">
        <v>11208</v>
      </c>
      <c r="N8615">
        <v>4</v>
      </c>
      <c r="P8615" t="s">
        <v>10827</v>
      </c>
      <c r="Q8615" t="s">
        <v>13308</v>
      </c>
      <c r="S8615" t="s">
        <v>29</v>
      </c>
    </row>
    <row r="8616" spans="1:19" hidden="1" x14ac:dyDescent="0.2">
      <c r="A8616">
        <v>5242</v>
      </c>
      <c r="B8616" t="s">
        <v>3683</v>
      </c>
      <c r="C8616" t="s">
        <v>20</v>
      </c>
      <c r="D8616">
        <v>6.03</v>
      </c>
      <c r="E8616">
        <v>25</v>
      </c>
      <c r="F8616" t="s">
        <v>12607</v>
      </c>
      <c r="G8616" t="s">
        <v>1501</v>
      </c>
      <c r="H8616" t="s">
        <v>46</v>
      </c>
      <c r="I8616" t="s">
        <v>3573</v>
      </c>
      <c r="K8616"/>
      <c r="L8616" t="s">
        <v>3684</v>
      </c>
      <c r="M8616" t="s">
        <v>11208</v>
      </c>
      <c r="N8616">
        <v>4</v>
      </c>
      <c r="P8616" t="s">
        <v>10827</v>
      </c>
      <c r="Q8616" t="s">
        <v>13308</v>
      </c>
      <c r="S8616" t="s">
        <v>29</v>
      </c>
    </row>
    <row r="8617" spans="1:19" hidden="1" x14ac:dyDescent="0.2">
      <c r="A8617">
        <v>5242</v>
      </c>
      <c r="B8617" t="s">
        <v>3683</v>
      </c>
      <c r="C8617" t="s">
        <v>20</v>
      </c>
      <c r="D8617">
        <v>6.1</v>
      </c>
      <c r="E8617">
        <v>20</v>
      </c>
      <c r="F8617" t="s">
        <v>13309</v>
      </c>
      <c r="G8617" t="s">
        <v>31</v>
      </c>
      <c r="H8617" t="s">
        <v>46</v>
      </c>
      <c r="I8617" t="s">
        <v>8675</v>
      </c>
      <c r="K8617"/>
      <c r="L8617" t="s">
        <v>3684</v>
      </c>
      <c r="M8617" t="s">
        <v>11208</v>
      </c>
      <c r="N8617">
        <v>4</v>
      </c>
      <c r="P8617" t="s">
        <v>10827</v>
      </c>
      <c r="Q8617" t="s">
        <v>13308</v>
      </c>
      <c r="S8617" t="s">
        <v>29</v>
      </c>
    </row>
    <row r="8618" spans="1:19" hidden="1" x14ac:dyDescent="0.2">
      <c r="A8618">
        <v>5242</v>
      </c>
      <c r="B8618" t="s">
        <v>3683</v>
      </c>
      <c r="C8618" t="s">
        <v>20</v>
      </c>
      <c r="D8618">
        <v>5.92</v>
      </c>
      <c r="E8618">
        <v>30</v>
      </c>
      <c r="F8618" t="s">
        <v>13309</v>
      </c>
      <c r="G8618" t="s">
        <v>31</v>
      </c>
      <c r="H8618" t="s">
        <v>46</v>
      </c>
      <c r="I8618" t="s">
        <v>8675</v>
      </c>
      <c r="K8618"/>
      <c r="L8618" t="s">
        <v>3684</v>
      </c>
      <c r="M8618" t="s">
        <v>11208</v>
      </c>
      <c r="N8618">
        <v>4</v>
      </c>
      <c r="P8618" t="s">
        <v>10827</v>
      </c>
      <c r="Q8618" t="s">
        <v>13308</v>
      </c>
      <c r="S8618" t="s">
        <v>29</v>
      </c>
    </row>
    <row r="8619" spans="1:19" hidden="1" x14ac:dyDescent="0.2">
      <c r="A8619">
        <v>5242</v>
      </c>
      <c r="B8619" t="s">
        <v>3683</v>
      </c>
      <c r="C8619" t="s">
        <v>20</v>
      </c>
      <c r="D8619">
        <v>5.74</v>
      </c>
      <c r="E8619">
        <v>40</v>
      </c>
      <c r="F8619" t="s">
        <v>13309</v>
      </c>
      <c r="G8619" t="s">
        <v>31</v>
      </c>
      <c r="H8619" t="s">
        <v>46</v>
      </c>
      <c r="I8619" t="s">
        <v>8675</v>
      </c>
      <c r="K8619"/>
      <c r="L8619" t="s">
        <v>3684</v>
      </c>
      <c r="M8619" t="s">
        <v>11208</v>
      </c>
      <c r="N8619">
        <v>4</v>
      </c>
      <c r="P8619" t="s">
        <v>10827</v>
      </c>
      <c r="Q8619" t="s">
        <v>13308</v>
      </c>
      <c r="S8619" t="s">
        <v>29</v>
      </c>
    </row>
    <row r="8620" spans="1:19" hidden="1" x14ac:dyDescent="0.2">
      <c r="A8620">
        <v>5243</v>
      </c>
      <c r="B8620" t="s">
        <v>13310</v>
      </c>
      <c r="C8620" t="s">
        <v>20</v>
      </c>
      <c r="D8620">
        <v>2.41</v>
      </c>
      <c r="E8620">
        <v>20</v>
      </c>
      <c r="G8620" t="s">
        <v>31</v>
      </c>
      <c r="H8620" t="s">
        <v>46</v>
      </c>
      <c r="I8620" t="s">
        <v>560</v>
      </c>
      <c r="K8620"/>
      <c r="L8620" t="s">
        <v>13311</v>
      </c>
      <c r="M8620" t="s">
        <v>26</v>
      </c>
      <c r="N8620">
        <v>2</v>
      </c>
      <c r="P8620" t="s">
        <v>10827</v>
      </c>
      <c r="Q8620" t="s">
        <v>13312</v>
      </c>
      <c r="S8620" t="s">
        <v>29</v>
      </c>
    </row>
    <row r="8621" spans="1:19" hidden="1" x14ac:dyDescent="0.2">
      <c r="A8621">
        <v>5244</v>
      </c>
      <c r="B8621" t="s">
        <v>13313</v>
      </c>
      <c r="C8621" t="s">
        <v>20</v>
      </c>
      <c r="D8621">
        <v>2.74</v>
      </c>
      <c r="E8621">
        <v>20</v>
      </c>
      <c r="G8621" t="s">
        <v>31</v>
      </c>
      <c r="H8621" t="s">
        <v>46</v>
      </c>
      <c r="I8621" t="s">
        <v>560</v>
      </c>
      <c r="K8621"/>
      <c r="L8621" t="s">
        <v>13314</v>
      </c>
      <c r="M8621" t="s">
        <v>26</v>
      </c>
      <c r="N8621">
        <v>2</v>
      </c>
      <c r="P8621" t="s">
        <v>10827</v>
      </c>
      <c r="Q8621" t="s">
        <v>13315</v>
      </c>
      <c r="S8621" t="s">
        <v>29</v>
      </c>
    </row>
    <row r="8622" spans="1:19" hidden="1" x14ac:dyDescent="0.2">
      <c r="A8622">
        <v>5245</v>
      </c>
      <c r="B8622" t="s">
        <v>13316</v>
      </c>
      <c r="C8622" t="s">
        <v>20</v>
      </c>
      <c r="D8622">
        <v>5.19</v>
      </c>
      <c r="E8622">
        <v>20</v>
      </c>
      <c r="F8622" t="s">
        <v>12659</v>
      </c>
      <c r="G8622" t="s">
        <v>31</v>
      </c>
      <c r="H8622" t="s">
        <v>46</v>
      </c>
      <c r="I8622" t="s">
        <v>12660</v>
      </c>
      <c r="K8622"/>
      <c r="L8622" t="s">
        <v>13317</v>
      </c>
      <c r="M8622" t="s">
        <v>26</v>
      </c>
      <c r="N8622">
        <v>2</v>
      </c>
      <c r="P8622" t="s">
        <v>10827</v>
      </c>
      <c r="Q8622" t="s">
        <v>13318</v>
      </c>
      <c r="S8622" t="s">
        <v>29</v>
      </c>
    </row>
    <row r="8623" spans="1:19" hidden="1" x14ac:dyDescent="0.2">
      <c r="A8623">
        <v>5249</v>
      </c>
      <c r="B8623" t="s">
        <v>13319</v>
      </c>
      <c r="C8623" t="s">
        <v>20</v>
      </c>
      <c r="D8623">
        <v>2.29</v>
      </c>
      <c r="E8623">
        <v>5.4</v>
      </c>
      <c r="F8623" t="s">
        <v>13320</v>
      </c>
      <c r="G8623" t="s">
        <v>55</v>
      </c>
      <c r="H8623" t="s">
        <v>46</v>
      </c>
      <c r="I8623" t="s">
        <v>13152</v>
      </c>
      <c r="K8623"/>
      <c r="L8623" t="s">
        <v>13321</v>
      </c>
      <c r="M8623" t="s">
        <v>11071</v>
      </c>
      <c r="N8623">
        <v>3</v>
      </c>
      <c r="P8623" t="s">
        <v>10827</v>
      </c>
      <c r="Q8623" t="s">
        <v>13322</v>
      </c>
      <c r="S8623" t="s">
        <v>29</v>
      </c>
    </row>
    <row r="8624" spans="1:19" hidden="1" x14ac:dyDescent="0.2">
      <c r="A8624">
        <v>5249</v>
      </c>
      <c r="B8624" t="s">
        <v>13319</v>
      </c>
      <c r="C8624" t="s">
        <v>20</v>
      </c>
      <c r="D8624">
        <v>2.23</v>
      </c>
      <c r="E8624">
        <v>20</v>
      </c>
      <c r="F8624" t="s">
        <v>13320</v>
      </c>
      <c r="G8624" t="s">
        <v>55</v>
      </c>
      <c r="H8624" t="s">
        <v>46</v>
      </c>
      <c r="I8624" t="s">
        <v>13152</v>
      </c>
      <c r="K8624"/>
      <c r="L8624" t="s">
        <v>13321</v>
      </c>
      <c r="M8624" t="s">
        <v>11071</v>
      </c>
      <c r="N8624">
        <v>3</v>
      </c>
      <c r="P8624" t="s">
        <v>10827</v>
      </c>
      <c r="Q8624" t="s">
        <v>13322</v>
      </c>
      <c r="S8624" t="s">
        <v>29</v>
      </c>
    </row>
    <row r="8625" spans="1:19" hidden="1" x14ac:dyDescent="0.2">
      <c r="A8625">
        <v>5249</v>
      </c>
      <c r="B8625" t="s">
        <v>13319</v>
      </c>
      <c r="C8625" t="s">
        <v>20</v>
      </c>
      <c r="D8625">
        <v>2.14</v>
      </c>
      <c r="E8625">
        <v>35</v>
      </c>
      <c r="F8625" t="s">
        <v>13320</v>
      </c>
      <c r="G8625" t="s">
        <v>55</v>
      </c>
      <c r="H8625" t="s">
        <v>46</v>
      </c>
      <c r="I8625" t="s">
        <v>13152</v>
      </c>
      <c r="K8625"/>
      <c r="L8625" t="s">
        <v>13321</v>
      </c>
      <c r="M8625" t="s">
        <v>11071</v>
      </c>
      <c r="N8625">
        <v>3</v>
      </c>
      <c r="P8625" t="s">
        <v>10827</v>
      </c>
      <c r="Q8625" t="s">
        <v>13322</v>
      </c>
      <c r="S8625" t="s">
        <v>29</v>
      </c>
    </row>
    <row r="8626" spans="1:19" hidden="1" x14ac:dyDescent="0.2">
      <c r="A8626">
        <v>5250</v>
      </c>
      <c r="B8626" t="s">
        <v>13323</v>
      </c>
      <c r="C8626" t="s">
        <v>20</v>
      </c>
      <c r="D8626">
        <v>-0.16</v>
      </c>
      <c r="E8626">
        <v>20</v>
      </c>
      <c r="F8626" t="s">
        <v>12755</v>
      </c>
      <c r="G8626" t="s">
        <v>75</v>
      </c>
      <c r="H8626" t="s">
        <v>23</v>
      </c>
      <c r="I8626" t="s">
        <v>400</v>
      </c>
      <c r="K8626"/>
      <c r="L8626" t="s">
        <v>13324</v>
      </c>
      <c r="M8626" t="s">
        <v>26</v>
      </c>
      <c r="N8626">
        <v>2</v>
      </c>
      <c r="P8626" t="s">
        <v>10827</v>
      </c>
      <c r="Q8626" t="s">
        <v>13325</v>
      </c>
      <c r="S8626" t="s">
        <v>29</v>
      </c>
    </row>
    <row r="8627" spans="1:19" hidden="1" x14ac:dyDescent="0.2">
      <c r="A8627">
        <v>5251</v>
      </c>
      <c r="B8627" t="s">
        <v>13326</v>
      </c>
      <c r="C8627" t="s">
        <v>20</v>
      </c>
      <c r="D8627">
        <v>2.94</v>
      </c>
      <c r="E8627">
        <v>20</v>
      </c>
      <c r="F8627" t="s">
        <v>12752</v>
      </c>
      <c r="G8627" t="s">
        <v>31</v>
      </c>
      <c r="H8627" t="s">
        <v>46</v>
      </c>
      <c r="I8627" t="s">
        <v>400</v>
      </c>
      <c r="K8627"/>
      <c r="L8627" t="s">
        <v>13327</v>
      </c>
      <c r="M8627" t="s">
        <v>26</v>
      </c>
      <c r="N8627">
        <v>2</v>
      </c>
      <c r="P8627" t="s">
        <v>10827</v>
      </c>
      <c r="Q8627" t="s">
        <v>13328</v>
      </c>
      <c r="S8627" t="s">
        <v>29</v>
      </c>
    </row>
    <row r="8628" spans="1:19" hidden="1" x14ac:dyDescent="0.2">
      <c r="A8628">
        <v>5252</v>
      </c>
      <c r="B8628" t="s">
        <v>13329</v>
      </c>
      <c r="C8628" t="s">
        <v>20</v>
      </c>
      <c r="D8628">
        <v>-1.5</v>
      </c>
      <c r="E8628">
        <v>20</v>
      </c>
      <c r="F8628" t="s">
        <v>12764</v>
      </c>
      <c r="G8628" t="s">
        <v>75</v>
      </c>
      <c r="H8628" t="s">
        <v>23</v>
      </c>
      <c r="I8628" t="s">
        <v>252</v>
      </c>
      <c r="K8628"/>
      <c r="L8628" t="s">
        <v>13330</v>
      </c>
      <c r="M8628" t="s">
        <v>26</v>
      </c>
      <c r="N8628">
        <v>2</v>
      </c>
      <c r="P8628" t="s">
        <v>10827</v>
      </c>
      <c r="Q8628" t="s">
        <v>13331</v>
      </c>
      <c r="S8628" t="s">
        <v>29</v>
      </c>
    </row>
    <row r="8629" spans="1:19" hidden="1" x14ac:dyDescent="0.2">
      <c r="A8629">
        <v>5253</v>
      </c>
      <c r="B8629" t="s">
        <v>13332</v>
      </c>
      <c r="C8629" t="s">
        <v>20</v>
      </c>
      <c r="D8629">
        <v>1.62</v>
      </c>
      <c r="E8629">
        <v>20</v>
      </c>
      <c r="F8629" t="s">
        <v>13333</v>
      </c>
      <c r="G8629" t="s">
        <v>75</v>
      </c>
      <c r="H8629" t="s">
        <v>46</v>
      </c>
      <c r="I8629" t="s">
        <v>252</v>
      </c>
      <c r="K8629"/>
      <c r="L8629" t="s">
        <v>13334</v>
      </c>
      <c r="M8629" t="s">
        <v>26</v>
      </c>
      <c r="N8629">
        <v>2</v>
      </c>
      <c r="P8629" t="s">
        <v>10827</v>
      </c>
      <c r="Q8629" t="s">
        <v>13335</v>
      </c>
      <c r="S8629" t="s">
        <v>29</v>
      </c>
    </row>
    <row r="8630" spans="1:19" hidden="1" x14ac:dyDescent="0.2">
      <c r="A8630">
        <v>5254</v>
      </c>
      <c r="B8630" t="s">
        <v>3746</v>
      </c>
      <c r="C8630" t="s">
        <v>20</v>
      </c>
      <c r="D8630">
        <v>1.98</v>
      </c>
      <c r="E8630">
        <v>20</v>
      </c>
      <c r="F8630" t="s">
        <v>13336</v>
      </c>
      <c r="G8630" t="s">
        <v>31</v>
      </c>
      <c r="H8630" t="s">
        <v>46</v>
      </c>
      <c r="I8630" t="s">
        <v>9433</v>
      </c>
      <c r="K8630"/>
      <c r="L8630" t="s">
        <v>3747</v>
      </c>
      <c r="M8630" t="s">
        <v>26</v>
      </c>
      <c r="N8630">
        <v>2</v>
      </c>
      <c r="P8630" t="s">
        <v>10827</v>
      </c>
      <c r="Q8630" t="s">
        <v>13337</v>
      </c>
      <c r="S8630" t="s">
        <v>29</v>
      </c>
    </row>
    <row r="8631" spans="1:19" hidden="1" x14ac:dyDescent="0.2">
      <c r="A8631">
        <v>5255</v>
      </c>
      <c r="B8631" t="s">
        <v>13338</v>
      </c>
      <c r="C8631" t="s">
        <v>20</v>
      </c>
      <c r="D8631">
        <v>4.6100000000000003</v>
      </c>
      <c r="E8631">
        <v>25</v>
      </c>
      <c r="F8631" t="s">
        <v>192</v>
      </c>
      <c r="G8631" t="s">
        <v>55</v>
      </c>
      <c r="H8631" t="s">
        <v>46</v>
      </c>
      <c r="I8631" t="s">
        <v>10722</v>
      </c>
      <c r="K8631"/>
      <c r="L8631" t="s">
        <v>13339</v>
      </c>
      <c r="M8631" t="s">
        <v>26</v>
      </c>
      <c r="N8631">
        <v>2</v>
      </c>
      <c r="P8631" t="s">
        <v>10827</v>
      </c>
      <c r="Q8631" t="s">
        <v>13340</v>
      </c>
      <c r="S8631" t="s">
        <v>29</v>
      </c>
    </row>
    <row r="8632" spans="1:19" hidden="1" x14ac:dyDescent="0.2">
      <c r="A8632">
        <v>5255</v>
      </c>
      <c r="B8632" t="s">
        <v>13338</v>
      </c>
      <c r="C8632" t="s">
        <v>20</v>
      </c>
      <c r="D8632">
        <v>4.67</v>
      </c>
      <c r="E8632">
        <v>25</v>
      </c>
      <c r="F8632" t="s">
        <v>192</v>
      </c>
      <c r="G8632" t="s">
        <v>31</v>
      </c>
      <c r="H8632" t="s">
        <v>46</v>
      </c>
      <c r="I8632" t="s">
        <v>10722</v>
      </c>
      <c r="K8632"/>
      <c r="L8632" t="s">
        <v>13339</v>
      </c>
      <c r="M8632" t="s">
        <v>26</v>
      </c>
      <c r="N8632">
        <v>2</v>
      </c>
      <c r="P8632" t="s">
        <v>10827</v>
      </c>
      <c r="Q8632" t="s">
        <v>13340</v>
      </c>
      <c r="S8632" t="s">
        <v>29</v>
      </c>
    </row>
    <row r="8633" spans="1:19" hidden="1" x14ac:dyDescent="0.2">
      <c r="A8633">
        <v>5256</v>
      </c>
      <c r="B8633" t="s">
        <v>13341</v>
      </c>
      <c r="C8633" t="s">
        <v>20</v>
      </c>
      <c r="D8633">
        <v>-0.28999999999999998</v>
      </c>
      <c r="E8633">
        <v>20</v>
      </c>
      <c r="F8633" t="s">
        <v>13342</v>
      </c>
      <c r="G8633" t="s">
        <v>75</v>
      </c>
      <c r="H8633" t="s">
        <v>23</v>
      </c>
      <c r="I8633" t="s">
        <v>9433</v>
      </c>
      <c r="K8633"/>
      <c r="L8633" t="s">
        <v>13343</v>
      </c>
      <c r="M8633" t="s">
        <v>26</v>
      </c>
      <c r="N8633">
        <v>2</v>
      </c>
      <c r="P8633" t="s">
        <v>10827</v>
      </c>
      <c r="Q8633" t="s">
        <v>13344</v>
      </c>
      <c r="S8633" t="s">
        <v>29</v>
      </c>
    </row>
    <row r="8634" spans="1:19" hidden="1" x14ac:dyDescent="0.2">
      <c r="A8634">
        <v>5257</v>
      </c>
      <c r="B8634" t="s">
        <v>3754</v>
      </c>
      <c r="C8634" t="s">
        <v>20</v>
      </c>
      <c r="D8634">
        <v>1.18</v>
      </c>
      <c r="E8634">
        <v>25</v>
      </c>
      <c r="G8634" t="s">
        <v>1501</v>
      </c>
      <c r="H8634" t="s">
        <v>46</v>
      </c>
      <c r="I8634" t="s">
        <v>3573</v>
      </c>
      <c r="K8634"/>
      <c r="L8634" t="s">
        <v>3755</v>
      </c>
      <c r="M8634" t="s">
        <v>11208</v>
      </c>
      <c r="N8634">
        <v>4</v>
      </c>
      <c r="P8634" t="s">
        <v>10827</v>
      </c>
      <c r="Q8634" t="s">
        <v>13345</v>
      </c>
      <c r="S8634" t="s">
        <v>29</v>
      </c>
    </row>
    <row r="8635" spans="1:19" hidden="1" x14ac:dyDescent="0.2">
      <c r="A8635">
        <v>5258</v>
      </c>
      <c r="B8635" t="s">
        <v>13346</v>
      </c>
      <c r="C8635" t="s">
        <v>20</v>
      </c>
      <c r="D8635">
        <v>1.65</v>
      </c>
      <c r="E8635">
        <v>5.4</v>
      </c>
      <c r="G8635" t="s">
        <v>55</v>
      </c>
      <c r="H8635" t="s">
        <v>46</v>
      </c>
      <c r="I8635" t="s">
        <v>13152</v>
      </c>
      <c r="J8635" t="s">
        <v>43</v>
      </c>
      <c r="K8635"/>
      <c r="L8635" t="s">
        <v>13347</v>
      </c>
      <c r="M8635" t="s">
        <v>11208</v>
      </c>
      <c r="N8635">
        <v>4</v>
      </c>
      <c r="P8635" t="s">
        <v>10827</v>
      </c>
      <c r="Q8635" t="s">
        <v>13348</v>
      </c>
      <c r="S8635" t="s">
        <v>29</v>
      </c>
    </row>
    <row r="8636" spans="1:19" hidden="1" x14ac:dyDescent="0.2">
      <c r="A8636">
        <v>5258</v>
      </c>
      <c r="B8636" t="s">
        <v>13346</v>
      </c>
      <c r="C8636" t="s">
        <v>20</v>
      </c>
      <c r="D8636">
        <v>1.61</v>
      </c>
      <c r="E8636">
        <v>20</v>
      </c>
      <c r="G8636" t="s">
        <v>55</v>
      </c>
      <c r="H8636" t="s">
        <v>46</v>
      </c>
      <c r="I8636" t="s">
        <v>13152</v>
      </c>
      <c r="J8636" t="s">
        <v>43</v>
      </c>
      <c r="K8636"/>
      <c r="L8636" t="s">
        <v>13347</v>
      </c>
      <c r="M8636" t="s">
        <v>11208</v>
      </c>
      <c r="N8636">
        <v>4</v>
      </c>
      <c r="P8636" t="s">
        <v>10827</v>
      </c>
      <c r="Q8636" t="s">
        <v>13348</v>
      </c>
      <c r="S8636" t="s">
        <v>29</v>
      </c>
    </row>
    <row r="8637" spans="1:19" hidden="1" x14ac:dyDescent="0.2">
      <c r="A8637">
        <v>5258</v>
      </c>
      <c r="B8637" t="s">
        <v>13346</v>
      </c>
      <c r="C8637" t="s">
        <v>20</v>
      </c>
      <c r="D8637">
        <v>1.57</v>
      </c>
      <c r="E8637">
        <v>35</v>
      </c>
      <c r="G8637" t="s">
        <v>55</v>
      </c>
      <c r="H8637" t="s">
        <v>46</v>
      </c>
      <c r="I8637" t="s">
        <v>13152</v>
      </c>
      <c r="J8637" t="s">
        <v>43</v>
      </c>
      <c r="K8637"/>
      <c r="L8637" t="s">
        <v>13347</v>
      </c>
      <c r="M8637" t="s">
        <v>11208</v>
      </c>
      <c r="N8637">
        <v>4</v>
      </c>
      <c r="P8637" t="s">
        <v>10827</v>
      </c>
      <c r="Q8637" t="s">
        <v>13348</v>
      </c>
      <c r="S8637" t="s">
        <v>29</v>
      </c>
    </row>
    <row r="8638" spans="1:19" hidden="1" x14ac:dyDescent="0.2">
      <c r="A8638">
        <v>5258</v>
      </c>
      <c r="B8638" t="s">
        <v>13346</v>
      </c>
      <c r="C8638" t="s">
        <v>20</v>
      </c>
      <c r="D8638">
        <v>1.39</v>
      </c>
      <c r="E8638">
        <v>25</v>
      </c>
      <c r="G8638" t="s">
        <v>1501</v>
      </c>
      <c r="H8638" t="s">
        <v>46</v>
      </c>
      <c r="I8638" t="s">
        <v>3573</v>
      </c>
      <c r="K8638"/>
      <c r="L8638" t="s">
        <v>13347</v>
      </c>
      <c r="M8638" t="s">
        <v>11208</v>
      </c>
      <c r="N8638">
        <v>4</v>
      </c>
      <c r="P8638" t="s">
        <v>10827</v>
      </c>
      <c r="Q8638" t="s">
        <v>13348</v>
      </c>
      <c r="S8638" t="s">
        <v>29</v>
      </c>
    </row>
    <row r="8639" spans="1:19" hidden="1" x14ac:dyDescent="0.2">
      <c r="A8639">
        <v>5261</v>
      </c>
      <c r="B8639" t="s">
        <v>13349</v>
      </c>
      <c r="C8639" t="s">
        <v>20</v>
      </c>
      <c r="D8639">
        <v>-5.23</v>
      </c>
      <c r="E8639" t="s">
        <v>363</v>
      </c>
      <c r="F8639" t="s">
        <v>3110</v>
      </c>
      <c r="G8639" t="s">
        <v>75</v>
      </c>
      <c r="H8639" t="s">
        <v>23</v>
      </c>
      <c r="I8639" t="s">
        <v>4311</v>
      </c>
      <c r="K8639"/>
      <c r="L8639" t="s">
        <v>13350</v>
      </c>
      <c r="M8639" t="s">
        <v>26</v>
      </c>
      <c r="N8639">
        <v>2</v>
      </c>
      <c r="P8639" t="s">
        <v>10827</v>
      </c>
      <c r="Q8639" t="s">
        <v>13351</v>
      </c>
      <c r="S8639" t="s">
        <v>29</v>
      </c>
    </row>
    <row r="8640" spans="1:19" hidden="1" x14ac:dyDescent="0.2">
      <c r="A8640">
        <v>5263</v>
      </c>
      <c r="B8640" t="s">
        <v>13352</v>
      </c>
      <c r="C8640" t="s">
        <v>20</v>
      </c>
      <c r="D8640">
        <v>-6.02</v>
      </c>
      <c r="E8640" t="s">
        <v>363</v>
      </c>
      <c r="F8640" t="s">
        <v>3110</v>
      </c>
      <c r="G8640" t="s">
        <v>75</v>
      </c>
      <c r="H8640" t="s">
        <v>23</v>
      </c>
      <c r="I8640" t="s">
        <v>4311</v>
      </c>
      <c r="K8640"/>
      <c r="L8640" t="s">
        <v>13353</v>
      </c>
      <c r="M8640" t="s">
        <v>11208</v>
      </c>
      <c r="N8640">
        <v>4</v>
      </c>
      <c r="P8640" t="s">
        <v>10827</v>
      </c>
      <c r="Q8640" t="s">
        <v>13354</v>
      </c>
      <c r="S8640" t="s">
        <v>29</v>
      </c>
    </row>
    <row r="8641" spans="1:19" hidden="1" x14ac:dyDescent="0.2">
      <c r="A8641">
        <v>5264</v>
      </c>
      <c r="B8641" t="s">
        <v>13355</v>
      </c>
      <c r="C8641" t="s">
        <v>20</v>
      </c>
      <c r="D8641">
        <v>5.03</v>
      </c>
      <c r="E8641" t="s">
        <v>363</v>
      </c>
      <c r="F8641" t="s">
        <v>13356</v>
      </c>
      <c r="G8641" t="s">
        <v>31</v>
      </c>
      <c r="H8641" t="s">
        <v>23</v>
      </c>
      <c r="I8641" t="s">
        <v>277</v>
      </c>
      <c r="K8641"/>
      <c r="L8641" t="s">
        <v>13357</v>
      </c>
      <c r="M8641" t="s">
        <v>26</v>
      </c>
      <c r="N8641">
        <v>2</v>
      </c>
      <c r="P8641" t="s">
        <v>10827</v>
      </c>
      <c r="Q8641" t="s">
        <v>13358</v>
      </c>
      <c r="S8641" t="s">
        <v>29</v>
      </c>
    </row>
    <row r="8642" spans="1:19" hidden="1" x14ac:dyDescent="0.2">
      <c r="A8642">
        <v>5264</v>
      </c>
      <c r="B8642" t="s">
        <v>13355</v>
      </c>
      <c r="C8642" t="s">
        <v>73</v>
      </c>
      <c r="D8642">
        <v>13.27</v>
      </c>
      <c r="E8642" t="s">
        <v>5018</v>
      </c>
      <c r="F8642" t="s">
        <v>13356</v>
      </c>
      <c r="G8642" t="s">
        <v>75</v>
      </c>
      <c r="H8642" t="s">
        <v>23</v>
      </c>
      <c r="I8642" t="s">
        <v>277</v>
      </c>
      <c r="K8642"/>
      <c r="L8642" t="s">
        <v>13357</v>
      </c>
      <c r="M8642" t="s">
        <v>26</v>
      </c>
      <c r="N8642">
        <v>2</v>
      </c>
      <c r="P8642" t="s">
        <v>10827</v>
      </c>
      <c r="Q8642" t="s">
        <v>13358</v>
      </c>
      <c r="S8642" t="s">
        <v>29</v>
      </c>
    </row>
    <row r="8643" spans="1:19" hidden="1" x14ac:dyDescent="0.2">
      <c r="A8643">
        <v>5265</v>
      </c>
      <c r="B8643" t="s">
        <v>13359</v>
      </c>
      <c r="C8643" t="s">
        <v>20</v>
      </c>
      <c r="D8643">
        <v>4.87</v>
      </c>
      <c r="E8643" t="s">
        <v>363</v>
      </c>
      <c r="F8643" t="s">
        <v>2017</v>
      </c>
      <c r="G8643" t="s">
        <v>55</v>
      </c>
      <c r="H8643" t="s">
        <v>23</v>
      </c>
      <c r="I8643" t="s">
        <v>277</v>
      </c>
      <c r="K8643"/>
      <c r="L8643" t="s">
        <v>13360</v>
      </c>
      <c r="M8643" t="s">
        <v>26</v>
      </c>
      <c r="N8643">
        <v>2</v>
      </c>
      <c r="P8643" t="s">
        <v>10827</v>
      </c>
      <c r="Q8643" t="s">
        <v>13361</v>
      </c>
      <c r="S8643" t="s">
        <v>29</v>
      </c>
    </row>
    <row r="8644" spans="1:19" hidden="1" x14ac:dyDescent="0.2">
      <c r="A8644">
        <v>5265</v>
      </c>
      <c r="B8644" t="s">
        <v>13359</v>
      </c>
      <c r="C8644" t="s">
        <v>73</v>
      </c>
      <c r="D8644">
        <v>13.71</v>
      </c>
      <c r="E8644" t="s">
        <v>5018</v>
      </c>
      <c r="F8644" t="s">
        <v>13362</v>
      </c>
      <c r="G8644" t="s">
        <v>75</v>
      </c>
      <c r="H8644" t="s">
        <v>23</v>
      </c>
      <c r="I8644" t="s">
        <v>277</v>
      </c>
      <c r="K8644"/>
      <c r="L8644" t="s">
        <v>13360</v>
      </c>
      <c r="M8644" t="s">
        <v>26</v>
      </c>
      <c r="N8644">
        <v>2</v>
      </c>
      <c r="P8644" t="s">
        <v>10827</v>
      </c>
      <c r="Q8644" t="s">
        <v>13361</v>
      </c>
      <c r="S8644" t="s">
        <v>29</v>
      </c>
    </row>
    <row r="8645" spans="1:19" hidden="1" x14ac:dyDescent="0.2">
      <c r="A8645">
        <v>5266</v>
      </c>
      <c r="B8645" t="s">
        <v>13363</v>
      </c>
      <c r="C8645" t="s">
        <v>20</v>
      </c>
      <c r="D8645">
        <v>4.93</v>
      </c>
      <c r="E8645" t="s">
        <v>363</v>
      </c>
      <c r="F8645" t="s">
        <v>2017</v>
      </c>
      <c r="G8645" t="s">
        <v>55</v>
      </c>
      <c r="H8645" t="s">
        <v>23</v>
      </c>
      <c r="I8645" t="s">
        <v>277</v>
      </c>
      <c r="K8645"/>
      <c r="L8645" t="s">
        <v>13364</v>
      </c>
      <c r="M8645" t="s">
        <v>26</v>
      </c>
      <c r="N8645">
        <v>2</v>
      </c>
      <c r="P8645" t="s">
        <v>10827</v>
      </c>
      <c r="Q8645" t="s">
        <v>13365</v>
      </c>
      <c r="S8645" t="s">
        <v>29</v>
      </c>
    </row>
    <row r="8646" spans="1:19" hidden="1" x14ac:dyDescent="0.2">
      <c r="A8646">
        <v>5266</v>
      </c>
      <c r="B8646" t="s">
        <v>13363</v>
      </c>
      <c r="C8646" t="s">
        <v>73</v>
      </c>
      <c r="D8646">
        <v>12.46</v>
      </c>
      <c r="E8646" t="s">
        <v>5018</v>
      </c>
      <c r="F8646" t="s">
        <v>11910</v>
      </c>
      <c r="G8646" t="s">
        <v>75</v>
      </c>
      <c r="H8646" t="s">
        <v>23</v>
      </c>
      <c r="I8646" t="s">
        <v>277</v>
      </c>
      <c r="K8646"/>
      <c r="L8646" t="s">
        <v>13364</v>
      </c>
      <c r="M8646" t="s">
        <v>26</v>
      </c>
      <c r="N8646">
        <v>2</v>
      </c>
      <c r="P8646" t="s">
        <v>10827</v>
      </c>
      <c r="Q8646" t="s">
        <v>13365</v>
      </c>
      <c r="S8646" t="s">
        <v>29</v>
      </c>
    </row>
    <row r="8647" spans="1:19" hidden="1" x14ac:dyDescent="0.2">
      <c r="A8647">
        <v>5270</v>
      </c>
      <c r="B8647" t="s">
        <v>3780</v>
      </c>
      <c r="C8647" t="s">
        <v>20</v>
      </c>
      <c r="D8647">
        <v>4.7699999999999996</v>
      </c>
      <c r="E8647">
        <v>25</v>
      </c>
      <c r="F8647" t="s">
        <v>192</v>
      </c>
      <c r="G8647" t="s">
        <v>55</v>
      </c>
      <c r="H8647" t="s">
        <v>46</v>
      </c>
      <c r="I8647" t="s">
        <v>10722</v>
      </c>
      <c r="K8647"/>
      <c r="L8647" t="s">
        <v>3781</v>
      </c>
      <c r="M8647" t="s">
        <v>11208</v>
      </c>
      <c r="N8647">
        <v>4</v>
      </c>
      <c r="P8647" t="s">
        <v>10827</v>
      </c>
      <c r="Q8647" t="s">
        <v>13366</v>
      </c>
      <c r="S8647" t="s">
        <v>29</v>
      </c>
    </row>
    <row r="8648" spans="1:19" hidden="1" x14ac:dyDescent="0.2">
      <c r="A8648">
        <v>5271</v>
      </c>
      <c r="B8648" t="s">
        <v>3786</v>
      </c>
      <c r="C8648" t="s">
        <v>20</v>
      </c>
      <c r="D8648">
        <v>5.35</v>
      </c>
      <c r="E8648">
        <v>25</v>
      </c>
      <c r="F8648" t="s">
        <v>12607</v>
      </c>
      <c r="G8648" t="s">
        <v>1501</v>
      </c>
      <c r="H8648" t="s">
        <v>46</v>
      </c>
      <c r="I8648" t="s">
        <v>3573</v>
      </c>
      <c r="K8648"/>
      <c r="L8648" t="s">
        <v>3788</v>
      </c>
      <c r="M8648" t="s">
        <v>11208</v>
      </c>
      <c r="N8648">
        <v>4</v>
      </c>
      <c r="P8648" t="s">
        <v>10827</v>
      </c>
      <c r="Q8648" t="s">
        <v>13367</v>
      </c>
      <c r="S8648" t="s">
        <v>29</v>
      </c>
    </row>
    <row r="8649" spans="1:19" hidden="1" x14ac:dyDescent="0.2">
      <c r="A8649">
        <v>5272</v>
      </c>
      <c r="B8649" t="s">
        <v>13368</v>
      </c>
      <c r="C8649" t="s">
        <v>20</v>
      </c>
      <c r="D8649">
        <v>2.54</v>
      </c>
      <c r="F8649" t="s">
        <v>13369</v>
      </c>
      <c r="G8649" t="s">
        <v>31</v>
      </c>
      <c r="H8649" t="s">
        <v>23</v>
      </c>
      <c r="I8649" t="s">
        <v>8118</v>
      </c>
      <c r="K8649"/>
      <c r="L8649" t="s">
        <v>13370</v>
      </c>
      <c r="M8649" t="s">
        <v>26</v>
      </c>
      <c r="N8649">
        <v>2</v>
      </c>
      <c r="P8649" t="s">
        <v>10827</v>
      </c>
      <c r="Q8649" t="s">
        <v>13371</v>
      </c>
      <c r="S8649" t="s">
        <v>29</v>
      </c>
    </row>
    <row r="8650" spans="1:19" hidden="1" x14ac:dyDescent="0.2">
      <c r="A8650">
        <v>5273</v>
      </c>
      <c r="B8650" t="s">
        <v>13372</v>
      </c>
      <c r="C8650" t="s">
        <v>20</v>
      </c>
      <c r="D8650">
        <v>3.67</v>
      </c>
      <c r="F8650" t="s">
        <v>13369</v>
      </c>
      <c r="G8650" t="s">
        <v>31</v>
      </c>
      <c r="H8650" t="s">
        <v>23</v>
      </c>
      <c r="I8650" t="s">
        <v>8118</v>
      </c>
      <c r="K8650"/>
      <c r="L8650" t="s">
        <v>13373</v>
      </c>
      <c r="M8650" t="s">
        <v>26</v>
      </c>
      <c r="N8650">
        <v>2</v>
      </c>
      <c r="P8650" t="s">
        <v>10827</v>
      </c>
      <c r="Q8650" t="s">
        <v>13374</v>
      </c>
      <c r="S8650" t="s">
        <v>29</v>
      </c>
    </row>
    <row r="8651" spans="1:19" hidden="1" x14ac:dyDescent="0.2">
      <c r="A8651">
        <v>5274</v>
      </c>
      <c r="B8651" t="s">
        <v>13375</v>
      </c>
      <c r="C8651" t="s">
        <v>20</v>
      </c>
      <c r="D8651">
        <v>3.75</v>
      </c>
      <c r="F8651" t="s">
        <v>13369</v>
      </c>
      <c r="G8651" t="s">
        <v>31</v>
      </c>
      <c r="H8651" t="s">
        <v>23</v>
      </c>
      <c r="I8651" t="s">
        <v>8118</v>
      </c>
      <c r="K8651"/>
      <c r="L8651" t="s">
        <v>13376</v>
      </c>
      <c r="M8651" t="s">
        <v>26</v>
      </c>
      <c r="N8651">
        <v>2</v>
      </c>
      <c r="P8651" t="s">
        <v>10827</v>
      </c>
      <c r="Q8651" t="s">
        <v>13377</v>
      </c>
      <c r="S8651" t="s">
        <v>29</v>
      </c>
    </row>
    <row r="8652" spans="1:19" hidden="1" x14ac:dyDescent="0.2">
      <c r="A8652">
        <v>5276</v>
      </c>
      <c r="B8652" t="s">
        <v>13378</v>
      </c>
      <c r="C8652" t="s">
        <v>20</v>
      </c>
      <c r="D8652">
        <v>6.05</v>
      </c>
      <c r="E8652">
        <v>25</v>
      </c>
      <c r="F8652" t="s">
        <v>12607</v>
      </c>
      <c r="G8652" t="s">
        <v>1501</v>
      </c>
      <c r="H8652" t="s">
        <v>46</v>
      </c>
      <c r="I8652" t="s">
        <v>3573</v>
      </c>
      <c r="K8652"/>
      <c r="L8652" t="s">
        <v>13379</v>
      </c>
      <c r="M8652" t="s">
        <v>26</v>
      </c>
      <c r="N8652">
        <v>2</v>
      </c>
      <c r="P8652" t="s">
        <v>10827</v>
      </c>
      <c r="Q8652" t="s">
        <v>13380</v>
      </c>
      <c r="S8652" t="s">
        <v>29</v>
      </c>
    </row>
    <row r="8653" spans="1:19" hidden="1" x14ac:dyDescent="0.2">
      <c r="A8653">
        <v>5277</v>
      </c>
      <c r="B8653" t="s">
        <v>3830</v>
      </c>
      <c r="C8653" t="s">
        <v>20</v>
      </c>
      <c r="D8653">
        <v>4.4800000000000004</v>
      </c>
      <c r="E8653">
        <v>25</v>
      </c>
      <c r="F8653" t="s">
        <v>13381</v>
      </c>
      <c r="G8653" t="s">
        <v>55</v>
      </c>
      <c r="H8653" t="s">
        <v>46</v>
      </c>
      <c r="I8653" t="s">
        <v>6004</v>
      </c>
      <c r="K8653" t="e">
        <f>- Other measurements: A55</f>
        <v>#NAME?</v>
      </c>
      <c r="L8653" t="s">
        <v>3831</v>
      </c>
      <c r="M8653" t="s">
        <v>26</v>
      </c>
      <c r="N8653">
        <v>2</v>
      </c>
      <c r="P8653" t="s">
        <v>10827</v>
      </c>
      <c r="Q8653" t="s">
        <v>13382</v>
      </c>
      <c r="S8653" t="s">
        <v>29</v>
      </c>
    </row>
    <row r="8654" spans="1:19" hidden="1" x14ac:dyDescent="0.2">
      <c r="A8654">
        <v>5277</v>
      </c>
      <c r="B8654" t="s">
        <v>3830</v>
      </c>
      <c r="C8654" t="s">
        <v>20</v>
      </c>
      <c r="D8654">
        <v>4.51</v>
      </c>
      <c r="E8654">
        <v>25</v>
      </c>
      <c r="F8654" t="s">
        <v>13383</v>
      </c>
      <c r="G8654" t="s">
        <v>31</v>
      </c>
      <c r="H8654" t="s">
        <v>46</v>
      </c>
      <c r="I8654" t="s">
        <v>6004</v>
      </c>
      <c r="K8654" t="e">
        <f>- Other measurements: A55</f>
        <v>#NAME?</v>
      </c>
      <c r="L8654" t="s">
        <v>3831</v>
      </c>
      <c r="M8654" t="s">
        <v>26</v>
      </c>
      <c r="N8654">
        <v>2</v>
      </c>
      <c r="P8654" t="s">
        <v>10827</v>
      </c>
      <c r="Q8654" t="s">
        <v>13382</v>
      </c>
      <c r="S8654" t="s">
        <v>29</v>
      </c>
    </row>
    <row r="8655" spans="1:19" hidden="1" x14ac:dyDescent="0.2">
      <c r="A8655">
        <v>5277</v>
      </c>
      <c r="B8655" t="s">
        <v>3830</v>
      </c>
      <c r="C8655" t="s">
        <v>20</v>
      </c>
      <c r="D8655">
        <v>4.62</v>
      </c>
      <c r="E8655">
        <v>30.3</v>
      </c>
      <c r="F8655" t="s">
        <v>13384</v>
      </c>
      <c r="G8655" t="s">
        <v>55</v>
      </c>
      <c r="H8655" t="s">
        <v>46</v>
      </c>
      <c r="I8655" t="s">
        <v>9420</v>
      </c>
      <c r="K8655" t="e">
        <f>- Other measurements: A55</f>
        <v>#NAME?</v>
      </c>
      <c r="L8655" t="s">
        <v>3831</v>
      </c>
      <c r="M8655" t="s">
        <v>26</v>
      </c>
      <c r="N8655">
        <v>2</v>
      </c>
      <c r="P8655" t="s">
        <v>10827</v>
      </c>
      <c r="Q8655" t="s">
        <v>13382</v>
      </c>
      <c r="S8655" t="s">
        <v>29</v>
      </c>
    </row>
    <row r="8656" spans="1:19" hidden="1" x14ac:dyDescent="0.2">
      <c r="A8656">
        <v>5277</v>
      </c>
      <c r="B8656" t="s">
        <v>3830</v>
      </c>
      <c r="C8656" t="s">
        <v>20</v>
      </c>
      <c r="D8656">
        <v>4.33</v>
      </c>
      <c r="E8656">
        <v>25</v>
      </c>
      <c r="F8656" t="s">
        <v>13385</v>
      </c>
      <c r="G8656" t="s">
        <v>55</v>
      </c>
      <c r="H8656" t="s">
        <v>46</v>
      </c>
      <c r="I8656" t="s">
        <v>4106</v>
      </c>
      <c r="K8656" t="e">
        <f>- Other measurements: A55</f>
        <v>#NAME?</v>
      </c>
      <c r="L8656" t="s">
        <v>3831</v>
      </c>
      <c r="M8656" t="s">
        <v>26</v>
      </c>
      <c r="N8656">
        <v>2</v>
      </c>
      <c r="P8656" t="s">
        <v>10827</v>
      </c>
      <c r="Q8656" t="s">
        <v>13382</v>
      </c>
      <c r="S8656" t="s">
        <v>29</v>
      </c>
    </row>
    <row r="8657" spans="1:19" hidden="1" x14ac:dyDescent="0.2">
      <c r="A8657">
        <v>5278</v>
      </c>
      <c r="B8657" t="s">
        <v>3859</v>
      </c>
      <c r="C8657" t="s">
        <v>20</v>
      </c>
      <c r="D8657">
        <v>4.82</v>
      </c>
      <c r="E8657">
        <v>26</v>
      </c>
      <c r="F8657" t="s">
        <v>13386</v>
      </c>
      <c r="G8657" t="s">
        <v>55</v>
      </c>
      <c r="H8657" t="s">
        <v>46</v>
      </c>
      <c r="I8657" t="s">
        <v>422</v>
      </c>
      <c r="K8657"/>
      <c r="L8657" t="s">
        <v>3860</v>
      </c>
      <c r="M8657" t="s">
        <v>26</v>
      </c>
      <c r="N8657">
        <v>2</v>
      </c>
      <c r="P8657" t="s">
        <v>10827</v>
      </c>
      <c r="Q8657" t="s">
        <v>13387</v>
      </c>
      <c r="S8657" t="s">
        <v>29</v>
      </c>
    </row>
    <row r="8658" spans="1:19" hidden="1" x14ac:dyDescent="0.2">
      <c r="A8658">
        <v>5278</v>
      </c>
      <c r="B8658" t="s">
        <v>3859</v>
      </c>
      <c r="C8658" t="s">
        <v>73</v>
      </c>
      <c r="D8658">
        <v>3.03</v>
      </c>
      <c r="E8658">
        <v>26</v>
      </c>
      <c r="F8658" t="s">
        <v>13386</v>
      </c>
      <c r="G8658" t="s">
        <v>55</v>
      </c>
      <c r="H8658" t="s">
        <v>46</v>
      </c>
      <c r="I8658" t="s">
        <v>422</v>
      </c>
      <c r="K8658"/>
      <c r="L8658" t="s">
        <v>3860</v>
      </c>
      <c r="M8658" t="s">
        <v>26</v>
      </c>
      <c r="N8658">
        <v>2</v>
      </c>
      <c r="P8658" t="s">
        <v>10827</v>
      </c>
      <c r="Q8658" t="s">
        <v>13387</v>
      </c>
      <c r="S8658" t="s">
        <v>29</v>
      </c>
    </row>
    <row r="8659" spans="1:19" hidden="1" x14ac:dyDescent="0.2">
      <c r="A8659">
        <v>5288</v>
      </c>
      <c r="B8659" t="s">
        <v>13388</v>
      </c>
      <c r="C8659" t="s">
        <v>20</v>
      </c>
      <c r="D8659">
        <v>7.3</v>
      </c>
      <c r="E8659">
        <v>25</v>
      </c>
      <c r="F8659" t="s">
        <v>13389</v>
      </c>
      <c r="G8659" t="s">
        <v>55</v>
      </c>
      <c r="H8659" t="s">
        <v>46</v>
      </c>
      <c r="I8659" t="s">
        <v>1583</v>
      </c>
      <c r="K8659"/>
      <c r="L8659" t="s">
        <v>13390</v>
      </c>
      <c r="M8659" t="s">
        <v>26</v>
      </c>
      <c r="N8659">
        <v>2</v>
      </c>
      <c r="P8659" t="s">
        <v>10827</v>
      </c>
      <c r="Q8659" t="s">
        <v>13391</v>
      </c>
      <c r="S8659" t="s">
        <v>29</v>
      </c>
    </row>
    <row r="8660" spans="1:19" hidden="1" x14ac:dyDescent="0.2">
      <c r="A8660">
        <v>5288</v>
      </c>
      <c r="B8660" t="s">
        <v>13388</v>
      </c>
      <c r="C8660" t="s">
        <v>73</v>
      </c>
      <c r="D8660">
        <v>2.6</v>
      </c>
      <c r="E8660">
        <v>25</v>
      </c>
      <c r="F8660" t="s">
        <v>13389</v>
      </c>
      <c r="G8660" t="s">
        <v>55</v>
      </c>
      <c r="H8660" t="s">
        <v>46</v>
      </c>
      <c r="I8660" t="s">
        <v>1583</v>
      </c>
      <c r="K8660"/>
      <c r="L8660" t="s">
        <v>13390</v>
      </c>
      <c r="M8660" t="s">
        <v>26</v>
      </c>
      <c r="N8660">
        <v>2</v>
      </c>
      <c r="P8660" t="s">
        <v>10827</v>
      </c>
      <c r="Q8660" t="s">
        <v>13391</v>
      </c>
      <c r="S8660" t="s">
        <v>29</v>
      </c>
    </row>
    <row r="8661" spans="1:19" hidden="1" x14ac:dyDescent="0.2">
      <c r="A8661">
        <v>5288</v>
      </c>
      <c r="B8661" t="s">
        <v>13388</v>
      </c>
      <c r="C8661" t="s">
        <v>77</v>
      </c>
      <c r="D8661">
        <v>1.1200000000000001</v>
      </c>
      <c r="E8661" t="s">
        <v>414</v>
      </c>
      <c r="F8661" t="s">
        <v>13389</v>
      </c>
      <c r="G8661" t="s">
        <v>55</v>
      </c>
      <c r="H8661" t="s">
        <v>23</v>
      </c>
      <c r="I8661" t="s">
        <v>1583</v>
      </c>
      <c r="K8661"/>
      <c r="L8661" t="s">
        <v>13390</v>
      </c>
      <c r="M8661" t="s">
        <v>26</v>
      </c>
      <c r="N8661">
        <v>2</v>
      </c>
      <c r="P8661" t="s">
        <v>10827</v>
      </c>
      <c r="Q8661" t="s">
        <v>13391</v>
      </c>
      <c r="S8661" t="s">
        <v>29</v>
      </c>
    </row>
    <row r="8662" spans="1:19" hidden="1" x14ac:dyDescent="0.2">
      <c r="A8662">
        <v>5288</v>
      </c>
      <c r="B8662" t="s">
        <v>13388</v>
      </c>
      <c r="C8662" t="s">
        <v>20</v>
      </c>
      <c r="D8662">
        <v>7.27</v>
      </c>
      <c r="E8662">
        <v>25</v>
      </c>
      <c r="F8662" t="s">
        <v>11307</v>
      </c>
      <c r="G8662" t="s">
        <v>55</v>
      </c>
      <c r="H8662" t="s">
        <v>46</v>
      </c>
      <c r="I8662" t="s">
        <v>11308</v>
      </c>
      <c r="K8662"/>
      <c r="L8662" t="s">
        <v>13390</v>
      </c>
      <c r="M8662" t="s">
        <v>26</v>
      </c>
      <c r="N8662">
        <v>2</v>
      </c>
      <c r="P8662" t="s">
        <v>10827</v>
      </c>
      <c r="Q8662" t="s">
        <v>13391</v>
      </c>
      <c r="S8662" t="s">
        <v>29</v>
      </c>
    </row>
    <row r="8663" spans="1:19" hidden="1" x14ac:dyDescent="0.2">
      <c r="A8663">
        <v>5288</v>
      </c>
      <c r="B8663" t="s">
        <v>13388</v>
      </c>
      <c r="C8663" t="s">
        <v>73</v>
      </c>
      <c r="D8663">
        <v>2.41</v>
      </c>
      <c r="E8663">
        <v>25</v>
      </c>
      <c r="F8663" t="s">
        <v>11307</v>
      </c>
      <c r="G8663" t="s">
        <v>55</v>
      </c>
      <c r="H8663" t="s">
        <v>46</v>
      </c>
      <c r="I8663" t="s">
        <v>11308</v>
      </c>
      <c r="K8663"/>
      <c r="L8663" t="s">
        <v>13390</v>
      </c>
      <c r="M8663" t="s">
        <v>26</v>
      </c>
      <c r="N8663">
        <v>2</v>
      </c>
      <c r="P8663" t="s">
        <v>10827</v>
      </c>
      <c r="Q8663" t="s">
        <v>13391</v>
      </c>
      <c r="S8663" t="s">
        <v>29</v>
      </c>
    </row>
    <row r="8664" spans="1:19" hidden="1" x14ac:dyDescent="0.2">
      <c r="A8664">
        <v>5288</v>
      </c>
      <c r="B8664" t="s">
        <v>13388</v>
      </c>
      <c r="C8664" t="s">
        <v>77</v>
      </c>
      <c r="D8664">
        <v>1.75</v>
      </c>
      <c r="E8664" t="s">
        <v>414</v>
      </c>
      <c r="F8664" t="s">
        <v>11307</v>
      </c>
      <c r="G8664" t="s">
        <v>55</v>
      </c>
      <c r="H8664" t="s">
        <v>23</v>
      </c>
      <c r="I8664" t="s">
        <v>11308</v>
      </c>
      <c r="K8664"/>
      <c r="L8664" t="s">
        <v>13390</v>
      </c>
      <c r="M8664" t="s">
        <v>26</v>
      </c>
      <c r="N8664">
        <v>2</v>
      </c>
      <c r="P8664" t="s">
        <v>10827</v>
      </c>
      <c r="Q8664" t="s">
        <v>13391</v>
      </c>
      <c r="S8664" t="s">
        <v>29</v>
      </c>
    </row>
    <row r="8665" spans="1:19" hidden="1" x14ac:dyDescent="0.2">
      <c r="A8665">
        <v>5289</v>
      </c>
      <c r="B8665" t="s">
        <v>13392</v>
      </c>
      <c r="C8665" t="s">
        <v>20</v>
      </c>
      <c r="D8665">
        <v>7.15</v>
      </c>
      <c r="E8665">
        <v>25</v>
      </c>
      <c r="F8665" t="s">
        <v>13393</v>
      </c>
      <c r="G8665" t="s">
        <v>55</v>
      </c>
      <c r="H8665" t="s">
        <v>46</v>
      </c>
      <c r="I8665" t="s">
        <v>10846</v>
      </c>
      <c r="K8665"/>
      <c r="L8665" t="s">
        <v>13394</v>
      </c>
      <c r="M8665" t="s">
        <v>26</v>
      </c>
      <c r="N8665">
        <v>2</v>
      </c>
      <c r="P8665" t="s">
        <v>10827</v>
      </c>
      <c r="Q8665" t="s">
        <v>13395</v>
      </c>
      <c r="S8665" t="s">
        <v>29</v>
      </c>
    </row>
    <row r="8666" spans="1:19" hidden="1" x14ac:dyDescent="0.2">
      <c r="A8666">
        <v>5289</v>
      </c>
      <c r="B8666" t="s">
        <v>13392</v>
      </c>
      <c r="C8666" t="s">
        <v>73</v>
      </c>
      <c r="D8666">
        <v>3.9</v>
      </c>
      <c r="E8666">
        <v>25</v>
      </c>
      <c r="F8666" t="s">
        <v>13393</v>
      </c>
      <c r="G8666" t="s">
        <v>55</v>
      </c>
      <c r="H8666" t="s">
        <v>46</v>
      </c>
      <c r="I8666" t="s">
        <v>10846</v>
      </c>
      <c r="K8666"/>
      <c r="L8666" t="s">
        <v>13394</v>
      </c>
      <c r="M8666" t="s">
        <v>26</v>
      </c>
      <c r="N8666">
        <v>2</v>
      </c>
      <c r="P8666" t="s">
        <v>10827</v>
      </c>
      <c r="Q8666" t="s">
        <v>13395</v>
      </c>
      <c r="S8666" t="s">
        <v>29</v>
      </c>
    </row>
    <row r="8667" spans="1:19" hidden="1" x14ac:dyDescent="0.2">
      <c r="A8667">
        <v>5289</v>
      </c>
      <c r="B8667" t="s">
        <v>13392</v>
      </c>
      <c r="C8667" t="s">
        <v>77</v>
      </c>
      <c r="D8667">
        <v>2.95</v>
      </c>
      <c r="E8667">
        <v>25</v>
      </c>
      <c r="F8667" t="s">
        <v>13393</v>
      </c>
      <c r="G8667" t="s">
        <v>55</v>
      </c>
      <c r="H8667" t="s">
        <v>46</v>
      </c>
      <c r="I8667" t="s">
        <v>10846</v>
      </c>
      <c r="K8667"/>
      <c r="L8667" t="s">
        <v>13394</v>
      </c>
      <c r="M8667" t="s">
        <v>26</v>
      </c>
      <c r="N8667">
        <v>2</v>
      </c>
      <c r="P8667" t="s">
        <v>10827</v>
      </c>
      <c r="Q8667" t="s">
        <v>13395</v>
      </c>
      <c r="S8667" t="s">
        <v>29</v>
      </c>
    </row>
    <row r="8668" spans="1:19" hidden="1" x14ac:dyDescent="0.2">
      <c r="A8668">
        <v>5290</v>
      </c>
      <c r="B8668" t="s">
        <v>13396</v>
      </c>
      <c r="C8668" t="s">
        <v>20</v>
      </c>
      <c r="D8668">
        <v>4.75</v>
      </c>
      <c r="E8668" t="s">
        <v>13397</v>
      </c>
      <c r="F8668" t="s">
        <v>13398</v>
      </c>
      <c r="G8668" t="s">
        <v>1440</v>
      </c>
      <c r="H8668" t="s">
        <v>23</v>
      </c>
      <c r="I8668" t="s">
        <v>3025</v>
      </c>
      <c r="K8668" t="s">
        <v>13399</v>
      </c>
      <c r="L8668" t="s">
        <v>13400</v>
      </c>
      <c r="M8668" t="s">
        <v>26</v>
      </c>
      <c r="N8668">
        <v>2</v>
      </c>
      <c r="P8668" t="s">
        <v>10827</v>
      </c>
      <c r="Q8668" t="s">
        <v>13401</v>
      </c>
      <c r="S8668" t="s">
        <v>29</v>
      </c>
    </row>
    <row r="8669" spans="1:19" hidden="1" x14ac:dyDescent="0.2">
      <c r="A8669">
        <v>5291</v>
      </c>
      <c r="B8669" t="s">
        <v>13402</v>
      </c>
      <c r="C8669" t="s">
        <v>20</v>
      </c>
      <c r="D8669">
        <v>1.75</v>
      </c>
      <c r="E8669">
        <v>25</v>
      </c>
      <c r="G8669" t="s">
        <v>31</v>
      </c>
      <c r="H8669" t="s">
        <v>46</v>
      </c>
      <c r="I8669" t="s">
        <v>9582</v>
      </c>
      <c r="K8669"/>
      <c r="L8669" t="s">
        <v>13403</v>
      </c>
      <c r="M8669" t="s">
        <v>26</v>
      </c>
      <c r="N8669">
        <v>2</v>
      </c>
      <c r="P8669" t="s">
        <v>10827</v>
      </c>
      <c r="Q8669" t="s">
        <v>13404</v>
      </c>
      <c r="S8669" t="s">
        <v>29</v>
      </c>
    </row>
    <row r="8670" spans="1:19" hidden="1" x14ac:dyDescent="0.2">
      <c r="A8670">
        <v>5292</v>
      </c>
      <c r="B8670" t="s">
        <v>3883</v>
      </c>
      <c r="C8670" t="s">
        <v>20</v>
      </c>
      <c r="D8670">
        <v>3.22</v>
      </c>
      <c r="E8670">
        <v>25</v>
      </c>
      <c r="G8670" t="s">
        <v>31</v>
      </c>
      <c r="H8670" t="s">
        <v>46</v>
      </c>
      <c r="I8670" t="s">
        <v>9582</v>
      </c>
      <c r="K8670"/>
      <c r="L8670" t="s">
        <v>3884</v>
      </c>
      <c r="M8670" t="s">
        <v>26</v>
      </c>
      <c r="N8670">
        <v>2</v>
      </c>
      <c r="P8670" t="s">
        <v>10827</v>
      </c>
      <c r="Q8670" t="s">
        <v>13405</v>
      </c>
      <c r="S8670" t="s">
        <v>29</v>
      </c>
    </row>
    <row r="8671" spans="1:19" hidden="1" x14ac:dyDescent="0.2">
      <c r="A8671">
        <v>5293</v>
      </c>
      <c r="B8671" t="s">
        <v>13406</v>
      </c>
      <c r="C8671" t="s">
        <v>20</v>
      </c>
      <c r="D8671">
        <v>3.44</v>
      </c>
      <c r="E8671">
        <v>25</v>
      </c>
      <c r="G8671" t="s">
        <v>31</v>
      </c>
      <c r="H8671" t="s">
        <v>46</v>
      </c>
      <c r="I8671" t="s">
        <v>9582</v>
      </c>
      <c r="K8671"/>
      <c r="L8671" t="s">
        <v>13407</v>
      </c>
      <c r="M8671" t="s">
        <v>26</v>
      </c>
      <c r="N8671">
        <v>2</v>
      </c>
      <c r="P8671" t="s">
        <v>10827</v>
      </c>
      <c r="Q8671" t="s">
        <v>13408</v>
      </c>
      <c r="S8671" t="s">
        <v>29</v>
      </c>
    </row>
    <row r="8672" spans="1:19" hidden="1" x14ac:dyDescent="0.2">
      <c r="A8672">
        <v>5294</v>
      </c>
      <c r="B8672" t="s">
        <v>13409</v>
      </c>
      <c r="C8672" t="s">
        <v>20</v>
      </c>
      <c r="D8672">
        <v>-2.4700000000000002</v>
      </c>
      <c r="E8672" t="s">
        <v>363</v>
      </c>
      <c r="F8672" t="s">
        <v>3110</v>
      </c>
      <c r="G8672" t="s">
        <v>75</v>
      </c>
      <c r="H8672" t="s">
        <v>23</v>
      </c>
      <c r="I8672" t="s">
        <v>4311</v>
      </c>
      <c r="K8672"/>
      <c r="L8672" t="s">
        <v>13410</v>
      </c>
      <c r="M8672" t="s">
        <v>26</v>
      </c>
      <c r="N8672">
        <v>2</v>
      </c>
      <c r="P8672" t="s">
        <v>10827</v>
      </c>
      <c r="Q8672" t="s">
        <v>13411</v>
      </c>
      <c r="S8672" t="s">
        <v>29</v>
      </c>
    </row>
    <row r="8673" spans="1:19" hidden="1" x14ac:dyDescent="0.2">
      <c r="A8673">
        <v>5295</v>
      </c>
      <c r="B8673" t="s">
        <v>13412</v>
      </c>
      <c r="C8673" t="s">
        <v>20</v>
      </c>
      <c r="D8673">
        <v>-4.9000000000000004</v>
      </c>
      <c r="E8673" t="s">
        <v>363</v>
      </c>
      <c r="F8673" t="s">
        <v>3110</v>
      </c>
      <c r="G8673" t="s">
        <v>75</v>
      </c>
      <c r="H8673" t="s">
        <v>23</v>
      </c>
      <c r="I8673" t="s">
        <v>4311</v>
      </c>
      <c r="K8673"/>
      <c r="L8673" t="s">
        <v>13413</v>
      </c>
      <c r="M8673" t="s">
        <v>26</v>
      </c>
      <c r="N8673">
        <v>2</v>
      </c>
      <c r="P8673" t="s">
        <v>10827</v>
      </c>
      <c r="Q8673" t="s">
        <v>13414</v>
      </c>
      <c r="S8673" t="s">
        <v>29</v>
      </c>
    </row>
    <row r="8674" spans="1:19" hidden="1" x14ac:dyDescent="0.2">
      <c r="A8674">
        <v>5296</v>
      </c>
      <c r="B8674" t="s">
        <v>13415</v>
      </c>
      <c r="C8674" t="s">
        <v>73</v>
      </c>
      <c r="D8674" t="s">
        <v>13416</v>
      </c>
      <c r="E8674">
        <v>25</v>
      </c>
      <c r="G8674" t="s">
        <v>55</v>
      </c>
      <c r="H8674" t="s">
        <v>23</v>
      </c>
      <c r="I8674" t="s">
        <v>31</v>
      </c>
      <c r="K8674"/>
      <c r="L8674" t="s">
        <v>13417</v>
      </c>
      <c r="M8674" t="s">
        <v>26</v>
      </c>
      <c r="N8674">
        <v>2</v>
      </c>
      <c r="P8674" t="s">
        <v>10827</v>
      </c>
      <c r="Q8674" t="s">
        <v>13418</v>
      </c>
      <c r="S8674" t="s">
        <v>29</v>
      </c>
    </row>
    <row r="8675" spans="1:19" hidden="1" x14ac:dyDescent="0.2">
      <c r="A8675">
        <v>5296</v>
      </c>
      <c r="B8675" t="s">
        <v>13415</v>
      </c>
      <c r="C8675" t="s">
        <v>77</v>
      </c>
      <c r="D8675">
        <v>2.54</v>
      </c>
      <c r="E8675">
        <v>25</v>
      </c>
      <c r="G8675" t="s">
        <v>55</v>
      </c>
      <c r="H8675" t="s">
        <v>23</v>
      </c>
      <c r="I8675" t="s">
        <v>31</v>
      </c>
      <c r="K8675"/>
      <c r="L8675" t="s">
        <v>13417</v>
      </c>
      <c r="M8675" t="s">
        <v>26</v>
      </c>
      <c r="N8675">
        <v>2</v>
      </c>
      <c r="P8675" t="s">
        <v>10827</v>
      </c>
      <c r="Q8675" t="s">
        <v>13418</v>
      </c>
      <c r="S8675" t="s">
        <v>29</v>
      </c>
    </row>
    <row r="8676" spans="1:19" hidden="1" x14ac:dyDescent="0.2">
      <c r="A8676">
        <v>5296</v>
      </c>
      <c r="B8676" t="s">
        <v>13415</v>
      </c>
      <c r="C8676" t="s">
        <v>283</v>
      </c>
      <c r="D8676">
        <v>4.16</v>
      </c>
      <c r="E8676">
        <v>25</v>
      </c>
      <c r="G8676" t="s">
        <v>55</v>
      </c>
      <c r="H8676" t="s">
        <v>23</v>
      </c>
      <c r="I8676" t="s">
        <v>31</v>
      </c>
      <c r="K8676"/>
      <c r="L8676" t="s">
        <v>13417</v>
      </c>
      <c r="M8676" t="s">
        <v>26</v>
      </c>
      <c r="N8676">
        <v>2</v>
      </c>
      <c r="P8676" t="s">
        <v>10827</v>
      </c>
      <c r="Q8676" t="s">
        <v>13418</v>
      </c>
      <c r="S8676" t="s">
        <v>29</v>
      </c>
    </row>
    <row r="8677" spans="1:19" hidden="1" x14ac:dyDescent="0.2">
      <c r="A8677">
        <v>5296</v>
      </c>
      <c r="B8677" t="s">
        <v>13415</v>
      </c>
      <c r="C8677" t="s">
        <v>284</v>
      </c>
      <c r="D8677">
        <v>5.58</v>
      </c>
      <c r="E8677">
        <v>25</v>
      </c>
      <c r="G8677" t="s">
        <v>55</v>
      </c>
      <c r="H8677" t="s">
        <v>23</v>
      </c>
      <c r="I8677" t="s">
        <v>31</v>
      </c>
      <c r="K8677"/>
      <c r="L8677" t="s">
        <v>13417</v>
      </c>
      <c r="M8677" t="s">
        <v>26</v>
      </c>
      <c r="N8677">
        <v>2</v>
      </c>
      <c r="P8677" t="s">
        <v>10827</v>
      </c>
      <c r="Q8677" t="s">
        <v>13418</v>
      </c>
      <c r="S8677" t="s">
        <v>29</v>
      </c>
    </row>
    <row r="8678" spans="1:19" hidden="1" x14ac:dyDescent="0.2">
      <c r="A8678">
        <v>5297</v>
      </c>
      <c r="B8678" t="s">
        <v>13419</v>
      </c>
      <c r="C8678" t="s">
        <v>20</v>
      </c>
      <c r="D8678">
        <v>-5.5</v>
      </c>
      <c r="E8678" t="s">
        <v>363</v>
      </c>
      <c r="F8678" t="s">
        <v>3110</v>
      </c>
      <c r="G8678" t="s">
        <v>75</v>
      </c>
      <c r="H8678" t="s">
        <v>23</v>
      </c>
      <c r="I8678" t="s">
        <v>4311</v>
      </c>
      <c r="K8678"/>
      <c r="L8678" t="s">
        <v>13420</v>
      </c>
      <c r="M8678" t="s">
        <v>11208</v>
      </c>
      <c r="N8678">
        <v>4</v>
      </c>
      <c r="P8678" t="s">
        <v>10827</v>
      </c>
      <c r="Q8678" t="s">
        <v>13421</v>
      </c>
      <c r="S8678" t="s">
        <v>29</v>
      </c>
    </row>
    <row r="8679" spans="1:19" hidden="1" x14ac:dyDescent="0.2">
      <c r="A8679">
        <v>5298</v>
      </c>
      <c r="B8679" t="s">
        <v>13422</v>
      </c>
      <c r="C8679" t="s">
        <v>20</v>
      </c>
      <c r="D8679">
        <v>-0.76</v>
      </c>
      <c r="E8679">
        <v>20</v>
      </c>
      <c r="F8679" t="s">
        <v>3110</v>
      </c>
      <c r="G8679" t="s">
        <v>75</v>
      </c>
      <c r="H8679" t="s">
        <v>23</v>
      </c>
      <c r="I8679" t="s">
        <v>99</v>
      </c>
      <c r="K8679"/>
      <c r="L8679" t="s">
        <v>13423</v>
      </c>
      <c r="M8679" t="s">
        <v>26</v>
      </c>
      <c r="N8679">
        <v>2</v>
      </c>
      <c r="P8679" t="s">
        <v>10827</v>
      </c>
      <c r="Q8679" t="s">
        <v>13424</v>
      </c>
      <c r="S8679" t="s">
        <v>29</v>
      </c>
    </row>
    <row r="8680" spans="1:19" hidden="1" x14ac:dyDescent="0.2">
      <c r="A8680">
        <v>5299</v>
      </c>
      <c r="B8680" t="s">
        <v>13425</v>
      </c>
      <c r="C8680" t="s">
        <v>20</v>
      </c>
      <c r="D8680">
        <v>-1.72</v>
      </c>
      <c r="E8680">
        <v>20</v>
      </c>
      <c r="F8680" t="s">
        <v>3110</v>
      </c>
      <c r="G8680" t="s">
        <v>75</v>
      </c>
      <c r="H8680" t="s">
        <v>23</v>
      </c>
      <c r="I8680" t="s">
        <v>99</v>
      </c>
      <c r="K8680"/>
      <c r="L8680" t="s">
        <v>13426</v>
      </c>
      <c r="M8680" t="s">
        <v>26</v>
      </c>
      <c r="N8680">
        <v>2</v>
      </c>
      <c r="P8680" t="s">
        <v>10827</v>
      </c>
      <c r="Q8680" t="s">
        <v>13427</v>
      </c>
      <c r="S8680" t="s">
        <v>29</v>
      </c>
    </row>
    <row r="8681" spans="1:19" hidden="1" x14ac:dyDescent="0.2">
      <c r="A8681">
        <v>5300</v>
      </c>
      <c r="B8681" t="s">
        <v>13428</v>
      </c>
      <c r="C8681" t="s">
        <v>20</v>
      </c>
      <c r="D8681">
        <v>-4.5</v>
      </c>
      <c r="E8681">
        <v>20</v>
      </c>
      <c r="F8681" t="s">
        <v>3110</v>
      </c>
      <c r="G8681" t="s">
        <v>75</v>
      </c>
      <c r="H8681" t="s">
        <v>23</v>
      </c>
      <c r="I8681" t="s">
        <v>99</v>
      </c>
      <c r="K8681"/>
      <c r="L8681" t="s">
        <v>13429</v>
      </c>
      <c r="M8681" t="s">
        <v>26</v>
      </c>
      <c r="N8681">
        <v>2</v>
      </c>
      <c r="P8681" t="s">
        <v>10827</v>
      </c>
      <c r="Q8681" t="s">
        <v>13430</v>
      </c>
      <c r="S8681" t="s">
        <v>29</v>
      </c>
    </row>
    <row r="8682" spans="1:19" hidden="1" x14ac:dyDescent="0.2">
      <c r="A8682">
        <v>5301</v>
      </c>
      <c r="B8682" t="s">
        <v>13431</v>
      </c>
      <c r="C8682" t="s">
        <v>20</v>
      </c>
      <c r="D8682">
        <v>-1.2</v>
      </c>
      <c r="E8682">
        <v>20</v>
      </c>
      <c r="F8682" t="s">
        <v>3110</v>
      </c>
      <c r="G8682" t="s">
        <v>75</v>
      </c>
      <c r="H8682" t="s">
        <v>23</v>
      </c>
      <c r="I8682" t="s">
        <v>99</v>
      </c>
      <c r="K8682"/>
      <c r="L8682" t="s">
        <v>13432</v>
      </c>
      <c r="M8682" t="s">
        <v>26</v>
      </c>
      <c r="N8682">
        <v>2</v>
      </c>
      <c r="P8682" t="s">
        <v>10827</v>
      </c>
      <c r="Q8682" t="s">
        <v>13433</v>
      </c>
      <c r="S8682" t="s">
        <v>29</v>
      </c>
    </row>
    <row r="8683" spans="1:19" hidden="1" x14ac:dyDescent="0.2">
      <c r="A8683">
        <v>5302</v>
      </c>
      <c r="B8683" t="s">
        <v>13434</v>
      </c>
      <c r="C8683" t="s">
        <v>20</v>
      </c>
      <c r="D8683">
        <v>-4.0999999999999996</v>
      </c>
      <c r="E8683">
        <v>20</v>
      </c>
      <c r="F8683" t="s">
        <v>3110</v>
      </c>
      <c r="G8683" t="s">
        <v>75</v>
      </c>
      <c r="H8683" t="s">
        <v>23</v>
      </c>
      <c r="I8683" t="s">
        <v>99</v>
      </c>
      <c r="K8683"/>
      <c r="L8683" t="s">
        <v>13435</v>
      </c>
      <c r="M8683" t="s">
        <v>26</v>
      </c>
      <c r="N8683">
        <v>2</v>
      </c>
      <c r="P8683" t="s">
        <v>10827</v>
      </c>
      <c r="Q8683" t="s">
        <v>13436</v>
      </c>
      <c r="S8683" t="s">
        <v>29</v>
      </c>
    </row>
    <row r="8684" spans="1:19" hidden="1" x14ac:dyDescent="0.2">
      <c r="A8684">
        <v>5302</v>
      </c>
      <c r="B8684" t="s">
        <v>13434</v>
      </c>
      <c r="C8684" t="s">
        <v>73</v>
      </c>
      <c r="D8684">
        <v>2</v>
      </c>
      <c r="E8684">
        <v>20</v>
      </c>
      <c r="F8684" t="s">
        <v>3110</v>
      </c>
      <c r="G8684" t="s">
        <v>75</v>
      </c>
      <c r="H8684" t="s">
        <v>23</v>
      </c>
      <c r="I8684" t="s">
        <v>99</v>
      </c>
      <c r="K8684"/>
      <c r="L8684" t="s">
        <v>13435</v>
      </c>
      <c r="M8684" t="s">
        <v>26</v>
      </c>
      <c r="N8684">
        <v>2</v>
      </c>
      <c r="P8684" t="s">
        <v>10827</v>
      </c>
      <c r="Q8684" t="s">
        <v>13436</v>
      </c>
      <c r="S8684" t="s">
        <v>29</v>
      </c>
    </row>
    <row r="8685" spans="1:19" hidden="1" x14ac:dyDescent="0.2">
      <c r="A8685">
        <v>5303</v>
      </c>
      <c r="B8685" t="s">
        <v>13437</v>
      </c>
      <c r="C8685" t="s">
        <v>20</v>
      </c>
      <c r="D8685">
        <v>9.43</v>
      </c>
      <c r="E8685">
        <v>25</v>
      </c>
      <c r="F8685" t="s">
        <v>12502</v>
      </c>
      <c r="G8685" t="s">
        <v>55</v>
      </c>
      <c r="H8685" t="s">
        <v>23</v>
      </c>
      <c r="I8685" t="s">
        <v>12503</v>
      </c>
      <c r="K8685"/>
      <c r="L8685" t="s">
        <v>13438</v>
      </c>
      <c r="M8685" t="s">
        <v>11208</v>
      </c>
      <c r="N8685">
        <v>4</v>
      </c>
      <c r="P8685" t="s">
        <v>10827</v>
      </c>
      <c r="Q8685" t="s">
        <v>13439</v>
      </c>
      <c r="S8685" t="s">
        <v>29</v>
      </c>
    </row>
    <row r="8686" spans="1:19" hidden="1" x14ac:dyDescent="0.2">
      <c r="A8686">
        <v>5304</v>
      </c>
      <c r="B8686" t="s">
        <v>13440</v>
      </c>
      <c r="C8686" t="s">
        <v>20</v>
      </c>
      <c r="D8686">
        <v>9.2899999999999991</v>
      </c>
      <c r="E8686">
        <v>25</v>
      </c>
      <c r="F8686" t="s">
        <v>12502</v>
      </c>
      <c r="G8686" t="s">
        <v>55</v>
      </c>
      <c r="H8686" t="s">
        <v>23</v>
      </c>
      <c r="I8686" t="s">
        <v>12503</v>
      </c>
      <c r="K8686"/>
      <c r="L8686" t="s">
        <v>13441</v>
      </c>
      <c r="M8686" t="s">
        <v>26</v>
      </c>
      <c r="N8686">
        <v>2</v>
      </c>
      <c r="P8686" t="s">
        <v>10827</v>
      </c>
      <c r="Q8686" t="s">
        <v>13442</v>
      </c>
      <c r="S8686" t="s">
        <v>29</v>
      </c>
    </row>
    <row r="8687" spans="1:19" hidden="1" x14ac:dyDescent="0.2">
      <c r="A8687">
        <v>5305</v>
      </c>
      <c r="B8687" t="s">
        <v>13443</v>
      </c>
      <c r="C8687" t="s">
        <v>20</v>
      </c>
      <c r="D8687">
        <v>9.4499999999999993</v>
      </c>
      <c r="E8687">
        <v>25</v>
      </c>
      <c r="F8687" t="s">
        <v>12502</v>
      </c>
      <c r="G8687" t="s">
        <v>55</v>
      </c>
      <c r="H8687" t="s">
        <v>23</v>
      </c>
      <c r="I8687" t="s">
        <v>12503</v>
      </c>
      <c r="K8687"/>
      <c r="L8687" t="s">
        <v>13444</v>
      </c>
      <c r="M8687" t="s">
        <v>26</v>
      </c>
      <c r="N8687">
        <v>2</v>
      </c>
      <c r="P8687" t="s">
        <v>10827</v>
      </c>
      <c r="Q8687" t="s">
        <v>13445</v>
      </c>
      <c r="S8687" t="s">
        <v>29</v>
      </c>
    </row>
    <row r="8688" spans="1:19" hidden="1" x14ac:dyDescent="0.2">
      <c r="A8688">
        <v>5306</v>
      </c>
      <c r="B8688" t="s">
        <v>13446</v>
      </c>
      <c r="C8688" t="s">
        <v>20</v>
      </c>
      <c r="D8688">
        <v>9.49</v>
      </c>
      <c r="E8688">
        <v>25</v>
      </c>
      <c r="F8688" t="s">
        <v>13447</v>
      </c>
      <c r="G8688" t="s">
        <v>55</v>
      </c>
      <c r="H8688" t="s">
        <v>23</v>
      </c>
      <c r="I8688" t="s">
        <v>12503</v>
      </c>
      <c r="K8688"/>
      <c r="L8688" t="s">
        <v>13448</v>
      </c>
      <c r="M8688" t="s">
        <v>26</v>
      </c>
      <c r="N8688">
        <v>2</v>
      </c>
      <c r="P8688" t="s">
        <v>10827</v>
      </c>
      <c r="Q8688" t="s">
        <v>13449</v>
      </c>
      <c r="S8688" t="s">
        <v>29</v>
      </c>
    </row>
    <row r="8689" spans="1:19" hidden="1" x14ac:dyDescent="0.2">
      <c r="A8689">
        <v>5307</v>
      </c>
      <c r="B8689" t="s">
        <v>13450</v>
      </c>
      <c r="C8689" t="s">
        <v>20</v>
      </c>
      <c r="D8689">
        <v>10.23</v>
      </c>
      <c r="E8689">
        <v>25</v>
      </c>
      <c r="F8689" t="s">
        <v>12502</v>
      </c>
      <c r="G8689" t="s">
        <v>55</v>
      </c>
      <c r="H8689" t="s">
        <v>23</v>
      </c>
      <c r="I8689" t="s">
        <v>12503</v>
      </c>
      <c r="K8689"/>
      <c r="L8689" t="s">
        <v>13451</v>
      </c>
      <c r="M8689" t="s">
        <v>26</v>
      </c>
      <c r="N8689">
        <v>2</v>
      </c>
      <c r="P8689" t="s">
        <v>10827</v>
      </c>
      <c r="Q8689" t="s">
        <v>13452</v>
      </c>
      <c r="S8689" t="s">
        <v>29</v>
      </c>
    </row>
    <row r="8690" spans="1:19" hidden="1" x14ac:dyDescent="0.2">
      <c r="A8690">
        <v>5308</v>
      </c>
      <c r="B8690" t="s">
        <v>3886</v>
      </c>
      <c r="C8690" t="s">
        <v>20</v>
      </c>
      <c r="D8690">
        <v>11.12</v>
      </c>
      <c r="E8690">
        <v>25</v>
      </c>
      <c r="F8690" t="s">
        <v>12502</v>
      </c>
      <c r="G8690" t="s">
        <v>55</v>
      </c>
      <c r="H8690" t="s">
        <v>23</v>
      </c>
      <c r="I8690" t="s">
        <v>12503</v>
      </c>
      <c r="K8690"/>
      <c r="L8690" t="s">
        <v>3887</v>
      </c>
      <c r="M8690" t="s">
        <v>26</v>
      </c>
      <c r="N8690">
        <v>2</v>
      </c>
      <c r="P8690" t="s">
        <v>10827</v>
      </c>
      <c r="Q8690" t="s">
        <v>13453</v>
      </c>
      <c r="S8690" t="s">
        <v>29</v>
      </c>
    </row>
    <row r="8691" spans="1:19" hidden="1" x14ac:dyDescent="0.2">
      <c r="A8691">
        <v>5309</v>
      </c>
      <c r="B8691" t="s">
        <v>13454</v>
      </c>
      <c r="C8691" t="s">
        <v>20</v>
      </c>
      <c r="D8691">
        <v>-5.7</v>
      </c>
      <c r="E8691" t="s">
        <v>363</v>
      </c>
      <c r="F8691" t="s">
        <v>12906</v>
      </c>
      <c r="G8691" t="s">
        <v>75</v>
      </c>
      <c r="H8691" t="s">
        <v>23</v>
      </c>
      <c r="I8691" t="s">
        <v>4857</v>
      </c>
      <c r="K8691"/>
      <c r="L8691" t="s">
        <v>13455</v>
      </c>
      <c r="M8691" t="s">
        <v>26</v>
      </c>
      <c r="N8691">
        <v>2</v>
      </c>
      <c r="P8691" t="s">
        <v>10827</v>
      </c>
      <c r="Q8691" t="s">
        <v>13456</v>
      </c>
      <c r="S8691" t="s">
        <v>29</v>
      </c>
    </row>
    <row r="8692" spans="1:19" hidden="1" x14ac:dyDescent="0.2">
      <c r="A8692">
        <v>5310</v>
      </c>
      <c r="B8692" t="s">
        <v>13457</v>
      </c>
      <c r="C8692" t="s">
        <v>20</v>
      </c>
      <c r="D8692">
        <v>10.36</v>
      </c>
      <c r="E8692">
        <v>25</v>
      </c>
      <c r="F8692" t="s">
        <v>12502</v>
      </c>
      <c r="G8692" t="s">
        <v>55</v>
      </c>
      <c r="H8692" t="s">
        <v>23</v>
      </c>
      <c r="I8692" t="s">
        <v>12503</v>
      </c>
      <c r="K8692"/>
      <c r="L8692" t="s">
        <v>13458</v>
      </c>
      <c r="M8692" t="s">
        <v>26</v>
      </c>
      <c r="N8692">
        <v>2</v>
      </c>
      <c r="P8692" t="s">
        <v>10827</v>
      </c>
      <c r="Q8692" t="s">
        <v>13459</v>
      </c>
      <c r="S8692" t="s">
        <v>29</v>
      </c>
    </row>
    <row r="8693" spans="1:19" hidden="1" x14ac:dyDescent="0.2">
      <c r="A8693">
        <v>5311</v>
      </c>
      <c r="B8693" t="s">
        <v>13460</v>
      </c>
      <c r="C8693" t="s">
        <v>20</v>
      </c>
      <c r="D8693">
        <v>10.14</v>
      </c>
      <c r="E8693">
        <v>25</v>
      </c>
      <c r="F8693" t="s">
        <v>13461</v>
      </c>
      <c r="G8693" t="s">
        <v>55</v>
      </c>
      <c r="H8693" t="s">
        <v>23</v>
      </c>
      <c r="I8693" t="s">
        <v>12503</v>
      </c>
      <c r="K8693"/>
      <c r="L8693" t="s">
        <v>13462</v>
      </c>
      <c r="M8693" t="s">
        <v>26</v>
      </c>
      <c r="N8693">
        <v>2</v>
      </c>
      <c r="P8693" t="s">
        <v>10827</v>
      </c>
      <c r="Q8693" t="s">
        <v>13463</v>
      </c>
      <c r="S8693" t="s">
        <v>29</v>
      </c>
    </row>
    <row r="8694" spans="1:19" hidden="1" x14ac:dyDescent="0.2">
      <c r="A8694">
        <v>5312</v>
      </c>
      <c r="B8694" t="s">
        <v>13464</v>
      </c>
      <c r="C8694" t="s">
        <v>20</v>
      </c>
      <c r="D8694">
        <v>9.2799999999999994</v>
      </c>
      <c r="E8694">
        <v>25</v>
      </c>
      <c r="F8694" t="s">
        <v>13461</v>
      </c>
      <c r="G8694" t="s">
        <v>55</v>
      </c>
      <c r="H8694" t="s">
        <v>23</v>
      </c>
      <c r="I8694" t="s">
        <v>12503</v>
      </c>
      <c r="K8694"/>
      <c r="L8694" t="s">
        <v>13465</v>
      </c>
      <c r="M8694" t="s">
        <v>26</v>
      </c>
      <c r="N8694">
        <v>2</v>
      </c>
      <c r="P8694" t="s">
        <v>10827</v>
      </c>
      <c r="Q8694" t="s">
        <v>13466</v>
      </c>
      <c r="S8694" t="s">
        <v>29</v>
      </c>
    </row>
    <row r="8695" spans="1:19" hidden="1" x14ac:dyDescent="0.2">
      <c r="A8695">
        <v>5313</v>
      </c>
      <c r="B8695" t="s">
        <v>13467</v>
      </c>
      <c r="C8695" t="s">
        <v>20</v>
      </c>
      <c r="D8695">
        <v>10.17</v>
      </c>
      <c r="E8695">
        <v>25</v>
      </c>
      <c r="F8695" t="s">
        <v>12502</v>
      </c>
      <c r="G8695" t="s">
        <v>55</v>
      </c>
      <c r="H8695" t="s">
        <v>23</v>
      </c>
      <c r="I8695" t="s">
        <v>12503</v>
      </c>
      <c r="K8695"/>
      <c r="L8695" t="s">
        <v>13468</v>
      </c>
      <c r="M8695" t="s">
        <v>26</v>
      </c>
      <c r="N8695">
        <v>2</v>
      </c>
      <c r="P8695" t="s">
        <v>10827</v>
      </c>
      <c r="Q8695" t="s">
        <v>13469</v>
      </c>
      <c r="S8695" t="s">
        <v>29</v>
      </c>
    </row>
    <row r="8696" spans="1:19" hidden="1" x14ac:dyDescent="0.2">
      <c r="A8696">
        <v>5314</v>
      </c>
      <c r="B8696" t="s">
        <v>13470</v>
      </c>
      <c r="C8696" t="s">
        <v>20</v>
      </c>
      <c r="D8696">
        <v>10.29</v>
      </c>
      <c r="E8696">
        <v>25</v>
      </c>
      <c r="F8696" t="s">
        <v>12502</v>
      </c>
      <c r="G8696" t="s">
        <v>55</v>
      </c>
      <c r="H8696" t="s">
        <v>23</v>
      </c>
      <c r="I8696" t="s">
        <v>12503</v>
      </c>
      <c r="K8696"/>
      <c r="L8696" t="s">
        <v>13471</v>
      </c>
      <c r="M8696" t="s">
        <v>26</v>
      </c>
      <c r="N8696">
        <v>2</v>
      </c>
      <c r="P8696" t="s">
        <v>10827</v>
      </c>
      <c r="Q8696" t="s">
        <v>13472</v>
      </c>
      <c r="S8696" t="s">
        <v>29</v>
      </c>
    </row>
    <row r="8697" spans="1:19" hidden="1" x14ac:dyDescent="0.2">
      <c r="A8697">
        <v>5315</v>
      </c>
      <c r="B8697" t="s">
        <v>13473</v>
      </c>
      <c r="C8697" t="s">
        <v>20</v>
      </c>
      <c r="D8697">
        <v>9.6999999999999993</v>
      </c>
      <c r="E8697">
        <v>25</v>
      </c>
      <c r="F8697" t="s">
        <v>12502</v>
      </c>
      <c r="G8697" t="s">
        <v>55</v>
      </c>
      <c r="H8697" t="s">
        <v>23</v>
      </c>
      <c r="I8697" t="s">
        <v>12503</v>
      </c>
      <c r="K8697"/>
      <c r="L8697" t="s">
        <v>13474</v>
      </c>
      <c r="M8697" t="s">
        <v>26</v>
      </c>
      <c r="N8697">
        <v>2</v>
      </c>
      <c r="P8697" t="s">
        <v>10827</v>
      </c>
      <c r="Q8697" t="s">
        <v>13475</v>
      </c>
      <c r="S8697" t="s">
        <v>29</v>
      </c>
    </row>
    <row r="8698" spans="1:19" hidden="1" x14ac:dyDescent="0.2">
      <c r="A8698">
        <v>5316</v>
      </c>
      <c r="B8698" t="s">
        <v>13476</v>
      </c>
      <c r="C8698" t="s">
        <v>20</v>
      </c>
      <c r="D8698">
        <v>11.03</v>
      </c>
      <c r="E8698">
        <v>25</v>
      </c>
      <c r="F8698" t="s">
        <v>12502</v>
      </c>
      <c r="G8698" t="s">
        <v>55</v>
      </c>
      <c r="H8698" t="s">
        <v>23</v>
      </c>
      <c r="I8698" t="s">
        <v>12503</v>
      </c>
      <c r="K8698"/>
      <c r="L8698" t="s">
        <v>13477</v>
      </c>
      <c r="M8698" t="s">
        <v>26</v>
      </c>
      <c r="N8698">
        <v>2</v>
      </c>
      <c r="P8698" t="s">
        <v>10827</v>
      </c>
      <c r="Q8698" t="s">
        <v>13478</v>
      </c>
      <c r="S8698" t="s">
        <v>29</v>
      </c>
    </row>
    <row r="8699" spans="1:19" hidden="1" x14ac:dyDescent="0.2">
      <c r="A8699">
        <v>5317</v>
      </c>
      <c r="B8699" t="s">
        <v>13479</v>
      </c>
      <c r="C8699" t="s">
        <v>20</v>
      </c>
      <c r="D8699">
        <v>9.75</v>
      </c>
      <c r="E8699">
        <v>25</v>
      </c>
      <c r="F8699" t="s">
        <v>12502</v>
      </c>
      <c r="G8699" t="s">
        <v>55</v>
      </c>
      <c r="H8699" t="s">
        <v>23</v>
      </c>
      <c r="I8699" t="s">
        <v>12503</v>
      </c>
      <c r="K8699"/>
      <c r="L8699" t="s">
        <v>13480</v>
      </c>
      <c r="M8699" t="s">
        <v>26</v>
      </c>
      <c r="N8699">
        <v>2</v>
      </c>
      <c r="P8699" t="s">
        <v>10827</v>
      </c>
      <c r="Q8699" t="s">
        <v>13481</v>
      </c>
      <c r="S8699" t="s">
        <v>29</v>
      </c>
    </row>
    <row r="8700" spans="1:19" hidden="1" x14ac:dyDescent="0.2">
      <c r="A8700">
        <v>5318</v>
      </c>
      <c r="B8700" t="s">
        <v>13482</v>
      </c>
      <c r="C8700" t="s">
        <v>20</v>
      </c>
      <c r="D8700">
        <v>1.99</v>
      </c>
      <c r="E8700">
        <v>25</v>
      </c>
      <c r="G8700" t="s">
        <v>55</v>
      </c>
      <c r="H8700" t="s">
        <v>46</v>
      </c>
      <c r="I8700" t="s">
        <v>31</v>
      </c>
      <c r="K8700"/>
      <c r="L8700" t="s">
        <v>13483</v>
      </c>
      <c r="M8700" t="s">
        <v>26</v>
      </c>
      <c r="N8700">
        <v>2</v>
      </c>
      <c r="P8700" t="s">
        <v>10827</v>
      </c>
      <c r="Q8700" t="s">
        <v>13484</v>
      </c>
      <c r="S8700" t="s">
        <v>29</v>
      </c>
    </row>
    <row r="8701" spans="1:19" hidden="1" x14ac:dyDescent="0.2">
      <c r="A8701">
        <v>5319</v>
      </c>
      <c r="B8701" t="s">
        <v>13485</v>
      </c>
      <c r="C8701" t="s">
        <v>20</v>
      </c>
      <c r="D8701">
        <v>4.28</v>
      </c>
      <c r="E8701">
        <v>5.4</v>
      </c>
      <c r="G8701" t="s">
        <v>55</v>
      </c>
      <c r="H8701" t="s">
        <v>46</v>
      </c>
      <c r="I8701" t="s">
        <v>13152</v>
      </c>
      <c r="J8701" t="s">
        <v>43</v>
      </c>
      <c r="K8701"/>
      <c r="L8701" t="s">
        <v>13486</v>
      </c>
      <c r="M8701" t="s">
        <v>26</v>
      </c>
      <c r="N8701">
        <v>2</v>
      </c>
      <c r="P8701" t="s">
        <v>10827</v>
      </c>
      <c r="Q8701" t="s">
        <v>13487</v>
      </c>
      <c r="S8701" t="s">
        <v>29</v>
      </c>
    </row>
    <row r="8702" spans="1:19" hidden="1" x14ac:dyDescent="0.2">
      <c r="A8702">
        <v>5319</v>
      </c>
      <c r="B8702" t="s">
        <v>13485</v>
      </c>
      <c r="C8702" t="s">
        <v>20</v>
      </c>
      <c r="D8702">
        <v>4.08</v>
      </c>
      <c r="E8702">
        <v>20</v>
      </c>
      <c r="G8702" t="s">
        <v>55</v>
      </c>
      <c r="H8702" t="s">
        <v>46</v>
      </c>
      <c r="I8702" t="s">
        <v>13152</v>
      </c>
      <c r="J8702" t="s">
        <v>43</v>
      </c>
      <c r="K8702"/>
      <c r="L8702" t="s">
        <v>13486</v>
      </c>
      <c r="M8702" t="s">
        <v>26</v>
      </c>
      <c r="N8702">
        <v>2</v>
      </c>
      <c r="P8702" t="s">
        <v>10827</v>
      </c>
      <c r="Q8702" t="s">
        <v>13487</v>
      </c>
      <c r="S8702" t="s">
        <v>29</v>
      </c>
    </row>
    <row r="8703" spans="1:19" hidden="1" x14ac:dyDescent="0.2">
      <c r="A8703">
        <v>5319</v>
      </c>
      <c r="B8703" t="s">
        <v>13485</v>
      </c>
      <c r="C8703" t="s">
        <v>20</v>
      </c>
      <c r="D8703">
        <v>3.9</v>
      </c>
      <c r="E8703">
        <v>35</v>
      </c>
      <c r="G8703" t="s">
        <v>55</v>
      </c>
      <c r="H8703" t="s">
        <v>46</v>
      </c>
      <c r="I8703" t="s">
        <v>13152</v>
      </c>
      <c r="J8703" t="s">
        <v>43</v>
      </c>
      <c r="K8703"/>
      <c r="L8703" t="s">
        <v>13486</v>
      </c>
      <c r="M8703" t="s">
        <v>26</v>
      </c>
      <c r="N8703">
        <v>2</v>
      </c>
      <c r="P8703" t="s">
        <v>10827</v>
      </c>
      <c r="Q8703" t="s">
        <v>13487</v>
      </c>
      <c r="S8703" t="s">
        <v>29</v>
      </c>
    </row>
    <row r="8704" spans="1:19" hidden="1" x14ac:dyDescent="0.2">
      <c r="A8704">
        <v>5320</v>
      </c>
      <c r="B8704" t="s">
        <v>13488</v>
      </c>
      <c r="C8704" t="s">
        <v>20</v>
      </c>
      <c r="D8704">
        <v>2.2999999999999998</v>
      </c>
      <c r="E8704">
        <v>25</v>
      </c>
      <c r="F8704" t="s">
        <v>11159</v>
      </c>
      <c r="G8704" t="s">
        <v>31</v>
      </c>
      <c r="H8704" t="s">
        <v>46</v>
      </c>
      <c r="I8704" t="s">
        <v>61</v>
      </c>
      <c r="K8704"/>
      <c r="L8704" t="s">
        <v>13489</v>
      </c>
      <c r="M8704" t="s">
        <v>26</v>
      </c>
      <c r="N8704">
        <v>2</v>
      </c>
      <c r="P8704" t="s">
        <v>10827</v>
      </c>
      <c r="Q8704" t="s">
        <v>13490</v>
      </c>
      <c r="S8704" t="s">
        <v>29</v>
      </c>
    </row>
    <row r="8705" spans="1:19" hidden="1" x14ac:dyDescent="0.2">
      <c r="A8705">
        <v>5321</v>
      </c>
      <c r="B8705" t="s">
        <v>13491</v>
      </c>
      <c r="C8705" t="s">
        <v>20</v>
      </c>
      <c r="D8705">
        <v>4.0999999999999996</v>
      </c>
      <c r="E8705">
        <v>25</v>
      </c>
      <c r="F8705" t="s">
        <v>11159</v>
      </c>
      <c r="G8705" t="s">
        <v>31</v>
      </c>
      <c r="H8705" t="s">
        <v>46</v>
      </c>
      <c r="I8705" t="s">
        <v>61</v>
      </c>
      <c r="K8705"/>
      <c r="L8705" t="s">
        <v>13492</v>
      </c>
      <c r="M8705" t="s">
        <v>26</v>
      </c>
      <c r="N8705">
        <v>2</v>
      </c>
      <c r="P8705" t="s">
        <v>10827</v>
      </c>
      <c r="Q8705" t="s">
        <v>13493</v>
      </c>
      <c r="S8705" t="s">
        <v>29</v>
      </c>
    </row>
    <row r="8706" spans="1:19" hidden="1" x14ac:dyDescent="0.2">
      <c r="A8706">
        <v>5322</v>
      </c>
      <c r="B8706" t="s">
        <v>13494</v>
      </c>
      <c r="C8706" t="s">
        <v>20</v>
      </c>
      <c r="D8706">
        <v>2.79</v>
      </c>
      <c r="E8706">
        <v>25</v>
      </c>
      <c r="F8706" t="s">
        <v>11159</v>
      </c>
      <c r="G8706" t="s">
        <v>31</v>
      </c>
      <c r="H8706" t="s">
        <v>46</v>
      </c>
      <c r="I8706" t="s">
        <v>61</v>
      </c>
      <c r="K8706"/>
      <c r="L8706" t="s">
        <v>13495</v>
      </c>
      <c r="M8706" t="s">
        <v>26</v>
      </c>
      <c r="N8706">
        <v>2</v>
      </c>
      <c r="P8706" t="s">
        <v>10827</v>
      </c>
      <c r="Q8706" t="s">
        <v>13496</v>
      </c>
      <c r="S8706" t="s">
        <v>29</v>
      </c>
    </row>
    <row r="8707" spans="1:19" hidden="1" x14ac:dyDescent="0.2">
      <c r="A8707">
        <v>5323</v>
      </c>
      <c r="B8707" t="s">
        <v>13497</v>
      </c>
      <c r="C8707" t="s">
        <v>20</v>
      </c>
      <c r="D8707">
        <v>5.59</v>
      </c>
      <c r="E8707">
        <v>25</v>
      </c>
      <c r="F8707" t="s">
        <v>192</v>
      </c>
      <c r="G8707" t="s">
        <v>55</v>
      </c>
      <c r="H8707" t="s">
        <v>46</v>
      </c>
      <c r="I8707" t="s">
        <v>10722</v>
      </c>
      <c r="K8707"/>
      <c r="L8707" t="s">
        <v>13498</v>
      </c>
      <c r="M8707" t="s">
        <v>11208</v>
      </c>
      <c r="N8707">
        <v>4</v>
      </c>
      <c r="P8707" t="s">
        <v>10827</v>
      </c>
      <c r="Q8707" t="s">
        <v>13499</v>
      </c>
      <c r="S8707" t="s">
        <v>29</v>
      </c>
    </row>
    <row r="8708" spans="1:19" hidden="1" x14ac:dyDescent="0.2">
      <c r="A8708">
        <v>5323</v>
      </c>
      <c r="B8708" t="s">
        <v>13497</v>
      </c>
      <c r="C8708" t="s">
        <v>20</v>
      </c>
      <c r="D8708">
        <v>5.58</v>
      </c>
      <c r="E8708">
        <v>25</v>
      </c>
      <c r="F8708" t="s">
        <v>192</v>
      </c>
      <c r="G8708" t="s">
        <v>31</v>
      </c>
      <c r="H8708" t="s">
        <v>46</v>
      </c>
      <c r="I8708" t="s">
        <v>10722</v>
      </c>
      <c r="K8708"/>
      <c r="L8708" t="s">
        <v>13498</v>
      </c>
      <c r="M8708" t="s">
        <v>11208</v>
      </c>
      <c r="N8708">
        <v>4</v>
      </c>
      <c r="P8708" t="s">
        <v>10827</v>
      </c>
      <c r="Q8708" t="s">
        <v>13499</v>
      </c>
      <c r="S8708" t="s">
        <v>29</v>
      </c>
    </row>
    <row r="8709" spans="1:19" hidden="1" x14ac:dyDescent="0.2">
      <c r="A8709">
        <v>5324</v>
      </c>
      <c r="B8709" t="s">
        <v>13500</v>
      </c>
      <c r="C8709" t="s">
        <v>20</v>
      </c>
      <c r="D8709">
        <v>-1.07</v>
      </c>
      <c r="E8709" t="s">
        <v>363</v>
      </c>
      <c r="F8709" t="s">
        <v>3110</v>
      </c>
      <c r="G8709" t="s">
        <v>75</v>
      </c>
      <c r="H8709" t="s">
        <v>23</v>
      </c>
      <c r="I8709" t="s">
        <v>4311</v>
      </c>
      <c r="K8709"/>
      <c r="L8709" t="s">
        <v>13501</v>
      </c>
      <c r="M8709" t="s">
        <v>26</v>
      </c>
      <c r="N8709">
        <v>2</v>
      </c>
      <c r="P8709" t="s">
        <v>10827</v>
      </c>
      <c r="Q8709" t="s">
        <v>13502</v>
      </c>
      <c r="S8709" t="s">
        <v>29</v>
      </c>
    </row>
    <row r="8710" spans="1:19" hidden="1" x14ac:dyDescent="0.2">
      <c r="A8710">
        <v>5325</v>
      </c>
      <c r="B8710" t="s">
        <v>13503</v>
      </c>
      <c r="C8710" t="s">
        <v>20</v>
      </c>
      <c r="D8710">
        <v>-3.81</v>
      </c>
      <c r="E8710" t="s">
        <v>363</v>
      </c>
      <c r="F8710" t="s">
        <v>3110</v>
      </c>
      <c r="G8710" t="s">
        <v>75</v>
      </c>
      <c r="H8710" t="s">
        <v>23</v>
      </c>
      <c r="I8710" t="s">
        <v>4311</v>
      </c>
      <c r="K8710"/>
      <c r="L8710" t="s">
        <v>13504</v>
      </c>
      <c r="M8710" t="s">
        <v>26</v>
      </c>
      <c r="N8710">
        <v>2</v>
      </c>
      <c r="P8710" t="s">
        <v>10827</v>
      </c>
      <c r="Q8710" t="s">
        <v>13505</v>
      </c>
      <c r="S8710" t="s">
        <v>29</v>
      </c>
    </row>
    <row r="8711" spans="1:19" hidden="1" x14ac:dyDescent="0.2">
      <c r="A8711">
        <v>5326</v>
      </c>
      <c r="B8711" t="s">
        <v>13506</v>
      </c>
      <c r="C8711" t="s">
        <v>20</v>
      </c>
      <c r="D8711">
        <v>-3.36</v>
      </c>
      <c r="E8711" t="s">
        <v>363</v>
      </c>
      <c r="F8711" t="s">
        <v>3110</v>
      </c>
      <c r="G8711" t="s">
        <v>75</v>
      </c>
      <c r="H8711" t="s">
        <v>23</v>
      </c>
      <c r="I8711" t="s">
        <v>4311</v>
      </c>
      <c r="K8711"/>
      <c r="L8711" t="s">
        <v>13507</v>
      </c>
      <c r="M8711" t="s">
        <v>11071</v>
      </c>
      <c r="N8711">
        <v>3</v>
      </c>
      <c r="P8711" t="s">
        <v>10827</v>
      </c>
      <c r="Q8711" t="s">
        <v>13508</v>
      </c>
      <c r="S8711" t="s">
        <v>29</v>
      </c>
    </row>
    <row r="8712" spans="1:19" hidden="1" x14ac:dyDescent="0.2">
      <c r="A8712">
        <v>5327</v>
      </c>
      <c r="B8712" t="s">
        <v>13509</v>
      </c>
      <c r="C8712" t="s">
        <v>20</v>
      </c>
      <c r="D8712">
        <v>0.45</v>
      </c>
      <c r="E8712" t="s">
        <v>363</v>
      </c>
      <c r="F8712" t="s">
        <v>3110</v>
      </c>
      <c r="G8712" t="s">
        <v>75</v>
      </c>
      <c r="H8712" t="s">
        <v>23</v>
      </c>
      <c r="I8712" t="s">
        <v>4311</v>
      </c>
      <c r="K8712"/>
      <c r="L8712" t="s">
        <v>13510</v>
      </c>
      <c r="M8712" t="s">
        <v>11208</v>
      </c>
      <c r="N8712">
        <v>4</v>
      </c>
      <c r="P8712" t="s">
        <v>10827</v>
      </c>
      <c r="Q8712" t="s">
        <v>13511</v>
      </c>
      <c r="S8712" t="s">
        <v>29</v>
      </c>
    </row>
    <row r="8713" spans="1:19" hidden="1" x14ac:dyDescent="0.2">
      <c r="A8713">
        <v>5328</v>
      </c>
      <c r="B8713" t="s">
        <v>13512</v>
      </c>
      <c r="C8713" t="s">
        <v>73</v>
      </c>
      <c r="D8713">
        <v>2.0099999999999998</v>
      </c>
      <c r="E8713">
        <v>25</v>
      </c>
      <c r="G8713" t="s">
        <v>55</v>
      </c>
      <c r="H8713" t="s">
        <v>23</v>
      </c>
      <c r="I8713" t="s">
        <v>31</v>
      </c>
      <c r="K8713"/>
      <c r="L8713" t="s">
        <v>13513</v>
      </c>
      <c r="M8713" t="s">
        <v>26</v>
      </c>
      <c r="N8713">
        <v>2</v>
      </c>
      <c r="P8713" t="s">
        <v>10827</v>
      </c>
      <c r="Q8713" t="s">
        <v>13514</v>
      </c>
      <c r="S8713" t="s">
        <v>29</v>
      </c>
    </row>
    <row r="8714" spans="1:19" hidden="1" x14ac:dyDescent="0.2">
      <c r="A8714">
        <v>5328</v>
      </c>
      <c r="B8714" t="s">
        <v>13512</v>
      </c>
      <c r="C8714" t="s">
        <v>77</v>
      </c>
      <c r="D8714">
        <v>3.69</v>
      </c>
      <c r="E8714">
        <v>25</v>
      </c>
      <c r="G8714" t="s">
        <v>55</v>
      </c>
      <c r="H8714" t="s">
        <v>23</v>
      </c>
      <c r="I8714" t="s">
        <v>31</v>
      </c>
      <c r="K8714"/>
      <c r="L8714" t="s">
        <v>13513</v>
      </c>
      <c r="M8714" t="s">
        <v>26</v>
      </c>
      <c r="N8714">
        <v>2</v>
      </c>
      <c r="P8714" t="s">
        <v>10827</v>
      </c>
      <c r="Q8714" t="s">
        <v>13514</v>
      </c>
      <c r="S8714" t="s">
        <v>29</v>
      </c>
    </row>
    <row r="8715" spans="1:19" hidden="1" x14ac:dyDescent="0.2">
      <c r="A8715">
        <v>5328</v>
      </c>
      <c r="B8715" t="s">
        <v>13512</v>
      </c>
      <c r="C8715" t="s">
        <v>283</v>
      </c>
      <c r="D8715">
        <v>5.48</v>
      </c>
      <c r="E8715">
        <v>25</v>
      </c>
      <c r="G8715" t="s">
        <v>55</v>
      </c>
      <c r="H8715" t="s">
        <v>23</v>
      </c>
      <c r="I8715" t="s">
        <v>31</v>
      </c>
      <c r="K8715"/>
      <c r="L8715" t="s">
        <v>13513</v>
      </c>
      <c r="M8715" t="s">
        <v>26</v>
      </c>
      <c r="N8715">
        <v>2</v>
      </c>
      <c r="P8715" t="s">
        <v>10827</v>
      </c>
      <c r="Q8715" t="s">
        <v>13514</v>
      </c>
      <c r="S8715" t="s">
        <v>29</v>
      </c>
    </row>
    <row r="8716" spans="1:19" hidden="1" x14ac:dyDescent="0.2">
      <c r="A8716">
        <v>5329</v>
      </c>
      <c r="B8716" t="s">
        <v>13515</v>
      </c>
      <c r="C8716" t="s">
        <v>20</v>
      </c>
      <c r="D8716">
        <v>-2.06</v>
      </c>
      <c r="E8716">
        <v>20</v>
      </c>
      <c r="F8716" t="s">
        <v>3110</v>
      </c>
      <c r="G8716" t="s">
        <v>75</v>
      </c>
      <c r="H8716" t="s">
        <v>23</v>
      </c>
      <c r="I8716" t="s">
        <v>9435</v>
      </c>
      <c r="K8716"/>
      <c r="L8716" t="s">
        <v>13516</v>
      </c>
      <c r="M8716" t="s">
        <v>26</v>
      </c>
      <c r="N8716">
        <v>2</v>
      </c>
      <c r="P8716" t="s">
        <v>10827</v>
      </c>
      <c r="Q8716" t="s">
        <v>13517</v>
      </c>
      <c r="S8716" t="s">
        <v>29</v>
      </c>
    </row>
    <row r="8717" spans="1:19" hidden="1" x14ac:dyDescent="0.2">
      <c r="A8717">
        <v>5330</v>
      </c>
      <c r="B8717" t="s">
        <v>13518</v>
      </c>
      <c r="C8717" t="s">
        <v>20</v>
      </c>
      <c r="D8717">
        <v>-2.11</v>
      </c>
      <c r="E8717">
        <v>20</v>
      </c>
      <c r="F8717" t="s">
        <v>3110</v>
      </c>
      <c r="G8717" t="s">
        <v>75</v>
      </c>
      <c r="H8717" t="s">
        <v>23</v>
      </c>
      <c r="I8717" t="s">
        <v>9435</v>
      </c>
      <c r="K8717"/>
      <c r="L8717" t="s">
        <v>13519</v>
      </c>
      <c r="M8717" t="s">
        <v>26</v>
      </c>
      <c r="N8717">
        <v>2</v>
      </c>
      <c r="P8717" t="s">
        <v>10827</v>
      </c>
      <c r="Q8717" t="s">
        <v>13520</v>
      </c>
      <c r="S8717" t="s">
        <v>29</v>
      </c>
    </row>
    <row r="8718" spans="1:19" hidden="1" x14ac:dyDescent="0.2">
      <c r="A8718">
        <v>5330</v>
      </c>
      <c r="B8718" t="s">
        <v>13518</v>
      </c>
      <c r="C8718" t="s">
        <v>73</v>
      </c>
      <c r="D8718">
        <v>3.97</v>
      </c>
      <c r="E8718">
        <v>20</v>
      </c>
      <c r="F8718" t="s">
        <v>13521</v>
      </c>
      <c r="G8718" t="s">
        <v>31</v>
      </c>
      <c r="H8718" t="s">
        <v>46</v>
      </c>
      <c r="I8718" t="s">
        <v>9435</v>
      </c>
      <c r="K8718"/>
      <c r="L8718" t="s">
        <v>13519</v>
      </c>
      <c r="M8718" t="s">
        <v>26</v>
      </c>
      <c r="N8718">
        <v>2</v>
      </c>
      <c r="P8718" t="s">
        <v>10827</v>
      </c>
      <c r="Q8718" t="s">
        <v>13520</v>
      </c>
      <c r="S8718" t="s">
        <v>29</v>
      </c>
    </row>
    <row r="8719" spans="1:19" hidden="1" x14ac:dyDescent="0.2">
      <c r="A8719">
        <v>5331</v>
      </c>
      <c r="B8719" t="s">
        <v>13522</v>
      </c>
      <c r="C8719" t="s">
        <v>20</v>
      </c>
      <c r="D8719">
        <v>-2.06</v>
      </c>
      <c r="E8719">
        <v>20</v>
      </c>
      <c r="F8719" t="s">
        <v>3110</v>
      </c>
      <c r="G8719" t="s">
        <v>75</v>
      </c>
      <c r="H8719" t="s">
        <v>23</v>
      </c>
      <c r="I8719" t="s">
        <v>9435</v>
      </c>
      <c r="K8719"/>
      <c r="L8719" t="s">
        <v>13523</v>
      </c>
      <c r="M8719" t="s">
        <v>26</v>
      </c>
      <c r="N8719">
        <v>2</v>
      </c>
      <c r="P8719" t="s">
        <v>10827</v>
      </c>
      <c r="Q8719" t="s">
        <v>13524</v>
      </c>
      <c r="S8719" t="s">
        <v>29</v>
      </c>
    </row>
    <row r="8720" spans="1:19" hidden="1" x14ac:dyDescent="0.2">
      <c r="A8720">
        <v>5332</v>
      </c>
      <c r="B8720" t="s">
        <v>3900</v>
      </c>
      <c r="C8720" t="s">
        <v>20</v>
      </c>
      <c r="D8720">
        <v>7.25</v>
      </c>
      <c r="E8720">
        <v>25</v>
      </c>
      <c r="G8720" t="s">
        <v>55</v>
      </c>
      <c r="H8720" t="s">
        <v>46</v>
      </c>
      <c r="I8720" t="s">
        <v>31</v>
      </c>
      <c r="K8720"/>
      <c r="L8720" t="s">
        <v>3901</v>
      </c>
      <c r="M8720" t="s">
        <v>11208</v>
      </c>
      <c r="N8720">
        <v>4</v>
      </c>
      <c r="P8720" t="s">
        <v>10827</v>
      </c>
      <c r="Q8720" t="s">
        <v>13525</v>
      </c>
      <c r="S8720" t="s">
        <v>29</v>
      </c>
    </row>
    <row r="8721" spans="1:19" hidden="1" x14ac:dyDescent="0.2">
      <c r="A8721">
        <v>5336</v>
      </c>
      <c r="B8721" t="s">
        <v>13526</v>
      </c>
      <c r="C8721" t="s">
        <v>20</v>
      </c>
      <c r="D8721">
        <v>-0.45</v>
      </c>
      <c r="E8721" t="s">
        <v>363</v>
      </c>
      <c r="F8721" t="s">
        <v>3110</v>
      </c>
      <c r="G8721" t="s">
        <v>75</v>
      </c>
      <c r="H8721" t="s">
        <v>23</v>
      </c>
      <c r="I8721" t="s">
        <v>4311</v>
      </c>
      <c r="K8721"/>
      <c r="L8721" t="s">
        <v>13527</v>
      </c>
      <c r="M8721" t="s">
        <v>26</v>
      </c>
      <c r="N8721">
        <v>2</v>
      </c>
      <c r="P8721" t="s">
        <v>10827</v>
      </c>
      <c r="Q8721" t="s">
        <v>13528</v>
      </c>
      <c r="S8721" t="s">
        <v>29</v>
      </c>
    </row>
    <row r="8722" spans="1:19" hidden="1" x14ac:dyDescent="0.2">
      <c r="A8722">
        <v>5337</v>
      </c>
      <c r="B8722" t="s">
        <v>13529</v>
      </c>
      <c r="C8722" t="s">
        <v>20</v>
      </c>
      <c r="D8722">
        <v>-0.47</v>
      </c>
      <c r="E8722" t="s">
        <v>363</v>
      </c>
      <c r="F8722" t="s">
        <v>3110</v>
      </c>
      <c r="G8722" t="s">
        <v>75</v>
      </c>
      <c r="H8722" t="s">
        <v>23</v>
      </c>
      <c r="I8722" t="s">
        <v>4311</v>
      </c>
      <c r="K8722"/>
      <c r="L8722" t="s">
        <v>13530</v>
      </c>
      <c r="M8722" t="s">
        <v>26</v>
      </c>
      <c r="N8722">
        <v>2</v>
      </c>
      <c r="P8722" t="s">
        <v>10827</v>
      </c>
      <c r="Q8722" t="s">
        <v>13531</v>
      </c>
      <c r="S8722" t="s">
        <v>29</v>
      </c>
    </row>
    <row r="8723" spans="1:19" hidden="1" x14ac:dyDescent="0.2">
      <c r="A8723">
        <v>5338</v>
      </c>
      <c r="B8723" t="s">
        <v>13532</v>
      </c>
      <c r="C8723" t="s">
        <v>20</v>
      </c>
      <c r="D8723">
        <v>-0.16</v>
      </c>
      <c r="E8723" t="s">
        <v>363</v>
      </c>
      <c r="F8723" t="s">
        <v>3110</v>
      </c>
      <c r="G8723" t="s">
        <v>75</v>
      </c>
      <c r="H8723" t="s">
        <v>23</v>
      </c>
      <c r="I8723" t="s">
        <v>4311</v>
      </c>
      <c r="K8723"/>
      <c r="L8723" t="s">
        <v>13533</v>
      </c>
      <c r="M8723" t="s">
        <v>26</v>
      </c>
      <c r="N8723">
        <v>2</v>
      </c>
      <c r="P8723" t="s">
        <v>10827</v>
      </c>
      <c r="Q8723" t="s">
        <v>13534</v>
      </c>
      <c r="S8723" t="s">
        <v>29</v>
      </c>
    </row>
    <row r="8724" spans="1:19" hidden="1" x14ac:dyDescent="0.2">
      <c r="A8724">
        <v>5339</v>
      </c>
      <c r="B8724" t="s">
        <v>13535</v>
      </c>
      <c r="C8724" t="s">
        <v>20</v>
      </c>
      <c r="D8724">
        <v>-0.81</v>
      </c>
      <c r="E8724" t="s">
        <v>363</v>
      </c>
      <c r="F8724" t="s">
        <v>11461</v>
      </c>
      <c r="G8724" t="s">
        <v>75</v>
      </c>
      <c r="H8724" t="s">
        <v>23</v>
      </c>
      <c r="I8724" t="s">
        <v>13536</v>
      </c>
      <c r="K8724"/>
      <c r="L8724" t="s">
        <v>13537</v>
      </c>
      <c r="M8724" t="s">
        <v>26</v>
      </c>
      <c r="N8724">
        <v>2</v>
      </c>
      <c r="P8724" t="s">
        <v>10827</v>
      </c>
      <c r="Q8724" t="s">
        <v>13538</v>
      </c>
      <c r="S8724" t="s">
        <v>29</v>
      </c>
    </row>
    <row r="8725" spans="1:19" hidden="1" x14ac:dyDescent="0.2">
      <c r="A8725">
        <v>5340</v>
      </c>
      <c r="B8725" t="s">
        <v>13539</v>
      </c>
      <c r="C8725" t="s">
        <v>20</v>
      </c>
      <c r="D8725">
        <v>-0.13</v>
      </c>
      <c r="E8725" t="s">
        <v>363</v>
      </c>
      <c r="F8725" t="s">
        <v>3110</v>
      </c>
      <c r="G8725" t="s">
        <v>75</v>
      </c>
      <c r="H8725" t="s">
        <v>23</v>
      </c>
      <c r="I8725" t="s">
        <v>4311</v>
      </c>
      <c r="K8725"/>
      <c r="L8725" t="s">
        <v>13540</v>
      </c>
      <c r="M8725" t="s">
        <v>26</v>
      </c>
      <c r="N8725">
        <v>2</v>
      </c>
      <c r="P8725" t="s">
        <v>10827</v>
      </c>
      <c r="Q8725" t="s">
        <v>13541</v>
      </c>
      <c r="S8725" t="s">
        <v>29</v>
      </c>
    </row>
    <row r="8726" spans="1:19" hidden="1" x14ac:dyDescent="0.2">
      <c r="A8726">
        <v>5341</v>
      </c>
      <c r="B8726" t="s">
        <v>13542</v>
      </c>
      <c r="C8726" t="s">
        <v>20</v>
      </c>
      <c r="D8726">
        <v>0.33</v>
      </c>
      <c r="E8726" t="s">
        <v>363</v>
      </c>
      <c r="F8726" t="s">
        <v>3110</v>
      </c>
      <c r="G8726" t="s">
        <v>75</v>
      </c>
      <c r="H8726" t="s">
        <v>23</v>
      </c>
      <c r="I8726" t="s">
        <v>4311</v>
      </c>
      <c r="K8726"/>
      <c r="L8726" t="s">
        <v>13543</v>
      </c>
      <c r="M8726" t="s">
        <v>26</v>
      </c>
      <c r="N8726">
        <v>2</v>
      </c>
      <c r="P8726" t="s">
        <v>10827</v>
      </c>
      <c r="Q8726" t="s">
        <v>13544</v>
      </c>
      <c r="S8726" t="s">
        <v>29</v>
      </c>
    </row>
    <row r="8727" spans="1:19" hidden="1" x14ac:dyDescent="0.2">
      <c r="A8727">
        <v>5342</v>
      </c>
      <c r="B8727" t="s">
        <v>13545</v>
      </c>
      <c r="C8727" t="s">
        <v>20</v>
      </c>
      <c r="D8727">
        <v>-2.08</v>
      </c>
      <c r="E8727" t="s">
        <v>363</v>
      </c>
      <c r="F8727" t="s">
        <v>11461</v>
      </c>
      <c r="G8727" t="s">
        <v>75</v>
      </c>
      <c r="H8727" t="s">
        <v>23</v>
      </c>
      <c r="I8727" t="s">
        <v>13536</v>
      </c>
      <c r="K8727"/>
      <c r="L8727" t="s">
        <v>13546</v>
      </c>
      <c r="M8727" t="s">
        <v>26</v>
      </c>
      <c r="N8727">
        <v>2</v>
      </c>
      <c r="P8727" t="s">
        <v>10827</v>
      </c>
      <c r="Q8727" t="s">
        <v>13547</v>
      </c>
      <c r="S8727" t="s">
        <v>29</v>
      </c>
    </row>
    <row r="8728" spans="1:19" hidden="1" x14ac:dyDescent="0.2">
      <c r="A8728">
        <v>5342</v>
      </c>
      <c r="B8728" t="s">
        <v>13545</v>
      </c>
      <c r="C8728" t="s">
        <v>20</v>
      </c>
      <c r="D8728">
        <v>-1.75</v>
      </c>
      <c r="F8728" t="s">
        <v>13548</v>
      </c>
      <c r="G8728" t="s">
        <v>75</v>
      </c>
      <c r="H8728" t="s">
        <v>23</v>
      </c>
      <c r="I8728" t="s">
        <v>13148</v>
      </c>
      <c r="K8728"/>
      <c r="L8728" t="s">
        <v>13546</v>
      </c>
      <c r="M8728" t="s">
        <v>26</v>
      </c>
      <c r="N8728">
        <v>2</v>
      </c>
      <c r="P8728" t="s">
        <v>10827</v>
      </c>
      <c r="Q8728" t="s">
        <v>13547</v>
      </c>
      <c r="S8728" t="s">
        <v>29</v>
      </c>
    </row>
    <row r="8729" spans="1:19" hidden="1" x14ac:dyDescent="0.2">
      <c r="A8729">
        <v>5343</v>
      </c>
      <c r="B8729" t="s">
        <v>13549</v>
      </c>
      <c r="C8729" t="s">
        <v>20</v>
      </c>
      <c r="D8729">
        <v>-0.85</v>
      </c>
      <c r="E8729" t="s">
        <v>363</v>
      </c>
      <c r="F8729" t="s">
        <v>3110</v>
      </c>
      <c r="G8729" t="s">
        <v>75</v>
      </c>
      <c r="H8729" t="s">
        <v>23</v>
      </c>
      <c r="I8729" t="s">
        <v>4311</v>
      </c>
      <c r="K8729"/>
      <c r="L8729" t="s">
        <v>13550</v>
      </c>
      <c r="M8729" t="s">
        <v>2579</v>
      </c>
      <c r="N8729">
        <v>3</v>
      </c>
      <c r="P8729" t="s">
        <v>10827</v>
      </c>
      <c r="Q8729" t="s">
        <v>13551</v>
      </c>
      <c r="S8729" t="s">
        <v>29</v>
      </c>
    </row>
    <row r="8730" spans="1:19" hidden="1" x14ac:dyDescent="0.2">
      <c r="A8730">
        <v>5344</v>
      </c>
      <c r="B8730" t="s">
        <v>13552</v>
      </c>
      <c r="C8730" t="s">
        <v>20</v>
      </c>
      <c r="D8730">
        <v>-2.31</v>
      </c>
      <c r="F8730" t="s">
        <v>13548</v>
      </c>
      <c r="G8730" t="s">
        <v>75</v>
      </c>
      <c r="H8730" t="s">
        <v>23</v>
      </c>
      <c r="I8730" t="s">
        <v>13148</v>
      </c>
      <c r="K8730"/>
      <c r="L8730" t="s">
        <v>13553</v>
      </c>
      <c r="M8730" t="s">
        <v>26</v>
      </c>
      <c r="N8730">
        <v>2</v>
      </c>
      <c r="P8730" t="s">
        <v>10827</v>
      </c>
      <c r="Q8730" t="s">
        <v>13554</v>
      </c>
      <c r="S8730" t="s">
        <v>29</v>
      </c>
    </row>
    <row r="8731" spans="1:19" hidden="1" x14ac:dyDescent="0.2">
      <c r="A8731">
        <v>5344</v>
      </c>
      <c r="B8731" t="s">
        <v>13552</v>
      </c>
      <c r="C8731" t="s">
        <v>20</v>
      </c>
      <c r="D8731">
        <v>-3.1</v>
      </c>
      <c r="F8731" t="s">
        <v>11461</v>
      </c>
      <c r="G8731" t="s">
        <v>75</v>
      </c>
      <c r="H8731" t="s">
        <v>23</v>
      </c>
      <c r="I8731" t="s">
        <v>13536</v>
      </c>
      <c r="K8731"/>
      <c r="L8731" t="s">
        <v>13553</v>
      </c>
      <c r="M8731" t="s">
        <v>26</v>
      </c>
      <c r="N8731">
        <v>2</v>
      </c>
      <c r="P8731" t="s">
        <v>10827</v>
      </c>
      <c r="Q8731" t="s">
        <v>13554</v>
      </c>
      <c r="S8731" t="s">
        <v>29</v>
      </c>
    </row>
    <row r="8732" spans="1:19" hidden="1" x14ac:dyDescent="0.2">
      <c r="A8732">
        <v>5345</v>
      </c>
      <c r="B8732" t="s">
        <v>13555</v>
      </c>
      <c r="C8732" t="s">
        <v>20</v>
      </c>
      <c r="D8732">
        <v>-0.94</v>
      </c>
      <c r="F8732" t="s">
        <v>13556</v>
      </c>
      <c r="G8732" t="s">
        <v>75</v>
      </c>
      <c r="H8732" t="s">
        <v>23</v>
      </c>
      <c r="I8732" t="s">
        <v>13148</v>
      </c>
      <c r="K8732"/>
      <c r="L8732" t="s">
        <v>13557</v>
      </c>
      <c r="M8732" t="s">
        <v>26</v>
      </c>
      <c r="N8732">
        <v>2</v>
      </c>
      <c r="P8732" t="s">
        <v>10827</v>
      </c>
      <c r="Q8732" t="s">
        <v>13558</v>
      </c>
      <c r="S8732" t="s">
        <v>29</v>
      </c>
    </row>
    <row r="8733" spans="1:19" hidden="1" x14ac:dyDescent="0.2">
      <c r="A8733">
        <v>5345</v>
      </c>
      <c r="B8733" t="s">
        <v>13555</v>
      </c>
      <c r="C8733" t="s">
        <v>20</v>
      </c>
      <c r="D8733">
        <v>-1.01</v>
      </c>
      <c r="F8733" t="s">
        <v>11398</v>
      </c>
      <c r="G8733" t="s">
        <v>75</v>
      </c>
      <c r="H8733" t="s">
        <v>23</v>
      </c>
      <c r="I8733" t="s">
        <v>13536</v>
      </c>
      <c r="K8733"/>
      <c r="L8733" t="s">
        <v>13557</v>
      </c>
      <c r="M8733" t="s">
        <v>26</v>
      </c>
      <c r="N8733">
        <v>2</v>
      </c>
      <c r="P8733" t="s">
        <v>10827</v>
      </c>
      <c r="Q8733" t="s">
        <v>13558</v>
      </c>
      <c r="S8733" t="s">
        <v>29</v>
      </c>
    </row>
    <row r="8734" spans="1:19" hidden="1" x14ac:dyDescent="0.2">
      <c r="A8734">
        <v>5346</v>
      </c>
      <c r="B8734" t="s">
        <v>13552</v>
      </c>
      <c r="C8734" t="s">
        <v>20</v>
      </c>
      <c r="D8734">
        <v>-2.76</v>
      </c>
      <c r="F8734" t="s">
        <v>13548</v>
      </c>
      <c r="G8734" t="s">
        <v>75</v>
      </c>
      <c r="H8734" t="s">
        <v>23</v>
      </c>
      <c r="I8734" t="s">
        <v>13148</v>
      </c>
      <c r="K8734"/>
      <c r="L8734" t="s">
        <v>13553</v>
      </c>
      <c r="M8734" t="s">
        <v>26</v>
      </c>
      <c r="N8734">
        <v>2</v>
      </c>
      <c r="P8734" t="s">
        <v>10827</v>
      </c>
      <c r="Q8734" t="s">
        <v>13559</v>
      </c>
      <c r="S8734" t="s">
        <v>29</v>
      </c>
    </row>
    <row r="8735" spans="1:19" hidden="1" x14ac:dyDescent="0.2">
      <c r="A8735">
        <v>5346</v>
      </c>
      <c r="B8735" t="s">
        <v>13552</v>
      </c>
      <c r="C8735" t="s">
        <v>20</v>
      </c>
      <c r="D8735">
        <v>-3.9</v>
      </c>
      <c r="F8735" t="s">
        <v>13560</v>
      </c>
      <c r="G8735" t="s">
        <v>75</v>
      </c>
      <c r="H8735" t="s">
        <v>23</v>
      </c>
      <c r="I8735" t="s">
        <v>13536</v>
      </c>
      <c r="K8735"/>
      <c r="L8735" t="s">
        <v>13553</v>
      </c>
      <c r="M8735" t="s">
        <v>26</v>
      </c>
      <c r="N8735">
        <v>2</v>
      </c>
      <c r="P8735" t="s">
        <v>10827</v>
      </c>
      <c r="Q8735" t="s">
        <v>13559</v>
      </c>
      <c r="S8735" t="s">
        <v>29</v>
      </c>
    </row>
    <row r="8736" spans="1:19" hidden="1" x14ac:dyDescent="0.2">
      <c r="A8736">
        <v>5347</v>
      </c>
      <c r="B8736" t="s">
        <v>13561</v>
      </c>
      <c r="C8736" t="s">
        <v>20</v>
      </c>
      <c r="D8736">
        <v>-2.23</v>
      </c>
      <c r="F8736" t="s">
        <v>13548</v>
      </c>
      <c r="G8736" t="s">
        <v>75</v>
      </c>
      <c r="H8736" t="s">
        <v>23</v>
      </c>
      <c r="I8736" t="s">
        <v>13148</v>
      </c>
      <c r="K8736"/>
      <c r="L8736" t="s">
        <v>13562</v>
      </c>
      <c r="M8736" t="s">
        <v>26</v>
      </c>
      <c r="N8736">
        <v>2</v>
      </c>
      <c r="P8736" t="s">
        <v>10827</v>
      </c>
      <c r="Q8736" t="s">
        <v>13563</v>
      </c>
      <c r="S8736" t="s">
        <v>29</v>
      </c>
    </row>
    <row r="8737" spans="1:19" hidden="1" x14ac:dyDescent="0.2">
      <c r="A8737">
        <v>5347</v>
      </c>
      <c r="B8737" t="s">
        <v>13561</v>
      </c>
      <c r="C8737" t="s">
        <v>20</v>
      </c>
      <c r="D8737">
        <v>-2.82</v>
      </c>
      <c r="F8737" t="s">
        <v>11461</v>
      </c>
      <c r="G8737" t="s">
        <v>75</v>
      </c>
      <c r="H8737" t="s">
        <v>23</v>
      </c>
      <c r="I8737" t="s">
        <v>13536</v>
      </c>
      <c r="K8737"/>
      <c r="L8737" t="s">
        <v>13562</v>
      </c>
      <c r="M8737" t="s">
        <v>26</v>
      </c>
      <c r="N8737">
        <v>2</v>
      </c>
      <c r="P8737" t="s">
        <v>10827</v>
      </c>
      <c r="Q8737" t="s">
        <v>13563</v>
      </c>
      <c r="S8737" t="s">
        <v>29</v>
      </c>
    </row>
    <row r="8738" spans="1:19" hidden="1" x14ac:dyDescent="0.2">
      <c r="A8738">
        <v>5348</v>
      </c>
      <c r="B8738" t="s">
        <v>13564</v>
      </c>
      <c r="C8738" t="s">
        <v>20</v>
      </c>
      <c r="D8738">
        <v>0.9</v>
      </c>
      <c r="E8738" t="s">
        <v>363</v>
      </c>
      <c r="F8738" t="s">
        <v>3110</v>
      </c>
      <c r="G8738" t="s">
        <v>75</v>
      </c>
      <c r="H8738" t="s">
        <v>23</v>
      </c>
      <c r="I8738" t="s">
        <v>2894</v>
      </c>
      <c r="K8738"/>
      <c r="L8738" t="s">
        <v>13565</v>
      </c>
      <c r="M8738" t="s">
        <v>26</v>
      </c>
      <c r="N8738">
        <v>2</v>
      </c>
      <c r="P8738" t="s">
        <v>10827</v>
      </c>
      <c r="Q8738" t="s">
        <v>13566</v>
      </c>
      <c r="S8738" t="s">
        <v>29</v>
      </c>
    </row>
    <row r="8739" spans="1:19" hidden="1" x14ac:dyDescent="0.2">
      <c r="A8739">
        <v>5349</v>
      </c>
      <c r="B8739" t="s">
        <v>13567</v>
      </c>
      <c r="C8739" t="s">
        <v>20</v>
      </c>
      <c r="D8739">
        <v>-1.95</v>
      </c>
      <c r="F8739" t="s">
        <v>13548</v>
      </c>
      <c r="G8739" t="s">
        <v>75</v>
      </c>
      <c r="H8739" t="s">
        <v>23</v>
      </c>
      <c r="I8739" t="s">
        <v>13148</v>
      </c>
      <c r="K8739"/>
      <c r="L8739" t="s">
        <v>13568</v>
      </c>
      <c r="M8739" t="s">
        <v>26</v>
      </c>
      <c r="N8739">
        <v>2</v>
      </c>
      <c r="P8739" t="s">
        <v>10827</v>
      </c>
      <c r="Q8739" t="s">
        <v>13569</v>
      </c>
      <c r="S8739" t="s">
        <v>29</v>
      </c>
    </row>
    <row r="8740" spans="1:19" hidden="1" x14ac:dyDescent="0.2">
      <c r="A8740">
        <v>5349</v>
      </c>
      <c r="B8740" t="s">
        <v>13567</v>
      </c>
      <c r="C8740" t="s">
        <v>20</v>
      </c>
      <c r="D8740">
        <v>-2.16</v>
      </c>
      <c r="F8740" t="s">
        <v>11461</v>
      </c>
      <c r="G8740" t="s">
        <v>75</v>
      </c>
      <c r="H8740" t="s">
        <v>23</v>
      </c>
      <c r="I8740" t="s">
        <v>13536</v>
      </c>
      <c r="K8740"/>
      <c r="L8740" t="s">
        <v>13568</v>
      </c>
      <c r="M8740" t="s">
        <v>26</v>
      </c>
      <c r="N8740">
        <v>2</v>
      </c>
      <c r="P8740" t="s">
        <v>10827</v>
      </c>
      <c r="Q8740" t="s">
        <v>13569</v>
      </c>
      <c r="S8740" t="s">
        <v>29</v>
      </c>
    </row>
    <row r="8741" spans="1:19" hidden="1" x14ac:dyDescent="0.2">
      <c r="A8741">
        <v>5350</v>
      </c>
      <c r="B8741" t="s">
        <v>13570</v>
      </c>
      <c r="C8741" t="s">
        <v>20</v>
      </c>
      <c r="D8741">
        <v>1.02</v>
      </c>
      <c r="E8741">
        <v>25</v>
      </c>
      <c r="F8741" t="s">
        <v>3110</v>
      </c>
      <c r="G8741" t="s">
        <v>75</v>
      </c>
      <c r="H8741" t="s">
        <v>23</v>
      </c>
      <c r="I8741" t="s">
        <v>13571</v>
      </c>
      <c r="K8741"/>
      <c r="L8741" t="s">
        <v>13572</v>
      </c>
      <c r="M8741" t="s">
        <v>26</v>
      </c>
      <c r="N8741">
        <v>2</v>
      </c>
      <c r="P8741" t="s">
        <v>10827</v>
      </c>
      <c r="Q8741" t="s">
        <v>13573</v>
      </c>
      <c r="S8741" t="s">
        <v>29</v>
      </c>
    </row>
    <row r="8742" spans="1:19" hidden="1" x14ac:dyDescent="0.2">
      <c r="A8742">
        <v>5351</v>
      </c>
      <c r="B8742" t="s">
        <v>13574</v>
      </c>
      <c r="C8742" t="s">
        <v>20</v>
      </c>
      <c r="D8742">
        <v>1.1599999999999999</v>
      </c>
      <c r="E8742" t="s">
        <v>363</v>
      </c>
      <c r="F8742" t="s">
        <v>3110</v>
      </c>
      <c r="G8742" t="s">
        <v>75</v>
      </c>
      <c r="H8742" t="s">
        <v>23</v>
      </c>
      <c r="I8742" t="s">
        <v>2894</v>
      </c>
      <c r="K8742"/>
      <c r="L8742" t="s">
        <v>13575</v>
      </c>
      <c r="M8742" t="s">
        <v>26</v>
      </c>
      <c r="N8742">
        <v>2</v>
      </c>
      <c r="P8742" t="s">
        <v>10827</v>
      </c>
      <c r="Q8742" t="s">
        <v>13576</v>
      </c>
      <c r="S8742" t="s">
        <v>29</v>
      </c>
    </row>
    <row r="8743" spans="1:19" hidden="1" x14ac:dyDescent="0.2">
      <c r="A8743">
        <v>5352</v>
      </c>
      <c r="B8743" t="s">
        <v>13577</v>
      </c>
      <c r="C8743" t="s">
        <v>20</v>
      </c>
      <c r="D8743">
        <v>-1.02</v>
      </c>
      <c r="F8743" t="s">
        <v>13556</v>
      </c>
      <c r="G8743" t="s">
        <v>75</v>
      </c>
      <c r="H8743" t="s">
        <v>23</v>
      </c>
      <c r="I8743" t="s">
        <v>13148</v>
      </c>
      <c r="K8743"/>
      <c r="L8743" t="s">
        <v>13578</v>
      </c>
      <c r="M8743" t="s">
        <v>26</v>
      </c>
      <c r="N8743">
        <v>2</v>
      </c>
      <c r="P8743" t="s">
        <v>10827</v>
      </c>
      <c r="Q8743" t="s">
        <v>13579</v>
      </c>
      <c r="S8743" t="s">
        <v>29</v>
      </c>
    </row>
    <row r="8744" spans="1:19" hidden="1" x14ac:dyDescent="0.2">
      <c r="A8744">
        <v>5352</v>
      </c>
      <c r="B8744" t="s">
        <v>13577</v>
      </c>
      <c r="C8744" t="s">
        <v>20</v>
      </c>
      <c r="D8744">
        <v>-1.1000000000000001</v>
      </c>
      <c r="F8744" t="s">
        <v>11398</v>
      </c>
      <c r="G8744" t="s">
        <v>75</v>
      </c>
      <c r="H8744" t="s">
        <v>23</v>
      </c>
      <c r="I8744" t="s">
        <v>13536</v>
      </c>
      <c r="K8744"/>
      <c r="L8744" t="s">
        <v>13578</v>
      </c>
      <c r="M8744" t="s">
        <v>26</v>
      </c>
      <c r="N8744">
        <v>2</v>
      </c>
      <c r="P8744" t="s">
        <v>10827</v>
      </c>
      <c r="Q8744" t="s">
        <v>13579</v>
      </c>
      <c r="S8744" t="s">
        <v>29</v>
      </c>
    </row>
    <row r="8745" spans="1:19" hidden="1" x14ac:dyDescent="0.2">
      <c r="A8745">
        <v>5353</v>
      </c>
      <c r="B8745" t="s">
        <v>13580</v>
      </c>
      <c r="C8745" t="s">
        <v>20</v>
      </c>
      <c r="D8745">
        <v>-0.59</v>
      </c>
      <c r="F8745" t="s">
        <v>11429</v>
      </c>
      <c r="G8745" t="s">
        <v>75</v>
      </c>
      <c r="H8745" t="s">
        <v>23</v>
      </c>
      <c r="I8745" t="s">
        <v>13148</v>
      </c>
      <c r="K8745"/>
      <c r="L8745" t="s">
        <v>13581</v>
      </c>
      <c r="M8745" t="s">
        <v>26</v>
      </c>
      <c r="N8745">
        <v>2</v>
      </c>
      <c r="P8745" t="s">
        <v>10827</v>
      </c>
      <c r="Q8745" t="s">
        <v>13582</v>
      </c>
      <c r="S8745" t="s">
        <v>29</v>
      </c>
    </row>
    <row r="8746" spans="1:19" hidden="1" x14ac:dyDescent="0.2">
      <c r="A8746">
        <v>5354</v>
      </c>
      <c r="B8746" t="s">
        <v>13583</v>
      </c>
      <c r="C8746" t="s">
        <v>20</v>
      </c>
      <c r="D8746">
        <v>-2.71</v>
      </c>
      <c r="E8746" t="s">
        <v>363</v>
      </c>
      <c r="F8746" t="s">
        <v>11461</v>
      </c>
      <c r="G8746" t="s">
        <v>75</v>
      </c>
      <c r="H8746" t="s">
        <v>23</v>
      </c>
      <c r="I8746" t="s">
        <v>4311</v>
      </c>
      <c r="K8746"/>
      <c r="L8746" t="s">
        <v>13584</v>
      </c>
      <c r="M8746" t="s">
        <v>26</v>
      </c>
      <c r="N8746">
        <v>2</v>
      </c>
      <c r="P8746" t="s">
        <v>10827</v>
      </c>
      <c r="Q8746" t="s">
        <v>13585</v>
      </c>
      <c r="S8746" t="s">
        <v>29</v>
      </c>
    </row>
    <row r="8747" spans="1:19" hidden="1" x14ac:dyDescent="0.2">
      <c r="A8747">
        <v>5354</v>
      </c>
      <c r="B8747" t="s">
        <v>13583</v>
      </c>
      <c r="C8747" t="s">
        <v>20</v>
      </c>
      <c r="D8747">
        <v>-2.13</v>
      </c>
      <c r="F8747" t="s">
        <v>13548</v>
      </c>
      <c r="G8747" t="s">
        <v>75</v>
      </c>
      <c r="H8747" t="s">
        <v>23</v>
      </c>
      <c r="I8747" t="s">
        <v>13148</v>
      </c>
      <c r="K8747"/>
      <c r="L8747" t="s">
        <v>13584</v>
      </c>
      <c r="M8747" t="s">
        <v>26</v>
      </c>
      <c r="N8747">
        <v>2</v>
      </c>
      <c r="P8747" t="s">
        <v>10827</v>
      </c>
      <c r="Q8747" t="s">
        <v>13585</v>
      </c>
      <c r="S8747" t="s">
        <v>29</v>
      </c>
    </row>
    <row r="8748" spans="1:19" hidden="1" x14ac:dyDescent="0.2">
      <c r="A8748">
        <v>5355</v>
      </c>
      <c r="B8748" t="s">
        <v>13586</v>
      </c>
      <c r="C8748" t="s">
        <v>20</v>
      </c>
      <c r="D8748">
        <v>-1.07</v>
      </c>
      <c r="E8748" t="s">
        <v>363</v>
      </c>
      <c r="F8748" t="s">
        <v>3110</v>
      </c>
      <c r="G8748" t="s">
        <v>75</v>
      </c>
      <c r="H8748" t="s">
        <v>23</v>
      </c>
      <c r="I8748" t="s">
        <v>4311</v>
      </c>
      <c r="K8748"/>
      <c r="L8748" t="s">
        <v>13587</v>
      </c>
      <c r="M8748" t="s">
        <v>26</v>
      </c>
      <c r="N8748">
        <v>2</v>
      </c>
      <c r="P8748" t="s">
        <v>10827</v>
      </c>
      <c r="Q8748" t="s">
        <v>13588</v>
      </c>
      <c r="S8748" t="s">
        <v>29</v>
      </c>
    </row>
    <row r="8749" spans="1:19" hidden="1" x14ac:dyDescent="0.2">
      <c r="A8749">
        <v>5356</v>
      </c>
      <c r="B8749" t="s">
        <v>4066</v>
      </c>
      <c r="C8749" t="s">
        <v>20</v>
      </c>
      <c r="D8749">
        <v>-1.75</v>
      </c>
      <c r="E8749" t="s">
        <v>363</v>
      </c>
      <c r="F8749" t="s">
        <v>3110</v>
      </c>
      <c r="G8749" t="s">
        <v>75</v>
      </c>
      <c r="H8749" t="s">
        <v>23</v>
      </c>
      <c r="I8749" t="s">
        <v>4311</v>
      </c>
      <c r="K8749"/>
      <c r="L8749" t="s">
        <v>13589</v>
      </c>
      <c r="M8749" t="s">
        <v>26</v>
      </c>
      <c r="N8749">
        <v>2</v>
      </c>
      <c r="P8749" t="s">
        <v>10827</v>
      </c>
      <c r="Q8749" t="s">
        <v>13590</v>
      </c>
      <c r="S8749" t="s">
        <v>29</v>
      </c>
    </row>
    <row r="8750" spans="1:19" hidden="1" x14ac:dyDescent="0.2">
      <c r="A8750">
        <v>5357</v>
      </c>
      <c r="B8750" t="s">
        <v>13591</v>
      </c>
      <c r="C8750" t="s">
        <v>20</v>
      </c>
      <c r="D8750">
        <v>1.98</v>
      </c>
      <c r="E8750" t="s">
        <v>363</v>
      </c>
      <c r="F8750" t="s">
        <v>3110</v>
      </c>
      <c r="G8750" t="s">
        <v>75</v>
      </c>
      <c r="H8750" t="s">
        <v>23</v>
      </c>
      <c r="I8750" t="s">
        <v>2894</v>
      </c>
      <c r="K8750"/>
      <c r="L8750" t="s">
        <v>13592</v>
      </c>
      <c r="M8750" t="s">
        <v>26</v>
      </c>
      <c r="N8750">
        <v>2</v>
      </c>
      <c r="P8750" t="s">
        <v>10827</v>
      </c>
      <c r="Q8750" t="s">
        <v>13593</v>
      </c>
      <c r="S8750" t="s">
        <v>29</v>
      </c>
    </row>
    <row r="8751" spans="1:19" hidden="1" x14ac:dyDescent="0.2">
      <c r="A8751">
        <v>5358</v>
      </c>
      <c r="B8751" t="s">
        <v>4095</v>
      </c>
      <c r="C8751" t="s">
        <v>20</v>
      </c>
      <c r="D8751">
        <v>-4.4000000000000004</v>
      </c>
      <c r="F8751" t="s">
        <v>13594</v>
      </c>
      <c r="I8751" t="s">
        <v>10111</v>
      </c>
      <c r="K8751"/>
      <c r="L8751" t="s">
        <v>4098</v>
      </c>
      <c r="M8751" t="s">
        <v>11071</v>
      </c>
      <c r="N8751">
        <v>3</v>
      </c>
      <c r="P8751" t="s">
        <v>10827</v>
      </c>
      <c r="Q8751" t="s">
        <v>13595</v>
      </c>
      <c r="S8751" t="s">
        <v>29</v>
      </c>
    </row>
    <row r="8752" spans="1:19" hidden="1" x14ac:dyDescent="0.2">
      <c r="A8752">
        <v>5360</v>
      </c>
      <c r="B8752" t="s">
        <v>4109</v>
      </c>
      <c r="C8752" t="s">
        <v>20</v>
      </c>
      <c r="D8752">
        <v>2.12</v>
      </c>
      <c r="E8752" t="s">
        <v>363</v>
      </c>
      <c r="F8752" t="s">
        <v>13596</v>
      </c>
      <c r="G8752" t="s">
        <v>75</v>
      </c>
      <c r="H8752" t="s">
        <v>23</v>
      </c>
      <c r="I8752" t="s">
        <v>7724</v>
      </c>
      <c r="K8752"/>
      <c r="L8752" t="s">
        <v>4111</v>
      </c>
      <c r="M8752" t="s">
        <v>11208</v>
      </c>
      <c r="N8752">
        <v>4</v>
      </c>
      <c r="P8752" t="s">
        <v>10827</v>
      </c>
      <c r="Q8752" t="s">
        <v>13597</v>
      </c>
      <c r="S8752" t="s">
        <v>29</v>
      </c>
    </row>
    <row r="8753" spans="1:19" hidden="1" x14ac:dyDescent="0.2">
      <c r="A8753">
        <v>5361</v>
      </c>
      <c r="B8753" t="s">
        <v>4114</v>
      </c>
      <c r="C8753" t="s">
        <v>13598</v>
      </c>
      <c r="D8753">
        <v>-0.8</v>
      </c>
      <c r="F8753" t="s">
        <v>13599</v>
      </c>
      <c r="G8753" t="s">
        <v>75</v>
      </c>
      <c r="H8753" t="s">
        <v>23</v>
      </c>
      <c r="I8753" t="s">
        <v>10111</v>
      </c>
      <c r="K8753"/>
      <c r="L8753" t="s">
        <v>4115</v>
      </c>
      <c r="M8753" t="s">
        <v>11208</v>
      </c>
      <c r="N8753">
        <v>4</v>
      </c>
      <c r="P8753" t="s">
        <v>10827</v>
      </c>
      <c r="Q8753" t="s">
        <v>13600</v>
      </c>
      <c r="S8753" t="s">
        <v>29</v>
      </c>
    </row>
    <row r="8754" spans="1:19" hidden="1" x14ac:dyDescent="0.2">
      <c r="A8754">
        <v>5361</v>
      </c>
      <c r="B8754" t="s">
        <v>4114</v>
      </c>
      <c r="C8754" t="s">
        <v>13601</v>
      </c>
      <c r="D8754">
        <v>-1.2</v>
      </c>
      <c r="F8754" t="s">
        <v>13602</v>
      </c>
      <c r="G8754" t="s">
        <v>75</v>
      </c>
      <c r="H8754" t="s">
        <v>23</v>
      </c>
      <c r="I8754" t="s">
        <v>10111</v>
      </c>
      <c r="K8754"/>
      <c r="L8754" t="s">
        <v>4115</v>
      </c>
      <c r="M8754" t="s">
        <v>11208</v>
      </c>
      <c r="N8754">
        <v>4</v>
      </c>
      <c r="P8754" t="s">
        <v>10827</v>
      </c>
      <c r="Q8754" t="s">
        <v>13600</v>
      </c>
      <c r="S8754" t="s">
        <v>29</v>
      </c>
    </row>
    <row r="8755" spans="1:19" hidden="1" x14ac:dyDescent="0.2">
      <c r="A8755">
        <v>5364</v>
      </c>
      <c r="B8755" t="s">
        <v>13603</v>
      </c>
      <c r="C8755" t="s">
        <v>13598</v>
      </c>
      <c r="D8755">
        <v>-2.2999999999999998</v>
      </c>
      <c r="F8755" t="s">
        <v>13604</v>
      </c>
      <c r="G8755" t="s">
        <v>75</v>
      </c>
      <c r="H8755" t="s">
        <v>23</v>
      </c>
      <c r="I8755" t="s">
        <v>10111</v>
      </c>
      <c r="K8755"/>
      <c r="L8755" t="s">
        <v>13605</v>
      </c>
      <c r="M8755" t="s">
        <v>11208</v>
      </c>
      <c r="N8755">
        <v>4</v>
      </c>
      <c r="P8755" t="s">
        <v>10827</v>
      </c>
      <c r="Q8755" t="s">
        <v>13606</v>
      </c>
      <c r="S8755" t="s">
        <v>29</v>
      </c>
    </row>
    <row r="8756" spans="1:19" hidden="1" x14ac:dyDescent="0.2">
      <c r="A8756">
        <v>5364</v>
      </c>
      <c r="B8756" t="s">
        <v>13603</v>
      </c>
      <c r="C8756" t="s">
        <v>13601</v>
      </c>
      <c r="D8756">
        <v>-3</v>
      </c>
      <c r="F8756" t="s">
        <v>13607</v>
      </c>
      <c r="G8756" t="s">
        <v>75</v>
      </c>
      <c r="H8756" t="s">
        <v>23</v>
      </c>
      <c r="I8756" t="s">
        <v>10111</v>
      </c>
      <c r="K8756"/>
      <c r="L8756" t="s">
        <v>13605</v>
      </c>
      <c r="M8756" t="s">
        <v>11208</v>
      </c>
      <c r="N8756">
        <v>4</v>
      </c>
      <c r="P8756" t="s">
        <v>10827</v>
      </c>
      <c r="Q8756" t="s">
        <v>13606</v>
      </c>
      <c r="S8756" t="s">
        <v>29</v>
      </c>
    </row>
    <row r="8757" spans="1:19" hidden="1" x14ac:dyDescent="0.2">
      <c r="A8757">
        <v>5367</v>
      </c>
      <c r="B8757" t="s">
        <v>4125</v>
      </c>
      <c r="C8757" t="s">
        <v>20</v>
      </c>
      <c r="D8757">
        <v>-3.4</v>
      </c>
      <c r="F8757" t="s">
        <v>13594</v>
      </c>
      <c r="I8757" t="s">
        <v>10111</v>
      </c>
      <c r="K8757"/>
      <c r="L8757" t="s">
        <v>4126</v>
      </c>
      <c r="M8757" t="s">
        <v>11208</v>
      </c>
      <c r="N8757">
        <v>4</v>
      </c>
      <c r="P8757" t="s">
        <v>10827</v>
      </c>
      <c r="Q8757" t="s">
        <v>13608</v>
      </c>
      <c r="S8757" t="s">
        <v>29</v>
      </c>
    </row>
    <row r="8758" spans="1:19" hidden="1" x14ac:dyDescent="0.2">
      <c r="A8758">
        <v>5368</v>
      </c>
      <c r="B8758" t="s">
        <v>13609</v>
      </c>
      <c r="C8758" t="s">
        <v>13610</v>
      </c>
      <c r="D8758">
        <v>-5.8</v>
      </c>
      <c r="F8758" t="s">
        <v>13611</v>
      </c>
      <c r="G8758" t="s">
        <v>75</v>
      </c>
      <c r="H8758" t="s">
        <v>23</v>
      </c>
      <c r="I8758" t="s">
        <v>10111</v>
      </c>
      <c r="K8758"/>
      <c r="L8758" t="s">
        <v>13612</v>
      </c>
      <c r="M8758" t="s">
        <v>11208</v>
      </c>
      <c r="N8758">
        <v>4</v>
      </c>
      <c r="P8758" t="s">
        <v>10827</v>
      </c>
      <c r="Q8758" t="s">
        <v>13613</v>
      </c>
      <c r="S8758" t="s">
        <v>29</v>
      </c>
    </row>
    <row r="8759" spans="1:19" hidden="1" x14ac:dyDescent="0.2">
      <c r="A8759">
        <v>5369</v>
      </c>
      <c r="B8759" t="s">
        <v>13614</v>
      </c>
      <c r="C8759" t="s">
        <v>13610</v>
      </c>
      <c r="D8759">
        <v>-0.2</v>
      </c>
      <c r="F8759" t="s">
        <v>13615</v>
      </c>
      <c r="G8759" t="s">
        <v>75</v>
      </c>
      <c r="H8759" t="s">
        <v>23</v>
      </c>
      <c r="I8759" t="s">
        <v>10111</v>
      </c>
      <c r="K8759"/>
      <c r="L8759" t="s">
        <v>13616</v>
      </c>
      <c r="M8759" t="s">
        <v>26</v>
      </c>
      <c r="N8759">
        <v>2</v>
      </c>
      <c r="P8759" t="s">
        <v>10827</v>
      </c>
      <c r="Q8759" t="s">
        <v>13617</v>
      </c>
      <c r="S8759" t="s">
        <v>29</v>
      </c>
    </row>
    <row r="8760" spans="1:19" hidden="1" x14ac:dyDescent="0.2">
      <c r="A8760">
        <v>5369</v>
      </c>
      <c r="B8760" t="s">
        <v>13614</v>
      </c>
      <c r="C8760" t="s">
        <v>13618</v>
      </c>
      <c r="D8760">
        <v>-0.5</v>
      </c>
      <c r="F8760" t="s">
        <v>13619</v>
      </c>
      <c r="G8760" t="s">
        <v>75</v>
      </c>
      <c r="H8760" t="s">
        <v>23</v>
      </c>
      <c r="I8760" t="s">
        <v>10111</v>
      </c>
      <c r="K8760"/>
      <c r="L8760" t="s">
        <v>13616</v>
      </c>
      <c r="M8760" t="s">
        <v>26</v>
      </c>
      <c r="N8760">
        <v>2</v>
      </c>
      <c r="P8760" t="s">
        <v>10827</v>
      </c>
      <c r="Q8760" t="s">
        <v>13617</v>
      </c>
      <c r="S8760" t="s">
        <v>29</v>
      </c>
    </row>
    <row r="8761" spans="1:19" x14ac:dyDescent="0.2">
      <c r="A8761">
        <v>5370</v>
      </c>
      <c r="B8761" t="s">
        <v>4147</v>
      </c>
      <c r="C8761" t="s">
        <v>20</v>
      </c>
      <c r="D8761">
        <v>12.164999999999999</v>
      </c>
      <c r="E8761">
        <v>0</v>
      </c>
      <c r="F8761" t="s">
        <v>13620</v>
      </c>
      <c r="G8761" t="s">
        <v>641</v>
      </c>
      <c r="H8761" t="s">
        <v>36</v>
      </c>
      <c r="I8761" t="s">
        <v>13621</v>
      </c>
      <c r="J8761" t="s">
        <v>43</v>
      </c>
      <c r="K8761" s="4" t="e">
        <f>- Other measurements: B72</f>
        <v>#NAME?</v>
      </c>
      <c r="L8761" t="s">
        <v>4148</v>
      </c>
      <c r="M8761" t="s">
        <v>11208</v>
      </c>
      <c r="N8761">
        <v>4</v>
      </c>
      <c r="P8761" t="s">
        <v>10827</v>
      </c>
      <c r="Q8761" t="s">
        <v>13622</v>
      </c>
      <c r="S8761" t="s">
        <v>29</v>
      </c>
    </row>
    <row r="8762" spans="1:19" x14ac:dyDescent="0.2">
      <c r="A8762">
        <v>5370</v>
      </c>
      <c r="B8762" t="s">
        <v>4147</v>
      </c>
      <c r="C8762" t="s">
        <v>20</v>
      </c>
      <c r="D8762">
        <v>11.984</v>
      </c>
      <c r="E8762">
        <v>5</v>
      </c>
      <c r="F8762" t="s">
        <v>13620</v>
      </c>
      <c r="G8762" t="s">
        <v>641</v>
      </c>
      <c r="H8762" t="s">
        <v>36</v>
      </c>
      <c r="I8762" t="s">
        <v>13621</v>
      </c>
      <c r="J8762" t="s">
        <v>43</v>
      </c>
      <c r="K8762" s="4" t="e">
        <f>- Other measurements: B72</f>
        <v>#NAME?</v>
      </c>
      <c r="L8762" t="s">
        <v>4148</v>
      </c>
      <c r="M8762" t="s">
        <v>11208</v>
      </c>
      <c r="N8762">
        <v>4</v>
      </c>
      <c r="P8762" t="s">
        <v>10827</v>
      </c>
      <c r="Q8762" t="s">
        <v>13622</v>
      </c>
      <c r="S8762" t="s">
        <v>29</v>
      </c>
    </row>
    <row r="8763" spans="1:19" x14ac:dyDescent="0.2">
      <c r="A8763">
        <v>5370</v>
      </c>
      <c r="B8763" t="s">
        <v>4147</v>
      </c>
      <c r="C8763" t="s">
        <v>20</v>
      </c>
      <c r="D8763">
        <v>11.807</v>
      </c>
      <c r="E8763">
        <v>10</v>
      </c>
      <c r="F8763" t="s">
        <v>13620</v>
      </c>
      <c r="G8763" t="s">
        <v>641</v>
      </c>
      <c r="H8763" t="s">
        <v>36</v>
      </c>
      <c r="I8763" t="s">
        <v>13621</v>
      </c>
      <c r="J8763" t="s">
        <v>43</v>
      </c>
      <c r="K8763" s="4" t="e">
        <f>- Other measurements: B72</f>
        <v>#NAME?</v>
      </c>
      <c r="L8763" t="s">
        <v>4148</v>
      </c>
      <c r="M8763" t="s">
        <v>11208</v>
      </c>
      <c r="N8763">
        <v>4</v>
      </c>
      <c r="P8763" t="s">
        <v>10827</v>
      </c>
      <c r="Q8763" t="s">
        <v>13622</v>
      </c>
      <c r="S8763" t="s">
        <v>29</v>
      </c>
    </row>
    <row r="8764" spans="1:19" x14ac:dyDescent="0.2">
      <c r="A8764">
        <v>5370</v>
      </c>
      <c r="B8764" t="s">
        <v>4147</v>
      </c>
      <c r="C8764" t="s">
        <v>20</v>
      </c>
      <c r="D8764">
        <v>11.635999999999999</v>
      </c>
      <c r="E8764">
        <v>15</v>
      </c>
      <c r="F8764" t="s">
        <v>13620</v>
      </c>
      <c r="G8764" t="s">
        <v>641</v>
      </c>
      <c r="H8764" t="s">
        <v>36</v>
      </c>
      <c r="I8764" t="s">
        <v>13621</v>
      </c>
      <c r="J8764" t="s">
        <v>43</v>
      </c>
      <c r="K8764" s="4" t="e">
        <f>- Other measurements: B72</f>
        <v>#NAME?</v>
      </c>
      <c r="L8764" t="s">
        <v>4148</v>
      </c>
      <c r="M8764" t="s">
        <v>11208</v>
      </c>
      <c r="N8764">
        <v>4</v>
      </c>
      <c r="P8764" t="s">
        <v>10827</v>
      </c>
      <c r="Q8764" t="s">
        <v>13622</v>
      </c>
      <c r="S8764" t="s">
        <v>29</v>
      </c>
    </row>
    <row r="8765" spans="1:19" x14ac:dyDescent="0.2">
      <c r="A8765">
        <v>5370</v>
      </c>
      <c r="B8765" t="s">
        <v>4147</v>
      </c>
      <c r="C8765" t="s">
        <v>20</v>
      </c>
      <c r="D8765">
        <v>11.468999999999999</v>
      </c>
      <c r="E8765">
        <v>20</v>
      </c>
      <c r="F8765" t="s">
        <v>13620</v>
      </c>
      <c r="G8765" t="s">
        <v>641</v>
      </c>
      <c r="H8765" t="s">
        <v>36</v>
      </c>
      <c r="I8765" t="s">
        <v>13621</v>
      </c>
      <c r="J8765" t="s">
        <v>43</v>
      </c>
      <c r="K8765" s="4" t="e">
        <f>- Other measurements: B72</f>
        <v>#NAME?</v>
      </c>
      <c r="L8765" t="s">
        <v>4148</v>
      </c>
      <c r="M8765" t="s">
        <v>11208</v>
      </c>
      <c r="N8765">
        <v>4</v>
      </c>
      <c r="P8765" t="s">
        <v>10827</v>
      </c>
      <c r="Q8765" t="s">
        <v>13622</v>
      </c>
      <c r="S8765" t="s">
        <v>29</v>
      </c>
    </row>
    <row r="8766" spans="1:19" x14ac:dyDescent="0.2">
      <c r="A8766">
        <v>5370</v>
      </c>
      <c r="B8766" t="s">
        <v>4147</v>
      </c>
      <c r="C8766" t="s">
        <v>20</v>
      </c>
      <c r="D8766">
        <v>11.305</v>
      </c>
      <c r="E8766">
        <v>25</v>
      </c>
      <c r="F8766" t="s">
        <v>13620</v>
      </c>
      <c r="G8766" t="s">
        <v>641</v>
      </c>
      <c r="H8766" t="s">
        <v>36</v>
      </c>
      <c r="I8766" t="s">
        <v>13621</v>
      </c>
      <c r="J8766" t="s">
        <v>43</v>
      </c>
      <c r="K8766" s="4" t="e">
        <f>- Other measurements: B72</f>
        <v>#NAME?</v>
      </c>
      <c r="L8766" t="s">
        <v>4148</v>
      </c>
      <c r="M8766" t="s">
        <v>11208</v>
      </c>
      <c r="N8766">
        <v>4</v>
      </c>
      <c r="P8766" t="s">
        <v>10827</v>
      </c>
      <c r="Q8766" t="s">
        <v>13622</v>
      </c>
      <c r="S8766" t="s">
        <v>29</v>
      </c>
    </row>
    <row r="8767" spans="1:19" x14ac:dyDescent="0.2">
      <c r="A8767">
        <v>5370</v>
      </c>
      <c r="B8767" t="s">
        <v>4147</v>
      </c>
      <c r="C8767" t="s">
        <v>20</v>
      </c>
      <c r="D8767">
        <v>11.147</v>
      </c>
      <c r="E8767">
        <v>30</v>
      </c>
      <c r="F8767" t="s">
        <v>13620</v>
      </c>
      <c r="G8767" t="s">
        <v>641</v>
      </c>
      <c r="H8767" t="s">
        <v>36</v>
      </c>
      <c r="I8767" t="s">
        <v>13621</v>
      </c>
      <c r="J8767" t="s">
        <v>43</v>
      </c>
      <c r="K8767" s="4" t="e">
        <f>- Other measurements: B72</f>
        <v>#NAME?</v>
      </c>
      <c r="L8767" t="s">
        <v>4148</v>
      </c>
      <c r="M8767" t="s">
        <v>11208</v>
      </c>
      <c r="N8767">
        <v>4</v>
      </c>
      <c r="P8767" t="s">
        <v>10827</v>
      </c>
      <c r="Q8767" t="s">
        <v>13622</v>
      </c>
      <c r="S8767" t="s">
        <v>29</v>
      </c>
    </row>
    <row r="8768" spans="1:19" x14ac:dyDescent="0.2">
      <c r="A8768">
        <v>5370</v>
      </c>
      <c r="B8768" t="s">
        <v>4147</v>
      </c>
      <c r="C8768" t="s">
        <v>20</v>
      </c>
      <c r="D8768">
        <v>10.994</v>
      </c>
      <c r="E8768">
        <v>35</v>
      </c>
      <c r="F8768" t="s">
        <v>13620</v>
      </c>
      <c r="G8768" t="s">
        <v>641</v>
      </c>
      <c r="H8768" t="s">
        <v>36</v>
      </c>
      <c r="I8768" t="s">
        <v>13621</v>
      </c>
      <c r="J8768" t="s">
        <v>43</v>
      </c>
      <c r="K8768" s="4" t="e">
        <f>- Other measurements: B72</f>
        <v>#NAME?</v>
      </c>
      <c r="L8768" t="s">
        <v>4148</v>
      </c>
      <c r="M8768" t="s">
        <v>11208</v>
      </c>
      <c r="N8768">
        <v>4</v>
      </c>
      <c r="P8768" t="s">
        <v>10827</v>
      </c>
      <c r="Q8768" t="s">
        <v>13622</v>
      </c>
      <c r="S8768" t="s">
        <v>29</v>
      </c>
    </row>
    <row r="8769" spans="1:19" x14ac:dyDescent="0.2">
      <c r="A8769">
        <v>5370</v>
      </c>
      <c r="B8769" t="s">
        <v>4147</v>
      </c>
      <c r="C8769" t="s">
        <v>20</v>
      </c>
      <c r="D8769">
        <v>10.845000000000001</v>
      </c>
      <c r="E8769">
        <v>40</v>
      </c>
      <c r="F8769" t="s">
        <v>13620</v>
      </c>
      <c r="G8769" t="s">
        <v>641</v>
      </c>
      <c r="H8769" t="s">
        <v>36</v>
      </c>
      <c r="I8769" t="s">
        <v>13621</v>
      </c>
      <c r="J8769" t="s">
        <v>43</v>
      </c>
      <c r="K8769" s="4" t="e">
        <f>- Other measurements: B72</f>
        <v>#NAME?</v>
      </c>
      <c r="L8769" t="s">
        <v>4148</v>
      </c>
      <c r="M8769" t="s">
        <v>11208</v>
      </c>
      <c r="N8769">
        <v>4</v>
      </c>
      <c r="P8769" t="s">
        <v>10827</v>
      </c>
      <c r="Q8769" t="s">
        <v>13622</v>
      </c>
      <c r="S8769" t="s">
        <v>29</v>
      </c>
    </row>
    <row r="8770" spans="1:19" x14ac:dyDescent="0.2">
      <c r="A8770">
        <v>5370</v>
      </c>
      <c r="B8770" t="s">
        <v>4147</v>
      </c>
      <c r="C8770" t="s">
        <v>20</v>
      </c>
      <c r="D8770">
        <v>10.698</v>
      </c>
      <c r="E8770">
        <v>45</v>
      </c>
      <c r="F8770" t="s">
        <v>13620</v>
      </c>
      <c r="G8770" t="s">
        <v>641</v>
      </c>
      <c r="H8770" t="s">
        <v>36</v>
      </c>
      <c r="I8770" t="s">
        <v>13621</v>
      </c>
      <c r="J8770" t="s">
        <v>43</v>
      </c>
      <c r="K8770" s="4" t="e">
        <f>- Other measurements: B72</f>
        <v>#NAME?</v>
      </c>
      <c r="L8770" t="s">
        <v>4148</v>
      </c>
      <c r="M8770" t="s">
        <v>11208</v>
      </c>
      <c r="N8770">
        <v>4</v>
      </c>
      <c r="P8770" t="s">
        <v>10827</v>
      </c>
      <c r="Q8770" t="s">
        <v>13622</v>
      </c>
      <c r="S8770" t="s">
        <v>29</v>
      </c>
    </row>
    <row r="8771" spans="1:19" x14ac:dyDescent="0.2">
      <c r="A8771">
        <v>5370</v>
      </c>
      <c r="B8771" t="s">
        <v>4147</v>
      </c>
      <c r="C8771" t="s">
        <v>20</v>
      </c>
      <c r="D8771">
        <v>10.555999999999999</v>
      </c>
      <c r="E8771">
        <v>50</v>
      </c>
      <c r="F8771" t="s">
        <v>13620</v>
      </c>
      <c r="G8771" t="s">
        <v>641</v>
      </c>
      <c r="H8771" t="s">
        <v>36</v>
      </c>
      <c r="I8771" t="s">
        <v>13621</v>
      </c>
      <c r="J8771" t="s">
        <v>43</v>
      </c>
      <c r="K8771" s="4" t="e">
        <f>- Other measurements: B72</f>
        <v>#NAME?</v>
      </c>
      <c r="L8771" t="s">
        <v>4148</v>
      </c>
      <c r="M8771" t="s">
        <v>11208</v>
      </c>
      <c r="N8771">
        <v>4</v>
      </c>
      <c r="P8771" t="s">
        <v>10827</v>
      </c>
      <c r="Q8771" t="s">
        <v>13622</v>
      </c>
      <c r="S8771" t="s">
        <v>29</v>
      </c>
    </row>
    <row r="8772" spans="1:19" hidden="1" x14ac:dyDescent="0.2">
      <c r="A8772">
        <v>5371</v>
      </c>
      <c r="B8772" t="s">
        <v>13623</v>
      </c>
      <c r="C8772" t="s">
        <v>20</v>
      </c>
      <c r="D8772">
        <v>11.13</v>
      </c>
      <c r="E8772">
        <v>25</v>
      </c>
      <c r="F8772" t="s">
        <v>12209</v>
      </c>
      <c r="G8772" t="s">
        <v>55</v>
      </c>
      <c r="H8772" t="s">
        <v>46</v>
      </c>
      <c r="I8772" t="s">
        <v>12210</v>
      </c>
      <c r="K8772"/>
      <c r="L8772" t="s">
        <v>13624</v>
      </c>
      <c r="M8772" t="s">
        <v>26</v>
      </c>
      <c r="N8772">
        <v>2</v>
      </c>
      <c r="P8772" t="s">
        <v>10827</v>
      </c>
      <c r="Q8772" t="s">
        <v>13625</v>
      </c>
      <c r="S8772" t="s">
        <v>29</v>
      </c>
    </row>
    <row r="8773" spans="1:19" hidden="1" x14ac:dyDescent="0.2">
      <c r="A8773">
        <v>5372</v>
      </c>
      <c r="B8773" t="s">
        <v>13626</v>
      </c>
      <c r="C8773" t="s">
        <v>20</v>
      </c>
      <c r="D8773">
        <v>10.38</v>
      </c>
      <c r="E8773">
        <v>25</v>
      </c>
      <c r="G8773" t="s">
        <v>55</v>
      </c>
      <c r="H8773" t="s">
        <v>23</v>
      </c>
      <c r="I8773" t="s">
        <v>12543</v>
      </c>
      <c r="K8773"/>
      <c r="L8773" t="s">
        <v>13627</v>
      </c>
      <c r="M8773" t="s">
        <v>26</v>
      </c>
      <c r="N8773">
        <v>2</v>
      </c>
      <c r="P8773" t="s">
        <v>10827</v>
      </c>
      <c r="Q8773" t="s">
        <v>13628</v>
      </c>
      <c r="S8773" t="s">
        <v>29</v>
      </c>
    </row>
    <row r="8774" spans="1:19" hidden="1" x14ac:dyDescent="0.2">
      <c r="A8774">
        <v>5373</v>
      </c>
      <c r="B8774" t="s">
        <v>13629</v>
      </c>
      <c r="C8774" t="s">
        <v>20</v>
      </c>
      <c r="D8774">
        <v>-0.17</v>
      </c>
      <c r="E8774" t="s">
        <v>363</v>
      </c>
      <c r="F8774" t="s">
        <v>13630</v>
      </c>
      <c r="G8774" t="s">
        <v>567</v>
      </c>
      <c r="H8774" t="s">
        <v>23</v>
      </c>
      <c r="I8774" t="s">
        <v>13631</v>
      </c>
      <c r="K8774"/>
      <c r="L8774" t="s">
        <v>13632</v>
      </c>
      <c r="M8774" t="s">
        <v>26</v>
      </c>
      <c r="N8774">
        <v>2</v>
      </c>
      <c r="P8774" t="s">
        <v>10827</v>
      </c>
      <c r="Q8774" t="s">
        <v>13633</v>
      </c>
      <c r="S8774" t="s">
        <v>29</v>
      </c>
    </row>
    <row r="8775" spans="1:19" hidden="1" x14ac:dyDescent="0.2">
      <c r="A8775">
        <v>5373</v>
      </c>
      <c r="B8775" t="s">
        <v>13629</v>
      </c>
      <c r="C8775" t="s">
        <v>20</v>
      </c>
      <c r="D8775">
        <v>-0.92</v>
      </c>
      <c r="F8775" t="s">
        <v>3110</v>
      </c>
      <c r="G8775" t="s">
        <v>75</v>
      </c>
      <c r="I8775" t="s">
        <v>13634</v>
      </c>
      <c r="K8775"/>
      <c r="L8775" t="s">
        <v>13632</v>
      </c>
      <c r="M8775" t="s">
        <v>26</v>
      </c>
      <c r="N8775">
        <v>2</v>
      </c>
      <c r="P8775" t="s">
        <v>10827</v>
      </c>
      <c r="Q8775" t="s">
        <v>13633</v>
      </c>
      <c r="S8775" t="s">
        <v>29</v>
      </c>
    </row>
    <row r="8776" spans="1:19" hidden="1" x14ac:dyDescent="0.2">
      <c r="A8776">
        <v>5374</v>
      </c>
      <c r="B8776" t="s">
        <v>13635</v>
      </c>
      <c r="C8776" t="s">
        <v>20</v>
      </c>
      <c r="D8776">
        <v>8.6999999999999993</v>
      </c>
      <c r="E8776">
        <v>25</v>
      </c>
      <c r="F8776" t="s">
        <v>12571</v>
      </c>
      <c r="G8776" t="s">
        <v>3107</v>
      </c>
      <c r="H8776" t="s">
        <v>23</v>
      </c>
      <c r="I8776" t="s">
        <v>12543</v>
      </c>
      <c r="K8776"/>
      <c r="L8776" t="s">
        <v>13636</v>
      </c>
      <c r="M8776" t="s">
        <v>26</v>
      </c>
      <c r="N8776">
        <v>2</v>
      </c>
      <c r="P8776" t="s">
        <v>10827</v>
      </c>
      <c r="Q8776" t="s">
        <v>13637</v>
      </c>
      <c r="S8776" t="s">
        <v>29</v>
      </c>
    </row>
    <row r="8777" spans="1:19" hidden="1" x14ac:dyDescent="0.2">
      <c r="A8777">
        <v>5374</v>
      </c>
      <c r="B8777" t="s">
        <v>13635</v>
      </c>
      <c r="C8777" t="s">
        <v>20</v>
      </c>
      <c r="D8777">
        <v>8.77</v>
      </c>
      <c r="E8777">
        <v>0</v>
      </c>
      <c r="F8777" t="s">
        <v>12575</v>
      </c>
      <c r="G8777" t="s">
        <v>12576</v>
      </c>
      <c r="H8777" t="s">
        <v>23</v>
      </c>
      <c r="I8777" t="s">
        <v>8895</v>
      </c>
      <c r="K8777"/>
      <c r="L8777" t="s">
        <v>13636</v>
      </c>
      <c r="M8777" t="s">
        <v>26</v>
      </c>
      <c r="N8777">
        <v>2</v>
      </c>
      <c r="P8777" t="s">
        <v>10827</v>
      </c>
      <c r="Q8777" t="s">
        <v>13637</v>
      </c>
      <c r="S8777" t="s">
        <v>29</v>
      </c>
    </row>
    <row r="8778" spans="1:19" hidden="1" x14ac:dyDescent="0.2">
      <c r="A8778">
        <v>5374</v>
      </c>
      <c r="B8778" t="s">
        <v>13635</v>
      </c>
      <c r="C8778" t="s">
        <v>20</v>
      </c>
      <c r="D8778">
        <v>8.84</v>
      </c>
      <c r="E8778">
        <v>15</v>
      </c>
      <c r="F8778" t="s">
        <v>12575</v>
      </c>
      <c r="G8778" t="s">
        <v>12576</v>
      </c>
      <c r="H8778" t="s">
        <v>23</v>
      </c>
      <c r="I8778" t="s">
        <v>8895</v>
      </c>
      <c r="K8778"/>
      <c r="L8778" t="s">
        <v>13636</v>
      </c>
      <c r="M8778" t="s">
        <v>26</v>
      </c>
      <c r="N8778">
        <v>2</v>
      </c>
      <c r="P8778" t="s">
        <v>10827</v>
      </c>
      <c r="Q8778" t="s">
        <v>13637</v>
      </c>
      <c r="S8778" t="s">
        <v>29</v>
      </c>
    </row>
    <row r="8779" spans="1:19" hidden="1" x14ac:dyDescent="0.2">
      <c r="A8779">
        <v>5374</v>
      </c>
      <c r="B8779" t="s">
        <v>13635</v>
      </c>
      <c r="C8779" t="s">
        <v>20</v>
      </c>
      <c r="D8779">
        <v>8.84</v>
      </c>
      <c r="E8779">
        <v>25</v>
      </c>
      <c r="F8779" t="s">
        <v>12575</v>
      </c>
      <c r="G8779" t="s">
        <v>12576</v>
      </c>
      <c r="H8779" t="s">
        <v>23</v>
      </c>
      <c r="I8779" t="s">
        <v>8895</v>
      </c>
      <c r="K8779"/>
      <c r="L8779" t="s">
        <v>13636</v>
      </c>
      <c r="M8779" t="s">
        <v>26</v>
      </c>
      <c r="N8779">
        <v>2</v>
      </c>
      <c r="P8779" t="s">
        <v>10827</v>
      </c>
      <c r="Q8779" t="s">
        <v>13637</v>
      </c>
      <c r="S8779" t="s">
        <v>29</v>
      </c>
    </row>
    <row r="8780" spans="1:19" hidden="1" x14ac:dyDescent="0.2">
      <c r="A8780">
        <v>5375</v>
      </c>
      <c r="B8780" t="s">
        <v>13638</v>
      </c>
      <c r="C8780" t="s">
        <v>20</v>
      </c>
      <c r="D8780">
        <v>11.4</v>
      </c>
      <c r="E8780">
        <v>25</v>
      </c>
      <c r="F8780" t="s">
        <v>11174</v>
      </c>
      <c r="H8780" t="s">
        <v>23</v>
      </c>
      <c r="I8780" t="s">
        <v>9914</v>
      </c>
      <c r="K8780"/>
      <c r="L8780" t="s">
        <v>13639</v>
      </c>
      <c r="M8780" t="s">
        <v>26</v>
      </c>
      <c r="N8780">
        <v>2</v>
      </c>
      <c r="P8780" t="s">
        <v>10827</v>
      </c>
      <c r="Q8780" t="s">
        <v>13640</v>
      </c>
      <c r="S8780" t="s">
        <v>29</v>
      </c>
    </row>
    <row r="8781" spans="1:19" hidden="1" x14ac:dyDescent="0.2">
      <c r="A8781">
        <v>5376</v>
      </c>
      <c r="B8781" t="s">
        <v>13641</v>
      </c>
      <c r="C8781" t="s">
        <v>20</v>
      </c>
      <c r="D8781">
        <v>10.8</v>
      </c>
      <c r="E8781">
        <v>25</v>
      </c>
      <c r="F8781" t="s">
        <v>11174</v>
      </c>
      <c r="H8781" t="s">
        <v>23</v>
      </c>
      <c r="I8781" t="s">
        <v>9914</v>
      </c>
      <c r="K8781"/>
      <c r="L8781" t="s">
        <v>13642</v>
      </c>
      <c r="M8781" t="s">
        <v>26</v>
      </c>
      <c r="N8781">
        <v>2</v>
      </c>
      <c r="P8781" t="s">
        <v>10827</v>
      </c>
      <c r="Q8781" t="s">
        <v>13643</v>
      </c>
      <c r="S8781" t="s">
        <v>29</v>
      </c>
    </row>
    <row r="8782" spans="1:19" hidden="1" x14ac:dyDescent="0.2">
      <c r="A8782">
        <v>5377</v>
      </c>
      <c r="B8782" t="s">
        <v>13644</v>
      </c>
      <c r="C8782" t="s">
        <v>20</v>
      </c>
      <c r="D8782">
        <v>10.5</v>
      </c>
      <c r="E8782">
        <v>25</v>
      </c>
      <c r="F8782" t="s">
        <v>11174</v>
      </c>
      <c r="H8782" t="s">
        <v>23</v>
      </c>
      <c r="I8782" t="s">
        <v>9914</v>
      </c>
      <c r="K8782"/>
      <c r="L8782" t="s">
        <v>13645</v>
      </c>
      <c r="M8782" t="s">
        <v>26</v>
      </c>
      <c r="N8782">
        <v>2</v>
      </c>
      <c r="P8782" t="s">
        <v>10827</v>
      </c>
      <c r="Q8782" t="s">
        <v>13646</v>
      </c>
      <c r="S8782" t="s">
        <v>29</v>
      </c>
    </row>
    <row r="8783" spans="1:19" hidden="1" x14ac:dyDescent="0.2">
      <c r="A8783">
        <v>5378</v>
      </c>
      <c r="B8783" t="s">
        <v>4271</v>
      </c>
      <c r="C8783" t="s">
        <v>73</v>
      </c>
      <c r="D8783">
        <v>-3</v>
      </c>
      <c r="F8783" t="s">
        <v>615</v>
      </c>
      <c r="H8783" t="s">
        <v>23</v>
      </c>
      <c r="I8783" t="s">
        <v>642</v>
      </c>
      <c r="K8783"/>
      <c r="L8783" t="s">
        <v>4273</v>
      </c>
      <c r="M8783" t="s">
        <v>26</v>
      </c>
      <c r="N8783">
        <v>2</v>
      </c>
      <c r="P8783" t="s">
        <v>10827</v>
      </c>
      <c r="Q8783" t="s">
        <v>13647</v>
      </c>
      <c r="S8783" t="s">
        <v>29</v>
      </c>
    </row>
    <row r="8784" spans="1:19" x14ac:dyDescent="0.2">
      <c r="A8784">
        <v>5380</v>
      </c>
      <c r="B8784" t="s">
        <v>4279</v>
      </c>
      <c r="C8784" t="s">
        <v>20</v>
      </c>
      <c r="D8784">
        <v>7.5795000000000003</v>
      </c>
      <c r="E8784">
        <v>0</v>
      </c>
      <c r="F8784" t="s">
        <v>13648</v>
      </c>
      <c r="G8784" t="s">
        <v>300</v>
      </c>
      <c r="H8784" t="s">
        <v>36</v>
      </c>
      <c r="I8784" t="s">
        <v>997</v>
      </c>
      <c r="J8784" t="s">
        <v>43</v>
      </c>
      <c r="K8784" s="4" t="e">
        <f>- Other measurements: C8, G20, C16</f>
        <v>#NAME?</v>
      </c>
      <c r="L8784" t="s">
        <v>4283</v>
      </c>
      <c r="M8784" t="s">
        <v>11208</v>
      </c>
      <c r="N8784">
        <v>4</v>
      </c>
      <c r="P8784" t="s">
        <v>10827</v>
      </c>
      <c r="Q8784" t="s">
        <v>13649</v>
      </c>
      <c r="S8784" t="s">
        <v>29</v>
      </c>
    </row>
    <row r="8785" spans="1:19" x14ac:dyDescent="0.2">
      <c r="A8785">
        <v>5380</v>
      </c>
      <c r="B8785" t="s">
        <v>4279</v>
      </c>
      <c r="C8785" t="s">
        <v>20</v>
      </c>
      <c r="D8785">
        <v>7.4546999999999999</v>
      </c>
      <c r="E8785">
        <v>5</v>
      </c>
      <c r="F8785" t="s">
        <v>13648</v>
      </c>
      <c r="G8785" t="s">
        <v>300</v>
      </c>
      <c r="H8785" t="s">
        <v>36</v>
      </c>
      <c r="I8785" t="s">
        <v>997</v>
      </c>
      <c r="J8785" t="s">
        <v>43</v>
      </c>
      <c r="K8785" s="4" t="e">
        <f>- Other measurements: C8, G20, C16</f>
        <v>#NAME?</v>
      </c>
      <c r="L8785" t="s">
        <v>4283</v>
      </c>
      <c r="M8785" t="s">
        <v>11208</v>
      </c>
      <c r="N8785">
        <v>4</v>
      </c>
      <c r="P8785" t="s">
        <v>10827</v>
      </c>
      <c r="Q8785" t="s">
        <v>13649</v>
      </c>
      <c r="S8785" t="s">
        <v>29</v>
      </c>
    </row>
    <row r="8786" spans="1:19" x14ac:dyDescent="0.2">
      <c r="A8786">
        <v>5380</v>
      </c>
      <c r="B8786" t="s">
        <v>4279</v>
      </c>
      <c r="C8786" t="s">
        <v>20</v>
      </c>
      <c r="D8786">
        <v>7.3337000000000003</v>
      </c>
      <c r="E8786">
        <v>10</v>
      </c>
      <c r="F8786" t="s">
        <v>13648</v>
      </c>
      <c r="G8786" t="s">
        <v>300</v>
      </c>
      <c r="H8786" t="s">
        <v>36</v>
      </c>
      <c r="I8786" t="s">
        <v>997</v>
      </c>
      <c r="J8786" t="s">
        <v>43</v>
      </c>
      <c r="K8786" s="4" t="e">
        <f>- Other measurements: C8, G20, C16</f>
        <v>#NAME?</v>
      </c>
      <c r="L8786" t="s">
        <v>4283</v>
      </c>
      <c r="M8786" t="s">
        <v>11208</v>
      </c>
      <c r="N8786">
        <v>4</v>
      </c>
      <c r="P8786" t="s">
        <v>10827</v>
      </c>
      <c r="Q8786" t="s">
        <v>13649</v>
      </c>
      <c r="S8786" t="s">
        <v>29</v>
      </c>
    </row>
    <row r="8787" spans="1:19" x14ac:dyDescent="0.2">
      <c r="A8787">
        <v>5380</v>
      </c>
      <c r="B8787" t="s">
        <v>4279</v>
      </c>
      <c r="C8787" t="s">
        <v>20</v>
      </c>
      <c r="D8787">
        <v>7.2164000000000001</v>
      </c>
      <c r="E8787">
        <v>15</v>
      </c>
      <c r="F8787" t="s">
        <v>13648</v>
      </c>
      <c r="G8787" t="s">
        <v>300</v>
      </c>
      <c r="H8787" t="s">
        <v>36</v>
      </c>
      <c r="I8787" t="s">
        <v>997</v>
      </c>
      <c r="J8787" t="s">
        <v>43</v>
      </c>
      <c r="K8787" s="4" t="e">
        <f>- Other measurements: C8, G20, C16</f>
        <v>#NAME?</v>
      </c>
      <c r="L8787" t="s">
        <v>4283</v>
      </c>
      <c r="M8787" t="s">
        <v>11208</v>
      </c>
      <c r="N8787">
        <v>4</v>
      </c>
      <c r="P8787" t="s">
        <v>10827</v>
      </c>
      <c r="Q8787" t="s">
        <v>13649</v>
      </c>
      <c r="S8787" t="s">
        <v>29</v>
      </c>
    </row>
    <row r="8788" spans="1:19" x14ac:dyDescent="0.2">
      <c r="A8788">
        <v>5380</v>
      </c>
      <c r="B8788" t="s">
        <v>4279</v>
      </c>
      <c r="C8788" t="s">
        <v>20</v>
      </c>
      <c r="D8788">
        <v>7.1028000000000002</v>
      </c>
      <c r="E8788">
        <v>20</v>
      </c>
      <c r="F8788" t="s">
        <v>13648</v>
      </c>
      <c r="G8788" t="s">
        <v>300</v>
      </c>
      <c r="H8788" t="s">
        <v>36</v>
      </c>
      <c r="I8788" t="s">
        <v>997</v>
      </c>
      <c r="J8788" t="s">
        <v>43</v>
      </c>
      <c r="K8788" s="4" t="e">
        <f>- Other measurements: C8, G20, C16</f>
        <v>#NAME?</v>
      </c>
      <c r="L8788" t="s">
        <v>4283</v>
      </c>
      <c r="M8788" t="s">
        <v>11208</v>
      </c>
      <c r="N8788">
        <v>4</v>
      </c>
      <c r="P8788" t="s">
        <v>10827</v>
      </c>
      <c r="Q8788" t="s">
        <v>13649</v>
      </c>
      <c r="S8788" t="s">
        <v>29</v>
      </c>
    </row>
    <row r="8789" spans="1:19" x14ac:dyDescent="0.2">
      <c r="A8789">
        <v>5380</v>
      </c>
      <c r="B8789" t="s">
        <v>4279</v>
      </c>
      <c r="C8789" t="s">
        <v>20</v>
      </c>
      <c r="D8789">
        <v>6.9928999999999997</v>
      </c>
      <c r="E8789">
        <v>25</v>
      </c>
      <c r="F8789" t="s">
        <v>13648</v>
      </c>
      <c r="G8789" t="s">
        <v>300</v>
      </c>
      <c r="H8789" t="s">
        <v>36</v>
      </c>
      <c r="I8789" t="s">
        <v>997</v>
      </c>
      <c r="J8789" t="s">
        <v>43</v>
      </c>
      <c r="K8789" s="4" t="e">
        <f>- Other measurements: C8, G20, C16</f>
        <v>#NAME?</v>
      </c>
      <c r="L8789" t="s">
        <v>4283</v>
      </c>
      <c r="M8789" t="s">
        <v>11208</v>
      </c>
      <c r="N8789">
        <v>4</v>
      </c>
      <c r="P8789" t="s">
        <v>10827</v>
      </c>
      <c r="Q8789" t="s">
        <v>13649</v>
      </c>
      <c r="S8789" t="s">
        <v>29</v>
      </c>
    </row>
    <row r="8790" spans="1:19" x14ac:dyDescent="0.2">
      <c r="A8790">
        <v>5380</v>
      </c>
      <c r="B8790" t="s">
        <v>4279</v>
      </c>
      <c r="C8790" t="s">
        <v>20</v>
      </c>
      <c r="D8790">
        <v>6.8867000000000003</v>
      </c>
      <c r="E8790">
        <v>30</v>
      </c>
      <c r="F8790" t="s">
        <v>13648</v>
      </c>
      <c r="G8790" t="s">
        <v>300</v>
      </c>
      <c r="H8790" t="s">
        <v>36</v>
      </c>
      <c r="I8790" t="s">
        <v>997</v>
      </c>
      <c r="J8790" t="s">
        <v>43</v>
      </c>
      <c r="K8790" s="4" t="e">
        <f>- Other measurements: C8, G20, C16</f>
        <v>#NAME?</v>
      </c>
      <c r="L8790" t="s">
        <v>4283</v>
      </c>
      <c r="M8790" t="s">
        <v>11208</v>
      </c>
      <c r="N8790">
        <v>4</v>
      </c>
      <c r="P8790" t="s">
        <v>10827</v>
      </c>
      <c r="Q8790" t="s">
        <v>13649</v>
      </c>
      <c r="S8790" t="s">
        <v>29</v>
      </c>
    </row>
    <row r="8791" spans="1:19" x14ac:dyDescent="0.2">
      <c r="A8791">
        <v>5380</v>
      </c>
      <c r="B8791" t="s">
        <v>4279</v>
      </c>
      <c r="C8791" t="s">
        <v>20</v>
      </c>
      <c r="D8791">
        <v>6.7839</v>
      </c>
      <c r="E8791">
        <v>35</v>
      </c>
      <c r="F8791" t="s">
        <v>13648</v>
      </c>
      <c r="G8791" t="s">
        <v>300</v>
      </c>
      <c r="H8791" t="s">
        <v>36</v>
      </c>
      <c r="I8791" t="s">
        <v>997</v>
      </c>
      <c r="J8791" t="s">
        <v>43</v>
      </c>
      <c r="K8791" s="4" t="e">
        <f>- Other measurements: C8, G20, C16</f>
        <v>#NAME?</v>
      </c>
      <c r="L8791" t="s">
        <v>4283</v>
      </c>
      <c r="M8791" t="s">
        <v>11208</v>
      </c>
      <c r="N8791">
        <v>4</v>
      </c>
      <c r="P8791" t="s">
        <v>10827</v>
      </c>
      <c r="Q8791" t="s">
        <v>13649</v>
      </c>
      <c r="S8791" t="s">
        <v>29</v>
      </c>
    </row>
    <row r="8792" spans="1:19" x14ac:dyDescent="0.2">
      <c r="A8792">
        <v>5380</v>
      </c>
      <c r="B8792" t="s">
        <v>4279</v>
      </c>
      <c r="C8792" t="s">
        <v>20</v>
      </c>
      <c r="D8792">
        <v>6.6847000000000003</v>
      </c>
      <c r="E8792">
        <v>40</v>
      </c>
      <c r="F8792" t="s">
        <v>13648</v>
      </c>
      <c r="G8792" t="s">
        <v>300</v>
      </c>
      <c r="H8792" t="s">
        <v>36</v>
      </c>
      <c r="I8792" t="s">
        <v>997</v>
      </c>
      <c r="J8792" t="s">
        <v>43</v>
      </c>
      <c r="K8792" s="4" t="e">
        <f>- Other measurements: C8, G20, C16</f>
        <v>#NAME?</v>
      </c>
      <c r="L8792" t="s">
        <v>4283</v>
      </c>
      <c r="M8792" t="s">
        <v>11208</v>
      </c>
      <c r="N8792">
        <v>4</v>
      </c>
      <c r="P8792" t="s">
        <v>10827</v>
      </c>
      <c r="Q8792" t="s">
        <v>13649</v>
      </c>
      <c r="S8792" t="s">
        <v>29</v>
      </c>
    </row>
    <row r="8793" spans="1:19" x14ac:dyDescent="0.2">
      <c r="A8793">
        <v>5380</v>
      </c>
      <c r="B8793" t="s">
        <v>4279</v>
      </c>
      <c r="C8793" t="s">
        <v>20</v>
      </c>
      <c r="D8793">
        <v>6.5890000000000004</v>
      </c>
      <c r="E8793">
        <v>45</v>
      </c>
      <c r="F8793" t="s">
        <v>13648</v>
      </c>
      <c r="G8793" t="s">
        <v>300</v>
      </c>
      <c r="H8793" t="s">
        <v>36</v>
      </c>
      <c r="I8793" t="s">
        <v>997</v>
      </c>
      <c r="J8793" t="s">
        <v>43</v>
      </c>
      <c r="K8793" s="4" t="e">
        <f>- Other measurements: C8, G20, C16</f>
        <v>#NAME?</v>
      </c>
      <c r="L8793" t="s">
        <v>4283</v>
      </c>
      <c r="M8793" t="s">
        <v>11208</v>
      </c>
      <c r="N8793">
        <v>4</v>
      </c>
      <c r="P8793" t="s">
        <v>10827</v>
      </c>
      <c r="Q8793" t="s">
        <v>13649</v>
      </c>
      <c r="S8793" t="s">
        <v>29</v>
      </c>
    </row>
    <row r="8794" spans="1:19" x14ac:dyDescent="0.2">
      <c r="A8794">
        <v>5380</v>
      </c>
      <c r="B8794" t="s">
        <v>4279</v>
      </c>
      <c r="C8794" t="s">
        <v>20</v>
      </c>
      <c r="D8794">
        <v>6.4968000000000004</v>
      </c>
      <c r="E8794">
        <v>50</v>
      </c>
      <c r="F8794" t="s">
        <v>13648</v>
      </c>
      <c r="G8794" t="s">
        <v>300</v>
      </c>
      <c r="H8794" t="s">
        <v>36</v>
      </c>
      <c r="I8794" t="s">
        <v>997</v>
      </c>
      <c r="J8794" t="s">
        <v>43</v>
      </c>
      <c r="K8794" s="4" t="e">
        <f>- Other measurements: C8, G20, C16</f>
        <v>#NAME?</v>
      </c>
      <c r="L8794" t="s">
        <v>4283</v>
      </c>
      <c r="M8794" t="s">
        <v>11208</v>
      </c>
      <c r="N8794">
        <v>4</v>
      </c>
      <c r="P8794" t="s">
        <v>10827</v>
      </c>
      <c r="Q8794" t="s">
        <v>13649</v>
      </c>
      <c r="S8794" t="s">
        <v>29</v>
      </c>
    </row>
    <row r="8795" spans="1:19" hidden="1" x14ac:dyDescent="0.2">
      <c r="A8795">
        <v>5381</v>
      </c>
      <c r="B8795" t="s">
        <v>4304</v>
      </c>
      <c r="C8795" t="s">
        <v>20</v>
      </c>
      <c r="D8795">
        <v>6.97</v>
      </c>
      <c r="E8795">
        <v>25</v>
      </c>
      <c r="F8795" t="s">
        <v>13650</v>
      </c>
      <c r="G8795" t="s">
        <v>55</v>
      </c>
      <c r="H8795" t="s">
        <v>46</v>
      </c>
      <c r="I8795" t="s">
        <v>9264</v>
      </c>
      <c r="K8795"/>
      <c r="L8795" t="s">
        <v>13651</v>
      </c>
      <c r="M8795" t="s">
        <v>26</v>
      </c>
      <c r="N8795">
        <v>2</v>
      </c>
      <c r="P8795" t="s">
        <v>10827</v>
      </c>
      <c r="Q8795" t="s">
        <v>13652</v>
      </c>
      <c r="S8795" t="s">
        <v>29</v>
      </c>
    </row>
    <row r="8796" spans="1:19" hidden="1" x14ac:dyDescent="0.2">
      <c r="A8796">
        <v>5382</v>
      </c>
      <c r="B8796" t="s">
        <v>13653</v>
      </c>
      <c r="C8796" t="s">
        <v>20</v>
      </c>
      <c r="D8796">
        <v>6.2</v>
      </c>
      <c r="E8796">
        <v>25</v>
      </c>
      <c r="F8796" t="s">
        <v>13650</v>
      </c>
      <c r="G8796" t="s">
        <v>55</v>
      </c>
      <c r="H8796" t="s">
        <v>46</v>
      </c>
      <c r="I8796" t="s">
        <v>9264</v>
      </c>
      <c r="K8796"/>
      <c r="L8796" t="s">
        <v>13654</v>
      </c>
      <c r="M8796" t="s">
        <v>26</v>
      </c>
      <c r="N8796">
        <v>2</v>
      </c>
      <c r="P8796" t="s">
        <v>10827</v>
      </c>
      <c r="Q8796" t="s">
        <v>13655</v>
      </c>
      <c r="S8796" t="s">
        <v>29</v>
      </c>
    </row>
    <row r="8797" spans="1:19" hidden="1" x14ac:dyDescent="0.2">
      <c r="A8797">
        <v>5383</v>
      </c>
      <c r="B8797" t="s">
        <v>13656</v>
      </c>
      <c r="C8797" t="s">
        <v>20</v>
      </c>
      <c r="D8797">
        <v>6.99</v>
      </c>
      <c r="E8797">
        <v>25</v>
      </c>
      <c r="F8797" t="s">
        <v>13657</v>
      </c>
      <c r="G8797" t="s">
        <v>55</v>
      </c>
      <c r="H8797" t="s">
        <v>46</v>
      </c>
      <c r="I8797" t="s">
        <v>13658</v>
      </c>
      <c r="K8797"/>
      <c r="L8797" t="s">
        <v>13659</v>
      </c>
      <c r="M8797" t="s">
        <v>26</v>
      </c>
      <c r="N8797">
        <v>2</v>
      </c>
      <c r="P8797" t="s">
        <v>10827</v>
      </c>
      <c r="Q8797" t="s">
        <v>13660</v>
      </c>
      <c r="S8797" t="s">
        <v>29</v>
      </c>
    </row>
    <row r="8798" spans="1:19" hidden="1" x14ac:dyDescent="0.2">
      <c r="A8798">
        <v>5384</v>
      </c>
      <c r="B8798" t="s">
        <v>13661</v>
      </c>
      <c r="C8798" t="s">
        <v>20</v>
      </c>
      <c r="D8798">
        <v>2.99</v>
      </c>
      <c r="E8798">
        <v>25</v>
      </c>
      <c r="F8798" t="s">
        <v>13657</v>
      </c>
      <c r="G8798" t="s">
        <v>55</v>
      </c>
      <c r="H8798" t="s">
        <v>46</v>
      </c>
      <c r="I8798" t="s">
        <v>13658</v>
      </c>
      <c r="K8798"/>
      <c r="L8798" t="s">
        <v>13662</v>
      </c>
      <c r="M8798" t="s">
        <v>26</v>
      </c>
      <c r="N8798">
        <v>2</v>
      </c>
      <c r="P8798" t="s">
        <v>10827</v>
      </c>
      <c r="Q8798" t="s">
        <v>13663</v>
      </c>
      <c r="S8798" t="s">
        <v>29</v>
      </c>
    </row>
    <row r="8799" spans="1:19" hidden="1" x14ac:dyDescent="0.2">
      <c r="A8799">
        <v>5385</v>
      </c>
      <c r="B8799" t="s">
        <v>13664</v>
      </c>
      <c r="C8799" t="s">
        <v>20</v>
      </c>
      <c r="D8799">
        <v>4.7300000000000004</v>
      </c>
      <c r="E8799">
        <v>25</v>
      </c>
      <c r="F8799" t="s">
        <v>13657</v>
      </c>
      <c r="G8799" t="s">
        <v>55</v>
      </c>
      <c r="H8799" t="s">
        <v>46</v>
      </c>
      <c r="I8799" t="s">
        <v>13658</v>
      </c>
      <c r="K8799"/>
      <c r="L8799" t="s">
        <v>13665</v>
      </c>
      <c r="M8799" t="s">
        <v>26</v>
      </c>
      <c r="N8799">
        <v>2</v>
      </c>
      <c r="P8799" t="s">
        <v>10827</v>
      </c>
      <c r="Q8799" t="s">
        <v>13666</v>
      </c>
      <c r="S8799" t="s">
        <v>29</v>
      </c>
    </row>
    <row r="8800" spans="1:19" hidden="1" x14ac:dyDescent="0.2">
      <c r="A8800">
        <v>5385</v>
      </c>
      <c r="B8800" t="s">
        <v>13664</v>
      </c>
      <c r="C8800" t="s">
        <v>73</v>
      </c>
      <c r="D8800">
        <v>11.53</v>
      </c>
      <c r="E8800">
        <v>25</v>
      </c>
      <c r="F8800" t="s">
        <v>13667</v>
      </c>
      <c r="G8800" t="s">
        <v>4302</v>
      </c>
      <c r="H8800" t="s">
        <v>46</v>
      </c>
      <c r="I8800" t="s">
        <v>13658</v>
      </c>
      <c r="K8800"/>
      <c r="L8800" t="s">
        <v>13665</v>
      </c>
      <c r="M8800" t="s">
        <v>26</v>
      </c>
      <c r="N8800">
        <v>2</v>
      </c>
      <c r="P8800" t="s">
        <v>10827</v>
      </c>
      <c r="Q8800" t="s">
        <v>13666</v>
      </c>
      <c r="S8800" t="s">
        <v>29</v>
      </c>
    </row>
    <row r="8801" spans="1:19" hidden="1" x14ac:dyDescent="0.2">
      <c r="A8801">
        <v>5387</v>
      </c>
      <c r="B8801" t="s">
        <v>13668</v>
      </c>
      <c r="C8801" t="s">
        <v>20</v>
      </c>
      <c r="D8801">
        <v>8.4600000000000009</v>
      </c>
      <c r="E8801">
        <v>25</v>
      </c>
      <c r="F8801" t="s">
        <v>13669</v>
      </c>
      <c r="G8801" t="s">
        <v>55</v>
      </c>
      <c r="H8801" t="s">
        <v>46</v>
      </c>
      <c r="I8801" t="s">
        <v>10681</v>
      </c>
      <c r="K8801"/>
      <c r="L8801" t="s">
        <v>13670</v>
      </c>
      <c r="M8801" t="s">
        <v>26</v>
      </c>
      <c r="N8801">
        <v>2</v>
      </c>
      <c r="P8801" t="s">
        <v>10827</v>
      </c>
      <c r="Q8801" t="s">
        <v>13671</v>
      </c>
      <c r="S8801" t="s">
        <v>29</v>
      </c>
    </row>
    <row r="8802" spans="1:19" hidden="1" x14ac:dyDescent="0.2">
      <c r="A8802">
        <v>5387</v>
      </c>
      <c r="B8802" t="s">
        <v>13668</v>
      </c>
      <c r="C8802" t="s">
        <v>73</v>
      </c>
      <c r="D8802">
        <v>2.23</v>
      </c>
      <c r="E8802">
        <v>25</v>
      </c>
      <c r="F8802" t="s">
        <v>13650</v>
      </c>
      <c r="G8802" t="s">
        <v>55</v>
      </c>
      <c r="H8802" t="s">
        <v>46</v>
      </c>
      <c r="I8802" t="s">
        <v>9816</v>
      </c>
      <c r="K8802"/>
      <c r="L8802" t="s">
        <v>13670</v>
      </c>
      <c r="M8802" t="s">
        <v>26</v>
      </c>
      <c r="N8802">
        <v>2</v>
      </c>
      <c r="P8802" t="s">
        <v>10827</v>
      </c>
      <c r="Q8802" t="s">
        <v>13671</v>
      </c>
      <c r="S8802" t="s">
        <v>29</v>
      </c>
    </row>
    <row r="8803" spans="1:19" hidden="1" x14ac:dyDescent="0.2">
      <c r="A8803">
        <v>5389</v>
      </c>
      <c r="B8803" t="s">
        <v>13672</v>
      </c>
      <c r="C8803" t="s">
        <v>20</v>
      </c>
      <c r="D8803">
        <v>9.2100000000000009</v>
      </c>
      <c r="E8803">
        <v>25</v>
      </c>
      <c r="F8803" t="s">
        <v>13673</v>
      </c>
      <c r="G8803" t="s">
        <v>55</v>
      </c>
      <c r="H8803" t="s">
        <v>46</v>
      </c>
      <c r="I8803" t="s">
        <v>10681</v>
      </c>
      <c r="K8803"/>
      <c r="L8803" t="s">
        <v>13674</v>
      </c>
      <c r="M8803" t="s">
        <v>26</v>
      </c>
      <c r="N8803">
        <v>2</v>
      </c>
      <c r="P8803" t="s">
        <v>10827</v>
      </c>
      <c r="Q8803" t="s">
        <v>13675</v>
      </c>
      <c r="S8803" t="s">
        <v>29</v>
      </c>
    </row>
    <row r="8804" spans="1:19" hidden="1" x14ac:dyDescent="0.2">
      <c r="A8804">
        <v>5390</v>
      </c>
      <c r="B8804" t="s">
        <v>13676</v>
      </c>
      <c r="C8804" t="s">
        <v>20</v>
      </c>
      <c r="D8804">
        <v>9.2739999999999991</v>
      </c>
      <c r="E8804">
        <v>25</v>
      </c>
      <c r="F8804" t="s">
        <v>13677</v>
      </c>
      <c r="G8804" t="s">
        <v>55</v>
      </c>
      <c r="H8804" t="s">
        <v>46</v>
      </c>
      <c r="I8804" t="s">
        <v>10171</v>
      </c>
      <c r="K8804" t="e">
        <f>- For Calorimetric measurements  see ref.E10</f>
        <v>#NAME?</v>
      </c>
      <c r="L8804" t="s">
        <v>13678</v>
      </c>
      <c r="M8804" t="s">
        <v>26</v>
      </c>
      <c r="N8804">
        <v>2</v>
      </c>
      <c r="P8804" t="s">
        <v>10827</v>
      </c>
      <c r="Q8804" t="s">
        <v>13679</v>
      </c>
      <c r="S8804" t="s">
        <v>29</v>
      </c>
    </row>
    <row r="8805" spans="1:19" hidden="1" x14ac:dyDescent="0.2">
      <c r="A8805">
        <v>5390</v>
      </c>
      <c r="B8805" t="s">
        <v>13676</v>
      </c>
      <c r="C8805" t="s">
        <v>73</v>
      </c>
      <c r="D8805">
        <v>6.0359999999999996</v>
      </c>
      <c r="E8805">
        <v>25</v>
      </c>
      <c r="F8805" t="s">
        <v>13677</v>
      </c>
      <c r="G8805" t="s">
        <v>55</v>
      </c>
      <c r="H8805" t="s">
        <v>46</v>
      </c>
      <c r="I8805" t="s">
        <v>10171</v>
      </c>
      <c r="K8805" t="e">
        <f>- For Calorimetric measurements  see ref.E10</f>
        <v>#NAME?</v>
      </c>
      <c r="L8805" t="s">
        <v>13678</v>
      </c>
      <c r="M8805" t="s">
        <v>26</v>
      </c>
      <c r="N8805">
        <v>2</v>
      </c>
      <c r="P8805" t="s">
        <v>10827</v>
      </c>
      <c r="Q8805" t="s">
        <v>13679</v>
      </c>
      <c r="S8805" t="s">
        <v>29</v>
      </c>
    </row>
    <row r="8806" spans="1:19" hidden="1" x14ac:dyDescent="0.2">
      <c r="A8806">
        <v>5392</v>
      </c>
      <c r="B8806" t="s">
        <v>13680</v>
      </c>
      <c r="C8806" t="s">
        <v>20</v>
      </c>
      <c r="D8806">
        <v>2.5099999999999998</v>
      </c>
      <c r="E8806">
        <v>12</v>
      </c>
      <c r="F8806" t="s">
        <v>13681</v>
      </c>
      <c r="G8806" t="s">
        <v>55</v>
      </c>
      <c r="H8806" t="s">
        <v>46</v>
      </c>
      <c r="I8806" t="s">
        <v>13658</v>
      </c>
      <c r="J8806" t="s">
        <v>43</v>
      </c>
      <c r="K8806"/>
      <c r="L8806" t="s">
        <v>13682</v>
      </c>
      <c r="M8806" t="s">
        <v>26</v>
      </c>
      <c r="N8806">
        <v>2</v>
      </c>
      <c r="P8806" t="s">
        <v>10827</v>
      </c>
      <c r="Q8806" t="s">
        <v>13683</v>
      </c>
      <c r="S8806" t="s">
        <v>29</v>
      </c>
    </row>
    <row r="8807" spans="1:19" hidden="1" x14ac:dyDescent="0.2">
      <c r="A8807">
        <v>5392</v>
      </c>
      <c r="B8807" t="s">
        <v>13680</v>
      </c>
      <c r="C8807" t="s">
        <v>73</v>
      </c>
      <c r="D8807">
        <v>8.52</v>
      </c>
      <c r="E8807">
        <v>12</v>
      </c>
      <c r="F8807" t="s">
        <v>13681</v>
      </c>
      <c r="G8807" t="s">
        <v>55</v>
      </c>
      <c r="H8807" t="s">
        <v>46</v>
      </c>
      <c r="I8807" t="s">
        <v>13658</v>
      </c>
      <c r="J8807" t="s">
        <v>43</v>
      </c>
      <c r="K8807"/>
      <c r="L8807" t="s">
        <v>13682</v>
      </c>
      <c r="M8807" t="s">
        <v>26</v>
      </c>
      <c r="N8807">
        <v>2</v>
      </c>
      <c r="P8807" t="s">
        <v>10827</v>
      </c>
      <c r="Q8807" t="s">
        <v>13683</v>
      </c>
      <c r="S8807" t="s">
        <v>29</v>
      </c>
    </row>
    <row r="8808" spans="1:19" hidden="1" x14ac:dyDescent="0.2">
      <c r="A8808">
        <v>5392</v>
      </c>
      <c r="B8808" t="s">
        <v>13680</v>
      </c>
      <c r="C8808" t="s">
        <v>20</v>
      </c>
      <c r="D8808">
        <v>2.44</v>
      </c>
      <c r="E8808">
        <v>15</v>
      </c>
      <c r="F8808" t="s">
        <v>13681</v>
      </c>
      <c r="G8808" t="s">
        <v>55</v>
      </c>
      <c r="H8808" t="s">
        <v>46</v>
      </c>
      <c r="I8808" t="s">
        <v>13658</v>
      </c>
      <c r="J8808" t="s">
        <v>43</v>
      </c>
      <c r="K8808"/>
      <c r="L8808" t="s">
        <v>13682</v>
      </c>
      <c r="M8808" t="s">
        <v>26</v>
      </c>
      <c r="N8808">
        <v>2</v>
      </c>
      <c r="P8808" t="s">
        <v>10827</v>
      </c>
      <c r="Q8808" t="s">
        <v>13683</v>
      </c>
      <c r="S8808" t="s">
        <v>29</v>
      </c>
    </row>
    <row r="8809" spans="1:19" hidden="1" x14ac:dyDescent="0.2">
      <c r="A8809">
        <v>5392</v>
      </c>
      <c r="B8809" t="s">
        <v>13680</v>
      </c>
      <c r="C8809" t="s">
        <v>73</v>
      </c>
      <c r="D8809">
        <v>8.4499999999999993</v>
      </c>
      <c r="E8809">
        <v>15</v>
      </c>
      <c r="F8809" t="s">
        <v>13681</v>
      </c>
      <c r="G8809" t="s">
        <v>55</v>
      </c>
      <c r="H8809" t="s">
        <v>46</v>
      </c>
      <c r="I8809" t="s">
        <v>13658</v>
      </c>
      <c r="J8809" t="s">
        <v>43</v>
      </c>
      <c r="K8809"/>
      <c r="L8809" t="s">
        <v>13682</v>
      </c>
      <c r="M8809" t="s">
        <v>26</v>
      </c>
      <c r="N8809">
        <v>2</v>
      </c>
      <c r="P8809" t="s">
        <v>10827</v>
      </c>
      <c r="Q8809" t="s">
        <v>13683</v>
      </c>
      <c r="S8809" t="s">
        <v>29</v>
      </c>
    </row>
    <row r="8810" spans="1:19" hidden="1" x14ac:dyDescent="0.2">
      <c r="A8810">
        <v>5392</v>
      </c>
      <c r="B8810" t="s">
        <v>13680</v>
      </c>
      <c r="C8810" t="s">
        <v>20</v>
      </c>
      <c r="D8810">
        <v>2.38</v>
      </c>
      <c r="E8810">
        <v>20</v>
      </c>
      <c r="F8810" t="s">
        <v>13681</v>
      </c>
      <c r="G8810" t="s">
        <v>55</v>
      </c>
      <c r="H8810" t="s">
        <v>46</v>
      </c>
      <c r="I8810" t="s">
        <v>13658</v>
      </c>
      <c r="J8810" t="s">
        <v>43</v>
      </c>
      <c r="K8810"/>
      <c r="L8810" t="s">
        <v>13682</v>
      </c>
      <c r="M8810" t="s">
        <v>26</v>
      </c>
      <c r="N8810">
        <v>2</v>
      </c>
      <c r="P8810" t="s">
        <v>10827</v>
      </c>
      <c r="Q8810" t="s">
        <v>13683</v>
      </c>
      <c r="S8810" t="s">
        <v>29</v>
      </c>
    </row>
    <row r="8811" spans="1:19" hidden="1" x14ac:dyDescent="0.2">
      <c r="A8811">
        <v>5392</v>
      </c>
      <c r="B8811" t="s">
        <v>13680</v>
      </c>
      <c r="C8811" t="s">
        <v>73</v>
      </c>
      <c r="D8811">
        <v>8.2899999999999991</v>
      </c>
      <c r="E8811">
        <v>20</v>
      </c>
      <c r="F8811" t="s">
        <v>13681</v>
      </c>
      <c r="G8811" t="s">
        <v>55</v>
      </c>
      <c r="H8811" t="s">
        <v>46</v>
      </c>
      <c r="I8811" t="s">
        <v>13658</v>
      </c>
      <c r="J8811" t="s">
        <v>43</v>
      </c>
      <c r="K8811"/>
      <c r="L8811" t="s">
        <v>13682</v>
      </c>
      <c r="M8811" t="s">
        <v>26</v>
      </c>
      <c r="N8811">
        <v>2</v>
      </c>
      <c r="P8811" t="s">
        <v>10827</v>
      </c>
      <c r="Q8811" t="s">
        <v>13683</v>
      </c>
      <c r="S8811" t="s">
        <v>29</v>
      </c>
    </row>
    <row r="8812" spans="1:19" hidden="1" x14ac:dyDescent="0.2">
      <c r="A8812">
        <v>5392</v>
      </c>
      <c r="B8812" t="s">
        <v>13680</v>
      </c>
      <c r="C8812" t="s">
        <v>20</v>
      </c>
      <c r="D8812">
        <v>2.31</v>
      </c>
      <c r="E8812">
        <v>25</v>
      </c>
      <c r="F8812" t="s">
        <v>13681</v>
      </c>
      <c r="G8812" t="s">
        <v>55</v>
      </c>
      <c r="H8812" t="s">
        <v>46</v>
      </c>
      <c r="I8812" t="s">
        <v>13658</v>
      </c>
      <c r="J8812" t="s">
        <v>43</v>
      </c>
      <c r="K8812"/>
      <c r="L8812" t="s">
        <v>13682</v>
      </c>
      <c r="M8812" t="s">
        <v>26</v>
      </c>
      <c r="N8812">
        <v>2</v>
      </c>
      <c r="P8812" t="s">
        <v>10827</v>
      </c>
      <c r="Q8812" t="s">
        <v>13683</v>
      </c>
      <c r="S8812" t="s">
        <v>29</v>
      </c>
    </row>
    <row r="8813" spans="1:19" hidden="1" x14ac:dyDescent="0.2">
      <c r="A8813">
        <v>5392</v>
      </c>
      <c r="B8813" t="s">
        <v>13680</v>
      </c>
      <c r="C8813" t="s">
        <v>73</v>
      </c>
      <c r="D8813">
        <v>8.1999999999999993</v>
      </c>
      <c r="E8813">
        <v>25</v>
      </c>
      <c r="F8813" t="s">
        <v>13681</v>
      </c>
      <c r="G8813" t="s">
        <v>55</v>
      </c>
      <c r="H8813" t="s">
        <v>46</v>
      </c>
      <c r="I8813" t="s">
        <v>13658</v>
      </c>
      <c r="J8813" t="s">
        <v>43</v>
      </c>
      <c r="K8813"/>
      <c r="L8813" t="s">
        <v>13682</v>
      </c>
      <c r="M8813" t="s">
        <v>26</v>
      </c>
      <c r="N8813">
        <v>2</v>
      </c>
      <c r="P8813" t="s">
        <v>10827</v>
      </c>
      <c r="Q8813" t="s">
        <v>13683</v>
      </c>
      <c r="S8813" t="s">
        <v>29</v>
      </c>
    </row>
    <row r="8814" spans="1:19" hidden="1" x14ac:dyDescent="0.2">
      <c r="A8814">
        <v>5392</v>
      </c>
      <c r="B8814" t="s">
        <v>13680</v>
      </c>
      <c r="C8814" t="s">
        <v>20</v>
      </c>
      <c r="D8814">
        <v>2.25</v>
      </c>
      <c r="E8814">
        <v>30</v>
      </c>
      <c r="F8814" t="s">
        <v>13681</v>
      </c>
      <c r="G8814" t="s">
        <v>55</v>
      </c>
      <c r="H8814" t="s">
        <v>46</v>
      </c>
      <c r="I8814" t="s">
        <v>13658</v>
      </c>
      <c r="J8814" t="s">
        <v>43</v>
      </c>
      <c r="K8814"/>
      <c r="L8814" t="s">
        <v>13682</v>
      </c>
      <c r="M8814" t="s">
        <v>26</v>
      </c>
      <c r="N8814">
        <v>2</v>
      </c>
      <c r="P8814" t="s">
        <v>10827</v>
      </c>
      <c r="Q8814" t="s">
        <v>13683</v>
      </c>
      <c r="S8814" t="s">
        <v>29</v>
      </c>
    </row>
    <row r="8815" spans="1:19" hidden="1" x14ac:dyDescent="0.2">
      <c r="A8815">
        <v>5392</v>
      </c>
      <c r="B8815" t="s">
        <v>13680</v>
      </c>
      <c r="C8815" t="s">
        <v>73</v>
      </c>
      <c r="D8815">
        <v>8.08</v>
      </c>
      <c r="E8815">
        <v>30</v>
      </c>
      <c r="F8815" t="s">
        <v>13681</v>
      </c>
      <c r="G8815" t="s">
        <v>55</v>
      </c>
      <c r="H8815" t="s">
        <v>46</v>
      </c>
      <c r="I8815" t="s">
        <v>13658</v>
      </c>
      <c r="J8815" t="s">
        <v>43</v>
      </c>
      <c r="K8815"/>
      <c r="L8815" t="s">
        <v>13682</v>
      </c>
      <c r="M8815" t="s">
        <v>26</v>
      </c>
      <c r="N8815">
        <v>2</v>
      </c>
      <c r="P8815" t="s">
        <v>10827</v>
      </c>
      <c r="Q8815" t="s">
        <v>13683</v>
      </c>
      <c r="S8815" t="s">
        <v>29</v>
      </c>
    </row>
    <row r="8816" spans="1:19" hidden="1" x14ac:dyDescent="0.2">
      <c r="A8816">
        <v>5392</v>
      </c>
      <c r="B8816" t="s">
        <v>13680</v>
      </c>
      <c r="C8816" t="s">
        <v>20</v>
      </c>
      <c r="D8816">
        <v>2.12</v>
      </c>
      <c r="E8816">
        <v>38</v>
      </c>
      <c r="F8816" t="s">
        <v>13681</v>
      </c>
      <c r="G8816" t="s">
        <v>55</v>
      </c>
      <c r="H8816" t="s">
        <v>46</v>
      </c>
      <c r="I8816" t="s">
        <v>13658</v>
      </c>
      <c r="J8816" t="s">
        <v>43</v>
      </c>
      <c r="K8816"/>
      <c r="L8816" t="s">
        <v>13682</v>
      </c>
      <c r="M8816" t="s">
        <v>26</v>
      </c>
      <c r="N8816">
        <v>2</v>
      </c>
      <c r="P8816" t="s">
        <v>10827</v>
      </c>
      <c r="Q8816" t="s">
        <v>13683</v>
      </c>
      <c r="S8816" t="s">
        <v>29</v>
      </c>
    </row>
    <row r="8817" spans="1:19" hidden="1" x14ac:dyDescent="0.2">
      <c r="A8817">
        <v>5392</v>
      </c>
      <c r="B8817" t="s">
        <v>13680</v>
      </c>
      <c r="C8817" t="s">
        <v>73</v>
      </c>
      <c r="D8817">
        <v>7.93</v>
      </c>
      <c r="E8817">
        <v>38</v>
      </c>
      <c r="F8817" t="s">
        <v>13681</v>
      </c>
      <c r="G8817" t="s">
        <v>55</v>
      </c>
      <c r="H8817" t="s">
        <v>46</v>
      </c>
      <c r="I8817" t="s">
        <v>13658</v>
      </c>
      <c r="J8817" t="s">
        <v>43</v>
      </c>
      <c r="K8817"/>
      <c r="L8817" t="s">
        <v>13682</v>
      </c>
      <c r="M8817" t="s">
        <v>26</v>
      </c>
      <c r="N8817">
        <v>2</v>
      </c>
      <c r="P8817" t="s">
        <v>10827</v>
      </c>
      <c r="Q8817" t="s">
        <v>13683</v>
      </c>
      <c r="S8817" t="s">
        <v>29</v>
      </c>
    </row>
    <row r="8818" spans="1:19" hidden="1" x14ac:dyDescent="0.2">
      <c r="A8818">
        <v>5392</v>
      </c>
      <c r="B8818" t="s">
        <v>13680</v>
      </c>
      <c r="C8818" t="s">
        <v>77</v>
      </c>
      <c r="D8818">
        <v>10.58</v>
      </c>
      <c r="E8818">
        <v>12</v>
      </c>
      <c r="F8818" t="s">
        <v>13684</v>
      </c>
      <c r="G8818" t="s">
        <v>4302</v>
      </c>
      <c r="H8818" t="s">
        <v>46</v>
      </c>
      <c r="I8818" t="s">
        <v>13658</v>
      </c>
      <c r="J8818" t="s">
        <v>43</v>
      </c>
      <c r="K8818"/>
      <c r="L8818" t="s">
        <v>13682</v>
      </c>
      <c r="M8818" t="s">
        <v>26</v>
      </c>
      <c r="N8818">
        <v>2</v>
      </c>
      <c r="P8818" t="s">
        <v>10827</v>
      </c>
      <c r="Q8818" t="s">
        <v>13683</v>
      </c>
      <c r="S8818" t="s">
        <v>29</v>
      </c>
    </row>
    <row r="8819" spans="1:19" hidden="1" x14ac:dyDescent="0.2">
      <c r="A8819">
        <v>5392</v>
      </c>
      <c r="B8819" t="s">
        <v>13680</v>
      </c>
      <c r="C8819" t="s">
        <v>77</v>
      </c>
      <c r="D8819">
        <v>10.47</v>
      </c>
      <c r="E8819">
        <v>15</v>
      </c>
      <c r="F8819" t="s">
        <v>13684</v>
      </c>
      <c r="G8819" t="s">
        <v>4302</v>
      </c>
      <c r="H8819" t="s">
        <v>46</v>
      </c>
      <c r="I8819" t="s">
        <v>13658</v>
      </c>
      <c r="J8819" t="s">
        <v>43</v>
      </c>
      <c r="K8819"/>
      <c r="L8819" t="s">
        <v>13682</v>
      </c>
      <c r="M8819" t="s">
        <v>26</v>
      </c>
      <c r="N8819">
        <v>2</v>
      </c>
      <c r="P8819" t="s">
        <v>10827</v>
      </c>
      <c r="Q8819" t="s">
        <v>13683</v>
      </c>
      <c r="S8819" t="s">
        <v>29</v>
      </c>
    </row>
    <row r="8820" spans="1:19" hidden="1" x14ac:dyDescent="0.2">
      <c r="A8820">
        <v>5392</v>
      </c>
      <c r="B8820" t="s">
        <v>13680</v>
      </c>
      <c r="C8820" t="s">
        <v>77</v>
      </c>
      <c r="D8820">
        <v>10.28</v>
      </c>
      <c r="E8820">
        <v>20</v>
      </c>
      <c r="F8820" t="s">
        <v>13684</v>
      </c>
      <c r="G8820" t="s">
        <v>4302</v>
      </c>
      <c r="H8820" t="s">
        <v>46</v>
      </c>
      <c r="I8820" t="s">
        <v>13658</v>
      </c>
      <c r="J8820" t="s">
        <v>43</v>
      </c>
      <c r="K8820"/>
      <c r="L8820" t="s">
        <v>13682</v>
      </c>
      <c r="M8820" t="s">
        <v>26</v>
      </c>
      <c r="N8820">
        <v>2</v>
      </c>
      <c r="P8820" t="s">
        <v>10827</v>
      </c>
      <c r="Q8820" t="s">
        <v>13683</v>
      </c>
      <c r="S8820" t="s">
        <v>29</v>
      </c>
    </row>
    <row r="8821" spans="1:19" hidden="1" x14ac:dyDescent="0.2">
      <c r="A8821">
        <v>5392</v>
      </c>
      <c r="B8821" t="s">
        <v>13680</v>
      </c>
      <c r="C8821" t="s">
        <v>77</v>
      </c>
      <c r="D8821">
        <v>10.11</v>
      </c>
      <c r="E8821">
        <v>25</v>
      </c>
      <c r="F8821" t="s">
        <v>13684</v>
      </c>
      <c r="G8821" t="s">
        <v>4302</v>
      </c>
      <c r="H8821" t="s">
        <v>46</v>
      </c>
      <c r="I8821" t="s">
        <v>13658</v>
      </c>
      <c r="J8821" t="s">
        <v>43</v>
      </c>
      <c r="K8821"/>
      <c r="L8821" t="s">
        <v>13682</v>
      </c>
      <c r="M8821" t="s">
        <v>26</v>
      </c>
      <c r="N8821">
        <v>2</v>
      </c>
      <c r="P8821" t="s">
        <v>10827</v>
      </c>
      <c r="Q8821" t="s">
        <v>13683</v>
      </c>
      <c r="S8821" t="s">
        <v>29</v>
      </c>
    </row>
    <row r="8822" spans="1:19" hidden="1" x14ac:dyDescent="0.2">
      <c r="A8822">
        <v>5392</v>
      </c>
      <c r="B8822" t="s">
        <v>13680</v>
      </c>
      <c r="C8822" t="s">
        <v>77</v>
      </c>
      <c r="D8822">
        <v>9.9700000000000006</v>
      </c>
      <c r="E8822">
        <v>30</v>
      </c>
      <c r="F8822" t="s">
        <v>13684</v>
      </c>
      <c r="G8822" t="s">
        <v>4302</v>
      </c>
      <c r="H8822" t="s">
        <v>46</v>
      </c>
      <c r="I8822" t="s">
        <v>13658</v>
      </c>
      <c r="J8822" t="s">
        <v>43</v>
      </c>
      <c r="K8822"/>
      <c r="L8822" t="s">
        <v>13682</v>
      </c>
      <c r="M8822" t="s">
        <v>26</v>
      </c>
      <c r="N8822">
        <v>2</v>
      </c>
      <c r="P8822" t="s">
        <v>10827</v>
      </c>
      <c r="Q8822" t="s">
        <v>13683</v>
      </c>
      <c r="S8822" t="s">
        <v>29</v>
      </c>
    </row>
    <row r="8823" spans="1:19" hidden="1" x14ac:dyDescent="0.2">
      <c r="A8823">
        <v>5392</v>
      </c>
      <c r="B8823" t="s">
        <v>13680</v>
      </c>
      <c r="C8823" t="s">
        <v>77</v>
      </c>
      <c r="D8823">
        <v>9.7200000000000006</v>
      </c>
      <c r="E8823">
        <v>38</v>
      </c>
      <c r="F8823" t="s">
        <v>13684</v>
      </c>
      <c r="G8823" t="s">
        <v>4302</v>
      </c>
      <c r="H8823" t="s">
        <v>46</v>
      </c>
      <c r="I8823" t="s">
        <v>13658</v>
      </c>
      <c r="J8823" t="s">
        <v>43</v>
      </c>
      <c r="K8823"/>
      <c r="L8823" t="s">
        <v>13682</v>
      </c>
      <c r="M8823" t="s">
        <v>26</v>
      </c>
      <c r="N8823">
        <v>2</v>
      </c>
      <c r="P8823" t="s">
        <v>10827</v>
      </c>
      <c r="Q8823" t="s">
        <v>13683</v>
      </c>
      <c r="S8823" t="s">
        <v>29</v>
      </c>
    </row>
    <row r="8824" spans="1:19" hidden="1" x14ac:dyDescent="0.2">
      <c r="A8824">
        <v>5393</v>
      </c>
      <c r="B8824" t="s">
        <v>13685</v>
      </c>
      <c r="C8824" t="s">
        <v>20</v>
      </c>
      <c r="D8824">
        <v>4.21</v>
      </c>
      <c r="E8824">
        <v>12</v>
      </c>
      <c r="F8824" t="s">
        <v>13681</v>
      </c>
      <c r="G8824" t="s">
        <v>55</v>
      </c>
      <c r="H8824" t="s">
        <v>46</v>
      </c>
      <c r="I8824" t="s">
        <v>13658</v>
      </c>
      <c r="J8824" t="s">
        <v>43</v>
      </c>
      <c r="K8824"/>
      <c r="L8824" t="s">
        <v>13686</v>
      </c>
      <c r="M8824" t="s">
        <v>26</v>
      </c>
      <c r="N8824">
        <v>2</v>
      </c>
      <c r="P8824" t="s">
        <v>10827</v>
      </c>
      <c r="Q8824" t="s">
        <v>13687</v>
      </c>
      <c r="S8824" t="s">
        <v>29</v>
      </c>
    </row>
    <row r="8825" spans="1:19" hidden="1" x14ac:dyDescent="0.2">
      <c r="A8825">
        <v>5393</v>
      </c>
      <c r="B8825" t="s">
        <v>13685</v>
      </c>
      <c r="C8825" t="s">
        <v>73</v>
      </c>
      <c r="D8825">
        <v>9.6199999999999992</v>
      </c>
      <c r="E8825">
        <v>12</v>
      </c>
      <c r="F8825" t="s">
        <v>13681</v>
      </c>
      <c r="G8825" t="s">
        <v>55</v>
      </c>
      <c r="H8825" t="s">
        <v>46</v>
      </c>
      <c r="I8825" t="s">
        <v>13658</v>
      </c>
      <c r="J8825" t="s">
        <v>43</v>
      </c>
      <c r="K8825"/>
      <c r="L8825" t="s">
        <v>13686</v>
      </c>
      <c r="M8825" t="s">
        <v>26</v>
      </c>
      <c r="N8825">
        <v>2</v>
      </c>
      <c r="P8825" t="s">
        <v>10827</v>
      </c>
      <c r="Q8825" t="s">
        <v>13687</v>
      </c>
      <c r="S8825" t="s">
        <v>29</v>
      </c>
    </row>
    <row r="8826" spans="1:19" hidden="1" x14ac:dyDescent="0.2">
      <c r="A8826">
        <v>5393</v>
      </c>
      <c r="B8826" t="s">
        <v>13685</v>
      </c>
      <c r="C8826" t="s">
        <v>20</v>
      </c>
      <c r="D8826">
        <v>4.17</v>
      </c>
      <c r="E8826">
        <v>15</v>
      </c>
      <c r="F8826" t="s">
        <v>13681</v>
      </c>
      <c r="G8826" t="s">
        <v>55</v>
      </c>
      <c r="H8826" t="s">
        <v>46</v>
      </c>
      <c r="I8826" t="s">
        <v>13658</v>
      </c>
      <c r="J8826" t="s">
        <v>43</v>
      </c>
      <c r="K8826"/>
      <c r="L8826" t="s">
        <v>13686</v>
      </c>
      <c r="M8826" t="s">
        <v>26</v>
      </c>
      <c r="N8826">
        <v>2</v>
      </c>
      <c r="P8826" t="s">
        <v>10827</v>
      </c>
      <c r="Q8826" t="s">
        <v>13687</v>
      </c>
      <c r="S8826" t="s">
        <v>29</v>
      </c>
    </row>
    <row r="8827" spans="1:19" hidden="1" x14ac:dyDescent="0.2">
      <c r="A8827">
        <v>5393</v>
      </c>
      <c r="B8827" t="s">
        <v>13685</v>
      </c>
      <c r="C8827" t="s">
        <v>73</v>
      </c>
      <c r="D8827">
        <v>9.52</v>
      </c>
      <c r="E8827">
        <v>15</v>
      </c>
      <c r="F8827" t="s">
        <v>13681</v>
      </c>
      <c r="G8827" t="s">
        <v>55</v>
      </c>
      <c r="H8827" t="s">
        <v>46</v>
      </c>
      <c r="I8827" t="s">
        <v>13658</v>
      </c>
      <c r="J8827" t="s">
        <v>43</v>
      </c>
      <c r="K8827"/>
      <c r="L8827" t="s">
        <v>13686</v>
      </c>
      <c r="M8827" t="s">
        <v>26</v>
      </c>
      <c r="N8827">
        <v>2</v>
      </c>
      <c r="P8827" t="s">
        <v>10827</v>
      </c>
      <c r="Q8827" t="s">
        <v>13687</v>
      </c>
      <c r="S8827" t="s">
        <v>29</v>
      </c>
    </row>
    <row r="8828" spans="1:19" hidden="1" x14ac:dyDescent="0.2">
      <c r="A8828">
        <v>5393</v>
      </c>
      <c r="B8828" t="s">
        <v>13685</v>
      </c>
      <c r="C8828" t="s">
        <v>77</v>
      </c>
      <c r="D8828">
        <v>12.32</v>
      </c>
      <c r="E8828">
        <v>15</v>
      </c>
      <c r="F8828" t="s">
        <v>13681</v>
      </c>
      <c r="G8828" t="s">
        <v>55</v>
      </c>
      <c r="H8828" t="s">
        <v>46</v>
      </c>
      <c r="I8828" t="s">
        <v>13658</v>
      </c>
      <c r="J8828" t="s">
        <v>43</v>
      </c>
      <c r="K8828"/>
      <c r="L8828" t="s">
        <v>13686</v>
      </c>
      <c r="M8828" t="s">
        <v>26</v>
      </c>
      <c r="N8828">
        <v>2</v>
      </c>
      <c r="P8828" t="s">
        <v>10827</v>
      </c>
      <c r="Q8828" t="s">
        <v>13687</v>
      </c>
      <c r="S8828" t="s">
        <v>29</v>
      </c>
    </row>
    <row r="8829" spans="1:19" hidden="1" x14ac:dyDescent="0.2">
      <c r="A8829">
        <v>5393</v>
      </c>
      <c r="B8829" t="s">
        <v>13685</v>
      </c>
      <c r="C8829" t="s">
        <v>20</v>
      </c>
      <c r="D8829">
        <v>4.0599999999999996</v>
      </c>
      <c r="E8829">
        <v>25</v>
      </c>
      <c r="F8829" t="s">
        <v>13681</v>
      </c>
      <c r="G8829" t="s">
        <v>55</v>
      </c>
      <c r="H8829" t="s">
        <v>46</v>
      </c>
      <c r="I8829" t="s">
        <v>13658</v>
      </c>
      <c r="J8829" t="s">
        <v>43</v>
      </c>
      <c r="K8829"/>
      <c r="L8829" t="s">
        <v>13686</v>
      </c>
      <c r="M8829" t="s">
        <v>26</v>
      </c>
      <c r="N8829">
        <v>2</v>
      </c>
      <c r="P8829" t="s">
        <v>10827</v>
      </c>
      <c r="Q8829" t="s">
        <v>13687</v>
      </c>
      <c r="S8829" t="s">
        <v>29</v>
      </c>
    </row>
    <row r="8830" spans="1:19" hidden="1" x14ac:dyDescent="0.2">
      <c r="A8830">
        <v>5393</v>
      </c>
      <c r="B8830" t="s">
        <v>13685</v>
      </c>
      <c r="C8830" t="s">
        <v>73</v>
      </c>
      <c r="D8830">
        <v>9.1999999999999993</v>
      </c>
      <c r="E8830">
        <v>25</v>
      </c>
      <c r="F8830" t="s">
        <v>13681</v>
      </c>
      <c r="G8830" t="s">
        <v>55</v>
      </c>
      <c r="H8830" t="s">
        <v>46</v>
      </c>
      <c r="I8830" t="s">
        <v>13658</v>
      </c>
      <c r="J8830" t="s">
        <v>43</v>
      </c>
      <c r="K8830"/>
      <c r="L8830" t="s">
        <v>13686</v>
      </c>
      <c r="M8830" t="s">
        <v>26</v>
      </c>
      <c r="N8830">
        <v>2</v>
      </c>
      <c r="P8830" t="s">
        <v>10827</v>
      </c>
      <c r="Q8830" t="s">
        <v>13687</v>
      </c>
      <c r="S8830" t="s">
        <v>29</v>
      </c>
    </row>
    <row r="8831" spans="1:19" hidden="1" x14ac:dyDescent="0.2">
      <c r="A8831">
        <v>5393</v>
      </c>
      <c r="B8831" t="s">
        <v>13685</v>
      </c>
      <c r="C8831" t="s">
        <v>77</v>
      </c>
      <c r="D8831">
        <v>11.88</v>
      </c>
      <c r="E8831">
        <v>25</v>
      </c>
      <c r="F8831" t="s">
        <v>13681</v>
      </c>
      <c r="G8831" t="s">
        <v>55</v>
      </c>
      <c r="H8831" t="s">
        <v>46</v>
      </c>
      <c r="I8831" t="s">
        <v>13658</v>
      </c>
      <c r="J8831" t="s">
        <v>43</v>
      </c>
      <c r="K8831"/>
      <c r="L8831" t="s">
        <v>13686</v>
      </c>
      <c r="M8831" t="s">
        <v>26</v>
      </c>
      <c r="N8831">
        <v>2</v>
      </c>
      <c r="P8831" t="s">
        <v>10827</v>
      </c>
      <c r="Q8831" t="s">
        <v>13687</v>
      </c>
      <c r="S8831" t="s">
        <v>29</v>
      </c>
    </row>
    <row r="8832" spans="1:19" hidden="1" x14ac:dyDescent="0.2">
      <c r="A8832">
        <v>5393</v>
      </c>
      <c r="B8832" t="s">
        <v>13685</v>
      </c>
      <c r="C8832" t="s">
        <v>20</v>
      </c>
      <c r="D8832">
        <v>3.89</v>
      </c>
      <c r="E8832">
        <v>38</v>
      </c>
      <c r="F8832" t="s">
        <v>13681</v>
      </c>
      <c r="G8832" t="s">
        <v>55</v>
      </c>
      <c r="H8832" t="s">
        <v>46</v>
      </c>
      <c r="I8832" t="s">
        <v>13658</v>
      </c>
      <c r="J8832" t="s">
        <v>43</v>
      </c>
      <c r="K8832"/>
      <c r="L8832" t="s">
        <v>13686</v>
      </c>
      <c r="M8832" t="s">
        <v>26</v>
      </c>
      <c r="N8832">
        <v>2</v>
      </c>
      <c r="P8832" t="s">
        <v>10827</v>
      </c>
      <c r="Q8832" t="s">
        <v>13687</v>
      </c>
      <c r="S8832" t="s">
        <v>29</v>
      </c>
    </row>
    <row r="8833" spans="1:19" hidden="1" x14ac:dyDescent="0.2">
      <c r="A8833">
        <v>5393</v>
      </c>
      <c r="B8833" t="s">
        <v>13685</v>
      </c>
      <c r="C8833" t="s">
        <v>73</v>
      </c>
      <c r="D8833">
        <v>8.86</v>
      </c>
      <c r="E8833">
        <v>38</v>
      </c>
      <c r="F8833" t="s">
        <v>13681</v>
      </c>
      <c r="G8833" t="s">
        <v>55</v>
      </c>
      <c r="H8833" t="s">
        <v>46</v>
      </c>
      <c r="I8833" t="s">
        <v>13658</v>
      </c>
      <c r="J8833" t="s">
        <v>43</v>
      </c>
      <c r="K8833"/>
      <c r="L8833" t="s">
        <v>13686</v>
      </c>
      <c r="M8833" t="s">
        <v>26</v>
      </c>
      <c r="N8833">
        <v>2</v>
      </c>
      <c r="P8833" t="s">
        <v>10827</v>
      </c>
      <c r="Q8833" t="s">
        <v>13687</v>
      </c>
      <c r="S8833" t="s">
        <v>29</v>
      </c>
    </row>
    <row r="8834" spans="1:19" hidden="1" x14ac:dyDescent="0.2">
      <c r="A8834">
        <v>5393</v>
      </c>
      <c r="B8834" t="s">
        <v>13685</v>
      </c>
      <c r="C8834" t="s">
        <v>77</v>
      </c>
      <c r="D8834">
        <v>11.38</v>
      </c>
      <c r="E8834">
        <v>38</v>
      </c>
      <c r="F8834" t="s">
        <v>13681</v>
      </c>
      <c r="G8834" t="s">
        <v>55</v>
      </c>
      <c r="H8834" t="s">
        <v>46</v>
      </c>
      <c r="I8834" t="s">
        <v>13658</v>
      </c>
      <c r="J8834" t="s">
        <v>43</v>
      </c>
      <c r="K8834"/>
      <c r="L8834" t="s">
        <v>13686</v>
      </c>
      <c r="M8834" t="s">
        <v>26</v>
      </c>
      <c r="N8834">
        <v>2</v>
      </c>
      <c r="P8834" t="s">
        <v>10827</v>
      </c>
      <c r="Q8834" t="s">
        <v>13687</v>
      </c>
      <c r="S8834" t="s">
        <v>29</v>
      </c>
    </row>
    <row r="8835" spans="1:19" hidden="1" x14ac:dyDescent="0.2">
      <c r="A8835">
        <v>5393</v>
      </c>
      <c r="B8835" t="s">
        <v>13685</v>
      </c>
      <c r="C8835" t="s">
        <v>77</v>
      </c>
      <c r="D8835">
        <v>12.11</v>
      </c>
      <c r="E8835">
        <v>20</v>
      </c>
      <c r="F8835" t="s">
        <v>13688</v>
      </c>
      <c r="G8835" t="s">
        <v>4302</v>
      </c>
      <c r="H8835" t="s">
        <v>46</v>
      </c>
      <c r="I8835" t="s">
        <v>13658</v>
      </c>
      <c r="J8835" t="s">
        <v>43</v>
      </c>
      <c r="K8835"/>
      <c r="L8835" t="s">
        <v>13686</v>
      </c>
      <c r="M8835" t="s">
        <v>26</v>
      </c>
      <c r="N8835">
        <v>2</v>
      </c>
      <c r="P8835" t="s">
        <v>10827</v>
      </c>
      <c r="Q8835" t="s">
        <v>13687</v>
      </c>
      <c r="S8835" t="s">
        <v>29</v>
      </c>
    </row>
    <row r="8836" spans="1:19" hidden="1" x14ac:dyDescent="0.2">
      <c r="A8836">
        <v>5393</v>
      </c>
      <c r="B8836" t="s">
        <v>13685</v>
      </c>
      <c r="C8836" t="s">
        <v>77</v>
      </c>
      <c r="D8836">
        <v>11.88</v>
      </c>
      <c r="E8836">
        <v>25</v>
      </c>
      <c r="F8836" t="s">
        <v>13688</v>
      </c>
      <c r="G8836" t="s">
        <v>4302</v>
      </c>
      <c r="H8836" t="s">
        <v>46</v>
      </c>
      <c r="I8836" t="s">
        <v>13658</v>
      </c>
      <c r="J8836" t="s">
        <v>43</v>
      </c>
      <c r="K8836"/>
      <c r="L8836" t="s">
        <v>13686</v>
      </c>
      <c r="M8836" t="s">
        <v>26</v>
      </c>
      <c r="N8836">
        <v>2</v>
      </c>
      <c r="P8836" t="s">
        <v>10827</v>
      </c>
      <c r="Q8836" t="s">
        <v>13687</v>
      </c>
      <c r="S8836" t="s">
        <v>29</v>
      </c>
    </row>
    <row r="8837" spans="1:19" hidden="1" x14ac:dyDescent="0.2">
      <c r="A8837">
        <v>5393</v>
      </c>
      <c r="B8837" t="s">
        <v>13685</v>
      </c>
      <c r="C8837" t="s">
        <v>77</v>
      </c>
      <c r="D8837">
        <v>11.72</v>
      </c>
      <c r="E8837">
        <v>30</v>
      </c>
      <c r="F8837" t="s">
        <v>13688</v>
      </c>
      <c r="G8837" t="s">
        <v>4302</v>
      </c>
      <c r="H8837" t="s">
        <v>46</v>
      </c>
      <c r="I8837" t="s">
        <v>13658</v>
      </c>
      <c r="J8837" t="s">
        <v>43</v>
      </c>
      <c r="K8837"/>
      <c r="L8837" t="s">
        <v>13686</v>
      </c>
      <c r="M8837" t="s">
        <v>26</v>
      </c>
      <c r="N8837">
        <v>2</v>
      </c>
      <c r="P8837" t="s">
        <v>10827</v>
      </c>
      <c r="Q8837" t="s">
        <v>13687</v>
      </c>
      <c r="S8837" t="s">
        <v>29</v>
      </c>
    </row>
    <row r="8838" spans="1:19" hidden="1" x14ac:dyDescent="0.2">
      <c r="A8838">
        <v>5393</v>
      </c>
      <c r="B8838" t="s">
        <v>13685</v>
      </c>
      <c r="C8838" t="s">
        <v>77</v>
      </c>
      <c r="D8838">
        <v>11.6</v>
      </c>
      <c r="E8838">
        <v>35</v>
      </c>
      <c r="F8838" t="s">
        <v>13688</v>
      </c>
      <c r="G8838" t="s">
        <v>4302</v>
      </c>
      <c r="H8838" t="s">
        <v>46</v>
      </c>
      <c r="I8838" t="s">
        <v>13658</v>
      </c>
      <c r="J8838" t="s">
        <v>43</v>
      </c>
      <c r="K8838"/>
      <c r="L8838" t="s">
        <v>13686</v>
      </c>
      <c r="M8838" t="s">
        <v>26</v>
      </c>
      <c r="N8838">
        <v>2</v>
      </c>
      <c r="P8838" t="s">
        <v>10827</v>
      </c>
      <c r="Q8838" t="s">
        <v>13687</v>
      </c>
      <c r="S8838" t="s">
        <v>29</v>
      </c>
    </row>
    <row r="8839" spans="1:19" hidden="1" x14ac:dyDescent="0.2">
      <c r="A8839">
        <v>5393</v>
      </c>
      <c r="B8839" t="s">
        <v>13685</v>
      </c>
      <c r="C8839" t="s">
        <v>77</v>
      </c>
      <c r="D8839">
        <v>11.38</v>
      </c>
      <c r="E8839">
        <v>38</v>
      </c>
      <c r="F8839" t="s">
        <v>13688</v>
      </c>
      <c r="G8839" t="s">
        <v>4302</v>
      </c>
      <c r="H8839" t="s">
        <v>46</v>
      </c>
      <c r="I8839" t="s">
        <v>13658</v>
      </c>
      <c r="J8839" t="s">
        <v>43</v>
      </c>
      <c r="K8839"/>
      <c r="L8839" t="s">
        <v>13686</v>
      </c>
      <c r="M8839" t="s">
        <v>26</v>
      </c>
      <c r="N8839">
        <v>2</v>
      </c>
      <c r="P8839" t="s">
        <v>10827</v>
      </c>
      <c r="Q8839" t="s">
        <v>13687</v>
      </c>
      <c r="S8839" t="s">
        <v>29</v>
      </c>
    </row>
    <row r="8840" spans="1:19" hidden="1" x14ac:dyDescent="0.2">
      <c r="A8840">
        <v>5396</v>
      </c>
      <c r="B8840" t="s">
        <v>13689</v>
      </c>
      <c r="C8840" t="s">
        <v>20</v>
      </c>
      <c r="D8840">
        <v>8.65</v>
      </c>
      <c r="E8840">
        <v>25</v>
      </c>
      <c r="F8840" t="s">
        <v>13690</v>
      </c>
      <c r="G8840" t="s">
        <v>55</v>
      </c>
      <c r="H8840" t="s">
        <v>46</v>
      </c>
      <c r="I8840" t="s">
        <v>10681</v>
      </c>
      <c r="K8840"/>
      <c r="L8840" t="s">
        <v>13691</v>
      </c>
      <c r="M8840" t="s">
        <v>26</v>
      </c>
      <c r="N8840">
        <v>2</v>
      </c>
      <c r="P8840" t="s">
        <v>10827</v>
      </c>
      <c r="Q8840" t="s">
        <v>13692</v>
      </c>
      <c r="S8840" t="s">
        <v>29</v>
      </c>
    </row>
    <row r="8841" spans="1:19" hidden="1" x14ac:dyDescent="0.2">
      <c r="A8841">
        <v>5396</v>
      </c>
      <c r="B8841" t="s">
        <v>13689</v>
      </c>
      <c r="C8841" t="s">
        <v>73</v>
      </c>
      <c r="D8841">
        <v>1.5</v>
      </c>
      <c r="E8841">
        <v>25</v>
      </c>
      <c r="F8841" t="s">
        <v>13693</v>
      </c>
      <c r="G8841" t="s">
        <v>55</v>
      </c>
      <c r="H8841" t="s">
        <v>23</v>
      </c>
      <c r="I8841" t="s">
        <v>9816</v>
      </c>
      <c r="K8841"/>
      <c r="L8841" t="s">
        <v>13691</v>
      </c>
      <c r="M8841" t="s">
        <v>26</v>
      </c>
      <c r="N8841">
        <v>2</v>
      </c>
      <c r="P8841" t="s">
        <v>10827</v>
      </c>
      <c r="Q8841" t="s">
        <v>13692</v>
      </c>
      <c r="S8841" t="s">
        <v>29</v>
      </c>
    </row>
    <row r="8842" spans="1:19" hidden="1" x14ac:dyDescent="0.2">
      <c r="A8842">
        <v>5397</v>
      </c>
      <c r="B8842" t="s">
        <v>4314</v>
      </c>
      <c r="C8842" t="s">
        <v>20</v>
      </c>
      <c r="D8842">
        <v>4.92</v>
      </c>
      <c r="E8842">
        <v>25</v>
      </c>
      <c r="F8842" t="s">
        <v>13694</v>
      </c>
      <c r="G8842" t="s">
        <v>55</v>
      </c>
      <c r="H8842" t="s">
        <v>46</v>
      </c>
      <c r="I8842" t="s">
        <v>2496</v>
      </c>
      <c r="K8842"/>
      <c r="L8842" t="s">
        <v>4315</v>
      </c>
      <c r="M8842" t="s">
        <v>26</v>
      </c>
      <c r="N8842">
        <v>2</v>
      </c>
      <c r="P8842" t="s">
        <v>10827</v>
      </c>
      <c r="Q8842" t="s">
        <v>13695</v>
      </c>
      <c r="S8842" t="s">
        <v>29</v>
      </c>
    </row>
    <row r="8843" spans="1:19" hidden="1" x14ac:dyDescent="0.2">
      <c r="A8843">
        <v>5397</v>
      </c>
      <c r="B8843" t="s">
        <v>4314</v>
      </c>
      <c r="C8843" t="s">
        <v>73</v>
      </c>
      <c r="D8843">
        <v>9.61</v>
      </c>
      <c r="E8843">
        <v>25</v>
      </c>
      <c r="F8843" t="s">
        <v>13694</v>
      </c>
      <c r="G8843" t="s">
        <v>55</v>
      </c>
      <c r="H8843" t="s">
        <v>46</v>
      </c>
      <c r="I8843" t="s">
        <v>2496</v>
      </c>
      <c r="K8843"/>
      <c r="L8843" t="s">
        <v>4315</v>
      </c>
      <c r="M8843" t="s">
        <v>26</v>
      </c>
      <c r="N8843">
        <v>2</v>
      </c>
      <c r="P8843" t="s">
        <v>10827</v>
      </c>
      <c r="Q8843" t="s">
        <v>13695</v>
      </c>
      <c r="S8843" t="s">
        <v>29</v>
      </c>
    </row>
    <row r="8844" spans="1:19" hidden="1" x14ac:dyDescent="0.2">
      <c r="A8844">
        <v>5397</v>
      </c>
      <c r="B8844" t="s">
        <v>4314</v>
      </c>
      <c r="C8844" t="s">
        <v>77</v>
      </c>
      <c r="D8844">
        <v>11.31</v>
      </c>
      <c r="E8844">
        <v>25</v>
      </c>
      <c r="F8844" t="s">
        <v>13694</v>
      </c>
      <c r="G8844" t="s">
        <v>55</v>
      </c>
      <c r="H8844" t="s">
        <v>46</v>
      </c>
      <c r="I8844" t="s">
        <v>2496</v>
      </c>
      <c r="K8844"/>
      <c r="L8844" t="s">
        <v>4315</v>
      </c>
      <c r="M8844" t="s">
        <v>26</v>
      </c>
      <c r="N8844">
        <v>2</v>
      </c>
      <c r="P8844" t="s">
        <v>10827</v>
      </c>
      <c r="Q8844" t="s">
        <v>13695</v>
      </c>
      <c r="S8844" t="s">
        <v>29</v>
      </c>
    </row>
    <row r="8845" spans="1:19" hidden="1" x14ac:dyDescent="0.2">
      <c r="A8845">
        <v>5401</v>
      </c>
      <c r="B8845" t="s">
        <v>13696</v>
      </c>
      <c r="C8845" t="s">
        <v>20</v>
      </c>
      <c r="D8845">
        <v>6.66</v>
      </c>
      <c r="E8845">
        <v>20</v>
      </c>
      <c r="F8845" t="s">
        <v>13697</v>
      </c>
      <c r="G8845" t="s">
        <v>55</v>
      </c>
      <c r="H8845" t="s">
        <v>46</v>
      </c>
      <c r="I8845" t="s">
        <v>13698</v>
      </c>
      <c r="K8845"/>
      <c r="L8845" t="s">
        <v>13699</v>
      </c>
      <c r="M8845" t="s">
        <v>11208</v>
      </c>
      <c r="N8845">
        <v>4</v>
      </c>
      <c r="P8845" t="s">
        <v>10827</v>
      </c>
      <c r="Q8845" t="s">
        <v>13700</v>
      </c>
      <c r="S8845" t="s">
        <v>29</v>
      </c>
    </row>
    <row r="8846" spans="1:19" hidden="1" x14ac:dyDescent="0.2">
      <c r="A8846">
        <v>5402</v>
      </c>
      <c r="B8846" t="s">
        <v>13701</v>
      </c>
      <c r="C8846" t="s">
        <v>20</v>
      </c>
      <c r="D8846">
        <v>5.43</v>
      </c>
      <c r="E8846">
        <v>25</v>
      </c>
      <c r="F8846" t="s">
        <v>13702</v>
      </c>
      <c r="G8846" t="s">
        <v>31</v>
      </c>
      <c r="H8846" t="s">
        <v>23</v>
      </c>
      <c r="I8846" t="s">
        <v>9026</v>
      </c>
      <c r="K8846"/>
      <c r="L8846" t="s">
        <v>13703</v>
      </c>
      <c r="M8846" t="s">
        <v>26</v>
      </c>
      <c r="N8846">
        <v>2</v>
      </c>
      <c r="P8846" t="s">
        <v>10827</v>
      </c>
      <c r="Q8846" t="s">
        <v>13704</v>
      </c>
      <c r="S8846" t="s">
        <v>29</v>
      </c>
    </row>
    <row r="8847" spans="1:19" hidden="1" x14ac:dyDescent="0.2">
      <c r="A8847">
        <v>5402</v>
      </c>
      <c r="B8847" t="s">
        <v>13701</v>
      </c>
      <c r="C8847" t="s">
        <v>73</v>
      </c>
      <c r="D8847">
        <v>11.97</v>
      </c>
      <c r="E8847">
        <v>25</v>
      </c>
      <c r="F8847" t="s">
        <v>13702</v>
      </c>
      <c r="G8847" t="s">
        <v>31</v>
      </c>
      <c r="H8847" t="s">
        <v>23</v>
      </c>
      <c r="I8847" t="s">
        <v>9026</v>
      </c>
      <c r="K8847"/>
      <c r="L8847" t="s">
        <v>13703</v>
      </c>
      <c r="M8847" t="s">
        <v>26</v>
      </c>
      <c r="N8847">
        <v>2</v>
      </c>
      <c r="P8847" t="s">
        <v>10827</v>
      </c>
      <c r="Q8847" t="s">
        <v>13704</v>
      </c>
      <c r="S8847" t="s">
        <v>29</v>
      </c>
    </row>
    <row r="8848" spans="1:19" hidden="1" x14ac:dyDescent="0.2">
      <c r="A8848">
        <v>5403</v>
      </c>
      <c r="B8848" t="s">
        <v>13705</v>
      </c>
      <c r="C8848" t="s">
        <v>20</v>
      </c>
      <c r="D8848">
        <v>2.7</v>
      </c>
      <c r="E8848">
        <v>25</v>
      </c>
      <c r="F8848" t="s">
        <v>13702</v>
      </c>
      <c r="G8848" t="s">
        <v>31</v>
      </c>
      <c r="H8848" t="s">
        <v>23</v>
      </c>
      <c r="I8848" t="s">
        <v>9026</v>
      </c>
      <c r="K8848"/>
      <c r="L8848" t="s">
        <v>13706</v>
      </c>
      <c r="M8848" t="s">
        <v>26</v>
      </c>
      <c r="N8848">
        <v>2</v>
      </c>
      <c r="P8848" t="s">
        <v>10827</v>
      </c>
      <c r="Q8848" t="s">
        <v>13707</v>
      </c>
      <c r="S8848" t="s">
        <v>29</v>
      </c>
    </row>
    <row r="8849" spans="1:19" hidden="1" x14ac:dyDescent="0.2">
      <c r="A8849">
        <v>5403</v>
      </c>
      <c r="B8849" t="s">
        <v>13705</v>
      </c>
      <c r="C8849" t="s">
        <v>73</v>
      </c>
      <c r="D8849">
        <v>10.93</v>
      </c>
      <c r="E8849">
        <v>25</v>
      </c>
      <c r="F8849" t="s">
        <v>13702</v>
      </c>
      <c r="G8849" t="s">
        <v>31</v>
      </c>
      <c r="H8849" t="s">
        <v>23</v>
      </c>
      <c r="I8849" t="s">
        <v>9026</v>
      </c>
      <c r="K8849"/>
      <c r="L8849" t="s">
        <v>13706</v>
      </c>
      <c r="M8849" t="s">
        <v>26</v>
      </c>
      <c r="N8849">
        <v>2</v>
      </c>
      <c r="P8849" t="s">
        <v>10827</v>
      </c>
      <c r="Q8849" t="s">
        <v>13707</v>
      </c>
      <c r="S8849" t="s">
        <v>29</v>
      </c>
    </row>
    <row r="8850" spans="1:19" hidden="1" x14ac:dyDescent="0.2">
      <c r="A8850">
        <v>5404</v>
      </c>
      <c r="B8850" t="s">
        <v>13708</v>
      </c>
      <c r="C8850" t="s">
        <v>20</v>
      </c>
      <c r="D8850">
        <v>3.85</v>
      </c>
      <c r="E8850">
        <v>20</v>
      </c>
      <c r="F8850" t="s">
        <v>13709</v>
      </c>
      <c r="G8850" t="s">
        <v>31</v>
      </c>
      <c r="H8850" t="s">
        <v>46</v>
      </c>
      <c r="I8850" t="s">
        <v>10505</v>
      </c>
      <c r="K8850"/>
      <c r="L8850" t="s">
        <v>13710</v>
      </c>
      <c r="M8850" t="s">
        <v>26</v>
      </c>
      <c r="N8850">
        <v>2</v>
      </c>
      <c r="P8850" t="s">
        <v>10827</v>
      </c>
      <c r="Q8850" t="s">
        <v>13711</v>
      </c>
      <c r="S8850" t="s">
        <v>29</v>
      </c>
    </row>
    <row r="8851" spans="1:19" hidden="1" x14ac:dyDescent="0.2">
      <c r="A8851">
        <v>5404</v>
      </c>
      <c r="B8851" t="s">
        <v>13708</v>
      </c>
      <c r="C8851" t="s">
        <v>73</v>
      </c>
      <c r="D8851">
        <v>11.03</v>
      </c>
      <c r="E8851">
        <v>20</v>
      </c>
      <c r="F8851" t="s">
        <v>13709</v>
      </c>
      <c r="G8851" t="s">
        <v>31</v>
      </c>
      <c r="H8851" t="s">
        <v>46</v>
      </c>
      <c r="I8851" t="s">
        <v>10505</v>
      </c>
      <c r="K8851"/>
      <c r="L8851" t="s">
        <v>13710</v>
      </c>
      <c r="M8851" t="s">
        <v>26</v>
      </c>
      <c r="N8851">
        <v>2</v>
      </c>
      <c r="P8851" t="s">
        <v>10827</v>
      </c>
      <c r="Q8851" t="s">
        <v>13711</v>
      </c>
      <c r="S8851" t="s">
        <v>29</v>
      </c>
    </row>
    <row r="8852" spans="1:19" hidden="1" x14ac:dyDescent="0.2">
      <c r="A8852">
        <v>5406</v>
      </c>
      <c r="B8852" t="s">
        <v>13712</v>
      </c>
      <c r="C8852" t="s">
        <v>20</v>
      </c>
      <c r="D8852">
        <v>3.88</v>
      </c>
      <c r="E8852">
        <v>20</v>
      </c>
      <c r="F8852" t="s">
        <v>12672</v>
      </c>
      <c r="G8852" t="s">
        <v>55</v>
      </c>
      <c r="H8852" t="s">
        <v>46</v>
      </c>
      <c r="I8852" t="s">
        <v>10505</v>
      </c>
      <c r="K8852"/>
      <c r="L8852" t="s">
        <v>13713</v>
      </c>
      <c r="M8852" t="s">
        <v>26</v>
      </c>
      <c r="N8852">
        <v>2</v>
      </c>
      <c r="P8852" t="s">
        <v>10827</v>
      </c>
      <c r="Q8852" t="s">
        <v>13714</v>
      </c>
      <c r="S8852" t="s">
        <v>29</v>
      </c>
    </row>
    <row r="8853" spans="1:19" hidden="1" x14ac:dyDescent="0.2">
      <c r="A8853">
        <v>5407</v>
      </c>
      <c r="B8853" t="s">
        <v>13715</v>
      </c>
      <c r="C8853" t="s">
        <v>20</v>
      </c>
      <c r="D8853">
        <v>5.26</v>
      </c>
      <c r="E8853">
        <v>20</v>
      </c>
      <c r="F8853" t="s">
        <v>13716</v>
      </c>
      <c r="G8853" t="s">
        <v>31</v>
      </c>
      <c r="H8853" t="s">
        <v>46</v>
      </c>
      <c r="I8853" t="s">
        <v>10505</v>
      </c>
      <c r="K8853"/>
      <c r="L8853" t="s">
        <v>13717</v>
      </c>
      <c r="M8853" t="s">
        <v>26</v>
      </c>
      <c r="N8853">
        <v>2</v>
      </c>
      <c r="P8853" t="s">
        <v>10827</v>
      </c>
      <c r="Q8853" t="s">
        <v>13718</v>
      </c>
      <c r="S8853" t="s">
        <v>29</v>
      </c>
    </row>
    <row r="8854" spans="1:19" hidden="1" x14ac:dyDescent="0.2">
      <c r="A8854">
        <v>5408</v>
      </c>
      <c r="B8854" t="s">
        <v>13719</v>
      </c>
      <c r="C8854" t="s">
        <v>20</v>
      </c>
      <c r="D8854">
        <v>-3.07</v>
      </c>
      <c r="E8854">
        <v>20</v>
      </c>
      <c r="F8854" t="s">
        <v>11429</v>
      </c>
      <c r="G8854" t="s">
        <v>75</v>
      </c>
      <c r="H8854" t="s">
        <v>23</v>
      </c>
      <c r="I8854" t="s">
        <v>10505</v>
      </c>
      <c r="K8854"/>
      <c r="L8854" t="s">
        <v>13720</v>
      </c>
      <c r="M8854" t="s">
        <v>26</v>
      </c>
      <c r="N8854">
        <v>2</v>
      </c>
      <c r="P8854" t="s">
        <v>10827</v>
      </c>
      <c r="Q8854" t="s">
        <v>13721</v>
      </c>
      <c r="S8854" t="s">
        <v>29</v>
      </c>
    </row>
    <row r="8855" spans="1:19" hidden="1" x14ac:dyDescent="0.2">
      <c r="A8855">
        <v>5409</v>
      </c>
      <c r="B8855" t="s">
        <v>13722</v>
      </c>
      <c r="C8855" t="s">
        <v>20</v>
      </c>
      <c r="D8855">
        <v>-0.75</v>
      </c>
      <c r="E8855">
        <v>20</v>
      </c>
      <c r="F8855" t="s">
        <v>11398</v>
      </c>
      <c r="G8855" t="s">
        <v>75</v>
      </c>
      <c r="H8855" t="s">
        <v>23</v>
      </c>
      <c r="I8855" t="s">
        <v>10505</v>
      </c>
      <c r="K8855"/>
      <c r="L8855" t="s">
        <v>13723</v>
      </c>
      <c r="M8855" t="s">
        <v>26</v>
      </c>
      <c r="N8855">
        <v>2</v>
      </c>
      <c r="P8855" t="s">
        <v>10827</v>
      </c>
      <c r="Q8855" t="s">
        <v>13724</v>
      </c>
      <c r="S8855" t="s">
        <v>29</v>
      </c>
    </row>
    <row r="8856" spans="1:19" hidden="1" x14ac:dyDescent="0.2">
      <c r="A8856">
        <v>5410</v>
      </c>
      <c r="B8856" t="s">
        <v>13725</v>
      </c>
      <c r="C8856" t="s">
        <v>20</v>
      </c>
      <c r="D8856">
        <v>-1.77</v>
      </c>
      <c r="E8856">
        <v>20</v>
      </c>
      <c r="F8856" t="s">
        <v>11429</v>
      </c>
      <c r="G8856" t="s">
        <v>75</v>
      </c>
      <c r="H8856" t="s">
        <v>23</v>
      </c>
      <c r="I8856" t="s">
        <v>10505</v>
      </c>
      <c r="K8856"/>
      <c r="L8856" t="s">
        <v>13726</v>
      </c>
      <c r="M8856" t="s">
        <v>26</v>
      </c>
      <c r="N8856">
        <v>2</v>
      </c>
      <c r="P8856" t="s">
        <v>10827</v>
      </c>
      <c r="Q8856" t="s">
        <v>13727</v>
      </c>
      <c r="S8856" t="s">
        <v>29</v>
      </c>
    </row>
    <row r="8857" spans="1:19" hidden="1" x14ac:dyDescent="0.2">
      <c r="A8857">
        <v>5412</v>
      </c>
      <c r="B8857" t="s">
        <v>13728</v>
      </c>
      <c r="C8857" t="s">
        <v>20</v>
      </c>
      <c r="D8857">
        <v>7.3</v>
      </c>
      <c r="F8857" t="s">
        <v>615</v>
      </c>
      <c r="H8857" t="s">
        <v>23</v>
      </c>
      <c r="I8857" t="s">
        <v>1441</v>
      </c>
      <c r="K8857"/>
      <c r="L8857" t="s">
        <v>13729</v>
      </c>
      <c r="M8857" t="s">
        <v>26</v>
      </c>
      <c r="N8857">
        <v>2</v>
      </c>
      <c r="P8857" t="s">
        <v>10827</v>
      </c>
      <c r="Q8857" t="s">
        <v>13730</v>
      </c>
      <c r="S8857" t="s">
        <v>29</v>
      </c>
    </row>
    <row r="8858" spans="1:19" hidden="1" x14ac:dyDescent="0.2">
      <c r="A8858">
        <v>5413</v>
      </c>
      <c r="B8858" t="s">
        <v>13731</v>
      </c>
      <c r="C8858" t="s">
        <v>20</v>
      </c>
      <c r="D8858">
        <v>1.97</v>
      </c>
      <c r="E8858">
        <v>25</v>
      </c>
      <c r="F8858" t="s">
        <v>13732</v>
      </c>
      <c r="G8858" t="s">
        <v>55</v>
      </c>
      <c r="H8858" t="s">
        <v>46</v>
      </c>
      <c r="I8858" t="s">
        <v>9701</v>
      </c>
      <c r="K8858"/>
      <c r="L8858" t="s">
        <v>13733</v>
      </c>
      <c r="M8858" t="s">
        <v>26</v>
      </c>
      <c r="N8858">
        <v>2</v>
      </c>
      <c r="P8858" t="s">
        <v>10827</v>
      </c>
      <c r="Q8858" t="s">
        <v>13734</v>
      </c>
      <c r="S8858" t="s">
        <v>29</v>
      </c>
    </row>
    <row r="8859" spans="1:19" hidden="1" x14ac:dyDescent="0.2">
      <c r="A8859">
        <v>5413</v>
      </c>
      <c r="B8859" t="s">
        <v>13731</v>
      </c>
      <c r="C8859" t="s">
        <v>73</v>
      </c>
      <c r="D8859">
        <v>6.11</v>
      </c>
      <c r="E8859">
        <v>25</v>
      </c>
      <c r="F8859" t="s">
        <v>13732</v>
      </c>
      <c r="G8859" t="s">
        <v>55</v>
      </c>
      <c r="H8859" t="s">
        <v>46</v>
      </c>
      <c r="I8859" t="s">
        <v>9701</v>
      </c>
      <c r="K8859"/>
      <c r="L8859" t="s">
        <v>13733</v>
      </c>
      <c r="M8859" t="s">
        <v>26</v>
      </c>
      <c r="N8859">
        <v>2</v>
      </c>
      <c r="P8859" t="s">
        <v>10827</v>
      </c>
      <c r="Q8859" t="s">
        <v>13734</v>
      </c>
      <c r="S8859" t="s">
        <v>29</v>
      </c>
    </row>
    <row r="8860" spans="1:19" hidden="1" x14ac:dyDescent="0.2">
      <c r="A8860">
        <v>5414</v>
      </c>
      <c r="B8860" t="s">
        <v>13735</v>
      </c>
      <c r="C8860" t="s">
        <v>20</v>
      </c>
      <c r="D8860">
        <v>3.95</v>
      </c>
      <c r="E8860">
        <v>25</v>
      </c>
      <c r="F8860" t="s">
        <v>13736</v>
      </c>
      <c r="G8860" t="s">
        <v>55</v>
      </c>
      <c r="I8860" t="s">
        <v>773</v>
      </c>
      <c r="K8860"/>
      <c r="L8860" t="s">
        <v>13737</v>
      </c>
      <c r="M8860" t="s">
        <v>26</v>
      </c>
      <c r="N8860">
        <v>2</v>
      </c>
      <c r="P8860" t="s">
        <v>10827</v>
      </c>
      <c r="Q8860" t="s">
        <v>13738</v>
      </c>
      <c r="S8860" t="s">
        <v>29</v>
      </c>
    </row>
    <row r="8861" spans="1:19" hidden="1" x14ac:dyDescent="0.2">
      <c r="A8861">
        <v>5414</v>
      </c>
      <c r="B8861" t="s">
        <v>13735</v>
      </c>
      <c r="C8861" t="s">
        <v>73</v>
      </c>
      <c r="D8861">
        <v>7.56</v>
      </c>
      <c r="E8861">
        <v>25</v>
      </c>
      <c r="F8861" t="s">
        <v>13736</v>
      </c>
      <c r="G8861" t="s">
        <v>55</v>
      </c>
      <c r="I8861" t="s">
        <v>773</v>
      </c>
      <c r="K8861"/>
      <c r="L8861" t="s">
        <v>13737</v>
      </c>
      <c r="M8861" t="s">
        <v>26</v>
      </c>
      <c r="N8861">
        <v>2</v>
      </c>
      <c r="P8861" t="s">
        <v>10827</v>
      </c>
      <c r="Q8861" t="s">
        <v>13738</v>
      </c>
      <c r="S8861" t="s">
        <v>29</v>
      </c>
    </row>
    <row r="8862" spans="1:19" hidden="1" x14ac:dyDescent="0.2">
      <c r="A8862">
        <v>5415</v>
      </c>
      <c r="B8862" t="s">
        <v>13739</v>
      </c>
      <c r="C8862" t="s">
        <v>20</v>
      </c>
      <c r="D8862">
        <v>1.53</v>
      </c>
      <c r="E8862">
        <v>25</v>
      </c>
      <c r="F8862" t="s">
        <v>11092</v>
      </c>
      <c r="G8862" t="s">
        <v>55</v>
      </c>
      <c r="H8862" t="s">
        <v>46</v>
      </c>
      <c r="I8862" t="s">
        <v>9308</v>
      </c>
      <c r="K8862"/>
      <c r="L8862" t="s">
        <v>13740</v>
      </c>
      <c r="M8862" t="s">
        <v>26</v>
      </c>
      <c r="N8862">
        <v>2</v>
      </c>
      <c r="P8862" t="s">
        <v>10827</v>
      </c>
      <c r="Q8862" t="s">
        <v>13741</v>
      </c>
      <c r="S8862" t="s">
        <v>29</v>
      </c>
    </row>
    <row r="8863" spans="1:19" hidden="1" x14ac:dyDescent="0.2">
      <c r="A8863">
        <v>5415</v>
      </c>
      <c r="B8863" t="s">
        <v>13739</v>
      </c>
      <c r="C8863" t="s">
        <v>73</v>
      </c>
      <c r="D8863">
        <v>7.25</v>
      </c>
      <c r="E8863">
        <v>25</v>
      </c>
      <c r="F8863" t="s">
        <v>11092</v>
      </c>
      <c r="G8863" t="s">
        <v>55</v>
      </c>
      <c r="H8863" t="s">
        <v>46</v>
      </c>
      <c r="I8863" t="s">
        <v>9308</v>
      </c>
      <c r="K8863"/>
      <c r="L8863" t="s">
        <v>13740</v>
      </c>
      <c r="M8863" t="s">
        <v>26</v>
      </c>
      <c r="N8863">
        <v>2</v>
      </c>
      <c r="P8863" t="s">
        <v>10827</v>
      </c>
      <c r="Q8863" t="s">
        <v>13741</v>
      </c>
      <c r="S8863" t="s">
        <v>29</v>
      </c>
    </row>
    <row r="8864" spans="1:19" hidden="1" x14ac:dyDescent="0.2">
      <c r="A8864">
        <v>5416</v>
      </c>
      <c r="B8864" t="s">
        <v>13742</v>
      </c>
      <c r="C8864" t="s">
        <v>20</v>
      </c>
      <c r="D8864">
        <v>2.5299999999999998</v>
      </c>
      <c r="E8864">
        <v>25</v>
      </c>
      <c r="F8864" t="s">
        <v>11092</v>
      </c>
      <c r="G8864" t="s">
        <v>55</v>
      </c>
      <c r="H8864" t="s">
        <v>46</v>
      </c>
      <c r="I8864" t="s">
        <v>9308</v>
      </c>
      <c r="K8864"/>
      <c r="L8864" t="s">
        <v>13743</v>
      </c>
      <c r="M8864" t="s">
        <v>26</v>
      </c>
      <c r="N8864">
        <v>2</v>
      </c>
      <c r="P8864" t="s">
        <v>10827</v>
      </c>
      <c r="Q8864" t="s">
        <v>13744</v>
      </c>
      <c r="S8864" t="s">
        <v>29</v>
      </c>
    </row>
    <row r="8865" spans="1:19" hidden="1" x14ac:dyDescent="0.2">
      <c r="A8865">
        <v>5416</v>
      </c>
      <c r="B8865" t="s">
        <v>13742</v>
      </c>
      <c r="C8865" t="s">
        <v>73</v>
      </c>
      <c r="D8865">
        <v>7.01</v>
      </c>
      <c r="E8865">
        <v>25</v>
      </c>
      <c r="F8865" t="s">
        <v>11092</v>
      </c>
      <c r="G8865" t="s">
        <v>55</v>
      </c>
      <c r="H8865" t="s">
        <v>46</v>
      </c>
      <c r="I8865" t="s">
        <v>9308</v>
      </c>
      <c r="K8865"/>
      <c r="L8865" t="s">
        <v>13743</v>
      </c>
      <c r="M8865" t="s">
        <v>26</v>
      </c>
      <c r="N8865">
        <v>2</v>
      </c>
      <c r="P8865" t="s">
        <v>10827</v>
      </c>
      <c r="Q8865" t="s">
        <v>13744</v>
      </c>
      <c r="S8865" t="s">
        <v>29</v>
      </c>
    </row>
    <row r="8866" spans="1:19" hidden="1" x14ac:dyDescent="0.2">
      <c r="A8866">
        <v>5417</v>
      </c>
      <c r="B8866" t="s">
        <v>13745</v>
      </c>
      <c r="C8866" t="s">
        <v>20</v>
      </c>
      <c r="D8866">
        <v>-0.88</v>
      </c>
      <c r="E8866">
        <v>20</v>
      </c>
      <c r="G8866" t="s">
        <v>75</v>
      </c>
      <c r="H8866" t="s">
        <v>23</v>
      </c>
      <c r="I8866" t="s">
        <v>3072</v>
      </c>
      <c r="K8866"/>
      <c r="L8866" t="s">
        <v>13746</v>
      </c>
      <c r="M8866" t="s">
        <v>26</v>
      </c>
      <c r="N8866">
        <v>2</v>
      </c>
      <c r="P8866" t="s">
        <v>10827</v>
      </c>
      <c r="Q8866" t="s">
        <v>13747</v>
      </c>
      <c r="S8866" t="s">
        <v>29</v>
      </c>
    </row>
    <row r="8867" spans="1:19" hidden="1" x14ac:dyDescent="0.2">
      <c r="A8867">
        <v>5417</v>
      </c>
      <c r="B8867" t="s">
        <v>13745</v>
      </c>
      <c r="C8867" t="s">
        <v>73</v>
      </c>
      <c r="D8867">
        <v>3.03</v>
      </c>
      <c r="E8867">
        <v>20</v>
      </c>
      <c r="G8867" t="s">
        <v>31</v>
      </c>
      <c r="H8867" t="s">
        <v>46</v>
      </c>
      <c r="I8867" t="s">
        <v>3072</v>
      </c>
      <c r="K8867"/>
      <c r="L8867" t="s">
        <v>13746</v>
      </c>
      <c r="M8867" t="s">
        <v>26</v>
      </c>
      <c r="N8867">
        <v>2</v>
      </c>
      <c r="P8867" t="s">
        <v>10827</v>
      </c>
      <c r="Q8867" t="s">
        <v>13747</v>
      </c>
      <c r="S8867" t="s">
        <v>29</v>
      </c>
    </row>
    <row r="8868" spans="1:19" hidden="1" x14ac:dyDescent="0.2">
      <c r="A8868">
        <v>5418</v>
      </c>
      <c r="B8868" t="s">
        <v>4324</v>
      </c>
      <c r="C8868" t="s">
        <v>20</v>
      </c>
      <c r="D8868">
        <v>3.1</v>
      </c>
      <c r="E8868" t="s">
        <v>363</v>
      </c>
      <c r="G8868" t="s">
        <v>55</v>
      </c>
      <c r="H8868" t="s">
        <v>23</v>
      </c>
      <c r="I8868" t="s">
        <v>32</v>
      </c>
      <c r="K8868"/>
      <c r="L8868" t="s">
        <v>4326</v>
      </c>
      <c r="M8868" t="s">
        <v>26</v>
      </c>
      <c r="N8868">
        <v>2</v>
      </c>
      <c r="P8868" t="s">
        <v>10827</v>
      </c>
      <c r="Q8868" t="s">
        <v>13748</v>
      </c>
      <c r="S8868" t="s">
        <v>29</v>
      </c>
    </row>
    <row r="8869" spans="1:19" hidden="1" x14ac:dyDescent="0.2">
      <c r="A8869">
        <v>5419</v>
      </c>
      <c r="B8869" t="s">
        <v>13749</v>
      </c>
      <c r="C8869" t="s">
        <v>20</v>
      </c>
      <c r="D8869">
        <v>4.75</v>
      </c>
      <c r="E8869" t="s">
        <v>363</v>
      </c>
      <c r="G8869" t="s">
        <v>55</v>
      </c>
      <c r="H8869" t="s">
        <v>23</v>
      </c>
      <c r="I8869" t="s">
        <v>32</v>
      </c>
      <c r="K8869"/>
      <c r="L8869" t="s">
        <v>13750</v>
      </c>
      <c r="M8869" t="s">
        <v>26</v>
      </c>
      <c r="N8869">
        <v>2</v>
      </c>
      <c r="P8869" t="s">
        <v>10827</v>
      </c>
      <c r="Q8869" t="s">
        <v>13751</v>
      </c>
      <c r="S8869" t="s">
        <v>29</v>
      </c>
    </row>
    <row r="8870" spans="1:19" hidden="1" x14ac:dyDescent="0.2">
      <c r="A8870">
        <v>5420</v>
      </c>
      <c r="B8870" t="s">
        <v>13752</v>
      </c>
      <c r="C8870" t="s">
        <v>20</v>
      </c>
      <c r="D8870">
        <v>-1.42</v>
      </c>
      <c r="E8870" t="s">
        <v>363</v>
      </c>
      <c r="F8870" t="s">
        <v>13753</v>
      </c>
      <c r="G8870" t="s">
        <v>75</v>
      </c>
      <c r="H8870" t="s">
        <v>23</v>
      </c>
      <c r="I8870" t="s">
        <v>32</v>
      </c>
      <c r="K8870"/>
      <c r="L8870" t="s">
        <v>13754</v>
      </c>
      <c r="M8870" t="s">
        <v>11208</v>
      </c>
      <c r="N8870">
        <v>4</v>
      </c>
      <c r="P8870" t="s">
        <v>10827</v>
      </c>
      <c r="Q8870" t="s">
        <v>13755</v>
      </c>
      <c r="S8870" t="s">
        <v>29</v>
      </c>
    </row>
    <row r="8871" spans="1:19" hidden="1" x14ac:dyDescent="0.2">
      <c r="A8871">
        <v>5421</v>
      </c>
      <c r="B8871" t="s">
        <v>13756</v>
      </c>
      <c r="C8871" t="s">
        <v>20</v>
      </c>
      <c r="D8871">
        <v>-3.49</v>
      </c>
      <c r="E8871" t="s">
        <v>363</v>
      </c>
      <c r="F8871" t="s">
        <v>13753</v>
      </c>
      <c r="G8871" t="s">
        <v>75</v>
      </c>
      <c r="H8871" t="s">
        <v>23</v>
      </c>
      <c r="I8871" t="s">
        <v>32</v>
      </c>
      <c r="K8871"/>
      <c r="L8871" t="s">
        <v>13757</v>
      </c>
      <c r="M8871" t="s">
        <v>11208</v>
      </c>
      <c r="N8871">
        <v>4</v>
      </c>
      <c r="P8871" t="s">
        <v>10827</v>
      </c>
      <c r="Q8871" t="s">
        <v>13758</v>
      </c>
      <c r="S8871" t="s">
        <v>29</v>
      </c>
    </row>
    <row r="8872" spans="1:19" hidden="1" x14ac:dyDescent="0.2">
      <c r="A8872">
        <v>5423</v>
      </c>
      <c r="B8872" t="s">
        <v>13759</v>
      </c>
      <c r="C8872" t="s">
        <v>20</v>
      </c>
      <c r="D8872">
        <v>-1.55</v>
      </c>
      <c r="E8872">
        <v>20</v>
      </c>
      <c r="F8872" t="s">
        <v>11429</v>
      </c>
      <c r="G8872" t="s">
        <v>75</v>
      </c>
      <c r="H8872" t="s">
        <v>23</v>
      </c>
      <c r="I8872" t="s">
        <v>10505</v>
      </c>
      <c r="K8872"/>
      <c r="L8872" t="s">
        <v>13760</v>
      </c>
      <c r="M8872" t="s">
        <v>26</v>
      </c>
      <c r="N8872">
        <v>2</v>
      </c>
      <c r="P8872" t="s">
        <v>10827</v>
      </c>
      <c r="Q8872" t="s">
        <v>13761</v>
      </c>
      <c r="S8872" t="s">
        <v>29</v>
      </c>
    </row>
    <row r="8873" spans="1:19" hidden="1" x14ac:dyDescent="0.2">
      <c r="A8873">
        <v>5423</v>
      </c>
      <c r="B8873" t="s">
        <v>13759</v>
      </c>
      <c r="C8873" t="s">
        <v>73</v>
      </c>
      <c r="D8873">
        <v>3.43</v>
      </c>
      <c r="E8873">
        <v>20</v>
      </c>
      <c r="F8873" t="s">
        <v>12752</v>
      </c>
      <c r="G8873" t="s">
        <v>31</v>
      </c>
      <c r="H8873" t="s">
        <v>46</v>
      </c>
      <c r="I8873" t="s">
        <v>10505</v>
      </c>
      <c r="K8873"/>
      <c r="L8873" t="s">
        <v>13760</v>
      </c>
      <c r="M8873" t="s">
        <v>26</v>
      </c>
      <c r="N8873">
        <v>2</v>
      </c>
      <c r="P8873" t="s">
        <v>10827</v>
      </c>
      <c r="Q8873" t="s">
        <v>13761</v>
      </c>
      <c r="S8873" t="s">
        <v>29</v>
      </c>
    </row>
    <row r="8874" spans="1:19" hidden="1" x14ac:dyDescent="0.2">
      <c r="A8874">
        <v>5423</v>
      </c>
      <c r="B8874" t="s">
        <v>13759</v>
      </c>
      <c r="C8874" t="s">
        <v>77</v>
      </c>
      <c r="D8874">
        <v>8.27</v>
      </c>
      <c r="E8874">
        <v>20</v>
      </c>
      <c r="F8874" t="s">
        <v>12752</v>
      </c>
      <c r="G8874" t="s">
        <v>31</v>
      </c>
      <c r="H8874" t="s">
        <v>46</v>
      </c>
      <c r="I8874" t="s">
        <v>10505</v>
      </c>
      <c r="K8874"/>
      <c r="L8874" t="s">
        <v>13760</v>
      </c>
      <c r="M8874" t="s">
        <v>26</v>
      </c>
      <c r="N8874">
        <v>2</v>
      </c>
      <c r="P8874" t="s">
        <v>10827</v>
      </c>
      <c r="Q8874" t="s">
        <v>13761</v>
      </c>
      <c r="S8874" t="s">
        <v>29</v>
      </c>
    </row>
    <row r="8875" spans="1:19" hidden="1" x14ac:dyDescent="0.2">
      <c r="A8875">
        <v>5423</v>
      </c>
      <c r="B8875" t="s">
        <v>13759</v>
      </c>
      <c r="C8875" t="s">
        <v>283</v>
      </c>
      <c r="D8875" t="s">
        <v>13762</v>
      </c>
      <c r="E8875">
        <v>20</v>
      </c>
      <c r="F8875" t="s">
        <v>12752</v>
      </c>
      <c r="G8875" t="s">
        <v>4302</v>
      </c>
      <c r="H8875" t="s">
        <v>23</v>
      </c>
      <c r="I8875" t="s">
        <v>10505</v>
      </c>
      <c r="K8875"/>
      <c r="L8875" t="s">
        <v>13760</v>
      </c>
      <c r="M8875" t="s">
        <v>26</v>
      </c>
      <c r="N8875">
        <v>2</v>
      </c>
      <c r="P8875" t="s">
        <v>10827</v>
      </c>
      <c r="Q8875" t="s">
        <v>13761</v>
      </c>
      <c r="S8875" t="s">
        <v>29</v>
      </c>
    </row>
    <row r="8876" spans="1:19" hidden="1" x14ac:dyDescent="0.2">
      <c r="A8876">
        <v>5423</v>
      </c>
      <c r="B8876" t="s">
        <v>13759</v>
      </c>
      <c r="C8876" t="s">
        <v>73</v>
      </c>
      <c r="D8876">
        <v>2.93</v>
      </c>
      <c r="F8876" t="s">
        <v>12752</v>
      </c>
      <c r="I8876" t="s">
        <v>1435</v>
      </c>
      <c r="K8876"/>
      <c r="L8876" t="s">
        <v>13760</v>
      </c>
      <c r="M8876" t="s">
        <v>26</v>
      </c>
      <c r="N8876">
        <v>2</v>
      </c>
      <c r="P8876" t="s">
        <v>10827</v>
      </c>
      <c r="Q8876" t="s">
        <v>13761</v>
      </c>
      <c r="S8876" t="s">
        <v>29</v>
      </c>
    </row>
    <row r="8877" spans="1:19" hidden="1" x14ac:dyDescent="0.2">
      <c r="A8877">
        <v>5423</v>
      </c>
      <c r="B8877" t="s">
        <v>13759</v>
      </c>
      <c r="C8877" t="s">
        <v>77</v>
      </c>
      <c r="D8877">
        <v>8.0399999999999991</v>
      </c>
      <c r="F8877" t="s">
        <v>12752</v>
      </c>
      <c r="I8877" t="s">
        <v>1435</v>
      </c>
      <c r="K8877"/>
      <c r="L8877" t="s">
        <v>13760</v>
      </c>
      <c r="M8877" t="s">
        <v>26</v>
      </c>
      <c r="N8877">
        <v>2</v>
      </c>
      <c r="P8877" t="s">
        <v>10827</v>
      </c>
      <c r="Q8877" t="s">
        <v>13761</v>
      </c>
      <c r="S8877" t="s">
        <v>29</v>
      </c>
    </row>
    <row r="8878" spans="1:19" hidden="1" x14ac:dyDescent="0.2">
      <c r="A8878">
        <v>5424</v>
      </c>
      <c r="B8878" t="s">
        <v>13763</v>
      </c>
      <c r="C8878" t="s">
        <v>20</v>
      </c>
      <c r="D8878">
        <v>4.25</v>
      </c>
      <c r="I8878" t="s">
        <v>1435</v>
      </c>
      <c r="K8878"/>
      <c r="L8878" t="s">
        <v>13764</v>
      </c>
      <c r="M8878" t="s">
        <v>26</v>
      </c>
      <c r="N8878">
        <v>2</v>
      </c>
      <c r="P8878" t="s">
        <v>10827</v>
      </c>
      <c r="Q8878" t="s">
        <v>13765</v>
      </c>
      <c r="S8878" t="s">
        <v>29</v>
      </c>
    </row>
    <row r="8879" spans="1:19" hidden="1" x14ac:dyDescent="0.2">
      <c r="A8879">
        <v>5424</v>
      </c>
      <c r="B8879" t="s">
        <v>13763</v>
      </c>
      <c r="C8879" t="s">
        <v>73</v>
      </c>
      <c r="D8879">
        <v>8.2799999999999994</v>
      </c>
      <c r="I8879" t="s">
        <v>1435</v>
      </c>
      <c r="K8879"/>
      <c r="L8879" t="s">
        <v>13764</v>
      </c>
      <c r="M8879" t="s">
        <v>26</v>
      </c>
      <c r="N8879">
        <v>2</v>
      </c>
      <c r="P8879" t="s">
        <v>10827</v>
      </c>
      <c r="Q8879" t="s">
        <v>13765</v>
      </c>
      <c r="S8879" t="s">
        <v>29</v>
      </c>
    </row>
    <row r="8880" spans="1:19" hidden="1" x14ac:dyDescent="0.2">
      <c r="A8880">
        <v>5425</v>
      </c>
      <c r="B8880" t="s">
        <v>13766</v>
      </c>
      <c r="C8880" t="s">
        <v>20</v>
      </c>
      <c r="D8880">
        <v>3</v>
      </c>
      <c r="I8880" t="s">
        <v>1435</v>
      </c>
      <c r="K8880"/>
      <c r="L8880" t="s">
        <v>13767</v>
      </c>
      <c r="M8880" t="s">
        <v>26</v>
      </c>
      <c r="N8880">
        <v>2</v>
      </c>
      <c r="P8880" t="s">
        <v>10827</v>
      </c>
      <c r="Q8880" t="s">
        <v>13768</v>
      </c>
      <c r="S8880" t="s">
        <v>29</v>
      </c>
    </row>
    <row r="8881" spans="1:19" hidden="1" x14ac:dyDescent="0.2">
      <c r="A8881">
        <v>5425</v>
      </c>
      <c r="B8881" t="s">
        <v>13766</v>
      </c>
      <c r="C8881" t="s">
        <v>73</v>
      </c>
      <c r="D8881">
        <v>7</v>
      </c>
      <c r="I8881" t="s">
        <v>1435</v>
      </c>
      <c r="K8881"/>
      <c r="L8881" t="s">
        <v>13767</v>
      </c>
      <c r="M8881" t="s">
        <v>26</v>
      </c>
      <c r="N8881">
        <v>2</v>
      </c>
      <c r="P8881" t="s">
        <v>10827</v>
      </c>
      <c r="Q8881" t="s">
        <v>13768</v>
      </c>
      <c r="S8881" t="s">
        <v>29</v>
      </c>
    </row>
    <row r="8882" spans="1:19" hidden="1" x14ac:dyDescent="0.2">
      <c r="A8882">
        <v>5427</v>
      </c>
      <c r="B8882" t="s">
        <v>13769</v>
      </c>
      <c r="C8882" t="s">
        <v>20</v>
      </c>
      <c r="D8882">
        <v>8.2799999999999994</v>
      </c>
      <c r="E8882">
        <v>25</v>
      </c>
      <c r="F8882" t="s">
        <v>13650</v>
      </c>
      <c r="G8882" t="s">
        <v>55</v>
      </c>
      <c r="H8882" t="s">
        <v>46</v>
      </c>
      <c r="I8882" t="s">
        <v>9816</v>
      </c>
      <c r="K8882"/>
      <c r="L8882" t="s">
        <v>13770</v>
      </c>
      <c r="M8882" t="s">
        <v>11208</v>
      </c>
      <c r="N8882">
        <v>4</v>
      </c>
      <c r="P8882" t="s">
        <v>10827</v>
      </c>
      <c r="Q8882" t="s">
        <v>13771</v>
      </c>
      <c r="S8882" t="s">
        <v>29</v>
      </c>
    </row>
    <row r="8883" spans="1:19" hidden="1" x14ac:dyDescent="0.2">
      <c r="A8883">
        <v>5432</v>
      </c>
      <c r="B8883" t="s">
        <v>13772</v>
      </c>
      <c r="C8883" t="s">
        <v>20</v>
      </c>
      <c r="D8883">
        <v>-0.82</v>
      </c>
      <c r="E8883">
        <v>20</v>
      </c>
      <c r="G8883" t="s">
        <v>75</v>
      </c>
      <c r="H8883" t="s">
        <v>23</v>
      </c>
      <c r="I8883" t="s">
        <v>3072</v>
      </c>
      <c r="K8883"/>
      <c r="L8883" t="s">
        <v>13773</v>
      </c>
      <c r="M8883" t="s">
        <v>26</v>
      </c>
      <c r="N8883">
        <v>2</v>
      </c>
      <c r="P8883" t="s">
        <v>10827</v>
      </c>
      <c r="Q8883" t="s">
        <v>13774</v>
      </c>
      <c r="S8883" t="s">
        <v>29</v>
      </c>
    </row>
    <row r="8884" spans="1:19" hidden="1" x14ac:dyDescent="0.2">
      <c r="A8884">
        <v>5435</v>
      </c>
      <c r="B8884" t="s">
        <v>13775</v>
      </c>
      <c r="C8884" t="s">
        <v>20</v>
      </c>
      <c r="D8884">
        <v>-1.01</v>
      </c>
      <c r="E8884">
        <v>20</v>
      </c>
      <c r="G8884" t="s">
        <v>75</v>
      </c>
      <c r="H8884" t="s">
        <v>23</v>
      </c>
      <c r="I8884" t="s">
        <v>3072</v>
      </c>
      <c r="K8884"/>
      <c r="L8884" t="s">
        <v>13776</v>
      </c>
      <c r="M8884" t="s">
        <v>26</v>
      </c>
      <c r="N8884">
        <v>2</v>
      </c>
      <c r="P8884" t="s">
        <v>10827</v>
      </c>
      <c r="Q8884" t="s">
        <v>13777</v>
      </c>
      <c r="S8884" t="s">
        <v>29</v>
      </c>
    </row>
    <row r="8885" spans="1:19" hidden="1" x14ac:dyDescent="0.2">
      <c r="A8885">
        <v>5436</v>
      </c>
      <c r="B8885" t="s">
        <v>13778</v>
      </c>
      <c r="C8885" t="s">
        <v>20</v>
      </c>
      <c r="D8885">
        <v>7.26</v>
      </c>
      <c r="E8885">
        <v>25</v>
      </c>
      <c r="F8885" t="s">
        <v>13650</v>
      </c>
      <c r="G8885" t="s">
        <v>55</v>
      </c>
      <c r="H8885" t="s">
        <v>46</v>
      </c>
      <c r="I8885" t="s">
        <v>9264</v>
      </c>
      <c r="K8885"/>
      <c r="L8885" t="s">
        <v>13779</v>
      </c>
      <c r="M8885" t="s">
        <v>26</v>
      </c>
      <c r="N8885">
        <v>2</v>
      </c>
      <c r="P8885" t="s">
        <v>10827</v>
      </c>
      <c r="Q8885" t="s">
        <v>13780</v>
      </c>
      <c r="S8885" t="s">
        <v>29</v>
      </c>
    </row>
    <row r="8886" spans="1:19" hidden="1" x14ac:dyDescent="0.2">
      <c r="A8886">
        <v>5437</v>
      </c>
      <c r="B8886" t="s">
        <v>13781</v>
      </c>
      <c r="C8886" t="s">
        <v>20</v>
      </c>
      <c r="D8886">
        <v>2.5499999999999998</v>
      </c>
      <c r="E8886" t="s">
        <v>363</v>
      </c>
      <c r="G8886" t="s">
        <v>75</v>
      </c>
      <c r="H8886" t="s">
        <v>23</v>
      </c>
      <c r="I8886" t="s">
        <v>32</v>
      </c>
      <c r="K8886"/>
      <c r="L8886" t="s">
        <v>13782</v>
      </c>
      <c r="M8886" t="s">
        <v>26</v>
      </c>
      <c r="N8886">
        <v>2</v>
      </c>
      <c r="P8886" t="s">
        <v>10827</v>
      </c>
      <c r="Q8886" t="s">
        <v>13783</v>
      </c>
      <c r="S8886" t="s">
        <v>29</v>
      </c>
    </row>
    <row r="8887" spans="1:19" hidden="1" x14ac:dyDescent="0.2">
      <c r="A8887">
        <v>5439</v>
      </c>
      <c r="B8887" t="s">
        <v>13784</v>
      </c>
      <c r="C8887" t="s">
        <v>20</v>
      </c>
      <c r="D8887">
        <v>6.54</v>
      </c>
      <c r="E8887">
        <v>25</v>
      </c>
      <c r="F8887" t="s">
        <v>13650</v>
      </c>
      <c r="G8887" t="s">
        <v>55</v>
      </c>
      <c r="H8887" t="s">
        <v>46</v>
      </c>
      <c r="I8887" t="s">
        <v>9264</v>
      </c>
      <c r="K8887"/>
      <c r="L8887" t="s">
        <v>13785</v>
      </c>
      <c r="M8887" t="s">
        <v>26</v>
      </c>
      <c r="N8887">
        <v>2</v>
      </c>
      <c r="P8887" t="s">
        <v>10827</v>
      </c>
      <c r="Q8887" t="s">
        <v>13786</v>
      </c>
      <c r="S8887" t="s">
        <v>29</v>
      </c>
    </row>
    <row r="8888" spans="1:19" hidden="1" x14ac:dyDescent="0.2">
      <c r="A8888">
        <v>5445</v>
      </c>
      <c r="B8888" t="s">
        <v>13787</v>
      </c>
      <c r="C8888" t="s">
        <v>20</v>
      </c>
      <c r="D8888">
        <v>-2</v>
      </c>
      <c r="E8888" t="s">
        <v>8715</v>
      </c>
      <c r="G8888" t="s">
        <v>1440</v>
      </c>
      <c r="H8888" t="s">
        <v>23</v>
      </c>
      <c r="I8888" t="s">
        <v>1963</v>
      </c>
      <c r="K8888"/>
      <c r="L8888" t="s">
        <v>13788</v>
      </c>
      <c r="M8888" t="s">
        <v>26</v>
      </c>
      <c r="N8888">
        <v>2</v>
      </c>
      <c r="P8888" t="s">
        <v>10827</v>
      </c>
      <c r="Q8888" t="s">
        <v>13789</v>
      </c>
      <c r="S8888" t="s">
        <v>29</v>
      </c>
    </row>
    <row r="8889" spans="1:19" hidden="1" x14ac:dyDescent="0.2">
      <c r="A8889">
        <v>5445</v>
      </c>
      <c r="B8889" t="s">
        <v>13787</v>
      </c>
      <c r="C8889" t="s">
        <v>73</v>
      </c>
      <c r="D8889">
        <v>11.9</v>
      </c>
      <c r="E8889" t="s">
        <v>8715</v>
      </c>
      <c r="G8889" t="s">
        <v>1440</v>
      </c>
      <c r="H8889" t="s">
        <v>23</v>
      </c>
      <c r="I8889" t="s">
        <v>1963</v>
      </c>
      <c r="K8889"/>
      <c r="L8889" t="s">
        <v>13788</v>
      </c>
      <c r="M8889" t="s">
        <v>26</v>
      </c>
      <c r="N8889">
        <v>2</v>
      </c>
      <c r="P8889" t="s">
        <v>10827</v>
      </c>
      <c r="Q8889" t="s">
        <v>13789</v>
      </c>
      <c r="S8889" t="s">
        <v>29</v>
      </c>
    </row>
    <row r="8890" spans="1:19" hidden="1" x14ac:dyDescent="0.2">
      <c r="A8890">
        <v>5447</v>
      </c>
      <c r="B8890" t="s">
        <v>13790</v>
      </c>
      <c r="C8890" t="s">
        <v>20</v>
      </c>
      <c r="D8890">
        <v>2.02</v>
      </c>
      <c r="E8890">
        <v>20</v>
      </c>
      <c r="G8890" t="s">
        <v>31</v>
      </c>
      <c r="H8890" t="s">
        <v>46</v>
      </c>
      <c r="I8890" t="s">
        <v>3072</v>
      </c>
      <c r="K8890"/>
      <c r="L8890" t="s">
        <v>13791</v>
      </c>
      <c r="M8890" t="s">
        <v>26</v>
      </c>
      <c r="N8890">
        <v>2</v>
      </c>
      <c r="P8890" t="s">
        <v>10827</v>
      </c>
      <c r="Q8890" t="s">
        <v>13792</v>
      </c>
      <c r="S8890" t="s">
        <v>29</v>
      </c>
    </row>
    <row r="8891" spans="1:19" hidden="1" x14ac:dyDescent="0.2">
      <c r="A8891">
        <v>5449</v>
      </c>
      <c r="B8891" t="s">
        <v>4349</v>
      </c>
      <c r="C8891" t="s">
        <v>20</v>
      </c>
      <c r="D8891">
        <v>7.25</v>
      </c>
      <c r="E8891">
        <v>25</v>
      </c>
      <c r="F8891" t="s">
        <v>13650</v>
      </c>
      <c r="G8891" t="s">
        <v>55</v>
      </c>
      <c r="H8891" t="s">
        <v>46</v>
      </c>
      <c r="I8891" t="s">
        <v>9816</v>
      </c>
      <c r="K8891"/>
      <c r="L8891" t="s">
        <v>4351</v>
      </c>
      <c r="M8891" t="s">
        <v>11208</v>
      </c>
      <c r="N8891">
        <v>4</v>
      </c>
      <c r="P8891" t="s">
        <v>10827</v>
      </c>
      <c r="Q8891" t="s">
        <v>13793</v>
      </c>
      <c r="S8891" t="s">
        <v>29</v>
      </c>
    </row>
    <row r="8892" spans="1:19" hidden="1" x14ac:dyDescent="0.2">
      <c r="A8892">
        <v>5450</v>
      </c>
      <c r="B8892" t="s">
        <v>4355</v>
      </c>
      <c r="C8892" t="s">
        <v>20</v>
      </c>
      <c r="D8892">
        <v>7.86</v>
      </c>
      <c r="E8892">
        <v>25</v>
      </c>
      <c r="F8892" t="s">
        <v>13650</v>
      </c>
      <c r="G8892" t="s">
        <v>55</v>
      </c>
      <c r="H8892" t="s">
        <v>46</v>
      </c>
      <c r="I8892" t="s">
        <v>9816</v>
      </c>
      <c r="K8892"/>
      <c r="L8892" t="s">
        <v>4356</v>
      </c>
      <c r="M8892" t="s">
        <v>11208</v>
      </c>
      <c r="N8892">
        <v>4</v>
      </c>
      <c r="P8892" t="s">
        <v>10827</v>
      </c>
      <c r="Q8892" t="s">
        <v>13794</v>
      </c>
      <c r="S8892" t="s">
        <v>29</v>
      </c>
    </row>
    <row r="8893" spans="1:19" hidden="1" x14ac:dyDescent="0.2">
      <c r="A8893">
        <v>5452</v>
      </c>
      <c r="B8893" t="s">
        <v>13795</v>
      </c>
      <c r="C8893" t="s">
        <v>20</v>
      </c>
      <c r="D8893">
        <v>-7.47</v>
      </c>
      <c r="E8893" t="s">
        <v>363</v>
      </c>
      <c r="F8893" t="s">
        <v>3110</v>
      </c>
      <c r="G8893" t="s">
        <v>75</v>
      </c>
      <c r="H8893" t="s">
        <v>23</v>
      </c>
      <c r="I8893" t="s">
        <v>32</v>
      </c>
      <c r="K8893"/>
      <c r="L8893" t="s">
        <v>13796</v>
      </c>
      <c r="M8893" t="s">
        <v>26</v>
      </c>
      <c r="N8893">
        <v>2</v>
      </c>
      <c r="P8893" t="s">
        <v>10827</v>
      </c>
      <c r="Q8893" t="s">
        <v>13797</v>
      </c>
      <c r="S8893" t="s">
        <v>29</v>
      </c>
    </row>
    <row r="8894" spans="1:19" hidden="1" x14ac:dyDescent="0.2">
      <c r="A8894">
        <v>5456</v>
      </c>
      <c r="B8894" t="s">
        <v>13798</v>
      </c>
      <c r="C8894" t="s">
        <v>20</v>
      </c>
      <c r="D8894">
        <v>-0.48</v>
      </c>
      <c r="E8894" t="s">
        <v>363</v>
      </c>
      <c r="F8894" t="s">
        <v>3110</v>
      </c>
      <c r="G8894" t="s">
        <v>75</v>
      </c>
      <c r="H8894" t="s">
        <v>23</v>
      </c>
      <c r="I8894" t="s">
        <v>32</v>
      </c>
      <c r="K8894"/>
      <c r="L8894" t="s">
        <v>13799</v>
      </c>
      <c r="M8894" t="s">
        <v>11208</v>
      </c>
      <c r="N8894">
        <v>4</v>
      </c>
      <c r="P8894" t="s">
        <v>10827</v>
      </c>
      <c r="Q8894" t="s">
        <v>13800</v>
      </c>
      <c r="S8894" t="s">
        <v>29</v>
      </c>
    </row>
    <row r="8895" spans="1:19" hidden="1" x14ac:dyDescent="0.2">
      <c r="A8895">
        <v>5457</v>
      </c>
      <c r="B8895" t="s">
        <v>4363</v>
      </c>
      <c r="C8895" t="s">
        <v>20</v>
      </c>
      <c r="D8895">
        <v>2.12</v>
      </c>
      <c r="E8895" t="s">
        <v>363</v>
      </c>
      <c r="F8895" t="s">
        <v>3110</v>
      </c>
      <c r="G8895" t="s">
        <v>75</v>
      </c>
      <c r="H8895" t="s">
        <v>23</v>
      </c>
      <c r="I8895" t="s">
        <v>32</v>
      </c>
      <c r="K8895"/>
      <c r="L8895" t="s">
        <v>4365</v>
      </c>
      <c r="M8895" t="s">
        <v>11208</v>
      </c>
      <c r="N8895">
        <v>4</v>
      </c>
      <c r="P8895" t="s">
        <v>10827</v>
      </c>
      <c r="Q8895" t="s">
        <v>13801</v>
      </c>
      <c r="S8895" t="s">
        <v>29</v>
      </c>
    </row>
    <row r="8896" spans="1:19" hidden="1" x14ac:dyDescent="0.2">
      <c r="A8896">
        <v>5458</v>
      </c>
      <c r="B8896" t="s">
        <v>13802</v>
      </c>
      <c r="C8896" t="s">
        <v>20</v>
      </c>
      <c r="D8896">
        <v>-1.74</v>
      </c>
      <c r="E8896">
        <v>20</v>
      </c>
      <c r="G8896" t="s">
        <v>75</v>
      </c>
      <c r="H8896" t="s">
        <v>23</v>
      </c>
      <c r="I8896" t="s">
        <v>3072</v>
      </c>
      <c r="K8896"/>
      <c r="L8896" t="s">
        <v>13803</v>
      </c>
      <c r="M8896" t="s">
        <v>26</v>
      </c>
      <c r="N8896">
        <v>2</v>
      </c>
      <c r="P8896" t="s">
        <v>10827</v>
      </c>
      <c r="Q8896" t="s">
        <v>13804</v>
      </c>
      <c r="S8896" t="s">
        <v>29</v>
      </c>
    </row>
    <row r="8897" spans="1:19" hidden="1" x14ac:dyDescent="0.2">
      <c r="A8897">
        <v>5458</v>
      </c>
      <c r="B8897" t="s">
        <v>13802</v>
      </c>
      <c r="C8897" t="s">
        <v>73</v>
      </c>
      <c r="D8897">
        <v>6.42</v>
      </c>
      <c r="E8897">
        <v>20</v>
      </c>
      <c r="G8897" t="s">
        <v>31</v>
      </c>
      <c r="H8897" t="s">
        <v>46</v>
      </c>
      <c r="I8897" t="s">
        <v>3072</v>
      </c>
      <c r="K8897"/>
      <c r="L8897" t="s">
        <v>13803</v>
      </c>
      <c r="M8897" t="s">
        <v>26</v>
      </c>
      <c r="N8897">
        <v>2</v>
      </c>
      <c r="P8897" t="s">
        <v>10827</v>
      </c>
      <c r="Q8897" t="s">
        <v>13804</v>
      </c>
      <c r="S8897" t="s">
        <v>29</v>
      </c>
    </row>
    <row r="8898" spans="1:19" hidden="1" x14ac:dyDescent="0.2">
      <c r="A8898">
        <v>5460</v>
      </c>
      <c r="B8898" t="s">
        <v>13805</v>
      </c>
      <c r="C8898" t="s">
        <v>20</v>
      </c>
      <c r="D8898">
        <v>0.7</v>
      </c>
      <c r="E8898">
        <v>20</v>
      </c>
      <c r="F8898" t="s">
        <v>13806</v>
      </c>
      <c r="G8898" t="s">
        <v>75</v>
      </c>
      <c r="H8898" t="s">
        <v>46</v>
      </c>
      <c r="I8898" t="s">
        <v>10505</v>
      </c>
      <c r="K8898"/>
      <c r="L8898" t="s">
        <v>13807</v>
      </c>
      <c r="M8898" t="s">
        <v>26</v>
      </c>
      <c r="N8898">
        <v>2</v>
      </c>
      <c r="P8898" t="s">
        <v>10827</v>
      </c>
      <c r="Q8898" t="s">
        <v>13808</v>
      </c>
      <c r="S8898" t="s">
        <v>29</v>
      </c>
    </row>
    <row r="8899" spans="1:19" hidden="1" x14ac:dyDescent="0.2">
      <c r="A8899">
        <v>5461</v>
      </c>
      <c r="B8899" t="s">
        <v>13809</v>
      </c>
      <c r="C8899" t="s">
        <v>20</v>
      </c>
      <c r="D8899">
        <v>2.72</v>
      </c>
      <c r="E8899">
        <v>20</v>
      </c>
      <c r="F8899" t="s">
        <v>12664</v>
      </c>
      <c r="G8899" t="s">
        <v>31</v>
      </c>
      <c r="H8899" t="s">
        <v>46</v>
      </c>
      <c r="I8899" t="s">
        <v>10505</v>
      </c>
      <c r="K8899"/>
      <c r="L8899" t="s">
        <v>13810</v>
      </c>
      <c r="M8899" t="s">
        <v>26</v>
      </c>
      <c r="N8899">
        <v>2</v>
      </c>
      <c r="P8899" t="s">
        <v>10827</v>
      </c>
      <c r="Q8899" t="s">
        <v>13811</v>
      </c>
      <c r="S8899" t="s">
        <v>29</v>
      </c>
    </row>
    <row r="8900" spans="1:19" hidden="1" x14ac:dyDescent="0.2">
      <c r="A8900">
        <v>5464</v>
      </c>
      <c r="B8900" t="s">
        <v>13812</v>
      </c>
      <c r="C8900" t="s">
        <v>20</v>
      </c>
      <c r="D8900">
        <v>7.75</v>
      </c>
      <c r="I8900" t="s">
        <v>13813</v>
      </c>
      <c r="K8900"/>
      <c r="L8900" t="s">
        <v>13814</v>
      </c>
      <c r="M8900" t="s">
        <v>11208</v>
      </c>
      <c r="N8900">
        <v>4</v>
      </c>
      <c r="P8900" t="s">
        <v>10827</v>
      </c>
      <c r="Q8900" t="s">
        <v>13815</v>
      </c>
      <c r="S8900" t="s">
        <v>29</v>
      </c>
    </row>
    <row r="8901" spans="1:19" hidden="1" x14ac:dyDescent="0.2">
      <c r="A8901">
        <v>5465</v>
      </c>
      <c r="B8901" t="s">
        <v>13816</v>
      </c>
      <c r="C8901" t="s">
        <v>20</v>
      </c>
      <c r="D8901">
        <v>-0.81</v>
      </c>
      <c r="E8901" t="s">
        <v>363</v>
      </c>
      <c r="F8901" t="s">
        <v>3110</v>
      </c>
      <c r="G8901" t="s">
        <v>75</v>
      </c>
      <c r="H8901" t="s">
        <v>23</v>
      </c>
      <c r="I8901" t="s">
        <v>32</v>
      </c>
      <c r="K8901"/>
      <c r="L8901" t="s">
        <v>13817</v>
      </c>
      <c r="M8901" t="s">
        <v>11208</v>
      </c>
      <c r="N8901">
        <v>4</v>
      </c>
      <c r="P8901" t="s">
        <v>10827</v>
      </c>
      <c r="Q8901" t="s">
        <v>13818</v>
      </c>
      <c r="S8901" t="s">
        <v>29</v>
      </c>
    </row>
    <row r="8902" spans="1:19" hidden="1" x14ac:dyDescent="0.2">
      <c r="A8902">
        <v>5465</v>
      </c>
      <c r="B8902" t="s">
        <v>13816</v>
      </c>
      <c r="C8902" t="s">
        <v>73</v>
      </c>
      <c r="D8902">
        <v>7.15</v>
      </c>
      <c r="E8902" t="s">
        <v>5018</v>
      </c>
      <c r="F8902" t="s">
        <v>13819</v>
      </c>
      <c r="G8902" t="s">
        <v>75</v>
      </c>
      <c r="H8902" t="s">
        <v>23</v>
      </c>
      <c r="I8902" t="s">
        <v>32</v>
      </c>
      <c r="K8902"/>
      <c r="L8902" t="s">
        <v>13817</v>
      </c>
      <c r="M8902" t="s">
        <v>11208</v>
      </c>
      <c r="N8902">
        <v>4</v>
      </c>
      <c r="P8902" t="s">
        <v>10827</v>
      </c>
      <c r="Q8902" t="s">
        <v>13818</v>
      </c>
      <c r="S8902" t="s">
        <v>29</v>
      </c>
    </row>
    <row r="8903" spans="1:19" hidden="1" x14ac:dyDescent="0.2">
      <c r="A8903">
        <v>5470</v>
      </c>
      <c r="B8903" t="s">
        <v>13820</v>
      </c>
      <c r="C8903" t="s">
        <v>20</v>
      </c>
      <c r="D8903">
        <v>5.83</v>
      </c>
      <c r="E8903">
        <v>20</v>
      </c>
      <c r="G8903" t="s">
        <v>55</v>
      </c>
      <c r="H8903" t="s">
        <v>46</v>
      </c>
      <c r="I8903" t="s">
        <v>6344</v>
      </c>
      <c r="K8903"/>
      <c r="L8903" t="s">
        <v>13821</v>
      </c>
      <c r="M8903" t="s">
        <v>26</v>
      </c>
      <c r="N8903">
        <v>2</v>
      </c>
      <c r="P8903" t="s">
        <v>10827</v>
      </c>
      <c r="Q8903" t="s">
        <v>13822</v>
      </c>
      <c r="S8903" t="s">
        <v>29</v>
      </c>
    </row>
    <row r="8904" spans="1:19" hidden="1" x14ac:dyDescent="0.2">
      <c r="A8904">
        <v>5470</v>
      </c>
      <c r="B8904" t="s">
        <v>13820</v>
      </c>
      <c r="C8904" t="s">
        <v>20</v>
      </c>
      <c r="D8904">
        <v>5.0999999999999996</v>
      </c>
      <c r="I8904" t="s">
        <v>13823</v>
      </c>
      <c r="K8904"/>
      <c r="L8904" t="s">
        <v>13821</v>
      </c>
      <c r="M8904" t="s">
        <v>26</v>
      </c>
      <c r="N8904">
        <v>2</v>
      </c>
      <c r="P8904" t="s">
        <v>10827</v>
      </c>
      <c r="Q8904" t="s">
        <v>13822</v>
      </c>
      <c r="S8904" t="s">
        <v>29</v>
      </c>
    </row>
    <row r="8905" spans="1:19" hidden="1" x14ac:dyDescent="0.2">
      <c r="A8905">
        <v>5471</v>
      </c>
      <c r="B8905" t="s">
        <v>13824</v>
      </c>
      <c r="C8905" t="s">
        <v>20</v>
      </c>
      <c r="D8905">
        <v>3.75</v>
      </c>
      <c r="E8905">
        <v>20</v>
      </c>
      <c r="F8905" t="s">
        <v>13825</v>
      </c>
      <c r="G8905" t="s">
        <v>4897</v>
      </c>
      <c r="H8905" t="s">
        <v>46</v>
      </c>
      <c r="I8905" t="s">
        <v>10505</v>
      </c>
      <c r="K8905"/>
      <c r="L8905" t="s">
        <v>13826</v>
      </c>
      <c r="M8905" t="s">
        <v>26</v>
      </c>
      <c r="N8905">
        <v>2</v>
      </c>
      <c r="P8905" t="s">
        <v>10827</v>
      </c>
      <c r="Q8905" t="s">
        <v>13827</v>
      </c>
      <c r="S8905" t="s">
        <v>29</v>
      </c>
    </row>
    <row r="8906" spans="1:19" hidden="1" x14ac:dyDescent="0.2">
      <c r="A8906">
        <v>5471</v>
      </c>
      <c r="B8906" t="s">
        <v>13824</v>
      </c>
      <c r="C8906" t="s">
        <v>73</v>
      </c>
      <c r="D8906">
        <v>11.97</v>
      </c>
      <c r="E8906">
        <v>20</v>
      </c>
      <c r="F8906" t="s">
        <v>13825</v>
      </c>
      <c r="G8906" t="s">
        <v>4897</v>
      </c>
      <c r="H8906" t="s">
        <v>46</v>
      </c>
      <c r="I8906" t="s">
        <v>10505</v>
      </c>
      <c r="K8906"/>
      <c r="L8906" t="s">
        <v>13826</v>
      </c>
      <c r="M8906" t="s">
        <v>26</v>
      </c>
      <c r="N8906">
        <v>2</v>
      </c>
      <c r="P8906" t="s">
        <v>10827</v>
      </c>
      <c r="Q8906" t="s">
        <v>13827</v>
      </c>
      <c r="S8906" t="s">
        <v>29</v>
      </c>
    </row>
    <row r="8907" spans="1:19" hidden="1" x14ac:dyDescent="0.2">
      <c r="A8907">
        <v>5472</v>
      </c>
      <c r="B8907" t="s">
        <v>13828</v>
      </c>
      <c r="C8907" t="s">
        <v>20</v>
      </c>
      <c r="D8907">
        <v>5.47</v>
      </c>
      <c r="E8907">
        <v>25</v>
      </c>
      <c r="F8907" t="s">
        <v>13829</v>
      </c>
      <c r="G8907" t="s">
        <v>55</v>
      </c>
      <c r="H8907" t="s">
        <v>46</v>
      </c>
      <c r="I8907" t="s">
        <v>9831</v>
      </c>
      <c r="K8907"/>
      <c r="L8907" t="s">
        <v>13830</v>
      </c>
      <c r="M8907" t="s">
        <v>26</v>
      </c>
      <c r="N8907">
        <v>2</v>
      </c>
      <c r="P8907" t="s">
        <v>10827</v>
      </c>
      <c r="Q8907" t="s">
        <v>13831</v>
      </c>
      <c r="S8907" t="s">
        <v>29</v>
      </c>
    </row>
    <row r="8908" spans="1:19" hidden="1" x14ac:dyDescent="0.2">
      <c r="A8908">
        <v>5472</v>
      </c>
      <c r="B8908" t="s">
        <v>13828</v>
      </c>
      <c r="C8908" t="s">
        <v>73</v>
      </c>
      <c r="D8908">
        <v>-0.7</v>
      </c>
      <c r="E8908">
        <v>25</v>
      </c>
      <c r="F8908" t="s">
        <v>11461</v>
      </c>
      <c r="G8908" t="s">
        <v>75</v>
      </c>
      <c r="H8908" t="s">
        <v>23</v>
      </c>
      <c r="I8908" t="s">
        <v>9831</v>
      </c>
      <c r="K8908"/>
      <c r="L8908" t="s">
        <v>13830</v>
      </c>
      <c r="M8908" t="s">
        <v>26</v>
      </c>
      <c r="N8908">
        <v>2</v>
      </c>
      <c r="P8908" t="s">
        <v>10827</v>
      </c>
      <c r="Q8908" t="s">
        <v>13831</v>
      </c>
      <c r="S8908" t="s">
        <v>29</v>
      </c>
    </row>
    <row r="8909" spans="1:19" hidden="1" x14ac:dyDescent="0.2">
      <c r="A8909">
        <v>5473</v>
      </c>
      <c r="B8909" t="s">
        <v>4377</v>
      </c>
      <c r="C8909" t="s">
        <v>20</v>
      </c>
      <c r="D8909">
        <v>5.492</v>
      </c>
      <c r="E8909">
        <v>25</v>
      </c>
      <c r="F8909" t="s">
        <v>13832</v>
      </c>
      <c r="G8909" t="s">
        <v>55</v>
      </c>
      <c r="H8909" t="s">
        <v>46</v>
      </c>
      <c r="I8909" t="s">
        <v>1894</v>
      </c>
      <c r="K8909"/>
      <c r="L8909" t="s">
        <v>4379</v>
      </c>
      <c r="M8909" t="s">
        <v>26</v>
      </c>
      <c r="N8909">
        <v>2</v>
      </c>
      <c r="P8909" t="s">
        <v>10827</v>
      </c>
      <c r="Q8909" t="s">
        <v>13833</v>
      </c>
      <c r="S8909" t="s">
        <v>29</v>
      </c>
    </row>
    <row r="8910" spans="1:19" hidden="1" x14ac:dyDescent="0.2">
      <c r="A8910">
        <v>5473</v>
      </c>
      <c r="B8910" t="s">
        <v>4377</v>
      </c>
      <c r="C8910" t="s">
        <v>73</v>
      </c>
      <c r="D8910">
        <v>1.33</v>
      </c>
      <c r="E8910">
        <v>25</v>
      </c>
      <c r="F8910" t="s">
        <v>8351</v>
      </c>
      <c r="G8910" t="s">
        <v>31</v>
      </c>
      <c r="H8910" t="s">
        <v>46</v>
      </c>
      <c r="I8910" t="s">
        <v>1894</v>
      </c>
      <c r="K8910"/>
      <c r="L8910" t="s">
        <v>4379</v>
      </c>
      <c r="M8910" t="s">
        <v>26</v>
      </c>
      <c r="N8910">
        <v>2</v>
      </c>
      <c r="P8910" t="s">
        <v>10827</v>
      </c>
      <c r="Q8910" t="s">
        <v>13833</v>
      </c>
      <c r="S8910" t="s">
        <v>29</v>
      </c>
    </row>
    <row r="8911" spans="1:19" hidden="1" x14ac:dyDescent="0.2">
      <c r="A8911">
        <v>5475</v>
      </c>
      <c r="B8911" t="s">
        <v>13834</v>
      </c>
      <c r="C8911" t="s">
        <v>20</v>
      </c>
      <c r="D8911">
        <v>9.06</v>
      </c>
      <c r="E8911">
        <v>25</v>
      </c>
      <c r="F8911" t="s">
        <v>11092</v>
      </c>
      <c r="G8911" t="s">
        <v>55</v>
      </c>
      <c r="H8911" t="s">
        <v>46</v>
      </c>
      <c r="I8911" t="s">
        <v>13835</v>
      </c>
      <c r="K8911"/>
      <c r="L8911" t="s">
        <v>13836</v>
      </c>
      <c r="M8911" t="s">
        <v>26</v>
      </c>
      <c r="N8911">
        <v>2</v>
      </c>
      <c r="P8911" t="s">
        <v>10827</v>
      </c>
      <c r="Q8911" t="s">
        <v>13837</v>
      </c>
      <c r="S8911" t="s">
        <v>29</v>
      </c>
    </row>
    <row r="8912" spans="1:19" hidden="1" x14ac:dyDescent="0.2">
      <c r="A8912">
        <v>5476</v>
      </c>
      <c r="B8912" t="s">
        <v>13838</v>
      </c>
      <c r="C8912" t="s">
        <v>20</v>
      </c>
      <c r="D8912">
        <v>7.48</v>
      </c>
      <c r="E8912">
        <v>25</v>
      </c>
      <c r="F8912" t="s">
        <v>11092</v>
      </c>
      <c r="G8912" t="s">
        <v>55</v>
      </c>
      <c r="H8912" t="s">
        <v>46</v>
      </c>
      <c r="I8912" t="s">
        <v>13835</v>
      </c>
      <c r="K8912"/>
      <c r="L8912" t="s">
        <v>13839</v>
      </c>
      <c r="M8912" t="s">
        <v>26</v>
      </c>
      <c r="N8912">
        <v>2</v>
      </c>
      <c r="P8912" t="s">
        <v>10827</v>
      </c>
      <c r="Q8912" t="s">
        <v>13840</v>
      </c>
      <c r="S8912" t="s">
        <v>29</v>
      </c>
    </row>
    <row r="8913" spans="1:19" x14ac:dyDescent="0.2">
      <c r="A8913">
        <v>5477</v>
      </c>
      <c r="B8913" t="s">
        <v>4392</v>
      </c>
      <c r="C8913" t="s">
        <v>20</v>
      </c>
      <c r="D8913">
        <v>4.9539999999999997</v>
      </c>
      <c r="E8913">
        <v>15</v>
      </c>
      <c r="F8913" t="s">
        <v>11379</v>
      </c>
      <c r="G8913" t="s">
        <v>641</v>
      </c>
      <c r="H8913" t="s">
        <v>36</v>
      </c>
      <c r="I8913" t="s">
        <v>2485</v>
      </c>
      <c r="J8913" t="s">
        <v>43</v>
      </c>
      <c r="L8913" t="s">
        <v>4394</v>
      </c>
      <c r="M8913" t="s">
        <v>26</v>
      </c>
      <c r="N8913">
        <v>2</v>
      </c>
      <c r="P8913" t="s">
        <v>10827</v>
      </c>
      <c r="Q8913" t="s">
        <v>13841</v>
      </c>
      <c r="S8913" t="s">
        <v>29</v>
      </c>
    </row>
    <row r="8914" spans="1:19" x14ac:dyDescent="0.2">
      <c r="A8914">
        <v>5477</v>
      </c>
      <c r="B8914" t="s">
        <v>4392</v>
      </c>
      <c r="C8914" t="s">
        <v>20</v>
      </c>
      <c r="D8914">
        <v>4.8289999999999997</v>
      </c>
      <c r="E8914">
        <v>25</v>
      </c>
      <c r="F8914" t="s">
        <v>11379</v>
      </c>
      <c r="G8914" t="s">
        <v>641</v>
      </c>
      <c r="H8914" t="s">
        <v>36</v>
      </c>
      <c r="I8914" t="s">
        <v>2485</v>
      </c>
      <c r="J8914" t="s">
        <v>43</v>
      </c>
      <c r="L8914" t="s">
        <v>4394</v>
      </c>
      <c r="M8914" t="s">
        <v>26</v>
      </c>
      <c r="N8914">
        <v>2</v>
      </c>
      <c r="P8914" t="s">
        <v>10827</v>
      </c>
      <c r="Q8914" t="s">
        <v>13841</v>
      </c>
      <c r="S8914" t="s">
        <v>29</v>
      </c>
    </row>
    <row r="8915" spans="1:19" x14ac:dyDescent="0.2">
      <c r="A8915">
        <v>5477</v>
      </c>
      <c r="B8915" t="s">
        <v>4392</v>
      </c>
      <c r="C8915" t="s">
        <v>20</v>
      </c>
      <c r="D8915">
        <v>4.7069999999999999</v>
      </c>
      <c r="E8915">
        <v>35</v>
      </c>
      <c r="F8915" t="s">
        <v>11379</v>
      </c>
      <c r="G8915" t="s">
        <v>641</v>
      </c>
      <c r="H8915" t="s">
        <v>36</v>
      </c>
      <c r="I8915" t="s">
        <v>2485</v>
      </c>
      <c r="J8915" t="s">
        <v>43</v>
      </c>
      <c r="L8915" t="s">
        <v>4394</v>
      </c>
      <c r="M8915" t="s">
        <v>26</v>
      </c>
      <c r="N8915">
        <v>2</v>
      </c>
      <c r="P8915" t="s">
        <v>10827</v>
      </c>
      <c r="Q8915" t="s">
        <v>13841</v>
      </c>
      <c r="S8915" t="s">
        <v>29</v>
      </c>
    </row>
    <row r="8916" spans="1:19" x14ac:dyDescent="0.2">
      <c r="A8916">
        <v>5477</v>
      </c>
      <c r="B8916" t="s">
        <v>4392</v>
      </c>
      <c r="C8916" t="s">
        <v>20</v>
      </c>
      <c r="D8916">
        <v>4.5880000000000001</v>
      </c>
      <c r="E8916">
        <v>45</v>
      </c>
      <c r="F8916" t="s">
        <v>11379</v>
      </c>
      <c r="G8916" t="s">
        <v>641</v>
      </c>
      <c r="H8916" t="s">
        <v>36</v>
      </c>
      <c r="I8916" t="s">
        <v>2485</v>
      </c>
      <c r="J8916" t="s">
        <v>43</v>
      </c>
      <c r="L8916" t="s">
        <v>4394</v>
      </c>
      <c r="M8916" t="s">
        <v>26</v>
      </c>
      <c r="N8916">
        <v>2</v>
      </c>
      <c r="P8916" t="s">
        <v>10827</v>
      </c>
      <c r="Q8916" t="s">
        <v>13841</v>
      </c>
      <c r="S8916" t="s">
        <v>29</v>
      </c>
    </row>
    <row r="8917" spans="1:19" x14ac:dyDescent="0.2">
      <c r="A8917">
        <v>5477</v>
      </c>
      <c r="B8917" t="s">
        <v>4392</v>
      </c>
      <c r="C8917" t="s">
        <v>20</v>
      </c>
      <c r="D8917">
        <v>4.4720000000000004</v>
      </c>
      <c r="E8917">
        <v>55</v>
      </c>
      <c r="F8917" t="s">
        <v>11379</v>
      </c>
      <c r="G8917" t="s">
        <v>641</v>
      </c>
      <c r="H8917" t="s">
        <v>36</v>
      </c>
      <c r="I8917" t="s">
        <v>2485</v>
      </c>
      <c r="J8917" t="s">
        <v>43</v>
      </c>
      <c r="L8917" t="s">
        <v>4394</v>
      </c>
      <c r="M8917" t="s">
        <v>26</v>
      </c>
      <c r="N8917">
        <v>2</v>
      </c>
      <c r="P8917" t="s">
        <v>10827</v>
      </c>
      <c r="Q8917" t="s">
        <v>13841</v>
      </c>
      <c r="S8917" t="s">
        <v>29</v>
      </c>
    </row>
    <row r="8918" spans="1:19" x14ac:dyDescent="0.2">
      <c r="A8918">
        <v>5477</v>
      </c>
      <c r="B8918" t="s">
        <v>4392</v>
      </c>
      <c r="C8918" t="s">
        <v>20</v>
      </c>
      <c r="D8918">
        <v>5.0090000000000003</v>
      </c>
      <c r="E8918">
        <v>10</v>
      </c>
      <c r="F8918" t="s">
        <v>12891</v>
      </c>
      <c r="G8918" t="s">
        <v>498</v>
      </c>
      <c r="H8918" t="s">
        <v>36</v>
      </c>
      <c r="I8918" t="s">
        <v>2485</v>
      </c>
      <c r="J8918" t="s">
        <v>43</v>
      </c>
      <c r="L8918" t="s">
        <v>4394</v>
      </c>
      <c r="M8918" t="s">
        <v>26</v>
      </c>
      <c r="N8918">
        <v>2</v>
      </c>
      <c r="P8918" t="s">
        <v>10827</v>
      </c>
      <c r="Q8918" t="s">
        <v>13841</v>
      </c>
      <c r="S8918" t="s">
        <v>29</v>
      </c>
    </row>
    <row r="8919" spans="1:19" x14ac:dyDescent="0.2">
      <c r="A8919">
        <v>5477</v>
      </c>
      <c r="B8919" t="s">
        <v>4392</v>
      </c>
      <c r="C8919" t="s">
        <v>20</v>
      </c>
      <c r="D8919">
        <v>4.8810000000000002</v>
      </c>
      <c r="E8919">
        <v>20</v>
      </c>
      <c r="F8919" t="s">
        <v>12891</v>
      </c>
      <c r="G8919" t="s">
        <v>498</v>
      </c>
      <c r="H8919" t="s">
        <v>36</v>
      </c>
      <c r="I8919" t="s">
        <v>2485</v>
      </c>
      <c r="J8919" t="s">
        <v>43</v>
      </c>
      <c r="L8919" t="s">
        <v>4394</v>
      </c>
      <c r="M8919" t="s">
        <v>26</v>
      </c>
      <c r="N8919">
        <v>2</v>
      </c>
      <c r="P8919" t="s">
        <v>10827</v>
      </c>
      <c r="Q8919" t="s">
        <v>13841</v>
      </c>
      <c r="S8919" t="s">
        <v>29</v>
      </c>
    </row>
    <row r="8920" spans="1:19" x14ac:dyDescent="0.2">
      <c r="A8920">
        <v>5477</v>
      </c>
      <c r="B8920" t="s">
        <v>4392</v>
      </c>
      <c r="C8920" t="s">
        <v>20</v>
      </c>
      <c r="D8920">
        <v>4.76</v>
      </c>
      <c r="E8920">
        <v>30</v>
      </c>
      <c r="F8920" t="s">
        <v>12891</v>
      </c>
      <c r="G8920" t="s">
        <v>498</v>
      </c>
      <c r="H8920" t="s">
        <v>36</v>
      </c>
      <c r="I8920" t="s">
        <v>2485</v>
      </c>
      <c r="J8920" t="s">
        <v>43</v>
      </c>
      <c r="L8920" t="s">
        <v>4394</v>
      </c>
      <c r="M8920" t="s">
        <v>26</v>
      </c>
      <c r="N8920">
        <v>2</v>
      </c>
      <c r="P8920" t="s">
        <v>10827</v>
      </c>
      <c r="Q8920" t="s">
        <v>13841</v>
      </c>
      <c r="S8920" t="s">
        <v>29</v>
      </c>
    </row>
    <row r="8921" spans="1:19" x14ac:dyDescent="0.2">
      <c r="A8921">
        <v>5477</v>
      </c>
      <c r="B8921" t="s">
        <v>4392</v>
      </c>
      <c r="C8921" t="s">
        <v>20</v>
      </c>
      <c r="D8921">
        <v>4.6609999999999996</v>
      </c>
      <c r="E8921">
        <v>40</v>
      </c>
      <c r="F8921" t="s">
        <v>12891</v>
      </c>
      <c r="G8921" t="s">
        <v>498</v>
      </c>
      <c r="H8921" t="s">
        <v>36</v>
      </c>
      <c r="I8921" t="s">
        <v>2485</v>
      </c>
      <c r="J8921" t="s">
        <v>43</v>
      </c>
      <c r="L8921" t="s">
        <v>4394</v>
      </c>
      <c r="M8921" t="s">
        <v>26</v>
      </c>
      <c r="N8921">
        <v>2</v>
      </c>
      <c r="P8921" t="s">
        <v>10827</v>
      </c>
      <c r="Q8921" t="s">
        <v>13841</v>
      </c>
      <c r="S8921" t="s">
        <v>29</v>
      </c>
    </row>
    <row r="8922" spans="1:19" x14ac:dyDescent="0.2">
      <c r="A8922">
        <v>5477</v>
      </c>
      <c r="B8922" t="s">
        <v>4392</v>
      </c>
      <c r="C8922" t="s">
        <v>20</v>
      </c>
      <c r="D8922">
        <v>4.532</v>
      </c>
      <c r="E8922">
        <v>50</v>
      </c>
      <c r="F8922" t="s">
        <v>12891</v>
      </c>
      <c r="G8922" t="s">
        <v>498</v>
      </c>
      <c r="H8922" t="s">
        <v>36</v>
      </c>
      <c r="I8922" t="s">
        <v>2485</v>
      </c>
      <c r="J8922" t="s">
        <v>43</v>
      </c>
      <c r="L8922" t="s">
        <v>4394</v>
      </c>
      <c r="M8922" t="s">
        <v>26</v>
      </c>
      <c r="N8922">
        <v>2</v>
      </c>
      <c r="P8922" t="s">
        <v>10827</v>
      </c>
      <c r="Q8922" t="s">
        <v>13841</v>
      </c>
      <c r="S8922" t="s">
        <v>29</v>
      </c>
    </row>
    <row r="8923" spans="1:19" hidden="1" x14ac:dyDescent="0.2">
      <c r="A8923">
        <v>5478</v>
      </c>
      <c r="B8923" t="s">
        <v>13842</v>
      </c>
      <c r="C8923" t="s">
        <v>20</v>
      </c>
      <c r="D8923">
        <v>7.96</v>
      </c>
      <c r="E8923">
        <v>25</v>
      </c>
      <c r="F8923" t="s">
        <v>11092</v>
      </c>
      <c r="G8923" t="s">
        <v>55</v>
      </c>
      <c r="H8923" t="s">
        <v>46</v>
      </c>
      <c r="I8923" t="s">
        <v>13835</v>
      </c>
      <c r="K8923"/>
      <c r="L8923" t="s">
        <v>13843</v>
      </c>
      <c r="M8923" t="s">
        <v>26</v>
      </c>
      <c r="N8923">
        <v>2</v>
      </c>
      <c r="P8923" t="s">
        <v>10827</v>
      </c>
      <c r="Q8923" t="s">
        <v>13844</v>
      </c>
      <c r="S8923" t="s">
        <v>29</v>
      </c>
    </row>
    <row r="8924" spans="1:19" hidden="1" x14ac:dyDescent="0.2">
      <c r="A8924">
        <v>5481</v>
      </c>
      <c r="B8924" t="s">
        <v>13845</v>
      </c>
      <c r="C8924" t="s">
        <v>20</v>
      </c>
      <c r="D8924">
        <v>10.35</v>
      </c>
      <c r="E8924">
        <v>25</v>
      </c>
      <c r="G8924" t="s">
        <v>55</v>
      </c>
      <c r="H8924" t="s">
        <v>46</v>
      </c>
      <c r="I8924" t="s">
        <v>8969</v>
      </c>
      <c r="K8924"/>
      <c r="L8924" t="s">
        <v>13846</v>
      </c>
      <c r="M8924" t="s">
        <v>26</v>
      </c>
      <c r="N8924">
        <v>2</v>
      </c>
      <c r="P8924" t="s">
        <v>10827</v>
      </c>
      <c r="Q8924" t="s">
        <v>13847</v>
      </c>
      <c r="S8924" t="s">
        <v>29</v>
      </c>
    </row>
    <row r="8925" spans="1:19" hidden="1" x14ac:dyDescent="0.2">
      <c r="A8925">
        <v>5481</v>
      </c>
      <c r="B8925" t="s">
        <v>13845</v>
      </c>
      <c r="C8925" t="s">
        <v>48</v>
      </c>
      <c r="D8925">
        <v>3.86</v>
      </c>
      <c r="E8925" t="s">
        <v>363</v>
      </c>
      <c r="G8925" t="s">
        <v>63</v>
      </c>
      <c r="H8925" t="s">
        <v>23</v>
      </c>
      <c r="I8925" t="s">
        <v>9540</v>
      </c>
      <c r="K8925"/>
      <c r="L8925" t="s">
        <v>13846</v>
      </c>
      <c r="M8925" t="s">
        <v>26</v>
      </c>
      <c r="N8925">
        <v>2</v>
      </c>
      <c r="P8925" t="s">
        <v>10827</v>
      </c>
      <c r="Q8925" t="s">
        <v>13847</v>
      </c>
      <c r="S8925" t="s">
        <v>50</v>
      </c>
    </row>
    <row r="8926" spans="1:19" hidden="1" x14ac:dyDescent="0.2">
      <c r="A8926">
        <v>5484</v>
      </c>
      <c r="B8926" t="s">
        <v>13848</v>
      </c>
      <c r="C8926" t="s">
        <v>20</v>
      </c>
      <c r="D8926">
        <v>10.58</v>
      </c>
      <c r="E8926">
        <v>25</v>
      </c>
      <c r="G8926" t="s">
        <v>55</v>
      </c>
      <c r="H8926" t="s">
        <v>46</v>
      </c>
      <c r="I8926" t="s">
        <v>8969</v>
      </c>
      <c r="K8926"/>
      <c r="L8926" t="s">
        <v>13849</v>
      </c>
      <c r="M8926" t="s">
        <v>26</v>
      </c>
      <c r="N8926">
        <v>2</v>
      </c>
      <c r="P8926" t="s">
        <v>10827</v>
      </c>
      <c r="Q8926" t="s">
        <v>13850</v>
      </c>
      <c r="S8926" t="s">
        <v>29</v>
      </c>
    </row>
    <row r="8927" spans="1:19" hidden="1" x14ac:dyDescent="0.2">
      <c r="A8927">
        <v>5486</v>
      </c>
      <c r="B8927" t="s">
        <v>13851</v>
      </c>
      <c r="C8927" t="s">
        <v>20</v>
      </c>
      <c r="D8927">
        <v>10.37</v>
      </c>
      <c r="E8927">
        <v>20</v>
      </c>
      <c r="G8927" t="s">
        <v>55</v>
      </c>
      <c r="H8927" t="s">
        <v>46</v>
      </c>
      <c r="I8927" t="s">
        <v>6336</v>
      </c>
      <c r="K8927"/>
      <c r="L8927" t="s">
        <v>13852</v>
      </c>
      <c r="M8927" t="s">
        <v>11208</v>
      </c>
      <c r="N8927">
        <v>4</v>
      </c>
      <c r="P8927" t="s">
        <v>10827</v>
      </c>
      <c r="Q8927" t="s">
        <v>13853</v>
      </c>
      <c r="S8927" t="s">
        <v>29</v>
      </c>
    </row>
    <row r="8928" spans="1:19" hidden="1" x14ac:dyDescent="0.2">
      <c r="A8928">
        <v>5487</v>
      </c>
      <c r="B8928" t="s">
        <v>4403</v>
      </c>
      <c r="C8928" t="s">
        <v>20</v>
      </c>
      <c r="D8928">
        <v>10.81</v>
      </c>
      <c r="E8928">
        <v>0</v>
      </c>
      <c r="F8928" t="s">
        <v>2017</v>
      </c>
      <c r="G8928" t="s">
        <v>55</v>
      </c>
      <c r="H8928" t="s">
        <v>23</v>
      </c>
      <c r="I8928" t="s">
        <v>8011</v>
      </c>
      <c r="K8928"/>
      <c r="L8928" t="s">
        <v>4405</v>
      </c>
      <c r="M8928" t="s">
        <v>26</v>
      </c>
      <c r="N8928">
        <v>2</v>
      </c>
      <c r="P8928" t="s">
        <v>10827</v>
      </c>
      <c r="Q8928" t="s">
        <v>13854</v>
      </c>
      <c r="S8928" t="s">
        <v>29</v>
      </c>
    </row>
    <row r="8929" spans="1:19" hidden="1" x14ac:dyDescent="0.2">
      <c r="A8929">
        <v>5487</v>
      </c>
      <c r="B8929" t="s">
        <v>4403</v>
      </c>
      <c r="C8929" t="s">
        <v>73</v>
      </c>
      <c r="D8929">
        <v>2.2999999999999998</v>
      </c>
      <c r="E8929">
        <v>0</v>
      </c>
      <c r="F8929" t="s">
        <v>2017</v>
      </c>
      <c r="G8929" t="s">
        <v>55</v>
      </c>
      <c r="H8929" t="s">
        <v>23</v>
      </c>
      <c r="I8929" t="s">
        <v>8011</v>
      </c>
      <c r="K8929"/>
      <c r="L8929" t="s">
        <v>4405</v>
      </c>
      <c r="M8929" t="s">
        <v>26</v>
      </c>
      <c r="N8929">
        <v>2</v>
      </c>
      <c r="P8929" t="s">
        <v>10827</v>
      </c>
      <c r="Q8929" t="s">
        <v>13854</v>
      </c>
      <c r="S8929" t="s">
        <v>29</v>
      </c>
    </row>
    <row r="8930" spans="1:19" hidden="1" x14ac:dyDescent="0.2">
      <c r="A8930">
        <v>5487</v>
      </c>
      <c r="B8930" t="s">
        <v>4403</v>
      </c>
      <c r="C8930" t="s">
        <v>20</v>
      </c>
      <c r="D8930">
        <v>10.1</v>
      </c>
      <c r="E8930">
        <v>25</v>
      </c>
      <c r="F8930" t="s">
        <v>2017</v>
      </c>
      <c r="G8930" t="s">
        <v>55</v>
      </c>
      <c r="H8930" t="s">
        <v>23</v>
      </c>
      <c r="I8930" t="s">
        <v>8011</v>
      </c>
      <c r="K8930"/>
      <c r="L8930" t="s">
        <v>4405</v>
      </c>
      <c r="M8930" t="s">
        <v>26</v>
      </c>
      <c r="N8930">
        <v>2</v>
      </c>
      <c r="P8930" t="s">
        <v>10827</v>
      </c>
      <c r="Q8930" t="s">
        <v>13854</v>
      </c>
      <c r="S8930" t="s">
        <v>29</v>
      </c>
    </row>
    <row r="8931" spans="1:19" hidden="1" x14ac:dyDescent="0.2">
      <c r="A8931">
        <v>5487</v>
      </c>
      <c r="B8931" t="s">
        <v>4403</v>
      </c>
      <c r="C8931" t="s">
        <v>73</v>
      </c>
      <c r="D8931">
        <v>2.37</v>
      </c>
      <c r="E8931">
        <v>25</v>
      </c>
      <c r="F8931" t="s">
        <v>2017</v>
      </c>
      <c r="G8931" t="s">
        <v>55</v>
      </c>
      <c r="H8931" t="s">
        <v>23</v>
      </c>
      <c r="I8931" t="s">
        <v>8011</v>
      </c>
      <c r="K8931"/>
      <c r="L8931" t="s">
        <v>4405</v>
      </c>
      <c r="M8931" t="s">
        <v>26</v>
      </c>
      <c r="N8931">
        <v>2</v>
      </c>
      <c r="P8931" t="s">
        <v>10827</v>
      </c>
      <c r="Q8931" t="s">
        <v>13854</v>
      </c>
      <c r="S8931" t="s">
        <v>29</v>
      </c>
    </row>
    <row r="8932" spans="1:19" hidden="1" x14ac:dyDescent="0.2">
      <c r="A8932">
        <v>5487</v>
      </c>
      <c r="B8932" t="s">
        <v>4403</v>
      </c>
      <c r="C8932" t="s">
        <v>20</v>
      </c>
      <c r="D8932">
        <v>9.43</v>
      </c>
      <c r="E8932">
        <v>45</v>
      </c>
      <c r="F8932" t="s">
        <v>2017</v>
      </c>
      <c r="G8932" t="s">
        <v>55</v>
      </c>
      <c r="H8932" t="s">
        <v>23</v>
      </c>
      <c r="I8932" t="s">
        <v>8011</v>
      </c>
      <c r="K8932"/>
      <c r="L8932" t="s">
        <v>4405</v>
      </c>
      <c r="M8932" t="s">
        <v>26</v>
      </c>
      <c r="N8932">
        <v>2</v>
      </c>
      <c r="P8932" t="s">
        <v>10827</v>
      </c>
      <c r="Q8932" t="s">
        <v>13854</v>
      </c>
      <c r="S8932" t="s">
        <v>29</v>
      </c>
    </row>
    <row r="8933" spans="1:19" hidden="1" x14ac:dyDescent="0.2">
      <c r="A8933">
        <v>5487</v>
      </c>
      <c r="B8933" t="s">
        <v>4403</v>
      </c>
      <c r="C8933" t="s">
        <v>73</v>
      </c>
      <c r="D8933">
        <v>3.15</v>
      </c>
      <c r="E8933">
        <v>45</v>
      </c>
      <c r="F8933" t="s">
        <v>2017</v>
      </c>
      <c r="G8933" t="s">
        <v>55</v>
      </c>
      <c r="H8933" t="s">
        <v>23</v>
      </c>
      <c r="I8933" t="s">
        <v>8011</v>
      </c>
      <c r="K8933"/>
      <c r="L8933" t="s">
        <v>4405</v>
      </c>
      <c r="M8933" t="s">
        <v>26</v>
      </c>
      <c r="N8933">
        <v>2</v>
      </c>
      <c r="P8933" t="s">
        <v>10827</v>
      </c>
      <c r="Q8933" t="s">
        <v>13854</v>
      </c>
      <c r="S8933" t="s">
        <v>29</v>
      </c>
    </row>
    <row r="8934" spans="1:19" hidden="1" x14ac:dyDescent="0.2">
      <c r="A8934">
        <v>5488</v>
      </c>
      <c r="B8934" t="s">
        <v>13855</v>
      </c>
      <c r="C8934" t="s">
        <v>20</v>
      </c>
      <c r="D8934">
        <v>11.05</v>
      </c>
      <c r="E8934">
        <v>20</v>
      </c>
      <c r="G8934" t="s">
        <v>55</v>
      </c>
      <c r="H8934" t="s">
        <v>46</v>
      </c>
      <c r="I8934" t="s">
        <v>6336</v>
      </c>
      <c r="K8934"/>
      <c r="L8934" t="s">
        <v>13856</v>
      </c>
      <c r="M8934" t="s">
        <v>11208</v>
      </c>
      <c r="N8934">
        <v>4</v>
      </c>
      <c r="P8934" t="s">
        <v>10827</v>
      </c>
      <c r="Q8934" t="s">
        <v>13857</v>
      </c>
      <c r="S8934" t="s">
        <v>29</v>
      </c>
    </row>
    <row r="8935" spans="1:19" hidden="1" x14ac:dyDescent="0.2">
      <c r="A8935">
        <v>5489</v>
      </c>
      <c r="B8935" t="s">
        <v>13858</v>
      </c>
      <c r="C8935" t="s">
        <v>20</v>
      </c>
      <c r="D8935">
        <v>10.199999999999999</v>
      </c>
      <c r="E8935">
        <v>20</v>
      </c>
      <c r="G8935" t="s">
        <v>55</v>
      </c>
      <c r="H8935" t="s">
        <v>46</v>
      </c>
      <c r="I8935" t="s">
        <v>6336</v>
      </c>
      <c r="K8935"/>
      <c r="L8935" t="s">
        <v>13859</v>
      </c>
      <c r="M8935" t="s">
        <v>11208</v>
      </c>
      <c r="N8935">
        <v>4</v>
      </c>
      <c r="P8935" t="s">
        <v>10827</v>
      </c>
      <c r="Q8935" t="s">
        <v>13860</v>
      </c>
      <c r="S8935" t="s">
        <v>29</v>
      </c>
    </row>
    <row r="8936" spans="1:19" hidden="1" x14ac:dyDescent="0.2">
      <c r="A8936">
        <v>5490</v>
      </c>
      <c r="B8936" t="s">
        <v>13861</v>
      </c>
      <c r="C8936" t="s">
        <v>20</v>
      </c>
      <c r="D8936">
        <v>11.09</v>
      </c>
      <c r="E8936">
        <v>20</v>
      </c>
      <c r="G8936" t="s">
        <v>55</v>
      </c>
      <c r="H8936" t="s">
        <v>46</v>
      </c>
      <c r="I8936" t="s">
        <v>6336</v>
      </c>
      <c r="K8936"/>
      <c r="L8936" t="s">
        <v>13862</v>
      </c>
      <c r="M8936" t="s">
        <v>11208</v>
      </c>
      <c r="N8936">
        <v>4</v>
      </c>
      <c r="P8936" t="s">
        <v>10827</v>
      </c>
      <c r="Q8936" t="s">
        <v>13863</v>
      </c>
      <c r="S8936" t="s">
        <v>29</v>
      </c>
    </row>
    <row r="8937" spans="1:19" hidden="1" x14ac:dyDescent="0.2">
      <c r="A8937">
        <v>5491</v>
      </c>
      <c r="B8937" t="s">
        <v>13864</v>
      </c>
      <c r="C8937" t="s">
        <v>20</v>
      </c>
      <c r="D8937">
        <v>10.7</v>
      </c>
      <c r="E8937">
        <v>20</v>
      </c>
      <c r="G8937" t="s">
        <v>55</v>
      </c>
      <c r="H8937" t="s">
        <v>46</v>
      </c>
      <c r="I8937" t="s">
        <v>6336</v>
      </c>
      <c r="K8937"/>
      <c r="L8937" t="s">
        <v>13865</v>
      </c>
      <c r="M8937" t="s">
        <v>26</v>
      </c>
      <c r="N8937">
        <v>2</v>
      </c>
      <c r="P8937" t="s">
        <v>10827</v>
      </c>
      <c r="Q8937" t="s">
        <v>13866</v>
      </c>
      <c r="S8937" t="s">
        <v>29</v>
      </c>
    </row>
    <row r="8938" spans="1:19" hidden="1" x14ac:dyDescent="0.2">
      <c r="A8938">
        <v>5492</v>
      </c>
      <c r="B8938" t="s">
        <v>13867</v>
      </c>
      <c r="C8938" t="s">
        <v>20</v>
      </c>
      <c r="D8938">
        <v>9.9</v>
      </c>
      <c r="E8938">
        <v>20</v>
      </c>
      <c r="G8938" t="s">
        <v>55</v>
      </c>
      <c r="H8938" t="s">
        <v>46</v>
      </c>
      <c r="I8938" t="s">
        <v>6336</v>
      </c>
      <c r="K8938"/>
      <c r="L8938" t="s">
        <v>13868</v>
      </c>
      <c r="M8938" t="s">
        <v>11208</v>
      </c>
      <c r="N8938">
        <v>4</v>
      </c>
      <c r="P8938" t="s">
        <v>10827</v>
      </c>
      <c r="Q8938" t="s">
        <v>13869</v>
      </c>
      <c r="S8938" t="s">
        <v>29</v>
      </c>
    </row>
    <row r="8939" spans="1:19" hidden="1" x14ac:dyDescent="0.2">
      <c r="A8939">
        <v>5493</v>
      </c>
      <c r="B8939" t="s">
        <v>13870</v>
      </c>
      <c r="C8939" t="s">
        <v>20</v>
      </c>
      <c r="D8939">
        <v>9.34</v>
      </c>
      <c r="E8939">
        <v>15.3</v>
      </c>
      <c r="F8939" t="s">
        <v>13871</v>
      </c>
      <c r="G8939" t="s">
        <v>31</v>
      </c>
      <c r="H8939" t="s">
        <v>46</v>
      </c>
      <c r="I8939" t="s">
        <v>1514</v>
      </c>
      <c r="K8939"/>
      <c r="L8939" t="s">
        <v>13872</v>
      </c>
      <c r="M8939" t="s">
        <v>26</v>
      </c>
      <c r="N8939">
        <v>2</v>
      </c>
      <c r="P8939" t="s">
        <v>10827</v>
      </c>
      <c r="Q8939" t="s">
        <v>13873</v>
      </c>
      <c r="S8939" t="s">
        <v>29</v>
      </c>
    </row>
    <row r="8940" spans="1:19" hidden="1" x14ac:dyDescent="0.2">
      <c r="A8940">
        <v>5493</v>
      </c>
      <c r="B8940" t="s">
        <v>13870</v>
      </c>
      <c r="C8940" t="s">
        <v>20</v>
      </c>
      <c r="D8940">
        <v>8.93</v>
      </c>
      <c r="E8940">
        <v>25.3</v>
      </c>
      <c r="F8940" t="s">
        <v>13874</v>
      </c>
      <c r="G8940" t="s">
        <v>31</v>
      </c>
      <c r="H8940" t="s">
        <v>46</v>
      </c>
      <c r="I8940" t="s">
        <v>1514</v>
      </c>
      <c r="K8940"/>
      <c r="L8940" t="s">
        <v>13872</v>
      </c>
      <c r="M8940" t="s">
        <v>26</v>
      </c>
      <c r="N8940">
        <v>2</v>
      </c>
      <c r="P8940" t="s">
        <v>10827</v>
      </c>
      <c r="Q8940" t="s">
        <v>13873</v>
      </c>
      <c r="S8940" t="s">
        <v>29</v>
      </c>
    </row>
    <row r="8941" spans="1:19" hidden="1" x14ac:dyDescent="0.2">
      <c r="A8941">
        <v>5493</v>
      </c>
      <c r="B8941" t="s">
        <v>13870</v>
      </c>
      <c r="C8941" t="s">
        <v>20</v>
      </c>
      <c r="D8941">
        <v>8.68</v>
      </c>
      <c r="E8941">
        <v>35.200000000000003</v>
      </c>
      <c r="F8941" t="s">
        <v>13875</v>
      </c>
      <c r="G8941" t="s">
        <v>31</v>
      </c>
      <c r="H8941" t="s">
        <v>46</v>
      </c>
      <c r="I8941" t="s">
        <v>1514</v>
      </c>
      <c r="K8941"/>
      <c r="L8941" t="s">
        <v>13872</v>
      </c>
      <c r="M8941" t="s">
        <v>26</v>
      </c>
      <c r="N8941">
        <v>2</v>
      </c>
      <c r="P8941" t="s">
        <v>10827</v>
      </c>
      <c r="Q8941" t="s">
        <v>13873</v>
      </c>
      <c r="S8941" t="s">
        <v>29</v>
      </c>
    </row>
    <row r="8942" spans="1:19" hidden="1" x14ac:dyDescent="0.2">
      <c r="A8942">
        <v>5494</v>
      </c>
      <c r="B8942" t="s">
        <v>4413</v>
      </c>
      <c r="C8942" t="s">
        <v>20</v>
      </c>
      <c r="D8942">
        <v>-2.0299999999999998</v>
      </c>
      <c r="E8942">
        <v>20</v>
      </c>
      <c r="F8942" s="1" t="s">
        <v>13876</v>
      </c>
      <c r="G8942" t="s">
        <v>75</v>
      </c>
      <c r="H8942" t="s">
        <v>23</v>
      </c>
      <c r="I8942" t="s">
        <v>13877</v>
      </c>
      <c r="K8942" t="e">
        <f>- For Determinations of isoxazole and some of its derivatives Using the indicator method in glacial acetic acid, see ref.B63</f>
        <v>#NAME?</v>
      </c>
      <c r="L8942" t="s">
        <v>4415</v>
      </c>
      <c r="M8942" t="s">
        <v>11208</v>
      </c>
      <c r="N8942">
        <v>4</v>
      </c>
      <c r="P8942" t="s">
        <v>10827</v>
      </c>
      <c r="Q8942" t="s">
        <v>13878</v>
      </c>
      <c r="S8942" t="s">
        <v>29</v>
      </c>
    </row>
    <row r="8943" spans="1:19" hidden="1" x14ac:dyDescent="0.2">
      <c r="A8943">
        <v>5495</v>
      </c>
      <c r="B8943" t="s">
        <v>13879</v>
      </c>
      <c r="C8943" t="s">
        <v>20</v>
      </c>
      <c r="D8943">
        <v>-3.67</v>
      </c>
      <c r="G8943" t="s">
        <v>1440</v>
      </c>
      <c r="I8943" t="s">
        <v>2919</v>
      </c>
      <c r="K8943"/>
      <c r="L8943" t="s">
        <v>13880</v>
      </c>
      <c r="M8943" t="s">
        <v>26</v>
      </c>
      <c r="N8943">
        <v>2</v>
      </c>
      <c r="P8943" t="s">
        <v>10827</v>
      </c>
      <c r="Q8943" t="s">
        <v>13881</v>
      </c>
      <c r="S8943" t="s">
        <v>29</v>
      </c>
    </row>
    <row r="8944" spans="1:19" hidden="1" x14ac:dyDescent="0.2">
      <c r="A8944">
        <v>5496</v>
      </c>
      <c r="B8944" t="s">
        <v>13882</v>
      </c>
      <c r="C8944" t="s">
        <v>20</v>
      </c>
      <c r="D8944">
        <v>-1.6</v>
      </c>
      <c r="G8944" t="s">
        <v>1440</v>
      </c>
      <c r="I8944" t="s">
        <v>2919</v>
      </c>
      <c r="K8944"/>
      <c r="L8944" t="s">
        <v>13883</v>
      </c>
      <c r="M8944" t="s">
        <v>26</v>
      </c>
      <c r="N8944">
        <v>2</v>
      </c>
      <c r="P8944" t="s">
        <v>10827</v>
      </c>
      <c r="Q8944" t="s">
        <v>13884</v>
      </c>
      <c r="S8944" t="s">
        <v>29</v>
      </c>
    </row>
    <row r="8945" spans="1:19" hidden="1" x14ac:dyDescent="0.2">
      <c r="A8945">
        <v>5497</v>
      </c>
      <c r="B8945" t="s">
        <v>13885</v>
      </c>
      <c r="C8945" t="s">
        <v>20</v>
      </c>
      <c r="D8945">
        <v>-2.3199999999999998</v>
      </c>
      <c r="G8945" t="s">
        <v>1440</v>
      </c>
      <c r="I8945" t="s">
        <v>2919</v>
      </c>
      <c r="K8945"/>
      <c r="L8945" t="s">
        <v>13886</v>
      </c>
      <c r="M8945" t="s">
        <v>11208</v>
      </c>
      <c r="N8945">
        <v>4</v>
      </c>
      <c r="P8945" t="s">
        <v>10827</v>
      </c>
      <c r="Q8945" t="s">
        <v>13887</v>
      </c>
      <c r="S8945" t="s">
        <v>29</v>
      </c>
    </row>
    <row r="8946" spans="1:19" hidden="1" x14ac:dyDescent="0.2">
      <c r="A8946">
        <v>5498</v>
      </c>
      <c r="B8946" t="s">
        <v>13888</v>
      </c>
      <c r="C8946" t="s">
        <v>20</v>
      </c>
      <c r="D8946">
        <v>-5.14</v>
      </c>
      <c r="G8946" t="s">
        <v>1440</v>
      </c>
      <c r="I8946" t="s">
        <v>2919</v>
      </c>
      <c r="K8946"/>
      <c r="L8946" t="s">
        <v>13889</v>
      </c>
      <c r="M8946" t="s">
        <v>26</v>
      </c>
      <c r="N8946">
        <v>2</v>
      </c>
      <c r="P8946" t="s">
        <v>10827</v>
      </c>
      <c r="Q8946" t="s">
        <v>13890</v>
      </c>
      <c r="S8946" t="s">
        <v>29</v>
      </c>
    </row>
    <row r="8947" spans="1:19" hidden="1" x14ac:dyDescent="0.2">
      <c r="A8947">
        <v>5499</v>
      </c>
      <c r="B8947" t="s">
        <v>13891</v>
      </c>
      <c r="C8947" t="s">
        <v>20</v>
      </c>
      <c r="D8947">
        <v>-6.68</v>
      </c>
      <c r="G8947" t="s">
        <v>1440</v>
      </c>
      <c r="I8947" t="s">
        <v>2919</v>
      </c>
      <c r="K8947"/>
      <c r="L8947" t="s">
        <v>13892</v>
      </c>
      <c r="M8947" t="s">
        <v>26</v>
      </c>
      <c r="N8947">
        <v>2</v>
      </c>
      <c r="P8947" t="s">
        <v>10827</v>
      </c>
      <c r="Q8947" t="s">
        <v>13893</v>
      </c>
      <c r="S8947" t="s">
        <v>29</v>
      </c>
    </row>
    <row r="8948" spans="1:19" hidden="1" x14ac:dyDescent="0.2">
      <c r="A8948">
        <v>5500</v>
      </c>
      <c r="B8948" t="s">
        <v>13894</v>
      </c>
      <c r="C8948" t="s">
        <v>20</v>
      </c>
      <c r="D8948">
        <v>-5.58</v>
      </c>
      <c r="G8948" t="s">
        <v>1440</v>
      </c>
      <c r="I8948" t="s">
        <v>2919</v>
      </c>
      <c r="K8948"/>
      <c r="L8948" t="s">
        <v>13895</v>
      </c>
      <c r="M8948" t="s">
        <v>11071</v>
      </c>
      <c r="N8948">
        <v>3</v>
      </c>
      <c r="P8948" t="s">
        <v>10827</v>
      </c>
      <c r="Q8948" t="s">
        <v>13896</v>
      </c>
      <c r="S8948" t="s">
        <v>29</v>
      </c>
    </row>
    <row r="8949" spans="1:19" hidden="1" x14ac:dyDescent="0.2">
      <c r="A8949">
        <v>5501</v>
      </c>
      <c r="B8949" t="s">
        <v>13897</v>
      </c>
      <c r="C8949" t="s">
        <v>20</v>
      </c>
      <c r="D8949">
        <v>-2.48</v>
      </c>
      <c r="G8949" t="s">
        <v>1440</v>
      </c>
      <c r="I8949" t="s">
        <v>2919</v>
      </c>
      <c r="K8949"/>
      <c r="L8949" t="s">
        <v>13898</v>
      </c>
      <c r="M8949" t="s">
        <v>11071</v>
      </c>
      <c r="N8949">
        <v>3</v>
      </c>
      <c r="P8949" t="s">
        <v>10827</v>
      </c>
      <c r="Q8949" t="s">
        <v>13899</v>
      </c>
      <c r="S8949" t="s">
        <v>29</v>
      </c>
    </row>
    <row r="8950" spans="1:19" hidden="1" x14ac:dyDescent="0.2">
      <c r="A8950">
        <v>5502</v>
      </c>
      <c r="B8950" t="s">
        <v>13900</v>
      </c>
      <c r="C8950" t="s">
        <v>20</v>
      </c>
      <c r="D8950">
        <v>-5.2</v>
      </c>
      <c r="G8950" t="s">
        <v>1440</v>
      </c>
      <c r="I8950" t="s">
        <v>2919</v>
      </c>
      <c r="K8950"/>
      <c r="L8950" t="s">
        <v>13901</v>
      </c>
      <c r="M8950" t="s">
        <v>11208</v>
      </c>
      <c r="N8950">
        <v>4</v>
      </c>
      <c r="P8950" t="s">
        <v>10827</v>
      </c>
      <c r="Q8950" t="s">
        <v>13902</v>
      </c>
      <c r="S8950" t="s">
        <v>29</v>
      </c>
    </row>
    <row r="8951" spans="1:19" hidden="1" x14ac:dyDescent="0.2">
      <c r="A8951">
        <v>5503</v>
      </c>
      <c r="B8951" t="s">
        <v>13903</v>
      </c>
      <c r="C8951" t="s">
        <v>20</v>
      </c>
      <c r="D8951">
        <v>-4.3499999999999996</v>
      </c>
      <c r="G8951" t="s">
        <v>1440</v>
      </c>
      <c r="I8951" t="s">
        <v>2919</v>
      </c>
      <c r="K8951"/>
      <c r="L8951" t="s">
        <v>13904</v>
      </c>
      <c r="M8951" t="s">
        <v>11071</v>
      </c>
      <c r="N8951">
        <v>3</v>
      </c>
      <c r="P8951" t="s">
        <v>10827</v>
      </c>
      <c r="Q8951" t="s">
        <v>13905</v>
      </c>
      <c r="S8951" t="s">
        <v>29</v>
      </c>
    </row>
    <row r="8952" spans="1:19" hidden="1" x14ac:dyDescent="0.2">
      <c r="A8952">
        <v>5504</v>
      </c>
      <c r="B8952" t="s">
        <v>13906</v>
      </c>
      <c r="C8952" t="s">
        <v>20</v>
      </c>
      <c r="D8952">
        <v>-7.66</v>
      </c>
      <c r="G8952" t="s">
        <v>1440</v>
      </c>
      <c r="I8952" t="s">
        <v>2919</v>
      </c>
      <c r="K8952"/>
      <c r="L8952" t="s">
        <v>13907</v>
      </c>
      <c r="M8952" t="s">
        <v>11071</v>
      </c>
      <c r="N8952">
        <v>3</v>
      </c>
      <c r="P8952" t="s">
        <v>10827</v>
      </c>
      <c r="Q8952" t="s">
        <v>13908</v>
      </c>
      <c r="S8952" t="s">
        <v>29</v>
      </c>
    </row>
    <row r="8953" spans="1:19" hidden="1" x14ac:dyDescent="0.2">
      <c r="A8953">
        <v>5505</v>
      </c>
      <c r="B8953" t="s">
        <v>13909</v>
      </c>
      <c r="C8953" t="s">
        <v>20</v>
      </c>
      <c r="D8953">
        <v>-3.28</v>
      </c>
      <c r="G8953" t="s">
        <v>1440</v>
      </c>
      <c r="I8953" t="s">
        <v>2919</v>
      </c>
      <c r="K8953"/>
      <c r="L8953" t="s">
        <v>13910</v>
      </c>
      <c r="M8953" t="s">
        <v>11208</v>
      </c>
      <c r="N8953">
        <v>4</v>
      </c>
      <c r="P8953" t="s">
        <v>10827</v>
      </c>
      <c r="Q8953" t="s">
        <v>13911</v>
      </c>
      <c r="S8953" t="s">
        <v>29</v>
      </c>
    </row>
    <row r="8954" spans="1:19" hidden="1" x14ac:dyDescent="0.2">
      <c r="A8954">
        <v>5506</v>
      </c>
      <c r="B8954" t="s">
        <v>13912</v>
      </c>
      <c r="C8954" t="s">
        <v>20</v>
      </c>
      <c r="D8954">
        <v>-1.58</v>
      </c>
      <c r="E8954" t="s">
        <v>363</v>
      </c>
      <c r="F8954" t="s">
        <v>13913</v>
      </c>
      <c r="G8954" t="s">
        <v>75</v>
      </c>
      <c r="H8954" t="s">
        <v>23</v>
      </c>
      <c r="I8954" t="s">
        <v>8935</v>
      </c>
      <c r="K8954"/>
      <c r="L8954" t="s">
        <v>13914</v>
      </c>
      <c r="M8954" t="s">
        <v>26</v>
      </c>
      <c r="N8954">
        <v>2</v>
      </c>
      <c r="P8954" t="s">
        <v>10827</v>
      </c>
      <c r="Q8954" t="s">
        <v>13915</v>
      </c>
      <c r="S8954" t="s">
        <v>29</v>
      </c>
    </row>
    <row r="8955" spans="1:19" hidden="1" x14ac:dyDescent="0.2">
      <c r="A8955">
        <v>5507</v>
      </c>
      <c r="B8955" t="s">
        <v>4417</v>
      </c>
      <c r="C8955" t="s">
        <v>20</v>
      </c>
      <c r="D8955">
        <v>-1.26</v>
      </c>
      <c r="G8955" t="s">
        <v>1440</v>
      </c>
      <c r="I8955" t="s">
        <v>2919</v>
      </c>
      <c r="K8955"/>
      <c r="L8955" t="s">
        <v>4419</v>
      </c>
      <c r="M8955" t="s">
        <v>11208</v>
      </c>
      <c r="N8955">
        <v>4</v>
      </c>
      <c r="P8955" t="s">
        <v>10827</v>
      </c>
      <c r="Q8955" t="s">
        <v>13916</v>
      </c>
      <c r="S8955" t="s">
        <v>29</v>
      </c>
    </row>
    <row r="8956" spans="1:19" hidden="1" x14ac:dyDescent="0.2">
      <c r="A8956">
        <v>5508</v>
      </c>
      <c r="B8956" t="s">
        <v>13917</v>
      </c>
      <c r="C8956" t="s">
        <v>20</v>
      </c>
      <c r="D8956">
        <v>-3.72</v>
      </c>
      <c r="G8956" t="s">
        <v>1440</v>
      </c>
      <c r="I8956" t="s">
        <v>2919</v>
      </c>
      <c r="K8956"/>
      <c r="L8956" t="s">
        <v>13918</v>
      </c>
      <c r="M8956" t="s">
        <v>11208</v>
      </c>
      <c r="N8956">
        <v>4</v>
      </c>
      <c r="P8956" t="s">
        <v>10827</v>
      </c>
      <c r="Q8956" t="s">
        <v>13919</v>
      </c>
      <c r="S8956" t="s">
        <v>29</v>
      </c>
    </row>
    <row r="8957" spans="1:19" hidden="1" x14ac:dyDescent="0.2">
      <c r="A8957">
        <v>5509</v>
      </c>
      <c r="B8957" t="s">
        <v>13920</v>
      </c>
      <c r="C8957" t="s">
        <v>20</v>
      </c>
      <c r="D8957">
        <v>-3.24</v>
      </c>
      <c r="G8957" t="s">
        <v>1440</v>
      </c>
      <c r="I8957" t="s">
        <v>2919</v>
      </c>
      <c r="K8957"/>
      <c r="L8957" t="s">
        <v>13921</v>
      </c>
      <c r="M8957" t="s">
        <v>11208</v>
      </c>
      <c r="N8957">
        <v>4</v>
      </c>
      <c r="P8957" t="s">
        <v>10827</v>
      </c>
      <c r="Q8957" t="s">
        <v>13922</v>
      </c>
      <c r="S8957" t="s">
        <v>29</v>
      </c>
    </row>
    <row r="8958" spans="1:19" hidden="1" x14ac:dyDescent="0.2">
      <c r="A8958">
        <v>5510</v>
      </c>
      <c r="B8958" t="s">
        <v>13923</v>
      </c>
      <c r="C8958" t="s">
        <v>20</v>
      </c>
      <c r="D8958">
        <v>-2.06</v>
      </c>
      <c r="G8958" t="s">
        <v>1440</v>
      </c>
      <c r="I8958" t="s">
        <v>2919</v>
      </c>
      <c r="K8958"/>
      <c r="L8958" t="s">
        <v>13924</v>
      </c>
      <c r="M8958" t="s">
        <v>11208</v>
      </c>
      <c r="N8958">
        <v>4</v>
      </c>
      <c r="P8958" t="s">
        <v>10827</v>
      </c>
      <c r="Q8958" t="s">
        <v>13925</v>
      </c>
      <c r="S8958" t="s">
        <v>29</v>
      </c>
    </row>
    <row r="8959" spans="1:19" hidden="1" x14ac:dyDescent="0.2">
      <c r="A8959">
        <v>5511</v>
      </c>
      <c r="B8959" t="s">
        <v>13926</v>
      </c>
      <c r="C8959" t="s">
        <v>20</v>
      </c>
      <c r="D8959">
        <v>-1.82</v>
      </c>
      <c r="G8959" t="s">
        <v>1440</v>
      </c>
      <c r="I8959" t="s">
        <v>2919</v>
      </c>
      <c r="K8959"/>
      <c r="L8959" t="s">
        <v>13927</v>
      </c>
      <c r="M8959" t="s">
        <v>26</v>
      </c>
      <c r="N8959">
        <v>2</v>
      </c>
      <c r="P8959" t="s">
        <v>10827</v>
      </c>
      <c r="Q8959" t="s">
        <v>13928</v>
      </c>
      <c r="S8959" t="s">
        <v>29</v>
      </c>
    </row>
    <row r="8960" spans="1:19" hidden="1" x14ac:dyDescent="0.2">
      <c r="A8960">
        <v>5512</v>
      </c>
      <c r="B8960" t="s">
        <v>13929</v>
      </c>
      <c r="C8960" t="s">
        <v>20</v>
      </c>
      <c r="D8960">
        <v>-3.18</v>
      </c>
      <c r="G8960" t="s">
        <v>1440</v>
      </c>
      <c r="I8960" t="s">
        <v>2919</v>
      </c>
      <c r="K8960"/>
      <c r="L8960" t="s">
        <v>13930</v>
      </c>
      <c r="M8960" t="s">
        <v>11208</v>
      </c>
      <c r="N8960">
        <v>4</v>
      </c>
      <c r="P8960" t="s">
        <v>10827</v>
      </c>
      <c r="Q8960" t="s">
        <v>13931</v>
      </c>
      <c r="S8960" t="s">
        <v>29</v>
      </c>
    </row>
    <row r="8961" spans="1:19" hidden="1" x14ac:dyDescent="0.2">
      <c r="A8961">
        <v>5513</v>
      </c>
      <c r="B8961" t="s">
        <v>13932</v>
      </c>
      <c r="C8961" t="s">
        <v>20</v>
      </c>
      <c r="D8961">
        <v>-2.4500000000000002</v>
      </c>
      <c r="G8961" t="s">
        <v>1440</v>
      </c>
      <c r="I8961" t="s">
        <v>2919</v>
      </c>
      <c r="K8961"/>
      <c r="L8961" t="s">
        <v>13933</v>
      </c>
      <c r="M8961" t="s">
        <v>11208</v>
      </c>
      <c r="N8961">
        <v>4</v>
      </c>
      <c r="P8961" t="s">
        <v>10827</v>
      </c>
      <c r="Q8961" t="s">
        <v>13934</v>
      </c>
      <c r="S8961" t="s">
        <v>29</v>
      </c>
    </row>
    <row r="8962" spans="1:19" hidden="1" x14ac:dyDescent="0.2">
      <c r="A8962">
        <v>5514</v>
      </c>
      <c r="B8962" t="s">
        <v>13935</v>
      </c>
      <c r="C8962" t="s">
        <v>20</v>
      </c>
      <c r="D8962">
        <v>-3.18</v>
      </c>
      <c r="G8962" t="s">
        <v>1440</v>
      </c>
      <c r="I8962" t="s">
        <v>2919</v>
      </c>
      <c r="K8962"/>
      <c r="L8962" t="s">
        <v>13936</v>
      </c>
      <c r="M8962" t="s">
        <v>11208</v>
      </c>
      <c r="N8962">
        <v>4</v>
      </c>
      <c r="P8962" t="s">
        <v>10827</v>
      </c>
      <c r="Q8962" t="s">
        <v>13937</v>
      </c>
      <c r="S8962" t="s">
        <v>29</v>
      </c>
    </row>
    <row r="8963" spans="1:19" hidden="1" x14ac:dyDescent="0.2">
      <c r="A8963">
        <v>5515</v>
      </c>
      <c r="B8963" t="s">
        <v>13938</v>
      </c>
      <c r="C8963" t="s">
        <v>20</v>
      </c>
      <c r="D8963">
        <v>-3.22</v>
      </c>
      <c r="G8963" t="s">
        <v>1440</v>
      </c>
      <c r="I8963" t="s">
        <v>2919</v>
      </c>
      <c r="K8963"/>
      <c r="L8963" t="s">
        <v>13939</v>
      </c>
      <c r="M8963" t="s">
        <v>11208</v>
      </c>
      <c r="N8963">
        <v>4</v>
      </c>
      <c r="P8963" t="s">
        <v>10827</v>
      </c>
      <c r="Q8963" t="s">
        <v>13940</v>
      </c>
      <c r="S8963" t="s">
        <v>29</v>
      </c>
    </row>
    <row r="8964" spans="1:19" hidden="1" x14ac:dyDescent="0.2">
      <c r="A8964">
        <v>5516</v>
      </c>
      <c r="B8964" t="s">
        <v>4430</v>
      </c>
      <c r="C8964" t="s">
        <v>20</v>
      </c>
      <c r="D8964">
        <v>-0.76</v>
      </c>
      <c r="G8964" t="s">
        <v>1440</v>
      </c>
      <c r="I8964" t="s">
        <v>2919</v>
      </c>
      <c r="K8964"/>
      <c r="L8964" t="s">
        <v>4431</v>
      </c>
      <c r="M8964" t="s">
        <v>11208</v>
      </c>
      <c r="N8964">
        <v>4</v>
      </c>
      <c r="P8964" t="s">
        <v>10827</v>
      </c>
      <c r="Q8964" t="s">
        <v>13941</v>
      </c>
      <c r="S8964" t="s">
        <v>29</v>
      </c>
    </row>
    <row r="8965" spans="1:19" x14ac:dyDescent="0.2">
      <c r="A8965">
        <v>5517</v>
      </c>
      <c r="B8965" t="s">
        <v>4433</v>
      </c>
      <c r="C8965" t="s">
        <v>20</v>
      </c>
      <c r="D8965">
        <v>9.1080000000000005</v>
      </c>
      <c r="E8965">
        <v>0</v>
      </c>
      <c r="F8965" t="s">
        <v>13942</v>
      </c>
      <c r="G8965" t="s">
        <v>641</v>
      </c>
      <c r="H8965" t="s">
        <v>36</v>
      </c>
      <c r="I8965" t="s">
        <v>13943</v>
      </c>
      <c r="L8965" t="s">
        <v>4434</v>
      </c>
      <c r="M8965" t="s">
        <v>11208</v>
      </c>
      <c r="N8965">
        <v>4</v>
      </c>
      <c r="P8965" t="s">
        <v>10827</v>
      </c>
      <c r="Q8965" t="s">
        <v>13944</v>
      </c>
      <c r="S8965" t="s">
        <v>29</v>
      </c>
    </row>
    <row r="8966" spans="1:19" x14ac:dyDescent="0.2">
      <c r="A8966">
        <v>5517</v>
      </c>
      <c r="B8966" t="s">
        <v>4433</v>
      </c>
      <c r="C8966" t="s">
        <v>20</v>
      </c>
      <c r="D8966">
        <v>8.9779999999999998</v>
      </c>
      <c r="E8966">
        <v>5</v>
      </c>
      <c r="F8966" t="s">
        <v>13942</v>
      </c>
      <c r="G8966" t="s">
        <v>641</v>
      </c>
      <c r="H8966" t="s">
        <v>36</v>
      </c>
      <c r="I8966" t="s">
        <v>13943</v>
      </c>
      <c r="L8966" t="s">
        <v>4434</v>
      </c>
      <c r="M8966" t="s">
        <v>11208</v>
      </c>
      <c r="N8966">
        <v>4</v>
      </c>
      <c r="P8966" t="s">
        <v>10827</v>
      </c>
      <c r="Q8966" t="s">
        <v>13944</v>
      </c>
      <c r="S8966" t="s">
        <v>29</v>
      </c>
    </row>
    <row r="8967" spans="1:19" x14ac:dyDescent="0.2">
      <c r="A8967">
        <v>5517</v>
      </c>
      <c r="B8967" t="s">
        <v>4433</v>
      </c>
      <c r="C8967" t="s">
        <v>20</v>
      </c>
      <c r="D8967">
        <v>8.85</v>
      </c>
      <c r="E8967">
        <v>10</v>
      </c>
      <c r="F8967" t="s">
        <v>13942</v>
      </c>
      <c r="G8967" t="s">
        <v>641</v>
      </c>
      <c r="H8967" t="s">
        <v>36</v>
      </c>
      <c r="I8967" t="s">
        <v>13943</v>
      </c>
      <c r="L8967" t="s">
        <v>4434</v>
      </c>
      <c r="M8967" t="s">
        <v>11208</v>
      </c>
      <c r="N8967">
        <v>4</v>
      </c>
      <c r="P8967" t="s">
        <v>10827</v>
      </c>
      <c r="Q8967" t="s">
        <v>13944</v>
      </c>
      <c r="S8967" t="s">
        <v>29</v>
      </c>
    </row>
    <row r="8968" spans="1:19" x14ac:dyDescent="0.2">
      <c r="A8968">
        <v>5517</v>
      </c>
      <c r="B8968" t="s">
        <v>4433</v>
      </c>
      <c r="C8968" t="s">
        <v>20</v>
      </c>
      <c r="D8968">
        <v>8.7270000000000003</v>
      </c>
      <c r="E8968">
        <v>15</v>
      </c>
      <c r="F8968" t="s">
        <v>13942</v>
      </c>
      <c r="G8968" t="s">
        <v>641</v>
      </c>
      <c r="H8968" t="s">
        <v>36</v>
      </c>
      <c r="I8968" t="s">
        <v>13943</v>
      </c>
      <c r="L8968" t="s">
        <v>4434</v>
      </c>
      <c r="M8968" t="s">
        <v>11208</v>
      </c>
      <c r="N8968">
        <v>4</v>
      </c>
      <c r="P8968" t="s">
        <v>10827</v>
      </c>
      <c r="Q8968" t="s">
        <v>13944</v>
      </c>
      <c r="S8968" t="s">
        <v>29</v>
      </c>
    </row>
    <row r="8969" spans="1:19" x14ac:dyDescent="0.2">
      <c r="A8969">
        <v>5517</v>
      </c>
      <c r="B8969" t="s">
        <v>4433</v>
      </c>
      <c r="C8969" t="s">
        <v>20</v>
      </c>
      <c r="D8969">
        <v>8.6080000000000005</v>
      </c>
      <c r="E8969">
        <v>20</v>
      </c>
      <c r="F8969" t="s">
        <v>13942</v>
      </c>
      <c r="G8969" t="s">
        <v>641</v>
      </c>
      <c r="H8969" t="s">
        <v>36</v>
      </c>
      <c r="I8969" t="s">
        <v>13943</v>
      </c>
      <c r="L8969" t="s">
        <v>4434</v>
      </c>
      <c r="M8969" t="s">
        <v>11208</v>
      </c>
      <c r="N8969">
        <v>4</v>
      </c>
      <c r="P8969" t="s">
        <v>10827</v>
      </c>
      <c r="Q8969" t="s">
        <v>13944</v>
      </c>
      <c r="S8969" t="s">
        <v>29</v>
      </c>
    </row>
    <row r="8970" spans="1:19" x14ac:dyDescent="0.2">
      <c r="A8970">
        <v>5517</v>
      </c>
      <c r="B8970" t="s">
        <v>4433</v>
      </c>
      <c r="C8970" t="s">
        <v>20</v>
      </c>
      <c r="D8970">
        <v>8.4920000000000009</v>
      </c>
      <c r="E8970">
        <v>25</v>
      </c>
      <c r="F8970" t="s">
        <v>13942</v>
      </c>
      <c r="G8970" t="s">
        <v>641</v>
      </c>
      <c r="H8970" t="s">
        <v>36</v>
      </c>
      <c r="I8970" t="s">
        <v>13943</v>
      </c>
      <c r="L8970" t="s">
        <v>4434</v>
      </c>
      <c r="M8970" t="s">
        <v>11208</v>
      </c>
      <c r="N8970">
        <v>4</v>
      </c>
      <c r="P8970" t="s">
        <v>10827</v>
      </c>
      <c r="Q8970" t="s">
        <v>13944</v>
      </c>
      <c r="S8970" t="s">
        <v>29</v>
      </c>
    </row>
    <row r="8971" spans="1:19" x14ac:dyDescent="0.2">
      <c r="A8971">
        <v>5517</v>
      </c>
      <c r="B8971" t="s">
        <v>4433</v>
      </c>
      <c r="C8971" t="s">
        <v>20</v>
      </c>
      <c r="D8971">
        <v>8.3800000000000008</v>
      </c>
      <c r="E8971">
        <v>30</v>
      </c>
      <c r="F8971" t="s">
        <v>13942</v>
      </c>
      <c r="G8971" t="s">
        <v>641</v>
      </c>
      <c r="H8971" t="s">
        <v>36</v>
      </c>
      <c r="I8971" t="s">
        <v>13943</v>
      </c>
      <c r="L8971" t="s">
        <v>4434</v>
      </c>
      <c r="M8971" t="s">
        <v>11208</v>
      </c>
      <c r="N8971">
        <v>4</v>
      </c>
      <c r="P8971" t="s">
        <v>10827</v>
      </c>
      <c r="Q8971" t="s">
        <v>13944</v>
      </c>
      <c r="S8971" t="s">
        <v>29</v>
      </c>
    </row>
    <row r="8972" spans="1:19" x14ac:dyDescent="0.2">
      <c r="A8972">
        <v>5517</v>
      </c>
      <c r="B8972" t="s">
        <v>4433</v>
      </c>
      <c r="C8972" t="s">
        <v>20</v>
      </c>
      <c r="D8972">
        <v>8.2680000000000007</v>
      </c>
      <c r="E8972">
        <v>35</v>
      </c>
      <c r="F8972" t="s">
        <v>13942</v>
      </c>
      <c r="G8972" t="s">
        <v>641</v>
      </c>
      <c r="H8972" t="s">
        <v>36</v>
      </c>
      <c r="I8972" t="s">
        <v>13943</v>
      </c>
      <c r="L8972" t="s">
        <v>4434</v>
      </c>
      <c r="M8972" t="s">
        <v>11208</v>
      </c>
      <c r="N8972">
        <v>4</v>
      </c>
      <c r="P8972" t="s">
        <v>10827</v>
      </c>
      <c r="Q8972" t="s">
        <v>13944</v>
      </c>
      <c r="S8972" t="s">
        <v>29</v>
      </c>
    </row>
    <row r="8973" spans="1:19" x14ac:dyDescent="0.2">
      <c r="A8973">
        <v>5517</v>
      </c>
      <c r="B8973" t="s">
        <v>4433</v>
      </c>
      <c r="C8973" t="s">
        <v>20</v>
      </c>
      <c r="D8973">
        <v>8.1609999999999996</v>
      </c>
      <c r="E8973">
        <v>40</v>
      </c>
      <c r="F8973" t="s">
        <v>13942</v>
      </c>
      <c r="G8973" t="s">
        <v>641</v>
      </c>
      <c r="H8973" t="s">
        <v>36</v>
      </c>
      <c r="I8973" t="s">
        <v>13943</v>
      </c>
      <c r="L8973" t="s">
        <v>4434</v>
      </c>
      <c r="M8973" t="s">
        <v>11208</v>
      </c>
      <c r="N8973">
        <v>4</v>
      </c>
      <c r="P8973" t="s">
        <v>10827</v>
      </c>
      <c r="Q8973" t="s">
        <v>13944</v>
      </c>
      <c r="S8973" t="s">
        <v>29</v>
      </c>
    </row>
    <row r="8974" spans="1:19" x14ac:dyDescent="0.2">
      <c r="A8974">
        <v>5517</v>
      </c>
      <c r="B8974" t="s">
        <v>4433</v>
      </c>
      <c r="C8974" t="s">
        <v>20</v>
      </c>
      <c r="D8974">
        <v>8.0559999999999992</v>
      </c>
      <c r="E8974">
        <v>45</v>
      </c>
      <c r="F8974" t="s">
        <v>13942</v>
      </c>
      <c r="G8974" t="s">
        <v>641</v>
      </c>
      <c r="H8974" t="s">
        <v>36</v>
      </c>
      <c r="I8974" t="s">
        <v>13943</v>
      </c>
      <c r="L8974" t="s">
        <v>4434</v>
      </c>
      <c r="M8974" t="s">
        <v>11208</v>
      </c>
      <c r="N8974">
        <v>4</v>
      </c>
      <c r="P8974" t="s">
        <v>10827</v>
      </c>
      <c r="Q8974" t="s">
        <v>13944</v>
      </c>
      <c r="S8974" t="s">
        <v>29</v>
      </c>
    </row>
    <row r="8975" spans="1:19" x14ac:dyDescent="0.2">
      <c r="A8975">
        <v>5517</v>
      </c>
      <c r="B8975" t="s">
        <v>4433</v>
      </c>
      <c r="C8975" t="s">
        <v>20</v>
      </c>
      <c r="D8975">
        <v>7.9550000000000001</v>
      </c>
      <c r="E8975">
        <v>50</v>
      </c>
      <c r="F8975" t="s">
        <v>13942</v>
      </c>
      <c r="G8975" t="s">
        <v>641</v>
      </c>
      <c r="H8975" t="s">
        <v>36</v>
      </c>
      <c r="I8975" t="s">
        <v>13943</v>
      </c>
      <c r="L8975" t="s">
        <v>4434</v>
      </c>
      <c r="M8975" t="s">
        <v>11208</v>
      </c>
      <c r="N8975">
        <v>4</v>
      </c>
      <c r="P8975" t="s">
        <v>10827</v>
      </c>
      <c r="Q8975" t="s">
        <v>13944</v>
      </c>
      <c r="S8975" t="s">
        <v>29</v>
      </c>
    </row>
    <row r="8976" spans="1:19" hidden="1" x14ac:dyDescent="0.2">
      <c r="A8976">
        <v>5518</v>
      </c>
      <c r="B8976" t="s">
        <v>13945</v>
      </c>
      <c r="C8976" t="s">
        <v>20</v>
      </c>
      <c r="D8976">
        <v>9.56</v>
      </c>
      <c r="E8976">
        <v>10</v>
      </c>
      <c r="F8976" t="s">
        <v>2017</v>
      </c>
      <c r="G8976" t="s">
        <v>189</v>
      </c>
      <c r="H8976" t="s">
        <v>23</v>
      </c>
      <c r="I8976" t="s">
        <v>1364</v>
      </c>
      <c r="K8976"/>
      <c r="L8976" t="s">
        <v>13946</v>
      </c>
      <c r="M8976" t="s">
        <v>26</v>
      </c>
      <c r="N8976">
        <v>2</v>
      </c>
      <c r="P8976" t="s">
        <v>10827</v>
      </c>
      <c r="Q8976" t="s">
        <v>13947</v>
      </c>
      <c r="S8976" t="s">
        <v>29</v>
      </c>
    </row>
    <row r="8977" spans="1:19" hidden="1" x14ac:dyDescent="0.2">
      <c r="A8977">
        <v>5518</v>
      </c>
      <c r="B8977" t="s">
        <v>13945</v>
      </c>
      <c r="C8977" t="s">
        <v>73</v>
      </c>
      <c r="D8977">
        <v>4.29</v>
      </c>
      <c r="E8977">
        <v>10</v>
      </c>
      <c r="F8977" t="s">
        <v>2017</v>
      </c>
      <c r="G8977" t="s">
        <v>189</v>
      </c>
      <c r="H8977" t="s">
        <v>23</v>
      </c>
      <c r="I8977" t="s">
        <v>1364</v>
      </c>
      <c r="K8977"/>
      <c r="L8977" t="s">
        <v>13946</v>
      </c>
      <c r="M8977" t="s">
        <v>26</v>
      </c>
      <c r="N8977">
        <v>2</v>
      </c>
      <c r="P8977" t="s">
        <v>10827</v>
      </c>
      <c r="Q8977" t="s">
        <v>13947</v>
      </c>
      <c r="S8977" t="s">
        <v>29</v>
      </c>
    </row>
    <row r="8978" spans="1:19" hidden="1" x14ac:dyDescent="0.2">
      <c r="A8978">
        <v>5518</v>
      </c>
      <c r="B8978" t="s">
        <v>13945</v>
      </c>
      <c r="C8978" t="s">
        <v>20</v>
      </c>
      <c r="D8978">
        <v>9.39</v>
      </c>
      <c r="E8978">
        <v>20</v>
      </c>
      <c r="F8978" t="s">
        <v>2017</v>
      </c>
      <c r="G8978" t="s">
        <v>189</v>
      </c>
      <c r="H8978" t="s">
        <v>23</v>
      </c>
      <c r="I8978" t="s">
        <v>1364</v>
      </c>
      <c r="K8978"/>
      <c r="L8978" t="s">
        <v>13946</v>
      </c>
      <c r="M8978" t="s">
        <v>26</v>
      </c>
      <c r="N8978">
        <v>2</v>
      </c>
      <c r="P8978" t="s">
        <v>10827</v>
      </c>
      <c r="Q8978" t="s">
        <v>13947</v>
      </c>
      <c r="S8978" t="s">
        <v>29</v>
      </c>
    </row>
    <row r="8979" spans="1:19" hidden="1" x14ac:dyDescent="0.2">
      <c r="A8979">
        <v>5518</v>
      </c>
      <c r="B8979" t="s">
        <v>13945</v>
      </c>
      <c r="C8979" t="s">
        <v>73</v>
      </c>
      <c r="D8979">
        <v>4.62</v>
      </c>
      <c r="E8979">
        <v>20</v>
      </c>
      <c r="F8979" t="s">
        <v>2017</v>
      </c>
      <c r="G8979" t="s">
        <v>189</v>
      </c>
      <c r="H8979" t="s">
        <v>23</v>
      </c>
      <c r="I8979" t="s">
        <v>1364</v>
      </c>
      <c r="K8979"/>
      <c r="L8979" t="s">
        <v>13946</v>
      </c>
      <c r="M8979" t="s">
        <v>26</v>
      </c>
      <c r="N8979">
        <v>2</v>
      </c>
      <c r="P8979" t="s">
        <v>10827</v>
      </c>
      <c r="Q8979" t="s">
        <v>13947</v>
      </c>
      <c r="S8979" t="s">
        <v>29</v>
      </c>
    </row>
    <row r="8980" spans="1:19" hidden="1" x14ac:dyDescent="0.2">
      <c r="A8980">
        <v>5518</v>
      </c>
      <c r="B8980" t="s">
        <v>13945</v>
      </c>
      <c r="C8980" t="s">
        <v>20</v>
      </c>
      <c r="D8980">
        <v>9.15</v>
      </c>
      <c r="E8980">
        <v>30</v>
      </c>
      <c r="F8980" t="s">
        <v>2017</v>
      </c>
      <c r="G8980" t="s">
        <v>189</v>
      </c>
      <c r="H8980" t="s">
        <v>23</v>
      </c>
      <c r="I8980" t="s">
        <v>1364</v>
      </c>
      <c r="K8980"/>
      <c r="L8980" t="s">
        <v>13946</v>
      </c>
      <c r="M8980" t="s">
        <v>26</v>
      </c>
      <c r="N8980">
        <v>2</v>
      </c>
      <c r="P8980" t="s">
        <v>10827</v>
      </c>
      <c r="Q8980" t="s">
        <v>13947</v>
      </c>
      <c r="S8980" t="s">
        <v>29</v>
      </c>
    </row>
    <row r="8981" spans="1:19" hidden="1" x14ac:dyDescent="0.2">
      <c r="A8981">
        <v>5518</v>
      </c>
      <c r="B8981" t="s">
        <v>13945</v>
      </c>
      <c r="C8981" t="s">
        <v>73</v>
      </c>
      <c r="D8981">
        <v>4.0599999999999996</v>
      </c>
      <c r="E8981">
        <v>30</v>
      </c>
      <c r="F8981" t="s">
        <v>2017</v>
      </c>
      <c r="G8981" t="s">
        <v>189</v>
      </c>
      <c r="H8981" t="s">
        <v>23</v>
      </c>
      <c r="I8981" t="s">
        <v>1364</v>
      </c>
      <c r="K8981"/>
      <c r="L8981" t="s">
        <v>13946</v>
      </c>
      <c r="M8981" t="s">
        <v>26</v>
      </c>
      <c r="N8981">
        <v>2</v>
      </c>
      <c r="P8981" t="s">
        <v>10827</v>
      </c>
      <c r="Q8981" t="s">
        <v>13947</v>
      </c>
      <c r="S8981" t="s">
        <v>29</v>
      </c>
    </row>
    <row r="8982" spans="1:19" hidden="1" x14ac:dyDescent="0.2">
      <c r="A8982">
        <v>5518</v>
      </c>
      <c r="B8982" t="s">
        <v>13945</v>
      </c>
      <c r="C8982" t="s">
        <v>20</v>
      </c>
      <c r="D8982">
        <v>8.94</v>
      </c>
      <c r="E8982">
        <v>40</v>
      </c>
      <c r="F8982" t="s">
        <v>2017</v>
      </c>
      <c r="G8982" t="s">
        <v>189</v>
      </c>
      <c r="H8982" t="s">
        <v>23</v>
      </c>
      <c r="I8982" t="s">
        <v>1364</v>
      </c>
      <c r="K8982"/>
      <c r="L8982" t="s">
        <v>13946</v>
      </c>
      <c r="M8982" t="s">
        <v>26</v>
      </c>
      <c r="N8982">
        <v>2</v>
      </c>
      <c r="P8982" t="s">
        <v>10827</v>
      </c>
      <c r="Q8982" t="s">
        <v>13947</v>
      </c>
      <c r="S8982" t="s">
        <v>29</v>
      </c>
    </row>
    <row r="8983" spans="1:19" hidden="1" x14ac:dyDescent="0.2">
      <c r="A8983">
        <v>5518</v>
      </c>
      <c r="B8983" t="s">
        <v>13945</v>
      </c>
      <c r="C8983" t="s">
        <v>73</v>
      </c>
      <c r="D8983">
        <v>4.13</v>
      </c>
      <c r="E8983">
        <v>40</v>
      </c>
      <c r="F8983" t="s">
        <v>2017</v>
      </c>
      <c r="G8983" t="s">
        <v>189</v>
      </c>
      <c r="H8983" t="s">
        <v>23</v>
      </c>
      <c r="I8983" t="s">
        <v>1364</v>
      </c>
      <c r="K8983"/>
      <c r="L8983" t="s">
        <v>13946</v>
      </c>
      <c r="M8983" t="s">
        <v>26</v>
      </c>
      <c r="N8983">
        <v>2</v>
      </c>
      <c r="P8983" t="s">
        <v>10827</v>
      </c>
      <c r="Q8983" t="s">
        <v>13947</v>
      </c>
      <c r="S8983" t="s">
        <v>29</v>
      </c>
    </row>
    <row r="8984" spans="1:19" hidden="1" x14ac:dyDescent="0.2">
      <c r="A8984">
        <v>5519</v>
      </c>
      <c r="B8984" t="s">
        <v>13948</v>
      </c>
      <c r="C8984" t="s">
        <v>20</v>
      </c>
      <c r="D8984">
        <v>1.91</v>
      </c>
      <c r="E8984">
        <v>25</v>
      </c>
      <c r="F8984" t="s">
        <v>12066</v>
      </c>
      <c r="G8984" t="s">
        <v>55</v>
      </c>
      <c r="H8984" t="s">
        <v>46</v>
      </c>
      <c r="I8984" t="s">
        <v>12490</v>
      </c>
      <c r="K8984"/>
      <c r="L8984" t="s">
        <v>13949</v>
      </c>
      <c r="M8984" t="s">
        <v>26</v>
      </c>
      <c r="N8984">
        <v>2</v>
      </c>
      <c r="P8984" t="s">
        <v>10827</v>
      </c>
      <c r="Q8984" t="s">
        <v>13950</v>
      </c>
      <c r="S8984" t="s">
        <v>29</v>
      </c>
    </row>
    <row r="8985" spans="1:19" hidden="1" x14ac:dyDescent="0.2">
      <c r="A8985">
        <v>5519</v>
      </c>
      <c r="B8985" t="s">
        <v>13948</v>
      </c>
      <c r="C8985" t="s">
        <v>73</v>
      </c>
      <c r="D8985">
        <v>7.53</v>
      </c>
      <c r="E8985">
        <v>25</v>
      </c>
      <c r="F8985" t="s">
        <v>12066</v>
      </c>
      <c r="G8985" t="s">
        <v>55</v>
      </c>
      <c r="H8985" t="s">
        <v>46</v>
      </c>
      <c r="I8985" t="s">
        <v>12490</v>
      </c>
      <c r="K8985"/>
      <c r="L8985" t="s">
        <v>13949</v>
      </c>
      <c r="M8985" t="s">
        <v>26</v>
      </c>
      <c r="N8985">
        <v>2</v>
      </c>
      <c r="P8985" t="s">
        <v>10827</v>
      </c>
      <c r="Q8985" t="s">
        <v>13950</v>
      </c>
      <c r="S8985" t="s">
        <v>29</v>
      </c>
    </row>
    <row r="8986" spans="1:19" hidden="1" x14ac:dyDescent="0.2">
      <c r="A8986">
        <v>5520</v>
      </c>
      <c r="B8986" t="s">
        <v>13951</v>
      </c>
      <c r="C8986" t="s">
        <v>20</v>
      </c>
      <c r="D8986">
        <v>5.03</v>
      </c>
      <c r="E8986">
        <v>25</v>
      </c>
      <c r="F8986" t="s">
        <v>12066</v>
      </c>
      <c r="G8986" t="s">
        <v>55</v>
      </c>
      <c r="H8986" t="s">
        <v>46</v>
      </c>
      <c r="I8986" t="s">
        <v>12490</v>
      </c>
      <c r="K8986"/>
      <c r="L8986" t="s">
        <v>13952</v>
      </c>
      <c r="M8986" t="s">
        <v>26</v>
      </c>
      <c r="N8986">
        <v>2</v>
      </c>
      <c r="P8986" t="s">
        <v>10827</v>
      </c>
      <c r="Q8986" t="s">
        <v>13953</v>
      </c>
      <c r="S8986" t="s">
        <v>29</v>
      </c>
    </row>
    <row r="8987" spans="1:19" hidden="1" x14ac:dyDescent="0.2">
      <c r="A8987">
        <v>5521</v>
      </c>
      <c r="B8987" t="s">
        <v>13954</v>
      </c>
      <c r="C8987" t="s">
        <v>20</v>
      </c>
      <c r="D8987">
        <v>7.82</v>
      </c>
      <c r="E8987">
        <v>25</v>
      </c>
      <c r="G8987" t="s">
        <v>55</v>
      </c>
      <c r="H8987" t="s">
        <v>23</v>
      </c>
      <c r="I8987" t="s">
        <v>12543</v>
      </c>
      <c r="K8987"/>
      <c r="L8987" t="s">
        <v>13955</v>
      </c>
      <c r="M8987" t="s">
        <v>26</v>
      </c>
      <c r="N8987">
        <v>2</v>
      </c>
      <c r="P8987" t="s">
        <v>10827</v>
      </c>
      <c r="Q8987" t="s">
        <v>13956</v>
      </c>
      <c r="S8987" t="s">
        <v>29</v>
      </c>
    </row>
    <row r="8988" spans="1:19" hidden="1" x14ac:dyDescent="0.2">
      <c r="A8988">
        <v>5522</v>
      </c>
      <c r="B8988" t="s">
        <v>13957</v>
      </c>
      <c r="C8988" t="s">
        <v>20</v>
      </c>
      <c r="D8988">
        <v>5.45</v>
      </c>
      <c r="E8988">
        <v>25</v>
      </c>
      <c r="F8988" t="s">
        <v>13958</v>
      </c>
      <c r="G8988" t="s">
        <v>55</v>
      </c>
      <c r="H8988" t="s">
        <v>23</v>
      </c>
      <c r="I8988" t="s">
        <v>12543</v>
      </c>
      <c r="K8988"/>
      <c r="L8988" t="s">
        <v>13959</v>
      </c>
      <c r="M8988" t="s">
        <v>26</v>
      </c>
      <c r="N8988">
        <v>2</v>
      </c>
      <c r="P8988" t="s">
        <v>10827</v>
      </c>
      <c r="Q8988" t="s">
        <v>13960</v>
      </c>
      <c r="S8988" t="s">
        <v>29</v>
      </c>
    </row>
    <row r="8989" spans="1:19" hidden="1" x14ac:dyDescent="0.2">
      <c r="A8989">
        <v>5522</v>
      </c>
      <c r="B8989" t="s">
        <v>13957</v>
      </c>
      <c r="C8989" t="s">
        <v>20</v>
      </c>
      <c r="D8989">
        <v>5.4</v>
      </c>
      <c r="E8989">
        <v>25</v>
      </c>
      <c r="F8989" t="s">
        <v>13961</v>
      </c>
      <c r="G8989" t="s">
        <v>1440</v>
      </c>
      <c r="H8989" t="s">
        <v>23</v>
      </c>
      <c r="I8989" t="s">
        <v>12543</v>
      </c>
      <c r="K8989"/>
      <c r="L8989" t="s">
        <v>13959</v>
      </c>
      <c r="M8989" t="s">
        <v>26</v>
      </c>
      <c r="N8989">
        <v>2</v>
      </c>
      <c r="P8989" t="s">
        <v>10827</v>
      </c>
      <c r="Q8989" t="s">
        <v>13960</v>
      </c>
      <c r="S8989" t="s">
        <v>29</v>
      </c>
    </row>
    <row r="8990" spans="1:19" hidden="1" x14ac:dyDescent="0.2">
      <c r="A8990">
        <v>5522</v>
      </c>
      <c r="B8990" t="s">
        <v>13957</v>
      </c>
      <c r="C8990" t="s">
        <v>20</v>
      </c>
      <c r="D8990">
        <v>5.47</v>
      </c>
      <c r="E8990">
        <v>25</v>
      </c>
      <c r="F8990" t="s">
        <v>13962</v>
      </c>
      <c r="G8990" t="s">
        <v>12576</v>
      </c>
      <c r="H8990" t="s">
        <v>23</v>
      </c>
      <c r="I8990" t="s">
        <v>8895</v>
      </c>
      <c r="K8990"/>
      <c r="L8990" t="s">
        <v>13959</v>
      </c>
      <c r="M8990" t="s">
        <v>26</v>
      </c>
      <c r="N8990">
        <v>2</v>
      </c>
      <c r="P8990" t="s">
        <v>10827</v>
      </c>
      <c r="Q8990" t="s">
        <v>13960</v>
      </c>
      <c r="S8990" t="s">
        <v>29</v>
      </c>
    </row>
    <row r="8991" spans="1:19" hidden="1" x14ac:dyDescent="0.2">
      <c r="A8991">
        <v>5522</v>
      </c>
      <c r="B8991" t="s">
        <v>13957</v>
      </c>
      <c r="C8991" t="s">
        <v>20</v>
      </c>
      <c r="D8991">
        <v>5.24</v>
      </c>
      <c r="E8991">
        <v>39.6</v>
      </c>
      <c r="F8991" t="s">
        <v>13962</v>
      </c>
      <c r="G8991" t="s">
        <v>12576</v>
      </c>
      <c r="H8991" t="s">
        <v>23</v>
      </c>
      <c r="I8991" t="s">
        <v>8895</v>
      </c>
      <c r="K8991"/>
      <c r="L8991" t="s">
        <v>13959</v>
      </c>
      <c r="M8991" t="s">
        <v>26</v>
      </c>
      <c r="N8991">
        <v>2</v>
      </c>
      <c r="P8991" t="s">
        <v>10827</v>
      </c>
      <c r="Q8991" t="s">
        <v>13960</v>
      </c>
      <c r="S8991" t="s">
        <v>29</v>
      </c>
    </row>
    <row r="8992" spans="1:19" hidden="1" x14ac:dyDescent="0.2">
      <c r="A8992">
        <v>5522</v>
      </c>
      <c r="B8992" t="s">
        <v>13957</v>
      </c>
      <c r="C8992" t="s">
        <v>20</v>
      </c>
      <c r="D8992">
        <v>5.09</v>
      </c>
      <c r="E8992">
        <v>50.65</v>
      </c>
      <c r="F8992" t="s">
        <v>13962</v>
      </c>
      <c r="G8992" t="s">
        <v>12576</v>
      </c>
      <c r="H8992" t="s">
        <v>23</v>
      </c>
      <c r="I8992" t="s">
        <v>8895</v>
      </c>
      <c r="K8992"/>
      <c r="L8992" t="s">
        <v>13959</v>
      </c>
      <c r="M8992" t="s">
        <v>26</v>
      </c>
      <c r="N8992">
        <v>2</v>
      </c>
      <c r="P8992" t="s">
        <v>10827</v>
      </c>
      <c r="Q8992" t="s">
        <v>13960</v>
      </c>
      <c r="S8992" t="s">
        <v>29</v>
      </c>
    </row>
    <row r="8993" spans="1:19" hidden="1" x14ac:dyDescent="0.2">
      <c r="A8993">
        <v>5523</v>
      </c>
      <c r="B8993" t="s">
        <v>13963</v>
      </c>
      <c r="C8993" t="s">
        <v>20</v>
      </c>
      <c r="D8993">
        <v>7.69</v>
      </c>
      <c r="E8993">
        <v>20</v>
      </c>
      <c r="F8993" t="s">
        <v>13964</v>
      </c>
      <c r="G8993" t="s">
        <v>55</v>
      </c>
      <c r="H8993" t="s">
        <v>46</v>
      </c>
      <c r="I8993" t="s">
        <v>2115</v>
      </c>
      <c r="K8993"/>
      <c r="L8993" t="s">
        <v>13965</v>
      </c>
      <c r="M8993" t="s">
        <v>26</v>
      </c>
      <c r="N8993">
        <v>2</v>
      </c>
      <c r="P8993" t="s">
        <v>10827</v>
      </c>
      <c r="Q8993" t="s">
        <v>13966</v>
      </c>
      <c r="S8993" t="s">
        <v>29</v>
      </c>
    </row>
    <row r="8994" spans="1:19" hidden="1" x14ac:dyDescent="0.2">
      <c r="A8994">
        <v>5525</v>
      </c>
      <c r="B8994" t="s">
        <v>13967</v>
      </c>
      <c r="C8994" t="s">
        <v>20</v>
      </c>
      <c r="D8994">
        <v>9.33</v>
      </c>
      <c r="E8994">
        <v>21</v>
      </c>
      <c r="F8994" t="s">
        <v>13968</v>
      </c>
      <c r="G8994" t="s">
        <v>1440</v>
      </c>
      <c r="H8994" t="s">
        <v>23</v>
      </c>
      <c r="I8994" t="s">
        <v>13969</v>
      </c>
      <c r="K8994"/>
      <c r="L8994" t="s">
        <v>13970</v>
      </c>
      <c r="M8994" t="s">
        <v>26</v>
      </c>
      <c r="N8994">
        <v>2</v>
      </c>
      <c r="P8994" t="s">
        <v>10827</v>
      </c>
      <c r="Q8994" t="s">
        <v>13971</v>
      </c>
      <c r="S8994" t="s">
        <v>29</v>
      </c>
    </row>
    <row r="8995" spans="1:19" hidden="1" x14ac:dyDescent="0.2">
      <c r="A8995">
        <v>5526</v>
      </c>
      <c r="B8995" t="s">
        <v>13972</v>
      </c>
      <c r="C8995" t="s">
        <v>20</v>
      </c>
      <c r="D8995">
        <v>9.08</v>
      </c>
      <c r="E8995">
        <v>21</v>
      </c>
      <c r="F8995" t="s">
        <v>13968</v>
      </c>
      <c r="G8995" t="s">
        <v>1440</v>
      </c>
      <c r="H8995" t="s">
        <v>23</v>
      </c>
      <c r="I8995" t="s">
        <v>13969</v>
      </c>
      <c r="K8995"/>
      <c r="L8995" t="s">
        <v>13973</v>
      </c>
      <c r="M8995" t="s">
        <v>26</v>
      </c>
      <c r="N8995">
        <v>2</v>
      </c>
      <c r="P8995" t="s">
        <v>10827</v>
      </c>
      <c r="Q8995" t="s">
        <v>13974</v>
      </c>
      <c r="S8995" t="s">
        <v>29</v>
      </c>
    </row>
    <row r="8996" spans="1:19" hidden="1" x14ac:dyDescent="0.2">
      <c r="A8996">
        <v>5527</v>
      </c>
      <c r="B8996" t="s">
        <v>13975</v>
      </c>
      <c r="C8996" t="s">
        <v>20</v>
      </c>
      <c r="D8996">
        <v>0.8</v>
      </c>
      <c r="E8996">
        <v>33</v>
      </c>
      <c r="F8996" t="s">
        <v>13976</v>
      </c>
      <c r="G8996" t="s">
        <v>13977</v>
      </c>
      <c r="H8996" t="s">
        <v>23</v>
      </c>
      <c r="I8996" t="s">
        <v>13877</v>
      </c>
      <c r="K8996"/>
      <c r="L8996" t="s">
        <v>13978</v>
      </c>
      <c r="M8996" t="s">
        <v>11208</v>
      </c>
      <c r="N8996">
        <v>4</v>
      </c>
      <c r="P8996" t="s">
        <v>10827</v>
      </c>
      <c r="Q8996" t="s">
        <v>13979</v>
      </c>
      <c r="S8996" t="s">
        <v>29</v>
      </c>
    </row>
    <row r="8997" spans="1:19" hidden="1" x14ac:dyDescent="0.2">
      <c r="A8997">
        <v>5530</v>
      </c>
      <c r="B8997" t="s">
        <v>13980</v>
      </c>
      <c r="C8997" t="s">
        <v>20</v>
      </c>
      <c r="D8997">
        <v>0.2</v>
      </c>
      <c r="E8997">
        <v>20</v>
      </c>
      <c r="F8997" t="s">
        <v>12792</v>
      </c>
      <c r="G8997" t="s">
        <v>75</v>
      </c>
      <c r="H8997" t="s">
        <v>46</v>
      </c>
      <c r="I8997" t="s">
        <v>13877</v>
      </c>
      <c r="K8997"/>
      <c r="L8997" t="s">
        <v>13981</v>
      </c>
      <c r="M8997" t="s">
        <v>26</v>
      </c>
      <c r="N8997">
        <v>2</v>
      </c>
      <c r="P8997" t="s">
        <v>10827</v>
      </c>
      <c r="Q8997" t="s">
        <v>13982</v>
      </c>
      <c r="S8997" t="s">
        <v>29</v>
      </c>
    </row>
    <row r="8998" spans="1:19" hidden="1" x14ac:dyDescent="0.2">
      <c r="A8998">
        <v>5532</v>
      </c>
      <c r="B8998" t="s">
        <v>13983</v>
      </c>
      <c r="C8998" t="s">
        <v>20</v>
      </c>
      <c r="D8998">
        <v>-0.97</v>
      </c>
      <c r="E8998">
        <v>20</v>
      </c>
      <c r="F8998" t="s">
        <v>11398</v>
      </c>
      <c r="G8998" t="s">
        <v>75</v>
      </c>
      <c r="H8998" t="s">
        <v>23</v>
      </c>
      <c r="I8998" t="s">
        <v>13877</v>
      </c>
      <c r="K8998"/>
      <c r="L8998" t="s">
        <v>13984</v>
      </c>
      <c r="M8998" t="s">
        <v>26</v>
      </c>
      <c r="N8998">
        <v>2</v>
      </c>
      <c r="P8998" t="s">
        <v>10827</v>
      </c>
      <c r="Q8998" t="s">
        <v>13985</v>
      </c>
      <c r="S8998" t="s">
        <v>29</v>
      </c>
    </row>
    <row r="8999" spans="1:19" hidden="1" x14ac:dyDescent="0.2">
      <c r="A8999">
        <v>5533</v>
      </c>
      <c r="B8999" t="s">
        <v>13986</v>
      </c>
      <c r="C8999" t="s">
        <v>20</v>
      </c>
      <c r="D8999">
        <v>-1.81</v>
      </c>
      <c r="E8999">
        <v>20</v>
      </c>
      <c r="F8999" t="s">
        <v>11461</v>
      </c>
      <c r="G8999" t="s">
        <v>75</v>
      </c>
      <c r="H8999" t="s">
        <v>23</v>
      </c>
      <c r="I8999" t="s">
        <v>13877</v>
      </c>
      <c r="K8999"/>
      <c r="L8999" t="s">
        <v>13987</v>
      </c>
      <c r="M8999" t="s">
        <v>26</v>
      </c>
      <c r="N8999">
        <v>2</v>
      </c>
      <c r="P8999" t="s">
        <v>10827</v>
      </c>
      <c r="Q8999" t="s">
        <v>13988</v>
      </c>
      <c r="S8999" t="s">
        <v>29</v>
      </c>
    </row>
    <row r="9000" spans="1:19" hidden="1" x14ac:dyDescent="0.2">
      <c r="A9000">
        <v>5533</v>
      </c>
      <c r="B9000" t="s">
        <v>13986</v>
      </c>
      <c r="C9000" t="s">
        <v>73</v>
      </c>
      <c r="D9000">
        <v>1.68</v>
      </c>
      <c r="E9000">
        <v>20</v>
      </c>
      <c r="F9000" t="s">
        <v>12792</v>
      </c>
      <c r="G9000" t="s">
        <v>75</v>
      </c>
      <c r="H9000" t="s">
        <v>46</v>
      </c>
      <c r="I9000" t="s">
        <v>13877</v>
      </c>
      <c r="K9000"/>
      <c r="L9000" t="s">
        <v>13987</v>
      </c>
      <c r="M9000" t="s">
        <v>26</v>
      </c>
      <c r="N9000">
        <v>2</v>
      </c>
      <c r="P9000" t="s">
        <v>10827</v>
      </c>
      <c r="Q9000" t="s">
        <v>13988</v>
      </c>
      <c r="S9000" t="s">
        <v>29</v>
      </c>
    </row>
    <row r="9001" spans="1:19" hidden="1" x14ac:dyDescent="0.2">
      <c r="A9001">
        <v>5534</v>
      </c>
      <c r="B9001" t="s">
        <v>13989</v>
      </c>
      <c r="C9001" t="s">
        <v>20</v>
      </c>
      <c r="D9001">
        <v>0.27</v>
      </c>
      <c r="E9001">
        <v>20</v>
      </c>
      <c r="F9001" t="s">
        <v>12792</v>
      </c>
      <c r="G9001" t="s">
        <v>75</v>
      </c>
      <c r="H9001" t="s">
        <v>46</v>
      </c>
      <c r="I9001" t="s">
        <v>13877</v>
      </c>
      <c r="K9001"/>
      <c r="L9001" t="s">
        <v>13990</v>
      </c>
      <c r="M9001" t="s">
        <v>26</v>
      </c>
      <c r="N9001">
        <v>2</v>
      </c>
      <c r="P9001" t="s">
        <v>10827</v>
      </c>
      <c r="Q9001" t="s">
        <v>13991</v>
      </c>
      <c r="S9001" t="s">
        <v>29</v>
      </c>
    </row>
    <row r="9002" spans="1:19" hidden="1" x14ac:dyDescent="0.2">
      <c r="A9002">
        <v>5534</v>
      </c>
      <c r="B9002" t="s">
        <v>13989</v>
      </c>
      <c r="C9002" t="s">
        <v>73</v>
      </c>
      <c r="D9002">
        <v>4.17</v>
      </c>
      <c r="E9002">
        <v>20</v>
      </c>
      <c r="F9002" t="s">
        <v>66</v>
      </c>
      <c r="G9002" t="s">
        <v>31</v>
      </c>
      <c r="H9002" t="s">
        <v>46</v>
      </c>
      <c r="I9002" t="s">
        <v>13877</v>
      </c>
      <c r="K9002"/>
      <c r="L9002" t="s">
        <v>13990</v>
      </c>
      <c r="M9002" t="s">
        <v>26</v>
      </c>
      <c r="N9002">
        <v>2</v>
      </c>
      <c r="P9002" t="s">
        <v>10827</v>
      </c>
      <c r="Q9002" t="s">
        <v>13991</v>
      </c>
      <c r="S9002" t="s">
        <v>29</v>
      </c>
    </row>
    <row r="9003" spans="1:19" hidden="1" x14ac:dyDescent="0.2">
      <c r="A9003">
        <v>5535</v>
      </c>
      <c r="B9003" t="s">
        <v>13992</v>
      </c>
      <c r="C9003" t="s">
        <v>20</v>
      </c>
      <c r="D9003">
        <v>0.38</v>
      </c>
      <c r="E9003">
        <v>20</v>
      </c>
      <c r="F9003" t="s">
        <v>12792</v>
      </c>
      <c r="G9003" t="s">
        <v>75</v>
      </c>
      <c r="H9003" t="s">
        <v>23</v>
      </c>
      <c r="I9003" t="s">
        <v>13877</v>
      </c>
      <c r="K9003"/>
      <c r="L9003" t="s">
        <v>13993</v>
      </c>
      <c r="M9003" t="s">
        <v>26</v>
      </c>
      <c r="N9003">
        <v>2</v>
      </c>
      <c r="P9003" t="s">
        <v>10827</v>
      </c>
      <c r="Q9003" t="s">
        <v>13994</v>
      </c>
      <c r="S9003" t="s">
        <v>29</v>
      </c>
    </row>
    <row r="9004" spans="1:19" hidden="1" x14ac:dyDescent="0.2">
      <c r="A9004">
        <v>5535</v>
      </c>
      <c r="B9004" t="s">
        <v>13992</v>
      </c>
      <c r="C9004" t="s">
        <v>73</v>
      </c>
      <c r="D9004">
        <v>3.08</v>
      </c>
      <c r="E9004">
        <v>20</v>
      </c>
      <c r="F9004" t="s">
        <v>66</v>
      </c>
      <c r="G9004" t="s">
        <v>31</v>
      </c>
      <c r="H9004" t="s">
        <v>46</v>
      </c>
      <c r="I9004" t="s">
        <v>13877</v>
      </c>
      <c r="K9004"/>
      <c r="L9004" t="s">
        <v>13993</v>
      </c>
      <c r="M9004" t="s">
        <v>26</v>
      </c>
      <c r="N9004">
        <v>2</v>
      </c>
      <c r="P9004" t="s">
        <v>10827</v>
      </c>
      <c r="Q9004" t="s">
        <v>13994</v>
      </c>
      <c r="S9004" t="s">
        <v>29</v>
      </c>
    </row>
    <row r="9005" spans="1:19" hidden="1" x14ac:dyDescent="0.2">
      <c r="A9005">
        <v>5536</v>
      </c>
      <c r="B9005" t="s">
        <v>13995</v>
      </c>
      <c r="C9005" t="s">
        <v>20</v>
      </c>
      <c r="D9005">
        <v>-1.32</v>
      </c>
      <c r="E9005">
        <v>20</v>
      </c>
      <c r="F9005" t="s">
        <v>11461</v>
      </c>
      <c r="G9005" t="s">
        <v>75</v>
      </c>
      <c r="H9005" t="s">
        <v>23</v>
      </c>
      <c r="I9005" t="s">
        <v>13877</v>
      </c>
      <c r="K9005"/>
      <c r="L9005" t="s">
        <v>13996</v>
      </c>
      <c r="M9005" t="s">
        <v>26</v>
      </c>
      <c r="N9005">
        <v>2</v>
      </c>
      <c r="P9005" t="s">
        <v>10827</v>
      </c>
      <c r="Q9005" t="s">
        <v>13997</v>
      </c>
      <c r="S9005" t="s">
        <v>29</v>
      </c>
    </row>
    <row r="9006" spans="1:19" hidden="1" x14ac:dyDescent="0.2">
      <c r="A9006">
        <v>5536</v>
      </c>
      <c r="B9006" t="s">
        <v>13995</v>
      </c>
      <c r="C9006" t="s">
        <v>73</v>
      </c>
      <c r="D9006">
        <v>3.4</v>
      </c>
      <c r="E9006">
        <v>20</v>
      </c>
      <c r="F9006" t="s">
        <v>66</v>
      </c>
      <c r="G9006" t="s">
        <v>31</v>
      </c>
      <c r="H9006" t="s">
        <v>46</v>
      </c>
      <c r="I9006" t="s">
        <v>13877</v>
      </c>
      <c r="K9006"/>
      <c r="L9006" t="s">
        <v>13996</v>
      </c>
      <c r="M9006" t="s">
        <v>26</v>
      </c>
      <c r="N9006">
        <v>2</v>
      </c>
      <c r="P9006" t="s">
        <v>10827</v>
      </c>
      <c r="Q9006" t="s">
        <v>13997</v>
      </c>
      <c r="S9006" t="s">
        <v>29</v>
      </c>
    </row>
    <row r="9007" spans="1:19" hidden="1" x14ac:dyDescent="0.2">
      <c r="A9007">
        <v>5537</v>
      </c>
      <c r="B9007" t="s">
        <v>13998</v>
      </c>
      <c r="C9007" t="s">
        <v>20</v>
      </c>
      <c r="D9007">
        <v>-1.44</v>
      </c>
      <c r="E9007">
        <v>20</v>
      </c>
      <c r="F9007" t="s">
        <v>11461</v>
      </c>
      <c r="G9007" t="s">
        <v>75</v>
      </c>
      <c r="H9007" t="s">
        <v>23</v>
      </c>
      <c r="I9007" t="s">
        <v>13877</v>
      </c>
      <c r="K9007"/>
      <c r="L9007" t="s">
        <v>13999</v>
      </c>
      <c r="M9007" t="s">
        <v>26</v>
      </c>
      <c r="N9007">
        <v>2</v>
      </c>
      <c r="P9007" t="s">
        <v>10827</v>
      </c>
      <c r="Q9007" t="s">
        <v>14000</v>
      </c>
      <c r="S9007" t="s">
        <v>29</v>
      </c>
    </row>
    <row r="9008" spans="1:19" hidden="1" x14ac:dyDescent="0.2">
      <c r="A9008">
        <v>5537</v>
      </c>
      <c r="B9008" t="s">
        <v>13998</v>
      </c>
      <c r="C9008" t="s">
        <v>73</v>
      </c>
      <c r="D9008" t="s">
        <v>8511</v>
      </c>
      <c r="E9008">
        <v>20</v>
      </c>
      <c r="F9008" t="s">
        <v>66</v>
      </c>
      <c r="G9008" t="s">
        <v>31</v>
      </c>
      <c r="H9008" t="s">
        <v>23</v>
      </c>
      <c r="I9008" t="s">
        <v>13877</v>
      </c>
      <c r="K9008"/>
      <c r="L9008" t="s">
        <v>13999</v>
      </c>
      <c r="M9008" t="s">
        <v>26</v>
      </c>
      <c r="N9008">
        <v>2</v>
      </c>
      <c r="P9008" t="s">
        <v>10827</v>
      </c>
      <c r="Q9008" t="s">
        <v>14000</v>
      </c>
      <c r="S9008" t="s">
        <v>29</v>
      </c>
    </row>
    <row r="9009" spans="1:19" hidden="1" x14ac:dyDescent="0.2">
      <c r="A9009">
        <v>5538</v>
      </c>
      <c r="B9009" t="s">
        <v>14001</v>
      </c>
      <c r="C9009" t="s">
        <v>20</v>
      </c>
      <c r="D9009">
        <v>-0.66</v>
      </c>
      <c r="E9009">
        <v>20</v>
      </c>
      <c r="F9009" t="s">
        <v>11398</v>
      </c>
      <c r="G9009" t="s">
        <v>75</v>
      </c>
      <c r="H9009" t="s">
        <v>23</v>
      </c>
      <c r="I9009" t="s">
        <v>13877</v>
      </c>
      <c r="K9009"/>
      <c r="L9009" t="s">
        <v>14002</v>
      </c>
      <c r="M9009" t="s">
        <v>26</v>
      </c>
      <c r="N9009">
        <v>2</v>
      </c>
      <c r="P9009" t="s">
        <v>10827</v>
      </c>
      <c r="Q9009" t="s">
        <v>14003</v>
      </c>
      <c r="S9009" t="s">
        <v>29</v>
      </c>
    </row>
    <row r="9010" spans="1:19" hidden="1" x14ac:dyDescent="0.2">
      <c r="A9010">
        <v>5538</v>
      </c>
      <c r="B9010" t="s">
        <v>14001</v>
      </c>
      <c r="C9010" t="s">
        <v>73</v>
      </c>
      <c r="D9010">
        <v>3.59</v>
      </c>
      <c r="E9010">
        <v>20</v>
      </c>
      <c r="F9010" t="s">
        <v>66</v>
      </c>
      <c r="G9010" t="s">
        <v>31</v>
      </c>
      <c r="H9010" t="s">
        <v>46</v>
      </c>
      <c r="I9010" t="s">
        <v>13877</v>
      </c>
      <c r="K9010"/>
      <c r="L9010" t="s">
        <v>14002</v>
      </c>
      <c r="M9010" t="s">
        <v>26</v>
      </c>
      <c r="N9010">
        <v>2</v>
      </c>
      <c r="P9010" t="s">
        <v>10827</v>
      </c>
      <c r="Q9010" t="s">
        <v>14003</v>
      </c>
      <c r="S9010" t="s">
        <v>29</v>
      </c>
    </row>
    <row r="9011" spans="1:19" hidden="1" x14ac:dyDescent="0.2">
      <c r="A9011">
        <v>5539</v>
      </c>
      <c r="B9011" t="s">
        <v>14004</v>
      </c>
      <c r="C9011" t="s">
        <v>20</v>
      </c>
      <c r="D9011">
        <v>-0.72</v>
      </c>
      <c r="E9011">
        <v>20</v>
      </c>
      <c r="F9011" t="s">
        <v>14005</v>
      </c>
      <c r="G9011" t="s">
        <v>75</v>
      </c>
      <c r="H9011" t="s">
        <v>23</v>
      </c>
      <c r="I9011" t="s">
        <v>13877</v>
      </c>
      <c r="K9011"/>
      <c r="L9011" t="s">
        <v>14006</v>
      </c>
      <c r="M9011" t="s">
        <v>26</v>
      </c>
      <c r="N9011">
        <v>2</v>
      </c>
      <c r="P9011" t="s">
        <v>10827</v>
      </c>
      <c r="Q9011" t="s">
        <v>14007</v>
      </c>
      <c r="S9011" t="s">
        <v>29</v>
      </c>
    </row>
    <row r="9012" spans="1:19" hidden="1" x14ac:dyDescent="0.2">
      <c r="A9012">
        <v>5539</v>
      </c>
      <c r="B9012" t="s">
        <v>14004</v>
      </c>
      <c r="C9012" t="s">
        <v>73</v>
      </c>
      <c r="D9012">
        <v>2.88</v>
      </c>
      <c r="E9012">
        <v>20</v>
      </c>
      <c r="F9012" t="s">
        <v>66</v>
      </c>
      <c r="G9012" t="s">
        <v>31</v>
      </c>
      <c r="H9012" t="s">
        <v>46</v>
      </c>
      <c r="I9012" t="s">
        <v>13877</v>
      </c>
      <c r="K9012"/>
      <c r="L9012" t="s">
        <v>14006</v>
      </c>
      <c r="M9012" t="s">
        <v>26</v>
      </c>
      <c r="N9012">
        <v>2</v>
      </c>
      <c r="P9012" t="s">
        <v>10827</v>
      </c>
      <c r="Q9012" t="s">
        <v>14007</v>
      </c>
      <c r="S9012" t="s">
        <v>29</v>
      </c>
    </row>
    <row r="9013" spans="1:19" hidden="1" x14ac:dyDescent="0.2">
      <c r="A9013">
        <v>5539</v>
      </c>
      <c r="B9013" t="s">
        <v>14004</v>
      </c>
      <c r="C9013" t="s">
        <v>20</v>
      </c>
      <c r="D9013">
        <v>1.0900000000000001</v>
      </c>
      <c r="E9013">
        <v>25</v>
      </c>
      <c r="F9013" t="s">
        <v>11092</v>
      </c>
      <c r="G9013" t="s">
        <v>55</v>
      </c>
      <c r="H9013" t="s">
        <v>2675</v>
      </c>
      <c r="I9013" t="s">
        <v>9308</v>
      </c>
      <c r="K9013"/>
      <c r="L9013" t="s">
        <v>14006</v>
      </c>
      <c r="M9013" t="s">
        <v>26</v>
      </c>
      <c r="N9013">
        <v>2</v>
      </c>
      <c r="P9013" t="s">
        <v>10827</v>
      </c>
      <c r="Q9013" t="s">
        <v>14007</v>
      </c>
      <c r="S9013" t="s">
        <v>29</v>
      </c>
    </row>
    <row r="9014" spans="1:19" hidden="1" x14ac:dyDescent="0.2">
      <c r="A9014">
        <v>5539</v>
      </c>
      <c r="B9014" t="s">
        <v>14004</v>
      </c>
      <c r="C9014" t="s">
        <v>73</v>
      </c>
      <c r="D9014">
        <v>2.88</v>
      </c>
      <c r="E9014" t="s">
        <v>414</v>
      </c>
      <c r="F9014" t="s">
        <v>11092</v>
      </c>
      <c r="G9014" t="s">
        <v>55</v>
      </c>
      <c r="H9014" t="s">
        <v>23</v>
      </c>
      <c r="I9014" t="s">
        <v>9308</v>
      </c>
      <c r="K9014"/>
      <c r="L9014" t="s">
        <v>14006</v>
      </c>
      <c r="M9014" t="s">
        <v>26</v>
      </c>
      <c r="N9014">
        <v>2</v>
      </c>
      <c r="P9014" t="s">
        <v>10827</v>
      </c>
      <c r="Q9014" t="s">
        <v>14007</v>
      </c>
      <c r="S9014" t="s">
        <v>29</v>
      </c>
    </row>
    <row r="9015" spans="1:19" hidden="1" x14ac:dyDescent="0.2">
      <c r="A9015">
        <v>5540</v>
      </c>
      <c r="B9015" t="s">
        <v>14008</v>
      </c>
      <c r="C9015" t="s">
        <v>20</v>
      </c>
      <c r="D9015">
        <v>-1.87</v>
      </c>
      <c r="E9015">
        <v>20</v>
      </c>
      <c r="F9015" t="s">
        <v>11461</v>
      </c>
      <c r="G9015" t="s">
        <v>75</v>
      </c>
      <c r="H9015" t="s">
        <v>23</v>
      </c>
      <c r="I9015" t="s">
        <v>13877</v>
      </c>
      <c r="K9015"/>
      <c r="L9015" t="s">
        <v>14009</v>
      </c>
      <c r="M9015" t="s">
        <v>26</v>
      </c>
      <c r="N9015">
        <v>2</v>
      </c>
      <c r="P9015" t="s">
        <v>10827</v>
      </c>
      <c r="Q9015" t="s">
        <v>14010</v>
      </c>
      <c r="S9015" t="s">
        <v>29</v>
      </c>
    </row>
    <row r="9016" spans="1:19" hidden="1" x14ac:dyDescent="0.2">
      <c r="A9016">
        <v>5540</v>
      </c>
      <c r="B9016" t="s">
        <v>14008</v>
      </c>
      <c r="C9016" t="s">
        <v>73</v>
      </c>
      <c r="D9016">
        <v>1.78</v>
      </c>
      <c r="E9016">
        <v>20</v>
      </c>
      <c r="F9016" t="s">
        <v>12792</v>
      </c>
      <c r="G9016" t="s">
        <v>31</v>
      </c>
      <c r="H9016" t="s">
        <v>46</v>
      </c>
      <c r="I9016" t="s">
        <v>13877</v>
      </c>
      <c r="K9016"/>
      <c r="L9016" t="s">
        <v>14009</v>
      </c>
      <c r="M9016" t="s">
        <v>26</v>
      </c>
      <c r="N9016">
        <v>2</v>
      </c>
      <c r="P9016" t="s">
        <v>10827</v>
      </c>
      <c r="Q9016" t="s">
        <v>14010</v>
      </c>
      <c r="S9016" t="s">
        <v>29</v>
      </c>
    </row>
    <row r="9017" spans="1:19" hidden="1" x14ac:dyDescent="0.2">
      <c r="A9017">
        <v>5541</v>
      </c>
      <c r="B9017" t="s">
        <v>14011</v>
      </c>
      <c r="C9017" t="s">
        <v>20</v>
      </c>
      <c r="D9017">
        <v>0.16</v>
      </c>
      <c r="E9017">
        <v>20</v>
      </c>
      <c r="F9017" t="s">
        <v>12792</v>
      </c>
      <c r="G9017" t="s">
        <v>75</v>
      </c>
      <c r="H9017" t="s">
        <v>46</v>
      </c>
      <c r="I9017" t="s">
        <v>13877</v>
      </c>
      <c r="K9017"/>
      <c r="L9017" t="s">
        <v>14012</v>
      </c>
      <c r="M9017" t="s">
        <v>26</v>
      </c>
      <c r="N9017">
        <v>2</v>
      </c>
      <c r="P9017" t="s">
        <v>10827</v>
      </c>
      <c r="Q9017" t="s">
        <v>14013</v>
      </c>
      <c r="S9017" t="s">
        <v>29</v>
      </c>
    </row>
    <row r="9018" spans="1:19" hidden="1" x14ac:dyDescent="0.2">
      <c r="A9018">
        <v>5543</v>
      </c>
      <c r="B9018" t="s">
        <v>14014</v>
      </c>
      <c r="C9018" t="s">
        <v>20</v>
      </c>
      <c r="D9018">
        <v>2.86</v>
      </c>
      <c r="E9018">
        <v>20</v>
      </c>
      <c r="F9018" t="s">
        <v>66</v>
      </c>
      <c r="G9018" t="s">
        <v>31</v>
      </c>
      <c r="H9018" t="s">
        <v>46</v>
      </c>
      <c r="I9018" t="s">
        <v>13877</v>
      </c>
      <c r="K9018"/>
      <c r="L9018" t="s">
        <v>14015</v>
      </c>
      <c r="M9018" t="s">
        <v>11208</v>
      </c>
      <c r="N9018">
        <v>4</v>
      </c>
      <c r="P9018" t="s">
        <v>10827</v>
      </c>
      <c r="Q9018" t="s">
        <v>14016</v>
      </c>
      <c r="S9018" t="s">
        <v>29</v>
      </c>
    </row>
    <row r="9019" spans="1:19" hidden="1" x14ac:dyDescent="0.2">
      <c r="A9019">
        <v>5544</v>
      </c>
      <c r="B9019" t="s">
        <v>14017</v>
      </c>
      <c r="C9019" t="s">
        <v>20</v>
      </c>
      <c r="D9019">
        <v>2.0499999999999998</v>
      </c>
      <c r="E9019">
        <v>20</v>
      </c>
      <c r="F9019" t="s">
        <v>12792</v>
      </c>
      <c r="G9019" t="s">
        <v>75</v>
      </c>
      <c r="H9019" t="s">
        <v>46</v>
      </c>
      <c r="I9019" t="s">
        <v>13877</v>
      </c>
      <c r="K9019"/>
      <c r="L9019" t="s">
        <v>14018</v>
      </c>
      <c r="M9019" t="s">
        <v>11208</v>
      </c>
      <c r="N9019">
        <v>4</v>
      </c>
      <c r="P9019" t="s">
        <v>10827</v>
      </c>
      <c r="Q9019" t="s">
        <v>14019</v>
      </c>
      <c r="S9019" t="s">
        <v>29</v>
      </c>
    </row>
    <row r="9020" spans="1:19" hidden="1" x14ac:dyDescent="0.2">
      <c r="A9020">
        <v>5545</v>
      </c>
      <c r="B9020" t="s">
        <v>14020</v>
      </c>
      <c r="C9020" t="s">
        <v>20</v>
      </c>
      <c r="D9020">
        <v>1.69</v>
      </c>
      <c r="E9020">
        <v>20</v>
      </c>
      <c r="F9020" t="s">
        <v>12792</v>
      </c>
      <c r="G9020" t="s">
        <v>75</v>
      </c>
      <c r="H9020" t="s">
        <v>46</v>
      </c>
      <c r="I9020" t="s">
        <v>13877</v>
      </c>
      <c r="K9020"/>
      <c r="L9020" t="s">
        <v>14021</v>
      </c>
      <c r="M9020" t="s">
        <v>26</v>
      </c>
      <c r="N9020">
        <v>2</v>
      </c>
      <c r="P9020" t="s">
        <v>10827</v>
      </c>
      <c r="Q9020" t="s">
        <v>14022</v>
      </c>
      <c r="S9020" t="s">
        <v>29</v>
      </c>
    </row>
    <row r="9021" spans="1:19" hidden="1" x14ac:dyDescent="0.2">
      <c r="A9021">
        <v>5546</v>
      </c>
      <c r="B9021" t="s">
        <v>14023</v>
      </c>
      <c r="C9021" t="s">
        <v>20</v>
      </c>
      <c r="D9021">
        <v>2.4</v>
      </c>
      <c r="E9021">
        <v>20</v>
      </c>
      <c r="F9021" t="s">
        <v>66</v>
      </c>
      <c r="G9021" t="s">
        <v>31</v>
      </c>
      <c r="H9021" t="s">
        <v>46</v>
      </c>
      <c r="I9021" t="s">
        <v>13877</v>
      </c>
      <c r="K9021"/>
      <c r="L9021" t="s">
        <v>14024</v>
      </c>
      <c r="M9021" t="s">
        <v>26</v>
      </c>
      <c r="N9021">
        <v>2</v>
      </c>
      <c r="P9021" t="s">
        <v>10827</v>
      </c>
      <c r="Q9021" t="s">
        <v>14025</v>
      </c>
      <c r="S9021" t="s">
        <v>29</v>
      </c>
    </row>
    <row r="9022" spans="1:19" hidden="1" x14ac:dyDescent="0.2">
      <c r="A9022">
        <v>5547</v>
      </c>
      <c r="B9022" t="s">
        <v>14026</v>
      </c>
      <c r="C9022" t="s">
        <v>20</v>
      </c>
      <c r="D9022">
        <v>0.15</v>
      </c>
      <c r="E9022">
        <v>20</v>
      </c>
      <c r="F9022" t="s">
        <v>14027</v>
      </c>
      <c r="G9022" t="s">
        <v>75</v>
      </c>
      <c r="H9022" t="s">
        <v>46</v>
      </c>
      <c r="I9022" t="s">
        <v>13877</v>
      </c>
      <c r="K9022"/>
      <c r="L9022" t="s">
        <v>14028</v>
      </c>
      <c r="M9022" t="s">
        <v>26</v>
      </c>
      <c r="N9022">
        <v>2</v>
      </c>
      <c r="P9022" t="s">
        <v>10827</v>
      </c>
      <c r="Q9022" t="s">
        <v>14029</v>
      </c>
      <c r="S9022" t="s">
        <v>29</v>
      </c>
    </row>
    <row r="9023" spans="1:19" hidden="1" x14ac:dyDescent="0.2">
      <c r="A9023">
        <v>5548</v>
      </c>
      <c r="B9023" t="s">
        <v>14030</v>
      </c>
      <c r="C9023" t="s">
        <v>20</v>
      </c>
      <c r="D9023">
        <v>0.28000000000000003</v>
      </c>
      <c r="E9023">
        <v>20</v>
      </c>
      <c r="F9023" t="s">
        <v>12792</v>
      </c>
      <c r="G9023" t="s">
        <v>75</v>
      </c>
      <c r="H9023" t="s">
        <v>46</v>
      </c>
      <c r="I9023" t="s">
        <v>13877</v>
      </c>
      <c r="K9023"/>
      <c r="L9023" t="s">
        <v>14031</v>
      </c>
      <c r="M9023" t="s">
        <v>26</v>
      </c>
      <c r="N9023">
        <v>2</v>
      </c>
      <c r="P9023" t="s">
        <v>10827</v>
      </c>
      <c r="Q9023" t="s">
        <v>14032</v>
      </c>
      <c r="S9023" t="s">
        <v>29</v>
      </c>
    </row>
    <row r="9024" spans="1:19" hidden="1" x14ac:dyDescent="0.2">
      <c r="A9024">
        <v>5549</v>
      </c>
      <c r="B9024" t="s">
        <v>14033</v>
      </c>
      <c r="C9024" t="s">
        <v>20</v>
      </c>
      <c r="D9024">
        <v>-0.89</v>
      </c>
      <c r="E9024">
        <v>20</v>
      </c>
      <c r="F9024" t="s">
        <v>12792</v>
      </c>
      <c r="G9024" t="s">
        <v>75</v>
      </c>
      <c r="H9024" t="s">
        <v>23</v>
      </c>
      <c r="I9024" t="s">
        <v>13877</v>
      </c>
      <c r="K9024"/>
      <c r="L9024" t="s">
        <v>14034</v>
      </c>
      <c r="M9024" t="s">
        <v>26</v>
      </c>
      <c r="N9024">
        <v>2</v>
      </c>
      <c r="P9024" t="s">
        <v>10827</v>
      </c>
      <c r="Q9024" t="s">
        <v>14035</v>
      </c>
      <c r="S9024" t="s">
        <v>29</v>
      </c>
    </row>
    <row r="9025" spans="1:19" hidden="1" x14ac:dyDescent="0.2">
      <c r="A9025">
        <v>5550</v>
      </c>
      <c r="B9025" t="s">
        <v>14036</v>
      </c>
      <c r="C9025" t="s">
        <v>20</v>
      </c>
      <c r="D9025">
        <v>-0.89</v>
      </c>
      <c r="E9025">
        <v>20</v>
      </c>
      <c r="F9025" t="s">
        <v>14037</v>
      </c>
      <c r="G9025" t="s">
        <v>75</v>
      </c>
      <c r="H9025" t="s">
        <v>23</v>
      </c>
      <c r="I9025" t="s">
        <v>13877</v>
      </c>
      <c r="K9025"/>
      <c r="L9025" t="s">
        <v>14038</v>
      </c>
      <c r="M9025" t="s">
        <v>26</v>
      </c>
      <c r="N9025">
        <v>2</v>
      </c>
      <c r="P9025" t="s">
        <v>10827</v>
      </c>
      <c r="Q9025" t="s">
        <v>14039</v>
      </c>
      <c r="S9025" t="s">
        <v>29</v>
      </c>
    </row>
    <row r="9026" spans="1:19" hidden="1" x14ac:dyDescent="0.2">
      <c r="A9026">
        <v>5550</v>
      </c>
      <c r="B9026" t="s">
        <v>14036</v>
      </c>
      <c r="C9026" t="s">
        <v>20</v>
      </c>
      <c r="D9026">
        <v>0.83</v>
      </c>
      <c r="E9026">
        <v>25</v>
      </c>
      <c r="F9026" t="s">
        <v>11092</v>
      </c>
      <c r="G9026" t="s">
        <v>55</v>
      </c>
      <c r="H9026" t="s">
        <v>2675</v>
      </c>
      <c r="I9026" t="s">
        <v>9308</v>
      </c>
      <c r="K9026"/>
      <c r="L9026" t="s">
        <v>14038</v>
      </c>
      <c r="M9026" t="s">
        <v>26</v>
      </c>
      <c r="N9026">
        <v>2</v>
      </c>
      <c r="P9026" t="s">
        <v>10827</v>
      </c>
      <c r="Q9026" t="s">
        <v>14039</v>
      </c>
      <c r="S9026" t="s">
        <v>29</v>
      </c>
    </row>
    <row r="9027" spans="1:19" hidden="1" x14ac:dyDescent="0.2">
      <c r="A9027">
        <v>5551</v>
      </c>
      <c r="B9027" t="s">
        <v>14040</v>
      </c>
      <c r="C9027" t="s">
        <v>20</v>
      </c>
      <c r="D9027">
        <v>-1</v>
      </c>
      <c r="E9027">
        <v>20</v>
      </c>
      <c r="F9027" t="s">
        <v>14041</v>
      </c>
      <c r="G9027" t="s">
        <v>75</v>
      </c>
      <c r="H9027" t="s">
        <v>23</v>
      </c>
      <c r="I9027" t="s">
        <v>13877</v>
      </c>
      <c r="K9027"/>
      <c r="L9027" t="s">
        <v>14042</v>
      </c>
      <c r="M9027" t="s">
        <v>26</v>
      </c>
      <c r="N9027">
        <v>2</v>
      </c>
      <c r="P9027" t="s">
        <v>10827</v>
      </c>
      <c r="Q9027" t="s">
        <v>14043</v>
      </c>
      <c r="S9027" t="s">
        <v>29</v>
      </c>
    </row>
    <row r="9028" spans="1:19" hidden="1" x14ac:dyDescent="0.2">
      <c r="A9028">
        <v>5552</v>
      </c>
      <c r="B9028" t="s">
        <v>14044</v>
      </c>
      <c r="C9028" t="s">
        <v>20</v>
      </c>
      <c r="D9028">
        <v>0.7</v>
      </c>
      <c r="E9028">
        <v>20</v>
      </c>
      <c r="F9028" t="s">
        <v>14027</v>
      </c>
      <c r="G9028" t="s">
        <v>75</v>
      </c>
      <c r="H9028" t="s">
        <v>46</v>
      </c>
      <c r="I9028" t="s">
        <v>13877</v>
      </c>
      <c r="K9028"/>
      <c r="L9028" t="s">
        <v>14045</v>
      </c>
      <c r="M9028" t="s">
        <v>26</v>
      </c>
      <c r="N9028">
        <v>2</v>
      </c>
      <c r="P9028" t="s">
        <v>10827</v>
      </c>
      <c r="Q9028" t="s">
        <v>14046</v>
      </c>
      <c r="S9028" t="s">
        <v>29</v>
      </c>
    </row>
    <row r="9029" spans="1:19" hidden="1" x14ac:dyDescent="0.2">
      <c r="A9029">
        <v>5553</v>
      </c>
      <c r="B9029" t="s">
        <v>14047</v>
      </c>
      <c r="C9029" t="s">
        <v>20</v>
      </c>
      <c r="D9029">
        <v>1.24</v>
      </c>
      <c r="E9029">
        <v>20</v>
      </c>
      <c r="F9029" t="s">
        <v>12792</v>
      </c>
      <c r="G9029" t="s">
        <v>75</v>
      </c>
      <c r="H9029" t="s">
        <v>46</v>
      </c>
      <c r="I9029" t="s">
        <v>13877</v>
      </c>
      <c r="K9029"/>
      <c r="L9029" t="s">
        <v>14048</v>
      </c>
      <c r="M9029" t="s">
        <v>11208</v>
      </c>
      <c r="N9029">
        <v>4</v>
      </c>
      <c r="P9029" t="s">
        <v>10827</v>
      </c>
      <c r="Q9029" t="s">
        <v>14049</v>
      </c>
      <c r="S9029" t="s">
        <v>29</v>
      </c>
    </row>
    <row r="9030" spans="1:19" hidden="1" x14ac:dyDescent="0.2">
      <c r="A9030">
        <v>5553</v>
      </c>
      <c r="B9030" t="s">
        <v>14047</v>
      </c>
      <c r="C9030" t="s">
        <v>20</v>
      </c>
      <c r="D9030">
        <v>1.07</v>
      </c>
      <c r="E9030">
        <v>25</v>
      </c>
      <c r="F9030" t="s">
        <v>11092</v>
      </c>
      <c r="G9030" t="s">
        <v>55</v>
      </c>
      <c r="H9030" t="s">
        <v>23</v>
      </c>
      <c r="I9030" t="s">
        <v>9308</v>
      </c>
      <c r="K9030"/>
      <c r="L9030" t="s">
        <v>14048</v>
      </c>
      <c r="M9030" t="s">
        <v>11208</v>
      </c>
      <c r="N9030">
        <v>4</v>
      </c>
      <c r="P9030" t="s">
        <v>10827</v>
      </c>
      <c r="Q9030" t="s">
        <v>14049</v>
      </c>
      <c r="S9030" t="s">
        <v>29</v>
      </c>
    </row>
    <row r="9031" spans="1:19" hidden="1" x14ac:dyDescent="0.2">
      <c r="A9031">
        <v>5554</v>
      </c>
      <c r="B9031" t="s">
        <v>14050</v>
      </c>
      <c r="C9031" t="s">
        <v>20</v>
      </c>
      <c r="D9031">
        <v>0.39</v>
      </c>
      <c r="E9031">
        <v>20</v>
      </c>
      <c r="F9031" t="s">
        <v>12792</v>
      </c>
      <c r="G9031" t="s">
        <v>75</v>
      </c>
      <c r="H9031" t="s">
        <v>46</v>
      </c>
      <c r="I9031" t="s">
        <v>13877</v>
      </c>
      <c r="K9031"/>
      <c r="L9031" t="s">
        <v>14051</v>
      </c>
      <c r="M9031" t="s">
        <v>26</v>
      </c>
      <c r="N9031">
        <v>2</v>
      </c>
      <c r="P9031" t="s">
        <v>10827</v>
      </c>
      <c r="Q9031" t="s">
        <v>14052</v>
      </c>
      <c r="S9031" t="s">
        <v>29</v>
      </c>
    </row>
    <row r="9032" spans="1:19" hidden="1" x14ac:dyDescent="0.2">
      <c r="A9032">
        <v>5555</v>
      </c>
      <c r="B9032" t="s">
        <v>14053</v>
      </c>
      <c r="C9032" t="s">
        <v>20</v>
      </c>
      <c r="D9032">
        <v>1.0900000000000001</v>
      </c>
      <c r="E9032">
        <v>20</v>
      </c>
      <c r="F9032" t="s">
        <v>12792</v>
      </c>
      <c r="G9032" t="s">
        <v>31</v>
      </c>
      <c r="H9032" t="s">
        <v>46</v>
      </c>
      <c r="I9032" t="s">
        <v>13877</v>
      </c>
      <c r="K9032"/>
      <c r="L9032" t="s">
        <v>14054</v>
      </c>
      <c r="M9032" t="s">
        <v>11208</v>
      </c>
      <c r="N9032">
        <v>4</v>
      </c>
      <c r="P9032" t="s">
        <v>10827</v>
      </c>
      <c r="Q9032" t="s">
        <v>14055</v>
      </c>
      <c r="S9032" t="s">
        <v>29</v>
      </c>
    </row>
    <row r="9033" spans="1:19" hidden="1" x14ac:dyDescent="0.2">
      <c r="A9033">
        <v>5557</v>
      </c>
      <c r="B9033" t="s">
        <v>14056</v>
      </c>
      <c r="C9033" t="s">
        <v>20</v>
      </c>
      <c r="D9033">
        <v>-0.19</v>
      </c>
      <c r="E9033">
        <v>20</v>
      </c>
      <c r="F9033" t="s">
        <v>14057</v>
      </c>
      <c r="G9033" t="s">
        <v>75</v>
      </c>
      <c r="H9033" t="s">
        <v>23</v>
      </c>
      <c r="I9033" t="s">
        <v>13877</v>
      </c>
      <c r="K9033"/>
      <c r="L9033" t="s">
        <v>14058</v>
      </c>
      <c r="M9033" t="s">
        <v>26</v>
      </c>
      <c r="N9033">
        <v>2</v>
      </c>
      <c r="P9033" t="s">
        <v>10827</v>
      </c>
      <c r="Q9033" t="s">
        <v>14059</v>
      </c>
      <c r="S9033" t="s">
        <v>29</v>
      </c>
    </row>
    <row r="9034" spans="1:19" hidden="1" x14ac:dyDescent="0.2">
      <c r="A9034">
        <v>5558</v>
      </c>
      <c r="B9034" t="s">
        <v>14060</v>
      </c>
      <c r="C9034" t="s">
        <v>20</v>
      </c>
      <c r="D9034">
        <v>-1.21</v>
      </c>
      <c r="E9034">
        <v>20</v>
      </c>
      <c r="F9034" t="s">
        <v>11398</v>
      </c>
      <c r="G9034" t="s">
        <v>75</v>
      </c>
      <c r="H9034" t="s">
        <v>23</v>
      </c>
      <c r="I9034" t="s">
        <v>13877</v>
      </c>
      <c r="K9034"/>
      <c r="L9034" t="s">
        <v>14061</v>
      </c>
      <c r="M9034" t="s">
        <v>11208</v>
      </c>
      <c r="N9034">
        <v>4</v>
      </c>
      <c r="P9034" t="s">
        <v>10827</v>
      </c>
      <c r="Q9034" t="s">
        <v>14062</v>
      </c>
      <c r="S9034" t="s">
        <v>29</v>
      </c>
    </row>
    <row r="9035" spans="1:19" hidden="1" x14ac:dyDescent="0.2">
      <c r="A9035">
        <v>5559</v>
      </c>
      <c r="B9035" t="s">
        <v>14063</v>
      </c>
      <c r="C9035" t="s">
        <v>20</v>
      </c>
      <c r="D9035">
        <v>0.26</v>
      </c>
      <c r="E9035">
        <v>20</v>
      </c>
      <c r="F9035" t="s">
        <v>14064</v>
      </c>
      <c r="G9035" t="s">
        <v>75</v>
      </c>
      <c r="H9035" t="s">
        <v>46</v>
      </c>
      <c r="I9035" t="s">
        <v>13877</v>
      </c>
      <c r="K9035"/>
      <c r="L9035" t="s">
        <v>14065</v>
      </c>
      <c r="M9035" t="s">
        <v>11208</v>
      </c>
      <c r="N9035">
        <v>4</v>
      </c>
      <c r="P9035" t="s">
        <v>10827</v>
      </c>
      <c r="Q9035" t="s">
        <v>14066</v>
      </c>
      <c r="S9035" t="s">
        <v>29</v>
      </c>
    </row>
    <row r="9036" spans="1:19" hidden="1" x14ac:dyDescent="0.2">
      <c r="A9036">
        <v>5560</v>
      </c>
      <c r="B9036" t="s">
        <v>14067</v>
      </c>
      <c r="C9036" t="s">
        <v>20</v>
      </c>
      <c r="D9036">
        <v>3.51</v>
      </c>
      <c r="E9036">
        <v>20</v>
      </c>
      <c r="F9036" t="s">
        <v>66</v>
      </c>
      <c r="G9036" t="s">
        <v>31</v>
      </c>
      <c r="H9036" t="s">
        <v>46</v>
      </c>
      <c r="I9036" t="s">
        <v>13877</v>
      </c>
      <c r="K9036"/>
      <c r="L9036" t="s">
        <v>14068</v>
      </c>
      <c r="M9036" t="s">
        <v>11071</v>
      </c>
      <c r="N9036">
        <v>3</v>
      </c>
      <c r="P9036" t="s">
        <v>10827</v>
      </c>
      <c r="Q9036" t="s">
        <v>14069</v>
      </c>
      <c r="S9036" t="s">
        <v>29</v>
      </c>
    </row>
    <row r="9037" spans="1:19" hidden="1" x14ac:dyDescent="0.2">
      <c r="A9037">
        <v>5561</v>
      </c>
      <c r="B9037" t="s">
        <v>14070</v>
      </c>
      <c r="C9037" t="s">
        <v>20</v>
      </c>
      <c r="D9037">
        <v>3.8</v>
      </c>
      <c r="E9037">
        <v>21</v>
      </c>
      <c r="F9037" t="s">
        <v>9490</v>
      </c>
      <c r="G9037" t="s">
        <v>1440</v>
      </c>
      <c r="H9037" t="s">
        <v>23</v>
      </c>
      <c r="I9037" t="s">
        <v>13969</v>
      </c>
      <c r="K9037"/>
      <c r="L9037" t="s">
        <v>14071</v>
      </c>
      <c r="M9037" t="s">
        <v>26</v>
      </c>
      <c r="N9037">
        <v>2</v>
      </c>
      <c r="P9037" t="s">
        <v>10827</v>
      </c>
      <c r="Q9037" t="s">
        <v>14072</v>
      </c>
      <c r="S9037" t="s">
        <v>29</v>
      </c>
    </row>
    <row r="9038" spans="1:19" hidden="1" x14ac:dyDescent="0.2">
      <c r="A9038">
        <v>5562</v>
      </c>
      <c r="B9038" t="s">
        <v>14073</v>
      </c>
      <c r="C9038" t="s">
        <v>20</v>
      </c>
      <c r="D9038">
        <v>7.22</v>
      </c>
      <c r="E9038">
        <v>21</v>
      </c>
      <c r="F9038" t="s">
        <v>13968</v>
      </c>
      <c r="G9038" t="s">
        <v>1440</v>
      </c>
      <c r="H9038" t="s">
        <v>23</v>
      </c>
      <c r="I9038" t="s">
        <v>13969</v>
      </c>
      <c r="K9038"/>
      <c r="L9038" t="s">
        <v>14074</v>
      </c>
      <c r="M9038" t="s">
        <v>26</v>
      </c>
      <c r="N9038">
        <v>2</v>
      </c>
      <c r="P9038" t="s">
        <v>10827</v>
      </c>
      <c r="Q9038" t="s">
        <v>14075</v>
      </c>
      <c r="S9038" t="s">
        <v>29</v>
      </c>
    </row>
    <row r="9039" spans="1:19" x14ac:dyDescent="0.2">
      <c r="A9039">
        <v>5572</v>
      </c>
      <c r="B9039" t="s">
        <v>4463</v>
      </c>
      <c r="C9039" t="s">
        <v>20</v>
      </c>
      <c r="D9039">
        <v>10.407</v>
      </c>
      <c r="E9039">
        <v>0</v>
      </c>
      <c r="F9039" t="s">
        <v>9501</v>
      </c>
      <c r="G9039" t="s">
        <v>641</v>
      </c>
      <c r="H9039" t="s">
        <v>36</v>
      </c>
      <c r="I9039" t="s">
        <v>9911</v>
      </c>
      <c r="L9039" t="s">
        <v>4465</v>
      </c>
      <c r="M9039" t="s">
        <v>11208</v>
      </c>
      <c r="N9039">
        <v>4</v>
      </c>
      <c r="P9039" t="s">
        <v>10827</v>
      </c>
      <c r="Q9039" t="s">
        <v>14076</v>
      </c>
      <c r="S9039" t="s">
        <v>29</v>
      </c>
    </row>
    <row r="9040" spans="1:19" x14ac:dyDescent="0.2">
      <c r="A9040">
        <v>5572</v>
      </c>
      <c r="B9040" t="s">
        <v>4463</v>
      </c>
      <c r="C9040" t="s">
        <v>73</v>
      </c>
      <c r="D9040">
        <v>5.8159999999999998</v>
      </c>
      <c r="E9040">
        <v>0</v>
      </c>
      <c r="F9040" t="s">
        <v>9501</v>
      </c>
      <c r="G9040" t="s">
        <v>641</v>
      </c>
      <c r="H9040" t="s">
        <v>36</v>
      </c>
      <c r="I9040" t="s">
        <v>9911</v>
      </c>
      <c r="L9040" t="s">
        <v>4465</v>
      </c>
      <c r="M9040" t="s">
        <v>11208</v>
      </c>
      <c r="N9040">
        <v>4</v>
      </c>
      <c r="P9040" t="s">
        <v>10827</v>
      </c>
      <c r="Q9040" t="s">
        <v>14076</v>
      </c>
      <c r="S9040" t="s">
        <v>29</v>
      </c>
    </row>
    <row r="9041" spans="1:19" x14ac:dyDescent="0.2">
      <c r="A9041">
        <v>5572</v>
      </c>
      <c r="B9041" t="s">
        <v>4463</v>
      </c>
      <c r="C9041" t="s">
        <v>20</v>
      </c>
      <c r="D9041">
        <v>10.259</v>
      </c>
      <c r="E9041">
        <v>5</v>
      </c>
      <c r="F9041" t="s">
        <v>9501</v>
      </c>
      <c r="G9041" t="s">
        <v>641</v>
      </c>
      <c r="H9041" t="s">
        <v>36</v>
      </c>
      <c r="I9041" t="s">
        <v>9911</v>
      </c>
      <c r="L9041" t="s">
        <v>4465</v>
      </c>
      <c r="M9041" t="s">
        <v>11208</v>
      </c>
      <c r="N9041">
        <v>4</v>
      </c>
      <c r="P9041" t="s">
        <v>10827</v>
      </c>
      <c r="Q9041" t="s">
        <v>14076</v>
      </c>
      <c r="S9041" t="s">
        <v>29</v>
      </c>
    </row>
    <row r="9042" spans="1:19" x14ac:dyDescent="0.2">
      <c r="A9042">
        <v>5572</v>
      </c>
      <c r="B9042" t="s">
        <v>4463</v>
      </c>
      <c r="C9042" t="s">
        <v>73</v>
      </c>
      <c r="D9042">
        <v>5.7119999999999997</v>
      </c>
      <c r="E9042">
        <v>5</v>
      </c>
      <c r="F9042" t="s">
        <v>9501</v>
      </c>
      <c r="G9042" t="s">
        <v>641</v>
      </c>
      <c r="H9042" t="s">
        <v>36</v>
      </c>
      <c r="I9042" t="s">
        <v>9911</v>
      </c>
      <c r="L9042" t="s">
        <v>4465</v>
      </c>
      <c r="M9042" t="s">
        <v>11208</v>
      </c>
      <c r="N9042">
        <v>4</v>
      </c>
      <c r="P9042" t="s">
        <v>10827</v>
      </c>
      <c r="Q9042" t="s">
        <v>14076</v>
      </c>
      <c r="S9042" t="s">
        <v>29</v>
      </c>
    </row>
    <row r="9043" spans="1:19" x14ac:dyDescent="0.2">
      <c r="A9043">
        <v>5572</v>
      </c>
      <c r="B9043" t="s">
        <v>4463</v>
      </c>
      <c r="C9043" t="s">
        <v>20</v>
      </c>
      <c r="D9043">
        <v>10.125999999999999</v>
      </c>
      <c r="E9043">
        <v>10</v>
      </c>
      <c r="F9043" t="s">
        <v>9501</v>
      </c>
      <c r="G9043" t="s">
        <v>641</v>
      </c>
      <c r="H9043" t="s">
        <v>36</v>
      </c>
      <c r="I9043" t="s">
        <v>9911</v>
      </c>
      <c r="L9043" t="s">
        <v>4465</v>
      </c>
      <c r="M9043" t="s">
        <v>11208</v>
      </c>
      <c r="N9043">
        <v>4</v>
      </c>
      <c r="P9043" t="s">
        <v>10827</v>
      </c>
      <c r="Q9043" t="s">
        <v>14076</v>
      </c>
      <c r="S9043" t="s">
        <v>29</v>
      </c>
    </row>
    <row r="9044" spans="1:19" x14ac:dyDescent="0.2">
      <c r="A9044">
        <v>5572</v>
      </c>
      <c r="B9044" t="s">
        <v>4463</v>
      </c>
      <c r="C9044" t="s">
        <v>73</v>
      </c>
      <c r="D9044">
        <v>5.6139999999999999</v>
      </c>
      <c r="E9044">
        <v>10</v>
      </c>
      <c r="F9044" t="s">
        <v>9501</v>
      </c>
      <c r="G9044" t="s">
        <v>641</v>
      </c>
      <c r="H9044" t="s">
        <v>36</v>
      </c>
      <c r="I9044" t="s">
        <v>9911</v>
      </c>
      <c r="L9044" t="s">
        <v>4465</v>
      </c>
      <c r="M9044" t="s">
        <v>11208</v>
      </c>
      <c r="N9044">
        <v>4</v>
      </c>
      <c r="P9044" t="s">
        <v>10827</v>
      </c>
      <c r="Q9044" t="s">
        <v>14076</v>
      </c>
      <c r="S9044" t="s">
        <v>29</v>
      </c>
    </row>
    <row r="9045" spans="1:19" x14ac:dyDescent="0.2">
      <c r="A9045">
        <v>5572</v>
      </c>
      <c r="B9045" t="s">
        <v>4463</v>
      </c>
      <c r="C9045" t="s">
        <v>20</v>
      </c>
      <c r="D9045">
        <v>9.9960000000000004</v>
      </c>
      <c r="E9045">
        <v>15</v>
      </c>
      <c r="F9045" t="s">
        <v>9501</v>
      </c>
      <c r="G9045" t="s">
        <v>641</v>
      </c>
      <c r="H9045" t="s">
        <v>36</v>
      </c>
      <c r="I9045" t="s">
        <v>9911</v>
      </c>
      <c r="L9045" t="s">
        <v>4465</v>
      </c>
      <c r="M9045" t="s">
        <v>11208</v>
      </c>
      <c r="N9045">
        <v>4</v>
      </c>
      <c r="P9045" t="s">
        <v>10827</v>
      </c>
      <c r="Q9045" t="s">
        <v>14076</v>
      </c>
      <c r="S9045" t="s">
        <v>29</v>
      </c>
    </row>
    <row r="9046" spans="1:19" x14ac:dyDescent="0.2">
      <c r="A9046">
        <v>5572</v>
      </c>
      <c r="B9046" t="s">
        <v>4463</v>
      </c>
      <c r="C9046" t="s">
        <v>73</v>
      </c>
      <c r="D9046">
        <v>5.5179999999999998</v>
      </c>
      <c r="E9046">
        <v>15</v>
      </c>
      <c r="F9046" t="s">
        <v>9501</v>
      </c>
      <c r="G9046" t="s">
        <v>641</v>
      </c>
      <c r="H9046" t="s">
        <v>36</v>
      </c>
      <c r="I9046" t="s">
        <v>9911</v>
      </c>
      <c r="L9046" t="s">
        <v>4465</v>
      </c>
      <c r="M9046" t="s">
        <v>11208</v>
      </c>
      <c r="N9046">
        <v>4</v>
      </c>
      <c r="P9046" t="s">
        <v>10827</v>
      </c>
      <c r="Q9046" t="s">
        <v>14076</v>
      </c>
      <c r="S9046" t="s">
        <v>29</v>
      </c>
    </row>
    <row r="9047" spans="1:19" x14ac:dyDescent="0.2">
      <c r="A9047">
        <v>5572</v>
      </c>
      <c r="B9047" t="s">
        <v>4463</v>
      </c>
      <c r="C9047" t="s">
        <v>20</v>
      </c>
      <c r="D9047">
        <v>9.8640000000000008</v>
      </c>
      <c r="E9047">
        <v>20</v>
      </c>
      <c r="F9047" t="s">
        <v>9501</v>
      </c>
      <c r="G9047" t="s">
        <v>641</v>
      </c>
      <c r="H9047" t="s">
        <v>36</v>
      </c>
      <c r="I9047" t="s">
        <v>9911</v>
      </c>
      <c r="L9047" t="s">
        <v>4465</v>
      </c>
      <c r="M9047" t="s">
        <v>11208</v>
      </c>
      <c r="N9047">
        <v>4</v>
      </c>
      <c r="P9047" t="s">
        <v>10827</v>
      </c>
      <c r="Q9047" t="s">
        <v>14076</v>
      </c>
      <c r="S9047" t="s">
        <v>29</v>
      </c>
    </row>
    <row r="9048" spans="1:19" x14ac:dyDescent="0.2">
      <c r="A9048">
        <v>5572</v>
      </c>
      <c r="B9048" t="s">
        <v>4463</v>
      </c>
      <c r="C9048" t="s">
        <v>73</v>
      </c>
      <c r="D9048">
        <v>5.4240000000000004</v>
      </c>
      <c r="E9048">
        <v>20</v>
      </c>
      <c r="F9048" t="s">
        <v>9501</v>
      </c>
      <c r="G9048" t="s">
        <v>641</v>
      </c>
      <c r="H9048" t="s">
        <v>36</v>
      </c>
      <c r="I9048" t="s">
        <v>9911</v>
      </c>
      <c r="L9048" t="s">
        <v>4465</v>
      </c>
      <c r="M9048" t="s">
        <v>11208</v>
      </c>
      <c r="N9048">
        <v>4</v>
      </c>
      <c r="P9048" t="s">
        <v>10827</v>
      </c>
      <c r="Q9048" t="s">
        <v>14076</v>
      </c>
      <c r="S9048" t="s">
        <v>29</v>
      </c>
    </row>
    <row r="9049" spans="1:19" x14ac:dyDescent="0.2">
      <c r="A9049">
        <v>5572</v>
      </c>
      <c r="B9049" t="s">
        <v>4463</v>
      </c>
      <c r="C9049" t="s">
        <v>20</v>
      </c>
      <c r="D9049">
        <v>9.7309999999999999</v>
      </c>
      <c r="E9049">
        <v>25</v>
      </c>
      <c r="F9049" t="s">
        <v>9501</v>
      </c>
      <c r="G9049" t="s">
        <v>641</v>
      </c>
      <c r="H9049" t="s">
        <v>36</v>
      </c>
      <c r="I9049" t="s">
        <v>9911</v>
      </c>
      <c r="L9049" t="s">
        <v>4465</v>
      </c>
      <c r="M9049" t="s">
        <v>11208</v>
      </c>
      <c r="N9049">
        <v>4</v>
      </c>
      <c r="P9049" t="s">
        <v>10827</v>
      </c>
      <c r="Q9049" t="s">
        <v>14076</v>
      </c>
      <c r="S9049" t="s">
        <v>29</v>
      </c>
    </row>
    <row r="9050" spans="1:19" x14ac:dyDescent="0.2">
      <c r="A9050">
        <v>5572</v>
      </c>
      <c r="B9050" t="s">
        <v>4463</v>
      </c>
      <c r="C9050" t="s">
        <v>73</v>
      </c>
      <c r="D9050">
        <v>5.3330000000000002</v>
      </c>
      <c r="E9050">
        <v>25</v>
      </c>
      <c r="F9050" t="s">
        <v>9501</v>
      </c>
      <c r="G9050" t="s">
        <v>641</v>
      </c>
      <c r="H9050" t="s">
        <v>36</v>
      </c>
      <c r="I9050" t="s">
        <v>9911</v>
      </c>
      <c r="L9050" t="s">
        <v>4465</v>
      </c>
      <c r="M9050" t="s">
        <v>11208</v>
      </c>
      <c r="N9050">
        <v>4</v>
      </c>
      <c r="P9050" t="s">
        <v>10827</v>
      </c>
      <c r="Q9050" t="s">
        <v>14076</v>
      </c>
      <c r="S9050" t="s">
        <v>29</v>
      </c>
    </row>
    <row r="9051" spans="1:19" x14ac:dyDescent="0.2">
      <c r="A9051">
        <v>5572</v>
      </c>
      <c r="B9051" t="s">
        <v>4463</v>
      </c>
      <c r="C9051" t="s">
        <v>20</v>
      </c>
      <c r="D9051">
        <v>9.609</v>
      </c>
      <c r="E9051">
        <v>30</v>
      </c>
      <c r="F9051" t="s">
        <v>9501</v>
      </c>
      <c r="G9051" t="s">
        <v>641</v>
      </c>
      <c r="H9051" t="s">
        <v>36</v>
      </c>
      <c r="I9051" t="s">
        <v>9911</v>
      </c>
      <c r="L9051" t="s">
        <v>4465</v>
      </c>
      <c r="M9051" t="s">
        <v>11208</v>
      </c>
      <c r="N9051">
        <v>4</v>
      </c>
      <c r="P9051" t="s">
        <v>10827</v>
      </c>
      <c r="Q9051" t="s">
        <v>14076</v>
      </c>
      <c r="S9051" t="s">
        <v>29</v>
      </c>
    </row>
    <row r="9052" spans="1:19" x14ac:dyDescent="0.2">
      <c r="A9052">
        <v>5572</v>
      </c>
      <c r="B9052" t="s">
        <v>4463</v>
      </c>
      <c r="C9052" t="s">
        <v>73</v>
      </c>
      <c r="D9052">
        <v>5.2460000000000004</v>
      </c>
      <c r="E9052">
        <v>30</v>
      </c>
      <c r="F9052" t="s">
        <v>9501</v>
      </c>
      <c r="G9052" t="s">
        <v>641</v>
      </c>
      <c r="H9052" t="s">
        <v>36</v>
      </c>
      <c r="I9052" t="s">
        <v>9911</v>
      </c>
      <c r="L9052" t="s">
        <v>4465</v>
      </c>
      <c r="M9052" t="s">
        <v>11208</v>
      </c>
      <c r="N9052">
        <v>4</v>
      </c>
      <c r="P9052" t="s">
        <v>10827</v>
      </c>
      <c r="Q9052" t="s">
        <v>14076</v>
      </c>
      <c r="S9052" t="s">
        <v>29</v>
      </c>
    </row>
    <row r="9053" spans="1:19" x14ac:dyDescent="0.2">
      <c r="A9053">
        <v>5572</v>
      </c>
      <c r="B9053" t="s">
        <v>4463</v>
      </c>
      <c r="C9053" t="s">
        <v>20</v>
      </c>
      <c r="D9053">
        <v>9.4849999999999994</v>
      </c>
      <c r="E9053">
        <v>35</v>
      </c>
      <c r="F9053" t="s">
        <v>9501</v>
      </c>
      <c r="G9053" t="s">
        <v>641</v>
      </c>
      <c r="H9053" t="s">
        <v>36</v>
      </c>
      <c r="I9053" t="s">
        <v>9911</v>
      </c>
      <c r="L9053" t="s">
        <v>4465</v>
      </c>
      <c r="M9053" t="s">
        <v>11208</v>
      </c>
      <c r="N9053">
        <v>4</v>
      </c>
      <c r="P9053" t="s">
        <v>10827</v>
      </c>
      <c r="Q9053" t="s">
        <v>14076</v>
      </c>
      <c r="S9053" t="s">
        <v>29</v>
      </c>
    </row>
    <row r="9054" spans="1:19" x14ac:dyDescent="0.2">
      <c r="A9054">
        <v>5572</v>
      </c>
      <c r="B9054" t="s">
        <v>4463</v>
      </c>
      <c r="C9054" t="s">
        <v>73</v>
      </c>
      <c r="D9054">
        <v>5.1529999999999996</v>
      </c>
      <c r="E9054">
        <v>35</v>
      </c>
      <c r="F9054" t="s">
        <v>9501</v>
      </c>
      <c r="G9054" t="s">
        <v>641</v>
      </c>
      <c r="H9054" t="s">
        <v>36</v>
      </c>
      <c r="I9054" t="s">
        <v>9911</v>
      </c>
      <c r="L9054" t="s">
        <v>4465</v>
      </c>
      <c r="M9054" t="s">
        <v>11208</v>
      </c>
      <c r="N9054">
        <v>4</v>
      </c>
      <c r="P9054" t="s">
        <v>10827</v>
      </c>
      <c r="Q9054" t="s">
        <v>14076</v>
      </c>
      <c r="S9054" t="s">
        <v>29</v>
      </c>
    </row>
    <row r="9055" spans="1:19" x14ac:dyDescent="0.2">
      <c r="A9055">
        <v>5572</v>
      </c>
      <c r="B9055" t="s">
        <v>4463</v>
      </c>
      <c r="C9055" t="s">
        <v>20</v>
      </c>
      <c r="D9055">
        <v>9.3670000000000009</v>
      </c>
      <c r="E9055">
        <v>40</v>
      </c>
      <c r="F9055" t="s">
        <v>9501</v>
      </c>
      <c r="G9055" t="s">
        <v>641</v>
      </c>
      <c r="H9055" t="s">
        <v>36</v>
      </c>
      <c r="I9055" t="s">
        <v>9911</v>
      </c>
      <c r="L9055" t="s">
        <v>4465</v>
      </c>
      <c r="M9055" t="s">
        <v>11208</v>
      </c>
      <c r="N9055">
        <v>4</v>
      </c>
      <c r="P9055" t="s">
        <v>10827</v>
      </c>
      <c r="Q9055" t="s">
        <v>14076</v>
      </c>
      <c r="S9055" t="s">
        <v>29</v>
      </c>
    </row>
    <row r="9056" spans="1:19" x14ac:dyDescent="0.2">
      <c r="A9056">
        <v>5572</v>
      </c>
      <c r="B9056" t="s">
        <v>4463</v>
      </c>
      <c r="C9056" t="s">
        <v>73</v>
      </c>
      <c r="D9056">
        <v>5.0659999999999998</v>
      </c>
      <c r="E9056">
        <v>40</v>
      </c>
      <c r="F9056" t="s">
        <v>9501</v>
      </c>
      <c r="G9056" t="s">
        <v>641</v>
      </c>
      <c r="H9056" t="s">
        <v>36</v>
      </c>
      <c r="I9056" t="s">
        <v>9911</v>
      </c>
      <c r="L9056" t="s">
        <v>4465</v>
      </c>
      <c r="M9056" t="s">
        <v>11208</v>
      </c>
      <c r="N9056">
        <v>4</v>
      </c>
      <c r="P9056" t="s">
        <v>10827</v>
      </c>
      <c r="Q9056" t="s">
        <v>14076</v>
      </c>
      <c r="S9056" t="s">
        <v>29</v>
      </c>
    </row>
    <row r="9057" spans="1:19" x14ac:dyDescent="0.2">
      <c r="A9057">
        <v>5572</v>
      </c>
      <c r="B9057" t="s">
        <v>4463</v>
      </c>
      <c r="C9057" t="s">
        <v>20</v>
      </c>
      <c r="D9057">
        <v>9.2520000000000007</v>
      </c>
      <c r="E9057">
        <v>45</v>
      </c>
      <c r="F9057" t="s">
        <v>9501</v>
      </c>
      <c r="G9057" t="s">
        <v>641</v>
      </c>
      <c r="H9057" t="s">
        <v>36</v>
      </c>
      <c r="I9057" t="s">
        <v>9911</v>
      </c>
      <c r="L9057" t="s">
        <v>4465</v>
      </c>
      <c r="M9057" t="s">
        <v>11208</v>
      </c>
      <c r="N9057">
        <v>4</v>
      </c>
      <c r="P9057" t="s">
        <v>10827</v>
      </c>
      <c r="Q9057" t="s">
        <v>14076</v>
      </c>
      <c r="S9057" t="s">
        <v>29</v>
      </c>
    </row>
    <row r="9058" spans="1:19" x14ac:dyDescent="0.2">
      <c r="A9058">
        <v>5572</v>
      </c>
      <c r="B9058" t="s">
        <v>4463</v>
      </c>
      <c r="C9058" t="s">
        <v>73</v>
      </c>
      <c r="D9058">
        <v>4.9809999999999999</v>
      </c>
      <c r="E9058">
        <v>45</v>
      </c>
      <c r="F9058" t="s">
        <v>9501</v>
      </c>
      <c r="G9058" t="s">
        <v>641</v>
      </c>
      <c r="H9058" t="s">
        <v>36</v>
      </c>
      <c r="I9058" t="s">
        <v>9911</v>
      </c>
      <c r="L9058" t="s">
        <v>4465</v>
      </c>
      <c r="M9058" t="s">
        <v>11208</v>
      </c>
      <c r="N9058">
        <v>4</v>
      </c>
      <c r="P9058" t="s">
        <v>10827</v>
      </c>
      <c r="Q9058" t="s">
        <v>14076</v>
      </c>
      <c r="S9058" t="s">
        <v>29</v>
      </c>
    </row>
    <row r="9059" spans="1:19" x14ac:dyDescent="0.2">
      <c r="A9059">
        <v>5572</v>
      </c>
      <c r="B9059" t="s">
        <v>4463</v>
      </c>
      <c r="C9059" t="s">
        <v>20</v>
      </c>
      <c r="D9059">
        <v>9.1419999999999995</v>
      </c>
      <c r="E9059">
        <v>50</v>
      </c>
      <c r="F9059" t="s">
        <v>9501</v>
      </c>
      <c r="G9059" t="s">
        <v>641</v>
      </c>
      <c r="H9059" t="s">
        <v>36</v>
      </c>
      <c r="I9059" t="s">
        <v>9911</v>
      </c>
      <c r="L9059" t="s">
        <v>4465</v>
      </c>
      <c r="M9059" t="s">
        <v>11208</v>
      </c>
      <c r="N9059">
        <v>4</v>
      </c>
      <c r="P9059" t="s">
        <v>10827</v>
      </c>
      <c r="Q9059" t="s">
        <v>14076</v>
      </c>
      <c r="S9059" t="s">
        <v>29</v>
      </c>
    </row>
    <row r="9060" spans="1:19" x14ac:dyDescent="0.2">
      <c r="A9060">
        <v>5572</v>
      </c>
      <c r="B9060" t="s">
        <v>4463</v>
      </c>
      <c r="C9060" t="s">
        <v>73</v>
      </c>
      <c r="D9060">
        <v>4.8959999999999999</v>
      </c>
      <c r="E9060">
        <v>50</v>
      </c>
      <c r="F9060" t="s">
        <v>9501</v>
      </c>
      <c r="G9060" t="s">
        <v>641</v>
      </c>
      <c r="H9060" t="s">
        <v>36</v>
      </c>
      <c r="I9060" t="s">
        <v>9911</v>
      </c>
      <c r="L9060" t="s">
        <v>4465</v>
      </c>
      <c r="M9060" t="s">
        <v>11208</v>
      </c>
      <c r="N9060">
        <v>4</v>
      </c>
      <c r="P9060" t="s">
        <v>10827</v>
      </c>
      <c r="Q9060" t="s">
        <v>14076</v>
      </c>
      <c r="S9060" t="s">
        <v>29</v>
      </c>
    </row>
    <row r="9061" spans="1:19" hidden="1" x14ac:dyDescent="0.2">
      <c r="A9061">
        <v>5572</v>
      </c>
      <c r="B9061" t="s">
        <v>4463</v>
      </c>
      <c r="C9061" t="s">
        <v>20</v>
      </c>
      <c r="D9061">
        <v>9.7200000000000006</v>
      </c>
      <c r="E9061">
        <v>20</v>
      </c>
      <c r="F9061" t="s">
        <v>11226</v>
      </c>
      <c r="G9061" t="s">
        <v>55</v>
      </c>
      <c r="H9061" t="s">
        <v>46</v>
      </c>
      <c r="I9061" t="s">
        <v>1732</v>
      </c>
      <c r="K9061"/>
      <c r="L9061" t="s">
        <v>4465</v>
      </c>
      <c r="M9061" t="s">
        <v>11208</v>
      </c>
      <c r="N9061">
        <v>4</v>
      </c>
      <c r="P9061" t="s">
        <v>10827</v>
      </c>
      <c r="Q9061" t="s">
        <v>14076</v>
      </c>
      <c r="S9061" t="s">
        <v>29</v>
      </c>
    </row>
    <row r="9062" spans="1:19" hidden="1" x14ac:dyDescent="0.2">
      <c r="A9062">
        <v>5572</v>
      </c>
      <c r="B9062" t="s">
        <v>4463</v>
      </c>
      <c r="C9062" t="s">
        <v>73</v>
      </c>
      <c r="D9062">
        <v>5.6</v>
      </c>
      <c r="E9062">
        <v>20</v>
      </c>
      <c r="F9062" t="s">
        <v>11226</v>
      </c>
      <c r="G9062" t="s">
        <v>55</v>
      </c>
      <c r="H9062" t="s">
        <v>46</v>
      </c>
      <c r="I9062" t="s">
        <v>1732</v>
      </c>
      <c r="K9062"/>
      <c r="L9062" t="s">
        <v>4465</v>
      </c>
      <c r="M9062" t="s">
        <v>11208</v>
      </c>
      <c r="N9062">
        <v>4</v>
      </c>
      <c r="P9062" t="s">
        <v>10827</v>
      </c>
      <c r="Q9062" t="s">
        <v>14076</v>
      </c>
      <c r="S9062" t="s">
        <v>29</v>
      </c>
    </row>
    <row r="9063" spans="1:19" hidden="1" x14ac:dyDescent="0.2">
      <c r="A9063">
        <v>5572</v>
      </c>
      <c r="B9063" t="s">
        <v>4463</v>
      </c>
      <c r="C9063" t="s">
        <v>1077</v>
      </c>
      <c r="D9063">
        <v>4.1900000000000004</v>
      </c>
      <c r="F9063" t="s">
        <v>11226</v>
      </c>
      <c r="I9063" t="s">
        <v>14077</v>
      </c>
      <c r="J9063" t="s">
        <v>43</v>
      </c>
      <c r="K9063"/>
      <c r="L9063" t="s">
        <v>4465</v>
      </c>
      <c r="M9063" t="s">
        <v>11208</v>
      </c>
      <c r="N9063">
        <v>4</v>
      </c>
      <c r="P9063" t="s">
        <v>10827</v>
      </c>
      <c r="Q9063" t="s">
        <v>14076</v>
      </c>
      <c r="S9063" t="s">
        <v>50</v>
      </c>
    </row>
    <row r="9064" spans="1:19" hidden="1" x14ac:dyDescent="0.2">
      <c r="A9064">
        <v>5572</v>
      </c>
      <c r="B9064" t="s">
        <v>4463</v>
      </c>
      <c r="C9064" t="s">
        <v>1082</v>
      </c>
      <c r="D9064">
        <v>8.43</v>
      </c>
      <c r="F9064" t="s">
        <v>11226</v>
      </c>
      <c r="I9064" t="s">
        <v>14077</v>
      </c>
      <c r="J9064" t="s">
        <v>43</v>
      </c>
      <c r="K9064"/>
      <c r="L9064" t="s">
        <v>4465</v>
      </c>
      <c r="M9064" t="s">
        <v>11208</v>
      </c>
      <c r="N9064">
        <v>4</v>
      </c>
      <c r="P9064" t="s">
        <v>10827</v>
      </c>
      <c r="Q9064" t="s">
        <v>14076</v>
      </c>
      <c r="S9064" t="s">
        <v>50</v>
      </c>
    </row>
    <row r="9065" spans="1:19" hidden="1" x14ac:dyDescent="0.2">
      <c r="A9065">
        <v>5573</v>
      </c>
      <c r="B9065" t="s">
        <v>14078</v>
      </c>
      <c r="C9065" t="s">
        <v>20</v>
      </c>
      <c r="D9065">
        <v>1.78</v>
      </c>
      <c r="E9065">
        <v>20</v>
      </c>
      <c r="F9065" t="s">
        <v>14079</v>
      </c>
      <c r="G9065" t="s">
        <v>22</v>
      </c>
      <c r="H9065" t="s">
        <v>46</v>
      </c>
      <c r="I9065" t="s">
        <v>5845</v>
      </c>
      <c r="K9065"/>
      <c r="L9065" t="s">
        <v>14080</v>
      </c>
      <c r="M9065" t="s">
        <v>26</v>
      </c>
      <c r="N9065">
        <v>2</v>
      </c>
      <c r="P9065" t="s">
        <v>10827</v>
      </c>
      <c r="Q9065" t="s">
        <v>14081</v>
      </c>
      <c r="S9065" t="s">
        <v>29</v>
      </c>
    </row>
    <row r="9066" spans="1:19" hidden="1" x14ac:dyDescent="0.2">
      <c r="A9066">
        <v>5573</v>
      </c>
      <c r="B9066" t="s">
        <v>14078</v>
      </c>
      <c r="C9066" t="s">
        <v>73</v>
      </c>
      <c r="D9066">
        <v>4.4000000000000004</v>
      </c>
      <c r="E9066">
        <v>20</v>
      </c>
      <c r="F9066" t="s">
        <v>14079</v>
      </c>
      <c r="G9066" t="s">
        <v>22</v>
      </c>
      <c r="H9066" t="s">
        <v>46</v>
      </c>
      <c r="I9066" t="s">
        <v>5845</v>
      </c>
      <c r="K9066"/>
      <c r="L9066" t="s">
        <v>14080</v>
      </c>
      <c r="M9066" t="s">
        <v>26</v>
      </c>
      <c r="N9066">
        <v>2</v>
      </c>
      <c r="P9066" t="s">
        <v>10827</v>
      </c>
      <c r="Q9066" t="s">
        <v>14081</v>
      </c>
      <c r="S9066" t="s">
        <v>29</v>
      </c>
    </row>
    <row r="9067" spans="1:19" hidden="1" x14ac:dyDescent="0.2">
      <c r="A9067">
        <v>5573</v>
      </c>
      <c r="B9067" t="s">
        <v>14078</v>
      </c>
      <c r="C9067" t="s">
        <v>77</v>
      </c>
      <c r="D9067">
        <v>8.68</v>
      </c>
      <c r="E9067">
        <v>20</v>
      </c>
      <c r="F9067" t="s">
        <v>14079</v>
      </c>
      <c r="G9067" t="s">
        <v>22</v>
      </c>
      <c r="H9067" t="s">
        <v>46</v>
      </c>
      <c r="I9067" t="s">
        <v>5845</v>
      </c>
      <c r="K9067"/>
      <c r="L9067" t="s">
        <v>14080</v>
      </c>
      <c r="M9067" t="s">
        <v>26</v>
      </c>
      <c r="N9067">
        <v>2</v>
      </c>
      <c r="P9067" t="s">
        <v>10827</v>
      </c>
      <c r="Q9067" t="s">
        <v>14081</v>
      </c>
      <c r="S9067" t="s">
        <v>29</v>
      </c>
    </row>
    <row r="9068" spans="1:19" hidden="1" x14ac:dyDescent="0.2">
      <c r="A9068">
        <v>5574</v>
      </c>
      <c r="B9068" t="s">
        <v>4517</v>
      </c>
      <c r="C9068" t="s">
        <v>73</v>
      </c>
      <c r="D9068">
        <v>-6.25</v>
      </c>
      <c r="E9068">
        <v>20</v>
      </c>
      <c r="F9068" t="s">
        <v>11461</v>
      </c>
      <c r="G9068" t="s">
        <v>75</v>
      </c>
      <c r="H9068" t="s">
        <v>23</v>
      </c>
      <c r="I9068" t="s">
        <v>161</v>
      </c>
      <c r="K9068"/>
      <c r="L9068" t="s">
        <v>4520</v>
      </c>
      <c r="M9068" t="s">
        <v>11208</v>
      </c>
      <c r="N9068">
        <v>4</v>
      </c>
      <c r="P9068" t="s">
        <v>10827</v>
      </c>
      <c r="Q9068" t="s">
        <v>14082</v>
      </c>
      <c r="S9068" t="s">
        <v>29</v>
      </c>
    </row>
    <row r="9069" spans="1:19" hidden="1" x14ac:dyDescent="0.2">
      <c r="A9069">
        <v>5574</v>
      </c>
      <c r="B9069" t="s">
        <v>4517</v>
      </c>
      <c r="C9069" t="s">
        <v>73</v>
      </c>
      <c r="D9069">
        <v>-6.6</v>
      </c>
      <c r="E9069" t="s">
        <v>2893</v>
      </c>
      <c r="F9069" t="s">
        <v>11461</v>
      </c>
      <c r="G9069" t="s">
        <v>75</v>
      </c>
      <c r="H9069" t="s">
        <v>23</v>
      </c>
      <c r="I9069" t="s">
        <v>14083</v>
      </c>
      <c r="K9069"/>
      <c r="L9069" t="s">
        <v>4520</v>
      </c>
      <c r="M9069" t="s">
        <v>11208</v>
      </c>
      <c r="N9069">
        <v>4</v>
      </c>
      <c r="P9069" t="s">
        <v>10827</v>
      </c>
      <c r="Q9069" t="s">
        <v>14082</v>
      </c>
      <c r="S9069" t="s">
        <v>29</v>
      </c>
    </row>
    <row r="9070" spans="1:19" hidden="1" x14ac:dyDescent="0.2">
      <c r="A9070">
        <v>5575</v>
      </c>
      <c r="B9070" t="s">
        <v>14084</v>
      </c>
      <c r="C9070" t="s">
        <v>20</v>
      </c>
      <c r="D9070">
        <v>8.4</v>
      </c>
      <c r="E9070">
        <v>20</v>
      </c>
      <c r="F9070" t="s">
        <v>13964</v>
      </c>
      <c r="G9070" t="s">
        <v>55</v>
      </c>
      <c r="H9070" t="s">
        <v>46</v>
      </c>
      <c r="I9070" t="s">
        <v>2449</v>
      </c>
      <c r="K9070"/>
      <c r="L9070" t="s">
        <v>14085</v>
      </c>
      <c r="M9070" t="s">
        <v>26</v>
      </c>
      <c r="N9070">
        <v>2</v>
      </c>
      <c r="P9070" t="s">
        <v>10827</v>
      </c>
      <c r="Q9070" t="s">
        <v>14086</v>
      </c>
      <c r="S9070" t="s">
        <v>29</v>
      </c>
    </row>
    <row r="9071" spans="1:19" hidden="1" x14ac:dyDescent="0.2">
      <c r="A9071">
        <v>5575</v>
      </c>
      <c r="B9071" t="s">
        <v>14084</v>
      </c>
      <c r="C9071" t="s">
        <v>73</v>
      </c>
      <c r="D9071">
        <v>2.0499999999999998</v>
      </c>
      <c r="E9071">
        <v>20</v>
      </c>
      <c r="F9071" t="s">
        <v>14087</v>
      </c>
      <c r="G9071" t="s">
        <v>31</v>
      </c>
      <c r="H9071" t="s">
        <v>46</v>
      </c>
      <c r="I9071" t="s">
        <v>2449</v>
      </c>
      <c r="K9071"/>
      <c r="L9071" t="s">
        <v>14085</v>
      </c>
      <c r="M9071" t="s">
        <v>26</v>
      </c>
      <c r="N9071">
        <v>2</v>
      </c>
      <c r="P9071" t="s">
        <v>10827</v>
      </c>
      <c r="Q9071" t="s">
        <v>14086</v>
      </c>
      <c r="S9071" t="s">
        <v>29</v>
      </c>
    </row>
    <row r="9072" spans="1:19" hidden="1" x14ac:dyDescent="0.2">
      <c r="A9072">
        <v>5576</v>
      </c>
      <c r="B9072" t="s">
        <v>14088</v>
      </c>
      <c r="C9072" t="s">
        <v>20</v>
      </c>
      <c r="D9072">
        <v>2.48</v>
      </c>
      <c r="E9072">
        <v>20</v>
      </c>
      <c r="F9072" t="s">
        <v>66</v>
      </c>
      <c r="G9072" t="s">
        <v>31</v>
      </c>
      <c r="H9072" t="s">
        <v>46</v>
      </c>
      <c r="I9072" t="s">
        <v>106</v>
      </c>
      <c r="K9072"/>
      <c r="L9072" t="s">
        <v>14089</v>
      </c>
      <c r="M9072" t="s">
        <v>26</v>
      </c>
      <c r="N9072">
        <v>2</v>
      </c>
      <c r="P9072" t="s">
        <v>10827</v>
      </c>
      <c r="Q9072" t="s">
        <v>14090</v>
      </c>
      <c r="S9072" t="s">
        <v>29</v>
      </c>
    </row>
    <row r="9073" spans="1:19" hidden="1" x14ac:dyDescent="0.2">
      <c r="A9073">
        <v>5577</v>
      </c>
      <c r="B9073" t="s">
        <v>14091</v>
      </c>
      <c r="C9073" t="s">
        <v>20</v>
      </c>
      <c r="D9073">
        <v>-0.68</v>
      </c>
      <c r="E9073">
        <v>20</v>
      </c>
      <c r="F9073" t="s">
        <v>12792</v>
      </c>
      <c r="G9073" t="s">
        <v>75</v>
      </c>
      <c r="H9073" t="s">
        <v>23</v>
      </c>
      <c r="I9073" t="s">
        <v>3568</v>
      </c>
      <c r="K9073"/>
      <c r="L9073" t="s">
        <v>14092</v>
      </c>
      <c r="M9073" t="s">
        <v>26</v>
      </c>
      <c r="N9073">
        <v>2</v>
      </c>
      <c r="P9073" t="s">
        <v>10827</v>
      </c>
      <c r="Q9073" t="s">
        <v>14093</v>
      </c>
      <c r="S9073" t="s">
        <v>29</v>
      </c>
    </row>
    <row r="9074" spans="1:19" hidden="1" x14ac:dyDescent="0.2">
      <c r="A9074">
        <v>5578</v>
      </c>
      <c r="B9074" t="s">
        <v>14094</v>
      </c>
      <c r="C9074" t="s">
        <v>20</v>
      </c>
      <c r="D9074">
        <v>-1.64</v>
      </c>
      <c r="E9074">
        <v>20</v>
      </c>
      <c r="F9074" t="s">
        <v>11461</v>
      </c>
      <c r="G9074" t="s">
        <v>75</v>
      </c>
      <c r="H9074" t="s">
        <v>23</v>
      </c>
      <c r="I9074" t="s">
        <v>3568</v>
      </c>
      <c r="K9074"/>
      <c r="L9074" t="s">
        <v>14095</v>
      </c>
      <c r="M9074" t="s">
        <v>26</v>
      </c>
      <c r="N9074">
        <v>2</v>
      </c>
      <c r="P9074" t="s">
        <v>10827</v>
      </c>
      <c r="Q9074" t="s">
        <v>14096</v>
      </c>
      <c r="S9074" t="s">
        <v>29</v>
      </c>
    </row>
    <row r="9075" spans="1:19" hidden="1" x14ac:dyDescent="0.2">
      <c r="A9075">
        <v>5579</v>
      </c>
      <c r="B9075" t="s">
        <v>14097</v>
      </c>
      <c r="C9075" t="s">
        <v>20</v>
      </c>
      <c r="D9075">
        <v>-0.43</v>
      </c>
      <c r="E9075">
        <v>20</v>
      </c>
      <c r="F9075" t="s">
        <v>14098</v>
      </c>
      <c r="G9075" t="s">
        <v>75</v>
      </c>
      <c r="H9075" t="s">
        <v>23</v>
      </c>
      <c r="I9075" t="s">
        <v>2449</v>
      </c>
      <c r="K9075"/>
      <c r="L9075" t="s">
        <v>14099</v>
      </c>
      <c r="M9075" t="s">
        <v>26</v>
      </c>
      <c r="N9075">
        <v>2</v>
      </c>
      <c r="P9075" t="s">
        <v>10827</v>
      </c>
      <c r="Q9075" t="s">
        <v>14100</v>
      </c>
      <c r="S9075" t="s">
        <v>29</v>
      </c>
    </row>
    <row r="9076" spans="1:19" hidden="1" x14ac:dyDescent="0.2">
      <c r="A9076">
        <v>5581</v>
      </c>
      <c r="B9076" t="s">
        <v>14101</v>
      </c>
      <c r="C9076" t="s">
        <v>20</v>
      </c>
      <c r="D9076">
        <v>2.8</v>
      </c>
      <c r="E9076">
        <v>20</v>
      </c>
      <c r="F9076" t="s">
        <v>14102</v>
      </c>
      <c r="G9076" t="s">
        <v>31</v>
      </c>
      <c r="H9076" t="s">
        <v>46</v>
      </c>
      <c r="I9076" t="s">
        <v>2449</v>
      </c>
      <c r="K9076"/>
      <c r="L9076" t="s">
        <v>14103</v>
      </c>
      <c r="M9076" t="s">
        <v>26</v>
      </c>
      <c r="N9076">
        <v>2</v>
      </c>
      <c r="P9076" t="s">
        <v>10827</v>
      </c>
      <c r="Q9076" t="s">
        <v>14104</v>
      </c>
      <c r="S9076" t="s">
        <v>29</v>
      </c>
    </row>
    <row r="9077" spans="1:19" hidden="1" x14ac:dyDescent="0.2">
      <c r="A9077">
        <v>5582</v>
      </c>
      <c r="B9077" t="s">
        <v>14105</v>
      </c>
      <c r="C9077" t="s">
        <v>20</v>
      </c>
      <c r="D9077">
        <v>-1.34</v>
      </c>
      <c r="E9077">
        <v>20</v>
      </c>
      <c r="F9077" t="s">
        <v>11461</v>
      </c>
      <c r="G9077" t="s">
        <v>75</v>
      </c>
      <c r="H9077" t="s">
        <v>23</v>
      </c>
      <c r="I9077" t="s">
        <v>8881</v>
      </c>
      <c r="K9077"/>
      <c r="L9077" t="s">
        <v>14106</v>
      </c>
      <c r="M9077" t="s">
        <v>26</v>
      </c>
      <c r="N9077">
        <v>2</v>
      </c>
      <c r="P9077" t="s">
        <v>10827</v>
      </c>
      <c r="Q9077" t="s">
        <v>14107</v>
      </c>
      <c r="S9077" t="s">
        <v>29</v>
      </c>
    </row>
    <row r="9078" spans="1:19" hidden="1" x14ac:dyDescent="0.2">
      <c r="A9078">
        <v>5583</v>
      </c>
      <c r="B9078" t="s">
        <v>14108</v>
      </c>
      <c r="C9078" t="s">
        <v>20</v>
      </c>
      <c r="D9078">
        <v>-0.92</v>
      </c>
      <c r="E9078">
        <v>20</v>
      </c>
      <c r="F9078" t="s">
        <v>11398</v>
      </c>
      <c r="G9078" t="s">
        <v>75</v>
      </c>
      <c r="H9078" t="s">
        <v>23</v>
      </c>
      <c r="I9078" t="s">
        <v>8881</v>
      </c>
      <c r="K9078"/>
      <c r="L9078" t="s">
        <v>14109</v>
      </c>
      <c r="M9078" t="s">
        <v>26</v>
      </c>
      <c r="N9078">
        <v>2</v>
      </c>
      <c r="P9078" t="s">
        <v>10827</v>
      </c>
      <c r="Q9078" t="s">
        <v>14110</v>
      </c>
      <c r="S9078" t="s">
        <v>29</v>
      </c>
    </row>
    <row r="9079" spans="1:19" hidden="1" x14ac:dyDescent="0.2">
      <c r="A9079">
        <v>5583</v>
      </c>
      <c r="B9079" t="s">
        <v>14108</v>
      </c>
      <c r="C9079" t="s">
        <v>73</v>
      </c>
      <c r="D9079">
        <v>7.48</v>
      </c>
      <c r="E9079">
        <v>20</v>
      </c>
      <c r="F9079" t="s">
        <v>66</v>
      </c>
      <c r="G9079" t="s">
        <v>31</v>
      </c>
      <c r="H9079" t="s">
        <v>23</v>
      </c>
      <c r="I9079" t="s">
        <v>8881</v>
      </c>
      <c r="K9079"/>
      <c r="L9079" t="s">
        <v>14109</v>
      </c>
      <c r="M9079" t="s">
        <v>26</v>
      </c>
      <c r="N9079">
        <v>2</v>
      </c>
      <c r="P9079" t="s">
        <v>10827</v>
      </c>
      <c r="Q9079" t="s">
        <v>14110</v>
      </c>
      <c r="S9079" t="s">
        <v>29</v>
      </c>
    </row>
    <row r="9080" spans="1:19" hidden="1" x14ac:dyDescent="0.2">
      <c r="A9080">
        <v>5584</v>
      </c>
      <c r="B9080" t="s">
        <v>14111</v>
      </c>
      <c r="C9080" t="s">
        <v>20</v>
      </c>
      <c r="D9080">
        <v>1.57</v>
      </c>
      <c r="E9080">
        <v>20</v>
      </c>
      <c r="F9080" t="s">
        <v>12792</v>
      </c>
      <c r="G9080" t="s">
        <v>75</v>
      </c>
      <c r="H9080" t="s">
        <v>46</v>
      </c>
      <c r="I9080" t="s">
        <v>106</v>
      </c>
      <c r="K9080"/>
      <c r="L9080" t="s">
        <v>14112</v>
      </c>
      <c r="M9080" t="s">
        <v>26</v>
      </c>
      <c r="N9080">
        <v>2</v>
      </c>
      <c r="P9080" t="s">
        <v>10827</v>
      </c>
      <c r="Q9080" t="s">
        <v>14113</v>
      </c>
      <c r="S9080" t="s">
        <v>29</v>
      </c>
    </row>
    <row r="9081" spans="1:19" hidden="1" x14ac:dyDescent="0.2">
      <c r="A9081">
        <v>5585</v>
      </c>
      <c r="B9081" t="s">
        <v>14114</v>
      </c>
      <c r="C9081" t="s">
        <v>20</v>
      </c>
      <c r="D9081">
        <v>-1.05</v>
      </c>
      <c r="E9081">
        <v>20</v>
      </c>
      <c r="F9081" t="s">
        <v>14115</v>
      </c>
      <c r="G9081" t="s">
        <v>75</v>
      </c>
      <c r="H9081" t="s">
        <v>23</v>
      </c>
      <c r="I9081" t="s">
        <v>8881</v>
      </c>
      <c r="K9081"/>
      <c r="L9081" t="s">
        <v>14116</v>
      </c>
      <c r="M9081" t="s">
        <v>26</v>
      </c>
      <c r="N9081">
        <v>2</v>
      </c>
      <c r="P9081" t="s">
        <v>10827</v>
      </c>
      <c r="Q9081" t="s">
        <v>14117</v>
      </c>
      <c r="S9081" t="s">
        <v>29</v>
      </c>
    </row>
    <row r="9082" spans="1:19" hidden="1" x14ac:dyDescent="0.2">
      <c r="A9082">
        <v>5586</v>
      </c>
      <c r="B9082" t="s">
        <v>14118</v>
      </c>
      <c r="C9082" t="s">
        <v>20</v>
      </c>
      <c r="D9082">
        <v>-1.48</v>
      </c>
      <c r="E9082">
        <v>20</v>
      </c>
      <c r="F9082" t="s">
        <v>14119</v>
      </c>
      <c r="G9082" t="s">
        <v>75</v>
      </c>
      <c r="H9082" t="s">
        <v>23</v>
      </c>
      <c r="I9082" t="s">
        <v>400</v>
      </c>
      <c r="K9082"/>
      <c r="L9082" t="s">
        <v>14120</v>
      </c>
      <c r="M9082" t="s">
        <v>26</v>
      </c>
      <c r="N9082">
        <v>2</v>
      </c>
      <c r="P9082" t="s">
        <v>10827</v>
      </c>
      <c r="Q9082" t="s">
        <v>14121</v>
      </c>
      <c r="S9082" t="s">
        <v>29</v>
      </c>
    </row>
    <row r="9083" spans="1:19" hidden="1" x14ac:dyDescent="0.2">
      <c r="A9083">
        <v>5587</v>
      </c>
      <c r="B9083" t="s">
        <v>14122</v>
      </c>
      <c r="C9083" t="s">
        <v>20</v>
      </c>
      <c r="D9083">
        <v>-2.4700000000000002</v>
      </c>
      <c r="E9083">
        <v>20</v>
      </c>
      <c r="F9083" t="s">
        <v>14123</v>
      </c>
      <c r="G9083" t="s">
        <v>75</v>
      </c>
      <c r="H9083" t="s">
        <v>23</v>
      </c>
      <c r="I9083" t="s">
        <v>252</v>
      </c>
      <c r="K9083"/>
      <c r="L9083" t="s">
        <v>14124</v>
      </c>
      <c r="M9083" t="s">
        <v>26</v>
      </c>
      <c r="N9083">
        <v>2</v>
      </c>
      <c r="P9083" t="s">
        <v>10827</v>
      </c>
      <c r="Q9083" t="s">
        <v>14125</v>
      </c>
      <c r="S9083" t="s">
        <v>29</v>
      </c>
    </row>
    <row r="9084" spans="1:19" hidden="1" x14ac:dyDescent="0.2">
      <c r="A9084">
        <v>5588</v>
      </c>
      <c r="B9084" t="s">
        <v>14126</v>
      </c>
      <c r="C9084" t="s">
        <v>20</v>
      </c>
      <c r="D9084">
        <v>0.05</v>
      </c>
      <c r="E9084" t="s">
        <v>2403</v>
      </c>
      <c r="F9084" t="s">
        <v>14127</v>
      </c>
      <c r="G9084" t="s">
        <v>75</v>
      </c>
      <c r="H9084" t="s">
        <v>23</v>
      </c>
      <c r="I9084" t="s">
        <v>146</v>
      </c>
      <c r="K9084"/>
      <c r="L9084" t="s">
        <v>14128</v>
      </c>
      <c r="M9084" t="s">
        <v>11208</v>
      </c>
      <c r="N9084">
        <v>4</v>
      </c>
      <c r="P9084" t="s">
        <v>10827</v>
      </c>
      <c r="Q9084" t="s">
        <v>14129</v>
      </c>
      <c r="S9084" t="s">
        <v>29</v>
      </c>
    </row>
    <row r="9085" spans="1:19" hidden="1" x14ac:dyDescent="0.2">
      <c r="A9085">
        <v>5589</v>
      </c>
      <c r="B9085" t="s">
        <v>14130</v>
      </c>
      <c r="C9085" t="s">
        <v>20</v>
      </c>
      <c r="D9085">
        <v>1.5</v>
      </c>
      <c r="E9085" t="s">
        <v>2403</v>
      </c>
      <c r="F9085" t="s">
        <v>14127</v>
      </c>
      <c r="G9085" t="s">
        <v>75</v>
      </c>
      <c r="H9085" t="s">
        <v>23</v>
      </c>
      <c r="I9085" t="s">
        <v>146</v>
      </c>
      <c r="K9085"/>
      <c r="L9085" t="s">
        <v>14131</v>
      </c>
      <c r="M9085" t="s">
        <v>26</v>
      </c>
      <c r="N9085">
        <v>2</v>
      </c>
      <c r="P9085" t="s">
        <v>10827</v>
      </c>
      <c r="Q9085" t="s">
        <v>14132</v>
      </c>
      <c r="S9085" t="s">
        <v>29</v>
      </c>
    </row>
    <row r="9086" spans="1:19" hidden="1" x14ac:dyDescent="0.2">
      <c r="A9086">
        <v>5589</v>
      </c>
      <c r="B9086" t="s">
        <v>14130</v>
      </c>
      <c r="C9086" t="s">
        <v>73</v>
      </c>
      <c r="D9086">
        <v>-1.92</v>
      </c>
      <c r="E9086" t="s">
        <v>2403</v>
      </c>
      <c r="F9086" t="s">
        <v>14127</v>
      </c>
      <c r="G9086" t="s">
        <v>75</v>
      </c>
      <c r="H9086" t="s">
        <v>23</v>
      </c>
      <c r="I9086" t="s">
        <v>146</v>
      </c>
      <c r="K9086"/>
      <c r="L9086" t="s">
        <v>14131</v>
      </c>
      <c r="M9086" t="s">
        <v>26</v>
      </c>
      <c r="N9086">
        <v>2</v>
      </c>
      <c r="P9086" t="s">
        <v>10827</v>
      </c>
      <c r="Q9086" t="s">
        <v>14132</v>
      </c>
      <c r="S9086" t="s">
        <v>29</v>
      </c>
    </row>
    <row r="9087" spans="1:19" hidden="1" x14ac:dyDescent="0.2">
      <c r="A9087">
        <v>5590</v>
      </c>
      <c r="B9087" t="s">
        <v>14133</v>
      </c>
      <c r="C9087" t="s">
        <v>20</v>
      </c>
      <c r="D9087">
        <v>-1.05</v>
      </c>
      <c r="E9087" t="s">
        <v>2403</v>
      </c>
      <c r="F9087" t="s">
        <v>14127</v>
      </c>
      <c r="G9087" t="s">
        <v>75</v>
      </c>
      <c r="H9087" t="s">
        <v>23</v>
      </c>
      <c r="I9087" t="s">
        <v>146</v>
      </c>
      <c r="K9087"/>
      <c r="L9087" t="s">
        <v>14134</v>
      </c>
      <c r="M9087" t="s">
        <v>26</v>
      </c>
      <c r="N9087">
        <v>2</v>
      </c>
      <c r="P9087" t="s">
        <v>10827</v>
      </c>
      <c r="Q9087" t="s">
        <v>14135</v>
      </c>
      <c r="S9087" t="s">
        <v>29</v>
      </c>
    </row>
    <row r="9088" spans="1:19" hidden="1" x14ac:dyDescent="0.2">
      <c r="A9088">
        <v>5591</v>
      </c>
      <c r="B9088" t="s">
        <v>14136</v>
      </c>
      <c r="C9088" t="s">
        <v>20</v>
      </c>
      <c r="D9088">
        <v>-1.1200000000000001</v>
      </c>
      <c r="E9088" t="s">
        <v>2403</v>
      </c>
      <c r="F9088" t="s">
        <v>14127</v>
      </c>
      <c r="G9088" t="s">
        <v>75</v>
      </c>
      <c r="H9088" t="s">
        <v>23</v>
      </c>
      <c r="I9088" t="s">
        <v>146</v>
      </c>
      <c r="K9088"/>
      <c r="L9088" t="s">
        <v>14137</v>
      </c>
      <c r="M9088" t="s">
        <v>26</v>
      </c>
      <c r="N9088">
        <v>2</v>
      </c>
      <c r="P9088" t="s">
        <v>10827</v>
      </c>
      <c r="Q9088" t="s">
        <v>14138</v>
      </c>
      <c r="S9088" t="s">
        <v>29</v>
      </c>
    </row>
    <row r="9089" spans="1:19" hidden="1" x14ac:dyDescent="0.2">
      <c r="A9089">
        <v>5592</v>
      </c>
      <c r="B9089" t="s">
        <v>14139</v>
      </c>
      <c r="C9089" t="s">
        <v>20</v>
      </c>
      <c r="D9089">
        <v>1.34</v>
      </c>
      <c r="E9089" t="s">
        <v>2403</v>
      </c>
      <c r="F9089" t="s">
        <v>14127</v>
      </c>
      <c r="G9089" t="s">
        <v>75</v>
      </c>
      <c r="H9089" t="s">
        <v>23</v>
      </c>
      <c r="I9089" t="s">
        <v>146</v>
      </c>
      <c r="K9089"/>
      <c r="L9089" t="s">
        <v>14140</v>
      </c>
      <c r="M9089" t="s">
        <v>26</v>
      </c>
      <c r="N9089">
        <v>2</v>
      </c>
      <c r="P9089" t="s">
        <v>10827</v>
      </c>
      <c r="Q9089" t="s">
        <v>14141</v>
      </c>
      <c r="S9089" t="s">
        <v>29</v>
      </c>
    </row>
    <row r="9090" spans="1:19" hidden="1" x14ac:dyDescent="0.2">
      <c r="A9090">
        <v>5592</v>
      </c>
      <c r="B9090" t="s">
        <v>14139</v>
      </c>
      <c r="C9090" t="s">
        <v>73</v>
      </c>
      <c r="D9090">
        <v>-1.77</v>
      </c>
      <c r="E9090" t="s">
        <v>2403</v>
      </c>
      <c r="F9090" t="s">
        <v>14127</v>
      </c>
      <c r="G9090" t="s">
        <v>75</v>
      </c>
      <c r="H9090" t="s">
        <v>23</v>
      </c>
      <c r="I9090" t="s">
        <v>146</v>
      </c>
      <c r="K9090"/>
      <c r="L9090" t="s">
        <v>14140</v>
      </c>
      <c r="M9090" t="s">
        <v>26</v>
      </c>
      <c r="N9090">
        <v>2</v>
      </c>
      <c r="P9090" t="s">
        <v>10827</v>
      </c>
      <c r="Q9090" t="s">
        <v>14141</v>
      </c>
      <c r="S9090" t="s">
        <v>29</v>
      </c>
    </row>
    <row r="9091" spans="1:19" hidden="1" x14ac:dyDescent="0.2">
      <c r="A9091">
        <v>5593</v>
      </c>
      <c r="B9091" t="s">
        <v>14142</v>
      </c>
      <c r="C9091" t="s">
        <v>20</v>
      </c>
      <c r="D9091">
        <v>-0.45</v>
      </c>
      <c r="E9091" t="s">
        <v>2403</v>
      </c>
      <c r="F9091" t="s">
        <v>14127</v>
      </c>
      <c r="G9091" t="s">
        <v>75</v>
      </c>
      <c r="H9091" t="s">
        <v>23</v>
      </c>
      <c r="I9091" t="s">
        <v>146</v>
      </c>
      <c r="K9091"/>
      <c r="L9091" t="s">
        <v>14143</v>
      </c>
      <c r="M9091" t="s">
        <v>26</v>
      </c>
      <c r="N9091">
        <v>2</v>
      </c>
      <c r="P9091" t="s">
        <v>10827</v>
      </c>
      <c r="Q9091" t="s">
        <v>14144</v>
      </c>
      <c r="S9091" t="s">
        <v>29</v>
      </c>
    </row>
    <row r="9092" spans="1:19" hidden="1" x14ac:dyDescent="0.2">
      <c r="A9092">
        <v>5594</v>
      </c>
      <c r="B9092" t="s">
        <v>14145</v>
      </c>
      <c r="C9092" t="s">
        <v>20</v>
      </c>
      <c r="D9092">
        <v>0.46</v>
      </c>
      <c r="E9092" t="s">
        <v>2403</v>
      </c>
      <c r="F9092" t="s">
        <v>14127</v>
      </c>
      <c r="G9092" t="s">
        <v>75</v>
      </c>
      <c r="H9092" t="s">
        <v>23</v>
      </c>
      <c r="I9092" t="s">
        <v>146</v>
      </c>
      <c r="K9092"/>
      <c r="L9092" t="s">
        <v>14146</v>
      </c>
      <c r="M9092" t="s">
        <v>26</v>
      </c>
      <c r="N9092">
        <v>2</v>
      </c>
      <c r="P9092" t="s">
        <v>10827</v>
      </c>
      <c r="Q9092" t="s">
        <v>14147</v>
      </c>
      <c r="S9092" t="s">
        <v>29</v>
      </c>
    </row>
    <row r="9093" spans="1:19" hidden="1" x14ac:dyDescent="0.2">
      <c r="A9093">
        <v>5595</v>
      </c>
      <c r="B9093" t="s">
        <v>14148</v>
      </c>
      <c r="C9093" t="s">
        <v>20</v>
      </c>
      <c r="D9093">
        <v>1.34</v>
      </c>
      <c r="E9093" t="s">
        <v>2403</v>
      </c>
      <c r="F9093" t="s">
        <v>14127</v>
      </c>
      <c r="G9093" t="s">
        <v>75</v>
      </c>
      <c r="H9093" t="s">
        <v>23</v>
      </c>
      <c r="I9093" t="s">
        <v>146</v>
      </c>
      <c r="K9093"/>
      <c r="L9093" t="s">
        <v>14149</v>
      </c>
      <c r="M9093" t="s">
        <v>26</v>
      </c>
      <c r="N9093">
        <v>2</v>
      </c>
      <c r="P9093" t="s">
        <v>10827</v>
      </c>
      <c r="Q9093" t="s">
        <v>14150</v>
      </c>
      <c r="S9093" t="s">
        <v>29</v>
      </c>
    </row>
    <row r="9094" spans="1:19" hidden="1" x14ac:dyDescent="0.2">
      <c r="A9094">
        <v>5595</v>
      </c>
      <c r="B9094" t="s">
        <v>14148</v>
      </c>
      <c r="C9094" t="s">
        <v>73</v>
      </c>
      <c r="D9094">
        <v>-1.8</v>
      </c>
      <c r="E9094" t="s">
        <v>2403</v>
      </c>
      <c r="F9094" t="s">
        <v>14127</v>
      </c>
      <c r="G9094" t="s">
        <v>75</v>
      </c>
      <c r="H9094" t="s">
        <v>23</v>
      </c>
      <c r="I9094" t="s">
        <v>146</v>
      </c>
      <c r="K9094"/>
      <c r="L9094" t="s">
        <v>14149</v>
      </c>
      <c r="M9094" t="s">
        <v>26</v>
      </c>
      <c r="N9094">
        <v>2</v>
      </c>
      <c r="P9094" t="s">
        <v>10827</v>
      </c>
      <c r="Q9094" t="s">
        <v>14150</v>
      </c>
      <c r="S9094" t="s">
        <v>29</v>
      </c>
    </row>
    <row r="9095" spans="1:19" hidden="1" x14ac:dyDescent="0.2">
      <c r="A9095">
        <v>5596</v>
      </c>
      <c r="B9095" t="s">
        <v>4617</v>
      </c>
      <c r="C9095" t="s">
        <v>20</v>
      </c>
      <c r="D9095">
        <v>2.52</v>
      </c>
      <c r="E9095">
        <v>20</v>
      </c>
      <c r="G9095" t="s">
        <v>55</v>
      </c>
      <c r="H9095" t="s">
        <v>46</v>
      </c>
      <c r="I9095" t="s">
        <v>308</v>
      </c>
      <c r="K9095"/>
      <c r="L9095" t="s">
        <v>4619</v>
      </c>
      <c r="M9095" t="s">
        <v>11071</v>
      </c>
      <c r="N9095">
        <v>3</v>
      </c>
      <c r="P9095" t="s">
        <v>10827</v>
      </c>
      <c r="Q9095" t="s">
        <v>14151</v>
      </c>
      <c r="S9095" t="s">
        <v>29</v>
      </c>
    </row>
    <row r="9096" spans="1:19" hidden="1" x14ac:dyDescent="0.2">
      <c r="A9096">
        <v>5596</v>
      </c>
      <c r="B9096" t="s">
        <v>4617</v>
      </c>
      <c r="C9096" t="s">
        <v>20</v>
      </c>
      <c r="D9096">
        <v>2.52</v>
      </c>
      <c r="F9096" t="s">
        <v>615</v>
      </c>
      <c r="G9096" t="s">
        <v>189</v>
      </c>
      <c r="H9096" t="s">
        <v>23</v>
      </c>
      <c r="I9096" t="s">
        <v>2916</v>
      </c>
      <c r="K9096"/>
      <c r="L9096" t="s">
        <v>4619</v>
      </c>
      <c r="M9096" t="s">
        <v>11071</v>
      </c>
      <c r="N9096">
        <v>3</v>
      </c>
      <c r="P9096" t="s">
        <v>10827</v>
      </c>
      <c r="Q9096" t="s">
        <v>14151</v>
      </c>
      <c r="S9096" t="s">
        <v>29</v>
      </c>
    </row>
    <row r="9097" spans="1:19" hidden="1" x14ac:dyDescent="0.2">
      <c r="A9097">
        <v>5596</v>
      </c>
      <c r="B9097" t="s">
        <v>4617</v>
      </c>
      <c r="C9097" t="s">
        <v>20</v>
      </c>
      <c r="D9097">
        <v>2.61</v>
      </c>
      <c r="E9097" t="s">
        <v>10834</v>
      </c>
      <c r="F9097" t="s">
        <v>615</v>
      </c>
      <c r="G9097" t="s">
        <v>3107</v>
      </c>
      <c r="H9097" t="s">
        <v>23</v>
      </c>
      <c r="I9097" t="s">
        <v>10121</v>
      </c>
      <c r="K9097"/>
      <c r="L9097" t="s">
        <v>4619</v>
      </c>
      <c r="M9097" t="s">
        <v>11071</v>
      </c>
      <c r="N9097">
        <v>3</v>
      </c>
      <c r="P9097" t="s">
        <v>10827</v>
      </c>
      <c r="Q9097" t="s">
        <v>14151</v>
      </c>
      <c r="S9097" t="s">
        <v>29</v>
      </c>
    </row>
    <row r="9098" spans="1:19" hidden="1" x14ac:dyDescent="0.2">
      <c r="A9098">
        <v>5597</v>
      </c>
      <c r="B9098" t="s">
        <v>14152</v>
      </c>
      <c r="C9098" t="s">
        <v>20</v>
      </c>
      <c r="D9098">
        <v>4.3369999999999997</v>
      </c>
      <c r="E9098">
        <v>15</v>
      </c>
      <c r="F9098" t="s">
        <v>11277</v>
      </c>
      <c r="G9098" t="s">
        <v>246</v>
      </c>
      <c r="H9098" t="s">
        <v>46</v>
      </c>
      <c r="I9098" t="s">
        <v>9450</v>
      </c>
      <c r="K9098"/>
      <c r="L9098" t="s">
        <v>14153</v>
      </c>
      <c r="M9098" t="s">
        <v>26</v>
      </c>
      <c r="N9098">
        <v>2</v>
      </c>
      <c r="P9098" t="s">
        <v>10827</v>
      </c>
      <c r="Q9098" t="s">
        <v>14154</v>
      </c>
      <c r="S9098" t="s">
        <v>29</v>
      </c>
    </row>
    <row r="9099" spans="1:19" hidden="1" x14ac:dyDescent="0.2">
      <c r="A9099">
        <v>5597</v>
      </c>
      <c r="B9099" t="s">
        <v>14152</v>
      </c>
      <c r="C9099" t="s">
        <v>20</v>
      </c>
      <c r="D9099">
        <v>4.258</v>
      </c>
      <c r="E9099">
        <v>20</v>
      </c>
      <c r="F9099" t="s">
        <v>11277</v>
      </c>
      <c r="G9099" t="s">
        <v>246</v>
      </c>
      <c r="H9099" t="s">
        <v>46</v>
      </c>
      <c r="I9099" t="s">
        <v>9450</v>
      </c>
      <c r="K9099"/>
      <c r="L9099" t="s">
        <v>14153</v>
      </c>
      <c r="M9099" t="s">
        <v>26</v>
      </c>
      <c r="N9099">
        <v>2</v>
      </c>
      <c r="P9099" t="s">
        <v>10827</v>
      </c>
      <c r="Q9099" t="s">
        <v>14154</v>
      </c>
      <c r="S9099" t="s">
        <v>29</v>
      </c>
    </row>
    <row r="9100" spans="1:19" hidden="1" x14ac:dyDescent="0.2">
      <c r="A9100">
        <v>5597</v>
      </c>
      <c r="B9100" t="s">
        <v>14152</v>
      </c>
      <c r="C9100" t="s">
        <v>20</v>
      </c>
      <c r="D9100">
        <v>4.1840000000000002</v>
      </c>
      <c r="E9100">
        <v>25</v>
      </c>
      <c r="F9100" t="s">
        <v>11277</v>
      </c>
      <c r="G9100" t="s">
        <v>246</v>
      </c>
      <c r="H9100" t="s">
        <v>46</v>
      </c>
      <c r="I9100" t="s">
        <v>9450</v>
      </c>
      <c r="K9100"/>
      <c r="L9100" t="s">
        <v>14153</v>
      </c>
      <c r="M9100" t="s">
        <v>26</v>
      </c>
      <c r="N9100">
        <v>2</v>
      </c>
      <c r="P9100" t="s">
        <v>10827</v>
      </c>
      <c r="Q9100" t="s">
        <v>14154</v>
      </c>
      <c r="S9100" t="s">
        <v>29</v>
      </c>
    </row>
    <row r="9101" spans="1:19" hidden="1" x14ac:dyDescent="0.2">
      <c r="A9101">
        <v>5597</v>
      </c>
      <c r="B9101" t="s">
        <v>14152</v>
      </c>
      <c r="C9101" t="s">
        <v>20</v>
      </c>
      <c r="D9101">
        <v>4.1079999999999997</v>
      </c>
      <c r="E9101">
        <v>30</v>
      </c>
      <c r="F9101" t="s">
        <v>11277</v>
      </c>
      <c r="G9101" t="s">
        <v>246</v>
      </c>
      <c r="H9101" t="s">
        <v>46</v>
      </c>
      <c r="I9101" t="s">
        <v>9450</v>
      </c>
      <c r="K9101"/>
      <c r="L9101" t="s">
        <v>14153</v>
      </c>
      <c r="M9101" t="s">
        <v>26</v>
      </c>
      <c r="N9101">
        <v>2</v>
      </c>
      <c r="P9101" t="s">
        <v>10827</v>
      </c>
      <c r="Q9101" t="s">
        <v>14154</v>
      </c>
      <c r="S9101" t="s">
        <v>29</v>
      </c>
    </row>
    <row r="9102" spans="1:19" hidden="1" x14ac:dyDescent="0.2">
      <c r="A9102">
        <v>5597</v>
      </c>
      <c r="B9102" t="s">
        <v>14152</v>
      </c>
      <c r="C9102" t="s">
        <v>20</v>
      </c>
      <c r="D9102">
        <v>4.0389999999999997</v>
      </c>
      <c r="E9102">
        <v>35</v>
      </c>
      <c r="F9102" t="s">
        <v>11277</v>
      </c>
      <c r="G9102" t="s">
        <v>246</v>
      </c>
      <c r="H9102" t="s">
        <v>46</v>
      </c>
      <c r="I9102" t="s">
        <v>9450</v>
      </c>
      <c r="K9102"/>
      <c r="L9102" t="s">
        <v>14153</v>
      </c>
      <c r="M9102" t="s">
        <v>26</v>
      </c>
      <c r="N9102">
        <v>2</v>
      </c>
      <c r="P9102" t="s">
        <v>10827</v>
      </c>
      <c r="Q9102" t="s">
        <v>14154</v>
      </c>
      <c r="S9102" t="s">
        <v>29</v>
      </c>
    </row>
    <row r="9103" spans="1:19" hidden="1" x14ac:dyDescent="0.2">
      <c r="A9103">
        <v>5597</v>
      </c>
      <c r="B9103" t="s">
        <v>14152</v>
      </c>
      <c r="C9103" t="s">
        <v>20</v>
      </c>
      <c r="D9103">
        <v>3.9660000000000002</v>
      </c>
      <c r="E9103">
        <v>40</v>
      </c>
      <c r="F9103" t="s">
        <v>11277</v>
      </c>
      <c r="G9103" t="s">
        <v>246</v>
      </c>
      <c r="H9103" t="s">
        <v>46</v>
      </c>
      <c r="I9103" t="s">
        <v>9450</v>
      </c>
      <c r="K9103"/>
      <c r="L9103" t="s">
        <v>14153</v>
      </c>
      <c r="M9103" t="s">
        <v>26</v>
      </c>
      <c r="N9103">
        <v>2</v>
      </c>
      <c r="P9103" t="s">
        <v>10827</v>
      </c>
      <c r="Q9103" t="s">
        <v>14154</v>
      </c>
      <c r="S9103" t="s">
        <v>29</v>
      </c>
    </row>
    <row r="9104" spans="1:19" hidden="1" x14ac:dyDescent="0.2">
      <c r="A9104">
        <v>5597</v>
      </c>
      <c r="B9104" t="s">
        <v>14152</v>
      </c>
      <c r="C9104" t="s">
        <v>20</v>
      </c>
      <c r="D9104">
        <v>3.8959999999999999</v>
      </c>
      <c r="E9104">
        <v>45</v>
      </c>
      <c r="F9104" t="s">
        <v>11277</v>
      </c>
      <c r="G9104" t="s">
        <v>246</v>
      </c>
      <c r="H9104" t="s">
        <v>46</v>
      </c>
      <c r="I9104" t="s">
        <v>9450</v>
      </c>
      <c r="K9104"/>
      <c r="L9104" t="s">
        <v>14153</v>
      </c>
      <c r="M9104" t="s">
        <v>26</v>
      </c>
      <c r="N9104">
        <v>2</v>
      </c>
      <c r="P9104" t="s">
        <v>10827</v>
      </c>
      <c r="Q9104" t="s">
        <v>14154</v>
      </c>
      <c r="S9104" t="s">
        <v>29</v>
      </c>
    </row>
    <row r="9105" spans="1:19" hidden="1" x14ac:dyDescent="0.2">
      <c r="A9105">
        <v>5597</v>
      </c>
      <c r="B9105" t="s">
        <v>14152</v>
      </c>
      <c r="C9105" t="s">
        <v>20</v>
      </c>
      <c r="D9105">
        <v>3.8319999999999999</v>
      </c>
      <c r="E9105">
        <v>50</v>
      </c>
      <c r="F9105" t="s">
        <v>11277</v>
      </c>
      <c r="G9105" t="s">
        <v>246</v>
      </c>
      <c r="H9105" t="s">
        <v>46</v>
      </c>
      <c r="I9105" t="s">
        <v>9450</v>
      </c>
      <c r="K9105"/>
      <c r="L9105" t="s">
        <v>14153</v>
      </c>
      <c r="M9105" t="s">
        <v>26</v>
      </c>
      <c r="N9105">
        <v>2</v>
      </c>
      <c r="P9105" t="s">
        <v>10827</v>
      </c>
      <c r="Q9105" t="s">
        <v>14154</v>
      </c>
      <c r="S9105" t="s">
        <v>29</v>
      </c>
    </row>
    <row r="9106" spans="1:19" hidden="1" x14ac:dyDescent="0.2">
      <c r="A9106">
        <v>5597</v>
      </c>
      <c r="B9106" t="s">
        <v>14152</v>
      </c>
      <c r="C9106" t="s">
        <v>20</v>
      </c>
      <c r="D9106">
        <v>4.21</v>
      </c>
      <c r="E9106">
        <v>25</v>
      </c>
      <c r="F9106" t="s">
        <v>11277</v>
      </c>
      <c r="G9106" t="s">
        <v>31</v>
      </c>
      <c r="H9106" t="s">
        <v>23</v>
      </c>
      <c r="I9106" t="s">
        <v>7876</v>
      </c>
      <c r="J9106" t="s">
        <v>43</v>
      </c>
      <c r="K9106"/>
      <c r="L9106" t="s">
        <v>14153</v>
      </c>
      <c r="M9106" t="s">
        <v>26</v>
      </c>
      <c r="N9106">
        <v>2</v>
      </c>
      <c r="P9106" t="s">
        <v>10827</v>
      </c>
      <c r="Q9106" t="s">
        <v>14154</v>
      </c>
      <c r="S9106" t="s">
        <v>29</v>
      </c>
    </row>
    <row r="9107" spans="1:19" hidden="1" x14ac:dyDescent="0.2">
      <c r="A9107">
        <v>5597</v>
      </c>
      <c r="B9107" t="s">
        <v>14152</v>
      </c>
      <c r="C9107" t="s">
        <v>73</v>
      </c>
      <c r="D9107">
        <v>-1.45</v>
      </c>
      <c r="E9107">
        <v>25</v>
      </c>
      <c r="F9107" t="s">
        <v>11461</v>
      </c>
      <c r="G9107" t="s">
        <v>75</v>
      </c>
      <c r="H9107" t="s">
        <v>23</v>
      </c>
      <c r="I9107" t="s">
        <v>7876</v>
      </c>
      <c r="J9107" t="s">
        <v>43</v>
      </c>
      <c r="K9107"/>
      <c r="L9107" t="s">
        <v>14153</v>
      </c>
      <c r="M9107" t="s">
        <v>26</v>
      </c>
      <c r="N9107">
        <v>2</v>
      </c>
      <c r="P9107" t="s">
        <v>10827</v>
      </c>
      <c r="Q9107" t="s">
        <v>14154</v>
      </c>
      <c r="S9107" t="s">
        <v>29</v>
      </c>
    </row>
    <row r="9108" spans="1:19" hidden="1" x14ac:dyDescent="0.2">
      <c r="A9108">
        <v>5597</v>
      </c>
      <c r="B9108" t="s">
        <v>14152</v>
      </c>
      <c r="C9108" t="s">
        <v>73</v>
      </c>
      <c r="D9108">
        <v>-1.26</v>
      </c>
      <c r="E9108">
        <v>25</v>
      </c>
      <c r="F9108" t="s">
        <v>13548</v>
      </c>
      <c r="G9108" t="s">
        <v>75</v>
      </c>
      <c r="H9108" t="s">
        <v>23</v>
      </c>
      <c r="I9108" t="s">
        <v>7876</v>
      </c>
      <c r="J9108" t="s">
        <v>43</v>
      </c>
      <c r="K9108"/>
      <c r="L9108" t="s">
        <v>14153</v>
      </c>
      <c r="M9108" t="s">
        <v>26</v>
      </c>
      <c r="N9108">
        <v>2</v>
      </c>
      <c r="P9108" t="s">
        <v>10827</v>
      </c>
      <c r="Q9108" t="s">
        <v>14154</v>
      </c>
      <c r="S9108" t="s">
        <v>29</v>
      </c>
    </row>
    <row r="9109" spans="1:19" hidden="1" x14ac:dyDescent="0.2">
      <c r="A9109">
        <v>5598</v>
      </c>
      <c r="B9109" t="s">
        <v>14155</v>
      </c>
      <c r="C9109" t="s">
        <v>20</v>
      </c>
      <c r="D9109">
        <v>4.63</v>
      </c>
      <c r="E9109">
        <v>20</v>
      </c>
      <c r="F9109" t="s">
        <v>2017</v>
      </c>
      <c r="G9109" t="s">
        <v>189</v>
      </c>
      <c r="H9109" t="s">
        <v>23</v>
      </c>
      <c r="I9109" t="s">
        <v>8534</v>
      </c>
      <c r="K9109"/>
      <c r="L9109" t="s">
        <v>14156</v>
      </c>
      <c r="M9109" t="s">
        <v>26</v>
      </c>
      <c r="N9109">
        <v>2</v>
      </c>
      <c r="P9109" t="s">
        <v>10827</v>
      </c>
      <c r="Q9109" t="s">
        <v>14157</v>
      </c>
      <c r="S9109" t="s">
        <v>29</v>
      </c>
    </row>
    <row r="9110" spans="1:19" hidden="1" x14ac:dyDescent="0.2">
      <c r="A9110">
        <v>5598</v>
      </c>
      <c r="B9110" t="s">
        <v>14155</v>
      </c>
      <c r="C9110" t="s">
        <v>73</v>
      </c>
      <c r="D9110">
        <v>2.2000000000000002</v>
      </c>
      <c r="E9110">
        <v>20</v>
      </c>
      <c r="F9110" t="s">
        <v>2017</v>
      </c>
      <c r="G9110" t="s">
        <v>189</v>
      </c>
      <c r="H9110" t="s">
        <v>23</v>
      </c>
      <c r="I9110" t="s">
        <v>8534</v>
      </c>
      <c r="K9110"/>
      <c r="L9110" t="s">
        <v>14156</v>
      </c>
      <c r="M9110" t="s">
        <v>26</v>
      </c>
      <c r="N9110">
        <v>2</v>
      </c>
      <c r="P9110" t="s">
        <v>10827</v>
      </c>
      <c r="Q9110" t="s">
        <v>14157</v>
      </c>
      <c r="S9110" t="s">
        <v>29</v>
      </c>
    </row>
    <row r="9111" spans="1:19" hidden="1" x14ac:dyDescent="0.2">
      <c r="A9111">
        <v>5599</v>
      </c>
      <c r="B9111" t="s">
        <v>14158</v>
      </c>
      <c r="C9111" t="s">
        <v>20</v>
      </c>
      <c r="D9111">
        <v>-0.62</v>
      </c>
      <c r="E9111">
        <v>20</v>
      </c>
      <c r="F9111" t="s">
        <v>12792</v>
      </c>
      <c r="G9111" t="s">
        <v>75</v>
      </c>
      <c r="H9111" t="s">
        <v>23</v>
      </c>
      <c r="I9111" t="s">
        <v>7638</v>
      </c>
      <c r="K9111"/>
      <c r="L9111" t="s">
        <v>14159</v>
      </c>
      <c r="M9111" t="s">
        <v>26</v>
      </c>
      <c r="N9111">
        <v>2</v>
      </c>
      <c r="P9111" t="s">
        <v>10827</v>
      </c>
      <c r="Q9111" t="s">
        <v>14160</v>
      </c>
      <c r="S9111" t="s">
        <v>29</v>
      </c>
    </row>
    <row r="9112" spans="1:19" hidden="1" x14ac:dyDescent="0.2">
      <c r="A9112">
        <v>5600</v>
      </c>
      <c r="B9112" t="s">
        <v>14161</v>
      </c>
      <c r="C9112" t="s">
        <v>20</v>
      </c>
      <c r="D9112">
        <v>4.83</v>
      </c>
      <c r="E9112">
        <v>20</v>
      </c>
      <c r="F9112" t="s">
        <v>10928</v>
      </c>
      <c r="G9112" t="s">
        <v>55</v>
      </c>
      <c r="H9112" t="s">
        <v>23</v>
      </c>
      <c r="I9112" t="s">
        <v>8531</v>
      </c>
      <c r="K9112"/>
      <c r="L9112" t="s">
        <v>14162</v>
      </c>
      <c r="M9112" t="s">
        <v>26</v>
      </c>
      <c r="N9112">
        <v>2</v>
      </c>
      <c r="P9112" t="s">
        <v>10827</v>
      </c>
      <c r="Q9112" t="s">
        <v>14163</v>
      </c>
      <c r="S9112" t="s">
        <v>29</v>
      </c>
    </row>
    <row r="9113" spans="1:19" hidden="1" x14ac:dyDescent="0.2">
      <c r="A9113">
        <v>5601</v>
      </c>
      <c r="B9113" t="s">
        <v>14164</v>
      </c>
      <c r="C9113" t="s">
        <v>20</v>
      </c>
      <c r="D9113">
        <v>3.95</v>
      </c>
      <c r="E9113">
        <v>20</v>
      </c>
      <c r="F9113" t="s">
        <v>10928</v>
      </c>
      <c r="G9113" t="s">
        <v>189</v>
      </c>
      <c r="I9113" t="s">
        <v>2592</v>
      </c>
      <c r="K9113"/>
      <c r="L9113" t="s">
        <v>14165</v>
      </c>
      <c r="M9113" t="s">
        <v>11208</v>
      </c>
      <c r="N9113">
        <v>4</v>
      </c>
      <c r="P9113" t="s">
        <v>10827</v>
      </c>
      <c r="Q9113" t="s">
        <v>14166</v>
      </c>
      <c r="S9113" t="s">
        <v>29</v>
      </c>
    </row>
    <row r="9114" spans="1:19" hidden="1" x14ac:dyDescent="0.2">
      <c r="A9114">
        <v>5602</v>
      </c>
      <c r="B9114" t="s">
        <v>14167</v>
      </c>
      <c r="C9114" t="s">
        <v>20</v>
      </c>
      <c r="D9114">
        <v>-0.47</v>
      </c>
      <c r="E9114">
        <v>20</v>
      </c>
      <c r="F9114" t="s">
        <v>12792</v>
      </c>
      <c r="G9114" t="s">
        <v>75</v>
      </c>
      <c r="H9114" t="s">
        <v>23</v>
      </c>
      <c r="I9114" t="s">
        <v>7638</v>
      </c>
      <c r="K9114"/>
      <c r="L9114" t="s">
        <v>14168</v>
      </c>
      <c r="M9114" t="s">
        <v>26</v>
      </c>
      <c r="N9114">
        <v>2</v>
      </c>
      <c r="P9114" t="s">
        <v>10827</v>
      </c>
      <c r="Q9114" t="s">
        <v>14169</v>
      </c>
      <c r="S9114" t="s">
        <v>29</v>
      </c>
    </row>
    <row r="9115" spans="1:19" hidden="1" x14ac:dyDescent="0.2">
      <c r="A9115">
        <v>5603</v>
      </c>
      <c r="B9115" t="s">
        <v>14170</v>
      </c>
      <c r="C9115" t="s">
        <v>20</v>
      </c>
      <c r="D9115">
        <v>2.96</v>
      </c>
      <c r="E9115">
        <v>20</v>
      </c>
      <c r="F9115" t="s">
        <v>10928</v>
      </c>
      <c r="G9115" t="s">
        <v>55</v>
      </c>
      <c r="H9115" t="s">
        <v>46</v>
      </c>
      <c r="I9115" t="s">
        <v>8531</v>
      </c>
      <c r="K9115"/>
      <c r="L9115" t="s">
        <v>14171</v>
      </c>
      <c r="M9115" t="s">
        <v>26</v>
      </c>
      <c r="N9115">
        <v>2</v>
      </c>
      <c r="P9115" t="s">
        <v>10827</v>
      </c>
      <c r="Q9115" t="s">
        <v>14172</v>
      </c>
      <c r="S9115" t="s">
        <v>29</v>
      </c>
    </row>
    <row r="9116" spans="1:19" hidden="1" x14ac:dyDescent="0.2">
      <c r="A9116">
        <v>5604</v>
      </c>
      <c r="B9116" t="s">
        <v>14173</v>
      </c>
      <c r="C9116" t="s">
        <v>20</v>
      </c>
      <c r="D9116">
        <v>4.8</v>
      </c>
      <c r="E9116">
        <v>20</v>
      </c>
      <c r="F9116" t="s">
        <v>10928</v>
      </c>
      <c r="G9116" t="s">
        <v>55</v>
      </c>
      <c r="H9116" t="s">
        <v>23</v>
      </c>
      <c r="I9116" t="s">
        <v>8531</v>
      </c>
      <c r="K9116"/>
      <c r="L9116" t="s">
        <v>14174</v>
      </c>
      <c r="M9116" t="s">
        <v>11208</v>
      </c>
      <c r="N9116">
        <v>4</v>
      </c>
      <c r="P9116" t="s">
        <v>10827</v>
      </c>
      <c r="Q9116" t="s">
        <v>14175</v>
      </c>
      <c r="S9116" t="s">
        <v>29</v>
      </c>
    </row>
    <row r="9117" spans="1:19" hidden="1" x14ac:dyDescent="0.2">
      <c r="A9117">
        <v>5605</v>
      </c>
      <c r="B9117" t="s">
        <v>14176</v>
      </c>
      <c r="C9117" t="s">
        <v>20</v>
      </c>
      <c r="D9117">
        <v>3.14</v>
      </c>
      <c r="E9117">
        <v>20</v>
      </c>
      <c r="F9117" t="s">
        <v>14177</v>
      </c>
      <c r="G9117" t="s">
        <v>55</v>
      </c>
      <c r="H9117" t="s">
        <v>23</v>
      </c>
      <c r="I9117" t="s">
        <v>8531</v>
      </c>
      <c r="K9117"/>
      <c r="L9117" t="s">
        <v>14178</v>
      </c>
      <c r="M9117" t="s">
        <v>11208</v>
      </c>
      <c r="N9117">
        <v>4</v>
      </c>
      <c r="P9117" t="s">
        <v>10827</v>
      </c>
      <c r="Q9117" t="s">
        <v>14179</v>
      </c>
      <c r="S9117" t="s">
        <v>29</v>
      </c>
    </row>
    <row r="9118" spans="1:19" hidden="1" x14ac:dyDescent="0.2">
      <c r="A9118">
        <v>5606</v>
      </c>
      <c r="B9118" t="s">
        <v>14180</v>
      </c>
      <c r="C9118" t="s">
        <v>20</v>
      </c>
      <c r="D9118">
        <v>4.63</v>
      </c>
      <c r="E9118">
        <v>20</v>
      </c>
      <c r="F9118" t="s">
        <v>2017</v>
      </c>
      <c r="G9118" t="s">
        <v>189</v>
      </c>
      <c r="H9118" t="s">
        <v>23</v>
      </c>
      <c r="I9118" t="s">
        <v>8534</v>
      </c>
      <c r="K9118"/>
      <c r="L9118" t="s">
        <v>14181</v>
      </c>
      <c r="M9118" t="s">
        <v>11208</v>
      </c>
      <c r="N9118">
        <v>4</v>
      </c>
      <c r="P9118" t="s">
        <v>10827</v>
      </c>
      <c r="Q9118" t="s">
        <v>14182</v>
      </c>
      <c r="S9118" t="s">
        <v>29</v>
      </c>
    </row>
    <row r="9119" spans="1:19" hidden="1" x14ac:dyDescent="0.2">
      <c r="A9119">
        <v>5606</v>
      </c>
      <c r="B9119" t="s">
        <v>14180</v>
      </c>
      <c r="C9119" t="s">
        <v>73</v>
      </c>
      <c r="D9119">
        <v>2.1</v>
      </c>
      <c r="E9119">
        <v>20</v>
      </c>
      <c r="F9119" t="s">
        <v>2017</v>
      </c>
      <c r="G9119" t="s">
        <v>189</v>
      </c>
      <c r="H9119" t="s">
        <v>23</v>
      </c>
      <c r="I9119" t="s">
        <v>8534</v>
      </c>
      <c r="K9119"/>
      <c r="L9119" t="s">
        <v>14181</v>
      </c>
      <c r="M9119" t="s">
        <v>11208</v>
      </c>
      <c r="N9119">
        <v>4</v>
      </c>
      <c r="P9119" t="s">
        <v>10827</v>
      </c>
      <c r="Q9119" t="s">
        <v>14182</v>
      </c>
      <c r="S9119" t="s">
        <v>29</v>
      </c>
    </row>
    <row r="9120" spans="1:19" hidden="1" x14ac:dyDescent="0.2">
      <c r="A9120">
        <v>5607</v>
      </c>
      <c r="B9120" t="s">
        <v>14183</v>
      </c>
      <c r="C9120" t="s">
        <v>20</v>
      </c>
      <c r="D9120">
        <v>0.64</v>
      </c>
      <c r="E9120">
        <v>20</v>
      </c>
      <c r="G9120" t="s">
        <v>75</v>
      </c>
      <c r="H9120" t="s">
        <v>46</v>
      </c>
      <c r="I9120" t="s">
        <v>1441</v>
      </c>
      <c r="K9120"/>
      <c r="L9120" t="s">
        <v>14184</v>
      </c>
      <c r="M9120" t="s">
        <v>11208</v>
      </c>
      <c r="N9120">
        <v>4</v>
      </c>
      <c r="P9120" t="s">
        <v>10827</v>
      </c>
      <c r="Q9120" t="s">
        <v>14185</v>
      </c>
      <c r="S9120" t="s">
        <v>29</v>
      </c>
    </row>
    <row r="9121" spans="1:19" hidden="1" x14ac:dyDescent="0.2">
      <c r="A9121">
        <v>5608</v>
      </c>
      <c r="B9121" t="s">
        <v>14186</v>
      </c>
      <c r="C9121" t="s">
        <v>20</v>
      </c>
      <c r="D9121">
        <v>-0.42</v>
      </c>
      <c r="E9121">
        <v>25</v>
      </c>
      <c r="F9121" t="s">
        <v>12792</v>
      </c>
      <c r="G9121" t="s">
        <v>75</v>
      </c>
      <c r="H9121" t="s">
        <v>23</v>
      </c>
      <c r="I9121" t="s">
        <v>7876</v>
      </c>
      <c r="K9121"/>
      <c r="L9121" t="s">
        <v>14187</v>
      </c>
      <c r="M9121" t="s">
        <v>26</v>
      </c>
      <c r="N9121">
        <v>2</v>
      </c>
      <c r="P9121" t="s">
        <v>10827</v>
      </c>
      <c r="Q9121" t="s">
        <v>14188</v>
      </c>
      <c r="S9121" t="s">
        <v>29</v>
      </c>
    </row>
    <row r="9122" spans="1:19" hidden="1" x14ac:dyDescent="0.2">
      <c r="A9122">
        <v>5611</v>
      </c>
      <c r="B9122" t="s">
        <v>14189</v>
      </c>
      <c r="C9122" t="s">
        <v>20</v>
      </c>
      <c r="D9122">
        <v>0.87</v>
      </c>
      <c r="E9122">
        <v>20</v>
      </c>
      <c r="G9122" t="s">
        <v>75</v>
      </c>
      <c r="H9122" t="s">
        <v>46</v>
      </c>
      <c r="I9122" t="s">
        <v>1441</v>
      </c>
      <c r="K9122"/>
      <c r="L9122" t="s">
        <v>14190</v>
      </c>
      <c r="M9122" t="s">
        <v>26</v>
      </c>
      <c r="N9122">
        <v>2</v>
      </c>
      <c r="P9122" t="s">
        <v>10827</v>
      </c>
      <c r="Q9122" t="s">
        <v>14191</v>
      </c>
      <c r="S9122" t="s">
        <v>29</v>
      </c>
    </row>
    <row r="9123" spans="1:19" hidden="1" x14ac:dyDescent="0.2">
      <c r="A9123">
        <v>5612</v>
      </c>
      <c r="B9123" t="s">
        <v>14192</v>
      </c>
      <c r="C9123" t="s">
        <v>20</v>
      </c>
      <c r="D9123">
        <v>0.91</v>
      </c>
      <c r="E9123">
        <v>20</v>
      </c>
      <c r="G9123" t="s">
        <v>75</v>
      </c>
      <c r="H9123" t="s">
        <v>46</v>
      </c>
      <c r="I9123" t="s">
        <v>1441</v>
      </c>
      <c r="K9123"/>
      <c r="L9123" t="s">
        <v>14193</v>
      </c>
      <c r="M9123" t="s">
        <v>26</v>
      </c>
      <c r="N9123">
        <v>2</v>
      </c>
      <c r="P9123" t="s">
        <v>10827</v>
      </c>
      <c r="Q9123" t="s">
        <v>14194</v>
      </c>
      <c r="S9123" t="s">
        <v>29</v>
      </c>
    </row>
    <row r="9124" spans="1:19" hidden="1" x14ac:dyDescent="0.2">
      <c r="A9124">
        <v>5613</v>
      </c>
      <c r="B9124" t="s">
        <v>14195</v>
      </c>
      <c r="C9124" t="s">
        <v>20</v>
      </c>
      <c r="D9124">
        <v>2.2999999999999998</v>
      </c>
      <c r="E9124">
        <v>20</v>
      </c>
      <c r="G9124" t="s">
        <v>75</v>
      </c>
      <c r="H9124" t="s">
        <v>46</v>
      </c>
      <c r="I9124" t="s">
        <v>1441</v>
      </c>
      <c r="K9124"/>
      <c r="L9124" t="s">
        <v>14196</v>
      </c>
      <c r="M9124" t="s">
        <v>11208</v>
      </c>
      <c r="N9124">
        <v>4</v>
      </c>
      <c r="P9124" t="s">
        <v>10827</v>
      </c>
      <c r="Q9124" t="s">
        <v>14197</v>
      </c>
      <c r="S9124" t="s">
        <v>29</v>
      </c>
    </row>
    <row r="9125" spans="1:19" hidden="1" x14ac:dyDescent="0.2">
      <c r="A9125">
        <v>5614</v>
      </c>
      <c r="B9125" t="s">
        <v>14198</v>
      </c>
      <c r="C9125" t="s">
        <v>20</v>
      </c>
      <c r="D9125">
        <v>1.2</v>
      </c>
      <c r="E9125">
        <v>20</v>
      </c>
      <c r="G9125" t="s">
        <v>75</v>
      </c>
      <c r="H9125" t="s">
        <v>46</v>
      </c>
      <c r="I9125" t="s">
        <v>1441</v>
      </c>
      <c r="K9125"/>
      <c r="L9125" t="s">
        <v>14199</v>
      </c>
      <c r="M9125" t="s">
        <v>26</v>
      </c>
      <c r="N9125">
        <v>2</v>
      </c>
      <c r="P9125" t="s">
        <v>10827</v>
      </c>
      <c r="Q9125" t="s">
        <v>14200</v>
      </c>
      <c r="S9125" t="s">
        <v>29</v>
      </c>
    </row>
    <row r="9126" spans="1:19" hidden="1" x14ac:dyDescent="0.2">
      <c r="A9126">
        <v>5618</v>
      </c>
      <c r="B9126" t="s">
        <v>14201</v>
      </c>
      <c r="C9126" t="s">
        <v>20</v>
      </c>
      <c r="D9126">
        <v>0.18</v>
      </c>
      <c r="E9126">
        <v>20</v>
      </c>
      <c r="G9126" t="s">
        <v>75</v>
      </c>
      <c r="H9126" t="s">
        <v>23</v>
      </c>
      <c r="I9126" t="s">
        <v>1441</v>
      </c>
      <c r="K9126"/>
      <c r="L9126" t="s">
        <v>14202</v>
      </c>
      <c r="M9126" t="s">
        <v>26</v>
      </c>
      <c r="N9126">
        <v>2</v>
      </c>
      <c r="P9126" t="s">
        <v>10827</v>
      </c>
      <c r="Q9126" t="s">
        <v>14203</v>
      </c>
      <c r="S9126" t="s">
        <v>29</v>
      </c>
    </row>
    <row r="9127" spans="1:19" hidden="1" x14ac:dyDescent="0.2">
      <c r="A9127">
        <v>5621</v>
      </c>
      <c r="B9127" t="s">
        <v>14204</v>
      </c>
      <c r="C9127" t="s">
        <v>20</v>
      </c>
      <c r="D9127">
        <v>-1.32</v>
      </c>
      <c r="E9127">
        <v>20</v>
      </c>
      <c r="F9127" t="s">
        <v>3110</v>
      </c>
      <c r="G9127" t="s">
        <v>75</v>
      </c>
      <c r="H9127" t="s">
        <v>23</v>
      </c>
      <c r="I9127" t="s">
        <v>1441</v>
      </c>
      <c r="K9127"/>
      <c r="L9127" t="s">
        <v>14205</v>
      </c>
      <c r="M9127" t="s">
        <v>26</v>
      </c>
      <c r="N9127">
        <v>2</v>
      </c>
      <c r="P9127" t="s">
        <v>10827</v>
      </c>
      <c r="Q9127" t="s">
        <v>14206</v>
      </c>
      <c r="S9127" t="s">
        <v>29</v>
      </c>
    </row>
    <row r="9128" spans="1:19" hidden="1" x14ac:dyDescent="0.2">
      <c r="A9128">
        <v>5623</v>
      </c>
      <c r="B9128" t="s">
        <v>14207</v>
      </c>
      <c r="C9128" t="s">
        <v>20</v>
      </c>
      <c r="D9128">
        <v>1.78</v>
      </c>
      <c r="E9128">
        <v>20</v>
      </c>
      <c r="G9128" t="s">
        <v>75</v>
      </c>
      <c r="H9128" t="s">
        <v>46</v>
      </c>
      <c r="I9128" t="s">
        <v>1441</v>
      </c>
      <c r="K9128"/>
      <c r="L9128" t="s">
        <v>14208</v>
      </c>
      <c r="M9128" t="s">
        <v>26</v>
      </c>
      <c r="N9128">
        <v>2</v>
      </c>
      <c r="P9128" t="s">
        <v>10827</v>
      </c>
      <c r="Q9128" t="s">
        <v>14209</v>
      </c>
      <c r="S9128" t="s">
        <v>29</v>
      </c>
    </row>
    <row r="9129" spans="1:19" hidden="1" x14ac:dyDescent="0.2">
      <c r="A9129">
        <v>5624</v>
      </c>
      <c r="B9129" t="s">
        <v>14210</v>
      </c>
      <c r="C9129" t="s">
        <v>20</v>
      </c>
      <c r="D9129">
        <v>2</v>
      </c>
      <c r="E9129">
        <v>20</v>
      </c>
      <c r="G9129" t="s">
        <v>75</v>
      </c>
      <c r="H9129" t="s">
        <v>46</v>
      </c>
      <c r="I9129" t="s">
        <v>308</v>
      </c>
      <c r="K9129"/>
      <c r="L9129" t="s">
        <v>14211</v>
      </c>
      <c r="M9129" t="s">
        <v>26</v>
      </c>
      <c r="N9129">
        <v>2</v>
      </c>
      <c r="P9129" t="s">
        <v>10827</v>
      </c>
      <c r="Q9129" t="s">
        <v>14212</v>
      </c>
      <c r="S9129" t="s">
        <v>29</v>
      </c>
    </row>
    <row r="9130" spans="1:19" hidden="1" x14ac:dyDescent="0.2">
      <c r="A9130">
        <v>5624</v>
      </c>
      <c r="B9130" t="s">
        <v>14210</v>
      </c>
      <c r="C9130" t="s">
        <v>20</v>
      </c>
      <c r="D9130">
        <v>1.95</v>
      </c>
      <c r="E9130">
        <v>20</v>
      </c>
      <c r="G9130" t="s">
        <v>55</v>
      </c>
      <c r="H9130" t="s">
        <v>46</v>
      </c>
      <c r="I9130" t="s">
        <v>308</v>
      </c>
      <c r="K9130"/>
      <c r="L9130" t="s">
        <v>14211</v>
      </c>
      <c r="M9130" t="s">
        <v>26</v>
      </c>
      <c r="N9130">
        <v>2</v>
      </c>
      <c r="P9130" t="s">
        <v>10827</v>
      </c>
      <c r="Q9130" t="s">
        <v>14212</v>
      </c>
      <c r="S9130" t="s">
        <v>29</v>
      </c>
    </row>
    <row r="9131" spans="1:19" hidden="1" x14ac:dyDescent="0.2">
      <c r="A9131">
        <v>5630</v>
      </c>
      <c r="B9131" t="s">
        <v>14213</v>
      </c>
      <c r="C9131" t="s">
        <v>20</v>
      </c>
      <c r="D9131">
        <v>0.6</v>
      </c>
      <c r="E9131">
        <v>20</v>
      </c>
      <c r="G9131" t="s">
        <v>75</v>
      </c>
      <c r="H9131" t="s">
        <v>46</v>
      </c>
      <c r="I9131" t="s">
        <v>1441</v>
      </c>
      <c r="K9131"/>
      <c r="L9131" t="s">
        <v>14214</v>
      </c>
      <c r="M9131" t="s">
        <v>11208</v>
      </c>
      <c r="N9131">
        <v>4</v>
      </c>
      <c r="P9131" t="s">
        <v>10827</v>
      </c>
      <c r="Q9131" t="s">
        <v>14215</v>
      </c>
      <c r="S9131" t="s">
        <v>29</v>
      </c>
    </row>
    <row r="9132" spans="1:19" hidden="1" x14ac:dyDescent="0.2">
      <c r="A9132">
        <v>5631</v>
      </c>
      <c r="B9132" t="s">
        <v>14216</v>
      </c>
      <c r="C9132" t="s">
        <v>20</v>
      </c>
      <c r="D9132">
        <v>2.2200000000000002</v>
      </c>
      <c r="E9132">
        <v>20</v>
      </c>
      <c r="G9132" t="s">
        <v>75</v>
      </c>
      <c r="H9132" t="s">
        <v>46</v>
      </c>
      <c r="I9132" t="s">
        <v>1441</v>
      </c>
      <c r="K9132"/>
      <c r="L9132" t="s">
        <v>14217</v>
      </c>
      <c r="M9132" t="s">
        <v>26</v>
      </c>
      <c r="N9132">
        <v>2</v>
      </c>
      <c r="P9132" t="s">
        <v>10827</v>
      </c>
      <c r="Q9132" t="s">
        <v>14218</v>
      </c>
      <c r="S9132" t="s">
        <v>29</v>
      </c>
    </row>
    <row r="9133" spans="1:19" hidden="1" x14ac:dyDescent="0.2">
      <c r="A9133">
        <v>5635</v>
      </c>
      <c r="B9133" t="s">
        <v>14219</v>
      </c>
      <c r="C9133" t="s">
        <v>20</v>
      </c>
      <c r="D9133">
        <v>-1.4</v>
      </c>
      <c r="E9133">
        <v>20</v>
      </c>
      <c r="F9133" t="s">
        <v>3110</v>
      </c>
      <c r="G9133" t="s">
        <v>75</v>
      </c>
      <c r="H9133" t="s">
        <v>23</v>
      </c>
      <c r="I9133" t="s">
        <v>1441</v>
      </c>
      <c r="K9133"/>
      <c r="L9133" t="s">
        <v>14220</v>
      </c>
      <c r="M9133" t="s">
        <v>11208</v>
      </c>
      <c r="N9133">
        <v>4</v>
      </c>
      <c r="P9133" t="s">
        <v>10827</v>
      </c>
      <c r="Q9133" t="s">
        <v>14221</v>
      </c>
      <c r="S9133" t="s">
        <v>29</v>
      </c>
    </row>
    <row r="9134" spans="1:19" hidden="1" x14ac:dyDescent="0.2">
      <c r="A9134">
        <v>5637</v>
      </c>
      <c r="B9134" t="s">
        <v>14222</v>
      </c>
      <c r="C9134" t="s">
        <v>20</v>
      </c>
      <c r="D9134">
        <v>4.4000000000000004</v>
      </c>
      <c r="F9134" t="s">
        <v>615</v>
      </c>
      <c r="G9134" t="s">
        <v>189</v>
      </c>
      <c r="H9134" t="s">
        <v>23</v>
      </c>
      <c r="I9134" t="s">
        <v>2916</v>
      </c>
      <c r="K9134"/>
      <c r="L9134" t="s">
        <v>14223</v>
      </c>
      <c r="M9134" t="s">
        <v>26</v>
      </c>
      <c r="N9134">
        <v>2</v>
      </c>
      <c r="P9134" t="s">
        <v>10827</v>
      </c>
      <c r="Q9134" t="s">
        <v>14224</v>
      </c>
      <c r="S9134" t="s">
        <v>29</v>
      </c>
    </row>
    <row r="9135" spans="1:19" hidden="1" x14ac:dyDescent="0.2">
      <c r="A9135">
        <v>5638</v>
      </c>
      <c r="B9135" t="s">
        <v>14225</v>
      </c>
      <c r="C9135" t="s">
        <v>20</v>
      </c>
      <c r="D9135">
        <v>4.47</v>
      </c>
      <c r="F9135" t="s">
        <v>615</v>
      </c>
      <c r="G9135" t="s">
        <v>189</v>
      </c>
      <c r="H9135" t="s">
        <v>23</v>
      </c>
      <c r="I9135" t="s">
        <v>2916</v>
      </c>
      <c r="K9135"/>
      <c r="L9135" t="s">
        <v>14226</v>
      </c>
      <c r="M9135" t="s">
        <v>26</v>
      </c>
      <c r="N9135">
        <v>2</v>
      </c>
      <c r="P9135" t="s">
        <v>10827</v>
      </c>
      <c r="Q9135" t="s">
        <v>14227</v>
      </c>
      <c r="S9135" t="s">
        <v>29</v>
      </c>
    </row>
    <row r="9136" spans="1:19" hidden="1" x14ac:dyDescent="0.2">
      <c r="A9136">
        <v>5642</v>
      </c>
      <c r="B9136" t="s">
        <v>14228</v>
      </c>
      <c r="C9136" t="s">
        <v>20</v>
      </c>
      <c r="D9136">
        <v>-1.52</v>
      </c>
      <c r="E9136">
        <v>20</v>
      </c>
      <c r="F9136" t="s">
        <v>3110</v>
      </c>
      <c r="G9136" t="s">
        <v>75</v>
      </c>
      <c r="H9136" t="s">
        <v>23</v>
      </c>
      <c r="I9136" t="s">
        <v>1441</v>
      </c>
      <c r="K9136"/>
      <c r="L9136" t="s">
        <v>14229</v>
      </c>
      <c r="M9136" t="s">
        <v>26</v>
      </c>
      <c r="N9136">
        <v>2</v>
      </c>
      <c r="P9136" t="s">
        <v>10827</v>
      </c>
      <c r="Q9136" t="s">
        <v>14230</v>
      </c>
      <c r="S9136" t="s">
        <v>29</v>
      </c>
    </row>
    <row r="9137" spans="1:19" hidden="1" x14ac:dyDescent="0.2">
      <c r="A9137">
        <v>5643</v>
      </c>
      <c r="B9137" t="s">
        <v>14231</v>
      </c>
      <c r="C9137" t="s">
        <v>20</v>
      </c>
      <c r="D9137">
        <v>-0.6</v>
      </c>
      <c r="E9137">
        <v>20</v>
      </c>
      <c r="F9137" t="s">
        <v>3110</v>
      </c>
      <c r="G9137" t="s">
        <v>75</v>
      </c>
      <c r="H9137" t="s">
        <v>23</v>
      </c>
      <c r="I9137" t="s">
        <v>1441</v>
      </c>
      <c r="K9137"/>
      <c r="L9137" t="s">
        <v>14232</v>
      </c>
      <c r="M9137" t="s">
        <v>26</v>
      </c>
      <c r="N9137">
        <v>2</v>
      </c>
      <c r="P9137" t="s">
        <v>10827</v>
      </c>
      <c r="Q9137" t="s">
        <v>14233</v>
      </c>
      <c r="S9137" t="s">
        <v>29</v>
      </c>
    </row>
    <row r="9138" spans="1:19" hidden="1" x14ac:dyDescent="0.2">
      <c r="A9138">
        <v>5645</v>
      </c>
      <c r="B9138" t="s">
        <v>14234</v>
      </c>
      <c r="C9138" t="s">
        <v>20</v>
      </c>
      <c r="D9138">
        <v>4.51</v>
      </c>
      <c r="E9138">
        <v>20</v>
      </c>
      <c r="F9138" t="s">
        <v>615</v>
      </c>
      <c r="G9138" t="s">
        <v>55</v>
      </c>
      <c r="H9138" t="s">
        <v>46</v>
      </c>
      <c r="I9138" t="s">
        <v>1441</v>
      </c>
      <c r="K9138"/>
      <c r="L9138" t="s">
        <v>14235</v>
      </c>
      <c r="M9138" t="s">
        <v>26</v>
      </c>
      <c r="N9138">
        <v>2</v>
      </c>
      <c r="P9138" t="s">
        <v>10827</v>
      </c>
      <c r="Q9138" t="s">
        <v>14236</v>
      </c>
      <c r="S9138" t="s">
        <v>29</v>
      </c>
    </row>
    <row r="9139" spans="1:19" hidden="1" x14ac:dyDescent="0.2">
      <c r="A9139">
        <v>5645</v>
      </c>
      <c r="B9139" t="s">
        <v>14234</v>
      </c>
      <c r="C9139" t="s">
        <v>20</v>
      </c>
      <c r="D9139">
        <v>4.51</v>
      </c>
      <c r="F9139" t="s">
        <v>615</v>
      </c>
      <c r="G9139" t="s">
        <v>189</v>
      </c>
      <c r="H9139" t="s">
        <v>23</v>
      </c>
      <c r="I9139" t="s">
        <v>2916</v>
      </c>
      <c r="K9139"/>
      <c r="L9139" t="s">
        <v>14235</v>
      </c>
      <c r="M9139" t="s">
        <v>26</v>
      </c>
      <c r="N9139">
        <v>2</v>
      </c>
      <c r="P9139" t="s">
        <v>10827</v>
      </c>
      <c r="Q9139" t="s">
        <v>14236</v>
      </c>
      <c r="S9139" t="s">
        <v>29</v>
      </c>
    </row>
    <row r="9140" spans="1:19" hidden="1" x14ac:dyDescent="0.2">
      <c r="A9140">
        <v>5647</v>
      </c>
      <c r="B9140" t="s">
        <v>14237</v>
      </c>
      <c r="C9140" t="s">
        <v>20</v>
      </c>
      <c r="D9140">
        <v>4.8499999999999996</v>
      </c>
      <c r="E9140">
        <v>20</v>
      </c>
      <c r="G9140" t="s">
        <v>55</v>
      </c>
      <c r="H9140" t="s">
        <v>46</v>
      </c>
      <c r="I9140" t="s">
        <v>4675</v>
      </c>
      <c r="K9140"/>
      <c r="L9140" t="s">
        <v>14238</v>
      </c>
      <c r="M9140" t="s">
        <v>26</v>
      </c>
      <c r="N9140">
        <v>2</v>
      </c>
      <c r="P9140" t="s">
        <v>10827</v>
      </c>
      <c r="Q9140" t="s">
        <v>14239</v>
      </c>
      <c r="S9140" t="s">
        <v>29</v>
      </c>
    </row>
    <row r="9141" spans="1:19" hidden="1" x14ac:dyDescent="0.2">
      <c r="A9141">
        <v>5648</v>
      </c>
      <c r="B9141" t="s">
        <v>14240</v>
      </c>
      <c r="C9141" t="s">
        <v>20</v>
      </c>
      <c r="D9141">
        <v>3.56</v>
      </c>
      <c r="E9141">
        <v>20</v>
      </c>
      <c r="G9141" t="s">
        <v>55</v>
      </c>
      <c r="H9141" t="s">
        <v>46</v>
      </c>
      <c r="I9141" t="s">
        <v>4675</v>
      </c>
      <c r="K9141"/>
      <c r="L9141" t="s">
        <v>14241</v>
      </c>
      <c r="M9141" t="s">
        <v>26</v>
      </c>
      <c r="N9141">
        <v>2</v>
      </c>
      <c r="P9141" t="s">
        <v>10827</v>
      </c>
      <c r="Q9141" t="s">
        <v>14242</v>
      </c>
      <c r="S9141" t="s">
        <v>29</v>
      </c>
    </row>
    <row r="9142" spans="1:19" hidden="1" x14ac:dyDescent="0.2">
      <c r="A9142">
        <v>5649</v>
      </c>
      <c r="B9142" t="s">
        <v>14243</v>
      </c>
      <c r="C9142" t="s">
        <v>20</v>
      </c>
      <c r="D9142">
        <v>2.6</v>
      </c>
      <c r="F9142" t="s">
        <v>615</v>
      </c>
      <c r="H9142" t="s">
        <v>23</v>
      </c>
      <c r="I9142" t="s">
        <v>1775</v>
      </c>
      <c r="K9142"/>
      <c r="L9142" t="s">
        <v>14244</v>
      </c>
      <c r="M9142" t="s">
        <v>26</v>
      </c>
      <c r="N9142">
        <v>2</v>
      </c>
      <c r="P9142" t="s">
        <v>10827</v>
      </c>
      <c r="Q9142" t="s">
        <v>14245</v>
      </c>
      <c r="S9142" t="s">
        <v>29</v>
      </c>
    </row>
    <row r="9143" spans="1:19" hidden="1" x14ac:dyDescent="0.2">
      <c r="A9143">
        <v>5649</v>
      </c>
      <c r="B9143" t="s">
        <v>14243</v>
      </c>
      <c r="C9143" t="s">
        <v>73</v>
      </c>
      <c r="D9143">
        <v>8.91</v>
      </c>
      <c r="F9143" t="s">
        <v>615</v>
      </c>
      <c r="H9143" t="s">
        <v>23</v>
      </c>
      <c r="I9143" t="s">
        <v>1775</v>
      </c>
      <c r="K9143"/>
      <c r="L9143" t="s">
        <v>14244</v>
      </c>
      <c r="M9143" t="s">
        <v>26</v>
      </c>
      <c r="N9143">
        <v>2</v>
      </c>
      <c r="P9143" t="s">
        <v>10827</v>
      </c>
      <c r="Q9143" t="s">
        <v>14245</v>
      </c>
      <c r="S9143" t="s">
        <v>29</v>
      </c>
    </row>
    <row r="9144" spans="1:19" hidden="1" x14ac:dyDescent="0.2">
      <c r="A9144">
        <v>5650</v>
      </c>
      <c r="B9144" t="s">
        <v>14246</v>
      </c>
      <c r="C9144" t="s">
        <v>20</v>
      </c>
      <c r="D9144">
        <v>2.35</v>
      </c>
      <c r="F9144" t="s">
        <v>615</v>
      </c>
      <c r="H9144" t="s">
        <v>23</v>
      </c>
      <c r="I9144" t="s">
        <v>1775</v>
      </c>
      <c r="K9144"/>
      <c r="L9144" t="s">
        <v>14247</v>
      </c>
      <c r="M9144" t="s">
        <v>26</v>
      </c>
      <c r="N9144">
        <v>2</v>
      </c>
      <c r="P9144" t="s">
        <v>10827</v>
      </c>
      <c r="Q9144" t="s">
        <v>14248</v>
      </c>
      <c r="S9144" t="s">
        <v>29</v>
      </c>
    </row>
    <row r="9145" spans="1:19" hidden="1" x14ac:dyDescent="0.2">
      <c r="A9145">
        <v>5650</v>
      </c>
      <c r="B9145" t="s">
        <v>14246</v>
      </c>
      <c r="C9145" t="s">
        <v>73</v>
      </c>
      <c r="D9145">
        <v>7.94</v>
      </c>
      <c r="F9145" t="s">
        <v>615</v>
      </c>
      <c r="H9145" t="s">
        <v>23</v>
      </c>
      <c r="I9145" t="s">
        <v>1775</v>
      </c>
      <c r="K9145"/>
      <c r="L9145" t="s">
        <v>14247</v>
      </c>
      <c r="M9145" t="s">
        <v>26</v>
      </c>
      <c r="N9145">
        <v>2</v>
      </c>
      <c r="P9145" t="s">
        <v>10827</v>
      </c>
      <c r="Q9145" t="s">
        <v>14248</v>
      </c>
      <c r="S9145" t="s">
        <v>29</v>
      </c>
    </row>
    <row r="9146" spans="1:19" hidden="1" x14ac:dyDescent="0.2">
      <c r="A9146">
        <v>5651</v>
      </c>
      <c r="B9146" t="s">
        <v>4629</v>
      </c>
      <c r="C9146" t="s">
        <v>20</v>
      </c>
      <c r="D9146">
        <v>1.38</v>
      </c>
      <c r="E9146">
        <v>25</v>
      </c>
      <c r="G9146" t="s">
        <v>75</v>
      </c>
      <c r="H9146" t="s">
        <v>46</v>
      </c>
      <c r="I9146" t="s">
        <v>7876</v>
      </c>
      <c r="K9146"/>
      <c r="L9146" t="s">
        <v>4631</v>
      </c>
      <c r="M9146" t="s">
        <v>26</v>
      </c>
      <c r="N9146">
        <v>2</v>
      </c>
      <c r="P9146" t="s">
        <v>10827</v>
      </c>
      <c r="Q9146" t="s">
        <v>14249</v>
      </c>
      <c r="S9146" t="s">
        <v>29</v>
      </c>
    </row>
    <row r="9147" spans="1:19" hidden="1" x14ac:dyDescent="0.2">
      <c r="A9147">
        <v>5651</v>
      </c>
      <c r="B9147" t="s">
        <v>4629</v>
      </c>
      <c r="C9147" t="s">
        <v>20</v>
      </c>
      <c r="D9147">
        <v>1.4</v>
      </c>
      <c r="F9147" t="s">
        <v>615</v>
      </c>
      <c r="H9147" t="s">
        <v>23</v>
      </c>
      <c r="I9147" t="s">
        <v>1775</v>
      </c>
      <c r="K9147"/>
      <c r="L9147" t="s">
        <v>4631</v>
      </c>
      <c r="M9147" t="s">
        <v>26</v>
      </c>
      <c r="N9147">
        <v>2</v>
      </c>
      <c r="P9147" t="s">
        <v>10827</v>
      </c>
      <c r="Q9147" t="s">
        <v>14249</v>
      </c>
      <c r="S9147" t="s">
        <v>29</v>
      </c>
    </row>
    <row r="9148" spans="1:19" hidden="1" x14ac:dyDescent="0.2">
      <c r="A9148">
        <v>5651</v>
      </c>
      <c r="B9148" t="s">
        <v>4629</v>
      </c>
      <c r="C9148" t="s">
        <v>20</v>
      </c>
      <c r="D9148">
        <v>2.85</v>
      </c>
      <c r="F9148" t="s">
        <v>615</v>
      </c>
      <c r="I9148" t="s">
        <v>8161</v>
      </c>
      <c r="K9148"/>
      <c r="L9148" t="s">
        <v>4631</v>
      </c>
      <c r="M9148" t="s">
        <v>26</v>
      </c>
      <c r="N9148">
        <v>2</v>
      </c>
      <c r="P9148" t="s">
        <v>10827</v>
      </c>
      <c r="Q9148" t="s">
        <v>14249</v>
      </c>
      <c r="S9148" t="s">
        <v>29</v>
      </c>
    </row>
    <row r="9149" spans="1:19" hidden="1" x14ac:dyDescent="0.2">
      <c r="A9149">
        <v>5651</v>
      </c>
      <c r="B9149" t="s">
        <v>4629</v>
      </c>
      <c r="C9149" t="s">
        <v>48</v>
      </c>
      <c r="D9149">
        <v>11.3</v>
      </c>
      <c r="F9149" t="s">
        <v>615</v>
      </c>
      <c r="G9149" t="s">
        <v>189</v>
      </c>
      <c r="I9149" t="s">
        <v>9628</v>
      </c>
      <c r="K9149"/>
      <c r="L9149" t="s">
        <v>4631</v>
      </c>
      <c r="M9149" t="s">
        <v>26</v>
      </c>
      <c r="N9149">
        <v>2</v>
      </c>
      <c r="P9149" t="s">
        <v>10827</v>
      </c>
      <c r="Q9149" t="s">
        <v>14249</v>
      </c>
      <c r="S9149" t="s">
        <v>50</v>
      </c>
    </row>
    <row r="9150" spans="1:19" hidden="1" x14ac:dyDescent="0.2">
      <c r="A9150">
        <v>5652</v>
      </c>
      <c r="B9150" t="s">
        <v>14250</v>
      </c>
      <c r="C9150" t="s">
        <v>20</v>
      </c>
      <c r="D9150">
        <v>1.66</v>
      </c>
      <c r="F9150" t="s">
        <v>615</v>
      </c>
      <c r="H9150" t="s">
        <v>23</v>
      </c>
      <c r="I9150" t="s">
        <v>14251</v>
      </c>
      <c r="K9150"/>
      <c r="L9150" t="s">
        <v>14252</v>
      </c>
      <c r="M9150" t="s">
        <v>26</v>
      </c>
      <c r="N9150">
        <v>2</v>
      </c>
      <c r="P9150" t="s">
        <v>10827</v>
      </c>
      <c r="Q9150" t="s">
        <v>14253</v>
      </c>
      <c r="S9150" t="s">
        <v>29</v>
      </c>
    </row>
    <row r="9151" spans="1:19" hidden="1" x14ac:dyDescent="0.2">
      <c r="A9151">
        <v>5652</v>
      </c>
      <c r="B9151" t="s">
        <v>14250</v>
      </c>
      <c r="C9151" t="s">
        <v>20</v>
      </c>
      <c r="D9151">
        <v>2.4900000000000002</v>
      </c>
      <c r="F9151" t="s">
        <v>615</v>
      </c>
      <c r="I9151" t="s">
        <v>8161</v>
      </c>
      <c r="K9151"/>
      <c r="L9151" t="s">
        <v>14252</v>
      </c>
      <c r="M9151" t="s">
        <v>26</v>
      </c>
      <c r="N9151">
        <v>2</v>
      </c>
      <c r="P9151" t="s">
        <v>10827</v>
      </c>
      <c r="Q9151" t="s">
        <v>14253</v>
      </c>
      <c r="S9151" t="s">
        <v>29</v>
      </c>
    </row>
    <row r="9152" spans="1:19" hidden="1" x14ac:dyDescent="0.2">
      <c r="A9152">
        <v>5653</v>
      </c>
      <c r="B9152" t="s">
        <v>14254</v>
      </c>
      <c r="C9152" t="s">
        <v>20</v>
      </c>
      <c r="D9152">
        <v>1.39</v>
      </c>
      <c r="F9152" t="s">
        <v>615</v>
      </c>
      <c r="H9152" t="s">
        <v>23</v>
      </c>
      <c r="I9152" t="s">
        <v>1775</v>
      </c>
      <c r="K9152"/>
      <c r="L9152" t="s">
        <v>14255</v>
      </c>
      <c r="M9152" t="s">
        <v>26</v>
      </c>
      <c r="N9152">
        <v>2</v>
      </c>
      <c r="P9152" t="s">
        <v>10827</v>
      </c>
      <c r="Q9152" t="s">
        <v>14256</v>
      </c>
      <c r="S9152" t="s">
        <v>29</v>
      </c>
    </row>
    <row r="9153" spans="1:19" hidden="1" x14ac:dyDescent="0.2">
      <c r="A9153">
        <v>5653</v>
      </c>
      <c r="B9153" t="s">
        <v>14254</v>
      </c>
      <c r="C9153" t="s">
        <v>73</v>
      </c>
      <c r="D9153">
        <v>7.38</v>
      </c>
      <c r="F9153" t="s">
        <v>615</v>
      </c>
      <c r="H9153" t="s">
        <v>23</v>
      </c>
      <c r="I9153" t="s">
        <v>1775</v>
      </c>
      <c r="K9153"/>
      <c r="L9153" t="s">
        <v>14255</v>
      </c>
      <c r="M9153" t="s">
        <v>26</v>
      </c>
      <c r="N9153">
        <v>2</v>
      </c>
      <c r="P9153" t="s">
        <v>10827</v>
      </c>
      <c r="Q9153" t="s">
        <v>14256</v>
      </c>
      <c r="S9153" t="s">
        <v>29</v>
      </c>
    </row>
    <row r="9154" spans="1:19" hidden="1" x14ac:dyDescent="0.2">
      <c r="A9154">
        <v>5654</v>
      </c>
      <c r="B9154" t="s">
        <v>14257</v>
      </c>
      <c r="C9154" t="s">
        <v>20</v>
      </c>
      <c r="D9154">
        <v>3.5</v>
      </c>
      <c r="E9154">
        <v>20</v>
      </c>
      <c r="G9154" t="s">
        <v>55</v>
      </c>
      <c r="H9154" t="s">
        <v>46</v>
      </c>
      <c r="I9154" t="s">
        <v>4675</v>
      </c>
      <c r="K9154"/>
      <c r="L9154" t="s">
        <v>14258</v>
      </c>
      <c r="M9154" t="s">
        <v>26</v>
      </c>
      <c r="N9154">
        <v>2</v>
      </c>
      <c r="P9154" t="s">
        <v>10827</v>
      </c>
      <c r="Q9154" t="s">
        <v>14259</v>
      </c>
      <c r="S9154" t="s">
        <v>29</v>
      </c>
    </row>
    <row r="9155" spans="1:19" hidden="1" x14ac:dyDescent="0.2">
      <c r="A9155">
        <v>5659</v>
      </c>
      <c r="B9155" t="s">
        <v>14260</v>
      </c>
      <c r="C9155" t="s">
        <v>20</v>
      </c>
      <c r="D9155">
        <v>10.4</v>
      </c>
      <c r="I9155" t="s">
        <v>8161</v>
      </c>
      <c r="K9155"/>
      <c r="L9155" t="s">
        <v>14261</v>
      </c>
      <c r="M9155" t="s">
        <v>26</v>
      </c>
      <c r="N9155">
        <v>2</v>
      </c>
      <c r="P9155" t="s">
        <v>10827</v>
      </c>
      <c r="Q9155" t="s">
        <v>14262</v>
      </c>
      <c r="S9155" t="s">
        <v>29</v>
      </c>
    </row>
    <row r="9156" spans="1:19" hidden="1" x14ac:dyDescent="0.2">
      <c r="A9156">
        <v>5660</v>
      </c>
      <c r="B9156" t="s">
        <v>14263</v>
      </c>
      <c r="C9156" t="s">
        <v>20</v>
      </c>
      <c r="D9156">
        <v>10.6</v>
      </c>
      <c r="I9156" t="s">
        <v>8161</v>
      </c>
      <c r="K9156"/>
      <c r="L9156" t="s">
        <v>14264</v>
      </c>
      <c r="M9156" t="s">
        <v>26</v>
      </c>
      <c r="N9156">
        <v>2</v>
      </c>
      <c r="P9156" t="s">
        <v>10827</v>
      </c>
      <c r="Q9156" t="s">
        <v>14265</v>
      </c>
      <c r="S9156" t="s">
        <v>29</v>
      </c>
    </row>
    <row r="9157" spans="1:19" hidden="1" x14ac:dyDescent="0.2">
      <c r="A9157">
        <v>5661</v>
      </c>
      <c r="B9157" t="s">
        <v>14266</v>
      </c>
      <c r="C9157" t="s">
        <v>20</v>
      </c>
      <c r="D9157">
        <v>-0.34</v>
      </c>
      <c r="E9157">
        <v>25</v>
      </c>
      <c r="F9157" t="s">
        <v>14267</v>
      </c>
      <c r="G9157" t="s">
        <v>75</v>
      </c>
      <c r="H9157" t="s">
        <v>23</v>
      </c>
      <c r="I9157" t="s">
        <v>7876</v>
      </c>
      <c r="K9157"/>
      <c r="L9157" t="s">
        <v>14268</v>
      </c>
      <c r="M9157" t="s">
        <v>26</v>
      </c>
      <c r="N9157">
        <v>2</v>
      </c>
      <c r="P9157" t="s">
        <v>10827</v>
      </c>
      <c r="Q9157" t="s">
        <v>14269</v>
      </c>
      <c r="S9157" t="s">
        <v>29</v>
      </c>
    </row>
    <row r="9158" spans="1:19" hidden="1" x14ac:dyDescent="0.2">
      <c r="A9158">
        <v>5661</v>
      </c>
      <c r="B9158" t="s">
        <v>14266</v>
      </c>
      <c r="C9158" t="s">
        <v>20</v>
      </c>
      <c r="D9158">
        <v>-0.36</v>
      </c>
      <c r="E9158" t="s">
        <v>414</v>
      </c>
      <c r="F9158" t="s">
        <v>13548</v>
      </c>
      <c r="G9158" t="s">
        <v>75</v>
      </c>
      <c r="H9158" t="s">
        <v>23</v>
      </c>
      <c r="I9158" t="s">
        <v>7876</v>
      </c>
      <c r="K9158"/>
      <c r="L9158" t="s">
        <v>14268</v>
      </c>
      <c r="M9158" t="s">
        <v>26</v>
      </c>
      <c r="N9158">
        <v>2</v>
      </c>
      <c r="P9158" t="s">
        <v>10827</v>
      </c>
      <c r="Q9158" t="s">
        <v>14269</v>
      </c>
      <c r="S9158" t="s">
        <v>29</v>
      </c>
    </row>
    <row r="9159" spans="1:19" hidden="1" x14ac:dyDescent="0.2">
      <c r="A9159">
        <v>5662</v>
      </c>
      <c r="B9159" t="s">
        <v>14270</v>
      </c>
      <c r="C9159" t="s">
        <v>20</v>
      </c>
      <c r="D9159">
        <v>1.17</v>
      </c>
      <c r="E9159">
        <v>25</v>
      </c>
      <c r="G9159" t="s">
        <v>75</v>
      </c>
      <c r="H9159" t="s">
        <v>46</v>
      </c>
      <c r="I9159" t="s">
        <v>7876</v>
      </c>
      <c r="K9159"/>
      <c r="L9159" t="s">
        <v>14271</v>
      </c>
      <c r="M9159" t="s">
        <v>26</v>
      </c>
      <c r="N9159">
        <v>2</v>
      </c>
      <c r="P9159" t="s">
        <v>10827</v>
      </c>
      <c r="Q9159" t="s">
        <v>14272</v>
      </c>
      <c r="S9159" t="s">
        <v>29</v>
      </c>
    </row>
    <row r="9160" spans="1:19" hidden="1" x14ac:dyDescent="0.2">
      <c r="A9160">
        <v>5668</v>
      </c>
      <c r="B9160" t="s">
        <v>14273</v>
      </c>
      <c r="C9160" t="s">
        <v>20</v>
      </c>
      <c r="D9160">
        <v>-2.0699999999999998</v>
      </c>
      <c r="E9160">
        <v>20</v>
      </c>
      <c r="F9160" t="s">
        <v>3110</v>
      </c>
      <c r="G9160" t="s">
        <v>75</v>
      </c>
      <c r="H9160" t="s">
        <v>23</v>
      </c>
      <c r="I9160" t="s">
        <v>308</v>
      </c>
      <c r="K9160"/>
      <c r="L9160" t="s">
        <v>14274</v>
      </c>
      <c r="M9160" t="s">
        <v>26</v>
      </c>
      <c r="N9160">
        <v>2</v>
      </c>
      <c r="P9160" t="s">
        <v>10827</v>
      </c>
      <c r="Q9160" t="s">
        <v>14275</v>
      </c>
      <c r="S9160" t="s">
        <v>29</v>
      </c>
    </row>
    <row r="9161" spans="1:19" hidden="1" x14ac:dyDescent="0.2">
      <c r="A9161">
        <v>5669</v>
      </c>
      <c r="B9161" t="s">
        <v>14276</v>
      </c>
      <c r="C9161" t="s">
        <v>20</v>
      </c>
      <c r="D9161">
        <v>-3.3</v>
      </c>
      <c r="E9161">
        <v>20</v>
      </c>
      <c r="F9161" t="s">
        <v>3110</v>
      </c>
      <c r="G9161" t="s">
        <v>75</v>
      </c>
      <c r="H9161" t="s">
        <v>23</v>
      </c>
      <c r="I9161" t="s">
        <v>308</v>
      </c>
      <c r="K9161"/>
      <c r="L9161" t="s">
        <v>14277</v>
      </c>
      <c r="M9161" t="s">
        <v>26</v>
      </c>
      <c r="N9161">
        <v>2</v>
      </c>
      <c r="P9161" t="s">
        <v>10827</v>
      </c>
      <c r="Q9161" t="s">
        <v>14278</v>
      </c>
      <c r="S9161" t="s">
        <v>29</v>
      </c>
    </row>
    <row r="9162" spans="1:19" hidden="1" x14ac:dyDescent="0.2">
      <c r="A9162">
        <v>5670</v>
      </c>
      <c r="B9162" t="s">
        <v>14279</v>
      </c>
      <c r="C9162" t="s">
        <v>20</v>
      </c>
      <c r="D9162">
        <v>-2.91</v>
      </c>
      <c r="E9162">
        <v>20</v>
      </c>
      <c r="F9162" t="s">
        <v>3110</v>
      </c>
      <c r="G9162" t="s">
        <v>75</v>
      </c>
      <c r="H9162" t="s">
        <v>23</v>
      </c>
      <c r="I9162" t="s">
        <v>308</v>
      </c>
      <c r="K9162"/>
      <c r="L9162" t="s">
        <v>14280</v>
      </c>
      <c r="M9162" t="s">
        <v>26</v>
      </c>
      <c r="N9162">
        <v>2</v>
      </c>
      <c r="P9162" t="s">
        <v>10827</v>
      </c>
      <c r="Q9162" t="s">
        <v>14281</v>
      </c>
      <c r="S9162" t="s">
        <v>29</v>
      </c>
    </row>
    <row r="9163" spans="1:19" hidden="1" x14ac:dyDescent="0.2">
      <c r="A9163">
        <v>5671</v>
      </c>
      <c r="B9163" t="s">
        <v>14282</v>
      </c>
      <c r="C9163" t="s">
        <v>20</v>
      </c>
      <c r="D9163">
        <v>2.42</v>
      </c>
      <c r="I9163" t="s">
        <v>8161</v>
      </c>
      <c r="K9163"/>
      <c r="L9163" t="s">
        <v>14283</v>
      </c>
      <c r="M9163" t="s">
        <v>26</v>
      </c>
      <c r="N9163">
        <v>2</v>
      </c>
      <c r="P9163" t="s">
        <v>10827</v>
      </c>
      <c r="Q9163" t="s">
        <v>14284</v>
      </c>
      <c r="S9163" t="s">
        <v>29</v>
      </c>
    </row>
    <row r="9164" spans="1:19" hidden="1" x14ac:dyDescent="0.2">
      <c r="A9164">
        <v>5672</v>
      </c>
      <c r="B9164" t="s">
        <v>14285</v>
      </c>
      <c r="C9164" t="s">
        <v>20</v>
      </c>
      <c r="D9164">
        <v>2.4</v>
      </c>
      <c r="I9164" t="s">
        <v>8161</v>
      </c>
      <c r="K9164"/>
      <c r="L9164" t="s">
        <v>14286</v>
      </c>
      <c r="M9164" t="s">
        <v>26</v>
      </c>
      <c r="N9164">
        <v>2</v>
      </c>
      <c r="P9164" t="s">
        <v>10827</v>
      </c>
      <c r="Q9164" t="s">
        <v>14287</v>
      </c>
      <c r="S9164" t="s">
        <v>29</v>
      </c>
    </row>
    <row r="9165" spans="1:19" hidden="1" x14ac:dyDescent="0.2">
      <c r="A9165">
        <v>5673</v>
      </c>
      <c r="B9165" t="s">
        <v>14288</v>
      </c>
      <c r="C9165" t="s">
        <v>20</v>
      </c>
      <c r="D9165">
        <v>1.79</v>
      </c>
      <c r="F9165" t="s">
        <v>615</v>
      </c>
      <c r="H9165" t="s">
        <v>23</v>
      </c>
      <c r="I9165" t="s">
        <v>14251</v>
      </c>
      <c r="K9165"/>
      <c r="L9165" t="s">
        <v>14289</v>
      </c>
      <c r="M9165" t="s">
        <v>26</v>
      </c>
      <c r="N9165">
        <v>2</v>
      </c>
      <c r="P9165" t="s">
        <v>10827</v>
      </c>
      <c r="Q9165" t="s">
        <v>14290</v>
      </c>
      <c r="S9165" t="s">
        <v>29</v>
      </c>
    </row>
    <row r="9166" spans="1:19" hidden="1" x14ac:dyDescent="0.2">
      <c r="A9166">
        <v>5673</v>
      </c>
      <c r="B9166" t="s">
        <v>14288</v>
      </c>
      <c r="C9166" t="s">
        <v>73</v>
      </c>
      <c r="D9166">
        <v>8.23</v>
      </c>
      <c r="F9166" t="s">
        <v>615</v>
      </c>
      <c r="H9166" t="s">
        <v>23</v>
      </c>
      <c r="I9166" t="s">
        <v>14251</v>
      </c>
      <c r="K9166"/>
      <c r="L9166" t="s">
        <v>14289</v>
      </c>
      <c r="M9166" t="s">
        <v>26</v>
      </c>
      <c r="N9166">
        <v>2</v>
      </c>
      <c r="P9166" t="s">
        <v>10827</v>
      </c>
      <c r="Q9166" t="s">
        <v>14290</v>
      </c>
      <c r="S9166" t="s">
        <v>29</v>
      </c>
    </row>
    <row r="9167" spans="1:19" hidden="1" x14ac:dyDescent="0.2">
      <c r="A9167">
        <v>5674</v>
      </c>
      <c r="B9167" t="s">
        <v>14291</v>
      </c>
      <c r="C9167" t="s">
        <v>20</v>
      </c>
      <c r="D9167">
        <v>1.42</v>
      </c>
      <c r="F9167" t="s">
        <v>615</v>
      </c>
      <c r="H9167" t="s">
        <v>23</v>
      </c>
      <c r="I9167" t="s">
        <v>1775</v>
      </c>
      <c r="K9167"/>
      <c r="L9167" t="s">
        <v>14292</v>
      </c>
      <c r="M9167" t="s">
        <v>26</v>
      </c>
      <c r="N9167">
        <v>2</v>
      </c>
      <c r="P9167" t="s">
        <v>10827</v>
      </c>
      <c r="Q9167" t="s">
        <v>14293</v>
      </c>
      <c r="S9167" t="s">
        <v>29</v>
      </c>
    </row>
    <row r="9168" spans="1:19" hidden="1" x14ac:dyDescent="0.2">
      <c r="A9168">
        <v>5674</v>
      </c>
      <c r="B9168" t="s">
        <v>14291</v>
      </c>
      <c r="C9168" t="s">
        <v>73</v>
      </c>
      <c r="D9168">
        <v>7.17</v>
      </c>
      <c r="F9168" t="s">
        <v>615</v>
      </c>
      <c r="H9168" t="s">
        <v>23</v>
      </c>
      <c r="I9168" t="s">
        <v>1775</v>
      </c>
      <c r="K9168"/>
      <c r="L9168" t="s">
        <v>14292</v>
      </c>
      <c r="M9168" t="s">
        <v>26</v>
      </c>
      <c r="N9168">
        <v>2</v>
      </c>
      <c r="P9168" t="s">
        <v>10827</v>
      </c>
      <c r="Q9168" t="s">
        <v>14293</v>
      </c>
      <c r="S9168" t="s">
        <v>29</v>
      </c>
    </row>
    <row r="9169" spans="1:19" hidden="1" x14ac:dyDescent="0.2">
      <c r="A9169">
        <v>5681</v>
      </c>
      <c r="B9169" t="s">
        <v>14294</v>
      </c>
      <c r="C9169" t="s">
        <v>20</v>
      </c>
      <c r="D9169">
        <v>4.68</v>
      </c>
      <c r="E9169">
        <v>20</v>
      </c>
      <c r="G9169" t="s">
        <v>55</v>
      </c>
      <c r="H9169" t="s">
        <v>46</v>
      </c>
      <c r="I9169" t="s">
        <v>4675</v>
      </c>
      <c r="K9169"/>
      <c r="L9169" t="s">
        <v>14295</v>
      </c>
      <c r="M9169" t="s">
        <v>26</v>
      </c>
      <c r="N9169">
        <v>2</v>
      </c>
      <c r="P9169" t="s">
        <v>10827</v>
      </c>
      <c r="Q9169" t="s">
        <v>14296</v>
      </c>
      <c r="S9169" t="s">
        <v>29</v>
      </c>
    </row>
    <row r="9170" spans="1:19" hidden="1" x14ac:dyDescent="0.2">
      <c r="A9170">
        <v>5685</v>
      </c>
      <c r="B9170" t="s">
        <v>14297</v>
      </c>
      <c r="C9170" t="s">
        <v>20</v>
      </c>
      <c r="D9170">
        <v>2.2200000000000002</v>
      </c>
      <c r="F9170" t="s">
        <v>615</v>
      </c>
      <c r="H9170" t="s">
        <v>23</v>
      </c>
      <c r="I9170" t="s">
        <v>14251</v>
      </c>
      <c r="K9170"/>
      <c r="L9170" t="s">
        <v>14298</v>
      </c>
      <c r="M9170" t="s">
        <v>26</v>
      </c>
      <c r="N9170">
        <v>2</v>
      </c>
      <c r="P9170" t="s">
        <v>10827</v>
      </c>
      <c r="Q9170" t="s">
        <v>14299</v>
      </c>
      <c r="S9170" t="s">
        <v>29</v>
      </c>
    </row>
    <row r="9171" spans="1:19" hidden="1" x14ac:dyDescent="0.2">
      <c r="A9171">
        <v>5686</v>
      </c>
      <c r="B9171" t="s">
        <v>14297</v>
      </c>
      <c r="C9171" t="s">
        <v>20</v>
      </c>
      <c r="D9171">
        <v>2.2200000000000002</v>
      </c>
      <c r="F9171" t="s">
        <v>615</v>
      </c>
      <c r="H9171" t="s">
        <v>23</v>
      </c>
      <c r="I9171" t="s">
        <v>1775</v>
      </c>
      <c r="K9171"/>
      <c r="L9171" t="s">
        <v>14300</v>
      </c>
      <c r="M9171" t="s">
        <v>26</v>
      </c>
      <c r="N9171">
        <v>2</v>
      </c>
      <c r="P9171" t="s">
        <v>10827</v>
      </c>
      <c r="Q9171" t="s">
        <v>14301</v>
      </c>
      <c r="S9171" t="s">
        <v>29</v>
      </c>
    </row>
    <row r="9172" spans="1:19" hidden="1" x14ac:dyDescent="0.2">
      <c r="A9172">
        <v>5687</v>
      </c>
      <c r="B9172" t="s">
        <v>14302</v>
      </c>
      <c r="C9172" t="s">
        <v>20</v>
      </c>
      <c r="D9172">
        <v>1.24</v>
      </c>
      <c r="E9172">
        <v>25</v>
      </c>
      <c r="F9172" t="s">
        <v>615</v>
      </c>
      <c r="G9172" t="s">
        <v>75</v>
      </c>
      <c r="H9172" t="s">
        <v>46</v>
      </c>
      <c r="I9172" t="s">
        <v>7876</v>
      </c>
      <c r="K9172"/>
      <c r="L9172" t="s">
        <v>14303</v>
      </c>
      <c r="M9172" t="s">
        <v>26</v>
      </c>
      <c r="N9172">
        <v>2</v>
      </c>
      <c r="P9172" t="s">
        <v>10827</v>
      </c>
      <c r="Q9172" t="s">
        <v>14304</v>
      </c>
      <c r="S9172" t="s">
        <v>29</v>
      </c>
    </row>
    <row r="9173" spans="1:19" hidden="1" x14ac:dyDescent="0.2">
      <c r="A9173">
        <v>5687</v>
      </c>
      <c r="B9173" t="s">
        <v>14302</v>
      </c>
      <c r="C9173" t="s">
        <v>20</v>
      </c>
      <c r="D9173">
        <v>1.24</v>
      </c>
      <c r="F9173" t="s">
        <v>615</v>
      </c>
      <c r="H9173" t="s">
        <v>23</v>
      </c>
      <c r="I9173" t="s">
        <v>1775</v>
      </c>
      <c r="K9173"/>
      <c r="L9173" t="s">
        <v>14303</v>
      </c>
      <c r="M9173" t="s">
        <v>26</v>
      </c>
      <c r="N9173">
        <v>2</v>
      </c>
      <c r="P9173" t="s">
        <v>10827</v>
      </c>
      <c r="Q9173" t="s">
        <v>14304</v>
      </c>
      <c r="S9173" t="s">
        <v>29</v>
      </c>
    </row>
    <row r="9174" spans="1:19" hidden="1" x14ac:dyDescent="0.2">
      <c r="A9174">
        <v>5688</v>
      </c>
      <c r="B9174" t="s">
        <v>14305</v>
      </c>
      <c r="C9174" t="s">
        <v>20</v>
      </c>
      <c r="D9174">
        <v>-4.0199999999999996</v>
      </c>
      <c r="F9174" t="s">
        <v>615</v>
      </c>
      <c r="H9174" t="s">
        <v>23</v>
      </c>
      <c r="I9174" t="s">
        <v>1775</v>
      </c>
      <c r="K9174"/>
      <c r="L9174" t="s">
        <v>14306</v>
      </c>
      <c r="M9174" t="s">
        <v>26</v>
      </c>
      <c r="N9174">
        <v>2</v>
      </c>
      <c r="P9174" t="s">
        <v>10827</v>
      </c>
      <c r="Q9174" t="s">
        <v>14307</v>
      </c>
      <c r="S9174" t="s">
        <v>29</v>
      </c>
    </row>
    <row r="9175" spans="1:19" hidden="1" x14ac:dyDescent="0.2">
      <c r="A9175">
        <v>5689</v>
      </c>
      <c r="B9175" t="s">
        <v>4637</v>
      </c>
      <c r="C9175" t="s">
        <v>20</v>
      </c>
      <c r="D9175">
        <v>2.82</v>
      </c>
      <c r="E9175">
        <v>20</v>
      </c>
      <c r="G9175" t="s">
        <v>55</v>
      </c>
      <c r="H9175" t="s">
        <v>46</v>
      </c>
      <c r="I9175" t="s">
        <v>1441</v>
      </c>
      <c r="K9175"/>
      <c r="L9175" t="s">
        <v>4638</v>
      </c>
      <c r="M9175" t="s">
        <v>11208</v>
      </c>
      <c r="N9175">
        <v>4</v>
      </c>
      <c r="P9175" t="s">
        <v>10827</v>
      </c>
      <c r="Q9175" t="s">
        <v>14308</v>
      </c>
      <c r="S9175" t="s">
        <v>29</v>
      </c>
    </row>
    <row r="9176" spans="1:19" hidden="1" x14ac:dyDescent="0.2">
      <c r="A9176">
        <v>5690</v>
      </c>
      <c r="B9176" t="s">
        <v>14309</v>
      </c>
      <c r="C9176" t="s">
        <v>20</v>
      </c>
      <c r="D9176">
        <v>2.48</v>
      </c>
      <c r="E9176">
        <v>20</v>
      </c>
      <c r="G9176" t="s">
        <v>55</v>
      </c>
      <c r="H9176" t="s">
        <v>46</v>
      </c>
      <c r="I9176" t="s">
        <v>1441</v>
      </c>
      <c r="K9176"/>
      <c r="L9176" t="s">
        <v>14310</v>
      </c>
      <c r="M9176" t="s">
        <v>11208</v>
      </c>
      <c r="N9176">
        <v>4</v>
      </c>
      <c r="P9176" t="s">
        <v>10827</v>
      </c>
      <c r="Q9176" t="s">
        <v>14311</v>
      </c>
      <c r="S9176" t="s">
        <v>29</v>
      </c>
    </row>
    <row r="9177" spans="1:19" hidden="1" x14ac:dyDescent="0.2">
      <c r="A9177">
        <v>5691</v>
      </c>
      <c r="B9177" t="s">
        <v>14312</v>
      </c>
      <c r="C9177" t="s">
        <v>20</v>
      </c>
      <c r="D9177">
        <v>2.89</v>
      </c>
      <c r="E9177">
        <v>20</v>
      </c>
      <c r="G9177" t="s">
        <v>55</v>
      </c>
      <c r="H9177" t="s">
        <v>46</v>
      </c>
      <c r="I9177" t="s">
        <v>1441</v>
      </c>
      <c r="K9177"/>
      <c r="L9177" t="s">
        <v>14313</v>
      </c>
      <c r="M9177" t="s">
        <v>11208</v>
      </c>
      <c r="N9177">
        <v>4</v>
      </c>
      <c r="P9177" t="s">
        <v>10827</v>
      </c>
      <c r="Q9177" t="s">
        <v>14314</v>
      </c>
      <c r="S9177" t="s">
        <v>29</v>
      </c>
    </row>
    <row r="9178" spans="1:19" hidden="1" x14ac:dyDescent="0.2">
      <c r="A9178">
        <v>5693</v>
      </c>
      <c r="B9178" t="s">
        <v>4640</v>
      </c>
      <c r="C9178" t="s">
        <v>20</v>
      </c>
      <c r="D9178">
        <v>4.12</v>
      </c>
      <c r="E9178">
        <v>20</v>
      </c>
      <c r="G9178" t="s">
        <v>55</v>
      </c>
      <c r="H9178" t="s">
        <v>46</v>
      </c>
      <c r="I9178" t="s">
        <v>1441</v>
      </c>
      <c r="K9178"/>
      <c r="L9178" t="s">
        <v>4641</v>
      </c>
      <c r="M9178" t="s">
        <v>11208</v>
      </c>
      <c r="N9178">
        <v>4</v>
      </c>
      <c r="P9178" t="s">
        <v>10827</v>
      </c>
      <c r="Q9178" t="s">
        <v>14315</v>
      </c>
      <c r="S9178" t="s">
        <v>29</v>
      </c>
    </row>
    <row r="9179" spans="1:19" hidden="1" x14ac:dyDescent="0.2">
      <c r="A9179">
        <v>5694</v>
      </c>
      <c r="B9179" t="s">
        <v>4625</v>
      </c>
      <c r="C9179" t="s">
        <v>20</v>
      </c>
      <c r="D9179">
        <v>5.0359999999999996</v>
      </c>
      <c r="E9179">
        <v>15</v>
      </c>
      <c r="F9179" t="s">
        <v>14316</v>
      </c>
      <c r="G9179" t="s">
        <v>246</v>
      </c>
      <c r="H9179" t="s">
        <v>46</v>
      </c>
      <c r="I9179" t="s">
        <v>9450</v>
      </c>
      <c r="J9179" t="s">
        <v>43</v>
      </c>
      <c r="K9179"/>
      <c r="L9179" t="s">
        <v>14317</v>
      </c>
      <c r="M9179" t="s">
        <v>26</v>
      </c>
      <c r="N9179">
        <v>2</v>
      </c>
      <c r="P9179" t="s">
        <v>10827</v>
      </c>
      <c r="Q9179" t="s">
        <v>14318</v>
      </c>
      <c r="S9179" t="s">
        <v>29</v>
      </c>
    </row>
    <row r="9180" spans="1:19" hidden="1" x14ac:dyDescent="0.2">
      <c r="A9180">
        <v>5694</v>
      </c>
      <c r="B9180" t="s">
        <v>4625</v>
      </c>
      <c r="C9180" t="s">
        <v>20</v>
      </c>
      <c r="D9180">
        <v>4.9870000000000001</v>
      </c>
      <c r="E9180">
        <v>20</v>
      </c>
      <c r="F9180" t="s">
        <v>14316</v>
      </c>
      <c r="G9180" t="s">
        <v>246</v>
      </c>
      <c r="H9180" t="s">
        <v>46</v>
      </c>
      <c r="I9180" t="s">
        <v>9450</v>
      </c>
      <c r="J9180" t="s">
        <v>43</v>
      </c>
      <c r="K9180"/>
      <c r="L9180" t="s">
        <v>14317</v>
      </c>
      <c r="M9180" t="s">
        <v>26</v>
      </c>
      <c r="N9180">
        <v>2</v>
      </c>
      <c r="P9180" t="s">
        <v>10827</v>
      </c>
      <c r="Q9180" t="s">
        <v>14318</v>
      </c>
      <c r="S9180" t="s">
        <v>29</v>
      </c>
    </row>
    <row r="9181" spans="1:19" hidden="1" x14ac:dyDescent="0.2">
      <c r="A9181">
        <v>5694</v>
      </c>
      <c r="B9181" t="s">
        <v>4625</v>
      </c>
      <c r="C9181" t="s">
        <v>20</v>
      </c>
      <c r="D9181">
        <v>4.944</v>
      </c>
      <c r="E9181">
        <v>25</v>
      </c>
      <c r="F9181" t="s">
        <v>14316</v>
      </c>
      <c r="G9181" t="s">
        <v>246</v>
      </c>
      <c r="H9181" t="s">
        <v>46</v>
      </c>
      <c r="I9181" t="s">
        <v>9450</v>
      </c>
      <c r="J9181" t="s">
        <v>43</v>
      </c>
      <c r="K9181"/>
      <c r="L9181" t="s">
        <v>14317</v>
      </c>
      <c r="M9181" t="s">
        <v>26</v>
      </c>
      <c r="N9181">
        <v>2</v>
      </c>
      <c r="P9181" t="s">
        <v>10827</v>
      </c>
      <c r="Q9181" t="s">
        <v>14318</v>
      </c>
      <c r="S9181" t="s">
        <v>29</v>
      </c>
    </row>
    <row r="9182" spans="1:19" hidden="1" x14ac:dyDescent="0.2">
      <c r="A9182">
        <v>5694</v>
      </c>
      <c r="B9182" t="s">
        <v>4625</v>
      </c>
      <c r="C9182" t="s">
        <v>20</v>
      </c>
      <c r="D9182">
        <v>4.8920000000000003</v>
      </c>
      <c r="E9182">
        <v>30</v>
      </c>
      <c r="F9182" t="s">
        <v>14316</v>
      </c>
      <c r="G9182" t="s">
        <v>246</v>
      </c>
      <c r="H9182" t="s">
        <v>46</v>
      </c>
      <c r="I9182" t="s">
        <v>9450</v>
      </c>
      <c r="J9182" t="s">
        <v>43</v>
      </c>
      <c r="K9182"/>
      <c r="L9182" t="s">
        <v>14317</v>
      </c>
      <c r="M9182" t="s">
        <v>26</v>
      </c>
      <c r="N9182">
        <v>2</v>
      </c>
      <c r="P9182" t="s">
        <v>10827</v>
      </c>
      <c r="Q9182" t="s">
        <v>14318</v>
      </c>
      <c r="S9182" t="s">
        <v>29</v>
      </c>
    </row>
    <row r="9183" spans="1:19" hidden="1" x14ac:dyDescent="0.2">
      <c r="A9183">
        <v>5694</v>
      </c>
      <c r="B9183" t="s">
        <v>4625</v>
      </c>
      <c r="C9183" t="s">
        <v>20</v>
      </c>
      <c r="D9183">
        <v>4.851</v>
      </c>
      <c r="E9183">
        <v>35</v>
      </c>
      <c r="F9183" t="s">
        <v>14316</v>
      </c>
      <c r="G9183" t="s">
        <v>246</v>
      </c>
      <c r="H9183" t="s">
        <v>46</v>
      </c>
      <c r="I9183" t="s">
        <v>9450</v>
      </c>
      <c r="J9183" t="s">
        <v>43</v>
      </c>
      <c r="K9183"/>
      <c r="L9183" t="s">
        <v>14317</v>
      </c>
      <c r="M9183" t="s">
        <v>26</v>
      </c>
      <c r="N9183">
        <v>2</v>
      </c>
      <c r="P9183" t="s">
        <v>10827</v>
      </c>
      <c r="Q9183" t="s">
        <v>14318</v>
      </c>
      <c r="S9183" t="s">
        <v>29</v>
      </c>
    </row>
    <row r="9184" spans="1:19" hidden="1" x14ac:dyDescent="0.2">
      <c r="A9184">
        <v>5694</v>
      </c>
      <c r="B9184" t="s">
        <v>4625</v>
      </c>
      <c r="C9184" t="s">
        <v>20</v>
      </c>
      <c r="D9184">
        <v>4.8099999999999996</v>
      </c>
      <c r="E9184">
        <v>40</v>
      </c>
      <c r="F9184" t="s">
        <v>14316</v>
      </c>
      <c r="G9184" t="s">
        <v>246</v>
      </c>
      <c r="H9184" t="s">
        <v>46</v>
      </c>
      <c r="I9184" t="s">
        <v>9450</v>
      </c>
      <c r="J9184" t="s">
        <v>43</v>
      </c>
      <c r="K9184"/>
      <c r="L9184" t="s">
        <v>14317</v>
      </c>
      <c r="M9184" t="s">
        <v>26</v>
      </c>
      <c r="N9184">
        <v>2</v>
      </c>
      <c r="P9184" t="s">
        <v>10827</v>
      </c>
      <c r="Q9184" t="s">
        <v>14318</v>
      </c>
      <c r="S9184" t="s">
        <v>29</v>
      </c>
    </row>
    <row r="9185" spans="1:19" hidden="1" x14ac:dyDescent="0.2">
      <c r="A9185">
        <v>5694</v>
      </c>
      <c r="B9185" t="s">
        <v>4625</v>
      </c>
      <c r="C9185" t="s">
        <v>20</v>
      </c>
      <c r="D9185">
        <v>4.7679999999999998</v>
      </c>
      <c r="E9185">
        <v>45</v>
      </c>
      <c r="F9185" t="s">
        <v>14316</v>
      </c>
      <c r="G9185" t="s">
        <v>246</v>
      </c>
      <c r="H9185" t="s">
        <v>46</v>
      </c>
      <c r="I9185" t="s">
        <v>9450</v>
      </c>
      <c r="J9185" t="s">
        <v>43</v>
      </c>
      <c r="K9185"/>
      <c r="L9185" t="s">
        <v>14317</v>
      </c>
      <c r="M9185" t="s">
        <v>26</v>
      </c>
      <c r="N9185">
        <v>2</v>
      </c>
      <c r="P9185" t="s">
        <v>10827</v>
      </c>
      <c r="Q9185" t="s">
        <v>14318</v>
      </c>
      <c r="S9185" t="s">
        <v>29</v>
      </c>
    </row>
    <row r="9186" spans="1:19" hidden="1" x14ac:dyDescent="0.2">
      <c r="A9186">
        <v>5694</v>
      </c>
      <c r="B9186" t="s">
        <v>4625</v>
      </c>
      <c r="C9186" t="s">
        <v>20</v>
      </c>
      <c r="D9186">
        <v>4.7229999999999999</v>
      </c>
      <c r="E9186">
        <v>50</v>
      </c>
      <c r="F9186" t="s">
        <v>14316</v>
      </c>
      <c r="G9186" t="s">
        <v>246</v>
      </c>
      <c r="H9186" t="s">
        <v>46</v>
      </c>
      <c r="I9186" t="s">
        <v>9450</v>
      </c>
      <c r="J9186" t="s">
        <v>43</v>
      </c>
      <c r="K9186"/>
      <c r="L9186" t="s">
        <v>14317</v>
      </c>
      <c r="M9186" t="s">
        <v>26</v>
      </c>
      <c r="N9186">
        <v>2</v>
      </c>
      <c r="P9186" t="s">
        <v>10827</v>
      </c>
      <c r="Q9186" t="s">
        <v>14318</v>
      </c>
      <c r="S9186" t="s">
        <v>29</v>
      </c>
    </row>
    <row r="9187" spans="1:19" hidden="1" x14ac:dyDescent="0.2">
      <c r="A9187">
        <v>5694</v>
      </c>
      <c r="B9187" t="s">
        <v>4625</v>
      </c>
      <c r="C9187" t="s">
        <v>20</v>
      </c>
      <c r="D9187">
        <v>4.87</v>
      </c>
      <c r="E9187">
        <v>25</v>
      </c>
      <c r="F9187" t="s">
        <v>14316</v>
      </c>
      <c r="G9187" t="s">
        <v>31</v>
      </c>
      <c r="H9187" t="s">
        <v>23</v>
      </c>
      <c r="I9187" t="s">
        <v>7876</v>
      </c>
      <c r="K9187"/>
      <c r="L9187" t="s">
        <v>14317</v>
      </c>
      <c r="M9187" t="s">
        <v>26</v>
      </c>
      <c r="N9187">
        <v>2</v>
      </c>
      <c r="P9187" t="s">
        <v>10827</v>
      </c>
      <c r="Q9187" t="s">
        <v>14318</v>
      </c>
      <c r="S9187" t="s">
        <v>29</v>
      </c>
    </row>
    <row r="9188" spans="1:19" hidden="1" x14ac:dyDescent="0.2">
      <c r="A9188">
        <v>5694</v>
      </c>
      <c r="B9188" t="s">
        <v>4625</v>
      </c>
      <c r="C9188" t="s">
        <v>73</v>
      </c>
      <c r="D9188">
        <v>-2.2200000000000002</v>
      </c>
      <c r="E9188">
        <v>25</v>
      </c>
      <c r="F9188" t="s">
        <v>11461</v>
      </c>
      <c r="G9188" t="s">
        <v>75</v>
      </c>
      <c r="H9188" t="s">
        <v>23</v>
      </c>
      <c r="I9188" t="s">
        <v>7876</v>
      </c>
      <c r="K9188"/>
      <c r="L9188" t="s">
        <v>14317</v>
      </c>
      <c r="M9188" t="s">
        <v>26</v>
      </c>
      <c r="N9188">
        <v>2</v>
      </c>
      <c r="P9188" t="s">
        <v>10827</v>
      </c>
      <c r="Q9188" t="s">
        <v>14318</v>
      </c>
      <c r="S9188" t="s">
        <v>29</v>
      </c>
    </row>
    <row r="9189" spans="1:19" hidden="1" x14ac:dyDescent="0.2">
      <c r="A9189">
        <v>5694</v>
      </c>
      <c r="B9189" t="s">
        <v>4625</v>
      </c>
      <c r="C9189" t="s">
        <v>73</v>
      </c>
      <c r="D9189">
        <v>-1.85</v>
      </c>
      <c r="E9189">
        <v>25</v>
      </c>
      <c r="F9189" t="s">
        <v>13548</v>
      </c>
      <c r="G9189" t="s">
        <v>75</v>
      </c>
      <c r="H9189" t="s">
        <v>23</v>
      </c>
      <c r="I9189" t="s">
        <v>7876</v>
      </c>
      <c r="K9189"/>
      <c r="L9189" t="s">
        <v>14317</v>
      </c>
      <c r="M9189" t="s">
        <v>26</v>
      </c>
      <c r="N9189">
        <v>2</v>
      </c>
      <c r="P9189" t="s">
        <v>10827</v>
      </c>
      <c r="Q9189" t="s">
        <v>14318</v>
      </c>
      <c r="S9189" t="s">
        <v>29</v>
      </c>
    </row>
    <row r="9190" spans="1:19" hidden="1" x14ac:dyDescent="0.2">
      <c r="A9190">
        <v>5694</v>
      </c>
      <c r="B9190" t="s">
        <v>4625</v>
      </c>
      <c r="C9190" t="s">
        <v>48</v>
      </c>
      <c r="D9190">
        <v>9.0030000000000001</v>
      </c>
      <c r="F9190" t="s">
        <v>13548</v>
      </c>
      <c r="G9190" t="s">
        <v>520</v>
      </c>
      <c r="I9190" t="s">
        <v>2618</v>
      </c>
      <c r="K9190"/>
      <c r="L9190" t="s">
        <v>14317</v>
      </c>
      <c r="M9190" t="s">
        <v>26</v>
      </c>
      <c r="N9190">
        <v>2</v>
      </c>
      <c r="P9190" t="s">
        <v>10827</v>
      </c>
      <c r="Q9190" t="s">
        <v>14318</v>
      </c>
      <c r="S9190" t="s">
        <v>50</v>
      </c>
    </row>
    <row r="9191" spans="1:19" hidden="1" x14ac:dyDescent="0.2">
      <c r="A9191">
        <v>5698</v>
      </c>
      <c r="B9191" t="s">
        <v>14319</v>
      </c>
      <c r="C9191" t="s">
        <v>20</v>
      </c>
      <c r="D9191">
        <v>-0.46</v>
      </c>
      <c r="E9191">
        <v>20</v>
      </c>
      <c r="F9191" t="s">
        <v>3110</v>
      </c>
      <c r="G9191" t="s">
        <v>75</v>
      </c>
      <c r="H9191" t="s">
        <v>23</v>
      </c>
      <c r="I9191" t="s">
        <v>1441</v>
      </c>
      <c r="K9191"/>
      <c r="L9191" t="s">
        <v>14320</v>
      </c>
      <c r="M9191" t="s">
        <v>11208</v>
      </c>
      <c r="N9191">
        <v>4</v>
      </c>
      <c r="P9191" t="s">
        <v>10827</v>
      </c>
      <c r="Q9191" t="s">
        <v>14321</v>
      </c>
      <c r="S9191" t="s">
        <v>29</v>
      </c>
    </row>
    <row r="9192" spans="1:19" hidden="1" x14ac:dyDescent="0.2">
      <c r="A9192">
        <v>5703</v>
      </c>
      <c r="B9192" t="s">
        <v>14322</v>
      </c>
      <c r="C9192" t="s">
        <v>20</v>
      </c>
      <c r="D9192">
        <v>4.68</v>
      </c>
      <c r="E9192">
        <v>20</v>
      </c>
      <c r="F9192" t="s">
        <v>2017</v>
      </c>
      <c r="G9192" t="s">
        <v>189</v>
      </c>
      <c r="H9192" t="s">
        <v>23</v>
      </c>
      <c r="I9192" t="s">
        <v>8534</v>
      </c>
      <c r="K9192"/>
      <c r="L9192" t="s">
        <v>14323</v>
      </c>
      <c r="M9192" t="s">
        <v>26</v>
      </c>
      <c r="N9192">
        <v>2</v>
      </c>
      <c r="P9192" t="s">
        <v>10827</v>
      </c>
      <c r="Q9192" t="s">
        <v>14324</v>
      </c>
      <c r="S9192" t="s">
        <v>29</v>
      </c>
    </row>
    <row r="9193" spans="1:19" hidden="1" x14ac:dyDescent="0.2">
      <c r="A9193">
        <v>5703</v>
      </c>
      <c r="B9193" t="s">
        <v>14322</v>
      </c>
      <c r="C9193" t="s">
        <v>73</v>
      </c>
      <c r="D9193">
        <v>2.2999999999999998</v>
      </c>
      <c r="E9193">
        <v>20</v>
      </c>
      <c r="F9193" t="s">
        <v>2017</v>
      </c>
      <c r="G9193" t="s">
        <v>189</v>
      </c>
      <c r="H9193" t="s">
        <v>23</v>
      </c>
      <c r="I9193" t="s">
        <v>8534</v>
      </c>
      <c r="K9193"/>
      <c r="L9193" t="s">
        <v>14323</v>
      </c>
      <c r="M9193" t="s">
        <v>26</v>
      </c>
      <c r="N9193">
        <v>2</v>
      </c>
      <c r="P9193" t="s">
        <v>10827</v>
      </c>
      <c r="Q9193" t="s">
        <v>14324</v>
      </c>
      <c r="S9193" t="s">
        <v>29</v>
      </c>
    </row>
    <row r="9194" spans="1:19" hidden="1" x14ac:dyDescent="0.2">
      <c r="A9194">
        <v>5705</v>
      </c>
      <c r="B9194" t="s">
        <v>14325</v>
      </c>
      <c r="C9194" t="s">
        <v>20</v>
      </c>
      <c r="D9194">
        <v>2.0499999999999998</v>
      </c>
      <c r="F9194" t="s">
        <v>615</v>
      </c>
      <c r="H9194" t="s">
        <v>23</v>
      </c>
      <c r="I9194" t="s">
        <v>14251</v>
      </c>
      <c r="K9194"/>
      <c r="L9194" t="s">
        <v>14326</v>
      </c>
      <c r="M9194" t="s">
        <v>26</v>
      </c>
      <c r="N9194">
        <v>2</v>
      </c>
      <c r="P9194" t="s">
        <v>10827</v>
      </c>
      <c r="Q9194" t="s">
        <v>14327</v>
      </c>
      <c r="S9194" t="s">
        <v>29</v>
      </c>
    </row>
    <row r="9195" spans="1:19" hidden="1" x14ac:dyDescent="0.2">
      <c r="A9195">
        <v>5706</v>
      </c>
      <c r="B9195" t="s">
        <v>14328</v>
      </c>
      <c r="C9195" t="s">
        <v>20</v>
      </c>
      <c r="D9195">
        <v>3.51</v>
      </c>
      <c r="F9195" t="s">
        <v>615</v>
      </c>
      <c r="H9195" t="s">
        <v>23</v>
      </c>
      <c r="I9195" t="s">
        <v>1775</v>
      </c>
      <c r="K9195"/>
      <c r="L9195" t="s">
        <v>14329</v>
      </c>
      <c r="M9195" t="s">
        <v>26</v>
      </c>
      <c r="N9195">
        <v>2</v>
      </c>
      <c r="P9195" t="s">
        <v>10827</v>
      </c>
      <c r="Q9195" t="s">
        <v>14330</v>
      </c>
      <c r="S9195" t="s">
        <v>29</v>
      </c>
    </row>
    <row r="9196" spans="1:19" hidden="1" x14ac:dyDescent="0.2">
      <c r="A9196">
        <v>5707</v>
      </c>
      <c r="B9196" t="s">
        <v>14331</v>
      </c>
      <c r="C9196" t="s">
        <v>20</v>
      </c>
      <c r="D9196">
        <v>2.5499999999999998</v>
      </c>
      <c r="F9196" t="s">
        <v>615</v>
      </c>
      <c r="H9196" t="s">
        <v>23</v>
      </c>
      <c r="I9196" t="s">
        <v>1775</v>
      </c>
      <c r="K9196"/>
      <c r="L9196" t="s">
        <v>14332</v>
      </c>
      <c r="M9196" t="s">
        <v>26</v>
      </c>
      <c r="N9196">
        <v>2</v>
      </c>
      <c r="P9196" t="s">
        <v>10827</v>
      </c>
      <c r="Q9196" t="s">
        <v>14333</v>
      </c>
      <c r="S9196" t="s">
        <v>29</v>
      </c>
    </row>
    <row r="9197" spans="1:19" hidden="1" x14ac:dyDescent="0.2">
      <c r="A9197">
        <v>5708</v>
      </c>
      <c r="B9197" t="s">
        <v>14334</v>
      </c>
      <c r="C9197" t="s">
        <v>20</v>
      </c>
      <c r="D9197">
        <v>2.34</v>
      </c>
      <c r="F9197" t="s">
        <v>615</v>
      </c>
      <c r="H9197" t="s">
        <v>23</v>
      </c>
      <c r="I9197" t="s">
        <v>1775</v>
      </c>
      <c r="K9197"/>
      <c r="L9197" t="s">
        <v>14335</v>
      </c>
      <c r="M9197" t="s">
        <v>26</v>
      </c>
      <c r="N9197">
        <v>2</v>
      </c>
      <c r="P9197" t="s">
        <v>10827</v>
      </c>
      <c r="Q9197" t="s">
        <v>14336</v>
      </c>
      <c r="S9197" t="s">
        <v>29</v>
      </c>
    </row>
    <row r="9198" spans="1:19" hidden="1" x14ac:dyDescent="0.2">
      <c r="A9198">
        <v>5709</v>
      </c>
      <c r="B9198" t="s">
        <v>14337</v>
      </c>
      <c r="C9198" t="s">
        <v>20</v>
      </c>
      <c r="D9198">
        <v>2</v>
      </c>
      <c r="E9198">
        <v>20</v>
      </c>
      <c r="G9198" t="s">
        <v>14338</v>
      </c>
      <c r="H9198" t="s">
        <v>46</v>
      </c>
      <c r="I9198" t="s">
        <v>1441</v>
      </c>
      <c r="K9198"/>
      <c r="L9198" t="s">
        <v>14339</v>
      </c>
      <c r="M9198" t="s">
        <v>26</v>
      </c>
      <c r="N9198">
        <v>2</v>
      </c>
      <c r="P9198" t="s">
        <v>10827</v>
      </c>
      <c r="Q9198" t="s">
        <v>14340</v>
      </c>
      <c r="S9198" t="s">
        <v>29</v>
      </c>
    </row>
    <row r="9199" spans="1:19" hidden="1" x14ac:dyDescent="0.2">
      <c r="A9199">
        <v>5714</v>
      </c>
      <c r="B9199" t="s">
        <v>14341</v>
      </c>
      <c r="C9199" t="s">
        <v>20</v>
      </c>
      <c r="D9199">
        <v>4.63</v>
      </c>
      <c r="E9199">
        <v>20</v>
      </c>
      <c r="F9199" t="s">
        <v>2017</v>
      </c>
      <c r="G9199" t="s">
        <v>189</v>
      </c>
      <c r="H9199" t="s">
        <v>23</v>
      </c>
      <c r="I9199" t="s">
        <v>8534</v>
      </c>
      <c r="K9199"/>
      <c r="L9199" t="s">
        <v>14342</v>
      </c>
      <c r="M9199" t="s">
        <v>26</v>
      </c>
      <c r="N9199">
        <v>2</v>
      </c>
      <c r="P9199" t="s">
        <v>10827</v>
      </c>
      <c r="Q9199" t="s">
        <v>14343</v>
      </c>
      <c r="S9199" t="s">
        <v>29</v>
      </c>
    </row>
    <row r="9200" spans="1:19" hidden="1" x14ac:dyDescent="0.2">
      <c r="A9200">
        <v>5714</v>
      </c>
      <c r="B9200" t="s">
        <v>14341</v>
      </c>
      <c r="C9200" t="s">
        <v>73</v>
      </c>
      <c r="D9200">
        <v>2.2000000000000002</v>
      </c>
      <c r="E9200">
        <v>20</v>
      </c>
      <c r="F9200" t="s">
        <v>2017</v>
      </c>
      <c r="G9200" t="s">
        <v>189</v>
      </c>
      <c r="H9200" t="s">
        <v>23</v>
      </c>
      <c r="I9200" t="s">
        <v>8534</v>
      </c>
      <c r="K9200"/>
      <c r="L9200" t="s">
        <v>14342</v>
      </c>
      <c r="M9200" t="s">
        <v>26</v>
      </c>
      <c r="N9200">
        <v>2</v>
      </c>
      <c r="P9200" t="s">
        <v>10827</v>
      </c>
      <c r="Q9200" t="s">
        <v>14343</v>
      </c>
      <c r="S9200" t="s">
        <v>29</v>
      </c>
    </row>
    <row r="9201" spans="1:19" hidden="1" x14ac:dyDescent="0.2">
      <c r="A9201">
        <v>5716</v>
      </c>
      <c r="B9201" t="s">
        <v>14344</v>
      </c>
      <c r="C9201" t="s">
        <v>20</v>
      </c>
      <c r="D9201">
        <v>0.46</v>
      </c>
      <c r="G9201" t="s">
        <v>1440</v>
      </c>
      <c r="I9201" t="s">
        <v>14345</v>
      </c>
      <c r="K9201"/>
      <c r="L9201" t="s">
        <v>14346</v>
      </c>
      <c r="M9201" t="s">
        <v>26</v>
      </c>
      <c r="N9201">
        <v>2</v>
      </c>
      <c r="P9201" t="s">
        <v>10827</v>
      </c>
      <c r="Q9201" t="s">
        <v>14347</v>
      </c>
      <c r="S9201" t="s">
        <v>29</v>
      </c>
    </row>
    <row r="9202" spans="1:19" hidden="1" x14ac:dyDescent="0.2">
      <c r="A9202">
        <v>5716</v>
      </c>
      <c r="B9202" t="s">
        <v>14344</v>
      </c>
      <c r="C9202" t="s">
        <v>73</v>
      </c>
      <c r="D9202">
        <v>7.72</v>
      </c>
      <c r="G9202" t="s">
        <v>1440</v>
      </c>
      <c r="I9202" t="s">
        <v>14345</v>
      </c>
      <c r="K9202"/>
      <c r="L9202" t="s">
        <v>14346</v>
      </c>
      <c r="M9202" t="s">
        <v>26</v>
      </c>
      <c r="N9202">
        <v>2</v>
      </c>
      <c r="P9202" t="s">
        <v>10827</v>
      </c>
      <c r="Q9202" t="s">
        <v>14347</v>
      </c>
      <c r="S9202" t="s">
        <v>29</v>
      </c>
    </row>
    <row r="9203" spans="1:19" hidden="1" x14ac:dyDescent="0.2">
      <c r="A9203">
        <v>5717</v>
      </c>
      <c r="B9203" t="s">
        <v>14348</v>
      </c>
      <c r="C9203" t="s">
        <v>20</v>
      </c>
      <c r="D9203">
        <v>0.82</v>
      </c>
      <c r="E9203">
        <v>20</v>
      </c>
      <c r="G9203" t="s">
        <v>75</v>
      </c>
      <c r="H9203" t="s">
        <v>46</v>
      </c>
      <c r="I9203" t="s">
        <v>1441</v>
      </c>
      <c r="K9203"/>
      <c r="L9203" t="s">
        <v>14349</v>
      </c>
      <c r="M9203" t="s">
        <v>26</v>
      </c>
      <c r="N9203">
        <v>2</v>
      </c>
      <c r="P9203" t="s">
        <v>10827</v>
      </c>
      <c r="Q9203" t="s">
        <v>14350</v>
      </c>
      <c r="S9203" t="s">
        <v>29</v>
      </c>
    </row>
    <row r="9204" spans="1:19" hidden="1" x14ac:dyDescent="0.2">
      <c r="A9204">
        <v>5718</v>
      </c>
      <c r="B9204" t="s">
        <v>14351</v>
      </c>
      <c r="C9204" t="s">
        <v>20</v>
      </c>
      <c r="D9204">
        <v>2.36</v>
      </c>
      <c r="E9204">
        <v>20</v>
      </c>
      <c r="G9204" t="s">
        <v>14338</v>
      </c>
      <c r="H9204" t="s">
        <v>46</v>
      </c>
      <c r="I9204" t="s">
        <v>1441</v>
      </c>
      <c r="K9204"/>
      <c r="L9204" t="s">
        <v>14352</v>
      </c>
      <c r="M9204" t="s">
        <v>26</v>
      </c>
      <c r="N9204">
        <v>2</v>
      </c>
      <c r="P9204" t="s">
        <v>10827</v>
      </c>
      <c r="Q9204" t="s">
        <v>14353</v>
      </c>
      <c r="S9204" t="s">
        <v>29</v>
      </c>
    </row>
    <row r="9205" spans="1:19" hidden="1" x14ac:dyDescent="0.2">
      <c r="A9205">
        <v>5720</v>
      </c>
      <c r="B9205" t="s">
        <v>14354</v>
      </c>
      <c r="C9205" t="s">
        <v>20</v>
      </c>
      <c r="D9205">
        <v>1.17</v>
      </c>
      <c r="F9205" t="s">
        <v>615</v>
      </c>
      <c r="H9205" t="s">
        <v>23</v>
      </c>
      <c r="I9205" t="s">
        <v>14251</v>
      </c>
      <c r="K9205"/>
      <c r="L9205" t="s">
        <v>14355</v>
      </c>
      <c r="M9205" t="s">
        <v>26</v>
      </c>
      <c r="N9205">
        <v>2</v>
      </c>
      <c r="P9205" t="s">
        <v>10827</v>
      </c>
      <c r="Q9205" t="s">
        <v>14356</v>
      </c>
      <c r="S9205" t="s">
        <v>29</v>
      </c>
    </row>
    <row r="9206" spans="1:19" hidden="1" x14ac:dyDescent="0.2">
      <c r="A9206">
        <v>5721</v>
      </c>
      <c r="B9206" t="s">
        <v>4643</v>
      </c>
      <c r="C9206" t="s">
        <v>20</v>
      </c>
      <c r="D9206">
        <v>2.09</v>
      </c>
      <c r="E9206">
        <v>20</v>
      </c>
      <c r="G9206" t="s">
        <v>55</v>
      </c>
      <c r="H9206" t="s">
        <v>46</v>
      </c>
      <c r="I9206" t="s">
        <v>1441</v>
      </c>
      <c r="K9206"/>
      <c r="L9206" t="s">
        <v>4644</v>
      </c>
      <c r="M9206" t="s">
        <v>11208</v>
      </c>
      <c r="N9206">
        <v>4</v>
      </c>
      <c r="P9206" t="s">
        <v>10827</v>
      </c>
      <c r="Q9206" t="s">
        <v>14357</v>
      </c>
      <c r="S9206" t="s">
        <v>29</v>
      </c>
    </row>
    <row r="9207" spans="1:19" hidden="1" x14ac:dyDescent="0.2">
      <c r="A9207">
        <v>5723</v>
      </c>
      <c r="B9207" t="s">
        <v>14358</v>
      </c>
      <c r="C9207" t="s">
        <v>20</v>
      </c>
      <c r="D9207">
        <v>3.09</v>
      </c>
      <c r="E9207">
        <v>20</v>
      </c>
      <c r="G9207" t="s">
        <v>55</v>
      </c>
      <c r="H9207" t="s">
        <v>46</v>
      </c>
      <c r="I9207" t="s">
        <v>1441</v>
      </c>
      <c r="K9207"/>
      <c r="L9207" t="s">
        <v>14359</v>
      </c>
      <c r="M9207" t="s">
        <v>11208</v>
      </c>
      <c r="N9207">
        <v>4</v>
      </c>
      <c r="P9207" t="s">
        <v>10827</v>
      </c>
      <c r="Q9207" t="s">
        <v>14360</v>
      </c>
      <c r="S9207" t="s">
        <v>29</v>
      </c>
    </row>
    <row r="9208" spans="1:19" hidden="1" x14ac:dyDescent="0.2">
      <c r="A9208">
        <v>5733</v>
      </c>
      <c r="B9208" t="s">
        <v>14361</v>
      </c>
      <c r="C9208" t="s">
        <v>20</v>
      </c>
      <c r="D9208">
        <v>-1.96</v>
      </c>
      <c r="E9208">
        <v>20</v>
      </c>
      <c r="F9208" t="s">
        <v>3110</v>
      </c>
      <c r="G9208" t="s">
        <v>75</v>
      </c>
      <c r="H9208" t="s">
        <v>23</v>
      </c>
      <c r="I9208" t="s">
        <v>1441</v>
      </c>
      <c r="K9208"/>
      <c r="L9208" t="s">
        <v>14362</v>
      </c>
      <c r="M9208" t="s">
        <v>11208</v>
      </c>
      <c r="N9208">
        <v>4</v>
      </c>
      <c r="P9208" t="s">
        <v>10827</v>
      </c>
      <c r="Q9208" t="s">
        <v>14363</v>
      </c>
      <c r="S9208" t="s">
        <v>29</v>
      </c>
    </row>
    <row r="9209" spans="1:19" hidden="1" x14ac:dyDescent="0.2">
      <c r="A9209">
        <v>5735</v>
      </c>
      <c r="B9209" t="s">
        <v>14364</v>
      </c>
      <c r="C9209" t="s">
        <v>20</v>
      </c>
      <c r="D9209">
        <v>0.44</v>
      </c>
      <c r="E9209">
        <v>20</v>
      </c>
      <c r="G9209" t="s">
        <v>75</v>
      </c>
      <c r="H9209" t="s">
        <v>46</v>
      </c>
      <c r="I9209" t="s">
        <v>1441</v>
      </c>
      <c r="K9209"/>
      <c r="L9209" t="s">
        <v>14365</v>
      </c>
      <c r="M9209" t="s">
        <v>11208</v>
      </c>
      <c r="N9209">
        <v>4</v>
      </c>
      <c r="P9209" t="s">
        <v>10827</v>
      </c>
      <c r="Q9209" t="s">
        <v>14366</v>
      </c>
      <c r="S9209" t="s">
        <v>29</v>
      </c>
    </row>
    <row r="9210" spans="1:19" hidden="1" x14ac:dyDescent="0.2">
      <c r="A9210">
        <v>5737</v>
      </c>
      <c r="B9210" t="s">
        <v>14367</v>
      </c>
      <c r="C9210" t="s">
        <v>20</v>
      </c>
      <c r="D9210">
        <v>3.02</v>
      </c>
      <c r="E9210" t="s">
        <v>2403</v>
      </c>
      <c r="F9210" t="s">
        <v>11092</v>
      </c>
      <c r="G9210" t="s">
        <v>55</v>
      </c>
      <c r="H9210" t="s">
        <v>23</v>
      </c>
      <c r="I9210" t="s">
        <v>14368</v>
      </c>
      <c r="K9210"/>
      <c r="L9210" t="s">
        <v>14369</v>
      </c>
      <c r="M9210" t="s">
        <v>26</v>
      </c>
      <c r="N9210">
        <v>2</v>
      </c>
      <c r="P9210" t="s">
        <v>10827</v>
      </c>
      <c r="Q9210" t="s">
        <v>14370</v>
      </c>
      <c r="S9210" t="s">
        <v>29</v>
      </c>
    </row>
    <row r="9211" spans="1:19" hidden="1" x14ac:dyDescent="0.2">
      <c r="A9211">
        <v>5738</v>
      </c>
      <c r="B9211" t="s">
        <v>14371</v>
      </c>
      <c r="C9211" t="s">
        <v>20</v>
      </c>
      <c r="D9211">
        <v>2.92</v>
      </c>
      <c r="E9211" t="s">
        <v>2403</v>
      </c>
      <c r="F9211" t="s">
        <v>11092</v>
      </c>
      <c r="G9211" t="s">
        <v>55</v>
      </c>
      <c r="H9211" t="s">
        <v>23</v>
      </c>
      <c r="I9211" t="s">
        <v>14368</v>
      </c>
      <c r="K9211"/>
      <c r="L9211" t="s">
        <v>14372</v>
      </c>
      <c r="M9211" t="s">
        <v>26</v>
      </c>
      <c r="N9211">
        <v>2</v>
      </c>
      <c r="P9211" t="s">
        <v>10827</v>
      </c>
      <c r="Q9211" t="s">
        <v>14373</v>
      </c>
      <c r="S9211" t="s">
        <v>29</v>
      </c>
    </row>
    <row r="9212" spans="1:19" hidden="1" x14ac:dyDescent="0.2">
      <c r="A9212">
        <v>5739</v>
      </c>
      <c r="B9212" t="s">
        <v>14374</v>
      </c>
      <c r="C9212" t="s">
        <v>20</v>
      </c>
      <c r="D9212">
        <v>0.39</v>
      </c>
      <c r="E9212" t="s">
        <v>2403</v>
      </c>
      <c r="F9212" t="s">
        <v>14375</v>
      </c>
      <c r="G9212" t="s">
        <v>75</v>
      </c>
      <c r="H9212" t="s">
        <v>23</v>
      </c>
      <c r="I9212" t="s">
        <v>14368</v>
      </c>
      <c r="K9212"/>
      <c r="L9212" t="s">
        <v>14376</v>
      </c>
      <c r="M9212" t="s">
        <v>26</v>
      </c>
      <c r="N9212">
        <v>2</v>
      </c>
      <c r="P9212" t="s">
        <v>10827</v>
      </c>
      <c r="Q9212" t="s">
        <v>14377</v>
      </c>
      <c r="S9212" t="s">
        <v>29</v>
      </c>
    </row>
    <row r="9213" spans="1:19" hidden="1" x14ac:dyDescent="0.2">
      <c r="A9213">
        <v>5740</v>
      </c>
      <c r="B9213" t="s">
        <v>14378</v>
      </c>
      <c r="C9213" t="s">
        <v>20</v>
      </c>
      <c r="D9213">
        <v>3.35</v>
      </c>
      <c r="E9213" t="s">
        <v>2403</v>
      </c>
      <c r="F9213" t="s">
        <v>11092</v>
      </c>
      <c r="G9213" t="s">
        <v>55</v>
      </c>
      <c r="H9213" t="s">
        <v>23</v>
      </c>
      <c r="I9213" t="s">
        <v>14368</v>
      </c>
      <c r="K9213"/>
      <c r="L9213" t="s">
        <v>14379</v>
      </c>
      <c r="M9213" t="s">
        <v>26</v>
      </c>
      <c r="N9213">
        <v>2</v>
      </c>
      <c r="P9213" t="s">
        <v>10827</v>
      </c>
      <c r="Q9213" t="s">
        <v>14380</v>
      </c>
      <c r="S9213" t="s">
        <v>29</v>
      </c>
    </row>
    <row r="9214" spans="1:19" hidden="1" x14ac:dyDescent="0.2">
      <c r="A9214">
        <v>5741</v>
      </c>
      <c r="B9214" t="s">
        <v>14381</v>
      </c>
      <c r="C9214" t="s">
        <v>20</v>
      </c>
      <c r="D9214">
        <v>3.25</v>
      </c>
      <c r="E9214" t="s">
        <v>2403</v>
      </c>
      <c r="F9214" t="s">
        <v>11092</v>
      </c>
      <c r="G9214" t="s">
        <v>55</v>
      </c>
      <c r="H9214" t="s">
        <v>23</v>
      </c>
      <c r="I9214" t="s">
        <v>14368</v>
      </c>
      <c r="K9214"/>
      <c r="L9214" t="s">
        <v>14382</v>
      </c>
      <c r="M9214" t="s">
        <v>26</v>
      </c>
      <c r="N9214">
        <v>2</v>
      </c>
      <c r="P9214" t="s">
        <v>10827</v>
      </c>
      <c r="Q9214" t="s">
        <v>14383</v>
      </c>
      <c r="S9214" t="s">
        <v>29</v>
      </c>
    </row>
    <row r="9215" spans="1:19" hidden="1" x14ac:dyDescent="0.2">
      <c r="A9215">
        <v>5742</v>
      </c>
      <c r="B9215" t="s">
        <v>14384</v>
      </c>
      <c r="C9215" t="s">
        <v>20</v>
      </c>
      <c r="D9215">
        <v>1.94</v>
      </c>
      <c r="E9215" t="s">
        <v>2403</v>
      </c>
      <c r="F9215" t="s">
        <v>11092</v>
      </c>
      <c r="G9215" t="s">
        <v>55</v>
      </c>
      <c r="H9215" t="s">
        <v>23</v>
      </c>
      <c r="I9215" t="s">
        <v>14368</v>
      </c>
      <c r="K9215"/>
      <c r="L9215" t="s">
        <v>14385</v>
      </c>
      <c r="M9215" t="s">
        <v>26</v>
      </c>
      <c r="N9215">
        <v>2</v>
      </c>
      <c r="P9215" t="s">
        <v>10827</v>
      </c>
      <c r="Q9215" t="s">
        <v>14386</v>
      </c>
      <c r="S9215" t="s">
        <v>29</v>
      </c>
    </row>
    <row r="9216" spans="1:19" hidden="1" x14ac:dyDescent="0.2">
      <c r="A9216">
        <v>5742</v>
      </c>
      <c r="B9216" t="s">
        <v>14384</v>
      </c>
      <c r="C9216" t="s">
        <v>20</v>
      </c>
      <c r="D9216">
        <v>2.0499999999999998</v>
      </c>
      <c r="E9216" t="s">
        <v>2403</v>
      </c>
      <c r="F9216" t="s">
        <v>14387</v>
      </c>
      <c r="G9216" t="s">
        <v>31</v>
      </c>
      <c r="H9216" t="s">
        <v>23</v>
      </c>
      <c r="I9216" t="s">
        <v>14368</v>
      </c>
      <c r="K9216"/>
      <c r="L9216" t="s">
        <v>14385</v>
      </c>
      <c r="M9216" t="s">
        <v>26</v>
      </c>
      <c r="N9216">
        <v>2</v>
      </c>
      <c r="P9216" t="s">
        <v>10827</v>
      </c>
      <c r="Q9216" t="s">
        <v>14386</v>
      </c>
      <c r="S9216" t="s">
        <v>29</v>
      </c>
    </row>
    <row r="9217" spans="1:19" hidden="1" x14ac:dyDescent="0.2">
      <c r="A9217">
        <v>5743</v>
      </c>
      <c r="B9217" t="s">
        <v>14388</v>
      </c>
      <c r="C9217" t="s">
        <v>20</v>
      </c>
      <c r="D9217">
        <v>-0.5</v>
      </c>
      <c r="E9217" t="s">
        <v>2403</v>
      </c>
      <c r="F9217" t="s">
        <v>14387</v>
      </c>
      <c r="G9217" t="s">
        <v>75</v>
      </c>
      <c r="H9217" t="s">
        <v>23</v>
      </c>
      <c r="I9217" t="s">
        <v>14368</v>
      </c>
      <c r="K9217"/>
      <c r="L9217" t="s">
        <v>14389</v>
      </c>
      <c r="M9217" t="s">
        <v>26</v>
      </c>
      <c r="N9217">
        <v>2</v>
      </c>
      <c r="P9217" t="s">
        <v>10827</v>
      </c>
      <c r="Q9217" t="s">
        <v>14390</v>
      </c>
      <c r="S9217" t="s">
        <v>29</v>
      </c>
    </row>
    <row r="9218" spans="1:19" hidden="1" x14ac:dyDescent="0.2">
      <c r="A9218">
        <v>5744</v>
      </c>
      <c r="B9218" t="s">
        <v>14391</v>
      </c>
      <c r="C9218" t="s">
        <v>20</v>
      </c>
      <c r="D9218">
        <v>1.51</v>
      </c>
      <c r="E9218" t="s">
        <v>2403</v>
      </c>
      <c r="F9218" t="s">
        <v>14387</v>
      </c>
      <c r="G9218" t="s">
        <v>75</v>
      </c>
      <c r="H9218" t="s">
        <v>23</v>
      </c>
      <c r="I9218" t="s">
        <v>14368</v>
      </c>
      <c r="K9218"/>
      <c r="L9218" t="s">
        <v>14392</v>
      </c>
      <c r="M9218" t="s">
        <v>26</v>
      </c>
      <c r="N9218">
        <v>2</v>
      </c>
      <c r="P9218" t="s">
        <v>10827</v>
      </c>
      <c r="Q9218" t="s">
        <v>14393</v>
      </c>
      <c r="S9218" t="s">
        <v>29</v>
      </c>
    </row>
    <row r="9219" spans="1:19" hidden="1" x14ac:dyDescent="0.2">
      <c r="A9219">
        <v>5745</v>
      </c>
      <c r="B9219" t="s">
        <v>14394</v>
      </c>
      <c r="C9219" t="s">
        <v>20</v>
      </c>
      <c r="D9219">
        <v>-0.2</v>
      </c>
      <c r="E9219" t="s">
        <v>2403</v>
      </c>
      <c r="F9219" t="s">
        <v>14387</v>
      </c>
      <c r="G9219" t="s">
        <v>75</v>
      </c>
      <c r="H9219" t="s">
        <v>23</v>
      </c>
      <c r="I9219" t="s">
        <v>14368</v>
      </c>
      <c r="K9219"/>
      <c r="L9219" t="s">
        <v>14395</v>
      </c>
      <c r="M9219" t="s">
        <v>26</v>
      </c>
      <c r="N9219">
        <v>2</v>
      </c>
      <c r="P9219" t="s">
        <v>10827</v>
      </c>
      <c r="Q9219" t="s">
        <v>14396</v>
      </c>
      <c r="S9219" t="s">
        <v>29</v>
      </c>
    </row>
    <row r="9220" spans="1:19" hidden="1" x14ac:dyDescent="0.2">
      <c r="A9220">
        <v>5746</v>
      </c>
      <c r="B9220" t="s">
        <v>14397</v>
      </c>
      <c r="C9220" t="s">
        <v>20</v>
      </c>
      <c r="D9220">
        <v>1.45</v>
      </c>
      <c r="E9220" t="s">
        <v>2403</v>
      </c>
      <c r="F9220" t="s">
        <v>14387</v>
      </c>
      <c r="G9220" t="s">
        <v>75</v>
      </c>
      <c r="H9220" t="s">
        <v>23</v>
      </c>
      <c r="I9220" t="s">
        <v>14368</v>
      </c>
      <c r="K9220"/>
      <c r="L9220" t="s">
        <v>14398</v>
      </c>
      <c r="M9220" t="s">
        <v>26</v>
      </c>
      <c r="N9220">
        <v>2</v>
      </c>
      <c r="P9220" t="s">
        <v>10827</v>
      </c>
      <c r="Q9220" t="s">
        <v>14399</v>
      </c>
      <c r="S9220" t="s">
        <v>29</v>
      </c>
    </row>
    <row r="9221" spans="1:19" hidden="1" x14ac:dyDescent="0.2">
      <c r="A9221">
        <v>5747</v>
      </c>
      <c r="B9221" t="s">
        <v>14400</v>
      </c>
      <c r="C9221" t="s">
        <v>20</v>
      </c>
      <c r="D9221">
        <v>3.36</v>
      </c>
      <c r="E9221" t="s">
        <v>2403</v>
      </c>
      <c r="F9221" t="s">
        <v>11092</v>
      </c>
      <c r="G9221" t="s">
        <v>55</v>
      </c>
      <c r="H9221" t="s">
        <v>23</v>
      </c>
      <c r="I9221" t="s">
        <v>14368</v>
      </c>
      <c r="K9221"/>
      <c r="L9221" t="s">
        <v>14401</v>
      </c>
      <c r="M9221" t="s">
        <v>26</v>
      </c>
      <c r="N9221">
        <v>2</v>
      </c>
      <c r="P9221" t="s">
        <v>10827</v>
      </c>
      <c r="Q9221" t="s">
        <v>14402</v>
      </c>
      <c r="S9221" t="s">
        <v>29</v>
      </c>
    </row>
    <row r="9222" spans="1:19" hidden="1" x14ac:dyDescent="0.2">
      <c r="A9222">
        <v>5748</v>
      </c>
      <c r="B9222" t="s">
        <v>14403</v>
      </c>
      <c r="C9222" t="s">
        <v>20</v>
      </c>
      <c r="D9222">
        <v>-0.88</v>
      </c>
      <c r="E9222" t="s">
        <v>2403</v>
      </c>
      <c r="F9222" t="s">
        <v>14387</v>
      </c>
      <c r="G9222" t="s">
        <v>75</v>
      </c>
      <c r="H9222" t="s">
        <v>23</v>
      </c>
      <c r="I9222" t="s">
        <v>14368</v>
      </c>
      <c r="K9222"/>
      <c r="L9222" t="s">
        <v>14404</v>
      </c>
      <c r="M9222" t="s">
        <v>26</v>
      </c>
      <c r="N9222">
        <v>2</v>
      </c>
      <c r="P9222" t="s">
        <v>10827</v>
      </c>
      <c r="Q9222" t="s">
        <v>14405</v>
      </c>
      <c r="S9222" t="s">
        <v>29</v>
      </c>
    </row>
    <row r="9223" spans="1:19" hidden="1" x14ac:dyDescent="0.2">
      <c r="A9223">
        <v>5749</v>
      </c>
      <c r="B9223" t="s">
        <v>14406</v>
      </c>
      <c r="C9223" t="s">
        <v>20</v>
      </c>
      <c r="D9223">
        <v>-0.4</v>
      </c>
      <c r="E9223" t="s">
        <v>2403</v>
      </c>
      <c r="F9223" t="s">
        <v>14387</v>
      </c>
      <c r="G9223" t="s">
        <v>75</v>
      </c>
      <c r="H9223" t="s">
        <v>23</v>
      </c>
      <c r="I9223" t="s">
        <v>14368</v>
      </c>
      <c r="K9223"/>
      <c r="L9223" t="s">
        <v>14407</v>
      </c>
      <c r="M9223" t="s">
        <v>26</v>
      </c>
      <c r="N9223">
        <v>2</v>
      </c>
      <c r="P9223" t="s">
        <v>10827</v>
      </c>
      <c r="Q9223" t="s">
        <v>14408</v>
      </c>
      <c r="S9223" t="s">
        <v>29</v>
      </c>
    </row>
    <row r="9224" spans="1:19" hidden="1" x14ac:dyDescent="0.2">
      <c r="A9224">
        <v>5749</v>
      </c>
      <c r="B9224" t="s">
        <v>14406</v>
      </c>
      <c r="C9224" t="s">
        <v>20</v>
      </c>
      <c r="D9224">
        <v>-0.3</v>
      </c>
      <c r="F9224" t="s">
        <v>14387</v>
      </c>
      <c r="G9224" t="s">
        <v>1440</v>
      </c>
      <c r="I9224" t="s">
        <v>14345</v>
      </c>
      <c r="K9224"/>
      <c r="L9224" t="s">
        <v>14407</v>
      </c>
      <c r="M9224" t="s">
        <v>26</v>
      </c>
      <c r="N9224">
        <v>2</v>
      </c>
      <c r="P9224" t="s">
        <v>10827</v>
      </c>
      <c r="Q9224" t="s">
        <v>14408</v>
      </c>
      <c r="S9224" t="s">
        <v>29</v>
      </c>
    </row>
    <row r="9225" spans="1:19" hidden="1" x14ac:dyDescent="0.2">
      <c r="A9225">
        <v>5749</v>
      </c>
      <c r="B9225" t="s">
        <v>14406</v>
      </c>
      <c r="C9225" t="s">
        <v>73</v>
      </c>
      <c r="D9225">
        <v>9.48</v>
      </c>
      <c r="F9225" t="s">
        <v>14387</v>
      </c>
      <c r="G9225" t="s">
        <v>1440</v>
      </c>
      <c r="I9225" t="s">
        <v>14345</v>
      </c>
      <c r="K9225"/>
      <c r="L9225" t="s">
        <v>14407</v>
      </c>
      <c r="M9225" t="s">
        <v>26</v>
      </c>
      <c r="N9225">
        <v>2</v>
      </c>
      <c r="P9225" t="s">
        <v>10827</v>
      </c>
      <c r="Q9225" t="s">
        <v>14408</v>
      </c>
      <c r="S9225" t="s">
        <v>29</v>
      </c>
    </row>
    <row r="9226" spans="1:19" hidden="1" x14ac:dyDescent="0.2">
      <c r="A9226">
        <v>5750</v>
      </c>
      <c r="B9226" t="s">
        <v>14409</v>
      </c>
      <c r="C9226" t="s">
        <v>20</v>
      </c>
      <c r="D9226">
        <v>2.2799999999999998</v>
      </c>
      <c r="E9226" t="s">
        <v>2403</v>
      </c>
      <c r="F9226" t="s">
        <v>11092</v>
      </c>
      <c r="G9226" t="s">
        <v>55</v>
      </c>
      <c r="H9226" t="s">
        <v>23</v>
      </c>
      <c r="I9226" t="s">
        <v>14368</v>
      </c>
      <c r="K9226"/>
      <c r="L9226" t="s">
        <v>14410</v>
      </c>
      <c r="M9226" t="s">
        <v>26</v>
      </c>
      <c r="N9226">
        <v>2</v>
      </c>
      <c r="P9226" t="s">
        <v>10827</v>
      </c>
      <c r="Q9226" t="s">
        <v>14411</v>
      </c>
      <c r="S9226" t="s">
        <v>29</v>
      </c>
    </row>
    <row r="9227" spans="1:19" hidden="1" x14ac:dyDescent="0.2">
      <c r="A9227">
        <v>5750</v>
      </c>
      <c r="B9227" t="s">
        <v>14409</v>
      </c>
      <c r="C9227" t="s">
        <v>20</v>
      </c>
      <c r="D9227">
        <v>2.25</v>
      </c>
      <c r="E9227" t="s">
        <v>2403</v>
      </c>
      <c r="F9227" t="s">
        <v>14387</v>
      </c>
      <c r="G9227" t="s">
        <v>31</v>
      </c>
      <c r="H9227" t="s">
        <v>23</v>
      </c>
      <c r="I9227" t="s">
        <v>14368</v>
      </c>
      <c r="K9227"/>
      <c r="L9227" t="s">
        <v>14410</v>
      </c>
      <c r="M9227" t="s">
        <v>26</v>
      </c>
      <c r="N9227">
        <v>2</v>
      </c>
      <c r="P9227" t="s">
        <v>10827</v>
      </c>
      <c r="Q9227" t="s">
        <v>14411</v>
      </c>
      <c r="S9227" t="s">
        <v>29</v>
      </c>
    </row>
    <row r="9228" spans="1:19" hidden="1" x14ac:dyDescent="0.2">
      <c r="A9228">
        <v>5751</v>
      </c>
      <c r="B9228" t="s">
        <v>14412</v>
      </c>
      <c r="C9228" t="s">
        <v>20</v>
      </c>
      <c r="D9228">
        <v>4.2699999999999996</v>
      </c>
      <c r="E9228">
        <v>20</v>
      </c>
      <c r="G9228" t="s">
        <v>55</v>
      </c>
      <c r="H9228" t="s">
        <v>46</v>
      </c>
      <c r="I9228" t="s">
        <v>1441</v>
      </c>
      <c r="K9228"/>
      <c r="L9228" t="s">
        <v>14413</v>
      </c>
      <c r="M9228" t="s">
        <v>26</v>
      </c>
      <c r="N9228">
        <v>2</v>
      </c>
      <c r="P9228" t="s">
        <v>10827</v>
      </c>
      <c r="Q9228" t="s">
        <v>14414</v>
      </c>
      <c r="S9228" t="s">
        <v>29</v>
      </c>
    </row>
    <row r="9229" spans="1:19" hidden="1" x14ac:dyDescent="0.2">
      <c r="A9229">
        <v>5752</v>
      </c>
      <c r="B9229" t="s">
        <v>14415</v>
      </c>
      <c r="C9229" t="s">
        <v>20</v>
      </c>
      <c r="D9229">
        <v>3.8</v>
      </c>
      <c r="E9229">
        <v>20</v>
      </c>
      <c r="G9229" t="s">
        <v>55</v>
      </c>
      <c r="H9229" t="s">
        <v>46</v>
      </c>
      <c r="I9229" t="s">
        <v>1441</v>
      </c>
      <c r="K9229"/>
      <c r="L9229" t="s">
        <v>14416</v>
      </c>
      <c r="M9229" t="s">
        <v>11208</v>
      </c>
      <c r="N9229">
        <v>4</v>
      </c>
      <c r="P9229" t="s">
        <v>10827</v>
      </c>
      <c r="Q9229" t="s">
        <v>14417</v>
      </c>
      <c r="S9229" t="s">
        <v>29</v>
      </c>
    </row>
    <row r="9230" spans="1:19" hidden="1" x14ac:dyDescent="0.2">
      <c r="A9230">
        <v>5753</v>
      </c>
      <c r="B9230" t="s">
        <v>14418</v>
      </c>
      <c r="C9230" t="s">
        <v>20</v>
      </c>
      <c r="D9230">
        <v>4.63</v>
      </c>
      <c r="E9230">
        <v>20</v>
      </c>
      <c r="G9230" t="s">
        <v>55</v>
      </c>
      <c r="H9230" t="s">
        <v>46</v>
      </c>
      <c r="I9230" t="s">
        <v>1441</v>
      </c>
      <c r="K9230"/>
      <c r="L9230" t="s">
        <v>14419</v>
      </c>
      <c r="M9230" t="s">
        <v>26</v>
      </c>
      <c r="N9230">
        <v>2</v>
      </c>
      <c r="P9230" t="s">
        <v>10827</v>
      </c>
      <c r="Q9230" t="s">
        <v>14420</v>
      </c>
      <c r="S9230" t="s">
        <v>29</v>
      </c>
    </row>
    <row r="9231" spans="1:19" hidden="1" x14ac:dyDescent="0.2">
      <c r="A9231">
        <v>5770</v>
      </c>
      <c r="B9231" t="s">
        <v>4646</v>
      </c>
      <c r="C9231" t="s">
        <v>73</v>
      </c>
      <c r="D9231">
        <v>-7.1</v>
      </c>
      <c r="E9231" t="s">
        <v>2893</v>
      </c>
      <c r="F9231" t="s">
        <v>11461</v>
      </c>
      <c r="G9231" t="s">
        <v>75</v>
      </c>
      <c r="H9231" t="s">
        <v>23</v>
      </c>
      <c r="I9231" t="s">
        <v>14083</v>
      </c>
      <c r="K9231"/>
      <c r="L9231" t="s">
        <v>4647</v>
      </c>
      <c r="M9231" t="s">
        <v>11208</v>
      </c>
      <c r="N9231">
        <v>4</v>
      </c>
      <c r="P9231" t="s">
        <v>10827</v>
      </c>
      <c r="Q9231" t="s">
        <v>14421</v>
      </c>
      <c r="S9231" t="s">
        <v>29</v>
      </c>
    </row>
    <row r="9232" spans="1:19" hidden="1" x14ac:dyDescent="0.2">
      <c r="A9232">
        <v>5771</v>
      </c>
      <c r="B9232" t="s">
        <v>14422</v>
      </c>
      <c r="C9232" t="s">
        <v>20</v>
      </c>
      <c r="D9232">
        <v>3.85</v>
      </c>
      <c r="E9232">
        <v>20</v>
      </c>
      <c r="G9232" t="s">
        <v>31</v>
      </c>
      <c r="H9232" t="s">
        <v>23</v>
      </c>
      <c r="I9232" t="s">
        <v>10057</v>
      </c>
      <c r="K9232"/>
      <c r="L9232" t="s">
        <v>14423</v>
      </c>
      <c r="M9232" t="s">
        <v>11208</v>
      </c>
      <c r="N9232">
        <v>4</v>
      </c>
      <c r="P9232" t="s">
        <v>10827</v>
      </c>
      <c r="Q9232" t="s">
        <v>14424</v>
      </c>
      <c r="S9232" t="s">
        <v>29</v>
      </c>
    </row>
    <row r="9233" spans="1:19" hidden="1" x14ac:dyDescent="0.2">
      <c r="A9233">
        <v>5772</v>
      </c>
      <c r="B9233" t="s">
        <v>14425</v>
      </c>
      <c r="C9233" t="s">
        <v>20</v>
      </c>
      <c r="D9233">
        <v>-0.14000000000000001</v>
      </c>
      <c r="E9233">
        <v>20</v>
      </c>
      <c r="G9233" t="s">
        <v>75</v>
      </c>
      <c r="H9233" t="s">
        <v>23</v>
      </c>
      <c r="I9233" t="s">
        <v>10057</v>
      </c>
      <c r="K9233"/>
      <c r="L9233" t="s">
        <v>14426</v>
      </c>
      <c r="M9233" t="s">
        <v>26</v>
      </c>
      <c r="N9233">
        <v>2</v>
      </c>
      <c r="P9233" t="s">
        <v>10827</v>
      </c>
      <c r="Q9233" t="s">
        <v>14427</v>
      </c>
      <c r="S9233" t="s">
        <v>29</v>
      </c>
    </row>
    <row r="9234" spans="1:19" hidden="1" x14ac:dyDescent="0.2">
      <c r="A9234">
        <v>5772</v>
      </c>
      <c r="B9234" t="s">
        <v>14425</v>
      </c>
      <c r="C9234" t="s">
        <v>73</v>
      </c>
      <c r="D9234">
        <v>9.0500000000000007</v>
      </c>
      <c r="E9234">
        <v>20</v>
      </c>
      <c r="G9234" t="s">
        <v>55</v>
      </c>
      <c r="H9234" t="s">
        <v>23</v>
      </c>
      <c r="I9234" t="s">
        <v>10057</v>
      </c>
      <c r="K9234"/>
      <c r="L9234" t="s">
        <v>14426</v>
      </c>
      <c r="M9234" t="s">
        <v>26</v>
      </c>
      <c r="N9234">
        <v>2</v>
      </c>
      <c r="P9234" t="s">
        <v>10827</v>
      </c>
      <c r="Q9234" t="s">
        <v>14427</v>
      </c>
      <c r="S9234" t="s">
        <v>29</v>
      </c>
    </row>
    <row r="9235" spans="1:19" hidden="1" x14ac:dyDescent="0.2">
      <c r="A9235">
        <v>5773</v>
      </c>
      <c r="B9235" t="s">
        <v>14428</v>
      </c>
      <c r="C9235" t="s">
        <v>20</v>
      </c>
      <c r="D9235">
        <v>5.61</v>
      </c>
      <c r="E9235">
        <v>20</v>
      </c>
      <c r="G9235" t="s">
        <v>31</v>
      </c>
      <c r="H9235" t="s">
        <v>23</v>
      </c>
      <c r="I9235" t="s">
        <v>10057</v>
      </c>
      <c r="K9235"/>
      <c r="L9235" t="s">
        <v>14429</v>
      </c>
      <c r="M9235" t="s">
        <v>26</v>
      </c>
      <c r="N9235">
        <v>2</v>
      </c>
      <c r="P9235" t="s">
        <v>10827</v>
      </c>
      <c r="Q9235" t="s">
        <v>14430</v>
      </c>
      <c r="S9235" t="s">
        <v>29</v>
      </c>
    </row>
    <row r="9236" spans="1:19" hidden="1" x14ac:dyDescent="0.2">
      <c r="A9236">
        <v>5774</v>
      </c>
      <c r="B9236" t="s">
        <v>14431</v>
      </c>
      <c r="C9236" t="s">
        <v>20</v>
      </c>
      <c r="D9236">
        <v>4.01</v>
      </c>
      <c r="E9236">
        <v>20</v>
      </c>
      <c r="G9236" t="s">
        <v>31</v>
      </c>
      <c r="H9236" t="s">
        <v>23</v>
      </c>
      <c r="I9236" t="s">
        <v>10057</v>
      </c>
      <c r="K9236"/>
      <c r="L9236" t="s">
        <v>14432</v>
      </c>
      <c r="M9236" t="s">
        <v>26</v>
      </c>
      <c r="N9236">
        <v>2</v>
      </c>
      <c r="P9236" t="s">
        <v>10827</v>
      </c>
      <c r="Q9236" t="s">
        <v>14433</v>
      </c>
      <c r="S9236" t="s">
        <v>29</v>
      </c>
    </row>
    <row r="9237" spans="1:19" hidden="1" x14ac:dyDescent="0.2">
      <c r="A9237">
        <v>5775</v>
      </c>
      <c r="B9237" t="s">
        <v>14434</v>
      </c>
      <c r="C9237" t="s">
        <v>20</v>
      </c>
      <c r="D9237">
        <v>3.51</v>
      </c>
      <c r="E9237">
        <v>20</v>
      </c>
      <c r="G9237" t="s">
        <v>31</v>
      </c>
      <c r="H9237" t="s">
        <v>23</v>
      </c>
      <c r="I9237" t="s">
        <v>10057</v>
      </c>
      <c r="K9237"/>
      <c r="L9237" t="s">
        <v>14435</v>
      </c>
      <c r="M9237" t="s">
        <v>26</v>
      </c>
      <c r="N9237">
        <v>2</v>
      </c>
      <c r="P9237" t="s">
        <v>10827</v>
      </c>
      <c r="Q9237" t="s">
        <v>14436</v>
      </c>
      <c r="S9237" t="s">
        <v>29</v>
      </c>
    </row>
    <row r="9238" spans="1:19" hidden="1" x14ac:dyDescent="0.2">
      <c r="A9238">
        <v>5776</v>
      </c>
      <c r="B9238" t="s">
        <v>14437</v>
      </c>
      <c r="C9238" t="s">
        <v>20</v>
      </c>
      <c r="D9238">
        <v>-1.32</v>
      </c>
      <c r="E9238">
        <v>20</v>
      </c>
      <c r="G9238" t="s">
        <v>75</v>
      </c>
      <c r="H9238" t="s">
        <v>23</v>
      </c>
      <c r="I9238" t="s">
        <v>10057</v>
      </c>
      <c r="K9238"/>
      <c r="L9238" t="s">
        <v>14438</v>
      </c>
      <c r="M9238" t="s">
        <v>26</v>
      </c>
      <c r="N9238">
        <v>2</v>
      </c>
      <c r="P9238" t="s">
        <v>10827</v>
      </c>
      <c r="Q9238" t="s">
        <v>14439</v>
      </c>
      <c r="S9238" t="s">
        <v>29</v>
      </c>
    </row>
    <row r="9239" spans="1:19" hidden="1" x14ac:dyDescent="0.2">
      <c r="A9239">
        <v>5776</v>
      </c>
      <c r="B9239" t="s">
        <v>14437</v>
      </c>
      <c r="C9239" t="s">
        <v>73</v>
      </c>
      <c r="D9239">
        <v>5.46</v>
      </c>
      <c r="E9239">
        <v>20</v>
      </c>
      <c r="G9239" t="s">
        <v>55</v>
      </c>
      <c r="H9239" t="s">
        <v>23</v>
      </c>
      <c r="I9239" t="s">
        <v>10057</v>
      </c>
      <c r="K9239"/>
      <c r="L9239" t="s">
        <v>14438</v>
      </c>
      <c r="M9239" t="s">
        <v>26</v>
      </c>
      <c r="N9239">
        <v>2</v>
      </c>
      <c r="P9239" t="s">
        <v>10827</v>
      </c>
      <c r="Q9239" t="s">
        <v>14439</v>
      </c>
      <c r="S9239" t="s">
        <v>29</v>
      </c>
    </row>
    <row r="9240" spans="1:19" hidden="1" x14ac:dyDescent="0.2">
      <c r="A9240">
        <v>5780</v>
      </c>
      <c r="B9240" t="s">
        <v>14440</v>
      </c>
      <c r="C9240" t="s">
        <v>20</v>
      </c>
      <c r="D9240">
        <v>-6</v>
      </c>
      <c r="F9240" t="s">
        <v>14441</v>
      </c>
      <c r="G9240" t="s">
        <v>75</v>
      </c>
      <c r="H9240" t="s">
        <v>23</v>
      </c>
      <c r="I9240" t="s">
        <v>14442</v>
      </c>
      <c r="K9240"/>
      <c r="L9240" t="s">
        <v>14443</v>
      </c>
      <c r="M9240" t="s">
        <v>26</v>
      </c>
      <c r="N9240">
        <v>2</v>
      </c>
      <c r="P9240" t="s">
        <v>10827</v>
      </c>
      <c r="Q9240" t="s">
        <v>14444</v>
      </c>
      <c r="S9240" t="s">
        <v>29</v>
      </c>
    </row>
    <row r="9241" spans="1:19" hidden="1" x14ac:dyDescent="0.2">
      <c r="A9241">
        <v>5781</v>
      </c>
      <c r="B9241" t="s">
        <v>14445</v>
      </c>
      <c r="C9241" t="s">
        <v>20</v>
      </c>
      <c r="D9241">
        <v>-1.39</v>
      </c>
      <c r="E9241">
        <v>20</v>
      </c>
      <c r="G9241" t="s">
        <v>2339</v>
      </c>
      <c r="H9241" t="s">
        <v>23</v>
      </c>
      <c r="I9241" t="s">
        <v>10057</v>
      </c>
      <c r="K9241"/>
      <c r="L9241" t="s">
        <v>14446</v>
      </c>
      <c r="M9241" t="s">
        <v>26</v>
      </c>
      <c r="N9241">
        <v>2</v>
      </c>
      <c r="P9241" t="s">
        <v>10827</v>
      </c>
      <c r="Q9241" t="s">
        <v>14447</v>
      </c>
      <c r="S9241" t="s">
        <v>29</v>
      </c>
    </row>
    <row r="9242" spans="1:19" hidden="1" x14ac:dyDescent="0.2">
      <c r="A9242">
        <v>5781</v>
      </c>
      <c r="B9242" t="s">
        <v>14445</v>
      </c>
      <c r="C9242" t="s">
        <v>73</v>
      </c>
      <c r="D9242">
        <v>3.32</v>
      </c>
      <c r="E9242">
        <v>20</v>
      </c>
      <c r="G9242" t="s">
        <v>2339</v>
      </c>
      <c r="H9242" t="s">
        <v>23</v>
      </c>
      <c r="I9242" t="s">
        <v>10057</v>
      </c>
      <c r="K9242"/>
      <c r="L9242" t="s">
        <v>14446</v>
      </c>
      <c r="M9242" t="s">
        <v>26</v>
      </c>
      <c r="N9242">
        <v>2</v>
      </c>
      <c r="P9242" t="s">
        <v>10827</v>
      </c>
      <c r="Q9242" t="s">
        <v>14447</v>
      </c>
      <c r="S9242" t="s">
        <v>29</v>
      </c>
    </row>
    <row r="9243" spans="1:19" hidden="1" x14ac:dyDescent="0.2">
      <c r="A9243">
        <v>5785</v>
      </c>
      <c r="B9243" t="s">
        <v>14448</v>
      </c>
      <c r="C9243" t="s">
        <v>20</v>
      </c>
      <c r="D9243">
        <v>-0.04</v>
      </c>
      <c r="E9243">
        <v>20</v>
      </c>
      <c r="G9243" t="s">
        <v>75</v>
      </c>
      <c r="H9243" t="s">
        <v>23</v>
      </c>
      <c r="I9243" t="s">
        <v>10057</v>
      </c>
      <c r="K9243"/>
      <c r="L9243" t="s">
        <v>14449</v>
      </c>
      <c r="M9243" t="s">
        <v>26</v>
      </c>
      <c r="N9243">
        <v>2</v>
      </c>
      <c r="P9243" t="s">
        <v>10827</v>
      </c>
      <c r="Q9243" t="s">
        <v>14450</v>
      </c>
      <c r="S9243" t="s">
        <v>29</v>
      </c>
    </row>
    <row r="9244" spans="1:19" hidden="1" x14ac:dyDescent="0.2">
      <c r="A9244">
        <v>5785</v>
      </c>
      <c r="B9244" t="s">
        <v>14448</v>
      </c>
      <c r="C9244" t="s">
        <v>73</v>
      </c>
      <c r="D9244">
        <v>9.4600000000000009</v>
      </c>
      <c r="E9244">
        <v>20</v>
      </c>
      <c r="G9244" t="s">
        <v>55</v>
      </c>
      <c r="H9244" t="s">
        <v>23</v>
      </c>
      <c r="I9244" t="s">
        <v>10057</v>
      </c>
      <c r="K9244"/>
      <c r="L9244" t="s">
        <v>14449</v>
      </c>
      <c r="M9244" t="s">
        <v>26</v>
      </c>
      <c r="N9244">
        <v>2</v>
      </c>
      <c r="P9244" t="s">
        <v>10827</v>
      </c>
      <c r="Q9244" t="s">
        <v>14450</v>
      </c>
      <c r="S9244" t="s">
        <v>29</v>
      </c>
    </row>
    <row r="9245" spans="1:19" hidden="1" x14ac:dyDescent="0.2">
      <c r="A9245">
        <v>5786</v>
      </c>
      <c r="B9245" t="s">
        <v>14451</v>
      </c>
      <c r="C9245" t="s">
        <v>20</v>
      </c>
      <c r="D9245">
        <v>-0.06</v>
      </c>
      <c r="E9245">
        <v>20</v>
      </c>
      <c r="G9245" t="s">
        <v>75</v>
      </c>
      <c r="H9245" t="s">
        <v>23</v>
      </c>
      <c r="I9245" t="s">
        <v>10057</v>
      </c>
      <c r="K9245"/>
      <c r="L9245" t="s">
        <v>14452</v>
      </c>
      <c r="M9245" t="s">
        <v>26</v>
      </c>
      <c r="N9245">
        <v>2</v>
      </c>
      <c r="P9245" t="s">
        <v>10827</v>
      </c>
      <c r="Q9245" t="s">
        <v>14453</v>
      </c>
      <c r="S9245" t="s">
        <v>29</v>
      </c>
    </row>
    <row r="9246" spans="1:19" hidden="1" x14ac:dyDescent="0.2">
      <c r="A9246">
        <v>5786</v>
      </c>
      <c r="B9246" t="s">
        <v>14451</v>
      </c>
      <c r="C9246" t="s">
        <v>73</v>
      </c>
      <c r="D9246">
        <v>9.31</v>
      </c>
      <c r="E9246">
        <v>20</v>
      </c>
      <c r="G9246" t="s">
        <v>31</v>
      </c>
      <c r="H9246" t="s">
        <v>23</v>
      </c>
      <c r="I9246" t="s">
        <v>10057</v>
      </c>
      <c r="K9246"/>
      <c r="L9246" t="s">
        <v>14452</v>
      </c>
      <c r="M9246" t="s">
        <v>26</v>
      </c>
      <c r="N9246">
        <v>2</v>
      </c>
      <c r="P9246" t="s">
        <v>10827</v>
      </c>
      <c r="Q9246" t="s">
        <v>14453</v>
      </c>
      <c r="S9246" t="s">
        <v>29</v>
      </c>
    </row>
    <row r="9247" spans="1:19" hidden="1" x14ac:dyDescent="0.2">
      <c r="A9247">
        <v>5787</v>
      </c>
      <c r="B9247" t="s">
        <v>14454</v>
      </c>
      <c r="C9247" t="s">
        <v>20</v>
      </c>
      <c r="D9247">
        <v>-2.36</v>
      </c>
      <c r="E9247">
        <v>20</v>
      </c>
      <c r="G9247" t="s">
        <v>75</v>
      </c>
      <c r="H9247" t="s">
        <v>23</v>
      </c>
      <c r="I9247" t="s">
        <v>10057</v>
      </c>
      <c r="K9247"/>
      <c r="L9247" t="s">
        <v>14455</v>
      </c>
      <c r="M9247" t="s">
        <v>26</v>
      </c>
      <c r="N9247">
        <v>2</v>
      </c>
      <c r="P9247" t="s">
        <v>10827</v>
      </c>
      <c r="Q9247" t="s">
        <v>14456</v>
      </c>
      <c r="S9247" t="s">
        <v>29</v>
      </c>
    </row>
    <row r="9248" spans="1:19" hidden="1" x14ac:dyDescent="0.2">
      <c r="A9248">
        <v>5787</v>
      </c>
      <c r="B9248" t="s">
        <v>14454</v>
      </c>
      <c r="C9248" t="s">
        <v>73</v>
      </c>
      <c r="D9248">
        <v>6.95</v>
      </c>
      <c r="E9248">
        <v>20</v>
      </c>
      <c r="G9248" t="s">
        <v>55</v>
      </c>
      <c r="H9248" t="s">
        <v>23</v>
      </c>
      <c r="I9248" t="s">
        <v>10057</v>
      </c>
      <c r="K9248"/>
      <c r="L9248" t="s">
        <v>14455</v>
      </c>
      <c r="M9248" t="s">
        <v>26</v>
      </c>
      <c r="N9248">
        <v>2</v>
      </c>
      <c r="P9248" t="s">
        <v>10827</v>
      </c>
      <c r="Q9248" t="s">
        <v>14456</v>
      </c>
      <c r="S9248" t="s">
        <v>29</v>
      </c>
    </row>
    <row r="9249" spans="1:19" hidden="1" x14ac:dyDescent="0.2">
      <c r="A9249">
        <v>5788</v>
      </c>
      <c r="B9249" t="s">
        <v>14457</v>
      </c>
      <c r="C9249" t="s">
        <v>20</v>
      </c>
      <c r="D9249">
        <v>1.84</v>
      </c>
      <c r="E9249">
        <v>20</v>
      </c>
      <c r="G9249" t="s">
        <v>75</v>
      </c>
      <c r="H9249" t="s">
        <v>23</v>
      </c>
      <c r="I9249" t="s">
        <v>10057</v>
      </c>
      <c r="K9249"/>
      <c r="L9249" t="s">
        <v>14458</v>
      </c>
      <c r="M9249" t="s">
        <v>26</v>
      </c>
      <c r="N9249">
        <v>2</v>
      </c>
      <c r="P9249" t="s">
        <v>10827</v>
      </c>
      <c r="Q9249" t="s">
        <v>14459</v>
      </c>
      <c r="S9249" t="s">
        <v>29</v>
      </c>
    </row>
    <row r="9250" spans="1:19" hidden="1" x14ac:dyDescent="0.2">
      <c r="A9250">
        <v>5789</v>
      </c>
      <c r="B9250" t="s">
        <v>14460</v>
      </c>
      <c r="C9250" t="s">
        <v>20</v>
      </c>
      <c r="D9250">
        <v>5.94</v>
      </c>
      <c r="E9250">
        <v>20</v>
      </c>
      <c r="G9250" t="s">
        <v>31</v>
      </c>
      <c r="H9250" t="s">
        <v>23</v>
      </c>
      <c r="I9250" t="s">
        <v>10057</v>
      </c>
      <c r="K9250"/>
      <c r="L9250" t="s">
        <v>14461</v>
      </c>
      <c r="M9250" t="s">
        <v>26</v>
      </c>
      <c r="N9250">
        <v>2</v>
      </c>
      <c r="P9250" t="s">
        <v>10827</v>
      </c>
      <c r="Q9250" t="s">
        <v>14462</v>
      </c>
      <c r="S9250" t="s">
        <v>29</v>
      </c>
    </row>
    <row r="9251" spans="1:19" hidden="1" x14ac:dyDescent="0.2">
      <c r="A9251">
        <v>5790</v>
      </c>
      <c r="B9251" t="s">
        <v>14463</v>
      </c>
      <c r="C9251" t="s">
        <v>20</v>
      </c>
      <c r="D9251">
        <v>-0.62</v>
      </c>
      <c r="E9251">
        <v>20</v>
      </c>
      <c r="F9251" t="s">
        <v>12755</v>
      </c>
      <c r="G9251" t="s">
        <v>75</v>
      </c>
      <c r="H9251" t="s">
        <v>23</v>
      </c>
      <c r="I9251" t="s">
        <v>400</v>
      </c>
      <c r="K9251"/>
      <c r="L9251" t="s">
        <v>14464</v>
      </c>
      <c r="M9251" t="s">
        <v>26</v>
      </c>
      <c r="N9251">
        <v>2</v>
      </c>
      <c r="P9251" t="s">
        <v>10827</v>
      </c>
      <c r="Q9251" t="s">
        <v>14465</v>
      </c>
      <c r="S9251" t="s">
        <v>29</v>
      </c>
    </row>
    <row r="9252" spans="1:19" hidden="1" x14ac:dyDescent="0.2">
      <c r="A9252">
        <v>5791</v>
      </c>
      <c r="B9252" t="s">
        <v>14466</v>
      </c>
      <c r="C9252" t="s">
        <v>20</v>
      </c>
      <c r="D9252">
        <v>0.22</v>
      </c>
      <c r="E9252">
        <v>20</v>
      </c>
      <c r="F9252" t="s">
        <v>14467</v>
      </c>
      <c r="G9252" t="s">
        <v>75</v>
      </c>
      <c r="H9252" t="s">
        <v>46</v>
      </c>
      <c r="I9252" t="s">
        <v>400</v>
      </c>
      <c r="K9252"/>
      <c r="L9252" t="s">
        <v>14468</v>
      </c>
      <c r="M9252" t="s">
        <v>26</v>
      </c>
      <c r="N9252">
        <v>2</v>
      </c>
      <c r="P9252" t="s">
        <v>10827</v>
      </c>
      <c r="Q9252" t="s">
        <v>14469</v>
      </c>
      <c r="S9252" t="s">
        <v>29</v>
      </c>
    </row>
    <row r="9253" spans="1:19" hidden="1" x14ac:dyDescent="0.2">
      <c r="A9253">
        <v>5792</v>
      </c>
      <c r="B9253" t="s">
        <v>14470</v>
      </c>
      <c r="C9253" t="s">
        <v>20</v>
      </c>
      <c r="D9253">
        <v>-1.01</v>
      </c>
      <c r="E9253">
        <v>20</v>
      </c>
      <c r="F9253" t="s">
        <v>14471</v>
      </c>
      <c r="G9253" t="s">
        <v>75</v>
      </c>
      <c r="H9253" t="s">
        <v>23</v>
      </c>
      <c r="I9253" t="s">
        <v>252</v>
      </c>
      <c r="K9253"/>
      <c r="L9253" t="s">
        <v>14472</v>
      </c>
      <c r="M9253" t="s">
        <v>26</v>
      </c>
      <c r="N9253">
        <v>2</v>
      </c>
      <c r="P9253" t="s">
        <v>10827</v>
      </c>
      <c r="Q9253" t="s">
        <v>14473</v>
      </c>
      <c r="S9253" t="s">
        <v>29</v>
      </c>
    </row>
    <row r="9254" spans="1:19" hidden="1" x14ac:dyDescent="0.2">
      <c r="A9254">
        <v>5793</v>
      </c>
      <c r="B9254" t="s">
        <v>14474</v>
      </c>
      <c r="C9254" t="s">
        <v>20</v>
      </c>
      <c r="D9254">
        <v>-1.06</v>
      </c>
      <c r="E9254">
        <v>20</v>
      </c>
      <c r="F9254" t="s">
        <v>12671</v>
      </c>
      <c r="G9254" t="s">
        <v>75</v>
      </c>
      <c r="H9254" t="s">
        <v>23</v>
      </c>
      <c r="I9254" t="s">
        <v>252</v>
      </c>
      <c r="K9254"/>
      <c r="L9254" t="s">
        <v>14475</v>
      </c>
      <c r="M9254" t="s">
        <v>26</v>
      </c>
      <c r="N9254">
        <v>2</v>
      </c>
      <c r="P9254" t="s">
        <v>10827</v>
      </c>
      <c r="Q9254" t="s">
        <v>14476</v>
      </c>
      <c r="S9254" t="s">
        <v>29</v>
      </c>
    </row>
    <row r="9255" spans="1:19" hidden="1" x14ac:dyDescent="0.2">
      <c r="A9255">
        <v>5794</v>
      </c>
      <c r="B9255" t="s">
        <v>14477</v>
      </c>
      <c r="C9255" t="s">
        <v>20</v>
      </c>
      <c r="D9255">
        <v>5.13</v>
      </c>
      <c r="E9255">
        <v>20</v>
      </c>
      <c r="G9255" t="s">
        <v>31</v>
      </c>
      <c r="H9255" t="s">
        <v>23</v>
      </c>
      <c r="I9255" t="s">
        <v>10057</v>
      </c>
      <c r="K9255"/>
      <c r="L9255" t="s">
        <v>14478</v>
      </c>
      <c r="M9255" t="s">
        <v>26</v>
      </c>
      <c r="N9255">
        <v>2</v>
      </c>
      <c r="P9255" t="s">
        <v>10827</v>
      </c>
      <c r="Q9255" t="s">
        <v>14479</v>
      </c>
      <c r="S9255" t="s">
        <v>29</v>
      </c>
    </row>
    <row r="9256" spans="1:19" hidden="1" x14ac:dyDescent="0.2">
      <c r="A9256">
        <v>5798</v>
      </c>
      <c r="B9256" t="s">
        <v>4759</v>
      </c>
      <c r="C9256" t="s">
        <v>73</v>
      </c>
      <c r="D9256">
        <v>-6.92</v>
      </c>
      <c r="E9256">
        <v>20</v>
      </c>
      <c r="F9256" t="s">
        <v>3110</v>
      </c>
      <c r="G9256" t="s">
        <v>75</v>
      </c>
      <c r="H9256" t="s">
        <v>23</v>
      </c>
      <c r="I9256" t="s">
        <v>161</v>
      </c>
      <c r="K9256"/>
      <c r="L9256" t="s">
        <v>4760</v>
      </c>
      <c r="M9256" t="s">
        <v>11208</v>
      </c>
      <c r="N9256">
        <v>4</v>
      </c>
      <c r="P9256" t="s">
        <v>10827</v>
      </c>
      <c r="Q9256" t="s">
        <v>14480</v>
      </c>
      <c r="S9256" t="s">
        <v>29</v>
      </c>
    </row>
    <row r="9257" spans="1:19" hidden="1" x14ac:dyDescent="0.2">
      <c r="A9257">
        <v>5798</v>
      </c>
      <c r="B9257" t="s">
        <v>4759</v>
      </c>
      <c r="C9257" t="s">
        <v>73</v>
      </c>
      <c r="D9257">
        <v>-7.7</v>
      </c>
      <c r="E9257" t="s">
        <v>2893</v>
      </c>
      <c r="F9257" t="s">
        <v>11461</v>
      </c>
      <c r="G9257" t="s">
        <v>75</v>
      </c>
      <c r="H9257" t="s">
        <v>23</v>
      </c>
      <c r="I9257" t="s">
        <v>14083</v>
      </c>
      <c r="K9257"/>
      <c r="L9257" t="s">
        <v>4760</v>
      </c>
      <c r="M9257" t="s">
        <v>11208</v>
      </c>
      <c r="N9257">
        <v>4</v>
      </c>
      <c r="P9257" t="s">
        <v>10827</v>
      </c>
      <c r="Q9257" t="s">
        <v>14480</v>
      </c>
      <c r="S9257" t="s">
        <v>29</v>
      </c>
    </row>
    <row r="9258" spans="1:19" hidden="1" x14ac:dyDescent="0.2">
      <c r="A9258">
        <v>5799</v>
      </c>
      <c r="B9258" t="s">
        <v>14481</v>
      </c>
      <c r="C9258" t="s">
        <v>20</v>
      </c>
      <c r="D9258">
        <v>2.71</v>
      </c>
      <c r="E9258">
        <v>20</v>
      </c>
      <c r="F9258" t="s">
        <v>66</v>
      </c>
      <c r="G9258" t="s">
        <v>31</v>
      </c>
      <c r="H9258" t="s">
        <v>46</v>
      </c>
      <c r="I9258" t="s">
        <v>10738</v>
      </c>
      <c r="K9258"/>
      <c r="L9258" t="s">
        <v>14482</v>
      </c>
      <c r="M9258" t="s">
        <v>26</v>
      </c>
      <c r="N9258">
        <v>2</v>
      </c>
      <c r="P9258" t="s">
        <v>10827</v>
      </c>
      <c r="Q9258" t="s">
        <v>14483</v>
      </c>
      <c r="S9258" t="s">
        <v>29</v>
      </c>
    </row>
    <row r="9259" spans="1:19" hidden="1" x14ac:dyDescent="0.2">
      <c r="A9259">
        <v>5800</v>
      </c>
      <c r="B9259" t="s">
        <v>14484</v>
      </c>
      <c r="C9259" t="s">
        <v>20</v>
      </c>
      <c r="D9259">
        <v>2.31</v>
      </c>
      <c r="E9259">
        <v>20</v>
      </c>
      <c r="F9259" t="s">
        <v>14485</v>
      </c>
      <c r="G9259" t="s">
        <v>2339</v>
      </c>
      <c r="H9259" t="s">
        <v>46</v>
      </c>
      <c r="I9259" t="s">
        <v>10611</v>
      </c>
      <c r="K9259"/>
      <c r="L9259" t="s">
        <v>14486</v>
      </c>
      <c r="M9259" t="s">
        <v>26</v>
      </c>
      <c r="N9259">
        <v>2</v>
      </c>
      <c r="P9259" t="s">
        <v>10827</v>
      </c>
      <c r="Q9259" t="s">
        <v>14487</v>
      </c>
      <c r="S9259" t="s">
        <v>29</v>
      </c>
    </row>
    <row r="9260" spans="1:19" hidden="1" x14ac:dyDescent="0.2">
      <c r="A9260">
        <v>5800</v>
      </c>
      <c r="B9260" t="s">
        <v>14484</v>
      </c>
      <c r="C9260" t="s">
        <v>73</v>
      </c>
      <c r="D9260">
        <v>9.27</v>
      </c>
      <c r="E9260">
        <v>20</v>
      </c>
      <c r="F9260" t="s">
        <v>14488</v>
      </c>
      <c r="G9260" t="s">
        <v>31</v>
      </c>
      <c r="H9260" t="s">
        <v>46</v>
      </c>
      <c r="I9260" t="s">
        <v>10611</v>
      </c>
      <c r="K9260"/>
      <c r="L9260" t="s">
        <v>14486</v>
      </c>
      <c r="M9260" t="s">
        <v>26</v>
      </c>
      <c r="N9260">
        <v>2</v>
      </c>
      <c r="P9260" t="s">
        <v>10827</v>
      </c>
      <c r="Q9260" t="s">
        <v>14487</v>
      </c>
      <c r="S9260" t="s">
        <v>29</v>
      </c>
    </row>
    <row r="9261" spans="1:19" hidden="1" x14ac:dyDescent="0.2">
      <c r="A9261">
        <v>5801</v>
      </c>
      <c r="B9261" t="s">
        <v>14489</v>
      </c>
      <c r="C9261" t="s">
        <v>20</v>
      </c>
      <c r="D9261">
        <v>3.07</v>
      </c>
      <c r="E9261">
        <v>20</v>
      </c>
      <c r="G9261" t="s">
        <v>31</v>
      </c>
      <c r="H9261" t="s">
        <v>23</v>
      </c>
      <c r="I9261" t="s">
        <v>6011</v>
      </c>
      <c r="K9261"/>
      <c r="L9261" t="s">
        <v>14490</v>
      </c>
      <c r="M9261" t="s">
        <v>26</v>
      </c>
      <c r="N9261">
        <v>2</v>
      </c>
      <c r="P9261" t="s">
        <v>10827</v>
      </c>
      <c r="Q9261" t="s">
        <v>14491</v>
      </c>
      <c r="S9261" t="s">
        <v>29</v>
      </c>
    </row>
    <row r="9262" spans="1:19" hidden="1" x14ac:dyDescent="0.2">
      <c r="A9262">
        <v>5801</v>
      </c>
      <c r="B9262" t="s">
        <v>14489</v>
      </c>
      <c r="C9262" t="s">
        <v>73</v>
      </c>
      <c r="D9262">
        <v>9.8699999999999992</v>
      </c>
      <c r="E9262" t="s">
        <v>383</v>
      </c>
      <c r="G9262" t="s">
        <v>31</v>
      </c>
      <c r="H9262" t="s">
        <v>46</v>
      </c>
      <c r="I9262" t="s">
        <v>6011</v>
      </c>
      <c r="K9262"/>
      <c r="L9262" t="s">
        <v>14490</v>
      </c>
      <c r="M9262" t="s">
        <v>26</v>
      </c>
      <c r="N9262">
        <v>2</v>
      </c>
      <c r="P9262" t="s">
        <v>10827</v>
      </c>
      <c r="Q9262" t="s">
        <v>14491</v>
      </c>
      <c r="S9262" t="s">
        <v>29</v>
      </c>
    </row>
    <row r="9263" spans="1:19" hidden="1" x14ac:dyDescent="0.2">
      <c r="A9263">
        <v>5802</v>
      </c>
      <c r="B9263" t="s">
        <v>14492</v>
      </c>
      <c r="C9263" t="s">
        <v>20</v>
      </c>
      <c r="D9263">
        <v>1.43</v>
      </c>
      <c r="E9263">
        <v>25</v>
      </c>
      <c r="F9263" t="s">
        <v>615</v>
      </c>
      <c r="G9263" t="s">
        <v>1440</v>
      </c>
      <c r="H9263" t="s">
        <v>23</v>
      </c>
      <c r="I9263" t="s">
        <v>9516</v>
      </c>
      <c r="K9263"/>
      <c r="L9263" t="s">
        <v>14493</v>
      </c>
      <c r="M9263" t="s">
        <v>26</v>
      </c>
      <c r="N9263">
        <v>2</v>
      </c>
      <c r="P9263" t="s">
        <v>10827</v>
      </c>
      <c r="Q9263" t="s">
        <v>14494</v>
      </c>
      <c r="S9263" t="s">
        <v>29</v>
      </c>
    </row>
    <row r="9264" spans="1:19" hidden="1" x14ac:dyDescent="0.2">
      <c r="A9264">
        <v>5803</v>
      </c>
      <c r="B9264" t="s">
        <v>14495</v>
      </c>
      <c r="C9264" t="s">
        <v>20</v>
      </c>
      <c r="D9264">
        <v>8.34</v>
      </c>
      <c r="E9264">
        <v>20</v>
      </c>
      <c r="G9264" t="s">
        <v>55</v>
      </c>
      <c r="H9264" t="s">
        <v>46</v>
      </c>
      <c r="I9264" t="s">
        <v>8891</v>
      </c>
      <c r="K9264"/>
      <c r="L9264" t="s">
        <v>14496</v>
      </c>
      <c r="M9264" t="s">
        <v>26</v>
      </c>
      <c r="N9264">
        <v>2</v>
      </c>
      <c r="P9264" t="s">
        <v>10827</v>
      </c>
      <c r="Q9264" t="s">
        <v>14497</v>
      </c>
      <c r="S9264" t="s">
        <v>29</v>
      </c>
    </row>
    <row r="9265" spans="1:19" hidden="1" x14ac:dyDescent="0.2">
      <c r="A9265">
        <v>5805</v>
      </c>
      <c r="B9265" t="s">
        <v>14498</v>
      </c>
      <c r="C9265" t="s">
        <v>20</v>
      </c>
      <c r="D9265">
        <v>3.52</v>
      </c>
      <c r="E9265">
        <v>20</v>
      </c>
      <c r="F9265" t="s">
        <v>66</v>
      </c>
      <c r="G9265" t="s">
        <v>31</v>
      </c>
      <c r="H9265" t="s">
        <v>46</v>
      </c>
      <c r="I9265" t="s">
        <v>14499</v>
      </c>
      <c r="K9265"/>
      <c r="L9265" t="s">
        <v>14500</v>
      </c>
      <c r="M9265" t="s">
        <v>26</v>
      </c>
      <c r="N9265">
        <v>2</v>
      </c>
      <c r="P9265" t="s">
        <v>10827</v>
      </c>
      <c r="Q9265" t="s">
        <v>14501</v>
      </c>
      <c r="S9265" t="s">
        <v>29</v>
      </c>
    </row>
    <row r="9266" spans="1:19" hidden="1" x14ac:dyDescent="0.2">
      <c r="A9266">
        <v>5806</v>
      </c>
      <c r="B9266" t="s">
        <v>14502</v>
      </c>
      <c r="C9266" t="s">
        <v>20</v>
      </c>
      <c r="D9266">
        <v>4.97</v>
      </c>
      <c r="E9266">
        <v>20</v>
      </c>
      <c r="F9266" t="s">
        <v>66</v>
      </c>
      <c r="G9266" t="s">
        <v>31</v>
      </c>
      <c r="H9266" t="s">
        <v>46</v>
      </c>
      <c r="I9266" t="s">
        <v>4762</v>
      </c>
      <c r="K9266"/>
      <c r="L9266" t="s">
        <v>14503</v>
      </c>
      <c r="M9266" t="s">
        <v>26</v>
      </c>
      <c r="N9266">
        <v>2</v>
      </c>
      <c r="P9266" t="s">
        <v>10827</v>
      </c>
      <c r="Q9266" t="s">
        <v>14504</v>
      </c>
      <c r="S9266" t="s">
        <v>29</v>
      </c>
    </row>
    <row r="9267" spans="1:19" hidden="1" x14ac:dyDescent="0.2">
      <c r="A9267">
        <v>5807</v>
      </c>
      <c r="B9267" t="s">
        <v>14505</v>
      </c>
      <c r="C9267" t="s">
        <v>20</v>
      </c>
      <c r="D9267">
        <v>5.0999999999999996</v>
      </c>
      <c r="E9267">
        <v>20</v>
      </c>
      <c r="F9267" t="s">
        <v>66</v>
      </c>
      <c r="G9267" t="s">
        <v>31</v>
      </c>
      <c r="H9267" t="s">
        <v>46</v>
      </c>
      <c r="I9267" t="s">
        <v>4762</v>
      </c>
      <c r="K9267"/>
      <c r="L9267" t="s">
        <v>14506</v>
      </c>
      <c r="M9267" t="s">
        <v>26</v>
      </c>
      <c r="N9267">
        <v>2</v>
      </c>
      <c r="P9267" t="s">
        <v>10827</v>
      </c>
      <c r="Q9267" t="s">
        <v>14507</v>
      </c>
      <c r="S9267" t="s">
        <v>29</v>
      </c>
    </row>
    <row r="9268" spans="1:19" hidden="1" x14ac:dyDescent="0.2">
      <c r="A9268">
        <v>5808</v>
      </c>
      <c r="B9268" t="s">
        <v>14508</v>
      </c>
      <c r="C9268" t="s">
        <v>20</v>
      </c>
      <c r="D9268">
        <v>-0.46</v>
      </c>
      <c r="E9268">
        <v>20</v>
      </c>
      <c r="F9268" t="s">
        <v>14509</v>
      </c>
      <c r="G9268" t="s">
        <v>75</v>
      </c>
      <c r="H9268" t="s">
        <v>23</v>
      </c>
      <c r="I9268" t="s">
        <v>4762</v>
      </c>
      <c r="K9268"/>
      <c r="L9268" t="s">
        <v>14510</v>
      </c>
      <c r="M9268" t="s">
        <v>26</v>
      </c>
      <c r="N9268">
        <v>2</v>
      </c>
      <c r="P9268" t="s">
        <v>10827</v>
      </c>
      <c r="Q9268" t="s">
        <v>14511</v>
      </c>
      <c r="S9268" t="s">
        <v>29</v>
      </c>
    </row>
    <row r="9269" spans="1:19" hidden="1" x14ac:dyDescent="0.2">
      <c r="A9269">
        <v>5809</v>
      </c>
      <c r="B9269" t="s">
        <v>14512</v>
      </c>
      <c r="C9269" t="s">
        <v>20</v>
      </c>
      <c r="D9269">
        <v>-5.92</v>
      </c>
      <c r="E9269">
        <v>21</v>
      </c>
      <c r="F9269" t="s">
        <v>11429</v>
      </c>
      <c r="G9269" t="s">
        <v>75</v>
      </c>
      <c r="H9269" t="s">
        <v>23</v>
      </c>
      <c r="I9269" t="s">
        <v>304</v>
      </c>
      <c r="K9269"/>
      <c r="L9269" t="s">
        <v>14513</v>
      </c>
      <c r="M9269" t="s">
        <v>26</v>
      </c>
      <c r="N9269">
        <v>2</v>
      </c>
      <c r="P9269" t="s">
        <v>10827</v>
      </c>
      <c r="Q9269" t="s">
        <v>14514</v>
      </c>
      <c r="S9269" t="s">
        <v>29</v>
      </c>
    </row>
    <row r="9270" spans="1:19" hidden="1" x14ac:dyDescent="0.2">
      <c r="A9270">
        <v>5809</v>
      </c>
      <c r="B9270" t="s">
        <v>14512</v>
      </c>
      <c r="C9270" t="s">
        <v>73</v>
      </c>
      <c r="D9270">
        <v>7.3</v>
      </c>
      <c r="E9270">
        <v>21</v>
      </c>
      <c r="F9270" t="s">
        <v>14515</v>
      </c>
      <c r="G9270" t="s">
        <v>31</v>
      </c>
      <c r="H9270" t="s">
        <v>23</v>
      </c>
      <c r="I9270" t="s">
        <v>304</v>
      </c>
      <c r="K9270"/>
      <c r="L9270" t="s">
        <v>14513</v>
      </c>
      <c r="M9270" t="s">
        <v>26</v>
      </c>
      <c r="N9270">
        <v>2</v>
      </c>
      <c r="P9270" t="s">
        <v>10827</v>
      </c>
      <c r="Q9270" t="s">
        <v>14514</v>
      </c>
      <c r="S9270" t="s">
        <v>29</v>
      </c>
    </row>
    <row r="9271" spans="1:19" hidden="1" x14ac:dyDescent="0.2">
      <c r="A9271">
        <v>5810</v>
      </c>
      <c r="B9271" t="s">
        <v>14516</v>
      </c>
      <c r="C9271" t="s">
        <v>20</v>
      </c>
      <c r="D9271">
        <v>10.48</v>
      </c>
      <c r="E9271">
        <v>20</v>
      </c>
      <c r="F9271" t="s">
        <v>66</v>
      </c>
      <c r="G9271" t="s">
        <v>31</v>
      </c>
      <c r="H9271" t="s">
        <v>46</v>
      </c>
      <c r="I9271" t="s">
        <v>2150</v>
      </c>
      <c r="K9271"/>
      <c r="L9271" t="s">
        <v>14517</v>
      </c>
      <c r="M9271" t="s">
        <v>26</v>
      </c>
      <c r="N9271">
        <v>2</v>
      </c>
      <c r="P9271" t="s">
        <v>10827</v>
      </c>
      <c r="Q9271" t="s">
        <v>14518</v>
      </c>
      <c r="S9271" t="s">
        <v>29</v>
      </c>
    </row>
    <row r="9272" spans="1:19" hidden="1" x14ac:dyDescent="0.2">
      <c r="A9272">
        <v>5811</v>
      </c>
      <c r="B9272" t="s">
        <v>14519</v>
      </c>
      <c r="C9272" t="s">
        <v>20</v>
      </c>
      <c r="D9272">
        <v>11.11</v>
      </c>
      <c r="E9272">
        <v>20</v>
      </c>
      <c r="F9272" t="s">
        <v>66</v>
      </c>
      <c r="G9272" t="s">
        <v>31</v>
      </c>
      <c r="H9272" t="s">
        <v>46</v>
      </c>
      <c r="I9272" t="s">
        <v>4762</v>
      </c>
      <c r="K9272"/>
      <c r="L9272" t="s">
        <v>14520</v>
      </c>
      <c r="M9272" t="s">
        <v>26</v>
      </c>
      <c r="N9272">
        <v>2</v>
      </c>
      <c r="P9272" t="s">
        <v>10827</v>
      </c>
      <c r="Q9272" t="s">
        <v>14521</v>
      </c>
      <c r="S9272" t="s">
        <v>29</v>
      </c>
    </row>
    <row r="9273" spans="1:19" hidden="1" x14ac:dyDescent="0.2">
      <c r="A9273">
        <v>5812</v>
      </c>
      <c r="B9273" t="s">
        <v>14522</v>
      </c>
      <c r="C9273" t="s">
        <v>20</v>
      </c>
      <c r="D9273">
        <v>11.94</v>
      </c>
      <c r="E9273">
        <v>20</v>
      </c>
      <c r="F9273" t="s">
        <v>66</v>
      </c>
      <c r="G9273" t="s">
        <v>31</v>
      </c>
      <c r="H9273" t="s">
        <v>46</v>
      </c>
      <c r="I9273" t="s">
        <v>4762</v>
      </c>
      <c r="K9273"/>
      <c r="L9273" t="s">
        <v>14523</v>
      </c>
      <c r="M9273" t="s">
        <v>26</v>
      </c>
      <c r="N9273">
        <v>2</v>
      </c>
      <c r="P9273" t="s">
        <v>10827</v>
      </c>
      <c r="Q9273" t="s">
        <v>14524</v>
      </c>
      <c r="S9273" t="s">
        <v>29</v>
      </c>
    </row>
    <row r="9274" spans="1:19" hidden="1" x14ac:dyDescent="0.2">
      <c r="A9274">
        <v>5813</v>
      </c>
      <c r="B9274" t="s">
        <v>14525</v>
      </c>
      <c r="C9274" t="s">
        <v>20</v>
      </c>
      <c r="D9274">
        <v>12.25</v>
      </c>
      <c r="E9274">
        <v>20</v>
      </c>
      <c r="F9274" t="s">
        <v>66</v>
      </c>
      <c r="G9274" t="s">
        <v>4302</v>
      </c>
      <c r="H9274" t="s">
        <v>46</v>
      </c>
      <c r="I9274" t="s">
        <v>4630</v>
      </c>
      <c r="K9274"/>
      <c r="L9274" t="s">
        <v>14526</v>
      </c>
      <c r="M9274" t="s">
        <v>26</v>
      </c>
      <c r="N9274">
        <v>2</v>
      </c>
      <c r="P9274" t="s">
        <v>10827</v>
      </c>
      <c r="Q9274" t="s">
        <v>14527</v>
      </c>
      <c r="S9274" t="s">
        <v>29</v>
      </c>
    </row>
    <row r="9275" spans="1:19" hidden="1" x14ac:dyDescent="0.2">
      <c r="A9275">
        <v>5814</v>
      </c>
      <c r="B9275" t="s">
        <v>14528</v>
      </c>
      <c r="C9275" t="s">
        <v>20</v>
      </c>
      <c r="D9275">
        <v>5.31</v>
      </c>
      <c r="E9275">
        <v>20</v>
      </c>
      <c r="F9275" t="s">
        <v>66</v>
      </c>
      <c r="G9275" t="s">
        <v>31</v>
      </c>
      <c r="H9275" t="s">
        <v>46</v>
      </c>
      <c r="I9275" t="s">
        <v>4762</v>
      </c>
      <c r="K9275"/>
      <c r="L9275" t="s">
        <v>14529</v>
      </c>
      <c r="M9275" t="s">
        <v>26</v>
      </c>
      <c r="N9275">
        <v>2</v>
      </c>
      <c r="P9275" t="s">
        <v>10827</v>
      </c>
      <c r="Q9275" t="s">
        <v>14530</v>
      </c>
      <c r="S9275" t="s">
        <v>29</v>
      </c>
    </row>
    <row r="9276" spans="1:19" hidden="1" x14ac:dyDescent="0.2">
      <c r="A9276">
        <v>5815</v>
      </c>
      <c r="B9276" t="s">
        <v>14531</v>
      </c>
      <c r="C9276" t="s">
        <v>20</v>
      </c>
      <c r="D9276">
        <v>3.91</v>
      </c>
      <c r="E9276">
        <v>20</v>
      </c>
      <c r="F9276" t="s">
        <v>66</v>
      </c>
      <c r="G9276" t="s">
        <v>31</v>
      </c>
      <c r="H9276" t="s">
        <v>46</v>
      </c>
      <c r="I9276" t="s">
        <v>4762</v>
      </c>
      <c r="K9276"/>
      <c r="L9276" t="s">
        <v>14532</v>
      </c>
      <c r="M9276" t="s">
        <v>26</v>
      </c>
      <c r="N9276">
        <v>2</v>
      </c>
      <c r="P9276" t="s">
        <v>10827</v>
      </c>
      <c r="Q9276" t="s">
        <v>14533</v>
      </c>
      <c r="S9276" t="s">
        <v>29</v>
      </c>
    </row>
    <row r="9277" spans="1:19" hidden="1" x14ac:dyDescent="0.2">
      <c r="A9277">
        <v>5815</v>
      </c>
      <c r="B9277" t="s">
        <v>14531</v>
      </c>
      <c r="C9277" t="s">
        <v>73</v>
      </c>
      <c r="D9277">
        <v>10.74</v>
      </c>
      <c r="E9277">
        <v>20</v>
      </c>
      <c r="F9277" t="s">
        <v>66</v>
      </c>
      <c r="G9277" t="s">
        <v>31</v>
      </c>
      <c r="H9277" t="s">
        <v>46</v>
      </c>
      <c r="I9277" t="s">
        <v>4762</v>
      </c>
      <c r="K9277"/>
      <c r="L9277" t="s">
        <v>14532</v>
      </c>
      <c r="M9277" t="s">
        <v>26</v>
      </c>
      <c r="N9277">
        <v>2</v>
      </c>
      <c r="P9277" t="s">
        <v>10827</v>
      </c>
      <c r="Q9277" t="s">
        <v>14533</v>
      </c>
      <c r="S9277" t="s">
        <v>29</v>
      </c>
    </row>
    <row r="9278" spans="1:19" hidden="1" x14ac:dyDescent="0.2">
      <c r="A9278">
        <v>5816</v>
      </c>
      <c r="B9278" t="s">
        <v>14534</v>
      </c>
      <c r="C9278" t="s">
        <v>20</v>
      </c>
      <c r="D9278">
        <v>11.42</v>
      </c>
      <c r="E9278">
        <v>20</v>
      </c>
      <c r="F9278" t="s">
        <v>66</v>
      </c>
      <c r="G9278" t="s">
        <v>31</v>
      </c>
      <c r="H9278" t="s">
        <v>46</v>
      </c>
      <c r="I9278" t="s">
        <v>4630</v>
      </c>
      <c r="K9278"/>
      <c r="L9278" t="s">
        <v>14535</v>
      </c>
      <c r="M9278" t="s">
        <v>26</v>
      </c>
      <c r="N9278">
        <v>2</v>
      </c>
      <c r="P9278" t="s">
        <v>10827</v>
      </c>
      <c r="Q9278" t="s">
        <v>14536</v>
      </c>
      <c r="S9278" t="s">
        <v>29</v>
      </c>
    </row>
    <row r="9279" spans="1:19" hidden="1" x14ac:dyDescent="0.2">
      <c r="A9279">
        <v>5817</v>
      </c>
      <c r="B9279" t="s">
        <v>4763</v>
      </c>
      <c r="C9279" t="s">
        <v>20</v>
      </c>
      <c r="D9279">
        <v>3.66</v>
      </c>
      <c r="E9279">
        <v>20</v>
      </c>
      <c r="F9279" t="s">
        <v>66</v>
      </c>
      <c r="G9279" t="s">
        <v>31</v>
      </c>
      <c r="H9279" t="s">
        <v>46</v>
      </c>
      <c r="I9279" t="s">
        <v>14499</v>
      </c>
      <c r="K9279"/>
      <c r="L9279" t="s">
        <v>4764</v>
      </c>
      <c r="M9279" t="s">
        <v>11208</v>
      </c>
      <c r="N9279">
        <v>4</v>
      </c>
      <c r="P9279" t="s">
        <v>10827</v>
      </c>
      <c r="Q9279" t="s">
        <v>14537</v>
      </c>
      <c r="S9279" t="s">
        <v>29</v>
      </c>
    </row>
    <row r="9280" spans="1:19" hidden="1" x14ac:dyDescent="0.2">
      <c r="A9280">
        <v>5817</v>
      </c>
      <c r="B9280" t="s">
        <v>4763</v>
      </c>
      <c r="C9280" t="s">
        <v>20</v>
      </c>
      <c r="D9280">
        <v>3.67</v>
      </c>
      <c r="E9280" t="s">
        <v>363</v>
      </c>
      <c r="F9280" t="s">
        <v>66</v>
      </c>
      <c r="G9280" t="s">
        <v>1440</v>
      </c>
      <c r="H9280" t="s">
        <v>23</v>
      </c>
      <c r="I9280" t="s">
        <v>2894</v>
      </c>
      <c r="K9280"/>
      <c r="L9280" t="s">
        <v>4764</v>
      </c>
      <c r="M9280" t="s">
        <v>11208</v>
      </c>
      <c r="N9280">
        <v>4</v>
      </c>
      <c r="P9280" t="s">
        <v>10827</v>
      </c>
      <c r="Q9280" t="s">
        <v>14537</v>
      </c>
      <c r="S9280" t="s">
        <v>29</v>
      </c>
    </row>
    <row r="9281" spans="1:19" hidden="1" x14ac:dyDescent="0.2">
      <c r="A9281">
        <v>5817</v>
      </c>
      <c r="B9281" t="s">
        <v>4763</v>
      </c>
      <c r="C9281" t="s">
        <v>73</v>
      </c>
      <c r="D9281">
        <v>-4.0999999999999996</v>
      </c>
      <c r="E9281" t="s">
        <v>5018</v>
      </c>
      <c r="F9281" t="s">
        <v>3110</v>
      </c>
      <c r="G9281" t="s">
        <v>75</v>
      </c>
      <c r="H9281" t="s">
        <v>23</v>
      </c>
      <c r="I9281" t="s">
        <v>2894</v>
      </c>
      <c r="K9281"/>
      <c r="L9281" t="s">
        <v>4764</v>
      </c>
      <c r="M9281" t="s">
        <v>11208</v>
      </c>
      <c r="N9281">
        <v>4</v>
      </c>
      <c r="P9281" t="s">
        <v>10827</v>
      </c>
      <c r="Q9281" t="s">
        <v>14537</v>
      </c>
      <c r="S9281" t="s">
        <v>29</v>
      </c>
    </row>
    <row r="9282" spans="1:19" hidden="1" x14ac:dyDescent="0.2">
      <c r="A9282">
        <v>5817</v>
      </c>
      <c r="B9282" t="s">
        <v>4763</v>
      </c>
      <c r="C9282" t="s">
        <v>20</v>
      </c>
      <c r="D9282">
        <v>3.54</v>
      </c>
      <c r="E9282">
        <v>20</v>
      </c>
      <c r="F9282" t="s">
        <v>66</v>
      </c>
      <c r="G9282" t="s">
        <v>31</v>
      </c>
      <c r="H9282" t="s">
        <v>46</v>
      </c>
      <c r="I9282" t="s">
        <v>3489</v>
      </c>
      <c r="K9282"/>
      <c r="L9282" t="s">
        <v>4764</v>
      </c>
      <c r="M9282" t="s">
        <v>11208</v>
      </c>
      <c r="N9282">
        <v>4</v>
      </c>
      <c r="P9282" t="s">
        <v>10827</v>
      </c>
      <c r="Q9282" t="s">
        <v>14537</v>
      </c>
      <c r="S9282" t="s">
        <v>29</v>
      </c>
    </row>
    <row r="9283" spans="1:19" hidden="1" x14ac:dyDescent="0.2">
      <c r="A9283">
        <v>5819</v>
      </c>
      <c r="B9283" t="s">
        <v>14538</v>
      </c>
      <c r="C9283" t="s">
        <v>20</v>
      </c>
      <c r="D9283">
        <v>4.21</v>
      </c>
      <c r="E9283">
        <v>20</v>
      </c>
      <c r="F9283" t="s">
        <v>14539</v>
      </c>
      <c r="G9283" t="s">
        <v>31</v>
      </c>
      <c r="H9283" t="s">
        <v>46</v>
      </c>
      <c r="I9283" t="s">
        <v>12372</v>
      </c>
      <c r="K9283"/>
      <c r="L9283" t="s">
        <v>14540</v>
      </c>
      <c r="M9283" t="s">
        <v>26</v>
      </c>
      <c r="N9283">
        <v>2</v>
      </c>
      <c r="P9283" t="s">
        <v>10827</v>
      </c>
      <c r="Q9283" t="s">
        <v>14541</v>
      </c>
      <c r="S9283" t="s">
        <v>29</v>
      </c>
    </row>
    <row r="9284" spans="1:19" hidden="1" x14ac:dyDescent="0.2">
      <c r="A9284">
        <v>5819</v>
      </c>
      <c r="B9284" t="s">
        <v>14538</v>
      </c>
      <c r="C9284" t="s">
        <v>73</v>
      </c>
      <c r="D9284">
        <v>2.63</v>
      </c>
      <c r="E9284">
        <v>20</v>
      </c>
      <c r="F9284" t="s">
        <v>14539</v>
      </c>
      <c r="G9284" t="s">
        <v>31</v>
      </c>
      <c r="H9284" t="s">
        <v>46</v>
      </c>
      <c r="I9284" t="s">
        <v>12372</v>
      </c>
      <c r="K9284"/>
      <c r="L9284" t="s">
        <v>14540</v>
      </c>
      <c r="M9284" t="s">
        <v>26</v>
      </c>
      <c r="N9284">
        <v>2</v>
      </c>
      <c r="P9284" t="s">
        <v>10827</v>
      </c>
      <c r="Q9284" t="s">
        <v>14541</v>
      </c>
      <c r="S9284" t="s">
        <v>29</v>
      </c>
    </row>
    <row r="9285" spans="1:19" hidden="1" x14ac:dyDescent="0.2">
      <c r="A9285">
        <v>5820</v>
      </c>
      <c r="B9285" t="s">
        <v>14542</v>
      </c>
      <c r="C9285" t="s">
        <v>20</v>
      </c>
      <c r="D9285">
        <v>5.12</v>
      </c>
      <c r="E9285">
        <v>20</v>
      </c>
      <c r="F9285" t="s">
        <v>14543</v>
      </c>
      <c r="G9285" t="s">
        <v>31</v>
      </c>
      <c r="H9285" t="s">
        <v>46</v>
      </c>
      <c r="I9285" t="s">
        <v>14544</v>
      </c>
      <c r="K9285"/>
      <c r="L9285" t="s">
        <v>14545</v>
      </c>
      <c r="M9285" t="s">
        <v>26</v>
      </c>
      <c r="N9285">
        <v>2</v>
      </c>
      <c r="P9285" t="s">
        <v>10827</v>
      </c>
      <c r="Q9285" t="s">
        <v>14546</v>
      </c>
      <c r="S9285" t="s">
        <v>29</v>
      </c>
    </row>
    <row r="9286" spans="1:19" hidden="1" x14ac:dyDescent="0.2">
      <c r="A9286">
        <v>5820</v>
      </c>
      <c r="B9286" t="s">
        <v>14542</v>
      </c>
      <c r="C9286" t="s">
        <v>73</v>
      </c>
      <c r="D9286">
        <v>3.71</v>
      </c>
      <c r="E9286">
        <v>20</v>
      </c>
      <c r="F9286" t="s">
        <v>14543</v>
      </c>
      <c r="G9286" t="s">
        <v>31</v>
      </c>
      <c r="H9286" t="s">
        <v>46</v>
      </c>
      <c r="I9286" t="s">
        <v>14544</v>
      </c>
      <c r="K9286"/>
      <c r="L9286" t="s">
        <v>14545</v>
      </c>
      <c r="M9286" t="s">
        <v>26</v>
      </c>
      <c r="N9286">
        <v>2</v>
      </c>
      <c r="P9286" t="s">
        <v>10827</v>
      </c>
      <c r="Q9286" t="s">
        <v>14546</v>
      </c>
      <c r="S9286" t="s">
        <v>29</v>
      </c>
    </row>
    <row r="9287" spans="1:19" hidden="1" x14ac:dyDescent="0.2">
      <c r="A9287">
        <v>5823</v>
      </c>
      <c r="B9287" t="s">
        <v>14547</v>
      </c>
      <c r="C9287" t="s">
        <v>20</v>
      </c>
      <c r="D9287">
        <v>3.74</v>
      </c>
      <c r="E9287" t="s">
        <v>3065</v>
      </c>
      <c r="I9287" t="s">
        <v>8877</v>
      </c>
      <c r="K9287"/>
      <c r="L9287" t="s">
        <v>14548</v>
      </c>
      <c r="M9287" t="s">
        <v>26</v>
      </c>
      <c r="N9287">
        <v>2</v>
      </c>
      <c r="P9287" t="s">
        <v>10827</v>
      </c>
      <c r="Q9287" t="s">
        <v>14549</v>
      </c>
      <c r="S9287" t="s">
        <v>29</v>
      </c>
    </row>
    <row r="9288" spans="1:19" hidden="1" x14ac:dyDescent="0.2">
      <c r="A9288">
        <v>5823</v>
      </c>
      <c r="B9288" t="s">
        <v>14547</v>
      </c>
      <c r="C9288" t="s">
        <v>73</v>
      </c>
      <c r="D9288">
        <v>9.99</v>
      </c>
      <c r="E9288" t="s">
        <v>3065</v>
      </c>
      <c r="I9288" t="s">
        <v>8877</v>
      </c>
      <c r="K9288"/>
      <c r="L9288" t="s">
        <v>14548</v>
      </c>
      <c r="M9288" t="s">
        <v>26</v>
      </c>
      <c r="N9288">
        <v>2</v>
      </c>
      <c r="P9288" t="s">
        <v>10827</v>
      </c>
      <c r="Q9288" t="s">
        <v>14549</v>
      </c>
      <c r="S9288" t="s">
        <v>29</v>
      </c>
    </row>
    <row r="9289" spans="1:19" hidden="1" x14ac:dyDescent="0.2">
      <c r="A9289">
        <v>5824</v>
      </c>
      <c r="B9289" t="s">
        <v>14550</v>
      </c>
      <c r="C9289" t="s">
        <v>20</v>
      </c>
      <c r="D9289">
        <v>-4.0999999999999996</v>
      </c>
      <c r="E9289">
        <v>20</v>
      </c>
      <c r="F9289" t="s">
        <v>14551</v>
      </c>
      <c r="G9289" t="s">
        <v>75</v>
      </c>
      <c r="H9289" t="s">
        <v>23</v>
      </c>
      <c r="I9289" t="s">
        <v>9433</v>
      </c>
      <c r="K9289"/>
      <c r="L9289" t="s">
        <v>14552</v>
      </c>
      <c r="M9289" t="s">
        <v>26</v>
      </c>
      <c r="N9289">
        <v>2</v>
      </c>
      <c r="P9289" t="s">
        <v>10827</v>
      </c>
      <c r="Q9289" t="s">
        <v>14553</v>
      </c>
      <c r="S9289" t="s">
        <v>29</v>
      </c>
    </row>
    <row r="9290" spans="1:19" hidden="1" x14ac:dyDescent="0.2">
      <c r="A9290">
        <v>5825</v>
      </c>
      <c r="B9290" t="s">
        <v>14554</v>
      </c>
      <c r="C9290" t="s">
        <v>20</v>
      </c>
      <c r="D9290">
        <v>7.18</v>
      </c>
      <c r="E9290">
        <v>20</v>
      </c>
      <c r="F9290" t="s">
        <v>14555</v>
      </c>
      <c r="G9290" t="s">
        <v>31</v>
      </c>
      <c r="H9290" t="s">
        <v>46</v>
      </c>
      <c r="I9290" t="s">
        <v>10501</v>
      </c>
      <c r="K9290"/>
      <c r="L9290" t="s">
        <v>14556</v>
      </c>
      <c r="M9290" t="s">
        <v>26</v>
      </c>
      <c r="N9290">
        <v>2</v>
      </c>
      <c r="P9290" t="s">
        <v>10827</v>
      </c>
      <c r="Q9290" t="s">
        <v>14557</v>
      </c>
      <c r="S9290" t="s">
        <v>29</v>
      </c>
    </row>
    <row r="9291" spans="1:19" hidden="1" x14ac:dyDescent="0.2">
      <c r="A9291">
        <v>5825</v>
      </c>
      <c r="B9291" t="s">
        <v>14554</v>
      </c>
      <c r="C9291" t="s">
        <v>73</v>
      </c>
      <c r="D9291">
        <v>0.8</v>
      </c>
      <c r="E9291">
        <v>20</v>
      </c>
      <c r="F9291" t="s">
        <v>11947</v>
      </c>
      <c r="G9291" t="s">
        <v>75</v>
      </c>
      <c r="H9291" t="s">
        <v>23</v>
      </c>
      <c r="I9291" t="s">
        <v>10501</v>
      </c>
      <c r="K9291"/>
      <c r="L9291" t="s">
        <v>14556</v>
      </c>
      <c r="M9291" t="s">
        <v>26</v>
      </c>
      <c r="N9291">
        <v>2</v>
      </c>
      <c r="P9291" t="s">
        <v>10827</v>
      </c>
      <c r="Q9291" t="s">
        <v>14557</v>
      </c>
      <c r="S9291" t="s">
        <v>29</v>
      </c>
    </row>
    <row r="9292" spans="1:19" hidden="1" x14ac:dyDescent="0.2">
      <c r="A9292">
        <v>5826</v>
      </c>
      <c r="B9292" t="s">
        <v>14558</v>
      </c>
      <c r="C9292" t="s">
        <v>20</v>
      </c>
      <c r="D9292">
        <v>3.97</v>
      </c>
      <c r="E9292">
        <v>20</v>
      </c>
      <c r="F9292" t="s">
        <v>14559</v>
      </c>
      <c r="G9292" t="s">
        <v>31</v>
      </c>
      <c r="H9292" t="s">
        <v>46</v>
      </c>
      <c r="I9292" t="s">
        <v>3339</v>
      </c>
      <c r="K9292"/>
      <c r="L9292" t="s">
        <v>14560</v>
      </c>
      <c r="M9292" t="s">
        <v>26</v>
      </c>
      <c r="N9292">
        <v>2</v>
      </c>
      <c r="P9292" t="s">
        <v>10827</v>
      </c>
      <c r="Q9292" t="s">
        <v>14561</v>
      </c>
      <c r="S9292" t="s">
        <v>29</v>
      </c>
    </row>
    <row r="9293" spans="1:19" hidden="1" x14ac:dyDescent="0.2">
      <c r="A9293">
        <v>5826</v>
      </c>
      <c r="B9293" t="s">
        <v>14558</v>
      </c>
      <c r="C9293" t="s">
        <v>20</v>
      </c>
      <c r="D9293">
        <v>3.15</v>
      </c>
      <c r="F9293" t="s">
        <v>14559</v>
      </c>
      <c r="I9293" t="s">
        <v>14562</v>
      </c>
      <c r="K9293"/>
      <c r="L9293" t="s">
        <v>14560</v>
      </c>
      <c r="M9293" t="s">
        <v>26</v>
      </c>
      <c r="N9293">
        <v>2</v>
      </c>
      <c r="P9293" t="s">
        <v>10827</v>
      </c>
      <c r="Q9293" t="s">
        <v>14561</v>
      </c>
      <c r="S9293" t="s">
        <v>29</v>
      </c>
    </row>
    <row r="9294" spans="1:19" hidden="1" x14ac:dyDescent="0.2">
      <c r="A9294">
        <v>5827</v>
      </c>
      <c r="B9294" t="s">
        <v>14563</v>
      </c>
      <c r="C9294" t="s">
        <v>20</v>
      </c>
      <c r="D9294">
        <v>2.88</v>
      </c>
      <c r="E9294">
        <v>20</v>
      </c>
      <c r="F9294" t="s">
        <v>66</v>
      </c>
      <c r="G9294" t="s">
        <v>31</v>
      </c>
      <c r="H9294" t="s">
        <v>46</v>
      </c>
      <c r="I9294" t="s">
        <v>2140</v>
      </c>
      <c r="K9294"/>
      <c r="L9294" t="s">
        <v>14564</v>
      </c>
      <c r="M9294" t="s">
        <v>26</v>
      </c>
      <c r="N9294">
        <v>2</v>
      </c>
      <c r="P9294" t="s">
        <v>10827</v>
      </c>
      <c r="Q9294" t="s">
        <v>14565</v>
      </c>
      <c r="S9294" t="s">
        <v>29</v>
      </c>
    </row>
    <row r="9295" spans="1:19" hidden="1" x14ac:dyDescent="0.2">
      <c r="A9295">
        <v>5828</v>
      </c>
      <c r="B9295" t="s">
        <v>14566</v>
      </c>
      <c r="C9295" t="s">
        <v>20</v>
      </c>
      <c r="D9295">
        <v>3.3</v>
      </c>
      <c r="E9295">
        <v>20</v>
      </c>
      <c r="F9295" t="s">
        <v>66</v>
      </c>
      <c r="G9295" t="s">
        <v>31</v>
      </c>
      <c r="H9295" t="s">
        <v>46</v>
      </c>
      <c r="I9295" t="s">
        <v>560</v>
      </c>
      <c r="K9295"/>
      <c r="L9295" t="s">
        <v>14567</v>
      </c>
      <c r="M9295" t="s">
        <v>26</v>
      </c>
      <c r="N9295">
        <v>2</v>
      </c>
      <c r="P9295" t="s">
        <v>10827</v>
      </c>
      <c r="Q9295" t="s">
        <v>14568</v>
      </c>
      <c r="S9295" t="s">
        <v>29</v>
      </c>
    </row>
    <row r="9296" spans="1:19" hidden="1" x14ac:dyDescent="0.2">
      <c r="A9296">
        <v>5829</v>
      </c>
      <c r="B9296" t="s">
        <v>14569</v>
      </c>
      <c r="C9296" t="s">
        <v>20</v>
      </c>
      <c r="D9296">
        <v>5.96</v>
      </c>
      <c r="E9296">
        <v>20</v>
      </c>
      <c r="F9296" t="s">
        <v>11910</v>
      </c>
      <c r="G9296" t="s">
        <v>55</v>
      </c>
      <c r="H9296" t="s">
        <v>46</v>
      </c>
      <c r="I9296" t="s">
        <v>9164</v>
      </c>
      <c r="K9296"/>
      <c r="L9296" t="s">
        <v>14570</v>
      </c>
      <c r="M9296" t="s">
        <v>26</v>
      </c>
      <c r="N9296">
        <v>2</v>
      </c>
      <c r="P9296" t="s">
        <v>10827</v>
      </c>
      <c r="Q9296" t="s">
        <v>14571</v>
      </c>
      <c r="S9296" t="s">
        <v>29</v>
      </c>
    </row>
    <row r="9297" spans="1:19" hidden="1" x14ac:dyDescent="0.2">
      <c r="A9297">
        <v>5830</v>
      </c>
      <c r="B9297" t="s">
        <v>14572</v>
      </c>
      <c r="C9297" t="s">
        <v>20</v>
      </c>
      <c r="D9297">
        <v>6.15</v>
      </c>
      <c r="E9297">
        <v>20</v>
      </c>
      <c r="F9297" t="s">
        <v>11910</v>
      </c>
      <c r="G9297" t="s">
        <v>55</v>
      </c>
      <c r="H9297" t="s">
        <v>46</v>
      </c>
      <c r="I9297" t="s">
        <v>9164</v>
      </c>
      <c r="K9297"/>
      <c r="L9297" t="s">
        <v>14573</v>
      </c>
      <c r="M9297" t="s">
        <v>26</v>
      </c>
      <c r="N9297">
        <v>2</v>
      </c>
      <c r="P9297" t="s">
        <v>10827</v>
      </c>
      <c r="Q9297" t="s">
        <v>14574</v>
      </c>
      <c r="S9297" t="s">
        <v>29</v>
      </c>
    </row>
    <row r="9298" spans="1:19" hidden="1" x14ac:dyDescent="0.2">
      <c r="A9298">
        <v>5831</v>
      </c>
      <c r="B9298" t="s">
        <v>14575</v>
      </c>
      <c r="C9298" t="s">
        <v>20</v>
      </c>
      <c r="D9298">
        <v>2.56</v>
      </c>
      <c r="E9298" t="s">
        <v>363</v>
      </c>
      <c r="G9298" t="s">
        <v>1440</v>
      </c>
      <c r="H9298" t="s">
        <v>23</v>
      </c>
      <c r="I9298" t="s">
        <v>9294</v>
      </c>
      <c r="K9298"/>
      <c r="L9298" t="s">
        <v>14576</v>
      </c>
      <c r="M9298" t="s">
        <v>26</v>
      </c>
      <c r="N9298">
        <v>2</v>
      </c>
      <c r="P9298" t="s">
        <v>10827</v>
      </c>
      <c r="Q9298" t="s">
        <v>14577</v>
      </c>
      <c r="S9298" t="s">
        <v>29</v>
      </c>
    </row>
    <row r="9299" spans="1:19" hidden="1" x14ac:dyDescent="0.2">
      <c r="A9299">
        <v>5831</v>
      </c>
      <c r="B9299" t="s">
        <v>14575</v>
      </c>
      <c r="C9299" t="s">
        <v>73</v>
      </c>
      <c r="D9299">
        <v>8.0500000000000007</v>
      </c>
      <c r="E9299" t="s">
        <v>363</v>
      </c>
      <c r="G9299" t="s">
        <v>1440</v>
      </c>
      <c r="H9299" t="s">
        <v>23</v>
      </c>
      <c r="I9299" t="s">
        <v>9294</v>
      </c>
      <c r="K9299"/>
      <c r="L9299" t="s">
        <v>14576</v>
      </c>
      <c r="M9299" t="s">
        <v>26</v>
      </c>
      <c r="N9299">
        <v>2</v>
      </c>
      <c r="P9299" t="s">
        <v>10827</v>
      </c>
      <c r="Q9299" t="s">
        <v>14577</v>
      </c>
      <c r="S9299" t="s">
        <v>29</v>
      </c>
    </row>
    <row r="9300" spans="1:19" hidden="1" x14ac:dyDescent="0.2">
      <c r="A9300">
        <v>5832</v>
      </c>
      <c r="B9300" t="s">
        <v>14578</v>
      </c>
      <c r="C9300" t="s">
        <v>20</v>
      </c>
      <c r="D9300">
        <v>3.04</v>
      </c>
      <c r="E9300" t="s">
        <v>363</v>
      </c>
      <c r="G9300" t="s">
        <v>1440</v>
      </c>
      <c r="H9300" t="s">
        <v>23</v>
      </c>
      <c r="I9300" t="s">
        <v>9294</v>
      </c>
      <c r="K9300"/>
      <c r="L9300" t="s">
        <v>14579</v>
      </c>
      <c r="M9300" t="s">
        <v>26</v>
      </c>
      <c r="N9300">
        <v>2</v>
      </c>
      <c r="P9300" t="s">
        <v>10827</v>
      </c>
      <c r="Q9300" t="s">
        <v>14580</v>
      </c>
      <c r="S9300" t="s">
        <v>29</v>
      </c>
    </row>
    <row r="9301" spans="1:19" hidden="1" x14ac:dyDescent="0.2">
      <c r="A9301">
        <v>5832</v>
      </c>
      <c r="B9301" t="s">
        <v>14578</v>
      </c>
      <c r="C9301" t="s">
        <v>73</v>
      </c>
      <c r="D9301">
        <v>10.33</v>
      </c>
      <c r="E9301" t="s">
        <v>363</v>
      </c>
      <c r="G9301" t="s">
        <v>1440</v>
      </c>
      <c r="H9301" t="s">
        <v>23</v>
      </c>
      <c r="I9301" t="s">
        <v>9294</v>
      </c>
      <c r="K9301"/>
      <c r="L9301" t="s">
        <v>14579</v>
      </c>
      <c r="M9301" t="s">
        <v>26</v>
      </c>
      <c r="N9301">
        <v>2</v>
      </c>
      <c r="P9301" t="s">
        <v>10827</v>
      </c>
      <c r="Q9301" t="s">
        <v>14580</v>
      </c>
      <c r="S9301" t="s">
        <v>29</v>
      </c>
    </row>
    <row r="9302" spans="1:19" hidden="1" x14ac:dyDescent="0.2">
      <c r="A9302">
        <v>5833</v>
      </c>
      <c r="B9302" t="s">
        <v>14581</v>
      </c>
      <c r="C9302" t="s">
        <v>20</v>
      </c>
      <c r="D9302">
        <v>2.61</v>
      </c>
      <c r="E9302">
        <v>20</v>
      </c>
      <c r="F9302" t="s">
        <v>66</v>
      </c>
      <c r="G9302" t="s">
        <v>31</v>
      </c>
      <c r="H9302" t="s">
        <v>46</v>
      </c>
      <c r="I9302" t="s">
        <v>2140</v>
      </c>
      <c r="K9302"/>
      <c r="L9302" t="s">
        <v>14582</v>
      </c>
      <c r="M9302" t="s">
        <v>26</v>
      </c>
      <c r="N9302">
        <v>2</v>
      </c>
      <c r="P9302" t="s">
        <v>10827</v>
      </c>
      <c r="Q9302" t="s">
        <v>14583</v>
      </c>
      <c r="S9302" t="s">
        <v>29</v>
      </c>
    </row>
    <row r="9303" spans="1:19" hidden="1" x14ac:dyDescent="0.2">
      <c r="A9303">
        <v>5834</v>
      </c>
      <c r="B9303" t="s">
        <v>14584</v>
      </c>
      <c r="C9303" t="s">
        <v>20</v>
      </c>
      <c r="D9303">
        <v>4.08</v>
      </c>
      <c r="I9303" t="s">
        <v>14562</v>
      </c>
      <c r="K9303"/>
      <c r="L9303" t="s">
        <v>14585</v>
      </c>
      <c r="M9303" t="s">
        <v>26</v>
      </c>
      <c r="N9303">
        <v>2</v>
      </c>
      <c r="P9303" t="s">
        <v>10827</v>
      </c>
      <c r="Q9303" t="s">
        <v>14586</v>
      </c>
      <c r="S9303" t="s">
        <v>29</v>
      </c>
    </row>
    <row r="9304" spans="1:19" hidden="1" x14ac:dyDescent="0.2">
      <c r="A9304">
        <v>5835</v>
      </c>
      <c r="B9304" t="s">
        <v>14587</v>
      </c>
      <c r="C9304" t="s">
        <v>20</v>
      </c>
      <c r="D9304">
        <v>3.64</v>
      </c>
      <c r="I9304" t="s">
        <v>14562</v>
      </c>
      <c r="K9304"/>
      <c r="L9304" t="s">
        <v>14588</v>
      </c>
      <c r="M9304" t="s">
        <v>26</v>
      </c>
      <c r="N9304">
        <v>2</v>
      </c>
      <c r="P9304" t="s">
        <v>10827</v>
      </c>
      <c r="Q9304" t="s">
        <v>14589</v>
      </c>
      <c r="S9304" t="s">
        <v>29</v>
      </c>
    </row>
    <row r="9305" spans="1:19" hidden="1" x14ac:dyDescent="0.2">
      <c r="A9305">
        <v>5836</v>
      </c>
      <c r="B9305" t="s">
        <v>14590</v>
      </c>
      <c r="C9305" t="s">
        <v>20</v>
      </c>
      <c r="D9305">
        <v>6.21</v>
      </c>
      <c r="E9305">
        <v>20</v>
      </c>
      <c r="F9305" t="s">
        <v>11910</v>
      </c>
      <c r="G9305" t="s">
        <v>55</v>
      </c>
      <c r="H9305" t="s">
        <v>46</v>
      </c>
      <c r="I9305" t="s">
        <v>9164</v>
      </c>
      <c r="K9305"/>
      <c r="L9305" t="s">
        <v>14591</v>
      </c>
      <c r="M9305" t="s">
        <v>26</v>
      </c>
      <c r="N9305">
        <v>2</v>
      </c>
      <c r="P9305" t="s">
        <v>10827</v>
      </c>
      <c r="Q9305" t="s">
        <v>14592</v>
      </c>
      <c r="S9305" t="s">
        <v>29</v>
      </c>
    </row>
    <row r="9306" spans="1:19" hidden="1" x14ac:dyDescent="0.2">
      <c r="A9306">
        <v>5837</v>
      </c>
      <c r="B9306" t="s">
        <v>14593</v>
      </c>
      <c r="C9306" t="s">
        <v>20</v>
      </c>
      <c r="D9306">
        <v>5.72</v>
      </c>
      <c r="E9306">
        <v>20</v>
      </c>
      <c r="F9306" t="s">
        <v>11910</v>
      </c>
      <c r="G9306" t="s">
        <v>55</v>
      </c>
      <c r="H9306" t="s">
        <v>46</v>
      </c>
      <c r="I9306" t="s">
        <v>9164</v>
      </c>
      <c r="K9306"/>
      <c r="L9306" t="s">
        <v>14594</v>
      </c>
      <c r="M9306" t="s">
        <v>26</v>
      </c>
      <c r="N9306">
        <v>2</v>
      </c>
      <c r="P9306" t="s">
        <v>10827</v>
      </c>
      <c r="Q9306" t="s">
        <v>14595</v>
      </c>
      <c r="S9306" t="s">
        <v>29</v>
      </c>
    </row>
    <row r="9307" spans="1:19" hidden="1" x14ac:dyDescent="0.2">
      <c r="A9307">
        <v>5838</v>
      </c>
      <c r="B9307" t="s">
        <v>14596</v>
      </c>
      <c r="C9307" t="s">
        <v>20</v>
      </c>
      <c r="D9307">
        <v>3.06</v>
      </c>
      <c r="E9307">
        <v>20</v>
      </c>
      <c r="F9307" t="s">
        <v>14597</v>
      </c>
      <c r="G9307" t="s">
        <v>31</v>
      </c>
      <c r="H9307" t="s">
        <v>46</v>
      </c>
      <c r="I9307" t="s">
        <v>12372</v>
      </c>
      <c r="K9307"/>
      <c r="L9307" t="s">
        <v>14598</v>
      </c>
      <c r="M9307" t="s">
        <v>26</v>
      </c>
      <c r="N9307">
        <v>2</v>
      </c>
      <c r="P9307" t="s">
        <v>10827</v>
      </c>
      <c r="Q9307" t="s">
        <v>14599</v>
      </c>
      <c r="S9307" t="s">
        <v>29</v>
      </c>
    </row>
    <row r="9308" spans="1:19" hidden="1" x14ac:dyDescent="0.2">
      <c r="A9308">
        <v>5839</v>
      </c>
      <c r="B9308" t="s">
        <v>14600</v>
      </c>
      <c r="C9308" t="s">
        <v>20</v>
      </c>
      <c r="D9308">
        <v>4.58</v>
      </c>
      <c r="E9308">
        <v>20</v>
      </c>
      <c r="F9308" t="s">
        <v>66</v>
      </c>
      <c r="G9308" t="s">
        <v>31</v>
      </c>
      <c r="H9308" t="s">
        <v>46</v>
      </c>
      <c r="I9308" t="s">
        <v>2140</v>
      </c>
      <c r="K9308"/>
      <c r="L9308" t="s">
        <v>14601</v>
      </c>
      <c r="M9308" t="s">
        <v>26</v>
      </c>
      <c r="N9308">
        <v>2</v>
      </c>
      <c r="P9308" t="s">
        <v>10827</v>
      </c>
      <c r="Q9308" t="s">
        <v>14602</v>
      </c>
      <c r="S9308" t="s">
        <v>29</v>
      </c>
    </row>
    <row r="9309" spans="1:19" hidden="1" x14ac:dyDescent="0.2">
      <c r="A9309">
        <v>5840</v>
      </c>
      <c r="B9309" t="s">
        <v>14603</v>
      </c>
      <c r="C9309" t="s">
        <v>20</v>
      </c>
      <c r="D9309">
        <v>2.06</v>
      </c>
      <c r="E9309">
        <v>20</v>
      </c>
      <c r="F9309" t="s">
        <v>12792</v>
      </c>
      <c r="G9309" t="s">
        <v>75</v>
      </c>
      <c r="H9309" t="s">
        <v>46</v>
      </c>
      <c r="I9309" t="s">
        <v>1335</v>
      </c>
      <c r="K9309"/>
      <c r="L9309" t="s">
        <v>14604</v>
      </c>
      <c r="M9309" t="s">
        <v>26</v>
      </c>
      <c r="N9309">
        <v>2</v>
      </c>
      <c r="P9309" t="s">
        <v>10827</v>
      </c>
      <c r="Q9309" t="s">
        <v>14605</v>
      </c>
      <c r="S9309" t="s">
        <v>29</v>
      </c>
    </row>
    <row r="9310" spans="1:19" hidden="1" x14ac:dyDescent="0.2">
      <c r="A9310">
        <v>5841</v>
      </c>
      <c r="B9310" t="s">
        <v>14606</v>
      </c>
      <c r="C9310" t="s">
        <v>20</v>
      </c>
      <c r="D9310">
        <v>4.13</v>
      </c>
      <c r="E9310">
        <v>20</v>
      </c>
      <c r="F9310" t="s">
        <v>66</v>
      </c>
      <c r="G9310" t="s">
        <v>31</v>
      </c>
      <c r="H9310" t="s">
        <v>46</v>
      </c>
      <c r="I9310" t="s">
        <v>1335</v>
      </c>
      <c r="K9310"/>
      <c r="L9310" t="s">
        <v>14607</v>
      </c>
      <c r="M9310" t="s">
        <v>26</v>
      </c>
      <c r="N9310">
        <v>2</v>
      </c>
      <c r="P9310" t="s">
        <v>10827</v>
      </c>
      <c r="Q9310" t="s">
        <v>14608</v>
      </c>
      <c r="S9310" t="s">
        <v>29</v>
      </c>
    </row>
    <row r="9311" spans="1:19" hidden="1" x14ac:dyDescent="0.2">
      <c r="A9311">
        <v>5842</v>
      </c>
      <c r="B9311" t="s">
        <v>14609</v>
      </c>
      <c r="C9311" t="s">
        <v>20</v>
      </c>
      <c r="D9311">
        <v>3.31</v>
      </c>
      <c r="E9311">
        <v>20</v>
      </c>
      <c r="F9311" t="s">
        <v>66</v>
      </c>
      <c r="G9311" t="s">
        <v>31</v>
      </c>
      <c r="H9311" t="s">
        <v>46</v>
      </c>
      <c r="I9311" t="s">
        <v>2150</v>
      </c>
      <c r="K9311"/>
      <c r="L9311" t="s">
        <v>14610</v>
      </c>
      <c r="M9311" t="s">
        <v>26</v>
      </c>
      <c r="N9311">
        <v>2</v>
      </c>
      <c r="P9311" t="s">
        <v>10827</v>
      </c>
      <c r="Q9311" t="s">
        <v>14611</v>
      </c>
      <c r="S9311" t="s">
        <v>29</v>
      </c>
    </row>
    <row r="9312" spans="1:19" hidden="1" x14ac:dyDescent="0.2">
      <c r="A9312">
        <v>5843</v>
      </c>
      <c r="B9312" t="s">
        <v>14612</v>
      </c>
      <c r="C9312" t="s">
        <v>20</v>
      </c>
      <c r="D9312">
        <v>2.6</v>
      </c>
      <c r="E9312">
        <v>20</v>
      </c>
      <c r="F9312" t="s">
        <v>66</v>
      </c>
      <c r="G9312" t="s">
        <v>31</v>
      </c>
      <c r="H9312" t="s">
        <v>46</v>
      </c>
      <c r="I9312" t="s">
        <v>2140</v>
      </c>
      <c r="K9312"/>
      <c r="L9312" t="s">
        <v>14613</v>
      </c>
      <c r="M9312" t="s">
        <v>26</v>
      </c>
      <c r="N9312">
        <v>2</v>
      </c>
      <c r="P9312" t="s">
        <v>10827</v>
      </c>
      <c r="Q9312" t="s">
        <v>14614</v>
      </c>
      <c r="S9312" t="s">
        <v>29</v>
      </c>
    </row>
    <row r="9313" spans="1:19" hidden="1" x14ac:dyDescent="0.2">
      <c r="A9313">
        <v>5844</v>
      </c>
      <c r="B9313" t="s">
        <v>14615</v>
      </c>
      <c r="C9313" t="s">
        <v>20</v>
      </c>
      <c r="D9313">
        <v>4.97</v>
      </c>
      <c r="E9313">
        <v>25</v>
      </c>
      <c r="G9313" t="s">
        <v>55</v>
      </c>
      <c r="H9313" t="s">
        <v>23</v>
      </c>
      <c r="I9313" t="s">
        <v>9516</v>
      </c>
      <c r="K9313"/>
      <c r="L9313" t="s">
        <v>14616</v>
      </c>
      <c r="M9313" t="s">
        <v>26</v>
      </c>
      <c r="N9313">
        <v>2</v>
      </c>
      <c r="P9313" t="s">
        <v>10827</v>
      </c>
      <c r="Q9313" t="s">
        <v>14617</v>
      </c>
      <c r="S9313" t="s">
        <v>29</v>
      </c>
    </row>
    <row r="9314" spans="1:19" hidden="1" x14ac:dyDescent="0.2">
      <c r="A9314">
        <v>5845</v>
      </c>
      <c r="B9314" t="s">
        <v>14618</v>
      </c>
      <c r="C9314" t="s">
        <v>20</v>
      </c>
      <c r="D9314">
        <v>2.14</v>
      </c>
      <c r="E9314">
        <v>25</v>
      </c>
      <c r="F9314" t="s">
        <v>615</v>
      </c>
      <c r="G9314" t="s">
        <v>1440</v>
      </c>
      <c r="H9314" t="s">
        <v>23</v>
      </c>
      <c r="I9314" t="s">
        <v>9516</v>
      </c>
      <c r="K9314"/>
      <c r="L9314" t="s">
        <v>14619</v>
      </c>
      <c r="M9314" t="s">
        <v>26</v>
      </c>
      <c r="N9314">
        <v>2</v>
      </c>
      <c r="P9314" t="s">
        <v>10827</v>
      </c>
      <c r="Q9314" t="s">
        <v>14620</v>
      </c>
      <c r="S9314" t="s">
        <v>29</v>
      </c>
    </row>
    <row r="9315" spans="1:19" hidden="1" x14ac:dyDescent="0.2">
      <c r="A9315">
        <v>5845</v>
      </c>
      <c r="B9315" t="s">
        <v>14618</v>
      </c>
      <c r="C9315" t="s">
        <v>20</v>
      </c>
      <c r="D9315">
        <v>2.14</v>
      </c>
      <c r="E9315" t="s">
        <v>363</v>
      </c>
      <c r="F9315" t="s">
        <v>11315</v>
      </c>
      <c r="G9315" t="s">
        <v>31</v>
      </c>
      <c r="H9315" t="s">
        <v>23</v>
      </c>
      <c r="I9315" t="s">
        <v>582</v>
      </c>
      <c r="K9315"/>
      <c r="L9315" t="s">
        <v>14619</v>
      </c>
      <c r="M9315" t="s">
        <v>26</v>
      </c>
      <c r="N9315">
        <v>2</v>
      </c>
      <c r="P9315" t="s">
        <v>10827</v>
      </c>
      <c r="Q9315" t="s">
        <v>14620</v>
      </c>
      <c r="S9315" t="s">
        <v>29</v>
      </c>
    </row>
    <row r="9316" spans="1:19" hidden="1" x14ac:dyDescent="0.2">
      <c r="A9316">
        <v>5845</v>
      </c>
      <c r="B9316" t="s">
        <v>14618</v>
      </c>
      <c r="C9316" t="s">
        <v>73</v>
      </c>
      <c r="D9316">
        <v>6.28</v>
      </c>
      <c r="E9316" t="s">
        <v>363</v>
      </c>
      <c r="F9316" t="s">
        <v>11910</v>
      </c>
      <c r="G9316" t="s">
        <v>55</v>
      </c>
      <c r="H9316" t="s">
        <v>23</v>
      </c>
      <c r="I9316" t="s">
        <v>582</v>
      </c>
      <c r="K9316"/>
      <c r="L9316" t="s">
        <v>14619</v>
      </c>
      <c r="M9316" t="s">
        <v>26</v>
      </c>
      <c r="N9316">
        <v>2</v>
      </c>
      <c r="P9316" t="s">
        <v>10827</v>
      </c>
      <c r="Q9316" t="s">
        <v>14620</v>
      </c>
      <c r="S9316" t="s">
        <v>29</v>
      </c>
    </row>
    <row r="9317" spans="1:19" hidden="1" x14ac:dyDescent="0.2">
      <c r="A9317">
        <v>5846</v>
      </c>
      <c r="B9317" t="s">
        <v>14621</v>
      </c>
      <c r="C9317" t="s">
        <v>20</v>
      </c>
      <c r="D9317">
        <v>1.73</v>
      </c>
      <c r="E9317">
        <v>20</v>
      </c>
      <c r="F9317" t="s">
        <v>14622</v>
      </c>
      <c r="G9317" t="s">
        <v>75</v>
      </c>
      <c r="H9317" t="s">
        <v>46</v>
      </c>
      <c r="I9317" t="s">
        <v>2150</v>
      </c>
      <c r="K9317"/>
      <c r="L9317" t="s">
        <v>14623</v>
      </c>
      <c r="M9317" t="s">
        <v>11208</v>
      </c>
      <c r="N9317">
        <v>4</v>
      </c>
      <c r="P9317" t="s">
        <v>10827</v>
      </c>
      <c r="Q9317" t="s">
        <v>14624</v>
      </c>
      <c r="S9317" t="s">
        <v>29</v>
      </c>
    </row>
    <row r="9318" spans="1:19" hidden="1" x14ac:dyDescent="0.2">
      <c r="A9318">
        <v>5847</v>
      </c>
      <c r="B9318" t="s">
        <v>14625</v>
      </c>
      <c r="C9318" t="s">
        <v>20</v>
      </c>
      <c r="D9318">
        <v>11.88</v>
      </c>
      <c r="E9318">
        <v>20</v>
      </c>
      <c r="G9318" t="s">
        <v>4302</v>
      </c>
      <c r="H9318" t="s">
        <v>46</v>
      </c>
      <c r="I9318" t="s">
        <v>9164</v>
      </c>
      <c r="K9318"/>
      <c r="L9318" t="s">
        <v>14626</v>
      </c>
      <c r="M9318" t="s">
        <v>26</v>
      </c>
      <c r="N9318">
        <v>2</v>
      </c>
      <c r="P9318" t="s">
        <v>10827</v>
      </c>
      <c r="Q9318" t="s">
        <v>14627</v>
      </c>
      <c r="S9318" t="s">
        <v>29</v>
      </c>
    </row>
    <row r="9319" spans="1:19" hidden="1" x14ac:dyDescent="0.2">
      <c r="A9319">
        <v>5848</v>
      </c>
      <c r="B9319" t="s">
        <v>14628</v>
      </c>
      <c r="C9319" t="s">
        <v>20</v>
      </c>
      <c r="D9319">
        <v>3.95</v>
      </c>
      <c r="E9319">
        <v>20</v>
      </c>
      <c r="F9319" t="s">
        <v>66</v>
      </c>
      <c r="G9319" t="s">
        <v>31</v>
      </c>
      <c r="H9319" t="s">
        <v>23</v>
      </c>
      <c r="I9319" t="s">
        <v>9164</v>
      </c>
      <c r="K9319"/>
      <c r="L9319" t="s">
        <v>14629</v>
      </c>
      <c r="M9319" t="s">
        <v>26</v>
      </c>
      <c r="N9319">
        <v>2</v>
      </c>
      <c r="P9319" t="s">
        <v>10827</v>
      </c>
      <c r="Q9319" t="s">
        <v>14630</v>
      </c>
      <c r="S9319" t="s">
        <v>29</v>
      </c>
    </row>
    <row r="9320" spans="1:19" hidden="1" x14ac:dyDescent="0.2">
      <c r="A9320">
        <v>5849</v>
      </c>
      <c r="B9320" t="s">
        <v>14631</v>
      </c>
      <c r="C9320" t="s">
        <v>20</v>
      </c>
      <c r="D9320">
        <v>3.75</v>
      </c>
      <c r="E9320">
        <v>20</v>
      </c>
      <c r="F9320" t="s">
        <v>66</v>
      </c>
      <c r="G9320" t="s">
        <v>31</v>
      </c>
      <c r="H9320" t="s">
        <v>46</v>
      </c>
      <c r="I9320" t="s">
        <v>9164</v>
      </c>
      <c r="K9320"/>
      <c r="L9320" t="s">
        <v>14632</v>
      </c>
      <c r="M9320" t="s">
        <v>26</v>
      </c>
      <c r="N9320">
        <v>2</v>
      </c>
      <c r="P9320" t="s">
        <v>10827</v>
      </c>
      <c r="Q9320" t="s">
        <v>14633</v>
      </c>
      <c r="S9320" t="s">
        <v>29</v>
      </c>
    </row>
    <row r="9321" spans="1:19" hidden="1" x14ac:dyDescent="0.2">
      <c r="A9321">
        <v>5850</v>
      </c>
      <c r="B9321" t="s">
        <v>14634</v>
      </c>
      <c r="C9321" t="s">
        <v>20</v>
      </c>
      <c r="D9321">
        <v>2.5299999999999998</v>
      </c>
      <c r="E9321" t="s">
        <v>363</v>
      </c>
      <c r="G9321" t="s">
        <v>1440</v>
      </c>
      <c r="H9321" t="s">
        <v>23</v>
      </c>
      <c r="I9321" t="s">
        <v>9294</v>
      </c>
      <c r="K9321"/>
      <c r="L9321" t="s">
        <v>14635</v>
      </c>
      <c r="M9321" t="s">
        <v>26</v>
      </c>
      <c r="N9321">
        <v>2</v>
      </c>
      <c r="P9321" t="s">
        <v>10827</v>
      </c>
      <c r="Q9321" t="s">
        <v>14636</v>
      </c>
      <c r="S9321" t="s">
        <v>29</v>
      </c>
    </row>
    <row r="9322" spans="1:19" hidden="1" x14ac:dyDescent="0.2">
      <c r="A9322">
        <v>5850</v>
      </c>
      <c r="B9322" t="s">
        <v>14634</v>
      </c>
      <c r="C9322" t="s">
        <v>73</v>
      </c>
      <c r="D9322">
        <v>7.97</v>
      </c>
      <c r="E9322" t="s">
        <v>363</v>
      </c>
      <c r="G9322" t="s">
        <v>1440</v>
      </c>
      <c r="H9322" t="s">
        <v>23</v>
      </c>
      <c r="I9322" t="s">
        <v>9294</v>
      </c>
      <c r="K9322"/>
      <c r="L9322" t="s">
        <v>14635</v>
      </c>
      <c r="M9322" t="s">
        <v>26</v>
      </c>
      <c r="N9322">
        <v>2</v>
      </c>
      <c r="P9322" t="s">
        <v>10827</v>
      </c>
      <c r="Q9322" t="s">
        <v>14636</v>
      </c>
      <c r="S9322" t="s">
        <v>29</v>
      </c>
    </row>
    <row r="9323" spans="1:19" hidden="1" x14ac:dyDescent="0.2">
      <c r="A9323">
        <v>5851</v>
      </c>
      <c r="B9323" t="s">
        <v>14637</v>
      </c>
      <c r="C9323" t="s">
        <v>20</v>
      </c>
      <c r="D9323">
        <v>0.5</v>
      </c>
      <c r="E9323" t="s">
        <v>363</v>
      </c>
      <c r="G9323" t="s">
        <v>1440</v>
      </c>
      <c r="H9323" t="s">
        <v>23</v>
      </c>
      <c r="I9323" t="s">
        <v>9294</v>
      </c>
      <c r="K9323"/>
      <c r="L9323" t="s">
        <v>14638</v>
      </c>
      <c r="M9323" t="s">
        <v>26</v>
      </c>
      <c r="N9323">
        <v>2</v>
      </c>
      <c r="P9323" t="s">
        <v>10827</v>
      </c>
      <c r="Q9323" t="s">
        <v>14639</v>
      </c>
      <c r="S9323" t="s">
        <v>29</v>
      </c>
    </row>
    <row r="9324" spans="1:19" hidden="1" x14ac:dyDescent="0.2">
      <c r="A9324">
        <v>5851</v>
      </c>
      <c r="B9324" t="s">
        <v>14637</v>
      </c>
      <c r="C9324" t="s">
        <v>73</v>
      </c>
      <c r="D9324">
        <v>8.06</v>
      </c>
      <c r="E9324" t="s">
        <v>363</v>
      </c>
      <c r="G9324" t="s">
        <v>1440</v>
      </c>
      <c r="H9324" t="s">
        <v>23</v>
      </c>
      <c r="I9324" t="s">
        <v>9294</v>
      </c>
      <c r="K9324"/>
      <c r="L9324" t="s">
        <v>14638</v>
      </c>
      <c r="M9324" t="s">
        <v>26</v>
      </c>
      <c r="N9324">
        <v>2</v>
      </c>
      <c r="P9324" t="s">
        <v>10827</v>
      </c>
      <c r="Q9324" t="s">
        <v>14639</v>
      </c>
      <c r="S9324" t="s">
        <v>29</v>
      </c>
    </row>
    <row r="9325" spans="1:19" hidden="1" x14ac:dyDescent="0.2">
      <c r="A9325">
        <v>5852</v>
      </c>
      <c r="B9325" t="s">
        <v>14640</v>
      </c>
      <c r="C9325" t="s">
        <v>20</v>
      </c>
      <c r="D9325">
        <v>2.94</v>
      </c>
      <c r="E9325" t="s">
        <v>363</v>
      </c>
      <c r="G9325" t="s">
        <v>1440</v>
      </c>
      <c r="H9325" t="s">
        <v>23</v>
      </c>
      <c r="I9325" t="s">
        <v>9294</v>
      </c>
      <c r="K9325"/>
      <c r="L9325" t="s">
        <v>14641</v>
      </c>
      <c r="M9325" t="s">
        <v>26</v>
      </c>
      <c r="N9325">
        <v>2</v>
      </c>
      <c r="P9325" t="s">
        <v>10827</v>
      </c>
      <c r="Q9325" t="s">
        <v>14642</v>
      </c>
      <c r="S9325" t="s">
        <v>29</v>
      </c>
    </row>
    <row r="9326" spans="1:19" hidden="1" x14ac:dyDescent="0.2">
      <c r="A9326">
        <v>5852</v>
      </c>
      <c r="B9326" t="s">
        <v>14640</v>
      </c>
      <c r="C9326" t="s">
        <v>73</v>
      </c>
      <c r="D9326">
        <v>10.36</v>
      </c>
      <c r="E9326" t="s">
        <v>363</v>
      </c>
      <c r="G9326" t="s">
        <v>1440</v>
      </c>
      <c r="H9326" t="s">
        <v>23</v>
      </c>
      <c r="I9326" t="s">
        <v>9294</v>
      </c>
      <c r="K9326"/>
      <c r="L9326" t="s">
        <v>14641</v>
      </c>
      <c r="M9326" t="s">
        <v>26</v>
      </c>
      <c r="N9326">
        <v>2</v>
      </c>
      <c r="P9326" t="s">
        <v>10827</v>
      </c>
      <c r="Q9326" t="s">
        <v>14642</v>
      </c>
      <c r="S9326" t="s">
        <v>29</v>
      </c>
    </row>
    <row r="9327" spans="1:19" hidden="1" x14ac:dyDescent="0.2">
      <c r="A9327">
        <v>5853</v>
      </c>
      <c r="B9327" t="s">
        <v>14643</v>
      </c>
      <c r="C9327" t="s">
        <v>20</v>
      </c>
      <c r="D9327">
        <v>3.26</v>
      </c>
      <c r="E9327" t="s">
        <v>363</v>
      </c>
      <c r="G9327" t="s">
        <v>1440</v>
      </c>
      <c r="H9327" t="s">
        <v>23</v>
      </c>
      <c r="I9327" t="s">
        <v>9294</v>
      </c>
      <c r="K9327"/>
      <c r="L9327" t="s">
        <v>14644</v>
      </c>
      <c r="M9327" t="s">
        <v>26</v>
      </c>
      <c r="N9327">
        <v>2</v>
      </c>
      <c r="P9327" t="s">
        <v>10827</v>
      </c>
      <c r="Q9327" t="s">
        <v>14645</v>
      </c>
      <c r="S9327" t="s">
        <v>29</v>
      </c>
    </row>
    <row r="9328" spans="1:19" hidden="1" x14ac:dyDescent="0.2">
      <c r="A9328">
        <v>5853</v>
      </c>
      <c r="B9328" t="s">
        <v>14643</v>
      </c>
      <c r="C9328" t="s">
        <v>73</v>
      </c>
      <c r="D9328">
        <v>8.59</v>
      </c>
      <c r="E9328" t="s">
        <v>363</v>
      </c>
      <c r="G9328" t="s">
        <v>1440</v>
      </c>
      <c r="H9328" t="s">
        <v>23</v>
      </c>
      <c r="I9328" t="s">
        <v>9294</v>
      </c>
      <c r="K9328"/>
      <c r="L9328" t="s">
        <v>14644</v>
      </c>
      <c r="M9328" t="s">
        <v>26</v>
      </c>
      <c r="N9328">
        <v>2</v>
      </c>
      <c r="P9328" t="s">
        <v>10827</v>
      </c>
      <c r="Q9328" t="s">
        <v>14645</v>
      </c>
      <c r="S9328" t="s">
        <v>29</v>
      </c>
    </row>
    <row r="9329" spans="1:19" hidden="1" x14ac:dyDescent="0.2">
      <c r="A9329">
        <v>5854</v>
      </c>
      <c r="B9329" t="s">
        <v>14646</v>
      </c>
      <c r="C9329" t="s">
        <v>20</v>
      </c>
      <c r="D9329">
        <v>3.88</v>
      </c>
      <c r="E9329">
        <v>20</v>
      </c>
      <c r="F9329" t="s">
        <v>11910</v>
      </c>
      <c r="G9329" t="s">
        <v>55</v>
      </c>
      <c r="H9329" t="s">
        <v>46</v>
      </c>
      <c r="I9329" t="s">
        <v>9164</v>
      </c>
      <c r="K9329"/>
      <c r="L9329" t="s">
        <v>14647</v>
      </c>
      <c r="M9329" t="s">
        <v>26</v>
      </c>
      <c r="N9329">
        <v>2</v>
      </c>
      <c r="P9329" t="s">
        <v>10827</v>
      </c>
      <c r="Q9329" t="s">
        <v>14648</v>
      </c>
      <c r="S9329" t="s">
        <v>29</v>
      </c>
    </row>
    <row r="9330" spans="1:19" hidden="1" x14ac:dyDescent="0.2">
      <c r="A9330">
        <v>5855</v>
      </c>
      <c r="B9330" t="s">
        <v>14649</v>
      </c>
      <c r="C9330" t="s">
        <v>20</v>
      </c>
      <c r="D9330">
        <v>3.4</v>
      </c>
      <c r="E9330">
        <v>20</v>
      </c>
      <c r="F9330" t="s">
        <v>66</v>
      </c>
      <c r="G9330" t="s">
        <v>31</v>
      </c>
      <c r="H9330" t="s">
        <v>46</v>
      </c>
      <c r="I9330" t="s">
        <v>14499</v>
      </c>
      <c r="K9330"/>
      <c r="L9330" t="s">
        <v>14650</v>
      </c>
      <c r="M9330" t="s">
        <v>26</v>
      </c>
      <c r="N9330">
        <v>2</v>
      </c>
      <c r="P9330" t="s">
        <v>10827</v>
      </c>
      <c r="Q9330" t="s">
        <v>14651</v>
      </c>
      <c r="S9330" t="s">
        <v>29</v>
      </c>
    </row>
    <row r="9331" spans="1:19" hidden="1" x14ac:dyDescent="0.2">
      <c r="A9331">
        <v>5856</v>
      </c>
      <c r="B9331" t="s">
        <v>14652</v>
      </c>
      <c r="C9331" t="s">
        <v>20</v>
      </c>
      <c r="D9331">
        <v>3.14</v>
      </c>
      <c r="E9331">
        <v>20</v>
      </c>
      <c r="F9331" t="s">
        <v>14653</v>
      </c>
      <c r="G9331" t="s">
        <v>31</v>
      </c>
      <c r="H9331" t="s">
        <v>46</v>
      </c>
      <c r="I9331" t="s">
        <v>12372</v>
      </c>
      <c r="K9331"/>
      <c r="L9331" t="s">
        <v>14654</v>
      </c>
      <c r="M9331" t="s">
        <v>26</v>
      </c>
      <c r="N9331">
        <v>2</v>
      </c>
      <c r="P9331" t="s">
        <v>10827</v>
      </c>
      <c r="Q9331" t="s">
        <v>14655</v>
      </c>
      <c r="S9331" t="s">
        <v>29</v>
      </c>
    </row>
    <row r="9332" spans="1:19" hidden="1" x14ac:dyDescent="0.2">
      <c r="A9332">
        <v>5858</v>
      </c>
      <c r="B9332" t="s">
        <v>14656</v>
      </c>
      <c r="C9332" t="s">
        <v>20</v>
      </c>
      <c r="D9332">
        <v>0.66</v>
      </c>
      <c r="E9332">
        <v>20</v>
      </c>
      <c r="F9332" t="s">
        <v>12792</v>
      </c>
      <c r="G9332" t="s">
        <v>75</v>
      </c>
      <c r="H9332" t="s">
        <v>46</v>
      </c>
      <c r="I9332" t="s">
        <v>1335</v>
      </c>
      <c r="K9332"/>
      <c r="L9332" t="s">
        <v>14657</v>
      </c>
      <c r="M9332" t="s">
        <v>26</v>
      </c>
      <c r="N9332">
        <v>2</v>
      </c>
      <c r="P9332" t="s">
        <v>10827</v>
      </c>
      <c r="Q9332" t="s">
        <v>14658</v>
      </c>
      <c r="S9332" t="s">
        <v>29</v>
      </c>
    </row>
    <row r="9333" spans="1:19" hidden="1" x14ac:dyDescent="0.2">
      <c r="A9333">
        <v>5858</v>
      </c>
      <c r="B9333" t="s">
        <v>14656</v>
      </c>
      <c r="C9333" t="s">
        <v>73</v>
      </c>
      <c r="D9333">
        <v>-1.48</v>
      </c>
      <c r="E9333">
        <v>20</v>
      </c>
      <c r="F9333" t="s">
        <v>11461</v>
      </c>
      <c r="G9333" t="s">
        <v>75</v>
      </c>
      <c r="H9333" t="s">
        <v>23</v>
      </c>
      <c r="I9333" t="s">
        <v>1335</v>
      </c>
      <c r="K9333"/>
      <c r="L9333" t="s">
        <v>14657</v>
      </c>
      <c r="M9333" t="s">
        <v>26</v>
      </c>
      <c r="N9333">
        <v>2</v>
      </c>
      <c r="P9333" t="s">
        <v>10827</v>
      </c>
      <c r="Q9333" t="s">
        <v>14658</v>
      </c>
      <c r="S9333" t="s">
        <v>29</v>
      </c>
    </row>
    <row r="9334" spans="1:19" hidden="1" x14ac:dyDescent="0.2">
      <c r="A9334">
        <v>5859</v>
      </c>
      <c r="B9334" t="s">
        <v>14659</v>
      </c>
      <c r="C9334" t="s">
        <v>20</v>
      </c>
      <c r="D9334">
        <v>2.4900000000000002</v>
      </c>
      <c r="E9334">
        <v>20</v>
      </c>
      <c r="F9334" t="s">
        <v>66</v>
      </c>
      <c r="G9334" t="s">
        <v>31</v>
      </c>
      <c r="H9334" t="s">
        <v>46</v>
      </c>
      <c r="I9334" t="s">
        <v>1335</v>
      </c>
      <c r="K9334"/>
      <c r="L9334" t="s">
        <v>14660</v>
      </c>
      <c r="M9334" t="s">
        <v>26</v>
      </c>
      <c r="N9334">
        <v>2</v>
      </c>
      <c r="P9334" t="s">
        <v>10827</v>
      </c>
      <c r="Q9334" t="s">
        <v>14661</v>
      </c>
      <c r="S9334" t="s">
        <v>29</v>
      </c>
    </row>
    <row r="9335" spans="1:19" hidden="1" x14ac:dyDescent="0.2">
      <c r="A9335">
        <v>5860</v>
      </c>
      <c r="B9335" t="s">
        <v>14662</v>
      </c>
      <c r="C9335" t="s">
        <v>20</v>
      </c>
      <c r="D9335">
        <v>1.67</v>
      </c>
      <c r="E9335">
        <v>20</v>
      </c>
      <c r="F9335" t="s">
        <v>12792</v>
      </c>
      <c r="G9335" t="s">
        <v>75</v>
      </c>
      <c r="H9335" t="s">
        <v>46</v>
      </c>
      <c r="I9335" t="s">
        <v>2150</v>
      </c>
      <c r="K9335"/>
      <c r="L9335" t="s">
        <v>14663</v>
      </c>
      <c r="M9335" t="s">
        <v>26</v>
      </c>
      <c r="N9335">
        <v>2</v>
      </c>
      <c r="P9335" t="s">
        <v>10827</v>
      </c>
      <c r="Q9335" t="s">
        <v>14664</v>
      </c>
      <c r="S9335" t="s">
        <v>29</v>
      </c>
    </row>
    <row r="9336" spans="1:19" hidden="1" x14ac:dyDescent="0.2">
      <c r="A9336">
        <v>5861</v>
      </c>
      <c r="B9336" t="s">
        <v>14665</v>
      </c>
      <c r="C9336" t="s">
        <v>20</v>
      </c>
      <c r="D9336">
        <v>1.1399999999999999</v>
      </c>
      <c r="E9336">
        <v>20</v>
      </c>
      <c r="F9336" t="s">
        <v>12792</v>
      </c>
      <c r="G9336" t="s">
        <v>75</v>
      </c>
      <c r="H9336" t="s">
        <v>46</v>
      </c>
      <c r="I9336" t="s">
        <v>2140</v>
      </c>
      <c r="K9336"/>
      <c r="L9336" t="s">
        <v>14666</v>
      </c>
      <c r="M9336" t="s">
        <v>26</v>
      </c>
      <c r="N9336">
        <v>2</v>
      </c>
      <c r="P9336" t="s">
        <v>10827</v>
      </c>
      <c r="Q9336" t="s">
        <v>14667</v>
      </c>
      <c r="S9336" t="s">
        <v>29</v>
      </c>
    </row>
    <row r="9337" spans="1:19" hidden="1" x14ac:dyDescent="0.2">
      <c r="A9337">
        <v>5862</v>
      </c>
      <c r="B9337" t="s">
        <v>14668</v>
      </c>
      <c r="C9337" t="s">
        <v>20</v>
      </c>
      <c r="D9337">
        <v>3.51</v>
      </c>
      <c r="E9337">
        <v>25</v>
      </c>
      <c r="F9337" t="s">
        <v>615</v>
      </c>
      <c r="G9337" t="s">
        <v>1440</v>
      </c>
      <c r="H9337" t="s">
        <v>23</v>
      </c>
      <c r="I9337" t="s">
        <v>9516</v>
      </c>
      <c r="K9337"/>
      <c r="L9337" t="s">
        <v>14669</v>
      </c>
      <c r="M9337" t="s">
        <v>26</v>
      </c>
      <c r="N9337">
        <v>2</v>
      </c>
      <c r="P9337" t="s">
        <v>10827</v>
      </c>
      <c r="Q9337" t="s">
        <v>14670</v>
      </c>
      <c r="S9337" t="s">
        <v>29</v>
      </c>
    </row>
    <row r="9338" spans="1:19" hidden="1" x14ac:dyDescent="0.2">
      <c r="A9338">
        <v>5863</v>
      </c>
      <c r="B9338" t="s">
        <v>14671</v>
      </c>
      <c r="C9338" t="s">
        <v>20</v>
      </c>
      <c r="D9338">
        <v>2.8</v>
      </c>
      <c r="E9338">
        <v>20</v>
      </c>
      <c r="F9338" t="s">
        <v>11910</v>
      </c>
      <c r="G9338" t="s">
        <v>55</v>
      </c>
      <c r="H9338" t="s">
        <v>46</v>
      </c>
      <c r="I9338" t="s">
        <v>106</v>
      </c>
      <c r="K9338"/>
      <c r="L9338" t="s">
        <v>14672</v>
      </c>
      <c r="M9338" t="s">
        <v>26</v>
      </c>
      <c r="N9338">
        <v>2</v>
      </c>
      <c r="P9338" t="s">
        <v>10827</v>
      </c>
      <c r="Q9338" t="s">
        <v>14673</v>
      </c>
      <c r="S9338" t="s">
        <v>29</v>
      </c>
    </row>
    <row r="9339" spans="1:19" hidden="1" x14ac:dyDescent="0.2">
      <c r="A9339">
        <v>5867</v>
      </c>
      <c r="B9339" t="s">
        <v>14674</v>
      </c>
      <c r="C9339" t="s">
        <v>20</v>
      </c>
      <c r="D9339">
        <v>5.05</v>
      </c>
      <c r="E9339" t="s">
        <v>3065</v>
      </c>
      <c r="I9339" t="s">
        <v>8877</v>
      </c>
      <c r="K9339"/>
      <c r="L9339" t="s">
        <v>14675</v>
      </c>
      <c r="M9339" t="s">
        <v>26</v>
      </c>
      <c r="N9339">
        <v>2</v>
      </c>
      <c r="P9339" t="s">
        <v>10827</v>
      </c>
      <c r="Q9339" t="s">
        <v>14676</v>
      </c>
      <c r="S9339" t="s">
        <v>29</v>
      </c>
    </row>
    <row r="9340" spans="1:19" hidden="1" x14ac:dyDescent="0.2">
      <c r="A9340">
        <v>5867</v>
      </c>
      <c r="B9340" t="s">
        <v>14674</v>
      </c>
      <c r="C9340" t="s">
        <v>73</v>
      </c>
      <c r="D9340">
        <v>10.38</v>
      </c>
      <c r="E9340" t="s">
        <v>3065</v>
      </c>
      <c r="I9340" t="s">
        <v>8877</v>
      </c>
      <c r="K9340"/>
      <c r="L9340" t="s">
        <v>14675</v>
      </c>
      <c r="M9340" t="s">
        <v>26</v>
      </c>
      <c r="N9340">
        <v>2</v>
      </c>
      <c r="P9340" t="s">
        <v>10827</v>
      </c>
      <c r="Q9340" t="s">
        <v>14676</v>
      </c>
      <c r="S9340" t="s">
        <v>29</v>
      </c>
    </row>
    <row r="9341" spans="1:19" hidden="1" x14ac:dyDescent="0.2">
      <c r="A9341">
        <v>5868</v>
      </c>
      <c r="B9341" t="s">
        <v>4831</v>
      </c>
      <c r="C9341" t="s">
        <v>20</v>
      </c>
      <c r="D9341">
        <v>12.7</v>
      </c>
      <c r="E9341">
        <v>20</v>
      </c>
      <c r="F9341" t="s">
        <v>14677</v>
      </c>
      <c r="G9341" t="s">
        <v>4302</v>
      </c>
      <c r="H9341" t="s">
        <v>23</v>
      </c>
      <c r="I9341" t="s">
        <v>560</v>
      </c>
      <c r="K9341"/>
      <c r="L9341" t="s">
        <v>4833</v>
      </c>
      <c r="M9341" t="s">
        <v>26</v>
      </c>
      <c r="N9341">
        <v>2</v>
      </c>
      <c r="P9341" t="s">
        <v>10827</v>
      </c>
      <c r="Q9341" t="s">
        <v>14678</v>
      </c>
      <c r="S9341" t="s">
        <v>29</v>
      </c>
    </row>
    <row r="9342" spans="1:19" hidden="1" x14ac:dyDescent="0.2">
      <c r="A9342">
        <v>5869</v>
      </c>
      <c r="B9342" t="s">
        <v>14679</v>
      </c>
      <c r="C9342" t="s">
        <v>20</v>
      </c>
      <c r="D9342" t="s">
        <v>14680</v>
      </c>
      <c r="E9342">
        <v>20</v>
      </c>
      <c r="G9342" t="s">
        <v>31</v>
      </c>
      <c r="H9342" t="s">
        <v>23</v>
      </c>
      <c r="I9342" t="s">
        <v>560</v>
      </c>
      <c r="K9342"/>
      <c r="L9342" t="s">
        <v>14681</v>
      </c>
      <c r="M9342" t="s">
        <v>26</v>
      </c>
      <c r="N9342">
        <v>2</v>
      </c>
      <c r="P9342" t="s">
        <v>10827</v>
      </c>
      <c r="Q9342" t="s">
        <v>14682</v>
      </c>
      <c r="S9342" t="s">
        <v>29</v>
      </c>
    </row>
    <row r="9343" spans="1:19" hidden="1" x14ac:dyDescent="0.2">
      <c r="A9343">
        <v>5870</v>
      </c>
      <c r="B9343" t="s">
        <v>14683</v>
      </c>
      <c r="C9343" t="s">
        <v>20</v>
      </c>
      <c r="D9343">
        <v>-0.17</v>
      </c>
      <c r="E9343">
        <v>20</v>
      </c>
      <c r="G9343" t="s">
        <v>1440</v>
      </c>
      <c r="H9343" t="s">
        <v>23</v>
      </c>
      <c r="I9343" t="s">
        <v>7615</v>
      </c>
      <c r="K9343"/>
      <c r="L9343" t="s">
        <v>14684</v>
      </c>
      <c r="M9343" t="s">
        <v>26</v>
      </c>
      <c r="N9343">
        <v>2</v>
      </c>
      <c r="P9343" t="s">
        <v>10827</v>
      </c>
      <c r="Q9343" t="s">
        <v>14685</v>
      </c>
      <c r="S9343" t="s">
        <v>29</v>
      </c>
    </row>
    <row r="9344" spans="1:19" hidden="1" x14ac:dyDescent="0.2">
      <c r="A9344">
        <v>5871</v>
      </c>
      <c r="B9344" t="s">
        <v>4856</v>
      </c>
      <c r="C9344" t="s">
        <v>20</v>
      </c>
      <c r="D9344">
        <v>4.55</v>
      </c>
      <c r="F9344" t="s">
        <v>615</v>
      </c>
      <c r="H9344" t="s">
        <v>23</v>
      </c>
      <c r="I9344" t="s">
        <v>14686</v>
      </c>
      <c r="K9344"/>
      <c r="L9344" t="s">
        <v>4858</v>
      </c>
      <c r="M9344" t="s">
        <v>26</v>
      </c>
      <c r="N9344">
        <v>2</v>
      </c>
      <c r="P9344" t="s">
        <v>10827</v>
      </c>
      <c r="Q9344" t="s">
        <v>14687</v>
      </c>
      <c r="S9344" t="s">
        <v>29</v>
      </c>
    </row>
    <row r="9345" spans="1:19" hidden="1" x14ac:dyDescent="0.2">
      <c r="A9345">
        <v>5872</v>
      </c>
      <c r="B9345" t="s">
        <v>4864</v>
      </c>
      <c r="C9345" t="s">
        <v>20</v>
      </c>
      <c r="D9345">
        <v>7.49</v>
      </c>
      <c r="E9345">
        <v>20</v>
      </c>
      <c r="F9345" t="s">
        <v>14688</v>
      </c>
      <c r="G9345" t="s">
        <v>55</v>
      </c>
      <c r="H9345" t="s">
        <v>46</v>
      </c>
      <c r="I9345" t="s">
        <v>1412</v>
      </c>
      <c r="K9345"/>
      <c r="L9345" t="s">
        <v>4866</v>
      </c>
      <c r="M9345" t="s">
        <v>26</v>
      </c>
      <c r="N9345">
        <v>2</v>
      </c>
      <c r="P9345" t="s">
        <v>10827</v>
      </c>
      <c r="Q9345" t="s">
        <v>14689</v>
      </c>
      <c r="S9345" t="s">
        <v>29</v>
      </c>
    </row>
    <row r="9346" spans="1:19" hidden="1" x14ac:dyDescent="0.2">
      <c r="A9346">
        <v>5872</v>
      </c>
      <c r="B9346" t="s">
        <v>4864</v>
      </c>
      <c r="C9346" t="s">
        <v>20</v>
      </c>
      <c r="D9346">
        <v>7.4</v>
      </c>
      <c r="F9346" t="s">
        <v>615</v>
      </c>
      <c r="H9346" t="s">
        <v>23</v>
      </c>
      <c r="I9346" t="s">
        <v>14686</v>
      </c>
      <c r="K9346"/>
      <c r="L9346" t="s">
        <v>4866</v>
      </c>
      <c r="M9346" t="s">
        <v>26</v>
      </c>
      <c r="N9346">
        <v>2</v>
      </c>
      <c r="P9346" t="s">
        <v>10827</v>
      </c>
      <c r="Q9346" t="s">
        <v>14689</v>
      </c>
      <c r="S9346" t="s">
        <v>29</v>
      </c>
    </row>
    <row r="9347" spans="1:19" hidden="1" x14ac:dyDescent="0.2">
      <c r="A9347">
        <v>5872</v>
      </c>
      <c r="B9347" t="s">
        <v>4864</v>
      </c>
      <c r="C9347" t="s">
        <v>20</v>
      </c>
      <c r="D9347">
        <v>7.4</v>
      </c>
      <c r="E9347">
        <v>20</v>
      </c>
      <c r="F9347" t="s">
        <v>615</v>
      </c>
      <c r="G9347" t="s">
        <v>31</v>
      </c>
      <c r="H9347" t="s">
        <v>23</v>
      </c>
      <c r="I9347" t="s">
        <v>3489</v>
      </c>
      <c r="K9347"/>
      <c r="L9347" t="s">
        <v>4866</v>
      </c>
      <c r="M9347" t="s">
        <v>26</v>
      </c>
      <c r="N9347">
        <v>2</v>
      </c>
      <c r="P9347" t="s">
        <v>10827</v>
      </c>
      <c r="Q9347" t="s">
        <v>14689</v>
      </c>
      <c r="S9347" t="s">
        <v>29</v>
      </c>
    </row>
    <row r="9348" spans="1:19" hidden="1" x14ac:dyDescent="0.2">
      <c r="A9348">
        <v>5872</v>
      </c>
      <c r="B9348" t="s">
        <v>4864</v>
      </c>
      <c r="C9348" t="s">
        <v>20</v>
      </c>
      <c r="D9348">
        <v>7.38</v>
      </c>
      <c r="E9348" t="s">
        <v>363</v>
      </c>
      <c r="F9348" t="s">
        <v>14690</v>
      </c>
      <c r="G9348" t="s">
        <v>31</v>
      </c>
      <c r="H9348" t="s">
        <v>23</v>
      </c>
      <c r="I9348" t="s">
        <v>14691</v>
      </c>
      <c r="K9348"/>
      <c r="L9348" t="s">
        <v>4866</v>
      </c>
      <c r="M9348" t="s">
        <v>26</v>
      </c>
      <c r="N9348">
        <v>2</v>
      </c>
      <c r="P9348" t="s">
        <v>10827</v>
      </c>
      <c r="Q9348" t="s">
        <v>14689</v>
      </c>
      <c r="S9348" t="s">
        <v>29</v>
      </c>
    </row>
    <row r="9349" spans="1:19" hidden="1" x14ac:dyDescent="0.2">
      <c r="A9349">
        <v>5874</v>
      </c>
      <c r="B9349" t="s">
        <v>14692</v>
      </c>
      <c r="C9349" t="s">
        <v>20</v>
      </c>
      <c r="D9349">
        <v>1.27</v>
      </c>
      <c r="E9349" t="s">
        <v>363</v>
      </c>
      <c r="G9349" t="s">
        <v>2339</v>
      </c>
      <c r="H9349" t="s">
        <v>23</v>
      </c>
      <c r="I9349" t="s">
        <v>14693</v>
      </c>
      <c r="K9349"/>
      <c r="L9349" t="s">
        <v>14694</v>
      </c>
      <c r="M9349" t="s">
        <v>26</v>
      </c>
      <c r="N9349">
        <v>2</v>
      </c>
      <c r="P9349" t="s">
        <v>10827</v>
      </c>
      <c r="Q9349" t="s">
        <v>14695</v>
      </c>
      <c r="S9349" t="s">
        <v>29</v>
      </c>
    </row>
    <row r="9350" spans="1:19" hidden="1" x14ac:dyDescent="0.2">
      <c r="A9350">
        <v>5874</v>
      </c>
      <c r="B9350" t="s">
        <v>14692</v>
      </c>
      <c r="C9350" t="s">
        <v>73</v>
      </c>
      <c r="D9350">
        <v>7</v>
      </c>
      <c r="E9350" t="s">
        <v>363</v>
      </c>
      <c r="G9350" t="s">
        <v>2339</v>
      </c>
      <c r="H9350" t="s">
        <v>23</v>
      </c>
      <c r="I9350" t="s">
        <v>14693</v>
      </c>
      <c r="K9350"/>
      <c r="L9350" t="s">
        <v>14694</v>
      </c>
      <c r="M9350" t="s">
        <v>26</v>
      </c>
      <c r="N9350">
        <v>2</v>
      </c>
      <c r="P9350" t="s">
        <v>10827</v>
      </c>
      <c r="Q9350" t="s">
        <v>14695</v>
      </c>
      <c r="S9350" t="s">
        <v>29</v>
      </c>
    </row>
    <row r="9351" spans="1:19" hidden="1" x14ac:dyDescent="0.2">
      <c r="A9351">
        <v>5875</v>
      </c>
      <c r="B9351" t="s">
        <v>14696</v>
      </c>
      <c r="C9351" t="s">
        <v>20</v>
      </c>
      <c r="D9351">
        <v>0</v>
      </c>
      <c r="E9351">
        <v>20</v>
      </c>
      <c r="F9351" t="s">
        <v>14697</v>
      </c>
      <c r="G9351" t="s">
        <v>75</v>
      </c>
      <c r="H9351" t="s">
        <v>23</v>
      </c>
      <c r="I9351" t="s">
        <v>9263</v>
      </c>
      <c r="K9351"/>
      <c r="L9351" t="s">
        <v>14698</v>
      </c>
      <c r="M9351" t="s">
        <v>26</v>
      </c>
      <c r="N9351">
        <v>2</v>
      </c>
      <c r="P9351" t="s">
        <v>10827</v>
      </c>
      <c r="Q9351" t="s">
        <v>14699</v>
      </c>
      <c r="S9351" t="s">
        <v>29</v>
      </c>
    </row>
    <row r="9352" spans="1:19" hidden="1" x14ac:dyDescent="0.2">
      <c r="A9352">
        <v>5875</v>
      </c>
      <c r="B9352" t="s">
        <v>14696</v>
      </c>
      <c r="C9352" t="s">
        <v>73</v>
      </c>
      <c r="D9352">
        <v>8.69</v>
      </c>
      <c r="E9352">
        <v>20</v>
      </c>
      <c r="F9352" t="s">
        <v>12719</v>
      </c>
      <c r="G9352" t="s">
        <v>31</v>
      </c>
      <c r="H9352" t="s">
        <v>46</v>
      </c>
      <c r="I9352" t="s">
        <v>9263</v>
      </c>
      <c r="K9352"/>
      <c r="L9352" t="s">
        <v>14698</v>
      </c>
      <c r="M9352" t="s">
        <v>26</v>
      </c>
      <c r="N9352">
        <v>2</v>
      </c>
      <c r="P9352" t="s">
        <v>10827</v>
      </c>
      <c r="Q9352" t="s">
        <v>14699</v>
      </c>
      <c r="S9352" t="s">
        <v>29</v>
      </c>
    </row>
    <row r="9353" spans="1:19" hidden="1" x14ac:dyDescent="0.2">
      <c r="A9353">
        <v>5875</v>
      </c>
      <c r="B9353" t="s">
        <v>14696</v>
      </c>
      <c r="C9353" t="s">
        <v>77</v>
      </c>
      <c r="D9353">
        <v>15.32</v>
      </c>
      <c r="E9353">
        <v>20</v>
      </c>
      <c r="F9353" t="s">
        <v>14700</v>
      </c>
      <c r="G9353" t="s">
        <v>4302</v>
      </c>
      <c r="H9353" t="s">
        <v>23</v>
      </c>
      <c r="I9353" t="s">
        <v>9263</v>
      </c>
      <c r="K9353"/>
      <c r="L9353" t="s">
        <v>14698</v>
      </c>
      <c r="M9353" t="s">
        <v>26</v>
      </c>
      <c r="N9353">
        <v>2</v>
      </c>
      <c r="P9353" t="s">
        <v>10827</v>
      </c>
      <c r="Q9353" t="s">
        <v>14699</v>
      </c>
      <c r="S9353" t="s">
        <v>29</v>
      </c>
    </row>
    <row r="9354" spans="1:19" hidden="1" x14ac:dyDescent="0.2">
      <c r="A9354">
        <v>5875</v>
      </c>
      <c r="B9354" t="s">
        <v>14696</v>
      </c>
      <c r="C9354" t="s">
        <v>20</v>
      </c>
      <c r="D9354">
        <v>0.8</v>
      </c>
      <c r="E9354" t="s">
        <v>363</v>
      </c>
      <c r="F9354" t="s">
        <v>11670</v>
      </c>
      <c r="G9354" t="s">
        <v>75</v>
      </c>
      <c r="H9354" t="s">
        <v>23</v>
      </c>
      <c r="I9354" t="s">
        <v>185</v>
      </c>
      <c r="K9354"/>
      <c r="L9354" t="s">
        <v>14698</v>
      </c>
      <c r="M9354" t="s">
        <v>26</v>
      </c>
      <c r="N9354">
        <v>2</v>
      </c>
      <c r="P9354" t="s">
        <v>10827</v>
      </c>
      <c r="Q9354" t="s">
        <v>14699</v>
      </c>
      <c r="S9354" t="s">
        <v>29</v>
      </c>
    </row>
    <row r="9355" spans="1:19" hidden="1" x14ac:dyDescent="0.2">
      <c r="A9355">
        <v>5876</v>
      </c>
      <c r="B9355" t="s">
        <v>14701</v>
      </c>
      <c r="C9355" t="s">
        <v>20</v>
      </c>
      <c r="D9355">
        <v>3.2</v>
      </c>
      <c r="E9355">
        <v>20</v>
      </c>
      <c r="F9355" t="s">
        <v>14702</v>
      </c>
      <c r="G9355" t="s">
        <v>31</v>
      </c>
      <c r="H9355" t="s">
        <v>46</v>
      </c>
      <c r="I9355" t="s">
        <v>9263</v>
      </c>
      <c r="K9355"/>
      <c r="L9355" t="s">
        <v>14703</v>
      </c>
      <c r="M9355" t="s">
        <v>26</v>
      </c>
      <c r="N9355">
        <v>2</v>
      </c>
      <c r="P9355" t="s">
        <v>10827</v>
      </c>
      <c r="Q9355" t="s">
        <v>14704</v>
      </c>
      <c r="S9355" t="s">
        <v>29</v>
      </c>
    </row>
    <row r="9356" spans="1:19" hidden="1" x14ac:dyDescent="0.2">
      <c r="A9356">
        <v>5876</v>
      </c>
      <c r="B9356" t="s">
        <v>14701</v>
      </c>
      <c r="C9356" t="s">
        <v>73</v>
      </c>
      <c r="D9356">
        <v>9.52</v>
      </c>
      <c r="E9356">
        <v>20</v>
      </c>
      <c r="F9356" t="s">
        <v>14702</v>
      </c>
      <c r="G9356" t="s">
        <v>31</v>
      </c>
      <c r="H9356" t="s">
        <v>46</v>
      </c>
      <c r="I9356" t="s">
        <v>9263</v>
      </c>
      <c r="K9356"/>
      <c r="L9356" t="s">
        <v>14703</v>
      </c>
      <c r="M9356" t="s">
        <v>26</v>
      </c>
      <c r="N9356">
        <v>2</v>
      </c>
      <c r="P9356" t="s">
        <v>10827</v>
      </c>
      <c r="Q9356" t="s">
        <v>14704</v>
      </c>
      <c r="S9356" t="s">
        <v>29</v>
      </c>
    </row>
    <row r="9357" spans="1:19" hidden="1" x14ac:dyDescent="0.2">
      <c r="A9357">
        <v>5877</v>
      </c>
      <c r="B9357" t="s">
        <v>14705</v>
      </c>
      <c r="C9357" t="s">
        <v>20</v>
      </c>
      <c r="D9357">
        <v>4.13</v>
      </c>
      <c r="E9357">
        <v>20</v>
      </c>
      <c r="G9357" t="s">
        <v>31</v>
      </c>
      <c r="H9357" t="s">
        <v>46</v>
      </c>
      <c r="I9357" t="s">
        <v>8870</v>
      </c>
      <c r="K9357"/>
      <c r="L9357" t="s">
        <v>14706</v>
      </c>
      <c r="M9357" t="s">
        <v>26</v>
      </c>
      <c r="N9357">
        <v>2</v>
      </c>
      <c r="P9357" t="s">
        <v>10827</v>
      </c>
      <c r="Q9357" t="s">
        <v>14707</v>
      </c>
      <c r="S9357" t="s">
        <v>29</v>
      </c>
    </row>
    <row r="9358" spans="1:19" hidden="1" x14ac:dyDescent="0.2">
      <c r="A9358">
        <v>5877</v>
      </c>
      <c r="B9358" t="s">
        <v>14705</v>
      </c>
      <c r="C9358" t="s">
        <v>73</v>
      </c>
      <c r="D9358" t="s">
        <v>14708</v>
      </c>
      <c r="E9358">
        <v>20</v>
      </c>
      <c r="G9358" t="s">
        <v>75</v>
      </c>
      <c r="H9358" t="s">
        <v>2675</v>
      </c>
      <c r="I9358" t="s">
        <v>8870</v>
      </c>
      <c r="K9358"/>
      <c r="L9358" t="s">
        <v>14706</v>
      </c>
      <c r="M9358" t="s">
        <v>26</v>
      </c>
      <c r="N9358">
        <v>2</v>
      </c>
      <c r="P9358" t="s">
        <v>10827</v>
      </c>
      <c r="Q9358" t="s">
        <v>14707</v>
      </c>
      <c r="S9358" t="s">
        <v>29</v>
      </c>
    </row>
    <row r="9359" spans="1:19" hidden="1" x14ac:dyDescent="0.2">
      <c r="A9359">
        <v>5878</v>
      </c>
      <c r="B9359" t="s">
        <v>14709</v>
      </c>
      <c r="C9359" t="s">
        <v>20</v>
      </c>
      <c r="D9359">
        <v>0.02</v>
      </c>
      <c r="E9359" t="s">
        <v>363</v>
      </c>
      <c r="G9359" t="s">
        <v>2339</v>
      </c>
      <c r="H9359" t="s">
        <v>23</v>
      </c>
      <c r="I9359" t="s">
        <v>185</v>
      </c>
      <c r="K9359"/>
      <c r="L9359" t="s">
        <v>14710</v>
      </c>
      <c r="M9359" t="s">
        <v>26</v>
      </c>
      <c r="N9359">
        <v>2</v>
      </c>
      <c r="P9359" t="s">
        <v>10827</v>
      </c>
      <c r="Q9359" t="s">
        <v>14711</v>
      </c>
      <c r="S9359" t="s">
        <v>29</v>
      </c>
    </row>
    <row r="9360" spans="1:19" hidden="1" x14ac:dyDescent="0.2">
      <c r="A9360">
        <v>5878</v>
      </c>
      <c r="B9360" t="s">
        <v>14709</v>
      </c>
      <c r="C9360" t="s">
        <v>73</v>
      </c>
      <c r="D9360">
        <v>9.2200000000000006</v>
      </c>
      <c r="E9360" t="s">
        <v>363</v>
      </c>
      <c r="G9360" t="s">
        <v>2339</v>
      </c>
      <c r="H9360" t="s">
        <v>23</v>
      </c>
      <c r="I9360" t="s">
        <v>185</v>
      </c>
      <c r="K9360"/>
      <c r="L9360" t="s">
        <v>14710</v>
      </c>
      <c r="M9360" t="s">
        <v>26</v>
      </c>
      <c r="N9360">
        <v>2</v>
      </c>
      <c r="P9360" t="s">
        <v>10827</v>
      </c>
      <c r="Q9360" t="s">
        <v>14711</v>
      </c>
      <c r="S9360" t="s">
        <v>29</v>
      </c>
    </row>
    <row r="9361" spans="1:19" hidden="1" x14ac:dyDescent="0.2">
      <c r="A9361">
        <v>5879</v>
      </c>
      <c r="B9361" t="s">
        <v>14712</v>
      </c>
      <c r="C9361" t="s">
        <v>20</v>
      </c>
      <c r="D9361">
        <v>3.22</v>
      </c>
      <c r="I9361" t="s">
        <v>14562</v>
      </c>
      <c r="K9361"/>
      <c r="L9361" t="s">
        <v>14713</v>
      </c>
      <c r="M9361" t="s">
        <v>11208</v>
      </c>
      <c r="N9361">
        <v>4</v>
      </c>
      <c r="P9361" t="s">
        <v>10827</v>
      </c>
      <c r="Q9361" t="s">
        <v>14714</v>
      </c>
      <c r="S9361" t="s">
        <v>29</v>
      </c>
    </row>
    <row r="9362" spans="1:19" hidden="1" x14ac:dyDescent="0.2">
      <c r="A9362">
        <v>5880</v>
      </c>
      <c r="B9362" t="s">
        <v>4868</v>
      </c>
      <c r="C9362" t="s">
        <v>20</v>
      </c>
      <c r="D9362">
        <v>4.9800000000000004</v>
      </c>
      <c r="E9362">
        <v>20</v>
      </c>
      <c r="F9362" t="s">
        <v>13964</v>
      </c>
      <c r="G9362" t="s">
        <v>55</v>
      </c>
      <c r="H9362" t="s">
        <v>46</v>
      </c>
      <c r="I9362" t="s">
        <v>14499</v>
      </c>
      <c r="K9362"/>
      <c r="L9362" t="s">
        <v>4869</v>
      </c>
      <c r="M9362" t="s">
        <v>11208</v>
      </c>
      <c r="N9362">
        <v>4</v>
      </c>
      <c r="P9362" t="s">
        <v>10827</v>
      </c>
      <c r="Q9362" t="s">
        <v>14715</v>
      </c>
      <c r="S9362" t="s">
        <v>29</v>
      </c>
    </row>
    <row r="9363" spans="1:19" hidden="1" x14ac:dyDescent="0.2">
      <c r="A9363">
        <v>5881</v>
      </c>
      <c r="B9363" t="s">
        <v>14716</v>
      </c>
      <c r="C9363" t="s">
        <v>20</v>
      </c>
      <c r="D9363">
        <v>6.97</v>
      </c>
      <c r="E9363">
        <v>20</v>
      </c>
      <c r="F9363" t="s">
        <v>13964</v>
      </c>
      <c r="G9363" t="s">
        <v>55</v>
      </c>
      <c r="H9363" t="s">
        <v>46</v>
      </c>
      <c r="I9363" t="s">
        <v>14499</v>
      </c>
      <c r="K9363"/>
      <c r="L9363" t="s">
        <v>14717</v>
      </c>
      <c r="M9363" t="s">
        <v>11208</v>
      </c>
      <c r="N9363">
        <v>4</v>
      </c>
      <c r="P9363" t="s">
        <v>10827</v>
      </c>
      <c r="Q9363" t="s">
        <v>14718</v>
      </c>
      <c r="S9363" t="s">
        <v>29</v>
      </c>
    </row>
    <row r="9364" spans="1:19" hidden="1" x14ac:dyDescent="0.2">
      <c r="A9364">
        <v>5881</v>
      </c>
      <c r="B9364" t="s">
        <v>14716</v>
      </c>
      <c r="C9364" t="s">
        <v>20</v>
      </c>
      <c r="D9364">
        <v>6.9</v>
      </c>
      <c r="F9364" t="s">
        <v>13964</v>
      </c>
      <c r="I9364" t="s">
        <v>14719</v>
      </c>
      <c r="K9364"/>
      <c r="L9364" t="s">
        <v>14717</v>
      </c>
      <c r="M9364" t="s">
        <v>11208</v>
      </c>
      <c r="N9364">
        <v>4</v>
      </c>
      <c r="P9364" t="s">
        <v>10827</v>
      </c>
      <c r="Q9364" t="s">
        <v>14718</v>
      </c>
      <c r="S9364" t="s">
        <v>29</v>
      </c>
    </row>
    <row r="9365" spans="1:19" hidden="1" x14ac:dyDescent="0.2">
      <c r="A9365">
        <v>5881</v>
      </c>
      <c r="B9365" t="s">
        <v>14716</v>
      </c>
      <c r="C9365" t="s">
        <v>73</v>
      </c>
      <c r="D9365">
        <v>-0.14000000000000001</v>
      </c>
      <c r="F9365" t="s">
        <v>13964</v>
      </c>
      <c r="I9365" t="s">
        <v>14719</v>
      </c>
      <c r="K9365"/>
      <c r="L9365" t="s">
        <v>14717</v>
      </c>
      <c r="M9365" t="s">
        <v>11208</v>
      </c>
      <c r="N9365">
        <v>4</v>
      </c>
      <c r="P9365" t="s">
        <v>10827</v>
      </c>
      <c r="Q9365" t="s">
        <v>14718</v>
      </c>
      <c r="S9365" t="s">
        <v>29</v>
      </c>
    </row>
    <row r="9366" spans="1:19" hidden="1" x14ac:dyDescent="0.2">
      <c r="A9366">
        <v>5881</v>
      </c>
      <c r="B9366" t="s">
        <v>14716</v>
      </c>
      <c r="C9366" t="s">
        <v>20</v>
      </c>
      <c r="D9366">
        <v>6.4</v>
      </c>
      <c r="F9366" t="s">
        <v>13964</v>
      </c>
      <c r="I9366" t="s">
        <v>14562</v>
      </c>
      <c r="K9366"/>
      <c r="L9366" t="s">
        <v>14717</v>
      </c>
      <c r="M9366" t="s">
        <v>11208</v>
      </c>
      <c r="N9366">
        <v>4</v>
      </c>
      <c r="P9366" t="s">
        <v>10827</v>
      </c>
      <c r="Q9366" t="s">
        <v>14718</v>
      </c>
      <c r="S9366" t="s">
        <v>29</v>
      </c>
    </row>
    <row r="9367" spans="1:19" hidden="1" x14ac:dyDescent="0.2">
      <c r="A9367">
        <v>5882</v>
      </c>
      <c r="B9367" t="s">
        <v>14720</v>
      </c>
      <c r="C9367" t="s">
        <v>20</v>
      </c>
      <c r="D9367">
        <v>7.62</v>
      </c>
      <c r="E9367">
        <v>20</v>
      </c>
      <c r="F9367" t="s">
        <v>11910</v>
      </c>
      <c r="G9367" t="s">
        <v>55</v>
      </c>
      <c r="H9367" t="s">
        <v>46</v>
      </c>
      <c r="I9367" t="s">
        <v>9164</v>
      </c>
      <c r="K9367"/>
      <c r="L9367" t="s">
        <v>14721</v>
      </c>
      <c r="M9367" t="s">
        <v>26</v>
      </c>
      <c r="N9367">
        <v>2</v>
      </c>
      <c r="P9367" t="s">
        <v>10827</v>
      </c>
      <c r="Q9367" t="s">
        <v>14722</v>
      </c>
      <c r="S9367" t="s">
        <v>29</v>
      </c>
    </row>
    <row r="9368" spans="1:19" hidden="1" x14ac:dyDescent="0.2">
      <c r="A9368">
        <v>5883</v>
      </c>
      <c r="B9368" t="s">
        <v>14723</v>
      </c>
      <c r="C9368" t="s">
        <v>20</v>
      </c>
      <c r="D9368">
        <v>7.36</v>
      </c>
      <c r="E9368">
        <v>20</v>
      </c>
      <c r="G9368" t="s">
        <v>1440</v>
      </c>
      <c r="H9368" t="s">
        <v>23</v>
      </c>
      <c r="I9368" t="s">
        <v>7378</v>
      </c>
      <c r="K9368"/>
      <c r="L9368" t="s">
        <v>14724</v>
      </c>
      <c r="M9368" t="s">
        <v>26</v>
      </c>
      <c r="N9368">
        <v>2</v>
      </c>
      <c r="P9368" t="s">
        <v>10827</v>
      </c>
      <c r="Q9368" t="s">
        <v>14725</v>
      </c>
      <c r="S9368" t="s">
        <v>29</v>
      </c>
    </row>
    <row r="9369" spans="1:19" hidden="1" x14ac:dyDescent="0.2">
      <c r="A9369">
        <v>5884</v>
      </c>
      <c r="B9369" t="s">
        <v>14726</v>
      </c>
      <c r="C9369" t="s">
        <v>20</v>
      </c>
      <c r="D9369">
        <v>4.18</v>
      </c>
      <c r="E9369" t="s">
        <v>3065</v>
      </c>
      <c r="I9369" t="s">
        <v>8877</v>
      </c>
      <c r="K9369"/>
      <c r="L9369" t="s">
        <v>14727</v>
      </c>
      <c r="M9369" t="s">
        <v>26</v>
      </c>
      <c r="N9369">
        <v>2</v>
      </c>
      <c r="P9369" t="s">
        <v>10827</v>
      </c>
      <c r="Q9369" t="s">
        <v>14728</v>
      </c>
      <c r="S9369" t="s">
        <v>29</v>
      </c>
    </row>
    <row r="9370" spans="1:19" hidden="1" x14ac:dyDescent="0.2">
      <c r="A9370">
        <v>5884</v>
      </c>
      <c r="B9370" t="s">
        <v>14726</v>
      </c>
      <c r="C9370" t="s">
        <v>73</v>
      </c>
      <c r="D9370">
        <v>10.4</v>
      </c>
      <c r="E9370" t="s">
        <v>3065</v>
      </c>
      <c r="I9370" t="s">
        <v>8877</v>
      </c>
      <c r="K9370"/>
      <c r="L9370" t="s">
        <v>14727</v>
      </c>
      <c r="M9370" t="s">
        <v>26</v>
      </c>
      <c r="N9370">
        <v>2</v>
      </c>
      <c r="P9370" t="s">
        <v>10827</v>
      </c>
      <c r="Q9370" t="s">
        <v>14728</v>
      </c>
      <c r="S9370" t="s">
        <v>29</v>
      </c>
    </row>
    <row r="9371" spans="1:19" hidden="1" x14ac:dyDescent="0.2">
      <c r="A9371">
        <v>5885</v>
      </c>
      <c r="B9371" t="s">
        <v>14729</v>
      </c>
      <c r="C9371" t="s">
        <v>20</v>
      </c>
      <c r="D9371">
        <v>-0.62</v>
      </c>
      <c r="E9371">
        <v>20</v>
      </c>
      <c r="G9371" t="s">
        <v>75</v>
      </c>
      <c r="H9371" t="s">
        <v>23</v>
      </c>
      <c r="I9371" t="s">
        <v>14730</v>
      </c>
      <c r="K9371"/>
      <c r="L9371" t="s">
        <v>14731</v>
      </c>
      <c r="M9371" t="s">
        <v>26</v>
      </c>
      <c r="N9371">
        <v>2</v>
      </c>
      <c r="P9371" t="s">
        <v>10827</v>
      </c>
      <c r="Q9371" t="s">
        <v>14732</v>
      </c>
      <c r="S9371" t="s">
        <v>29</v>
      </c>
    </row>
    <row r="9372" spans="1:19" hidden="1" x14ac:dyDescent="0.2">
      <c r="A9372">
        <v>5885</v>
      </c>
      <c r="B9372" t="s">
        <v>14729</v>
      </c>
      <c r="C9372" t="s">
        <v>73</v>
      </c>
      <c r="D9372">
        <v>8.5299999999999994</v>
      </c>
      <c r="E9372">
        <v>20</v>
      </c>
      <c r="G9372" t="s">
        <v>31</v>
      </c>
      <c r="H9372" t="s">
        <v>23</v>
      </c>
      <c r="I9372" t="s">
        <v>14730</v>
      </c>
      <c r="K9372"/>
      <c r="L9372" t="s">
        <v>14731</v>
      </c>
      <c r="M9372" t="s">
        <v>26</v>
      </c>
      <c r="N9372">
        <v>2</v>
      </c>
      <c r="P9372" t="s">
        <v>10827</v>
      </c>
      <c r="Q9372" t="s">
        <v>14732</v>
      </c>
      <c r="S9372" t="s">
        <v>29</v>
      </c>
    </row>
    <row r="9373" spans="1:19" hidden="1" x14ac:dyDescent="0.2">
      <c r="A9373">
        <v>5886</v>
      </c>
      <c r="B9373" t="s">
        <v>14733</v>
      </c>
      <c r="C9373" t="s">
        <v>20</v>
      </c>
      <c r="D9373">
        <v>8.2799999999999994</v>
      </c>
      <c r="E9373">
        <v>20</v>
      </c>
      <c r="G9373" t="s">
        <v>1440</v>
      </c>
      <c r="H9373" t="s">
        <v>23</v>
      </c>
      <c r="I9373" t="s">
        <v>7378</v>
      </c>
      <c r="K9373"/>
      <c r="L9373" t="s">
        <v>14734</v>
      </c>
      <c r="M9373" t="s">
        <v>26</v>
      </c>
      <c r="N9373">
        <v>2</v>
      </c>
      <c r="P9373" t="s">
        <v>10827</v>
      </c>
      <c r="Q9373" t="s">
        <v>14735</v>
      </c>
      <c r="S9373" t="s">
        <v>29</v>
      </c>
    </row>
    <row r="9374" spans="1:19" hidden="1" x14ac:dyDescent="0.2">
      <c r="A9374">
        <v>5887</v>
      </c>
      <c r="B9374" t="s">
        <v>14736</v>
      </c>
      <c r="C9374" t="s">
        <v>20</v>
      </c>
      <c r="D9374">
        <v>5.3</v>
      </c>
      <c r="E9374">
        <v>20</v>
      </c>
      <c r="F9374" t="s">
        <v>66</v>
      </c>
      <c r="G9374" t="s">
        <v>31</v>
      </c>
      <c r="H9374" t="s">
        <v>46</v>
      </c>
      <c r="I9374" t="s">
        <v>8881</v>
      </c>
      <c r="K9374"/>
      <c r="L9374" t="s">
        <v>14737</v>
      </c>
      <c r="M9374" t="s">
        <v>26</v>
      </c>
      <c r="N9374">
        <v>2</v>
      </c>
      <c r="P9374" t="s">
        <v>10827</v>
      </c>
      <c r="Q9374" t="s">
        <v>14738</v>
      </c>
      <c r="S9374" t="s">
        <v>29</v>
      </c>
    </row>
    <row r="9375" spans="1:19" hidden="1" x14ac:dyDescent="0.2">
      <c r="A9375">
        <v>5888</v>
      </c>
      <c r="B9375" t="s">
        <v>14739</v>
      </c>
      <c r="C9375" t="s">
        <v>20</v>
      </c>
      <c r="D9375">
        <v>3.44</v>
      </c>
      <c r="E9375">
        <v>20</v>
      </c>
      <c r="F9375" t="s">
        <v>66</v>
      </c>
      <c r="G9375" t="s">
        <v>31</v>
      </c>
      <c r="H9375" t="s">
        <v>46</v>
      </c>
      <c r="I9375" t="s">
        <v>560</v>
      </c>
      <c r="K9375"/>
      <c r="L9375" t="s">
        <v>14740</v>
      </c>
      <c r="M9375" t="s">
        <v>26</v>
      </c>
      <c r="N9375">
        <v>2</v>
      </c>
      <c r="P9375" t="s">
        <v>10827</v>
      </c>
      <c r="Q9375" t="s">
        <v>14741</v>
      </c>
      <c r="S9375" t="s">
        <v>29</v>
      </c>
    </row>
    <row r="9376" spans="1:19" hidden="1" x14ac:dyDescent="0.2">
      <c r="A9376">
        <v>5889</v>
      </c>
      <c r="B9376" t="s">
        <v>14742</v>
      </c>
      <c r="C9376" t="s">
        <v>20</v>
      </c>
      <c r="D9376">
        <v>4.67</v>
      </c>
      <c r="E9376">
        <v>20</v>
      </c>
      <c r="F9376" t="s">
        <v>14539</v>
      </c>
      <c r="G9376" t="s">
        <v>31</v>
      </c>
      <c r="H9376" t="s">
        <v>46</v>
      </c>
      <c r="I9376" t="s">
        <v>12372</v>
      </c>
      <c r="K9376"/>
      <c r="L9376" t="s">
        <v>14743</v>
      </c>
      <c r="M9376" t="s">
        <v>26</v>
      </c>
      <c r="N9376">
        <v>2</v>
      </c>
      <c r="P9376" t="s">
        <v>10827</v>
      </c>
      <c r="Q9376" t="s">
        <v>14744</v>
      </c>
      <c r="S9376" t="s">
        <v>29</v>
      </c>
    </row>
    <row r="9377" spans="1:19" hidden="1" x14ac:dyDescent="0.2">
      <c r="A9377">
        <v>5889</v>
      </c>
      <c r="B9377" t="s">
        <v>14742</v>
      </c>
      <c r="C9377" t="s">
        <v>73</v>
      </c>
      <c r="D9377">
        <v>2.48</v>
      </c>
      <c r="E9377">
        <v>20</v>
      </c>
      <c r="F9377" t="s">
        <v>14539</v>
      </c>
      <c r="G9377" t="s">
        <v>31</v>
      </c>
      <c r="H9377" t="s">
        <v>46</v>
      </c>
      <c r="I9377" t="s">
        <v>12372</v>
      </c>
      <c r="K9377"/>
      <c r="L9377" t="s">
        <v>14743</v>
      </c>
      <c r="M9377" t="s">
        <v>26</v>
      </c>
      <c r="N9377">
        <v>2</v>
      </c>
      <c r="P9377" t="s">
        <v>10827</v>
      </c>
      <c r="Q9377" t="s">
        <v>14744</v>
      </c>
      <c r="S9377" t="s">
        <v>29</v>
      </c>
    </row>
    <row r="9378" spans="1:19" hidden="1" x14ac:dyDescent="0.2">
      <c r="A9378">
        <v>5890</v>
      </c>
      <c r="B9378" t="s">
        <v>14745</v>
      </c>
      <c r="C9378" t="s">
        <v>20</v>
      </c>
      <c r="D9378">
        <v>5.31</v>
      </c>
      <c r="E9378">
        <v>20</v>
      </c>
      <c r="F9378" t="s">
        <v>14543</v>
      </c>
      <c r="G9378" t="s">
        <v>31</v>
      </c>
      <c r="H9378" t="s">
        <v>46</v>
      </c>
      <c r="I9378" t="s">
        <v>14544</v>
      </c>
      <c r="K9378"/>
      <c r="L9378" t="s">
        <v>14746</v>
      </c>
      <c r="M9378" t="s">
        <v>26</v>
      </c>
      <c r="N9378">
        <v>2</v>
      </c>
      <c r="P9378" t="s">
        <v>10827</v>
      </c>
      <c r="Q9378" t="s">
        <v>14747</v>
      </c>
      <c r="S9378" t="s">
        <v>29</v>
      </c>
    </row>
    <row r="9379" spans="1:19" hidden="1" x14ac:dyDescent="0.2">
      <c r="A9379">
        <v>5890</v>
      </c>
      <c r="B9379" t="s">
        <v>14745</v>
      </c>
      <c r="C9379" t="s">
        <v>73</v>
      </c>
      <c r="D9379">
        <v>3.86</v>
      </c>
      <c r="E9379">
        <v>20</v>
      </c>
      <c r="F9379" t="s">
        <v>14543</v>
      </c>
      <c r="G9379" t="s">
        <v>31</v>
      </c>
      <c r="H9379" t="s">
        <v>46</v>
      </c>
      <c r="I9379" t="s">
        <v>14544</v>
      </c>
      <c r="K9379"/>
      <c r="L9379" t="s">
        <v>14746</v>
      </c>
      <c r="M9379" t="s">
        <v>26</v>
      </c>
      <c r="N9379">
        <v>2</v>
      </c>
      <c r="P9379" t="s">
        <v>10827</v>
      </c>
      <c r="Q9379" t="s">
        <v>14747</v>
      </c>
      <c r="S9379" t="s">
        <v>29</v>
      </c>
    </row>
    <row r="9380" spans="1:19" hidden="1" x14ac:dyDescent="0.2">
      <c r="A9380">
        <v>5891</v>
      </c>
      <c r="B9380" t="s">
        <v>14748</v>
      </c>
      <c r="C9380" t="s">
        <v>20</v>
      </c>
      <c r="D9380">
        <v>4.47</v>
      </c>
      <c r="E9380">
        <v>20</v>
      </c>
      <c r="F9380" t="s">
        <v>12752</v>
      </c>
      <c r="G9380" t="s">
        <v>31</v>
      </c>
      <c r="H9380" t="s">
        <v>46</v>
      </c>
      <c r="I9380" t="s">
        <v>14544</v>
      </c>
      <c r="K9380"/>
      <c r="L9380" t="s">
        <v>14749</v>
      </c>
      <c r="M9380" t="s">
        <v>26</v>
      </c>
      <c r="N9380">
        <v>2</v>
      </c>
      <c r="P9380" t="s">
        <v>10827</v>
      </c>
      <c r="Q9380" t="s">
        <v>14750</v>
      </c>
      <c r="S9380" t="s">
        <v>29</v>
      </c>
    </row>
    <row r="9381" spans="1:19" hidden="1" x14ac:dyDescent="0.2">
      <c r="A9381">
        <v>5892</v>
      </c>
      <c r="B9381" t="s">
        <v>14751</v>
      </c>
      <c r="C9381" t="s">
        <v>20</v>
      </c>
      <c r="D9381">
        <v>4.54</v>
      </c>
      <c r="E9381">
        <v>20</v>
      </c>
      <c r="F9381" t="s">
        <v>12752</v>
      </c>
      <c r="G9381" t="s">
        <v>31</v>
      </c>
      <c r="H9381" t="s">
        <v>46</v>
      </c>
      <c r="I9381" t="s">
        <v>14544</v>
      </c>
      <c r="K9381"/>
      <c r="L9381" t="s">
        <v>14752</v>
      </c>
      <c r="M9381" t="s">
        <v>26</v>
      </c>
      <c r="N9381">
        <v>2</v>
      </c>
      <c r="P9381" t="s">
        <v>10827</v>
      </c>
      <c r="Q9381" t="s">
        <v>14753</v>
      </c>
      <c r="S9381" t="s">
        <v>29</v>
      </c>
    </row>
    <row r="9382" spans="1:19" hidden="1" x14ac:dyDescent="0.2">
      <c r="A9382">
        <v>5893</v>
      </c>
      <c r="B9382" t="s">
        <v>14754</v>
      </c>
      <c r="C9382" t="s">
        <v>20</v>
      </c>
      <c r="D9382">
        <v>4.91</v>
      </c>
      <c r="E9382">
        <v>20</v>
      </c>
      <c r="F9382" t="s">
        <v>12752</v>
      </c>
      <c r="G9382" t="s">
        <v>31</v>
      </c>
      <c r="H9382" t="s">
        <v>46</v>
      </c>
      <c r="I9382" t="s">
        <v>14544</v>
      </c>
      <c r="K9382"/>
      <c r="L9382" t="s">
        <v>14755</v>
      </c>
      <c r="M9382" t="s">
        <v>26</v>
      </c>
      <c r="N9382">
        <v>2</v>
      </c>
      <c r="P9382" t="s">
        <v>10827</v>
      </c>
      <c r="Q9382" t="s">
        <v>14756</v>
      </c>
      <c r="S9382" t="s">
        <v>29</v>
      </c>
    </row>
    <row r="9383" spans="1:19" hidden="1" x14ac:dyDescent="0.2">
      <c r="A9383">
        <v>5894</v>
      </c>
      <c r="B9383" t="s">
        <v>14757</v>
      </c>
      <c r="C9383" t="s">
        <v>20</v>
      </c>
      <c r="D9383">
        <v>5.42</v>
      </c>
      <c r="E9383">
        <v>20</v>
      </c>
      <c r="F9383" t="s">
        <v>66</v>
      </c>
      <c r="G9383" t="s">
        <v>31</v>
      </c>
      <c r="H9383" t="s">
        <v>46</v>
      </c>
      <c r="I9383" t="s">
        <v>4762</v>
      </c>
      <c r="K9383"/>
      <c r="L9383" t="s">
        <v>14758</v>
      </c>
      <c r="M9383" t="s">
        <v>26</v>
      </c>
      <c r="N9383">
        <v>2</v>
      </c>
      <c r="P9383" t="s">
        <v>10827</v>
      </c>
      <c r="Q9383" t="s">
        <v>14759</v>
      </c>
      <c r="S9383" t="s">
        <v>29</v>
      </c>
    </row>
    <row r="9384" spans="1:19" hidden="1" x14ac:dyDescent="0.2">
      <c r="A9384">
        <v>5895</v>
      </c>
      <c r="B9384" t="s">
        <v>14760</v>
      </c>
      <c r="C9384" t="s">
        <v>20</v>
      </c>
      <c r="D9384">
        <v>3.99</v>
      </c>
      <c r="E9384">
        <v>20</v>
      </c>
      <c r="F9384" t="s">
        <v>66</v>
      </c>
      <c r="G9384" t="s">
        <v>31</v>
      </c>
      <c r="H9384" t="s">
        <v>46</v>
      </c>
      <c r="I9384" t="s">
        <v>4762</v>
      </c>
      <c r="K9384"/>
      <c r="L9384" t="s">
        <v>14761</v>
      </c>
      <c r="M9384" t="s">
        <v>26</v>
      </c>
      <c r="N9384">
        <v>2</v>
      </c>
      <c r="P9384" t="s">
        <v>10827</v>
      </c>
      <c r="Q9384" t="s">
        <v>14762</v>
      </c>
      <c r="S9384" t="s">
        <v>29</v>
      </c>
    </row>
    <row r="9385" spans="1:19" hidden="1" x14ac:dyDescent="0.2">
      <c r="A9385">
        <v>5896</v>
      </c>
      <c r="B9385" t="s">
        <v>14763</v>
      </c>
      <c r="C9385" t="s">
        <v>20</v>
      </c>
      <c r="D9385">
        <v>4.49</v>
      </c>
      <c r="E9385">
        <v>20</v>
      </c>
      <c r="F9385" t="s">
        <v>66</v>
      </c>
      <c r="G9385" t="s">
        <v>31</v>
      </c>
      <c r="H9385" t="s">
        <v>46</v>
      </c>
      <c r="I9385" t="s">
        <v>4762</v>
      </c>
      <c r="K9385"/>
      <c r="L9385" t="s">
        <v>14764</v>
      </c>
      <c r="M9385" t="s">
        <v>26</v>
      </c>
      <c r="N9385">
        <v>2</v>
      </c>
      <c r="P9385" t="s">
        <v>10827</v>
      </c>
      <c r="Q9385" t="s">
        <v>14765</v>
      </c>
      <c r="S9385" t="s">
        <v>29</v>
      </c>
    </row>
    <row r="9386" spans="1:19" hidden="1" x14ac:dyDescent="0.2">
      <c r="A9386">
        <v>5897</v>
      </c>
      <c r="B9386" t="s">
        <v>14766</v>
      </c>
      <c r="C9386" t="s">
        <v>20</v>
      </c>
      <c r="D9386">
        <v>7.56</v>
      </c>
      <c r="E9386">
        <v>20</v>
      </c>
      <c r="F9386" t="s">
        <v>14555</v>
      </c>
      <c r="G9386" t="s">
        <v>31</v>
      </c>
      <c r="H9386" t="s">
        <v>46</v>
      </c>
      <c r="I9386" t="s">
        <v>10501</v>
      </c>
      <c r="K9386"/>
      <c r="L9386" t="s">
        <v>14767</v>
      </c>
      <c r="M9386" t="s">
        <v>26</v>
      </c>
      <c r="N9386">
        <v>2</v>
      </c>
      <c r="P9386" t="s">
        <v>10827</v>
      </c>
      <c r="Q9386" t="s">
        <v>14768</v>
      </c>
      <c r="S9386" t="s">
        <v>29</v>
      </c>
    </row>
    <row r="9387" spans="1:19" hidden="1" x14ac:dyDescent="0.2">
      <c r="A9387">
        <v>5897</v>
      </c>
      <c r="B9387" t="s">
        <v>14766</v>
      </c>
      <c r="C9387" t="s">
        <v>73</v>
      </c>
      <c r="D9387">
        <v>1.67</v>
      </c>
      <c r="E9387">
        <v>20</v>
      </c>
      <c r="F9387" t="s">
        <v>11947</v>
      </c>
      <c r="G9387" t="s">
        <v>75</v>
      </c>
      <c r="H9387" t="s">
        <v>23</v>
      </c>
      <c r="I9387" t="s">
        <v>10501</v>
      </c>
      <c r="K9387"/>
      <c r="L9387" t="s">
        <v>14767</v>
      </c>
      <c r="M9387" t="s">
        <v>26</v>
      </c>
      <c r="N9387">
        <v>2</v>
      </c>
      <c r="P9387" t="s">
        <v>10827</v>
      </c>
      <c r="Q9387" t="s">
        <v>14768</v>
      </c>
      <c r="S9387" t="s">
        <v>29</v>
      </c>
    </row>
    <row r="9388" spans="1:19" hidden="1" x14ac:dyDescent="0.2">
      <c r="A9388">
        <v>5898</v>
      </c>
      <c r="B9388" t="s">
        <v>14769</v>
      </c>
      <c r="C9388" t="s">
        <v>20</v>
      </c>
      <c r="D9388">
        <v>3.28</v>
      </c>
      <c r="E9388" t="s">
        <v>363</v>
      </c>
      <c r="G9388" t="s">
        <v>31</v>
      </c>
      <c r="H9388" t="s">
        <v>23</v>
      </c>
      <c r="I9388" t="s">
        <v>185</v>
      </c>
      <c r="K9388"/>
      <c r="L9388" t="s">
        <v>14770</v>
      </c>
      <c r="M9388" t="s">
        <v>26</v>
      </c>
      <c r="N9388">
        <v>2</v>
      </c>
      <c r="P9388" t="s">
        <v>10827</v>
      </c>
      <c r="Q9388" t="s">
        <v>14771</v>
      </c>
      <c r="S9388" t="s">
        <v>29</v>
      </c>
    </row>
    <row r="9389" spans="1:19" hidden="1" x14ac:dyDescent="0.2">
      <c r="A9389">
        <v>5898</v>
      </c>
      <c r="B9389" t="s">
        <v>14769</v>
      </c>
      <c r="C9389" t="s">
        <v>73</v>
      </c>
      <c r="D9389">
        <v>9.85</v>
      </c>
      <c r="E9389" t="s">
        <v>363</v>
      </c>
      <c r="G9389" t="s">
        <v>31</v>
      </c>
      <c r="H9389" t="s">
        <v>23</v>
      </c>
      <c r="I9389" t="s">
        <v>185</v>
      </c>
      <c r="K9389"/>
      <c r="L9389" t="s">
        <v>14770</v>
      </c>
      <c r="M9389" t="s">
        <v>26</v>
      </c>
      <c r="N9389">
        <v>2</v>
      </c>
      <c r="P9389" t="s">
        <v>10827</v>
      </c>
      <c r="Q9389" t="s">
        <v>14771</v>
      </c>
      <c r="S9389" t="s">
        <v>29</v>
      </c>
    </row>
    <row r="9390" spans="1:19" hidden="1" x14ac:dyDescent="0.2">
      <c r="A9390">
        <v>5899</v>
      </c>
      <c r="B9390" t="s">
        <v>14772</v>
      </c>
      <c r="C9390" t="s">
        <v>20</v>
      </c>
      <c r="D9390">
        <v>0.6</v>
      </c>
      <c r="E9390" t="s">
        <v>363</v>
      </c>
      <c r="G9390" t="s">
        <v>2339</v>
      </c>
      <c r="H9390" t="s">
        <v>23</v>
      </c>
      <c r="I9390" t="s">
        <v>185</v>
      </c>
      <c r="K9390"/>
      <c r="L9390" t="s">
        <v>14773</v>
      </c>
      <c r="M9390" t="s">
        <v>26</v>
      </c>
      <c r="N9390">
        <v>2</v>
      </c>
      <c r="P9390" t="s">
        <v>10827</v>
      </c>
      <c r="Q9390" t="s">
        <v>14774</v>
      </c>
      <c r="S9390" t="s">
        <v>29</v>
      </c>
    </row>
    <row r="9391" spans="1:19" hidden="1" x14ac:dyDescent="0.2">
      <c r="A9391">
        <v>5899</v>
      </c>
      <c r="B9391" t="s">
        <v>14772</v>
      </c>
      <c r="C9391" t="s">
        <v>73</v>
      </c>
      <c r="D9391">
        <v>7.58</v>
      </c>
      <c r="E9391" t="s">
        <v>363</v>
      </c>
      <c r="G9391" t="s">
        <v>2339</v>
      </c>
      <c r="H9391" t="s">
        <v>23</v>
      </c>
      <c r="I9391" t="s">
        <v>185</v>
      </c>
      <c r="K9391"/>
      <c r="L9391" t="s">
        <v>14773</v>
      </c>
      <c r="M9391" t="s">
        <v>26</v>
      </c>
      <c r="N9391">
        <v>2</v>
      </c>
      <c r="P9391" t="s">
        <v>10827</v>
      </c>
      <c r="Q9391" t="s">
        <v>14774</v>
      </c>
      <c r="S9391" t="s">
        <v>29</v>
      </c>
    </row>
    <row r="9392" spans="1:19" hidden="1" x14ac:dyDescent="0.2">
      <c r="A9392">
        <v>5900</v>
      </c>
      <c r="B9392" t="s">
        <v>14775</v>
      </c>
      <c r="C9392" t="s">
        <v>20</v>
      </c>
      <c r="D9392">
        <v>4.53</v>
      </c>
      <c r="E9392">
        <v>25</v>
      </c>
      <c r="G9392" t="s">
        <v>55</v>
      </c>
      <c r="H9392" t="s">
        <v>23</v>
      </c>
      <c r="I9392" t="s">
        <v>9516</v>
      </c>
      <c r="K9392"/>
      <c r="L9392" t="s">
        <v>14776</v>
      </c>
      <c r="M9392" t="s">
        <v>26</v>
      </c>
      <c r="N9392">
        <v>2</v>
      </c>
      <c r="P9392" t="s">
        <v>10827</v>
      </c>
      <c r="Q9392" t="s">
        <v>14777</v>
      </c>
      <c r="S9392" t="s">
        <v>29</v>
      </c>
    </row>
    <row r="9393" spans="1:19" hidden="1" x14ac:dyDescent="0.2">
      <c r="A9393">
        <v>5901</v>
      </c>
      <c r="B9393" t="s">
        <v>14778</v>
      </c>
      <c r="C9393" t="s">
        <v>20</v>
      </c>
      <c r="D9393">
        <v>4.79</v>
      </c>
      <c r="E9393" t="s">
        <v>3065</v>
      </c>
      <c r="I9393" t="s">
        <v>14779</v>
      </c>
      <c r="K9393"/>
      <c r="L9393" t="s">
        <v>14780</v>
      </c>
      <c r="M9393" t="s">
        <v>26</v>
      </c>
      <c r="N9393">
        <v>2</v>
      </c>
      <c r="P9393" t="s">
        <v>10827</v>
      </c>
      <c r="Q9393" t="s">
        <v>14781</v>
      </c>
      <c r="S9393" t="s">
        <v>29</v>
      </c>
    </row>
    <row r="9394" spans="1:19" hidden="1" x14ac:dyDescent="0.2">
      <c r="A9394">
        <v>5901</v>
      </c>
      <c r="B9394" t="s">
        <v>14778</v>
      </c>
      <c r="C9394" t="s">
        <v>73</v>
      </c>
      <c r="D9394">
        <v>9.84</v>
      </c>
      <c r="E9394" t="s">
        <v>3065</v>
      </c>
      <c r="I9394" t="s">
        <v>14779</v>
      </c>
      <c r="K9394"/>
      <c r="L9394" t="s">
        <v>14780</v>
      </c>
      <c r="M9394" t="s">
        <v>26</v>
      </c>
      <c r="N9394">
        <v>2</v>
      </c>
      <c r="P9394" t="s">
        <v>10827</v>
      </c>
      <c r="Q9394" t="s">
        <v>14781</v>
      </c>
      <c r="S9394" t="s">
        <v>29</v>
      </c>
    </row>
    <row r="9395" spans="1:19" hidden="1" x14ac:dyDescent="0.2">
      <c r="A9395">
        <v>5902</v>
      </c>
      <c r="B9395" t="s">
        <v>14782</v>
      </c>
      <c r="C9395" t="s">
        <v>20</v>
      </c>
      <c r="D9395">
        <v>3.52</v>
      </c>
      <c r="E9395" t="s">
        <v>3065</v>
      </c>
      <c r="I9395" t="s">
        <v>8877</v>
      </c>
      <c r="K9395"/>
      <c r="L9395" t="s">
        <v>14783</v>
      </c>
      <c r="M9395" t="s">
        <v>26</v>
      </c>
      <c r="N9395">
        <v>2</v>
      </c>
      <c r="P9395" t="s">
        <v>10827</v>
      </c>
      <c r="Q9395" t="s">
        <v>14784</v>
      </c>
      <c r="S9395" t="s">
        <v>29</v>
      </c>
    </row>
    <row r="9396" spans="1:19" hidden="1" x14ac:dyDescent="0.2">
      <c r="A9396">
        <v>5902</v>
      </c>
      <c r="B9396" t="s">
        <v>14782</v>
      </c>
      <c r="C9396" t="s">
        <v>73</v>
      </c>
      <c r="D9396">
        <v>10.119999999999999</v>
      </c>
      <c r="E9396" t="s">
        <v>3065</v>
      </c>
      <c r="I9396" t="s">
        <v>8877</v>
      </c>
      <c r="K9396"/>
      <c r="L9396" t="s">
        <v>14783</v>
      </c>
      <c r="M9396" t="s">
        <v>26</v>
      </c>
      <c r="N9396">
        <v>2</v>
      </c>
      <c r="P9396" t="s">
        <v>10827</v>
      </c>
      <c r="Q9396" t="s">
        <v>14784</v>
      </c>
      <c r="S9396" t="s">
        <v>29</v>
      </c>
    </row>
    <row r="9397" spans="1:19" hidden="1" x14ac:dyDescent="0.2">
      <c r="A9397">
        <v>5903</v>
      </c>
      <c r="B9397" t="s">
        <v>14785</v>
      </c>
      <c r="C9397" t="s">
        <v>20</v>
      </c>
      <c r="D9397">
        <v>2.57</v>
      </c>
      <c r="E9397" t="s">
        <v>363</v>
      </c>
      <c r="G9397" t="s">
        <v>1440</v>
      </c>
      <c r="H9397" t="s">
        <v>23</v>
      </c>
      <c r="I9397" t="s">
        <v>9294</v>
      </c>
      <c r="K9397"/>
      <c r="L9397" t="s">
        <v>14786</v>
      </c>
      <c r="M9397" t="s">
        <v>26</v>
      </c>
      <c r="N9397">
        <v>2</v>
      </c>
      <c r="P9397" t="s">
        <v>10827</v>
      </c>
      <c r="Q9397" t="s">
        <v>14787</v>
      </c>
      <c r="S9397" t="s">
        <v>29</v>
      </c>
    </row>
    <row r="9398" spans="1:19" hidden="1" x14ac:dyDescent="0.2">
      <c r="A9398">
        <v>5903</v>
      </c>
      <c r="B9398" t="s">
        <v>14785</v>
      </c>
      <c r="C9398" t="s">
        <v>73</v>
      </c>
      <c r="D9398">
        <v>8.0399999999999991</v>
      </c>
      <c r="E9398" t="s">
        <v>363</v>
      </c>
      <c r="G9398" t="s">
        <v>1440</v>
      </c>
      <c r="H9398" t="s">
        <v>23</v>
      </c>
      <c r="I9398" t="s">
        <v>9294</v>
      </c>
      <c r="K9398"/>
      <c r="L9398" t="s">
        <v>14786</v>
      </c>
      <c r="M9398" t="s">
        <v>26</v>
      </c>
      <c r="N9398">
        <v>2</v>
      </c>
      <c r="P9398" t="s">
        <v>10827</v>
      </c>
      <c r="Q9398" t="s">
        <v>14787</v>
      </c>
      <c r="S9398" t="s">
        <v>29</v>
      </c>
    </row>
    <row r="9399" spans="1:19" hidden="1" x14ac:dyDescent="0.2">
      <c r="A9399">
        <v>5904</v>
      </c>
      <c r="B9399" t="s">
        <v>4885</v>
      </c>
      <c r="C9399" t="s">
        <v>20</v>
      </c>
      <c r="D9399">
        <v>2.83</v>
      </c>
      <c r="E9399" t="s">
        <v>363</v>
      </c>
      <c r="G9399" t="s">
        <v>1440</v>
      </c>
      <c r="H9399" t="s">
        <v>23</v>
      </c>
      <c r="I9399" t="s">
        <v>9294</v>
      </c>
      <c r="K9399"/>
      <c r="L9399" t="s">
        <v>4888</v>
      </c>
      <c r="M9399" t="s">
        <v>26</v>
      </c>
      <c r="N9399">
        <v>2</v>
      </c>
      <c r="P9399" t="s">
        <v>10827</v>
      </c>
      <c r="Q9399" t="s">
        <v>14788</v>
      </c>
      <c r="S9399" t="s">
        <v>29</v>
      </c>
    </row>
    <row r="9400" spans="1:19" hidden="1" x14ac:dyDescent="0.2">
      <c r="A9400">
        <v>5904</v>
      </c>
      <c r="B9400" t="s">
        <v>4885</v>
      </c>
      <c r="C9400" t="s">
        <v>73</v>
      </c>
      <c r="D9400">
        <v>10.87</v>
      </c>
      <c r="E9400" t="s">
        <v>363</v>
      </c>
      <c r="G9400" t="s">
        <v>1440</v>
      </c>
      <c r="H9400" t="s">
        <v>23</v>
      </c>
      <c r="I9400" t="s">
        <v>9294</v>
      </c>
      <c r="K9400"/>
      <c r="L9400" t="s">
        <v>4888</v>
      </c>
      <c r="M9400" t="s">
        <v>26</v>
      </c>
      <c r="N9400">
        <v>2</v>
      </c>
      <c r="P9400" t="s">
        <v>10827</v>
      </c>
      <c r="Q9400" t="s">
        <v>14788</v>
      </c>
      <c r="S9400" t="s">
        <v>29</v>
      </c>
    </row>
    <row r="9401" spans="1:19" hidden="1" x14ac:dyDescent="0.2">
      <c r="A9401">
        <v>5905</v>
      </c>
      <c r="B9401" t="s">
        <v>14789</v>
      </c>
      <c r="C9401" t="s">
        <v>20</v>
      </c>
      <c r="D9401">
        <v>1.5</v>
      </c>
      <c r="E9401" t="s">
        <v>363</v>
      </c>
      <c r="G9401" t="s">
        <v>1440</v>
      </c>
      <c r="H9401" t="s">
        <v>23</v>
      </c>
      <c r="I9401" t="s">
        <v>9294</v>
      </c>
      <c r="K9401"/>
      <c r="L9401" t="s">
        <v>14790</v>
      </c>
      <c r="M9401" t="s">
        <v>26</v>
      </c>
      <c r="N9401">
        <v>2</v>
      </c>
      <c r="P9401" t="s">
        <v>10827</v>
      </c>
      <c r="Q9401" t="s">
        <v>14791</v>
      </c>
      <c r="S9401" t="s">
        <v>29</v>
      </c>
    </row>
    <row r="9402" spans="1:19" hidden="1" x14ac:dyDescent="0.2">
      <c r="A9402">
        <v>5905</v>
      </c>
      <c r="B9402" t="s">
        <v>14789</v>
      </c>
      <c r="C9402" t="s">
        <v>73</v>
      </c>
      <c r="D9402">
        <v>9.0500000000000007</v>
      </c>
      <c r="E9402" t="s">
        <v>363</v>
      </c>
      <c r="G9402" t="s">
        <v>1440</v>
      </c>
      <c r="H9402" t="s">
        <v>23</v>
      </c>
      <c r="I9402" t="s">
        <v>9294</v>
      </c>
      <c r="K9402"/>
      <c r="L9402" t="s">
        <v>14790</v>
      </c>
      <c r="M9402" t="s">
        <v>26</v>
      </c>
      <c r="N9402">
        <v>2</v>
      </c>
      <c r="P9402" t="s">
        <v>10827</v>
      </c>
      <c r="Q9402" t="s">
        <v>14791</v>
      </c>
      <c r="S9402" t="s">
        <v>29</v>
      </c>
    </row>
    <row r="9403" spans="1:19" hidden="1" x14ac:dyDescent="0.2">
      <c r="A9403">
        <v>5906</v>
      </c>
      <c r="B9403" t="s">
        <v>14792</v>
      </c>
      <c r="C9403" t="s">
        <v>20</v>
      </c>
      <c r="D9403">
        <v>3.25</v>
      </c>
      <c r="E9403">
        <v>20</v>
      </c>
      <c r="F9403" t="s">
        <v>14793</v>
      </c>
      <c r="G9403" t="s">
        <v>31</v>
      </c>
      <c r="H9403" t="s">
        <v>46</v>
      </c>
      <c r="I9403" t="s">
        <v>12372</v>
      </c>
      <c r="K9403"/>
      <c r="L9403" t="s">
        <v>14794</v>
      </c>
      <c r="M9403" t="s">
        <v>26</v>
      </c>
      <c r="N9403">
        <v>2</v>
      </c>
      <c r="P9403" t="s">
        <v>10827</v>
      </c>
      <c r="Q9403" t="s">
        <v>14795</v>
      </c>
      <c r="S9403" t="s">
        <v>29</v>
      </c>
    </row>
    <row r="9404" spans="1:19" hidden="1" x14ac:dyDescent="0.2">
      <c r="A9404">
        <v>5907</v>
      </c>
      <c r="B9404" t="s">
        <v>14796</v>
      </c>
      <c r="C9404" t="s">
        <v>20</v>
      </c>
      <c r="D9404">
        <v>4.4000000000000004</v>
      </c>
      <c r="E9404">
        <v>20</v>
      </c>
      <c r="F9404" t="s">
        <v>66</v>
      </c>
      <c r="G9404" t="s">
        <v>31</v>
      </c>
      <c r="H9404" t="s">
        <v>46</v>
      </c>
      <c r="I9404" t="s">
        <v>10738</v>
      </c>
      <c r="K9404"/>
      <c r="L9404" t="s">
        <v>14797</v>
      </c>
      <c r="M9404" t="s">
        <v>26</v>
      </c>
      <c r="N9404">
        <v>2</v>
      </c>
      <c r="P9404" t="s">
        <v>10827</v>
      </c>
      <c r="Q9404" t="s">
        <v>14798</v>
      </c>
      <c r="S9404" t="s">
        <v>29</v>
      </c>
    </row>
    <row r="9405" spans="1:19" hidden="1" x14ac:dyDescent="0.2">
      <c r="A9405">
        <v>5908</v>
      </c>
      <c r="B9405" t="s">
        <v>14799</v>
      </c>
      <c r="C9405" t="s">
        <v>20</v>
      </c>
      <c r="D9405">
        <v>3.5</v>
      </c>
      <c r="E9405">
        <v>20</v>
      </c>
      <c r="F9405" t="s">
        <v>12066</v>
      </c>
      <c r="G9405" t="s">
        <v>55</v>
      </c>
      <c r="H9405" t="s">
        <v>46</v>
      </c>
      <c r="I9405" t="s">
        <v>914</v>
      </c>
      <c r="K9405"/>
      <c r="L9405" t="s">
        <v>14800</v>
      </c>
      <c r="M9405" t="s">
        <v>26</v>
      </c>
      <c r="N9405">
        <v>2</v>
      </c>
      <c r="P9405" t="s">
        <v>10827</v>
      </c>
      <c r="Q9405" t="s">
        <v>14801</v>
      </c>
      <c r="S9405" t="s">
        <v>29</v>
      </c>
    </row>
    <row r="9406" spans="1:19" hidden="1" x14ac:dyDescent="0.2">
      <c r="A9406">
        <v>5908</v>
      </c>
      <c r="B9406" t="s">
        <v>14799</v>
      </c>
      <c r="C9406" t="s">
        <v>73</v>
      </c>
      <c r="D9406">
        <v>10.92</v>
      </c>
      <c r="E9406">
        <v>20</v>
      </c>
      <c r="F9406" t="s">
        <v>66</v>
      </c>
      <c r="G9406" t="s">
        <v>31</v>
      </c>
      <c r="H9406" t="s">
        <v>46</v>
      </c>
      <c r="I9406" t="s">
        <v>914</v>
      </c>
      <c r="K9406"/>
      <c r="L9406" t="s">
        <v>14800</v>
      </c>
      <c r="M9406" t="s">
        <v>26</v>
      </c>
      <c r="N9406">
        <v>2</v>
      </c>
      <c r="P9406" t="s">
        <v>10827</v>
      </c>
      <c r="Q9406" t="s">
        <v>14801</v>
      </c>
      <c r="S9406" t="s">
        <v>29</v>
      </c>
    </row>
    <row r="9407" spans="1:19" hidden="1" x14ac:dyDescent="0.2">
      <c r="A9407">
        <v>5909</v>
      </c>
      <c r="B9407" t="s">
        <v>14802</v>
      </c>
      <c r="C9407" t="s">
        <v>20</v>
      </c>
      <c r="D9407">
        <v>3.84</v>
      </c>
      <c r="E9407">
        <v>20</v>
      </c>
      <c r="F9407" t="s">
        <v>11092</v>
      </c>
      <c r="G9407" t="s">
        <v>55</v>
      </c>
      <c r="H9407" t="s">
        <v>46</v>
      </c>
      <c r="I9407" t="s">
        <v>914</v>
      </c>
      <c r="K9407"/>
      <c r="L9407" t="s">
        <v>14803</v>
      </c>
      <c r="M9407" t="s">
        <v>26</v>
      </c>
      <c r="N9407">
        <v>2</v>
      </c>
      <c r="P9407" t="s">
        <v>10827</v>
      </c>
      <c r="Q9407" t="s">
        <v>14804</v>
      </c>
      <c r="S9407" t="s">
        <v>29</v>
      </c>
    </row>
    <row r="9408" spans="1:19" hidden="1" x14ac:dyDescent="0.2">
      <c r="A9408">
        <v>5909</v>
      </c>
      <c r="B9408" t="s">
        <v>14802</v>
      </c>
      <c r="C9408" t="s">
        <v>73</v>
      </c>
      <c r="D9408">
        <v>11.44</v>
      </c>
      <c r="E9408">
        <v>20</v>
      </c>
      <c r="F9408" t="s">
        <v>66</v>
      </c>
      <c r="G9408" t="s">
        <v>31</v>
      </c>
      <c r="H9408" t="s">
        <v>46</v>
      </c>
      <c r="I9408" t="s">
        <v>914</v>
      </c>
      <c r="K9408"/>
      <c r="L9408" t="s">
        <v>14803</v>
      </c>
      <c r="M9408" t="s">
        <v>26</v>
      </c>
      <c r="N9408">
        <v>2</v>
      </c>
      <c r="P9408" t="s">
        <v>10827</v>
      </c>
      <c r="Q9408" t="s">
        <v>14804</v>
      </c>
      <c r="S9408" t="s">
        <v>29</v>
      </c>
    </row>
    <row r="9409" spans="1:19" hidden="1" x14ac:dyDescent="0.2">
      <c r="A9409">
        <v>5910</v>
      </c>
      <c r="B9409" t="s">
        <v>14805</v>
      </c>
      <c r="C9409" t="s">
        <v>20</v>
      </c>
      <c r="D9409">
        <v>6.09</v>
      </c>
      <c r="E9409">
        <v>20</v>
      </c>
      <c r="F9409" t="s">
        <v>11092</v>
      </c>
      <c r="G9409" t="s">
        <v>55</v>
      </c>
      <c r="H9409" t="s">
        <v>46</v>
      </c>
      <c r="I9409" t="s">
        <v>8881</v>
      </c>
      <c r="K9409"/>
      <c r="L9409" t="s">
        <v>14806</v>
      </c>
      <c r="M9409" t="s">
        <v>26</v>
      </c>
      <c r="N9409">
        <v>2</v>
      </c>
      <c r="P9409" t="s">
        <v>10827</v>
      </c>
      <c r="Q9409" t="s">
        <v>14807</v>
      </c>
      <c r="S9409" t="s">
        <v>29</v>
      </c>
    </row>
    <row r="9410" spans="1:19" hidden="1" x14ac:dyDescent="0.2">
      <c r="A9410">
        <v>5911</v>
      </c>
      <c r="B9410" t="s">
        <v>14808</v>
      </c>
      <c r="C9410" t="s">
        <v>20</v>
      </c>
      <c r="D9410">
        <v>3.66</v>
      </c>
      <c r="E9410">
        <v>20</v>
      </c>
      <c r="F9410" t="s">
        <v>66</v>
      </c>
      <c r="G9410" t="s">
        <v>31</v>
      </c>
      <c r="H9410" t="s">
        <v>46</v>
      </c>
      <c r="I9410" t="s">
        <v>10738</v>
      </c>
      <c r="K9410"/>
      <c r="L9410" t="s">
        <v>14809</v>
      </c>
      <c r="M9410" t="s">
        <v>26</v>
      </c>
      <c r="N9410">
        <v>2</v>
      </c>
      <c r="P9410" t="s">
        <v>10827</v>
      </c>
      <c r="Q9410" t="s">
        <v>14810</v>
      </c>
      <c r="S9410" t="s">
        <v>29</v>
      </c>
    </row>
    <row r="9411" spans="1:19" hidden="1" x14ac:dyDescent="0.2">
      <c r="A9411">
        <v>5912</v>
      </c>
      <c r="B9411" t="s">
        <v>14811</v>
      </c>
      <c r="C9411" t="s">
        <v>20</v>
      </c>
      <c r="D9411">
        <v>8.4499999999999993</v>
      </c>
      <c r="E9411">
        <v>20</v>
      </c>
      <c r="F9411" t="s">
        <v>11910</v>
      </c>
      <c r="G9411" t="s">
        <v>55</v>
      </c>
      <c r="H9411" t="s">
        <v>46</v>
      </c>
      <c r="I9411" t="s">
        <v>1335</v>
      </c>
      <c r="K9411"/>
      <c r="L9411" t="s">
        <v>14812</v>
      </c>
      <c r="M9411" t="s">
        <v>26</v>
      </c>
      <c r="N9411">
        <v>2</v>
      </c>
      <c r="P9411" t="s">
        <v>10827</v>
      </c>
      <c r="Q9411" t="s">
        <v>14813</v>
      </c>
      <c r="S9411" t="s">
        <v>29</v>
      </c>
    </row>
    <row r="9412" spans="1:19" hidden="1" x14ac:dyDescent="0.2">
      <c r="A9412">
        <v>5913</v>
      </c>
      <c r="B9412" t="s">
        <v>14814</v>
      </c>
      <c r="C9412" t="s">
        <v>20</v>
      </c>
      <c r="D9412">
        <v>8.66</v>
      </c>
      <c r="E9412">
        <v>20</v>
      </c>
      <c r="F9412" t="s">
        <v>13964</v>
      </c>
      <c r="G9412" t="s">
        <v>55</v>
      </c>
      <c r="H9412" t="s">
        <v>46</v>
      </c>
      <c r="I9412" t="s">
        <v>1335</v>
      </c>
      <c r="K9412"/>
      <c r="L9412" t="s">
        <v>14815</v>
      </c>
      <c r="M9412" t="s">
        <v>26</v>
      </c>
      <c r="N9412">
        <v>2</v>
      </c>
      <c r="P9412" t="s">
        <v>10827</v>
      </c>
      <c r="Q9412" t="s">
        <v>14816</v>
      </c>
      <c r="S9412" t="s">
        <v>29</v>
      </c>
    </row>
    <row r="9413" spans="1:19" hidden="1" x14ac:dyDescent="0.2">
      <c r="A9413">
        <v>5914</v>
      </c>
      <c r="B9413" t="s">
        <v>14817</v>
      </c>
      <c r="C9413" t="s">
        <v>20</v>
      </c>
      <c r="D9413">
        <v>4.46</v>
      </c>
      <c r="E9413">
        <v>25</v>
      </c>
      <c r="G9413" t="s">
        <v>55</v>
      </c>
      <c r="H9413" t="s">
        <v>23</v>
      </c>
      <c r="I9413" t="s">
        <v>9516</v>
      </c>
      <c r="K9413"/>
      <c r="L9413" t="s">
        <v>14818</v>
      </c>
      <c r="M9413" t="s">
        <v>26</v>
      </c>
      <c r="N9413">
        <v>2</v>
      </c>
      <c r="P9413" t="s">
        <v>10827</v>
      </c>
      <c r="Q9413" t="s">
        <v>14819</v>
      </c>
      <c r="S9413" t="s">
        <v>29</v>
      </c>
    </row>
    <row r="9414" spans="1:19" hidden="1" x14ac:dyDescent="0.2">
      <c r="A9414">
        <v>5915</v>
      </c>
      <c r="B9414" t="s">
        <v>14820</v>
      </c>
      <c r="C9414" t="s">
        <v>20</v>
      </c>
      <c r="D9414">
        <v>2.34</v>
      </c>
      <c r="E9414">
        <v>20</v>
      </c>
      <c r="F9414" t="s">
        <v>13964</v>
      </c>
      <c r="G9414" t="s">
        <v>31</v>
      </c>
      <c r="H9414" t="s">
        <v>46</v>
      </c>
      <c r="I9414" t="s">
        <v>14730</v>
      </c>
      <c r="K9414"/>
      <c r="L9414" t="s">
        <v>14821</v>
      </c>
      <c r="M9414" t="s">
        <v>26</v>
      </c>
      <c r="N9414">
        <v>2</v>
      </c>
      <c r="P9414" t="s">
        <v>10827</v>
      </c>
      <c r="Q9414" t="s">
        <v>14822</v>
      </c>
      <c r="S9414" t="s">
        <v>29</v>
      </c>
    </row>
    <row r="9415" spans="1:19" hidden="1" x14ac:dyDescent="0.2">
      <c r="A9415">
        <v>5915</v>
      </c>
      <c r="B9415" t="s">
        <v>14820</v>
      </c>
      <c r="C9415" t="s">
        <v>73</v>
      </c>
      <c r="D9415">
        <v>8.5</v>
      </c>
      <c r="E9415">
        <v>20</v>
      </c>
      <c r="F9415" t="s">
        <v>13964</v>
      </c>
      <c r="G9415" t="s">
        <v>55</v>
      </c>
      <c r="H9415" t="s">
        <v>46</v>
      </c>
      <c r="I9415" t="s">
        <v>14730</v>
      </c>
      <c r="K9415"/>
      <c r="L9415" t="s">
        <v>14821</v>
      </c>
      <c r="M9415" t="s">
        <v>26</v>
      </c>
      <c r="N9415">
        <v>2</v>
      </c>
      <c r="P9415" t="s">
        <v>10827</v>
      </c>
      <c r="Q9415" t="s">
        <v>14822</v>
      </c>
      <c r="S9415" t="s">
        <v>29</v>
      </c>
    </row>
    <row r="9416" spans="1:19" hidden="1" x14ac:dyDescent="0.2">
      <c r="A9416">
        <v>5916</v>
      </c>
      <c r="B9416" t="s">
        <v>14823</v>
      </c>
      <c r="C9416" t="s">
        <v>20</v>
      </c>
      <c r="D9416">
        <v>2.4500000000000002</v>
      </c>
      <c r="E9416">
        <v>20</v>
      </c>
      <c r="G9416" t="s">
        <v>31</v>
      </c>
      <c r="H9416" t="s">
        <v>23</v>
      </c>
      <c r="I9416" t="s">
        <v>14730</v>
      </c>
      <c r="K9416"/>
      <c r="L9416" t="s">
        <v>14824</v>
      </c>
      <c r="M9416" t="s">
        <v>26</v>
      </c>
      <c r="N9416">
        <v>2</v>
      </c>
      <c r="P9416" t="s">
        <v>10827</v>
      </c>
      <c r="Q9416" t="s">
        <v>14825</v>
      </c>
      <c r="S9416" t="s">
        <v>29</v>
      </c>
    </row>
    <row r="9417" spans="1:19" hidden="1" x14ac:dyDescent="0.2">
      <c r="A9417">
        <v>5918</v>
      </c>
      <c r="B9417" t="s">
        <v>14826</v>
      </c>
      <c r="C9417" t="s">
        <v>20</v>
      </c>
      <c r="D9417">
        <v>-1.29</v>
      </c>
      <c r="E9417">
        <v>20</v>
      </c>
      <c r="G9417" t="s">
        <v>1440</v>
      </c>
      <c r="H9417" t="s">
        <v>23</v>
      </c>
      <c r="I9417" t="s">
        <v>7378</v>
      </c>
      <c r="K9417"/>
      <c r="L9417" t="s">
        <v>14827</v>
      </c>
      <c r="M9417" t="s">
        <v>26</v>
      </c>
      <c r="N9417">
        <v>2</v>
      </c>
      <c r="P9417" t="s">
        <v>10827</v>
      </c>
      <c r="Q9417" t="s">
        <v>14828</v>
      </c>
      <c r="S9417" t="s">
        <v>29</v>
      </c>
    </row>
    <row r="9418" spans="1:19" hidden="1" x14ac:dyDescent="0.2">
      <c r="A9418">
        <v>5919</v>
      </c>
      <c r="B9418" t="s">
        <v>14829</v>
      </c>
      <c r="C9418" t="s">
        <v>20</v>
      </c>
      <c r="D9418">
        <v>4.03</v>
      </c>
      <c r="E9418">
        <v>20</v>
      </c>
      <c r="F9418" t="s">
        <v>66</v>
      </c>
      <c r="G9418" t="s">
        <v>31</v>
      </c>
      <c r="H9418" t="s">
        <v>46</v>
      </c>
      <c r="I9418" t="s">
        <v>3111</v>
      </c>
      <c r="K9418"/>
      <c r="L9418" t="s">
        <v>14830</v>
      </c>
      <c r="M9418" t="s">
        <v>26</v>
      </c>
      <c r="N9418">
        <v>2</v>
      </c>
      <c r="P9418" t="s">
        <v>10827</v>
      </c>
      <c r="Q9418" t="s">
        <v>14831</v>
      </c>
      <c r="S9418" t="s">
        <v>29</v>
      </c>
    </row>
    <row r="9419" spans="1:19" hidden="1" x14ac:dyDescent="0.2">
      <c r="A9419">
        <v>5920</v>
      </c>
      <c r="B9419" t="s">
        <v>14832</v>
      </c>
      <c r="C9419" t="s">
        <v>20</v>
      </c>
      <c r="D9419">
        <v>3.65</v>
      </c>
      <c r="E9419">
        <v>20</v>
      </c>
      <c r="F9419" t="s">
        <v>66</v>
      </c>
      <c r="G9419" t="s">
        <v>31</v>
      </c>
      <c r="H9419" t="s">
        <v>46</v>
      </c>
      <c r="I9419" t="s">
        <v>3111</v>
      </c>
      <c r="K9419"/>
      <c r="L9419" t="s">
        <v>14833</v>
      </c>
      <c r="M9419" t="s">
        <v>11208</v>
      </c>
      <c r="N9419">
        <v>4</v>
      </c>
      <c r="P9419" t="s">
        <v>10827</v>
      </c>
      <c r="Q9419" t="s">
        <v>14834</v>
      </c>
      <c r="S9419" t="s">
        <v>29</v>
      </c>
    </row>
    <row r="9420" spans="1:19" hidden="1" x14ac:dyDescent="0.2">
      <c r="A9420">
        <v>5921</v>
      </c>
      <c r="B9420" t="s">
        <v>4895</v>
      </c>
      <c r="C9420" t="s">
        <v>20</v>
      </c>
      <c r="D9420">
        <v>4.68</v>
      </c>
      <c r="E9420">
        <v>20</v>
      </c>
      <c r="F9420" t="s">
        <v>14835</v>
      </c>
      <c r="G9420" t="s">
        <v>31</v>
      </c>
      <c r="H9420" t="s">
        <v>46</v>
      </c>
      <c r="I9420" t="s">
        <v>895</v>
      </c>
      <c r="K9420"/>
      <c r="L9420" t="s">
        <v>4899</v>
      </c>
      <c r="M9420" t="s">
        <v>26</v>
      </c>
      <c r="N9420">
        <v>2</v>
      </c>
      <c r="P9420" t="s">
        <v>10827</v>
      </c>
      <c r="Q9420" t="s">
        <v>14836</v>
      </c>
      <c r="S9420" t="s">
        <v>29</v>
      </c>
    </row>
    <row r="9421" spans="1:19" hidden="1" x14ac:dyDescent="0.2">
      <c r="A9421">
        <v>5921</v>
      </c>
      <c r="B9421" t="s">
        <v>4895</v>
      </c>
      <c r="C9421" t="s">
        <v>20</v>
      </c>
      <c r="D9421">
        <v>4.67</v>
      </c>
      <c r="E9421">
        <v>20</v>
      </c>
      <c r="F9421" t="s">
        <v>14837</v>
      </c>
      <c r="G9421" t="s">
        <v>31</v>
      </c>
      <c r="H9421" t="s">
        <v>23</v>
      </c>
      <c r="I9421" t="s">
        <v>14838</v>
      </c>
      <c r="K9421"/>
      <c r="L9421" t="s">
        <v>4899</v>
      </c>
      <c r="M9421" t="s">
        <v>26</v>
      </c>
      <c r="N9421">
        <v>2</v>
      </c>
      <c r="P9421" t="s">
        <v>10827</v>
      </c>
      <c r="Q9421" t="s">
        <v>14836</v>
      </c>
      <c r="S9421" t="s">
        <v>29</v>
      </c>
    </row>
    <row r="9422" spans="1:19" hidden="1" x14ac:dyDescent="0.2">
      <c r="A9422">
        <v>5921</v>
      </c>
      <c r="B9422" t="s">
        <v>4895</v>
      </c>
      <c r="C9422" t="s">
        <v>20</v>
      </c>
      <c r="D9422">
        <v>4.6399999999999997</v>
      </c>
      <c r="E9422">
        <v>30</v>
      </c>
      <c r="F9422" t="s">
        <v>14837</v>
      </c>
      <c r="G9422" t="s">
        <v>31</v>
      </c>
      <c r="H9422" t="s">
        <v>23</v>
      </c>
      <c r="I9422" t="s">
        <v>14838</v>
      </c>
      <c r="K9422"/>
      <c r="L9422" t="s">
        <v>4899</v>
      </c>
      <c r="M9422" t="s">
        <v>26</v>
      </c>
      <c r="N9422">
        <v>2</v>
      </c>
      <c r="P9422" t="s">
        <v>10827</v>
      </c>
      <c r="Q9422" t="s">
        <v>14836</v>
      </c>
      <c r="S9422" t="s">
        <v>29</v>
      </c>
    </row>
    <row r="9423" spans="1:19" hidden="1" x14ac:dyDescent="0.2">
      <c r="A9423">
        <v>5921</v>
      </c>
      <c r="B9423" t="s">
        <v>4895</v>
      </c>
      <c r="C9423" t="s">
        <v>73</v>
      </c>
      <c r="D9423">
        <v>12.3</v>
      </c>
      <c r="E9423">
        <v>30</v>
      </c>
      <c r="F9423" t="s">
        <v>14837</v>
      </c>
      <c r="G9423" t="s">
        <v>31</v>
      </c>
      <c r="H9423" t="s">
        <v>23</v>
      </c>
      <c r="I9423" t="s">
        <v>14838</v>
      </c>
      <c r="K9423"/>
      <c r="L9423" t="s">
        <v>4899</v>
      </c>
      <c r="M9423" t="s">
        <v>26</v>
      </c>
      <c r="N9423">
        <v>2</v>
      </c>
      <c r="P9423" t="s">
        <v>10827</v>
      </c>
      <c r="Q9423" t="s">
        <v>14836</v>
      </c>
      <c r="S9423" t="s">
        <v>29</v>
      </c>
    </row>
    <row r="9424" spans="1:19" hidden="1" x14ac:dyDescent="0.2">
      <c r="A9424">
        <v>5921</v>
      </c>
      <c r="B9424" t="s">
        <v>4895</v>
      </c>
      <c r="C9424" t="s">
        <v>20</v>
      </c>
      <c r="D9424">
        <v>4.54</v>
      </c>
      <c r="E9424">
        <v>40</v>
      </c>
      <c r="F9424" t="s">
        <v>14837</v>
      </c>
      <c r="G9424" t="s">
        <v>31</v>
      </c>
      <c r="H9424" t="s">
        <v>23</v>
      </c>
      <c r="I9424" t="s">
        <v>14838</v>
      </c>
      <c r="K9424"/>
      <c r="L9424" t="s">
        <v>4899</v>
      </c>
      <c r="M9424" t="s">
        <v>26</v>
      </c>
      <c r="N9424">
        <v>2</v>
      </c>
      <c r="P9424" t="s">
        <v>10827</v>
      </c>
      <c r="Q9424" t="s">
        <v>14836</v>
      </c>
      <c r="S9424" t="s">
        <v>29</v>
      </c>
    </row>
    <row r="9425" spans="1:19" hidden="1" x14ac:dyDescent="0.2">
      <c r="A9425">
        <v>5921</v>
      </c>
      <c r="B9425" t="s">
        <v>4895</v>
      </c>
      <c r="C9425" t="s">
        <v>73</v>
      </c>
      <c r="D9425">
        <v>11.97</v>
      </c>
      <c r="E9425">
        <v>40</v>
      </c>
      <c r="F9425" t="s">
        <v>14837</v>
      </c>
      <c r="G9425" t="s">
        <v>31</v>
      </c>
      <c r="H9425" t="s">
        <v>23</v>
      </c>
      <c r="I9425" t="s">
        <v>14838</v>
      </c>
      <c r="K9425"/>
      <c r="L9425" t="s">
        <v>4899</v>
      </c>
      <c r="M9425" t="s">
        <v>26</v>
      </c>
      <c r="N9425">
        <v>2</v>
      </c>
      <c r="P9425" t="s">
        <v>10827</v>
      </c>
      <c r="Q9425" t="s">
        <v>14836</v>
      </c>
      <c r="S9425" t="s">
        <v>29</v>
      </c>
    </row>
    <row r="9426" spans="1:19" hidden="1" x14ac:dyDescent="0.2">
      <c r="A9426">
        <v>5921</v>
      </c>
      <c r="B9426" t="s">
        <v>4895</v>
      </c>
      <c r="C9426" t="s">
        <v>20</v>
      </c>
      <c r="D9426">
        <v>4.45</v>
      </c>
      <c r="E9426">
        <v>50</v>
      </c>
      <c r="F9426" t="s">
        <v>14837</v>
      </c>
      <c r="G9426" t="s">
        <v>31</v>
      </c>
      <c r="H9426" t="s">
        <v>23</v>
      </c>
      <c r="I9426" t="s">
        <v>14838</v>
      </c>
      <c r="K9426"/>
      <c r="L9426" t="s">
        <v>4899</v>
      </c>
      <c r="M9426" t="s">
        <v>26</v>
      </c>
      <c r="N9426">
        <v>2</v>
      </c>
      <c r="P9426" t="s">
        <v>10827</v>
      </c>
      <c r="Q9426" t="s">
        <v>14836</v>
      </c>
      <c r="S9426" t="s">
        <v>29</v>
      </c>
    </row>
    <row r="9427" spans="1:19" hidden="1" x14ac:dyDescent="0.2">
      <c r="A9427">
        <v>5921</v>
      </c>
      <c r="B9427" t="s">
        <v>4895</v>
      </c>
      <c r="C9427" t="s">
        <v>20</v>
      </c>
      <c r="D9427">
        <v>4.91</v>
      </c>
      <c r="E9427">
        <v>20</v>
      </c>
      <c r="F9427" t="s">
        <v>10899</v>
      </c>
      <c r="G9427" t="s">
        <v>55</v>
      </c>
      <c r="H9427" t="s">
        <v>23</v>
      </c>
      <c r="I9427" t="s">
        <v>14838</v>
      </c>
      <c r="K9427"/>
      <c r="L9427" t="s">
        <v>4899</v>
      </c>
      <c r="M9427" t="s">
        <v>26</v>
      </c>
      <c r="N9427">
        <v>2</v>
      </c>
      <c r="P9427" t="s">
        <v>10827</v>
      </c>
      <c r="Q9427" t="s">
        <v>14836</v>
      </c>
      <c r="S9427" t="s">
        <v>29</v>
      </c>
    </row>
    <row r="9428" spans="1:19" hidden="1" x14ac:dyDescent="0.2">
      <c r="A9428">
        <v>5921</v>
      </c>
      <c r="B9428" t="s">
        <v>4895</v>
      </c>
      <c r="C9428" t="s">
        <v>20</v>
      </c>
      <c r="D9428">
        <v>4.82</v>
      </c>
      <c r="E9428">
        <v>30</v>
      </c>
      <c r="F9428" t="s">
        <v>10899</v>
      </c>
      <c r="G9428" t="s">
        <v>55</v>
      </c>
      <c r="H9428" t="s">
        <v>23</v>
      </c>
      <c r="I9428" t="s">
        <v>14838</v>
      </c>
      <c r="K9428"/>
      <c r="L9428" t="s">
        <v>4899</v>
      </c>
      <c r="M9428" t="s">
        <v>26</v>
      </c>
      <c r="N9428">
        <v>2</v>
      </c>
      <c r="P9428" t="s">
        <v>10827</v>
      </c>
      <c r="Q9428" t="s">
        <v>14836</v>
      </c>
      <c r="S9428" t="s">
        <v>29</v>
      </c>
    </row>
    <row r="9429" spans="1:19" hidden="1" x14ac:dyDescent="0.2">
      <c r="A9429">
        <v>5921</v>
      </c>
      <c r="B9429" t="s">
        <v>4895</v>
      </c>
      <c r="C9429" t="s">
        <v>20</v>
      </c>
      <c r="D9429">
        <v>4.72</v>
      </c>
      <c r="E9429">
        <v>40</v>
      </c>
      <c r="F9429" t="s">
        <v>10899</v>
      </c>
      <c r="G9429" t="s">
        <v>55</v>
      </c>
      <c r="H9429" t="s">
        <v>23</v>
      </c>
      <c r="I9429" t="s">
        <v>14838</v>
      </c>
      <c r="K9429"/>
      <c r="L9429" t="s">
        <v>4899</v>
      </c>
      <c r="M9429" t="s">
        <v>26</v>
      </c>
      <c r="N9429">
        <v>2</v>
      </c>
      <c r="P9429" t="s">
        <v>10827</v>
      </c>
      <c r="Q9429" t="s">
        <v>14836</v>
      </c>
      <c r="S9429" t="s">
        <v>29</v>
      </c>
    </row>
    <row r="9430" spans="1:19" hidden="1" x14ac:dyDescent="0.2">
      <c r="A9430">
        <v>5921</v>
      </c>
      <c r="B9430" t="s">
        <v>4895</v>
      </c>
      <c r="C9430" t="s">
        <v>20</v>
      </c>
      <c r="D9430">
        <v>4.62</v>
      </c>
      <c r="E9430">
        <v>50</v>
      </c>
      <c r="F9430" t="s">
        <v>10899</v>
      </c>
      <c r="G9430" t="s">
        <v>55</v>
      </c>
      <c r="H9430" t="s">
        <v>23</v>
      </c>
      <c r="I9430" t="s">
        <v>14838</v>
      </c>
      <c r="K9430"/>
      <c r="L9430" t="s">
        <v>4899</v>
      </c>
      <c r="M9430" t="s">
        <v>26</v>
      </c>
      <c r="N9430">
        <v>2</v>
      </c>
      <c r="P9430" t="s">
        <v>10827</v>
      </c>
      <c r="Q9430" t="s">
        <v>14836</v>
      </c>
      <c r="S9430" t="s">
        <v>29</v>
      </c>
    </row>
    <row r="9431" spans="1:19" hidden="1" x14ac:dyDescent="0.2">
      <c r="A9431">
        <v>5922</v>
      </c>
      <c r="B9431" t="s">
        <v>14839</v>
      </c>
      <c r="C9431" t="s">
        <v>20</v>
      </c>
      <c r="D9431">
        <v>2.63</v>
      </c>
      <c r="E9431" t="s">
        <v>363</v>
      </c>
      <c r="G9431" t="s">
        <v>31</v>
      </c>
      <c r="H9431" t="s">
        <v>23</v>
      </c>
      <c r="I9431" t="s">
        <v>185</v>
      </c>
      <c r="K9431"/>
      <c r="L9431" t="s">
        <v>14840</v>
      </c>
      <c r="M9431" t="s">
        <v>26</v>
      </c>
      <c r="N9431">
        <v>2</v>
      </c>
      <c r="P9431" t="s">
        <v>10827</v>
      </c>
      <c r="Q9431" t="s">
        <v>14841</v>
      </c>
      <c r="S9431" t="s">
        <v>29</v>
      </c>
    </row>
    <row r="9432" spans="1:19" hidden="1" x14ac:dyDescent="0.2">
      <c r="A9432">
        <v>5922</v>
      </c>
      <c r="B9432" t="s">
        <v>14839</v>
      </c>
      <c r="C9432" t="s">
        <v>73</v>
      </c>
      <c r="D9432">
        <v>11.41</v>
      </c>
      <c r="E9432" t="s">
        <v>363</v>
      </c>
      <c r="G9432" t="s">
        <v>31</v>
      </c>
      <c r="H9432" t="s">
        <v>23</v>
      </c>
      <c r="I9432" t="s">
        <v>185</v>
      </c>
      <c r="K9432"/>
      <c r="L9432" t="s">
        <v>14840</v>
      </c>
      <c r="M9432" t="s">
        <v>26</v>
      </c>
      <c r="N9432">
        <v>2</v>
      </c>
      <c r="P9432" t="s">
        <v>10827</v>
      </c>
      <c r="Q9432" t="s">
        <v>14841</v>
      </c>
      <c r="S9432" t="s">
        <v>29</v>
      </c>
    </row>
    <row r="9433" spans="1:19" hidden="1" x14ac:dyDescent="0.2">
      <c r="A9433">
        <v>5923</v>
      </c>
      <c r="B9433" t="s">
        <v>14842</v>
      </c>
      <c r="C9433" t="s">
        <v>20</v>
      </c>
      <c r="D9433">
        <v>0.3</v>
      </c>
      <c r="E9433" t="s">
        <v>363</v>
      </c>
      <c r="G9433" t="s">
        <v>2339</v>
      </c>
      <c r="H9433" t="s">
        <v>23</v>
      </c>
      <c r="I9433" t="s">
        <v>185</v>
      </c>
      <c r="K9433"/>
      <c r="L9433" t="s">
        <v>14843</v>
      </c>
      <c r="M9433" t="s">
        <v>26</v>
      </c>
      <c r="N9433">
        <v>2</v>
      </c>
      <c r="P9433" t="s">
        <v>10827</v>
      </c>
      <c r="Q9433" t="s">
        <v>14844</v>
      </c>
      <c r="S9433" t="s">
        <v>29</v>
      </c>
    </row>
    <row r="9434" spans="1:19" hidden="1" x14ac:dyDescent="0.2">
      <c r="A9434">
        <v>5923</v>
      </c>
      <c r="B9434" t="s">
        <v>14842</v>
      </c>
      <c r="C9434" t="s">
        <v>73</v>
      </c>
      <c r="D9434">
        <v>7.25</v>
      </c>
      <c r="E9434" t="s">
        <v>363</v>
      </c>
      <c r="G9434" t="s">
        <v>2339</v>
      </c>
      <c r="H9434" t="s">
        <v>23</v>
      </c>
      <c r="I9434" t="s">
        <v>185</v>
      </c>
      <c r="K9434"/>
      <c r="L9434" t="s">
        <v>14843</v>
      </c>
      <c r="M9434" t="s">
        <v>26</v>
      </c>
      <c r="N9434">
        <v>2</v>
      </c>
      <c r="P9434" t="s">
        <v>10827</v>
      </c>
      <c r="Q9434" t="s">
        <v>14844</v>
      </c>
      <c r="S9434" t="s">
        <v>29</v>
      </c>
    </row>
    <row r="9435" spans="1:19" hidden="1" x14ac:dyDescent="0.2">
      <c r="A9435">
        <v>5924</v>
      </c>
      <c r="B9435" t="s">
        <v>14845</v>
      </c>
      <c r="C9435" t="s">
        <v>20</v>
      </c>
      <c r="D9435">
        <v>-0.37</v>
      </c>
      <c r="E9435">
        <v>20</v>
      </c>
      <c r="F9435" t="s">
        <v>13964</v>
      </c>
      <c r="G9435" t="s">
        <v>75</v>
      </c>
      <c r="H9435" t="s">
        <v>23</v>
      </c>
      <c r="I9435" t="s">
        <v>14730</v>
      </c>
      <c r="K9435"/>
      <c r="L9435" t="s">
        <v>14846</v>
      </c>
      <c r="M9435" t="s">
        <v>26</v>
      </c>
      <c r="N9435">
        <v>2</v>
      </c>
      <c r="P9435" t="s">
        <v>10827</v>
      </c>
      <c r="Q9435" t="s">
        <v>14847</v>
      </c>
      <c r="S9435" t="s">
        <v>29</v>
      </c>
    </row>
    <row r="9436" spans="1:19" hidden="1" x14ac:dyDescent="0.2">
      <c r="A9436">
        <v>5924</v>
      </c>
      <c r="B9436" t="s">
        <v>14845</v>
      </c>
      <c r="C9436" t="s">
        <v>73</v>
      </c>
      <c r="D9436">
        <v>8.6999999999999993</v>
      </c>
      <c r="E9436">
        <v>20</v>
      </c>
      <c r="F9436" t="s">
        <v>13964</v>
      </c>
      <c r="G9436" t="s">
        <v>55</v>
      </c>
      <c r="H9436" t="s">
        <v>23</v>
      </c>
      <c r="I9436" t="s">
        <v>14730</v>
      </c>
      <c r="K9436"/>
      <c r="L9436" t="s">
        <v>14846</v>
      </c>
      <c r="M9436" t="s">
        <v>26</v>
      </c>
      <c r="N9436">
        <v>2</v>
      </c>
      <c r="P9436" t="s">
        <v>10827</v>
      </c>
      <c r="Q9436" t="s">
        <v>14847</v>
      </c>
      <c r="S9436" t="s">
        <v>29</v>
      </c>
    </row>
    <row r="9437" spans="1:19" hidden="1" x14ac:dyDescent="0.2">
      <c r="A9437">
        <v>5926</v>
      </c>
      <c r="B9437" t="s">
        <v>14848</v>
      </c>
      <c r="C9437" t="s">
        <v>20</v>
      </c>
      <c r="D9437">
        <v>1.53</v>
      </c>
      <c r="E9437">
        <v>20</v>
      </c>
      <c r="G9437" t="s">
        <v>75</v>
      </c>
      <c r="H9437" t="s">
        <v>23</v>
      </c>
      <c r="I9437" t="s">
        <v>6011</v>
      </c>
      <c r="K9437"/>
      <c r="L9437" t="s">
        <v>14849</v>
      </c>
      <c r="M9437" t="s">
        <v>26</v>
      </c>
      <c r="N9437">
        <v>2</v>
      </c>
      <c r="P9437" t="s">
        <v>10827</v>
      </c>
      <c r="Q9437" t="s">
        <v>14850</v>
      </c>
      <c r="S9437" t="s">
        <v>29</v>
      </c>
    </row>
    <row r="9438" spans="1:19" hidden="1" x14ac:dyDescent="0.2">
      <c r="A9438">
        <v>5926</v>
      </c>
      <c r="B9438" t="s">
        <v>14848</v>
      </c>
      <c r="C9438" t="s">
        <v>73</v>
      </c>
      <c r="D9438">
        <v>10.3</v>
      </c>
      <c r="E9438" t="s">
        <v>383</v>
      </c>
      <c r="G9438" t="s">
        <v>31</v>
      </c>
      <c r="H9438" t="s">
        <v>46</v>
      </c>
      <c r="I9438" t="s">
        <v>6011</v>
      </c>
      <c r="K9438"/>
      <c r="L9438" t="s">
        <v>14849</v>
      </c>
      <c r="M9438" t="s">
        <v>26</v>
      </c>
      <c r="N9438">
        <v>2</v>
      </c>
      <c r="P9438" t="s">
        <v>10827</v>
      </c>
      <c r="Q9438" t="s">
        <v>14850</v>
      </c>
      <c r="S9438" t="s">
        <v>29</v>
      </c>
    </row>
    <row r="9439" spans="1:19" hidden="1" x14ac:dyDescent="0.2">
      <c r="A9439">
        <v>5929</v>
      </c>
      <c r="B9439" t="s">
        <v>14851</v>
      </c>
      <c r="C9439" t="s">
        <v>20</v>
      </c>
      <c r="D9439">
        <v>2.88</v>
      </c>
      <c r="E9439" t="s">
        <v>363</v>
      </c>
      <c r="F9439" t="s">
        <v>2017</v>
      </c>
      <c r="G9439" t="s">
        <v>31</v>
      </c>
      <c r="H9439" t="s">
        <v>23</v>
      </c>
      <c r="I9439" t="s">
        <v>1530</v>
      </c>
      <c r="K9439"/>
      <c r="L9439" t="s">
        <v>14852</v>
      </c>
      <c r="M9439" t="s">
        <v>26</v>
      </c>
      <c r="N9439">
        <v>2</v>
      </c>
      <c r="P9439" t="s">
        <v>10827</v>
      </c>
      <c r="Q9439" t="s">
        <v>14853</v>
      </c>
      <c r="S9439" t="s">
        <v>29</v>
      </c>
    </row>
    <row r="9440" spans="1:19" hidden="1" x14ac:dyDescent="0.2">
      <c r="A9440">
        <v>5929</v>
      </c>
      <c r="B9440" t="s">
        <v>14851</v>
      </c>
      <c r="C9440" t="s">
        <v>73</v>
      </c>
      <c r="D9440">
        <v>8.52</v>
      </c>
      <c r="E9440" t="s">
        <v>363</v>
      </c>
      <c r="F9440" t="s">
        <v>2017</v>
      </c>
      <c r="G9440" t="s">
        <v>31</v>
      </c>
      <c r="H9440" t="s">
        <v>23</v>
      </c>
      <c r="I9440" t="s">
        <v>1530</v>
      </c>
      <c r="K9440"/>
      <c r="L9440" t="s">
        <v>14852</v>
      </c>
      <c r="M9440" t="s">
        <v>26</v>
      </c>
      <c r="N9440">
        <v>2</v>
      </c>
      <c r="P9440" t="s">
        <v>10827</v>
      </c>
      <c r="Q9440" t="s">
        <v>14853</v>
      </c>
      <c r="S9440" t="s">
        <v>29</v>
      </c>
    </row>
    <row r="9441" spans="1:19" hidden="1" x14ac:dyDescent="0.2">
      <c r="A9441">
        <v>5930</v>
      </c>
      <c r="B9441" t="s">
        <v>14854</v>
      </c>
      <c r="C9441" t="s">
        <v>20</v>
      </c>
      <c r="D9441">
        <v>3.14</v>
      </c>
      <c r="E9441">
        <v>20</v>
      </c>
      <c r="F9441" t="s">
        <v>66</v>
      </c>
      <c r="G9441" t="s">
        <v>31</v>
      </c>
      <c r="H9441" t="s">
        <v>46</v>
      </c>
      <c r="I9441" t="s">
        <v>914</v>
      </c>
      <c r="K9441"/>
      <c r="L9441" t="s">
        <v>14855</v>
      </c>
      <c r="M9441" t="s">
        <v>26</v>
      </c>
      <c r="N9441">
        <v>2</v>
      </c>
      <c r="P9441" t="s">
        <v>10827</v>
      </c>
      <c r="Q9441" t="s">
        <v>14856</v>
      </c>
      <c r="S9441" t="s">
        <v>29</v>
      </c>
    </row>
    <row r="9442" spans="1:19" hidden="1" x14ac:dyDescent="0.2">
      <c r="A9442">
        <v>5930</v>
      </c>
      <c r="B9442" t="s">
        <v>14854</v>
      </c>
      <c r="C9442" t="s">
        <v>73</v>
      </c>
      <c r="D9442">
        <v>7.63</v>
      </c>
      <c r="E9442">
        <v>20</v>
      </c>
      <c r="F9442" t="s">
        <v>66</v>
      </c>
      <c r="G9442" t="s">
        <v>31</v>
      </c>
      <c r="H9442" t="s">
        <v>46</v>
      </c>
      <c r="I9442" t="s">
        <v>914</v>
      </c>
      <c r="K9442"/>
      <c r="L9442" t="s">
        <v>14855</v>
      </c>
      <c r="M9442" t="s">
        <v>26</v>
      </c>
      <c r="N9442">
        <v>2</v>
      </c>
      <c r="P9442" t="s">
        <v>10827</v>
      </c>
      <c r="Q9442" t="s">
        <v>14856</v>
      </c>
      <c r="S9442" t="s">
        <v>29</v>
      </c>
    </row>
    <row r="9443" spans="1:19" hidden="1" x14ac:dyDescent="0.2">
      <c r="A9443">
        <v>5930</v>
      </c>
      <c r="B9443" t="s">
        <v>14854</v>
      </c>
      <c r="C9443" t="s">
        <v>77</v>
      </c>
      <c r="D9443">
        <v>12.77</v>
      </c>
      <c r="E9443">
        <v>20</v>
      </c>
      <c r="F9443" t="s">
        <v>66</v>
      </c>
      <c r="G9443" t="s">
        <v>4302</v>
      </c>
      <c r="H9443" t="s">
        <v>46</v>
      </c>
      <c r="I9443" t="s">
        <v>914</v>
      </c>
      <c r="K9443"/>
      <c r="L9443" t="s">
        <v>14855</v>
      </c>
      <c r="M9443" t="s">
        <v>26</v>
      </c>
      <c r="N9443">
        <v>2</v>
      </c>
      <c r="P9443" t="s">
        <v>10827</v>
      </c>
      <c r="Q9443" t="s">
        <v>14856</v>
      </c>
      <c r="S9443" t="s">
        <v>29</v>
      </c>
    </row>
    <row r="9444" spans="1:19" hidden="1" x14ac:dyDescent="0.2">
      <c r="A9444">
        <v>5931</v>
      </c>
      <c r="B9444" t="s">
        <v>14857</v>
      </c>
      <c r="C9444" t="s">
        <v>20</v>
      </c>
      <c r="D9444">
        <v>2.2000000000000002</v>
      </c>
      <c r="E9444">
        <v>20</v>
      </c>
      <c r="F9444" t="s">
        <v>12792</v>
      </c>
      <c r="G9444" t="s">
        <v>75</v>
      </c>
      <c r="H9444" t="s">
        <v>46</v>
      </c>
      <c r="I9444" t="s">
        <v>2150</v>
      </c>
      <c r="K9444"/>
      <c r="L9444" t="s">
        <v>14858</v>
      </c>
      <c r="M9444" t="s">
        <v>26</v>
      </c>
      <c r="N9444">
        <v>2</v>
      </c>
      <c r="P9444" t="s">
        <v>10827</v>
      </c>
      <c r="Q9444" t="s">
        <v>14859</v>
      </c>
      <c r="S9444" t="s">
        <v>29</v>
      </c>
    </row>
    <row r="9445" spans="1:19" hidden="1" x14ac:dyDescent="0.2">
      <c r="A9445">
        <v>5932</v>
      </c>
      <c r="B9445" t="s">
        <v>14860</v>
      </c>
      <c r="C9445" t="s">
        <v>20</v>
      </c>
      <c r="D9445">
        <v>2.83</v>
      </c>
      <c r="E9445">
        <v>20</v>
      </c>
      <c r="F9445" t="s">
        <v>11092</v>
      </c>
      <c r="G9445" t="s">
        <v>55</v>
      </c>
      <c r="H9445" t="s">
        <v>46</v>
      </c>
      <c r="I9445" t="s">
        <v>56</v>
      </c>
      <c r="K9445"/>
      <c r="L9445" t="s">
        <v>14861</v>
      </c>
      <c r="M9445" t="s">
        <v>26</v>
      </c>
      <c r="N9445">
        <v>2</v>
      </c>
      <c r="P9445" t="s">
        <v>10827</v>
      </c>
      <c r="Q9445" t="s">
        <v>14862</v>
      </c>
      <c r="S9445" t="s">
        <v>29</v>
      </c>
    </row>
    <row r="9446" spans="1:19" hidden="1" x14ac:dyDescent="0.2">
      <c r="A9446">
        <v>5932</v>
      </c>
      <c r="B9446" t="s">
        <v>14860</v>
      </c>
      <c r="C9446" t="s">
        <v>73</v>
      </c>
      <c r="D9446">
        <v>8.0500000000000007</v>
      </c>
      <c r="E9446" t="s">
        <v>383</v>
      </c>
      <c r="F9446" t="s">
        <v>11910</v>
      </c>
      <c r="G9446" t="s">
        <v>55</v>
      </c>
      <c r="H9446" t="s">
        <v>23</v>
      </c>
      <c r="I9446" t="s">
        <v>56</v>
      </c>
      <c r="K9446"/>
      <c r="L9446" t="s">
        <v>14861</v>
      </c>
      <c r="M9446" t="s">
        <v>26</v>
      </c>
      <c r="N9446">
        <v>2</v>
      </c>
      <c r="P9446" t="s">
        <v>10827</v>
      </c>
      <c r="Q9446" t="s">
        <v>14862</v>
      </c>
      <c r="S9446" t="s">
        <v>29</v>
      </c>
    </row>
    <row r="9447" spans="1:19" hidden="1" x14ac:dyDescent="0.2">
      <c r="A9447">
        <v>5933</v>
      </c>
      <c r="B9447" t="s">
        <v>14863</v>
      </c>
      <c r="C9447" t="s">
        <v>20</v>
      </c>
      <c r="D9447">
        <v>-0.24</v>
      </c>
      <c r="E9447">
        <v>20</v>
      </c>
      <c r="F9447" t="s">
        <v>11398</v>
      </c>
      <c r="G9447" t="s">
        <v>75</v>
      </c>
      <c r="H9447" t="s">
        <v>23</v>
      </c>
      <c r="I9447" t="s">
        <v>9369</v>
      </c>
      <c r="K9447"/>
      <c r="L9447" t="s">
        <v>14864</v>
      </c>
      <c r="M9447" t="s">
        <v>26</v>
      </c>
      <c r="N9447">
        <v>2</v>
      </c>
      <c r="P9447" t="s">
        <v>10827</v>
      </c>
      <c r="Q9447" t="s">
        <v>14865</v>
      </c>
      <c r="S9447" t="s">
        <v>29</v>
      </c>
    </row>
    <row r="9448" spans="1:19" hidden="1" x14ac:dyDescent="0.2">
      <c r="A9448">
        <v>5933</v>
      </c>
      <c r="B9448" t="s">
        <v>14863</v>
      </c>
      <c r="C9448" t="s">
        <v>73</v>
      </c>
      <c r="D9448">
        <v>9.25</v>
      </c>
      <c r="E9448">
        <v>20</v>
      </c>
      <c r="F9448" t="s">
        <v>11910</v>
      </c>
      <c r="G9448" t="s">
        <v>55</v>
      </c>
      <c r="H9448" t="s">
        <v>46</v>
      </c>
      <c r="I9448" t="s">
        <v>9369</v>
      </c>
      <c r="K9448"/>
      <c r="L9448" t="s">
        <v>14864</v>
      </c>
      <c r="M9448" t="s">
        <v>26</v>
      </c>
      <c r="N9448">
        <v>2</v>
      </c>
      <c r="P9448" t="s">
        <v>10827</v>
      </c>
      <c r="Q9448" t="s">
        <v>14865</v>
      </c>
      <c r="S9448" t="s">
        <v>29</v>
      </c>
    </row>
    <row r="9449" spans="1:19" hidden="1" x14ac:dyDescent="0.2">
      <c r="A9449">
        <v>5934</v>
      </c>
      <c r="B9449" t="s">
        <v>14866</v>
      </c>
      <c r="C9449" t="s">
        <v>20</v>
      </c>
      <c r="D9449">
        <v>2.99</v>
      </c>
      <c r="E9449">
        <v>20</v>
      </c>
      <c r="F9449" t="s">
        <v>66</v>
      </c>
      <c r="G9449" t="s">
        <v>31</v>
      </c>
      <c r="H9449" t="s">
        <v>46</v>
      </c>
      <c r="I9449" t="s">
        <v>10738</v>
      </c>
      <c r="K9449"/>
      <c r="L9449" t="s">
        <v>14867</v>
      </c>
      <c r="M9449" t="s">
        <v>26</v>
      </c>
      <c r="N9449">
        <v>2</v>
      </c>
      <c r="P9449" t="s">
        <v>10827</v>
      </c>
      <c r="Q9449" t="s">
        <v>14868</v>
      </c>
      <c r="S9449" t="s">
        <v>29</v>
      </c>
    </row>
    <row r="9450" spans="1:19" hidden="1" x14ac:dyDescent="0.2">
      <c r="A9450">
        <v>5934</v>
      </c>
      <c r="B9450" t="s">
        <v>14866</v>
      </c>
      <c r="C9450" t="s">
        <v>73</v>
      </c>
      <c r="D9450">
        <v>11.55</v>
      </c>
      <c r="E9450">
        <v>20</v>
      </c>
      <c r="F9450" t="s">
        <v>66</v>
      </c>
      <c r="G9450" t="s">
        <v>31</v>
      </c>
      <c r="H9450" t="s">
        <v>46</v>
      </c>
      <c r="I9450" t="s">
        <v>10738</v>
      </c>
      <c r="K9450"/>
      <c r="L9450" t="s">
        <v>14867</v>
      </c>
      <c r="M9450" t="s">
        <v>26</v>
      </c>
      <c r="N9450">
        <v>2</v>
      </c>
      <c r="P9450" t="s">
        <v>10827</v>
      </c>
      <c r="Q9450" t="s">
        <v>14868</v>
      </c>
      <c r="S9450" t="s">
        <v>29</v>
      </c>
    </row>
    <row r="9451" spans="1:19" hidden="1" x14ac:dyDescent="0.2">
      <c r="A9451">
        <v>5935</v>
      </c>
      <c r="B9451" t="s">
        <v>14869</v>
      </c>
      <c r="C9451" t="s">
        <v>20</v>
      </c>
      <c r="D9451">
        <v>2.77</v>
      </c>
      <c r="E9451">
        <v>20</v>
      </c>
      <c r="F9451" t="s">
        <v>66</v>
      </c>
      <c r="G9451" t="s">
        <v>31</v>
      </c>
      <c r="H9451" t="s">
        <v>46</v>
      </c>
      <c r="I9451" t="s">
        <v>10738</v>
      </c>
      <c r="K9451"/>
      <c r="L9451" t="s">
        <v>14870</v>
      </c>
      <c r="M9451" t="s">
        <v>26</v>
      </c>
      <c r="N9451">
        <v>2</v>
      </c>
      <c r="P9451" t="s">
        <v>10827</v>
      </c>
      <c r="Q9451" t="s">
        <v>14871</v>
      </c>
      <c r="S9451" t="s">
        <v>29</v>
      </c>
    </row>
    <row r="9452" spans="1:19" hidden="1" x14ac:dyDescent="0.2">
      <c r="A9452">
        <v>5935</v>
      </c>
      <c r="B9452" t="s">
        <v>14869</v>
      </c>
      <c r="C9452" t="s">
        <v>73</v>
      </c>
      <c r="D9452">
        <v>10.49</v>
      </c>
      <c r="E9452">
        <v>20</v>
      </c>
      <c r="F9452" t="s">
        <v>66</v>
      </c>
      <c r="G9452" t="s">
        <v>31</v>
      </c>
      <c r="H9452" t="s">
        <v>46</v>
      </c>
      <c r="I9452" t="s">
        <v>10738</v>
      </c>
      <c r="K9452"/>
      <c r="L9452" t="s">
        <v>14870</v>
      </c>
      <c r="M9452" t="s">
        <v>26</v>
      </c>
      <c r="N9452">
        <v>2</v>
      </c>
      <c r="P9452" t="s">
        <v>10827</v>
      </c>
      <c r="Q9452" t="s">
        <v>14871</v>
      </c>
      <c r="S9452" t="s">
        <v>29</v>
      </c>
    </row>
    <row r="9453" spans="1:19" hidden="1" x14ac:dyDescent="0.2">
      <c r="A9453">
        <v>5936</v>
      </c>
      <c r="B9453" t="s">
        <v>14872</v>
      </c>
      <c r="C9453" t="s">
        <v>20</v>
      </c>
      <c r="D9453">
        <v>5.51</v>
      </c>
      <c r="E9453">
        <v>20</v>
      </c>
      <c r="F9453" t="s">
        <v>11910</v>
      </c>
      <c r="G9453" t="s">
        <v>55</v>
      </c>
      <c r="H9453" t="s">
        <v>46</v>
      </c>
      <c r="I9453" t="s">
        <v>56</v>
      </c>
      <c r="K9453"/>
      <c r="L9453" t="s">
        <v>14873</v>
      </c>
      <c r="M9453" t="s">
        <v>11208</v>
      </c>
      <c r="N9453">
        <v>4</v>
      </c>
      <c r="P9453" t="s">
        <v>10827</v>
      </c>
      <c r="Q9453" t="s">
        <v>14874</v>
      </c>
      <c r="S9453" t="s">
        <v>29</v>
      </c>
    </row>
    <row r="9454" spans="1:19" hidden="1" x14ac:dyDescent="0.2">
      <c r="A9454">
        <v>5937</v>
      </c>
      <c r="B9454" t="s">
        <v>4925</v>
      </c>
      <c r="C9454" t="s">
        <v>20</v>
      </c>
      <c r="D9454">
        <v>5.3</v>
      </c>
      <c r="E9454">
        <v>20</v>
      </c>
      <c r="F9454" t="s">
        <v>615</v>
      </c>
      <c r="G9454" t="s">
        <v>31</v>
      </c>
      <c r="H9454" t="s">
        <v>23</v>
      </c>
      <c r="I9454" t="s">
        <v>3489</v>
      </c>
      <c r="K9454"/>
      <c r="L9454" t="s">
        <v>4927</v>
      </c>
      <c r="M9454" t="s">
        <v>11208</v>
      </c>
      <c r="N9454">
        <v>4</v>
      </c>
      <c r="P9454" t="s">
        <v>10827</v>
      </c>
      <c r="Q9454" t="s">
        <v>14875</v>
      </c>
      <c r="S9454" t="s">
        <v>29</v>
      </c>
    </row>
    <row r="9455" spans="1:19" hidden="1" x14ac:dyDescent="0.2">
      <c r="A9455">
        <v>5937</v>
      </c>
      <c r="B9455" t="s">
        <v>4925</v>
      </c>
      <c r="C9455" t="s">
        <v>20</v>
      </c>
      <c r="D9455">
        <v>5.3</v>
      </c>
      <c r="F9455" t="s">
        <v>615</v>
      </c>
      <c r="H9455" t="s">
        <v>23</v>
      </c>
      <c r="I9455" t="s">
        <v>14686</v>
      </c>
      <c r="K9455"/>
      <c r="L9455" t="s">
        <v>4927</v>
      </c>
      <c r="M9455" t="s">
        <v>11208</v>
      </c>
      <c r="N9455">
        <v>4</v>
      </c>
      <c r="P9455" t="s">
        <v>10827</v>
      </c>
      <c r="Q9455" t="s">
        <v>14875</v>
      </c>
      <c r="S9455" t="s">
        <v>29</v>
      </c>
    </row>
    <row r="9456" spans="1:19" hidden="1" x14ac:dyDescent="0.2">
      <c r="A9456">
        <v>5938</v>
      </c>
      <c r="B9456" t="s">
        <v>14876</v>
      </c>
      <c r="C9456" t="s">
        <v>20</v>
      </c>
      <c r="D9456">
        <v>4.22</v>
      </c>
      <c r="E9456">
        <v>20</v>
      </c>
      <c r="F9456" t="s">
        <v>66</v>
      </c>
      <c r="G9456" t="s">
        <v>31</v>
      </c>
      <c r="H9456" t="s">
        <v>46</v>
      </c>
      <c r="I9456" t="s">
        <v>2142</v>
      </c>
      <c r="K9456"/>
      <c r="L9456" t="s">
        <v>14877</v>
      </c>
      <c r="M9456" t="s">
        <v>26</v>
      </c>
      <c r="N9456">
        <v>2</v>
      </c>
      <c r="P9456" t="s">
        <v>10827</v>
      </c>
      <c r="Q9456" t="s">
        <v>14878</v>
      </c>
      <c r="S9456" t="s">
        <v>29</v>
      </c>
    </row>
    <row r="9457" spans="1:19" hidden="1" x14ac:dyDescent="0.2">
      <c r="A9457">
        <v>5939</v>
      </c>
      <c r="B9457" t="s">
        <v>14879</v>
      </c>
      <c r="C9457" t="s">
        <v>20</v>
      </c>
      <c r="D9457">
        <v>4.42</v>
      </c>
      <c r="I9457" t="s">
        <v>14562</v>
      </c>
      <c r="K9457"/>
      <c r="L9457" t="s">
        <v>14880</v>
      </c>
      <c r="M9457" t="s">
        <v>26</v>
      </c>
      <c r="N9457">
        <v>2</v>
      </c>
      <c r="P9457" t="s">
        <v>10827</v>
      </c>
      <c r="Q9457" t="s">
        <v>14881</v>
      </c>
      <c r="S9457" t="s">
        <v>29</v>
      </c>
    </row>
    <row r="9458" spans="1:19" hidden="1" x14ac:dyDescent="0.2">
      <c r="A9458">
        <v>5940</v>
      </c>
      <c r="B9458" t="s">
        <v>14882</v>
      </c>
      <c r="C9458" t="s">
        <v>20</v>
      </c>
      <c r="D9458">
        <v>3.32</v>
      </c>
      <c r="E9458">
        <v>20</v>
      </c>
      <c r="F9458" t="s">
        <v>14597</v>
      </c>
      <c r="G9458" t="s">
        <v>31</v>
      </c>
      <c r="H9458" t="s">
        <v>46</v>
      </c>
      <c r="I9458" t="s">
        <v>12372</v>
      </c>
      <c r="K9458"/>
      <c r="L9458" t="s">
        <v>14883</v>
      </c>
      <c r="M9458" t="s">
        <v>26</v>
      </c>
      <c r="N9458">
        <v>2</v>
      </c>
      <c r="P9458" t="s">
        <v>10827</v>
      </c>
      <c r="Q9458" t="s">
        <v>14884</v>
      </c>
      <c r="S9458" t="s">
        <v>29</v>
      </c>
    </row>
    <row r="9459" spans="1:19" hidden="1" x14ac:dyDescent="0.2">
      <c r="A9459">
        <v>5941</v>
      </c>
      <c r="B9459" t="s">
        <v>14885</v>
      </c>
      <c r="C9459" t="s">
        <v>20</v>
      </c>
      <c r="D9459">
        <v>6.53</v>
      </c>
      <c r="E9459">
        <v>25</v>
      </c>
      <c r="G9459" t="s">
        <v>55</v>
      </c>
      <c r="H9459" t="s">
        <v>23</v>
      </c>
      <c r="I9459" t="s">
        <v>9516</v>
      </c>
      <c r="K9459"/>
      <c r="L9459" t="s">
        <v>14886</v>
      </c>
      <c r="M9459" t="s">
        <v>26</v>
      </c>
      <c r="N9459">
        <v>2</v>
      </c>
      <c r="P9459" t="s">
        <v>10827</v>
      </c>
      <c r="Q9459" t="s">
        <v>14887</v>
      </c>
      <c r="S9459" t="s">
        <v>29</v>
      </c>
    </row>
    <row r="9460" spans="1:19" hidden="1" x14ac:dyDescent="0.2">
      <c r="A9460">
        <v>5941</v>
      </c>
      <c r="B9460" t="s">
        <v>14885</v>
      </c>
      <c r="C9460" t="s">
        <v>20</v>
      </c>
      <c r="D9460">
        <v>5.89</v>
      </c>
      <c r="I9460" t="s">
        <v>14562</v>
      </c>
      <c r="K9460"/>
      <c r="L9460" t="s">
        <v>14886</v>
      </c>
      <c r="M9460" t="s">
        <v>26</v>
      </c>
      <c r="N9460">
        <v>2</v>
      </c>
      <c r="P9460" t="s">
        <v>10827</v>
      </c>
      <c r="Q9460" t="s">
        <v>14887</v>
      </c>
      <c r="S9460" t="s">
        <v>29</v>
      </c>
    </row>
    <row r="9461" spans="1:19" hidden="1" x14ac:dyDescent="0.2">
      <c r="A9461">
        <v>5942</v>
      </c>
      <c r="B9461" t="s">
        <v>4937</v>
      </c>
      <c r="C9461" t="s">
        <v>20</v>
      </c>
      <c r="D9461">
        <v>5.5</v>
      </c>
      <c r="I9461" t="s">
        <v>14562</v>
      </c>
      <c r="K9461"/>
      <c r="L9461" t="s">
        <v>4938</v>
      </c>
      <c r="M9461" t="s">
        <v>26</v>
      </c>
      <c r="N9461">
        <v>2</v>
      </c>
      <c r="P9461" t="s">
        <v>10827</v>
      </c>
      <c r="Q9461" t="s">
        <v>14888</v>
      </c>
      <c r="S9461" t="s">
        <v>29</v>
      </c>
    </row>
    <row r="9462" spans="1:19" hidden="1" x14ac:dyDescent="0.2">
      <c r="A9462">
        <v>5943</v>
      </c>
      <c r="B9462" t="s">
        <v>14889</v>
      </c>
      <c r="C9462" t="s">
        <v>20</v>
      </c>
      <c r="D9462">
        <v>7.75</v>
      </c>
      <c r="E9462">
        <v>20</v>
      </c>
      <c r="F9462" t="s">
        <v>11910</v>
      </c>
      <c r="G9462" t="s">
        <v>55</v>
      </c>
      <c r="H9462" t="s">
        <v>46</v>
      </c>
      <c r="I9462" t="s">
        <v>9164</v>
      </c>
      <c r="K9462"/>
      <c r="L9462" t="s">
        <v>14890</v>
      </c>
      <c r="M9462" t="s">
        <v>26</v>
      </c>
      <c r="N9462">
        <v>2</v>
      </c>
      <c r="P9462" t="s">
        <v>10827</v>
      </c>
      <c r="Q9462" t="s">
        <v>14891</v>
      </c>
      <c r="S9462" t="s">
        <v>29</v>
      </c>
    </row>
    <row r="9463" spans="1:19" hidden="1" x14ac:dyDescent="0.2">
      <c r="A9463">
        <v>5944</v>
      </c>
      <c r="B9463" t="s">
        <v>14892</v>
      </c>
      <c r="C9463" t="s">
        <v>20</v>
      </c>
      <c r="D9463">
        <v>6.89</v>
      </c>
      <c r="E9463">
        <v>20</v>
      </c>
      <c r="F9463" t="s">
        <v>11092</v>
      </c>
      <c r="G9463" t="s">
        <v>55</v>
      </c>
      <c r="H9463" t="s">
        <v>46</v>
      </c>
      <c r="I9463" t="s">
        <v>8881</v>
      </c>
      <c r="K9463"/>
      <c r="L9463" t="s">
        <v>14893</v>
      </c>
      <c r="M9463" t="s">
        <v>26</v>
      </c>
      <c r="N9463">
        <v>2</v>
      </c>
      <c r="P9463" t="s">
        <v>10827</v>
      </c>
      <c r="Q9463" t="s">
        <v>14894</v>
      </c>
      <c r="S9463" t="s">
        <v>29</v>
      </c>
    </row>
    <row r="9464" spans="1:19" hidden="1" x14ac:dyDescent="0.2">
      <c r="A9464">
        <v>5945</v>
      </c>
      <c r="B9464" t="s">
        <v>14895</v>
      </c>
      <c r="C9464" t="s">
        <v>20</v>
      </c>
      <c r="D9464">
        <v>6.07</v>
      </c>
      <c r="E9464">
        <v>20</v>
      </c>
      <c r="F9464" t="s">
        <v>66</v>
      </c>
      <c r="G9464" t="s">
        <v>31</v>
      </c>
      <c r="H9464" t="s">
        <v>46</v>
      </c>
      <c r="I9464" t="s">
        <v>10738</v>
      </c>
      <c r="K9464"/>
      <c r="L9464" t="s">
        <v>14896</v>
      </c>
      <c r="M9464" t="s">
        <v>26</v>
      </c>
      <c r="N9464">
        <v>2</v>
      </c>
      <c r="P9464" t="s">
        <v>10827</v>
      </c>
      <c r="Q9464" t="s">
        <v>14897</v>
      </c>
      <c r="S9464" t="s">
        <v>29</v>
      </c>
    </row>
    <row r="9465" spans="1:19" hidden="1" x14ac:dyDescent="0.2">
      <c r="A9465">
        <v>5946</v>
      </c>
      <c r="B9465" t="s">
        <v>14898</v>
      </c>
      <c r="C9465" t="s">
        <v>20</v>
      </c>
      <c r="D9465">
        <v>7.4</v>
      </c>
      <c r="E9465">
        <v>20</v>
      </c>
      <c r="F9465" t="s">
        <v>66</v>
      </c>
      <c r="G9465" t="s">
        <v>31</v>
      </c>
      <c r="H9465" t="s">
        <v>46</v>
      </c>
      <c r="I9465" t="s">
        <v>10738</v>
      </c>
      <c r="K9465"/>
      <c r="L9465" t="s">
        <v>14899</v>
      </c>
      <c r="M9465" t="s">
        <v>26</v>
      </c>
      <c r="N9465">
        <v>2</v>
      </c>
      <c r="P9465" t="s">
        <v>10827</v>
      </c>
      <c r="Q9465" t="s">
        <v>14900</v>
      </c>
      <c r="S9465" t="s">
        <v>29</v>
      </c>
    </row>
    <row r="9466" spans="1:19" hidden="1" x14ac:dyDescent="0.2">
      <c r="A9466">
        <v>5947</v>
      </c>
      <c r="B9466" t="s">
        <v>14901</v>
      </c>
      <c r="C9466" t="s">
        <v>20</v>
      </c>
      <c r="D9466">
        <v>6.77</v>
      </c>
      <c r="E9466">
        <v>20</v>
      </c>
      <c r="F9466" t="s">
        <v>66</v>
      </c>
      <c r="G9466" t="s">
        <v>31</v>
      </c>
      <c r="H9466" t="s">
        <v>46</v>
      </c>
      <c r="I9466" t="s">
        <v>10738</v>
      </c>
      <c r="K9466"/>
      <c r="L9466" t="s">
        <v>14902</v>
      </c>
      <c r="M9466" t="s">
        <v>26</v>
      </c>
      <c r="N9466">
        <v>2</v>
      </c>
      <c r="P9466" t="s">
        <v>10827</v>
      </c>
      <c r="Q9466" t="s">
        <v>14903</v>
      </c>
      <c r="S9466" t="s">
        <v>29</v>
      </c>
    </row>
    <row r="9467" spans="1:19" hidden="1" x14ac:dyDescent="0.2">
      <c r="A9467">
        <v>5948</v>
      </c>
      <c r="B9467" t="s">
        <v>14904</v>
      </c>
      <c r="C9467" t="s">
        <v>20</v>
      </c>
      <c r="D9467">
        <v>5.36</v>
      </c>
      <c r="E9467">
        <v>20</v>
      </c>
      <c r="F9467" t="s">
        <v>66</v>
      </c>
      <c r="G9467" t="s">
        <v>31</v>
      </c>
      <c r="H9467" t="s">
        <v>46</v>
      </c>
      <c r="I9467" t="s">
        <v>10738</v>
      </c>
      <c r="K9467"/>
      <c r="L9467" t="s">
        <v>14905</v>
      </c>
      <c r="M9467" t="s">
        <v>26</v>
      </c>
      <c r="N9467">
        <v>2</v>
      </c>
      <c r="P9467" t="s">
        <v>10827</v>
      </c>
      <c r="Q9467" t="s">
        <v>14906</v>
      </c>
      <c r="S9467" t="s">
        <v>29</v>
      </c>
    </row>
    <row r="9468" spans="1:19" hidden="1" x14ac:dyDescent="0.2">
      <c r="A9468">
        <v>5949</v>
      </c>
      <c r="B9468" t="s">
        <v>14907</v>
      </c>
      <c r="C9468" t="s">
        <v>20</v>
      </c>
      <c r="D9468">
        <v>5.97</v>
      </c>
      <c r="E9468">
        <v>20</v>
      </c>
      <c r="F9468" t="s">
        <v>66</v>
      </c>
      <c r="G9468" t="s">
        <v>31</v>
      </c>
      <c r="H9468" t="s">
        <v>46</v>
      </c>
      <c r="I9468" t="s">
        <v>10738</v>
      </c>
      <c r="K9468"/>
      <c r="L9468" t="s">
        <v>14908</v>
      </c>
      <c r="M9468" t="s">
        <v>26</v>
      </c>
      <c r="N9468">
        <v>2</v>
      </c>
      <c r="P9468" t="s">
        <v>10827</v>
      </c>
      <c r="Q9468" t="s">
        <v>14909</v>
      </c>
      <c r="S9468" t="s">
        <v>29</v>
      </c>
    </row>
    <row r="9469" spans="1:19" hidden="1" x14ac:dyDescent="0.2">
      <c r="A9469">
        <v>5950</v>
      </c>
      <c r="B9469" t="s">
        <v>14910</v>
      </c>
      <c r="C9469" t="s">
        <v>20</v>
      </c>
      <c r="D9469">
        <v>4.5199999999999996</v>
      </c>
      <c r="E9469">
        <v>20</v>
      </c>
      <c r="F9469" t="s">
        <v>66</v>
      </c>
      <c r="G9469" t="s">
        <v>31</v>
      </c>
      <c r="H9469" t="s">
        <v>46</v>
      </c>
      <c r="I9469" t="s">
        <v>10738</v>
      </c>
      <c r="K9469"/>
      <c r="L9469" t="s">
        <v>14911</v>
      </c>
      <c r="M9469" t="s">
        <v>26</v>
      </c>
      <c r="N9469">
        <v>2</v>
      </c>
      <c r="P9469" t="s">
        <v>10827</v>
      </c>
      <c r="Q9469" t="s">
        <v>14912</v>
      </c>
      <c r="S9469" t="s">
        <v>29</v>
      </c>
    </row>
    <row r="9470" spans="1:19" hidden="1" x14ac:dyDescent="0.2">
      <c r="A9470">
        <v>5951</v>
      </c>
      <c r="B9470" t="s">
        <v>14913</v>
      </c>
      <c r="C9470" t="s">
        <v>20</v>
      </c>
      <c r="D9470">
        <v>3.97</v>
      </c>
      <c r="E9470">
        <v>20</v>
      </c>
      <c r="F9470" t="s">
        <v>66</v>
      </c>
      <c r="G9470" t="s">
        <v>31</v>
      </c>
      <c r="H9470" t="s">
        <v>46</v>
      </c>
      <c r="I9470" t="s">
        <v>10738</v>
      </c>
      <c r="K9470"/>
      <c r="L9470" t="s">
        <v>14914</v>
      </c>
      <c r="M9470" t="s">
        <v>26</v>
      </c>
      <c r="N9470">
        <v>2</v>
      </c>
      <c r="P9470" t="s">
        <v>10827</v>
      </c>
      <c r="Q9470" t="s">
        <v>14915</v>
      </c>
      <c r="S9470" t="s">
        <v>29</v>
      </c>
    </row>
    <row r="9471" spans="1:19" hidden="1" x14ac:dyDescent="0.2">
      <c r="A9471">
        <v>5952</v>
      </c>
      <c r="B9471" t="s">
        <v>14916</v>
      </c>
      <c r="C9471" t="s">
        <v>20</v>
      </c>
      <c r="D9471">
        <v>2.67</v>
      </c>
      <c r="E9471">
        <v>20</v>
      </c>
      <c r="F9471" t="s">
        <v>66</v>
      </c>
      <c r="G9471" t="s">
        <v>31</v>
      </c>
      <c r="H9471" t="s">
        <v>46</v>
      </c>
      <c r="I9471" t="s">
        <v>3111</v>
      </c>
      <c r="K9471"/>
      <c r="L9471" t="s">
        <v>14917</v>
      </c>
      <c r="M9471" t="s">
        <v>26</v>
      </c>
      <c r="N9471">
        <v>2</v>
      </c>
      <c r="P9471" t="s">
        <v>10827</v>
      </c>
      <c r="Q9471" t="s">
        <v>14918</v>
      </c>
      <c r="S9471" t="s">
        <v>29</v>
      </c>
    </row>
    <row r="9472" spans="1:19" hidden="1" x14ac:dyDescent="0.2">
      <c r="A9472">
        <v>5954</v>
      </c>
      <c r="B9472" t="s">
        <v>14919</v>
      </c>
      <c r="C9472" t="s">
        <v>20</v>
      </c>
      <c r="D9472">
        <v>4.7300000000000004</v>
      </c>
      <c r="E9472">
        <v>20</v>
      </c>
      <c r="F9472" t="s">
        <v>11910</v>
      </c>
      <c r="G9472" t="s">
        <v>55</v>
      </c>
      <c r="H9472" t="s">
        <v>46</v>
      </c>
      <c r="I9472" t="s">
        <v>56</v>
      </c>
      <c r="K9472"/>
      <c r="L9472" t="s">
        <v>14920</v>
      </c>
      <c r="M9472" t="s">
        <v>26</v>
      </c>
      <c r="N9472">
        <v>2</v>
      </c>
      <c r="P9472" t="s">
        <v>10827</v>
      </c>
      <c r="Q9472" t="s">
        <v>14921</v>
      </c>
      <c r="S9472" t="s">
        <v>29</v>
      </c>
    </row>
    <row r="9473" spans="1:19" hidden="1" x14ac:dyDescent="0.2">
      <c r="A9473">
        <v>5955</v>
      </c>
      <c r="B9473" t="s">
        <v>14922</v>
      </c>
      <c r="C9473" t="s">
        <v>20</v>
      </c>
      <c r="D9473">
        <v>4.8899999999999997</v>
      </c>
      <c r="E9473">
        <v>20</v>
      </c>
      <c r="F9473" t="s">
        <v>11910</v>
      </c>
      <c r="G9473" t="s">
        <v>55</v>
      </c>
      <c r="H9473" t="s">
        <v>23</v>
      </c>
      <c r="I9473" t="s">
        <v>56</v>
      </c>
      <c r="K9473"/>
      <c r="L9473" t="s">
        <v>14923</v>
      </c>
      <c r="M9473" t="s">
        <v>26</v>
      </c>
      <c r="N9473">
        <v>2</v>
      </c>
      <c r="P9473" t="s">
        <v>10827</v>
      </c>
      <c r="Q9473" t="s">
        <v>14924</v>
      </c>
      <c r="S9473" t="s">
        <v>29</v>
      </c>
    </row>
    <row r="9474" spans="1:19" hidden="1" x14ac:dyDescent="0.2">
      <c r="A9474">
        <v>5956</v>
      </c>
      <c r="B9474" t="s">
        <v>14925</v>
      </c>
      <c r="C9474" t="s">
        <v>20</v>
      </c>
      <c r="D9474">
        <v>3.94</v>
      </c>
      <c r="E9474">
        <v>20</v>
      </c>
      <c r="F9474" t="s">
        <v>11910</v>
      </c>
      <c r="G9474" t="s">
        <v>55</v>
      </c>
      <c r="H9474" t="s">
        <v>46</v>
      </c>
      <c r="I9474" t="s">
        <v>9369</v>
      </c>
      <c r="K9474"/>
      <c r="L9474" t="s">
        <v>14926</v>
      </c>
      <c r="M9474" t="s">
        <v>26</v>
      </c>
      <c r="N9474">
        <v>2</v>
      </c>
      <c r="P9474" t="s">
        <v>10827</v>
      </c>
      <c r="Q9474" t="s">
        <v>14927</v>
      </c>
      <c r="S9474" t="s">
        <v>29</v>
      </c>
    </row>
    <row r="9475" spans="1:19" hidden="1" x14ac:dyDescent="0.2">
      <c r="A9475">
        <v>5957</v>
      </c>
      <c r="B9475" t="s">
        <v>4953</v>
      </c>
      <c r="C9475" t="s">
        <v>20</v>
      </c>
      <c r="D9475">
        <v>0.32</v>
      </c>
      <c r="E9475" t="s">
        <v>363</v>
      </c>
      <c r="F9475" t="s">
        <v>3110</v>
      </c>
      <c r="G9475" t="s">
        <v>75</v>
      </c>
      <c r="H9475" t="s">
        <v>23</v>
      </c>
      <c r="I9475" t="s">
        <v>2894</v>
      </c>
      <c r="K9475"/>
      <c r="L9475" t="s">
        <v>4954</v>
      </c>
      <c r="M9475" t="s">
        <v>26</v>
      </c>
      <c r="N9475">
        <v>2</v>
      </c>
      <c r="P9475" t="s">
        <v>10827</v>
      </c>
      <c r="Q9475" t="s">
        <v>14928</v>
      </c>
      <c r="S9475" t="s">
        <v>29</v>
      </c>
    </row>
    <row r="9476" spans="1:19" hidden="1" x14ac:dyDescent="0.2">
      <c r="A9476">
        <v>5957</v>
      </c>
      <c r="B9476" t="s">
        <v>4953</v>
      </c>
      <c r="C9476" t="s">
        <v>73</v>
      </c>
      <c r="D9476">
        <v>-8.4</v>
      </c>
      <c r="E9476" t="s">
        <v>363</v>
      </c>
      <c r="F9476" t="s">
        <v>3110</v>
      </c>
      <c r="G9476" t="s">
        <v>75</v>
      </c>
      <c r="H9476" t="s">
        <v>23</v>
      </c>
      <c r="I9476" t="s">
        <v>2894</v>
      </c>
      <c r="K9476"/>
      <c r="L9476" t="s">
        <v>4954</v>
      </c>
      <c r="M9476" t="s">
        <v>26</v>
      </c>
      <c r="N9476">
        <v>2</v>
      </c>
      <c r="P9476" t="s">
        <v>10827</v>
      </c>
      <c r="Q9476" t="s">
        <v>14928</v>
      </c>
      <c r="S9476" t="s">
        <v>29</v>
      </c>
    </row>
    <row r="9477" spans="1:19" hidden="1" x14ac:dyDescent="0.2">
      <c r="A9477">
        <v>5958</v>
      </c>
      <c r="B9477" t="s">
        <v>14929</v>
      </c>
      <c r="C9477" t="s">
        <v>20</v>
      </c>
      <c r="D9477">
        <v>1.98</v>
      </c>
      <c r="E9477">
        <v>20</v>
      </c>
      <c r="F9477" t="s">
        <v>12792</v>
      </c>
      <c r="G9477" t="s">
        <v>75</v>
      </c>
      <c r="H9477" t="s">
        <v>46</v>
      </c>
      <c r="I9477" t="s">
        <v>3111</v>
      </c>
      <c r="K9477"/>
      <c r="L9477" t="s">
        <v>14930</v>
      </c>
      <c r="M9477" t="s">
        <v>26</v>
      </c>
      <c r="N9477">
        <v>2</v>
      </c>
      <c r="P9477" t="s">
        <v>10827</v>
      </c>
      <c r="Q9477" t="s">
        <v>14931</v>
      </c>
      <c r="S9477" t="s">
        <v>29</v>
      </c>
    </row>
    <row r="9478" spans="1:19" hidden="1" x14ac:dyDescent="0.2">
      <c r="A9478">
        <v>5959</v>
      </c>
      <c r="B9478" t="s">
        <v>14932</v>
      </c>
      <c r="C9478" t="s">
        <v>20</v>
      </c>
      <c r="D9478">
        <v>2.7</v>
      </c>
      <c r="E9478">
        <v>20</v>
      </c>
      <c r="F9478" t="s">
        <v>14597</v>
      </c>
      <c r="G9478" t="s">
        <v>31</v>
      </c>
      <c r="H9478" t="s">
        <v>46</v>
      </c>
      <c r="I9478" t="s">
        <v>12372</v>
      </c>
      <c r="K9478"/>
      <c r="L9478" t="s">
        <v>14933</v>
      </c>
      <c r="M9478" t="s">
        <v>26</v>
      </c>
      <c r="N9478">
        <v>2</v>
      </c>
      <c r="P9478" t="s">
        <v>10827</v>
      </c>
      <c r="Q9478" t="s">
        <v>14934</v>
      </c>
      <c r="S9478" t="s">
        <v>29</v>
      </c>
    </row>
    <row r="9479" spans="1:19" hidden="1" x14ac:dyDescent="0.2">
      <c r="A9479">
        <v>5960</v>
      </c>
      <c r="B9479" t="s">
        <v>14935</v>
      </c>
      <c r="C9479" t="s">
        <v>20</v>
      </c>
      <c r="D9479">
        <v>2.2999999999999998</v>
      </c>
      <c r="E9479">
        <v>20</v>
      </c>
      <c r="F9479" t="s">
        <v>66</v>
      </c>
      <c r="G9479" t="s">
        <v>31</v>
      </c>
      <c r="H9479" t="s">
        <v>46</v>
      </c>
      <c r="I9479" t="s">
        <v>3111</v>
      </c>
      <c r="K9479"/>
      <c r="L9479" t="s">
        <v>14936</v>
      </c>
      <c r="M9479" t="s">
        <v>26</v>
      </c>
      <c r="N9479">
        <v>2</v>
      </c>
      <c r="P9479" t="s">
        <v>10827</v>
      </c>
      <c r="Q9479" t="s">
        <v>14937</v>
      </c>
      <c r="S9479" t="s">
        <v>29</v>
      </c>
    </row>
    <row r="9480" spans="1:19" hidden="1" x14ac:dyDescent="0.2">
      <c r="A9480">
        <v>5961</v>
      </c>
      <c r="B9480" t="s">
        <v>14938</v>
      </c>
      <c r="C9480" t="s">
        <v>20</v>
      </c>
      <c r="D9480">
        <v>3.32</v>
      </c>
      <c r="E9480">
        <v>20</v>
      </c>
      <c r="F9480" t="s">
        <v>14597</v>
      </c>
      <c r="G9480" t="s">
        <v>31</v>
      </c>
      <c r="H9480" t="s">
        <v>46</v>
      </c>
      <c r="I9480" t="s">
        <v>12372</v>
      </c>
      <c r="K9480"/>
      <c r="L9480" t="s">
        <v>14939</v>
      </c>
      <c r="M9480" t="s">
        <v>26</v>
      </c>
      <c r="N9480">
        <v>2</v>
      </c>
      <c r="P9480" t="s">
        <v>10827</v>
      </c>
      <c r="Q9480" t="s">
        <v>14940</v>
      </c>
      <c r="S9480" t="s">
        <v>29</v>
      </c>
    </row>
    <row r="9481" spans="1:19" hidden="1" x14ac:dyDescent="0.2">
      <c r="A9481">
        <v>5962</v>
      </c>
      <c r="B9481" t="s">
        <v>14941</v>
      </c>
      <c r="C9481" t="s">
        <v>20</v>
      </c>
      <c r="D9481">
        <v>10.97</v>
      </c>
      <c r="E9481">
        <v>20</v>
      </c>
      <c r="F9481" t="s">
        <v>14942</v>
      </c>
      <c r="G9481" t="s">
        <v>31</v>
      </c>
      <c r="H9481" t="s">
        <v>46</v>
      </c>
      <c r="I9481" t="s">
        <v>12372</v>
      </c>
      <c r="K9481"/>
      <c r="L9481" t="s">
        <v>14943</v>
      </c>
      <c r="M9481" t="s">
        <v>26</v>
      </c>
      <c r="N9481">
        <v>2</v>
      </c>
      <c r="P9481" t="s">
        <v>10827</v>
      </c>
      <c r="Q9481" t="s">
        <v>14944</v>
      </c>
      <c r="S9481" t="s">
        <v>29</v>
      </c>
    </row>
    <row r="9482" spans="1:19" hidden="1" x14ac:dyDescent="0.2">
      <c r="A9482">
        <v>5962</v>
      </c>
      <c r="B9482" t="s">
        <v>14941</v>
      </c>
      <c r="C9482" t="s">
        <v>73</v>
      </c>
      <c r="D9482">
        <v>3.41</v>
      </c>
      <c r="E9482">
        <v>20</v>
      </c>
      <c r="F9482" t="s">
        <v>14942</v>
      </c>
      <c r="G9482" t="s">
        <v>31</v>
      </c>
      <c r="H9482" t="s">
        <v>46</v>
      </c>
      <c r="I9482" t="s">
        <v>12372</v>
      </c>
      <c r="K9482"/>
      <c r="L9482" t="s">
        <v>14943</v>
      </c>
      <c r="M9482" t="s">
        <v>26</v>
      </c>
      <c r="N9482">
        <v>2</v>
      </c>
      <c r="P9482" t="s">
        <v>10827</v>
      </c>
      <c r="Q9482" t="s">
        <v>14944</v>
      </c>
      <c r="S9482" t="s">
        <v>29</v>
      </c>
    </row>
    <row r="9483" spans="1:19" hidden="1" x14ac:dyDescent="0.2">
      <c r="A9483">
        <v>5963</v>
      </c>
      <c r="B9483" t="s">
        <v>14945</v>
      </c>
      <c r="C9483" t="s">
        <v>20</v>
      </c>
      <c r="D9483">
        <v>11.71</v>
      </c>
      <c r="E9483">
        <v>20</v>
      </c>
      <c r="F9483" t="s">
        <v>14946</v>
      </c>
      <c r="G9483" t="s">
        <v>31</v>
      </c>
      <c r="H9483" t="s">
        <v>46</v>
      </c>
      <c r="I9483" t="s">
        <v>14544</v>
      </c>
      <c r="K9483"/>
      <c r="L9483" t="s">
        <v>14947</v>
      </c>
      <c r="M9483" t="s">
        <v>26</v>
      </c>
      <c r="N9483">
        <v>2</v>
      </c>
      <c r="P9483" t="s">
        <v>10827</v>
      </c>
      <c r="Q9483" t="s">
        <v>14948</v>
      </c>
      <c r="S9483" t="s">
        <v>29</v>
      </c>
    </row>
    <row r="9484" spans="1:19" hidden="1" x14ac:dyDescent="0.2">
      <c r="A9484">
        <v>5963</v>
      </c>
      <c r="B9484" t="s">
        <v>14945</v>
      </c>
      <c r="C9484" t="s">
        <v>73</v>
      </c>
      <c r="D9484">
        <v>3.64</v>
      </c>
      <c r="E9484">
        <v>20</v>
      </c>
      <c r="F9484" t="s">
        <v>14946</v>
      </c>
      <c r="G9484" t="s">
        <v>31</v>
      </c>
      <c r="H9484" t="s">
        <v>46</v>
      </c>
      <c r="I9484" t="s">
        <v>14544</v>
      </c>
      <c r="K9484"/>
      <c r="L9484" t="s">
        <v>14947</v>
      </c>
      <c r="M9484" t="s">
        <v>26</v>
      </c>
      <c r="N9484">
        <v>2</v>
      </c>
      <c r="P9484" t="s">
        <v>10827</v>
      </c>
      <c r="Q9484" t="s">
        <v>14948</v>
      </c>
      <c r="S9484" t="s">
        <v>29</v>
      </c>
    </row>
    <row r="9485" spans="1:19" hidden="1" x14ac:dyDescent="0.2">
      <c r="A9485">
        <v>5964</v>
      </c>
      <c r="B9485" t="s">
        <v>14949</v>
      </c>
      <c r="C9485" t="s">
        <v>20</v>
      </c>
      <c r="D9485">
        <v>3.91</v>
      </c>
      <c r="E9485">
        <v>20</v>
      </c>
      <c r="F9485" t="s">
        <v>66</v>
      </c>
      <c r="G9485" t="s">
        <v>31</v>
      </c>
      <c r="H9485" t="s">
        <v>46</v>
      </c>
      <c r="I9485" t="s">
        <v>8358</v>
      </c>
      <c r="K9485"/>
      <c r="L9485" t="s">
        <v>14950</v>
      </c>
      <c r="M9485" t="s">
        <v>26</v>
      </c>
      <c r="N9485">
        <v>2</v>
      </c>
      <c r="P9485" t="s">
        <v>10827</v>
      </c>
      <c r="Q9485" t="s">
        <v>14951</v>
      </c>
      <c r="S9485" t="s">
        <v>29</v>
      </c>
    </row>
    <row r="9486" spans="1:19" hidden="1" x14ac:dyDescent="0.2">
      <c r="A9486">
        <v>5964</v>
      </c>
      <c r="B9486" t="s">
        <v>14949</v>
      </c>
      <c r="C9486" t="s">
        <v>73</v>
      </c>
      <c r="D9486">
        <v>1.82</v>
      </c>
      <c r="E9486">
        <v>20</v>
      </c>
      <c r="F9486" t="s">
        <v>12792</v>
      </c>
      <c r="G9486" t="s">
        <v>75</v>
      </c>
      <c r="H9486" t="s">
        <v>23</v>
      </c>
      <c r="I9486" t="s">
        <v>8358</v>
      </c>
      <c r="K9486"/>
      <c r="L9486" t="s">
        <v>14950</v>
      </c>
      <c r="M9486" t="s">
        <v>26</v>
      </c>
      <c r="N9486">
        <v>2</v>
      </c>
      <c r="P9486" t="s">
        <v>10827</v>
      </c>
      <c r="Q9486" t="s">
        <v>14951</v>
      </c>
      <c r="S9486" t="s">
        <v>29</v>
      </c>
    </row>
    <row r="9487" spans="1:19" hidden="1" x14ac:dyDescent="0.2">
      <c r="A9487">
        <v>5965</v>
      </c>
      <c r="B9487" t="s">
        <v>14952</v>
      </c>
      <c r="C9487" t="s">
        <v>20</v>
      </c>
      <c r="D9487">
        <v>5.29</v>
      </c>
      <c r="E9487">
        <v>20</v>
      </c>
      <c r="F9487" t="s">
        <v>14543</v>
      </c>
      <c r="G9487" t="s">
        <v>31</v>
      </c>
      <c r="H9487" t="s">
        <v>46</v>
      </c>
      <c r="I9487" t="s">
        <v>14544</v>
      </c>
      <c r="K9487"/>
      <c r="L9487" t="s">
        <v>14953</v>
      </c>
      <c r="M9487" t="s">
        <v>26</v>
      </c>
      <c r="N9487">
        <v>2</v>
      </c>
      <c r="P9487" t="s">
        <v>10827</v>
      </c>
      <c r="Q9487" t="s">
        <v>14954</v>
      </c>
      <c r="S9487" t="s">
        <v>29</v>
      </c>
    </row>
    <row r="9488" spans="1:19" hidden="1" x14ac:dyDescent="0.2">
      <c r="A9488">
        <v>5965</v>
      </c>
      <c r="B9488" t="s">
        <v>14952</v>
      </c>
      <c r="C9488" t="s">
        <v>73</v>
      </c>
      <c r="D9488">
        <v>3.77</v>
      </c>
      <c r="E9488">
        <v>20</v>
      </c>
      <c r="F9488" t="s">
        <v>14543</v>
      </c>
      <c r="G9488" t="s">
        <v>31</v>
      </c>
      <c r="H9488" t="s">
        <v>46</v>
      </c>
      <c r="I9488" t="s">
        <v>14544</v>
      </c>
      <c r="K9488"/>
      <c r="L9488" t="s">
        <v>14953</v>
      </c>
      <c r="M9488" t="s">
        <v>26</v>
      </c>
      <c r="N9488">
        <v>2</v>
      </c>
      <c r="P9488" t="s">
        <v>10827</v>
      </c>
      <c r="Q9488" t="s">
        <v>14954</v>
      </c>
      <c r="S9488" t="s">
        <v>29</v>
      </c>
    </row>
    <row r="9489" spans="1:19" hidden="1" x14ac:dyDescent="0.2">
      <c r="A9489">
        <v>5966</v>
      </c>
      <c r="B9489" t="s">
        <v>14955</v>
      </c>
      <c r="C9489" t="s">
        <v>20</v>
      </c>
      <c r="D9489">
        <v>4.0199999999999996</v>
      </c>
      <c r="E9489">
        <v>20</v>
      </c>
      <c r="F9489" t="s">
        <v>66</v>
      </c>
      <c r="G9489" t="s">
        <v>31</v>
      </c>
      <c r="H9489" t="s">
        <v>46</v>
      </c>
      <c r="I9489" t="s">
        <v>8358</v>
      </c>
      <c r="K9489"/>
      <c r="L9489" t="s">
        <v>14956</v>
      </c>
      <c r="M9489" t="s">
        <v>26</v>
      </c>
      <c r="N9489">
        <v>2</v>
      </c>
      <c r="P9489" t="s">
        <v>10827</v>
      </c>
      <c r="Q9489" t="s">
        <v>14957</v>
      </c>
      <c r="S9489" t="s">
        <v>29</v>
      </c>
    </row>
    <row r="9490" spans="1:19" hidden="1" x14ac:dyDescent="0.2">
      <c r="A9490">
        <v>5966</v>
      </c>
      <c r="B9490" t="s">
        <v>14955</v>
      </c>
      <c r="C9490" t="s">
        <v>73</v>
      </c>
      <c r="D9490">
        <v>0.37</v>
      </c>
      <c r="E9490">
        <v>20</v>
      </c>
      <c r="F9490" t="s">
        <v>12792</v>
      </c>
      <c r="G9490" t="s">
        <v>75</v>
      </c>
      <c r="H9490" t="s">
        <v>46</v>
      </c>
      <c r="I9490" t="s">
        <v>8358</v>
      </c>
      <c r="K9490"/>
      <c r="L9490" t="s">
        <v>14956</v>
      </c>
      <c r="M9490" t="s">
        <v>26</v>
      </c>
      <c r="N9490">
        <v>2</v>
      </c>
      <c r="P9490" t="s">
        <v>10827</v>
      </c>
      <c r="Q9490" t="s">
        <v>14957</v>
      </c>
      <c r="S9490" t="s">
        <v>29</v>
      </c>
    </row>
    <row r="9491" spans="1:19" hidden="1" x14ac:dyDescent="0.2">
      <c r="A9491">
        <v>5967</v>
      </c>
      <c r="B9491" t="s">
        <v>14958</v>
      </c>
      <c r="C9491" t="s">
        <v>20</v>
      </c>
      <c r="D9491">
        <v>4.25</v>
      </c>
      <c r="E9491">
        <v>20</v>
      </c>
      <c r="F9491" t="s">
        <v>14539</v>
      </c>
      <c r="G9491" t="s">
        <v>31</v>
      </c>
      <c r="H9491" t="s">
        <v>46</v>
      </c>
      <c r="I9491" t="s">
        <v>12372</v>
      </c>
      <c r="K9491"/>
      <c r="L9491" t="s">
        <v>14959</v>
      </c>
      <c r="M9491" t="s">
        <v>26</v>
      </c>
      <c r="N9491">
        <v>2</v>
      </c>
      <c r="P9491" t="s">
        <v>10827</v>
      </c>
      <c r="Q9491" t="s">
        <v>14960</v>
      </c>
      <c r="S9491" t="s">
        <v>29</v>
      </c>
    </row>
    <row r="9492" spans="1:19" hidden="1" x14ac:dyDescent="0.2">
      <c r="A9492">
        <v>5967</v>
      </c>
      <c r="B9492" t="s">
        <v>14958</v>
      </c>
      <c r="C9492" t="s">
        <v>73</v>
      </c>
      <c r="D9492">
        <v>2.99</v>
      </c>
      <c r="E9492">
        <v>20</v>
      </c>
      <c r="F9492" t="s">
        <v>14539</v>
      </c>
      <c r="G9492" t="s">
        <v>31</v>
      </c>
      <c r="H9492" t="s">
        <v>46</v>
      </c>
      <c r="I9492" t="s">
        <v>12372</v>
      </c>
      <c r="K9492"/>
      <c r="L9492" t="s">
        <v>14959</v>
      </c>
      <c r="M9492" t="s">
        <v>26</v>
      </c>
      <c r="N9492">
        <v>2</v>
      </c>
      <c r="P9492" t="s">
        <v>10827</v>
      </c>
      <c r="Q9492" t="s">
        <v>14960</v>
      </c>
      <c r="S9492" t="s">
        <v>29</v>
      </c>
    </row>
    <row r="9493" spans="1:19" hidden="1" x14ac:dyDescent="0.2">
      <c r="A9493">
        <v>5969</v>
      </c>
      <c r="B9493" t="s">
        <v>14961</v>
      </c>
      <c r="C9493" t="s">
        <v>20</v>
      </c>
      <c r="D9493">
        <v>5.85</v>
      </c>
      <c r="I9493" t="s">
        <v>14562</v>
      </c>
      <c r="K9493"/>
      <c r="L9493" t="s">
        <v>14962</v>
      </c>
      <c r="M9493" t="s">
        <v>26</v>
      </c>
      <c r="N9493">
        <v>2</v>
      </c>
      <c r="P9493" t="s">
        <v>10827</v>
      </c>
      <c r="Q9493" t="s">
        <v>14963</v>
      </c>
      <c r="S9493" t="s">
        <v>29</v>
      </c>
    </row>
    <row r="9494" spans="1:19" hidden="1" x14ac:dyDescent="0.2">
      <c r="A9494">
        <v>5970</v>
      </c>
      <c r="B9494" t="s">
        <v>14964</v>
      </c>
      <c r="C9494" t="s">
        <v>20</v>
      </c>
      <c r="D9494" t="s">
        <v>5142</v>
      </c>
      <c r="E9494">
        <v>20</v>
      </c>
      <c r="F9494" t="s">
        <v>66</v>
      </c>
      <c r="G9494" t="s">
        <v>75</v>
      </c>
      <c r="I9494" t="s">
        <v>8891</v>
      </c>
      <c r="K9494"/>
      <c r="L9494" t="s">
        <v>14965</v>
      </c>
      <c r="M9494" t="s">
        <v>26</v>
      </c>
      <c r="N9494">
        <v>2</v>
      </c>
      <c r="P9494" t="s">
        <v>10827</v>
      </c>
      <c r="Q9494" t="s">
        <v>14966</v>
      </c>
      <c r="S9494" t="s">
        <v>29</v>
      </c>
    </row>
    <row r="9495" spans="1:19" hidden="1" x14ac:dyDescent="0.2">
      <c r="A9495">
        <v>5970</v>
      </c>
      <c r="B9495" t="s">
        <v>14964</v>
      </c>
      <c r="C9495" t="s">
        <v>73</v>
      </c>
      <c r="D9495">
        <v>5.89</v>
      </c>
      <c r="E9495">
        <v>20</v>
      </c>
      <c r="F9495" t="s">
        <v>66</v>
      </c>
      <c r="G9495" t="s">
        <v>31</v>
      </c>
      <c r="H9495" t="s">
        <v>46</v>
      </c>
      <c r="I9495" t="s">
        <v>8891</v>
      </c>
      <c r="K9495"/>
      <c r="L9495" t="s">
        <v>14965</v>
      </c>
      <c r="M9495" t="s">
        <v>26</v>
      </c>
      <c r="N9495">
        <v>2</v>
      </c>
      <c r="P9495" t="s">
        <v>10827</v>
      </c>
      <c r="Q9495" t="s">
        <v>14966</v>
      </c>
      <c r="S9495" t="s">
        <v>29</v>
      </c>
    </row>
    <row r="9496" spans="1:19" hidden="1" x14ac:dyDescent="0.2">
      <c r="A9496">
        <v>5971</v>
      </c>
      <c r="B9496" t="s">
        <v>14967</v>
      </c>
      <c r="C9496" t="s">
        <v>20</v>
      </c>
      <c r="D9496">
        <v>4.25</v>
      </c>
      <c r="F9496" t="s">
        <v>615</v>
      </c>
      <c r="H9496" t="s">
        <v>23</v>
      </c>
      <c r="I9496" t="s">
        <v>14686</v>
      </c>
      <c r="K9496"/>
      <c r="L9496" t="s">
        <v>14968</v>
      </c>
      <c r="M9496" t="s">
        <v>26</v>
      </c>
      <c r="N9496">
        <v>2</v>
      </c>
      <c r="P9496" t="s">
        <v>10827</v>
      </c>
      <c r="Q9496" t="s">
        <v>14969</v>
      </c>
      <c r="S9496" t="s">
        <v>29</v>
      </c>
    </row>
    <row r="9497" spans="1:19" hidden="1" x14ac:dyDescent="0.2">
      <c r="A9497">
        <v>5972</v>
      </c>
      <c r="B9497" t="s">
        <v>14970</v>
      </c>
      <c r="C9497" t="s">
        <v>20</v>
      </c>
      <c r="D9497">
        <v>4.13</v>
      </c>
      <c r="E9497">
        <v>20</v>
      </c>
      <c r="F9497" t="s">
        <v>14971</v>
      </c>
      <c r="G9497" t="s">
        <v>31</v>
      </c>
      <c r="H9497" t="s">
        <v>23</v>
      </c>
      <c r="I9497" t="s">
        <v>9433</v>
      </c>
      <c r="K9497"/>
      <c r="L9497" t="s">
        <v>14972</v>
      </c>
      <c r="M9497" t="s">
        <v>26</v>
      </c>
      <c r="N9497">
        <v>2</v>
      </c>
      <c r="P9497" t="s">
        <v>10827</v>
      </c>
      <c r="Q9497" t="s">
        <v>14973</v>
      </c>
      <c r="S9497" t="s">
        <v>29</v>
      </c>
    </row>
    <row r="9498" spans="1:19" hidden="1" x14ac:dyDescent="0.2">
      <c r="A9498">
        <v>5973</v>
      </c>
      <c r="B9498" t="s">
        <v>14974</v>
      </c>
      <c r="C9498" t="s">
        <v>20</v>
      </c>
      <c r="D9498">
        <v>7.05</v>
      </c>
      <c r="F9498" t="s">
        <v>615</v>
      </c>
      <c r="H9498" t="s">
        <v>23</v>
      </c>
      <c r="I9498" t="s">
        <v>10573</v>
      </c>
      <c r="K9498"/>
      <c r="L9498" t="s">
        <v>14975</v>
      </c>
      <c r="M9498" t="s">
        <v>26</v>
      </c>
      <c r="N9498">
        <v>2</v>
      </c>
      <c r="P9498" t="s">
        <v>10827</v>
      </c>
      <c r="Q9498" t="s">
        <v>14976</v>
      </c>
      <c r="S9498" t="s">
        <v>29</v>
      </c>
    </row>
    <row r="9499" spans="1:19" hidden="1" x14ac:dyDescent="0.2">
      <c r="A9499">
        <v>5974</v>
      </c>
      <c r="B9499" t="s">
        <v>14977</v>
      </c>
      <c r="C9499" t="s">
        <v>20</v>
      </c>
      <c r="D9499">
        <v>3.34</v>
      </c>
      <c r="E9499">
        <v>20</v>
      </c>
      <c r="F9499" t="s">
        <v>14597</v>
      </c>
      <c r="G9499" t="s">
        <v>31</v>
      </c>
      <c r="H9499" t="s">
        <v>46</v>
      </c>
      <c r="I9499" t="s">
        <v>12372</v>
      </c>
      <c r="K9499"/>
      <c r="L9499" t="s">
        <v>14978</v>
      </c>
      <c r="M9499" t="s">
        <v>26</v>
      </c>
      <c r="N9499">
        <v>2</v>
      </c>
      <c r="P9499" t="s">
        <v>10827</v>
      </c>
      <c r="Q9499" t="s">
        <v>14979</v>
      </c>
      <c r="S9499" t="s">
        <v>29</v>
      </c>
    </row>
    <row r="9500" spans="1:19" hidden="1" x14ac:dyDescent="0.2">
      <c r="A9500">
        <v>5975</v>
      </c>
      <c r="B9500" t="s">
        <v>14980</v>
      </c>
      <c r="C9500" t="s">
        <v>20</v>
      </c>
      <c r="D9500">
        <v>1.39</v>
      </c>
      <c r="F9500" t="s">
        <v>615</v>
      </c>
      <c r="G9500" t="s">
        <v>1440</v>
      </c>
      <c r="H9500" t="s">
        <v>23</v>
      </c>
      <c r="I9500" t="s">
        <v>635</v>
      </c>
      <c r="K9500"/>
      <c r="L9500" t="s">
        <v>14981</v>
      </c>
      <c r="M9500" t="s">
        <v>26</v>
      </c>
      <c r="N9500">
        <v>2</v>
      </c>
      <c r="P9500" t="s">
        <v>10827</v>
      </c>
      <c r="Q9500" t="s">
        <v>14982</v>
      </c>
      <c r="S9500" t="s">
        <v>29</v>
      </c>
    </row>
    <row r="9501" spans="1:19" hidden="1" x14ac:dyDescent="0.2">
      <c r="A9501">
        <v>5977</v>
      </c>
      <c r="B9501" t="s">
        <v>14983</v>
      </c>
      <c r="C9501" t="s">
        <v>20</v>
      </c>
      <c r="D9501">
        <v>1.56</v>
      </c>
      <c r="E9501">
        <v>20</v>
      </c>
      <c r="F9501" t="s">
        <v>11398</v>
      </c>
      <c r="G9501" t="s">
        <v>75</v>
      </c>
      <c r="H9501" t="s">
        <v>46</v>
      </c>
      <c r="I9501" t="s">
        <v>8891</v>
      </c>
      <c r="K9501"/>
      <c r="L9501" t="s">
        <v>14984</v>
      </c>
      <c r="M9501" t="s">
        <v>26</v>
      </c>
      <c r="N9501">
        <v>2</v>
      </c>
      <c r="P9501" t="s">
        <v>10827</v>
      </c>
      <c r="Q9501" t="s">
        <v>14985</v>
      </c>
      <c r="S9501" t="s">
        <v>29</v>
      </c>
    </row>
    <row r="9502" spans="1:19" hidden="1" x14ac:dyDescent="0.2">
      <c r="A9502">
        <v>5977</v>
      </c>
      <c r="B9502" t="s">
        <v>14983</v>
      </c>
      <c r="C9502" t="s">
        <v>73</v>
      </c>
      <c r="D9502">
        <v>11.2</v>
      </c>
      <c r="E9502">
        <v>20</v>
      </c>
      <c r="F9502" t="s">
        <v>66</v>
      </c>
      <c r="G9502" t="s">
        <v>31</v>
      </c>
      <c r="H9502" t="s">
        <v>46</v>
      </c>
      <c r="I9502" t="s">
        <v>8891</v>
      </c>
      <c r="K9502"/>
      <c r="L9502" t="s">
        <v>14984</v>
      </c>
      <c r="M9502" t="s">
        <v>26</v>
      </c>
      <c r="N9502">
        <v>2</v>
      </c>
      <c r="P9502" t="s">
        <v>10827</v>
      </c>
      <c r="Q9502" t="s">
        <v>14985</v>
      </c>
      <c r="S9502" t="s">
        <v>29</v>
      </c>
    </row>
    <row r="9503" spans="1:19" hidden="1" x14ac:dyDescent="0.2">
      <c r="A9503">
        <v>5978</v>
      </c>
      <c r="B9503" t="s">
        <v>14986</v>
      </c>
      <c r="C9503" t="s">
        <v>20</v>
      </c>
      <c r="D9503">
        <v>7.12</v>
      </c>
      <c r="E9503">
        <v>20</v>
      </c>
      <c r="F9503" t="s">
        <v>66</v>
      </c>
      <c r="G9503" t="s">
        <v>31</v>
      </c>
      <c r="H9503" t="s">
        <v>46</v>
      </c>
      <c r="I9503" t="s">
        <v>8891</v>
      </c>
      <c r="K9503"/>
      <c r="L9503" t="s">
        <v>14987</v>
      </c>
      <c r="M9503" t="s">
        <v>26</v>
      </c>
      <c r="N9503">
        <v>2</v>
      </c>
      <c r="P9503" t="s">
        <v>10827</v>
      </c>
      <c r="Q9503" t="s">
        <v>14988</v>
      </c>
      <c r="S9503" t="s">
        <v>29</v>
      </c>
    </row>
    <row r="9504" spans="1:19" hidden="1" x14ac:dyDescent="0.2">
      <c r="A9504">
        <v>5979</v>
      </c>
      <c r="B9504" t="s">
        <v>14989</v>
      </c>
      <c r="C9504" t="s">
        <v>20</v>
      </c>
      <c r="D9504">
        <v>3.55</v>
      </c>
      <c r="E9504">
        <v>20</v>
      </c>
      <c r="F9504" t="s">
        <v>13964</v>
      </c>
      <c r="G9504" t="s">
        <v>55</v>
      </c>
      <c r="H9504" t="s">
        <v>46</v>
      </c>
      <c r="I9504" t="s">
        <v>560</v>
      </c>
      <c r="K9504"/>
      <c r="L9504" t="s">
        <v>14990</v>
      </c>
      <c r="M9504" t="s">
        <v>26</v>
      </c>
      <c r="N9504">
        <v>2</v>
      </c>
      <c r="P9504" t="s">
        <v>10827</v>
      </c>
      <c r="Q9504" t="s">
        <v>14991</v>
      </c>
      <c r="S9504" t="s">
        <v>29</v>
      </c>
    </row>
    <row r="9505" spans="1:19" hidden="1" x14ac:dyDescent="0.2">
      <c r="A9505">
        <v>5980</v>
      </c>
      <c r="B9505" t="s">
        <v>14992</v>
      </c>
      <c r="C9505" t="s">
        <v>20</v>
      </c>
      <c r="D9505">
        <v>10.55</v>
      </c>
      <c r="E9505">
        <v>20</v>
      </c>
      <c r="F9505" t="s">
        <v>66</v>
      </c>
      <c r="G9505" t="s">
        <v>31</v>
      </c>
      <c r="H9505" t="s">
        <v>46</v>
      </c>
      <c r="I9505" t="s">
        <v>560</v>
      </c>
      <c r="K9505"/>
      <c r="L9505" t="s">
        <v>14993</v>
      </c>
      <c r="M9505" t="s">
        <v>26</v>
      </c>
      <c r="N9505">
        <v>2</v>
      </c>
      <c r="P9505" t="s">
        <v>10827</v>
      </c>
      <c r="Q9505" t="s">
        <v>14994</v>
      </c>
      <c r="S9505" t="s">
        <v>29</v>
      </c>
    </row>
    <row r="9506" spans="1:19" hidden="1" x14ac:dyDescent="0.2">
      <c r="A9506">
        <v>5981</v>
      </c>
      <c r="B9506" t="s">
        <v>14995</v>
      </c>
      <c r="C9506" t="s">
        <v>20</v>
      </c>
      <c r="D9506">
        <v>4.0599999999999996</v>
      </c>
      <c r="E9506">
        <v>20</v>
      </c>
      <c r="F9506" t="s">
        <v>66</v>
      </c>
      <c r="G9506" t="s">
        <v>31</v>
      </c>
      <c r="H9506" t="s">
        <v>46</v>
      </c>
      <c r="I9506" t="s">
        <v>3111</v>
      </c>
      <c r="K9506"/>
      <c r="L9506" t="s">
        <v>14996</v>
      </c>
      <c r="M9506" t="s">
        <v>26</v>
      </c>
      <c r="N9506">
        <v>2</v>
      </c>
      <c r="P9506" t="s">
        <v>10827</v>
      </c>
      <c r="Q9506" t="s">
        <v>14997</v>
      </c>
      <c r="S9506" t="s">
        <v>29</v>
      </c>
    </row>
    <row r="9507" spans="1:19" hidden="1" x14ac:dyDescent="0.2">
      <c r="A9507">
        <v>5982</v>
      </c>
      <c r="B9507" t="s">
        <v>14998</v>
      </c>
      <c r="C9507" t="s">
        <v>20</v>
      </c>
      <c r="D9507">
        <v>10.11</v>
      </c>
      <c r="E9507">
        <v>20</v>
      </c>
      <c r="F9507" t="s">
        <v>66</v>
      </c>
      <c r="G9507" t="s">
        <v>31</v>
      </c>
      <c r="H9507" t="s">
        <v>46</v>
      </c>
      <c r="I9507" t="s">
        <v>2150</v>
      </c>
      <c r="K9507"/>
      <c r="L9507" t="s">
        <v>14999</v>
      </c>
      <c r="M9507" t="s">
        <v>26</v>
      </c>
      <c r="N9507">
        <v>2</v>
      </c>
      <c r="P9507" t="s">
        <v>10827</v>
      </c>
      <c r="Q9507" t="s">
        <v>15000</v>
      </c>
      <c r="S9507" t="s">
        <v>29</v>
      </c>
    </row>
    <row r="9508" spans="1:19" hidden="1" x14ac:dyDescent="0.2">
      <c r="A9508">
        <v>5983</v>
      </c>
      <c r="B9508" t="s">
        <v>15001</v>
      </c>
      <c r="C9508" t="s">
        <v>20</v>
      </c>
      <c r="D9508">
        <v>11.5</v>
      </c>
      <c r="E9508">
        <v>20</v>
      </c>
      <c r="F9508" t="s">
        <v>66</v>
      </c>
      <c r="G9508" t="s">
        <v>31</v>
      </c>
      <c r="H9508" t="s">
        <v>46</v>
      </c>
      <c r="I9508" t="s">
        <v>560</v>
      </c>
      <c r="K9508"/>
      <c r="L9508" t="s">
        <v>15002</v>
      </c>
      <c r="M9508" t="s">
        <v>26</v>
      </c>
      <c r="N9508">
        <v>2</v>
      </c>
      <c r="P9508" t="s">
        <v>10827</v>
      </c>
      <c r="Q9508" t="s">
        <v>15003</v>
      </c>
      <c r="S9508" t="s">
        <v>29</v>
      </c>
    </row>
    <row r="9509" spans="1:19" hidden="1" x14ac:dyDescent="0.2">
      <c r="A9509">
        <v>5984</v>
      </c>
      <c r="B9509" t="s">
        <v>15004</v>
      </c>
      <c r="C9509" t="s">
        <v>20</v>
      </c>
      <c r="D9509">
        <v>11.12</v>
      </c>
      <c r="E9509">
        <v>20</v>
      </c>
      <c r="F9509" t="s">
        <v>66</v>
      </c>
      <c r="G9509" t="s">
        <v>31</v>
      </c>
      <c r="H9509" t="s">
        <v>46</v>
      </c>
      <c r="I9509" t="s">
        <v>560</v>
      </c>
      <c r="K9509"/>
      <c r="L9509" t="s">
        <v>15005</v>
      </c>
      <c r="M9509" t="s">
        <v>26</v>
      </c>
      <c r="N9509">
        <v>2</v>
      </c>
      <c r="P9509" t="s">
        <v>10827</v>
      </c>
      <c r="Q9509" t="s">
        <v>15006</v>
      </c>
      <c r="S9509" t="s">
        <v>29</v>
      </c>
    </row>
    <row r="9510" spans="1:19" hidden="1" x14ac:dyDescent="0.2">
      <c r="A9510">
        <v>5985</v>
      </c>
      <c r="B9510" t="s">
        <v>15007</v>
      </c>
      <c r="C9510" t="s">
        <v>20</v>
      </c>
      <c r="D9510">
        <v>11.16</v>
      </c>
      <c r="E9510">
        <v>20</v>
      </c>
      <c r="F9510" t="s">
        <v>66</v>
      </c>
      <c r="G9510" t="s">
        <v>31</v>
      </c>
      <c r="H9510" t="s">
        <v>46</v>
      </c>
      <c r="I9510" t="s">
        <v>560</v>
      </c>
      <c r="K9510"/>
      <c r="L9510" t="s">
        <v>15008</v>
      </c>
      <c r="M9510" t="s">
        <v>26</v>
      </c>
      <c r="N9510">
        <v>2</v>
      </c>
      <c r="P9510" t="s">
        <v>10827</v>
      </c>
      <c r="Q9510" t="s">
        <v>15009</v>
      </c>
      <c r="S9510" t="s">
        <v>29</v>
      </c>
    </row>
    <row r="9511" spans="1:19" hidden="1" x14ac:dyDescent="0.2">
      <c r="A9511">
        <v>5986</v>
      </c>
      <c r="B9511" t="s">
        <v>15010</v>
      </c>
      <c r="C9511" t="s">
        <v>20</v>
      </c>
      <c r="D9511">
        <v>11.12</v>
      </c>
      <c r="E9511">
        <v>20</v>
      </c>
      <c r="F9511" t="s">
        <v>66</v>
      </c>
      <c r="G9511" t="s">
        <v>31</v>
      </c>
      <c r="H9511" t="s">
        <v>46</v>
      </c>
      <c r="I9511" t="s">
        <v>560</v>
      </c>
      <c r="K9511"/>
      <c r="L9511" t="s">
        <v>15011</v>
      </c>
      <c r="M9511" t="s">
        <v>26</v>
      </c>
      <c r="N9511">
        <v>2</v>
      </c>
      <c r="P9511" t="s">
        <v>10827</v>
      </c>
      <c r="Q9511" t="s">
        <v>15012</v>
      </c>
      <c r="S9511" t="s">
        <v>29</v>
      </c>
    </row>
    <row r="9512" spans="1:19" hidden="1" x14ac:dyDescent="0.2">
      <c r="A9512">
        <v>5987</v>
      </c>
      <c r="B9512" t="s">
        <v>15013</v>
      </c>
      <c r="C9512" t="s">
        <v>20</v>
      </c>
      <c r="D9512">
        <v>0.51</v>
      </c>
      <c r="E9512">
        <v>20</v>
      </c>
      <c r="F9512" t="s">
        <v>14509</v>
      </c>
      <c r="G9512" t="s">
        <v>75</v>
      </c>
      <c r="H9512" t="s">
        <v>46</v>
      </c>
      <c r="I9512" t="s">
        <v>4350</v>
      </c>
      <c r="K9512"/>
      <c r="L9512" t="s">
        <v>15014</v>
      </c>
      <c r="M9512" t="s">
        <v>26</v>
      </c>
      <c r="N9512">
        <v>2</v>
      </c>
      <c r="P9512" t="s">
        <v>10827</v>
      </c>
      <c r="Q9512" t="s">
        <v>15015</v>
      </c>
      <c r="S9512" t="s">
        <v>29</v>
      </c>
    </row>
    <row r="9513" spans="1:19" hidden="1" x14ac:dyDescent="0.2">
      <c r="A9513">
        <v>5988</v>
      </c>
      <c r="B9513" t="s">
        <v>15016</v>
      </c>
      <c r="C9513" t="s">
        <v>20</v>
      </c>
      <c r="D9513">
        <v>3.1</v>
      </c>
      <c r="E9513">
        <v>30</v>
      </c>
      <c r="F9513" t="s">
        <v>8084</v>
      </c>
      <c r="G9513" t="s">
        <v>63</v>
      </c>
      <c r="H9513" t="s">
        <v>23</v>
      </c>
      <c r="I9513" t="s">
        <v>15017</v>
      </c>
      <c r="K9513"/>
      <c r="L9513" t="s">
        <v>15018</v>
      </c>
      <c r="M9513" t="s">
        <v>26</v>
      </c>
      <c r="N9513">
        <v>2</v>
      </c>
      <c r="P9513" t="s">
        <v>10827</v>
      </c>
      <c r="Q9513" t="s">
        <v>15019</v>
      </c>
      <c r="S9513" t="s">
        <v>29</v>
      </c>
    </row>
    <row r="9514" spans="1:19" hidden="1" x14ac:dyDescent="0.2">
      <c r="A9514">
        <v>5989</v>
      </c>
      <c r="B9514" t="s">
        <v>15020</v>
      </c>
      <c r="C9514" t="s">
        <v>1077</v>
      </c>
      <c r="D9514">
        <v>10.3</v>
      </c>
      <c r="E9514">
        <v>10.3</v>
      </c>
      <c r="G9514" t="s">
        <v>189</v>
      </c>
      <c r="I9514" t="s">
        <v>9628</v>
      </c>
      <c r="K9514"/>
      <c r="L9514" t="s">
        <v>15021</v>
      </c>
      <c r="M9514" t="s">
        <v>26</v>
      </c>
      <c r="N9514">
        <v>2</v>
      </c>
      <c r="P9514" t="s">
        <v>10827</v>
      </c>
      <c r="Q9514" t="s">
        <v>15022</v>
      </c>
      <c r="S9514" t="s">
        <v>50</v>
      </c>
    </row>
    <row r="9515" spans="1:19" hidden="1" x14ac:dyDescent="0.2">
      <c r="A9515">
        <v>5989</v>
      </c>
      <c r="B9515" t="s">
        <v>15020</v>
      </c>
      <c r="C9515" t="s">
        <v>1082</v>
      </c>
      <c r="D9515">
        <v>12.2</v>
      </c>
      <c r="E9515">
        <v>10.3</v>
      </c>
      <c r="G9515" t="s">
        <v>189</v>
      </c>
      <c r="I9515" t="s">
        <v>9628</v>
      </c>
      <c r="K9515"/>
      <c r="L9515" t="s">
        <v>15021</v>
      </c>
      <c r="M9515" t="s">
        <v>26</v>
      </c>
      <c r="N9515">
        <v>2</v>
      </c>
      <c r="P9515" t="s">
        <v>10827</v>
      </c>
      <c r="Q9515" t="s">
        <v>15022</v>
      </c>
      <c r="S9515" t="s">
        <v>50</v>
      </c>
    </row>
    <row r="9516" spans="1:19" hidden="1" x14ac:dyDescent="0.2">
      <c r="A9516">
        <v>5991</v>
      </c>
      <c r="B9516" t="s">
        <v>15023</v>
      </c>
      <c r="C9516" t="s">
        <v>20</v>
      </c>
      <c r="D9516">
        <v>-1.59</v>
      </c>
      <c r="E9516">
        <v>20</v>
      </c>
      <c r="G9516" t="s">
        <v>75</v>
      </c>
      <c r="H9516" t="s">
        <v>23</v>
      </c>
      <c r="I9516" t="s">
        <v>14730</v>
      </c>
      <c r="K9516"/>
      <c r="L9516" t="s">
        <v>15024</v>
      </c>
      <c r="M9516" t="s">
        <v>26</v>
      </c>
      <c r="N9516">
        <v>2</v>
      </c>
      <c r="P9516" t="s">
        <v>10827</v>
      </c>
      <c r="Q9516" t="s">
        <v>15025</v>
      </c>
      <c r="S9516" t="s">
        <v>29</v>
      </c>
    </row>
    <row r="9517" spans="1:19" hidden="1" x14ac:dyDescent="0.2">
      <c r="A9517">
        <v>5991</v>
      </c>
      <c r="B9517" t="s">
        <v>15023</v>
      </c>
      <c r="C9517" t="s">
        <v>73</v>
      </c>
      <c r="D9517">
        <v>8.52</v>
      </c>
      <c r="E9517">
        <v>20</v>
      </c>
      <c r="G9517" t="s">
        <v>31</v>
      </c>
      <c r="H9517" t="s">
        <v>23</v>
      </c>
      <c r="I9517" t="s">
        <v>14730</v>
      </c>
      <c r="K9517"/>
      <c r="L9517" t="s">
        <v>15024</v>
      </c>
      <c r="M9517" t="s">
        <v>26</v>
      </c>
      <c r="N9517">
        <v>2</v>
      </c>
      <c r="P9517" t="s">
        <v>10827</v>
      </c>
      <c r="Q9517" t="s">
        <v>15025</v>
      </c>
      <c r="S9517" t="s">
        <v>29</v>
      </c>
    </row>
    <row r="9518" spans="1:19" hidden="1" x14ac:dyDescent="0.2">
      <c r="A9518">
        <v>5992</v>
      </c>
      <c r="B9518" t="s">
        <v>15026</v>
      </c>
      <c r="C9518" t="s">
        <v>20</v>
      </c>
      <c r="D9518">
        <v>4.83</v>
      </c>
      <c r="E9518">
        <v>20</v>
      </c>
      <c r="I9518" t="s">
        <v>8877</v>
      </c>
      <c r="K9518"/>
      <c r="L9518" t="s">
        <v>15027</v>
      </c>
      <c r="M9518" t="s">
        <v>26</v>
      </c>
      <c r="N9518">
        <v>2</v>
      </c>
      <c r="P9518" t="s">
        <v>10827</v>
      </c>
      <c r="Q9518" t="s">
        <v>15028</v>
      </c>
      <c r="S9518" t="s">
        <v>29</v>
      </c>
    </row>
    <row r="9519" spans="1:19" hidden="1" x14ac:dyDescent="0.2">
      <c r="A9519">
        <v>5992</v>
      </c>
      <c r="B9519" t="s">
        <v>15026</v>
      </c>
      <c r="C9519" t="s">
        <v>73</v>
      </c>
      <c r="D9519">
        <v>10.050000000000001</v>
      </c>
      <c r="E9519">
        <v>20</v>
      </c>
      <c r="I9519" t="s">
        <v>8877</v>
      </c>
      <c r="K9519"/>
      <c r="L9519" t="s">
        <v>15027</v>
      </c>
      <c r="M9519" t="s">
        <v>26</v>
      </c>
      <c r="N9519">
        <v>2</v>
      </c>
      <c r="P9519" t="s">
        <v>10827</v>
      </c>
      <c r="Q9519" t="s">
        <v>15028</v>
      </c>
      <c r="S9519" t="s">
        <v>29</v>
      </c>
    </row>
    <row r="9520" spans="1:19" hidden="1" x14ac:dyDescent="0.2">
      <c r="A9520">
        <v>5993</v>
      </c>
      <c r="B9520" t="s">
        <v>15029</v>
      </c>
      <c r="C9520" t="s">
        <v>20</v>
      </c>
      <c r="D9520">
        <v>1.55</v>
      </c>
      <c r="E9520">
        <v>20</v>
      </c>
      <c r="G9520" t="s">
        <v>75</v>
      </c>
      <c r="H9520" t="s">
        <v>46</v>
      </c>
      <c r="I9520" t="s">
        <v>8881</v>
      </c>
      <c r="K9520"/>
      <c r="L9520" t="s">
        <v>15030</v>
      </c>
      <c r="M9520" t="s">
        <v>26</v>
      </c>
      <c r="N9520">
        <v>2</v>
      </c>
      <c r="P9520" t="s">
        <v>10827</v>
      </c>
      <c r="Q9520" t="s">
        <v>15031</v>
      </c>
      <c r="S9520" t="s">
        <v>29</v>
      </c>
    </row>
    <row r="9521" spans="1:19" hidden="1" x14ac:dyDescent="0.2">
      <c r="A9521">
        <v>5994</v>
      </c>
      <c r="B9521" t="s">
        <v>15032</v>
      </c>
      <c r="C9521" t="s">
        <v>20</v>
      </c>
      <c r="D9521">
        <v>2.52</v>
      </c>
      <c r="E9521">
        <v>20</v>
      </c>
      <c r="G9521" t="s">
        <v>31</v>
      </c>
      <c r="H9521" t="s">
        <v>46</v>
      </c>
      <c r="I9521" t="s">
        <v>8881</v>
      </c>
      <c r="K9521"/>
      <c r="L9521" t="s">
        <v>15033</v>
      </c>
      <c r="M9521" t="s">
        <v>26</v>
      </c>
      <c r="N9521">
        <v>2</v>
      </c>
      <c r="P9521" t="s">
        <v>10827</v>
      </c>
      <c r="Q9521" t="s">
        <v>15034</v>
      </c>
      <c r="S9521" t="s">
        <v>29</v>
      </c>
    </row>
    <row r="9522" spans="1:19" hidden="1" x14ac:dyDescent="0.2">
      <c r="A9522">
        <v>5995</v>
      </c>
      <c r="B9522" t="s">
        <v>15035</v>
      </c>
      <c r="C9522" t="s">
        <v>20</v>
      </c>
      <c r="D9522">
        <v>1.56</v>
      </c>
      <c r="E9522">
        <v>21</v>
      </c>
      <c r="F9522" t="s">
        <v>15036</v>
      </c>
      <c r="G9522" t="s">
        <v>31</v>
      </c>
      <c r="H9522" t="s">
        <v>23</v>
      </c>
      <c r="I9522" t="s">
        <v>304</v>
      </c>
      <c r="K9522"/>
      <c r="L9522" t="s">
        <v>15037</v>
      </c>
      <c r="M9522" t="s">
        <v>26</v>
      </c>
      <c r="N9522">
        <v>2</v>
      </c>
      <c r="P9522" t="s">
        <v>10827</v>
      </c>
      <c r="Q9522" t="s">
        <v>15038</v>
      </c>
      <c r="S9522" t="s">
        <v>29</v>
      </c>
    </row>
    <row r="9523" spans="1:19" hidden="1" x14ac:dyDescent="0.2">
      <c r="A9523">
        <v>5995</v>
      </c>
      <c r="B9523" t="s">
        <v>15035</v>
      </c>
      <c r="C9523" t="s">
        <v>73</v>
      </c>
      <c r="D9523">
        <v>-5.6</v>
      </c>
      <c r="E9523">
        <v>21</v>
      </c>
      <c r="F9523" t="s">
        <v>11429</v>
      </c>
      <c r="G9523" t="s">
        <v>75</v>
      </c>
      <c r="H9523" t="s">
        <v>23</v>
      </c>
      <c r="I9523" t="s">
        <v>304</v>
      </c>
      <c r="K9523"/>
      <c r="L9523" t="s">
        <v>15037</v>
      </c>
      <c r="M9523" t="s">
        <v>26</v>
      </c>
      <c r="N9523">
        <v>2</v>
      </c>
      <c r="P9523" t="s">
        <v>10827</v>
      </c>
      <c r="Q9523" t="s">
        <v>15038</v>
      </c>
      <c r="S9523" t="s">
        <v>29</v>
      </c>
    </row>
    <row r="9524" spans="1:19" hidden="1" x14ac:dyDescent="0.2">
      <c r="A9524">
        <v>5996</v>
      </c>
      <c r="B9524" t="s">
        <v>15039</v>
      </c>
      <c r="C9524" t="s">
        <v>20</v>
      </c>
      <c r="D9524">
        <v>-1.63</v>
      </c>
      <c r="E9524">
        <v>20</v>
      </c>
      <c r="F9524" t="s">
        <v>14037</v>
      </c>
      <c r="G9524" t="s">
        <v>75</v>
      </c>
      <c r="H9524" t="s">
        <v>23</v>
      </c>
      <c r="I9524" t="s">
        <v>548</v>
      </c>
      <c r="K9524"/>
      <c r="L9524" t="s">
        <v>15040</v>
      </c>
      <c r="M9524" t="s">
        <v>11208</v>
      </c>
      <c r="N9524">
        <v>4</v>
      </c>
      <c r="P9524" t="s">
        <v>10827</v>
      </c>
      <c r="Q9524" t="s">
        <v>15041</v>
      </c>
      <c r="S9524" t="s">
        <v>29</v>
      </c>
    </row>
    <row r="9525" spans="1:19" hidden="1" x14ac:dyDescent="0.2">
      <c r="A9525">
        <v>5997</v>
      </c>
      <c r="B9525" t="s">
        <v>15042</v>
      </c>
      <c r="C9525" t="s">
        <v>20</v>
      </c>
      <c r="D9525">
        <v>4.9800000000000004</v>
      </c>
      <c r="E9525">
        <v>20</v>
      </c>
      <c r="F9525" t="s">
        <v>13964</v>
      </c>
      <c r="G9525" t="s">
        <v>55</v>
      </c>
      <c r="H9525" t="s">
        <v>46</v>
      </c>
      <c r="I9525" t="s">
        <v>199</v>
      </c>
      <c r="K9525"/>
      <c r="L9525" t="s">
        <v>15043</v>
      </c>
      <c r="M9525" t="s">
        <v>26</v>
      </c>
      <c r="N9525">
        <v>2</v>
      </c>
      <c r="P9525" t="s">
        <v>10827</v>
      </c>
      <c r="Q9525" t="s">
        <v>15044</v>
      </c>
      <c r="S9525" t="s">
        <v>29</v>
      </c>
    </row>
    <row r="9526" spans="1:19" hidden="1" x14ac:dyDescent="0.2">
      <c r="A9526">
        <v>5997</v>
      </c>
      <c r="B9526" t="s">
        <v>15042</v>
      </c>
      <c r="C9526" t="s">
        <v>73</v>
      </c>
      <c r="D9526">
        <v>8.64</v>
      </c>
      <c r="E9526">
        <v>20</v>
      </c>
      <c r="F9526" t="s">
        <v>13964</v>
      </c>
      <c r="G9526" t="s">
        <v>55</v>
      </c>
      <c r="H9526" t="s">
        <v>46</v>
      </c>
      <c r="I9526" t="s">
        <v>199</v>
      </c>
      <c r="K9526"/>
      <c r="L9526" t="s">
        <v>15043</v>
      </c>
      <c r="M9526" t="s">
        <v>26</v>
      </c>
      <c r="N9526">
        <v>2</v>
      </c>
      <c r="P9526" t="s">
        <v>10827</v>
      </c>
      <c r="Q9526" t="s">
        <v>15044</v>
      </c>
      <c r="S9526" t="s">
        <v>29</v>
      </c>
    </row>
    <row r="9527" spans="1:19" hidden="1" x14ac:dyDescent="0.2">
      <c r="A9527">
        <v>5998</v>
      </c>
      <c r="B9527" t="s">
        <v>15045</v>
      </c>
      <c r="C9527" t="s">
        <v>20</v>
      </c>
      <c r="D9527">
        <v>2.19</v>
      </c>
      <c r="E9527">
        <v>20</v>
      </c>
      <c r="F9527" t="s">
        <v>15046</v>
      </c>
      <c r="G9527" t="s">
        <v>2339</v>
      </c>
      <c r="H9527" t="s">
        <v>46</v>
      </c>
      <c r="I9527" t="s">
        <v>9321</v>
      </c>
      <c r="K9527"/>
      <c r="L9527" t="s">
        <v>15047</v>
      </c>
      <c r="M9527" t="s">
        <v>26</v>
      </c>
      <c r="N9527">
        <v>2</v>
      </c>
      <c r="P9527" t="s">
        <v>10827</v>
      </c>
      <c r="Q9527" t="s">
        <v>15048</v>
      </c>
      <c r="S9527" t="s">
        <v>29</v>
      </c>
    </row>
    <row r="9528" spans="1:19" hidden="1" x14ac:dyDescent="0.2">
      <c r="A9528">
        <v>5999</v>
      </c>
      <c r="B9528" t="s">
        <v>15049</v>
      </c>
      <c r="C9528" t="s">
        <v>20</v>
      </c>
      <c r="D9528">
        <v>2.12</v>
      </c>
      <c r="E9528">
        <v>20</v>
      </c>
      <c r="F9528" t="s">
        <v>15046</v>
      </c>
      <c r="G9528" t="s">
        <v>2339</v>
      </c>
      <c r="H9528" t="s">
        <v>46</v>
      </c>
      <c r="I9528" t="s">
        <v>9321</v>
      </c>
      <c r="K9528"/>
      <c r="L9528" t="s">
        <v>15050</v>
      </c>
      <c r="M9528" t="s">
        <v>26</v>
      </c>
      <c r="N9528">
        <v>2</v>
      </c>
      <c r="P9528" t="s">
        <v>10827</v>
      </c>
      <c r="Q9528" t="s">
        <v>15051</v>
      </c>
      <c r="S9528" t="s">
        <v>29</v>
      </c>
    </row>
    <row r="9529" spans="1:19" hidden="1" x14ac:dyDescent="0.2">
      <c r="A9529">
        <v>6000</v>
      </c>
      <c r="B9529" t="s">
        <v>15052</v>
      </c>
      <c r="C9529" t="s">
        <v>20</v>
      </c>
      <c r="D9529">
        <v>4.4400000000000004</v>
      </c>
      <c r="E9529">
        <v>20</v>
      </c>
      <c r="F9529" t="s">
        <v>66</v>
      </c>
      <c r="G9529" t="s">
        <v>31</v>
      </c>
      <c r="H9529" t="s">
        <v>46</v>
      </c>
      <c r="I9529" t="s">
        <v>9321</v>
      </c>
      <c r="K9529"/>
      <c r="L9529" t="s">
        <v>15053</v>
      </c>
      <c r="M9529" t="s">
        <v>26</v>
      </c>
      <c r="N9529">
        <v>2</v>
      </c>
      <c r="P9529" t="s">
        <v>10827</v>
      </c>
      <c r="Q9529" t="s">
        <v>15054</v>
      </c>
      <c r="S9529" t="s">
        <v>29</v>
      </c>
    </row>
    <row r="9530" spans="1:19" hidden="1" x14ac:dyDescent="0.2">
      <c r="A9530">
        <v>6001</v>
      </c>
      <c r="B9530" t="s">
        <v>15055</v>
      </c>
      <c r="C9530" t="s">
        <v>20</v>
      </c>
      <c r="D9530">
        <v>4.6399999999999997</v>
      </c>
      <c r="E9530">
        <v>20</v>
      </c>
      <c r="F9530" t="s">
        <v>66</v>
      </c>
      <c r="G9530" t="s">
        <v>31</v>
      </c>
      <c r="H9530" t="s">
        <v>46</v>
      </c>
      <c r="I9530" t="s">
        <v>9321</v>
      </c>
      <c r="K9530"/>
      <c r="L9530" t="s">
        <v>15056</v>
      </c>
      <c r="M9530" t="s">
        <v>26</v>
      </c>
      <c r="N9530">
        <v>2</v>
      </c>
      <c r="P9530" t="s">
        <v>10827</v>
      </c>
      <c r="Q9530" t="s">
        <v>15057</v>
      </c>
      <c r="S9530" t="s">
        <v>29</v>
      </c>
    </row>
    <row r="9531" spans="1:19" hidden="1" x14ac:dyDescent="0.2">
      <c r="A9531">
        <v>6002</v>
      </c>
      <c r="B9531" t="s">
        <v>15058</v>
      </c>
      <c r="C9531" t="s">
        <v>20</v>
      </c>
      <c r="D9531">
        <v>11.17</v>
      </c>
      <c r="E9531">
        <v>20</v>
      </c>
      <c r="G9531" t="s">
        <v>31</v>
      </c>
      <c r="H9531" t="s">
        <v>46</v>
      </c>
      <c r="I9531" t="s">
        <v>2140</v>
      </c>
      <c r="K9531"/>
      <c r="L9531" t="s">
        <v>15059</v>
      </c>
      <c r="M9531" t="s">
        <v>26</v>
      </c>
      <c r="N9531">
        <v>2</v>
      </c>
      <c r="P9531" t="s">
        <v>10827</v>
      </c>
      <c r="Q9531" t="s">
        <v>15060</v>
      </c>
      <c r="S9531" t="s">
        <v>29</v>
      </c>
    </row>
    <row r="9532" spans="1:19" hidden="1" x14ac:dyDescent="0.2">
      <c r="A9532">
        <v>6004</v>
      </c>
      <c r="B9532" t="s">
        <v>15061</v>
      </c>
      <c r="C9532" t="s">
        <v>20</v>
      </c>
      <c r="D9532">
        <v>10.28</v>
      </c>
      <c r="E9532">
        <v>20</v>
      </c>
      <c r="F9532" t="s">
        <v>66</v>
      </c>
      <c r="G9532" t="s">
        <v>31</v>
      </c>
      <c r="H9532" t="s">
        <v>46</v>
      </c>
      <c r="I9532" t="s">
        <v>2140</v>
      </c>
      <c r="K9532"/>
      <c r="L9532" t="s">
        <v>15062</v>
      </c>
      <c r="M9532" t="s">
        <v>26</v>
      </c>
      <c r="N9532">
        <v>2</v>
      </c>
      <c r="P9532" t="s">
        <v>10827</v>
      </c>
      <c r="Q9532" t="s">
        <v>15063</v>
      </c>
      <c r="S9532" t="s">
        <v>29</v>
      </c>
    </row>
    <row r="9533" spans="1:19" hidden="1" x14ac:dyDescent="0.2">
      <c r="A9533">
        <v>6005</v>
      </c>
      <c r="B9533" t="s">
        <v>4982</v>
      </c>
      <c r="C9533" t="s">
        <v>20</v>
      </c>
      <c r="D9533">
        <v>10.41</v>
      </c>
      <c r="E9533">
        <v>10</v>
      </c>
      <c r="F9533" t="s">
        <v>15064</v>
      </c>
      <c r="G9533" t="s">
        <v>31</v>
      </c>
      <c r="H9533" t="s">
        <v>46</v>
      </c>
      <c r="I9533" t="s">
        <v>8717</v>
      </c>
      <c r="K9533"/>
      <c r="L9533" t="s">
        <v>4984</v>
      </c>
      <c r="M9533" t="s">
        <v>26</v>
      </c>
      <c r="N9533">
        <v>2</v>
      </c>
      <c r="P9533" t="s">
        <v>10827</v>
      </c>
      <c r="Q9533" t="s">
        <v>15065</v>
      </c>
      <c r="S9533" t="s">
        <v>29</v>
      </c>
    </row>
    <row r="9534" spans="1:19" hidden="1" x14ac:dyDescent="0.2">
      <c r="A9534">
        <v>6005</v>
      </c>
      <c r="B9534" t="s">
        <v>4982</v>
      </c>
      <c r="C9534" t="s">
        <v>20</v>
      </c>
      <c r="D9534">
        <v>10.119999999999999</v>
      </c>
      <c r="E9534">
        <v>20</v>
      </c>
      <c r="F9534" t="s">
        <v>15066</v>
      </c>
      <c r="G9534" t="s">
        <v>31</v>
      </c>
      <c r="H9534" t="s">
        <v>46</v>
      </c>
      <c r="I9534" t="s">
        <v>8717</v>
      </c>
      <c r="K9534"/>
      <c r="L9534" t="s">
        <v>4984</v>
      </c>
      <c r="M9534" t="s">
        <v>26</v>
      </c>
      <c r="N9534">
        <v>2</v>
      </c>
      <c r="P9534" t="s">
        <v>10827</v>
      </c>
      <c r="Q9534" t="s">
        <v>15065</v>
      </c>
      <c r="S9534" t="s">
        <v>29</v>
      </c>
    </row>
    <row r="9535" spans="1:19" hidden="1" x14ac:dyDescent="0.2">
      <c r="A9535">
        <v>6005</v>
      </c>
      <c r="B9535" t="s">
        <v>4982</v>
      </c>
      <c r="C9535" t="s">
        <v>20</v>
      </c>
      <c r="D9535">
        <v>9.9700000000000006</v>
      </c>
      <c r="E9535">
        <v>20</v>
      </c>
      <c r="F9535" t="s">
        <v>14835</v>
      </c>
      <c r="G9535" t="s">
        <v>31</v>
      </c>
      <c r="H9535" t="s">
        <v>46</v>
      </c>
      <c r="I9535" t="s">
        <v>8717</v>
      </c>
      <c r="K9535"/>
      <c r="L9535" t="s">
        <v>4984</v>
      </c>
      <c r="M9535" t="s">
        <v>26</v>
      </c>
      <c r="N9535">
        <v>2</v>
      </c>
      <c r="P9535" t="s">
        <v>10827</v>
      </c>
      <c r="Q9535" t="s">
        <v>15065</v>
      </c>
      <c r="S9535" t="s">
        <v>29</v>
      </c>
    </row>
    <row r="9536" spans="1:19" hidden="1" x14ac:dyDescent="0.2">
      <c r="A9536">
        <v>6006</v>
      </c>
      <c r="B9536" t="s">
        <v>15067</v>
      </c>
      <c r="C9536" t="s">
        <v>20</v>
      </c>
      <c r="D9536">
        <v>11</v>
      </c>
      <c r="E9536">
        <v>20</v>
      </c>
      <c r="F9536" t="s">
        <v>66</v>
      </c>
      <c r="G9536" t="s">
        <v>31</v>
      </c>
      <c r="H9536" t="s">
        <v>23</v>
      </c>
      <c r="I9536" t="s">
        <v>560</v>
      </c>
      <c r="K9536"/>
      <c r="L9536" t="s">
        <v>15068</v>
      </c>
      <c r="M9536" t="s">
        <v>26</v>
      </c>
      <c r="N9536">
        <v>2</v>
      </c>
      <c r="P9536" t="s">
        <v>10827</v>
      </c>
      <c r="Q9536" t="s">
        <v>15069</v>
      </c>
      <c r="S9536" t="s">
        <v>29</v>
      </c>
    </row>
    <row r="9537" spans="1:19" hidden="1" x14ac:dyDescent="0.2">
      <c r="A9537">
        <v>6007</v>
      </c>
      <c r="B9537" t="s">
        <v>15070</v>
      </c>
      <c r="C9537" t="s">
        <v>20</v>
      </c>
      <c r="D9537">
        <v>10.62</v>
      </c>
      <c r="E9537">
        <v>20</v>
      </c>
      <c r="F9537" t="s">
        <v>66</v>
      </c>
      <c r="G9537" t="s">
        <v>31</v>
      </c>
      <c r="H9537" t="s">
        <v>46</v>
      </c>
      <c r="I9537" t="s">
        <v>9164</v>
      </c>
      <c r="K9537"/>
      <c r="L9537" t="s">
        <v>15071</v>
      </c>
      <c r="M9537" t="s">
        <v>26</v>
      </c>
      <c r="N9537">
        <v>2</v>
      </c>
      <c r="P9537" t="s">
        <v>10827</v>
      </c>
      <c r="Q9537" t="s">
        <v>15072</v>
      </c>
      <c r="S9537" t="s">
        <v>29</v>
      </c>
    </row>
    <row r="9538" spans="1:19" hidden="1" x14ac:dyDescent="0.2">
      <c r="A9538">
        <v>6008</v>
      </c>
      <c r="B9538" t="s">
        <v>15073</v>
      </c>
      <c r="C9538" t="s">
        <v>20</v>
      </c>
      <c r="D9538">
        <v>0.55000000000000004</v>
      </c>
      <c r="E9538">
        <v>20</v>
      </c>
      <c r="F9538" t="s">
        <v>12792</v>
      </c>
      <c r="G9538" t="s">
        <v>75</v>
      </c>
      <c r="H9538" t="s">
        <v>46</v>
      </c>
      <c r="I9538" t="s">
        <v>2142</v>
      </c>
      <c r="K9538"/>
      <c r="L9538" t="s">
        <v>15074</v>
      </c>
      <c r="M9538" t="s">
        <v>26</v>
      </c>
      <c r="N9538">
        <v>2</v>
      </c>
      <c r="P9538" t="s">
        <v>10827</v>
      </c>
      <c r="Q9538" t="s">
        <v>15075</v>
      </c>
      <c r="S9538" t="s">
        <v>29</v>
      </c>
    </row>
    <row r="9539" spans="1:19" hidden="1" x14ac:dyDescent="0.2">
      <c r="A9539">
        <v>6009</v>
      </c>
      <c r="B9539" t="s">
        <v>15076</v>
      </c>
      <c r="C9539" t="s">
        <v>20</v>
      </c>
      <c r="D9539">
        <v>0.14000000000000001</v>
      </c>
      <c r="E9539">
        <v>20</v>
      </c>
      <c r="F9539" t="s">
        <v>12792</v>
      </c>
      <c r="G9539" t="s">
        <v>75</v>
      </c>
      <c r="H9539" t="s">
        <v>23</v>
      </c>
      <c r="I9539" t="s">
        <v>2142</v>
      </c>
      <c r="K9539"/>
      <c r="L9539" t="s">
        <v>15077</v>
      </c>
      <c r="M9539" t="s">
        <v>26</v>
      </c>
      <c r="N9539">
        <v>2</v>
      </c>
      <c r="P9539" t="s">
        <v>10827</v>
      </c>
      <c r="Q9539" t="s">
        <v>15078</v>
      </c>
      <c r="S9539" t="s">
        <v>29</v>
      </c>
    </row>
    <row r="9540" spans="1:19" hidden="1" x14ac:dyDescent="0.2">
      <c r="A9540">
        <v>6010</v>
      </c>
      <c r="B9540" t="s">
        <v>15079</v>
      </c>
      <c r="C9540" t="s">
        <v>20</v>
      </c>
      <c r="D9540">
        <v>6.47</v>
      </c>
      <c r="E9540">
        <v>20</v>
      </c>
      <c r="F9540" t="s">
        <v>11910</v>
      </c>
      <c r="G9540" t="s">
        <v>55</v>
      </c>
      <c r="H9540" t="s">
        <v>23</v>
      </c>
      <c r="I9540" t="s">
        <v>9164</v>
      </c>
      <c r="K9540"/>
      <c r="L9540" t="s">
        <v>15080</v>
      </c>
      <c r="M9540" t="s">
        <v>26</v>
      </c>
      <c r="N9540">
        <v>2</v>
      </c>
      <c r="P9540" t="s">
        <v>10827</v>
      </c>
      <c r="Q9540" t="s">
        <v>15081</v>
      </c>
      <c r="S9540" t="s">
        <v>29</v>
      </c>
    </row>
    <row r="9541" spans="1:19" hidden="1" x14ac:dyDescent="0.2">
      <c r="A9541">
        <v>6011</v>
      </c>
      <c r="B9541" t="s">
        <v>15082</v>
      </c>
      <c r="C9541" t="s">
        <v>20</v>
      </c>
      <c r="D9541">
        <v>6.1</v>
      </c>
      <c r="E9541">
        <v>20</v>
      </c>
      <c r="F9541" t="s">
        <v>11910</v>
      </c>
      <c r="G9541" t="s">
        <v>55</v>
      </c>
      <c r="H9541" t="s">
        <v>46</v>
      </c>
      <c r="I9541" t="s">
        <v>9164</v>
      </c>
      <c r="K9541"/>
      <c r="L9541" t="s">
        <v>15083</v>
      </c>
      <c r="M9541" t="s">
        <v>26</v>
      </c>
      <c r="N9541">
        <v>2</v>
      </c>
      <c r="P9541" t="s">
        <v>10827</v>
      </c>
      <c r="Q9541" t="s">
        <v>15084</v>
      </c>
      <c r="S9541" t="s">
        <v>29</v>
      </c>
    </row>
    <row r="9542" spans="1:19" hidden="1" x14ac:dyDescent="0.2">
      <c r="A9542">
        <v>6012</v>
      </c>
      <c r="B9542" t="s">
        <v>15085</v>
      </c>
      <c r="C9542" t="s">
        <v>20</v>
      </c>
      <c r="D9542">
        <v>3.52</v>
      </c>
      <c r="E9542">
        <v>20</v>
      </c>
      <c r="F9542" t="s">
        <v>66</v>
      </c>
      <c r="G9542" t="s">
        <v>31</v>
      </c>
      <c r="H9542" t="s">
        <v>46</v>
      </c>
      <c r="I9542" t="s">
        <v>560</v>
      </c>
      <c r="K9542"/>
      <c r="L9542" t="s">
        <v>15086</v>
      </c>
      <c r="M9542" t="s">
        <v>26</v>
      </c>
      <c r="N9542">
        <v>2</v>
      </c>
      <c r="P9542" t="s">
        <v>10827</v>
      </c>
      <c r="Q9542" t="s">
        <v>15087</v>
      </c>
      <c r="S9542" t="s">
        <v>29</v>
      </c>
    </row>
    <row r="9543" spans="1:19" hidden="1" x14ac:dyDescent="0.2">
      <c r="A9543">
        <v>6013</v>
      </c>
      <c r="B9543" t="s">
        <v>15088</v>
      </c>
      <c r="C9543" t="s">
        <v>20</v>
      </c>
      <c r="D9543">
        <v>2.2000000000000002</v>
      </c>
      <c r="E9543">
        <v>20</v>
      </c>
      <c r="F9543" t="s">
        <v>15089</v>
      </c>
      <c r="G9543" t="s">
        <v>75</v>
      </c>
      <c r="H9543" t="s">
        <v>46</v>
      </c>
      <c r="I9543" t="s">
        <v>548</v>
      </c>
      <c r="K9543"/>
      <c r="L9543" t="s">
        <v>15090</v>
      </c>
      <c r="M9543" t="s">
        <v>26</v>
      </c>
      <c r="N9543">
        <v>2</v>
      </c>
      <c r="P9543" t="s">
        <v>10827</v>
      </c>
      <c r="Q9543" t="s">
        <v>15091</v>
      </c>
      <c r="S9543" t="s">
        <v>29</v>
      </c>
    </row>
    <row r="9544" spans="1:19" hidden="1" x14ac:dyDescent="0.2">
      <c r="A9544">
        <v>6014</v>
      </c>
      <c r="B9544" t="s">
        <v>15092</v>
      </c>
      <c r="C9544" t="s">
        <v>20</v>
      </c>
      <c r="D9544">
        <v>-0.42</v>
      </c>
      <c r="E9544">
        <v>20</v>
      </c>
      <c r="F9544" t="s">
        <v>11398</v>
      </c>
      <c r="G9544" t="s">
        <v>75</v>
      </c>
      <c r="H9544" t="s">
        <v>23</v>
      </c>
      <c r="I9544" t="s">
        <v>2142</v>
      </c>
      <c r="K9544"/>
      <c r="L9544" t="s">
        <v>15093</v>
      </c>
      <c r="M9544" t="s">
        <v>11071</v>
      </c>
      <c r="N9544">
        <v>3</v>
      </c>
      <c r="P9544" t="s">
        <v>10827</v>
      </c>
      <c r="Q9544" t="s">
        <v>15094</v>
      </c>
      <c r="S9544" t="s">
        <v>29</v>
      </c>
    </row>
    <row r="9545" spans="1:19" hidden="1" x14ac:dyDescent="0.2">
      <c r="A9545">
        <v>6015</v>
      </c>
      <c r="B9545" t="s">
        <v>15095</v>
      </c>
      <c r="C9545" t="s">
        <v>20</v>
      </c>
      <c r="D9545">
        <v>2.1</v>
      </c>
      <c r="E9545">
        <v>20</v>
      </c>
      <c r="F9545" t="s">
        <v>12792</v>
      </c>
      <c r="G9545" t="s">
        <v>75</v>
      </c>
      <c r="H9545" t="s">
        <v>46</v>
      </c>
      <c r="I9545" t="s">
        <v>560</v>
      </c>
      <c r="K9545"/>
      <c r="L9545" t="s">
        <v>15096</v>
      </c>
      <c r="M9545" t="s">
        <v>26</v>
      </c>
      <c r="N9545">
        <v>2</v>
      </c>
      <c r="P9545" t="s">
        <v>10827</v>
      </c>
      <c r="Q9545" t="s">
        <v>15097</v>
      </c>
      <c r="S9545" t="s">
        <v>29</v>
      </c>
    </row>
    <row r="9546" spans="1:19" hidden="1" x14ac:dyDescent="0.2">
      <c r="A9546">
        <v>6016</v>
      </c>
      <c r="B9546" t="s">
        <v>15098</v>
      </c>
      <c r="C9546" t="s">
        <v>20</v>
      </c>
      <c r="D9546">
        <v>10.52</v>
      </c>
      <c r="E9546">
        <v>10</v>
      </c>
      <c r="F9546" t="s">
        <v>15099</v>
      </c>
      <c r="G9546" t="s">
        <v>31</v>
      </c>
      <c r="H9546" t="s">
        <v>46</v>
      </c>
      <c r="I9546" t="s">
        <v>8717</v>
      </c>
      <c r="K9546"/>
      <c r="L9546" t="s">
        <v>15100</v>
      </c>
      <c r="M9546" t="s">
        <v>26</v>
      </c>
      <c r="N9546">
        <v>2</v>
      </c>
      <c r="P9546" t="s">
        <v>10827</v>
      </c>
      <c r="Q9546" t="s">
        <v>15101</v>
      </c>
      <c r="S9546" t="s">
        <v>29</v>
      </c>
    </row>
    <row r="9547" spans="1:19" hidden="1" x14ac:dyDescent="0.2">
      <c r="A9547">
        <v>6016</v>
      </c>
      <c r="B9547" t="s">
        <v>15098</v>
      </c>
      <c r="C9547" t="s">
        <v>20</v>
      </c>
      <c r="D9547">
        <v>10.199999999999999</v>
      </c>
      <c r="E9547">
        <v>20</v>
      </c>
      <c r="F9547" t="s">
        <v>15099</v>
      </c>
      <c r="G9547" t="s">
        <v>31</v>
      </c>
      <c r="H9547" t="s">
        <v>46</v>
      </c>
      <c r="I9547" t="s">
        <v>8717</v>
      </c>
      <c r="K9547"/>
      <c r="L9547" t="s">
        <v>15100</v>
      </c>
      <c r="M9547" t="s">
        <v>26</v>
      </c>
      <c r="N9547">
        <v>2</v>
      </c>
      <c r="P9547" t="s">
        <v>10827</v>
      </c>
      <c r="Q9547" t="s">
        <v>15101</v>
      </c>
      <c r="S9547" t="s">
        <v>29</v>
      </c>
    </row>
    <row r="9548" spans="1:19" hidden="1" x14ac:dyDescent="0.2">
      <c r="A9548">
        <v>6016</v>
      </c>
      <c r="B9548" t="s">
        <v>15098</v>
      </c>
      <c r="C9548" t="s">
        <v>20</v>
      </c>
      <c r="D9548">
        <v>9.89</v>
      </c>
      <c r="E9548">
        <v>30</v>
      </c>
      <c r="F9548" t="s">
        <v>15099</v>
      </c>
      <c r="G9548" t="s">
        <v>31</v>
      </c>
      <c r="H9548" t="s">
        <v>46</v>
      </c>
      <c r="I9548" t="s">
        <v>8717</v>
      </c>
      <c r="K9548"/>
      <c r="L9548" t="s">
        <v>15100</v>
      </c>
      <c r="M9548" t="s">
        <v>26</v>
      </c>
      <c r="N9548">
        <v>2</v>
      </c>
      <c r="P9548" t="s">
        <v>10827</v>
      </c>
      <c r="Q9548" t="s">
        <v>15101</v>
      </c>
      <c r="S9548" t="s">
        <v>29</v>
      </c>
    </row>
    <row r="9549" spans="1:19" hidden="1" x14ac:dyDescent="0.2">
      <c r="A9549">
        <v>6017</v>
      </c>
      <c r="B9549" t="s">
        <v>15102</v>
      </c>
      <c r="C9549" t="s">
        <v>20</v>
      </c>
      <c r="D9549">
        <v>0.62</v>
      </c>
      <c r="E9549">
        <v>20</v>
      </c>
      <c r="F9549" t="s">
        <v>12792</v>
      </c>
      <c r="G9549" t="s">
        <v>75</v>
      </c>
      <c r="H9549" t="s">
        <v>46</v>
      </c>
      <c r="I9549" t="s">
        <v>2142</v>
      </c>
      <c r="K9549"/>
      <c r="L9549" t="s">
        <v>15103</v>
      </c>
      <c r="M9549" t="s">
        <v>26</v>
      </c>
      <c r="N9549">
        <v>2</v>
      </c>
      <c r="P9549" t="s">
        <v>10827</v>
      </c>
      <c r="Q9549" t="s">
        <v>15104</v>
      </c>
      <c r="S9549" t="s">
        <v>29</v>
      </c>
    </row>
    <row r="9550" spans="1:19" hidden="1" x14ac:dyDescent="0.2">
      <c r="A9550">
        <v>6018</v>
      </c>
      <c r="B9550" t="s">
        <v>15105</v>
      </c>
      <c r="C9550" t="s">
        <v>20</v>
      </c>
      <c r="D9550">
        <v>0.44</v>
      </c>
      <c r="E9550">
        <v>20</v>
      </c>
      <c r="F9550" t="s">
        <v>12792</v>
      </c>
      <c r="G9550" t="s">
        <v>75</v>
      </c>
      <c r="H9550" t="s">
        <v>46</v>
      </c>
      <c r="I9550" t="s">
        <v>2142</v>
      </c>
      <c r="K9550"/>
      <c r="L9550" t="s">
        <v>15106</v>
      </c>
      <c r="M9550" t="s">
        <v>26</v>
      </c>
      <c r="N9550">
        <v>2</v>
      </c>
      <c r="P9550" t="s">
        <v>10827</v>
      </c>
      <c r="Q9550" t="s">
        <v>15107</v>
      </c>
      <c r="S9550" t="s">
        <v>29</v>
      </c>
    </row>
    <row r="9551" spans="1:19" hidden="1" x14ac:dyDescent="0.2">
      <c r="A9551">
        <v>6018</v>
      </c>
      <c r="B9551" t="s">
        <v>15105</v>
      </c>
      <c r="C9551" t="s">
        <v>73</v>
      </c>
      <c r="D9551">
        <v>7.36</v>
      </c>
      <c r="E9551">
        <v>20</v>
      </c>
      <c r="F9551" t="s">
        <v>66</v>
      </c>
      <c r="G9551" t="s">
        <v>31</v>
      </c>
      <c r="H9551" t="s">
        <v>46</v>
      </c>
      <c r="I9551" t="s">
        <v>2142</v>
      </c>
      <c r="K9551"/>
      <c r="L9551" t="s">
        <v>15106</v>
      </c>
      <c r="M9551" t="s">
        <v>26</v>
      </c>
      <c r="N9551">
        <v>2</v>
      </c>
      <c r="P9551" t="s">
        <v>10827</v>
      </c>
      <c r="Q9551" t="s">
        <v>15107</v>
      </c>
      <c r="S9551" t="s">
        <v>29</v>
      </c>
    </row>
    <row r="9552" spans="1:19" hidden="1" x14ac:dyDescent="0.2">
      <c r="A9552">
        <v>6019</v>
      </c>
      <c r="B9552" t="s">
        <v>15108</v>
      </c>
      <c r="C9552" t="s">
        <v>20</v>
      </c>
      <c r="D9552">
        <v>0.43</v>
      </c>
      <c r="E9552">
        <v>20</v>
      </c>
      <c r="F9552" t="s">
        <v>12792</v>
      </c>
      <c r="G9552" t="s">
        <v>75</v>
      </c>
      <c r="H9552" t="s">
        <v>46</v>
      </c>
      <c r="I9552" t="s">
        <v>2142</v>
      </c>
      <c r="K9552"/>
      <c r="L9552" t="s">
        <v>15109</v>
      </c>
      <c r="M9552" t="s">
        <v>26</v>
      </c>
      <c r="N9552">
        <v>2</v>
      </c>
      <c r="P9552" t="s">
        <v>10827</v>
      </c>
      <c r="Q9552" t="s">
        <v>15110</v>
      </c>
      <c r="S9552" t="s">
        <v>29</v>
      </c>
    </row>
    <row r="9553" spans="1:19" hidden="1" x14ac:dyDescent="0.2">
      <c r="A9553">
        <v>6019</v>
      </c>
      <c r="B9553" t="s">
        <v>15108</v>
      </c>
      <c r="C9553" t="s">
        <v>73</v>
      </c>
      <c r="D9553">
        <v>7.2</v>
      </c>
      <c r="E9553">
        <v>20</v>
      </c>
      <c r="F9553" t="s">
        <v>66</v>
      </c>
      <c r="G9553" t="s">
        <v>31</v>
      </c>
      <c r="H9553" t="s">
        <v>46</v>
      </c>
      <c r="I9553" t="s">
        <v>2142</v>
      </c>
      <c r="K9553"/>
      <c r="L9553" t="s">
        <v>15109</v>
      </c>
      <c r="M9553" t="s">
        <v>26</v>
      </c>
      <c r="N9553">
        <v>2</v>
      </c>
      <c r="P9553" t="s">
        <v>10827</v>
      </c>
      <c r="Q9553" t="s">
        <v>15110</v>
      </c>
      <c r="S9553" t="s">
        <v>29</v>
      </c>
    </row>
    <row r="9554" spans="1:19" hidden="1" x14ac:dyDescent="0.2">
      <c r="A9554">
        <v>6020</v>
      </c>
      <c r="B9554" t="s">
        <v>15111</v>
      </c>
      <c r="C9554" t="s">
        <v>20</v>
      </c>
      <c r="D9554">
        <v>2.31</v>
      </c>
      <c r="E9554">
        <v>20</v>
      </c>
      <c r="F9554" t="s">
        <v>15112</v>
      </c>
      <c r="G9554" t="s">
        <v>2339</v>
      </c>
      <c r="H9554" t="s">
        <v>23</v>
      </c>
      <c r="I9554" t="s">
        <v>548</v>
      </c>
      <c r="K9554"/>
      <c r="L9554" t="s">
        <v>15113</v>
      </c>
      <c r="M9554" t="s">
        <v>26</v>
      </c>
      <c r="N9554">
        <v>2</v>
      </c>
      <c r="P9554" t="s">
        <v>10827</v>
      </c>
      <c r="Q9554" t="s">
        <v>15114</v>
      </c>
      <c r="S9554" t="s">
        <v>29</v>
      </c>
    </row>
    <row r="9555" spans="1:19" hidden="1" x14ac:dyDescent="0.2">
      <c r="A9555">
        <v>6021</v>
      </c>
      <c r="B9555" t="s">
        <v>15115</v>
      </c>
      <c r="C9555" t="s">
        <v>20</v>
      </c>
      <c r="D9555">
        <v>-0.43</v>
      </c>
      <c r="E9555">
        <v>20</v>
      </c>
      <c r="F9555" t="s">
        <v>11398</v>
      </c>
      <c r="G9555" t="s">
        <v>75</v>
      </c>
      <c r="H9555" t="s">
        <v>23</v>
      </c>
      <c r="I9555" t="s">
        <v>2142</v>
      </c>
      <c r="K9555"/>
      <c r="L9555" t="s">
        <v>15116</v>
      </c>
      <c r="M9555" t="s">
        <v>26</v>
      </c>
      <c r="N9555">
        <v>2</v>
      </c>
      <c r="P9555" t="s">
        <v>10827</v>
      </c>
      <c r="Q9555" t="s">
        <v>15117</v>
      </c>
      <c r="S9555" t="s">
        <v>29</v>
      </c>
    </row>
    <row r="9556" spans="1:19" hidden="1" x14ac:dyDescent="0.2">
      <c r="A9556">
        <v>6021</v>
      </c>
      <c r="B9556" t="s">
        <v>15115</v>
      </c>
      <c r="C9556" t="s">
        <v>73</v>
      </c>
      <c r="D9556">
        <v>5.52</v>
      </c>
      <c r="E9556">
        <v>20</v>
      </c>
      <c r="F9556" t="s">
        <v>66</v>
      </c>
      <c r="G9556" t="s">
        <v>31</v>
      </c>
      <c r="H9556" t="s">
        <v>46</v>
      </c>
      <c r="I9556" t="s">
        <v>2142</v>
      </c>
      <c r="K9556"/>
      <c r="L9556" t="s">
        <v>15116</v>
      </c>
      <c r="M9556" t="s">
        <v>26</v>
      </c>
      <c r="N9556">
        <v>2</v>
      </c>
      <c r="P9556" t="s">
        <v>10827</v>
      </c>
      <c r="Q9556" t="s">
        <v>15117</v>
      </c>
      <c r="S9556" t="s">
        <v>29</v>
      </c>
    </row>
    <row r="9557" spans="1:19" hidden="1" x14ac:dyDescent="0.2">
      <c r="A9557">
        <v>6022</v>
      </c>
      <c r="B9557" t="s">
        <v>15118</v>
      </c>
      <c r="C9557" t="s">
        <v>20</v>
      </c>
      <c r="D9557">
        <v>-0.46</v>
      </c>
      <c r="E9557">
        <v>20</v>
      </c>
      <c r="F9557" t="s">
        <v>11398</v>
      </c>
      <c r="G9557" t="s">
        <v>75</v>
      </c>
      <c r="H9557" t="s">
        <v>23</v>
      </c>
      <c r="I9557" t="s">
        <v>2142</v>
      </c>
      <c r="K9557"/>
      <c r="L9557" t="s">
        <v>15119</v>
      </c>
      <c r="M9557" t="s">
        <v>26</v>
      </c>
      <c r="N9557">
        <v>2</v>
      </c>
      <c r="P9557" t="s">
        <v>10827</v>
      </c>
      <c r="Q9557" t="s">
        <v>15120</v>
      </c>
      <c r="S9557" t="s">
        <v>29</v>
      </c>
    </row>
    <row r="9558" spans="1:19" hidden="1" x14ac:dyDescent="0.2">
      <c r="A9558">
        <v>6022</v>
      </c>
      <c r="B9558" t="s">
        <v>15118</v>
      </c>
      <c r="C9558" t="s">
        <v>73</v>
      </c>
      <c r="D9558">
        <v>5.65</v>
      </c>
      <c r="E9558">
        <v>20</v>
      </c>
      <c r="F9558" t="s">
        <v>66</v>
      </c>
      <c r="G9558" t="s">
        <v>31</v>
      </c>
      <c r="H9558" t="s">
        <v>46</v>
      </c>
      <c r="I9558" t="s">
        <v>2142</v>
      </c>
      <c r="K9558"/>
      <c r="L9558" t="s">
        <v>15119</v>
      </c>
      <c r="M9558" t="s">
        <v>26</v>
      </c>
      <c r="N9558">
        <v>2</v>
      </c>
      <c r="P9558" t="s">
        <v>10827</v>
      </c>
      <c r="Q9558" t="s">
        <v>15120</v>
      </c>
      <c r="S9558" t="s">
        <v>29</v>
      </c>
    </row>
    <row r="9559" spans="1:19" hidden="1" x14ac:dyDescent="0.2">
      <c r="A9559">
        <v>6023</v>
      </c>
      <c r="B9559" t="s">
        <v>15121</v>
      </c>
      <c r="C9559" t="s">
        <v>20</v>
      </c>
      <c r="D9559">
        <v>-0.77</v>
      </c>
      <c r="E9559">
        <v>20</v>
      </c>
      <c r="G9559" t="s">
        <v>75</v>
      </c>
      <c r="H9559" t="s">
        <v>23</v>
      </c>
      <c r="I9559" t="s">
        <v>9321</v>
      </c>
      <c r="K9559"/>
      <c r="L9559" t="s">
        <v>15122</v>
      </c>
      <c r="M9559" t="s">
        <v>11208</v>
      </c>
      <c r="N9559">
        <v>4</v>
      </c>
      <c r="P9559" t="s">
        <v>10827</v>
      </c>
      <c r="Q9559" t="s">
        <v>15123</v>
      </c>
      <c r="S9559" t="s">
        <v>29</v>
      </c>
    </row>
    <row r="9560" spans="1:19" hidden="1" x14ac:dyDescent="0.2">
      <c r="A9560">
        <v>6024</v>
      </c>
      <c r="B9560" t="s">
        <v>15124</v>
      </c>
      <c r="C9560" t="s">
        <v>20</v>
      </c>
      <c r="D9560">
        <v>1.35</v>
      </c>
      <c r="E9560">
        <v>20</v>
      </c>
      <c r="F9560" t="s">
        <v>12792</v>
      </c>
      <c r="G9560" t="s">
        <v>75</v>
      </c>
      <c r="H9560" t="s">
        <v>46</v>
      </c>
      <c r="I9560" t="s">
        <v>9321</v>
      </c>
      <c r="K9560"/>
      <c r="L9560" t="s">
        <v>15125</v>
      </c>
      <c r="M9560" t="s">
        <v>26</v>
      </c>
      <c r="N9560">
        <v>2</v>
      </c>
      <c r="P9560" t="s">
        <v>10827</v>
      </c>
      <c r="Q9560" t="s">
        <v>15126</v>
      </c>
      <c r="S9560" t="s">
        <v>29</v>
      </c>
    </row>
    <row r="9561" spans="1:19" hidden="1" x14ac:dyDescent="0.2">
      <c r="A9561">
        <v>6025</v>
      </c>
      <c r="B9561" t="s">
        <v>15127</v>
      </c>
      <c r="C9561" t="s">
        <v>20</v>
      </c>
      <c r="D9561">
        <v>2.85</v>
      </c>
      <c r="E9561">
        <v>20</v>
      </c>
      <c r="F9561" t="s">
        <v>66</v>
      </c>
      <c r="G9561" t="s">
        <v>31</v>
      </c>
      <c r="H9561" t="s">
        <v>46</v>
      </c>
      <c r="I9561" t="s">
        <v>2140</v>
      </c>
      <c r="K9561"/>
      <c r="L9561" t="s">
        <v>15128</v>
      </c>
      <c r="M9561" t="s">
        <v>26</v>
      </c>
      <c r="N9561">
        <v>2</v>
      </c>
      <c r="P9561" t="s">
        <v>10827</v>
      </c>
      <c r="Q9561" t="s">
        <v>15129</v>
      </c>
      <c r="S9561" t="s">
        <v>29</v>
      </c>
    </row>
    <row r="9562" spans="1:19" hidden="1" x14ac:dyDescent="0.2">
      <c r="A9562">
        <v>6026</v>
      </c>
      <c r="B9562" t="s">
        <v>15130</v>
      </c>
      <c r="C9562" t="s">
        <v>20</v>
      </c>
      <c r="D9562">
        <v>-0.9</v>
      </c>
      <c r="E9562">
        <v>20</v>
      </c>
      <c r="F9562" t="s">
        <v>11398</v>
      </c>
      <c r="G9562" t="s">
        <v>75</v>
      </c>
      <c r="H9562" t="s">
        <v>23</v>
      </c>
      <c r="I9562" t="s">
        <v>9321</v>
      </c>
      <c r="K9562"/>
      <c r="L9562" t="s">
        <v>15131</v>
      </c>
      <c r="M9562" t="s">
        <v>26</v>
      </c>
      <c r="N9562">
        <v>2</v>
      </c>
      <c r="P9562" t="s">
        <v>10827</v>
      </c>
      <c r="Q9562" t="s">
        <v>15132</v>
      </c>
      <c r="S9562" t="s">
        <v>29</v>
      </c>
    </row>
    <row r="9563" spans="1:19" hidden="1" x14ac:dyDescent="0.2">
      <c r="A9563">
        <v>6027</v>
      </c>
      <c r="B9563" t="s">
        <v>15133</v>
      </c>
      <c r="C9563" t="s">
        <v>20</v>
      </c>
      <c r="D9563">
        <v>1.02</v>
      </c>
      <c r="E9563">
        <v>20</v>
      </c>
      <c r="F9563" t="s">
        <v>12792</v>
      </c>
      <c r="G9563" t="s">
        <v>75</v>
      </c>
      <c r="H9563" t="s">
        <v>46</v>
      </c>
      <c r="I9563" t="s">
        <v>9321</v>
      </c>
      <c r="K9563"/>
      <c r="L9563" t="s">
        <v>15134</v>
      </c>
      <c r="M9563" t="s">
        <v>26</v>
      </c>
      <c r="N9563">
        <v>2</v>
      </c>
      <c r="P9563" t="s">
        <v>10827</v>
      </c>
      <c r="Q9563" t="s">
        <v>15135</v>
      </c>
      <c r="S9563" t="s">
        <v>29</v>
      </c>
    </row>
    <row r="9564" spans="1:19" hidden="1" x14ac:dyDescent="0.2">
      <c r="A9564">
        <v>6028</v>
      </c>
      <c r="B9564" t="s">
        <v>15136</v>
      </c>
      <c r="C9564" t="s">
        <v>20</v>
      </c>
      <c r="D9564">
        <v>10.45</v>
      </c>
      <c r="E9564">
        <v>20</v>
      </c>
      <c r="F9564" t="s">
        <v>15137</v>
      </c>
      <c r="G9564" t="s">
        <v>31</v>
      </c>
      <c r="H9564" t="s">
        <v>46</v>
      </c>
      <c r="I9564" t="s">
        <v>12372</v>
      </c>
      <c r="K9564"/>
      <c r="L9564" t="s">
        <v>15138</v>
      </c>
      <c r="M9564" t="s">
        <v>26</v>
      </c>
      <c r="N9564">
        <v>2</v>
      </c>
      <c r="P9564" t="s">
        <v>10827</v>
      </c>
      <c r="Q9564" t="s">
        <v>15139</v>
      </c>
      <c r="S9564" t="s">
        <v>29</v>
      </c>
    </row>
    <row r="9565" spans="1:19" hidden="1" x14ac:dyDescent="0.2">
      <c r="A9565">
        <v>6029</v>
      </c>
      <c r="B9565" t="s">
        <v>15140</v>
      </c>
      <c r="C9565" t="s">
        <v>20</v>
      </c>
      <c r="D9565">
        <v>1.89</v>
      </c>
      <c r="E9565">
        <v>20</v>
      </c>
      <c r="F9565" t="s">
        <v>12792</v>
      </c>
      <c r="G9565" t="s">
        <v>75</v>
      </c>
      <c r="H9565" t="s">
        <v>46</v>
      </c>
      <c r="I9565" t="s">
        <v>8358</v>
      </c>
      <c r="K9565"/>
      <c r="L9565" t="s">
        <v>15141</v>
      </c>
      <c r="M9565" t="s">
        <v>26</v>
      </c>
      <c r="N9565">
        <v>2</v>
      </c>
      <c r="P9565" t="s">
        <v>10827</v>
      </c>
      <c r="Q9565" t="s">
        <v>15142</v>
      </c>
      <c r="S9565" t="s">
        <v>29</v>
      </c>
    </row>
    <row r="9566" spans="1:19" hidden="1" x14ac:dyDescent="0.2">
      <c r="A9566">
        <v>6030</v>
      </c>
      <c r="B9566" t="s">
        <v>15143</v>
      </c>
      <c r="C9566" t="s">
        <v>20</v>
      </c>
      <c r="D9566">
        <v>1.63</v>
      </c>
      <c r="E9566">
        <v>20</v>
      </c>
      <c r="F9566" t="s">
        <v>14037</v>
      </c>
      <c r="G9566" t="s">
        <v>75</v>
      </c>
      <c r="H9566" t="s">
        <v>46</v>
      </c>
      <c r="I9566" t="s">
        <v>8358</v>
      </c>
      <c r="K9566"/>
      <c r="L9566" t="s">
        <v>15144</v>
      </c>
      <c r="M9566" t="s">
        <v>26</v>
      </c>
      <c r="N9566">
        <v>2</v>
      </c>
      <c r="P9566" t="s">
        <v>10827</v>
      </c>
      <c r="Q9566" t="s">
        <v>15145</v>
      </c>
      <c r="S9566" t="s">
        <v>29</v>
      </c>
    </row>
    <row r="9567" spans="1:19" hidden="1" x14ac:dyDescent="0.2">
      <c r="A9567">
        <v>6030</v>
      </c>
      <c r="B9567" t="s">
        <v>15143</v>
      </c>
      <c r="C9567" t="s">
        <v>73</v>
      </c>
      <c r="D9567">
        <v>8.56</v>
      </c>
      <c r="E9567">
        <v>20</v>
      </c>
      <c r="F9567" t="s">
        <v>15146</v>
      </c>
      <c r="G9567" t="s">
        <v>31</v>
      </c>
      <c r="H9567" t="s">
        <v>46</v>
      </c>
      <c r="I9567" t="s">
        <v>8358</v>
      </c>
      <c r="K9567"/>
      <c r="L9567" t="s">
        <v>15144</v>
      </c>
      <c r="M9567" t="s">
        <v>26</v>
      </c>
      <c r="N9567">
        <v>2</v>
      </c>
      <c r="P9567" t="s">
        <v>10827</v>
      </c>
      <c r="Q9567" t="s">
        <v>15145</v>
      </c>
      <c r="S9567" t="s">
        <v>29</v>
      </c>
    </row>
    <row r="9568" spans="1:19" hidden="1" x14ac:dyDescent="0.2">
      <c r="A9568">
        <v>6031</v>
      </c>
      <c r="B9568" t="s">
        <v>15147</v>
      </c>
      <c r="C9568" t="s">
        <v>20</v>
      </c>
      <c r="D9568">
        <v>0.61</v>
      </c>
      <c r="E9568">
        <v>20</v>
      </c>
      <c r="F9568" t="s">
        <v>1621</v>
      </c>
      <c r="G9568" t="s">
        <v>75</v>
      </c>
      <c r="H9568" t="s">
        <v>46</v>
      </c>
      <c r="I9568" t="s">
        <v>8358</v>
      </c>
      <c r="K9568"/>
      <c r="L9568" t="s">
        <v>15148</v>
      </c>
      <c r="M9568" t="s">
        <v>26</v>
      </c>
      <c r="N9568">
        <v>2</v>
      </c>
      <c r="P9568" t="s">
        <v>10827</v>
      </c>
      <c r="Q9568" t="s">
        <v>15149</v>
      </c>
      <c r="S9568" t="s">
        <v>29</v>
      </c>
    </row>
    <row r="9569" spans="1:19" hidden="1" x14ac:dyDescent="0.2">
      <c r="A9569">
        <v>6032</v>
      </c>
      <c r="B9569" t="s">
        <v>15150</v>
      </c>
      <c r="C9569" t="s">
        <v>20</v>
      </c>
      <c r="D9569">
        <v>3.17</v>
      </c>
      <c r="E9569">
        <v>20</v>
      </c>
      <c r="F9569" t="s">
        <v>15151</v>
      </c>
      <c r="G9569" t="s">
        <v>31</v>
      </c>
      <c r="H9569" t="s">
        <v>46</v>
      </c>
      <c r="I9569" t="s">
        <v>12372</v>
      </c>
      <c r="K9569"/>
      <c r="L9569" t="s">
        <v>15152</v>
      </c>
      <c r="M9569" t="s">
        <v>26</v>
      </c>
      <c r="N9569">
        <v>2</v>
      </c>
      <c r="P9569" t="s">
        <v>10827</v>
      </c>
      <c r="Q9569" t="s">
        <v>15153</v>
      </c>
      <c r="S9569" t="s">
        <v>29</v>
      </c>
    </row>
    <row r="9570" spans="1:19" hidden="1" x14ac:dyDescent="0.2">
      <c r="A9570">
        <v>6033</v>
      </c>
      <c r="B9570" t="s">
        <v>15154</v>
      </c>
      <c r="C9570" t="s">
        <v>20</v>
      </c>
      <c r="D9570">
        <v>1.35</v>
      </c>
      <c r="E9570">
        <v>20</v>
      </c>
      <c r="F9570" t="s">
        <v>15155</v>
      </c>
      <c r="G9570" t="s">
        <v>75</v>
      </c>
      <c r="H9570" t="s">
        <v>46</v>
      </c>
      <c r="I9570" t="s">
        <v>2115</v>
      </c>
      <c r="K9570"/>
      <c r="L9570" t="s">
        <v>15156</v>
      </c>
      <c r="M9570" t="s">
        <v>26</v>
      </c>
      <c r="N9570">
        <v>2</v>
      </c>
      <c r="P9570" t="s">
        <v>10827</v>
      </c>
      <c r="Q9570" t="s">
        <v>15157</v>
      </c>
      <c r="S9570" t="s">
        <v>29</v>
      </c>
    </row>
    <row r="9571" spans="1:19" hidden="1" x14ac:dyDescent="0.2">
      <c r="A9571">
        <v>6034</v>
      </c>
      <c r="B9571" t="s">
        <v>15158</v>
      </c>
      <c r="C9571" t="s">
        <v>20</v>
      </c>
      <c r="D9571">
        <v>1.63</v>
      </c>
      <c r="E9571">
        <v>20</v>
      </c>
      <c r="F9571" t="s">
        <v>15155</v>
      </c>
      <c r="G9571" t="s">
        <v>75</v>
      </c>
      <c r="H9571" t="s">
        <v>46</v>
      </c>
      <c r="I9571" t="s">
        <v>2115</v>
      </c>
      <c r="K9571"/>
      <c r="L9571" t="s">
        <v>15159</v>
      </c>
      <c r="M9571" t="s">
        <v>26</v>
      </c>
      <c r="N9571">
        <v>2</v>
      </c>
      <c r="P9571" t="s">
        <v>10827</v>
      </c>
      <c r="Q9571" t="s">
        <v>15160</v>
      </c>
      <c r="S9571" t="s">
        <v>29</v>
      </c>
    </row>
    <row r="9572" spans="1:19" hidden="1" x14ac:dyDescent="0.2">
      <c r="A9572">
        <v>6035</v>
      </c>
      <c r="B9572" t="s">
        <v>15161</v>
      </c>
      <c r="C9572" t="s">
        <v>20</v>
      </c>
      <c r="D9572">
        <v>6.4</v>
      </c>
      <c r="E9572">
        <v>20</v>
      </c>
      <c r="F9572" t="s">
        <v>15155</v>
      </c>
      <c r="G9572" t="s">
        <v>31</v>
      </c>
      <c r="H9572" t="s">
        <v>46</v>
      </c>
      <c r="I9572" t="s">
        <v>2115</v>
      </c>
      <c r="K9572"/>
      <c r="L9572" t="s">
        <v>15162</v>
      </c>
      <c r="M9572" t="s">
        <v>26</v>
      </c>
      <c r="N9572">
        <v>2</v>
      </c>
      <c r="P9572" t="s">
        <v>10827</v>
      </c>
      <c r="Q9572" t="s">
        <v>15163</v>
      </c>
      <c r="S9572" t="s">
        <v>29</v>
      </c>
    </row>
    <row r="9573" spans="1:19" hidden="1" x14ac:dyDescent="0.2">
      <c r="A9573">
        <v>6036</v>
      </c>
      <c r="B9573" t="s">
        <v>15164</v>
      </c>
      <c r="C9573" t="s">
        <v>20</v>
      </c>
      <c r="D9573">
        <v>4.2300000000000004</v>
      </c>
      <c r="E9573">
        <v>20</v>
      </c>
      <c r="F9573" t="s">
        <v>13964</v>
      </c>
      <c r="G9573" t="s">
        <v>55</v>
      </c>
      <c r="H9573" t="s">
        <v>46</v>
      </c>
      <c r="I9573" t="s">
        <v>14499</v>
      </c>
      <c r="K9573"/>
      <c r="L9573" t="s">
        <v>15165</v>
      </c>
      <c r="M9573" t="s">
        <v>26</v>
      </c>
      <c r="N9573">
        <v>2</v>
      </c>
      <c r="P9573" t="s">
        <v>10827</v>
      </c>
      <c r="Q9573" t="s">
        <v>15166</v>
      </c>
      <c r="S9573" t="s">
        <v>29</v>
      </c>
    </row>
    <row r="9574" spans="1:19" hidden="1" x14ac:dyDescent="0.2">
      <c r="A9574">
        <v>6037</v>
      </c>
      <c r="B9574" t="s">
        <v>15167</v>
      </c>
      <c r="C9574" t="s">
        <v>20</v>
      </c>
      <c r="D9574">
        <v>6.57</v>
      </c>
      <c r="E9574">
        <v>20</v>
      </c>
      <c r="F9574" t="s">
        <v>13964</v>
      </c>
      <c r="G9574" t="s">
        <v>55</v>
      </c>
      <c r="H9574" t="s">
        <v>46</v>
      </c>
      <c r="I9574" t="s">
        <v>2142</v>
      </c>
      <c r="K9574"/>
      <c r="L9574" t="s">
        <v>15168</v>
      </c>
      <c r="M9574" t="s">
        <v>26</v>
      </c>
      <c r="N9574">
        <v>2</v>
      </c>
      <c r="P9574" t="s">
        <v>10827</v>
      </c>
      <c r="Q9574" t="s">
        <v>15169</v>
      </c>
      <c r="S9574" t="s">
        <v>29</v>
      </c>
    </row>
    <row r="9575" spans="1:19" hidden="1" x14ac:dyDescent="0.2">
      <c r="A9575">
        <v>6038</v>
      </c>
      <c r="B9575" t="s">
        <v>15170</v>
      </c>
      <c r="C9575" t="s">
        <v>20</v>
      </c>
      <c r="D9575">
        <v>5.27</v>
      </c>
      <c r="E9575">
        <v>20</v>
      </c>
      <c r="F9575" t="s">
        <v>13964</v>
      </c>
      <c r="G9575" t="s">
        <v>55</v>
      </c>
      <c r="H9575" t="s">
        <v>46</v>
      </c>
      <c r="I9575" t="s">
        <v>14499</v>
      </c>
      <c r="K9575"/>
      <c r="L9575" t="s">
        <v>15171</v>
      </c>
      <c r="M9575" t="s">
        <v>26</v>
      </c>
      <c r="N9575">
        <v>2</v>
      </c>
      <c r="P9575" t="s">
        <v>10827</v>
      </c>
      <c r="Q9575" t="s">
        <v>15172</v>
      </c>
      <c r="S9575" t="s">
        <v>29</v>
      </c>
    </row>
    <row r="9576" spans="1:19" hidden="1" x14ac:dyDescent="0.2">
      <c r="A9576">
        <v>6039</v>
      </c>
      <c r="B9576" t="s">
        <v>15173</v>
      </c>
      <c r="C9576" t="s">
        <v>20</v>
      </c>
      <c r="D9576">
        <v>7.41</v>
      </c>
      <c r="E9576">
        <v>20</v>
      </c>
      <c r="F9576" t="s">
        <v>13964</v>
      </c>
      <c r="G9576" t="s">
        <v>55</v>
      </c>
      <c r="H9576" t="s">
        <v>46</v>
      </c>
      <c r="I9576" t="s">
        <v>14499</v>
      </c>
      <c r="K9576"/>
      <c r="L9576" t="s">
        <v>15174</v>
      </c>
      <c r="M9576" t="s">
        <v>26</v>
      </c>
      <c r="N9576">
        <v>2</v>
      </c>
      <c r="P9576" t="s">
        <v>10827</v>
      </c>
      <c r="Q9576" t="s">
        <v>15175</v>
      </c>
      <c r="S9576" t="s">
        <v>29</v>
      </c>
    </row>
    <row r="9577" spans="1:19" hidden="1" x14ac:dyDescent="0.2">
      <c r="A9577">
        <v>6040</v>
      </c>
      <c r="B9577" t="s">
        <v>15176</v>
      </c>
      <c r="C9577" t="s">
        <v>20</v>
      </c>
      <c r="D9577">
        <v>5.12</v>
      </c>
      <c r="E9577">
        <v>20</v>
      </c>
      <c r="F9577" t="s">
        <v>13964</v>
      </c>
      <c r="G9577" t="s">
        <v>55</v>
      </c>
      <c r="H9577" t="s">
        <v>46</v>
      </c>
      <c r="I9577" t="s">
        <v>14499</v>
      </c>
      <c r="K9577"/>
      <c r="L9577" t="s">
        <v>15177</v>
      </c>
      <c r="M9577" t="s">
        <v>26</v>
      </c>
      <c r="N9577">
        <v>2</v>
      </c>
      <c r="P9577" t="s">
        <v>10827</v>
      </c>
      <c r="Q9577" t="s">
        <v>15178</v>
      </c>
      <c r="S9577" t="s">
        <v>29</v>
      </c>
    </row>
    <row r="9578" spans="1:19" hidden="1" x14ac:dyDescent="0.2">
      <c r="A9578">
        <v>6041</v>
      </c>
      <c r="B9578" t="s">
        <v>15179</v>
      </c>
      <c r="C9578" t="s">
        <v>20</v>
      </c>
      <c r="D9578">
        <v>7.6</v>
      </c>
      <c r="E9578">
        <v>20</v>
      </c>
      <c r="F9578" t="s">
        <v>13964</v>
      </c>
      <c r="G9578" t="s">
        <v>55</v>
      </c>
      <c r="H9578" t="s">
        <v>46</v>
      </c>
      <c r="I9578" t="s">
        <v>14499</v>
      </c>
      <c r="K9578"/>
      <c r="L9578" t="s">
        <v>15180</v>
      </c>
      <c r="M9578" t="s">
        <v>26</v>
      </c>
      <c r="N9578">
        <v>2</v>
      </c>
      <c r="P9578" t="s">
        <v>10827</v>
      </c>
      <c r="Q9578" t="s">
        <v>15181</v>
      </c>
      <c r="S9578" t="s">
        <v>29</v>
      </c>
    </row>
    <row r="9579" spans="1:19" hidden="1" x14ac:dyDescent="0.2">
      <c r="A9579">
        <v>6042</v>
      </c>
      <c r="B9579" t="s">
        <v>15182</v>
      </c>
      <c r="C9579" t="s">
        <v>20</v>
      </c>
      <c r="D9579">
        <v>5.72</v>
      </c>
      <c r="E9579">
        <v>20</v>
      </c>
      <c r="F9579" t="s">
        <v>13964</v>
      </c>
      <c r="G9579" t="s">
        <v>55</v>
      </c>
      <c r="H9579" t="s">
        <v>46</v>
      </c>
      <c r="I9579" t="s">
        <v>14499</v>
      </c>
      <c r="K9579"/>
      <c r="L9579" t="s">
        <v>15183</v>
      </c>
      <c r="M9579" t="s">
        <v>26</v>
      </c>
      <c r="N9579">
        <v>2</v>
      </c>
      <c r="P9579" t="s">
        <v>10827</v>
      </c>
      <c r="Q9579" t="s">
        <v>15184</v>
      </c>
      <c r="S9579" t="s">
        <v>29</v>
      </c>
    </row>
    <row r="9580" spans="1:19" hidden="1" x14ac:dyDescent="0.2">
      <c r="A9580">
        <v>6043</v>
      </c>
      <c r="B9580" t="s">
        <v>15185</v>
      </c>
      <c r="C9580" t="s">
        <v>20</v>
      </c>
      <c r="D9580">
        <v>7.86</v>
      </c>
      <c r="E9580">
        <v>20</v>
      </c>
      <c r="F9580" t="s">
        <v>13964</v>
      </c>
      <c r="G9580" t="s">
        <v>55</v>
      </c>
      <c r="H9580" t="s">
        <v>46</v>
      </c>
      <c r="I9580" t="s">
        <v>14499</v>
      </c>
      <c r="K9580"/>
      <c r="L9580" t="s">
        <v>15186</v>
      </c>
      <c r="M9580" t="s">
        <v>26</v>
      </c>
      <c r="N9580">
        <v>2</v>
      </c>
      <c r="P9580" t="s">
        <v>10827</v>
      </c>
      <c r="Q9580" t="s">
        <v>15187</v>
      </c>
      <c r="S9580" t="s">
        <v>29</v>
      </c>
    </row>
    <row r="9581" spans="1:19" hidden="1" x14ac:dyDescent="0.2">
      <c r="A9581">
        <v>6044</v>
      </c>
      <c r="B9581" t="s">
        <v>15188</v>
      </c>
      <c r="C9581" t="s">
        <v>20</v>
      </c>
      <c r="D9581">
        <v>4.66</v>
      </c>
      <c r="E9581">
        <v>20</v>
      </c>
      <c r="F9581" t="s">
        <v>66</v>
      </c>
      <c r="G9581" t="s">
        <v>31</v>
      </c>
      <c r="H9581" t="s">
        <v>46</v>
      </c>
      <c r="I9581" t="s">
        <v>9321</v>
      </c>
      <c r="K9581"/>
      <c r="L9581" t="s">
        <v>15189</v>
      </c>
      <c r="M9581" t="s">
        <v>26</v>
      </c>
      <c r="N9581">
        <v>2</v>
      </c>
      <c r="P9581" t="s">
        <v>10827</v>
      </c>
      <c r="Q9581" t="s">
        <v>15190</v>
      </c>
      <c r="S9581" t="s">
        <v>29</v>
      </c>
    </row>
    <row r="9582" spans="1:19" hidden="1" x14ac:dyDescent="0.2">
      <c r="A9582">
        <v>6045</v>
      </c>
      <c r="B9582" t="s">
        <v>15191</v>
      </c>
      <c r="C9582" t="s">
        <v>20</v>
      </c>
      <c r="D9582">
        <v>0.06</v>
      </c>
      <c r="E9582">
        <v>20</v>
      </c>
      <c r="F9582" t="s">
        <v>12792</v>
      </c>
      <c r="G9582" t="s">
        <v>75</v>
      </c>
      <c r="H9582" t="s">
        <v>46</v>
      </c>
      <c r="I9582" t="s">
        <v>9321</v>
      </c>
      <c r="K9582"/>
      <c r="L9582" t="s">
        <v>15192</v>
      </c>
      <c r="M9582" t="s">
        <v>26</v>
      </c>
      <c r="N9582">
        <v>2</v>
      </c>
      <c r="P9582" t="s">
        <v>10827</v>
      </c>
      <c r="Q9582" t="s">
        <v>15193</v>
      </c>
      <c r="S9582" t="s">
        <v>29</v>
      </c>
    </row>
    <row r="9583" spans="1:19" hidden="1" x14ac:dyDescent="0.2">
      <c r="A9583">
        <v>6046</v>
      </c>
      <c r="B9583" t="s">
        <v>15194</v>
      </c>
      <c r="C9583" t="s">
        <v>20</v>
      </c>
      <c r="D9583">
        <v>0.16</v>
      </c>
      <c r="E9583">
        <v>20</v>
      </c>
      <c r="F9583" t="s">
        <v>12792</v>
      </c>
      <c r="G9583" t="s">
        <v>75</v>
      </c>
      <c r="H9583" t="s">
        <v>46</v>
      </c>
      <c r="I9583" t="s">
        <v>9321</v>
      </c>
      <c r="K9583"/>
      <c r="L9583" t="s">
        <v>15195</v>
      </c>
      <c r="M9583" t="s">
        <v>26</v>
      </c>
      <c r="N9583">
        <v>2</v>
      </c>
      <c r="P9583" t="s">
        <v>10827</v>
      </c>
      <c r="Q9583" t="s">
        <v>15196</v>
      </c>
      <c r="S9583" t="s">
        <v>29</v>
      </c>
    </row>
    <row r="9584" spans="1:19" hidden="1" x14ac:dyDescent="0.2">
      <c r="A9584">
        <v>6047</v>
      </c>
      <c r="B9584" t="s">
        <v>15197</v>
      </c>
      <c r="C9584" t="s">
        <v>20</v>
      </c>
      <c r="D9584">
        <v>2.5499999999999998</v>
      </c>
      <c r="E9584">
        <v>20</v>
      </c>
      <c r="F9584" t="s">
        <v>66</v>
      </c>
      <c r="G9584" t="s">
        <v>31</v>
      </c>
      <c r="H9584" t="s">
        <v>46</v>
      </c>
      <c r="I9584" t="s">
        <v>3111</v>
      </c>
      <c r="K9584"/>
      <c r="L9584" t="s">
        <v>15198</v>
      </c>
      <c r="M9584" t="s">
        <v>26</v>
      </c>
      <c r="N9584">
        <v>2</v>
      </c>
      <c r="P9584" t="s">
        <v>10827</v>
      </c>
      <c r="Q9584" t="s">
        <v>15199</v>
      </c>
      <c r="S9584" t="s">
        <v>29</v>
      </c>
    </row>
    <row r="9585" spans="1:19" hidden="1" x14ac:dyDescent="0.2">
      <c r="A9585">
        <v>6048</v>
      </c>
      <c r="B9585" t="s">
        <v>15200</v>
      </c>
      <c r="C9585" t="s">
        <v>20</v>
      </c>
      <c r="D9585">
        <v>-0.97</v>
      </c>
      <c r="E9585">
        <v>20</v>
      </c>
      <c r="F9585" t="s">
        <v>11461</v>
      </c>
      <c r="G9585" t="s">
        <v>75</v>
      </c>
      <c r="H9585" t="s">
        <v>23</v>
      </c>
      <c r="I9585" t="s">
        <v>15201</v>
      </c>
      <c r="K9585"/>
      <c r="L9585" t="s">
        <v>15202</v>
      </c>
      <c r="M9585" t="s">
        <v>26</v>
      </c>
      <c r="N9585">
        <v>2</v>
      </c>
      <c r="P9585" t="s">
        <v>10827</v>
      </c>
      <c r="Q9585" t="s">
        <v>15203</v>
      </c>
      <c r="S9585" t="s">
        <v>29</v>
      </c>
    </row>
    <row r="9586" spans="1:19" hidden="1" x14ac:dyDescent="0.2">
      <c r="A9586">
        <v>6048</v>
      </c>
      <c r="B9586" t="s">
        <v>15200</v>
      </c>
      <c r="C9586" t="s">
        <v>73</v>
      </c>
      <c r="D9586">
        <v>8.3000000000000007</v>
      </c>
      <c r="E9586">
        <v>20</v>
      </c>
      <c r="F9586" t="s">
        <v>66</v>
      </c>
      <c r="G9586" t="s">
        <v>31</v>
      </c>
      <c r="H9586" t="s">
        <v>46</v>
      </c>
      <c r="I9586" t="s">
        <v>15201</v>
      </c>
      <c r="K9586"/>
      <c r="L9586" t="s">
        <v>15202</v>
      </c>
      <c r="M9586" t="s">
        <v>26</v>
      </c>
      <c r="N9586">
        <v>2</v>
      </c>
      <c r="P9586" t="s">
        <v>10827</v>
      </c>
      <c r="Q9586" t="s">
        <v>15203</v>
      </c>
      <c r="S9586" t="s">
        <v>29</v>
      </c>
    </row>
    <row r="9587" spans="1:19" hidden="1" x14ac:dyDescent="0.2">
      <c r="A9587">
        <v>6049</v>
      </c>
      <c r="B9587" t="s">
        <v>15204</v>
      </c>
      <c r="C9587" t="s">
        <v>20</v>
      </c>
      <c r="D9587">
        <v>-1.1000000000000001</v>
      </c>
      <c r="E9587">
        <v>20</v>
      </c>
      <c r="F9587" t="s">
        <v>11461</v>
      </c>
      <c r="G9587" t="s">
        <v>75</v>
      </c>
      <c r="H9587" t="s">
        <v>23</v>
      </c>
      <c r="I9587" t="s">
        <v>15201</v>
      </c>
      <c r="K9587"/>
      <c r="L9587" t="s">
        <v>15205</v>
      </c>
      <c r="M9587" t="s">
        <v>26</v>
      </c>
      <c r="N9587">
        <v>2</v>
      </c>
      <c r="P9587" t="s">
        <v>10827</v>
      </c>
      <c r="Q9587" t="s">
        <v>15206</v>
      </c>
      <c r="S9587" t="s">
        <v>29</v>
      </c>
    </row>
    <row r="9588" spans="1:19" hidden="1" x14ac:dyDescent="0.2">
      <c r="A9588">
        <v>6049</v>
      </c>
      <c r="B9588" t="s">
        <v>15204</v>
      </c>
      <c r="C9588" t="s">
        <v>73</v>
      </c>
      <c r="D9588">
        <v>8.07</v>
      </c>
      <c r="E9588">
        <v>20</v>
      </c>
      <c r="F9588" t="s">
        <v>11910</v>
      </c>
      <c r="G9588" t="s">
        <v>55</v>
      </c>
      <c r="H9588" t="s">
        <v>46</v>
      </c>
      <c r="I9588" t="s">
        <v>15201</v>
      </c>
      <c r="K9588"/>
      <c r="L9588" t="s">
        <v>15205</v>
      </c>
      <c r="M9588" t="s">
        <v>26</v>
      </c>
      <c r="N9588">
        <v>2</v>
      </c>
      <c r="P9588" t="s">
        <v>10827</v>
      </c>
      <c r="Q9588" t="s">
        <v>15206</v>
      </c>
      <c r="S9588" t="s">
        <v>29</v>
      </c>
    </row>
    <row r="9589" spans="1:19" hidden="1" x14ac:dyDescent="0.2">
      <c r="A9589">
        <v>6050</v>
      </c>
      <c r="B9589" t="s">
        <v>15207</v>
      </c>
      <c r="C9589" t="s">
        <v>20</v>
      </c>
      <c r="D9589">
        <v>11.64</v>
      </c>
      <c r="E9589">
        <v>20</v>
      </c>
      <c r="F9589" t="s">
        <v>66</v>
      </c>
      <c r="G9589" t="s">
        <v>31</v>
      </c>
      <c r="H9589" t="s">
        <v>46</v>
      </c>
      <c r="I9589" t="s">
        <v>2140</v>
      </c>
      <c r="K9589"/>
      <c r="L9589" t="s">
        <v>15208</v>
      </c>
      <c r="M9589" t="s">
        <v>26</v>
      </c>
      <c r="N9589">
        <v>2</v>
      </c>
      <c r="P9589" t="s">
        <v>10827</v>
      </c>
      <c r="Q9589" t="s">
        <v>15209</v>
      </c>
      <c r="S9589" t="s">
        <v>29</v>
      </c>
    </row>
    <row r="9590" spans="1:19" hidden="1" x14ac:dyDescent="0.2">
      <c r="A9590">
        <v>6051</v>
      </c>
      <c r="B9590" t="s">
        <v>15210</v>
      </c>
      <c r="C9590" t="s">
        <v>20</v>
      </c>
      <c r="D9590">
        <v>11.9</v>
      </c>
      <c r="E9590">
        <v>20</v>
      </c>
      <c r="G9590" t="s">
        <v>4302</v>
      </c>
      <c r="H9590" t="s">
        <v>46</v>
      </c>
      <c r="I9590" t="s">
        <v>4630</v>
      </c>
      <c r="K9590"/>
      <c r="L9590" t="s">
        <v>15211</v>
      </c>
      <c r="M9590" t="s">
        <v>26</v>
      </c>
      <c r="N9590">
        <v>2</v>
      </c>
      <c r="P9590" t="s">
        <v>10827</v>
      </c>
      <c r="Q9590" t="s">
        <v>15212</v>
      </c>
      <c r="S9590" t="s">
        <v>29</v>
      </c>
    </row>
    <row r="9591" spans="1:19" hidden="1" x14ac:dyDescent="0.2">
      <c r="A9591">
        <v>6052</v>
      </c>
      <c r="B9591" t="s">
        <v>15213</v>
      </c>
      <c r="C9591" t="s">
        <v>20</v>
      </c>
      <c r="D9591">
        <v>2.9</v>
      </c>
      <c r="E9591">
        <v>20</v>
      </c>
      <c r="F9591" t="s">
        <v>66</v>
      </c>
      <c r="G9591" t="s">
        <v>31</v>
      </c>
      <c r="H9591" t="s">
        <v>46</v>
      </c>
      <c r="I9591" t="s">
        <v>2140</v>
      </c>
      <c r="K9591"/>
      <c r="L9591" t="s">
        <v>15214</v>
      </c>
      <c r="M9591" t="s">
        <v>26</v>
      </c>
      <c r="N9591">
        <v>2</v>
      </c>
      <c r="P9591" t="s">
        <v>10827</v>
      </c>
      <c r="Q9591" t="s">
        <v>15215</v>
      </c>
      <c r="S9591" t="s">
        <v>29</v>
      </c>
    </row>
    <row r="9592" spans="1:19" hidden="1" x14ac:dyDescent="0.2">
      <c r="A9592">
        <v>6053</v>
      </c>
      <c r="B9592" t="s">
        <v>15216</v>
      </c>
      <c r="C9592" t="s">
        <v>20</v>
      </c>
      <c r="D9592">
        <v>2.71</v>
      </c>
      <c r="E9592">
        <v>20</v>
      </c>
      <c r="F9592" t="s">
        <v>66</v>
      </c>
      <c r="G9592" t="s">
        <v>31</v>
      </c>
      <c r="H9592" t="s">
        <v>46</v>
      </c>
      <c r="I9592" t="s">
        <v>2142</v>
      </c>
      <c r="K9592"/>
      <c r="L9592" t="s">
        <v>15217</v>
      </c>
      <c r="M9592" t="s">
        <v>26</v>
      </c>
      <c r="N9592">
        <v>2</v>
      </c>
      <c r="P9592" t="s">
        <v>10827</v>
      </c>
      <c r="Q9592" t="s">
        <v>15218</v>
      </c>
      <c r="S9592" t="s">
        <v>29</v>
      </c>
    </row>
    <row r="9593" spans="1:19" hidden="1" x14ac:dyDescent="0.2">
      <c r="A9593">
        <v>6054</v>
      </c>
      <c r="B9593" t="s">
        <v>15219</v>
      </c>
      <c r="C9593" t="s">
        <v>20</v>
      </c>
      <c r="D9593">
        <v>2.95</v>
      </c>
      <c r="E9593">
        <v>20</v>
      </c>
      <c r="F9593" t="s">
        <v>66</v>
      </c>
      <c r="G9593" t="s">
        <v>31</v>
      </c>
      <c r="H9593" t="s">
        <v>46</v>
      </c>
      <c r="I9593" t="s">
        <v>2142</v>
      </c>
      <c r="K9593"/>
      <c r="L9593" t="s">
        <v>15220</v>
      </c>
      <c r="M9593" t="s">
        <v>26</v>
      </c>
      <c r="N9593">
        <v>2</v>
      </c>
      <c r="P9593" t="s">
        <v>10827</v>
      </c>
      <c r="Q9593" t="s">
        <v>15221</v>
      </c>
      <c r="S9593" t="s">
        <v>29</v>
      </c>
    </row>
    <row r="9594" spans="1:19" hidden="1" x14ac:dyDescent="0.2">
      <c r="A9594">
        <v>6055</v>
      </c>
      <c r="B9594" t="s">
        <v>15222</v>
      </c>
      <c r="C9594" t="s">
        <v>20</v>
      </c>
      <c r="D9594">
        <v>3.53</v>
      </c>
      <c r="E9594">
        <v>20</v>
      </c>
      <c r="F9594" t="s">
        <v>66</v>
      </c>
      <c r="G9594" t="s">
        <v>31</v>
      </c>
      <c r="H9594" t="s">
        <v>46</v>
      </c>
      <c r="I9594" t="s">
        <v>2142</v>
      </c>
      <c r="K9594"/>
      <c r="L9594" t="s">
        <v>15223</v>
      </c>
      <c r="M9594" t="s">
        <v>26</v>
      </c>
      <c r="N9594">
        <v>2</v>
      </c>
      <c r="P9594" t="s">
        <v>10827</v>
      </c>
      <c r="Q9594" t="s">
        <v>15224</v>
      </c>
      <c r="S9594" t="s">
        <v>29</v>
      </c>
    </row>
    <row r="9595" spans="1:19" hidden="1" x14ac:dyDescent="0.2">
      <c r="A9595">
        <v>6056</v>
      </c>
      <c r="B9595" t="s">
        <v>15225</v>
      </c>
      <c r="C9595" t="s">
        <v>20</v>
      </c>
      <c r="D9595">
        <v>-0.54</v>
      </c>
      <c r="E9595">
        <v>20</v>
      </c>
      <c r="F9595" t="s">
        <v>11461</v>
      </c>
      <c r="G9595" t="s">
        <v>75</v>
      </c>
      <c r="H9595" t="s">
        <v>23</v>
      </c>
      <c r="I9595" t="s">
        <v>15201</v>
      </c>
      <c r="K9595"/>
      <c r="L9595" t="s">
        <v>15226</v>
      </c>
      <c r="M9595" t="s">
        <v>26</v>
      </c>
      <c r="N9595">
        <v>2</v>
      </c>
      <c r="P9595" t="s">
        <v>10827</v>
      </c>
      <c r="Q9595" t="s">
        <v>15227</v>
      </c>
      <c r="S9595" t="s">
        <v>29</v>
      </c>
    </row>
    <row r="9596" spans="1:19" hidden="1" x14ac:dyDescent="0.2">
      <c r="A9596">
        <v>6056</v>
      </c>
      <c r="B9596" t="s">
        <v>15225</v>
      </c>
      <c r="C9596" t="s">
        <v>73</v>
      </c>
      <c r="D9596">
        <v>6.26</v>
      </c>
      <c r="E9596">
        <v>20</v>
      </c>
      <c r="F9596" t="s">
        <v>11910</v>
      </c>
      <c r="G9596" t="s">
        <v>55</v>
      </c>
      <c r="H9596" t="s">
        <v>46</v>
      </c>
      <c r="I9596" t="s">
        <v>15201</v>
      </c>
      <c r="K9596"/>
      <c r="L9596" t="s">
        <v>15226</v>
      </c>
      <c r="M9596" t="s">
        <v>26</v>
      </c>
      <c r="N9596">
        <v>2</v>
      </c>
      <c r="P9596" t="s">
        <v>10827</v>
      </c>
      <c r="Q9596" t="s">
        <v>15227</v>
      </c>
      <c r="S9596" t="s">
        <v>29</v>
      </c>
    </row>
    <row r="9597" spans="1:19" hidden="1" x14ac:dyDescent="0.2">
      <c r="A9597">
        <v>6057</v>
      </c>
      <c r="B9597" t="s">
        <v>15228</v>
      </c>
      <c r="C9597" t="s">
        <v>20</v>
      </c>
      <c r="D9597">
        <v>2.78</v>
      </c>
      <c r="E9597">
        <v>20</v>
      </c>
      <c r="F9597" t="s">
        <v>66</v>
      </c>
      <c r="G9597" t="s">
        <v>31</v>
      </c>
      <c r="H9597" t="s">
        <v>46</v>
      </c>
      <c r="I9597" t="s">
        <v>2140</v>
      </c>
      <c r="K9597"/>
      <c r="L9597" t="s">
        <v>15229</v>
      </c>
      <c r="M9597" t="s">
        <v>26</v>
      </c>
      <c r="N9597">
        <v>2</v>
      </c>
      <c r="P9597" t="s">
        <v>10827</v>
      </c>
      <c r="Q9597" t="s">
        <v>15230</v>
      </c>
      <c r="S9597" t="s">
        <v>29</v>
      </c>
    </row>
    <row r="9598" spans="1:19" hidden="1" x14ac:dyDescent="0.2">
      <c r="A9598">
        <v>6057</v>
      </c>
      <c r="B9598" t="s">
        <v>15228</v>
      </c>
      <c r="C9598" t="s">
        <v>73</v>
      </c>
      <c r="D9598">
        <v>10.29</v>
      </c>
      <c r="E9598">
        <v>20</v>
      </c>
      <c r="F9598" t="s">
        <v>66</v>
      </c>
      <c r="G9598" t="s">
        <v>31</v>
      </c>
      <c r="H9598" t="s">
        <v>46</v>
      </c>
      <c r="I9598" t="s">
        <v>2140</v>
      </c>
      <c r="K9598"/>
      <c r="L9598" t="s">
        <v>15229</v>
      </c>
      <c r="M9598" t="s">
        <v>26</v>
      </c>
      <c r="N9598">
        <v>2</v>
      </c>
      <c r="P9598" t="s">
        <v>10827</v>
      </c>
      <c r="Q9598" t="s">
        <v>15230</v>
      </c>
      <c r="S9598" t="s">
        <v>29</v>
      </c>
    </row>
    <row r="9599" spans="1:19" hidden="1" x14ac:dyDescent="0.2">
      <c r="A9599">
        <v>6058</v>
      </c>
      <c r="B9599" t="s">
        <v>15231</v>
      </c>
      <c r="C9599" t="s">
        <v>20</v>
      </c>
      <c r="D9599">
        <v>-1.17</v>
      </c>
      <c r="E9599">
        <v>20</v>
      </c>
      <c r="F9599" t="s">
        <v>11461</v>
      </c>
      <c r="G9599" t="s">
        <v>75</v>
      </c>
      <c r="H9599" t="s">
        <v>23</v>
      </c>
      <c r="I9599" t="s">
        <v>15201</v>
      </c>
      <c r="K9599"/>
      <c r="L9599" t="s">
        <v>15232</v>
      </c>
      <c r="M9599" t="s">
        <v>26</v>
      </c>
      <c r="N9599">
        <v>2</v>
      </c>
      <c r="P9599" t="s">
        <v>10827</v>
      </c>
      <c r="Q9599" t="s">
        <v>15233</v>
      </c>
      <c r="S9599" t="s">
        <v>29</v>
      </c>
    </row>
    <row r="9600" spans="1:19" hidden="1" x14ac:dyDescent="0.2">
      <c r="A9600">
        <v>6058</v>
      </c>
      <c r="B9600" t="s">
        <v>15231</v>
      </c>
      <c r="C9600" t="s">
        <v>73</v>
      </c>
      <c r="D9600">
        <v>5.3</v>
      </c>
      <c r="E9600">
        <v>20</v>
      </c>
      <c r="F9600" t="s">
        <v>66</v>
      </c>
      <c r="G9600" t="s">
        <v>31</v>
      </c>
      <c r="H9600" t="s">
        <v>46</v>
      </c>
      <c r="I9600" t="s">
        <v>15201</v>
      </c>
      <c r="K9600"/>
      <c r="L9600" t="s">
        <v>15232</v>
      </c>
      <c r="M9600" t="s">
        <v>26</v>
      </c>
      <c r="N9600">
        <v>2</v>
      </c>
      <c r="P9600" t="s">
        <v>10827</v>
      </c>
      <c r="Q9600" t="s">
        <v>15233</v>
      </c>
      <c r="S9600" t="s">
        <v>29</v>
      </c>
    </row>
    <row r="9601" spans="1:19" hidden="1" x14ac:dyDescent="0.2">
      <c r="A9601">
        <v>6058</v>
      </c>
      <c r="B9601" t="s">
        <v>15231</v>
      </c>
      <c r="C9601" t="s">
        <v>77</v>
      </c>
      <c r="D9601">
        <v>12.02</v>
      </c>
      <c r="E9601">
        <v>20</v>
      </c>
      <c r="F9601" t="s">
        <v>66</v>
      </c>
      <c r="G9601" t="s">
        <v>4302</v>
      </c>
      <c r="H9601" t="s">
        <v>46</v>
      </c>
      <c r="I9601" t="s">
        <v>15201</v>
      </c>
      <c r="K9601"/>
      <c r="L9601" t="s">
        <v>15232</v>
      </c>
      <c r="M9601" t="s">
        <v>26</v>
      </c>
      <c r="N9601">
        <v>2</v>
      </c>
      <c r="P9601" t="s">
        <v>10827</v>
      </c>
      <c r="Q9601" t="s">
        <v>15233</v>
      </c>
      <c r="S9601" t="s">
        <v>29</v>
      </c>
    </row>
    <row r="9602" spans="1:19" hidden="1" x14ac:dyDescent="0.2">
      <c r="A9602">
        <v>6059</v>
      </c>
      <c r="B9602" t="s">
        <v>15234</v>
      </c>
      <c r="C9602" t="s">
        <v>20</v>
      </c>
      <c r="D9602">
        <v>-1.08</v>
      </c>
      <c r="E9602">
        <v>20</v>
      </c>
      <c r="F9602" t="s">
        <v>11461</v>
      </c>
      <c r="G9602" t="s">
        <v>75</v>
      </c>
      <c r="H9602" t="s">
        <v>23</v>
      </c>
      <c r="I9602" t="s">
        <v>15201</v>
      </c>
      <c r="K9602"/>
      <c r="L9602" t="s">
        <v>15235</v>
      </c>
      <c r="M9602" t="s">
        <v>26</v>
      </c>
      <c r="N9602">
        <v>2</v>
      </c>
      <c r="P9602" t="s">
        <v>10827</v>
      </c>
      <c r="Q9602" t="s">
        <v>15236</v>
      </c>
      <c r="S9602" t="s">
        <v>29</v>
      </c>
    </row>
    <row r="9603" spans="1:19" hidden="1" x14ac:dyDescent="0.2">
      <c r="A9603">
        <v>6059</v>
      </c>
      <c r="B9603" t="s">
        <v>15234</v>
      </c>
      <c r="C9603" t="s">
        <v>73</v>
      </c>
      <c r="D9603">
        <v>5.14</v>
      </c>
      <c r="E9603">
        <v>20</v>
      </c>
      <c r="F9603" t="s">
        <v>66</v>
      </c>
      <c r="G9603" t="s">
        <v>31</v>
      </c>
      <c r="H9603" t="s">
        <v>46</v>
      </c>
      <c r="I9603" t="s">
        <v>15201</v>
      </c>
      <c r="K9603"/>
      <c r="L9603" t="s">
        <v>15235</v>
      </c>
      <c r="M9603" t="s">
        <v>26</v>
      </c>
      <c r="N9603">
        <v>2</v>
      </c>
      <c r="P9603" t="s">
        <v>10827</v>
      </c>
      <c r="Q9603" t="s">
        <v>15236</v>
      </c>
      <c r="S9603" t="s">
        <v>29</v>
      </c>
    </row>
    <row r="9604" spans="1:19" hidden="1" x14ac:dyDescent="0.2">
      <c r="A9604">
        <v>6059</v>
      </c>
      <c r="B9604" t="s">
        <v>15234</v>
      </c>
      <c r="C9604" t="s">
        <v>77</v>
      </c>
      <c r="D9604">
        <v>11.96</v>
      </c>
      <c r="E9604">
        <v>20</v>
      </c>
      <c r="F9604" t="s">
        <v>66</v>
      </c>
      <c r="G9604" t="s">
        <v>4302</v>
      </c>
      <c r="H9604" t="s">
        <v>46</v>
      </c>
      <c r="I9604" t="s">
        <v>15201</v>
      </c>
      <c r="K9604"/>
      <c r="L9604" t="s">
        <v>15235</v>
      </c>
      <c r="M9604" t="s">
        <v>26</v>
      </c>
      <c r="N9604">
        <v>2</v>
      </c>
      <c r="P9604" t="s">
        <v>10827</v>
      </c>
      <c r="Q9604" t="s">
        <v>15236</v>
      </c>
      <c r="S9604" t="s">
        <v>29</v>
      </c>
    </row>
    <row r="9605" spans="1:19" hidden="1" x14ac:dyDescent="0.2">
      <c r="A9605">
        <v>6060</v>
      </c>
      <c r="B9605" t="s">
        <v>15237</v>
      </c>
      <c r="C9605" t="s">
        <v>20</v>
      </c>
      <c r="D9605">
        <v>0.48</v>
      </c>
      <c r="E9605">
        <v>20</v>
      </c>
      <c r="F9605" t="s">
        <v>12792</v>
      </c>
      <c r="G9605" t="s">
        <v>75</v>
      </c>
      <c r="H9605" t="s">
        <v>46</v>
      </c>
      <c r="I9605" t="s">
        <v>15201</v>
      </c>
      <c r="K9605"/>
      <c r="L9605" t="s">
        <v>15238</v>
      </c>
      <c r="M9605" t="s">
        <v>26</v>
      </c>
      <c r="N9605">
        <v>2</v>
      </c>
      <c r="P9605" t="s">
        <v>10827</v>
      </c>
      <c r="Q9605" t="s">
        <v>15239</v>
      </c>
      <c r="S9605" t="s">
        <v>29</v>
      </c>
    </row>
    <row r="9606" spans="1:19" hidden="1" x14ac:dyDescent="0.2">
      <c r="A9606">
        <v>6060</v>
      </c>
      <c r="B9606" t="s">
        <v>15237</v>
      </c>
      <c r="C9606" t="s">
        <v>73</v>
      </c>
      <c r="D9606">
        <v>9.44</v>
      </c>
      <c r="E9606">
        <v>20</v>
      </c>
      <c r="F9606" t="s">
        <v>66</v>
      </c>
      <c r="G9606" t="s">
        <v>31</v>
      </c>
      <c r="H9606" t="s">
        <v>46</v>
      </c>
      <c r="I9606" t="s">
        <v>15201</v>
      </c>
      <c r="K9606"/>
      <c r="L9606" t="s">
        <v>15238</v>
      </c>
      <c r="M9606" t="s">
        <v>26</v>
      </c>
      <c r="N9606">
        <v>2</v>
      </c>
      <c r="P9606" t="s">
        <v>10827</v>
      </c>
      <c r="Q9606" t="s">
        <v>15239</v>
      </c>
      <c r="S9606" t="s">
        <v>29</v>
      </c>
    </row>
    <row r="9607" spans="1:19" hidden="1" x14ac:dyDescent="0.2">
      <c r="A9607">
        <v>6061</v>
      </c>
      <c r="B9607" t="s">
        <v>15240</v>
      </c>
      <c r="C9607" t="s">
        <v>20</v>
      </c>
      <c r="D9607">
        <v>0.4</v>
      </c>
      <c r="E9607">
        <v>20</v>
      </c>
      <c r="F9607" t="s">
        <v>12792</v>
      </c>
      <c r="G9607" t="s">
        <v>75</v>
      </c>
      <c r="H9607" t="s">
        <v>46</v>
      </c>
      <c r="I9607" t="s">
        <v>15201</v>
      </c>
      <c r="K9607"/>
      <c r="L9607" t="s">
        <v>15241</v>
      </c>
      <c r="M9607" t="s">
        <v>26</v>
      </c>
      <c r="N9607">
        <v>2</v>
      </c>
      <c r="P9607" t="s">
        <v>10827</v>
      </c>
      <c r="Q9607" t="s">
        <v>15242</v>
      </c>
      <c r="S9607" t="s">
        <v>29</v>
      </c>
    </row>
    <row r="9608" spans="1:19" hidden="1" x14ac:dyDescent="0.2">
      <c r="A9608">
        <v>6061</v>
      </c>
      <c r="B9608" t="s">
        <v>15240</v>
      </c>
      <c r="C9608" t="s">
        <v>73</v>
      </c>
      <c r="D9608">
        <v>9.2899999999999991</v>
      </c>
      <c r="E9608">
        <v>20</v>
      </c>
      <c r="F9608" t="s">
        <v>66</v>
      </c>
      <c r="G9608" t="s">
        <v>31</v>
      </c>
      <c r="H9608" t="s">
        <v>46</v>
      </c>
      <c r="I9608" t="s">
        <v>15201</v>
      </c>
      <c r="K9608"/>
      <c r="L9608" t="s">
        <v>15241</v>
      </c>
      <c r="M9608" t="s">
        <v>26</v>
      </c>
      <c r="N9608">
        <v>2</v>
      </c>
      <c r="P9608" t="s">
        <v>10827</v>
      </c>
      <c r="Q9608" t="s">
        <v>15242</v>
      </c>
      <c r="S9608" t="s">
        <v>29</v>
      </c>
    </row>
    <row r="9609" spans="1:19" hidden="1" x14ac:dyDescent="0.2">
      <c r="A9609">
        <v>6062</v>
      </c>
      <c r="B9609" t="s">
        <v>15243</v>
      </c>
      <c r="C9609" t="s">
        <v>20</v>
      </c>
      <c r="D9609">
        <v>12.17</v>
      </c>
      <c r="E9609">
        <v>20</v>
      </c>
      <c r="G9609" t="s">
        <v>4302</v>
      </c>
      <c r="H9609" t="s">
        <v>46</v>
      </c>
      <c r="I9609" t="s">
        <v>4630</v>
      </c>
      <c r="K9609"/>
      <c r="L9609" t="s">
        <v>15244</v>
      </c>
      <c r="M9609" t="s">
        <v>26</v>
      </c>
      <c r="N9609">
        <v>2</v>
      </c>
      <c r="P9609" t="s">
        <v>10827</v>
      </c>
      <c r="Q9609" t="s">
        <v>15245</v>
      </c>
      <c r="S9609" t="s">
        <v>29</v>
      </c>
    </row>
    <row r="9610" spans="1:19" hidden="1" x14ac:dyDescent="0.2">
      <c r="A9610">
        <v>6063</v>
      </c>
      <c r="B9610" t="s">
        <v>15246</v>
      </c>
      <c r="C9610" t="s">
        <v>20</v>
      </c>
      <c r="D9610">
        <v>1.76</v>
      </c>
      <c r="E9610">
        <v>20</v>
      </c>
      <c r="F9610" t="s">
        <v>12792</v>
      </c>
      <c r="G9610" t="s">
        <v>75</v>
      </c>
      <c r="H9610" t="s">
        <v>46</v>
      </c>
      <c r="I9610" t="s">
        <v>2140</v>
      </c>
      <c r="K9610"/>
      <c r="L9610" t="s">
        <v>15247</v>
      </c>
      <c r="M9610" t="s">
        <v>26</v>
      </c>
      <c r="N9610">
        <v>2</v>
      </c>
      <c r="P9610" t="s">
        <v>10827</v>
      </c>
      <c r="Q9610" t="s">
        <v>15248</v>
      </c>
      <c r="S9610" t="s">
        <v>29</v>
      </c>
    </row>
    <row r="9611" spans="1:19" hidden="1" x14ac:dyDescent="0.2">
      <c r="A9611">
        <v>6064</v>
      </c>
      <c r="B9611" t="s">
        <v>15249</v>
      </c>
      <c r="C9611" t="s">
        <v>20</v>
      </c>
      <c r="D9611">
        <v>9.5</v>
      </c>
      <c r="E9611">
        <v>20</v>
      </c>
      <c r="F9611" t="s">
        <v>13964</v>
      </c>
      <c r="G9611" t="s">
        <v>55</v>
      </c>
      <c r="H9611" t="s">
        <v>46</v>
      </c>
      <c r="I9611" t="s">
        <v>2140</v>
      </c>
      <c r="K9611"/>
      <c r="L9611" t="s">
        <v>15250</v>
      </c>
      <c r="M9611" t="s">
        <v>26</v>
      </c>
      <c r="N9611">
        <v>2</v>
      </c>
      <c r="P9611" t="s">
        <v>10827</v>
      </c>
      <c r="Q9611" t="s">
        <v>15251</v>
      </c>
      <c r="S9611" t="s">
        <v>29</v>
      </c>
    </row>
    <row r="9612" spans="1:19" hidden="1" x14ac:dyDescent="0.2">
      <c r="A9612">
        <v>6065</v>
      </c>
      <c r="B9612" t="s">
        <v>15252</v>
      </c>
      <c r="C9612" t="s">
        <v>20</v>
      </c>
      <c r="D9612">
        <v>9.08</v>
      </c>
      <c r="E9612">
        <v>20</v>
      </c>
      <c r="F9612" t="s">
        <v>66</v>
      </c>
      <c r="G9612" t="s">
        <v>31</v>
      </c>
      <c r="H9612" t="s">
        <v>46</v>
      </c>
      <c r="I9612" t="s">
        <v>1335</v>
      </c>
      <c r="K9612"/>
      <c r="L9612" t="s">
        <v>15253</v>
      </c>
      <c r="M9612" t="s">
        <v>26</v>
      </c>
      <c r="N9612">
        <v>2</v>
      </c>
      <c r="P9612" t="s">
        <v>10827</v>
      </c>
      <c r="Q9612" t="s">
        <v>15254</v>
      </c>
      <c r="S9612" t="s">
        <v>29</v>
      </c>
    </row>
    <row r="9613" spans="1:19" hidden="1" x14ac:dyDescent="0.2">
      <c r="A9613">
        <v>6066</v>
      </c>
      <c r="B9613" t="s">
        <v>15255</v>
      </c>
      <c r="C9613" t="s">
        <v>20</v>
      </c>
      <c r="D9613" t="s">
        <v>15256</v>
      </c>
      <c r="E9613">
        <v>20</v>
      </c>
      <c r="F9613" t="s">
        <v>15257</v>
      </c>
      <c r="G9613" t="s">
        <v>31</v>
      </c>
      <c r="H9613" t="s">
        <v>23</v>
      </c>
      <c r="I9613" t="s">
        <v>2150</v>
      </c>
      <c r="K9613"/>
      <c r="L9613" t="s">
        <v>15258</v>
      </c>
      <c r="M9613" t="s">
        <v>26</v>
      </c>
      <c r="N9613">
        <v>2</v>
      </c>
      <c r="P9613" t="s">
        <v>10827</v>
      </c>
      <c r="Q9613" t="s">
        <v>15259</v>
      </c>
      <c r="S9613" t="s">
        <v>29</v>
      </c>
    </row>
    <row r="9614" spans="1:19" hidden="1" x14ac:dyDescent="0.2">
      <c r="A9614">
        <v>6067</v>
      </c>
      <c r="B9614" t="s">
        <v>15260</v>
      </c>
      <c r="C9614" t="s">
        <v>20</v>
      </c>
      <c r="D9614">
        <v>5.93</v>
      </c>
      <c r="E9614">
        <v>25</v>
      </c>
      <c r="G9614" t="s">
        <v>55</v>
      </c>
      <c r="H9614" t="s">
        <v>23</v>
      </c>
      <c r="I9614" t="s">
        <v>9516</v>
      </c>
      <c r="K9614"/>
      <c r="L9614" t="s">
        <v>15261</v>
      </c>
      <c r="M9614" t="s">
        <v>26</v>
      </c>
      <c r="N9614">
        <v>2</v>
      </c>
      <c r="P9614" t="s">
        <v>10827</v>
      </c>
      <c r="Q9614" t="s">
        <v>15262</v>
      </c>
      <c r="S9614" t="s">
        <v>29</v>
      </c>
    </row>
    <row r="9615" spans="1:19" hidden="1" x14ac:dyDescent="0.2">
      <c r="A9615">
        <v>6068</v>
      </c>
      <c r="B9615" t="s">
        <v>15263</v>
      </c>
      <c r="C9615" t="s">
        <v>20</v>
      </c>
      <c r="D9615">
        <v>3.57</v>
      </c>
      <c r="E9615">
        <v>20</v>
      </c>
      <c r="F9615" t="s">
        <v>66</v>
      </c>
      <c r="G9615" t="s">
        <v>31</v>
      </c>
      <c r="H9615" t="s">
        <v>46</v>
      </c>
      <c r="I9615" t="s">
        <v>2150</v>
      </c>
      <c r="K9615"/>
      <c r="L9615" t="s">
        <v>15264</v>
      </c>
      <c r="M9615" t="s">
        <v>26</v>
      </c>
      <c r="N9615">
        <v>2</v>
      </c>
      <c r="P9615" t="s">
        <v>10827</v>
      </c>
      <c r="Q9615" t="s">
        <v>15265</v>
      </c>
      <c r="S9615" t="s">
        <v>29</v>
      </c>
    </row>
    <row r="9616" spans="1:19" hidden="1" x14ac:dyDescent="0.2">
      <c r="A9616">
        <v>6069</v>
      </c>
      <c r="B9616" t="s">
        <v>15266</v>
      </c>
      <c r="C9616" t="s">
        <v>20</v>
      </c>
      <c r="D9616">
        <v>2.0499999999999998</v>
      </c>
      <c r="E9616">
        <v>20</v>
      </c>
      <c r="F9616" t="s">
        <v>12792</v>
      </c>
      <c r="G9616" t="s">
        <v>75</v>
      </c>
      <c r="H9616" t="s">
        <v>46</v>
      </c>
      <c r="I9616" t="s">
        <v>1335</v>
      </c>
      <c r="K9616"/>
      <c r="L9616" t="s">
        <v>15267</v>
      </c>
      <c r="M9616" t="s">
        <v>26</v>
      </c>
      <c r="N9616">
        <v>2</v>
      </c>
      <c r="P9616" t="s">
        <v>10827</v>
      </c>
      <c r="Q9616" t="s">
        <v>15268</v>
      </c>
      <c r="S9616" t="s">
        <v>29</v>
      </c>
    </row>
    <row r="9617" spans="1:19" hidden="1" x14ac:dyDescent="0.2">
      <c r="A9617">
        <v>6070</v>
      </c>
      <c r="B9617" t="s">
        <v>15269</v>
      </c>
      <c r="C9617" t="s">
        <v>20</v>
      </c>
      <c r="D9617">
        <v>2.84</v>
      </c>
      <c r="E9617">
        <v>20</v>
      </c>
      <c r="F9617" t="s">
        <v>66</v>
      </c>
      <c r="G9617" t="s">
        <v>31</v>
      </c>
      <c r="H9617" t="s">
        <v>46</v>
      </c>
      <c r="I9617" t="s">
        <v>2140</v>
      </c>
      <c r="K9617"/>
      <c r="L9617" t="s">
        <v>15270</v>
      </c>
      <c r="M9617" t="s">
        <v>26</v>
      </c>
      <c r="N9617">
        <v>2</v>
      </c>
      <c r="P9617" t="s">
        <v>10827</v>
      </c>
      <c r="Q9617" t="s">
        <v>15271</v>
      </c>
      <c r="S9617" t="s">
        <v>29</v>
      </c>
    </row>
    <row r="9618" spans="1:19" hidden="1" x14ac:dyDescent="0.2">
      <c r="A9618">
        <v>6071</v>
      </c>
      <c r="B9618" t="s">
        <v>15272</v>
      </c>
      <c r="C9618" t="s">
        <v>20</v>
      </c>
      <c r="D9618">
        <v>1.9</v>
      </c>
      <c r="E9618">
        <v>25</v>
      </c>
      <c r="F9618" t="s">
        <v>615</v>
      </c>
      <c r="G9618" t="s">
        <v>1440</v>
      </c>
      <c r="H9618" t="s">
        <v>23</v>
      </c>
      <c r="I9618" t="s">
        <v>9516</v>
      </c>
      <c r="K9618"/>
      <c r="L9618" t="s">
        <v>15273</v>
      </c>
      <c r="M9618" t="s">
        <v>26</v>
      </c>
      <c r="N9618">
        <v>2</v>
      </c>
      <c r="P9618" t="s">
        <v>10827</v>
      </c>
      <c r="Q9618" t="s">
        <v>15274</v>
      </c>
      <c r="S9618" t="s">
        <v>29</v>
      </c>
    </row>
    <row r="9619" spans="1:19" hidden="1" x14ac:dyDescent="0.2">
      <c r="A9619">
        <v>6072</v>
      </c>
      <c r="B9619" t="s">
        <v>15275</v>
      </c>
      <c r="C9619" t="s">
        <v>20</v>
      </c>
      <c r="D9619">
        <v>2.4</v>
      </c>
      <c r="E9619">
        <v>30</v>
      </c>
      <c r="F9619" t="s">
        <v>15276</v>
      </c>
      <c r="G9619" t="s">
        <v>63</v>
      </c>
      <c r="H9619" t="s">
        <v>23</v>
      </c>
      <c r="I9619" t="s">
        <v>15017</v>
      </c>
      <c r="K9619"/>
      <c r="L9619" t="s">
        <v>15277</v>
      </c>
      <c r="M9619" t="s">
        <v>26</v>
      </c>
      <c r="N9619">
        <v>2</v>
      </c>
      <c r="P9619" t="s">
        <v>10827</v>
      </c>
      <c r="Q9619" t="s">
        <v>15278</v>
      </c>
      <c r="S9619" t="s">
        <v>29</v>
      </c>
    </row>
    <row r="9620" spans="1:19" hidden="1" x14ac:dyDescent="0.2">
      <c r="A9620">
        <v>6072</v>
      </c>
      <c r="B9620" t="s">
        <v>15275</v>
      </c>
      <c r="C9620" t="s">
        <v>73</v>
      </c>
      <c r="D9620">
        <v>3</v>
      </c>
      <c r="E9620">
        <v>30</v>
      </c>
      <c r="F9620" t="s">
        <v>15276</v>
      </c>
      <c r="G9620" t="s">
        <v>63</v>
      </c>
      <c r="H9620" t="s">
        <v>23</v>
      </c>
      <c r="I9620" t="s">
        <v>15017</v>
      </c>
      <c r="K9620"/>
      <c r="L9620" t="s">
        <v>15277</v>
      </c>
      <c r="M9620" t="s">
        <v>26</v>
      </c>
      <c r="N9620">
        <v>2</v>
      </c>
      <c r="P9620" t="s">
        <v>10827</v>
      </c>
      <c r="Q9620" t="s">
        <v>15278</v>
      </c>
      <c r="S9620" t="s">
        <v>29</v>
      </c>
    </row>
    <row r="9621" spans="1:19" hidden="1" x14ac:dyDescent="0.2">
      <c r="A9621">
        <v>6073</v>
      </c>
      <c r="B9621" t="s">
        <v>5023</v>
      </c>
      <c r="C9621" t="s">
        <v>20</v>
      </c>
      <c r="D9621">
        <v>-1.9</v>
      </c>
      <c r="E9621">
        <v>20</v>
      </c>
      <c r="F9621" t="s">
        <v>14037</v>
      </c>
      <c r="G9621" t="s">
        <v>75</v>
      </c>
      <c r="H9621" t="s">
        <v>23</v>
      </c>
      <c r="I9621" t="s">
        <v>548</v>
      </c>
      <c r="K9621"/>
      <c r="L9621" t="s">
        <v>5024</v>
      </c>
      <c r="M9621" t="s">
        <v>11208</v>
      </c>
      <c r="N9621">
        <v>4</v>
      </c>
      <c r="P9621" t="s">
        <v>10827</v>
      </c>
      <c r="Q9621" t="s">
        <v>15279</v>
      </c>
      <c r="S9621" t="s">
        <v>29</v>
      </c>
    </row>
    <row r="9622" spans="1:19" hidden="1" x14ac:dyDescent="0.2">
      <c r="A9622">
        <v>6074</v>
      </c>
      <c r="B9622" t="s">
        <v>15280</v>
      </c>
      <c r="C9622" t="s">
        <v>20</v>
      </c>
      <c r="D9622">
        <v>3.64</v>
      </c>
      <c r="E9622">
        <v>20</v>
      </c>
      <c r="F9622" t="s">
        <v>66</v>
      </c>
      <c r="G9622" t="s">
        <v>31</v>
      </c>
      <c r="H9622" t="s">
        <v>46</v>
      </c>
      <c r="I9622" t="s">
        <v>9164</v>
      </c>
      <c r="K9622"/>
      <c r="L9622" t="s">
        <v>15281</v>
      </c>
      <c r="M9622" t="s">
        <v>26</v>
      </c>
      <c r="N9622">
        <v>2</v>
      </c>
      <c r="P9622" t="s">
        <v>10827</v>
      </c>
      <c r="Q9622" t="s">
        <v>15282</v>
      </c>
      <c r="S9622" t="s">
        <v>29</v>
      </c>
    </row>
    <row r="9623" spans="1:19" hidden="1" x14ac:dyDescent="0.2">
      <c r="A9623">
        <v>6076</v>
      </c>
      <c r="B9623" t="s">
        <v>15283</v>
      </c>
      <c r="C9623" t="s">
        <v>20</v>
      </c>
      <c r="D9623">
        <v>4.04</v>
      </c>
      <c r="E9623">
        <v>20</v>
      </c>
      <c r="F9623" t="s">
        <v>11910</v>
      </c>
      <c r="G9623" t="s">
        <v>55</v>
      </c>
      <c r="H9623" t="s">
        <v>46</v>
      </c>
      <c r="I9623" t="s">
        <v>9164</v>
      </c>
      <c r="K9623"/>
      <c r="L9623" t="s">
        <v>15284</v>
      </c>
      <c r="M9623" t="s">
        <v>26</v>
      </c>
      <c r="N9623">
        <v>2</v>
      </c>
      <c r="P9623" t="s">
        <v>10827</v>
      </c>
      <c r="Q9623" t="s">
        <v>15285</v>
      </c>
      <c r="S9623" t="s">
        <v>29</v>
      </c>
    </row>
    <row r="9624" spans="1:19" hidden="1" x14ac:dyDescent="0.2">
      <c r="A9624">
        <v>6077</v>
      </c>
      <c r="B9624" t="s">
        <v>15286</v>
      </c>
      <c r="C9624" t="s">
        <v>20</v>
      </c>
      <c r="D9624">
        <v>10.19</v>
      </c>
      <c r="E9624">
        <v>20</v>
      </c>
      <c r="F9624" t="s">
        <v>15287</v>
      </c>
      <c r="G9624" t="s">
        <v>31</v>
      </c>
      <c r="H9624" t="s">
        <v>46</v>
      </c>
      <c r="I9624" t="s">
        <v>8717</v>
      </c>
      <c r="K9624"/>
      <c r="L9624" t="s">
        <v>15288</v>
      </c>
      <c r="M9624" t="s">
        <v>26</v>
      </c>
      <c r="N9624">
        <v>2</v>
      </c>
      <c r="P9624" t="s">
        <v>10827</v>
      </c>
      <c r="Q9624" t="s">
        <v>15289</v>
      </c>
      <c r="S9624" t="s">
        <v>29</v>
      </c>
    </row>
    <row r="9625" spans="1:19" hidden="1" x14ac:dyDescent="0.2">
      <c r="A9625">
        <v>6078</v>
      </c>
      <c r="B9625" t="s">
        <v>15290</v>
      </c>
      <c r="C9625" t="s">
        <v>20</v>
      </c>
      <c r="D9625">
        <v>12.17</v>
      </c>
      <c r="E9625">
        <v>20</v>
      </c>
      <c r="G9625" t="s">
        <v>4302</v>
      </c>
      <c r="H9625" t="s">
        <v>23</v>
      </c>
      <c r="I9625" t="s">
        <v>9164</v>
      </c>
      <c r="K9625"/>
      <c r="L9625" t="s">
        <v>15291</v>
      </c>
      <c r="M9625" t="s">
        <v>26</v>
      </c>
      <c r="N9625">
        <v>2</v>
      </c>
      <c r="P9625" t="s">
        <v>10827</v>
      </c>
      <c r="Q9625" t="s">
        <v>15292</v>
      </c>
      <c r="S9625" t="s">
        <v>29</v>
      </c>
    </row>
    <row r="9626" spans="1:19" hidden="1" x14ac:dyDescent="0.2">
      <c r="A9626">
        <v>6079</v>
      </c>
      <c r="B9626" t="s">
        <v>15293</v>
      </c>
      <c r="C9626" t="s">
        <v>20</v>
      </c>
      <c r="D9626">
        <v>12.88</v>
      </c>
      <c r="E9626">
        <v>20</v>
      </c>
      <c r="G9626" t="s">
        <v>4302</v>
      </c>
      <c r="H9626" t="s">
        <v>46</v>
      </c>
      <c r="I9626" t="s">
        <v>9164</v>
      </c>
      <c r="K9626"/>
      <c r="L9626" t="s">
        <v>15294</v>
      </c>
      <c r="M9626" t="s">
        <v>26</v>
      </c>
      <c r="N9626">
        <v>2</v>
      </c>
      <c r="P9626" t="s">
        <v>10827</v>
      </c>
      <c r="Q9626" t="s">
        <v>15295</v>
      </c>
      <c r="S9626" t="s">
        <v>29</v>
      </c>
    </row>
    <row r="9627" spans="1:19" hidden="1" x14ac:dyDescent="0.2">
      <c r="A9627">
        <v>6080</v>
      </c>
      <c r="B9627" t="s">
        <v>15296</v>
      </c>
      <c r="C9627" t="s">
        <v>20</v>
      </c>
      <c r="D9627">
        <v>11.01</v>
      </c>
      <c r="E9627">
        <v>20</v>
      </c>
      <c r="F9627" t="s">
        <v>5844</v>
      </c>
      <c r="G9627" t="s">
        <v>31</v>
      </c>
      <c r="H9627" t="s">
        <v>46</v>
      </c>
      <c r="I9627" t="s">
        <v>8717</v>
      </c>
      <c r="K9627"/>
      <c r="L9627" t="s">
        <v>15297</v>
      </c>
      <c r="M9627" t="s">
        <v>26</v>
      </c>
      <c r="N9627">
        <v>2</v>
      </c>
      <c r="P9627" t="s">
        <v>10827</v>
      </c>
      <c r="Q9627" t="s">
        <v>15298</v>
      </c>
      <c r="S9627" t="s">
        <v>29</v>
      </c>
    </row>
    <row r="9628" spans="1:19" hidden="1" x14ac:dyDescent="0.2">
      <c r="A9628">
        <v>6081</v>
      </c>
      <c r="B9628" t="s">
        <v>15299</v>
      </c>
      <c r="C9628" t="s">
        <v>20</v>
      </c>
      <c r="D9628">
        <v>-0.68</v>
      </c>
      <c r="E9628">
        <v>20</v>
      </c>
      <c r="G9628" t="s">
        <v>75</v>
      </c>
      <c r="H9628" t="s">
        <v>23</v>
      </c>
      <c r="I9628" t="s">
        <v>4762</v>
      </c>
      <c r="K9628"/>
      <c r="L9628" t="s">
        <v>15300</v>
      </c>
      <c r="M9628" t="s">
        <v>11208</v>
      </c>
      <c r="N9628">
        <v>4</v>
      </c>
      <c r="P9628" t="s">
        <v>10827</v>
      </c>
      <c r="Q9628" t="s">
        <v>15301</v>
      </c>
      <c r="S9628" t="s">
        <v>29</v>
      </c>
    </row>
    <row r="9629" spans="1:19" hidden="1" x14ac:dyDescent="0.2">
      <c r="A9629">
        <v>6082</v>
      </c>
      <c r="B9629" t="s">
        <v>15302</v>
      </c>
      <c r="C9629" t="s">
        <v>20</v>
      </c>
      <c r="D9629">
        <v>12.72</v>
      </c>
      <c r="E9629">
        <v>20</v>
      </c>
      <c r="G9629" t="s">
        <v>4302</v>
      </c>
      <c r="H9629" t="s">
        <v>46</v>
      </c>
      <c r="I9629" t="s">
        <v>9164</v>
      </c>
      <c r="K9629"/>
      <c r="L9629" t="s">
        <v>15303</v>
      </c>
      <c r="M9629" t="s">
        <v>26</v>
      </c>
      <c r="N9629">
        <v>2</v>
      </c>
      <c r="P9629" t="s">
        <v>10827</v>
      </c>
      <c r="Q9629" t="s">
        <v>15304</v>
      </c>
      <c r="S9629" t="s">
        <v>29</v>
      </c>
    </row>
    <row r="9630" spans="1:19" hidden="1" x14ac:dyDescent="0.2">
      <c r="A9630">
        <v>6083</v>
      </c>
      <c r="B9630" t="s">
        <v>15305</v>
      </c>
      <c r="C9630" t="s">
        <v>20</v>
      </c>
      <c r="D9630">
        <v>3.98</v>
      </c>
      <c r="E9630">
        <v>20</v>
      </c>
      <c r="F9630" t="s">
        <v>11910</v>
      </c>
      <c r="G9630" t="s">
        <v>55</v>
      </c>
      <c r="H9630" t="s">
        <v>46</v>
      </c>
      <c r="I9630" t="s">
        <v>9164</v>
      </c>
      <c r="K9630"/>
      <c r="L9630" t="s">
        <v>15306</v>
      </c>
      <c r="M9630" t="s">
        <v>26</v>
      </c>
      <c r="N9630">
        <v>2</v>
      </c>
      <c r="P9630" t="s">
        <v>10827</v>
      </c>
      <c r="Q9630" t="s">
        <v>15307</v>
      </c>
      <c r="S9630" t="s">
        <v>29</v>
      </c>
    </row>
    <row r="9631" spans="1:19" hidden="1" x14ac:dyDescent="0.2">
      <c r="A9631">
        <v>6084</v>
      </c>
      <c r="B9631" t="s">
        <v>15308</v>
      </c>
      <c r="C9631" t="s">
        <v>20</v>
      </c>
      <c r="D9631">
        <v>3.98</v>
      </c>
      <c r="E9631">
        <v>20</v>
      </c>
      <c r="F9631" t="s">
        <v>15309</v>
      </c>
      <c r="G9631" t="s">
        <v>31</v>
      </c>
      <c r="H9631" t="s">
        <v>46</v>
      </c>
      <c r="I9631" t="s">
        <v>9164</v>
      </c>
      <c r="K9631"/>
      <c r="L9631" t="s">
        <v>15310</v>
      </c>
      <c r="M9631" t="s">
        <v>26</v>
      </c>
      <c r="N9631">
        <v>2</v>
      </c>
      <c r="P9631" t="s">
        <v>10827</v>
      </c>
      <c r="Q9631" t="s">
        <v>15311</v>
      </c>
      <c r="S9631" t="s">
        <v>29</v>
      </c>
    </row>
    <row r="9632" spans="1:19" hidden="1" x14ac:dyDescent="0.2">
      <c r="A9632">
        <v>6085</v>
      </c>
      <c r="B9632" t="s">
        <v>15312</v>
      </c>
      <c r="C9632" t="s">
        <v>20</v>
      </c>
      <c r="D9632">
        <v>-0.34</v>
      </c>
      <c r="E9632">
        <v>20</v>
      </c>
      <c r="G9632" t="s">
        <v>75</v>
      </c>
      <c r="H9632" t="s">
        <v>23</v>
      </c>
      <c r="I9632" t="s">
        <v>4762</v>
      </c>
      <c r="K9632"/>
      <c r="L9632" t="s">
        <v>15313</v>
      </c>
      <c r="M9632" t="s">
        <v>26</v>
      </c>
      <c r="N9632">
        <v>2</v>
      </c>
      <c r="P9632" t="s">
        <v>10827</v>
      </c>
      <c r="Q9632" t="s">
        <v>15314</v>
      </c>
      <c r="S9632" t="s">
        <v>29</v>
      </c>
    </row>
    <row r="9633" spans="1:19" hidden="1" x14ac:dyDescent="0.2">
      <c r="A9633">
        <v>6086</v>
      </c>
      <c r="B9633" t="s">
        <v>15315</v>
      </c>
      <c r="C9633" t="s">
        <v>20</v>
      </c>
      <c r="D9633">
        <v>-0.91</v>
      </c>
      <c r="E9633">
        <v>20</v>
      </c>
      <c r="F9633" t="s">
        <v>11398</v>
      </c>
      <c r="G9633" t="s">
        <v>75</v>
      </c>
      <c r="H9633" t="s">
        <v>23</v>
      </c>
      <c r="I9633" t="s">
        <v>15201</v>
      </c>
      <c r="K9633"/>
      <c r="L9633" t="s">
        <v>15316</v>
      </c>
      <c r="M9633" t="s">
        <v>26</v>
      </c>
      <c r="N9633">
        <v>2</v>
      </c>
      <c r="P9633" t="s">
        <v>10827</v>
      </c>
      <c r="Q9633" t="s">
        <v>15317</v>
      </c>
      <c r="S9633" t="s">
        <v>29</v>
      </c>
    </row>
    <row r="9634" spans="1:19" hidden="1" x14ac:dyDescent="0.2">
      <c r="A9634">
        <v>6086</v>
      </c>
      <c r="B9634" t="s">
        <v>15315</v>
      </c>
      <c r="C9634" t="s">
        <v>73</v>
      </c>
      <c r="D9634">
        <v>8.1300000000000008</v>
      </c>
      <c r="E9634">
        <v>20</v>
      </c>
      <c r="F9634" t="s">
        <v>11910</v>
      </c>
      <c r="G9634" t="s">
        <v>55</v>
      </c>
      <c r="H9634" t="s">
        <v>46</v>
      </c>
      <c r="I9634" t="s">
        <v>15201</v>
      </c>
      <c r="K9634"/>
      <c r="L9634" t="s">
        <v>15316</v>
      </c>
      <c r="M9634" t="s">
        <v>26</v>
      </c>
      <c r="N9634">
        <v>2</v>
      </c>
      <c r="P9634" t="s">
        <v>10827</v>
      </c>
      <c r="Q9634" t="s">
        <v>15317</v>
      </c>
      <c r="S9634" t="s">
        <v>29</v>
      </c>
    </row>
    <row r="9635" spans="1:19" hidden="1" x14ac:dyDescent="0.2">
      <c r="A9635">
        <v>6087</v>
      </c>
      <c r="B9635" t="s">
        <v>15318</v>
      </c>
      <c r="C9635" t="s">
        <v>20</v>
      </c>
      <c r="D9635">
        <v>-1.1100000000000001</v>
      </c>
      <c r="E9635">
        <v>20</v>
      </c>
      <c r="F9635" t="s">
        <v>11461</v>
      </c>
      <c r="G9635" t="s">
        <v>75</v>
      </c>
      <c r="H9635" t="s">
        <v>23</v>
      </c>
      <c r="I9635" t="s">
        <v>15201</v>
      </c>
      <c r="K9635"/>
      <c r="L9635" t="s">
        <v>15319</v>
      </c>
      <c r="M9635" t="s">
        <v>26</v>
      </c>
      <c r="N9635">
        <v>2</v>
      </c>
      <c r="P9635" t="s">
        <v>10827</v>
      </c>
      <c r="Q9635" t="s">
        <v>15320</v>
      </c>
      <c r="S9635" t="s">
        <v>29</v>
      </c>
    </row>
    <row r="9636" spans="1:19" hidden="1" x14ac:dyDescent="0.2">
      <c r="A9636">
        <v>6087</v>
      </c>
      <c r="B9636" t="s">
        <v>15318</v>
      </c>
      <c r="C9636" t="s">
        <v>73</v>
      </c>
      <c r="D9636">
        <v>7.79</v>
      </c>
      <c r="E9636">
        <v>20</v>
      </c>
      <c r="F9636" t="s">
        <v>11910</v>
      </c>
      <c r="G9636" t="s">
        <v>55</v>
      </c>
      <c r="H9636" t="s">
        <v>46</v>
      </c>
      <c r="I9636" t="s">
        <v>15201</v>
      </c>
      <c r="K9636"/>
      <c r="L9636" t="s">
        <v>15319</v>
      </c>
      <c r="M9636" t="s">
        <v>26</v>
      </c>
      <c r="N9636">
        <v>2</v>
      </c>
      <c r="P9636" t="s">
        <v>10827</v>
      </c>
      <c r="Q9636" t="s">
        <v>15320</v>
      </c>
      <c r="S9636" t="s">
        <v>29</v>
      </c>
    </row>
    <row r="9637" spans="1:19" hidden="1" x14ac:dyDescent="0.2">
      <c r="A9637">
        <v>6089</v>
      </c>
      <c r="B9637" t="s">
        <v>15321</v>
      </c>
      <c r="C9637" t="s">
        <v>20</v>
      </c>
      <c r="D9637">
        <v>2.04</v>
      </c>
      <c r="E9637">
        <v>20</v>
      </c>
      <c r="F9637" t="s">
        <v>12792</v>
      </c>
      <c r="G9637" t="s">
        <v>75</v>
      </c>
      <c r="H9637" t="s">
        <v>46</v>
      </c>
      <c r="I9637" t="s">
        <v>2150</v>
      </c>
      <c r="K9637"/>
      <c r="L9637" t="s">
        <v>15322</v>
      </c>
      <c r="M9637" t="s">
        <v>26</v>
      </c>
      <c r="N9637">
        <v>2</v>
      </c>
      <c r="P9637" t="s">
        <v>10827</v>
      </c>
      <c r="Q9637" t="s">
        <v>15323</v>
      </c>
      <c r="S9637" t="s">
        <v>29</v>
      </c>
    </row>
    <row r="9638" spans="1:19" hidden="1" x14ac:dyDescent="0.2">
      <c r="A9638">
        <v>6092</v>
      </c>
      <c r="B9638" t="s">
        <v>15324</v>
      </c>
      <c r="C9638" t="s">
        <v>20</v>
      </c>
      <c r="D9638">
        <v>10.45</v>
      </c>
      <c r="E9638">
        <v>20</v>
      </c>
      <c r="F9638" t="s">
        <v>15137</v>
      </c>
      <c r="G9638" t="s">
        <v>31</v>
      </c>
      <c r="H9638" t="s">
        <v>46</v>
      </c>
      <c r="I9638" t="s">
        <v>12372</v>
      </c>
      <c r="K9638"/>
      <c r="L9638" t="s">
        <v>15325</v>
      </c>
      <c r="M9638" t="s">
        <v>26</v>
      </c>
      <c r="N9638">
        <v>2</v>
      </c>
      <c r="P9638" t="s">
        <v>10827</v>
      </c>
      <c r="Q9638" t="s">
        <v>15326</v>
      </c>
      <c r="S9638" t="s">
        <v>29</v>
      </c>
    </row>
    <row r="9639" spans="1:19" hidden="1" x14ac:dyDescent="0.2">
      <c r="A9639">
        <v>6094</v>
      </c>
      <c r="B9639" t="s">
        <v>15327</v>
      </c>
      <c r="C9639" t="s">
        <v>20</v>
      </c>
      <c r="D9639">
        <v>1.78</v>
      </c>
      <c r="E9639">
        <v>20</v>
      </c>
      <c r="F9639" t="s">
        <v>12792</v>
      </c>
      <c r="G9639" t="s">
        <v>75</v>
      </c>
      <c r="H9639" t="s">
        <v>46</v>
      </c>
      <c r="I9639" t="s">
        <v>8358</v>
      </c>
      <c r="K9639"/>
      <c r="L9639" t="s">
        <v>15328</v>
      </c>
      <c r="M9639" t="s">
        <v>26</v>
      </c>
      <c r="N9639">
        <v>2</v>
      </c>
      <c r="P9639" t="s">
        <v>10827</v>
      </c>
      <c r="Q9639" t="s">
        <v>15329</v>
      </c>
      <c r="S9639" t="s">
        <v>29</v>
      </c>
    </row>
    <row r="9640" spans="1:19" hidden="1" x14ac:dyDescent="0.2">
      <c r="A9640">
        <v>6095</v>
      </c>
      <c r="B9640" t="s">
        <v>15330</v>
      </c>
      <c r="C9640" t="s">
        <v>20</v>
      </c>
      <c r="D9640">
        <v>1.62</v>
      </c>
      <c r="E9640">
        <v>20</v>
      </c>
      <c r="F9640" t="s">
        <v>15331</v>
      </c>
      <c r="G9640" t="s">
        <v>75</v>
      </c>
      <c r="H9640" t="s">
        <v>23</v>
      </c>
      <c r="I9640" t="s">
        <v>8358</v>
      </c>
      <c r="K9640"/>
      <c r="L9640" t="s">
        <v>15332</v>
      </c>
      <c r="M9640" t="s">
        <v>26</v>
      </c>
      <c r="N9640">
        <v>2</v>
      </c>
      <c r="P9640" t="s">
        <v>10827</v>
      </c>
      <c r="Q9640" t="s">
        <v>15333</v>
      </c>
      <c r="S9640" t="s">
        <v>29</v>
      </c>
    </row>
    <row r="9641" spans="1:19" hidden="1" x14ac:dyDescent="0.2">
      <c r="A9641">
        <v>6095</v>
      </c>
      <c r="B9641" t="s">
        <v>15330</v>
      </c>
      <c r="C9641" t="s">
        <v>73</v>
      </c>
      <c r="D9641">
        <v>8.57</v>
      </c>
      <c r="E9641">
        <v>20</v>
      </c>
      <c r="F9641" t="s">
        <v>15334</v>
      </c>
      <c r="G9641" t="s">
        <v>31</v>
      </c>
      <c r="H9641" t="s">
        <v>46</v>
      </c>
      <c r="I9641" t="s">
        <v>8358</v>
      </c>
      <c r="K9641"/>
      <c r="L9641" t="s">
        <v>15332</v>
      </c>
      <c r="M9641" t="s">
        <v>26</v>
      </c>
      <c r="N9641">
        <v>2</v>
      </c>
      <c r="P9641" t="s">
        <v>10827</v>
      </c>
      <c r="Q9641" t="s">
        <v>15333</v>
      </c>
      <c r="S9641" t="s">
        <v>29</v>
      </c>
    </row>
    <row r="9642" spans="1:19" hidden="1" x14ac:dyDescent="0.2">
      <c r="A9642">
        <v>6096</v>
      </c>
      <c r="B9642" t="s">
        <v>15335</v>
      </c>
      <c r="C9642" t="s">
        <v>20</v>
      </c>
      <c r="D9642">
        <v>0.62</v>
      </c>
      <c r="E9642">
        <v>20</v>
      </c>
      <c r="F9642" t="s">
        <v>12792</v>
      </c>
      <c r="G9642" t="s">
        <v>75</v>
      </c>
      <c r="H9642" t="s">
        <v>46</v>
      </c>
      <c r="I9642" t="s">
        <v>8358</v>
      </c>
      <c r="K9642"/>
      <c r="L9642" t="s">
        <v>15336</v>
      </c>
      <c r="M9642" t="s">
        <v>26</v>
      </c>
      <c r="N9642">
        <v>2</v>
      </c>
      <c r="P9642" t="s">
        <v>10827</v>
      </c>
      <c r="Q9642" t="s">
        <v>15337</v>
      </c>
      <c r="S9642" t="s">
        <v>29</v>
      </c>
    </row>
    <row r="9643" spans="1:19" hidden="1" x14ac:dyDescent="0.2">
      <c r="A9643">
        <v>6097</v>
      </c>
      <c r="B9643" t="s">
        <v>15338</v>
      </c>
      <c r="C9643" t="s">
        <v>20</v>
      </c>
      <c r="D9643">
        <v>3.26</v>
      </c>
      <c r="E9643">
        <v>20</v>
      </c>
      <c r="F9643" t="s">
        <v>14597</v>
      </c>
      <c r="G9643" t="s">
        <v>31</v>
      </c>
      <c r="H9643" t="s">
        <v>46</v>
      </c>
      <c r="I9643" t="s">
        <v>12372</v>
      </c>
      <c r="K9643"/>
      <c r="L9643" t="s">
        <v>15339</v>
      </c>
      <c r="M9643" t="s">
        <v>26</v>
      </c>
      <c r="N9643">
        <v>2</v>
      </c>
      <c r="P9643" t="s">
        <v>10827</v>
      </c>
      <c r="Q9643" t="s">
        <v>15340</v>
      </c>
      <c r="S9643" t="s">
        <v>29</v>
      </c>
    </row>
    <row r="9644" spans="1:19" hidden="1" x14ac:dyDescent="0.2">
      <c r="A9644">
        <v>6098</v>
      </c>
      <c r="B9644" t="s">
        <v>15341</v>
      </c>
      <c r="C9644" t="s">
        <v>20</v>
      </c>
      <c r="D9644">
        <v>9.3699999999999992</v>
      </c>
      <c r="E9644">
        <v>20</v>
      </c>
      <c r="F9644" t="s">
        <v>66</v>
      </c>
      <c r="G9644" t="s">
        <v>31</v>
      </c>
      <c r="H9644" t="s">
        <v>46</v>
      </c>
      <c r="I9644" t="s">
        <v>2150</v>
      </c>
      <c r="K9644"/>
      <c r="L9644" t="s">
        <v>15342</v>
      </c>
      <c r="M9644" t="s">
        <v>26</v>
      </c>
      <c r="N9644">
        <v>2</v>
      </c>
      <c r="P9644" t="s">
        <v>10827</v>
      </c>
      <c r="Q9644" t="s">
        <v>15343</v>
      </c>
      <c r="S9644" t="s">
        <v>29</v>
      </c>
    </row>
    <row r="9645" spans="1:19" hidden="1" x14ac:dyDescent="0.2">
      <c r="A9645">
        <v>6099</v>
      </c>
      <c r="B9645" t="s">
        <v>15344</v>
      </c>
      <c r="C9645" t="s">
        <v>20</v>
      </c>
      <c r="D9645">
        <v>4.37</v>
      </c>
      <c r="E9645">
        <v>25</v>
      </c>
      <c r="G9645" t="s">
        <v>55</v>
      </c>
      <c r="H9645" t="s">
        <v>23</v>
      </c>
      <c r="I9645" t="s">
        <v>9516</v>
      </c>
      <c r="K9645"/>
      <c r="L9645" t="s">
        <v>15345</v>
      </c>
      <c r="M9645" t="s">
        <v>26</v>
      </c>
      <c r="N9645">
        <v>2</v>
      </c>
      <c r="P9645" t="s">
        <v>10827</v>
      </c>
      <c r="Q9645" t="s">
        <v>15346</v>
      </c>
      <c r="S9645" t="s">
        <v>29</v>
      </c>
    </row>
    <row r="9646" spans="1:19" hidden="1" x14ac:dyDescent="0.2">
      <c r="A9646">
        <v>6100</v>
      </c>
      <c r="B9646" t="s">
        <v>15347</v>
      </c>
      <c r="C9646" t="s">
        <v>20</v>
      </c>
      <c r="D9646">
        <v>1.69</v>
      </c>
      <c r="E9646">
        <v>20</v>
      </c>
      <c r="F9646" t="s">
        <v>12792</v>
      </c>
      <c r="G9646" t="s">
        <v>75</v>
      </c>
      <c r="H9646" t="s">
        <v>46</v>
      </c>
      <c r="I9646" t="s">
        <v>2150</v>
      </c>
      <c r="K9646"/>
      <c r="L9646" t="s">
        <v>15348</v>
      </c>
      <c r="M9646" t="s">
        <v>26</v>
      </c>
      <c r="N9646">
        <v>2</v>
      </c>
      <c r="P9646" t="s">
        <v>10827</v>
      </c>
      <c r="Q9646" t="s">
        <v>15349</v>
      </c>
      <c r="S9646" t="s">
        <v>29</v>
      </c>
    </row>
    <row r="9647" spans="1:19" hidden="1" x14ac:dyDescent="0.2">
      <c r="A9647">
        <v>6101</v>
      </c>
      <c r="B9647" t="s">
        <v>15350</v>
      </c>
      <c r="C9647" t="s">
        <v>20</v>
      </c>
      <c r="D9647">
        <v>0.76</v>
      </c>
      <c r="E9647">
        <v>20</v>
      </c>
      <c r="F9647" t="s">
        <v>12792</v>
      </c>
      <c r="G9647" t="s">
        <v>75</v>
      </c>
      <c r="H9647" t="s">
        <v>46</v>
      </c>
      <c r="I9647" t="s">
        <v>1335</v>
      </c>
      <c r="K9647"/>
      <c r="L9647" t="s">
        <v>15351</v>
      </c>
      <c r="M9647" t="s">
        <v>26</v>
      </c>
      <c r="N9647">
        <v>2</v>
      </c>
      <c r="P9647" t="s">
        <v>10827</v>
      </c>
      <c r="Q9647" t="s">
        <v>15352</v>
      </c>
      <c r="S9647" t="s">
        <v>29</v>
      </c>
    </row>
    <row r="9648" spans="1:19" hidden="1" x14ac:dyDescent="0.2">
      <c r="A9648">
        <v>6102</v>
      </c>
      <c r="B9648" t="s">
        <v>15353</v>
      </c>
      <c r="C9648" t="s">
        <v>20</v>
      </c>
      <c r="D9648">
        <v>0.66</v>
      </c>
      <c r="E9648">
        <v>20</v>
      </c>
      <c r="F9648" t="s">
        <v>12792</v>
      </c>
      <c r="G9648" t="s">
        <v>75</v>
      </c>
      <c r="H9648" t="s">
        <v>46</v>
      </c>
      <c r="I9648" t="s">
        <v>106</v>
      </c>
      <c r="K9648"/>
      <c r="L9648" t="s">
        <v>15354</v>
      </c>
      <c r="M9648" t="s">
        <v>26</v>
      </c>
      <c r="N9648">
        <v>2</v>
      </c>
      <c r="P9648" t="s">
        <v>10827</v>
      </c>
      <c r="Q9648" t="s">
        <v>15355</v>
      </c>
      <c r="S9648" t="s">
        <v>29</v>
      </c>
    </row>
    <row r="9649" spans="1:19" hidden="1" x14ac:dyDescent="0.2">
      <c r="A9649">
        <v>6102</v>
      </c>
      <c r="B9649" t="s">
        <v>15353</v>
      </c>
      <c r="C9649" t="s">
        <v>73</v>
      </c>
      <c r="D9649">
        <v>9.92</v>
      </c>
      <c r="E9649">
        <v>20</v>
      </c>
      <c r="F9649" t="s">
        <v>10928</v>
      </c>
      <c r="G9649" t="s">
        <v>55</v>
      </c>
      <c r="H9649" t="s">
        <v>46</v>
      </c>
      <c r="I9649" t="s">
        <v>106</v>
      </c>
      <c r="K9649"/>
      <c r="L9649" t="s">
        <v>15354</v>
      </c>
      <c r="M9649" t="s">
        <v>26</v>
      </c>
      <c r="N9649">
        <v>2</v>
      </c>
      <c r="P9649" t="s">
        <v>10827</v>
      </c>
      <c r="Q9649" t="s">
        <v>15355</v>
      </c>
      <c r="S9649" t="s">
        <v>29</v>
      </c>
    </row>
    <row r="9650" spans="1:19" hidden="1" x14ac:dyDescent="0.2">
      <c r="A9650">
        <v>6103</v>
      </c>
      <c r="B9650" t="s">
        <v>15356</v>
      </c>
      <c r="C9650" t="s">
        <v>20</v>
      </c>
      <c r="D9650">
        <v>5.75</v>
      </c>
      <c r="E9650">
        <v>20</v>
      </c>
      <c r="F9650" t="s">
        <v>11092</v>
      </c>
      <c r="G9650" t="s">
        <v>55</v>
      </c>
      <c r="H9650" t="s">
        <v>46</v>
      </c>
      <c r="I9650" t="s">
        <v>199</v>
      </c>
      <c r="K9650"/>
      <c r="L9650" t="s">
        <v>15357</v>
      </c>
      <c r="M9650" t="s">
        <v>26</v>
      </c>
      <c r="N9650">
        <v>2</v>
      </c>
      <c r="P9650" t="s">
        <v>10827</v>
      </c>
      <c r="Q9650" t="s">
        <v>15358</v>
      </c>
      <c r="S9650" t="s">
        <v>29</v>
      </c>
    </row>
    <row r="9651" spans="1:19" hidden="1" x14ac:dyDescent="0.2">
      <c r="A9651">
        <v>6104</v>
      </c>
      <c r="B9651" t="s">
        <v>15359</v>
      </c>
      <c r="C9651" t="s">
        <v>20</v>
      </c>
      <c r="D9651">
        <v>4.04</v>
      </c>
      <c r="E9651">
        <v>20</v>
      </c>
      <c r="F9651" t="s">
        <v>66</v>
      </c>
      <c r="G9651" t="s">
        <v>31</v>
      </c>
      <c r="H9651" t="s">
        <v>46</v>
      </c>
      <c r="I9651" t="s">
        <v>1607</v>
      </c>
      <c r="K9651"/>
      <c r="L9651" t="s">
        <v>15360</v>
      </c>
      <c r="M9651" t="s">
        <v>26</v>
      </c>
      <c r="N9651">
        <v>2</v>
      </c>
      <c r="P9651" t="s">
        <v>10827</v>
      </c>
      <c r="Q9651" t="s">
        <v>15361</v>
      </c>
      <c r="S9651" t="s">
        <v>29</v>
      </c>
    </row>
    <row r="9652" spans="1:19" hidden="1" x14ac:dyDescent="0.2">
      <c r="A9652">
        <v>6105</v>
      </c>
      <c r="B9652" t="s">
        <v>5038</v>
      </c>
      <c r="C9652" t="s">
        <v>20</v>
      </c>
      <c r="D9652">
        <v>7.4</v>
      </c>
      <c r="E9652">
        <v>20</v>
      </c>
      <c r="F9652" t="s">
        <v>15362</v>
      </c>
      <c r="G9652" t="s">
        <v>31</v>
      </c>
      <c r="H9652" t="s">
        <v>46</v>
      </c>
      <c r="I9652" t="s">
        <v>2203</v>
      </c>
      <c r="K9652"/>
      <c r="L9652" t="s">
        <v>5039</v>
      </c>
      <c r="M9652" t="s">
        <v>11208</v>
      </c>
      <c r="N9652">
        <v>4</v>
      </c>
      <c r="P9652" t="s">
        <v>10827</v>
      </c>
      <c r="Q9652" t="s">
        <v>15363</v>
      </c>
      <c r="S9652" t="s">
        <v>29</v>
      </c>
    </row>
    <row r="9653" spans="1:19" hidden="1" x14ac:dyDescent="0.2">
      <c r="A9653">
        <v>6105</v>
      </c>
      <c r="B9653" t="s">
        <v>5038</v>
      </c>
      <c r="C9653" t="s">
        <v>73</v>
      </c>
      <c r="D9653">
        <v>-1.01</v>
      </c>
      <c r="E9653">
        <v>20</v>
      </c>
      <c r="F9653" t="s">
        <v>15362</v>
      </c>
      <c r="G9653" t="s">
        <v>75</v>
      </c>
      <c r="H9653" t="s">
        <v>23</v>
      </c>
      <c r="I9653" t="s">
        <v>9263</v>
      </c>
      <c r="K9653"/>
      <c r="L9653" t="s">
        <v>5039</v>
      </c>
      <c r="M9653" t="s">
        <v>11208</v>
      </c>
      <c r="N9653">
        <v>4</v>
      </c>
      <c r="P9653" t="s">
        <v>10827</v>
      </c>
      <c r="Q9653" t="s">
        <v>15363</v>
      </c>
      <c r="S9653" t="s">
        <v>29</v>
      </c>
    </row>
    <row r="9654" spans="1:19" hidden="1" x14ac:dyDescent="0.2">
      <c r="A9654">
        <v>6106</v>
      </c>
      <c r="B9654" t="s">
        <v>5045</v>
      </c>
      <c r="C9654" t="s">
        <v>20</v>
      </c>
      <c r="D9654">
        <v>6.04</v>
      </c>
      <c r="E9654">
        <v>20</v>
      </c>
      <c r="F9654" t="s">
        <v>15334</v>
      </c>
      <c r="G9654" t="s">
        <v>31</v>
      </c>
      <c r="H9654" t="s">
        <v>46</v>
      </c>
      <c r="I9654" t="s">
        <v>9263</v>
      </c>
      <c r="K9654"/>
      <c r="L9654" t="s">
        <v>5046</v>
      </c>
      <c r="M9654" t="s">
        <v>11208</v>
      </c>
      <c r="N9654">
        <v>4</v>
      </c>
      <c r="P9654" t="s">
        <v>10827</v>
      </c>
      <c r="Q9654" t="s">
        <v>15364</v>
      </c>
      <c r="S9654" t="s">
        <v>29</v>
      </c>
    </row>
    <row r="9655" spans="1:19" hidden="1" x14ac:dyDescent="0.2">
      <c r="A9655">
        <v>6106</v>
      </c>
      <c r="B9655" t="s">
        <v>5045</v>
      </c>
      <c r="C9655" t="s">
        <v>73</v>
      </c>
      <c r="D9655">
        <v>-0.97</v>
      </c>
      <c r="E9655">
        <v>20</v>
      </c>
      <c r="F9655" t="s">
        <v>15365</v>
      </c>
      <c r="G9655" t="s">
        <v>75</v>
      </c>
      <c r="H9655" t="s">
        <v>23</v>
      </c>
      <c r="I9655" t="s">
        <v>9263</v>
      </c>
      <c r="K9655"/>
      <c r="L9655" t="s">
        <v>5046</v>
      </c>
      <c r="M9655" t="s">
        <v>11208</v>
      </c>
      <c r="N9655">
        <v>4</v>
      </c>
      <c r="P9655" t="s">
        <v>10827</v>
      </c>
      <c r="Q9655" t="s">
        <v>15364</v>
      </c>
      <c r="S9655" t="s">
        <v>29</v>
      </c>
    </row>
    <row r="9656" spans="1:19" hidden="1" x14ac:dyDescent="0.2">
      <c r="A9656">
        <v>6107</v>
      </c>
      <c r="B9656" t="s">
        <v>15366</v>
      </c>
      <c r="C9656" t="s">
        <v>20</v>
      </c>
      <c r="D9656">
        <v>4.63</v>
      </c>
      <c r="E9656">
        <v>20</v>
      </c>
      <c r="G9656" t="s">
        <v>31</v>
      </c>
      <c r="H9656" t="s">
        <v>46</v>
      </c>
      <c r="I9656" t="s">
        <v>2203</v>
      </c>
      <c r="K9656"/>
      <c r="L9656" t="s">
        <v>15367</v>
      </c>
      <c r="M9656" t="s">
        <v>26</v>
      </c>
      <c r="N9656">
        <v>2</v>
      </c>
      <c r="P9656" t="s">
        <v>10827</v>
      </c>
      <c r="Q9656" t="s">
        <v>15368</v>
      </c>
      <c r="S9656" t="s">
        <v>29</v>
      </c>
    </row>
    <row r="9657" spans="1:19" hidden="1" x14ac:dyDescent="0.2">
      <c r="A9657">
        <v>6108</v>
      </c>
      <c r="B9657" t="s">
        <v>15369</v>
      </c>
      <c r="C9657" t="s">
        <v>20</v>
      </c>
      <c r="D9657">
        <v>7.27</v>
      </c>
      <c r="E9657">
        <v>20</v>
      </c>
      <c r="G9657" t="s">
        <v>31</v>
      </c>
      <c r="H9657" t="s">
        <v>46</v>
      </c>
      <c r="I9657" t="s">
        <v>2203</v>
      </c>
      <c r="K9657"/>
      <c r="L9657" t="s">
        <v>15370</v>
      </c>
      <c r="M9657" t="s">
        <v>26</v>
      </c>
      <c r="N9657">
        <v>2</v>
      </c>
      <c r="P9657" t="s">
        <v>10827</v>
      </c>
      <c r="Q9657" t="s">
        <v>15371</v>
      </c>
      <c r="S9657" t="s">
        <v>29</v>
      </c>
    </row>
    <row r="9658" spans="1:19" hidden="1" x14ac:dyDescent="0.2">
      <c r="A9658">
        <v>6110</v>
      </c>
      <c r="B9658" t="s">
        <v>15372</v>
      </c>
      <c r="C9658" t="s">
        <v>20</v>
      </c>
      <c r="D9658">
        <v>7.62</v>
      </c>
      <c r="E9658">
        <v>20</v>
      </c>
      <c r="G9658" t="s">
        <v>31</v>
      </c>
      <c r="H9658" t="s">
        <v>46</v>
      </c>
      <c r="I9658" t="s">
        <v>2203</v>
      </c>
      <c r="K9658"/>
      <c r="L9658" t="s">
        <v>15373</v>
      </c>
      <c r="M9658" t="s">
        <v>26</v>
      </c>
      <c r="N9658">
        <v>2</v>
      </c>
      <c r="P9658" t="s">
        <v>10827</v>
      </c>
      <c r="Q9658" t="s">
        <v>15374</v>
      </c>
      <c r="S9658" t="s">
        <v>29</v>
      </c>
    </row>
    <row r="9659" spans="1:19" hidden="1" x14ac:dyDescent="0.2">
      <c r="A9659">
        <v>6111</v>
      </c>
      <c r="B9659" t="s">
        <v>15375</v>
      </c>
      <c r="C9659" t="s">
        <v>20</v>
      </c>
      <c r="D9659">
        <v>5.58</v>
      </c>
      <c r="E9659">
        <v>20</v>
      </c>
      <c r="F9659" t="s">
        <v>11910</v>
      </c>
      <c r="G9659" t="s">
        <v>55</v>
      </c>
      <c r="H9659" t="s">
        <v>46</v>
      </c>
      <c r="I9659" t="s">
        <v>9164</v>
      </c>
      <c r="K9659"/>
      <c r="L9659" t="s">
        <v>15376</v>
      </c>
      <c r="M9659" t="s">
        <v>26</v>
      </c>
      <c r="N9659">
        <v>2</v>
      </c>
      <c r="P9659" t="s">
        <v>10827</v>
      </c>
      <c r="Q9659" t="s">
        <v>15377</v>
      </c>
      <c r="S9659" t="s">
        <v>29</v>
      </c>
    </row>
    <row r="9660" spans="1:19" hidden="1" x14ac:dyDescent="0.2">
      <c r="A9660">
        <v>6111</v>
      </c>
      <c r="B9660" t="s">
        <v>15375</v>
      </c>
      <c r="C9660" t="s">
        <v>20</v>
      </c>
      <c r="D9660">
        <v>5.6</v>
      </c>
      <c r="E9660">
        <v>20</v>
      </c>
      <c r="F9660" t="s">
        <v>11910</v>
      </c>
      <c r="G9660" t="s">
        <v>31</v>
      </c>
      <c r="H9660" t="s">
        <v>46</v>
      </c>
      <c r="I9660" t="s">
        <v>2203</v>
      </c>
      <c r="K9660"/>
      <c r="L9660" t="s">
        <v>15376</v>
      </c>
      <c r="M9660" t="s">
        <v>26</v>
      </c>
      <c r="N9660">
        <v>2</v>
      </c>
      <c r="P9660" t="s">
        <v>10827</v>
      </c>
      <c r="Q9660" t="s">
        <v>15377</v>
      </c>
      <c r="S9660" t="s">
        <v>29</v>
      </c>
    </row>
    <row r="9661" spans="1:19" hidden="1" x14ac:dyDescent="0.2">
      <c r="A9661">
        <v>6115</v>
      </c>
      <c r="B9661" t="s">
        <v>15378</v>
      </c>
      <c r="C9661" t="s">
        <v>20</v>
      </c>
      <c r="D9661">
        <v>6.7</v>
      </c>
      <c r="E9661">
        <v>20</v>
      </c>
      <c r="G9661" t="s">
        <v>31</v>
      </c>
      <c r="H9661" t="s">
        <v>46</v>
      </c>
      <c r="I9661" t="s">
        <v>2203</v>
      </c>
      <c r="K9661"/>
      <c r="L9661" t="s">
        <v>15379</v>
      </c>
      <c r="M9661" t="s">
        <v>26</v>
      </c>
      <c r="N9661">
        <v>2</v>
      </c>
      <c r="P9661" t="s">
        <v>10827</v>
      </c>
      <c r="Q9661" t="s">
        <v>15380</v>
      </c>
      <c r="S9661" t="s">
        <v>29</v>
      </c>
    </row>
    <row r="9662" spans="1:19" hidden="1" x14ac:dyDescent="0.2">
      <c r="A9662">
        <v>6116</v>
      </c>
      <c r="B9662" t="s">
        <v>15381</v>
      </c>
      <c r="C9662" t="s">
        <v>20</v>
      </c>
      <c r="D9662">
        <v>4.9000000000000004</v>
      </c>
      <c r="E9662">
        <v>20</v>
      </c>
      <c r="G9662" t="s">
        <v>31</v>
      </c>
      <c r="H9662" t="s">
        <v>46</v>
      </c>
      <c r="I9662" t="s">
        <v>2203</v>
      </c>
      <c r="K9662"/>
      <c r="L9662" t="s">
        <v>15382</v>
      </c>
      <c r="M9662" t="s">
        <v>26</v>
      </c>
      <c r="N9662">
        <v>2</v>
      </c>
      <c r="P9662" t="s">
        <v>10827</v>
      </c>
      <c r="Q9662" t="s">
        <v>15383</v>
      </c>
      <c r="S9662" t="s">
        <v>29</v>
      </c>
    </row>
    <row r="9663" spans="1:19" hidden="1" x14ac:dyDescent="0.2">
      <c r="A9663">
        <v>6117</v>
      </c>
      <c r="B9663" t="s">
        <v>15384</v>
      </c>
      <c r="C9663" t="s">
        <v>20</v>
      </c>
      <c r="D9663">
        <v>2.94</v>
      </c>
      <c r="E9663">
        <v>20</v>
      </c>
      <c r="G9663" t="s">
        <v>31</v>
      </c>
      <c r="H9663" t="s">
        <v>46</v>
      </c>
      <c r="I9663" t="s">
        <v>2203</v>
      </c>
      <c r="K9663"/>
      <c r="L9663" t="s">
        <v>15385</v>
      </c>
      <c r="M9663" t="s">
        <v>26</v>
      </c>
      <c r="N9663">
        <v>2</v>
      </c>
      <c r="P9663" t="s">
        <v>10827</v>
      </c>
      <c r="Q9663" t="s">
        <v>15386</v>
      </c>
      <c r="S9663" t="s">
        <v>29</v>
      </c>
    </row>
    <row r="9664" spans="1:19" hidden="1" x14ac:dyDescent="0.2">
      <c r="A9664">
        <v>6117</v>
      </c>
      <c r="B9664" t="s">
        <v>15384</v>
      </c>
      <c r="C9664" t="s">
        <v>73</v>
      </c>
      <c r="D9664">
        <v>6.79</v>
      </c>
      <c r="E9664">
        <v>20</v>
      </c>
      <c r="G9664" t="s">
        <v>31</v>
      </c>
      <c r="H9664" t="s">
        <v>46</v>
      </c>
      <c r="I9664" t="s">
        <v>2203</v>
      </c>
      <c r="K9664"/>
      <c r="L9664" t="s">
        <v>15385</v>
      </c>
      <c r="M9664" t="s">
        <v>26</v>
      </c>
      <c r="N9664">
        <v>2</v>
      </c>
      <c r="P9664" t="s">
        <v>10827</v>
      </c>
      <c r="Q9664" t="s">
        <v>15386</v>
      </c>
      <c r="S9664" t="s">
        <v>29</v>
      </c>
    </row>
    <row r="9665" spans="1:19" hidden="1" x14ac:dyDescent="0.2">
      <c r="A9665">
        <v>6118</v>
      </c>
      <c r="B9665" t="s">
        <v>15387</v>
      </c>
      <c r="C9665" t="s">
        <v>20</v>
      </c>
      <c r="D9665">
        <v>1.49</v>
      </c>
      <c r="E9665">
        <v>20</v>
      </c>
      <c r="F9665" t="s">
        <v>11398</v>
      </c>
      <c r="G9665" t="s">
        <v>75</v>
      </c>
      <c r="H9665" t="s">
        <v>46</v>
      </c>
      <c r="I9665" t="s">
        <v>15388</v>
      </c>
      <c r="K9665"/>
      <c r="L9665" t="s">
        <v>15389</v>
      </c>
      <c r="M9665" t="s">
        <v>26</v>
      </c>
      <c r="N9665">
        <v>2</v>
      </c>
      <c r="P9665" t="s">
        <v>10827</v>
      </c>
      <c r="Q9665" t="s">
        <v>15390</v>
      </c>
      <c r="S9665" t="s">
        <v>29</v>
      </c>
    </row>
    <row r="9666" spans="1:19" hidden="1" x14ac:dyDescent="0.2">
      <c r="A9666">
        <v>6118</v>
      </c>
      <c r="B9666" t="s">
        <v>15387</v>
      </c>
      <c r="C9666" t="s">
        <v>73</v>
      </c>
      <c r="D9666">
        <v>7.19</v>
      </c>
      <c r="E9666">
        <v>20</v>
      </c>
      <c r="F9666" t="s">
        <v>66</v>
      </c>
      <c r="G9666" t="s">
        <v>31</v>
      </c>
      <c r="H9666" t="s">
        <v>46</v>
      </c>
      <c r="I9666" t="s">
        <v>15388</v>
      </c>
      <c r="K9666"/>
      <c r="L9666" t="s">
        <v>15389</v>
      </c>
      <c r="M9666" t="s">
        <v>26</v>
      </c>
      <c r="N9666">
        <v>2</v>
      </c>
      <c r="P9666" t="s">
        <v>10827</v>
      </c>
      <c r="Q9666" t="s">
        <v>15390</v>
      </c>
      <c r="S9666" t="s">
        <v>29</v>
      </c>
    </row>
    <row r="9667" spans="1:19" hidden="1" x14ac:dyDescent="0.2">
      <c r="A9667">
        <v>6118</v>
      </c>
      <c r="B9667" t="s">
        <v>15387</v>
      </c>
      <c r="C9667" t="s">
        <v>20</v>
      </c>
      <c r="D9667">
        <v>1.35</v>
      </c>
      <c r="E9667">
        <v>20</v>
      </c>
      <c r="F9667" t="s">
        <v>66</v>
      </c>
      <c r="G9667" t="s">
        <v>31</v>
      </c>
      <c r="H9667" t="s">
        <v>46</v>
      </c>
      <c r="I9667" t="s">
        <v>2203</v>
      </c>
      <c r="K9667"/>
      <c r="L9667" t="s">
        <v>15389</v>
      </c>
      <c r="M9667" t="s">
        <v>26</v>
      </c>
      <c r="N9667">
        <v>2</v>
      </c>
      <c r="P9667" t="s">
        <v>10827</v>
      </c>
      <c r="Q9667" t="s">
        <v>15390</v>
      </c>
      <c r="S9667" t="s">
        <v>29</v>
      </c>
    </row>
    <row r="9668" spans="1:19" hidden="1" x14ac:dyDescent="0.2">
      <c r="A9668">
        <v>6118</v>
      </c>
      <c r="B9668" t="s">
        <v>15387</v>
      </c>
      <c r="C9668" t="s">
        <v>73</v>
      </c>
      <c r="D9668">
        <v>7.79</v>
      </c>
      <c r="E9668">
        <v>20</v>
      </c>
      <c r="F9668" t="s">
        <v>66</v>
      </c>
      <c r="G9668" t="s">
        <v>31</v>
      </c>
      <c r="H9668" t="s">
        <v>46</v>
      </c>
      <c r="I9668" t="s">
        <v>2203</v>
      </c>
      <c r="K9668"/>
      <c r="L9668" t="s">
        <v>15389</v>
      </c>
      <c r="M9668" t="s">
        <v>26</v>
      </c>
      <c r="N9668">
        <v>2</v>
      </c>
      <c r="P9668" t="s">
        <v>10827</v>
      </c>
      <c r="Q9668" t="s">
        <v>15390</v>
      </c>
      <c r="S9668" t="s">
        <v>29</v>
      </c>
    </row>
    <row r="9669" spans="1:19" hidden="1" x14ac:dyDescent="0.2">
      <c r="A9669">
        <v>6119</v>
      </c>
      <c r="B9669" t="s">
        <v>15391</v>
      </c>
      <c r="C9669" t="s">
        <v>20</v>
      </c>
      <c r="D9669">
        <v>5.52</v>
      </c>
      <c r="E9669">
        <v>20</v>
      </c>
      <c r="G9669" t="s">
        <v>31</v>
      </c>
      <c r="H9669" t="s">
        <v>46</v>
      </c>
      <c r="I9669" t="s">
        <v>2203</v>
      </c>
      <c r="K9669"/>
      <c r="L9669" t="s">
        <v>15392</v>
      </c>
      <c r="M9669" t="s">
        <v>26</v>
      </c>
      <c r="N9669">
        <v>2</v>
      </c>
      <c r="P9669" t="s">
        <v>10827</v>
      </c>
      <c r="Q9669" t="s">
        <v>15393</v>
      </c>
      <c r="S9669" t="s">
        <v>29</v>
      </c>
    </row>
    <row r="9670" spans="1:19" hidden="1" x14ac:dyDescent="0.2">
      <c r="A9670">
        <v>6120</v>
      </c>
      <c r="B9670" t="s">
        <v>5056</v>
      </c>
      <c r="C9670" t="s">
        <v>20</v>
      </c>
      <c r="D9670">
        <v>3.6</v>
      </c>
      <c r="E9670">
        <v>20</v>
      </c>
      <c r="G9670" t="s">
        <v>31</v>
      </c>
      <c r="H9670" t="s">
        <v>46</v>
      </c>
      <c r="I9670" t="s">
        <v>2203</v>
      </c>
      <c r="K9670"/>
      <c r="L9670" t="s">
        <v>5057</v>
      </c>
      <c r="M9670" t="s">
        <v>26</v>
      </c>
      <c r="N9670">
        <v>2</v>
      </c>
      <c r="P9670" t="s">
        <v>10827</v>
      </c>
      <c r="Q9670" t="s">
        <v>15394</v>
      </c>
      <c r="S9670" t="s">
        <v>29</v>
      </c>
    </row>
    <row r="9671" spans="1:19" hidden="1" x14ac:dyDescent="0.2">
      <c r="A9671">
        <v>6121</v>
      </c>
      <c r="B9671" t="s">
        <v>15395</v>
      </c>
      <c r="C9671" t="s">
        <v>20</v>
      </c>
      <c r="D9671">
        <v>4.58</v>
      </c>
      <c r="E9671">
        <v>20</v>
      </c>
      <c r="G9671" t="s">
        <v>31</v>
      </c>
      <c r="H9671" t="s">
        <v>46</v>
      </c>
      <c r="I9671" t="s">
        <v>2203</v>
      </c>
      <c r="K9671"/>
      <c r="L9671" t="s">
        <v>15396</v>
      </c>
      <c r="M9671" t="s">
        <v>26</v>
      </c>
      <c r="N9671">
        <v>2</v>
      </c>
      <c r="P9671" t="s">
        <v>10827</v>
      </c>
      <c r="Q9671" t="s">
        <v>15397</v>
      </c>
      <c r="S9671" t="s">
        <v>29</v>
      </c>
    </row>
    <row r="9672" spans="1:19" hidden="1" x14ac:dyDescent="0.2">
      <c r="A9672">
        <v>6122</v>
      </c>
      <c r="B9672" t="s">
        <v>15398</v>
      </c>
      <c r="C9672" t="s">
        <v>20</v>
      </c>
      <c r="D9672">
        <v>7.17</v>
      </c>
      <c r="E9672">
        <v>20</v>
      </c>
      <c r="G9672" t="s">
        <v>31</v>
      </c>
      <c r="H9672" t="s">
        <v>46</v>
      </c>
      <c r="I9672" t="s">
        <v>2203</v>
      </c>
      <c r="K9672"/>
      <c r="L9672" t="s">
        <v>15399</v>
      </c>
      <c r="M9672" t="s">
        <v>26</v>
      </c>
      <c r="N9672">
        <v>2</v>
      </c>
      <c r="P9672" t="s">
        <v>10827</v>
      </c>
      <c r="Q9672" t="s">
        <v>15400</v>
      </c>
      <c r="S9672" t="s">
        <v>29</v>
      </c>
    </row>
    <row r="9673" spans="1:19" hidden="1" x14ac:dyDescent="0.2">
      <c r="A9673">
        <v>6123</v>
      </c>
      <c r="B9673" t="s">
        <v>15401</v>
      </c>
      <c r="C9673" t="s">
        <v>20</v>
      </c>
      <c r="D9673">
        <v>7.71</v>
      </c>
      <c r="E9673">
        <v>20</v>
      </c>
      <c r="G9673" t="s">
        <v>31</v>
      </c>
      <c r="H9673" t="s">
        <v>46</v>
      </c>
      <c r="I9673" t="s">
        <v>2203</v>
      </c>
      <c r="K9673"/>
      <c r="L9673" t="s">
        <v>15402</v>
      </c>
      <c r="M9673" t="s">
        <v>26</v>
      </c>
      <c r="N9673">
        <v>2</v>
      </c>
      <c r="P9673" t="s">
        <v>10827</v>
      </c>
      <c r="Q9673" t="s">
        <v>15403</v>
      </c>
      <c r="S9673" t="s">
        <v>29</v>
      </c>
    </row>
    <row r="9674" spans="1:19" hidden="1" x14ac:dyDescent="0.2">
      <c r="A9674">
        <v>6124</v>
      </c>
      <c r="B9674" t="s">
        <v>15404</v>
      </c>
      <c r="C9674" t="s">
        <v>20</v>
      </c>
      <c r="D9674">
        <v>7.58</v>
      </c>
      <c r="E9674">
        <v>20</v>
      </c>
      <c r="G9674" t="s">
        <v>31</v>
      </c>
      <c r="H9674" t="s">
        <v>46</v>
      </c>
      <c r="I9674" t="s">
        <v>2203</v>
      </c>
      <c r="K9674"/>
      <c r="L9674" t="s">
        <v>15405</v>
      </c>
      <c r="M9674" t="s">
        <v>11208</v>
      </c>
      <c r="N9674">
        <v>4</v>
      </c>
      <c r="P9674" t="s">
        <v>10827</v>
      </c>
      <c r="Q9674" t="s">
        <v>15406</v>
      </c>
      <c r="S9674" t="s">
        <v>29</v>
      </c>
    </row>
    <row r="9675" spans="1:19" hidden="1" x14ac:dyDescent="0.2">
      <c r="A9675">
        <v>6125</v>
      </c>
      <c r="B9675" t="s">
        <v>15407</v>
      </c>
      <c r="C9675" t="s">
        <v>20</v>
      </c>
      <c r="D9675">
        <v>7.71</v>
      </c>
      <c r="E9675">
        <v>20</v>
      </c>
      <c r="G9675" t="s">
        <v>31</v>
      </c>
      <c r="H9675" t="s">
        <v>46</v>
      </c>
      <c r="I9675" t="s">
        <v>2203</v>
      </c>
      <c r="K9675"/>
      <c r="L9675" t="s">
        <v>15408</v>
      </c>
      <c r="M9675" t="s">
        <v>26</v>
      </c>
      <c r="N9675">
        <v>2</v>
      </c>
      <c r="P9675" t="s">
        <v>10827</v>
      </c>
      <c r="Q9675" t="s">
        <v>15409</v>
      </c>
      <c r="S9675" t="s">
        <v>29</v>
      </c>
    </row>
    <row r="9676" spans="1:19" hidden="1" x14ac:dyDescent="0.2">
      <c r="A9676">
        <v>6126</v>
      </c>
      <c r="B9676" t="s">
        <v>15410</v>
      </c>
      <c r="C9676" t="s">
        <v>20</v>
      </c>
      <c r="D9676">
        <v>6.16</v>
      </c>
      <c r="E9676">
        <v>20</v>
      </c>
      <c r="G9676" t="s">
        <v>31</v>
      </c>
      <c r="H9676" t="s">
        <v>46</v>
      </c>
      <c r="I9676" t="s">
        <v>2203</v>
      </c>
      <c r="K9676"/>
      <c r="L9676" t="s">
        <v>15411</v>
      </c>
      <c r="M9676" t="s">
        <v>11208</v>
      </c>
      <c r="N9676">
        <v>4</v>
      </c>
      <c r="P9676" t="s">
        <v>10827</v>
      </c>
      <c r="Q9676" t="s">
        <v>15412</v>
      </c>
      <c r="S9676" t="s">
        <v>29</v>
      </c>
    </row>
    <row r="9677" spans="1:19" hidden="1" x14ac:dyDescent="0.2">
      <c r="A9677">
        <v>6127</v>
      </c>
      <c r="B9677" t="s">
        <v>15413</v>
      </c>
      <c r="C9677" t="s">
        <v>20</v>
      </c>
      <c r="D9677">
        <v>6.7</v>
      </c>
      <c r="E9677">
        <v>20</v>
      </c>
      <c r="G9677" t="s">
        <v>31</v>
      </c>
      <c r="H9677" t="s">
        <v>46</v>
      </c>
      <c r="I9677" t="s">
        <v>2203</v>
      </c>
      <c r="K9677"/>
      <c r="L9677" t="s">
        <v>15414</v>
      </c>
      <c r="M9677" t="s">
        <v>26</v>
      </c>
      <c r="N9677">
        <v>2</v>
      </c>
      <c r="P9677" t="s">
        <v>10827</v>
      </c>
      <c r="Q9677" t="s">
        <v>15415</v>
      </c>
      <c r="S9677" t="s">
        <v>29</v>
      </c>
    </row>
    <row r="9678" spans="1:19" hidden="1" x14ac:dyDescent="0.2">
      <c r="A9678">
        <v>6128</v>
      </c>
      <c r="B9678" t="s">
        <v>15416</v>
      </c>
      <c r="C9678" t="s">
        <v>20</v>
      </c>
      <c r="D9678">
        <v>6.79</v>
      </c>
      <c r="E9678">
        <v>20</v>
      </c>
      <c r="G9678" t="s">
        <v>31</v>
      </c>
      <c r="H9678" t="s">
        <v>46</v>
      </c>
      <c r="I9678" t="s">
        <v>2203</v>
      </c>
      <c r="K9678"/>
      <c r="L9678" t="s">
        <v>15417</v>
      </c>
      <c r="M9678" t="s">
        <v>26</v>
      </c>
      <c r="N9678">
        <v>2</v>
      </c>
      <c r="P9678" t="s">
        <v>10827</v>
      </c>
      <c r="Q9678" t="s">
        <v>15418</v>
      </c>
      <c r="S9678" t="s">
        <v>29</v>
      </c>
    </row>
    <row r="9679" spans="1:19" hidden="1" x14ac:dyDescent="0.2">
      <c r="A9679">
        <v>6129</v>
      </c>
      <c r="B9679" t="s">
        <v>15419</v>
      </c>
      <c r="C9679" t="s">
        <v>20</v>
      </c>
      <c r="D9679">
        <v>7.34</v>
      </c>
      <c r="E9679">
        <v>20</v>
      </c>
      <c r="G9679" t="s">
        <v>31</v>
      </c>
      <c r="H9679" t="s">
        <v>46</v>
      </c>
      <c r="I9679" t="s">
        <v>2203</v>
      </c>
      <c r="K9679"/>
      <c r="L9679" t="s">
        <v>15420</v>
      </c>
      <c r="M9679" t="s">
        <v>11208</v>
      </c>
      <c r="N9679">
        <v>4</v>
      </c>
      <c r="P9679" t="s">
        <v>10827</v>
      </c>
      <c r="Q9679" t="s">
        <v>15421</v>
      </c>
      <c r="S9679" t="s">
        <v>29</v>
      </c>
    </row>
    <row r="9680" spans="1:19" hidden="1" x14ac:dyDescent="0.2">
      <c r="A9680">
        <v>6129</v>
      </c>
      <c r="B9680" t="s">
        <v>15419</v>
      </c>
      <c r="C9680" t="s">
        <v>48</v>
      </c>
      <c r="D9680">
        <v>8.4</v>
      </c>
      <c r="G9680" t="s">
        <v>189</v>
      </c>
      <c r="I9680" t="s">
        <v>9628</v>
      </c>
      <c r="K9680"/>
      <c r="L9680" t="s">
        <v>15420</v>
      </c>
      <c r="M9680" t="s">
        <v>11208</v>
      </c>
      <c r="N9680">
        <v>4</v>
      </c>
      <c r="P9680" t="s">
        <v>10827</v>
      </c>
      <c r="Q9680" t="s">
        <v>15421</v>
      </c>
      <c r="S9680" t="s">
        <v>50</v>
      </c>
    </row>
    <row r="9681" spans="1:19" hidden="1" x14ac:dyDescent="0.2">
      <c r="A9681">
        <v>6130</v>
      </c>
      <c r="B9681" t="s">
        <v>15422</v>
      </c>
      <c r="C9681" t="s">
        <v>20</v>
      </c>
      <c r="D9681">
        <v>3.06</v>
      </c>
      <c r="G9681" t="s">
        <v>31</v>
      </c>
      <c r="H9681" t="s">
        <v>46</v>
      </c>
      <c r="I9681" t="s">
        <v>2203</v>
      </c>
      <c r="K9681"/>
      <c r="L9681" t="s">
        <v>15423</v>
      </c>
      <c r="M9681" t="s">
        <v>26</v>
      </c>
      <c r="N9681">
        <v>2</v>
      </c>
      <c r="P9681" t="s">
        <v>10827</v>
      </c>
      <c r="Q9681" t="s">
        <v>15424</v>
      </c>
      <c r="S9681" t="s">
        <v>29</v>
      </c>
    </row>
    <row r="9682" spans="1:19" hidden="1" x14ac:dyDescent="0.2">
      <c r="A9682">
        <v>6130</v>
      </c>
      <c r="B9682" t="s">
        <v>15422</v>
      </c>
      <c r="C9682" t="s">
        <v>73</v>
      </c>
      <c r="D9682">
        <v>10.8</v>
      </c>
      <c r="G9682" t="s">
        <v>31</v>
      </c>
      <c r="H9682" t="s">
        <v>46</v>
      </c>
      <c r="I9682" t="s">
        <v>2203</v>
      </c>
      <c r="K9682"/>
      <c r="L9682" t="s">
        <v>15423</v>
      </c>
      <c r="M9682" t="s">
        <v>26</v>
      </c>
      <c r="N9682">
        <v>2</v>
      </c>
      <c r="P9682" t="s">
        <v>10827</v>
      </c>
      <c r="Q9682" t="s">
        <v>15424</v>
      </c>
      <c r="S9682" t="s">
        <v>29</v>
      </c>
    </row>
    <row r="9683" spans="1:19" hidden="1" x14ac:dyDescent="0.2">
      <c r="A9683">
        <v>6131</v>
      </c>
      <c r="B9683" t="s">
        <v>15425</v>
      </c>
      <c r="C9683" t="s">
        <v>20</v>
      </c>
      <c r="D9683">
        <v>7.39</v>
      </c>
      <c r="E9683">
        <v>20</v>
      </c>
      <c r="G9683" t="s">
        <v>31</v>
      </c>
      <c r="H9683" t="s">
        <v>46</v>
      </c>
      <c r="I9683" t="s">
        <v>2203</v>
      </c>
      <c r="K9683"/>
      <c r="L9683" t="s">
        <v>15426</v>
      </c>
      <c r="M9683" t="s">
        <v>26</v>
      </c>
      <c r="N9683">
        <v>2</v>
      </c>
      <c r="P9683" t="s">
        <v>10827</v>
      </c>
      <c r="Q9683" t="s">
        <v>15427</v>
      </c>
      <c r="S9683" t="s">
        <v>29</v>
      </c>
    </row>
    <row r="9684" spans="1:19" hidden="1" x14ac:dyDescent="0.2">
      <c r="A9684">
        <v>6132</v>
      </c>
      <c r="B9684" t="s">
        <v>15428</v>
      </c>
      <c r="C9684" t="s">
        <v>20</v>
      </c>
      <c r="D9684">
        <v>7.26</v>
      </c>
      <c r="E9684">
        <v>20</v>
      </c>
      <c r="G9684" t="s">
        <v>31</v>
      </c>
      <c r="H9684" t="s">
        <v>46</v>
      </c>
      <c r="I9684" t="s">
        <v>2203</v>
      </c>
      <c r="K9684"/>
      <c r="L9684" t="s">
        <v>15429</v>
      </c>
      <c r="M9684" t="s">
        <v>11208</v>
      </c>
      <c r="N9684">
        <v>4</v>
      </c>
      <c r="P9684" t="s">
        <v>10827</v>
      </c>
      <c r="Q9684" t="s">
        <v>15430</v>
      </c>
      <c r="S9684" t="s">
        <v>29</v>
      </c>
    </row>
    <row r="9685" spans="1:19" hidden="1" x14ac:dyDescent="0.2">
      <c r="A9685">
        <v>6133</v>
      </c>
      <c r="B9685" t="s">
        <v>15431</v>
      </c>
      <c r="C9685" t="s">
        <v>20</v>
      </c>
      <c r="D9685">
        <v>7.35</v>
      </c>
      <c r="E9685">
        <v>20</v>
      </c>
      <c r="G9685" t="s">
        <v>31</v>
      </c>
      <c r="H9685" t="s">
        <v>46</v>
      </c>
      <c r="I9685" t="s">
        <v>2203</v>
      </c>
      <c r="K9685"/>
      <c r="L9685" t="s">
        <v>15432</v>
      </c>
      <c r="M9685" t="s">
        <v>26</v>
      </c>
      <c r="N9685">
        <v>2</v>
      </c>
      <c r="P9685" t="s">
        <v>10827</v>
      </c>
      <c r="Q9685" t="s">
        <v>15433</v>
      </c>
      <c r="S9685" t="s">
        <v>29</v>
      </c>
    </row>
    <row r="9686" spans="1:19" hidden="1" x14ac:dyDescent="0.2">
      <c r="A9686">
        <v>6134</v>
      </c>
      <c r="B9686" t="s">
        <v>15434</v>
      </c>
      <c r="C9686" t="s">
        <v>20</v>
      </c>
      <c r="D9686">
        <v>5.7</v>
      </c>
      <c r="E9686">
        <v>20</v>
      </c>
      <c r="G9686" t="s">
        <v>31</v>
      </c>
      <c r="H9686" t="s">
        <v>46</v>
      </c>
      <c r="I9686" t="s">
        <v>2203</v>
      </c>
      <c r="K9686"/>
      <c r="L9686" t="s">
        <v>15435</v>
      </c>
      <c r="M9686" t="s">
        <v>26</v>
      </c>
      <c r="N9686">
        <v>2</v>
      </c>
      <c r="P9686" t="s">
        <v>10827</v>
      </c>
      <c r="Q9686" t="s">
        <v>15436</v>
      </c>
      <c r="S9686" t="s">
        <v>29</v>
      </c>
    </row>
    <row r="9687" spans="1:19" hidden="1" x14ac:dyDescent="0.2">
      <c r="A9687">
        <v>6135</v>
      </c>
      <c r="B9687" t="s">
        <v>15437</v>
      </c>
      <c r="C9687" t="s">
        <v>20</v>
      </c>
      <c r="D9687">
        <v>5.0199999999999996</v>
      </c>
      <c r="E9687">
        <v>20</v>
      </c>
      <c r="G9687" t="s">
        <v>31</v>
      </c>
      <c r="H9687" t="s">
        <v>46</v>
      </c>
      <c r="I9687" t="s">
        <v>2203</v>
      </c>
      <c r="K9687"/>
      <c r="L9687" t="s">
        <v>15438</v>
      </c>
      <c r="M9687" t="s">
        <v>26</v>
      </c>
      <c r="N9687">
        <v>2</v>
      </c>
      <c r="P9687" t="s">
        <v>10827</v>
      </c>
      <c r="Q9687" t="s">
        <v>15439</v>
      </c>
      <c r="S9687" t="s">
        <v>29</v>
      </c>
    </row>
    <row r="9688" spans="1:19" hidden="1" x14ac:dyDescent="0.2">
      <c r="A9688">
        <v>6136</v>
      </c>
      <c r="B9688" t="s">
        <v>15440</v>
      </c>
      <c r="C9688" t="s">
        <v>20</v>
      </c>
      <c r="D9688">
        <v>6.27</v>
      </c>
      <c r="E9688">
        <v>20</v>
      </c>
      <c r="G9688" t="s">
        <v>31</v>
      </c>
      <c r="H9688" t="s">
        <v>46</v>
      </c>
      <c r="I9688" t="s">
        <v>2203</v>
      </c>
      <c r="K9688"/>
      <c r="L9688" t="s">
        <v>15441</v>
      </c>
      <c r="M9688" t="s">
        <v>26</v>
      </c>
      <c r="N9688">
        <v>2</v>
      </c>
      <c r="P9688" t="s">
        <v>10827</v>
      </c>
      <c r="Q9688" t="s">
        <v>15442</v>
      </c>
      <c r="S9688" t="s">
        <v>29</v>
      </c>
    </row>
    <row r="9689" spans="1:19" hidden="1" x14ac:dyDescent="0.2">
      <c r="A9689">
        <v>6137</v>
      </c>
      <c r="B9689" t="s">
        <v>15443</v>
      </c>
      <c r="C9689" t="s">
        <v>20</v>
      </c>
      <c r="D9689">
        <v>2.8</v>
      </c>
      <c r="E9689">
        <v>20</v>
      </c>
      <c r="F9689" t="s">
        <v>66</v>
      </c>
      <c r="G9689" t="s">
        <v>31</v>
      </c>
      <c r="H9689" t="s">
        <v>46</v>
      </c>
      <c r="I9689" t="s">
        <v>3111</v>
      </c>
      <c r="K9689"/>
      <c r="L9689" t="s">
        <v>15444</v>
      </c>
      <c r="M9689" t="s">
        <v>26</v>
      </c>
      <c r="N9689">
        <v>2</v>
      </c>
      <c r="P9689" t="s">
        <v>10827</v>
      </c>
      <c r="Q9689" t="s">
        <v>15445</v>
      </c>
      <c r="S9689" t="s">
        <v>29</v>
      </c>
    </row>
    <row r="9690" spans="1:19" hidden="1" x14ac:dyDescent="0.2">
      <c r="A9690">
        <v>6138</v>
      </c>
      <c r="B9690" t="s">
        <v>15446</v>
      </c>
      <c r="C9690" t="s">
        <v>20</v>
      </c>
      <c r="D9690">
        <v>3.75</v>
      </c>
      <c r="E9690">
        <v>20</v>
      </c>
      <c r="G9690" t="s">
        <v>31</v>
      </c>
      <c r="H9690" t="s">
        <v>46</v>
      </c>
      <c r="I9690" t="s">
        <v>2203</v>
      </c>
      <c r="K9690"/>
      <c r="L9690" t="s">
        <v>15447</v>
      </c>
      <c r="M9690" t="s">
        <v>26</v>
      </c>
      <c r="N9690">
        <v>2</v>
      </c>
      <c r="P9690" t="s">
        <v>10827</v>
      </c>
      <c r="Q9690" t="s">
        <v>15448</v>
      </c>
      <c r="S9690" t="s">
        <v>29</v>
      </c>
    </row>
    <row r="9691" spans="1:19" hidden="1" x14ac:dyDescent="0.2">
      <c r="A9691">
        <v>6141</v>
      </c>
      <c r="B9691" t="s">
        <v>15449</v>
      </c>
      <c r="C9691" t="s">
        <v>20</v>
      </c>
      <c r="D9691">
        <v>13.66</v>
      </c>
      <c r="E9691">
        <v>20</v>
      </c>
      <c r="G9691" t="s">
        <v>4302</v>
      </c>
      <c r="H9691" t="s">
        <v>23</v>
      </c>
      <c r="I9691" t="s">
        <v>8881</v>
      </c>
      <c r="K9691"/>
      <c r="L9691" t="s">
        <v>15450</v>
      </c>
      <c r="M9691" t="s">
        <v>26</v>
      </c>
      <c r="N9691">
        <v>2</v>
      </c>
      <c r="P9691" t="s">
        <v>10827</v>
      </c>
      <c r="Q9691" t="s">
        <v>15451</v>
      </c>
      <c r="S9691" t="s">
        <v>29</v>
      </c>
    </row>
    <row r="9692" spans="1:19" hidden="1" x14ac:dyDescent="0.2">
      <c r="A9692">
        <v>6142</v>
      </c>
      <c r="B9692" t="s">
        <v>15452</v>
      </c>
      <c r="C9692" t="s">
        <v>20</v>
      </c>
      <c r="D9692">
        <v>12.11</v>
      </c>
      <c r="E9692">
        <v>20</v>
      </c>
      <c r="G9692" t="s">
        <v>4302</v>
      </c>
      <c r="H9692" t="s">
        <v>46</v>
      </c>
      <c r="I9692" t="s">
        <v>8881</v>
      </c>
      <c r="K9692"/>
      <c r="L9692" t="s">
        <v>15453</v>
      </c>
      <c r="M9692" t="s">
        <v>26</v>
      </c>
      <c r="N9692">
        <v>2</v>
      </c>
      <c r="P9692" t="s">
        <v>10827</v>
      </c>
      <c r="Q9692" t="s">
        <v>15454</v>
      </c>
      <c r="S9692" t="s">
        <v>29</v>
      </c>
    </row>
    <row r="9693" spans="1:19" hidden="1" x14ac:dyDescent="0.2">
      <c r="A9693">
        <v>6143</v>
      </c>
      <c r="B9693" t="s">
        <v>15455</v>
      </c>
      <c r="C9693" t="s">
        <v>20</v>
      </c>
      <c r="D9693">
        <v>1.1499999999999999</v>
      </c>
      <c r="E9693">
        <v>20</v>
      </c>
      <c r="F9693" t="s">
        <v>15456</v>
      </c>
      <c r="G9693" t="s">
        <v>75</v>
      </c>
      <c r="H9693" t="s">
        <v>23</v>
      </c>
      <c r="I9693" t="s">
        <v>9433</v>
      </c>
      <c r="K9693"/>
      <c r="L9693" t="s">
        <v>15457</v>
      </c>
      <c r="M9693" t="s">
        <v>26</v>
      </c>
      <c r="N9693">
        <v>2</v>
      </c>
      <c r="P9693" t="s">
        <v>10827</v>
      </c>
      <c r="Q9693" t="s">
        <v>15458</v>
      </c>
      <c r="S9693" t="s">
        <v>29</v>
      </c>
    </row>
    <row r="9694" spans="1:19" hidden="1" x14ac:dyDescent="0.2">
      <c r="A9694">
        <v>6143</v>
      </c>
      <c r="B9694" t="s">
        <v>15455</v>
      </c>
      <c r="C9694" t="s">
        <v>73</v>
      </c>
      <c r="D9694">
        <v>5.28</v>
      </c>
      <c r="E9694">
        <v>20</v>
      </c>
      <c r="F9694" t="s">
        <v>15459</v>
      </c>
      <c r="G9694" t="s">
        <v>31</v>
      </c>
      <c r="H9694" t="s">
        <v>23</v>
      </c>
      <c r="I9694" t="s">
        <v>9433</v>
      </c>
      <c r="K9694"/>
      <c r="L9694" t="s">
        <v>15457</v>
      </c>
      <c r="M9694" t="s">
        <v>26</v>
      </c>
      <c r="N9694">
        <v>2</v>
      </c>
      <c r="P9694" t="s">
        <v>10827</v>
      </c>
      <c r="Q9694" t="s">
        <v>15458</v>
      </c>
      <c r="S9694" t="s">
        <v>29</v>
      </c>
    </row>
    <row r="9695" spans="1:19" hidden="1" x14ac:dyDescent="0.2">
      <c r="A9695">
        <v>6143</v>
      </c>
      <c r="B9695" t="s">
        <v>15455</v>
      </c>
      <c r="C9695" t="s">
        <v>77</v>
      </c>
      <c r="D9695">
        <v>10.89</v>
      </c>
      <c r="E9695">
        <v>20</v>
      </c>
      <c r="F9695" t="s">
        <v>15460</v>
      </c>
      <c r="G9695" t="s">
        <v>31</v>
      </c>
      <c r="H9695" t="s">
        <v>23</v>
      </c>
      <c r="I9695" t="s">
        <v>9433</v>
      </c>
      <c r="K9695"/>
      <c r="L9695" t="s">
        <v>15457</v>
      </c>
      <c r="M9695" t="s">
        <v>26</v>
      </c>
      <c r="N9695">
        <v>2</v>
      </c>
      <c r="P9695" t="s">
        <v>10827</v>
      </c>
      <c r="Q9695" t="s">
        <v>15458</v>
      </c>
      <c r="S9695" t="s">
        <v>29</v>
      </c>
    </row>
    <row r="9696" spans="1:19" hidden="1" x14ac:dyDescent="0.2">
      <c r="A9696">
        <v>6144</v>
      </c>
      <c r="B9696" t="s">
        <v>15461</v>
      </c>
      <c r="C9696" t="s">
        <v>20</v>
      </c>
      <c r="D9696">
        <v>2.8</v>
      </c>
      <c r="E9696">
        <v>20</v>
      </c>
      <c r="G9696" t="s">
        <v>31</v>
      </c>
      <c r="H9696" t="s">
        <v>23</v>
      </c>
      <c r="I9696" t="s">
        <v>14730</v>
      </c>
      <c r="K9696"/>
      <c r="L9696" t="s">
        <v>15462</v>
      </c>
      <c r="M9696" t="s">
        <v>26</v>
      </c>
      <c r="N9696">
        <v>2</v>
      </c>
      <c r="P9696" t="s">
        <v>10827</v>
      </c>
      <c r="Q9696" t="s">
        <v>15463</v>
      </c>
      <c r="S9696" t="s">
        <v>29</v>
      </c>
    </row>
    <row r="9697" spans="1:19" hidden="1" x14ac:dyDescent="0.2">
      <c r="A9697">
        <v>6145</v>
      </c>
      <c r="B9697" t="s">
        <v>15464</v>
      </c>
      <c r="C9697" t="s">
        <v>20</v>
      </c>
      <c r="D9697">
        <v>3.57</v>
      </c>
      <c r="E9697">
        <v>20</v>
      </c>
      <c r="F9697" t="s">
        <v>11910</v>
      </c>
      <c r="G9697" t="s">
        <v>55</v>
      </c>
      <c r="H9697" t="s">
        <v>46</v>
      </c>
      <c r="I9697" t="s">
        <v>106</v>
      </c>
      <c r="K9697"/>
      <c r="L9697" t="s">
        <v>15465</v>
      </c>
      <c r="M9697" t="s">
        <v>26</v>
      </c>
      <c r="N9697">
        <v>2</v>
      </c>
      <c r="P9697" t="s">
        <v>10827</v>
      </c>
      <c r="Q9697" t="s">
        <v>15466</v>
      </c>
      <c r="S9697" t="s">
        <v>29</v>
      </c>
    </row>
    <row r="9698" spans="1:19" hidden="1" x14ac:dyDescent="0.2">
      <c r="A9698">
        <v>6146</v>
      </c>
      <c r="B9698" t="s">
        <v>15467</v>
      </c>
      <c r="C9698" t="s">
        <v>20</v>
      </c>
      <c r="D9698">
        <v>2.25</v>
      </c>
      <c r="E9698">
        <v>20</v>
      </c>
      <c r="G9698" t="s">
        <v>31</v>
      </c>
      <c r="H9698" t="s">
        <v>46</v>
      </c>
      <c r="I9698" t="s">
        <v>6011</v>
      </c>
      <c r="K9698"/>
      <c r="L9698" t="s">
        <v>15468</v>
      </c>
      <c r="M9698" t="s">
        <v>26</v>
      </c>
      <c r="N9698">
        <v>2</v>
      </c>
      <c r="P9698" t="s">
        <v>10827</v>
      </c>
      <c r="Q9698" t="s">
        <v>15469</v>
      </c>
      <c r="S9698" t="s">
        <v>29</v>
      </c>
    </row>
    <row r="9699" spans="1:19" hidden="1" x14ac:dyDescent="0.2">
      <c r="A9699">
        <v>6146</v>
      </c>
      <c r="B9699" t="s">
        <v>15467</v>
      </c>
      <c r="C9699" t="s">
        <v>73</v>
      </c>
      <c r="D9699">
        <v>10.7</v>
      </c>
      <c r="E9699">
        <v>20</v>
      </c>
      <c r="G9699" t="s">
        <v>31</v>
      </c>
      <c r="H9699" t="s">
        <v>46</v>
      </c>
      <c r="I9699" t="s">
        <v>6011</v>
      </c>
      <c r="K9699"/>
      <c r="L9699" t="s">
        <v>15468</v>
      </c>
      <c r="M9699" t="s">
        <v>26</v>
      </c>
      <c r="N9699">
        <v>2</v>
      </c>
      <c r="P9699" t="s">
        <v>10827</v>
      </c>
      <c r="Q9699" t="s">
        <v>15469</v>
      </c>
      <c r="S9699" t="s">
        <v>29</v>
      </c>
    </row>
    <row r="9700" spans="1:19" hidden="1" x14ac:dyDescent="0.2">
      <c r="A9700">
        <v>6147</v>
      </c>
      <c r="B9700" t="s">
        <v>15470</v>
      </c>
      <c r="C9700" t="s">
        <v>20</v>
      </c>
      <c r="D9700">
        <v>4.5599999999999996</v>
      </c>
      <c r="E9700">
        <v>20</v>
      </c>
      <c r="F9700" t="s">
        <v>12719</v>
      </c>
      <c r="G9700" t="s">
        <v>31</v>
      </c>
      <c r="H9700" t="s">
        <v>46</v>
      </c>
      <c r="I9700" t="s">
        <v>9263</v>
      </c>
      <c r="K9700"/>
      <c r="L9700" t="s">
        <v>15471</v>
      </c>
      <c r="M9700" t="s">
        <v>26</v>
      </c>
      <c r="N9700">
        <v>2</v>
      </c>
      <c r="P9700" t="s">
        <v>10827</v>
      </c>
      <c r="Q9700" t="s">
        <v>15472</v>
      </c>
      <c r="S9700" t="s">
        <v>29</v>
      </c>
    </row>
    <row r="9701" spans="1:19" hidden="1" x14ac:dyDescent="0.2">
      <c r="A9701">
        <v>6148</v>
      </c>
      <c r="B9701" t="s">
        <v>15473</v>
      </c>
      <c r="C9701" t="s">
        <v>20</v>
      </c>
      <c r="D9701">
        <v>8.07</v>
      </c>
      <c r="E9701">
        <v>20</v>
      </c>
      <c r="G9701" t="s">
        <v>31</v>
      </c>
      <c r="H9701" t="s">
        <v>46</v>
      </c>
      <c r="I9701" t="s">
        <v>2203</v>
      </c>
      <c r="K9701"/>
      <c r="L9701" t="s">
        <v>15474</v>
      </c>
      <c r="M9701" t="s">
        <v>26</v>
      </c>
      <c r="N9701">
        <v>2</v>
      </c>
      <c r="P9701" t="s">
        <v>10827</v>
      </c>
      <c r="Q9701" t="s">
        <v>15475</v>
      </c>
      <c r="S9701" t="s">
        <v>29</v>
      </c>
    </row>
    <row r="9702" spans="1:19" hidden="1" x14ac:dyDescent="0.2">
      <c r="A9702">
        <v>6149</v>
      </c>
      <c r="B9702" t="s">
        <v>15476</v>
      </c>
      <c r="C9702" t="s">
        <v>20</v>
      </c>
      <c r="D9702">
        <v>7.08</v>
      </c>
      <c r="E9702" t="s">
        <v>363</v>
      </c>
      <c r="G9702" t="s">
        <v>2339</v>
      </c>
      <c r="H9702" t="s">
        <v>23</v>
      </c>
      <c r="I9702" t="s">
        <v>185</v>
      </c>
      <c r="K9702"/>
      <c r="L9702" t="s">
        <v>15477</v>
      </c>
      <c r="M9702" t="s">
        <v>26</v>
      </c>
      <c r="N9702">
        <v>2</v>
      </c>
      <c r="P9702" t="s">
        <v>10827</v>
      </c>
      <c r="Q9702" t="s">
        <v>15478</v>
      </c>
      <c r="S9702" t="s">
        <v>29</v>
      </c>
    </row>
    <row r="9703" spans="1:19" hidden="1" x14ac:dyDescent="0.2">
      <c r="A9703">
        <v>6149</v>
      </c>
      <c r="B9703" t="s">
        <v>15476</v>
      </c>
      <c r="C9703" t="s">
        <v>73</v>
      </c>
      <c r="D9703">
        <v>0.23</v>
      </c>
      <c r="E9703" t="s">
        <v>363</v>
      </c>
      <c r="G9703" t="s">
        <v>2339</v>
      </c>
      <c r="H9703" t="s">
        <v>23</v>
      </c>
      <c r="I9703" t="s">
        <v>185</v>
      </c>
      <c r="K9703"/>
      <c r="L9703" t="s">
        <v>15477</v>
      </c>
      <c r="M9703" t="s">
        <v>26</v>
      </c>
      <c r="N9703">
        <v>2</v>
      </c>
      <c r="P9703" t="s">
        <v>10827</v>
      </c>
      <c r="Q9703" t="s">
        <v>15478</v>
      </c>
      <c r="S9703" t="s">
        <v>29</v>
      </c>
    </row>
    <row r="9704" spans="1:19" hidden="1" x14ac:dyDescent="0.2">
      <c r="A9704">
        <v>6150</v>
      </c>
      <c r="B9704" t="s">
        <v>15479</v>
      </c>
      <c r="C9704" t="s">
        <v>20</v>
      </c>
      <c r="D9704">
        <v>7.21</v>
      </c>
      <c r="E9704">
        <v>20</v>
      </c>
      <c r="F9704" t="s">
        <v>11947</v>
      </c>
      <c r="G9704" t="s">
        <v>31</v>
      </c>
      <c r="H9704" t="s">
        <v>46</v>
      </c>
      <c r="I9704" t="s">
        <v>10501</v>
      </c>
      <c r="K9704"/>
      <c r="L9704" t="s">
        <v>15480</v>
      </c>
      <c r="M9704" t="s">
        <v>26</v>
      </c>
      <c r="N9704">
        <v>2</v>
      </c>
      <c r="P9704" t="s">
        <v>10827</v>
      </c>
      <c r="Q9704" t="s">
        <v>15481</v>
      </c>
      <c r="S9704" t="s">
        <v>29</v>
      </c>
    </row>
    <row r="9705" spans="1:19" hidden="1" x14ac:dyDescent="0.2">
      <c r="A9705">
        <v>6150</v>
      </c>
      <c r="B9705" t="s">
        <v>15479</v>
      </c>
      <c r="C9705" t="s">
        <v>73</v>
      </c>
      <c r="D9705">
        <v>0.68</v>
      </c>
      <c r="E9705">
        <v>20</v>
      </c>
      <c r="F9705" t="s">
        <v>11947</v>
      </c>
      <c r="G9705" t="s">
        <v>75</v>
      </c>
      <c r="H9705" t="s">
        <v>46</v>
      </c>
      <c r="I9705" t="s">
        <v>10501</v>
      </c>
      <c r="K9705"/>
      <c r="L9705" t="s">
        <v>15480</v>
      </c>
      <c r="M9705" t="s">
        <v>26</v>
      </c>
      <c r="N9705">
        <v>2</v>
      </c>
      <c r="P9705" t="s">
        <v>10827</v>
      </c>
      <c r="Q9705" t="s">
        <v>15481</v>
      </c>
      <c r="S9705" t="s">
        <v>29</v>
      </c>
    </row>
    <row r="9706" spans="1:19" hidden="1" x14ac:dyDescent="0.2">
      <c r="A9706">
        <v>6152</v>
      </c>
      <c r="B9706" t="s">
        <v>15482</v>
      </c>
      <c r="C9706" t="s">
        <v>20</v>
      </c>
      <c r="D9706">
        <v>5.07</v>
      </c>
      <c r="E9706">
        <v>20</v>
      </c>
      <c r="G9706" t="s">
        <v>31</v>
      </c>
      <c r="H9706" t="s">
        <v>46</v>
      </c>
      <c r="I9706" t="s">
        <v>2203</v>
      </c>
      <c r="K9706"/>
      <c r="L9706" t="s">
        <v>15483</v>
      </c>
      <c r="M9706" t="s">
        <v>26</v>
      </c>
      <c r="N9706">
        <v>2</v>
      </c>
      <c r="P9706" t="s">
        <v>10827</v>
      </c>
      <c r="Q9706" t="s">
        <v>15484</v>
      </c>
      <c r="S9706" t="s">
        <v>29</v>
      </c>
    </row>
    <row r="9707" spans="1:19" hidden="1" x14ac:dyDescent="0.2">
      <c r="A9707">
        <v>6153</v>
      </c>
      <c r="B9707" t="s">
        <v>15485</v>
      </c>
      <c r="C9707" t="s">
        <v>20</v>
      </c>
      <c r="D9707">
        <v>4.82</v>
      </c>
      <c r="E9707">
        <v>20</v>
      </c>
      <c r="F9707" t="s">
        <v>66</v>
      </c>
      <c r="G9707" t="s">
        <v>31</v>
      </c>
      <c r="H9707" t="s">
        <v>46</v>
      </c>
      <c r="I9707" t="s">
        <v>15388</v>
      </c>
      <c r="K9707"/>
      <c r="L9707" t="s">
        <v>15486</v>
      </c>
      <c r="M9707" t="s">
        <v>26</v>
      </c>
      <c r="N9707">
        <v>2</v>
      </c>
      <c r="P9707" t="s">
        <v>10827</v>
      </c>
      <c r="Q9707" t="s">
        <v>15487</v>
      </c>
      <c r="S9707" t="s">
        <v>29</v>
      </c>
    </row>
    <row r="9708" spans="1:19" hidden="1" x14ac:dyDescent="0.2">
      <c r="A9708">
        <v>6154</v>
      </c>
      <c r="B9708" t="s">
        <v>15488</v>
      </c>
      <c r="C9708" t="s">
        <v>20</v>
      </c>
      <c r="D9708">
        <v>6.03</v>
      </c>
      <c r="E9708">
        <v>20</v>
      </c>
      <c r="G9708" t="s">
        <v>31</v>
      </c>
      <c r="H9708" t="s">
        <v>46</v>
      </c>
      <c r="I9708" t="s">
        <v>2203</v>
      </c>
      <c r="K9708"/>
      <c r="L9708" t="s">
        <v>15489</v>
      </c>
      <c r="M9708" t="s">
        <v>26</v>
      </c>
      <c r="N9708">
        <v>2</v>
      </c>
      <c r="P9708" t="s">
        <v>10827</v>
      </c>
      <c r="Q9708" t="s">
        <v>15490</v>
      </c>
      <c r="S9708" t="s">
        <v>29</v>
      </c>
    </row>
    <row r="9709" spans="1:19" hidden="1" x14ac:dyDescent="0.2">
      <c r="A9709">
        <v>6155</v>
      </c>
      <c r="B9709" t="s">
        <v>5093</v>
      </c>
      <c r="C9709" t="s">
        <v>20</v>
      </c>
      <c r="D9709">
        <v>3.27</v>
      </c>
      <c r="E9709" t="s">
        <v>363</v>
      </c>
      <c r="G9709" t="s">
        <v>31</v>
      </c>
      <c r="H9709" t="s">
        <v>23</v>
      </c>
      <c r="I9709" t="s">
        <v>185</v>
      </c>
      <c r="K9709"/>
      <c r="L9709" t="s">
        <v>5094</v>
      </c>
      <c r="M9709" t="s">
        <v>26</v>
      </c>
      <c r="N9709">
        <v>2</v>
      </c>
      <c r="P9709" t="s">
        <v>10827</v>
      </c>
      <c r="Q9709" t="s">
        <v>15491</v>
      </c>
      <c r="S9709" t="s">
        <v>29</v>
      </c>
    </row>
    <row r="9710" spans="1:19" hidden="1" x14ac:dyDescent="0.2">
      <c r="A9710">
        <v>6155</v>
      </c>
      <c r="B9710" t="s">
        <v>5093</v>
      </c>
      <c r="C9710" t="s">
        <v>73</v>
      </c>
      <c r="D9710">
        <v>10.83</v>
      </c>
      <c r="E9710" t="s">
        <v>363</v>
      </c>
      <c r="G9710" t="s">
        <v>31</v>
      </c>
      <c r="H9710" t="s">
        <v>23</v>
      </c>
      <c r="I9710" t="s">
        <v>185</v>
      </c>
      <c r="K9710"/>
      <c r="L9710" t="s">
        <v>5094</v>
      </c>
      <c r="M9710" t="s">
        <v>26</v>
      </c>
      <c r="N9710">
        <v>2</v>
      </c>
      <c r="P9710" t="s">
        <v>10827</v>
      </c>
      <c r="Q9710" t="s">
        <v>15491</v>
      </c>
      <c r="S9710" t="s">
        <v>29</v>
      </c>
    </row>
    <row r="9711" spans="1:19" hidden="1" x14ac:dyDescent="0.2">
      <c r="A9711">
        <v>6156</v>
      </c>
      <c r="B9711" t="s">
        <v>5103</v>
      </c>
      <c r="C9711" t="s">
        <v>20</v>
      </c>
      <c r="D9711">
        <v>6.56</v>
      </c>
      <c r="E9711" t="s">
        <v>363</v>
      </c>
      <c r="G9711" t="s">
        <v>31</v>
      </c>
      <c r="H9711" t="s">
        <v>23</v>
      </c>
      <c r="I9711" t="s">
        <v>185</v>
      </c>
      <c r="K9711"/>
      <c r="L9711" t="s">
        <v>5104</v>
      </c>
      <c r="M9711" t="s">
        <v>26</v>
      </c>
      <c r="N9711">
        <v>2</v>
      </c>
      <c r="P9711" t="s">
        <v>10827</v>
      </c>
      <c r="Q9711" t="s">
        <v>15492</v>
      </c>
      <c r="S9711" t="s">
        <v>29</v>
      </c>
    </row>
    <row r="9712" spans="1:19" hidden="1" x14ac:dyDescent="0.2">
      <c r="A9712">
        <v>6157</v>
      </c>
      <c r="B9712" t="s">
        <v>5106</v>
      </c>
      <c r="C9712" t="s">
        <v>20</v>
      </c>
      <c r="D9712">
        <v>3.64</v>
      </c>
      <c r="E9712" t="s">
        <v>363</v>
      </c>
      <c r="G9712" t="s">
        <v>31</v>
      </c>
      <c r="H9712" t="s">
        <v>23</v>
      </c>
      <c r="I9712" t="s">
        <v>185</v>
      </c>
      <c r="K9712"/>
      <c r="L9712" t="s">
        <v>5107</v>
      </c>
      <c r="M9712" t="s">
        <v>26</v>
      </c>
      <c r="N9712">
        <v>2</v>
      </c>
      <c r="P9712" t="s">
        <v>10827</v>
      </c>
      <c r="Q9712" t="s">
        <v>15493</v>
      </c>
      <c r="S9712" t="s">
        <v>29</v>
      </c>
    </row>
    <row r="9713" spans="1:19" hidden="1" x14ac:dyDescent="0.2">
      <c r="A9713">
        <v>6157</v>
      </c>
      <c r="B9713" t="s">
        <v>5106</v>
      </c>
      <c r="C9713" t="s">
        <v>73</v>
      </c>
      <c r="D9713">
        <v>11.28</v>
      </c>
      <c r="E9713" t="s">
        <v>363</v>
      </c>
      <c r="G9713" t="s">
        <v>31</v>
      </c>
      <c r="H9713" t="s">
        <v>23</v>
      </c>
      <c r="I9713" t="s">
        <v>185</v>
      </c>
      <c r="K9713"/>
      <c r="L9713" t="s">
        <v>5107</v>
      </c>
      <c r="M9713" t="s">
        <v>26</v>
      </c>
      <c r="N9713">
        <v>2</v>
      </c>
      <c r="P9713" t="s">
        <v>10827</v>
      </c>
      <c r="Q9713" t="s">
        <v>15493</v>
      </c>
      <c r="S9713" t="s">
        <v>29</v>
      </c>
    </row>
    <row r="9714" spans="1:19" hidden="1" x14ac:dyDescent="0.2">
      <c r="A9714">
        <v>6158</v>
      </c>
      <c r="B9714" t="s">
        <v>15494</v>
      </c>
      <c r="C9714" t="s">
        <v>20</v>
      </c>
      <c r="D9714">
        <v>6.66</v>
      </c>
      <c r="E9714" t="s">
        <v>363</v>
      </c>
      <c r="G9714" t="s">
        <v>31</v>
      </c>
      <c r="H9714" t="s">
        <v>23</v>
      </c>
      <c r="I9714" t="s">
        <v>185</v>
      </c>
      <c r="K9714"/>
      <c r="L9714" t="s">
        <v>15495</v>
      </c>
      <c r="M9714" t="s">
        <v>26</v>
      </c>
      <c r="N9714">
        <v>2</v>
      </c>
      <c r="P9714" t="s">
        <v>10827</v>
      </c>
      <c r="Q9714" t="s">
        <v>15496</v>
      </c>
      <c r="S9714" t="s">
        <v>29</v>
      </c>
    </row>
    <row r="9715" spans="1:19" hidden="1" x14ac:dyDescent="0.2">
      <c r="A9715">
        <v>6158</v>
      </c>
      <c r="B9715" t="s">
        <v>15494</v>
      </c>
      <c r="C9715" t="s">
        <v>73</v>
      </c>
      <c r="D9715">
        <v>11.78</v>
      </c>
      <c r="E9715" t="s">
        <v>363</v>
      </c>
      <c r="G9715" t="s">
        <v>31</v>
      </c>
      <c r="H9715" t="s">
        <v>23</v>
      </c>
      <c r="I9715" t="s">
        <v>185</v>
      </c>
      <c r="K9715"/>
      <c r="L9715" t="s">
        <v>15495</v>
      </c>
      <c r="M9715" t="s">
        <v>26</v>
      </c>
      <c r="N9715">
        <v>2</v>
      </c>
      <c r="P9715" t="s">
        <v>10827</v>
      </c>
      <c r="Q9715" t="s">
        <v>15496</v>
      </c>
      <c r="S9715" t="s">
        <v>29</v>
      </c>
    </row>
    <row r="9716" spans="1:19" hidden="1" x14ac:dyDescent="0.2">
      <c r="A9716">
        <v>6159</v>
      </c>
      <c r="B9716" t="s">
        <v>15497</v>
      </c>
      <c r="C9716" t="s">
        <v>20</v>
      </c>
      <c r="D9716">
        <v>1.1499999999999999</v>
      </c>
      <c r="E9716">
        <v>20</v>
      </c>
      <c r="F9716" t="s">
        <v>15498</v>
      </c>
      <c r="G9716" t="s">
        <v>75</v>
      </c>
      <c r="H9716" t="s">
        <v>23</v>
      </c>
      <c r="I9716" t="s">
        <v>8870</v>
      </c>
      <c r="K9716"/>
      <c r="L9716" t="s">
        <v>15499</v>
      </c>
      <c r="M9716" t="s">
        <v>26</v>
      </c>
      <c r="N9716">
        <v>2</v>
      </c>
      <c r="P9716" t="s">
        <v>10827</v>
      </c>
      <c r="Q9716" t="s">
        <v>15500</v>
      </c>
      <c r="S9716" t="s">
        <v>29</v>
      </c>
    </row>
    <row r="9717" spans="1:19" hidden="1" x14ac:dyDescent="0.2">
      <c r="A9717">
        <v>6159</v>
      </c>
      <c r="B9717" t="s">
        <v>15497</v>
      </c>
      <c r="C9717" t="s">
        <v>73</v>
      </c>
      <c r="D9717">
        <v>5.28</v>
      </c>
      <c r="E9717">
        <v>20</v>
      </c>
      <c r="F9717" t="s">
        <v>15498</v>
      </c>
      <c r="G9717" t="s">
        <v>31</v>
      </c>
      <c r="H9717" t="s">
        <v>23</v>
      </c>
      <c r="I9717" t="s">
        <v>8870</v>
      </c>
      <c r="K9717"/>
      <c r="L9717" t="s">
        <v>15499</v>
      </c>
      <c r="M9717" t="s">
        <v>26</v>
      </c>
      <c r="N9717">
        <v>2</v>
      </c>
      <c r="P9717" t="s">
        <v>10827</v>
      </c>
      <c r="Q9717" t="s">
        <v>15500</v>
      </c>
      <c r="S9717" t="s">
        <v>29</v>
      </c>
    </row>
    <row r="9718" spans="1:19" hidden="1" x14ac:dyDescent="0.2">
      <c r="A9718">
        <v>6159</v>
      </c>
      <c r="B9718" t="s">
        <v>15497</v>
      </c>
      <c r="C9718" t="s">
        <v>77</v>
      </c>
      <c r="D9718">
        <v>10.89</v>
      </c>
      <c r="E9718">
        <v>20</v>
      </c>
      <c r="F9718" t="s">
        <v>15498</v>
      </c>
      <c r="G9718" t="s">
        <v>31</v>
      </c>
      <c r="H9718" t="s">
        <v>23</v>
      </c>
      <c r="I9718" t="s">
        <v>8870</v>
      </c>
      <c r="K9718"/>
      <c r="L9718" t="s">
        <v>15499</v>
      </c>
      <c r="M9718" t="s">
        <v>26</v>
      </c>
      <c r="N9718">
        <v>2</v>
      </c>
      <c r="P9718" t="s">
        <v>10827</v>
      </c>
      <c r="Q9718" t="s">
        <v>15500</v>
      </c>
      <c r="S9718" t="s">
        <v>29</v>
      </c>
    </row>
    <row r="9719" spans="1:19" hidden="1" x14ac:dyDescent="0.2">
      <c r="A9719">
        <v>6161</v>
      </c>
      <c r="B9719" t="s">
        <v>15501</v>
      </c>
      <c r="C9719" t="s">
        <v>20</v>
      </c>
      <c r="D9719">
        <v>2.62</v>
      </c>
      <c r="E9719">
        <v>20</v>
      </c>
      <c r="G9719" t="s">
        <v>31</v>
      </c>
      <c r="H9719" t="s">
        <v>46</v>
      </c>
      <c r="I9719" t="s">
        <v>6011</v>
      </c>
      <c r="K9719"/>
      <c r="L9719" t="s">
        <v>15502</v>
      </c>
      <c r="M9719" t="s">
        <v>26</v>
      </c>
      <c r="N9719">
        <v>2</v>
      </c>
      <c r="P9719" t="s">
        <v>10827</v>
      </c>
      <c r="Q9719" t="s">
        <v>15503</v>
      </c>
      <c r="S9719" t="s">
        <v>29</v>
      </c>
    </row>
    <row r="9720" spans="1:19" hidden="1" x14ac:dyDescent="0.2">
      <c r="A9720">
        <v>6161</v>
      </c>
      <c r="B9720" t="s">
        <v>15501</v>
      </c>
      <c r="C9720" t="s">
        <v>73</v>
      </c>
      <c r="D9720">
        <v>10.18</v>
      </c>
      <c r="E9720">
        <v>20</v>
      </c>
      <c r="G9720" t="s">
        <v>31</v>
      </c>
      <c r="H9720" t="s">
        <v>46</v>
      </c>
      <c r="I9720" t="s">
        <v>6011</v>
      </c>
      <c r="K9720"/>
      <c r="L9720" t="s">
        <v>15502</v>
      </c>
      <c r="M9720" t="s">
        <v>26</v>
      </c>
      <c r="N9720">
        <v>2</v>
      </c>
      <c r="P9720" t="s">
        <v>10827</v>
      </c>
      <c r="Q9720" t="s">
        <v>15503</v>
      </c>
      <c r="S9720" t="s">
        <v>29</v>
      </c>
    </row>
    <row r="9721" spans="1:19" hidden="1" x14ac:dyDescent="0.2">
      <c r="A9721">
        <v>6162</v>
      </c>
      <c r="B9721" t="s">
        <v>15504</v>
      </c>
      <c r="C9721" t="s">
        <v>20</v>
      </c>
      <c r="D9721">
        <v>1.95</v>
      </c>
      <c r="E9721">
        <v>20</v>
      </c>
      <c r="G9721" t="s">
        <v>75</v>
      </c>
      <c r="H9721" t="s">
        <v>46</v>
      </c>
      <c r="I9721" t="s">
        <v>6011</v>
      </c>
      <c r="K9721"/>
      <c r="L9721" t="s">
        <v>15505</v>
      </c>
      <c r="M9721" t="s">
        <v>26</v>
      </c>
      <c r="N9721">
        <v>2</v>
      </c>
      <c r="P9721" t="s">
        <v>10827</v>
      </c>
      <c r="Q9721" t="s">
        <v>15506</v>
      </c>
      <c r="S9721" t="s">
        <v>29</v>
      </c>
    </row>
    <row r="9722" spans="1:19" hidden="1" x14ac:dyDescent="0.2">
      <c r="A9722">
        <v>6162</v>
      </c>
      <c r="B9722" t="s">
        <v>15504</v>
      </c>
      <c r="C9722" t="s">
        <v>73</v>
      </c>
      <c r="D9722">
        <v>9.8000000000000007</v>
      </c>
      <c r="E9722" t="s">
        <v>383</v>
      </c>
      <c r="G9722" t="s">
        <v>31</v>
      </c>
      <c r="H9722" t="s">
        <v>46</v>
      </c>
      <c r="I9722" t="s">
        <v>6011</v>
      </c>
      <c r="K9722"/>
      <c r="L9722" t="s">
        <v>15505</v>
      </c>
      <c r="M9722" t="s">
        <v>26</v>
      </c>
      <c r="N9722">
        <v>2</v>
      </c>
      <c r="P9722" t="s">
        <v>10827</v>
      </c>
      <c r="Q9722" t="s">
        <v>15506</v>
      </c>
      <c r="S9722" t="s">
        <v>29</v>
      </c>
    </row>
    <row r="9723" spans="1:19" hidden="1" x14ac:dyDescent="0.2">
      <c r="A9723">
        <v>6163</v>
      </c>
      <c r="B9723" t="s">
        <v>15507</v>
      </c>
      <c r="C9723" t="s">
        <v>20</v>
      </c>
      <c r="D9723">
        <v>8.06</v>
      </c>
      <c r="E9723">
        <v>20</v>
      </c>
      <c r="G9723" t="s">
        <v>31</v>
      </c>
      <c r="H9723" t="s">
        <v>46</v>
      </c>
      <c r="I9723" t="s">
        <v>2203</v>
      </c>
      <c r="K9723"/>
      <c r="L9723" t="s">
        <v>15508</v>
      </c>
      <c r="M9723" t="s">
        <v>26</v>
      </c>
      <c r="N9723">
        <v>2</v>
      </c>
      <c r="P9723" t="s">
        <v>10827</v>
      </c>
      <c r="Q9723" t="s">
        <v>15509</v>
      </c>
      <c r="S9723" t="s">
        <v>29</v>
      </c>
    </row>
    <row r="9724" spans="1:19" hidden="1" x14ac:dyDescent="0.2">
      <c r="A9724">
        <v>6164</v>
      </c>
      <c r="B9724" t="s">
        <v>15510</v>
      </c>
      <c r="C9724" t="s">
        <v>20</v>
      </c>
      <c r="D9724">
        <v>1.73</v>
      </c>
      <c r="G9724" t="s">
        <v>31</v>
      </c>
      <c r="H9724" t="s">
        <v>46</v>
      </c>
      <c r="I9724" t="s">
        <v>2203</v>
      </c>
      <c r="K9724"/>
      <c r="L9724" t="s">
        <v>15511</v>
      </c>
      <c r="M9724" t="s">
        <v>26</v>
      </c>
      <c r="N9724">
        <v>2</v>
      </c>
      <c r="P9724" t="s">
        <v>10827</v>
      </c>
      <c r="Q9724" t="s">
        <v>15512</v>
      </c>
      <c r="S9724" t="s">
        <v>29</v>
      </c>
    </row>
    <row r="9725" spans="1:19" hidden="1" x14ac:dyDescent="0.2">
      <c r="A9725">
        <v>6164</v>
      </c>
      <c r="B9725" t="s">
        <v>15510</v>
      </c>
      <c r="C9725" t="s">
        <v>73</v>
      </c>
      <c r="D9725">
        <v>10.19</v>
      </c>
      <c r="G9725" t="s">
        <v>31</v>
      </c>
      <c r="H9725" t="s">
        <v>46</v>
      </c>
      <c r="I9725" t="s">
        <v>2203</v>
      </c>
      <c r="K9725"/>
      <c r="L9725" t="s">
        <v>15511</v>
      </c>
      <c r="M9725" t="s">
        <v>26</v>
      </c>
      <c r="N9725">
        <v>2</v>
      </c>
      <c r="P9725" t="s">
        <v>10827</v>
      </c>
      <c r="Q9725" t="s">
        <v>15512</v>
      </c>
      <c r="S9725" t="s">
        <v>29</v>
      </c>
    </row>
    <row r="9726" spans="1:19" hidden="1" x14ac:dyDescent="0.2">
      <c r="A9726">
        <v>6165</v>
      </c>
      <c r="B9726" t="s">
        <v>15513</v>
      </c>
      <c r="C9726" t="s">
        <v>20</v>
      </c>
      <c r="D9726">
        <v>2.27</v>
      </c>
      <c r="G9726" t="s">
        <v>189</v>
      </c>
      <c r="I9726" t="s">
        <v>7013</v>
      </c>
      <c r="K9726"/>
      <c r="L9726" t="s">
        <v>15514</v>
      </c>
      <c r="M9726" t="s">
        <v>26</v>
      </c>
      <c r="N9726">
        <v>2</v>
      </c>
      <c r="P9726" t="s">
        <v>10827</v>
      </c>
      <c r="Q9726" t="s">
        <v>15515</v>
      </c>
      <c r="S9726" t="s">
        <v>29</v>
      </c>
    </row>
    <row r="9727" spans="1:19" hidden="1" x14ac:dyDescent="0.2">
      <c r="A9727">
        <v>6165</v>
      </c>
      <c r="B9727" t="s">
        <v>15513</v>
      </c>
      <c r="C9727" t="s">
        <v>73</v>
      </c>
      <c r="D9727">
        <v>9.36</v>
      </c>
      <c r="G9727" t="s">
        <v>189</v>
      </c>
      <c r="I9727" t="s">
        <v>7013</v>
      </c>
      <c r="K9727"/>
      <c r="L9727" t="s">
        <v>15514</v>
      </c>
      <c r="M9727" t="s">
        <v>26</v>
      </c>
      <c r="N9727">
        <v>2</v>
      </c>
      <c r="P9727" t="s">
        <v>10827</v>
      </c>
      <c r="Q9727" t="s">
        <v>15515</v>
      </c>
      <c r="S9727" t="s">
        <v>29</v>
      </c>
    </row>
    <row r="9728" spans="1:19" hidden="1" x14ac:dyDescent="0.2">
      <c r="A9728">
        <v>6165</v>
      </c>
      <c r="B9728" t="s">
        <v>15513</v>
      </c>
      <c r="C9728" t="s">
        <v>20</v>
      </c>
      <c r="D9728">
        <v>2.17</v>
      </c>
      <c r="G9728" t="s">
        <v>1440</v>
      </c>
      <c r="I9728" t="s">
        <v>7013</v>
      </c>
      <c r="K9728"/>
      <c r="L9728" t="s">
        <v>15514</v>
      </c>
      <c r="M9728" t="s">
        <v>26</v>
      </c>
      <c r="N9728">
        <v>2</v>
      </c>
      <c r="P9728" t="s">
        <v>10827</v>
      </c>
      <c r="Q9728" t="s">
        <v>15515</v>
      </c>
      <c r="S9728" t="s">
        <v>29</v>
      </c>
    </row>
    <row r="9729" spans="1:19" hidden="1" x14ac:dyDescent="0.2">
      <c r="A9729">
        <v>6165</v>
      </c>
      <c r="B9729" t="s">
        <v>15513</v>
      </c>
      <c r="C9729" t="s">
        <v>73</v>
      </c>
      <c r="D9729">
        <v>9.33</v>
      </c>
      <c r="G9729" t="s">
        <v>1440</v>
      </c>
      <c r="I9729" t="s">
        <v>7013</v>
      </c>
      <c r="K9729"/>
      <c r="L9729" t="s">
        <v>15514</v>
      </c>
      <c r="M9729" t="s">
        <v>26</v>
      </c>
      <c r="N9729">
        <v>2</v>
      </c>
      <c r="P9729" t="s">
        <v>10827</v>
      </c>
      <c r="Q9729" t="s">
        <v>15515</v>
      </c>
      <c r="S9729" t="s">
        <v>29</v>
      </c>
    </row>
    <row r="9730" spans="1:19" hidden="1" x14ac:dyDescent="0.2">
      <c r="A9730">
        <v>6166</v>
      </c>
      <c r="B9730" t="s">
        <v>15516</v>
      </c>
      <c r="C9730" t="s">
        <v>20</v>
      </c>
      <c r="D9730">
        <v>5.0199999999999996</v>
      </c>
      <c r="E9730" t="s">
        <v>363</v>
      </c>
      <c r="G9730" t="s">
        <v>31</v>
      </c>
      <c r="H9730" t="s">
        <v>23</v>
      </c>
      <c r="I9730" t="s">
        <v>185</v>
      </c>
      <c r="K9730"/>
      <c r="L9730" t="s">
        <v>15517</v>
      </c>
      <c r="M9730" t="s">
        <v>26</v>
      </c>
      <c r="N9730">
        <v>2</v>
      </c>
      <c r="P9730" t="s">
        <v>10827</v>
      </c>
      <c r="Q9730" t="s">
        <v>15518</v>
      </c>
      <c r="S9730" t="s">
        <v>29</v>
      </c>
    </row>
    <row r="9731" spans="1:19" hidden="1" x14ac:dyDescent="0.2">
      <c r="A9731">
        <v>6166</v>
      </c>
      <c r="B9731" t="s">
        <v>15516</v>
      </c>
      <c r="C9731" t="s">
        <v>73</v>
      </c>
      <c r="D9731">
        <v>10.53</v>
      </c>
      <c r="E9731" t="s">
        <v>363</v>
      </c>
      <c r="G9731" t="s">
        <v>31</v>
      </c>
      <c r="H9731" t="s">
        <v>23</v>
      </c>
      <c r="I9731" t="s">
        <v>185</v>
      </c>
      <c r="K9731"/>
      <c r="L9731" t="s">
        <v>15517</v>
      </c>
      <c r="M9731" t="s">
        <v>26</v>
      </c>
      <c r="N9731">
        <v>2</v>
      </c>
      <c r="P9731" t="s">
        <v>10827</v>
      </c>
      <c r="Q9731" t="s">
        <v>15518</v>
      </c>
      <c r="S9731" t="s">
        <v>29</v>
      </c>
    </row>
    <row r="9732" spans="1:19" hidden="1" x14ac:dyDescent="0.2">
      <c r="A9732">
        <v>6167</v>
      </c>
      <c r="B9732" t="s">
        <v>15519</v>
      </c>
      <c r="C9732" t="s">
        <v>20</v>
      </c>
      <c r="D9732">
        <v>7.23</v>
      </c>
      <c r="E9732">
        <v>20</v>
      </c>
      <c r="G9732" t="s">
        <v>31</v>
      </c>
      <c r="H9732" t="s">
        <v>46</v>
      </c>
      <c r="I9732" t="s">
        <v>2203</v>
      </c>
      <c r="K9732"/>
      <c r="L9732" t="s">
        <v>15520</v>
      </c>
      <c r="M9732" t="s">
        <v>26</v>
      </c>
      <c r="N9732">
        <v>2</v>
      </c>
      <c r="P9732" t="s">
        <v>10827</v>
      </c>
      <c r="Q9732" t="s">
        <v>15521</v>
      </c>
      <c r="S9732" t="s">
        <v>29</v>
      </c>
    </row>
    <row r="9733" spans="1:19" hidden="1" x14ac:dyDescent="0.2">
      <c r="A9733">
        <v>6168</v>
      </c>
      <c r="B9733" t="s">
        <v>15522</v>
      </c>
      <c r="C9733" t="s">
        <v>20</v>
      </c>
      <c r="D9733">
        <v>5.48</v>
      </c>
      <c r="E9733">
        <v>20</v>
      </c>
      <c r="G9733" t="s">
        <v>31</v>
      </c>
      <c r="H9733" t="s">
        <v>46</v>
      </c>
      <c r="I9733" t="s">
        <v>2203</v>
      </c>
      <c r="K9733"/>
      <c r="L9733" t="s">
        <v>15523</v>
      </c>
      <c r="M9733" t="s">
        <v>26</v>
      </c>
      <c r="N9733">
        <v>2</v>
      </c>
      <c r="P9733" t="s">
        <v>10827</v>
      </c>
      <c r="Q9733" t="s">
        <v>15524</v>
      </c>
      <c r="S9733" t="s">
        <v>29</v>
      </c>
    </row>
    <row r="9734" spans="1:19" hidden="1" x14ac:dyDescent="0.2">
      <c r="A9734">
        <v>6169</v>
      </c>
      <c r="B9734" t="s">
        <v>15525</v>
      </c>
      <c r="C9734" t="s">
        <v>20</v>
      </c>
      <c r="D9734">
        <v>5.32</v>
      </c>
      <c r="E9734">
        <v>20</v>
      </c>
      <c r="G9734" t="s">
        <v>31</v>
      </c>
      <c r="H9734" t="s">
        <v>46</v>
      </c>
      <c r="I9734" t="s">
        <v>2203</v>
      </c>
      <c r="K9734"/>
      <c r="L9734" t="s">
        <v>15526</v>
      </c>
      <c r="M9734" t="s">
        <v>26</v>
      </c>
      <c r="N9734">
        <v>2</v>
      </c>
      <c r="P9734" t="s">
        <v>10827</v>
      </c>
      <c r="Q9734" t="s">
        <v>15527</v>
      </c>
      <c r="S9734" t="s">
        <v>29</v>
      </c>
    </row>
    <row r="9735" spans="1:19" hidden="1" x14ac:dyDescent="0.2">
      <c r="A9735">
        <v>6170</v>
      </c>
      <c r="B9735" t="s">
        <v>15528</v>
      </c>
      <c r="C9735" t="s">
        <v>20</v>
      </c>
      <c r="D9735">
        <v>5.94</v>
      </c>
      <c r="E9735">
        <v>20</v>
      </c>
      <c r="G9735" t="s">
        <v>31</v>
      </c>
      <c r="H9735" t="s">
        <v>46</v>
      </c>
      <c r="I9735" t="s">
        <v>2203</v>
      </c>
      <c r="K9735"/>
      <c r="L9735" t="s">
        <v>15529</v>
      </c>
      <c r="M9735" t="s">
        <v>26</v>
      </c>
      <c r="N9735">
        <v>2</v>
      </c>
      <c r="P9735" t="s">
        <v>10827</v>
      </c>
      <c r="Q9735" t="s">
        <v>15530</v>
      </c>
      <c r="S9735" t="s">
        <v>29</v>
      </c>
    </row>
    <row r="9736" spans="1:19" hidden="1" x14ac:dyDescent="0.2">
      <c r="A9736">
        <v>6171</v>
      </c>
      <c r="B9736" t="s">
        <v>15531</v>
      </c>
      <c r="C9736" t="s">
        <v>20</v>
      </c>
      <c r="D9736">
        <v>7.69</v>
      </c>
      <c r="E9736">
        <v>20</v>
      </c>
      <c r="G9736" t="s">
        <v>31</v>
      </c>
      <c r="H9736" t="s">
        <v>46</v>
      </c>
      <c r="I9736" t="s">
        <v>2203</v>
      </c>
      <c r="K9736"/>
      <c r="L9736" t="s">
        <v>15532</v>
      </c>
      <c r="M9736" t="s">
        <v>26</v>
      </c>
      <c r="N9736">
        <v>2</v>
      </c>
      <c r="P9736" t="s">
        <v>10827</v>
      </c>
      <c r="Q9736" t="s">
        <v>15533</v>
      </c>
      <c r="S9736" t="s">
        <v>29</v>
      </c>
    </row>
    <row r="9737" spans="1:19" hidden="1" x14ac:dyDescent="0.2">
      <c r="A9737">
        <v>6172</v>
      </c>
      <c r="B9737" t="s">
        <v>5115</v>
      </c>
      <c r="C9737" t="s">
        <v>20</v>
      </c>
      <c r="D9737">
        <v>7.63</v>
      </c>
      <c r="E9737">
        <v>20</v>
      </c>
      <c r="G9737" t="s">
        <v>31</v>
      </c>
      <c r="H9737" t="s">
        <v>46</v>
      </c>
      <c r="I9737" t="s">
        <v>2203</v>
      </c>
      <c r="K9737"/>
      <c r="L9737" t="s">
        <v>5116</v>
      </c>
      <c r="M9737" t="s">
        <v>26</v>
      </c>
      <c r="N9737">
        <v>2</v>
      </c>
      <c r="P9737" t="s">
        <v>10827</v>
      </c>
      <c r="Q9737" t="s">
        <v>15534</v>
      </c>
      <c r="S9737" t="s">
        <v>29</v>
      </c>
    </row>
    <row r="9738" spans="1:19" hidden="1" x14ac:dyDescent="0.2">
      <c r="A9738">
        <v>6173</v>
      </c>
      <c r="B9738" t="s">
        <v>15535</v>
      </c>
      <c r="C9738" t="s">
        <v>20</v>
      </c>
      <c r="D9738">
        <v>7.21</v>
      </c>
      <c r="E9738">
        <v>20</v>
      </c>
      <c r="F9738" t="s">
        <v>11947</v>
      </c>
      <c r="G9738" t="s">
        <v>31</v>
      </c>
      <c r="H9738" t="s">
        <v>46</v>
      </c>
      <c r="I9738" t="s">
        <v>10501</v>
      </c>
      <c r="K9738"/>
      <c r="L9738" t="s">
        <v>15536</v>
      </c>
      <c r="M9738" t="s">
        <v>26</v>
      </c>
      <c r="N9738">
        <v>2</v>
      </c>
      <c r="P9738" t="s">
        <v>10827</v>
      </c>
      <c r="Q9738" t="s">
        <v>15537</v>
      </c>
      <c r="S9738" t="s">
        <v>29</v>
      </c>
    </row>
    <row r="9739" spans="1:19" hidden="1" x14ac:dyDescent="0.2">
      <c r="A9739">
        <v>6173</v>
      </c>
      <c r="B9739" t="s">
        <v>15535</v>
      </c>
      <c r="C9739" t="s">
        <v>73</v>
      </c>
      <c r="D9739">
        <v>1.05</v>
      </c>
      <c r="E9739">
        <v>20</v>
      </c>
      <c r="F9739" t="s">
        <v>11947</v>
      </c>
      <c r="G9739" t="s">
        <v>75</v>
      </c>
      <c r="H9739" t="s">
        <v>46</v>
      </c>
      <c r="I9739" t="s">
        <v>10501</v>
      </c>
      <c r="K9739"/>
      <c r="L9739" t="s">
        <v>15536</v>
      </c>
      <c r="M9739" t="s">
        <v>26</v>
      </c>
      <c r="N9739">
        <v>2</v>
      </c>
      <c r="P9739" t="s">
        <v>10827</v>
      </c>
      <c r="Q9739" t="s">
        <v>15537</v>
      </c>
      <c r="S9739" t="s">
        <v>29</v>
      </c>
    </row>
    <row r="9740" spans="1:19" hidden="1" x14ac:dyDescent="0.2">
      <c r="A9740">
        <v>6175</v>
      </c>
      <c r="B9740" t="s">
        <v>15538</v>
      </c>
      <c r="C9740" t="s">
        <v>20</v>
      </c>
      <c r="D9740">
        <v>6.47</v>
      </c>
      <c r="E9740">
        <v>20</v>
      </c>
      <c r="G9740" t="s">
        <v>31</v>
      </c>
      <c r="H9740" t="s">
        <v>46</v>
      </c>
      <c r="I9740" t="s">
        <v>2203</v>
      </c>
      <c r="K9740"/>
      <c r="L9740" t="s">
        <v>15539</v>
      </c>
      <c r="M9740" t="s">
        <v>26</v>
      </c>
      <c r="N9740">
        <v>2</v>
      </c>
      <c r="P9740" t="s">
        <v>10827</v>
      </c>
      <c r="Q9740" t="s">
        <v>15540</v>
      </c>
      <c r="S9740" t="s">
        <v>29</v>
      </c>
    </row>
    <row r="9741" spans="1:19" hidden="1" x14ac:dyDescent="0.2">
      <c r="A9741">
        <v>6176</v>
      </c>
      <c r="B9741" t="s">
        <v>15541</v>
      </c>
      <c r="C9741" t="s">
        <v>20</v>
      </c>
      <c r="D9741">
        <v>7.4</v>
      </c>
      <c r="E9741">
        <v>20</v>
      </c>
      <c r="G9741" t="s">
        <v>31</v>
      </c>
      <c r="H9741" t="s">
        <v>46</v>
      </c>
      <c r="I9741" t="s">
        <v>2203</v>
      </c>
      <c r="K9741"/>
      <c r="L9741" t="s">
        <v>15542</v>
      </c>
      <c r="M9741" t="s">
        <v>11208</v>
      </c>
      <c r="N9741">
        <v>4</v>
      </c>
      <c r="P9741" t="s">
        <v>10827</v>
      </c>
      <c r="Q9741" t="s">
        <v>15543</v>
      </c>
      <c r="S9741" t="s">
        <v>29</v>
      </c>
    </row>
    <row r="9742" spans="1:19" hidden="1" x14ac:dyDescent="0.2">
      <c r="A9742">
        <v>6177</v>
      </c>
      <c r="B9742" t="s">
        <v>15544</v>
      </c>
      <c r="C9742" t="s">
        <v>20</v>
      </c>
      <c r="D9742">
        <v>6.73</v>
      </c>
      <c r="E9742">
        <v>20</v>
      </c>
      <c r="F9742" t="s">
        <v>11947</v>
      </c>
      <c r="G9742" t="s">
        <v>31</v>
      </c>
      <c r="H9742" t="s">
        <v>46</v>
      </c>
      <c r="I9742" t="s">
        <v>10501</v>
      </c>
      <c r="K9742"/>
      <c r="L9742" t="s">
        <v>15545</v>
      </c>
      <c r="M9742" t="s">
        <v>26</v>
      </c>
      <c r="N9742">
        <v>2</v>
      </c>
      <c r="P9742" t="s">
        <v>10827</v>
      </c>
      <c r="Q9742" t="s">
        <v>15546</v>
      </c>
      <c r="S9742" t="s">
        <v>29</v>
      </c>
    </row>
    <row r="9743" spans="1:19" hidden="1" x14ac:dyDescent="0.2">
      <c r="A9743">
        <v>6177</v>
      </c>
      <c r="B9743" t="s">
        <v>15544</v>
      </c>
      <c r="C9743" t="s">
        <v>73</v>
      </c>
      <c r="D9743">
        <v>-0.35</v>
      </c>
      <c r="E9743">
        <v>20</v>
      </c>
      <c r="F9743" t="s">
        <v>11947</v>
      </c>
      <c r="G9743" t="s">
        <v>75</v>
      </c>
      <c r="H9743" t="s">
        <v>23</v>
      </c>
      <c r="I9743" t="s">
        <v>10501</v>
      </c>
      <c r="K9743"/>
      <c r="L9743" t="s">
        <v>15545</v>
      </c>
      <c r="M9743" t="s">
        <v>26</v>
      </c>
      <c r="N9743">
        <v>2</v>
      </c>
      <c r="P9743" t="s">
        <v>10827</v>
      </c>
      <c r="Q9743" t="s">
        <v>15546</v>
      </c>
      <c r="S9743" t="s">
        <v>29</v>
      </c>
    </row>
    <row r="9744" spans="1:19" hidden="1" x14ac:dyDescent="0.2">
      <c r="A9744">
        <v>6178</v>
      </c>
      <c r="B9744" t="s">
        <v>15547</v>
      </c>
      <c r="C9744" t="s">
        <v>20</v>
      </c>
      <c r="D9744">
        <v>2.58</v>
      </c>
      <c r="E9744">
        <v>20</v>
      </c>
      <c r="G9744" t="s">
        <v>31</v>
      </c>
      <c r="H9744" t="s">
        <v>46</v>
      </c>
      <c r="I9744" t="s">
        <v>2203</v>
      </c>
      <c r="K9744"/>
      <c r="L9744" t="s">
        <v>15548</v>
      </c>
      <c r="M9744" t="s">
        <v>26</v>
      </c>
      <c r="N9744">
        <v>2</v>
      </c>
      <c r="P9744" t="s">
        <v>10827</v>
      </c>
      <c r="Q9744" t="s">
        <v>15549</v>
      </c>
      <c r="S9744" t="s">
        <v>29</v>
      </c>
    </row>
    <row r="9745" spans="1:19" hidden="1" x14ac:dyDescent="0.2">
      <c r="A9745">
        <v>6179</v>
      </c>
      <c r="B9745" t="s">
        <v>15550</v>
      </c>
      <c r="C9745" t="s">
        <v>20</v>
      </c>
      <c r="D9745">
        <v>6.6</v>
      </c>
      <c r="E9745">
        <v>20</v>
      </c>
      <c r="F9745" t="s">
        <v>66</v>
      </c>
      <c r="G9745" t="s">
        <v>31</v>
      </c>
      <c r="H9745" t="s">
        <v>46</v>
      </c>
      <c r="I9745" t="s">
        <v>3111</v>
      </c>
      <c r="K9745"/>
      <c r="L9745" t="s">
        <v>15551</v>
      </c>
      <c r="M9745" t="s">
        <v>26</v>
      </c>
      <c r="N9745">
        <v>2</v>
      </c>
      <c r="P9745" t="s">
        <v>10827</v>
      </c>
      <c r="Q9745" t="s">
        <v>15552</v>
      </c>
      <c r="S9745" t="s">
        <v>29</v>
      </c>
    </row>
    <row r="9746" spans="1:19" hidden="1" x14ac:dyDescent="0.2">
      <c r="A9746">
        <v>6180</v>
      </c>
      <c r="B9746" t="s">
        <v>15553</v>
      </c>
      <c r="C9746" t="s">
        <v>20</v>
      </c>
      <c r="D9746">
        <v>6.26</v>
      </c>
      <c r="E9746">
        <v>20</v>
      </c>
      <c r="G9746" t="s">
        <v>31</v>
      </c>
      <c r="H9746" t="s">
        <v>46</v>
      </c>
      <c r="I9746" t="s">
        <v>2203</v>
      </c>
      <c r="K9746"/>
      <c r="L9746" t="s">
        <v>15554</v>
      </c>
      <c r="M9746" t="s">
        <v>26</v>
      </c>
      <c r="N9746">
        <v>2</v>
      </c>
      <c r="P9746" t="s">
        <v>10827</v>
      </c>
      <c r="Q9746" t="s">
        <v>15555</v>
      </c>
      <c r="S9746" t="s">
        <v>29</v>
      </c>
    </row>
    <row r="9747" spans="1:19" hidden="1" x14ac:dyDescent="0.2">
      <c r="A9747">
        <v>6181</v>
      </c>
      <c r="B9747" t="s">
        <v>15556</v>
      </c>
      <c r="C9747" t="s">
        <v>20</v>
      </c>
      <c r="D9747">
        <v>4.8</v>
      </c>
      <c r="E9747">
        <v>20</v>
      </c>
      <c r="G9747" t="s">
        <v>31</v>
      </c>
      <c r="H9747" t="s">
        <v>46</v>
      </c>
      <c r="I9747" t="s">
        <v>2203</v>
      </c>
      <c r="K9747"/>
      <c r="L9747" t="s">
        <v>15557</v>
      </c>
      <c r="M9747" t="s">
        <v>26</v>
      </c>
      <c r="N9747">
        <v>2</v>
      </c>
      <c r="P9747" t="s">
        <v>10827</v>
      </c>
      <c r="Q9747" t="s">
        <v>15558</v>
      </c>
      <c r="S9747" t="s">
        <v>29</v>
      </c>
    </row>
    <row r="9748" spans="1:19" hidden="1" x14ac:dyDescent="0.2">
      <c r="A9748">
        <v>6182</v>
      </c>
      <c r="B9748" t="s">
        <v>15559</v>
      </c>
      <c r="C9748" t="s">
        <v>20</v>
      </c>
      <c r="D9748">
        <v>6.9</v>
      </c>
      <c r="E9748">
        <v>20</v>
      </c>
      <c r="G9748" t="s">
        <v>31</v>
      </c>
      <c r="H9748" t="s">
        <v>46</v>
      </c>
      <c r="I9748" t="s">
        <v>2203</v>
      </c>
      <c r="K9748"/>
      <c r="L9748" t="s">
        <v>15560</v>
      </c>
      <c r="M9748" t="s">
        <v>11208</v>
      </c>
      <c r="N9748">
        <v>4</v>
      </c>
      <c r="P9748" t="s">
        <v>10827</v>
      </c>
      <c r="Q9748" t="s">
        <v>15561</v>
      </c>
      <c r="S9748" t="s">
        <v>29</v>
      </c>
    </row>
    <row r="9749" spans="1:19" hidden="1" x14ac:dyDescent="0.2">
      <c r="A9749">
        <v>6183</v>
      </c>
      <c r="B9749" t="s">
        <v>15562</v>
      </c>
      <c r="C9749" t="s">
        <v>20</v>
      </c>
      <c r="D9749">
        <v>6.7</v>
      </c>
      <c r="E9749">
        <v>20</v>
      </c>
      <c r="G9749" t="s">
        <v>31</v>
      </c>
      <c r="H9749" t="s">
        <v>46</v>
      </c>
      <c r="I9749" t="s">
        <v>2203</v>
      </c>
      <c r="K9749"/>
      <c r="L9749" t="s">
        <v>15563</v>
      </c>
      <c r="M9749" t="s">
        <v>26</v>
      </c>
      <c r="N9749">
        <v>2</v>
      </c>
      <c r="P9749" t="s">
        <v>10827</v>
      </c>
      <c r="Q9749" t="s">
        <v>15564</v>
      </c>
      <c r="S9749" t="s">
        <v>29</v>
      </c>
    </row>
    <row r="9750" spans="1:19" hidden="1" x14ac:dyDescent="0.2">
      <c r="A9750">
        <v>6184</v>
      </c>
      <c r="B9750" t="s">
        <v>15565</v>
      </c>
      <c r="C9750" t="s">
        <v>20</v>
      </c>
      <c r="D9750">
        <v>6.79</v>
      </c>
      <c r="E9750">
        <v>20</v>
      </c>
      <c r="G9750" t="s">
        <v>31</v>
      </c>
      <c r="H9750" t="s">
        <v>46</v>
      </c>
      <c r="I9750" t="s">
        <v>2203</v>
      </c>
      <c r="K9750"/>
      <c r="L9750" t="s">
        <v>15566</v>
      </c>
      <c r="M9750" t="s">
        <v>26</v>
      </c>
      <c r="N9750">
        <v>2</v>
      </c>
      <c r="P9750" t="s">
        <v>10827</v>
      </c>
      <c r="Q9750" t="s">
        <v>15567</v>
      </c>
      <c r="S9750" t="s">
        <v>29</v>
      </c>
    </row>
    <row r="9751" spans="1:19" hidden="1" x14ac:dyDescent="0.2">
      <c r="A9751">
        <v>6185</v>
      </c>
      <c r="B9751" t="s">
        <v>15568</v>
      </c>
      <c r="C9751" t="s">
        <v>20</v>
      </c>
      <c r="D9751">
        <v>4.6900000000000004</v>
      </c>
      <c r="E9751">
        <v>20</v>
      </c>
      <c r="G9751" t="s">
        <v>31</v>
      </c>
      <c r="H9751" t="s">
        <v>46</v>
      </c>
      <c r="I9751" t="s">
        <v>2203</v>
      </c>
      <c r="K9751"/>
      <c r="L9751" t="s">
        <v>15569</v>
      </c>
      <c r="M9751" t="s">
        <v>26</v>
      </c>
      <c r="N9751">
        <v>2</v>
      </c>
      <c r="P9751" t="s">
        <v>10827</v>
      </c>
      <c r="Q9751" t="s">
        <v>15570</v>
      </c>
      <c r="S9751" t="s">
        <v>29</v>
      </c>
    </row>
    <row r="9752" spans="1:19" hidden="1" x14ac:dyDescent="0.2">
      <c r="A9752">
        <v>6186</v>
      </c>
      <c r="B9752" t="s">
        <v>15571</v>
      </c>
      <c r="C9752" t="s">
        <v>20</v>
      </c>
      <c r="D9752">
        <v>3.25</v>
      </c>
      <c r="E9752">
        <v>20</v>
      </c>
      <c r="G9752" t="s">
        <v>31</v>
      </c>
      <c r="H9752" t="s">
        <v>46</v>
      </c>
      <c r="I9752" t="s">
        <v>2203</v>
      </c>
      <c r="K9752"/>
      <c r="L9752" t="s">
        <v>15572</v>
      </c>
      <c r="M9752" t="s">
        <v>26</v>
      </c>
      <c r="N9752">
        <v>2</v>
      </c>
      <c r="P9752" t="s">
        <v>10827</v>
      </c>
      <c r="Q9752" t="s">
        <v>15573</v>
      </c>
      <c r="S9752" t="s">
        <v>29</v>
      </c>
    </row>
    <row r="9753" spans="1:19" hidden="1" x14ac:dyDescent="0.2">
      <c r="A9753">
        <v>6187</v>
      </c>
      <c r="B9753" t="s">
        <v>15574</v>
      </c>
      <c r="C9753" t="s">
        <v>20</v>
      </c>
      <c r="D9753">
        <v>7.2</v>
      </c>
      <c r="E9753">
        <v>20</v>
      </c>
      <c r="F9753" t="s">
        <v>15575</v>
      </c>
      <c r="G9753" t="s">
        <v>31</v>
      </c>
      <c r="H9753" t="s">
        <v>46</v>
      </c>
      <c r="I9753" t="s">
        <v>10501</v>
      </c>
      <c r="K9753"/>
      <c r="L9753" t="s">
        <v>15576</v>
      </c>
      <c r="M9753" t="s">
        <v>26</v>
      </c>
      <c r="N9753">
        <v>2</v>
      </c>
      <c r="P9753" t="s">
        <v>10827</v>
      </c>
      <c r="Q9753" t="s">
        <v>15577</v>
      </c>
      <c r="S9753" t="s">
        <v>29</v>
      </c>
    </row>
    <row r="9754" spans="1:19" hidden="1" x14ac:dyDescent="0.2">
      <c r="A9754">
        <v>6187</v>
      </c>
      <c r="B9754" t="s">
        <v>15574</v>
      </c>
      <c r="C9754" t="s">
        <v>73</v>
      </c>
      <c r="D9754">
        <v>0.57999999999999996</v>
      </c>
      <c r="E9754">
        <v>20</v>
      </c>
      <c r="F9754" t="s">
        <v>11947</v>
      </c>
      <c r="G9754" t="s">
        <v>75</v>
      </c>
      <c r="H9754" t="s">
        <v>23</v>
      </c>
      <c r="I9754" t="s">
        <v>10501</v>
      </c>
      <c r="K9754"/>
      <c r="L9754" t="s">
        <v>15576</v>
      </c>
      <c r="M9754" t="s">
        <v>26</v>
      </c>
      <c r="N9754">
        <v>2</v>
      </c>
      <c r="P9754" t="s">
        <v>10827</v>
      </c>
      <c r="Q9754" t="s">
        <v>15577</v>
      </c>
      <c r="S9754" t="s">
        <v>29</v>
      </c>
    </row>
    <row r="9755" spans="1:19" hidden="1" x14ac:dyDescent="0.2">
      <c r="A9755">
        <v>6187</v>
      </c>
      <c r="B9755" t="s">
        <v>15574</v>
      </c>
      <c r="C9755" t="s">
        <v>73</v>
      </c>
      <c r="D9755">
        <v>0.85</v>
      </c>
      <c r="E9755">
        <v>20</v>
      </c>
      <c r="F9755" t="s">
        <v>15575</v>
      </c>
      <c r="G9755" t="s">
        <v>75</v>
      </c>
      <c r="H9755" t="s">
        <v>23</v>
      </c>
      <c r="I9755" t="s">
        <v>10501</v>
      </c>
      <c r="K9755"/>
      <c r="L9755" t="s">
        <v>15576</v>
      </c>
      <c r="M9755" t="s">
        <v>26</v>
      </c>
      <c r="N9755">
        <v>2</v>
      </c>
      <c r="P9755" t="s">
        <v>10827</v>
      </c>
      <c r="Q9755" t="s">
        <v>15577</v>
      </c>
      <c r="S9755" t="s">
        <v>29</v>
      </c>
    </row>
    <row r="9756" spans="1:19" hidden="1" x14ac:dyDescent="0.2">
      <c r="A9756">
        <v>6188</v>
      </c>
      <c r="B9756" t="s">
        <v>15578</v>
      </c>
      <c r="C9756" t="s">
        <v>20</v>
      </c>
      <c r="D9756">
        <v>6.78</v>
      </c>
      <c r="E9756">
        <v>20</v>
      </c>
      <c r="F9756" t="s">
        <v>14555</v>
      </c>
      <c r="G9756" t="s">
        <v>31</v>
      </c>
      <c r="H9756" t="s">
        <v>46</v>
      </c>
      <c r="I9756" t="s">
        <v>10501</v>
      </c>
      <c r="K9756"/>
      <c r="L9756" t="s">
        <v>15579</v>
      </c>
      <c r="M9756" t="s">
        <v>26</v>
      </c>
      <c r="N9756">
        <v>2</v>
      </c>
      <c r="P9756" t="s">
        <v>10827</v>
      </c>
      <c r="Q9756" t="s">
        <v>15580</v>
      </c>
      <c r="S9756" t="s">
        <v>29</v>
      </c>
    </row>
    <row r="9757" spans="1:19" hidden="1" x14ac:dyDescent="0.2">
      <c r="A9757">
        <v>6188</v>
      </c>
      <c r="B9757" t="s">
        <v>15578</v>
      </c>
      <c r="C9757" t="s">
        <v>73</v>
      </c>
      <c r="D9757">
        <v>0.86</v>
      </c>
      <c r="E9757">
        <v>20</v>
      </c>
      <c r="F9757" t="s">
        <v>11947</v>
      </c>
      <c r="G9757" t="s">
        <v>75</v>
      </c>
      <c r="H9757" t="s">
        <v>46</v>
      </c>
      <c r="I9757" t="s">
        <v>10501</v>
      </c>
      <c r="K9757"/>
      <c r="L9757" t="s">
        <v>15579</v>
      </c>
      <c r="M9757" t="s">
        <v>26</v>
      </c>
      <c r="N9757">
        <v>2</v>
      </c>
      <c r="P9757" t="s">
        <v>10827</v>
      </c>
      <c r="Q9757" t="s">
        <v>15580</v>
      </c>
      <c r="S9757" t="s">
        <v>29</v>
      </c>
    </row>
    <row r="9758" spans="1:19" hidden="1" x14ac:dyDescent="0.2">
      <c r="A9758">
        <v>6189</v>
      </c>
      <c r="B9758" t="s">
        <v>15581</v>
      </c>
      <c r="C9758" t="s">
        <v>20</v>
      </c>
      <c r="D9758">
        <v>4.4400000000000004</v>
      </c>
      <c r="E9758">
        <v>20</v>
      </c>
      <c r="F9758" t="s">
        <v>15582</v>
      </c>
      <c r="G9758" t="s">
        <v>31</v>
      </c>
      <c r="H9758" t="s">
        <v>46</v>
      </c>
      <c r="I9758" t="s">
        <v>9263</v>
      </c>
      <c r="K9758"/>
      <c r="L9758" t="s">
        <v>15583</v>
      </c>
      <c r="M9758" t="s">
        <v>26</v>
      </c>
      <c r="N9758">
        <v>2</v>
      </c>
      <c r="P9758" t="s">
        <v>10827</v>
      </c>
      <c r="Q9758" t="s">
        <v>15584</v>
      </c>
      <c r="S9758" t="s">
        <v>29</v>
      </c>
    </row>
    <row r="9759" spans="1:19" hidden="1" x14ac:dyDescent="0.2">
      <c r="A9759">
        <v>6190</v>
      </c>
      <c r="B9759" t="s">
        <v>15585</v>
      </c>
      <c r="C9759" t="s">
        <v>20</v>
      </c>
      <c r="D9759">
        <v>7.12</v>
      </c>
      <c r="E9759">
        <v>20</v>
      </c>
      <c r="G9759" t="s">
        <v>31</v>
      </c>
      <c r="H9759" t="s">
        <v>46</v>
      </c>
      <c r="I9759" t="s">
        <v>2203</v>
      </c>
      <c r="K9759"/>
      <c r="L9759" t="s">
        <v>15586</v>
      </c>
      <c r="M9759" t="s">
        <v>26</v>
      </c>
      <c r="N9759">
        <v>2</v>
      </c>
      <c r="P9759" t="s">
        <v>10827</v>
      </c>
      <c r="Q9759" t="s">
        <v>15587</v>
      </c>
      <c r="S9759" t="s">
        <v>29</v>
      </c>
    </row>
    <row r="9760" spans="1:19" hidden="1" x14ac:dyDescent="0.2">
      <c r="A9760">
        <v>6191</v>
      </c>
      <c r="B9760" t="s">
        <v>15588</v>
      </c>
      <c r="C9760" t="s">
        <v>20</v>
      </c>
      <c r="D9760">
        <v>6.7</v>
      </c>
      <c r="E9760">
        <v>20</v>
      </c>
      <c r="G9760" t="s">
        <v>31</v>
      </c>
      <c r="H9760" t="s">
        <v>46</v>
      </c>
      <c r="I9760" t="s">
        <v>2203</v>
      </c>
      <c r="K9760"/>
      <c r="L9760" t="s">
        <v>15589</v>
      </c>
      <c r="M9760" t="s">
        <v>26</v>
      </c>
      <c r="N9760">
        <v>2</v>
      </c>
      <c r="P9760" t="s">
        <v>10827</v>
      </c>
      <c r="Q9760" t="s">
        <v>15590</v>
      </c>
      <c r="S9760" t="s">
        <v>29</v>
      </c>
    </row>
    <row r="9761" spans="1:19" hidden="1" x14ac:dyDescent="0.2">
      <c r="A9761">
        <v>6194</v>
      </c>
      <c r="B9761" t="s">
        <v>15591</v>
      </c>
      <c r="C9761" t="s">
        <v>20</v>
      </c>
      <c r="D9761">
        <v>5.73</v>
      </c>
      <c r="E9761">
        <v>20</v>
      </c>
      <c r="F9761" t="s">
        <v>13964</v>
      </c>
      <c r="G9761" t="s">
        <v>55</v>
      </c>
      <c r="H9761" t="s">
        <v>46</v>
      </c>
      <c r="I9761" t="s">
        <v>14499</v>
      </c>
      <c r="K9761"/>
      <c r="L9761" t="s">
        <v>15592</v>
      </c>
      <c r="M9761" t="s">
        <v>26</v>
      </c>
      <c r="N9761">
        <v>2</v>
      </c>
      <c r="P9761" t="s">
        <v>10827</v>
      </c>
      <c r="Q9761" t="s">
        <v>15593</v>
      </c>
      <c r="S9761" t="s">
        <v>29</v>
      </c>
    </row>
    <row r="9762" spans="1:19" hidden="1" x14ac:dyDescent="0.2">
      <c r="A9762">
        <v>6195</v>
      </c>
      <c r="B9762" t="s">
        <v>15594</v>
      </c>
      <c r="C9762" t="s">
        <v>20</v>
      </c>
      <c r="D9762">
        <v>4.7</v>
      </c>
      <c r="E9762" t="s">
        <v>3065</v>
      </c>
      <c r="I9762" t="s">
        <v>8877</v>
      </c>
      <c r="K9762"/>
      <c r="L9762" t="s">
        <v>15595</v>
      </c>
      <c r="M9762" t="s">
        <v>26</v>
      </c>
      <c r="N9762">
        <v>2</v>
      </c>
      <c r="P9762" t="s">
        <v>10827</v>
      </c>
      <c r="Q9762" t="s">
        <v>15596</v>
      </c>
      <c r="S9762" t="s">
        <v>29</v>
      </c>
    </row>
    <row r="9763" spans="1:19" hidden="1" x14ac:dyDescent="0.2">
      <c r="A9763">
        <v>6195</v>
      </c>
      <c r="B9763" t="s">
        <v>15594</v>
      </c>
      <c r="C9763" t="s">
        <v>73</v>
      </c>
      <c r="D9763">
        <v>10.63</v>
      </c>
      <c r="E9763" t="s">
        <v>3065</v>
      </c>
      <c r="I9763" t="s">
        <v>8877</v>
      </c>
      <c r="K9763"/>
      <c r="L9763" t="s">
        <v>15595</v>
      </c>
      <c r="M9763" t="s">
        <v>26</v>
      </c>
      <c r="N9763">
        <v>2</v>
      </c>
      <c r="P9763" t="s">
        <v>10827</v>
      </c>
      <c r="Q9763" t="s">
        <v>15596</v>
      </c>
      <c r="S9763" t="s">
        <v>29</v>
      </c>
    </row>
    <row r="9764" spans="1:19" hidden="1" x14ac:dyDescent="0.2">
      <c r="A9764">
        <v>6197</v>
      </c>
      <c r="B9764" t="s">
        <v>15597</v>
      </c>
      <c r="C9764" t="s">
        <v>20</v>
      </c>
      <c r="D9764">
        <v>5.94</v>
      </c>
      <c r="E9764">
        <v>20</v>
      </c>
      <c r="F9764" t="s">
        <v>11092</v>
      </c>
      <c r="G9764" t="s">
        <v>55</v>
      </c>
      <c r="H9764" t="s">
        <v>46</v>
      </c>
      <c r="I9764" t="s">
        <v>199</v>
      </c>
      <c r="K9764"/>
      <c r="L9764" t="s">
        <v>15598</v>
      </c>
      <c r="M9764" t="s">
        <v>26</v>
      </c>
      <c r="N9764">
        <v>2</v>
      </c>
      <c r="P9764" t="s">
        <v>10827</v>
      </c>
      <c r="Q9764" t="s">
        <v>15599</v>
      </c>
      <c r="S9764" t="s">
        <v>29</v>
      </c>
    </row>
    <row r="9765" spans="1:19" hidden="1" x14ac:dyDescent="0.2">
      <c r="A9765">
        <v>6197</v>
      </c>
      <c r="B9765" t="s">
        <v>15597</v>
      </c>
      <c r="C9765" t="s">
        <v>73</v>
      </c>
      <c r="D9765">
        <v>8.4</v>
      </c>
      <c r="E9765">
        <v>20</v>
      </c>
      <c r="F9765" t="s">
        <v>11092</v>
      </c>
      <c r="G9765" t="s">
        <v>55</v>
      </c>
      <c r="H9765" t="s">
        <v>46</v>
      </c>
      <c r="I9765" t="s">
        <v>199</v>
      </c>
      <c r="K9765"/>
      <c r="L9765" t="s">
        <v>15598</v>
      </c>
      <c r="M9765" t="s">
        <v>26</v>
      </c>
      <c r="N9765">
        <v>2</v>
      </c>
      <c r="P9765" t="s">
        <v>10827</v>
      </c>
      <c r="Q9765" t="s">
        <v>15599</v>
      </c>
      <c r="S9765" t="s">
        <v>29</v>
      </c>
    </row>
    <row r="9766" spans="1:19" hidden="1" x14ac:dyDescent="0.2">
      <c r="A9766">
        <v>6198</v>
      </c>
      <c r="B9766" t="s">
        <v>15600</v>
      </c>
      <c r="C9766" t="s">
        <v>20</v>
      </c>
      <c r="D9766">
        <v>4.4000000000000004</v>
      </c>
      <c r="E9766">
        <v>20</v>
      </c>
      <c r="F9766" t="s">
        <v>66</v>
      </c>
      <c r="G9766" t="s">
        <v>31</v>
      </c>
      <c r="H9766" t="s">
        <v>46</v>
      </c>
      <c r="I9766" t="s">
        <v>3111</v>
      </c>
      <c r="K9766"/>
      <c r="L9766" t="s">
        <v>15601</v>
      </c>
      <c r="M9766" t="s">
        <v>26</v>
      </c>
      <c r="N9766">
        <v>2</v>
      </c>
      <c r="P9766" t="s">
        <v>10827</v>
      </c>
      <c r="Q9766" t="s">
        <v>15602</v>
      </c>
      <c r="S9766" t="s">
        <v>29</v>
      </c>
    </row>
    <row r="9767" spans="1:19" hidden="1" x14ac:dyDescent="0.2">
      <c r="A9767">
        <v>6199</v>
      </c>
      <c r="B9767" t="s">
        <v>15603</v>
      </c>
      <c r="C9767" t="s">
        <v>20</v>
      </c>
      <c r="D9767">
        <v>5.56</v>
      </c>
      <c r="E9767">
        <v>20</v>
      </c>
      <c r="F9767" t="s">
        <v>13964</v>
      </c>
      <c r="G9767" t="s">
        <v>55</v>
      </c>
      <c r="H9767" t="s">
        <v>46</v>
      </c>
      <c r="I9767" t="s">
        <v>199</v>
      </c>
      <c r="K9767"/>
      <c r="L9767" t="s">
        <v>15604</v>
      </c>
      <c r="M9767" t="s">
        <v>26</v>
      </c>
      <c r="N9767">
        <v>2</v>
      </c>
      <c r="P9767" t="s">
        <v>10827</v>
      </c>
      <c r="Q9767" t="s">
        <v>15605</v>
      </c>
      <c r="S9767" t="s">
        <v>29</v>
      </c>
    </row>
    <row r="9768" spans="1:19" hidden="1" x14ac:dyDescent="0.2">
      <c r="A9768">
        <v>6199</v>
      </c>
      <c r="B9768" t="s">
        <v>15603</v>
      </c>
      <c r="C9768" t="s">
        <v>73</v>
      </c>
      <c r="D9768">
        <v>8.57</v>
      </c>
      <c r="E9768">
        <v>20</v>
      </c>
      <c r="F9768" t="s">
        <v>13964</v>
      </c>
      <c r="G9768" t="s">
        <v>55</v>
      </c>
      <c r="H9768" t="s">
        <v>46</v>
      </c>
      <c r="I9768" t="s">
        <v>199</v>
      </c>
      <c r="K9768"/>
      <c r="L9768" t="s">
        <v>15604</v>
      </c>
      <c r="M9768" t="s">
        <v>26</v>
      </c>
      <c r="N9768">
        <v>2</v>
      </c>
      <c r="P9768" t="s">
        <v>10827</v>
      </c>
      <c r="Q9768" t="s">
        <v>15605</v>
      </c>
      <c r="S9768" t="s">
        <v>29</v>
      </c>
    </row>
    <row r="9769" spans="1:19" hidden="1" x14ac:dyDescent="0.2">
      <c r="A9769">
        <v>6200</v>
      </c>
      <c r="B9769" t="s">
        <v>15606</v>
      </c>
      <c r="C9769" t="s">
        <v>20</v>
      </c>
      <c r="D9769">
        <v>2.57</v>
      </c>
      <c r="E9769">
        <v>20</v>
      </c>
      <c r="F9769" t="s">
        <v>66</v>
      </c>
      <c r="G9769" t="s">
        <v>31</v>
      </c>
      <c r="H9769" t="s">
        <v>46</v>
      </c>
      <c r="I9769" t="s">
        <v>2142</v>
      </c>
      <c r="K9769"/>
      <c r="L9769" t="s">
        <v>15607</v>
      </c>
      <c r="M9769" t="s">
        <v>26</v>
      </c>
      <c r="N9769">
        <v>2</v>
      </c>
      <c r="P9769" t="s">
        <v>10827</v>
      </c>
      <c r="Q9769" t="s">
        <v>15608</v>
      </c>
      <c r="S9769" t="s">
        <v>29</v>
      </c>
    </row>
    <row r="9770" spans="1:19" hidden="1" x14ac:dyDescent="0.2">
      <c r="A9770">
        <v>6201</v>
      </c>
      <c r="B9770" t="s">
        <v>15609</v>
      </c>
      <c r="C9770" t="s">
        <v>20</v>
      </c>
      <c r="D9770">
        <v>3.33</v>
      </c>
      <c r="E9770">
        <v>20</v>
      </c>
      <c r="F9770" t="s">
        <v>66</v>
      </c>
      <c r="G9770" t="s">
        <v>31</v>
      </c>
      <c r="H9770" t="s">
        <v>23</v>
      </c>
      <c r="I9770" t="s">
        <v>2142</v>
      </c>
      <c r="K9770"/>
      <c r="L9770" t="s">
        <v>15610</v>
      </c>
      <c r="M9770" t="s">
        <v>26</v>
      </c>
      <c r="N9770">
        <v>2</v>
      </c>
      <c r="P9770" t="s">
        <v>10827</v>
      </c>
      <c r="Q9770" t="s">
        <v>15611</v>
      </c>
      <c r="S9770" t="s">
        <v>29</v>
      </c>
    </row>
    <row r="9771" spans="1:19" hidden="1" x14ac:dyDescent="0.2">
      <c r="A9771">
        <v>6202</v>
      </c>
      <c r="B9771" t="s">
        <v>15612</v>
      </c>
      <c r="C9771" t="s">
        <v>20</v>
      </c>
      <c r="D9771">
        <v>2.44</v>
      </c>
      <c r="E9771">
        <v>20</v>
      </c>
      <c r="F9771" t="s">
        <v>66</v>
      </c>
      <c r="G9771" t="s">
        <v>31</v>
      </c>
      <c r="H9771" t="s">
        <v>46</v>
      </c>
      <c r="I9771" t="s">
        <v>2142</v>
      </c>
      <c r="K9771"/>
      <c r="L9771" t="s">
        <v>15613</v>
      </c>
      <c r="M9771" t="s">
        <v>26</v>
      </c>
      <c r="N9771">
        <v>2</v>
      </c>
      <c r="P9771" t="s">
        <v>10827</v>
      </c>
      <c r="Q9771" t="s">
        <v>15614</v>
      </c>
      <c r="S9771" t="s">
        <v>29</v>
      </c>
    </row>
    <row r="9772" spans="1:19" hidden="1" x14ac:dyDescent="0.2">
      <c r="A9772">
        <v>6203</v>
      </c>
      <c r="B9772" t="s">
        <v>15615</v>
      </c>
      <c r="C9772" t="s">
        <v>20</v>
      </c>
      <c r="D9772">
        <v>2.2000000000000002</v>
      </c>
      <c r="E9772">
        <v>20</v>
      </c>
      <c r="F9772" t="s">
        <v>66</v>
      </c>
      <c r="G9772" t="s">
        <v>31</v>
      </c>
      <c r="H9772" t="s">
        <v>46</v>
      </c>
      <c r="I9772" t="s">
        <v>2142</v>
      </c>
      <c r="K9772"/>
      <c r="L9772" t="s">
        <v>15616</v>
      </c>
      <c r="M9772" t="s">
        <v>26</v>
      </c>
      <c r="N9772">
        <v>2</v>
      </c>
      <c r="P9772" t="s">
        <v>10827</v>
      </c>
      <c r="Q9772" t="s">
        <v>15617</v>
      </c>
      <c r="S9772" t="s">
        <v>29</v>
      </c>
    </row>
    <row r="9773" spans="1:19" hidden="1" x14ac:dyDescent="0.2">
      <c r="A9773">
        <v>6204</v>
      </c>
      <c r="B9773" t="s">
        <v>15618</v>
      </c>
      <c r="C9773" t="s">
        <v>20</v>
      </c>
      <c r="D9773">
        <v>2.85</v>
      </c>
      <c r="E9773">
        <v>30</v>
      </c>
      <c r="F9773" t="s">
        <v>9510</v>
      </c>
      <c r="G9773" t="s">
        <v>63</v>
      </c>
      <c r="H9773" t="s">
        <v>23</v>
      </c>
      <c r="I9773" t="s">
        <v>15017</v>
      </c>
      <c r="K9773"/>
      <c r="L9773" t="s">
        <v>15619</v>
      </c>
      <c r="M9773" t="s">
        <v>26</v>
      </c>
      <c r="N9773">
        <v>2</v>
      </c>
      <c r="P9773" t="s">
        <v>10827</v>
      </c>
      <c r="Q9773" t="s">
        <v>15620</v>
      </c>
      <c r="S9773" t="s">
        <v>29</v>
      </c>
    </row>
    <row r="9774" spans="1:19" hidden="1" x14ac:dyDescent="0.2">
      <c r="A9774">
        <v>6204</v>
      </c>
      <c r="B9774" t="s">
        <v>15618</v>
      </c>
      <c r="C9774" t="s">
        <v>73</v>
      </c>
      <c r="D9774">
        <v>6.1</v>
      </c>
      <c r="E9774">
        <v>30</v>
      </c>
      <c r="F9774" t="s">
        <v>9510</v>
      </c>
      <c r="G9774" t="s">
        <v>63</v>
      </c>
      <c r="H9774" t="s">
        <v>23</v>
      </c>
      <c r="I9774" t="s">
        <v>15017</v>
      </c>
      <c r="K9774"/>
      <c r="L9774" t="s">
        <v>15619</v>
      </c>
      <c r="M9774" t="s">
        <v>26</v>
      </c>
      <c r="N9774">
        <v>2</v>
      </c>
      <c r="P9774" t="s">
        <v>10827</v>
      </c>
      <c r="Q9774" t="s">
        <v>15620</v>
      </c>
      <c r="S9774" t="s">
        <v>29</v>
      </c>
    </row>
    <row r="9775" spans="1:19" hidden="1" x14ac:dyDescent="0.2">
      <c r="A9775">
        <v>6209</v>
      </c>
      <c r="B9775" t="s">
        <v>15621</v>
      </c>
      <c r="C9775" t="s">
        <v>20</v>
      </c>
      <c r="D9775">
        <v>11.05</v>
      </c>
      <c r="E9775">
        <v>20</v>
      </c>
      <c r="F9775" t="s">
        <v>66</v>
      </c>
      <c r="G9775" t="s">
        <v>31</v>
      </c>
      <c r="H9775" t="s">
        <v>46</v>
      </c>
      <c r="I9775" t="s">
        <v>2140</v>
      </c>
      <c r="K9775"/>
      <c r="L9775" t="s">
        <v>15622</v>
      </c>
      <c r="M9775" t="s">
        <v>26</v>
      </c>
      <c r="N9775">
        <v>2</v>
      </c>
      <c r="P9775" t="s">
        <v>10827</v>
      </c>
      <c r="Q9775" t="s">
        <v>15623</v>
      </c>
      <c r="S9775" t="s">
        <v>29</v>
      </c>
    </row>
    <row r="9776" spans="1:19" hidden="1" x14ac:dyDescent="0.2">
      <c r="A9776">
        <v>6210</v>
      </c>
      <c r="B9776" t="s">
        <v>15624</v>
      </c>
      <c r="C9776" t="s">
        <v>20</v>
      </c>
      <c r="D9776">
        <v>10.86</v>
      </c>
      <c r="E9776">
        <v>20</v>
      </c>
      <c r="F9776" t="s">
        <v>12752</v>
      </c>
      <c r="G9776" t="s">
        <v>31</v>
      </c>
      <c r="H9776" t="s">
        <v>46</v>
      </c>
      <c r="I9776" t="s">
        <v>14544</v>
      </c>
      <c r="K9776"/>
      <c r="L9776" t="s">
        <v>15625</v>
      </c>
      <c r="M9776" t="s">
        <v>26</v>
      </c>
      <c r="N9776">
        <v>2</v>
      </c>
      <c r="P9776" t="s">
        <v>10827</v>
      </c>
      <c r="Q9776" t="s">
        <v>15626</v>
      </c>
      <c r="S9776" t="s">
        <v>29</v>
      </c>
    </row>
    <row r="9777" spans="1:19" hidden="1" x14ac:dyDescent="0.2">
      <c r="A9777">
        <v>6211</v>
      </c>
      <c r="B9777" t="s">
        <v>15627</v>
      </c>
      <c r="C9777" t="s">
        <v>20</v>
      </c>
      <c r="D9777">
        <v>10.36</v>
      </c>
      <c r="E9777">
        <v>20</v>
      </c>
      <c r="F9777" t="s">
        <v>66</v>
      </c>
      <c r="G9777" t="s">
        <v>31</v>
      </c>
      <c r="H9777" t="s">
        <v>46</v>
      </c>
      <c r="I9777" t="s">
        <v>4762</v>
      </c>
      <c r="K9777"/>
      <c r="L9777" t="s">
        <v>15628</v>
      </c>
      <c r="M9777" t="s">
        <v>26</v>
      </c>
      <c r="N9777">
        <v>2</v>
      </c>
      <c r="P9777" t="s">
        <v>10827</v>
      </c>
      <c r="Q9777" t="s">
        <v>15629</v>
      </c>
      <c r="S9777" t="s">
        <v>29</v>
      </c>
    </row>
    <row r="9778" spans="1:19" hidden="1" x14ac:dyDescent="0.2">
      <c r="A9778">
        <v>6212</v>
      </c>
      <c r="B9778" t="s">
        <v>15630</v>
      </c>
      <c r="C9778" t="s">
        <v>20</v>
      </c>
      <c r="D9778">
        <v>10.24</v>
      </c>
      <c r="E9778">
        <v>20</v>
      </c>
      <c r="F9778" t="s">
        <v>15066</v>
      </c>
      <c r="G9778" t="s">
        <v>31</v>
      </c>
      <c r="H9778" t="s">
        <v>46</v>
      </c>
      <c r="I9778" t="s">
        <v>8898</v>
      </c>
      <c r="K9778"/>
      <c r="L9778" t="s">
        <v>15631</v>
      </c>
      <c r="M9778" t="s">
        <v>26</v>
      </c>
      <c r="N9778">
        <v>2</v>
      </c>
      <c r="P9778" t="s">
        <v>10827</v>
      </c>
      <c r="Q9778" t="s">
        <v>15632</v>
      </c>
      <c r="S9778" t="s">
        <v>29</v>
      </c>
    </row>
    <row r="9779" spans="1:19" hidden="1" x14ac:dyDescent="0.2">
      <c r="A9779">
        <v>6213</v>
      </c>
      <c r="B9779" t="s">
        <v>15633</v>
      </c>
      <c r="C9779" t="s">
        <v>20</v>
      </c>
      <c r="D9779">
        <v>11.44</v>
      </c>
      <c r="E9779">
        <v>20</v>
      </c>
      <c r="F9779" t="s">
        <v>12752</v>
      </c>
      <c r="G9779" t="s">
        <v>31</v>
      </c>
      <c r="H9779" t="s">
        <v>46</v>
      </c>
      <c r="I9779" t="s">
        <v>14544</v>
      </c>
      <c r="K9779"/>
      <c r="L9779" t="s">
        <v>15634</v>
      </c>
      <c r="M9779" t="s">
        <v>26</v>
      </c>
      <c r="N9779">
        <v>2</v>
      </c>
      <c r="P9779" t="s">
        <v>10827</v>
      </c>
      <c r="Q9779" t="s">
        <v>15635</v>
      </c>
      <c r="S9779" t="s">
        <v>29</v>
      </c>
    </row>
    <row r="9780" spans="1:19" hidden="1" x14ac:dyDescent="0.2">
      <c r="A9780">
        <v>6214</v>
      </c>
      <c r="B9780" t="s">
        <v>15636</v>
      </c>
      <c r="C9780" t="s">
        <v>20</v>
      </c>
      <c r="D9780">
        <v>10.88</v>
      </c>
      <c r="E9780">
        <v>20</v>
      </c>
      <c r="F9780" t="s">
        <v>14597</v>
      </c>
      <c r="G9780" t="s">
        <v>31</v>
      </c>
      <c r="H9780" t="s">
        <v>46</v>
      </c>
      <c r="I9780" t="s">
        <v>12372</v>
      </c>
      <c r="K9780"/>
      <c r="L9780" t="s">
        <v>15637</v>
      </c>
      <c r="M9780" t="s">
        <v>26</v>
      </c>
      <c r="N9780">
        <v>2</v>
      </c>
      <c r="P9780" t="s">
        <v>10827</v>
      </c>
      <c r="Q9780" t="s">
        <v>15638</v>
      </c>
      <c r="S9780" t="s">
        <v>29</v>
      </c>
    </row>
    <row r="9781" spans="1:19" hidden="1" x14ac:dyDescent="0.2">
      <c r="A9781">
        <v>6215</v>
      </c>
      <c r="B9781" t="s">
        <v>15639</v>
      </c>
      <c r="C9781" t="s">
        <v>20</v>
      </c>
      <c r="D9781">
        <v>13.14</v>
      </c>
      <c r="E9781">
        <v>20</v>
      </c>
      <c r="G9781" t="s">
        <v>4302</v>
      </c>
      <c r="H9781" t="s">
        <v>46</v>
      </c>
      <c r="I9781" t="s">
        <v>9164</v>
      </c>
      <c r="K9781"/>
      <c r="L9781" t="s">
        <v>15640</v>
      </c>
      <c r="M9781" t="s">
        <v>26</v>
      </c>
      <c r="N9781">
        <v>2</v>
      </c>
      <c r="P9781" t="s">
        <v>10827</v>
      </c>
      <c r="Q9781" t="s">
        <v>15641</v>
      </c>
      <c r="S9781" t="s">
        <v>29</v>
      </c>
    </row>
    <row r="9782" spans="1:19" hidden="1" x14ac:dyDescent="0.2">
      <c r="A9782">
        <v>6216</v>
      </c>
      <c r="B9782" t="s">
        <v>15642</v>
      </c>
      <c r="C9782" t="s">
        <v>20</v>
      </c>
      <c r="D9782">
        <v>10.050000000000001</v>
      </c>
      <c r="E9782">
        <v>20</v>
      </c>
      <c r="F9782" t="s">
        <v>14597</v>
      </c>
      <c r="G9782" t="s">
        <v>31</v>
      </c>
      <c r="H9782" t="s">
        <v>46</v>
      </c>
      <c r="I9782" t="s">
        <v>12372</v>
      </c>
      <c r="K9782"/>
      <c r="L9782" t="s">
        <v>15643</v>
      </c>
      <c r="M9782" t="s">
        <v>26</v>
      </c>
      <c r="N9782">
        <v>2</v>
      </c>
      <c r="P9782" t="s">
        <v>10827</v>
      </c>
      <c r="Q9782" t="s">
        <v>15644</v>
      </c>
      <c r="S9782" t="s">
        <v>29</v>
      </c>
    </row>
    <row r="9783" spans="1:19" hidden="1" x14ac:dyDescent="0.2">
      <c r="A9783">
        <v>6217</v>
      </c>
      <c r="B9783" t="s">
        <v>15645</v>
      </c>
      <c r="C9783" t="s">
        <v>20</v>
      </c>
      <c r="D9783">
        <v>10.75</v>
      </c>
      <c r="E9783">
        <v>20</v>
      </c>
      <c r="F9783" t="s">
        <v>14597</v>
      </c>
      <c r="G9783" t="s">
        <v>31</v>
      </c>
      <c r="H9783" t="s">
        <v>46</v>
      </c>
      <c r="I9783" t="s">
        <v>12372</v>
      </c>
      <c r="K9783"/>
      <c r="L9783" t="s">
        <v>15646</v>
      </c>
      <c r="M9783" t="s">
        <v>26</v>
      </c>
      <c r="N9783">
        <v>2</v>
      </c>
      <c r="P9783" t="s">
        <v>10827</v>
      </c>
      <c r="Q9783" t="s">
        <v>15647</v>
      </c>
      <c r="S9783" t="s">
        <v>29</v>
      </c>
    </row>
    <row r="9784" spans="1:19" hidden="1" x14ac:dyDescent="0.2">
      <c r="A9784">
        <v>6218</v>
      </c>
      <c r="B9784" t="s">
        <v>15648</v>
      </c>
      <c r="C9784" t="s">
        <v>20</v>
      </c>
      <c r="D9784">
        <v>10.82</v>
      </c>
      <c r="E9784">
        <v>20</v>
      </c>
      <c r="F9784" t="s">
        <v>14597</v>
      </c>
      <c r="G9784" t="s">
        <v>31</v>
      </c>
      <c r="H9784" t="s">
        <v>46</v>
      </c>
      <c r="I9784" t="s">
        <v>12372</v>
      </c>
      <c r="K9784"/>
      <c r="L9784" t="s">
        <v>15649</v>
      </c>
      <c r="M9784" t="s">
        <v>26</v>
      </c>
      <c r="N9784">
        <v>2</v>
      </c>
      <c r="P9784" t="s">
        <v>10827</v>
      </c>
      <c r="Q9784" t="s">
        <v>15650</v>
      </c>
      <c r="S9784" t="s">
        <v>29</v>
      </c>
    </row>
    <row r="9785" spans="1:19" hidden="1" x14ac:dyDescent="0.2">
      <c r="A9785">
        <v>6219</v>
      </c>
      <c r="B9785" t="s">
        <v>15651</v>
      </c>
      <c r="C9785" t="s">
        <v>20</v>
      </c>
      <c r="D9785">
        <v>9.59</v>
      </c>
      <c r="E9785">
        <v>20</v>
      </c>
      <c r="F9785" t="s">
        <v>66</v>
      </c>
      <c r="G9785" t="s">
        <v>31</v>
      </c>
      <c r="H9785" t="s">
        <v>46</v>
      </c>
      <c r="I9785" t="s">
        <v>2150</v>
      </c>
      <c r="K9785"/>
      <c r="L9785" t="s">
        <v>15652</v>
      </c>
      <c r="M9785" t="s">
        <v>26</v>
      </c>
      <c r="N9785">
        <v>2</v>
      </c>
      <c r="P9785" t="s">
        <v>10827</v>
      </c>
      <c r="Q9785" t="s">
        <v>15653</v>
      </c>
      <c r="S9785" t="s">
        <v>29</v>
      </c>
    </row>
    <row r="9786" spans="1:19" hidden="1" x14ac:dyDescent="0.2">
      <c r="A9786">
        <v>6220</v>
      </c>
      <c r="B9786" t="s">
        <v>15654</v>
      </c>
      <c r="C9786" t="s">
        <v>20</v>
      </c>
      <c r="D9786">
        <v>10.91</v>
      </c>
      <c r="E9786">
        <v>20</v>
      </c>
      <c r="F9786" t="s">
        <v>66</v>
      </c>
      <c r="G9786" t="s">
        <v>31</v>
      </c>
      <c r="H9786" t="s">
        <v>46</v>
      </c>
      <c r="I9786" t="s">
        <v>2150</v>
      </c>
      <c r="K9786"/>
      <c r="L9786" t="s">
        <v>15655</v>
      </c>
      <c r="M9786" t="s">
        <v>26</v>
      </c>
      <c r="N9786">
        <v>2</v>
      </c>
      <c r="P9786" t="s">
        <v>10827</v>
      </c>
      <c r="Q9786" t="s">
        <v>15656</v>
      </c>
      <c r="S9786" t="s">
        <v>29</v>
      </c>
    </row>
    <row r="9787" spans="1:19" hidden="1" x14ac:dyDescent="0.2">
      <c r="A9787">
        <v>6221</v>
      </c>
      <c r="B9787" t="s">
        <v>15657</v>
      </c>
      <c r="C9787" t="s">
        <v>20</v>
      </c>
      <c r="D9787">
        <v>9.99</v>
      </c>
      <c r="E9787">
        <v>20</v>
      </c>
      <c r="F9787" t="s">
        <v>66</v>
      </c>
      <c r="G9787" t="s">
        <v>31</v>
      </c>
      <c r="H9787" t="s">
        <v>46</v>
      </c>
      <c r="I9787" t="s">
        <v>4762</v>
      </c>
      <c r="K9787"/>
      <c r="L9787" t="s">
        <v>15658</v>
      </c>
      <c r="M9787" t="s">
        <v>26</v>
      </c>
      <c r="N9787">
        <v>2</v>
      </c>
      <c r="P9787" t="s">
        <v>10827</v>
      </c>
      <c r="Q9787" t="s">
        <v>15659</v>
      </c>
      <c r="S9787" t="s">
        <v>29</v>
      </c>
    </row>
    <row r="9788" spans="1:19" hidden="1" x14ac:dyDescent="0.2">
      <c r="A9788">
        <v>6222</v>
      </c>
      <c r="B9788" t="s">
        <v>15660</v>
      </c>
      <c r="C9788" t="s">
        <v>20</v>
      </c>
      <c r="D9788">
        <v>11.03</v>
      </c>
      <c r="E9788">
        <v>20</v>
      </c>
      <c r="F9788" t="s">
        <v>12752</v>
      </c>
      <c r="G9788" t="s">
        <v>31</v>
      </c>
      <c r="H9788" t="s">
        <v>46</v>
      </c>
      <c r="I9788" t="s">
        <v>14544</v>
      </c>
      <c r="K9788"/>
      <c r="L9788" t="s">
        <v>15661</v>
      </c>
      <c r="M9788" t="s">
        <v>26</v>
      </c>
      <c r="N9788">
        <v>2</v>
      </c>
      <c r="P9788" t="s">
        <v>10827</v>
      </c>
      <c r="Q9788" t="s">
        <v>15662</v>
      </c>
      <c r="S9788" t="s">
        <v>29</v>
      </c>
    </row>
    <row r="9789" spans="1:19" hidden="1" x14ac:dyDescent="0.2">
      <c r="A9789">
        <v>6223</v>
      </c>
      <c r="B9789" t="s">
        <v>15663</v>
      </c>
      <c r="C9789" t="s">
        <v>20</v>
      </c>
      <c r="D9789">
        <v>11.48</v>
      </c>
      <c r="E9789">
        <v>20</v>
      </c>
      <c r="F9789" t="s">
        <v>12752</v>
      </c>
      <c r="G9789" t="s">
        <v>31</v>
      </c>
      <c r="H9789" t="s">
        <v>46</v>
      </c>
      <c r="I9789" t="s">
        <v>14544</v>
      </c>
      <c r="K9789"/>
      <c r="L9789" t="s">
        <v>15664</v>
      </c>
      <c r="M9789" t="s">
        <v>26</v>
      </c>
      <c r="N9789">
        <v>2</v>
      </c>
      <c r="P9789" t="s">
        <v>10827</v>
      </c>
      <c r="Q9789" t="s">
        <v>15665</v>
      </c>
      <c r="S9789" t="s">
        <v>29</v>
      </c>
    </row>
    <row r="9790" spans="1:19" hidden="1" x14ac:dyDescent="0.2">
      <c r="A9790">
        <v>6224</v>
      </c>
      <c r="B9790" t="s">
        <v>15666</v>
      </c>
      <c r="C9790" t="s">
        <v>20</v>
      </c>
      <c r="D9790">
        <v>12.21</v>
      </c>
      <c r="E9790">
        <v>20</v>
      </c>
      <c r="G9790" t="s">
        <v>4302</v>
      </c>
      <c r="H9790" t="s">
        <v>46</v>
      </c>
      <c r="I9790" t="s">
        <v>4762</v>
      </c>
      <c r="K9790"/>
      <c r="L9790" t="s">
        <v>15667</v>
      </c>
      <c r="M9790" t="s">
        <v>26</v>
      </c>
      <c r="N9790">
        <v>2</v>
      </c>
      <c r="P9790" t="s">
        <v>10827</v>
      </c>
      <c r="Q9790" t="s">
        <v>15668</v>
      </c>
      <c r="S9790" t="s">
        <v>29</v>
      </c>
    </row>
    <row r="9791" spans="1:19" hidden="1" x14ac:dyDescent="0.2">
      <c r="A9791">
        <v>6225</v>
      </c>
      <c r="B9791" t="s">
        <v>15669</v>
      </c>
      <c r="C9791" t="s">
        <v>20</v>
      </c>
      <c r="D9791">
        <v>10.92</v>
      </c>
      <c r="E9791">
        <v>20</v>
      </c>
      <c r="F9791" t="s">
        <v>66</v>
      </c>
      <c r="G9791" t="s">
        <v>31</v>
      </c>
      <c r="H9791" t="s">
        <v>46</v>
      </c>
      <c r="I9791" t="s">
        <v>4762</v>
      </c>
      <c r="K9791"/>
      <c r="L9791" t="s">
        <v>15670</v>
      </c>
      <c r="M9791" t="s">
        <v>26</v>
      </c>
      <c r="N9791">
        <v>2</v>
      </c>
      <c r="P9791" t="s">
        <v>10827</v>
      </c>
      <c r="Q9791" t="s">
        <v>15671</v>
      </c>
      <c r="S9791" t="s">
        <v>29</v>
      </c>
    </row>
    <row r="9792" spans="1:19" hidden="1" x14ac:dyDescent="0.2">
      <c r="A9792">
        <v>6226</v>
      </c>
      <c r="B9792" t="s">
        <v>15672</v>
      </c>
      <c r="C9792" t="s">
        <v>20</v>
      </c>
      <c r="D9792">
        <v>11.5</v>
      </c>
      <c r="E9792">
        <v>20</v>
      </c>
      <c r="F9792" t="s">
        <v>66</v>
      </c>
      <c r="G9792" t="s">
        <v>31</v>
      </c>
      <c r="H9792" t="s">
        <v>46</v>
      </c>
      <c r="I9792" t="s">
        <v>4762</v>
      </c>
      <c r="K9792"/>
      <c r="L9792" t="s">
        <v>15673</v>
      </c>
      <c r="M9792" t="s">
        <v>26</v>
      </c>
      <c r="N9792">
        <v>2</v>
      </c>
      <c r="P9792" t="s">
        <v>10827</v>
      </c>
      <c r="Q9792" t="s">
        <v>15674</v>
      </c>
      <c r="S9792" t="s">
        <v>29</v>
      </c>
    </row>
    <row r="9793" spans="1:19" hidden="1" x14ac:dyDescent="0.2">
      <c r="A9793">
        <v>6227</v>
      </c>
      <c r="B9793" t="s">
        <v>15675</v>
      </c>
      <c r="C9793" t="s">
        <v>20</v>
      </c>
      <c r="D9793">
        <v>2.7</v>
      </c>
      <c r="E9793">
        <v>20</v>
      </c>
      <c r="F9793" t="s">
        <v>66</v>
      </c>
      <c r="G9793" t="s">
        <v>31</v>
      </c>
      <c r="H9793" t="s">
        <v>46</v>
      </c>
      <c r="I9793" t="s">
        <v>2142</v>
      </c>
      <c r="K9793"/>
      <c r="L9793" t="s">
        <v>15676</v>
      </c>
      <c r="M9793" t="s">
        <v>26</v>
      </c>
      <c r="N9793">
        <v>2</v>
      </c>
      <c r="P9793" t="s">
        <v>10827</v>
      </c>
      <c r="Q9793" t="s">
        <v>15677</v>
      </c>
      <c r="S9793" t="s">
        <v>29</v>
      </c>
    </row>
    <row r="9794" spans="1:19" hidden="1" x14ac:dyDescent="0.2">
      <c r="A9794">
        <v>6228</v>
      </c>
      <c r="B9794" t="s">
        <v>15678</v>
      </c>
      <c r="C9794" t="s">
        <v>20</v>
      </c>
      <c r="D9794">
        <v>2.88</v>
      </c>
      <c r="E9794">
        <v>20</v>
      </c>
      <c r="F9794" t="s">
        <v>66</v>
      </c>
      <c r="G9794" t="s">
        <v>31</v>
      </c>
      <c r="H9794" t="s">
        <v>46</v>
      </c>
      <c r="I9794" t="s">
        <v>2142</v>
      </c>
      <c r="K9794"/>
      <c r="L9794" t="s">
        <v>15679</v>
      </c>
      <c r="M9794" t="s">
        <v>26</v>
      </c>
      <c r="N9794">
        <v>2</v>
      </c>
      <c r="P9794" t="s">
        <v>10827</v>
      </c>
      <c r="Q9794" t="s">
        <v>15680</v>
      </c>
      <c r="S9794" t="s">
        <v>29</v>
      </c>
    </row>
    <row r="9795" spans="1:19" hidden="1" x14ac:dyDescent="0.2">
      <c r="A9795">
        <v>6229</v>
      </c>
      <c r="B9795" t="s">
        <v>15681</v>
      </c>
      <c r="C9795" t="s">
        <v>20</v>
      </c>
      <c r="D9795">
        <v>3.1</v>
      </c>
      <c r="E9795">
        <v>30</v>
      </c>
      <c r="F9795" t="s">
        <v>15682</v>
      </c>
      <c r="G9795" t="s">
        <v>63</v>
      </c>
      <c r="H9795" t="s">
        <v>23</v>
      </c>
      <c r="I9795" t="s">
        <v>15017</v>
      </c>
      <c r="K9795"/>
      <c r="L9795" t="s">
        <v>15683</v>
      </c>
      <c r="M9795" t="s">
        <v>26</v>
      </c>
      <c r="N9795">
        <v>2</v>
      </c>
      <c r="P9795" t="s">
        <v>10827</v>
      </c>
      <c r="Q9795" t="s">
        <v>15684</v>
      </c>
      <c r="S9795" t="s">
        <v>29</v>
      </c>
    </row>
    <row r="9796" spans="1:19" hidden="1" x14ac:dyDescent="0.2">
      <c r="A9796">
        <v>6230</v>
      </c>
      <c r="B9796" t="s">
        <v>15685</v>
      </c>
      <c r="C9796" t="s">
        <v>20</v>
      </c>
      <c r="D9796" t="s">
        <v>15686</v>
      </c>
      <c r="E9796" t="s">
        <v>11026</v>
      </c>
      <c r="F9796" t="s">
        <v>11429</v>
      </c>
      <c r="G9796" t="s">
        <v>75</v>
      </c>
      <c r="H9796" t="s">
        <v>23</v>
      </c>
      <c r="I9796" t="s">
        <v>4522</v>
      </c>
      <c r="K9796"/>
      <c r="L9796" t="s">
        <v>15687</v>
      </c>
      <c r="M9796" t="s">
        <v>26</v>
      </c>
      <c r="N9796">
        <v>2</v>
      </c>
      <c r="P9796" t="s">
        <v>10827</v>
      </c>
      <c r="Q9796" t="s">
        <v>15688</v>
      </c>
      <c r="S9796" t="s">
        <v>29</v>
      </c>
    </row>
    <row r="9797" spans="1:19" hidden="1" x14ac:dyDescent="0.2">
      <c r="A9797">
        <v>6230</v>
      </c>
      <c r="B9797" t="s">
        <v>15685</v>
      </c>
      <c r="C9797" t="s">
        <v>20</v>
      </c>
      <c r="D9797">
        <v>-2.1800000000000002</v>
      </c>
      <c r="E9797">
        <v>20</v>
      </c>
      <c r="F9797" t="s">
        <v>11429</v>
      </c>
      <c r="G9797" t="s">
        <v>75</v>
      </c>
      <c r="H9797" t="s">
        <v>23</v>
      </c>
      <c r="I9797" t="s">
        <v>15689</v>
      </c>
      <c r="K9797"/>
      <c r="L9797" t="s">
        <v>15687</v>
      </c>
      <c r="M9797" t="s">
        <v>26</v>
      </c>
      <c r="N9797">
        <v>2</v>
      </c>
      <c r="P9797" t="s">
        <v>10827</v>
      </c>
      <c r="Q9797" t="s">
        <v>15688</v>
      </c>
      <c r="S9797" t="s">
        <v>29</v>
      </c>
    </row>
    <row r="9798" spans="1:19" hidden="1" x14ac:dyDescent="0.2">
      <c r="A9798">
        <v>6231</v>
      </c>
      <c r="B9798" t="s">
        <v>15690</v>
      </c>
      <c r="C9798" t="s">
        <v>20</v>
      </c>
      <c r="D9798">
        <v>-0.44</v>
      </c>
      <c r="E9798">
        <v>20</v>
      </c>
      <c r="F9798" t="s">
        <v>11398</v>
      </c>
      <c r="G9798" t="s">
        <v>75</v>
      </c>
      <c r="H9798" t="s">
        <v>23</v>
      </c>
      <c r="I9798" t="s">
        <v>9674</v>
      </c>
      <c r="K9798"/>
      <c r="L9798" t="s">
        <v>15691</v>
      </c>
      <c r="M9798" t="s">
        <v>26</v>
      </c>
      <c r="N9798">
        <v>2</v>
      </c>
      <c r="P9798" t="s">
        <v>10827</v>
      </c>
      <c r="Q9798" t="s">
        <v>15692</v>
      </c>
      <c r="S9798" t="s">
        <v>29</v>
      </c>
    </row>
    <row r="9799" spans="1:19" hidden="1" x14ac:dyDescent="0.2">
      <c r="A9799">
        <v>6231</v>
      </c>
      <c r="B9799" t="s">
        <v>15690</v>
      </c>
      <c r="C9799" t="s">
        <v>20</v>
      </c>
      <c r="D9799">
        <v>-0.4</v>
      </c>
      <c r="E9799" t="s">
        <v>11026</v>
      </c>
      <c r="F9799" t="s">
        <v>11398</v>
      </c>
      <c r="G9799" t="s">
        <v>75</v>
      </c>
      <c r="H9799" t="s">
        <v>23</v>
      </c>
      <c r="I9799" t="s">
        <v>4522</v>
      </c>
      <c r="K9799"/>
      <c r="L9799" t="s">
        <v>15691</v>
      </c>
      <c r="M9799" t="s">
        <v>26</v>
      </c>
      <c r="N9799">
        <v>2</v>
      </c>
      <c r="P9799" t="s">
        <v>10827</v>
      </c>
      <c r="Q9799" t="s">
        <v>15692</v>
      </c>
      <c r="S9799" t="s">
        <v>29</v>
      </c>
    </row>
    <row r="9800" spans="1:19" hidden="1" x14ac:dyDescent="0.2">
      <c r="A9800">
        <v>6233</v>
      </c>
      <c r="B9800" t="s">
        <v>15693</v>
      </c>
      <c r="C9800" t="s">
        <v>20</v>
      </c>
      <c r="D9800">
        <v>2.08</v>
      </c>
      <c r="E9800">
        <v>20</v>
      </c>
      <c r="F9800" t="s">
        <v>15694</v>
      </c>
      <c r="G9800" t="s">
        <v>75</v>
      </c>
      <c r="H9800" t="s">
        <v>46</v>
      </c>
      <c r="I9800" t="s">
        <v>8358</v>
      </c>
      <c r="K9800"/>
      <c r="L9800" t="s">
        <v>15695</v>
      </c>
      <c r="M9800" t="s">
        <v>26</v>
      </c>
      <c r="N9800">
        <v>2</v>
      </c>
      <c r="P9800" t="s">
        <v>10827</v>
      </c>
      <c r="Q9800" t="s">
        <v>15696</v>
      </c>
      <c r="S9800" t="s">
        <v>29</v>
      </c>
    </row>
    <row r="9801" spans="1:19" hidden="1" x14ac:dyDescent="0.2">
      <c r="A9801">
        <v>6235</v>
      </c>
      <c r="B9801" t="s">
        <v>5169</v>
      </c>
      <c r="C9801" t="s">
        <v>20</v>
      </c>
      <c r="D9801">
        <v>0.82</v>
      </c>
      <c r="E9801">
        <v>20</v>
      </c>
      <c r="F9801" t="s">
        <v>12792</v>
      </c>
      <c r="G9801" t="s">
        <v>75</v>
      </c>
      <c r="H9801" t="s">
        <v>23</v>
      </c>
      <c r="I9801" t="s">
        <v>56</v>
      </c>
      <c r="K9801"/>
      <c r="L9801" t="s">
        <v>5170</v>
      </c>
      <c r="M9801" t="s">
        <v>26</v>
      </c>
      <c r="N9801">
        <v>2</v>
      </c>
      <c r="P9801" t="s">
        <v>10827</v>
      </c>
      <c r="Q9801" t="s">
        <v>15697</v>
      </c>
      <c r="S9801" t="s">
        <v>29</v>
      </c>
    </row>
    <row r="9802" spans="1:19" hidden="1" x14ac:dyDescent="0.2">
      <c r="A9802">
        <v>6236</v>
      </c>
      <c r="B9802" t="s">
        <v>15698</v>
      </c>
      <c r="C9802" t="s">
        <v>20</v>
      </c>
      <c r="D9802">
        <v>11.69</v>
      </c>
      <c r="E9802">
        <v>20</v>
      </c>
      <c r="F9802" t="s">
        <v>66</v>
      </c>
      <c r="G9802" t="s">
        <v>31</v>
      </c>
      <c r="H9802" t="s">
        <v>46</v>
      </c>
      <c r="I9802" t="s">
        <v>560</v>
      </c>
      <c r="K9802"/>
      <c r="L9802" t="s">
        <v>15699</v>
      </c>
      <c r="M9802" t="s">
        <v>26</v>
      </c>
      <c r="N9802">
        <v>2</v>
      </c>
      <c r="P9802" t="s">
        <v>10827</v>
      </c>
      <c r="Q9802" t="s">
        <v>15700</v>
      </c>
      <c r="S9802" t="s">
        <v>29</v>
      </c>
    </row>
    <row r="9803" spans="1:19" hidden="1" x14ac:dyDescent="0.2">
      <c r="A9803">
        <v>6239</v>
      </c>
      <c r="B9803" t="s">
        <v>15701</v>
      </c>
      <c r="C9803" t="s">
        <v>20</v>
      </c>
      <c r="D9803">
        <v>0.13</v>
      </c>
      <c r="E9803">
        <v>20</v>
      </c>
      <c r="F9803" t="s">
        <v>12792</v>
      </c>
      <c r="G9803" t="s">
        <v>75</v>
      </c>
      <c r="H9803" t="s">
        <v>46</v>
      </c>
      <c r="I9803" t="s">
        <v>9674</v>
      </c>
      <c r="K9803"/>
      <c r="L9803" t="s">
        <v>15702</v>
      </c>
      <c r="M9803" t="s">
        <v>26</v>
      </c>
      <c r="N9803">
        <v>2</v>
      </c>
      <c r="P9803" t="s">
        <v>10827</v>
      </c>
      <c r="Q9803" t="s">
        <v>15703</v>
      </c>
      <c r="S9803" t="s">
        <v>29</v>
      </c>
    </row>
    <row r="9804" spans="1:19" hidden="1" x14ac:dyDescent="0.2">
      <c r="A9804">
        <v>6240</v>
      </c>
      <c r="B9804" t="s">
        <v>15704</v>
      </c>
      <c r="C9804" t="s">
        <v>20</v>
      </c>
      <c r="D9804">
        <v>1.53</v>
      </c>
      <c r="E9804">
        <v>20</v>
      </c>
      <c r="F9804" t="s">
        <v>12792</v>
      </c>
      <c r="G9804" t="s">
        <v>75</v>
      </c>
      <c r="H9804" t="s">
        <v>46</v>
      </c>
      <c r="I9804" t="s">
        <v>8358</v>
      </c>
      <c r="K9804"/>
      <c r="L9804" t="s">
        <v>15705</v>
      </c>
      <c r="M9804" t="s">
        <v>26</v>
      </c>
      <c r="N9804">
        <v>2</v>
      </c>
      <c r="P9804" t="s">
        <v>10827</v>
      </c>
      <c r="Q9804" t="s">
        <v>15706</v>
      </c>
      <c r="S9804" t="s">
        <v>29</v>
      </c>
    </row>
    <row r="9805" spans="1:19" hidden="1" x14ac:dyDescent="0.2">
      <c r="A9805">
        <v>6241</v>
      </c>
      <c r="B9805" t="s">
        <v>15707</v>
      </c>
      <c r="C9805" t="s">
        <v>20</v>
      </c>
      <c r="D9805">
        <v>1.4</v>
      </c>
      <c r="E9805">
        <v>20</v>
      </c>
      <c r="F9805" t="s">
        <v>12792</v>
      </c>
      <c r="G9805" t="s">
        <v>75</v>
      </c>
      <c r="H9805" t="s">
        <v>46</v>
      </c>
      <c r="I9805" t="s">
        <v>8358</v>
      </c>
      <c r="K9805"/>
      <c r="L9805" t="s">
        <v>15708</v>
      </c>
      <c r="M9805" t="s">
        <v>26</v>
      </c>
      <c r="N9805">
        <v>2</v>
      </c>
      <c r="P9805" t="s">
        <v>10827</v>
      </c>
      <c r="Q9805" t="s">
        <v>15709</v>
      </c>
      <c r="S9805" t="s">
        <v>29</v>
      </c>
    </row>
    <row r="9806" spans="1:19" hidden="1" x14ac:dyDescent="0.2">
      <c r="A9806">
        <v>6242</v>
      </c>
      <c r="B9806" t="s">
        <v>15710</v>
      </c>
      <c r="C9806" t="s">
        <v>20</v>
      </c>
      <c r="D9806">
        <v>1.25</v>
      </c>
      <c r="E9806">
        <v>20</v>
      </c>
      <c r="F9806" t="s">
        <v>12792</v>
      </c>
      <c r="G9806" t="s">
        <v>75</v>
      </c>
      <c r="H9806" t="s">
        <v>46</v>
      </c>
      <c r="I9806" t="s">
        <v>8358</v>
      </c>
      <c r="K9806"/>
      <c r="L9806" t="s">
        <v>15711</v>
      </c>
      <c r="M9806" t="s">
        <v>26</v>
      </c>
      <c r="N9806">
        <v>2</v>
      </c>
      <c r="P9806" t="s">
        <v>10827</v>
      </c>
      <c r="Q9806" t="s">
        <v>15712</v>
      </c>
      <c r="S9806" t="s">
        <v>29</v>
      </c>
    </row>
    <row r="9807" spans="1:19" hidden="1" x14ac:dyDescent="0.2">
      <c r="A9807">
        <v>6243</v>
      </c>
      <c r="B9807" t="s">
        <v>15713</v>
      </c>
      <c r="C9807" t="s">
        <v>20</v>
      </c>
      <c r="D9807">
        <v>2.0099999999999998</v>
      </c>
      <c r="E9807">
        <v>20</v>
      </c>
      <c r="F9807" t="s">
        <v>12792</v>
      </c>
      <c r="G9807" t="s">
        <v>75</v>
      </c>
      <c r="H9807" t="s">
        <v>23</v>
      </c>
      <c r="I9807" t="s">
        <v>8358</v>
      </c>
      <c r="K9807"/>
      <c r="L9807" t="s">
        <v>15714</v>
      </c>
      <c r="M9807" t="s">
        <v>26</v>
      </c>
      <c r="N9807">
        <v>2</v>
      </c>
      <c r="P9807" t="s">
        <v>10827</v>
      </c>
      <c r="Q9807" t="s">
        <v>15715</v>
      </c>
      <c r="S9807" t="s">
        <v>29</v>
      </c>
    </row>
    <row r="9808" spans="1:19" hidden="1" x14ac:dyDescent="0.2">
      <c r="A9808">
        <v>6244</v>
      </c>
      <c r="B9808" t="s">
        <v>15716</v>
      </c>
      <c r="C9808" t="s">
        <v>20</v>
      </c>
      <c r="D9808">
        <v>1.99</v>
      </c>
      <c r="E9808">
        <v>20</v>
      </c>
      <c r="F9808" t="s">
        <v>12792</v>
      </c>
      <c r="G9808" t="s">
        <v>75</v>
      </c>
      <c r="H9808" t="s">
        <v>46</v>
      </c>
      <c r="I9808" t="s">
        <v>8358</v>
      </c>
      <c r="K9808"/>
      <c r="L9808" t="s">
        <v>15717</v>
      </c>
      <c r="M9808" t="s">
        <v>26</v>
      </c>
      <c r="N9808">
        <v>2</v>
      </c>
      <c r="P9808" t="s">
        <v>10827</v>
      </c>
      <c r="Q9808" t="s">
        <v>15718</v>
      </c>
      <c r="S9808" t="s">
        <v>29</v>
      </c>
    </row>
    <row r="9809" spans="1:19" hidden="1" x14ac:dyDescent="0.2">
      <c r="A9809">
        <v>6245</v>
      </c>
      <c r="B9809" t="s">
        <v>15719</v>
      </c>
      <c r="C9809" t="s">
        <v>20</v>
      </c>
      <c r="D9809">
        <v>1.5</v>
      </c>
      <c r="E9809">
        <v>20</v>
      </c>
      <c r="F9809" t="s">
        <v>12792</v>
      </c>
      <c r="G9809" t="s">
        <v>75</v>
      </c>
      <c r="H9809" t="s">
        <v>46</v>
      </c>
      <c r="I9809" t="s">
        <v>8358</v>
      </c>
      <c r="K9809"/>
      <c r="L9809" t="s">
        <v>15720</v>
      </c>
      <c r="M9809" t="s">
        <v>26</v>
      </c>
      <c r="N9809">
        <v>2</v>
      </c>
      <c r="P9809" t="s">
        <v>10827</v>
      </c>
      <c r="Q9809" t="s">
        <v>15721</v>
      </c>
      <c r="S9809" t="s">
        <v>29</v>
      </c>
    </row>
    <row r="9810" spans="1:19" hidden="1" x14ac:dyDescent="0.2">
      <c r="A9810">
        <v>6246</v>
      </c>
      <c r="B9810" t="s">
        <v>15722</v>
      </c>
      <c r="C9810" t="s">
        <v>20</v>
      </c>
      <c r="D9810">
        <v>2.0699999999999998</v>
      </c>
      <c r="E9810">
        <v>20</v>
      </c>
      <c r="F9810" t="s">
        <v>12792</v>
      </c>
      <c r="G9810" t="s">
        <v>75</v>
      </c>
      <c r="H9810" t="s">
        <v>46</v>
      </c>
      <c r="I9810" t="s">
        <v>8358</v>
      </c>
      <c r="K9810"/>
      <c r="L9810" t="s">
        <v>15723</v>
      </c>
      <c r="M9810" t="s">
        <v>26</v>
      </c>
      <c r="N9810">
        <v>2</v>
      </c>
      <c r="P9810" t="s">
        <v>10827</v>
      </c>
      <c r="Q9810" t="s">
        <v>15724</v>
      </c>
      <c r="S9810" t="s">
        <v>29</v>
      </c>
    </row>
    <row r="9811" spans="1:19" hidden="1" x14ac:dyDescent="0.2">
      <c r="A9811">
        <v>6247</v>
      </c>
      <c r="B9811" t="s">
        <v>15725</v>
      </c>
      <c r="C9811" t="s">
        <v>20</v>
      </c>
      <c r="D9811">
        <v>2.7</v>
      </c>
      <c r="E9811">
        <v>20</v>
      </c>
      <c r="F9811" t="s">
        <v>66</v>
      </c>
      <c r="G9811" t="s">
        <v>31</v>
      </c>
      <c r="H9811" t="s">
        <v>46</v>
      </c>
      <c r="I9811" t="s">
        <v>2142</v>
      </c>
      <c r="K9811"/>
      <c r="L9811" t="s">
        <v>15726</v>
      </c>
      <c r="M9811" t="s">
        <v>26</v>
      </c>
      <c r="N9811">
        <v>2</v>
      </c>
      <c r="P9811" t="s">
        <v>10827</v>
      </c>
      <c r="Q9811" t="s">
        <v>15727</v>
      </c>
      <c r="S9811" t="s">
        <v>29</v>
      </c>
    </row>
    <row r="9812" spans="1:19" hidden="1" x14ac:dyDescent="0.2">
      <c r="A9812">
        <v>6248</v>
      </c>
      <c r="B9812" t="s">
        <v>15728</v>
      </c>
      <c r="C9812" t="s">
        <v>20</v>
      </c>
      <c r="D9812">
        <v>-0.3</v>
      </c>
      <c r="E9812" t="s">
        <v>11026</v>
      </c>
      <c r="F9812" t="s">
        <v>11429</v>
      </c>
      <c r="G9812" t="s">
        <v>75</v>
      </c>
      <c r="H9812" t="s">
        <v>23</v>
      </c>
      <c r="I9812" t="s">
        <v>4522</v>
      </c>
      <c r="K9812"/>
      <c r="L9812" t="s">
        <v>15729</v>
      </c>
      <c r="M9812" t="s">
        <v>26</v>
      </c>
      <c r="N9812">
        <v>2</v>
      </c>
      <c r="P9812" t="s">
        <v>10827</v>
      </c>
      <c r="Q9812" t="s">
        <v>15730</v>
      </c>
      <c r="S9812" t="s">
        <v>29</v>
      </c>
    </row>
    <row r="9813" spans="1:19" hidden="1" x14ac:dyDescent="0.2">
      <c r="A9813">
        <v>6248</v>
      </c>
      <c r="B9813" t="s">
        <v>15728</v>
      </c>
      <c r="C9813" t="s">
        <v>73</v>
      </c>
      <c r="D9813">
        <v>5.4</v>
      </c>
      <c r="E9813" t="s">
        <v>11026</v>
      </c>
      <c r="F9813" t="s">
        <v>11429</v>
      </c>
      <c r="G9813" t="s">
        <v>31</v>
      </c>
      <c r="H9813" t="s">
        <v>23</v>
      </c>
      <c r="I9813" t="s">
        <v>4522</v>
      </c>
      <c r="K9813"/>
      <c r="L9813" t="s">
        <v>15729</v>
      </c>
      <c r="M9813" t="s">
        <v>26</v>
      </c>
      <c r="N9813">
        <v>2</v>
      </c>
      <c r="P9813" t="s">
        <v>10827</v>
      </c>
      <c r="Q9813" t="s">
        <v>15730</v>
      </c>
      <c r="S9813" t="s">
        <v>29</v>
      </c>
    </row>
    <row r="9814" spans="1:19" hidden="1" x14ac:dyDescent="0.2">
      <c r="A9814">
        <v>6248</v>
      </c>
      <c r="B9814" t="s">
        <v>15728</v>
      </c>
      <c r="C9814" t="s">
        <v>20</v>
      </c>
      <c r="D9814">
        <v>-0.26</v>
      </c>
      <c r="E9814">
        <v>20</v>
      </c>
      <c r="F9814" t="s">
        <v>11429</v>
      </c>
      <c r="G9814" t="s">
        <v>75</v>
      </c>
      <c r="H9814" t="s">
        <v>23</v>
      </c>
      <c r="I9814" t="s">
        <v>15689</v>
      </c>
      <c r="K9814"/>
      <c r="L9814" t="s">
        <v>15729</v>
      </c>
      <c r="M9814" t="s">
        <v>26</v>
      </c>
      <c r="N9814">
        <v>2</v>
      </c>
      <c r="P9814" t="s">
        <v>10827</v>
      </c>
      <c r="Q9814" t="s">
        <v>15730</v>
      </c>
      <c r="S9814" t="s">
        <v>29</v>
      </c>
    </row>
    <row r="9815" spans="1:19" hidden="1" x14ac:dyDescent="0.2">
      <c r="A9815">
        <v>6250</v>
      </c>
      <c r="B9815" t="s">
        <v>15731</v>
      </c>
      <c r="C9815" t="s">
        <v>20</v>
      </c>
      <c r="D9815">
        <v>-0.59</v>
      </c>
      <c r="E9815">
        <v>20</v>
      </c>
      <c r="F9815" t="s">
        <v>11398</v>
      </c>
      <c r="G9815" t="s">
        <v>75</v>
      </c>
      <c r="H9815" t="s">
        <v>23</v>
      </c>
      <c r="I9815" t="s">
        <v>15201</v>
      </c>
      <c r="K9815"/>
      <c r="L9815" t="s">
        <v>15732</v>
      </c>
      <c r="M9815" t="s">
        <v>26</v>
      </c>
      <c r="N9815">
        <v>2</v>
      </c>
      <c r="P9815" t="s">
        <v>10827</v>
      </c>
      <c r="Q9815" t="s">
        <v>15733</v>
      </c>
      <c r="S9815" t="s">
        <v>29</v>
      </c>
    </row>
    <row r="9816" spans="1:19" hidden="1" x14ac:dyDescent="0.2">
      <c r="A9816">
        <v>6250</v>
      </c>
      <c r="B9816" t="s">
        <v>15731</v>
      </c>
      <c r="C9816" t="s">
        <v>73</v>
      </c>
      <c r="D9816">
        <v>5.42</v>
      </c>
      <c r="E9816">
        <v>20</v>
      </c>
      <c r="F9816" t="s">
        <v>11910</v>
      </c>
      <c r="G9816" t="s">
        <v>55</v>
      </c>
      <c r="H9816" t="s">
        <v>46</v>
      </c>
      <c r="I9816" t="s">
        <v>15201</v>
      </c>
      <c r="K9816"/>
      <c r="L9816" t="s">
        <v>15732</v>
      </c>
      <c r="M9816" t="s">
        <v>26</v>
      </c>
      <c r="N9816">
        <v>2</v>
      </c>
      <c r="P9816" t="s">
        <v>10827</v>
      </c>
      <c r="Q9816" t="s">
        <v>15733</v>
      </c>
      <c r="S9816" t="s">
        <v>29</v>
      </c>
    </row>
    <row r="9817" spans="1:19" hidden="1" x14ac:dyDescent="0.2">
      <c r="A9817">
        <v>6251</v>
      </c>
      <c r="B9817" t="s">
        <v>15734</v>
      </c>
      <c r="C9817" t="s">
        <v>20</v>
      </c>
      <c r="D9817">
        <v>-6.71</v>
      </c>
      <c r="E9817">
        <v>21</v>
      </c>
      <c r="F9817" t="s">
        <v>11429</v>
      </c>
      <c r="G9817" t="s">
        <v>75</v>
      </c>
      <c r="H9817" t="s">
        <v>23</v>
      </c>
      <c r="I9817" t="s">
        <v>304</v>
      </c>
      <c r="K9817"/>
      <c r="L9817" t="s">
        <v>15735</v>
      </c>
      <c r="M9817" t="s">
        <v>26</v>
      </c>
      <c r="N9817">
        <v>2</v>
      </c>
      <c r="P9817" t="s">
        <v>10827</v>
      </c>
      <c r="Q9817" t="s">
        <v>15736</v>
      </c>
      <c r="S9817" t="s">
        <v>29</v>
      </c>
    </row>
    <row r="9818" spans="1:19" hidden="1" x14ac:dyDescent="0.2">
      <c r="A9818">
        <v>6251</v>
      </c>
      <c r="B9818" t="s">
        <v>15734</v>
      </c>
      <c r="C9818" t="s">
        <v>73</v>
      </c>
      <c r="D9818">
        <v>-4.3899999999999997</v>
      </c>
      <c r="E9818">
        <v>21</v>
      </c>
      <c r="F9818" t="s">
        <v>11429</v>
      </c>
      <c r="G9818" t="s">
        <v>75</v>
      </c>
      <c r="H9818" t="s">
        <v>23</v>
      </c>
      <c r="I9818" t="s">
        <v>304</v>
      </c>
      <c r="K9818"/>
      <c r="L9818" t="s">
        <v>15735</v>
      </c>
      <c r="M9818" t="s">
        <v>26</v>
      </c>
      <c r="N9818">
        <v>2</v>
      </c>
      <c r="P9818" t="s">
        <v>10827</v>
      </c>
      <c r="Q9818" t="s">
        <v>15736</v>
      </c>
      <c r="S9818" t="s">
        <v>29</v>
      </c>
    </row>
    <row r="9819" spans="1:19" hidden="1" x14ac:dyDescent="0.2">
      <c r="A9819">
        <v>6251</v>
      </c>
      <c r="B9819" t="s">
        <v>15734</v>
      </c>
      <c r="C9819" t="s">
        <v>77</v>
      </c>
      <c r="D9819">
        <v>3.7</v>
      </c>
      <c r="E9819">
        <v>21</v>
      </c>
      <c r="F9819" t="s">
        <v>15737</v>
      </c>
      <c r="G9819" t="s">
        <v>31</v>
      </c>
      <c r="H9819" t="s">
        <v>23</v>
      </c>
      <c r="I9819" t="s">
        <v>304</v>
      </c>
      <c r="K9819"/>
      <c r="L9819" t="s">
        <v>15735</v>
      </c>
      <c r="M9819" t="s">
        <v>26</v>
      </c>
      <c r="N9819">
        <v>2</v>
      </c>
      <c r="P9819" t="s">
        <v>10827</v>
      </c>
      <c r="Q9819" t="s">
        <v>15736</v>
      </c>
      <c r="S9819" t="s">
        <v>29</v>
      </c>
    </row>
    <row r="9820" spans="1:19" hidden="1" x14ac:dyDescent="0.2">
      <c r="A9820">
        <v>6251</v>
      </c>
      <c r="B9820" t="s">
        <v>15734</v>
      </c>
      <c r="C9820" t="s">
        <v>283</v>
      </c>
      <c r="D9820">
        <v>7.89</v>
      </c>
      <c r="E9820">
        <v>21</v>
      </c>
      <c r="F9820" t="s">
        <v>15737</v>
      </c>
      <c r="G9820" t="s">
        <v>31</v>
      </c>
      <c r="H9820" t="s">
        <v>23</v>
      </c>
      <c r="I9820" t="s">
        <v>304</v>
      </c>
      <c r="K9820"/>
      <c r="L9820" t="s">
        <v>15735</v>
      </c>
      <c r="M9820" t="s">
        <v>26</v>
      </c>
      <c r="N9820">
        <v>2</v>
      </c>
      <c r="P9820" t="s">
        <v>10827</v>
      </c>
      <c r="Q9820" t="s">
        <v>15736</v>
      </c>
      <c r="S9820" t="s">
        <v>29</v>
      </c>
    </row>
    <row r="9821" spans="1:19" hidden="1" x14ac:dyDescent="0.2">
      <c r="A9821">
        <v>6252</v>
      </c>
      <c r="B9821" t="s">
        <v>15738</v>
      </c>
      <c r="C9821" t="s">
        <v>20</v>
      </c>
      <c r="D9821">
        <v>0.21</v>
      </c>
      <c r="E9821">
        <v>20</v>
      </c>
      <c r="F9821" t="s">
        <v>12792</v>
      </c>
      <c r="G9821" t="s">
        <v>75</v>
      </c>
      <c r="H9821" t="s">
        <v>23</v>
      </c>
      <c r="I9821" t="s">
        <v>15689</v>
      </c>
      <c r="K9821"/>
      <c r="L9821" t="s">
        <v>15739</v>
      </c>
      <c r="M9821" t="s">
        <v>26</v>
      </c>
      <c r="N9821">
        <v>2</v>
      </c>
      <c r="P9821" t="s">
        <v>10827</v>
      </c>
      <c r="Q9821" t="s">
        <v>15740</v>
      </c>
      <c r="S9821" t="s">
        <v>29</v>
      </c>
    </row>
    <row r="9822" spans="1:19" hidden="1" x14ac:dyDescent="0.2">
      <c r="A9822">
        <v>6252</v>
      </c>
      <c r="B9822" t="s">
        <v>15738</v>
      </c>
      <c r="C9822" t="s">
        <v>73</v>
      </c>
      <c r="D9822">
        <v>6.35</v>
      </c>
      <c r="E9822">
        <v>20</v>
      </c>
      <c r="F9822" t="s">
        <v>11910</v>
      </c>
      <c r="G9822" t="s">
        <v>55</v>
      </c>
      <c r="H9822" t="s">
        <v>46</v>
      </c>
      <c r="I9822" t="s">
        <v>15689</v>
      </c>
      <c r="K9822"/>
      <c r="L9822" t="s">
        <v>15739</v>
      </c>
      <c r="M9822" t="s">
        <v>26</v>
      </c>
      <c r="N9822">
        <v>2</v>
      </c>
      <c r="P9822" t="s">
        <v>10827</v>
      </c>
      <c r="Q9822" t="s">
        <v>15740</v>
      </c>
      <c r="S9822" t="s">
        <v>29</v>
      </c>
    </row>
    <row r="9823" spans="1:19" hidden="1" x14ac:dyDescent="0.2">
      <c r="A9823">
        <v>6253</v>
      </c>
      <c r="B9823" t="s">
        <v>15741</v>
      </c>
      <c r="C9823" t="s">
        <v>20</v>
      </c>
      <c r="D9823">
        <v>-0.51</v>
      </c>
      <c r="E9823">
        <v>20</v>
      </c>
      <c r="F9823" t="s">
        <v>11398</v>
      </c>
      <c r="G9823" t="s">
        <v>75</v>
      </c>
      <c r="H9823" t="s">
        <v>23</v>
      </c>
      <c r="I9823" t="s">
        <v>15201</v>
      </c>
      <c r="K9823"/>
      <c r="L9823" t="s">
        <v>15742</v>
      </c>
      <c r="M9823" t="s">
        <v>26</v>
      </c>
      <c r="N9823">
        <v>2</v>
      </c>
      <c r="P9823" t="s">
        <v>10827</v>
      </c>
      <c r="Q9823" t="s">
        <v>15743</v>
      </c>
      <c r="S9823" t="s">
        <v>29</v>
      </c>
    </row>
    <row r="9824" spans="1:19" hidden="1" x14ac:dyDescent="0.2">
      <c r="A9824">
        <v>6253</v>
      </c>
      <c r="B9824" t="s">
        <v>15741</v>
      </c>
      <c r="C9824" t="s">
        <v>73</v>
      </c>
      <c r="D9824">
        <v>6.03</v>
      </c>
      <c r="E9824">
        <v>20</v>
      </c>
      <c r="F9824" t="s">
        <v>11910</v>
      </c>
      <c r="G9824" t="s">
        <v>55</v>
      </c>
      <c r="H9824" t="s">
        <v>46</v>
      </c>
      <c r="I9824" t="s">
        <v>15201</v>
      </c>
      <c r="K9824"/>
      <c r="L9824" t="s">
        <v>15742</v>
      </c>
      <c r="M9824" t="s">
        <v>26</v>
      </c>
      <c r="N9824">
        <v>2</v>
      </c>
      <c r="P9824" t="s">
        <v>10827</v>
      </c>
      <c r="Q9824" t="s">
        <v>15743</v>
      </c>
      <c r="S9824" t="s">
        <v>29</v>
      </c>
    </row>
    <row r="9825" spans="1:19" hidden="1" x14ac:dyDescent="0.2">
      <c r="A9825">
        <v>6260</v>
      </c>
      <c r="B9825" t="s">
        <v>15744</v>
      </c>
      <c r="C9825" t="s">
        <v>20</v>
      </c>
      <c r="D9825">
        <v>0.23</v>
      </c>
      <c r="E9825">
        <v>20</v>
      </c>
      <c r="F9825" t="s">
        <v>12792</v>
      </c>
      <c r="G9825" t="s">
        <v>31</v>
      </c>
      <c r="H9825" t="s">
        <v>23</v>
      </c>
      <c r="I9825" t="s">
        <v>15689</v>
      </c>
      <c r="K9825"/>
      <c r="L9825" t="s">
        <v>15745</v>
      </c>
      <c r="M9825" t="s">
        <v>26</v>
      </c>
      <c r="N9825">
        <v>2</v>
      </c>
      <c r="P9825" t="s">
        <v>10827</v>
      </c>
      <c r="Q9825" t="s">
        <v>15746</v>
      </c>
      <c r="S9825" t="s">
        <v>29</v>
      </c>
    </row>
    <row r="9826" spans="1:19" hidden="1" x14ac:dyDescent="0.2">
      <c r="A9826">
        <v>6260</v>
      </c>
      <c r="B9826" t="s">
        <v>15744</v>
      </c>
      <c r="C9826" t="s">
        <v>73</v>
      </c>
      <c r="D9826">
        <v>6.35</v>
      </c>
      <c r="E9826">
        <v>20</v>
      </c>
      <c r="F9826" t="s">
        <v>11910</v>
      </c>
      <c r="G9826" t="s">
        <v>55</v>
      </c>
      <c r="H9826" t="s">
        <v>46</v>
      </c>
      <c r="I9826" t="s">
        <v>15689</v>
      </c>
      <c r="K9826"/>
      <c r="L9826" t="s">
        <v>15745</v>
      </c>
      <c r="M9826" t="s">
        <v>26</v>
      </c>
      <c r="N9826">
        <v>2</v>
      </c>
      <c r="P9826" t="s">
        <v>10827</v>
      </c>
      <c r="Q9826" t="s">
        <v>15746</v>
      </c>
      <c r="S9826" t="s">
        <v>29</v>
      </c>
    </row>
    <row r="9827" spans="1:19" hidden="1" x14ac:dyDescent="0.2">
      <c r="A9827">
        <v>6261</v>
      </c>
      <c r="B9827" t="s">
        <v>15747</v>
      </c>
      <c r="C9827" t="s">
        <v>20</v>
      </c>
      <c r="D9827">
        <v>-7.2</v>
      </c>
      <c r="E9827">
        <v>21</v>
      </c>
      <c r="F9827" t="s">
        <v>11429</v>
      </c>
      <c r="G9827" t="s">
        <v>75</v>
      </c>
      <c r="H9827" t="s">
        <v>23</v>
      </c>
      <c r="I9827" t="s">
        <v>304</v>
      </c>
      <c r="K9827"/>
      <c r="L9827" t="s">
        <v>15748</v>
      </c>
      <c r="M9827" t="s">
        <v>26</v>
      </c>
      <c r="N9827">
        <v>2</v>
      </c>
      <c r="P9827" t="s">
        <v>10827</v>
      </c>
      <c r="Q9827" t="s">
        <v>15749</v>
      </c>
      <c r="S9827" t="s">
        <v>29</v>
      </c>
    </row>
    <row r="9828" spans="1:19" hidden="1" x14ac:dyDescent="0.2">
      <c r="A9828">
        <v>6261</v>
      </c>
      <c r="B9828" t="s">
        <v>15747</v>
      </c>
      <c r="C9828" t="s">
        <v>73</v>
      </c>
      <c r="D9828">
        <v>-2.2999999999999998</v>
      </c>
      <c r="E9828">
        <v>21</v>
      </c>
      <c r="F9828" t="s">
        <v>11429</v>
      </c>
      <c r="G9828" t="s">
        <v>75</v>
      </c>
      <c r="H9828" t="s">
        <v>23</v>
      </c>
      <c r="I9828" t="s">
        <v>304</v>
      </c>
      <c r="K9828"/>
      <c r="L9828" t="s">
        <v>15748</v>
      </c>
      <c r="M9828" t="s">
        <v>26</v>
      </c>
      <c r="N9828">
        <v>2</v>
      </c>
      <c r="P9828" t="s">
        <v>10827</v>
      </c>
      <c r="Q9828" t="s">
        <v>15749</v>
      </c>
      <c r="S9828" t="s">
        <v>29</v>
      </c>
    </row>
    <row r="9829" spans="1:19" hidden="1" x14ac:dyDescent="0.2">
      <c r="A9829">
        <v>6261</v>
      </c>
      <c r="B9829" t="s">
        <v>15747</v>
      </c>
      <c r="C9829" t="s">
        <v>77</v>
      </c>
      <c r="D9829">
        <v>3.6</v>
      </c>
      <c r="E9829">
        <v>21</v>
      </c>
      <c r="F9829" t="s">
        <v>15737</v>
      </c>
      <c r="G9829" t="s">
        <v>31</v>
      </c>
      <c r="H9829" t="s">
        <v>23</v>
      </c>
      <c r="I9829" t="s">
        <v>304</v>
      </c>
      <c r="K9829"/>
      <c r="L9829" t="s">
        <v>15748</v>
      </c>
      <c r="M9829" t="s">
        <v>26</v>
      </c>
      <c r="N9829">
        <v>2</v>
      </c>
      <c r="P9829" t="s">
        <v>10827</v>
      </c>
      <c r="Q9829" t="s">
        <v>15749</v>
      </c>
      <c r="S9829" t="s">
        <v>29</v>
      </c>
    </row>
    <row r="9830" spans="1:19" hidden="1" x14ac:dyDescent="0.2">
      <c r="A9830">
        <v>6261</v>
      </c>
      <c r="B9830" t="s">
        <v>15747</v>
      </c>
      <c r="C9830" t="s">
        <v>283</v>
      </c>
      <c r="D9830">
        <v>9.6999999999999993</v>
      </c>
      <c r="E9830">
        <v>21</v>
      </c>
      <c r="F9830" t="s">
        <v>15737</v>
      </c>
      <c r="G9830" t="s">
        <v>31</v>
      </c>
      <c r="H9830" t="s">
        <v>23</v>
      </c>
      <c r="I9830" t="s">
        <v>304</v>
      </c>
      <c r="K9830"/>
      <c r="L9830" t="s">
        <v>15748</v>
      </c>
      <c r="M9830" t="s">
        <v>26</v>
      </c>
      <c r="N9830">
        <v>2</v>
      </c>
      <c r="P9830" t="s">
        <v>10827</v>
      </c>
      <c r="Q9830" t="s">
        <v>15749</v>
      </c>
      <c r="S9830" t="s">
        <v>29</v>
      </c>
    </row>
    <row r="9831" spans="1:19" hidden="1" x14ac:dyDescent="0.2">
      <c r="A9831">
        <v>6262</v>
      </c>
      <c r="B9831" t="s">
        <v>15750</v>
      </c>
      <c r="C9831" t="s">
        <v>20</v>
      </c>
      <c r="D9831">
        <v>1.5</v>
      </c>
      <c r="E9831" t="s">
        <v>11026</v>
      </c>
      <c r="F9831" t="s">
        <v>12792</v>
      </c>
      <c r="G9831" t="s">
        <v>75</v>
      </c>
      <c r="H9831" t="s">
        <v>23</v>
      </c>
      <c r="I9831" t="s">
        <v>4522</v>
      </c>
      <c r="K9831"/>
      <c r="L9831" t="s">
        <v>15751</v>
      </c>
      <c r="M9831" t="s">
        <v>11071</v>
      </c>
      <c r="N9831">
        <v>3</v>
      </c>
      <c r="P9831" t="s">
        <v>10827</v>
      </c>
      <c r="Q9831" t="s">
        <v>15752</v>
      </c>
      <c r="S9831" t="s">
        <v>29</v>
      </c>
    </row>
    <row r="9832" spans="1:19" hidden="1" x14ac:dyDescent="0.2">
      <c r="A9832">
        <v>6262</v>
      </c>
      <c r="B9832" t="s">
        <v>15750</v>
      </c>
      <c r="C9832" t="s">
        <v>20</v>
      </c>
      <c r="D9832">
        <v>1.49</v>
      </c>
      <c r="E9832">
        <v>20</v>
      </c>
      <c r="F9832" t="s">
        <v>12792</v>
      </c>
      <c r="G9832" t="s">
        <v>75</v>
      </c>
      <c r="H9832" t="s">
        <v>46</v>
      </c>
      <c r="I9832" t="s">
        <v>15689</v>
      </c>
      <c r="K9832"/>
      <c r="L9832" t="s">
        <v>15751</v>
      </c>
      <c r="M9832" t="s">
        <v>11071</v>
      </c>
      <c r="N9832">
        <v>3</v>
      </c>
      <c r="P9832" t="s">
        <v>10827</v>
      </c>
      <c r="Q9832" t="s">
        <v>15752</v>
      </c>
      <c r="S9832" t="s">
        <v>29</v>
      </c>
    </row>
    <row r="9833" spans="1:19" hidden="1" x14ac:dyDescent="0.2">
      <c r="A9833">
        <v>6263</v>
      </c>
      <c r="B9833" t="s">
        <v>15753</v>
      </c>
      <c r="C9833" t="s">
        <v>20</v>
      </c>
      <c r="D9833">
        <v>4.1100000000000003</v>
      </c>
      <c r="E9833">
        <v>25</v>
      </c>
      <c r="G9833" t="s">
        <v>15754</v>
      </c>
      <c r="H9833" t="s">
        <v>23</v>
      </c>
      <c r="I9833" t="s">
        <v>9516</v>
      </c>
      <c r="K9833"/>
      <c r="L9833" t="s">
        <v>15755</v>
      </c>
      <c r="M9833" t="s">
        <v>26</v>
      </c>
      <c r="N9833">
        <v>2</v>
      </c>
      <c r="P9833" t="s">
        <v>10827</v>
      </c>
      <c r="Q9833" t="s">
        <v>15756</v>
      </c>
      <c r="S9833" t="s">
        <v>29</v>
      </c>
    </row>
    <row r="9834" spans="1:19" hidden="1" x14ac:dyDescent="0.2">
      <c r="A9834">
        <v>6264</v>
      </c>
      <c r="B9834" t="s">
        <v>5203</v>
      </c>
      <c r="C9834" t="s">
        <v>20</v>
      </c>
      <c r="D9834">
        <v>4.1500000000000004</v>
      </c>
      <c r="E9834">
        <v>20</v>
      </c>
      <c r="F9834" t="s">
        <v>13964</v>
      </c>
      <c r="G9834" t="s">
        <v>55</v>
      </c>
      <c r="H9834" t="s">
        <v>46</v>
      </c>
      <c r="I9834" t="s">
        <v>14499</v>
      </c>
      <c r="K9834"/>
      <c r="L9834" t="s">
        <v>5205</v>
      </c>
      <c r="M9834" t="s">
        <v>26</v>
      </c>
      <c r="N9834">
        <v>2</v>
      </c>
      <c r="P9834" t="s">
        <v>10827</v>
      </c>
      <c r="Q9834" t="s">
        <v>15757</v>
      </c>
      <c r="S9834" t="s">
        <v>29</v>
      </c>
    </row>
    <row r="9835" spans="1:19" hidden="1" x14ac:dyDescent="0.2">
      <c r="A9835">
        <v>6264</v>
      </c>
      <c r="B9835" t="s">
        <v>5203</v>
      </c>
      <c r="C9835" t="s">
        <v>20</v>
      </c>
      <c r="D9835">
        <v>3.87</v>
      </c>
      <c r="E9835">
        <v>25</v>
      </c>
      <c r="F9835" t="s">
        <v>13129</v>
      </c>
      <c r="G9835" t="s">
        <v>55</v>
      </c>
      <c r="H9835" t="s">
        <v>46</v>
      </c>
      <c r="I9835" t="s">
        <v>4814</v>
      </c>
      <c r="K9835"/>
      <c r="L9835" t="s">
        <v>5205</v>
      </c>
      <c r="M9835" t="s">
        <v>26</v>
      </c>
      <c r="N9835">
        <v>2</v>
      </c>
      <c r="P9835" t="s">
        <v>10827</v>
      </c>
      <c r="Q9835" t="s">
        <v>15757</v>
      </c>
      <c r="S9835" t="s">
        <v>29</v>
      </c>
    </row>
    <row r="9836" spans="1:19" hidden="1" x14ac:dyDescent="0.2">
      <c r="A9836">
        <v>6265</v>
      </c>
      <c r="B9836" t="s">
        <v>5207</v>
      </c>
      <c r="C9836" t="s">
        <v>20</v>
      </c>
      <c r="D9836">
        <v>6.37</v>
      </c>
      <c r="E9836">
        <v>25</v>
      </c>
      <c r="F9836" t="s">
        <v>13129</v>
      </c>
      <c r="G9836" t="s">
        <v>55</v>
      </c>
      <c r="H9836" t="s">
        <v>46</v>
      </c>
      <c r="I9836" t="s">
        <v>4814</v>
      </c>
      <c r="K9836"/>
      <c r="L9836" t="s">
        <v>5208</v>
      </c>
      <c r="M9836" t="s">
        <v>26</v>
      </c>
      <c r="N9836">
        <v>2</v>
      </c>
      <c r="P9836" t="s">
        <v>10827</v>
      </c>
      <c r="Q9836" t="s">
        <v>15758</v>
      </c>
      <c r="S9836" t="s">
        <v>29</v>
      </c>
    </row>
    <row r="9837" spans="1:19" hidden="1" x14ac:dyDescent="0.2">
      <c r="A9837">
        <v>6266</v>
      </c>
      <c r="B9837" t="s">
        <v>15759</v>
      </c>
      <c r="C9837" t="s">
        <v>20</v>
      </c>
      <c r="D9837">
        <v>2.96</v>
      </c>
      <c r="E9837">
        <v>25</v>
      </c>
      <c r="F9837" t="s">
        <v>13129</v>
      </c>
      <c r="G9837" t="s">
        <v>55</v>
      </c>
      <c r="H9837" t="s">
        <v>46</v>
      </c>
      <c r="I9837" t="s">
        <v>4814</v>
      </c>
      <c r="K9837"/>
      <c r="L9837" t="s">
        <v>15760</v>
      </c>
      <c r="M9837" t="s">
        <v>26</v>
      </c>
      <c r="N9837">
        <v>2</v>
      </c>
      <c r="P9837" t="s">
        <v>10827</v>
      </c>
      <c r="Q9837" t="s">
        <v>15761</v>
      </c>
      <c r="S9837" t="s">
        <v>29</v>
      </c>
    </row>
    <row r="9838" spans="1:19" hidden="1" x14ac:dyDescent="0.2">
      <c r="A9838">
        <v>6266</v>
      </c>
      <c r="B9838" t="s">
        <v>15759</v>
      </c>
      <c r="C9838" t="s">
        <v>20</v>
      </c>
      <c r="D9838">
        <v>2.96</v>
      </c>
      <c r="E9838">
        <v>25</v>
      </c>
      <c r="F9838" t="s">
        <v>13129</v>
      </c>
      <c r="G9838" t="s">
        <v>31</v>
      </c>
      <c r="H9838" t="s">
        <v>46</v>
      </c>
      <c r="I9838" t="s">
        <v>4814</v>
      </c>
      <c r="K9838"/>
      <c r="L9838" t="s">
        <v>15760</v>
      </c>
      <c r="M9838" t="s">
        <v>26</v>
      </c>
      <c r="N9838">
        <v>2</v>
      </c>
      <c r="P9838" t="s">
        <v>10827</v>
      </c>
      <c r="Q9838" t="s">
        <v>15761</v>
      </c>
      <c r="S9838" t="s">
        <v>29</v>
      </c>
    </row>
    <row r="9839" spans="1:19" hidden="1" x14ac:dyDescent="0.2">
      <c r="A9839">
        <v>6267</v>
      </c>
      <c r="B9839" t="s">
        <v>15762</v>
      </c>
      <c r="C9839" t="s">
        <v>20</v>
      </c>
      <c r="D9839">
        <v>13.51</v>
      </c>
      <c r="E9839">
        <v>20</v>
      </c>
      <c r="G9839" t="s">
        <v>4302</v>
      </c>
      <c r="H9839" t="s">
        <v>46</v>
      </c>
      <c r="I9839" t="s">
        <v>9164</v>
      </c>
      <c r="K9839"/>
      <c r="L9839" t="s">
        <v>15763</v>
      </c>
      <c r="M9839" t="s">
        <v>26</v>
      </c>
      <c r="N9839">
        <v>2</v>
      </c>
      <c r="P9839" t="s">
        <v>10827</v>
      </c>
      <c r="Q9839" t="s">
        <v>15764</v>
      </c>
      <c r="S9839" t="s">
        <v>29</v>
      </c>
    </row>
    <row r="9840" spans="1:19" hidden="1" x14ac:dyDescent="0.2">
      <c r="A9840">
        <v>6268</v>
      </c>
      <c r="B9840" t="s">
        <v>15765</v>
      </c>
      <c r="C9840" t="s">
        <v>20</v>
      </c>
      <c r="D9840">
        <v>13.85</v>
      </c>
      <c r="E9840">
        <v>20</v>
      </c>
      <c r="G9840" t="s">
        <v>4302</v>
      </c>
      <c r="H9840" t="s">
        <v>46</v>
      </c>
      <c r="I9840" t="s">
        <v>9164</v>
      </c>
      <c r="K9840"/>
      <c r="L9840" t="s">
        <v>15766</v>
      </c>
      <c r="M9840" t="s">
        <v>26</v>
      </c>
      <c r="N9840">
        <v>2</v>
      </c>
      <c r="P9840" t="s">
        <v>10827</v>
      </c>
      <c r="Q9840" t="s">
        <v>15767</v>
      </c>
      <c r="S9840" t="s">
        <v>29</v>
      </c>
    </row>
    <row r="9841" spans="1:19" hidden="1" x14ac:dyDescent="0.2">
      <c r="A9841">
        <v>6269</v>
      </c>
      <c r="B9841" t="s">
        <v>15768</v>
      </c>
      <c r="C9841" t="s">
        <v>20</v>
      </c>
      <c r="D9841">
        <v>3.46</v>
      </c>
      <c r="E9841">
        <v>20</v>
      </c>
      <c r="F9841" t="s">
        <v>11092</v>
      </c>
      <c r="G9841" t="s">
        <v>55</v>
      </c>
      <c r="H9841" t="s">
        <v>46</v>
      </c>
      <c r="I9841" t="s">
        <v>56</v>
      </c>
      <c r="K9841"/>
      <c r="L9841" t="s">
        <v>15769</v>
      </c>
      <c r="M9841" t="s">
        <v>26</v>
      </c>
      <c r="N9841">
        <v>2</v>
      </c>
      <c r="P9841" t="s">
        <v>10827</v>
      </c>
      <c r="Q9841" t="s">
        <v>15770</v>
      </c>
      <c r="S9841" t="s">
        <v>29</v>
      </c>
    </row>
    <row r="9842" spans="1:19" hidden="1" x14ac:dyDescent="0.2">
      <c r="A9842">
        <v>6270</v>
      </c>
      <c r="B9842" t="s">
        <v>15771</v>
      </c>
      <c r="C9842" t="s">
        <v>20</v>
      </c>
      <c r="D9842">
        <v>6.02</v>
      </c>
      <c r="E9842">
        <v>20</v>
      </c>
      <c r="F9842" t="s">
        <v>11910</v>
      </c>
      <c r="G9842" t="s">
        <v>55</v>
      </c>
      <c r="H9842" t="s">
        <v>46</v>
      </c>
      <c r="I9842" t="s">
        <v>1256</v>
      </c>
      <c r="K9842"/>
      <c r="L9842" t="s">
        <v>15772</v>
      </c>
      <c r="M9842" t="s">
        <v>26</v>
      </c>
      <c r="N9842">
        <v>2</v>
      </c>
      <c r="P9842" t="s">
        <v>10827</v>
      </c>
      <c r="Q9842" t="s">
        <v>15773</v>
      </c>
      <c r="S9842" t="s">
        <v>29</v>
      </c>
    </row>
    <row r="9843" spans="1:19" hidden="1" x14ac:dyDescent="0.2">
      <c r="A9843">
        <v>6274</v>
      </c>
      <c r="B9843" t="s">
        <v>15774</v>
      </c>
      <c r="C9843" t="s">
        <v>20</v>
      </c>
      <c r="D9843">
        <v>7.72</v>
      </c>
      <c r="E9843">
        <v>20</v>
      </c>
      <c r="F9843" t="s">
        <v>13964</v>
      </c>
      <c r="G9843" t="s">
        <v>55</v>
      </c>
      <c r="H9843" t="s">
        <v>46</v>
      </c>
      <c r="I9843" t="s">
        <v>14499</v>
      </c>
      <c r="K9843"/>
      <c r="L9843" t="s">
        <v>15775</v>
      </c>
      <c r="M9843" t="s">
        <v>26</v>
      </c>
      <c r="N9843">
        <v>2</v>
      </c>
      <c r="P9843" t="s">
        <v>10827</v>
      </c>
      <c r="Q9843" t="s">
        <v>15776</v>
      </c>
      <c r="S9843" t="s">
        <v>29</v>
      </c>
    </row>
    <row r="9844" spans="1:19" hidden="1" x14ac:dyDescent="0.2">
      <c r="A9844">
        <v>6275</v>
      </c>
      <c r="B9844" t="s">
        <v>15777</v>
      </c>
      <c r="C9844" t="s">
        <v>20</v>
      </c>
      <c r="D9844">
        <v>5.54</v>
      </c>
      <c r="E9844">
        <v>25</v>
      </c>
      <c r="G9844" t="s">
        <v>55</v>
      </c>
      <c r="H9844" t="s">
        <v>23</v>
      </c>
      <c r="I9844" t="s">
        <v>9516</v>
      </c>
      <c r="K9844"/>
      <c r="L9844" t="s">
        <v>15778</v>
      </c>
      <c r="M9844" t="s">
        <v>26</v>
      </c>
      <c r="N9844">
        <v>2</v>
      </c>
      <c r="P9844" t="s">
        <v>10827</v>
      </c>
      <c r="Q9844" t="s">
        <v>15779</v>
      </c>
      <c r="S9844" t="s">
        <v>29</v>
      </c>
    </row>
    <row r="9845" spans="1:19" hidden="1" x14ac:dyDescent="0.2">
      <c r="A9845">
        <v>6276</v>
      </c>
      <c r="B9845" t="s">
        <v>15780</v>
      </c>
      <c r="C9845" t="s">
        <v>20</v>
      </c>
      <c r="D9845">
        <v>1.25</v>
      </c>
      <c r="E9845">
        <v>20</v>
      </c>
      <c r="G9845" t="s">
        <v>75</v>
      </c>
      <c r="H9845" t="s">
        <v>23</v>
      </c>
      <c r="I9845" t="s">
        <v>7289</v>
      </c>
      <c r="K9845"/>
      <c r="L9845" t="s">
        <v>15781</v>
      </c>
      <c r="M9845" t="s">
        <v>26</v>
      </c>
      <c r="N9845">
        <v>2</v>
      </c>
      <c r="P9845" t="s">
        <v>10827</v>
      </c>
      <c r="Q9845" t="s">
        <v>15782</v>
      </c>
      <c r="S9845" t="s">
        <v>29</v>
      </c>
    </row>
    <row r="9846" spans="1:19" hidden="1" x14ac:dyDescent="0.2">
      <c r="A9846">
        <v>6278</v>
      </c>
      <c r="B9846" t="s">
        <v>15783</v>
      </c>
      <c r="C9846" t="s">
        <v>20</v>
      </c>
      <c r="D9846">
        <v>3.65</v>
      </c>
      <c r="E9846">
        <v>20</v>
      </c>
      <c r="F9846" t="s">
        <v>11092</v>
      </c>
      <c r="G9846" t="s">
        <v>55</v>
      </c>
      <c r="H9846" t="s">
        <v>46</v>
      </c>
      <c r="I9846" t="s">
        <v>56</v>
      </c>
      <c r="K9846"/>
      <c r="L9846" t="s">
        <v>15784</v>
      </c>
      <c r="M9846" t="s">
        <v>26</v>
      </c>
      <c r="N9846">
        <v>2</v>
      </c>
      <c r="P9846" t="s">
        <v>10827</v>
      </c>
      <c r="Q9846" t="s">
        <v>15785</v>
      </c>
      <c r="S9846" t="s">
        <v>29</v>
      </c>
    </row>
    <row r="9847" spans="1:19" hidden="1" x14ac:dyDescent="0.2">
      <c r="A9847">
        <v>6278</v>
      </c>
      <c r="B9847" t="s">
        <v>15783</v>
      </c>
      <c r="C9847" t="s">
        <v>73</v>
      </c>
      <c r="D9847">
        <v>9.91</v>
      </c>
      <c r="E9847">
        <v>20</v>
      </c>
      <c r="F9847" t="s">
        <v>11910</v>
      </c>
      <c r="G9847" t="s">
        <v>55</v>
      </c>
      <c r="H9847" t="s">
        <v>46</v>
      </c>
      <c r="I9847" t="s">
        <v>56</v>
      </c>
      <c r="K9847"/>
      <c r="L9847" t="s">
        <v>15784</v>
      </c>
      <c r="M9847" t="s">
        <v>26</v>
      </c>
      <c r="N9847">
        <v>2</v>
      </c>
      <c r="P9847" t="s">
        <v>10827</v>
      </c>
      <c r="Q9847" t="s">
        <v>15785</v>
      </c>
      <c r="S9847" t="s">
        <v>29</v>
      </c>
    </row>
    <row r="9848" spans="1:19" hidden="1" x14ac:dyDescent="0.2">
      <c r="A9848">
        <v>6279</v>
      </c>
      <c r="B9848" t="s">
        <v>15786</v>
      </c>
      <c r="C9848" t="s">
        <v>20</v>
      </c>
      <c r="D9848">
        <v>2.17</v>
      </c>
      <c r="E9848">
        <v>20</v>
      </c>
      <c r="F9848" t="s">
        <v>11092</v>
      </c>
      <c r="G9848" t="s">
        <v>55</v>
      </c>
      <c r="H9848" t="s">
        <v>46</v>
      </c>
      <c r="I9848" t="s">
        <v>56</v>
      </c>
      <c r="K9848"/>
      <c r="L9848" t="s">
        <v>15787</v>
      </c>
      <c r="M9848" t="s">
        <v>26</v>
      </c>
      <c r="N9848">
        <v>2</v>
      </c>
      <c r="P9848" t="s">
        <v>10827</v>
      </c>
      <c r="Q9848" t="s">
        <v>15788</v>
      </c>
      <c r="S9848" t="s">
        <v>29</v>
      </c>
    </row>
    <row r="9849" spans="1:19" hidden="1" x14ac:dyDescent="0.2">
      <c r="A9849">
        <v>6279</v>
      </c>
      <c r="B9849" t="s">
        <v>15786</v>
      </c>
      <c r="C9849" t="s">
        <v>73</v>
      </c>
      <c r="D9849">
        <v>8.0399999999999991</v>
      </c>
      <c r="E9849" t="s">
        <v>383</v>
      </c>
      <c r="F9849" t="s">
        <v>11910</v>
      </c>
      <c r="G9849" t="s">
        <v>55</v>
      </c>
      <c r="H9849" t="s">
        <v>46</v>
      </c>
      <c r="I9849" t="s">
        <v>56</v>
      </c>
      <c r="K9849"/>
      <c r="L9849" t="s">
        <v>15787</v>
      </c>
      <c r="M9849" t="s">
        <v>26</v>
      </c>
      <c r="N9849">
        <v>2</v>
      </c>
      <c r="P9849" t="s">
        <v>10827</v>
      </c>
      <c r="Q9849" t="s">
        <v>15788</v>
      </c>
      <c r="S9849" t="s">
        <v>29</v>
      </c>
    </row>
    <row r="9850" spans="1:19" hidden="1" x14ac:dyDescent="0.2">
      <c r="A9850">
        <v>6280</v>
      </c>
      <c r="B9850" t="s">
        <v>15789</v>
      </c>
      <c r="C9850" t="s">
        <v>20</v>
      </c>
      <c r="D9850">
        <v>2.37</v>
      </c>
      <c r="E9850">
        <v>20</v>
      </c>
      <c r="F9850" t="s">
        <v>11092</v>
      </c>
      <c r="G9850" t="s">
        <v>55</v>
      </c>
      <c r="H9850" t="s">
        <v>46</v>
      </c>
      <c r="I9850" t="s">
        <v>56</v>
      </c>
      <c r="K9850"/>
      <c r="L9850" t="s">
        <v>15790</v>
      </c>
      <c r="M9850" t="s">
        <v>26</v>
      </c>
      <c r="N9850">
        <v>2</v>
      </c>
      <c r="P9850" t="s">
        <v>10827</v>
      </c>
      <c r="Q9850" t="s">
        <v>15791</v>
      </c>
      <c r="S9850" t="s">
        <v>29</v>
      </c>
    </row>
    <row r="9851" spans="1:19" hidden="1" x14ac:dyDescent="0.2">
      <c r="A9851">
        <v>6280</v>
      </c>
      <c r="B9851" t="s">
        <v>15789</v>
      </c>
      <c r="C9851" t="s">
        <v>73</v>
      </c>
      <c r="D9851">
        <v>11.18</v>
      </c>
      <c r="E9851">
        <v>20</v>
      </c>
      <c r="F9851" t="s">
        <v>66</v>
      </c>
      <c r="G9851" t="s">
        <v>31</v>
      </c>
      <c r="H9851" t="s">
        <v>23</v>
      </c>
      <c r="I9851" t="s">
        <v>56</v>
      </c>
      <c r="K9851"/>
      <c r="L9851" t="s">
        <v>15790</v>
      </c>
      <c r="M9851" t="s">
        <v>26</v>
      </c>
      <c r="N9851">
        <v>2</v>
      </c>
      <c r="P9851" t="s">
        <v>10827</v>
      </c>
      <c r="Q9851" t="s">
        <v>15791</v>
      </c>
      <c r="S9851" t="s">
        <v>29</v>
      </c>
    </row>
    <row r="9852" spans="1:19" hidden="1" x14ac:dyDescent="0.2">
      <c r="A9852">
        <v>6281</v>
      </c>
      <c r="B9852" t="s">
        <v>15792</v>
      </c>
      <c r="C9852" t="s">
        <v>20</v>
      </c>
      <c r="D9852">
        <v>-0.27</v>
      </c>
      <c r="E9852">
        <v>20</v>
      </c>
      <c r="F9852" t="s">
        <v>12792</v>
      </c>
      <c r="G9852" t="s">
        <v>75</v>
      </c>
      <c r="H9852" t="s">
        <v>23</v>
      </c>
      <c r="I9852" t="s">
        <v>56</v>
      </c>
      <c r="K9852"/>
      <c r="L9852" t="s">
        <v>15793</v>
      </c>
      <c r="M9852" t="s">
        <v>26</v>
      </c>
      <c r="N9852">
        <v>2</v>
      </c>
      <c r="P9852" t="s">
        <v>10827</v>
      </c>
      <c r="Q9852" t="s">
        <v>15794</v>
      </c>
      <c r="S9852" t="s">
        <v>29</v>
      </c>
    </row>
    <row r="9853" spans="1:19" hidden="1" x14ac:dyDescent="0.2">
      <c r="A9853">
        <v>6281</v>
      </c>
      <c r="B9853" t="s">
        <v>15792</v>
      </c>
      <c r="C9853" t="s">
        <v>73</v>
      </c>
      <c r="D9853">
        <v>9.5</v>
      </c>
      <c r="E9853">
        <v>20</v>
      </c>
      <c r="F9853" t="s">
        <v>11910</v>
      </c>
      <c r="G9853" t="s">
        <v>55</v>
      </c>
      <c r="H9853" t="s">
        <v>23</v>
      </c>
      <c r="I9853" t="s">
        <v>56</v>
      </c>
      <c r="K9853"/>
      <c r="L9853" t="s">
        <v>15793</v>
      </c>
      <c r="M9853" t="s">
        <v>26</v>
      </c>
      <c r="N9853">
        <v>2</v>
      </c>
      <c r="P9853" t="s">
        <v>10827</v>
      </c>
      <c r="Q9853" t="s">
        <v>15794</v>
      </c>
      <c r="S9853" t="s">
        <v>29</v>
      </c>
    </row>
    <row r="9854" spans="1:19" hidden="1" x14ac:dyDescent="0.2">
      <c r="A9854">
        <v>6282</v>
      </c>
      <c r="B9854" t="s">
        <v>15795</v>
      </c>
      <c r="C9854" t="s">
        <v>20</v>
      </c>
      <c r="D9854">
        <v>5.85</v>
      </c>
      <c r="E9854">
        <v>20</v>
      </c>
      <c r="F9854" t="s">
        <v>11910</v>
      </c>
      <c r="G9854" t="s">
        <v>55</v>
      </c>
      <c r="H9854" t="s">
        <v>46</v>
      </c>
      <c r="I9854" t="s">
        <v>2018</v>
      </c>
      <c r="K9854"/>
      <c r="L9854" t="s">
        <v>15796</v>
      </c>
      <c r="M9854" t="s">
        <v>26</v>
      </c>
      <c r="N9854">
        <v>2</v>
      </c>
      <c r="P9854" t="s">
        <v>10827</v>
      </c>
      <c r="Q9854" t="s">
        <v>15797</v>
      </c>
      <c r="S9854" t="s">
        <v>29</v>
      </c>
    </row>
    <row r="9855" spans="1:19" hidden="1" x14ac:dyDescent="0.2">
      <c r="A9855">
        <v>6283</v>
      </c>
      <c r="B9855" t="s">
        <v>5231</v>
      </c>
      <c r="C9855" t="s">
        <v>20</v>
      </c>
      <c r="D9855">
        <v>6.17</v>
      </c>
      <c r="E9855">
        <v>20</v>
      </c>
      <c r="F9855" t="s">
        <v>66</v>
      </c>
      <c r="G9855" t="s">
        <v>31</v>
      </c>
      <c r="H9855" t="s">
        <v>46</v>
      </c>
      <c r="I9855" t="s">
        <v>3489</v>
      </c>
      <c r="K9855"/>
      <c r="L9855" t="s">
        <v>5232</v>
      </c>
      <c r="M9855" t="s">
        <v>26</v>
      </c>
      <c r="N9855">
        <v>2</v>
      </c>
      <c r="P9855" t="s">
        <v>10827</v>
      </c>
      <c r="Q9855" t="s">
        <v>15798</v>
      </c>
      <c r="S9855" t="s">
        <v>29</v>
      </c>
    </row>
    <row r="9856" spans="1:19" hidden="1" x14ac:dyDescent="0.2">
      <c r="A9856">
        <v>6283</v>
      </c>
      <c r="B9856" t="s">
        <v>5231</v>
      </c>
      <c r="C9856" t="s">
        <v>20</v>
      </c>
      <c r="D9856">
        <v>6.17</v>
      </c>
      <c r="F9856" t="s">
        <v>615</v>
      </c>
      <c r="H9856" t="s">
        <v>23</v>
      </c>
      <c r="I9856" t="s">
        <v>14686</v>
      </c>
      <c r="K9856"/>
      <c r="L9856" t="s">
        <v>5232</v>
      </c>
      <c r="M9856" t="s">
        <v>26</v>
      </c>
      <c r="N9856">
        <v>2</v>
      </c>
      <c r="P9856" t="s">
        <v>10827</v>
      </c>
      <c r="Q9856" t="s">
        <v>15798</v>
      </c>
      <c r="S9856" t="s">
        <v>29</v>
      </c>
    </row>
    <row r="9857" spans="1:19" hidden="1" x14ac:dyDescent="0.2">
      <c r="A9857">
        <v>6284</v>
      </c>
      <c r="B9857" t="s">
        <v>15799</v>
      </c>
      <c r="C9857" t="s">
        <v>20</v>
      </c>
      <c r="D9857">
        <v>7.49</v>
      </c>
      <c r="E9857">
        <v>25</v>
      </c>
      <c r="G9857" t="s">
        <v>55</v>
      </c>
      <c r="H9857" t="s">
        <v>23</v>
      </c>
      <c r="I9857" t="s">
        <v>9516</v>
      </c>
      <c r="K9857"/>
      <c r="L9857" t="s">
        <v>15800</v>
      </c>
      <c r="M9857" t="s">
        <v>26</v>
      </c>
      <c r="N9857">
        <v>2</v>
      </c>
      <c r="P9857" t="s">
        <v>10827</v>
      </c>
      <c r="Q9857" t="s">
        <v>15801</v>
      </c>
      <c r="S9857" t="s">
        <v>29</v>
      </c>
    </row>
    <row r="9858" spans="1:19" hidden="1" x14ac:dyDescent="0.2">
      <c r="A9858">
        <v>6285</v>
      </c>
      <c r="B9858" t="s">
        <v>15802</v>
      </c>
      <c r="C9858" t="s">
        <v>20</v>
      </c>
      <c r="D9858">
        <v>8.08</v>
      </c>
      <c r="E9858">
        <v>20</v>
      </c>
      <c r="F9858" t="s">
        <v>11910</v>
      </c>
      <c r="G9858" t="s">
        <v>55</v>
      </c>
      <c r="H9858" t="s">
        <v>46</v>
      </c>
      <c r="I9858" t="s">
        <v>9164</v>
      </c>
      <c r="K9858"/>
      <c r="L9858" t="s">
        <v>15803</v>
      </c>
      <c r="M9858" t="s">
        <v>26</v>
      </c>
      <c r="N9858">
        <v>2</v>
      </c>
      <c r="P9858" t="s">
        <v>10827</v>
      </c>
      <c r="Q9858" t="s">
        <v>15804</v>
      </c>
      <c r="S9858" t="s">
        <v>29</v>
      </c>
    </row>
    <row r="9859" spans="1:19" hidden="1" x14ac:dyDescent="0.2">
      <c r="A9859">
        <v>6286</v>
      </c>
      <c r="B9859" t="s">
        <v>15805</v>
      </c>
      <c r="C9859" t="s">
        <v>20</v>
      </c>
      <c r="D9859">
        <v>3.7</v>
      </c>
      <c r="E9859">
        <v>20</v>
      </c>
      <c r="G9859" t="s">
        <v>1440</v>
      </c>
      <c r="H9859" t="s">
        <v>23</v>
      </c>
      <c r="I9859" t="s">
        <v>7378</v>
      </c>
      <c r="K9859"/>
      <c r="L9859" t="s">
        <v>15806</v>
      </c>
      <c r="M9859" t="s">
        <v>26</v>
      </c>
      <c r="N9859">
        <v>2</v>
      </c>
      <c r="P9859" t="s">
        <v>10827</v>
      </c>
      <c r="Q9859" t="s">
        <v>15807</v>
      </c>
      <c r="S9859" t="s">
        <v>29</v>
      </c>
    </row>
    <row r="9860" spans="1:19" hidden="1" x14ac:dyDescent="0.2">
      <c r="A9860">
        <v>6287</v>
      </c>
      <c r="B9860" t="s">
        <v>15808</v>
      </c>
      <c r="C9860" t="s">
        <v>20</v>
      </c>
      <c r="D9860">
        <v>2.85</v>
      </c>
      <c r="E9860">
        <v>20</v>
      </c>
      <c r="F9860" t="s">
        <v>66</v>
      </c>
      <c r="G9860" t="s">
        <v>31</v>
      </c>
      <c r="H9860" t="s">
        <v>46</v>
      </c>
      <c r="I9860" t="s">
        <v>8881</v>
      </c>
      <c r="K9860"/>
      <c r="L9860" t="s">
        <v>15809</v>
      </c>
      <c r="M9860" t="s">
        <v>26</v>
      </c>
      <c r="N9860">
        <v>2</v>
      </c>
      <c r="P9860" t="s">
        <v>10827</v>
      </c>
      <c r="Q9860" t="s">
        <v>15810</v>
      </c>
      <c r="S9860" t="s">
        <v>29</v>
      </c>
    </row>
    <row r="9861" spans="1:19" hidden="1" x14ac:dyDescent="0.2">
      <c r="A9861">
        <v>6288</v>
      </c>
      <c r="B9861" t="s">
        <v>15811</v>
      </c>
      <c r="C9861" t="s">
        <v>20</v>
      </c>
      <c r="D9861">
        <v>5.0199999999999996</v>
      </c>
      <c r="E9861">
        <v>20</v>
      </c>
      <c r="F9861" t="s">
        <v>11910</v>
      </c>
      <c r="G9861" t="s">
        <v>55</v>
      </c>
      <c r="H9861" t="s">
        <v>46</v>
      </c>
      <c r="I9861" t="s">
        <v>56</v>
      </c>
      <c r="K9861"/>
      <c r="L9861" t="s">
        <v>15812</v>
      </c>
      <c r="M9861" t="s">
        <v>26</v>
      </c>
      <c r="N9861">
        <v>2</v>
      </c>
      <c r="P9861" t="s">
        <v>10827</v>
      </c>
      <c r="Q9861" t="s">
        <v>15813</v>
      </c>
      <c r="S9861" t="s">
        <v>29</v>
      </c>
    </row>
    <row r="9862" spans="1:19" hidden="1" x14ac:dyDescent="0.2">
      <c r="A9862">
        <v>6289</v>
      </c>
      <c r="B9862" t="s">
        <v>15814</v>
      </c>
      <c r="C9862" t="s">
        <v>20</v>
      </c>
      <c r="D9862">
        <v>5.71</v>
      </c>
      <c r="E9862">
        <v>20</v>
      </c>
      <c r="F9862" t="s">
        <v>11910</v>
      </c>
      <c r="G9862" t="s">
        <v>55</v>
      </c>
      <c r="H9862" t="s">
        <v>46</v>
      </c>
      <c r="I9862" t="s">
        <v>56</v>
      </c>
      <c r="K9862"/>
      <c r="L9862" t="s">
        <v>15815</v>
      </c>
      <c r="M9862" t="s">
        <v>26</v>
      </c>
      <c r="N9862">
        <v>2</v>
      </c>
      <c r="P9862" t="s">
        <v>10827</v>
      </c>
      <c r="Q9862" t="s">
        <v>15816</v>
      </c>
      <c r="S9862" t="s">
        <v>29</v>
      </c>
    </row>
    <row r="9863" spans="1:19" hidden="1" x14ac:dyDescent="0.2">
      <c r="A9863">
        <v>6290</v>
      </c>
      <c r="B9863" t="s">
        <v>15817</v>
      </c>
      <c r="C9863" t="s">
        <v>20</v>
      </c>
      <c r="D9863">
        <v>4.55</v>
      </c>
      <c r="E9863">
        <v>20</v>
      </c>
      <c r="F9863" t="s">
        <v>11910</v>
      </c>
      <c r="G9863" t="s">
        <v>55</v>
      </c>
      <c r="H9863" t="s">
        <v>46</v>
      </c>
      <c r="I9863" t="s">
        <v>56</v>
      </c>
      <c r="K9863"/>
      <c r="L9863" t="s">
        <v>15818</v>
      </c>
      <c r="M9863" t="s">
        <v>26</v>
      </c>
      <c r="N9863">
        <v>2</v>
      </c>
      <c r="P9863" t="s">
        <v>10827</v>
      </c>
      <c r="Q9863" t="s">
        <v>15819</v>
      </c>
      <c r="S9863" t="s">
        <v>29</v>
      </c>
    </row>
    <row r="9864" spans="1:19" hidden="1" x14ac:dyDescent="0.2">
      <c r="A9864">
        <v>6291</v>
      </c>
      <c r="B9864" t="s">
        <v>15820</v>
      </c>
      <c r="C9864" t="s">
        <v>20</v>
      </c>
      <c r="D9864">
        <v>11.26</v>
      </c>
      <c r="E9864">
        <v>20</v>
      </c>
      <c r="F9864" t="s">
        <v>14942</v>
      </c>
      <c r="G9864" t="s">
        <v>31</v>
      </c>
      <c r="H9864" t="s">
        <v>46</v>
      </c>
      <c r="I9864" t="s">
        <v>12372</v>
      </c>
      <c r="K9864"/>
      <c r="L9864" t="s">
        <v>15821</v>
      </c>
      <c r="M9864" t="s">
        <v>26</v>
      </c>
      <c r="N9864">
        <v>2</v>
      </c>
      <c r="P9864" t="s">
        <v>10827</v>
      </c>
      <c r="Q9864" t="s">
        <v>15822</v>
      </c>
      <c r="S9864" t="s">
        <v>29</v>
      </c>
    </row>
    <row r="9865" spans="1:19" hidden="1" x14ac:dyDescent="0.2">
      <c r="A9865">
        <v>6291</v>
      </c>
      <c r="B9865" t="s">
        <v>15820</v>
      </c>
      <c r="C9865" t="s">
        <v>73</v>
      </c>
      <c r="D9865">
        <v>3.19</v>
      </c>
      <c r="E9865">
        <v>20</v>
      </c>
      <c r="F9865" t="s">
        <v>14942</v>
      </c>
      <c r="G9865" t="s">
        <v>31</v>
      </c>
      <c r="H9865" t="s">
        <v>46</v>
      </c>
      <c r="I9865" t="s">
        <v>12372</v>
      </c>
      <c r="K9865"/>
      <c r="L9865" t="s">
        <v>15821</v>
      </c>
      <c r="M9865" t="s">
        <v>26</v>
      </c>
      <c r="N9865">
        <v>2</v>
      </c>
      <c r="P9865" t="s">
        <v>10827</v>
      </c>
      <c r="Q9865" t="s">
        <v>15822</v>
      </c>
      <c r="S9865" t="s">
        <v>29</v>
      </c>
    </row>
    <row r="9866" spans="1:19" hidden="1" x14ac:dyDescent="0.2">
      <c r="A9866">
        <v>6292</v>
      </c>
      <c r="B9866" t="s">
        <v>15823</v>
      </c>
      <c r="C9866" t="s">
        <v>20</v>
      </c>
      <c r="D9866">
        <v>4.3099999999999996</v>
      </c>
      <c r="E9866">
        <v>20</v>
      </c>
      <c r="F9866" t="s">
        <v>66</v>
      </c>
      <c r="G9866" t="s">
        <v>31</v>
      </c>
      <c r="H9866" t="s">
        <v>46</v>
      </c>
      <c r="I9866" t="s">
        <v>8358</v>
      </c>
      <c r="K9866"/>
      <c r="L9866" t="s">
        <v>15824</v>
      </c>
      <c r="M9866" t="s">
        <v>26</v>
      </c>
      <c r="N9866">
        <v>2</v>
      </c>
      <c r="P9866" t="s">
        <v>10827</v>
      </c>
      <c r="Q9866" t="s">
        <v>15825</v>
      </c>
      <c r="S9866" t="s">
        <v>29</v>
      </c>
    </row>
    <row r="9867" spans="1:19" hidden="1" x14ac:dyDescent="0.2">
      <c r="A9867">
        <v>6292</v>
      </c>
      <c r="B9867" t="s">
        <v>15823</v>
      </c>
      <c r="C9867" t="s">
        <v>73</v>
      </c>
      <c r="D9867">
        <v>0.22</v>
      </c>
      <c r="E9867">
        <v>20</v>
      </c>
      <c r="F9867" t="s">
        <v>12792</v>
      </c>
      <c r="G9867" t="s">
        <v>75</v>
      </c>
      <c r="H9867" t="s">
        <v>23</v>
      </c>
      <c r="I9867" t="s">
        <v>8358</v>
      </c>
      <c r="K9867"/>
      <c r="L9867" t="s">
        <v>15824</v>
      </c>
      <c r="M9867" t="s">
        <v>26</v>
      </c>
      <c r="N9867">
        <v>2</v>
      </c>
      <c r="P9867" t="s">
        <v>10827</v>
      </c>
      <c r="Q9867" t="s">
        <v>15825</v>
      </c>
      <c r="S9867" t="s">
        <v>29</v>
      </c>
    </row>
    <row r="9868" spans="1:19" hidden="1" x14ac:dyDescent="0.2">
      <c r="A9868">
        <v>6293</v>
      </c>
      <c r="B9868" t="s">
        <v>15826</v>
      </c>
      <c r="C9868" t="s">
        <v>20</v>
      </c>
      <c r="D9868">
        <v>4.72</v>
      </c>
      <c r="E9868">
        <v>20</v>
      </c>
      <c r="F9868" t="s">
        <v>14539</v>
      </c>
      <c r="G9868" t="s">
        <v>31</v>
      </c>
      <c r="H9868" t="s">
        <v>46</v>
      </c>
      <c r="I9868" t="s">
        <v>12372</v>
      </c>
      <c r="K9868"/>
      <c r="L9868" t="s">
        <v>15827</v>
      </c>
      <c r="M9868" t="s">
        <v>26</v>
      </c>
      <c r="N9868">
        <v>2</v>
      </c>
      <c r="P9868" t="s">
        <v>10827</v>
      </c>
      <c r="Q9868" t="s">
        <v>15828</v>
      </c>
      <c r="S9868" t="s">
        <v>29</v>
      </c>
    </row>
    <row r="9869" spans="1:19" hidden="1" x14ac:dyDescent="0.2">
      <c r="A9869">
        <v>6293</v>
      </c>
      <c r="B9869" t="s">
        <v>15826</v>
      </c>
      <c r="C9869" t="s">
        <v>73</v>
      </c>
      <c r="D9869">
        <v>2.82</v>
      </c>
      <c r="E9869">
        <v>20</v>
      </c>
      <c r="F9869" t="s">
        <v>14539</v>
      </c>
      <c r="G9869" t="s">
        <v>31</v>
      </c>
      <c r="H9869" t="s">
        <v>46</v>
      </c>
      <c r="I9869" t="s">
        <v>12372</v>
      </c>
      <c r="K9869"/>
      <c r="L9869" t="s">
        <v>15827</v>
      </c>
      <c r="M9869" t="s">
        <v>26</v>
      </c>
      <c r="N9869">
        <v>2</v>
      </c>
      <c r="P9869" t="s">
        <v>10827</v>
      </c>
      <c r="Q9869" t="s">
        <v>15828</v>
      </c>
      <c r="S9869" t="s">
        <v>29</v>
      </c>
    </row>
    <row r="9870" spans="1:19" hidden="1" x14ac:dyDescent="0.2">
      <c r="A9870">
        <v>6294</v>
      </c>
      <c r="B9870" t="s">
        <v>15829</v>
      </c>
      <c r="C9870" t="s">
        <v>20</v>
      </c>
      <c r="D9870">
        <v>7.56</v>
      </c>
      <c r="E9870">
        <v>20</v>
      </c>
      <c r="F9870" t="s">
        <v>13964</v>
      </c>
      <c r="G9870" t="s">
        <v>55</v>
      </c>
      <c r="H9870" t="s">
        <v>46</v>
      </c>
      <c r="I9870" t="s">
        <v>14499</v>
      </c>
      <c r="K9870"/>
      <c r="L9870" t="s">
        <v>15830</v>
      </c>
      <c r="M9870" t="s">
        <v>26</v>
      </c>
      <c r="N9870">
        <v>2</v>
      </c>
      <c r="P9870" t="s">
        <v>10827</v>
      </c>
      <c r="Q9870" t="s">
        <v>15831</v>
      </c>
      <c r="S9870" t="s">
        <v>29</v>
      </c>
    </row>
    <row r="9871" spans="1:19" hidden="1" x14ac:dyDescent="0.2">
      <c r="A9871">
        <v>6295</v>
      </c>
      <c r="B9871" t="s">
        <v>15832</v>
      </c>
      <c r="C9871" t="s">
        <v>20</v>
      </c>
      <c r="D9871">
        <v>4.41</v>
      </c>
      <c r="E9871">
        <v>20</v>
      </c>
      <c r="F9871" t="s">
        <v>12752</v>
      </c>
      <c r="G9871" t="s">
        <v>31</v>
      </c>
      <c r="H9871" t="s">
        <v>46</v>
      </c>
      <c r="I9871" t="s">
        <v>14544</v>
      </c>
      <c r="K9871"/>
      <c r="L9871" t="s">
        <v>15833</v>
      </c>
      <c r="M9871" t="s">
        <v>26</v>
      </c>
      <c r="N9871">
        <v>2</v>
      </c>
      <c r="P9871" t="s">
        <v>10827</v>
      </c>
      <c r="Q9871" t="s">
        <v>15834</v>
      </c>
      <c r="S9871" t="s">
        <v>29</v>
      </c>
    </row>
    <row r="9872" spans="1:19" hidden="1" x14ac:dyDescent="0.2">
      <c r="A9872">
        <v>6296</v>
      </c>
      <c r="B9872" t="s">
        <v>15835</v>
      </c>
      <c r="C9872" t="s">
        <v>20</v>
      </c>
      <c r="D9872">
        <v>5.12</v>
      </c>
      <c r="E9872">
        <v>20</v>
      </c>
      <c r="F9872" t="s">
        <v>12752</v>
      </c>
      <c r="G9872" t="s">
        <v>31</v>
      </c>
      <c r="H9872" t="s">
        <v>46</v>
      </c>
      <c r="I9872" t="s">
        <v>14544</v>
      </c>
      <c r="K9872"/>
      <c r="L9872" t="s">
        <v>15836</v>
      </c>
      <c r="M9872" t="s">
        <v>26</v>
      </c>
      <c r="N9872">
        <v>2</v>
      </c>
      <c r="P9872" t="s">
        <v>10827</v>
      </c>
      <c r="Q9872" t="s">
        <v>15837</v>
      </c>
      <c r="S9872" t="s">
        <v>29</v>
      </c>
    </row>
    <row r="9873" spans="1:19" hidden="1" x14ac:dyDescent="0.2">
      <c r="A9873">
        <v>6297</v>
      </c>
      <c r="B9873" t="s">
        <v>15838</v>
      </c>
      <c r="C9873" t="s">
        <v>20</v>
      </c>
      <c r="D9873">
        <v>5.58</v>
      </c>
      <c r="E9873">
        <v>20</v>
      </c>
      <c r="F9873" t="s">
        <v>66</v>
      </c>
      <c r="G9873" t="s">
        <v>31</v>
      </c>
      <c r="H9873" t="s">
        <v>46</v>
      </c>
      <c r="I9873" t="s">
        <v>4762</v>
      </c>
      <c r="K9873"/>
      <c r="L9873" t="s">
        <v>15839</v>
      </c>
      <c r="M9873" t="s">
        <v>26</v>
      </c>
      <c r="N9873">
        <v>2</v>
      </c>
      <c r="P9873" t="s">
        <v>10827</v>
      </c>
      <c r="Q9873" t="s">
        <v>15840</v>
      </c>
      <c r="S9873" t="s">
        <v>29</v>
      </c>
    </row>
    <row r="9874" spans="1:19" hidden="1" x14ac:dyDescent="0.2">
      <c r="A9874">
        <v>6298</v>
      </c>
      <c r="B9874" t="s">
        <v>15841</v>
      </c>
      <c r="C9874" t="s">
        <v>20</v>
      </c>
      <c r="D9874">
        <v>4.08</v>
      </c>
      <c r="E9874">
        <v>20</v>
      </c>
      <c r="F9874" t="s">
        <v>66</v>
      </c>
      <c r="G9874" t="s">
        <v>31</v>
      </c>
      <c r="H9874" t="s">
        <v>46</v>
      </c>
      <c r="I9874" t="s">
        <v>4762</v>
      </c>
      <c r="K9874"/>
      <c r="L9874" t="s">
        <v>15842</v>
      </c>
      <c r="M9874" t="s">
        <v>26</v>
      </c>
      <c r="N9874">
        <v>2</v>
      </c>
      <c r="P9874" t="s">
        <v>10827</v>
      </c>
      <c r="Q9874" t="s">
        <v>15843</v>
      </c>
      <c r="S9874" t="s">
        <v>29</v>
      </c>
    </row>
    <row r="9875" spans="1:19" hidden="1" x14ac:dyDescent="0.2">
      <c r="A9875">
        <v>6299</v>
      </c>
      <c r="B9875" t="s">
        <v>15844</v>
      </c>
      <c r="C9875" t="s">
        <v>20</v>
      </c>
      <c r="D9875">
        <v>4.87</v>
      </c>
      <c r="E9875">
        <v>20</v>
      </c>
      <c r="F9875" t="s">
        <v>66</v>
      </c>
      <c r="G9875" t="s">
        <v>31</v>
      </c>
      <c r="H9875" t="s">
        <v>46</v>
      </c>
      <c r="I9875" t="s">
        <v>4762</v>
      </c>
      <c r="K9875"/>
      <c r="L9875" t="s">
        <v>15845</v>
      </c>
      <c r="M9875" t="s">
        <v>26</v>
      </c>
      <c r="N9875">
        <v>2</v>
      </c>
      <c r="P9875" t="s">
        <v>10827</v>
      </c>
      <c r="Q9875" t="s">
        <v>15846</v>
      </c>
      <c r="S9875" t="s">
        <v>29</v>
      </c>
    </row>
    <row r="9876" spans="1:19" hidden="1" x14ac:dyDescent="0.2">
      <c r="A9876">
        <v>6300</v>
      </c>
      <c r="B9876" t="s">
        <v>15847</v>
      </c>
      <c r="C9876" t="s">
        <v>20</v>
      </c>
      <c r="D9876">
        <v>4</v>
      </c>
      <c r="E9876">
        <v>20</v>
      </c>
      <c r="F9876" t="s">
        <v>66</v>
      </c>
      <c r="G9876" t="s">
        <v>31</v>
      </c>
      <c r="H9876" t="s">
        <v>46</v>
      </c>
      <c r="I9876" t="s">
        <v>9321</v>
      </c>
      <c r="K9876"/>
      <c r="L9876" t="s">
        <v>15848</v>
      </c>
      <c r="M9876" t="s">
        <v>26</v>
      </c>
      <c r="N9876">
        <v>2</v>
      </c>
      <c r="P9876" t="s">
        <v>10827</v>
      </c>
      <c r="Q9876" t="s">
        <v>15849</v>
      </c>
      <c r="S9876" t="s">
        <v>29</v>
      </c>
    </row>
    <row r="9877" spans="1:19" hidden="1" x14ac:dyDescent="0.2">
      <c r="A9877">
        <v>6301</v>
      </c>
      <c r="B9877" t="s">
        <v>15850</v>
      </c>
      <c r="C9877" t="s">
        <v>20</v>
      </c>
      <c r="D9877">
        <v>2.12</v>
      </c>
      <c r="E9877">
        <v>20</v>
      </c>
      <c r="F9877" t="s">
        <v>66</v>
      </c>
      <c r="G9877" t="s">
        <v>75</v>
      </c>
      <c r="H9877" t="s">
        <v>46</v>
      </c>
      <c r="I9877" t="s">
        <v>9321</v>
      </c>
      <c r="K9877"/>
      <c r="L9877" t="s">
        <v>15851</v>
      </c>
      <c r="M9877" t="s">
        <v>26</v>
      </c>
      <c r="N9877">
        <v>2</v>
      </c>
      <c r="P9877" t="s">
        <v>10827</v>
      </c>
      <c r="Q9877" t="s">
        <v>15852</v>
      </c>
      <c r="S9877" t="s">
        <v>29</v>
      </c>
    </row>
    <row r="9878" spans="1:19" hidden="1" x14ac:dyDescent="0.2">
      <c r="A9878">
        <v>6302</v>
      </c>
      <c r="B9878" t="s">
        <v>15853</v>
      </c>
      <c r="C9878" t="s">
        <v>20</v>
      </c>
      <c r="D9878">
        <v>4.0599999999999996</v>
      </c>
      <c r="E9878">
        <v>20</v>
      </c>
      <c r="F9878" t="s">
        <v>15854</v>
      </c>
      <c r="G9878" t="s">
        <v>31</v>
      </c>
      <c r="H9878" t="s">
        <v>46</v>
      </c>
      <c r="I9878" t="s">
        <v>548</v>
      </c>
      <c r="K9878"/>
      <c r="L9878" t="s">
        <v>15855</v>
      </c>
      <c r="M9878" t="s">
        <v>26</v>
      </c>
      <c r="N9878">
        <v>2</v>
      </c>
      <c r="P9878" t="s">
        <v>10827</v>
      </c>
      <c r="Q9878" t="s">
        <v>15856</v>
      </c>
      <c r="S9878" t="s">
        <v>29</v>
      </c>
    </row>
    <row r="9879" spans="1:19" hidden="1" x14ac:dyDescent="0.2">
      <c r="A9879">
        <v>6303</v>
      </c>
      <c r="B9879" t="s">
        <v>15857</v>
      </c>
      <c r="C9879" t="s">
        <v>20</v>
      </c>
      <c r="D9879">
        <v>7.8</v>
      </c>
      <c r="E9879">
        <v>20</v>
      </c>
      <c r="F9879" t="s">
        <v>15858</v>
      </c>
      <c r="G9879" t="s">
        <v>31</v>
      </c>
      <c r="H9879" t="s">
        <v>23</v>
      </c>
      <c r="I9879" t="s">
        <v>548</v>
      </c>
      <c r="K9879"/>
      <c r="L9879" t="s">
        <v>15859</v>
      </c>
      <c r="M9879" t="s">
        <v>26</v>
      </c>
      <c r="N9879">
        <v>2</v>
      </c>
      <c r="P9879" t="s">
        <v>10827</v>
      </c>
      <c r="Q9879" t="s">
        <v>15860</v>
      </c>
      <c r="S9879" t="s">
        <v>29</v>
      </c>
    </row>
    <row r="9880" spans="1:19" hidden="1" x14ac:dyDescent="0.2">
      <c r="A9880">
        <v>6304</v>
      </c>
      <c r="B9880" t="s">
        <v>15861</v>
      </c>
      <c r="C9880" t="s">
        <v>20</v>
      </c>
      <c r="D9880">
        <v>5.4</v>
      </c>
      <c r="E9880">
        <v>20</v>
      </c>
      <c r="F9880" t="s">
        <v>12674</v>
      </c>
      <c r="G9880" t="s">
        <v>31</v>
      </c>
      <c r="H9880" t="s">
        <v>23</v>
      </c>
      <c r="I9880" t="s">
        <v>548</v>
      </c>
      <c r="K9880"/>
      <c r="L9880" t="s">
        <v>15862</v>
      </c>
      <c r="M9880" t="s">
        <v>26</v>
      </c>
      <c r="N9880">
        <v>2</v>
      </c>
      <c r="P9880" t="s">
        <v>10827</v>
      </c>
      <c r="Q9880" t="s">
        <v>15863</v>
      </c>
      <c r="S9880" t="s">
        <v>29</v>
      </c>
    </row>
    <row r="9881" spans="1:19" hidden="1" x14ac:dyDescent="0.2">
      <c r="A9881">
        <v>6305</v>
      </c>
      <c r="B9881" t="s">
        <v>15864</v>
      </c>
      <c r="C9881" t="s">
        <v>20</v>
      </c>
      <c r="D9881">
        <v>5.14</v>
      </c>
      <c r="E9881">
        <v>20</v>
      </c>
      <c r="F9881" t="s">
        <v>13964</v>
      </c>
      <c r="G9881" t="s">
        <v>55</v>
      </c>
      <c r="H9881" t="s">
        <v>46</v>
      </c>
      <c r="I9881" t="s">
        <v>14499</v>
      </c>
      <c r="K9881"/>
      <c r="L9881" t="s">
        <v>15865</v>
      </c>
      <c r="M9881" t="s">
        <v>26</v>
      </c>
      <c r="N9881">
        <v>2</v>
      </c>
      <c r="P9881" t="s">
        <v>10827</v>
      </c>
      <c r="Q9881" t="s">
        <v>15866</v>
      </c>
      <c r="S9881" t="s">
        <v>29</v>
      </c>
    </row>
    <row r="9882" spans="1:19" hidden="1" x14ac:dyDescent="0.2">
      <c r="A9882">
        <v>6306</v>
      </c>
      <c r="B9882" t="s">
        <v>15867</v>
      </c>
      <c r="C9882" t="s">
        <v>20</v>
      </c>
      <c r="D9882">
        <v>4.37</v>
      </c>
      <c r="E9882">
        <v>20</v>
      </c>
      <c r="F9882" t="s">
        <v>66</v>
      </c>
      <c r="G9882" t="s">
        <v>31</v>
      </c>
      <c r="H9882" t="s">
        <v>46</v>
      </c>
      <c r="I9882" t="s">
        <v>4762</v>
      </c>
      <c r="K9882"/>
      <c r="L9882" t="s">
        <v>15868</v>
      </c>
      <c r="M9882" t="s">
        <v>26</v>
      </c>
      <c r="N9882">
        <v>2</v>
      </c>
      <c r="P9882" t="s">
        <v>10827</v>
      </c>
      <c r="Q9882" t="s">
        <v>15869</v>
      </c>
      <c r="S9882" t="s">
        <v>29</v>
      </c>
    </row>
    <row r="9883" spans="1:19" hidden="1" x14ac:dyDescent="0.2">
      <c r="A9883">
        <v>6307</v>
      </c>
      <c r="B9883" t="s">
        <v>15870</v>
      </c>
      <c r="C9883" t="s">
        <v>20</v>
      </c>
      <c r="D9883">
        <v>1.62</v>
      </c>
      <c r="E9883">
        <v>20</v>
      </c>
      <c r="F9883" t="s">
        <v>15871</v>
      </c>
      <c r="G9883" t="s">
        <v>75</v>
      </c>
      <c r="H9883" t="s">
        <v>46</v>
      </c>
      <c r="I9883" t="s">
        <v>548</v>
      </c>
      <c r="K9883"/>
      <c r="L9883" t="s">
        <v>15872</v>
      </c>
      <c r="M9883" t="s">
        <v>26</v>
      </c>
      <c r="N9883">
        <v>2</v>
      </c>
      <c r="P9883" t="s">
        <v>10827</v>
      </c>
      <c r="Q9883" t="s">
        <v>15873</v>
      </c>
      <c r="S9883" t="s">
        <v>29</v>
      </c>
    </row>
    <row r="9884" spans="1:19" hidden="1" x14ac:dyDescent="0.2">
      <c r="A9884">
        <v>6309</v>
      </c>
      <c r="B9884" t="s">
        <v>15874</v>
      </c>
      <c r="C9884" t="s">
        <v>20</v>
      </c>
      <c r="D9884">
        <v>3.01</v>
      </c>
      <c r="E9884">
        <v>20</v>
      </c>
      <c r="F9884" t="s">
        <v>15875</v>
      </c>
      <c r="G9884" t="s">
        <v>31</v>
      </c>
      <c r="H9884" t="s">
        <v>23</v>
      </c>
      <c r="I9884" t="s">
        <v>548</v>
      </c>
      <c r="K9884"/>
      <c r="L9884" t="s">
        <v>15876</v>
      </c>
      <c r="M9884" t="s">
        <v>26</v>
      </c>
      <c r="N9884">
        <v>2</v>
      </c>
      <c r="P9884" t="s">
        <v>10827</v>
      </c>
      <c r="Q9884" t="s">
        <v>15877</v>
      </c>
      <c r="S9884" t="s">
        <v>29</v>
      </c>
    </row>
    <row r="9885" spans="1:19" hidden="1" x14ac:dyDescent="0.2">
      <c r="A9885">
        <v>6310</v>
      </c>
      <c r="B9885" t="s">
        <v>15878</v>
      </c>
      <c r="C9885" t="s">
        <v>20</v>
      </c>
      <c r="D9885">
        <v>4.28</v>
      </c>
      <c r="E9885">
        <v>20</v>
      </c>
      <c r="F9885" t="s">
        <v>15879</v>
      </c>
      <c r="G9885" t="s">
        <v>31</v>
      </c>
      <c r="H9885" t="s">
        <v>23</v>
      </c>
      <c r="I9885" t="s">
        <v>548</v>
      </c>
      <c r="K9885"/>
      <c r="L9885" t="s">
        <v>15880</v>
      </c>
      <c r="M9885" t="s">
        <v>26</v>
      </c>
      <c r="N9885">
        <v>2</v>
      </c>
      <c r="P9885" t="s">
        <v>10827</v>
      </c>
      <c r="Q9885" t="s">
        <v>15881</v>
      </c>
      <c r="S9885" t="s">
        <v>29</v>
      </c>
    </row>
    <row r="9886" spans="1:19" hidden="1" x14ac:dyDescent="0.2">
      <c r="A9886">
        <v>6311</v>
      </c>
      <c r="B9886" t="s">
        <v>15882</v>
      </c>
      <c r="C9886" t="s">
        <v>20</v>
      </c>
      <c r="D9886">
        <v>1.27</v>
      </c>
      <c r="E9886">
        <v>20</v>
      </c>
      <c r="F9886" t="s">
        <v>12792</v>
      </c>
      <c r="G9886" t="s">
        <v>75</v>
      </c>
      <c r="H9886" t="s">
        <v>46</v>
      </c>
      <c r="I9886" t="s">
        <v>2115</v>
      </c>
      <c r="K9886"/>
      <c r="L9886" t="s">
        <v>15883</v>
      </c>
      <c r="M9886" t="s">
        <v>11071</v>
      </c>
      <c r="N9886">
        <v>3</v>
      </c>
      <c r="P9886" t="s">
        <v>10827</v>
      </c>
      <c r="Q9886" t="s">
        <v>15884</v>
      </c>
      <c r="S9886" t="s">
        <v>29</v>
      </c>
    </row>
    <row r="9887" spans="1:19" hidden="1" x14ac:dyDescent="0.2">
      <c r="A9887">
        <v>6312</v>
      </c>
      <c r="B9887" t="s">
        <v>15885</v>
      </c>
      <c r="C9887" t="s">
        <v>20</v>
      </c>
      <c r="D9887">
        <v>2.85</v>
      </c>
      <c r="E9887">
        <v>30</v>
      </c>
      <c r="F9887" t="s">
        <v>15886</v>
      </c>
      <c r="G9887" t="s">
        <v>63</v>
      </c>
      <c r="H9887" t="s">
        <v>46</v>
      </c>
      <c r="I9887" t="s">
        <v>15017</v>
      </c>
      <c r="K9887"/>
      <c r="L9887" t="s">
        <v>15887</v>
      </c>
      <c r="M9887" t="s">
        <v>26</v>
      </c>
      <c r="N9887">
        <v>2</v>
      </c>
      <c r="P9887" t="s">
        <v>10827</v>
      </c>
      <c r="Q9887" t="s">
        <v>15888</v>
      </c>
      <c r="S9887" t="s">
        <v>29</v>
      </c>
    </row>
    <row r="9888" spans="1:19" hidden="1" x14ac:dyDescent="0.2">
      <c r="A9888">
        <v>6313</v>
      </c>
      <c r="B9888" t="s">
        <v>15889</v>
      </c>
      <c r="C9888" t="s">
        <v>20</v>
      </c>
      <c r="D9888">
        <v>2.7</v>
      </c>
      <c r="E9888">
        <v>25</v>
      </c>
      <c r="F9888" t="s">
        <v>615</v>
      </c>
      <c r="G9888" t="s">
        <v>1440</v>
      </c>
      <c r="H9888" t="s">
        <v>23</v>
      </c>
      <c r="I9888" t="s">
        <v>9516</v>
      </c>
      <c r="K9888"/>
      <c r="L9888" t="s">
        <v>15890</v>
      </c>
      <c r="M9888" t="s">
        <v>26</v>
      </c>
      <c r="N9888">
        <v>2</v>
      </c>
      <c r="P9888" t="s">
        <v>10827</v>
      </c>
      <c r="Q9888" t="s">
        <v>15891</v>
      </c>
      <c r="S9888" t="s">
        <v>29</v>
      </c>
    </row>
    <row r="9889" spans="1:19" hidden="1" x14ac:dyDescent="0.2">
      <c r="A9889">
        <v>6314</v>
      </c>
      <c r="B9889" t="s">
        <v>15892</v>
      </c>
      <c r="C9889" t="s">
        <v>20</v>
      </c>
      <c r="D9889">
        <v>1.75</v>
      </c>
      <c r="E9889">
        <v>20</v>
      </c>
      <c r="F9889" t="s">
        <v>12792</v>
      </c>
      <c r="G9889" t="s">
        <v>75</v>
      </c>
      <c r="H9889" t="s">
        <v>46</v>
      </c>
      <c r="I9889" t="s">
        <v>2142</v>
      </c>
      <c r="K9889"/>
      <c r="L9889" t="s">
        <v>15893</v>
      </c>
      <c r="M9889" t="s">
        <v>26</v>
      </c>
      <c r="N9889">
        <v>2</v>
      </c>
      <c r="P9889" t="s">
        <v>10827</v>
      </c>
      <c r="Q9889" t="s">
        <v>15894</v>
      </c>
      <c r="S9889" t="s">
        <v>29</v>
      </c>
    </row>
    <row r="9890" spans="1:19" hidden="1" x14ac:dyDescent="0.2">
      <c r="A9890">
        <v>6315</v>
      </c>
      <c r="B9890" t="s">
        <v>15895</v>
      </c>
      <c r="C9890" t="s">
        <v>20</v>
      </c>
      <c r="D9890">
        <v>5.04</v>
      </c>
      <c r="E9890">
        <v>20</v>
      </c>
      <c r="F9890" t="s">
        <v>11092</v>
      </c>
      <c r="G9890" t="s">
        <v>55</v>
      </c>
      <c r="H9890" t="s">
        <v>46</v>
      </c>
      <c r="I9890" t="s">
        <v>199</v>
      </c>
      <c r="K9890"/>
      <c r="L9890" t="s">
        <v>15896</v>
      </c>
      <c r="M9890" t="s">
        <v>26</v>
      </c>
      <c r="N9890">
        <v>2</v>
      </c>
      <c r="P9890" t="s">
        <v>10827</v>
      </c>
      <c r="Q9890" t="s">
        <v>15897</v>
      </c>
      <c r="S9890" t="s">
        <v>29</v>
      </c>
    </row>
    <row r="9891" spans="1:19" hidden="1" x14ac:dyDescent="0.2">
      <c r="A9891">
        <v>6315</v>
      </c>
      <c r="B9891" t="s">
        <v>15895</v>
      </c>
      <c r="C9891" t="s">
        <v>73</v>
      </c>
      <c r="D9891">
        <v>7.9</v>
      </c>
      <c r="E9891">
        <v>20</v>
      </c>
      <c r="F9891" t="s">
        <v>11092</v>
      </c>
      <c r="G9891" t="s">
        <v>55</v>
      </c>
      <c r="H9891" t="s">
        <v>46</v>
      </c>
      <c r="I9891" t="s">
        <v>199</v>
      </c>
      <c r="K9891"/>
      <c r="L9891" t="s">
        <v>15896</v>
      </c>
      <c r="M9891" t="s">
        <v>26</v>
      </c>
      <c r="N9891">
        <v>2</v>
      </c>
      <c r="P9891" t="s">
        <v>10827</v>
      </c>
      <c r="Q9891" t="s">
        <v>15897</v>
      </c>
      <c r="S9891" t="s">
        <v>29</v>
      </c>
    </row>
    <row r="9892" spans="1:19" hidden="1" x14ac:dyDescent="0.2">
      <c r="A9892">
        <v>6316</v>
      </c>
      <c r="B9892" t="s">
        <v>15898</v>
      </c>
      <c r="C9892" t="s">
        <v>20</v>
      </c>
      <c r="D9892">
        <v>-7.15</v>
      </c>
      <c r="E9892">
        <v>21</v>
      </c>
      <c r="F9892" t="s">
        <v>11429</v>
      </c>
      <c r="G9892" t="s">
        <v>75</v>
      </c>
      <c r="H9892" t="s">
        <v>23</v>
      </c>
      <c r="I9892" t="s">
        <v>304</v>
      </c>
      <c r="K9892"/>
      <c r="L9892" t="s">
        <v>15899</v>
      </c>
      <c r="M9892" t="s">
        <v>26</v>
      </c>
      <c r="N9892">
        <v>2</v>
      </c>
      <c r="P9892" t="s">
        <v>10827</v>
      </c>
      <c r="Q9892" t="s">
        <v>15900</v>
      </c>
      <c r="S9892" t="s">
        <v>29</v>
      </c>
    </row>
    <row r="9893" spans="1:19" hidden="1" x14ac:dyDescent="0.2">
      <c r="A9893">
        <v>6316</v>
      </c>
      <c r="B9893" t="s">
        <v>15898</v>
      </c>
      <c r="C9893" t="s">
        <v>73</v>
      </c>
      <c r="D9893">
        <v>7.58</v>
      </c>
      <c r="E9893">
        <v>21</v>
      </c>
      <c r="F9893" t="s">
        <v>15737</v>
      </c>
      <c r="G9893" t="s">
        <v>31</v>
      </c>
      <c r="H9893" t="s">
        <v>23</v>
      </c>
      <c r="I9893" t="s">
        <v>304</v>
      </c>
      <c r="K9893"/>
      <c r="L9893" t="s">
        <v>15899</v>
      </c>
      <c r="M9893" t="s">
        <v>26</v>
      </c>
      <c r="N9893">
        <v>2</v>
      </c>
      <c r="P9893" t="s">
        <v>10827</v>
      </c>
      <c r="Q9893" t="s">
        <v>15900</v>
      </c>
      <c r="S9893" t="s">
        <v>29</v>
      </c>
    </row>
    <row r="9894" spans="1:19" hidden="1" x14ac:dyDescent="0.2">
      <c r="A9894">
        <v>6317</v>
      </c>
      <c r="B9894" t="s">
        <v>15901</v>
      </c>
      <c r="C9894" t="s">
        <v>20</v>
      </c>
      <c r="D9894">
        <v>0.67</v>
      </c>
      <c r="E9894" t="s">
        <v>363</v>
      </c>
      <c r="G9894" t="s">
        <v>567</v>
      </c>
      <c r="H9894" t="s">
        <v>23</v>
      </c>
      <c r="I9894" t="s">
        <v>493</v>
      </c>
      <c r="K9894"/>
      <c r="L9894" t="s">
        <v>15902</v>
      </c>
      <c r="M9894" t="s">
        <v>26</v>
      </c>
      <c r="N9894">
        <v>2</v>
      </c>
      <c r="P9894" t="s">
        <v>10827</v>
      </c>
      <c r="Q9894" t="s">
        <v>15903</v>
      </c>
      <c r="S9894" t="s">
        <v>29</v>
      </c>
    </row>
    <row r="9895" spans="1:19" hidden="1" x14ac:dyDescent="0.2">
      <c r="A9895">
        <v>6318</v>
      </c>
      <c r="B9895" t="s">
        <v>15904</v>
      </c>
      <c r="C9895" t="s">
        <v>20</v>
      </c>
      <c r="D9895">
        <v>0.45</v>
      </c>
      <c r="E9895" t="s">
        <v>363</v>
      </c>
      <c r="G9895" t="s">
        <v>567</v>
      </c>
      <c r="H9895" t="s">
        <v>23</v>
      </c>
      <c r="I9895" t="s">
        <v>493</v>
      </c>
      <c r="K9895"/>
      <c r="L9895" t="s">
        <v>15905</v>
      </c>
      <c r="M9895" t="s">
        <v>26</v>
      </c>
      <c r="N9895">
        <v>2</v>
      </c>
      <c r="P9895" t="s">
        <v>10827</v>
      </c>
      <c r="Q9895" t="s">
        <v>15906</v>
      </c>
      <c r="S9895" t="s">
        <v>29</v>
      </c>
    </row>
    <row r="9896" spans="1:19" hidden="1" x14ac:dyDescent="0.2">
      <c r="A9896">
        <v>6319</v>
      </c>
      <c r="B9896" t="s">
        <v>15907</v>
      </c>
      <c r="C9896" t="s">
        <v>20</v>
      </c>
      <c r="D9896">
        <v>11.84</v>
      </c>
      <c r="E9896">
        <v>20</v>
      </c>
      <c r="F9896" t="s">
        <v>66</v>
      </c>
      <c r="G9896" t="s">
        <v>4897</v>
      </c>
      <c r="H9896" t="s">
        <v>46</v>
      </c>
      <c r="I9896" t="s">
        <v>4630</v>
      </c>
      <c r="K9896"/>
      <c r="L9896" t="s">
        <v>15908</v>
      </c>
      <c r="M9896" t="s">
        <v>26</v>
      </c>
      <c r="N9896">
        <v>2</v>
      </c>
      <c r="P9896" t="s">
        <v>10827</v>
      </c>
      <c r="Q9896" t="s">
        <v>15909</v>
      </c>
      <c r="S9896" t="s">
        <v>29</v>
      </c>
    </row>
    <row r="9897" spans="1:19" hidden="1" x14ac:dyDescent="0.2">
      <c r="A9897">
        <v>6320</v>
      </c>
      <c r="B9897" t="s">
        <v>15910</v>
      </c>
      <c r="C9897" t="s">
        <v>20</v>
      </c>
      <c r="D9897">
        <v>2.75</v>
      </c>
      <c r="E9897">
        <v>20</v>
      </c>
      <c r="F9897" t="s">
        <v>66</v>
      </c>
      <c r="G9897" t="s">
        <v>31</v>
      </c>
      <c r="H9897" t="s">
        <v>46</v>
      </c>
      <c r="I9897" t="s">
        <v>2142</v>
      </c>
      <c r="K9897"/>
      <c r="L9897" t="s">
        <v>15911</v>
      </c>
      <c r="M9897" t="s">
        <v>26</v>
      </c>
      <c r="N9897">
        <v>2</v>
      </c>
      <c r="P9897" t="s">
        <v>10827</v>
      </c>
      <c r="Q9897" t="s">
        <v>15912</v>
      </c>
      <c r="S9897" t="s">
        <v>29</v>
      </c>
    </row>
    <row r="9898" spans="1:19" hidden="1" x14ac:dyDescent="0.2">
      <c r="A9898">
        <v>6321</v>
      </c>
      <c r="B9898" t="s">
        <v>15913</v>
      </c>
      <c r="C9898" t="s">
        <v>20</v>
      </c>
      <c r="D9898">
        <v>3.42</v>
      </c>
      <c r="E9898">
        <v>20</v>
      </c>
      <c r="F9898" t="s">
        <v>66</v>
      </c>
      <c r="G9898" t="s">
        <v>31</v>
      </c>
      <c r="H9898" t="s">
        <v>46</v>
      </c>
      <c r="I9898" t="s">
        <v>2142</v>
      </c>
      <c r="K9898"/>
      <c r="L9898" t="s">
        <v>15914</v>
      </c>
      <c r="M9898" t="s">
        <v>26</v>
      </c>
      <c r="N9898">
        <v>2</v>
      </c>
      <c r="P9898" t="s">
        <v>10827</v>
      </c>
      <c r="Q9898" t="s">
        <v>15915</v>
      </c>
      <c r="S9898" t="s">
        <v>29</v>
      </c>
    </row>
    <row r="9899" spans="1:19" hidden="1" x14ac:dyDescent="0.2">
      <c r="A9899">
        <v>6322</v>
      </c>
      <c r="B9899" t="s">
        <v>15916</v>
      </c>
      <c r="C9899" t="s">
        <v>20</v>
      </c>
      <c r="D9899">
        <v>2.6</v>
      </c>
      <c r="E9899">
        <v>20</v>
      </c>
      <c r="F9899" t="s">
        <v>66</v>
      </c>
      <c r="G9899" t="s">
        <v>31</v>
      </c>
      <c r="H9899" t="s">
        <v>46</v>
      </c>
      <c r="I9899" t="s">
        <v>2142</v>
      </c>
      <c r="K9899"/>
      <c r="L9899" t="s">
        <v>15917</v>
      </c>
      <c r="M9899" t="s">
        <v>26</v>
      </c>
      <c r="N9899">
        <v>2</v>
      </c>
      <c r="P9899" t="s">
        <v>10827</v>
      </c>
      <c r="Q9899" t="s">
        <v>15918</v>
      </c>
      <c r="S9899" t="s">
        <v>29</v>
      </c>
    </row>
    <row r="9900" spans="1:19" hidden="1" x14ac:dyDescent="0.2">
      <c r="A9900">
        <v>6323</v>
      </c>
      <c r="B9900" t="s">
        <v>15919</v>
      </c>
      <c r="C9900" t="s">
        <v>20</v>
      </c>
      <c r="D9900">
        <v>5.9</v>
      </c>
      <c r="E9900">
        <v>20</v>
      </c>
      <c r="F9900" t="s">
        <v>11092</v>
      </c>
      <c r="G9900" t="s">
        <v>15920</v>
      </c>
      <c r="H9900" t="s">
        <v>23</v>
      </c>
      <c r="I9900" t="s">
        <v>199</v>
      </c>
      <c r="K9900"/>
      <c r="L9900" t="s">
        <v>15921</v>
      </c>
      <c r="M9900" t="s">
        <v>26</v>
      </c>
      <c r="N9900">
        <v>2</v>
      </c>
      <c r="P9900" t="s">
        <v>10827</v>
      </c>
      <c r="Q9900" t="s">
        <v>15922</v>
      </c>
      <c r="S9900" t="s">
        <v>29</v>
      </c>
    </row>
    <row r="9901" spans="1:19" hidden="1" x14ac:dyDescent="0.2">
      <c r="A9901">
        <v>6323</v>
      </c>
      <c r="B9901" t="s">
        <v>15919</v>
      </c>
      <c r="C9901" t="s">
        <v>73</v>
      </c>
      <c r="D9901">
        <v>4.91</v>
      </c>
      <c r="E9901">
        <v>20</v>
      </c>
      <c r="F9901" t="s">
        <v>11092</v>
      </c>
      <c r="G9901" t="s">
        <v>15920</v>
      </c>
      <c r="H9901" t="s">
        <v>23</v>
      </c>
      <c r="I9901" t="s">
        <v>199</v>
      </c>
      <c r="K9901"/>
      <c r="L9901" t="s">
        <v>15921</v>
      </c>
      <c r="M9901" t="s">
        <v>26</v>
      </c>
      <c r="N9901">
        <v>2</v>
      </c>
      <c r="P9901" t="s">
        <v>10827</v>
      </c>
      <c r="Q9901" t="s">
        <v>15922</v>
      </c>
      <c r="S9901" t="s">
        <v>29</v>
      </c>
    </row>
    <row r="9902" spans="1:19" hidden="1" x14ac:dyDescent="0.2">
      <c r="A9902">
        <v>6324</v>
      </c>
      <c r="B9902" t="s">
        <v>15923</v>
      </c>
      <c r="C9902" t="s">
        <v>20</v>
      </c>
      <c r="D9902">
        <v>5.74</v>
      </c>
      <c r="E9902">
        <v>20</v>
      </c>
      <c r="F9902" t="s">
        <v>11092</v>
      </c>
      <c r="G9902" t="s">
        <v>55</v>
      </c>
      <c r="H9902" t="s">
        <v>46</v>
      </c>
      <c r="I9902" t="s">
        <v>199</v>
      </c>
      <c r="K9902"/>
      <c r="L9902" t="s">
        <v>15924</v>
      </c>
      <c r="M9902" t="s">
        <v>26</v>
      </c>
      <c r="N9902">
        <v>2</v>
      </c>
      <c r="P9902" t="s">
        <v>10827</v>
      </c>
      <c r="Q9902" t="s">
        <v>15925</v>
      </c>
      <c r="S9902" t="s">
        <v>29</v>
      </c>
    </row>
    <row r="9903" spans="1:19" hidden="1" x14ac:dyDescent="0.2">
      <c r="A9903">
        <v>6325</v>
      </c>
      <c r="B9903" t="s">
        <v>15926</v>
      </c>
      <c r="C9903" t="s">
        <v>20</v>
      </c>
      <c r="D9903">
        <v>12.02</v>
      </c>
      <c r="E9903">
        <v>20</v>
      </c>
      <c r="G9903" t="s">
        <v>4302</v>
      </c>
      <c r="H9903" t="s">
        <v>46</v>
      </c>
      <c r="I9903" t="s">
        <v>4630</v>
      </c>
      <c r="K9903"/>
      <c r="L9903" t="s">
        <v>15927</v>
      </c>
      <c r="M9903" t="s">
        <v>26</v>
      </c>
      <c r="N9903">
        <v>2</v>
      </c>
      <c r="P9903" t="s">
        <v>10827</v>
      </c>
      <c r="Q9903" t="s">
        <v>15928</v>
      </c>
      <c r="S9903" t="s">
        <v>29</v>
      </c>
    </row>
    <row r="9904" spans="1:19" hidden="1" x14ac:dyDescent="0.2">
      <c r="A9904">
        <v>6326</v>
      </c>
      <c r="B9904" t="s">
        <v>15929</v>
      </c>
      <c r="C9904" t="s">
        <v>20</v>
      </c>
      <c r="D9904">
        <v>5.63</v>
      </c>
      <c r="E9904">
        <v>20</v>
      </c>
      <c r="F9904" t="s">
        <v>11092</v>
      </c>
      <c r="G9904" t="s">
        <v>55</v>
      </c>
      <c r="H9904" t="s">
        <v>46</v>
      </c>
      <c r="I9904" t="s">
        <v>199</v>
      </c>
      <c r="K9904"/>
      <c r="L9904" t="s">
        <v>15930</v>
      </c>
      <c r="M9904" t="s">
        <v>26</v>
      </c>
      <c r="N9904">
        <v>2</v>
      </c>
      <c r="P9904" t="s">
        <v>10827</v>
      </c>
      <c r="Q9904" t="s">
        <v>15931</v>
      </c>
      <c r="S9904" t="s">
        <v>29</v>
      </c>
    </row>
    <row r="9905" spans="1:19" hidden="1" x14ac:dyDescent="0.2">
      <c r="A9905">
        <v>6326</v>
      </c>
      <c r="B9905" t="s">
        <v>15929</v>
      </c>
      <c r="C9905" t="s">
        <v>73</v>
      </c>
      <c r="D9905">
        <v>8.49</v>
      </c>
      <c r="E9905">
        <v>20</v>
      </c>
      <c r="F9905" t="s">
        <v>11092</v>
      </c>
      <c r="G9905" t="s">
        <v>55</v>
      </c>
      <c r="H9905" t="s">
        <v>46</v>
      </c>
      <c r="I9905" t="s">
        <v>199</v>
      </c>
      <c r="K9905"/>
      <c r="L9905" t="s">
        <v>15930</v>
      </c>
      <c r="M9905" t="s">
        <v>26</v>
      </c>
      <c r="N9905">
        <v>2</v>
      </c>
      <c r="P9905" t="s">
        <v>10827</v>
      </c>
      <c r="Q9905" t="s">
        <v>15931</v>
      </c>
      <c r="S9905" t="s">
        <v>29</v>
      </c>
    </row>
    <row r="9906" spans="1:19" hidden="1" x14ac:dyDescent="0.2">
      <c r="A9906">
        <v>6327</v>
      </c>
      <c r="B9906" t="s">
        <v>15932</v>
      </c>
      <c r="C9906" t="s">
        <v>20</v>
      </c>
      <c r="D9906">
        <v>5.44</v>
      </c>
      <c r="E9906">
        <v>20</v>
      </c>
      <c r="F9906" t="s">
        <v>11092</v>
      </c>
      <c r="G9906" t="s">
        <v>55</v>
      </c>
      <c r="H9906" t="s">
        <v>46</v>
      </c>
      <c r="I9906" t="s">
        <v>199</v>
      </c>
      <c r="K9906"/>
      <c r="L9906" t="s">
        <v>15933</v>
      </c>
      <c r="M9906" t="s">
        <v>26</v>
      </c>
      <c r="N9906">
        <v>2</v>
      </c>
      <c r="P9906" t="s">
        <v>10827</v>
      </c>
      <c r="Q9906" t="s">
        <v>15934</v>
      </c>
      <c r="S9906" t="s">
        <v>29</v>
      </c>
    </row>
    <row r="9907" spans="1:19" hidden="1" x14ac:dyDescent="0.2">
      <c r="A9907">
        <v>6327</v>
      </c>
      <c r="B9907" t="s">
        <v>15932</v>
      </c>
      <c r="C9907" t="s">
        <v>73</v>
      </c>
      <c r="D9907">
        <v>7.86</v>
      </c>
      <c r="E9907">
        <v>20</v>
      </c>
      <c r="F9907" t="s">
        <v>11092</v>
      </c>
      <c r="G9907" t="s">
        <v>55</v>
      </c>
      <c r="H9907" t="s">
        <v>46</v>
      </c>
      <c r="I9907" t="s">
        <v>199</v>
      </c>
      <c r="K9907"/>
      <c r="L9907" t="s">
        <v>15933</v>
      </c>
      <c r="M9907" t="s">
        <v>26</v>
      </c>
      <c r="N9907">
        <v>2</v>
      </c>
      <c r="P9907" t="s">
        <v>10827</v>
      </c>
      <c r="Q9907" t="s">
        <v>15934</v>
      </c>
      <c r="S9907" t="s">
        <v>29</v>
      </c>
    </row>
    <row r="9908" spans="1:19" hidden="1" x14ac:dyDescent="0.2">
      <c r="A9908">
        <v>6329</v>
      </c>
      <c r="B9908" t="s">
        <v>15935</v>
      </c>
      <c r="C9908" t="s">
        <v>20</v>
      </c>
      <c r="D9908">
        <v>0.7</v>
      </c>
      <c r="E9908">
        <v>20</v>
      </c>
      <c r="G9908" t="s">
        <v>75</v>
      </c>
      <c r="H9908" t="s">
        <v>46</v>
      </c>
      <c r="I9908" t="s">
        <v>2115</v>
      </c>
      <c r="K9908"/>
      <c r="L9908" t="s">
        <v>15936</v>
      </c>
      <c r="M9908" t="s">
        <v>26</v>
      </c>
      <c r="N9908">
        <v>2</v>
      </c>
      <c r="P9908" t="s">
        <v>10827</v>
      </c>
      <c r="Q9908" t="s">
        <v>15937</v>
      </c>
      <c r="S9908" t="s">
        <v>29</v>
      </c>
    </row>
    <row r="9909" spans="1:19" hidden="1" x14ac:dyDescent="0.2">
      <c r="A9909">
        <v>6330</v>
      </c>
      <c r="B9909" t="s">
        <v>15938</v>
      </c>
      <c r="C9909" t="s">
        <v>20</v>
      </c>
      <c r="D9909">
        <v>2.6</v>
      </c>
      <c r="E9909">
        <v>20</v>
      </c>
      <c r="G9909" t="s">
        <v>31</v>
      </c>
      <c r="H9909" t="s">
        <v>46</v>
      </c>
      <c r="I9909" t="s">
        <v>2115</v>
      </c>
      <c r="K9909"/>
      <c r="L9909" t="s">
        <v>15939</v>
      </c>
      <c r="M9909" t="s">
        <v>26</v>
      </c>
      <c r="N9909">
        <v>2</v>
      </c>
      <c r="P9909" t="s">
        <v>10827</v>
      </c>
      <c r="Q9909" t="s">
        <v>15940</v>
      </c>
      <c r="S9909" t="s">
        <v>29</v>
      </c>
    </row>
    <row r="9910" spans="1:19" hidden="1" x14ac:dyDescent="0.2">
      <c r="A9910">
        <v>6331</v>
      </c>
      <c r="B9910" t="s">
        <v>15941</v>
      </c>
      <c r="C9910" t="s">
        <v>20</v>
      </c>
      <c r="D9910">
        <v>10.62</v>
      </c>
      <c r="E9910">
        <v>20</v>
      </c>
      <c r="F9910" t="s">
        <v>15151</v>
      </c>
      <c r="G9910" t="s">
        <v>31</v>
      </c>
      <c r="H9910" t="s">
        <v>46</v>
      </c>
      <c r="I9910" t="s">
        <v>12372</v>
      </c>
      <c r="K9910"/>
      <c r="L9910" t="s">
        <v>15942</v>
      </c>
      <c r="M9910" t="s">
        <v>26</v>
      </c>
      <c r="N9910">
        <v>2</v>
      </c>
      <c r="P9910" t="s">
        <v>10827</v>
      </c>
      <c r="Q9910" t="s">
        <v>15943</v>
      </c>
      <c r="S9910" t="s">
        <v>29</v>
      </c>
    </row>
    <row r="9911" spans="1:19" hidden="1" x14ac:dyDescent="0.2">
      <c r="A9911">
        <v>6332</v>
      </c>
      <c r="B9911" t="s">
        <v>15944</v>
      </c>
      <c r="C9911" t="s">
        <v>20</v>
      </c>
      <c r="D9911">
        <v>3.39</v>
      </c>
      <c r="E9911">
        <v>20</v>
      </c>
      <c r="F9911" t="s">
        <v>15151</v>
      </c>
      <c r="G9911" t="s">
        <v>31</v>
      </c>
      <c r="H9911" t="s">
        <v>46</v>
      </c>
      <c r="I9911" t="s">
        <v>12372</v>
      </c>
      <c r="K9911"/>
      <c r="L9911" t="s">
        <v>15945</v>
      </c>
      <c r="M9911" t="s">
        <v>26</v>
      </c>
      <c r="N9911">
        <v>2</v>
      </c>
      <c r="P9911" t="s">
        <v>10827</v>
      </c>
      <c r="Q9911" t="s">
        <v>15946</v>
      </c>
      <c r="S9911" t="s">
        <v>29</v>
      </c>
    </row>
    <row r="9912" spans="1:19" hidden="1" x14ac:dyDescent="0.2">
      <c r="A9912">
        <v>6333</v>
      </c>
      <c r="B9912" t="s">
        <v>15947</v>
      </c>
      <c r="C9912" t="s">
        <v>20</v>
      </c>
      <c r="D9912">
        <v>4.95</v>
      </c>
      <c r="E9912">
        <v>20</v>
      </c>
      <c r="F9912" t="s">
        <v>66</v>
      </c>
      <c r="G9912" t="s">
        <v>31</v>
      </c>
      <c r="H9912" t="s">
        <v>46</v>
      </c>
      <c r="I9912" t="s">
        <v>8881</v>
      </c>
      <c r="K9912"/>
      <c r="L9912" t="s">
        <v>15948</v>
      </c>
      <c r="M9912" t="s">
        <v>26</v>
      </c>
      <c r="N9912">
        <v>2</v>
      </c>
      <c r="P9912" t="s">
        <v>10827</v>
      </c>
      <c r="Q9912" t="s">
        <v>15949</v>
      </c>
      <c r="S9912" t="s">
        <v>29</v>
      </c>
    </row>
    <row r="9913" spans="1:19" hidden="1" x14ac:dyDescent="0.2">
      <c r="A9913">
        <v>6334</v>
      </c>
      <c r="B9913" t="s">
        <v>15950</v>
      </c>
      <c r="C9913" t="s">
        <v>20</v>
      </c>
      <c r="D9913">
        <v>4.12</v>
      </c>
      <c r="E9913">
        <v>20</v>
      </c>
      <c r="F9913" t="s">
        <v>66</v>
      </c>
      <c r="G9913" t="s">
        <v>31</v>
      </c>
      <c r="H9913" t="s">
        <v>46</v>
      </c>
      <c r="I9913" t="s">
        <v>8881</v>
      </c>
      <c r="K9913"/>
      <c r="L9913" t="s">
        <v>15951</v>
      </c>
      <c r="M9913" t="s">
        <v>26</v>
      </c>
      <c r="N9913">
        <v>2</v>
      </c>
      <c r="P9913" t="s">
        <v>10827</v>
      </c>
      <c r="Q9913" t="s">
        <v>15952</v>
      </c>
      <c r="S9913" t="s">
        <v>29</v>
      </c>
    </row>
    <row r="9914" spans="1:19" hidden="1" x14ac:dyDescent="0.2">
      <c r="A9914">
        <v>6335</v>
      </c>
      <c r="B9914" t="s">
        <v>15953</v>
      </c>
      <c r="C9914" t="s">
        <v>20</v>
      </c>
      <c r="D9914">
        <v>3.87</v>
      </c>
      <c r="E9914">
        <v>20</v>
      </c>
      <c r="F9914" t="s">
        <v>66</v>
      </c>
      <c r="G9914" t="s">
        <v>31</v>
      </c>
      <c r="H9914" t="s">
        <v>46</v>
      </c>
      <c r="I9914" t="s">
        <v>10738</v>
      </c>
      <c r="K9914"/>
      <c r="L9914" t="s">
        <v>15954</v>
      </c>
      <c r="M9914" t="s">
        <v>26</v>
      </c>
      <c r="N9914">
        <v>2</v>
      </c>
      <c r="P9914" t="s">
        <v>10827</v>
      </c>
      <c r="Q9914" t="s">
        <v>15955</v>
      </c>
      <c r="S9914" t="s">
        <v>29</v>
      </c>
    </row>
    <row r="9915" spans="1:19" hidden="1" x14ac:dyDescent="0.2">
      <c r="A9915">
        <v>6337</v>
      </c>
      <c r="B9915" t="s">
        <v>15956</v>
      </c>
      <c r="C9915" t="s">
        <v>20</v>
      </c>
      <c r="D9915">
        <v>9.75</v>
      </c>
      <c r="E9915">
        <v>20</v>
      </c>
      <c r="G9915" t="s">
        <v>55</v>
      </c>
      <c r="H9915" t="s">
        <v>46</v>
      </c>
      <c r="I9915" t="s">
        <v>3109</v>
      </c>
      <c r="K9915"/>
      <c r="L9915" t="s">
        <v>15957</v>
      </c>
      <c r="M9915" t="s">
        <v>11071</v>
      </c>
      <c r="N9915">
        <v>3</v>
      </c>
      <c r="P9915" t="s">
        <v>10827</v>
      </c>
      <c r="Q9915" t="s">
        <v>15958</v>
      </c>
      <c r="S9915" t="s">
        <v>29</v>
      </c>
    </row>
    <row r="9916" spans="1:19" hidden="1" x14ac:dyDescent="0.2">
      <c r="A9916">
        <v>6338</v>
      </c>
      <c r="B9916" t="s">
        <v>15959</v>
      </c>
      <c r="C9916" t="s">
        <v>20</v>
      </c>
      <c r="D9916">
        <v>4.13</v>
      </c>
      <c r="E9916">
        <v>20</v>
      </c>
      <c r="F9916" t="s">
        <v>66</v>
      </c>
      <c r="G9916" t="s">
        <v>31</v>
      </c>
      <c r="H9916" t="s">
        <v>46</v>
      </c>
      <c r="I9916" t="s">
        <v>2142</v>
      </c>
      <c r="K9916"/>
      <c r="L9916" t="s">
        <v>15960</v>
      </c>
      <c r="M9916" t="s">
        <v>26</v>
      </c>
      <c r="N9916">
        <v>2</v>
      </c>
      <c r="P9916" t="s">
        <v>10827</v>
      </c>
      <c r="Q9916" t="s">
        <v>15961</v>
      </c>
      <c r="S9916" t="s">
        <v>29</v>
      </c>
    </row>
    <row r="9917" spans="1:19" hidden="1" x14ac:dyDescent="0.2">
      <c r="A9917">
        <v>6339</v>
      </c>
      <c r="B9917" t="s">
        <v>15962</v>
      </c>
      <c r="C9917" t="s">
        <v>20</v>
      </c>
      <c r="D9917">
        <v>4.55</v>
      </c>
      <c r="E9917">
        <v>20</v>
      </c>
      <c r="F9917" t="s">
        <v>66</v>
      </c>
      <c r="G9917" t="s">
        <v>31</v>
      </c>
      <c r="H9917" t="s">
        <v>46</v>
      </c>
      <c r="I9917" t="s">
        <v>1607</v>
      </c>
      <c r="K9917"/>
      <c r="L9917" t="s">
        <v>15963</v>
      </c>
      <c r="M9917" t="s">
        <v>26</v>
      </c>
      <c r="N9917">
        <v>2</v>
      </c>
      <c r="P9917" t="s">
        <v>10827</v>
      </c>
      <c r="Q9917" t="s">
        <v>15964</v>
      </c>
      <c r="S9917" t="s">
        <v>29</v>
      </c>
    </row>
    <row r="9918" spans="1:19" hidden="1" x14ac:dyDescent="0.2">
      <c r="A9918">
        <v>6339</v>
      </c>
      <c r="B9918" t="s">
        <v>15962</v>
      </c>
      <c r="C9918" t="s">
        <v>73</v>
      </c>
      <c r="D9918">
        <v>-0.46</v>
      </c>
      <c r="E9918" t="s">
        <v>383</v>
      </c>
      <c r="F9918" t="s">
        <v>11398</v>
      </c>
      <c r="G9918" t="s">
        <v>75</v>
      </c>
      <c r="H9918" t="s">
        <v>23</v>
      </c>
      <c r="I9918" t="s">
        <v>1607</v>
      </c>
      <c r="K9918"/>
      <c r="L9918" t="s">
        <v>15963</v>
      </c>
      <c r="M9918" t="s">
        <v>26</v>
      </c>
      <c r="N9918">
        <v>2</v>
      </c>
      <c r="P9918" t="s">
        <v>10827</v>
      </c>
      <c r="Q9918" t="s">
        <v>15964</v>
      </c>
      <c r="S9918" t="s">
        <v>29</v>
      </c>
    </row>
    <row r="9919" spans="1:19" hidden="1" x14ac:dyDescent="0.2">
      <c r="A9919">
        <v>6340</v>
      </c>
      <c r="B9919" t="s">
        <v>15965</v>
      </c>
      <c r="C9919" t="s">
        <v>20</v>
      </c>
      <c r="D9919">
        <v>2.72</v>
      </c>
      <c r="E9919">
        <v>20</v>
      </c>
      <c r="F9919" t="s">
        <v>66</v>
      </c>
      <c r="G9919" t="s">
        <v>31</v>
      </c>
      <c r="H9919" t="s">
        <v>46</v>
      </c>
      <c r="I9919" t="s">
        <v>3111</v>
      </c>
      <c r="K9919"/>
      <c r="L9919" t="s">
        <v>15966</v>
      </c>
      <c r="M9919" t="s">
        <v>26</v>
      </c>
      <c r="N9919">
        <v>2</v>
      </c>
      <c r="P9919" t="s">
        <v>10827</v>
      </c>
      <c r="Q9919" t="s">
        <v>15967</v>
      </c>
      <c r="S9919" t="s">
        <v>29</v>
      </c>
    </row>
    <row r="9920" spans="1:19" hidden="1" x14ac:dyDescent="0.2">
      <c r="A9920">
        <v>6341</v>
      </c>
      <c r="B9920" t="s">
        <v>15968</v>
      </c>
      <c r="C9920" t="s">
        <v>20</v>
      </c>
      <c r="D9920">
        <v>2.58</v>
      </c>
      <c r="E9920">
        <v>20</v>
      </c>
      <c r="F9920" t="s">
        <v>66</v>
      </c>
      <c r="G9920" t="s">
        <v>31</v>
      </c>
      <c r="H9920" t="s">
        <v>46</v>
      </c>
      <c r="I9920" t="s">
        <v>7638</v>
      </c>
      <c r="K9920"/>
      <c r="L9920" t="s">
        <v>15969</v>
      </c>
      <c r="M9920" t="s">
        <v>26</v>
      </c>
      <c r="N9920">
        <v>2</v>
      </c>
      <c r="P9920" t="s">
        <v>10827</v>
      </c>
      <c r="Q9920" t="s">
        <v>15970</v>
      </c>
      <c r="S9920" t="s">
        <v>29</v>
      </c>
    </row>
    <row r="9921" spans="1:19" hidden="1" x14ac:dyDescent="0.2">
      <c r="A9921">
        <v>6342</v>
      </c>
      <c r="B9921" t="s">
        <v>15971</v>
      </c>
      <c r="C9921" t="s">
        <v>20</v>
      </c>
      <c r="D9921">
        <v>3.77</v>
      </c>
      <c r="E9921">
        <v>20</v>
      </c>
      <c r="F9921" t="s">
        <v>66</v>
      </c>
      <c r="G9921" t="s">
        <v>31</v>
      </c>
      <c r="H9921" t="s">
        <v>46</v>
      </c>
      <c r="I9921" t="s">
        <v>4762</v>
      </c>
      <c r="K9921"/>
      <c r="L9921" t="s">
        <v>15972</v>
      </c>
      <c r="M9921" t="s">
        <v>26</v>
      </c>
      <c r="N9921">
        <v>2</v>
      </c>
      <c r="P9921" t="s">
        <v>10827</v>
      </c>
      <c r="Q9921" t="s">
        <v>15973</v>
      </c>
      <c r="S9921" t="s">
        <v>29</v>
      </c>
    </row>
    <row r="9922" spans="1:19" hidden="1" x14ac:dyDescent="0.2">
      <c r="A9922">
        <v>6342</v>
      </c>
      <c r="B9922" t="s">
        <v>15971</v>
      </c>
      <c r="C9922" t="s">
        <v>73</v>
      </c>
      <c r="D9922">
        <v>10.5</v>
      </c>
      <c r="E9922">
        <v>20</v>
      </c>
      <c r="F9922" t="s">
        <v>66</v>
      </c>
      <c r="G9922" t="s">
        <v>31</v>
      </c>
      <c r="H9922" t="s">
        <v>46</v>
      </c>
      <c r="I9922" t="s">
        <v>4762</v>
      </c>
      <c r="K9922"/>
      <c r="L9922" t="s">
        <v>15972</v>
      </c>
      <c r="M9922" t="s">
        <v>26</v>
      </c>
      <c r="N9922">
        <v>2</v>
      </c>
      <c r="P9922" t="s">
        <v>10827</v>
      </c>
      <c r="Q9922" t="s">
        <v>15973</v>
      </c>
      <c r="S9922" t="s">
        <v>29</v>
      </c>
    </row>
    <row r="9923" spans="1:19" hidden="1" x14ac:dyDescent="0.2">
      <c r="A9923">
        <v>6342</v>
      </c>
      <c r="B9923" t="s">
        <v>15971</v>
      </c>
      <c r="C9923" t="s">
        <v>20</v>
      </c>
      <c r="D9923">
        <v>3.75</v>
      </c>
      <c r="E9923">
        <v>30</v>
      </c>
      <c r="F9923" t="s">
        <v>9510</v>
      </c>
      <c r="G9923" t="s">
        <v>63</v>
      </c>
      <c r="H9923" t="s">
        <v>23</v>
      </c>
      <c r="I9923" t="s">
        <v>15017</v>
      </c>
      <c r="K9923"/>
      <c r="L9923" t="s">
        <v>15972</v>
      </c>
      <c r="M9923" t="s">
        <v>26</v>
      </c>
      <c r="N9923">
        <v>2</v>
      </c>
      <c r="P9923" t="s">
        <v>10827</v>
      </c>
      <c r="Q9923" t="s">
        <v>15973</v>
      </c>
      <c r="S9923" t="s">
        <v>29</v>
      </c>
    </row>
    <row r="9924" spans="1:19" hidden="1" x14ac:dyDescent="0.2">
      <c r="A9924">
        <v>6342</v>
      </c>
      <c r="B9924" t="s">
        <v>15971</v>
      </c>
      <c r="C9924" t="s">
        <v>73</v>
      </c>
      <c r="D9924">
        <v>9.9</v>
      </c>
      <c r="E9924">
        <v>30</v>
      </c>
      <c r="F9924" t="s">
        <v>9510</v>
      </c>
      <c r="G9924" t="s">
        <v>63</v>
      </c>
      <c r="H9924" t="s">
        <v>23</v>
      </c>
      <c r="I9924" t="s">
        <v>15017</v>
      </c>
      <c r="K9924"/>
      <c r="L9924" t="s">
        <v>15972</v>
      </c>
      <c r="M9924" t="s">
        <v>26</v>
      </c>
      <c r="N9924">
        <v>2</v>
      </c>
      <c r="P9924" t="s">
        <v>10827</v>
      </c>
      <c r="Q9924" t="s">
        <v>15973</v>
      </c>
      <c r="S9924" t="s">
        <v>29</v>
      </c>
    </row>
    <row r="9925" spans="1:19" hidden="1" x14ac:dyDescent="0.2">
      <c r="A9925">
        <v>6343</v>
      </c>
      <c r="B9925" t="s">
        <v>15974</v>
      </c>
      <c r="C9925" t="s">
        <v>20</v>
      </c>
      <c r="D9925">
        <v>3.01</v>
      </c>
      <c r="E9925">
        <v>20</v>
      </c>
      <c r="F9925" t="s">
        <v>66</v>
      </c>
      <c r="G9925" t="s">
        <v>31</v>
      </c>
      <c r="H9925" t="s">
        <v>46</v>
      </c>
      <c r="I9925" t="s">
        <v>4762</v>
      </c>
      <c r="K9925"/>
      <c r="L9925" t="s">
        <v>15975</v>
      </c>
      <c r="M9925" t="s">
        <v>26</v>
      </c>
      <c r="N9925">
        <v>2</v>
      </c>
      <c r="P9925" t="s">
        <v>10827</v>
      </c>
      <c r="Q9925" t="s">
        <v>15976</v>
      </c>
      <c r="S9925" t="s">
        <v>29</v>
      </c>
    </row>
    <row r="9926" spans="1:19" hidden="1" x14ac:dyDescent="0.2">
      <c r="A9926">
        <v>6343</v>
      </c>
      <c r="B9926" t="s">
        <v>15974</v>
      </c>
      <c r="C9926" t="s">
        <v>73</v>
      </c>
      <c r="D9926">
        <v>9.82</v>
      </c>
      <c r="E9926">
        <v>20</v>
      </c>
      <c r="F9926" t="s">
        <v>66</v>
      </c>
      <c r="G9926" t="s">
        <v>31</v>
      </c>
      <c r="H9926" t="s">
        <v>46</v>
      </c>
      <c r="I9926" t="s">
        <v>4762</v>
      </c>
      <c r="K9926"/>
      <c r="L9926" t="s">
        <v>15975</v>
      </c>
      <c r="M9926" t="s">
        <v>26</v>
      </c>
      <c r="N9926">
        <v>2</v>
      </c>
      <c r="P9926" t="s">
        <v>10827</v>
      </c>
      <c r="Q9926" t="s">
        <v>15976</v>
      </c>
      <c r="S9926" t="s">
        <v>29</v>
      </c>
    </row>
    <row r="9927" spans="1:19" hidden="1" x14ac:dyDescent="0.2">
      <c r="A9927">
        <v>6344</v>
      </c>
      <c r="B9927" t="s">
        <v>15977</v>
      </c>
      <c r="C9927" t="s">
        <v>20</v>
      </c>
      <c r="D9927">
        <v>4.17</v>
      </c>
      <c r="E9927">
        <v>20</v>
      </c>
      <c r="F9927" t="s">
        <v>66</v>
      </c>
      <c r="G9927" t="s">
        <v>31</v>
      </c>
      <c r="H9927" t="s">
        <v>46</v>
      </c>
      <c r="I9927" t="s">
        <v>4762</v>
      </c>
      <c r="K9927"/>
      <c r="L9927" t="s">
        <v>15978</v>
      </c>
      <c r="M9927" t="s">
        <v>26</v>
      </c>
      <c r="N9927">
        <v>2</v>
      </c>
      <c r="P9927" t="s">
        <v>10827</v>
      </c>
      <c r="Q9927" t="s">
        <v>15979</v>
      </c>
      <c r="S9927" t="s">
        <v>29</v>
      </c>
    </row>
    <row r="9928" spans="1:19" hidden="1" x14ac:dyDescent="0.2">
      <c r="A9928">
        <v>6344</v>
      </c>
      <c r="B9928" t="s">
        <v>15977</v>
      </c>
      <c r="C9928" t="s">
        <v>73</v>
      </c>
      <c r="D9928">
        <v>10.89</v>
      </c>
      <c r="E9928">
        <v>20</v>
      </c>
      <c r="F9928" t="s">
        <v>66</v>
      </c>
      <c r="G9928" t="s">
        <v>31</v>
      </c>
      <c r="H9928" t="s">
        <v>46</v>
      </c>
      <c r="I9928" t="s">
        <v>4762</v>
      </c>
      <c r="K9928"/>
      <c r="L9928" t="s">
        <v>15978</v>
      </c>
      <c r="M9928" t="s">
        <v>26</v>
      </c>
      <c r="N9928">
        <v>2</v>
      </c>
      <c r="P9928" t="s">
        <v>10827</v>
      </c>
      <c r="Q9928" t="s">
        <v>15979</v>
      </c>
      <c r="S9928" t="s">
        <v>29</v>
      </c>
    </row>
    <row r="9929" spans="1:19" hidden="1" x14ac:dyDescent="0.2">
      <c r="A9929">
        <v>6345</v>
      </c>
      <c r="B9929" t="s">
        <v>15980</v>
      </c>
      <c r="C9929" t="s">
        <v>20</v>
      </c>
      <c r="D9929">
        <v>2.67</v>
      </c>
      <c r="E9929">
        <v>20</v>
      </c>
      <c r="F9929" t="s">
        <v>66</v>
      </c>
      <c r="G9929" t="s">
        <v>31</v>
      </c>
      <c r="H9929" t="s">
        <v>46</v>
      </c>
      <c r="I9929" t="s">
        <v>4762</v>
      </c>
      <c r="K9929"/>
      <c r="L9929" t="s">
        <v>15981</v>
      </c>
      <c r="M9929" t="s">
        <v>26</v>
      </c>
      <c r="N9929">
        <v>2</v>
      </c>
      <c r="P9929" t="s">
        <v>10827</v>
      </c>
      <c r="Q9929" t="s">
        <v>15982</v>
      </c>
      <c r="S9929" t="s">
        <v>29</v>
      </c>
    </row>
    <row r="9930" spans="1:19" hidden="1" x14ac:dyDescent="0.2">
      <c r="A9930">
        <v>6345</v>
      </c>
      <c r="B9930" t="s">
        <v>15980</v>
      </c>
      <c r="C9930" t="s">
        <v>73</v>
      </c>
      <c r="D9930">
        <v>9.49</v>
      </c>
      <c r="E9930">
        <v>20</v>
      </c>
      <c r="F9930" t="s">
        <v>66</v>
      </c>
      <c r="G9930" t="s">
        <v>31</v>
      </c>
      <c r="H9930" t="s">
        <v>46</v>
      </c>
      <c r="I9930" t="s">
        <v>4762</v>
      </c>
      <c r="K9930"/>
      <c r="L9930" t="s">
        <v>15981</v>
      </c>
      <c r="M9930" t="s">
        <v>26</v>
      </c>
      <c r="N9930">
        <v>2</v>
      </c>
      <c r="P9930" t="s">
        <v>10827</v>
      </c>
      <c r="Q9930" t="s">
        <v>15982</v>
      </c>
      <c r="S9930" t="s">
        <v>29</v>
      </c>
    </row>
    <row r="9931" spans="1:19" hidden="1" x14ac:dyDescent="0.2">
      <c r="A9931">
        <v>6346</v>
      </c>
      <c r="B9931" t="s">
        <v>15983</v>
      </c>
      <c r="C9931" t="s">
        <v>20</v>
      </c>
      <c r="D9931">
        <v>3.51</v>
      </c>
      <c r="E9931">
        <v>20</v>
      </c>
      <c r="F9931" t="s">
        <v>66</v>
      </c>
      <c r="G9931" t="s">
        <v>31</v>
      </c>
      <c r="H9931" t="s">
        <v>46</v>
      </c>
      <c r="I9931" t="s">
        <v>4762</v>
      </c>
      <c r="K9931"/>
      <c r="L9931" t="s">
        <v>15984</v>
      </c>
      <c r="M9931" t="s">
        <v>26</v>
      </c>
      <c r="N9931">
        <v>2</v>
      </c>
      <c r="P9931" t="s">
        <v>10827</v>
      </c>
      <c r="Q9931" t="s">
        <v>15985</v>
      </c>
      <c r="S9931" t="s">
        <v>29</v>
      </c>
    </row>
    <row r="9932" spans="1:19" hidden="1" x14ac:dyDescent="0.2">
      <c r="A9932">
        <v>6346</v>
      </c>
      <c r="B9932" t="s">
        <v>15983</v>
      </c>
      <c r="C9932" t="s">
        <v>73</v>
      </c>
      <c r="D9932">
        <v>10.25</v>
      </c>
      <c r="E9932">
        <v>20</v>
      </c>
      <c r="F9932" t="s">
        <v>66</v>
      </c>
      <c r="G9932" t="s">
        <v>31</v>
      </c>
      <c r="H9932" t="s">
        <v>46</v>
      </c>
      <c r="I9932" t="s">
        <v>4762</v>
      </c>
      <c r="K9932"/>
      <c r="L9932" t="s">
        <v>15984</v>
      </c>
      <c r="M9932" t="s">
        <v>26</v>
      </c>
      <c r="N9932">
        <v>2</v>
      </c>
      <c r="P9932" t="s">
        <v>10827</v>
      </c>
      <c r="Q9932" t="s">
        <v>15985</v>
      </c>
      <c r="S9932" t="s">
        <v>29</v>
      </c>
    </row>
    <row r="9933" spans="1:19" hidden="1" x14ac:dyDescent="0.2">
      <c r="A9933">
        <v>6348</v>
      </c>
      <c r="B9933" t="s">
        <v>15986</v>
      </c>
      <c r="C9933" t="s">
        <v>20</v>
      </c>
      <c r="D9933">
        <v>4.6399999999999997</v>
      </c>
      <c r="E9933" t="s">
        <v>363</v>
      </c>
      <c r="F9933" t="s">
        <v>13964</v>
      </c>
      <c r="G9933" t="s">
        <v>55</v>
      </c>
      <c r="H9933" t="s">
        <v>23</v>
      </c>
      <c r="I9933" t="s">
        <v>3546</v>
      </c>
      <c r="K9933"/>
      <c r="L9933" t="s">
        <v>15987</v>
      </c>
      <c r="M9933" t="s">
        <v>26</v>
      </c>
      <c r="N9933">
        <v>2</v>
      </c>
      <c r="P9933" t="s">
        <v>10827</v>
      </c>
      <c r="Q9933" t="s">
        <v>15988</v>
      </c>
      <c r="S9933" t="s">
        <v>29</v>
      </c>
    </row>
    <row r="9934" spans="1:19" hidden="1" x14ac:dyDescent="0.2">
      <c r="A9934">
        <v>6349</v>
      </c>
      <c r="B9934" t="s">
        <v>15989</v>
      </c>
      <c r="C9934" t="s">
        <v>20</v>
      </c>
      <c r="D9934">
        <v>-0.66</v>
      </c>
      <c r="E9934">
        <v>20</v>
      </c>
      <c r="F9934" t="s">
        <v>11398</v>
      </c>
      <c r="G9934" t="s">
        <v>75</v>
      </c>
      <c r="H9934" t="s">
        <v>23</v>
      </c>
      <c r="I9934" t="s">
        <v>15201</v>
      </c>
      <c r="K9934"/>
      <c r="L9934" t="s">
        <v>15990</v>
      </c>
      <c r="M9934" t="s">
        <v>26</v>
      </c>
      <c r="N9934">
        <v>2</v>
      </c>
      <c r="P9934" t="s">
        <v>10827</v>
      </c>
      <c r="Q9934" t="s">
        <v>15991</v>
      </c>
      <c r="S9934" t="s">
        <v>29</v>
      </c>
    </row>
    <row r="9935" spans="1:19" hidden="1" x14ac:dyDescent="0.2">
      <c r="A9935">
        <v>6349</v>
      </c>
      <c r="B9935" t="s">
        <v>15989</v>
      </c>
      <c r="C9935" t="s">
        <v>73</v>
      </c>
      <c r="D9935">
        <v>5.0999999999999996</v>
      </c>
      <c r="E9935">
        <v>20</v>
      </c>
      <c r="F9935" t="s">
        <v>66</v>
      </c>
      <c r="G9935" t="s">
        <v>31</v>
      </c>
      <c r="H9935" t="s">
        <v>23</v>
      </c>
      <c r="I9935" t="s">
        <v>15201</v>
      </c>
      <c r="K9935"/>
      <c r="L9935" t="s">
        <v>15990</v>
      </c>
      <c r="M9935" t="s">
        <v>26</v>
      </c>
      <c r="N9935">
        <v>2</v>
      </c>
      <c r="P9935" t="s">
        <v>10827</v>
      </c>
      <c r="Q9935" t="s">
        <v>15991</v>
      </c>
      <c r="S9935" t="s">
        <v>29</v>
      </c>
    </row>
    <row r="9936" spans="1:19" hidden="1" x14ac:dyDescent="0.2">
      <c r="A9936">
        <v>6349</v>
      </c>
      <c r="B9936" t="s">
        <v>15989</v>
      </c>
      <c r="C9936" t="s">
        <v>77</v>
      </c>
      <c r="D9936">
        <v>12.3</v>
      </c>
      <c r="E9936">
        <v>20</v>
      </c>
      <c r="F9936" t="s">
        <v>66</v>
      </c>
      <c r="G9936" t="s">
        <v>4302</v>
      </c>
      <c r="H9936" t="s">
        <v>23</v>
      </c>
      <c r="I9936" t="s">
        <v>15201</v>
      </c>
      <c r="K9936"/>
      <c r="L9936" t="s">
        <v>15990</v>
      </c>
      <c r="M9936" t="s">
        <v>26</v>
      </c>
      <c r="N9936">
        <v>2</v>
      </c>
      <c r="P9936" t="s">
        <v>10827</v>
      </c>
      <c r="Q9936" t="s">
        <v>15991</v>
      </c>
      <c r="S9936" t="s">
        <v>29</v>
      </c>
    </row>
    <row r="9937" spans="1:19" hidden="1" x14ac:dyDescent="0.2">
      <c r="A9937">
        <v>6350</v>
      </c>
      <c r="B9937" t="s">
        <v>15992</v>
      </c>
      <c r="C9937" t="s">
        <v>20</v>
      </c>
      <c r="D9937">
        <v>-6.64</v>
      </c>
      <c r="E9937">
        <v>21</v>
      </c>
      <c r="F9937" t="s">
        <v>11429</v>
      </c>
      <c r="G9937" t="s">
        <v>75</v>
      </c>
      <c r="H9937" t="s">
        <v>23</v>
      </c>
      <c r="I9937" t="s">
        <v>304</v>
      </c>
      <c r="K9937"/>
      <c r="L9937" t="s">
        <v>15993</v>
      </c>
      <c r="M9937" t="s">
        <v>26</v>
      </c>
      <c r="N9937">
        <v>2</v>
      </c>
      <c r="P9937" t="s">
        <v>10827</v>
      </c>
      <c r="Q9937" t="s">
        <v>15994</v>
      </c>
      <c r="S9937" t="s">
        <v>29</v>
      </c>
    </row>
    <row r="9938" spans="1:19" hidden="1" x14ac:dyDescent="0.2">
      <c r="A9938">
        <v>6350</v>
      </c>
      <c r="B9938" t="s">
        <v>15992</v>
      </c>
      <c r="C9938" t="s">
        <v>73</v>
      </c>
      <c r="D9938">
        <v>-4.16</v>
      </c>
      <c r="E9938">
        <v>21</v>
      </c>
      <c r="F9938" t="s">
        <v>11429</v>
      </c>
      <c r="G9938" t="s">
        <v>75</v>
      </c>
      <c r="H9938" t="s">
        <v>23</v>
      </c>
      <c r="I9938" t="s">
        <v>304</v>
      </c>
      <c r="K9938"/>
      <c r="L9938" t="s">
        <v>15993</v>
      </c>
      <c r="M9938" t="s">
        <v>26</v>
      </c>
      <c r="N9938">
        <v>2</v>
      </c>
      <c r="P9938" t="s">
        <v>10827</v>
      </c>
      <c r="Q9938" t="s">
        <v>15994</v>
      </c>
      <c r="S9938" t="s">
        <v>29</v>
      </c>
    </row>
    <row r="9939" spans="1:19" hidden="1" x14ac:dyDescent="0.2">
      <c r="A9939">
        <v>6350</v>
      </c>
      <c r="B9939" t="s">
        <v>15992</v>
      </c>
      <c r="C9939" t="s">
        <v>77</v>
      </c>
      <c r="D9939">
        <v>7.65</v>
      </c>
      <c r="E9939">
        <v>21</v>
      </c>
      <c r="F9939" t="s">
        <v>14515</v>
      </c>
      <c r="G9939" t="s">
        <v>31</v>
      </c>
      <c r="H9939" t="s">
        <v>23</v>
      </c>
      <c r="I9939" t="s">
        <v>304</v>
      </c>
      <c r="K9939"/>
      <c r="L9939" t="s">
        <v>15993</v>
      </c>
      <c r="M9939" t="s">
        <v>26</v>
      </c>
      <c r="N9939">
        <v>2</v>
      </c>
      <c r="P9939" t="s">
        <v>10827</v>
      </c>
      <c r="Q9939" t="s">
        <v>15994</v>
      </c>
      <c r="S9939" t="s">
        <v>29</v>
      </c>
    </row>
    <row r="9940" spans="1:19" hidden="1" x14ac:dyDescent="0.2">
      <c r="A9940">
        <v>6351</v>
      </c>
      <c r="B9940" t="s">
        <v>15995</v>
      </c>
      <c r="C9940" t="s">
        <v>73</v>
      </c>
      <c r="D9940">
        <v>4.33</v>
      </c>
      <c r="E9940">
        <v>20</v>
      </c>
      <c r="F9940" t="s">
        <v>66</v>
      </c>
      <c r="G9940" t="s">
        <v>31</v>
      </c>
      <c r="H9940" t="s">
        <v>46</v>
      </c>
      <c r="I9940" t="s">
        <v>2676</v>
      </c>
      <c r="K9940"/>
      <c r="L9940" t="s">
        <v>15996</v>
      </c>
      <c r="M9940" t="s">
        <v>26</v>
      </c>
      <c r="N9940">
        <v>2</v>
      </c>
      <c r="P9940" t="s">
        <v>10827</v>
      </c>
      <c r="Q9940" t="s">
        <v>15997</v>
      </c>
      <c r="S9940" t="s">
        <v>29</v>
      </c>
    </row>
    <row r="9941" spans="1:19" hidden="1" x14ac:dyDescent="0.2">
      <c r="A9941">
        <v>6351</v>
      </c>
      <c r="B9941" t="s">
        <v>15995</v>
      </c>
      <c r="C9941" t="s">
        <v>77</v>
      </c>
      <c r="D9941">
        <v>10.52</v>
      </c>
      <c r="E9941">
        <v>20</v>
      </c>
      <c r="F9941" t="s">
        <v>66</v>
      </c>
      <c r="G9941" t="s">
        <v>31</v>
      </c>
      <c r="H9941" t="s">
        <v>46</v>
      </c>
      <c r="I9941" t="s">
        <v>2676</v>
      </c>
      <c r="K9941"/>
      <c r="L9941" t="s">
        <v>15996</v>
      </c>
      <c r="M9941" t="s">
        <v>26</v>
      </c>
      <c r="N9941">
        <v>2</v>
      </c>
      <c r="P9941" t="s">
        <v>10827</v>
      </c>
      <c r="Q9941" t="s">
        <v>15997</v>
      </c>
      <c r="S9941" t="s">
        <v>29</v>
      </c>
    </row>
    <row r="9942" spans="1:19" hidden="1" x14ac:dyDescent="0.2">
      <c r="A9942">
        <v>6351</v>
      </c>
      <c r="B9942" t="s">
        <v>15995</v>
      </c>
      <c r="C9942" t="s">
        <v>20</v>
      </c>
      <c r="D9942">
        <v>-1.7</v>
      </c>
      <c r="E9942">
        <v>20</v>
      </c>
      <c r="F9942" t="s">
        <v>11429</v>
      </c>
      <c r="G9942" t="s">
        <v>75</v>
      </c>
      <c r="H9942" t="s">
        <v>23</v>
      </c>
      <c r="I9942" t="s">
        <v>9674</v>
      </c>
      <c r="K9942"/>
      <c r="L9942" t="s">
        <v>15996</v>
      </c>
      <c r="M9942" t="s">
        <v>26</v>
      </c>
      <c r="N9942">
        <v>2</v>
      </c>
      <c r="P9942" t="s">
        <v>10827</v>
      </c>
      <c r="Q9942" t="s">
        <v>15997</v>
      </c>
      <c r="S9942" t="s">
        <v>29</v>
      </c>
    </row>
    <row r="9943" spans="1:19" hidden="1" x14ac:dyDescent="0.2">
      <c r="A9943">
        <v>6352</v>
      </c>
      <c r="B9943" t="s">
        <v>15998</v>
      </c>
      <c r="C9943" t="s">
        <v>20</v>
      </c>
      <c r="D9943">
        <v>-1.1599999999999999</v>
      </c>
      <c r="E9943">
        <v>20</v>
      </c>
      <c r="F9943" t="s">
        <v>11398</v>
      </c>
      <c r="G9943" t="s">
        <v>75</v>
      </c>
      <c r="H9943" t="s">
        <v>23</v>
      </c>
      <c r="I9943" t="s">
        <v>15201</v>
      </c>
      <c r="K9943"/>
      <c r="L9943" t="s">
        <v>15999</v>
      </c>
      <c r="M9943" t="s">
        <v>26</v>
      </c>
      <c r="N9943">
        <v>2</v>
      </c>
      <c r="P9943" t="s">
        <v>10827</v>
      </c>
      <c r="Q9943" t="s">
        <v>16000</v>
      </c>
      <c r="S9943" t="s">
        <v>29</v>
      </c>
    </row>
    <row r="9944" spans="1:19" hidden="1" x14ac:dyDescent="0.2">
      <c r="A9944">
        <v>6352</v>
      </c>
      <c r="B9944" t="s">
        <v>15998</v>
      </c>
      <c r="C9944" t="s">
        <v>73</v>
      </c>
      <c r="D9944">
        <v>4.97</v>
      </c>
      <c r="E9944">
        <v>20</v>
      </c>
      <c r="F9944" t="s">
        <v>66</v>
      </c>
      <c r="G9944" t="s">
        <v>31</v>
      </c>
      <c r="H9944" t="s">
        <v>46</v>
      </c>
      <c r="I9944" t="s">
        <v>15201</v>
      </c>
      <c r="K9944"/>
      <c r="L9944" t="s">
        <v>15999</v>
      </c>
      <c r="M9944" t="s">
        <v>26</v>
      </c>
      <c r="N9944">
        <v>2</v>
      </c>
      <c r="P9944" t="s">
        <v>10827</v>
      </c>
      <c r="Q9944" t="s">
        <v>16000</v>
      </c>
      <c r="S9944" t="s">
        <v>29</v>
      </c>
    </row>
    <row r="9945" spans="1:19" hidden="1" x14ac:dyDescent="0.2">
      <c r="A9945">
        <v>6352</v>
      </c>
      <c r="B9945" t="s">
        <v>15998</v>
      </c>
      <c r="C9945" t="s">
        <v>77</v>
      </c>
      <c r="D9945">
        <v>11.74</v>
      </c>
      <c r="E9945">
        <v>20</v>
      </c>
      <c r="F9945" t="s">
        <v>66</v>
      </c>
      <c r="G9945" t="s">
        <v>4302</v>
      </c>
      <c r="H9945" t="s">
        <v>23</v>
      </c>
      <c r="I9945" t="s">
        <v>15201</v>
      </c>
      <c r="K9945"/>
      <c r="L9945" t="s">
        <v>15999</v>
      </c>
      <c r="M9945" t="s">
        <v>26</v>
      </c>
      <c r="N9945">
        <v>2</v>
      </c>
      <c r="P9945" t="s">
        <v>10827</v>
      </c>
      <c r="Q9945" t="s">
        <v>16000</v>
      </c>
      <c r="S9945" t="s">
        <v>29</v>
      </c>
    </row>
    <row r="9946" spans="1:19" hidden="1" x14ac:dyDescent="0.2">
      <c r="A9946">
        <v>6353</v>
      </c>
      <c r="B9946" t="s">
        <v>16001</v>
      </c>
      <c r="C9946" t="s">
        <v>20</v>
      </c>
      <c r="D9946">
        <v>-6.54</v>
      </c>
      <c r="E9946">
        <v>21</v>
      </c>
      <c r="F9946" t="s">
        <v>11429</v>
      </c>
      <c r="G9946" t="s">
        <v>75</v>
      </c>
      <c r="H9946" t="s">
        <v>23</v>
      </c>
      <c r="I9946" t="s">
        <v>304</v>
      </c>
      <c r="K9946"/>
      <c r="L9946" t="s">
        <v>16002</v>
      </c>
      <c r="M9946" t="s">
        <v>26</v>
      </c>
      <c r="N9946">
        <v>2</v>
      </c>
      <c r="P9946" t="s">
        <v>10827</v>
      </c>
      <c r="Q9946" t="s">
        <v>16003</v>
      </c>
      <c r="S9946" t="s">
        <v>29</v>
      </c>
    </row>
    <row r="9947" spans="1:19" hidden="1" x14ac:dyDescent="0.2">
      <c r="A9947">
        <v>6353</v>
      </c>
      <c r="B9947" t="s">
        <v>16001</v>
      </c>
      <c r="C9947" t="s">
        <v>73</v>
      </c>
      <c r="D9947">
        <v>-4.22</v>
      </c>
      <c r="E9947">
        <v>21</v>
      </c>
      <c r="F9947" t="s">
        <v>11429</v>
      </c>
      <c r="G9947" t="s">
        <v>75</v>
      </c>
      <c r="H9947" t="s">
        <v>23</v>
      </c>
      <c r="I9947" t="s">
        <v>304</v>
      </c>
      <c r="K9947"/>
      <c r="L9947" t="s">
        <v>16002</v>
      </c>
      <c r="M9947" t="s">
        <v>26</v>
      </c>
      <c r="N9947">
        <v>2</v>
      </c>
      <c r="P9947" t="s">
        <v>10827</v>
      </c>
      <c r="Q9947" t="s">
        <v>16003</v>
      </c>
      <c r="S9947" t="s">
        <v>29</v>
      </c>
    </row>
    <row r="9948" spans="1:19" hidden="1" x14ac:dyDescent="0.2">
      <c r="A9948">
        <v>6353</v>
      </c>
      <c r="B9948" t="s">
        <v>16001</v>
      </c>
      <c r="C9948" t="s">
        <v>77</v>
      </c>
      <c r="D9948">
        <v>8.25</v>
      </c>
      <c r="E9948">
        <v>21</v>
      </c>
      <c r="F9948" t="s">
        <v>14515</v>
      </c>
      <c r="G9948" t="s">
        <v>31</v>
      </c>
      <c r="H9948" t="s">
        <v>23</v>
      </c>
      <c r="I9948" t="s">
        <v>304</v>
      </c>
      <c r="K9948"/>
      <c r="L9948" t="s">
        <v>16002</v>
      </c>
      <c r="M9948" t="s">
        <v>26</v>
      </c>
      <c r="N9948">
        <v>2</v>
      </c>
      <c r="P9948" t="s">
        <v>10827</v>
      </c>
      <c r="Q9948" t="s">
        <v>16003</v>
      </c>
      <c r="S9948" t="s">
        <v>29</v>
      </c>
    </row>
    <row r="9949" spans="1:19" hidden="1" x14ac:dyDescent="0.2">
      <c r="A9949">
        <v>6354</v>
      </c>
      <c r="B9949" t="s">
        <v>16004</v>
      </c>
      <c r="C9949" t="s">
        <v>20</v>
      </c>
      <c r="D9949">
        <v>-0.1</v>
      </c>
      <c r="E9949" t="s">
        <v>11026</v>
      </c>
      <c r="F9949" t="s">
        <v>66</v>
      </c>
      <c r="G9949" t="s">
        <v>75</v>
      </c>
      <c r="H9949" t="s">
        <v>23</v>
      </c>
      <c r="I9949" t="s">
        <v>4522</v>
      </c>
      <c r="K9949"/>
      <c r="L9949" t="s">
        <v>16005</v>
      </c>
      <c r="M9949" t="s">
        <v>26</v>
      </c>
      <c r="N9949">
        <v>2</v>
      </c>
      <c r="P9949" t="s">
        <v>10827</v>
      </c>
      <c r="Q9949" t="s">
        <v>16006</v>
      </c>
      <c r="S9949" t="s">
        <v>29</v>
      </c>
    </row>
    <row r="9950" spans="1:19" hidden="1" x14ac:dyDescent="0.2">
      <c r="A9950">
        <v>6354</v>
      </c>
      <c r="B9950" t="s">
        <v>16004</v>
      </c>
      <c r="C9950" t="s">
        <v>20</v>
      </c>
      <c r="D9950">
        <v>-0.22</v>
      </c>
      <c r="E9950">
        <v>20</v>
      </c>
      <c r="F9950" t="s">
        <v>12792</v>
      </c>
      <c r="G9950" t="s">
        <v>75</v>
      </c>
      <c r="H9950" t="s">
        <v>23</v>
      </c>
      <c r="I9950" t="s">
        <v>15689</v>
      </c>
      <c r="K9950"/>
      <c r="L9950" t="s">
        <v>16005</v>
      </c>
      <c r="M9950" t="s">
        <v>26</v>
      </c>
      <c r="N9950">
        <v>2</v>
      </c>
      <c r="P9950" t="s">
        <v>10827</v>
      </c>
      <c r="Q9950" t="s">
        <v>16006</v>
      </c>
      <c r="S9950" t="s">
        <v>29</v>
      </c>
    </row>
    <row r="9951" spans="1:19" hidden="1" x14ac:dyDescent="0.2">
      <c r="A9951">
        <v>6354</v>
      </c>
      <c r="B9951" t="s">
        <v>16004</v>
      </c>
      <c r="C9951" t="s">
        <v>73</v>
      </c>
      <c r="D9951">
        <v>8.4700000000000006</v>
      </c>
      <c r="E9951">
        <v>20</v>
      </c>
      <c r="F9951" t="s">
        <v>66</v>
      </c>
      <c r="G9951" t="s">
        <v>31</v>
      </c>
      <c r="H9951" t="s">
        <v>23</v>
      </c>
      <c r="I9951" t="s">
        <v>15689</v>
      </c>
      <c r="K9951"/>
      <c r="L9951" t="s">
        <v>16005</v>
      </c>
      <c r="M9951" t="s">
        <v>26</v>
      </c>
      <c r="N9951">
        <v>2</v>
      </c>
      <c r="P9951" t="s">
        <v>10827</v>
      </c>
      <c r="Q9951" t="s">
        <v>16006</v>
      </c>
      <c r="S9951" t="s">
        <v>29</v>
      </c>
    </row>
    <row r="9952" spans="1:19" hidden="1" x14ac:dyDescent="0.2">
      <c r="A9952">
        <v>6355</v>
      </c>
      <c r="B9952" t="s">
        <v>16007</v>
      </c>
      <c r="C9952" t="s">
        <v>20</v>
      </c>
      <c r="D9952">
        <v>1.91</v>
      </c>
      <c r="E9952">
        <v>20</v>
      </c>
      <c r="F9952" t="s">
        <v>12792</v>
      </c>
      <c r="G9952" t="s">
        <v>75</v>
      </c>
      <c r="H9952" t="s">
        <v>46</v>
      </c>
      <c r="I9952" t="s">
        <v>8358</v>
      </c>
      <c r="K9952"/>
      <c r="L9952" t="s">
        <v>16008</v>
      </c>
      <c r="M9952" t="s">
        <v>26</v>
      </c>
      <c r="N9952">
        <v>2</v>
      </c>
      <c r="P9952" t="s">
        <v>10827</v>
      </c>
      <c r="Q9952" t="s">
        <v>16009</v>
      </c>
      <c r="S9952" t="s">
        <v>29</v>
      </c>
    </row>
    <row r="9953" spans="1:19" hidden="1" x14ac:dyDescent="0.2">
      <c r="A9953">
        <v>6355</v>
      </c>
      <c r="B9953" t="s">
        <v>16007</v>
      </c>
      <c r="C9953" t="s">
        <v>73</v>
      </c>
      <c r="D9953">
        <v>8.86</v>
      </c>
      <c r="E9953">
        <v>20</v>
      </c>
      <c r="F9953" t="s">
        <v>66</v>
      </c>
      <c r="G9953" t="s">
        <v>31</v>
      </c>
      <c r="H9953" t="s">
        <v>46</v>
      </c>
      <c r="I9953" t="s">
        <v>8358</v>
      </c>
      <c r="K9953"/>
      <c r="L9953" t="s">
        <v>16008</v>
      </c>
      <c r="M9953" t="s">
        <v>26</v>
      </c>
      <c r="N9953">
        <v>2</v>
      </c>
      <c r="P9953" t="s">
        <v>10827</v>
      </c>
      <c r="Q9953" t="s">
        <v>16009</v>
      </c>
      <c r="S9953" t="s">
        <v>29</v>
      </c>
    </row>
    <row r="9954" spans="1:19" hidden="1" x14ac:dyDescent="0.2">
      <c r="A9954">
        <v>6356</v>
      </c>
      <c r="B9954" t="s">
        <v>16010</v>
      </c>
      <c r="C9954" t="s">
        <v>20</v>
      </c>
      <c r="D9954">
        <v>2.29</v>
      </c>
      <c r="E9954">
        <v>20</v>
      </c>
      <c r="F9954" t="s">
        <v>66</v>
      </c>
      <c r="G9954" t="s">
        <v>31</v>
      </c>
      <c r="H9954" t="s">
        <v>46</v>
      </c>
      <c r="I9954" t="s">
        <v>2142</v>
      </c>
      <c r="K9954"/>
      <c r="L9954" t="s">
        <v>16011</v>
      </c>
      <c r="M9954" t="s">
        <v>26</v>
      </c>
      <c r="N9954">
        <v>2</v>
      </c>
      <c r="P9954" t="s">
        <v>10827</v>
      </c>
      <c r="Q9954" t="s">
        <v>16012</v>
      </c>
      <c r="S9954" t="s">
        <v>29</v>
      </c>
    </row>
    <row r="9955" spans="1:19" hidden="1" x14ac:dyDescent="0.2">
      <c r="A9955">
        <v>6356</v>
      </c>
      <c r="B9955" t="s">
        <v>16010</v>
      </c>
      <c r="C9955" t="s">
        <v>73</v>
      </c>
      <c r="D9955">
        <v>9.17</v>
      </c>
      <c r="E9955">
        <v>20</v>
      </c>
      <c r="F9955" t="s">
        <v>66</v>
      </c>
      <c r="G9955" t="s">
        <v>31</v>
      </c>
      <c r="H9955" t="s">
        <v>23</v>
      </c>
      <c r="I9955" t="s">
        <v>2142</v>
      </c>
      <c r="K9955"/>
      <c r="L9955" t="s">
        <v>16011</v>
      </c>
      <c r="M9955" t="s">
        <v>26</v>
      </c>
      <c r="N9955">
        <v>2</v>
      </c>
      <c r="P9955" t="s">
        <v>10827</v>
      </c>
      <c r="Q9955" t="s">
        <v>16012</v>
      </c>
      <c r="S9955" t="s">
        <v>29</v>
      </c>
    </row>
    <row r="9956" spans="1:19" hidden="1" x14ac:dyDescent="0.2">
      <c r="A9956">
        <v>6357</v>
      </c>
      <c r="B9956" t="s">
        <v>16013</v>
      </c>
      <c r="C9956" t="s">
        <v>20</v>
      </c>
      <c r="D9956">
        <v>-0.03</v>
      </c>
      <c r="E9956">
        <v>20</v>
      </c>
      <c r="F9956" t="s">
        <v>12792</v>
      </c>
      <c r="G9956" t="s">
        <v>75</v>
      </c>
      <c r="H9956" t="s">
        <v>46</v>
      </c>
      <c r="I9956" t="s">
        <v>15201</v>
      </c>
      <c r="K9956"/>
      <c r="L9956" t="s">
        <v>16014</v>
      </c>
      <c r="M9956" t="s">
        <v>26</v>
      </c>
      <c r="N9956">
        <v>2</v>
      </c>
      <c r="P9956" t="s">
        <v>10827</v>
      </c>
      <c r="Q9956" t="s">
        <v>16015</v>
      </c>
      <c r="S9956" t="s">
        <v>29</v>
      </c>
    </row>
    <row r="9957" spans="1:19" hidden="1" x14ac:dyDescent="0.2">
      <c r="A9957">
        <v>6357</v>
      </c>
      <c r="B9957" t="s">
        <v>16013</v>
      </c>
      <c r="C9957" t="s">
        <v>73</v>
      </c>
      <c r="D9957">
        <v>9.1199999999999992</v>
      </c>
      <c r="E9957">
        <v>20</v>
      </c>
      <c r="F9957" t="s">
        <v>11910</v>
      </c>
      <c r="G9957" t="s">
        <v>55</v>
      </c>
      <c r="H9957" t="s">
        <v>46</v>
      </c>
      <c r="I9957" t="s">
        <v>15201</v>
      </c>
      <c r="K9957"/>
      <c r="L9957" t="s">
        <v>16014</v>
      </c>
      <c r="M9957" t="s">
        <v>26</v>
      </c>
      <c r="N9957">
        <v>2</v>
      </c>
      <c r="P9957" t="s">
        <v>10827</v>
      </c>
      <c r="Q9957" t="s">
        <v>16015</v>
      </c>
      <c r="S9957" t="s">
        <v>29</v>
      </c>
    </row>
    <row r="9958" spans="1:19" hidden="1" x14ac:dyDescent="0.2">
      <c r="A9958">
        <v>6358</v>
      </c>
      <c r="B9958" t="s">
        <v>16016</v>
      </c>
      <c r="C9958" t="s">
        <v>20</v>
      </c>
      <c r="D9958">
        <v>-0.11</v>
      </c>
      <c r="E9958">
        <v>20</v>
      </c>
      <c r="F9958" t="s">
        <v>12792</v>
      </c>
      <c r="G9958" t="s">
        <v>75</v>
      </c>
      <c r="H9958" t="s">
        <v>23</v>
      </c>
      <c r="I9958" t="s">
        <v>9674</v>
      </c>
      <c r="K9958"/>
      <c r="L9958" t="s">
        <v>16017</v>
      </c>
      <c r="M9958" t="s">
        <v>26</v>
      </c>
      <c r="N9958">
        <v>2</v>
      </c>
      <c r="P9958" t="s">
        <v>10827</v>
      </c>
      <c r="Q9958" t="s">
        <v>16018</v>
      </c>
      <c r="S9958" t="s">
        <v>29</v>
      </c>
    </row>
    <row r="9959" spans="1:19" hidden="1" x14ac:dyDescent="0.2">
      <c r="A9959">
        <v>6358</v>
      </c>
      <c r="B9959" t="s">
        <v>16016</v>
      </c>
      <c r="C9959" t="s">
        <v>73</v>
      </c>
      <c r="D9959">
        <v>8.52</v>
      </c>
      <c r="E9959">
        <v>20</v>
      </c>
      <c r="F9959" t="s">
        <v>66</v>
      </c>
      <c r="G9959" t="s">
        <v>31</v>
      </c>
      <c r="H9959" t="s">
        <v>46</v>
      </c>
      <c r="I9959" t="s">
        <v>2676</v>
      </c>
      <c r="K9959"/>
      <c r="L9959" t="s">
        <v>16017</v>
      </c>
      <c r="M9959" t="s">
        <v>26</v>
      </c>
      <c r="N9959">
        <v>2</v>
      </c>
      <c r="P9959" t="s">
        <v>10827</v>
      </c>
      <c r="Q9959" t="s">
        <v>16018</v>
      </c>
      <c r="S9959" t="s">
        <v>29</v>
      </c>
    </row>
    <row r="9960" spans="1:19" hidden="1" x14ac:dyDescent="0.2">
      <c r="A9960">
        <v>6358</v>
      </c>
      <c r="B9960" t="s">
        <v>16016</v>
      </c>
      <c r="C9960" t="s">
        <v>8533</v>
      </c>
      <c r="D9960">
        <v>-7.03</v>
      </c>
      <c r="E9960">
        <v>21</v>
      </c>
      <c r="F9960" t="s">
        <v>11429</v>
      </c>
      <c r="G9960" t="s">
        <v>75</v>
      </c>
      <c r="H9960" t="s">
        <v>23</v>
      </c>
      <c r="I9960" t="s">
        <v>304</v>
      </c>
      <c r="K9960"/>
      <c r="L9960" t="s">
        <v>16017</v>
      </c>
      <c r="M9960" t="s">
        <v>26</v>
      </c>
      <c r="N9960">
        <v>2</v>
      </c>
      <c r="P9960" t="s">
        <v>10827</v>
      </c>
      <c r="Q9960" t="s">
        <v>16018</v>
      </c>
      <c r="S9960" t="s">
        <v>29</v>
      </c>
    </row>
    <row r="9961" spans="1:19" hidden="1" x14ac:dyDescent="0.2">
      <c r="A9961">
        <v>6358</v>
      </c>
      <c r="B9961" t="s">
        <v>16016</v>
      </c>
      <c r="C9961" t="s">
        <v>73</v>
      </c>
      <c r="D9961">
        <v>8.4700000000000006</v>
      </c>
      <c r="E9961">
        <v>21</v>
      </c>
      <c r="F9961" t="s">
        <v>15737</v>
      </c>
      <c r="G9961" t="s">
        <v>31</v>
      </c>
      <c r="H9961" t="s">
        <v>23</v>
      </c>
      <c r="I9961" t="s">
        <v>304</v>
      </c>
      <c r="K9961"/>
      <c r="L9961" t="s">
        <v>16017</v>
      </c>
      <c r="M9961" t="s">
        <v>26</v>
      </c>
      <c r="N9961">
        <v>2</v>
      </c>
      <c r="P9961" t="s">
        <v>10827</v>
      </c>
      <c r="Q9961" t="s">
        <v>16018</v>
      </c>
      <c r="S9961" t="s">
        <v>29</v>
      </c>
    </row>
    <row r="9962" spans="1:19" hidden="1" x14ac:dyDescent="0.2">
      <c r="A9962">
        <v>6359</v>
      </c>
      <c r="B9962" t="s">
        <v>16019</v>
      </c>
      <c r="C9962" t="s">
        <v>20</v>
      </c>
      <c r="D9962">
        <v>1.42</v>
      </c>
      <c r="E9962">
        <v>20</v>
      </c>
      <c r="F9962" t="s">
        <v>15456</v>
      </c>
      <c r="G9962" t="s">
        <v>75</v>
      </c>
      <c r="H9962" t="s">
        <v>46</v>
      </c>
      <c r="I9962" t="s">
        <v>8358</v>
      </c>
      <c r="K9962"/>
      <c r="L9962" t="s">
        <v>16020</v>
      </c>
      <c r="M9962" t="s">
        <v>26</v>
      </c>
      <c r="N9962">
        <v>2</v>
      </c>
      <c r="P9962" t="s">
        <v>10827</v>
      </c>
      <c r="Q9962" t="s">
        <v>16021</v>
      </c>
      <c r="S9962" t="s">
        <v>29</v>
      </c>
    </row>
    <row r="9963" spans="1:19" hidden="1" x14ac:dyDescent="0.2">
      <c r="A9963">
        <v>6359</v>
      </c>
      <c r="B9963" t="s">
        <v>16019</v>
      </c>
      <c r="C9963" t="s">
        <v>73</v>
      </c>
      <c r="D9963">
        <v>8.17</v>
      </c>
      <c r="E9963">
        <v>20</v>
      </c>
      <c r="F9963" t="s">
        <v>12719</v>
      </c>
      <c r="G9963" t="s">
        <v>31</v>
      </c>
      <c r="H9963" t="s">
        <v>46</v>
      </c>
      <c r="I9963" t="s">
        <v>8358</v>
      </c>
      <c r="K9963"/>
      <c r="L9963" t="s">
        <v>16020</v>
      </c>
      <c r="M9963" t="s">
        <v>26</v>
      </c>
      <c r="N9963">
        <v>2</v>
      </c>
      <c r="P9963" t="s">
        <v>10827</v>
      </c>
      <c r="Q9963" t="s">
        <v>16021</v>
      </c>
      <c r="S9963" t="s">
        <v>29</v>
      </c>
    </row>
    <row r="9964" spans="1:19" hidden="1" x14ac:dyDescent="0.2">
      <c r="A9964">
        <v>6360</v>
      </c>
      <c r="B9964" t="s">
        <v>16022</v>
      </c>
      <c r="C9964" t="s">
        <v>20</v>
      </c>
      <c r="D9964">
        <v>3.57</v>
      </c>
      <c r="E9964" t="s">
        <v>363</v>
      </c>
      <c r="G9964" t="s">
        <v>31</v>
      </c>
      <c r="H9964" t="s">
        <v>23</v>
      </c>
      <c r="I9964" t="s">
        <v>1530</v>
      </c>
      <c r="K9964"/>
      <c r="L9964" t="s">
        <v>16023</v>
      </c>
      <c r="M9964" t="s">
        <v>26</v>
      </c>
      <c r="N9964">
        <v>2</v>
      </c>
      <c r="P9964" t="s">
        <v>10827</v>
      </c>
      <c r="Q9964" t="s">
        <v>16024</v>
      </c>
      <c r="S9964" t="s">
        <v>29</v>
      </c>
    </row>
    <row r="9965" spans="1:19" hidden="1" x14ac:dyDescent="0.2">
      <c r="A9965">
        <v>6360</v>
      </c>
      <c r="B9965" t="s">
        <v>16022</v>
      </c>
      <c r="C9965" t="s">
        <v>73</v>
      </c>
      <c r="D9965">
        <v>9.49</v>
      </c>
      <c r="E9965" t="s">
        <v>363</v>
      </c>
      <c r="G9965" t="s">
        <v>31</v>
      </c>
      <c r="H9965" t="s">
        <v>23</v>
      </c>
      <c r="I9965" t="s">
        <v>1530</v>
      </c>
      <c r="K9965"/>
      <c r="L9965" t="s">
        <v>16023</v>
      </c>
      <c r="M9965" t="s">
        <v>26</v>
      </c>
      <c r="N9965">
        <v>2</v>
      </c>
      <c r="P9965" t="s">
        <v>10827</v>
      </c>
      <c r="Q9965" t="s">
        <v>16024</v>
      </c>
      <c r="S9965" t="s">
        <v>29</v>
      </c>
    </row>
    <row r="9966" spans="1:19" hidden="1" x14ac:dyDescent="0.2">
      <c r="A9966">
        <v>6361</v>
      </c>
      <c r="B9966" t="s">
        <v>16025</v>
      </c>
      <c r="C9966" t="s">
        <v>20</v>
      </c>
      <c r="D9966">
        <v>1.96</v>
      </c>
      <c r="E9966">
        <v>20</v>
      </c>
      <c r="F9966" t="s">
        <v>12792</v>
      </c>
      <c r="G9966" t="s">
        <v>75</v>
      </c>
      <c r="H9966" t="s">
        <v>46</v>
      </c>
      <c r="I9966" t="s">
        <v>8358</v>
      </c>
      <c r="K9966"/>
      <c r="L9966" t="s">
        <v>16026</v>
      </c>
      <c r="M9966" t="s">
        <v>26</v>
      </c>
      <c r="N9966">
        <v>2</v>
      </c>
      <c r="P9966" t="s">
        <v>10827</v>
      </c>
      <c r="Q9966" t="s">
        <v>16027</v>
      </c>
      <c r="S9966" t="s">
        <v>29</v>
      </c>
    </row>
    <row r="9967" spans="1:19" hidden="1" x14ac:dyDescent="0.2">
      <c r="A9967">
        <v>6361</v>
      </c>
      <c r="B9967" t="s">
        <v>16025</v>
      </c>
      <c r="C9967" t="s">
        <v>73</v>
      </c>
      <c r="D9967">
        <v>8.74</v>
      </c>
      <c r="E9967">
        <v>20</v>
      </c>
      <c r="F9967" t="s">
        <v>66</v>
      </c>
      <c r="G9967" t="s">
        <v>31</v>
      </c>
      <c r="H9967" t="s">
        <v>46</v>
      </c>
      <c r="I9967" t="s">
        <v>8358</v>
      </c>
      <c r="K9967"/>
      <c r="L9967" t="s">
        <v>16026</v>
      </c>
      <c r="M9967" t="s">
        <v>26</v>
      </c>
      <c r="N9967">
        <v>2</v>
      </c>
      <c r="P9967" t="s">
        <v>10827</v>
      </c>
      <c r="Q9967" t="s">
        <v>16027</v>
      </c>
      <c r="S9967" t="s">
        <v>29</v>
      </c>
    </row>
    <row r="9968" spans="1:19" hidden="1" x14ac:dyDescent="0.2">
      <c r="A9968">
        <v>6362</v>
      </c>
      <c r="B9968" t="s">
        <v>16028</v>
      </c>
      <c r="C9968" t="s">
        <v>20</v>
      </c>
      <c r="D9968">
        <v>4.21</v>
      </c>
      <c r="E9968">
        <v>20</v>
      </c>
      <c r="F9968" t="s">
        <v>16029</v>
      </c>
      <c r="G9968" t="s">
        <v>31</v>
      </c>
      <c r="H9968" t="s">
        <v>46</v>
      </c>
      <c r="I9968" t="s">
        <v>548</v>
      </c>
      <c r="K9968"/>
      <c r="L9968" t="s">
        <v>16030</v>
      </c>
      <c r="M9968" t="s">
        <v>26</v>
      </c>
      <c r="N9968">
        <v>2</v>
      </c>
      <c r="P9968" t="s">
        <v>10827</v>
      </c>
      <c r="Q9968" t="s">
        <v>16031</v>
      </c>
      <c r="S9968" t="s">
        <v>29</v>
      </c>
    </row>
    <row r="9969" spans="1:19" hidden="1" x14ac:dyDescent="0.2">
      <c r="A9969">
        <v>6362</v>
      </c>
      <c r="B9969" t="s">
        <v>16028</v>
      </c>
      <c r="C9969" t="s">
        <v>73</v>
      </c>
      <c r="D9969">
        <v>10.85</v>
      </c>
      <c r="E9969">
        <v>20</v>
      </c>
      <c r="F9969" t="s">
        <v>16029</v>
      </c>
      <c r="G9969" t="s">
        <v>31</v>
      </c>
      <c r="H9969" t="s">
        <v>46</v>
      </c>
      <c r="I9969" t="s">
        <v>548</v>
      </c>
      <c r="K9969"/>
      <c r="L9969" t="s">
        <v>16030</v>
      </c>
      <c r="M9969" t="s">
        <v>26</v>
      </c>
      <c r="N9969">
        <v>2</v>
      </c>
      <c r="P9969" t="s">
        <v>10827</v>
      </c>
      <c r="Q9969" t="s">
        <v>16031</v>
      </c>
      <c r="S9969" t="s">
        <v>29</v>
      </c>
    </row>
    <row r="9970" spans="1:19" hidden="1" x14ac:dyDescent="0.2">
      <c r="A9970">
        <v>6363</v>
      </c>
      <c r="B9970" t="s">
        <v>16032</v>
      </c>
      <c r="C9970" t="s">
        <v>20</v>
      </c>
      <c r="D9970">
        <v>2.39</v>
      </c>
      <c r="E9970">
        <v>20</v>
      </c>
      <c r="F9970" t="s">
        <v>66</v>
      </c>
      <c r="G9970" t="s">
        <v>31</v>
      </c>
      <c r="H9970" t="s">
        <v>46</v>
      </c>
      <c r="I9970" t="s">
        <v>2150</v>
      </c>
      <c r="K9970"/>
      <c r="L9970" t="s">
        <v>16033</v>
      </c>
      <c r="M9970" t="s">
        <v>26</v>
      </c>
      <c r="N9970">
        <v>2</v>
      </c>
      <c r="P9970" t="s">
        <v>10827</v>
      </c>
      <c r="Q9970" t="s">
        <v>16034</v>
      </c>
      <c r="S9970" t="s">
        <v>29</v>
      </c>
    </row>
    <row r="9971" spans="1:19" hidden="1" x14ac:dyDescent="0.2">
      <c r="A9971">
        <v>6364</v>
      </c>
      <c r="B9971" t="s">
        <v>16035</v>
      </c>
      <c r="C9971" t="s">
        <v>20</v>
      </c>
      <c r="D9971">
        <v>1.37</v>
      </c>
      <c r="E9971">
        <v>20</v>
      </c>
      <c r="F9971" t="s">
        <v>12792</v>
      </c>
      <c r="G9971" t="s">
        <v>75</v>
      </c>
      <c r="H9971" t="s">
        <v>46</v>
      </c>
      <c r="I9971" t="s">
        <v>2115</v>
      </c>
      <c r="K9971"/>
      <c r="L9971" t="s">
        <v>16036</v>
      </c>
      <c r="M9971" t="s">
        <v>26</v>
      </c>
      <c r="N9971">
        <v>2</v>
      </c>
      <c r="P9971" t="s">
        <v>10827</v>
      </c>
      <c r="Q9971" t="s">
        <v>16037</v>
      </c>
      <c r="S9971" t="s">
        <v>29</v>
      </c>
    </row>
    <row r="9972" spans="1:19" hidden="1" x14ac:dyDescent="0.2">
      <c r="A9972">
        <v>6365</v>
      </c>
      <c r="B9972" t="s">
        <v>16038</v>
      </c>
      <c r="C9972" t="s">
        <v>20</v>
      </c>
      <c r="D9972">
        <v>5.36</v>
      </c>
      <c r="E9972">
        <v>20</v>
      </c>
      <c r="F9972" t="s">
        <v>13964</v>
      </c>
      <c r="G9972" t="s">
        <v>55</v>
      </c>
      <c r="H9972" t="s">
        <v>46</v>
      </c>
      <c r="I9972" t="s">
        <v>14499</v>
      </c>
      <c r="K9972"/>
      <c r="L9972" t="s">
        <v>16039</v>
      </c>
      <c r="M9972" t="s">
        <v>26</v>
      </c>
      <c r="N9972">
        <v>2</v>
      </c>
      <c r="P9972" t="s">
        <v>10827</v>
      </c>
      <c r="Q9972" t="s">
        <v>16040</v>
      </c>
      <c r="S9972" t="s">
        <v>29</v>
      </c>
    </row>
    <row r="9973" spans="1:19" hidden="1" x14ac:dyDescent="0.2">
      <c r="A9973">
        <v>6366</v>
      </c>
      <c r="B9973" t="s">
        <v>16041</v>
      </c>
      <c r="C9973" t="s">
        <v>20</v>
      </c>
      <c r="D9973">
        <v>7.49</v>
      </c>
      <c r="E9973">
        <v>20</v>
      </c>
      <c r="F9973" t="s">
        <v>13964</v>
      </c>
      <c r="G9973" t="s">
        <v>55</v>
      </c>
      <c r="H9973" t="s">
        <v>46</v>
      </c>
      <c r="I9973" t="s">
        <v>14499</v>
      </c>
      <c r="K9973"/>
      <c r="L9973" t="s">
        <v>16042</v>
      </c>
      <c r="M9973" t="s">
        <v>26</v>
      </c>
      <c r="N9973">
        <v>2</v>
      </c>
      <c r="P9973" t="s">
        <v>10827</v>
      </c>
      <c r="Q9973" t="s">
        <v>16043</v>
      </c>
      <c r="S9973" t="s">
        <v>29</v>
      </c>
    </row>
    <row r="9974" spans="1:19" hidden="1" x14ac:dyDescent="0.2">
      <c r="A9974">
        <v>6367</v>
      </c>
      <c r="B9974" t="s">
        <v>16044</v>
      </c>
      <c r="C9974" t="s">
        <v>20</v>
      </c>
      <c r="D9974">
        <v>4.1399999999999997</v>
      </c>
      <c r="E9974">
        <v>20</v>
      </c>
      <c r="F9974" t="s">
        <v>16045</v>
      </c>
      <c r="G9974" t="s">
        <v>31</v>
      </c>
      <c r="H9974" t="s">
        <v>23</v>
      </c>
      <c r="I9974" t="s">
        <v>548</v>
      </c>
      <c r="K9974"/>
      <c r="L9974" t="s">
        <v>16046</v>
      </c>
      <c r="M9974" t="s">
        <v>26</v>
      </c>
      <c r="N9974">
        <v>2</v>
      </c>
      <c r="P9974" t="s">
        <v>10827</v>
      </c>
      <c r="Q9974" t="s">
        <v>16047</v>
      </c>
      <c r="S9974" t="s">
        <v>29</v>
      </c>
    </row>
    <row r="9975" spans="1:19" hidden="1" x14ac:dyDescent="0.2">
      <c r="A9975">
        <v>6368</v>
      </c>
      <c r="B9975" t="s">
        <v>16048</v>
      </c>
      <c r="C9975" t="s">
        <v>20</v>
      </c>
      <c r="D9975">
        <v>5.37</v>
      </c>
      <c r="E9975">
        <v>20</v>
      </c>
      <c r="F9975" t="s">
        <v>16049</v>
      </c>
      <c r="G9975" t="s">
        <v>31</v>
      </c>
      <c r="H9975" t="s">
        <v>46</v>
      </c>
      <c r="I9975" t="s">
        <v>548</v>
      </c>
      <c r="K9975"/>
      <c r="L9975" t="s">
        <v>16050</v>
      </c>
      <c r="M9975" t="s">
        <v>26</v>
      </c>
      <c r="N9975">
        <v>2</v>
      </c>
      <c r="P9975" t="s">
        <v>10827</v>
      </c>
      <c r="Q9975" t="s">
        <v>16051</v>
      </c>
      <c r="S9975" t="s">
        <v>29</v>
      </c>
    </row>
    <row r="9976" spans="1:19" hidden="1" x14ac:dyDescent="0.2">
      <c r="A9976">
        <v>6369</v>
      </c>
      <c r="B9976" t="s">
        <v>16052</v>
      </c>
      <c r="C9976" t="s">
        <v>20</v>
      </c>
      <c r="D9976">
        <v>7.73</v>
      </c>
      <c r="E9976">
        <v>20</v>
      </c>
      <c r="F9976" t="s">
        <v>16053</v>
      </c>
      <c r="G9976" t="s">
        <v>31</v>
      </c>
      <c r="H9976" t="s">
        <v>23</v>
      </c>
      <c r="I9976" t="s">
        <v>548</v>
      </c>
      <c r="K9976"/>
      <c r="L9976" t="s">
        <v>16054</v>
      </c>
      <c r="M9976" t="s">
        <v>26</v>
      </c>
      <c r="N9976">
        <v>2</v>
      </c>
      <c r="P9976" t="s">
        <v>10827</v>
      </c>
      <c r="Q9976" t="s">
        <v>16055</v>
      </c>
      <c r="S9976" t="s">
        <v>29</v>
      </c>
    </row>
    <row r="9977" spans="1:19" hidden="1" x14ac:dyDescent="0.2">
      <c r="A9977">
        <v>6370</v>
      </c>
      <c r="B9977" t="s">
        <v>16056</v>
      </c>
      <c r="C9977" t="s">
        <v>20</v>
      </c>
      <c r="D9977">
        <v>1.58</v>
      </c>
      <c r="E9977">
        <v>20</v>
      </c>
      <c r="F9977" t="s">
        <v>12792</v>
      </c>
      <c r="G9977" t="s">
        <v>75</v>
      </c>
      <c r="H9977" t="s">
        <v>46</v>
      </c>
      <c r="I9977" t="s">
        <v>2115</v>
      </c>
      <c r="K9977"/>
      <c r="L9977" t="s">
        <v>16057</v>
      </c>
      <c r="M9977" t="s">
        <v>26</v>
      </c>
      <c r="N9977">
        <v>2</v>
      </c>
      <c r="P9977" t="s">
        <v>10827</v>
      </c>
      <c r="Q9977" t="s">
        <v>16058</v>
      </c>
      <c r="S9977" t="s">
        <v>29</v>
      </c>
    </row>
    <row r="9978" spans="1:19" hidden="1" x14ac:dyDescent="0.2">
      <c r="A9978">
        <v>6371</v>
      </c>
      <c r="B9978" t="s">
        <v>16059</v>
      </c>
      <c r="C9978" t="s">
        <v>20</v>
      </c>
      <c r="D9978">
        <v>4.46</v>
      </c>
      <c r="E9978">
        <v>25</v>
      </c>
      <c r="G9978" t="s">
        <v>55</v>
      </c>
      <c r="H9978" t="s">
        <v>23</v>
      </c>
      <c r="I9978" t="s">
        <v>9516</v>
      </c>
      <c r="K9978"/>
      <c r="L9978" t="s">
        <v>16060</v>
      </c>
      <c r="M9978" t="s">
        <v>26</v>
      </c>
      <c r="N9978">
        <v>2</v>
      </c>
      <c r="P9978" t="s">
        <v>10827</v>
      </c>
      <c r="Q9978" t="s">
        <v>16061</v>
      </c>
      <c r="S9978" t="s">
        <v>29</v>
      </c>
    </row>
    <row r="9979" spans="1:19" hidden="1" x14ac:dyDescent="0.2">
      <c r="A9979">
        <v>6372</v>
      </c>
      <c r="B9979" t="s">
        <v>16062</v>
      </c>
      <c r="C9979" t="s">
        <v>20</v>
      </c>
      <c r="D9979">
        <v>4.03</v>
      </c>
      <c r="E9979">
        <v>20</v>
      </c>
      <c r="F9979" t="s">
        <v>11910</v>
      </c>
      <c r="G9979" t="s">
        <v>55</v>
      </c>
      <c r="H9979" t="s">
        <v>46</v>
      </c>
      <c r="I9979" t="s">
        <v>560</v>
      </c>
      <c r="K9979"/>
      <c r="L9979" t="s">
        <v>16063</v>
      </c>
      <c r="M9979" t="s">
        <v>26</v>
      </c>
      <c r="N9979">
        <v>2</v>
      </c>
      <c r="P9979" t="s">
        <v>10827</v>
      </c>
      <c r="Q9979" t="s">
        <v>16064</v>
      </c>
      <c r="S9979" t="s">
        <v>29</v>
      </c>
    </row>
    <row r="9980" spans="1:19" hidden="1" x14ac:dyDescent="0.2">
      <c r="A9980">
        <v>6373</v>
      </c>
      <c r="B9980" t="s">
        <v>16065</v>
      </c>
      <c r="C9980" t="s">
        <v>20</v>
      </c>
      <c r="D9980">
        <v>5.23</v>
      </c>
      <c r="E9980">
        <v>20</v>
      </c>
      <c r="F9980" t="s">
        <v>13964</v>
      </c>
      <c r="G9980" t="s">
        <v>55</v>
      </c>
      <c r="H9980" t="s">
        <v>46</v>
      </c>
      <c r="I9980" t="s">
        <v>14499</v>
      </c>
      <c r="K9980"/>
      <c r="L9980" t="s">
        <v>16066</v>
      </c>
      <c r="M9980" t="s">
        <v>26</v>
      </c>
      <c r="N9980">
        <v>2</v>
      </c>
      <c r="P9980" t="s">
        <v>10827</v>
      </c>
      <c r="Q9980" t="s">
        <v>16067</v>
      </c>
      <c r="S9980" t="s">
        <v>29</v>
      </c>
    </row>
    <row r="9981" spans="1:19" hidden="1" x14ac:dyDescent="0.2">
      <c r="A9981">
        <v>6374</v>
      </c>
      <c r="B9981" t="s">
        <v>16068</v>
      </c>
      <c r="C9981" t="s">
        <v>20</v>
      </c>
      <c r="D9981">
        <v>0.81</v>
      </c>
      <c r="E9981">
        <v>20</v>
      </c>
      <c r="F9981" t="s">
        <v>12792</v>
      </c>
      <c r="G9981" t="s">
        <v>75</v>
      </c>
      <c r="H9981" t="s">
        <v>46</v>
      </c>
      <c r="I9981" t="s">
        <v>2115</v>
      </c>
      <c r="K9981"/>
      <c r="L9981" t="s">
        <v>16069</v>
      </c>
      <c r="M9981" t="s">
        <v>26</v>
      </c>
      <c r="N9981">
        <v>2</v>
      </c>
      <c r="P9981" t="s">
        <v>10827</v>
      </c>
      <c r="Q9981" t="s">
        <v>16070</v>
      </c>
      <c r="S9981" t="s">
        <v>29</v>
      </c>
    </row>
    <row r="9982" spans="1:19" hidden="1" x14ac:dyDescent="0.2">
      <c r="A9982">
        <v>6375</v>
      </c>
      <c r="B9982" t="s">
        <v>5324</v>
      </c>
      <c r="C9982" t="s">
        <v>20</v>
      </c>
      <c r="D9982">
        <v>-8.3000000000000007</v>
      </c>
      <c r="E9982">
        <v>21</v>
      </c>
      <c r="F9982" t="s">
        <v>11429</v>
      </c>
      <c r="G9982" t="s">
        <v>75</v>
      </c>
      <c r="H9982" t="s">
        <v>23</v>
      </c>
      <c r="I9982" t="s">
        <v>304</v>
      </c>
      <c r="K9982"/>
      <c r="L9982" t="s">
        <v>5325</v>
      </c>
      <c r="M9982" t="s">
        <v>26</v>
      </c>
      <c r="N9982">
        <v>2</v>
      </c>
      <c r="P9982" t="s">
        <v>10827</v>
      </c>
      <c r="Q9982" t="s">
        <v>16071</v>
      </c>
      <c r="S9982" t="s">
        <v>29</v>
      </c>
    </row>
    <row r="9983" spans="1:19" hidden="1" x14ac:dyDescent="0.2">
      <c r="A9983">
        <v>6375</v>
      </c>
      <c r="B9983" t="s">
        <v>5324</v>
      </c>
      <c r="C9983" t="s">
        <v>73</v>
      </c>
      <c r="D9983">
        <v>1.4</v>
      </c>
      <c r="E9983">
        <v>21</v>
      </c>
      <c r="F9983" t="s">
        <v>615</v>
      </c>
      <c r="G9983" t="s">
        <v>189</v>
      </c>
      <c r="H9983" t="s">
        <v>23</v>
      </c>
      <c r="I9983" t="s">
        <v>304</v>
      </c>
      <c r="K9983"/>
      <c r="L9983" t="s">
        <v>5325</v>
      </c>
      <c r="M9983" t="s">
        <v>26</v>
      </c>
      <c r="N9983">
        <v>2</v>
      </c>
      <c r="P9983" t="s">
        <v>10827</v>
      </c>
      <c r="Q9983" t="s">
        <v>16071</v>
      </c>
      <c r="S9983" t="s">
        <v>29</v>
      </c>
    </row>
    <row r="9984" spans="1:19" hidden="1" x14ac:dyDescent="0.2">
      <c r="A9984">
        <v>6375</v>
      </c>
      <c r="B9984" t="s">
        <v>5324</v>
      </c>
      <c r="C9984" t="s">
        <v>77</v>
      </c>
      <c r="D9984">
        <v>7.04</v>
      </c>
      <c r="E9984">
        <v>21</v>
      </c>
      <c r="F9984" t="s">
        <v>16072</v>
      </c>
      <c r="G9984" t="s">
        <v>31</v>
      </c>
      <c r="H9984" t="s">
        <v>23</v>
      </c>
      <c r="I9984" t="s">
        <v>304</v>
      </c>
      <c r="K9984"/>
      <c r="L9984" t="s">
        <v>5325</v>
      </c>
      <c r="M9984" t="s">
        <v>26</v>
      </c>
      <c r="N9984">
        <v>2</v>
      </c>
      <c r="P9984" t="s">
        <v>10827</v>
      </c>
      <c r="Q9984" t="s">
        <v>16071</v>
      </c>
      <c r="S9984" t="s">
        <v>29</v>
      </c>
    </row>
    <row r="9985" spans="1:19" hidden="1" x14ac:dyDescent="0.2">
      <c r="A9985">
        <v>6376</v>
      </c>
      <c r="B9985" t="s">
        <v>5327</v>
      </c>
      <c r="C9985" t="s">
        <v>20</v>
      </c>
      <c r="D9985">
        <v>-6.63</v>
      </c>
      <c r="E9985">
        <v>21</v>
      </c>
      <c r="F9985" t="s">
        <v>11429</v>
      </c>
      <c r="G9985" t="s">
        <v>75</v>
      </c>
      <c r="H9985" t="s">
        <v>23</v>
      </c>
      <c r="I9985" t="s">
        <v>304</v>
      </c>
      <c r="K9985"/>
      <c r="L9985" t="s">
        <v>5328</v>
      </c>
      <c r="M9985" t="s">
        <v>26</v>
      </c>
      <c r="N9985">
        <v>2</v>
      </c>
      <c r="P9985" t="s">
        <v>10827</v>
      </c>
      <c r="Q9985" t="s">
        <v>16073</v>
      </c>
      <c r="S9985" t="s">
        <v>29</v>
      </c>
    </row>
    <row r="9986" spans="1:19" hidden="1" x14ac:dyDescent="0.2">
      <c r="A9986">
        <v>6376</v>
      </c>
      <c r="B9986" t="s">
        <v>5327</v>
      </c>
      <c r="C9986" t="s">
        <v>73</v>
      </c>
      <c r="D9986">
        <v>-0.75</v>
      </c>
      <c r="E9986">
        <v>21</v>
      </c>
      <c r="F9986" t="s">
        <v>11429</v>
      </c>
      <c r="G9986" t="s">
        <v>75</v>
      </c>
      <c r="H9986" t="s">
        <v>23</v>
      </c>
      <c r="I9986" t="s">
        <v>304</v>
      </c>
      <c r="K9986"/>
      <c r="L9986" t="s">
        <v>5328</v>
      </c>
      <c r="M9986" t="s">
        <v>26</v>
      </c>
      <c r="N9986">
        <v>2</v>
      </c>
      <c r="P9986" t="s">
        <v>10827</v>
      </c>
      <c r="Q9986" t="s">
        <v>16073</v>
      </c>
      <c r="S9986" t="s">
        <v>29</v>
      </c>
    </row>
    <row r="9987" spans="1:19" hidden="1" x14ac:dyDescent="0.2">
      <c r="A9987">
        <v>6376</v>
      </c>
      <c r="B9987" t="s">
        <v>5327</v>
      </c>
      <c r="C9987" t="s">
        <v>77</v>
      </c>
      <c r="D9987">
        <v>6.87</v>
      </c>
      <c r="E9987">
        <v>21</v>
      </c>
      <c r="F9987" t="s">
        <v>16072</v>
      </c>
      <c r="G9987" t="s">
        <v>31</v>
      </c>
      <c r="H9987" t="s">
        <v>23</v>
      </c>
      <c r="I9987" t="s">
        <v>304</v>
      </c>
      <c r="K9987"/>
      <c r="L9987" t="s">
        <v>5328</v>
      </c>
      <c r="M9987" t="s">
        <v>26</v>
      </c>
      <c r="N9987">
        <v>2</v>
      </c>
      <c r="P9987" t="s">
        <v>10827</v>
      </c>
      <c r="Q9987" t="s">
        <v>16073</v>
      </c>
      <c r="S9987" t="s">
        <v>29</v>
      </c>
    </row>
    <row r="9988" spans="1:19" hidden="1" x14ac:dyDescent="0.2">
      <c r="A9988">
        <v>6377</v>
      </c>
      <c r="B9988" t="s">
        <v>16074</v>
      </c>
      <c r="C9988" t="s">
        <v>20</v>
      </c>
      <c r="D9988">
        <v>1.8</v>
      </c>
      <c r="E9988">
        <v>20</v>
      </c>
      <c r="F9988" t="s">
        <v>12792</v>
      </c>
      <c r="G9988" t="s">
        <v>75</v>
      </c>
      <c r="H9988" t="s">
        <v>46</v>
      </c>
      <c r="I9988" t="s">
        <v>2142</v>
      </c>
      <c r="K9988"/>
      <c r="L9988" t="s">
        <v>16075</v>
      </c>
      <c r="M9988" t="s">
        <v>26</v>
      </c>
      <c r="N9988">
        <v>2</v>
      </c>
      <c r="P9988" t="s">
        <v>10827</v>
      </c>
      <c r="Q9988" t="s">
        <v>16076</v>
      </c>
      <c r="S9988" t="s">
        <v>29</v>
      </c>
    </row>
    <row r="9989" spans="1:19" hidden="1" x14ac:dyDescent="0.2">
      <c r="A9989">
        <v>6377</v>
      </c>
      <c r="B9989" t="s">
        <v>16074</v>
      </c>
      <c r="C9989" t="s">
        <v>73</v>
      </c>
      <c r="D9989">
        <v>8.18</v>
      </c>
      <c r="E9989">
        <v>20</v>
      </c>
      <c r="F9989" t="s">
        <v>66</v>
      </c>
      <c r="G9989" t="s">
        <v>31</v>
      </c>
      <c r="H9989" t="s">
        <v>46</v>
      </c>
      <c r="I9989" t="s">
        <v>2142</v>
      </c>
      <c r="K9989"/>
      <c r="L9989" t="s">
        <v>16075</v>
      </c>
      <c r="M9989" t="s">
        <v>26</v>
      </c>
      <c r="N9989">
        <v>2</v>
      </c>
      <c r="P9989" t="s">
        <v>10827</v>
      </c>
      <c r="Q9989" t="s">
        <v>16076</v>
      </c>
      <c r="S9989" t="s">
        <v>29</v>
      </c>
    </row>
    <row r="9990" spans="1:19" hidden="1" x14ac:dyDescent="0.2">
      <c r="A9990">
        <v>6378</v>
      </c>
      <c r="B9990" t="s">
        <v>16077</v>
      </c>
      <c r="C9990" t="s">
        <v>20</v>
      </c>
      <c r="D9990">
        <v>-1.98</v>
      </c>
      <c r="E9990">
        <v>20</v>
      </c>
      <c r="F9990" t="s">
        <v>11429</v>
      </c>
      <c r="G9990" t="s">
        <v>75</v>
      </c>
      <c r="H9990" t="s">
        <v>23</v>
      </c>
      <c r="I9990" t="s">
        <v>9674</v>
      </c>
      <c r="K9990"/>
      <c r="L9990" t="s">
        <v>16078</v>
      </c>
      <c r="M9990" t="s">
        <v>26</v>
      </c>
      <c r="N9990">
        <v>2</v>
      </c>
      <c r="P9990" t="s">
        <v>10827</v>
      </c>
      <c r="Q9990" t="s">
        <v>16079</v>
      </c>
      <c r="S9990" t="s">
        <v>29</v>
      </c>
    </row>
    <row r="9991" spans="1:19" hidden="1" x14ac:dyDescent="0.2">
      <c r="A9991">
        <v>6378</v>
      </c>
      <c r="B9991" t="s">
        <v>16077</v>
      </c>
      <c r="C9991" t="s">
        <v>73</v>
      </c>
      <c r="D9991">
        <v>7.51</v>
      </c>
      <c r="E9991">
        <v>20</v>
      </c>
      <c r="F9991" t="s">
        <v>11910</v>
      </c>
      <c r="G9991" t="s">
        <v>55</v>
      </c>
      <c r="H9991" t="s">
        <v>46</v>
      </c>
      <c r="I9991" t="s">
        <v>9674</v>
      </c>
      <c r="K9991"/>
      <c r="L9991" t="s">
        <v>16078</v>
      </c>
      <c r="M9991" t="s">
        <v>26</v>
      </c>
      <c r="N9991">
        <v>2</v>
      </c>
      <c r="P9991" t="s">
        <v>10827</v>
      </c>
      <c r="Q9991" t="s">
        <v>16079</v>
      </c>
      <c r="S9991" t="s">
        <v>29</v>
      </c>
    </row>
    <row r="9992" spans="1:19" hidden="1" x14ac:dyDescent="0.2">
      <c r="A9992">
        <v>6379</v>
      </c>
      <c r="B9992" t="s">
        <v>16080</v>
      </c>
      <c r="C9992" t="s">
        <v>20</v>
      </c>
      <c r="D9992">
        <v>-1.59</v>
      </c>
      <c r="E9992">
        <v>20</v>
      </c>
      <c r="F9992" t="s">
        <v>11461</v>
      </c>
      <c r="G9992" t="s">
        <v>75</v>
      </c>
      <c r="H9992" t="s">
        <v>23</v>
      </c>
      <c r="I9992" t="s">
        <v>15201</v>
      </c>
      <c r="K9992"/>
      <c r="L9992" t="s">
        <v>16081</v>
      </c>
      <c r="M9992" t="s">
        <v>26</v>
      </c>
      <c r="N9992">
        <v>2</v>
      </c>
      <c r="P9992" t="s">
        <v>10827</v>
      </c>
      <c r="Q9992" t="s">
        <v>16082</v>
      </c>
      <c r="S9992" t="s">
        <v>29</v>
      </c>
    </row>
    <row r="9993" spans="1:19" hidden="1" x14ac:dyDescent="0.2">
      <c r="A9993">
        <v>6379</v>
      </c>
      <c r="B9993" t="s">
        <v>16080</v>
      </c>
      <c r="C9993" t="s">
        <v>73</v>
      </c>
      <c r="D9993">
        <v>7.9</v>
      </c>
      <c r="E9993">
        <v>20</v>
      </c>
      <c r="F9993" t="s">
        <v>10928</v>
      </c>
      <c r="G9993" t="s">
        <v>55</v>
      </c>
      <c r="H9993" t="s">
        <v>46</v>
      </c>
      <c r="I9993" t="s">
        <v>15201</v>
      </c>
      <c r="K9993"/>
      <c r="L9993" t="s">
        <v>16081</v>
      </c>
      <c r="M9993" t="s">
        <v>26</v>
      </c>
      <c r="N9993">
        <v>2</v>
      </c>
      <c r="P9993" t="s">
        <v>10827</v>
      </c>
      <c r="Q9993" t="s">
        <v>16082</v>
      </c>
      <c r="S9993" t="s">
        <v>29</v>
      </c>
    </row>
    <row r="9994" spans="1:19" hidden="1" x14ac:dyDescent="0.2">
      <c r="A9994">
        <v>6380</v>
      </c>
      <c r="B9994" t="s">
        <v>16083</v>
      </c>
      <c r="C9994" t="s">
        <v>20</v>
      </c>
      <c r="D9994">
        <v>-0.27</v>
      </c>
      <c r="E9994">
        <v>20</v>
      </c>
      <c r="F9994" t="s">
        <v>11398</v>
      </c>
      <c r="G9994" t="s">
        <v>75</v>
      </c>
      <c r="H9994" t="s">
        <v>23</v>
      </c>
      <c r="I9994" t="s">
        <v>9369</v>
      </c>
      <c r="K9994"/>
      <c r="L9994" t="s">
        <v>16084</v>
      </c>
      <c r="M9994" t="s">
        <v>26</v>
      </c>
      <c r="N9994">
        <v>2</v>
      </c>
      <c r="P9994" t="s">
        <v>10827</v>
      </c>
      <c r="Q9994" t="s">
        <v>16085</v>
      </c>
      <c r="S9994" t="s">
        <v>29</v>
      </c>
    </row>
    <row r="9995" spans="1:19" hidden="1" x14ac:dyDescent="0.2">
      <c r="A9995">
        <v>6380</v>
      </c>
      <c r="B9995" t="s">
        <v>16083</v>
      </c>
      <c r="C9995" t="s">
        <v>73</v>
      </c>
      <c r="D9995">
        <v>9.64</v>
      </c>
      <c r="E9995">
        <v>20</v>
      </c>
      <c r="F9995" t="s">
        <v>11910</v>
      </c>
      <c r="G9995" t="s">
        <v>55</v>
      </c>
      <c r="H9995" t="s">
        <v>46</v>
      </c>
      <c r="I9995" t="s">
        <v>9369</v>
      </c>
      <c r="K9995"/>
      <c r="L9995" t="s">
        <v>16084</v>
      </c>
      <c r="M9995" t="s">
        <v>26</v>
      </c>
      <c r="N9995">
        <v>2</v>
      </c>
      <c r="P9995" t="s">
        <v>10827</v>
      </c>
      <c r="Q9995" t="s">
        <v>16085</v>
      </c>
      <c r="S9995" t="s">
        <v>29</v>
      </c>
    </row>
    <row r="9996" spans="1:19" hidden="1" x14ac:dyDescent="0.2">
      <c r="A9996">
        <v>6381</v>
      </c>
      <c r="B9996" t="s">
        <v>5344</v>
      </c>
      <c r="C9996" t="s">
        <v>20</v>
      </c>
      <c r="D9996">
        <v>1.05</v>
      </c>
      <c r="E9996">
        <v>20</v>
      </c>
      <c r="F9996" t="s">
        <v>12792</v>
      </c>
      <c r="G9996" t="s">
        <v>75</v>
      </c>
      <c r="H9996" t="s">
        <v>46</v>
      </c>
      <c r="I9996" t="s">
        <v>2115</v>
      </c>
      <c r="K9996"/>
      <c r="L9996" t="s">
        <v>5345</v>
      </c>
      <c r="M9996" t="s">
        <v>11208</v>
      </c>
      <c r="N9996">
        <v>4</v>
      </c>
      <c r="P9996" t="s">
        <v>10827</v>
      </c>
      <c r="Q9996" t="s">
        <v>16086</v>
      </c>
      <c r="S9996" t="s">
        <v>29</v>
      </c>
    </row>
    <row r="9997" spans="1:19" hidden="1" x14ac:dyDescent="0.2">
      <c r="A9997">
        <v>6382</v>
      </c>
      <c r="B9997" t="s">
        <v>16087</v>
      </c>
      <c r="C9997" t="s">
        <v>20</v>
      </c>
      <c r="D9997">
        <v>2.7</v>
      </c>
      <c r="E9997">
        <v>20</v>
      </c>
      <c r="F9997" t="s">
        <v>66</v>
      </c>
      <c r="G9997" t="s">
        <v>31</v>
      </c>
      <c r="H9997" t="s">
        <v>46</v>
      </c>
      <c r="I9997" t="s">
        <v>9321</v>
      </c>
      <c r="K9997"/>
      <c r="L9997" t="s">
        <v>16088</v>
      </c>
      <c r="M9997" t="s">
        <v>11071</v>
      </c>
      <c r="N9997">
        <v>3</v>
      </c>
      <c r="P9997" t="s">
        <v>10827</v>
      </c>
      <c r="Q9997" t="s">
        <v>16089</v>
      </c>
      <c r="S9997" t="s">
        <v>29</v>
      </c>
    </row>
    <row r="9998" spans="1:19" hidden="1" x14ac:dyDescent="0.2">
      <c r="A9998">
        <v>6383</v>
      </c>
      <c r="B9998" t="s">
        <v>16090</v>
      </c>
      <c r="C9998" t="s">
        <v>20</v>
      </c>
      <c r="D9998">
        <v>4.71</v>
      </c>
      <c r="E9998">
        <v>20</v>
      </c>
      <c r="F9998" t="s">
        <v>66</v>
      </c>
      <c r="G9998" t="s">
        <v>31</v>
      </c>
      <c r="H9998" t="s">
        <v>46</v>
      </c>
      <c r="I9998" t="s">
        <v>9321</v>
      </c>
      <c r="K9998"/>
      <c r="L9998" t="s">
        <v>16091</v>
      </c>
      <c r="M9998" t="s">
        <v>11071</v>
      </c>
      <c r="N9998">
        <v>3</v>
      </c>
      <c r="P9998" t="s">
        <v>10827</v>
      </c>
      <c r="Q9998" t="s">
        <v>16092</v>
      </c>
      <c r="S9998" t="s">
        <v>29</v>
      </c>
    </row>
    <row r="9999" spans="1:19" hidden="1" x14ac:dyDescent="0.2">
      <c r="A9999">
        <v>6384</v>
      </c>
      <c r="B9999" t="s">
        <v>16093</v>
      </c>
      <c r="C9999" t="s">
        <v>20</v>
      </c>
      <c r="D9999">
        <v>0.78</v>
      </c>
      <c r="E9999">
        <v>20</v>
      </c>
      <c r="F9999" t="s">
        <v>12792</v>
      </c>
      <c r="G9999" t="s">
        <v>75</v>
      </c>
      <c r="H9999" t="s">
        <v>46</v>
      </c>
      <c r="I9999" t="s">
        <v>8358</v>
      </c>
      <c r="K9999"/>
      <c r="L9999" t="s">
        <v>16094</v>
      </c>
      <c r="M9999" t="s">
        <v>26</v>
      </c>
      <c r="N9999">
        <v>2</v>
      </c>
      <c r="P9999" t="s">
        <v>10827</v>
      </c>
      <c r="Q9999" t="s">
        <v>16095</v>
      </c>
      <c r="S9999" t="s">
        <v>29</v>
      </c>
    </row>
    <row r="10000" spans="1:19" hidden="1" x14ac:dyDescent="0.2">
      <c r="A10000">
        <v>6385</v>
      </c>
      <c r="B10000" t="s">
        <v>16096</v>
      </c>
      <c r="C10000" t="s">
        <v>20</v>
      </c>
      <c r="D10000">
        <v>1.67</v>
      </c>
      <c r="E10000">
        <v>20</v>
      </c>
      <c r="F10000" t="s">
        <v>12792</v>
      </c>
      <c r="G10000" t="s">
        <v>75</v>
      </c>
      <c r="H10000" t="s">
        <v>23</v>
      </c>
      <c r="I10000" t="s">
        <v>2142</v>
      </c>
      <c r="K10000"/>
      <c r="L10000" t="s">
        <v>16097</v>
      </c>
      <c r="M10000" t="s">
        <v>11208</v>
      </c>
      <c r="N10000">
        <v>4</v>
      </c>
      <c r="P10000" t="s">
        <v>10827</v>
      </c>
      <c r="Q10000" t="s">
        <v>16098</v>
      </c>
      <c r="S10000" t="s">
        <v>29</v>
      </c>
    </row>
    <row r="10001" spans="1:19" hidden="1" x14ac:dyDescent="0.2">
      <c r="A10001">
        <v>6386</v>
      </c>
      <c r="B10001" t="s">
        <v>16099</v>
      </c>
      <c r="C10001" t="s">
        <v>20</v>
      </c>
      <c r="D10001">
        <v>3.98</v>
      </c>
      <c r="E10001">
        <v>25</v>
      </c>
      <c r="F10001" t="s">
        <v>615</v>
      </c>
      <c r="G10001" t="s">
        <v>1440</v>
      </c>
      <c r="H10001" t="s">
        <v>23</v>
      </c>
      <c r="I10001" t="s">
        <v>9516</v>
      </c>
      <c r="K10001"/>
      <c r="L10001" t="s">
        <v>16100</v>
      </c>
      <c r="M10001" t="s">
        <v>11208</v>
      </c>
      <c r="N10001">
        <v>4</v>
      </c>
      <c r="P10001" t="s">
        <v>10827</v>
      </c>
      <c r="Q10001" t="s">
        <v>16101</v>
      </c>
      <c r="S10001" t="s">
        <v>29</v>
      </c>
    </row>
    <row r="10002" spans="1:19" hidden="1" x14ac:dyDescent="0.2">
      <c r="A10002">
        <v>6387</v>
      </c>
      <c r="B10002" t="s">
        <v>16102</v>
      </c>
      <c r="C10002" t="s">
        <v>20</v>
      </c>
      <c r="D10002">
        <v>3.57</v>
      </c>
      <c r="E10002">
        <v>20</v>
      </c>
      <c r="F10002" t="s">
        <v>66</v>
      </c>
      <c r="G10002" t="s">
        <v>31</v>
      </c>
      <c r="H10002" t="s">
        <v>23</v>
      </c>
      <c r="I10002" t="s">
        <v>2142</v>
      </c>
      <c r="K10002"/>
      <c r="L10002" t="s">
        <v>16103</v>
      </c>
      <c r="M10002" t="s">
        <v>26</v>
      </c>
      <c r="N10002">
        <v>2</v>
      </c>
      <c r="P10002" t="s">
        <v>10827</v>
      </c>
      <c r="Q10002" t="s">
        <v>16104</v>
      </c>
      <c r="S10002" t="s">
        <v>29</v>
      </c>
    </row>
    <row r="10003" spans="1:19" hidden="1" x14ac:dyDescent="0.2">
      <c r="A10003">
        <v>6388</v>
      </c>
      <c r="B10003" t="s">
        <v>16105</v>
      </c>
      <c r="C10003" t="s">
        <v>20</v>
      </c>
      <c r="D10003">
        <v>3.44</v>
      </c>
      <c r="E10003">
        <v>20</v>
      </c>
      <c r="F10003" t="s">
        <v>16106</v>
      </c>
      <c r="G10003" t="s">
        <v>31</v>
      </c>
      <c r="H10003" t="s">
        <v>23</v>
      </c>
      <c r="I10003" t="s">
        <v>14544</v>
      </c>
      <c r="K10003"/>
      <c r="L10003" t="s">
        <v>16107</v>
      </c>
      <c r="M10003" t="s">
        <v>26</v>
      </c>
      <c r="N10003">
        <v>2</v>
      </c>
      <c r="P10003" t="s">
        <v>10827</v>
      </c>
      <c r="Q10003" t="s">
        <v>16108</v>
      </c>
      <c r="S10003" t="s">
        <v>29</v>
      </c>
    </row>
    <row r="10004" spans="1:19" hidden="1" x14ac:dyDescent="0.2">
      <c r="A10004">
        <v>6389</v>
      </c>
      <c r="B10004" t="s">
        <v>5364</v>
      </c>
      <c r="C10004" t="s">
        <v>20</v>
      </c>
      <c r="D10004">
        <v>1.62</v>
      </c>
      <c r="E10004">
        <v>20</v>
      </c>
      <c r="F10004" t="s">
        <v>12792</v>
      </c>
      <c r="G10004" t="s">
        <v>75</v>
      </c>
      <c r="H10004" t="s">
        <v>46</v>
      </c>
      <c r="I10004" t="s">
        <v>9674</v>
      </c>
      <c r="K10004"/>
      <c r="L10004" t="s">
        <v>5365</v>
      </c>
      <c r="M10004" t="s">
        <v>26</v>
      </c>
      <c r="N10004">
        <v>2</v>
      </c>
      <c r="P10004" t="s">
        <v>10827</v>
      </c>
      <c r="Q10004" t="s">
        <v>16109</v>
      </c>
      <c r="S10004" t="s">
        <v>29</v>
      </c>
    </row>
    <row r="10005" spans="1:19" hidden="1" x14ac:dyDescent="0.2">
      <c r="A10005">
        <v>6391</v>
      </c>
      <c r="B10005" t="s">
        <v>16110</v>
      </c>
      <c r="C10005" t="s">
        <v>20</v>
      </c>
      <c r="D10005">
        <v>0.79</v>
      </c>
      <c r="E10005">
        <v>20</v>
      </c>
      <c r="F10005" t="s">
        <v>12792</v>
      </c>
      <c r="G10005" t="s">
        <v>75</v>
      </c>
      <c r="H10005" t="s">
        <v>46</v>
      </c>
      <c r="I10005" t="s">
        <v>8358</v>
      </c>
      <c r="K10005"/>
      <c r="L10005" t="s">
        <v>16111</v>
      </c>
      <c r="M10005" t="s">
        <v>26</v>
      </c>
      <c r="N10005">
        <v>2</v>
      </c>
      <c r="P10005" t="s">
        <v>10827</v>
      </c>
      <c r="Q10005" t="s">
        <v>16112</v>
      </c>
      <c r="S10005" t="s">
        <v>29</v>
      </c>
    </row>
    <row r="10006" spans="1:19" hidden="1" x14ac:dyDescent="0.2">
      <c r="A10006">
        <v>6392</v>
      </c>
      <c r="B10006" t="s">
        <v>16113</v>
      </c>
      <c r="C10006" t="s">
        <v>20</v>
      </c>
      <c r="D10006">
        <v>2.94</v>
      </c>
      <c r="E10006">
        <v>20</v>
      </c>
      <c r="F10006" t="s">
        <v>66</v>
      </c>
      <c r="G10006" t="s">
        <v>31</v>
      </c>
      <c r="H10006" t="s">
        <v>46</v>
      </c>
      <c r="I10006" t="s">
        <v>8358</v>
      </c>
      <c r="K10006"/>
      <c r="L10006" t="s">
        <v>16114</v>
      </c>
      <c r="M10006" t="s">
        <v>26</v>
      </c>
      <c r="N10006">
        <v>2</v>
      </c>
      <c r="P10006" t="s">
        <v>10827</v>
      </c>
      <c r="Q10006" t="s">
        <v>16115</v>
      </c>
      <c r="S10006" t="s">
        <v>29</v>
      </c>
    </row>
    <row r="10007" spans="1:19" hidden="1" x14ac:dyDescent="0.2">
      <c r="A10007">
        <v>6395</v>
      </c>
      <c r="B10007" t="s">
        <v>16116</v>
      </c>
      <c r="C10007" t="s">
        <v>20</v>
      </c>
      <c r="D10007">
        <v>3.54</v>
      </c>
      <c r="E10007">
        <v>20</v>
      </c>
      <c r="F10007" t="s">
        <v>14597</v>
      </c>
      <c r="G10007" t="s">
        <v>31</v>
      </c>
      <c r="H10007" t="s">
        <v>46</v>
      </c>
      <c r="I10007" t="s">
        <v>12372</v>
      </c>
      <c r="K10007"/>
      <c r="L10007" t="s">
        <v>16117</v>
      </c>
      <c r="M10007" t="s">
        <v>26</v>
      </c>
      <c r="N10007">
        <v>2</v>
      </c>
      <c r="P10007" t="s">
        <v>10827</v>
      </c>
      <c r="Q10007" t="s">
        <v>16118</v>
      </c>
      <c r="S10007" t="s">
        <v>29</v>
      </c>
    </row>
    <row r="10008" spans="1:19" hidden="1" x14ac:dyDescent="0.2">
      <c r="A10008">
        <v>6396</v>
      </c>
      <c r="B10008" t="s">
        <v>16119</v>
      </c>
      <c r="C10008" t="s">
        <v>20</v>
      </c>
      <c r="D10008">
        <v>0.52</v>
      </c>
      <c r="E10008">
        <v>20</v>
      </c>
      <c r="F10008" t="s">
        <v>16120</v>
      </c>
      <c r="G10008" t="s">
        <v>75</v>
      </c>
      <c r="H10008" t="s">
        <v>23</v>
      </c>
      <c r="I10008" t="s">
        <v>9939</v>
      </c>
      <c r="K10008"/>
      <c r="L10008" t="s">
        <v>16121</v>
      </c>
      <c r="M10008" t="s">
        <v>26</v>
      </c>
      <c r="N10008">
        <v>2</v>
      </c>
      <c r="P10008" t="s">
        <v>10827</v>
      </c>
      <c r="Q10008" t="s">
        <v>16122</v>
      </c>
      <c r="S10008" t="s">
        <v>29</v>
      </c>
    </row>
    <row r="10009" spans="1:19" hidden="1" x14ac:dyDescent="0.2">
      <c r="A10009">
        <v>6397</v>
      </c>
      <c r="B10009" t="s">
        <v>16123</v>
      </c>
      <c r="C10009" t="s">
        <v>20</v>
      </c>
      <c r="D10009">
        <v>0.77</v>
      </c>
      <c r="E10009">
        <v>20</v>
      </c>
      <c r="G10009" t="s">
        <v>75</v>
      </c>
      <c r="H10009" t="s">
        <v>46</v>
      </c>
      <c r="I10009" t="s">
        <v>8358</v>
      </c>
      <c r="K10009"/>
      <c r="L10009" t="s">
        <v>16124</v>
      </c>
      <c r="M10009" t="s">
        <v>26</v>
      </c>
      <c r="N10009">
        <v>2</v>
      </c>
      <c r="P10009" t="s">
        <v>10827</v>
      </c>
      <c r="Q10009" t="s">
        <v>16125</v>
      </c>
      <c r="S10009" t="s">
        <v>29</v>
      </c>
    </row>
    <row r="10010" spans="1:19" hidden="1" x14ac:dyDescent="0.2">
      <c r="A10010">
        <v>6398</v>
      </c>
      <c r="B10010" t="s">
        <v>16126</v>
      </c>
      <c r="C10010" t="s">
        <v>20</v>
      </c>
      <c r="D10010">
        <v>4.42</v>
      </c>
      <c r="E10010">
        <v>20</v>
      </c>
      <c r="F10010" t="s">
        <v>11910</v>
      </c>
      <c r="G10010" t="s">
        <v>55</v>
      </c>
      <c r="H10010" t="s">
        <v>46</v>
      </c>
      <c r="I10010" t="s">
        <v>9369</v>
      </c>
      <c r="K10010"/>
      <c r="L10010" t="s">
        <v>16127</v>
      </c>
      <c r="M10010" t="s">
        <v>26</v>
      </c>
      <c r="N10010">
        <v>2</v>
      </c>
      <c r="P10010" t="s">
        <v>10827</v>
      </c>
      <c r="Q10010" t="s">
        <v>16128</v>
      </c>
      <c r="S10010" t="s">
        <v>29</v>
      </c>
    </row>
    <row r="10011" spans="1:19" hidden="1" x14ac:dyDescent="0.2">
      <c r="A10011">
        <v>6400</v>
      </c>
      <c r="B10011" t="s">
        <v>16129</v>
      </c>
      <c r="C10011" t="s">
        <v>20</v>
      </c>
      <c r="D10011">
        <v>3.42</v>
      </c>
      <c r="E10011">
        <v>20</v>
      </c>
      <c r="F10011" t="s">
        <v>14597</v>
      </c>
      <c r="G10011" t="s">
        <v>31</v>
      </c>
      <c r="H10011" t="s">
        <v>46</v>
      </c>
      <c r="I10011" t="s">
        <v>12372</v>
      </c>
      <c r="K10011"/>
      <c r="L10011" t="s">
        <v>16130</v>
      </c>
      <c r="M10011" t="s">
        <v>26</v>
      </c>
      <c r="N10011">
        <v>2</v>
      </c>
      <c r="P10011" t="s">
        <v>10827</v>
      </c>
      <c r="Q10011" t="s">
        <v>16131</v>
      </c>
      <c r="S10011" t="s">
        <v>29</v>
      </c>
    </row>
    <row r="10012" spans="1:19" hidden="1" x14ac:dyDescent="0.2">
      <c r="A10012">
        <v>6401</v>
      </c>
      <c r="B10012" t="s">
        <v>16132</v>
      </c>
      <c r="C10012" t="s">
        <v>20</v>
      </c>
      <c r="D10012">
        <v>3.59</v>
      </c>
      <c r="E10012">
        <v>20</v>
      </c>
      <c r="F10012" t="s">
        <v>14597</v>
      </c>
      <c r="G10012" t="s">
        <v>31</v>
      </c>
      <c r="H10012" t="s">
        <v>46</v>
      </c>
      <c r="I10012" t="s">
        <v>12372</v>
      </c>
      <c r="K10012"/>
      <c r="L10012" t="s">
        <v>16133</v>
      </c>
      <c r="M10012" t="s">
        <v>26</v>
      </c>
      <c r="N10012">
        <v>2</v>
      </c>
      <c r="P10012" t="s">
        <v>10827</v>
      </c>
      <c r="Q10012" t="s">
        <v>16134</v>
      </c>
      <c r="S10012" t="s">
        <v>29</v>
      </c>
    </row>
    <row r="10013" spans="1:19" hidden="1" x14ac:dyDescent="0.2">
      <c r="A10013">
        <v>6402</v>
      </c>
      <c r="B10013" t="s">
        <v>16135</v>
      </c>
      <c r="C10013" t="s">
        <v>20</v>
      </c>
      <c r="D10013">
        <v>3.38</v>
      </c>
      <c r="E10013">
        <v>20</v>
      </c>
      <c r="F10013" t="s">
        <v>66</v>
      </c>
      <c r="G10013" t="s">
        <v>31</v>
      </c>
      <c r="H10013" t="s">
        <v>46</v>
      </c>
      <c r="I10013" t="s">
        <v>8881</v>
      </c>
      <c r="K10013"/>
      <c r="L10013" t="s">
        <v>16136</v>
      </c>
      <c r="M10013" t="s">
        <v>26</v>
      </c>
      <c r="N10013">
        <v>2</v>
      </c>
      <c r="P10013" t="s">
        <v>10827</v>
      </c>
      <c r="Q10013" t="s">
        <v>16137</v>
      </c>
      <c r="S10013" t="s">
        <v>29</v>
      </c>
    </row>
    <row r="10014" spans="1:19" hidden="1" x14ac:dyDescent="0.2">
      <c r="A10014">
        <v>6403</v>
      </c>
      <c r="B10014" t="s">
        <v>16138</v>
      </c>
      <c r="C10014" t="s">
        <v>20</v>
      </c>
      <c r="D10014">
        <v>4.55</v>
      </c>
      <c r="E10014">
        <v>20</v>
      </c>
      <c r="F10014" t="s">
        <v>11910</v>
      </c>
      <c r="G10014" t="s">
        <v>55</v>
      </c>
      <c r="H10014" t="s">
        <v>46</v>
      </c>
      <c r="I10014" t="s">
        <v>2140</v>
      </c>
      <c r="K10014"/>
      <c r="L10014" t="s">
        <v>16139</v>
      </c>
      <c r="M10014" t="s">
        <v>26</v>
      </c>
      <c r="N10014">
        <v>2</v>
      </c>
      <c r="P10014" t="s">
        <v>10827</v>
      </c>
      <c r="Q10014" t="s">
        <v>16140</v>
      </c>
      <c r="S10014" t="s">
        <v>29</v>
      </c>
    </row>
    <row r="10015" spans="1:19" hidden="1" x14ac:dyDescent="0.2">
      <c r="A10015">
        <v>6404</v>
      </c>
      <c r="B10015" t="s">
        <v>16141</v>
      </c>
      <c r="C10015" t="s">
        <v>20</v>
      </c>
      <c r="D10015">
        <v>1.49</v>
      </c>
      <c r="E10015">
        <v>20</v>
      </c>
      <c r="F10015" t="s">
        <v>12792</v>
      </c>
      <c r="G10015" t="s">
        <v>75</v>
      </c>
      <c r="H10015" t="s">
        <v>46</v>
      </c>
      <c r="I10015" t="s">
        <v>4350</v>
      </c>
      <c r="K10015"/>
      <c r="L10015" t="s">
        <v>16142</v>
      </c>
      <c r="M10015" t="s">
        <v>26</v>
      </c>
      <c r="N10015">
        <v>2</v>
      </c>
      <c r="P10015" t="s">
        <v>10827</v>
      </c>
      <c r="Q10015" t="s">
        <v>16143</v>
      </c>
      <c r="S10015" t="s">
        <v>29</v>
      </c>
    </row>
    <row r="10016" spans="1:19" hidden="1" x14ac:dyDescent="0.2">
      <c r="A10016">
        <v>6405</v>
      </c>
      <c r="B10016" t="s">
        <v>16144</v>
      </c>
      <c r="C10016" t="s">
        <v>20</v>
      </c>
      <c r="D10016">
        <v>3.17</v>
      </c>
      <c r="E10016">
        <v>25</v>
      </c>
      <c r="F10016" t="s">
        <v>615</v>
      </c>
      <c r="G10016" t="s">
        <v>1440</v>
      </c>
      <c r="H10016" t="s">
        <v>23</v>
      </c>
      <c r="I10016" t="s">
        <v>9516</v>
      </c>
      <c r="K10016"/>
      <c r="L10016" t="s">
        <v>16145</v>
      </c>
      <c r="M10016" t="s">
        <v>26</v>
      </c>
      <c r="N10016">
        <v>2</v>
      </c>
      <c r="P10016" t="s">
        <v>10827</v>
      </c>
      <c r="Q10016" t="s">
        <v>16146</v>
      </c>
      <c r="S10016" t="s">
        <v>29</v>
      </c>
    </row>
    <row r="10017" spans="1:19" hidden="1" x14ac:dyDescent="0.2">
      <c r="A10017">
        <v>6406</v>
      </c>
      <c r="B10017" t="s">
        <v>16147</v>
      </c>
      <c r="C10017" t="s">
        <v>20</v>
      </c>
      <c r="D10017">
        <v>0.42</v>
      </c>
      <c r="E10017">
        <v>20</v>
      </c>
      <c r="F10017" t="s">
        <v>12792</v>
      </c>
      <c r="G10017" t="s">
        <v>75</v>
      </c>
      <c r="H10017" t="s">
        <v>46</v>
      </c>
      <c r="I10017" t="s">
        <v>1607</v>
      </c>
      <c r="K10017"/>
      <c r="L10017" t="s">
        <v>16148</v>
      </c>
      <c r="M10017" t="s">
        <v>26</v>
      </c>
      <c r="N10017">
        <v>2</v>
      </c>
      <c r="P10017" t="s">
        <v>10827</v>
      </c>
      <c r="Q10017" t="s">
        <v>16149</v>
      </c>
      <c r="S10017" t="s">
        <v>29</v>
      </c>
    </row>
    <row r="10018" spans="1:19" hidden="1" x14ac:dyDescent="0.2">
      <c r="A10018">
        <v>6407</v>
      </c>
      <c r="B10018" t="s">
        <v>16150</v>
      </c>
      <c r="C10018" t="s">
        <v>20</v>
      </c>
      <c r="D10018">
        <v>0.97</v>
      </c>
      <c r="E10018">
        <v>20</v>
      </c>
      <c r="F10018" t="s">
        <v>12792</v>
      </c>
      <c r="G10018" t="s">
        <v>75</v>
      </c>
      <c r="H10018" t="s">
        <v>46</v>
      </c>
      <c r="I10018" t="s">
        <v>1607</v>
      </c>
      <c r="K10018"/>
      <c r="L10018" t="s">
        <v>16151</v>
      </c>
      <c r="M10018" t="s">
        <v>26</v>
      </c>
      <c r="N10018">
        <v>2</v>
      </c>
      <c r="P10018" t="s">
        <v>10827</v>
      </c>
      <c r="Q10018" t="s">
        <v>16152</v>
      </c>
      <c r="S10018" t="s">
        <v>29</v>
      </c>
    </row>
    <row r="10019" spans="1:19" hidden="1" x14ac:dyDescent="0.2">
      <c r="A10019">
        <v>6408</v>
      </c>
      <c r="B10019" t="s">
        <v>16153</v>
      </c>
      <c r="C10019" t="s">
        <v>20</v>
      </c>
      <c r="D10019">
        <v>-2.65</v>
      </c>
      <c r="E10019">
        <v>20</v>
      </c>
      <c r="F10019" t="s">
        <v>11461</v>
      </c>
      <c r="G10019" t="s">
        <v>75</v>
      </c>
      <c r="H10019" t="s">
        <v>23</v>
      </c>
      <c r="I10019" t="s">
        <v>9321</v>
      </c>
      <c r="K10019"/>
      <c r="L10019" t="s">
        <v>16154</v>
      </c>
      <c r="M10019" t="s">
        <v>26</v>
      </c>
      <c r="N10019">
        <v>2</v>
      </c>
      <c r="P10019" t="s">
        <v>10827</v>
      </c>
      <c r="Q10019" t="s">
        <v>16155</v>
      </c>
      <c r="S10019" t="s">
        <v>29</v>
      </c>
    </row>
    <row r="10020" spans="1:19" hidden="1" x14ac:dyDescent="0.2">
      <c r="A10020">
        <v>6409</v>
      </c>
      <c r="B10020" t="s">
        <v>16156</v>
      </c>
      <c r="C10020" t="s">
        <v>20</v>
      </c>
      <c r="D10020">
        <v>0.72</v>
      </c>
      <c r="E10020">
        <v>20</v>
      </c>
      <c r="F10020" t="s">
        <v>12792</v>
      </c>
      <c r="G10020" t="s">
        <v>75</v>
      </c>
      <c r="H10020" t="s">
        <v>46</v>
      </c>
      <c r="I10020" t="s">
        <v>4350</v>
      </c>
      <c r="K10020"/>
      <c r="L10020" t="s">
        <v>16157</v>
      </c>
      <c r="M10020" t="s">
        <v>11071</v>
      </c>
      <c r="N10020">
        <v>3</v>
      </c>
      <c r="P10020" t="s">
        <v>10827</v>
      </c>
      <c r="Q10020" t="s">
        <v>16158</v>
      </c>
      <c r="S10020" t="s">
        <v>29</v>
      </c>
    </row>
    <row r="10021" spans="1:19" hidden="1" x14ac:dyDescent="0.2">
      <c r="A10021">
        <v>6410</v>
      </c>
      <c r="B10021" t="s">
        <v>16159</v>
      </c>
      <c r="C10021" t="s">
        <v>20</v>
      </c>
      <c r="D10021">
        <v>3</v>
      </c>
      <c r="E10021">
        <v>20</v>
      </c>
      <c r="F10021" t="s">
        <v>66</v>
      </c>
      <c r="G10021" t="s">
        <v>31</v>
      </c>
      <c r="H10021" t="s">
        <v>46</v>
      </c>
      <c r="I10021" t="s">
        <v>2150</v>
      </c>
      <c r="K10021"/>
      <c r="L10021" t="s">
        <v>16160</v>
      </c>
      <c r="M10021" t="s">
        <v>26</v>
      </c>
      <c r="N10021">
        <v>2</v>
      </c>
      <c r="P10021" t="s">
        <v>10827</v>
      </c>
      <c r="Q10021" t="s">
        <v>16161</v>
      </c>
      <c r="S10021" t="s">
        <v>29</v>
      </c>
    </row>
    <row r="10022" spans="1:19" hidden="1" x14ac:dyDescent="0.2">
      <c r="A10022">
        <v>6411</v>
      </c>
      <c r="B10022" t="s">
        <v>16162</v>
      </c>
      <c r="C10022" t="s">
        <v>20</v>
      </c>
      <c r="D10022">
        <v>1.62</v>
      </c>
      <c r="E10022">
        <v>20</v>
      </c>
      <c r="F10022" t="s">
        <v>11286</v>
      </c>
      <c r="G10022" t="s">
        <v>75</v>
      </c>
      <c r="H10022" t="s">
        <v>46</v>
      </c>
      <c r="I10022" t="s">
        <v>5690</v>
      </c>
      <c r="K10022"/>
      <c r="L10022" t="s">
        <v>16163</v>
      </c>
      <c r="M10022" t="s">
        <v>26</v>
      </c>
      <c r="N10022">
        <v>2</v>
      </c>
      <c r="P10022" t="s">
        <v>10827</v>
      </c>
      <c r="Q10022" t="s">
        <v>16164</v>
      </c>
      <c r="S10022" t="s">
        <v>29</v>
      </c>
    </row>
    <row r="10023" spans="1:19" hidden="1" x14ac:dyDescent="0.2">
      <c r="A10023">
        <v>6412</v>
      </c>
      <c r="B10023" t="s">
        <v>16165</v>
      </c>
      <c r="C10023" t="s">
        <v>20</v>
      </c>
      <c r="D10023">
        <v>1.34</v>
      </c>
      <c r="E10023">
        <v>20</v>
      </c>
      <c r="F10023" t="s">
        <v>12792</v>
      </c>
      <c r="G10023" t="s">
        <v>75</v>
      </c>
      <c r="H10023" t="s">
        <v>46</v>
      </c>
      <c r="I10023" t="s">
        <v>2115</v>
      </c>
      <c r="K10023"/>
      <c r="L10023" t="s">
        <v>16166</v>
      </c>
      <c r="M10023" t="s">
        <v>26</v>
      </c>
      <c r="N10023">
        <v>2</v>
      </c>
      <c r="P10023" t="s">
        <v>10827</v>
      </c>
      <c r="Q10023" t="s">
        <v>16167</v>
      </c>
      <c r="S10023" t="s">
        <v>29</v>
      </c>
    </row>
    <row r="10024" spans="1:19" hidden="1" x14ac:dyDescent="0.2">
      <c r="A10024">
        <v>6413</v>
      </c>
      <c r="B10024" t="s">
        <v>16168</v>
      </c>
      <c r="C10024" t="s">
        <v>20</v>
      </c>
      <c r="D10024">
        <v>2.85</v>
      </c>
      <c r="E10024">
        <v>20</v>
      </c>
      <c r="F10024" t="s">
        <v>66</v>
      </c>
      <c r="G10024" t="s">
        <v>31</v>
      </c>
      <c r="H10024" t="s">
        <v>46</v>
      </c>
      <c r="I10024" t="s">
        <v>4762</v>
      </c>
      <c r="K10024"/>
      <c r="L10024" t="s">
        <v>16169</v>
      </c>
      <c r="M10024" t="s">
        <v>26</v>
      </c>
      <c r="N10024">
        <v>2</v>
      </c>
      <c r="P10024" t="s">
        <v>10827</v>
      </c>
      <c r="Q10024" t="s">
        <v>16170</v>
      </c>
      <c r="S10024" t="s">
        <v>29</v>
      </c>
    </row>
    <row r="10025" spans="1:19" hidden="1" x14ac:dyDescent="0.2">
      <c r="A10025">
        <v>6414</v>
      </c>
      <c r="B10025" t="s">
        <v>16171</v>
      </c>
      <c r="C10025" t="s">
        <v>20</v>
      </c>
      <c r="D10025">
        <v>1.4</v>
      </c>
      <c r="E10025">
        <v>20</v>
      </c>
      <c r="G10025" t="s">
        <v>1440</v>
      </c>
      <c r="H10025" t="s">
        <v>23</v>
      </c>
      <c r="I10025" t="s">
        <v>7378</v>
      </c>
      <c r="K10025"/>
      <c r="L10025" t="s">
        <v>16172</v>
      </c>
      <c r="M10025" t="s">
        <v>26</v>
      </c>
      <c r="N10025">
        <v>2</v>
      </c>
      <c r="P10025" t="s">
        <v>10827</v>
      </c>
      <c r="Q10025" t="s">
        <v>16173</v>
      </c>
      <c r="S10025" t="s">
        <v>29</v>
      </c>
    </row>
    <row r="10026" spans="1:19" hidden="1" x14ac:dyDescent="0.2">
      <c r="A10026">
        <v>6415</v>
      </c>
      <c r="B10026" t="s">
        <v>16174</v>
      </c>
      <c r="C10026" t="s">
        <v>20</v>
      </c>
      <c r="D10026">
        <v>6.7</v>
      </c>
      <c r="E10026">
        <v>20</v>
      </c>
      <c r="G10026" t="s">
        <v>1440</v>
      </c>
      <c r="H10026" t="s">
        <v>23</v>
      </c>
      <c r="I10026" t="s">
        <v>7378</v>
      </c>
      <c r="K10026"/>
      <c r="L10026" t="s">
        <v>16175</v>
      </c>
      <c r="M10026" t="s">
        <v>26</v>
      </c>
      <c r="N10026">
        <v>2</v>
      </c>
      <c r="P10026" t="s">
        <v>10827</v>
      </c>
      <c r="Q10026" t="s">
        <v>16176</v>
      </c>
      <c r="S10026" t="s">
        <v>29</v>
      </c>
    </row>
    <row r="10027" spans="1:19" hidden="1" x14ac:dyDescent="0.2">
      <c r="A10027">
        <v>6416</v>
      </c>
      <c r="B10027" t="s">
        <v>16177</v>
      </c>
      <c r="C10027" t="s">
        <v>20</v>
      </c>
      <c r="D10027">
        <v>1.4</v>
      </c>
      <c r="E10027">
        <v>20</v>
      </c>
      <c r="G10027" t="s">
        <v>1440</v>
      </c>
      <c r="H10027" t="s">
        <v>23</v>
      </c>
      <c r="I10027" t="s">
        <v>7378</v>
      </c>
      <c r="K10027"/>
      <c r="L10027" t="s">
        <v>16178</v>
      </c>
      <c r="M10027" t="s">
        <v>26</v>
      </c>
      <c r="N10027">
        <v>2</v>
      </c>
      <c r="P10027" t="s">
        <v>10827</v>
      </c>
      <c r="Q10027" t="s">
        <v>16179</v>
      </c>
      <c r="S10027" t="s">
        <v>29</v>
      </c>
    </row>
    <row r="10028" spans="1:19" hidden="1" x14ac:dyDescent="0.2">
      <c r="A10028">
        <v>6417</v>
      </c>
      <c r="B10028" t="s">
        <v>16180</v>
      </c>
      <c r="C10028" t="s">
        <v>20</v>
      </c>
      <c r="D10028">
        <v>6.82</v>
      </c>
      <c r="E10028">
        <v>20</v>
      </c>
      <c r="F10028" t="s">
        <v>13964</v>
      </c>
      <c r="G10028" t="s">
        <v>55</v>
      </c>
      <c r="H10028" t="s">
        <v>23</v>
      </c>
      <c r="I10028" t="s">
        <v>8931</v>
      </c>
      <c r="K10028"/>
      <c r="L10028" t="s">
        <v>16181</v>
      </c>
      <c r="M10028" t="s">
        <v>11208</v>
      </c>
      <c r="N10028">
        <v>4</v>
      </c>
      <c r="P10028" t="s">
        <v>10827</v>
      </c>
      <c r="Q10028" t="s">
        <v>16182</v>
      </c>
      <c r="S10028" t="s">
        <v>29</v>
      </c>
    </row>
    <row r="10029" spans="1:19" hidden="1" x14ac:dyDescent="0.2">
      <c r="A10029">
        <v>6418</v>
      </c>
      <c r="B10029" t="s">
        <v>16183</v>
      </c>
      <c r="C10029" t="s">
        <v>20</v>
      </c>
      <c r="D10029">
        <v>10.029999999999999</v>
      </c>
      <c r="E10029">
        <v>20</v>
      </c>
      <c r="G10029" t="s">
        <v>55</v>
      </c>
      <c r="H10029" t="s">
        <v>46</v>
      </c>
      <c r="I10029" t="s">
        <v>8891</v>
      </c>
      <c r="K10029"/>
      <c r="L10029" t="s">
        <v>16184</v>
      </c>
      <c r="M10029" t="s">
        <v>26</v>
      </c>
      <c r="N10029">
        <v>2</v>
      </c>
      <c r="P10029" t="s">
        <v>10827</v>
      </c>
      <c r="Q10029" t="s">
        <v>16185</v>
      </c>
      <c r="S10029" t="s">
        <v>29</v>
      </c>
    </row>
    <row r="10030" spans="1:19" hidden="1" x14ac:dyDescent="0.2">
      <c r="A10030">
        <v>6419</v>
      </c>
      <c r="B10030" t="s">
        <v>16186</v>
      </c>
      <c r="C10030" t="s">
        <v>20</v>
      </c>
      <c r="D10030">
        <v>10.9</v>
      </c>
      <c r="E10030">
        <v>25</v>
      </c>
      <c r="F10030" t="s">
        <v>16187</v>
      </c>
      <c r="G10030" t="s">
        <v>63</v>
      </c>
      <c r="H10030" t="s">
        <v>23</v>
      </c>
      <c r="I10030" t="s">
        <v>10793</v>
      </c>
      <c r="K10030"/>
      <c r="L10030" t="s">
        <v>16188</v>
      </c>
      <c r="M10030" t="s">
        <v>26</v>
      </c>
      <c r="N10030">
        <v>2</v>
      </c>
      <c r="P10030" t="s">
        <v>10827</v>
      </c>
      <c r="Q10030" t="s">
        <v>16189</v>
      </c>
      <c r="S10030" t="s">
        <v>29</v>
      </c>
    </row>
    <row r="10031" spans="1:19" hidden="1" x14ac:dyDescent="0.2">
      <c r="A10031">
        <v>6420</v>
      </c>
      <c r="B10031" t="s">
        <v>16190</v>
      </c>
      <c r="C10031" t="s">
        <v>20</v>
      </c>
      <c r="D10031">
        <v>11.4</v>
      </c>
      <c r="E10031">
        <v>25</v>
      </c>
      <c r="F10031" t="s">
        <v>16191</v>
      </c>
      <c r="G10031" t="s">
        <v>63</v>
      </c>
      <c r="H10031" t="s">
        <v>23</v>
      </c>
      <c r="I10031" t="s">
        <v>10793</v>
      </c>
      <c r="K10031"/>
      <c r="L10031" t="s">
        <v>16192</v>
      </c>
      <c r="M10031" t="s">
        <v>26</v>
      </c>
      <c r="N10031">
        <v>2</v>
      </c>
      <c r="P10031" t="s">
        <v>10827</v>
      </c>
      <c r="Q10031" t="s">
        <v>16193</v>
      </c>
      <c r="S10031" t="s">
        <v>29</v>
      </c>
    </row>
    <row r="10032" spans="1:19" hidden="1" x14ac:dyDescent="0.2">
      <c r="A10032">
        <v>6422</v>
      </c>
      <c r="B10032" t="s">
        <v>16194</v>
      </c>
      <c r="C10032" t="s">
        <v>20</v>
      </c>
      <c r="D10032">
        <v>9.48</v>
      </c>
      <c r="E10032">
        <v>25</v>
      </c>
      <c r="F10032" t="s">
        <v>11092</v>
      </c>
      <c r="G10032" t="s">
        <v>55</v>
      </c>
      <c r="H10032" t="s">
        <v>46</v>
      </c>
      <c r="I10032" t="s">
        <v>13835</v>
      </c>
      <c r="K10032"/>
      <c r="L10032" t="s">
        <v>16195</v>
      </c>
      <c r="M10032" t="s">
        <v>26</v>
      </c>
      <c r="N10032">
        <v>2</v>
      </c>
      <c r="P10032" t="s">
        <v>10827</v>
      </c>
      <c r="Q10032" t="s">
        <v>16196</v>
      </c>
      <c r="S10032" t="s">
        <v>29</v>
      </c>
    </row>
    <row r="10033" spans="1:19" hidden="1" x14ac:dyDescent="0.2">
      <c r="A10033">
        <v>6423</v>
      </c>
      <c r="B10033" t="s">
        <v>5413</v>
      </c>
      <c r="C10033" t="s">
        <v>20</v>
      </c>
      <c r="D10033">
        <v>6.72</v>
      </c>
      <c r="E10033">
        <v>20</v>
      </c>
      <c r="F10033" t="s">
        <v>14555</v>
      </c>
      <c r="G10033" t="s">
        <v>31</v>
      </c>
      <c r="H10033" t="s">
        <v>46</v>
      </c>
      <c r="I10033" t="s">
        <v>10501</v>
      </c>
      <c r="K10033"/>
      <c r="L10033" t="s">
        <v>5414</v>
      </c>
      <c r="M10033" t="s">
        <v>11208</v>
      </c>
      <c r="N10033">
        <v>4</v>
      </c>
      <c r="P10033" t="s">
        <v>10827</v>
      </c>
      <c r="Q10033" t="s">
        <v>16197</v>
      </c>
      <c r="S10033" t="s">
        <v>29</v>
      </c>
    </row>
    <row r="10034" spans="1:19" hidden="1" x14ac:dyDescent="0.2">
      <c r="A10034">
        <v>6423</v>
      </c>
      <c r="B10034" t="s">
        <v>5413</v>
      </c>
      <c r="C10034" t="s">
        <v>73</v>
      </c>
      <c r="D10034">
        <v>1.31</v>
      </c>
      <c r="E10034">
        <v>20</v>
      </c>
      <c r="F10034" t="s">
        <v>11947</v>
      </c>
      <c r="G10034" t="s">
        <v>75</v>
      </c>
      <c r="H10034" t="s">
        <v>23</v>
      </c>
      <c r="I10034" t="s">
        <v>10501</v>
      </c>
      <c r="K10034"/>
      <c r="L10034" t="s">
        <v>5414</v>
      </c>
      <c r="M10034" t="s">
        <v>11208</v>
      </c>
      <c r="N10034">
        <v>4</v>
      </c>
      <c r="P10034" t="s">
        <v>10827</v>
      </c>
      <c r="Q10034" t="s">
        <v>16197</v>
      </c>
      <c r="S10034" t="s">
        <v>29</v>
      </c>
    </row>
    <row r="10035" spans="1:19" hidden="1" x14ac:dyDescent="0.2">
      <c r="A10035">
        <v>6423</v>
      </c>
      <c r="B10035" t="s">
        <v>5413</v>
      </c>
      <c r="C10035" t="s">
        <v>73</v>
      </c>
      <c r="D10035">
        <v>1.72</v>
      </c>
      <c r="E10035">
        <v>20</v>
      </c>
      <c r="F10035" t="s">
        <v>15575</v>
      </c>
      <c r="G10035" t="s">
        <v>75</v>
      </c>
      <c r="H10035" t="s">
        <v>23</v>
      </c>
      <c r="I10035" t="s">
        <v>10501</v>
      </c>
      <c r="K10035"/>
      <c r="L10035" t="s">
        <v>5414</v>
      </c>
      <c r="M10035" t="s">
        <v>11208</v>
      </c>
      <c r="N10035">
        <v>4</v>
      </c>
      <c r="P10035" t="s">
        <v>10827</v>
      </c>
      <c r="Q10035" t="s">
        <v>16197</v>
      </c>
      <c r="S10035" t="s">
        <v>29</v>
      </c>
    </row>
    <row r="10036" spans="1:19" hidden="1" x14ac:dyDescent="0.2">
      <c r="A10036">
        <v>6423</v>
      </c>
      <c r="B10036" t="s">
        <v>5413</v>
      </c>
      <c r="C10036" t="s">
        <v>20</v>
      </c>
      <c r="D10036">
        <v>7.18</v>
      </c>
      <c r="E10036">
        <v>5</v>
      </c>
      <c r="F10036" t="s">
        <v>5465</v>
      </c>
      <c r="G10036" t="s">
        <v>2339</v>
      </c>
      <c r="H10036" t="s">
        <v>23</v>
      </c>
      <c r="I10036" t="s">
        <v>185</v>
      </c>
      <c r="K10036"/>
      <c r="L10036" t="s">
        <v>5414</v>
      </c>
      <c r="M10036" t="s">
        <v>11208</v>
      </c>
      <c r="N10036">
        <v>4</v>
      </c>
      <c r="P10036" t="s">
        <v>10827</v>
      </c>
      <c r="Q10036" t="s">
        <v>16197</v>
      </c>
      <c r="S10036" t="s">
        <v>29</v>
      </c>
    </row>
    <row r="10037" spans="1:19" hidden="1" x14ac:dyDescent="0.2">
      <c r="A10037">
        <v>6423</v>
      </c>
      <c r="B10037" t="s">
        <v>5413</v>
      </c>
      <c r="C10037" t="s">
        <v>73</v>
      </c>
      <c r="D10037">
        <v>1.07</v>
      </c>
      <c r="E10037">
        <v>5</v>
      </c>
      <c r="F10037" t="s">
        <v>5465</v>
      </c>
      <c r="G10037" t="s">
        <v>2339</v>
      </c>
      <c r="H10037" t="s">
        <v>23</v>
      </c>
      <c r="I10037" t="s">
        <v>185</v>
      </c>
      <c r="K10037"/>
      <c r="L10037" t="s">
        <v>5414</v>
      </c>
      <c r="M10037" t="s">
        <v>11208</v>
      </c>
      <c r="N10037">
        <v>4</v>
      </c>
      <c r="P10037" t="s">
        <v>10827</v>
      </c>
      <c r="Q10037" t="s">
        <v>16197</v>
      </c>
      <c r="S10037" t="s">
        <v>29</v>
      </c>
    </row>
    <row r="10038" spans="1:19" hidden="1" x14ac:dyDescent="0.2">
      <c r="A10038">
        <v>6425</v>
      </c>
      <c r="B10038" t="s">
        <v>16198</v>
      </c>
      <c r="C10038" t="s">
        <v>20</v>
      </c>
      <c r="D10038">
        <v>6.55</v>
      </c>
      <c r="E10038">
        <v>20</v>
      </c>
      <c r="F10038" t="s">
        <v>16199</v>
      </c>
      <c r="G10038" t="s">
        <v>31</v>
      </c>
      <c r="H10038" t="s">
        <v>46</v>
      </c>
      <c r="I10038" t="s">
        <v>10501</v>
      </c>
      <c r="K10038"/>
      <c r="L10038" t="s">
        <v>16200</v>
      </c>
      <c r="M10038" t="s">
        <v>26</v>
      </c>
      <c r="N10038">
        <v>2</v>
      </c>
      <c r="P10038" t="s">
        <v>10827</v>
      </c>
      <c r="Q10038" t="s">
        <v>16201</v>
      </c>
      <c r="S10038" t="s">
        <v>29</v>
      </c>
    </row>
    <row r="10039" spans="1:19" hidden="1" x14ac:dyDescent="0.2">
      <c r="A10039">
        <v>6426</v>
      </c>
      <c r="B10039" t="s">
        <v>16202</v>
      </c>
      <c r="C10039" t="s">
        <v>20</v>
      </c>
      <c r="D10039">
        <v>5.17</v>
      </c>
      <c r="E10039">
        <v>20</v>
      </c>
      <c r="F10039" t="s">
        <v>14555</v>
      </c>
      <c r="G10039" t="s">
        <v>31</v>
      </c>
      <c r="H10039" t="s">
        <v>46</v>
      </c>
      <c r="I10039" t="s">
        <v>10501</v>
      </c>
      <c r="K10039"/>
      <c r="L10039" t="s">
        <v>16203</v>
      </c>
      <c r="M10039" t="s">
        <v>26</v>
      </c>
      <c r="N10039">
        <v>2</v>
      </c>
      <c r="P10039" t="s">
        <v>10827</v>
      </c>
      <c r="Q10039" t="s">
        <v>16204</v>
      </c>
      <c r="S10039" t="s">
        <v>29</v>
      </c>
    </row>
    <row r="10040" spans="1:19" hidden="1" x14ac:dyDescent="0.2">
      <c r="A10040">
        <v>6426</v>
      </c>
      <c r="B10040" t="s">
        <v>16202</v>
      </c>
      <c r="C10040" t="s">
        <v>73</v>
      </c>
      <c r="D10040">
        <v>-0.3</v>
      </c>
      <c r="E10040">
        <v>20</v>
      </c>
      <c r="F10040" t="s">
        <v>11947</v>
      </c>
      <c r="G10040" t="s">
        <v>75</v>
      </c>
      <c r="H10040" t="s">
        <v>23</v>
      </c>
      <c r="I10040" t="s">
        <v>10501</v>
      </c>
      <c r="K10040"/>
      <c r="L10040" t="s">
        <v>16203</v>
      </c>
      <c r="M10040" t="s">
        <v>26</v>
      </c>
      <c r="N10040">
        <v>2</v>
      </c>
      <c r="P10040" t="s">
        <v>10827</v>
      </c>
      <c r="Q10040" t="s">
        <v>16204</v>
      </c>
      <c r="S10040" t="s">
        <v>29</v>
      </c>
    </row>
    <row r="10041" spans="1:19" hidden="1" x14ac:dyDescent="0.2">
      <c r="A10041">
        <v>6427</v>
      </c>
      <c r="B10041" t="s">
        <v>16205</v>
      </c>
      <c r="C10041" t="s">
        <v>20</v>
      </c>
      <c r="D10041">
        <v>5.15</v>
      </c>
      <c r="E10041">
        <v>20</v>
      </c>
      <c r="F10041" t="s">
        <v>14555</v>
      </c>
      <c r="G10041" t="s">
        <v>31</v>
      </c>
      <c r="H10041" t="s">
        <v>46</v>
      </c>
      <c r="I10041" t="s">
        <v>10501</v>
      </c>
      <c r="K10041"/>
      <c r="L10041" t="s">
        <v>16206</v>
      </c>
      <c r="M10041" t="s">
        <v>26</v>
      </c>
      <c r="N10041">
        <v>2</v>
      </c>
      <c r="P10041" t="s">
        <v>10827</v>
      </c>
      <c r="Q10041" t="s">
        <v>16207</v>
      </c>
      <c r="S10041" t="s">
        <v>29</v>
      </c>
    </row>
    <row r="10042" spans="1:19" hidden="1" x14ac:dyDescent="0.2">
      <c r="A10042">
        <v>6427</v>
      </c>
      <c r="B10042" t="s">
        <v>16205</v>
      </c>
      <c r="C10042" t="s">
        <v>73</v>
      </c>
      <c r="D10042">
        <v>-0.35</v>
      </c>
      <c r="E10042">
        <v>20</v>
      </c>
      <c r="F10042" t="s">
        <v>11947</v>
      </c>
      <c r="G10042" t="s">
        <v>75</v>
      </c>
      <c r="H10042" t="s">
        <v>23</v>
      </c>
      <c r="I10042" t="s">
        <v>10501</v>
      </c>
      <c r="K10042"/>
      <c r="L10042" t="s">
        <v>16206</v>
      </c>
      <c r="M10042" t="s">
        <v>26</v>
      </c>
      <c r="N10042">
        <v>2</v>
      </c>
      <c r="P10042" t="s">
        <v>10827</v>
      </c>
      <c r="Q10042" t="s">
        <v>16207</v>
      </c>
      <c r="S10042" t="s">
        <v>29</v>
      </c>
    </row>
    <row r="10043" spans="1:19" hidden="1" x14ac:dyDescent="0.2">
      <c r="A10043">
        <v>6430</v>
      </c>
      <c r="B10043" t="s">
        <v>16208</v>
      </c>
      <c r="C10043" t="s">
        <v>20</v>
      </c>
      <c r="D10043">
        <v>6.84</v>
      </c>
      <c r="E10043">
        <v>20</v>
      </c>
      <c r="F10043" t="s">
        <v>14555</v>
      </c>
      <c r="G10043" t="s">
        <v>31</v>
      </c>
      <c r="H10043" t="s">
        <v>46</v>
      </c>
      <c r="I10043" t="s">
        <v>10501</v>
      </c>
      <c r="K10043"/>
      <c r="L10043" t="s">
        <v>16209</v>
      </c>
      <c r="M10043" t="s">
        <v>26</v>
      </c>
      <c r="N10043">
        <v>2</v>
      </c>
      <c r="P10043" t="s">
        <v>10827</v>
      </c>
      <c r="Q10043" t="s">
        <v>16210</v>
      </c>
      <c r="S10043" t="s">
        <v>29</v>
      </c>
    </row>
    <row r="10044" spans="1:19" hidden="1" x14ac:dyDescent="0.2">
      <c r="A10044">
        <v>6430</v>
      </c>
      <c r="B10044" t="s">
        <v>16208</v>
      </c>
      <c r="C10044" t="s">
        <v>73</v>
      </c>
      <c r="D10044">
        <v>1.55</v>
      </c>
      <c r="E10044">
        <v>20</v>
      </c>
      <c r="F10044" t="s">
        <v>11947</v>
      </c>
      <c r="G10044" t="s">
        <v>75</v>
      </c>
      <c r="H10044" t="s">
        <v>23</v>
      </c>
      <c r="I10044" t="s">
        <v>10501</v>
      </c>
      <c r="K10044"/>
      <c r="L10044" t="s">
        <v>16209</v>
      </c>
      <c r="M10044" t="s">
        <v>26</v>
      </c>
      <c r="N10044">
        <v>2</v>
      </c>
      <c r="P10044" t="s">
        <v>10827</v>
      </c>
      <c r="Q10044" t="s">
        <v>16210</v>
      </c>
      <c r="S10044" t="s">
        <v>29</v>
      </c>
    </row>
    <row r="10045" spans="1:19" hidden="1" x14ac:dyDescent="0.2">
      <c r="A10045">
        <v>6431</v>
      </c>
      <c r="B10045" t="s">
        <v>16211</v>
      </c>
      <c r="C10045" t="s">
        <v>20</v>
      </c>
      <c r="D10045">
        <v>5.73</v>
      </c>
      <c r="E10045">
        <v>20</v>
      </c>
      <c r="F10045" t="s">
        <v>16199</v>
      </c>
      <c r="G10045" t="s">
        <v>31</v>
      </c>
      <c r="H10045" t="s">
        <v>46</v>
      </c>
      <c r="I10045" t="s">
        <v>10501</v>
      </c>
      <c r="K10045"/>
      <c r="L10045" t="s">
        <v>16212</v>
      </c>
      <c r="M10045" t="s">
        <v>26</v>
      </c>
      <c r="N10045">
        <v>2</v>
      </c>
      <c r="P10045" t="s">
        <v>10827</v>
      </c>
      <c r="Q10045" t="s">
        <v>16213</v>
      </c>
      <c r="S10045" t="s">
        <v>29</v>
      </c>
    </row>
    <row r="10046" spans="1:19" hidden="1" x14ac:dyDescent="0.2">
      <c r="A10046">
        <v>6432</v>
      </c>
      <c r="B10046" t="s">
        <v>16214</v>
      </c>
      <c r="C10046" t="s">
        <v>20</v>
      </c>
      <c r="D10046">
        <v>5.57</v>
      </c>
      <c r="E10046">
        <v>20</v>
      </c>
      <c r="G10046" t="s">
        <v>1440</v>
      </c>
      <c r="H10046" t="s">
        <v>23</v>
      </c>
      <c r="I10046" t="s">
        <v>8931</v>
      </c>
      <c r="K10046"/>
      <c r="L10046" t="s">
        <v>16215</v>
      </c>
      <c r="M10046" t="s">
        <v>26</v>
      </c>
      <c r="N10046">
        <v>2</v>
      </c>
      <c r="P10046" t="s">
        <v>10827</v>
      </c>
      <c r="Q10046" t="s">
        <v>16216</v>
      </c>
      <c r="S10046" t="s">
        <v>29</v>
      </c>
    </row>
    <row r="10047" spans="1:19" hidden="1" x14ac:dyDescent="0.2">
      <c r="A10047">
        <v>6433</v>
      </c>
      <c r="B10047" t="s">
        <v>16217</v>
      </c>
      <c r="C10047" t="s">
        <v>20</v>
      </c>
      <c r="D10047">
        <v>3.22</v>
      </c>
      <c r="E10047">
        <v>20</v>
      </c>
      <c r="F10047" t="s">
        <v>16199</v>
      </c>
      <c r="G10047" t="s">
        <v>31</v>
      </c>
      <c r="H10047" t="s">
        <v>46</v>
      </c>
      <c r="I10047" t="s">
        <v>10501</v>
      </c>
      <c r="K10047"/>
      <c r="L10047" t="s">
        <v>16218</v>
      </c>
      <c r="M10047" t="s">
        <v>26</v>
      </c>
      <c r="N10047">
        <v>2</v>
      </c>
      <c r="P10047" t="s">
        <v>10827</v>
      </c>
      <c r="Q10047" t="s">
        <v>16219</v>
      </c>
      <c r="S10047" t="s">
        <v>29</v>
      </c>
    </row>
    <row r="10048" spans="1:19" hidden="1" x14ac:dyDescent="0.2">
      <c r="A10048">
        <v>6435</v>
      </c>
      <c r="B10048" t="s">
        <v>16220</v>
      </c>
      <c r="C10048" t="s">
        <v>20</v>
      </c>
      <c r="D10048">
        <v>5.66</v>
      </c>
      <c r="E10048">
        <v>20</v>
      </c>
      <c r="F10048" t="s">
        <v>15575</v>
      </c>
      <c r="G10048" t="s">
        <v>31</v>
      </c>
      <c r="H10048" t="s">
        <v>23</v>
      </c>
      <c r="I10048" t="s">
        <v>10501</v>
      </c>
      <c r="K10048"/>
      <c r="L10048" t="s">
        <v>16221</v>
      </c>
      <c r="M10048" t="s">
        <v>26</v>
      </c>
      <c r="N10048">
        <v>2</v>
      </c>
      <c r="P10048" t="s">
        <v>10827</v>
      </c>
      <c r="Q10048" t="s">
        <v>16222</v>
      </c>
      <c r="S10048" t="s">
        <v>29</v>
      </c>
    </row>
    <row r="10049" spans="1:19" hidden="1" x14ac:dyDescent="0.2">
      <c r="A10049">
        <v>6435</v>
      </c>
      <c r="B10049" t="s">
        <v>16220</v>
      </c>
      <c r="C10049" t="s">
        <v>73</v>
      </c>
      <c r="D10049">
        <v>0.08</v>
      </c>
      <c r="E10049">
        <v>20</v>
      </c>
      <c r="F10049" t="s">
        <v>11947</v>
      </c>
      <c r="G10049" t="s">
        <v>75</v>
      </c>
      <c r="H10049" t="s">
        <v>23</v>
      </c>
      <c r="I10049" t="s">
        <v>10501</v>
      </c>
      <c r="K10049"/>
      <c r="L10049" t="s">
        <v>16221</v>
      </c>
      <c r="M10049" t="s">
        <v>26</v>
      </c>
      <c r="N10049">
        <v>2</v>
      </c>
      <c r="P10049" t="s">
        <v>10827</v>
      </c>
      <c r="Q10049" t="s">
        <v>16222</v>
      </c>
      <c r="S10049" t="s">
        <v>29</v>
      </c>
    </row>
    <row r="10050" spans="1:19" hidden="1" x14ac:dyDescent="0.2">
      <c r="A10050">
        <v>6435</v>
      </c>
      <c r="B10050" t="s">
        <v>16220</v>
      </c>
      <c r="C10050" t="s">
        <v>73</v>
      </c>
      <c r="D10050">
        <v>0.49</v>
      </c>
      <c r="E10050">
        <v>20</v>
      </c>
      <c r="F10050" t="s">
        <v>15575</v>
      </c>
      <c r="G10050" t="s">
        <v>75</v>
      </c>
      <c r="H10050" t="s">
        <v>23</v>
      </c>
      <c r="I10050" t="s">
        <v>10501</v>
      </c>
      <c r="K10050"/>
      <c r="L10050" t="s">
        <v>16221</v>
      </c>
      <c r="M10050" t="s">
        <v>26</v>
      </c>
      <c r="N10050">
        <v>2</v>
      </c>
      <c r="P10050" t="s">
        <v>10827</v>
      </c>
      <c r="Q10050" t="s">
        <v>16222</v>
      </c>
      <c r="S10050" t="s">
        <v>29</v>
      </c>
    </row>
    <row r="10051" spans="1:19" hidden="1" x14ac:dyDescent="0.2">
      <c r="A10051">
        <v>6436</v>
      </c>
      <c r="B10051" t="s">
        <v>16223</v>
      </c>
      <c r="C10051" t="s">
        <v>20</v>
      </c>
      <c r="D10051" t="s">
        <v>8333</v>
      </c>
      <c r="E10051">
        <v>20</v>
      </c>
      <c r="F10051" t="s">
        <v>11092</v>
      </c>
      <c r="G10051" t="s">
        <v>55</v>
      </c>
      <c r="H10051" t="s">
        <v>23</v>
      </c>
      <c r="I10051" t="s">
        <v>199</v>
      </c>
      <c r="K10051"/>
      <c r="L10051" t="s">
        <v>16224</v>
      </c>
      <c r="M10051" t="s">
        <v>26</v>
      </c>
      <c r="N10051">
        <v>2</v>
      </c>
      <c r="P10051" t="s">
        <v>10827</v>
      </c>
      <c r="Q10051" t="s">
        <v>16225</v>
      </c>
      <c r="S10051" t="s">
        <v>29</v>
      </c>
    </row>
    <row r="10052" spans="1:19" hidden="1" x14ac:dyDescent="0.2">
      <c r="A10052">
        <v>6436</v>
      </c>
      <c r="B10052" t="s">
        <v>16223</v>
      </c>
      <c r="C10052" t="s">
        <v>73</v>
      </c>
      <c r="D10052">
        <v>8.3699999999999992</v>
      </c>
      <c r="E10052" t="s">
        <v>383</v>
      </c>
      <c r="F10052" t="s">
        <v>11092</v>
      </c>
      <c r="G10052" t="s">
        <v>55</v>
      </c>
      <c r="H10052" t="s">
        <v>46</v>
      </c>
      <c r="I10052" t="s">
        <v>199</v>
      </c>
      <c r="K10052"/>
      <c r="L10052" t="s">
        <v>16224</v>
      </c>
      <c r="M10052" t="s">
        <v>26</v>
      </c>
      <c r="N10052">
        <v>2</v>
      </c>
      <c r="P10052" t="s">
        <v>10827</v>
      </c>
      <c r="Q10052" t="s">
        <v>16225</v>
      </c>
      <c r="S10052" t="s">
        <v>29</v>
      </c>
    </row>
    <row r="10053" spans="1:19" hidden="1" x14ac:dyDescent="0.2">
      <c r="A10053">
        <v>6438</v>
      </c>
      <c r="B10053" t="s">
        <v>16226</v>
      </c>
      <c r="C10053" t="s">
        <v>20</v>
      </c>
      <c r="D10053">
        <v>2.33</v>
      </c>
      <c r="E10053">
        <v>20</v>
      </c>
      <c r="F10053" t="s">
        <v>16227</v>
      </c>
      <c r="G10053" t="s">
        <v>2339</v>
      </c>
      <c r="H10053" t="s">
        <v>46</v>
      </c>
      <c r="I10053" t="s">
        <v>548</v>
      </c>
      <c r="K10053"/>
      <c r="L10053" t="s">
        <v>16228</v>
      </c>
      <c r="M10053" t="s">
        <v>26</v>
      </c>
      <c r="N10053">
        <v>2</v>
      </c>
      <c r="P10053" t="s">
        <v>10827</v>
      </c>
      <c r="Q10053" t="s">
        <v>16229</v>
      </c>
      <c r="S10053" t="s">
        <v>29</v>
      </c>
    </row>
    <row r="10054" spans="1:19" hidden="1" x14ac:dyDescent="0.2">
      <c r="A10054">
        <v>6439</v>
      </c>
      <c r="B10054" t="s">
        <v>16230</v>
      </c>
      <c r="C10054" t="s">
        <v>20</v>
      </c>
      <c r="D10054">
        <v>-0.12</v>
      </c>
      <c r="E10054">
        <v>20</v>
      </c>
      <c r="G10054" t="s">
        <v>75</v>
      </c>
      <c r="H10054" t="s">
        <v>23</v>
      </c>
      <c r="I10054" t="s">
        <v>6011</v>
      </c>
      <c r="K10054"/>
      <c r="L10054" t="s">
        <v>16231</v>
      </c>
      <c r="M10054" t="s">
        <v>26</v>
      </c>
      <c r="N10054">
        <v>2</v>
      </c>
      <c r="P10054" t="s">
        <v>10827</v>
      </c>
      <c r="Q10054" t="s">
        <v>16232</v>
      </c>
      <c r="S10054" t="s">
        <v>29</v>
      </c>
    </row>
    <row r="10055" spans="1:19" hidden="1" x14ac:dyDescent="0.2">
      <c r="A10055">
        <v>6439</v>
      </c>
      <c r="B10055" t="s">
        <v>16230</v>
      </c>
      <c r="C10055" t="s">
        <v>73</v>
      </c>
      <c r="D10055">
        <v>7.65</v>
      </c>
      <c r="E10055" t="s">
        <v>383</v>
      </c>
      <c r="G10055" t="s">
        <v>31</v>
      </c>
      <c r="H10055" t="s">
        <v>23</v>
      </c>
      <c r="I10055" t="s">
        <v>6011</v>
      </c>
      <c r="K10055"/>
      <c r="L10055" t="s">
        <v>16231</v>
      </c>
      <c r="M10055" t="s">
        <v>26</v>
      </c>
      <c r="N10055">
        <v>2</v>
      </c>
      <c r="P10055" t="s">
        <v>10827</v>
      </c>
      <c r="Q10055" t="s">
        <v>16232</v>
      </c>
      <c r="S10055" t="s">
        <v>29</v>
      </c>
    </row>
    <row r="10056" spans="1:19" hidden="1" x14ac:dyDescent="0.2">
      <c r="A10056">
        <v>6440</v>
      </c>
      <c r="B10056" t="s">
        <v>16233</v>
      </c>
      <c r="C10056" t="s">
        <v>20</v>
      </c>
      <c r="D10056">
        <v>5.96</v>
      </c>
      <c r="E10056">
        <v>20</v>
      </c>
      <c r="G10056" t="s">
        <v>31</v>
      </c>
      <c r="H10056" t="s">
        <v>46</v>
      </c>
      <c r="I10056" t="s">
        <v>8881</v>
      </c>
      <c r="K10056"/>
      <c r="L10056" t="s">
        <v>16234</v>
      </c>
      <c r="M10056" t="s">
        <v>26</v>
      </c>
      <c r="N10056">
        <v>2</v>
      </c>
      <c r="P10056" t="s">
        <v>10827</v>
      </c>
      <c r="Q10056" t="s">
        <v>16235</v>
      </c>
      <c r="S10056" t="s">
        <v>29</v>
      </c>
    </row>
    <row r="10057" spans="1:19" hidden="1" x14ac:dyDescent="0.2">
      <c r="A10057">
        <v>6441</v>
      </c>
      <c r="B10057" t="s">
        <v>16236</v>
      </c>
      <c r="C10057" t="s">
        <v>20</v>
      </c>
      <c r="D10057">
        <v>4.22</v>
      </c>
      <c r="E10057" t="s">
        <v>363</v>
      </c>
      <c r="F10057" t="s">
        <v>16237</v>
      </c>
      <c r="G10057" t="s">
        <v>31</v>
      </c>
      <c r="H10057" t="s">
        <v>23</v>
      </c>
      <c r="I10057" t="s">
        <v>7689</v>
      </c>
      <c r="K10057"/>
      <c r="L10057" t="s">
        <v>16238</v>
      </c>
      <c r="M10057" t="s">
        <v>26</v>
      </c>
      <c r="N10057">
        <v>2</v>
      </c>
      <c r="P10057" t="s">
        <v>10827</v>
      </c>
      <c r="Q10057" t="s">
        <v>16239</v>
      </c>
      <c r="S10057" t="s">
        <v>29</v>
      </c>
    </row>
    <row r="10058" spans="1:19" hidden="1" x14ac:dyDescent="0.2">
      <c r="A10058">
        <v>6442</v>
      </c>
      <c r="B10058" t="s">
        <v>16240</v>
      </c>
      <c r="C10058" t="s">
        <v>20</v>
      </c>
      <c r="D10058">
        <v>3.68</v>
      </c>
      <c r="E10058" t="s">
        <v>363</v>
      </c>
      <c r="F10058" t="s">
        <v>16237</v>
      </c>
      <c r="G10058" t="s">
        <v>31</v>
      </c>
      <c r="H10058" t="s">
        <v>23</v>
      </c>
      <c r="I10058" t="s">
        <v>7689</v>
      </c>
      <c r="K10058"/>
      <c r="L10058" t="s">
        <v>16241</v>
      </c>
      <c r="M10058" t="s">
        <v>26</v>
      </c>
      <c r="N10058">
        <v>2</v>
      </c>
      <c r="P10058" t="s">
        <v>10827</v>
      </c>
      <c r="Q10058" t="s">
        <v>16242</v>
      </c>
      <c r="S10058" t="s">
        <v>29</v>
      </c>
    </row>
    <row r="10059" spans="1:19" hidden="1" x14ac:dyDescent="0.2">
      <c r="A10059">
        <v>6443</v>
      </c>
      <c r="B10059" t="s">
        <v>16243</v>
      </c>
      <c r="C10059" t="s">
        <v>20</v>
      </c>
      <c r="D10059">
        <v>0.38</v>
      </c>
      <c r="E10059" t="s">
        <v>363</v>
      </c>
      <c r="F10059" t="s">
        <v>16244</v>
      </c>
      <c r="G10059" t="s">
        <v>75</v>
      </c>
      <c r="H10059" t="s">
        <v>23</v>
      </c>
      <c r="I10059" t="s">
        <v>7689</v>
      </c>
      <c r="K10059"/>
      <c r="L10059" t="s">
        <v>16245</v>
      </c>
      <c r="M10059" t="s">
        <v>26</v>
      </c>
      <c r="N10059">
        <v>2</v>
      </c>
      <c r="P10059" t="s">
        <v>10827</v>
      </c>
      <c r="Q10059" t="s">
        <v>16246</v>
      </c>
      <c r="S10059" t="s">
        <v>29</v>
      </c>
    </row>
    <row r="10060" spans="1:19" hidden="1" x14ac:dyDescent="0.2">
      <c r="A10060">
        <v>6444</v>
      </c>
      <c r="B10060" t="s">
        <v>16247</v>
      </c>
      <c r="C10060" t="s">
        <v>20</v>
      </c>
      <c r="D10060">
        <v>0.77</v>
      </c>
      <c r="E10060" t="s">
        <v>363</v>
      </c>
      <c r="F10060" t="s">
        <v>16244</v>
      </c>
      <c r="G10060" t="s">
        <v>75</v>
      </c>
      <c r="H10060" t="s">
        <v>23</v>
      </c>
      <c r="I10060" t="s">
        <v>7689</v>
      </c>
      <c r="K10060"/>
      <c r="L10060" t="s">
        <v>16248</v>
      </c>
      <c r="M10060" t="s">
        <v>26</v>
      </c>
      <c r="N10060">
        <v>2</v>
      </c>
      <c r="P10060" t="s">
        <v>10827</v>
      </c>
      <c r="Q10060" t="s">
        <v>16249</v>
      </c>
      <c r="S10060" t="s">
        <v>29</v>
      </c>
    </row>
    <row r="10061" spans="1:19" hidden="1" x14ac:dyDescent="0.2">
      <c r="A10061">
        <v>6445</v>
      </c>
      <c r="B10061" t="s">
        <v>16250</v>
      </c>
      <c r="C10061" t="s">
        <v>20</v>
      </c>
      <c r="D10061">
        <v>1.88</v>
      </c>
      <c r="E10061" t="s">
        <v>363</v>
      </c>
      <c r="F10061" t="s">
        <v>16237</v>
      </c>
      <c r="G10061" t="s">
        <v>31</v>
      </c>
      <c r="H10061" t="s">
        <v>23</v>
      </c>
      <c r="I10061" t="s">
        <v>7689</v>
      </c>
      <c r="K10061"/>
      <c r="L10061" t="s">
        <v>16251</v>
      </c>
      <c r="M10061" t="s">
        <v>26</v>
      </c>
      <c r="N10061">
        <v>2</v>
      </c>
      <c r="P10061" t="s">
        <v>10827</v>
      </c>
      <c r="Q10061" t="s">
        <v>16252</v>
      </c>
      <c r="S10061" t="s">
        <v>29</v>
      </c>
    </row>
    <row r="10062" spans="1:19" hidden="1" x14ac:dyDescent="0.2">
      <c r="A10062">
        <v>6446</v>
      </c>
      <c r="B10062" t="s">
        <v>16253</v>
      </c>
      <c r="C10062" t="s">
        <v>20</v>
      </c>
      <c r="D10062">
        <v>1.4</v>
      </c>
      <c r="E10062" t="s">
        <v>363</v>
      </c>
      <c r="F10062" t="s">
        <v>16237</v>
      </c>
      <c r="G10062" t="s">
        <v>31</v>
      </c>
      <c r="H10062" t="s">
        <v>23</v>
      </c>
      <c r="I10062" t="s">
        <v>7689</v>
      </c>
      <c r="K10062"/>
      <c r="L10062" t="s">
        <v>16254</v>
      </c>
      <c r="M10062" t="s">
        <v>26</v>
      </c>
      <c r="N10062">
        <v>2</v>
      </c>
      <c r="P10062" t="s">
        <v>10827</v>
      </c>
      <c r="Q10062" t="s">
        <v>16255</v>
      </c>
      <c r="S10062" t="s">
        <v>29</v>
      </c>
    </row>
    <row r="10063" spans="1:19" hidden="1" x14ac:dyDescent="0.2">
      <c r="A10063">
        <v>6447</v>
      </c>
      <c r="B10063" t="s">
        <v>16256</v>
      </c>
      <c r="C10063" t="s">
        <v>20</v>
      </c>
      <c r="D10063">
        <v>1.71</v>
      </c>
      <c r="E10063" t="s">
        <v>363</v>
      </c>
      <c r="F10063" t="s">
        <v>16237</v>
      </c>
      <c r="G10063" t="s">
        <v>31</v>
      </c>
      <c r="H10063" t="s">
        <v>23</v>
      </c>
      <c r="I10063" t="s">
        <v>7689</v>
      </c>
      <c r="K10063"/>
      <c r="L10063" t="s">
        <v>16257</v>
      </c>
      <c r="M10063" t="s">
        <v>26</v>
      </c>
      <c r="N10063">
        <v>2</v>
      </c>
      <c r="P10063" t="s">
        <v>10827</v>
      </c>
      <c r="Q10063" t="s">
        <v>16258</v>
      </c>
      <c r="S10063" t="s">
        <v>29</v>
      </c>
    </row>
    <row r="10064" spans="1:19" hidden="1" x14ac:dyDescent="0.2">
      <c r="A10064">
        <v>6448</v>
      </c>
      <c r="B10064" t="s">
        <v>16259</v>
      </c>
      <c r="C10064" t="s">
        <v>20</v>
      </c>
      <c r="D10064">
        <v>0.66</v>
      </c>
      <c r="E10064" t="s">
        <v>363</v>
      </c>
      <c r="F10064" t="s">
        <v>16244</v>
      </c>
      <c r="G10064" t="s">
        <v>75</v>
      </c>
      <c r="H10064" t="s">
        <v>23</v>
      </c>
      <c r="I10064" t="s">
        <v>7689</v>
      </c>
      <c r="K10064"/>
      <c r="L10064" t="s">
        <v>16260</v>
      </c>
      <c r="M10064" t="s">
        <v>26</v>
      </c>
      <c r="N10064">
        <v>2</v>
      </c>
      <c r="P10064" t="s">
        <v>10827</v>
      </c>
      <c r="Q10064" t="s">
        <v>16261</v>
      </c>
      <c r="S10064" t="s">
        <v>29</v>
      </c>
    </row>
    <row r="10065" spans="1:19" hidden="1" x14ac:dyDescent="0.2">
      <c r="A10065">
        <v>6449</v>
      </c>
      <c r="B10065" t="s">
        <v>16262</v>
      </c>
      <c r="C10065" t="s">
        <v>73</v>
      </c>
      <c r="D10065">
        <v>8.49</v>
      </c>
      <c r="E10065">
        <v>20</v>
      </c>
      <c r="F10065" t="s">
        <v>8411</v>
      </c>
      <c r="G10065" t="s">
        <v>55</v>
      </c>
      <c r="H10065" t="s">
        <v>46</v>
      </c>
      <c r="I10065" t="s">
        <v>37</v>
      </c>
      <c r="K10065"/>
      <c r="L10065" t="s">
        <v>16263</v>
      </c>
      <c r="M10065" t="s">
        <v>26</v>
      </c>
      <c r="N10065">
        <v>2</v>
      </c>
      <c r="P10065" t="s">
        <v>10827</v>
      </c>
      <c r="Q10065" t="s">
        <v>16264</v>
      </c>
      <c r="S10065" t="s">
        <v>29</v>
      </c>
    </row>
    <row r="10066" spans="1:19" hidden="1" x14ac:dyDescent="0.2">
      <c r="A10066">
        <v>6451</v>
      </c>
      <c r="B10066" t="s">
        <v>16265</v>
      </c>
      <c r="C10066" t="s">
        <v>20</v>
      </c>
      <c r="D10066">
        <v>8.49</v>
      </c>
      <c r="E10066">
        <v>21</v>
      </c>
      <c r="F10066" t="s">
        <v>13968</v>
      </c>
      <c r="G10066" t="s">
        <v>1440</v>
      </c>
      <c r="H10066" t="s">
        <v>23</v>
      </c>
      <c r="I10066" t="s">
        <v>13969</v>
      </c>
      <c r="K10066"/>
      <c r="L10066" t="s">
        <v>16266</v>
      </c>
      <c r="M10066" t="s">
        <v>26</v>
      </c>
      <c r="N10066">
        <v>2</v>
      </c>
      <c r="P10066" t="s">
        <v>10827</v>
      </c>
      <c r="Q10066" t="s">
        <v>16267</v>
      </c>
      <c r="S10066" t="s">
        <v>29</v>
      </c>
    </row>
    <row r="10067" spans="1:19" hidden="1" x14ac:dyDescent="0.2">
      <c r="A10067">
        <v>6452</v>
      </c>
      <c r="B10067" t="s">
        <v>16268</v>
      </c>
      <c r="C10067" t="s">
        <v>20</v>
      </c>
      <c r="D10067">
        <v>7.86</v>
      </c>
      <c r="E10067">
        <v>21</v>
      </c>
      <c r="F10067" t="s">
        <v>13968</v>
      </c>
      <c r="G10067" t="s">
        <v>1440</v>
      </c>
      <c r="H10067" t="s">
        <v>23</v>
      </c>
      <c r="I10067" t="s">
        <v>13969</v>
      </c>
      <c r="K10067"/>
      <c r="L10067" t="s">
        <v>16269</v>
      </c>
      <c r="M10067" t="s">
        <v>26</v>
      </c>
      <c r="N10067">
        <v>2</v>
      </c>
      <c r="P10067" t="s">
        <v>10827</v>
      </c>
      <c r="Q10067" t="s">
        <v>16270</v>
      </c>
      <c r="S10067" t="s">
        <v>29</v>
      </c>
    </row>
    <row r="10068" spans="1:19" x14ac:dyDescent="0.2">
      <c r="A10068">
        <v>6453</v>
      </c>
      <c r="B10068" t="s">
        <v>5436</v>
      </c>
      <c r="C10068" t="s">
        <v>20</v>
      </c>
      <c r="D10068">
        <v>2.5179999999999998</v>
      </c>
      <c r="E10068">
        <v>25</v>
      </c>
      <c r="F10068" t="s">
        <v>11910</v>
      </c>
      <c r="G10068" t="s">
        <v>55</v>
      </c>
      <c r="H10068" t="s">
        <v>36</v>
      </c>
      <c r="I10068" t="s">
        <v>2620</v>
      </c>
      <c r="L10068" t="s">
        <v>5437</v>
      </c>
      <c r="M10068" t="s">
        <v>11208</v>
      </c>
      <c r="N10068">
        <v>4</v>
      </c>
      <c r="P10068" t="s">
        <v>10827</v>
      </c>
      <c r="Q10068" t="s">
        <v>16271</v>
      </c>
      <c r="S10068" t="s">
        <v>29</v>
      </c>
    </row>
    <row r="10069" spans="1:19" x14ac:dyDescent="0.2">
      <c r="A10069">
        <v>6453</v>
      </c>
      <c r="B10069" t="s">
        <v>5436</v>
      </c>
      <c r="C10069" t="s">
        <v>20</v>
      </c>
      <c r="D10069">
        <v>2.4969999999999999</v>
      </c>
      <c r="E10069">
        <v>30</v>
      </c>
      <c r="F10069" t="s">
        <v>11910</v>
      </c>
      <c r="G10069" t="s">
        <v>55</v>
      </c>
      <c r="H10069" t="s">
        <v>36</v>
      </c>
      <c r="I10069" t="s">
        <v>2620</v>
      </c>
      <c r="L10069" t="s">
        <v>5437</v>
      </c>
      <c r="M10069" t="s">
        <v>11208</v>
      </c>
      <c r="N10069">
        <v>4</v>
      </c>
      <c r="P10069" t="s">
        <v>10827</v>
      </c>
      <c r="Q10069" t="s">
        <v>16271</v>
      </c>
      <c r="S10069" t="s">
        <v>29</v>
      </c>
    </row>
    <row r="10070" spans="1:19" hidden="1" x14ac:dyDescent="0.2">
      <c r="A10070">
        <v>6453</v>
      </c>
      <c r="B10070" t="s">
        <v>5436</v>
      </c>
      <c r="C10070" t="s">
        <v>20</v>
      </c>
      <c r="D10070">
        <v>2.5499999999999998</v>
      </c>
      <c r="E10070">
        <v>25</v>
      </c>
      <c r="F10070" t="s">
        <v>11910</v>
      </c>
      <c r="G10070" t="s">
        <v>55</v>
      </c>
      <c r="H10070" t="s">
        <v>46</v>
      </c>
      <c r="I10070" t="s">
        <v>10573</v>
      </c>
      <c r="K10070"/>
      <c r="L10070" t="s">
        <v>5437</v>
      </c>
      <c r="M10070" t="s">
        <v>11208</v>
      </c>
      <c r="N10070">
        <v>4</v>
      </c>
      <c r="P10070" t="s">
        <v>10827</v>
      </c>
      <c r="Q10070" t="s">
        <v>16271</v>
      </c>
      <c r="S10070" t="s">
        <v>29</v>
      </c>
    </row>
    <row r="10071" spans="1:19" hidden="1" x14ac:dyDescent="0.2">
      <c r="A10071">
        <v>6453</v>
      </c>
      <c r="B10071" t="s">
        <v>5436</v>
      </c>
      <c r="C10071" t="s">
        <v>20</v>
      </c>
      <c r="D10071">
        <v>2.52</v>
      </c>
      <c r="E10071">
        <v>25</v>
      </c>
      <c r="F10071" t="s">
        <v>11910</v>
      </c>
      <c r="G10071" t="s">
        <v>55</v>
      </c>
      <c r="H10071" t="s">
        <v>46</v>
      </c>
      <c r="I10071" t="s">
        <v>2376</v>
      </c>
      <c r="K10071"/>
      <c r="L10071" t="s">
        <v>5437</v>
      </c>
      <c r="M10071" t="s">
        <v>11208</v>
      </c>
      <c r="N10071">
        <v>4</v>
      </c>
      <c r="P10071" t="s">
        <v>10827</v>
      </c>
      <c r="Q10071" t="s">
        <v>16271</v>
      </c>
      <c r="S10071" t="s">
        <v>29</v>
      </c>
    </row>
    <row r="10072" spans="1:19" x14ac:dyDescent="0.2">
      <c r="A10072">
        <v>6454</v>
      </c>
      <c r="B10072" t="s">
        <v>5443</v>
      </c>
      <c r="C10072" t="s">
        <v>20</v>
      </c>
      <c r="D10072">
        <v>5.3220000000000001</v>
      </c>
      <c r="E10072">
        <v>25</v>
      </c>
      <c r="G10072" t="s">
        <v>55</v>
      </c>
      <c r="H10072" t="s">
        <v>36</v>
      </c>
      <c r="I10072" t="s">
        <v>2620</v>
      </c>
      <c r="L10072" t="s">
        <v>5444</v>
      </c>
      <c r="M10072" t="s">
        <v>11208</v>
      </c>
      <c r="N10072">
        <v>4</v>
      </c>
      <c r="P10072" t="s">
        <v>10827</v>
      </c>
      <c r="Q10072" t="s">
        <v>16272</v>
      </c>
      <c r="S10072" t="s">
        <v>29</v>
      </c>
    </row>
    <row r="10073" spans="1:19" hidden="1" x14ac:dyDescent="0.2">
      <c r="A10073">
        <v>6455</v>
      </c>
      <c r="B10073" t="s">
        <v>16273</v>
      </c>
      <c r="C10073" t="s">
        <v>20</v>
      </c>
      <c r="D10073">
        <v>3.15</v>
      </c>
      <c r="E10073">
        <v>25</v>
      </c>
      <c r="G10073" t="s">
        <v>55</v>
      </c>
      <c r="H10073" t="s">
        <v>46</v>
      </c>
      <c r="I10073" t="s">
        <v>2620</v>
      </c>
      <c r="K10073"/>
      <c r="L10073" t="s">
        <v>16274</v>
      </c>
      <c r="M10073" t="s">
        <v>26</v>
      </c>
      <c r="N10073">
        <v>2</v>
      </c>
      <c r="P10073" t="s">
        <v>10827</v>
      </c>
      <c r="Q10073" t="s">
        <v>16275</v>
      </c>
      <c r="S10073" t="s">
        <v>29</v>
      </c>
    </row>
    <row r="10074" spans="1:19" hidden="1" x14ac:dyDescent="0.2">
      <c r="A10074">
        <v>6455</v>
      </c>
      <c r="B10074" t="s">
        <v>16273</v>
      </c>
      <c r="C10074" t="s">
        <v>20</v>
      </c>
      <c r="D10074">
        <v>3</v>
      </c>
      <c r="E10074">
        <v>25</v>
      </c>
      <c r="G10074" t="s">
        <v>55</v>
      </c>
      <c r="H10074" t="s">
        <v>46</v>
      </c>
      <c r="I10074" t="s">
        <v>10573</v>
      </c>
      <c r="K10074"/>
      <c r="L10074" t="s">
        <v>16274</v>
      </c>
      <c r="M10074" t="s">
        <v>26</v>
      </c>
      <c r="N10074">
        <v>2</v>
      </c>
      <c r="P10074" t="s">
        <v>10827</v>
      </c>
      <c r="Q10074" t="s">
        <v>16275</v>
      </c>
      <c r="S10074" t="s">
        <v>29</v>
      </c>
    </row>
    <row r="10075" spans="1:19" x14ac:dyDescent="0.2">
      <c r="A10075">
        <v>6456</v>
      </c>
      <c r="B10075" t="s">
        <v>16276</v>
      </c>
      <c r="C10075" t="s">
        <v>20</v>
      </c>
      <c r="D10075">
        <v>3.056</v>
      </c>
      <c r="E10075">
        <v>25</v>
      </c>
      <c r="G10075" t="s">
        <v>55</v>
      </c>
      <c r="H10075" t="s">
        <v>36</v>
      </c>
      <c r="I10075" t="s">
        <v>2620</v>
      </c>
      <c r="L10075" t="s">
        <v>16277</v>
      </c>
      <c r="M10075" t="s">
        <v>26</v>
      </c>
      <c r="N10075">
        <v>2</v>
      </c>
      <c r="P10075" t="s">
        <v>10827</v>
      </c>
      <c r="Q10075" t="s">
        <v>16278</v>
      </c>
      <c r="S10075" t="s">
        <v>29</v>
      </c>
    </row>
    <row r="10076" spans="1:19" hidden="1" x14ac:dyDescent="0.2">
      <c r="A10076">
        <v>6456</v>
      </c>
      <c r="B10076" t="s">
        <v>16276</v>
      </c>
      <c r="C10076" t="s">
        <v>20</v>
      </c>
      <c r="D10076">
        <v>3.04</v>
      </c>
      <c r="E10076">
        <v>25</v>
      </c>
      <c r="G10076" t="s">
        <v>55</v>
      </c>
      <c r="H10076" t="s">
        <v>46</v>
      </c>
      <c r="I10076" t="s">
        <v>10573</v>
      </c>
      <c r="K10076"/>
      <c r="L10076" t="s">
        <v>16277</v>
      </c>
      <c r="M10076" t="s">
        <v>26</v>
      </c>
      <c r="N10076">
        <v>2</v>
      </c>
      <c r="P10076" t="s">
        <v>10827</v>
      </c>
      <c r="Q10076" t="s">
        <v>16278</v>
      </c>
      <c r="S10076" t="s">
        <v>29</v>
      </c>
    </row>
    <row r="10077" spans="1:19" hidden="1" x14ac:dyDescent="0.2">
      <c r="A10077">
        <v>6457</v>
      </c>
      <c r="B10077" t="s">
        <v>16279</v>
      </c>
      <c r="C10077" t="s">
        <v>20</v>
      </c>
      <c r="D10077">
        <v>5.0919999999999996</v>
      </c>
      <c r="E10077">
        <v>20</v>
      </c>
      <c r="G10077" t="s">
        <v>55</v>
      </c>
      <c r="H10077" t="s">
        <v>46</v>
      </c>
      <c r="I10077" t="s">
        <v>2620</v>
      </c>
      <c r="K10077"/>
      <c r="L10077" t="s">
        <v>16280</v>
      </c>
      <c r="M10077" t="s">
        <v>26</v>
      </c>
      <c r="N10077">
        <v>2</v>
      </c>
      <c r="P10077" t="s">
        <v>10827</v>
      </c>
      <c r="Q10077" t="s">
        <v>16281</v>
      </c>
      <c r="S10077" t="s">
        <v>29</v>
      </c>
    </row>
    <row r="10078" spans="1:19" hidden="1" x14ac:dyDescent="0.2">
      <c r="A10078">
        <v>6457</v>
      </c>
      <c r="B10078" t="s">
        <v>16279</v>
      </c>
      <c r="C10078" t="s">
        <v>20</v>
      </c>
      <c r="D10078">
        <v>5.0270000000000001</v>
      </c>
      <c r="E10078">
        <v>25</v>
      </c>
      <c r="G10078" t="s">
        <v>55</v>
      </c>
      <c r="H10078" t="s">
        <v>46</v>
      </c>
      <c r="I10078" t="s">
        <v>2620</v>
      </c>
      <c r="K10078"/>
      <c r="L10078" t="s">
        <v>16280</v>
      </c>
      <c r="M10078" t="s">
        <v>26</v>
      </c>
      <c r="N10078">
        <v>2</v>
      </c>
      <c r="P10078" t="s">
        <v>10827</v>
      </c>
      <c r="Q10078" t="s">
        <v>16281</v>
      </c>
      <c r="S10078" t="s">
        <v>29</v>
      </c>
    </row>
    <row r="10079" spans="1:19" hidden="1" x14ac:dyDescent="0.2">
      <c r="A10079">
        <v>6457</v>
      </c>
      <c r="B10079" t="s">
        <v>16279</v>
      </c>
      <c r="C10079" t="s">
        <v>20</v>
      </c>
      <c r="D10079">
        <v>4.9370000000000003</v>
      </c>
      <c r="E10079">
        <v>30</v>
      </c>
      <c r="G10079" t="s">
        <v>55</v>
      </c>
      <c r="H10079" t="s">
        <v>46</v>
      </c>
      <c r="I10079" t="s">
        <v>2620</v>
      </c>
      <c r="K10079"/>
      <c r="L10079" t="s">
        <v>16280</v>
      </c>
      <c r="M10079" t="s">
        <v>26</v>
      </c>
      <c r="N10079">
        <v>2</v>
      </c>
      <c r="P10079" t="s">
        <v>10827</v>
      </c>
      <c r="Q10079" t="s">
        <v>16281</v>
      </c>
      <c r="S10079" t="s">
        <v>29</v>
      </c>
    </row>
    <row r="10080" spans="1:19" hidden="1" x14ac:dyDescent="0.2">
      <c r="A10080">
        <v>6458</v>
      </c>
      <c r="B10080" t="s">
        <v>16282</v>
      </c>
      <c r="C10080" t="s">
        <v>20</v>
      </c>
      <c r="D10080">
        <v>1.2</v>
      </c>
      <c r="E10080">
        <v>25</v>
      </c>
      <c r="F10080" t="s">
        <v>11092</v>
      </c>
      <c r="G10080" t="s">
        <v>55</v>
      </c>
      <c r="H10080" t="s">
        <v>23</v>
      </c>
      <c r="I10080" t="s">
        <v>9308</v>
      </c>
      <c r="K10080"/>
      <c r="L10080" t="s">
        <v>16283</v>
      </c>
      <c r="M10080" t="s">
        <v>26</v>
      </c>
      <c r="N10080">
        <v>2</v>
      </c>
      <c r="P10080" t="s">
        <v>10827</v>
      </c>
      <c r="Q10080" t="s">
        <v>16284</v>
      </c>
      <c r="S10080" t="s">
        <v>29</v>
      </c>
    </row>
    <row r="10081" spans="1:19" hidden="1" x14ac:dyDescent="0.2">
      <c r="A10081">
        <v>6458</v>
      </c>
      <c r="B10081" t="s">
        <v>16282</v>
      </c>
      <c r="C10081" t="s">
        <v>73</v>
      </c>
      <c r="D10081">
        <v>3.18</v>
      </c>
      <c r="E10081">
        <v>25</v>
      </c>
      <c r="F10081" t="s">
        <v>11092</v>
      </c>
      <c r="G10081" t="s">
        <v>55</v>
      </c>
      <c r="H10081" t="s">
        <v>23</v>
      </c>
      <c r="I10081" t="s">
        <v>9308</v>
      </c>
      <c r="K10081"/>
      <c r="L10081" t="s">
        <v>16283</v>
      </c>
      <c r="M10081" t="s">
        <v>26</v>
      </c>
      <c r="N10081">
        <v>2</v>
      </c>
      <c r="P10081" t="s">
        <v>10827</v>
      </c>
      <c r="Q10081" t="s">
        <v>16284</v>
      </c>
      <c r="S10081" t="s">
        <v>29</v>
      </c>
    </row>
    <row r="10082" spans="1:19" x14ac:dyDescent="0.2">
      <c r="A10082">
        <v>6459</v>
      </c>
      <c r="B10082" t="s">
        <v>16285</v>
      </c>
      <c r="C10082" t="s">
        <v>20</v>
      </c>
      <c r="D10082">
        <v>5.3570000000000002</v>
      </c>
      <c r="E10082">
        <v>25</v>
      </c>
      <c r="G10082" t="s">
        <v>55</v>
      </c>
      <c r="H10082" t="s">
        <v>36</v>
      </c>
      <c r="I10082" t="s">
        <v>2620</v>
      </c>
      <c r="L10082" t="s">
        <v>16286</v>
      </c>
      <c r="M10082" t="s">
        <v>26</v>
      </c>
      <c r="N10082">
        <v>2</v>
      </c>
      <c r="P10082" t="s">
        <v>10827</v>
      </c>
      <c r="Q10082" t="s">
        <v>16287</v>
      </c>
      <c r="S10082" t="s">
        <v>29</v>
      </c>
    </row>
    <row r="10083" spans="1:19" x14ac:dyDescent="0.2">
      <c r="A10083">
        <v>6460</v>
      </c>
      <c r="B10083" t="s">
        <v>16288</v>
      </c>
      <c r="C10083" t="s">
        <v>20</v>
      </c>
      <c r="D10083">
        <v>5.3120000000000003</v>
      </c>
      <c r="E10083">
        <v>20</v>
      </c>
      <c r="G10083" t="s">
        <v>55</v>
      </c>
      <c r="H10083" t="s">
        <v>36</v>
      </c>
      <c r="I10083" t="s">
        <v>2620</v>
      </c>
      <c r="L10083" t="s">
        <v>16289</v>
      </c>
      <c r="M10083" t="s">
        <v>11208</v>
      </c>
      <c r="N10083">
        <v>4</v>
      </c>
      <c r="P10083" t="s">
        <v>10827</v>
      </c>
      <c r="Q10083" t="s">
        <v>16290</v>
      </c>
      <c r="S10083" t="s">
        <v>29</v>
      </c>
    </row>
    <row r="10084" spans="1:19" x14ac:dyDescent="0.2">
      <c r="A10084">
        <v>6460</v>
      </c>
      <c r="B10084" t="s">
        <v>16288</v>
      </c>
      <c r="C10084" t="s">
        <v>20</v>
      </c>
      <c r="D10084">
        <v>5.2309999999999999</v>
      </c>
      <c r="E10084">
        <v>25</v>
      </c>
      <c r="G10084" t="s">
        <v>55</v>
      </c>
      <c r="H10084" t="s">
        <v>36</v>
      </c>
      <c r="I10084" t="s">
        <v>2620</v>
      </c>
      <c r="L10084" t="s">
        <v>16289</v>
      </c>
      <c r="M10084" t="s">
        <v>11208</v>
      </c>
      <c r="N10084">
        <v>4</v>
      </c>
      <c r="P10084" t="s">
        <v>10827</v>
      </c>
      <c r="Q10084" t="s">
        <v>16290</v>
      </c>
      <c r="S10084" t="s">
        <v>29</v>
      </c>
    </row>
    <row r="10085" spans="1:19" x14ac:dyDescent="0.2">
      <c r="A10085">
        <v>6460</v>
      </c>
      <c r="B10085" t="s">
        <v>16288</v>
      </c>
      <c r="C10085" t="s">
        <v>20</v>
      </c>
      <c r="D10085">
        <v>5.1630000000000003</v>
      </c>
      <c r="E10085">
        <v>30</v>
      </c>
      <c r="G10085" t="s">
        <v>55</v>
      </c>
      <c r="H10085" t="s">
        <v>36</v>
      </c>
      <c r="I10085" t="s">
        <v>2620</v>
      </c>
      <c r="L10085" t="s">
        <v>16289</v>
      </c>
      <c r="M10085" t="s">
        <v>11208</v>
      </c>
      <c r="N10085">
        <v>4</v>
      </c>
      <c r="P10085" t="s">
        <v>10827</v>
      </c>
      <c r="Q10085" t="s">
        <v>16290</v>
      </c>
      <c r="S10085" t="s">
        <v>29</v>
      </c>
    </row>
    <row r="10086" spans="1:19" x14ac:dyDescent="0.2">
      <c r="A10086">
        <v>6461</v>
      </c>
      <c r="B10086" t="s">
        <v>16291</v>
      </c>
      <c r="C10086" t="s">
        <v>20</v>
      </c>
      <c r="D10086">
        <v>5.3209999999999997</v>
      </c>
      <c r="E10086">
        <v>20</v>
      </c>
      <c r="G10086" t="s">
        <v>55</v>
      </c>
      <c r="H10086" t="s">
        <v>36</v>
      </c>
      <c r="I10086" t="s">
        <v>2620</v>
      </c>
      <c r="L10086" t="s">
        <v>16292</v>
      </c>
      <c r="M10086" t="s">
        <v>11208</v>
      </c>
      <c r="N10086">
        <v>4</v>
      </c>
      <c r="P10086" t="s">
        <v>10827</v>
      </c>
      <c r="Q10086" t="s">
        <v>16293</v>
      </c>
      <c r="S10086" t="s">
        <v>29</v>
      </c>
    </row>
    <row r="10087" spans="1:19" x14ac:dyDescent="0.2">
      <c r="A10087">
        <v>6461</v>
      </c>
      <c r="B10087" t="s">
        <v>16291</v>
      </c>
      <c r="C10087" t="s">
        <v>20</v>
      </c>
      <c r="D10087">
        <v>5.2560000000000002</v>
      </c>
      <c r="E10087">
        <v>25</v>
      </c>
      <c r="G10087" t="s">
        <v>55</v>
      </c>
      <c r="H10087" t="s">
        <v>36</v>
      </c>
      <c r="I10087" t="s">
        <v>2620</v>
      </c>
      <c r="L10087" t="s">
        <v>16292</v>
      </c>
      <c r="M10087" t="s">
        <v>11208</v>
      </c>
      <c r="N10087">
        <v>4</v>
      </c>
      <c r="P10087" t="s">
        <v>10827</v>
      </c>
      <c r="Q10087" t="s">
        <v>16293</v>
      </c>
      <c r="S10087" t="s">
        <v>29</v>
      </c>
    </row>
    <row r="10088" spans="1:19" x14ac:dyDescent="0.2">
      <c r="A10088">
        <v>6461</v>
      </c>
      <c r="B10088" t="s">
        <v>16291</v>
      </c>
      <c r="C10088" t="s">
        <v>20</v>
      </c>
      <c r="D10088">
        <v>5.1909999999999998</v>
      </c>
      <c r="E10088">
        <v>30</v>
      </c>
      <c r="G10088" t="s">
        <v>55</v>
      </c>
      <c r="H10088" t="s">
        <v>36</v>
      </c>
      <c r="I10088" t="s">
        <v>2620</v>
      </c>
      <c r="L10088" t="s">
        <v>16292</v>
      </c>
      <c r="M10088" t="s">
        <v>11208</v>
      </c>
      <c r="N10088">
        <v>4</v>
      </c>
      <c r="P10088" t="s">
        <v>10827</v>
      </c>
      <c r="Q10088" t="s">
        <v>16293</v>
      </c>
      <c r="S10088" t="s">
        <v>29</v>
      </c>
    </row>
    <row r="10089" spans="1:19" hidden="1" x14ac:dyDescent="0.2">
      <c r="A10089">
        <v>6462</v>
      </c>
      <c r="B10089" t="s">
        <v>16294</v>
      </c>
      <c r="C10089" t="s">
        <v>20</v>
      </c>
      <c r="D10089">
        <v>5.2220000000000004</v>
      </c>
      <c r="E10089">
        <v>20</v>
      </c>
      <c r="G10089" t="s">
        <v>55</v>
      </c>
      <c r="H10089" t="s">
        <v>46</v>
      </c>
      <c r="I10089" t="s">
        <v>2620</v>
      </c>
      <c r="K10089"/>
      <c r="L10089" t="s">
        <v>16295</v>
      </c>
      <c r="M10089" t="s">
        <v>26</v>
      </c>
      <c r="N10089">
        <v>2</v>
      </c>
      <c r="P10089" t="s">
        <v>10827</v>
      </c>
      <c r="Q10089" t="s">
        <v>16296</v>
      </c>
      <c r="S10089" t="s">
        <v>29</v>
      </c>
    </row>
    <row r="10090" spans="1:19" hidden="1" x14ac:dyDescent="0.2">
      <c r="A10090">
        <v>6462</v>
      </c>
      <c r="B10090" t="s">
        <v>16294</v>
      </c>
      <c r="C10090" t="s">
        <v>20</v>
      </c>
      <c r="D10090">
        <v>5.1639999999999997</v>
      </c>
      <c r="E10090">
        <v>25</v>
      </c>
      <c r="G10090" t="s">
        <v>55</v>
      </c>
      <c r="H10090" t="s">
        <v>46</v>
      </c>
      <c r="I10090" t="s">
        <v>2620</v>
      </c>
      <c r="K10090"/>
      <c r="L10090" t="s">
        <v>16295</v>
      </c>
      <c r="M10090" t="s">
        <v>26</v>
      </c>
      <c r="N10090">
        <v>2</v>
      </c>
      <c r="P10090" t="s">
        <v>10827</v>
      </c>
      <c r="Q10090" t="s">
        <v>16296</v>
      </c>
      <c r="S10090" t="s">
        <v>29</v>
      </c>
    </row>
    <row r="10091" spans="1:19" hidden="1" x14ac:dyDescent="0.2">
      <c r="A10091">
        <v>6462</v>
      </c>
      <c r="B10091" t="s">
        <v>16294</v>
      </c>
      <c r="C10091" t="s">
        <v>20</v>
      </c>
      <c r="D10091">
        <v>5.0869999999999997</v>
      </c>
      <c r="E10091">
        <v>30</v>
      </c>
      <c r="G10091" t="s">
        <v>55</v>
      </c>
      <c r="H10091" t="s">
        <v>46</v>
      </c>
      <c r="I10091" t="s">
        <v>2620</v>
      </c>
      <c r="K10091"/>
      <c r="L10091" t="s">
        <v>16295</v>
      </c>
      <c r="M10091" t="s">
        <v>26</v>
      </c>
      <c r="N10091">
        <v>2</v>
      </c>
      <c r="P10091" t="s">
        <v>10827</v>
      </c>
      <c r="Q10091" t="s">
        <v>16296</v>
      </c>
      <c r="S10091" t="s">
        <v>29</v>
      </c>
    </row>
    <row r="10092" spans="1:19" hidden="1" x14ac:dyDescent="0.2">
      <c r="A10092">
        <v>6463</v>
      </c>
      <c r="B10092" t="s">
        <v>16297</v>
      </c>
      <c r="C10092" t="s">
        <v>20</v>
      </c>
      <c r="D10092">
        <v>3.92</v>
      </c>
      <c r="E10092">
        <v>25</v>
      </c>
      <c r="G10092" t="s">
        <v>55</v>
      </c>
      <c r="H10092" t="s">
        <v>46</v>
      </c>
      <c r="I10092" t="s">
        <v>2620</v>
      </c>
      <c r="K10092"/>
      <c r="L10092" t="s">
        <v>16298</v>
      </c>
      <c r="M10092" t="s">
        <v>11208</v>
      </c>
      <c r="N10092">
        <v>4</v>
      </c>
      <c r="P10092" t="s">
        <v>10827</v>
      </c>
      <c r="Q10092" t="s">
        <v>16299</v>
      </c>
      <c r="S10092" t="s">
        <v>29</v>
      </c>
    </row>
    <row r="10093" spans="1:19" hidden="1" x14ac:dyDescent="0.2">
      <c r="A10093">
        <v>6463</v>
      </c>
      <c r="B10093" t="s">
        <v>16297</v>
      </c>
      <c r="C10093" t="s">
        <v>20</v>
      </c>
      <c r="D10093">
        <v>3.98</v>
      </c>
      <c r="E10093">
        <v>25</v>
      </c>
      <c r="G10093" t="s">
        <v>55</v>
      </c>
      <c r="H10093" t="s">
        <v>46</v>
      </c>
      <c r="I10093" t="s">
        <v>10573</v>
      </c>
      <c r="K10093"/>
      <c r="L10093" t="s">
        <v>16298</v>
      </c>
      <c r="M10093" t="s">
        <v>11208</v>
      </c>
      <c r="N10093">
        <v>4</v>
      </c>
      <c r="P10093" t="s">
        <v>10827</v>
      </c>
      <c r="Q10093" t="s">
        <v>16299</v>
      </c>
      <c r="S10093" t="s">
        <v>29</v>
      </c>
    </row>
    <row r="10094" spans="1:19" hidden="1" x14ac:dyDescent="0.2">
      <c r="A10094">
        <v>6464</v>
      </c>
      <c r="B10094" t="s">
        <v>16300</v>
      </c>
      <c r="C10094" t="s">
        <v>20</v>
      </c>
      <c r="D10094">
        <v>3.91</v>
      </c>
      <c r="E10094">
        <v>25</v>
      </c>
      <c r="G10094" t="s">
        <v>55</v>
      </c>
      <c r="H10094" t="s">
        <v>46</v>
      </c>
      <c r="I10094" t="s">
        <v>10573</v>
      </c>
      <c r="K10094"/>
      <c r="L10094" t="s">
        <v>16301</v>
      </c>
      <c r="M10094" t="s">
        <v>11208</v>
      </c>
      <c r="N10094">
        <v>4</v>
      </c>
      <c r="P10094" t="s">
        <v>10827</v>
      </c>
      <c r="Q10094" t="s">
        <v>16302</v>
      </c>
      <c r="S10094" t="s">
        <v>29</v>
      </c>
    </row>
    <row r="10095" spans="1:19" hidden="1" x14ac:dyDescent="0.2">
      <c r="A10095">
        <v>6465</v>
      </c>
      <c r="B10095" t="s">
        <v>16303</v>
      </c>
      <c r="C10095" t="s">
        <v>20</v>
      </c>
      <c r="D10095">
        <v>3.73</v>
      </c>
      <c r="E10095">
        <v>25</v>
      </c>
      <c r="G10095" t="s">
        <v>55</v>
      </c>
      <c r="H10095" t="s">
        <v>46</v>
      </c>
      <c r="I10095" t="s">
        <v>10573</v>
      </c>
      <c r="K10095"/>
      <c r="L10095" t="s">
        <v>16304</v>
      </c>
      <c r="M10095" t="s">
        <v>11208</v>
      </c>
      <c r="N10095">
        <v>4</v>
      </c>
      <c r="P10095" t="s">
        <v>10827</v>
      </c>
      <c r="Q10095" t="s">
        <v>16305</v>
      </c>
      <c r="S10095" t="s">
        <v>29</v>
      </c>
    </row>
    <row r="10096" spans="1:19" hidden="1" x14ac:dyDescent="0.2">
      <c r="A10096">
        <v>6466</v>
      </c>
      <c r="B10096" t="s">
        <v>16306</v>
      </c>
      <c r="C10096" t="s">
        <v>20</v>
      </c>
      <c r="D10096">
        <v>3.1</v>
      </c>
      <c r="E10096">
        <v>25</v>
      </c>
      <c r="F10096" t="s">
        <v>11910</v>
      </c>
      <c r="G10096" t="s">
        <v>55</v>
      </c>
      <c r="H10096" t="s">
        <v>46</v>
      </c>
      <c r="I10096" t="s">
        <v>2376</v>
      </c>
      <c r="K10096"/>
      <c r="L10096" t="s">
        <v>16307</v>
      </c>
      <c r="M10096" t="s">
        <v>26</v>
      </c>
      <c r="N10096">
        <v>2</v>
      </c>
      <c r="P10096" t="s">
        <v>10827</v>
      </c>
      <c r="Q10096" t="s">
        <v>16308</v>
      </c>
      <c r="S10096" t="s">
        <v>29</v>
      </c>
    </row>
    <row r="10097" spans="1:19" hidden="1" x14ac:dyDescent="0.2">
      <c r="A10097">
        <v>6467</v>
      </c>
      <c r="B10097" t="s">
        <v>16309</v>
      </c>
      <c r="C10097" t="s">
        <v>20</v>
      </c>
      <c r="D10097">
        <v>1.69</v>
      </c>
      <c r="E10097">
        <v>25</v>
      </c>
      <c r="F10097" t="s">
        <v>11092</v>
      </c>
      <c r="G10097" t="s">
        <v>55</v>
      </c>
      <c r="H10097" t="s">
        <v>46</v>
      </c>
      <c r="I10097" t="s">
        <v>9308</v>
      </c>
      <c r="K10097"/>
      <c r="L10097" t="s">
        <v>16310</v>
      </c>
      <c r="M10097" t="s">
        <v>26</v>
      </c>
      <c r="N10097">
        <v>2</v>
      </c>
      <c r="P10097" t="s">
        <v>10827</v>
      </c>
      <c r="Q10097" t="s">
        <v>16311</v>
      </c>
      <c r="S10097" t="s">
        <v>29</v>
      </c>
    </row>
    <row r="10098" spans="1:19" hidden="1" x14ac:dyDescent="0.2">
      <c r="A10098">
        <v>6468</v>
      </c>
      <c r="B10098" t="s">
        <v>16312</v>
      </c>
      <c r="C10098" t="s">
        <v>20</v>
      </c>
      <c r="D10098">
        <v>3.3719999999999999</v>
      </c>
      <c r="E10098">
        <v>25</v>
      </c>
      <c r="G10098" t="s">
        <v>55</v>
      </c>
      <c r="H10098" t="s">
        <v>46</v>
      </c>
      <c r="I10098" t="s">
        <v>2620</v>
      </c>
      <c r="K10098"/>
      <c r="L10098" t="s">
        <v>16313</v>
      </c>
      <c r="M10098" t="s">
        <v>11208</v>
      </c>
      <c r="N10098">
        <v>4</v>
      </c>
      <c r="P10098" t="s">
        <v>10827</v>
      </c>
      <c r="Q10098" t="s">
        <v>16314</v>
      </c>
      <c r="S10098" t="s">
        <v>29</v>
      </c>
    </row>
    <row r="10099" spans="1:19" x14ac:dyDescent="0.2">
      <c r="A10099">
        <v>6469</v>
      </c>
      <c r="B10099" t="s">
        <v>16315</v>
      </c>
      <c r="C10099" t="s">
        <v>20</v>
      </c>
      <c r="D10099">
        <v>3.2040000000000002</v>
      </c>
      <c r="E10099">
        <v>25</v>
      </c>
      <c r="G10099" t="s">
        <v>55</v>
      </c>
      <c r="H10099" t="s">
        <v>36</v>
      </c>
      <c r="I10099" t="s">
        <v>2620</v>
      </c>
      <c r="L10099" t="s">
        <v>16316</v>
      </c>
      <c r="M10099" t="s">
        <v>11071</v>
      </c>
      <c r="N10099">
        <v>3</v>
      </c>
      <c r="P10099" t="s">
        <v>10827</v>
      </c>
      <c r="Q10099" t="s">
        <v>16317</v>
      </c>
      <c r="S10099" t="s">
        <v>29</v>
      </c>
    </row>
    <row r="10100" spans="1:19" x14ac:dyDescent="0.2">
      <c r="A10100">
        <v>6470</v>
      </c>
      <c r="B10100" t="s">
        <v>16318</v>
      </c>
      <c r="C10100" t="s">
        <v>20</v>
      </c>
      <c r="D10100">
        <v>5.2759999999999998</v>
      </c>
      <c r="E10100">
        <v>25</v>
      </c>
      <c r="G10100" t="s">
        <v>55</v>
      </c>
      <c r="H10100" t="s">
        <v>36</v>
      </c>
      <c r="I10100" t="s">
        <v>2620</v>
      </c>
      <c r="L10100" t="s">
        <v>16319</v>
      </c>
      <c r="M10100" t="s">
        <v>26</v>
      </c>
      <c r="N10100">
        <v>2</v>
      </c>
      <c r="P10100" t="s">
        <v>10827</v>
      </c>
      <c r="Q10100" t="s">
        <v>16320</v>
      </c>
      <c r="S10100" t="s">
        <v>29</v>
      </c>
    </row>
    <row r="10101" spans="1:19" x14ac:dyDescent="0.2">
      <c r="A10101">
        <v>6471</v>
      </c>
      <c r="B10101" t="s">
        <v>16321</v>
      </c>
      <c r="C10101" t="s">
        <v>20</v>
      </c>
      <c r="D10101">
        <v>5.3010000000000002</v>
      </c>
      <c r="E10101">
        <v>25</v>
      </c>
      <c r="G10101" t="s">
        <v>55</v>
      </c>
      <c r="H10101" t="s">
        <v>36</v>
      </c>
      <c r="I10101" t="s">
        <v>2620</v>
      </c>
      <c r="L10101" t="s">
        <v>16322</v>
      </c>
      <c r="M10101" t="s">
        <v>11208</v>
      </c>
      <c r="N10101">
        <v>4</v>
      </c>
      <c r="P10101" t="s">
        <v>10827</v>
      </c>
      <c r="Q10101" t="s">
        <v>16323</v>
      </c>
      <c r="S10101" t="s">
        <v>29</v>
      </c>
    </row>
    <row r="10102" spans="1:19" x14ac:dyDescent="0.2">
      <c r="A10102">
        <v>6472</v>
      </c>
      <c r="B10102" t="s">
        <v>16324</v>
      </c>
      <c r="C10102" t="s">
        <v>20</v>
      </c>
      <c r="D10102">
        <v>3.3769999999999998</v>
      </c>
      <c r="E10102">
        <v>25</v>
      </c>
      <c r="G10102" t="s">
        <v>55</v>
      </c>
      <c r="H10102" t="s">
        <v>36</v>
      </c>
      <c r="I10102" t="s">
        <v>2620</v>
      </c>
      <c r="L10102" t="s">
        <v>16325</v>
      </c>
      <c r="M10102" t="s">
        <v>11208</v>
      </c>
      <c r="N10102">
        <v>4</v>
      </c>
      <c r="P10102" t="s">
        <v>10827</v>
      </c>
      <c r="Q10102" t="s">
        <v>16326</v>
      </c>
      <c r="S10102" t="s">
        <v>29</v>
      </c>
    </row>
    <row r="10103" spans="1:19" x14ac:dyDescent="0.2">
      <c r="A10103">
        <v>6473</v>
      </c>
      <c r="B10103" t="s">
        <v>16327</v>
      </c>
      <c r="C10103" t="s">
        <v>20</v>
      </c>
      <c r="D10103">
        <v>3.2829999999999999</v>
      </c>
      <c r="E10103">
        <v>25</v>
      </c>
      <c r="G10103" t="s">
        <v>55</v>
      </c>
      <c r="H10103" t="s">
        <v>36</v>
      </c>
      <c r="I10103" t="s">
        <v>2620</v>
      </c>
      <c r="L10103" t="s">
        <v>16328</v>
      </c>
      <c r="M10103" t="s">
        <v>26</v>
      </c>
      <c r="N10103">
        <v>2</v>
      </c>
      <c r="P10103" t="s">
        <v>10827</v>
      </c>
      <c r="Q10103" t="s">
        <v>16329</v>
      </c>
      <c r="S10103" t="s">
        <v>29</v>
      </c>
    </row>
    <row r="10104" spans="1:19" hidden="1" x14ac:dyDescent="0.2">
      <c r="A10104">
        <v>6474</v>
      </c>
      <c r="B10104" t="s">
        <v>16330</v>
      </c>
      <c r="C10104" t="s">
        <v>20</v>
      </c>
      <c r="D10104">
        <v>3.43</v>
      </c>
      <c r="E10104">
        <v>25</v>
      </c>
      <c r="G10104" t="s">
        <v>55</v>
      </c>
      <c r="H10104" t="s">
        <v>46</v>
      </c>
      <c r="I10104" t="s">
        <v>2620</v>
      </c>
      <c r="K10104"/>
      <c r="L10104" t="s">
        <v>16331</v>
      </c>
      <c r="M10104" t="s">
        <v>11208</v>
      </c>
      <c r="N10104">
        <v>4</v>
      </c>
      <c r="P10104" t="s">
        <v>10827</v>
      </c>
      <c r="Q10104" t="s">
        <v>16332</v>
      </c>
      <c r="S10104" t="s">
        <v>29</v>
      </c>
    </row>
    <row r="10105" spans="1:19" hidden="1" x14ac:dyDescent="0.2">
      <c r="A10105">
        <v>6474</v>
      </c>
      <c r="B10105" t="s">
        <v>16330</v>
      </c>
      <c r="C10105" t="s">
        <v>20</v>
      </c>
      <c r="D10105">
        <v>3.4</v>
      </c>
      <c r="E10105">
        <v>25</v>
      </c>
      <c r="G10105" t="s">
        <v>55</v>
      </c>
      <c r="H10105" t="s">
        <v>46</v>
      </c>
      <c r="I10105" t="s">
        <v>10573</v>
      </c>
      <c r="K10105"/>
      <c r="L10105" t="s">
        <v>16331</v>
      </c>
      <c r="M10105" t="s">
        <v>11208</v>
      </c>
      <c r="N10105">
        <v>4</v>
      </c>
      <c r="P10105" t="s">
        <v>10827</v>
      </c>
      <c r="Q10105" t="s">
        <v>16332</v>
      </c>
      <c r="S10105" t="s">
        <v>29</v>
      </c>
    </row>
    <row r="10106" spans="1:19" x14ac:dyDescent="0.2">
      <c r="A10106">
        <v>6475</v>
      </c>
      <c r="B10106" t="s">
        <v>16333</v>
      </c>
      <c r="C10106" t="s">
        <v>20</v>
      </c>
      <c r="D10106">
        <v>3.15</v>
      </c>
      <c r="E10106">
        <v>25</v>
      </c>
      <c r="F10106" t="s">
        <v>11910</v>
      </c>
      <c r="G10106" t="s">
        <v>55</v>
      </c>
      <c r="H10106" t="s">
        <v>36</v>
      </c>
      <c r="I10106" t="s">
        <v>2620</v>
      </c>
      <c r="L10106" t="s">
        <v>16334</v>
      </c>
      <c r="M10106" t="s">
        <v>11208</v>
      </c>
      <c r="N10106">
        <v>4</v>
      </c>
      <c r="P10106" t="s">
        <v>10827</v>
      </c>
      <c r="Q10106" t="s">
        <v>16335</v>
      </c>
      <c r="S10106" t="s">
        <v>29</v>
      </c>
    </row>
    <row r="10107" spans="1:19" hidden="1" x14ac:dyDescent="0.2">
      <c r="A10107">
        <v>6475</v>
      </c>
      <c r="B10107" t="s">
        <v>16333</v>
      </c>
      <c r="C10107" t="s">
        <v>20</v>
      </c>
      <c r="D10107">
        <v>3.16</v>
      </c>
      <c r="E10107">
        <v>25</v>
      </c>
      <c r="F10107" t="s">
        <v>11910</v>
      </c>
      <c r="G10107" t="s">
        <v>55</v>
      </c>
      <c r="H10107" t="s">
        <v>46</v>
      </c>
      <c r="I10107" t="s">
        <v>10573</v>
      </c>
      <c r="K10107"/>
      <c r="L10107" t="s">
        <v>16334</v>
      </c>
      <c r="M10107" t="s">
        <v>11208</v>
      </c>
      <c r="N10107">
        <v>4</v>
      </c>
      <c r="P10107" t="s">
        <v>10827</v>
      </c>
      <c r="Q10107" t="s">
        <v>16335</v>
      </c>
      <c r="S10107" t="s">
        <v>29</v>
      </c>
    </row>
    <row r="10108" spans="1:19" hidden="1" x14ac:dyDescent="0.2">
      <c r="A10108">
        <v>6475</v>
      </c>
      <c r="B10108" t="s">
        <v>16333</v>
      </c>
      <c r="C10108" t="s">
        <v>20</v>
      </c>
      <c r="D10108">
        <v>3.07</v>
      </c>
      <c r="E10108">
        <v>25</v>
      </c>
      <c r="F10108" t="s">
        <v>11092</v>
      </c>
      <c r="G10108" t="s">
        <v>55</v>
      </c>
      <c r="H10108" t="s">
        <v>46</v>
      </c>
      <c r="I10108" t="s">
        <v>365</v>
      </c>
      <c r="K10108"/>
      <c r="L10108" t="s">
        <v>16334</v>
      </c>
      <c r="M10108" t="s">
        <v>11208</v>
      </c>
      <c r="N10108">
        <v>4</v>
      </c>
      <c r="P10108" t="s">
        <v>10827</v>
      </c>
      <c r="Q10108" t="s">
        <v>16335</v>
      </c>
      <c r="S10108" t="s">
        <v>29</v>
      </c>
    </row>
    <row r="10109" spans="1:19" hidden="1" x14ac:dyDescent="0.2">
      <c r="A10109">
        <v>6475</v>
      </c>
      <c r="B10109" t="s">
        <v>16333</v>
      </c>
      <c r="C10109" t="s">
        <v>20</v>
      </c>
      <c r="D10109">
        <v>3.15</v>
      </c>
      <c r="E10109">
        <v>25</v>
      </c>
      <c r="F10109" t="s">
        <v>11910</v>
      </c>
      <c r="G10109" t="s">
        <v>55</v>
      </c>
      <c r="H10109" t="s">
        <v>46</v>
      </c>
      <c r="I10109" t="s">
        <v>4783</v>
      </c>
      <c r="K10109"/>
      <c r="L10109" t="s">
        <v>16334</v>
      </c>
      <c r="M10109" t="s">
        <v>11208</v>
      </c>
      <c r="N10109">
        <v>4</v>
      </c>
      <c r="P10109" t="s">
        <v>10827</v>
      </c>
      <c r="Q10109" t="s">
        <v>16335</v>
      </c>
      <c r="S10109" t="s">
        <v>29</v>
      </c>
    </row>
    <row r="10110" spans="1:19" x14ac:dyDescent="0.2">
      <c r="A10110">
        <v>6476</v>
      </c>
      <c r="B10110" t="s">
        <v>16336</v>
      </c>
      <c r="C10110" t="s">
        <v>20</v>
      </c>
      <c r="D10110">
        <v>3.1150000000000002</v>
      </c>
      <c r="E10110">
        <v>25</v>
      </c>
      <c r="F10110" t="s">
        <v>11910</v>
      </c>
      <c r="G10110" t="s">
        <v>55</v>
      </c>
      <c r="H10110" t="s">
        <v>36</v>
      </c>
      <c r="I10110" t="s">
        <v>2620</v>
      </c>
      <c r="L10110" t="s">
        <v>16337</v>
      </c>
      <c r="M10110" t="s">
        <v>11208</v>
      </c>
      <c r="N10110">
        <v>4</v>
      </c>
      <c r="P10110" t="s">
        <v>10827</v>
      </c>
      <c r="Q10110" t="s">
        <v>16338</v>
      </c>
      <c r="S10110" t="s">
        <v>29</v>
      </c>
    </row>
    <row r="10111" spans="1:19" hidden="1" x14ac:dyDescent="0.2">
      <c r="A10111">
        <v>6476</v>
      </c>
      <c r="B10111" t="s">
        <v>16336</v>
      </c>
      <c r="C10111" t="s">
        <v>20</v>
      </c>
      <c r="D10111">
        <v>3.03</v>
      </c>
      <c r="E10111">
        <v>25</v>
      </c>
      <c r="F10111" t="s">
        <v>11910</v>
      </c>
      <c r="G10111" t="s">
        <v>55</v>
      </c>
      <c r="H10111" t="s">
        <v>46</v>
      </c>
      <c r="I10111" t="s">
        <v>10573</v>
      </c>
      <c r="K10111"/>
      <c r="L10111" t="s">
        <v>16337</v>
      </c>
      <c r="M10111" t="s">
        <v>11208</v>
      </c>
      <c r="N10111">
        <v>4</v>
      </c>
      <c r="P10111" t="s">
        <v>10827</v>
      </c>
      <c r="Q10111" t="s">
        <v>16338</v>
      </c>
      <c r="S10111" t="s">
        <v>29</v>
      </c>
    </row>
    <row r="10112" spans="1:19" hidden="1" x14ac:dyDescent="0.2">
      <c r="A10112">
        <v>6476</v>
      </c>
      <c r="B10112" t="s">
        <v>16336</v>
      </c>
      <c r="C10112" t="s">
        <v>20</v>
      </c>
      <c r="D10112">
        <v>3.1</v>
      </c>
      <c r="E10112">
        <v>25</v>
      </c>
      <c r="F10112" t="s">
        <v>11910</v>
      </c>
      <c r="G10112" t="s">
        <v>55</v>
      </c>
      <c r="H10112" t="s">
        <v>46</v>
      </c>
      <c r="I10112" t="s">
        <v>2376</v>
      </c>
      <c r="K10112"/>
      <c r="L10112" t="s">
        <v>16337</v>
      </c>
      <c r="M10112" t="s">
        <v>11208</v>
      </c>
      <c r="N10112">
        <v>4</v>
      </c>
      <c r="P10112" t="s">
        <v>10827</v>
      </c>
      <c r="Q10112" t="s">
        <v>16338</v>
      </c>
      <c r="S10112" t="s">
        <v>29</v>
      </c>
    </row>
    <row r="10113" spans="1:19" hidden="1" x14ac:dyDescent="0.2">
      <c r="A10113">
        <v>6477</v>
      </c>
      <c r="B10113" t="s">
        <v>16339</v>
      </c>
      <c r="C10113" t="s">
        <v>20</v>
      </c>
      <c r="D10113">
        <v>2.5</v>
      </c>
      <c r="E10113">
        <v>25</v>
      </c>
      <c r="F10113" t="s">
        <v>11910</v>
      </c>
      <c r="G10113" t="s">
        <v>55</v>
      </c>
      <c r="H10113" t="s">
        <v>46</v>
      </c>
      <c r="I10113" t="s">
        <v>2376</v>
      </c>
      <c r="K10113"/>
      <c r="L10113" t="s">
        <v>16340</v>
      </c>
      <c r="M10113" t="s">
        <v>26</v>
      </c>
      <c r="N10113">
        <v>2</v>
      </c>
      <c r="P10113" t="s">
        <v>10827</v>
      </c>
      <c r="Q10113" t="s">
        <v>16341</v>
      </c>
      <c r="S10113" t="s">
        <v>29</v>
      </c>
    </row>
    <row r="10114" spans="1:19" hidden="1" x14ac:dyDescent="0.2">
      <c r="A10114">
        <v>6478</v>
      </c>
      <c r="B10114" t="s">
        <v>16342</v>
      </c>
      <c r="C10114" t="s">
        <v>20</v>
      </c>
      <c r="D10114">
        <v>2.5499999999999998</v>
      </c>
      <c r="E10114">
        <v>25</v>
      </c>
      <c r="F10114" t="s">
        <v>11910</v>
      </c>
      <c r="G10114" t="s">
        <v>55</v>
      </c>
      <c r="H10114" t="s">
        <v>46</v>
      </c>
      <c r="I10114" t="s">
        <v>2376</v>
      </c>
      <c r="K10114"/>
      <c r="L10114" t="s">
        <v>16343</v>
      </c>
      <c r="M10114" t="s">
        <v>26</v>
      </c>
      <c r="N10114">
        <v>2</v>
      </c>
      <c r="P10114" t="s">
        <v>10827</v>
      </c>
      <c r="Q10114" t="s">
        <v>16344</v>
      </c>
      <c r="S10114" t="s">
        <v>29</v>
      </c>
    </row>
    <row r="10115" spans="1:19" hidden="1" x14ac:dyDescent="0.2">
      <c r="A10115">
        <v>6479</v>
      </c>
      <c r="B10115" t="s">
        <v>16345</v>
      </c>
      <c r="C10115" t="s">
        <v>20</v>
      </c>
      <c r="D10115">
        <v>1.92</v>
      </c>
      <c r="E10115">
        <v>25</v>
      </c>
      <c r="F10115" t="s">
        <v>11910</v>
      </c>
      <c r="G10115" t="s">
        <v>55</v>
      </c>
      <c r="H10115" t="s">
        <v>23</v>
      </c>
      <c r="I10115" t="s">
        <v>2376</v>
      </c>
      <c r="K10115"/>
      <c r="L10115" t="s">
        <v>16346</v>
      </c>
      <c r="M10115" t="s">
        <v>26</v>
      </c>
      <c r="N10115">
        <v>2</v>
      </c>
      <c r="P10115" t="s">
        <v>10827</v>
      </c>
      <c r="Q10115" t="s">
        <v>16347</v>
      </c>
      <c r="S10115" t="s">
        <v>29</v>
      </c>
    </row>
    <row r="10116" spans="1:19" hidden="1" x14ac:dyDescent="0.2">
      <c r="A10116">
        <v>6480</v>
      </c>
      <c r="B10116" t="s">
        <v>16348</v>
      </c>
      <c r="C10116" t="s">
        <v>20</v>
      </c>
      <c r="D10116">
        <v>3.37</v>
      </c>
      <c r="E10116">
        <v>25</v>
      </c>
      <c r="G10116" t="s">
        <v>55</v>
      </c>
      <c r="H10116" t="s">
        <v>46</v>
      </c>
      <c r="I10116" t="s">
        <v>2620</v>
      </c>
      <c r="K10116"/>
      <c r="L10116" t="s">
        <v>16349</v>
      </c>
      <c r="M10116" t="s">
        <v>26</v>
      </c>
      <c r="N10116">
        <v>2</v>
      </c>
      <c r="P10116" t="s">
        <v>10827</v>
      </c>
      <c r="Q10116" t="s">
        <v>16350</v>
      </c>
      <c r="S10116" t="s">
        <v>29</v>
      </c>
    </row>
    <row r="10117" spans="1:19" x14ac:dyDescent="0.2">
      <c r="A10117">
        <v>6481</v>
      </c>
      <c r="B10117" t="s">
        <v>16351</v>
      </c>
      <c r="C10117" t="s">
        <v>20</v>
      </c>
      <c r="D10117">
        <v>3.3530000000000002</v>
      </c>
      <c r="E10117">
        <v>25</v>
      </c>
      <c r="G10117" t="s">
        <v>55</v>
      </c>
      <c r="H10117" t="s">
        <v>36</v>
      </c>
      <c r="I10117" t="s">
        <v>2620</v>
      </c>
      <c r="L10117" t="s">
        <v>16352</v>
      </c>
      <c r="M10117" t="s">
        <v>26</v>
      </c>
      <c r="N10117">
        <v>2</v>
      </c>
      <c r="P10117" t="s">
        <v>10827</v>
      </c>
      <c r="Q10117" t="s">
        <v>16353</v>
      </c>
      <c r="S10117" t="s">
        <v>29</v>
      </c>
    </row>
    <row r="10118" spans="1:19" hidden="1" x14ac:dyDescent="0.2">
      <c r="A10118">
        <v>6482</v>
      </c>
      <c r="B10118" t="s">
        <v>13488</v>
      </c>
      <c r="C10118" t="s">
        <v>20</v>
      </c>
      <c r="D10118">
        <v>2.17</v>
      </c>
      <c r="E10118">
        <v>25</v>
      </c>
      <c r="F10118" t="s">
        <v>16354</v>
      </c>
      <c r="G10118" t="s">
        <v>55</v>
      </c>
      <c r="H10118" t="s">
        <v>46</v>
      </c>
      <c r="I10118" t="s">
        <v>9448</v>
      </c>
      <c r="K10118"/>
      <c r="L10118" t="s">
        <v>16355</v>
      </c>
      <c r="M10118" t="s">
        <v>26</v>
      </c>
      <c r="N10118">
        <v>2</v>
      </c>
      <c r="P10118" t="s">
        <v>10827</v>
      </c>
      <c r="Q10118" t="s">
        <v>16356</v>
      </c>
      <c r="S10118" t="s">
        <v>29</v>
      </c>
    </row>
    <row r="10119" spans="1:19" hidden="1" x14ac:dyDescent="0.2">
      <c r="A10119">
        <v>6483</v>
      </c>
      <c r="B10119" t="s">
        <v>13491</v>
      </c>
      <c r="C10119" t="s">
        <v>20</v>
      </c>
      <c r="D10119">
        <v>4.1050000000000004</v>
      </c>
      <c r="E10119">
        <v>25</v>
      </c>
      <c r="F10119" t="s">
        <v>16354</v>
      </c>
      <c r="G10119" t="s">
        <v>55</v>
      </c>
      <c r="H10119" t="s">
        <v>46</v>
      </c>
      <c r="I10119" t="s">
        <v>9448</v>
      </c>
      <c r="K10119"/>
      <c r="L10119" t="s">
        <v>16357</v>
      </c>
      <c r="M10119" t="s">
        <v>26</v>
      </c>
      <c r="N10119">
        <v>2</v>
      </c>
      <c r="P10119" t="s">
        <v>10827</v>
      </c>
      <c r="Q10119" t="s">
        <v>16358</v>
      </c>
      <c r="S10119" t="s">
        <v>29</v>
      </c>
    </row>
    <row r="10120" spans="1:19" hidden="1" x14ac:dyDescent="0.2">
      <c r="A10120">
        <v>6484</v>
      </c>
      <c r="B10120" t="s">
        <v>16359</v>
      </c>
      <c r="C10120" t="s">
        <v>20</v>
      </c>
      <c r="D10120">
        <v>4.55</v>
      </c>
      <c r="E10120">
        <v>25</v>
      </c>
      <c r="G10120" t="s">
        <v>55</v>
      </c>
      <c r="H10120" t="s">
        <v>46</v>
      </c>
      <c r="I10120" t="s">
        <v>10573</v>
      </c>
      <c r="K10120"/>
      <c r="L10120" t="s">
        <v>16360</v>
      </c>
      <c r="M10120" t="s">
        <v>11208</v>
      </c>
      <c r="N10120">
        <v>4</v>
      </c>
      <c r="P10120" t="s">
        <v>10827</v>
      </c>
      <c r="Q10120" t="s">
        <v>16361</v>
      </c>
      <c r="S10120" t="s">
        <v>29</v>
      </c>
    </row>
    <row r="10121" spans="1:19" hidden="1" x14ac:dyDescent="0.2">
      <c r="A10121">
        <v>6485</v>
      </c>
      <c r="B10121" t="s">
        <v>5469</v>
      </c>
      <c r="C10121" t="s">
        <v>20</v>
      </c>
      <c r="D10121">
        <v>1.68</v>
      </c>
      <c r="E10121">
        <v>5</v>
      </c>
      <c r="F10121" t="s">
        <v>2017</v>
      </c>
      <c r="H10121" t="s">
        <v>23</v>
      </c>
      <c r="I10121" t="s">
        <v>16362</v>
      </c>
      <c r="K10121"/>
      <c r="L10121" t="s">
        <v>5470</v>
      </c>
      <c r="M10121" t="s">
        <v>26</v>
      </c>
      <c r="N10121">
        <v>2</v>
      </c>
      <c r="P10121" t="s">
        <v>10827</v>
      </c>
      <c r="Q10121" t="s">
        <v>16363</v>
      </c>
      <c r="S10121" t="s">
        <v>29</v>
      </c>
    </row>
    <row r="10122" spans="1:19" hidden="1" x14ac:dyDescent="0.2">
      <c r="A10122">
        <v>6485</v>
      </c>
      <c r="B10122" t="s">
        <v>5469</v>
      </c>
      <c r="C10122" t="s">
        <v>73</v>
      </c>
      <c r="D10122">
        <v>6.41</v>
      </c>
      <c r="E10122">
        <v>5</v>
      </c>
      <c r="F10122" t="s">
        <v>2017</v>
      </c>
      <c r="H10122" t="s">
        <v>23</v>
      </c>
      <c r="I10122" t="s">
        <v>16362</v>
      </c>
      <c r="K10122"/>
      <c r="L10122" t="s">
        <v>5470</v>
      </c>
      <c r="M10122" t="s">
        <v>26</v>
      </c>
      <c r="N10122">
        <v>2</v>
      </c>
      <c r="P10122" t="s">
        <v>10827</v>
      </c>
      <c r="Q10122" t="s">
        <v>16363</v>
      </c>
      <c r="S10122" t="s">
        <v>29</v>
      </c>
    </row>
    <row r="10123" spans="1:19" hidden="1" x14ac:dyDescent="0.2">
      <c r="A10123">
        <v>6485</v>
      </c>
      <c r="B10123" t="s">
        <v>5469</v>
      </c>
      <c r="C10123" t="s">
        <v>20</v>
      </c>
      <c r="D10123">
        <v>1.65</v>
      </c>
      <c r="E10123">
        <v>25</v>
      </c>
      <c r="F10123" t="s">
        <v>2017</v>
      </c>
      <c r="H10123" t="s">
        <v>23</v>
      </c>
      <c r="I10123" t="s">
        <v>16362</v>
      </c>
      <c r="K10123"/>
      <c r="L10123" t="s">
        <v>5470</v>
      </c>
      <c r="M10123" t="s">
        <v>26</v>
      </c>
      <c r="N10123">
        <v>2</v>
      </c>
      <c r="P10123" t="s">
        <v>10827</v>
      </c>
      <c r="Q10123" t="s">
        <v>16363</v>
      </c>
      <c r="S10123" t="s">
        <v>29</v>
      </c>
    </row>
    <row r="10124" spans="1:19" hidden="1" x14ac:dyDescent="0.2">
      <c r="A10124">
        <v>6485</v>
      </c>
      <c r="B10124" t="s">
        <v>5469</v>
      </c>
      <c r="C10124" t="s">
        <v>73</v>
      </c>
      <c r="D10124">
        <v>6.08</v>
      </c>
      <c r="E10124">
        <v>25</v>
      </c>
      <c r="F10124" t="s">
        <v>2017</v>
      </c>
      <c r="H10124" t="s">
        <v>23</v>
      </c>
      <c r="I10124" t="s">
        <v>16362</v>
      </c>
      <c r="K10124"/>
      <c r="L10124" t="s">
        <v>5470</v>
      </c>
      <c r="M10124" t="s">
        <v>26</v>
      </c>
      <c r="N10124">
        <v>2</v>
      </c>
      <c r="P10124" t="s">
        <v>10827</v>
      </c>
      <c r="Q10124" t="s">
        <v>16363</v>
      </c>
      <c r="S10124" t="s">
        <v>29</v>
      </c>
    </row>
    <row r="10125" spans="1:19" hidden="1" x14ac:dyDescent="0.2">
      <c r="A10125">
        <v>6486</v>
      </c>
      <c r="B10125" t="s">
        <v>16364</v>
      </c>
      <c r="C10125" t="s">
        <v>20</v>
      </c>
      <c r="D10125">
        <v>1.59</v>
      </c>
      <c r="E10125">
        <v>5</v>
      </c>
      <c r="F10125" t="s">
        <v>2017</v>
      </c>
      <c r="H10125" t="s">
        <v>23</v>
      </c>
      <c r="I10125" t="s">
        <v>16362</v>
      </c>
      <c r="K10125"/>
      <c r="L10125" t="s">
        <v>16365</v>
      </c>
      <c r="M10125" t="s">
        <v>26</v>
      </c>
      <c r="N10125">
        <v>2</v>
      </c>
      <c r="P10125" t="s">
        <v>10827</v>
      </c>
      <c r="Q10125" t="s">
        <v>16366</v>
      </c>
      <c r="S10125" t="s">
        <v>29</v>
      </c>
    </row>
    <row r="10126" spans="1:19" hidden="1" x14ac:dyDescent="0.2">
      <c r="A10126">
        <v>6486</v>
      </c>
      <c r="B10126" t="s">
        <v>16364</v>
      </c>
      <c r="C10126" t="s">
        <v>73</v>
      </c>
      <c r="D10126">
        <v>6.34</v>
      </c>
      <c r="E10126">
        <v>5</v>
      </c>
      <c r="F10126" t="s">
        <v>2017</v>
      </c>
      <c r="H10126" t="s">
        <v>23</v>
      </c>
      <c r="I10126" t="s">
        <v>16362</v>
      </c>
      <c r="K10126"/>
      <c r="L10126" t="s">
        <v>16365</v>
      </c>
      <c r="M10126" t="s">
        <v>26</v>
      </c>
      <c r="N10126">
        <v>2</v>
      </c>
      <c r="P10126" t="s">
        <v>10827</v>
      </c>
      <c r="Q10126" t="s">
        <v>16366</v>
      </c>
      <c r="S10126" t="s">
        <v>29</v>
      </c>
    </row>
    <row r="10127" spans="1:19" hidden="1" x14ac:dyDescent="0.2">
      <c r="A10127">
        <v>6486</v>
      </c>
      <c r="B10127" t="s">
        <v>16364</v>
      </c>
      <c r="C10127" t="s">
        <v>20</v>
      </c>
      <c r="D10127">
        <v>1.58</v>
      </c>
      <c r="E10127">
        <v>25</v>
      </c>
      <c r="F10127" t="s">
        <v>2017</v>
      </c>
      <c r="H10127" t="s">
        <v>23</v>
      </c>
      <c r="I10127" t="s">
        <v>16362</v>
      </c>
      <c r="K10127"/>
      <c r="L10127" t="s">
        <v>16365</v>
      </c>
      <c r="M10127" t="s">
        <v>26</v>
      </c>
      <c r="N10127">
        <v>2</v>
      </c>
      <c r="P10127" t="s">
        <v>10827</v>
      </c>
      <c r="Q10127" t="s">
        <v>16366</v>
      </c>
      <c r="S10127" t="s">
        <v>29</v>
      </c>
    </row>
    <row r="10128" spans="1:19" hidden="1" x14ac:dyDescent="0.2">
      <c r="A10128">
        <v>6486</v>
      </c>
      <c r="B10128" t="s">
        <v>16364</v>
      </c>
      <c r="C10128" t="s">
        <v>73</v>
      </c>
      <c r="D10128">
        <v>5.98</v>
      </c>
      <c r="E10128">
        <v>25</v>
      </c>
      <c r="F10128" t="s">
        <v>2017</v>
      </c>
      <c r="H10128" t="s">
        <v>23</v>
      </c>
      <c r="I10128" t="s">
        <v>16362</v>
      </c>
      <c r="K10128"/>
      <c r="L10128" t="s">
        <v>16365</v>
      </c>
      <c r="M10128" t="s">
        <v>26</v>
      </c>
      <c r="N10128">
        <v>2</v>
      </c>
      <c r="P10128" t="s">
        <v>10827</v>
      </c>
      <c r="Q10128" t="s">
        <v>16366</v>
      </c>
      <c r="S10128" t="s">
        <v>29</v>
      </c>
    </row>
    <row r="10129" spans="1:19" hidden="1" x14ac:dyDescent="0.2">
      <c r="A10129">
        <v>6487</v>
      </c>
      <c r="B10129" t="s">
        <v>16367</v>
      </c>
      <c r="C10129" t="s">
        <v>20</v>
      </c>
      <c r="D10129">
        <v>4.07</v>
      </c>
      <c r="E10129">
        <v>21</v>
      </c>
      <c r="F10129" t="s">
        <v>9490</v>
      </c>
      <c r="G10129" t="s">
        <v>1440</v>
      </c>
      <c r="H10129" t="s">
        <v>23</v>
      </c>
      <c r="I10129" t="s">
        <v>13969</v>
      </c>
      <c r="K10129"/>
      <c r="L10129" t="s">
        <v>16368</v>
      </c>
      <c r="M10129" t="s">
        <v>26</v>
      </c>
      <c r="N10129">
        <v>2</v>
      </c>
      <c r="P10129" t="s">
        <v>10827</v>
      </c>
      <c r="Q10129" t="s">
        <v>16369</v>
      </c>
      <c r="S10129" t="s">
        <v>29</v>
      </c>
    </row>
    <row r="10130" spans="1:19" hidden="1" x14ac:dyDescent="0.2">
      <c r="A10130">
        <v>6488</v>
      </c>
      <c r="B10130" t="s">
        <v>5472</v>
      </c>
      <c r="C10130" t="s">
        <v>20</v>
      </c>
      <c r="D10130">
        <v>4.29</v>
      </c>
      <c r="E10130">
        <v>5</v>
      </c>
      <c r="F10130" t="s">
        <v>2017</v>
      </c>
      <c r="H10130" t="s">
        <v>23</v>
      </c>
      <c r="I10130" t="s">
        <v>16362</v>
      </c>
      <c r="K10130"/>
      <c r="L10130" t="s">
        <v>5473</v>
      </c>
      <c r="M10130" t="s">
        <v>26</v>
      </c>
      <c r="N10130">
        <v>2</v>
      </c>
      <c r="P10130" t="s">
        <v>10827</v>
      </c>
      <c r="Q10130" t="s">
        <v>16370</v>
      </c>
      <c r="S10130" t="s">
        <v>29</v>
      </c>
    </row>
    <row r="10131" spans="1:19" hidden="1" x14ac:dyDescent="0.2">
      <c r="A10131">
        <v>6488</v>
      </c>
      <c r="B10131" t="s">
        <v>5472</v>
      </c>
      <c r="C10131" t="s">
        <v>20</v>
      </c>
      <c r="D10131">
        <v>3.84</v>
      </c>
      <c r="E10131">
        <v>25</v>
      </c>
      <c r="F10131" t="s">
        <v>2017</v>
      </c>
      <c r="H10131" t="s">
        <v>23</v>
      </c>
      <c r="I10131" t="s">
        <v>16362</v>
      </c>
      <c r="K10131"/>
      <c r="L10131" t="s">
        <v>5473</v>
      </c>
      <c r="M10131" t="s">
        <v>26</v>
      </c>
      <c r="N10131">
        <v>2</v>
      </c>
      <c r="P10131" t="s">
        <v>10827</v>
      </c>
      <c r="Q10131" t="s">
        <v>16370</v>
      </c>
      <c r="S10131" t="s">
        <v>29</v>
      </c>
    </row>
    <row r="10132" spans="1:19" hidden="1" x14ac:dyDescent="0.2">
      <c r="A10132">
        <v>6489</v>
      </c>
      <c r="B10132" t="s">
        <v>16371</v>
      </c>
      <c r="C10132" t="s">
        <v>20</v>
      </c>
      <c r="D10132">
        <v>6.84</v>
      </c>
      <c r="E10132">
        <v>21</v>
      </c>
      <c r="F10132" t="s">
        <v>13968</v>
      </c>
      <c r="G10132" t="s">
        <v>1440</v>
      </c>
      <c r="H10132" t="s">
        <v>23</v>
      </c>
      <c r="I10132" t="s">
        <v>13969</v>
      </c>
      <c r="K10132"/>
      <c r="L10132" t="s">
        <v>16372</v>
      </c>
      <c r="M10132" t="s">
        <v>26</v>
      </c>
      <c r="N10132">
        <v>2</v>
      </c>
      <c r="P10132" t="s">
        <v>10827</v>
      </c>
      <c r="Q10132" t="s">
        <v>16373</v>
      </c>
      <c r="S10132" t="s">
        <v>29</v>
      </c>
    </row>
    <row r="10133" spans="1:19" hidden="1" x14ac:dyDescent="0.2">
      <c r="A10133">
        <v>6497</v>
      </c>
      <c r="B10133" t="s">
        <v>16374</v>
      </c>
      <c r="C10133" t="s">
        <v>20</v>
      </c>
      <c r="D10133">
        <v>-0.25</v>
      </c>
      <c r="E10133" t="s">
        <v>363</v>
      </c>
      <c r="F10133" t="s">
        <v>16375</v>
      </c>
      <c r="G10133" t="s">
        <v>75</v>
      </c>
      <c r="H10133" t="s">
        <v>23</v>
      </c>
      <c r="I10133" t="s">
        <v>16376</v>
      </c>
      <c r="K10133"/>
      <c r="L10133" t="s">
        <v>16377</v>
      </c>
      <c r="M10133" t="s">
        <v>26</v>
      </c>
      <c r="N10133">
        <v>2</v>
      </c>
      <c r="P10133" t="s">
        <v>10827</v>
      </c>
      <c r="Q10133" t="s">
        <v>16378</v>
      </c>
      <c r="S10133" t="s">
        <v>29</v>
      </c>
    </row>
    <row r="10134" spans="1:19" hidden="1" x14ac:dyDescent="0.2">
      <c r="A10134">
        <v>6498</v>
      </c>
      <c r="B10134" t="s">
        <v>16379</v>
      </c>
      <c r="C10134" t="s">
        <v>20</v>
      </c>
      <c r="D10134">
        <v>5.95</v>
      </c>
      <c r="E10134" t="s">
        <v>363</v>
      </c>
      <c r="F10134" t="s">
        <v>16380</v>
      </c>
      <c r="G10134" t="s">
        <v>31</v>
      </c>
      <c r="H10134" t="s">
        <v>23</v>
      </c>
      <c r="I10134" t="s">
        <v>16376</v>
      </c>
      <c r="K10134"/>
      <c r="L10134" t="s">
        <v>16381</v>
      </c>
      <c r="M10134" t="s">
        <v>26</v>
      </c>
      <c r="N10134">
        <v>2</v>
      </c>
      <c r="P10134" t="s">
        <v>10827</v>
      </c>
      <c r="Q10134" t="s">
        <v>16382</v>
      </c>
      <c r="S10134" t="s">
        <v>29</v>
      </c>
    </row>
    <row r="10135" spans="1:19" hidden="1" x14ac:dyDescent="0.2">
      <c r="A10135">
        <v>6499</v>
      </c>
      <c r="B10135" t="s">
        <v>16383</v>
      </c>
      <c r="C10135" t="s">
        <v>20</v>
      </c>
      <c r="D10135">
        <v>6.43</v>
      </c>
      <c r="E10135" t="s">
        <v>363</v>
      </c>
      <c r="F10135" t="s">
        <v>16380</v>
      </c>
      <c r="G10135" t="s">
        <v>31</v>
      </c>
      <c r="H10135" t="s">
        <v>23</v>
      </c>
      <c r="I10135" t="s">
        <v>16376</v>
      </c>
      <c r="K10135"/>
      <c r="L10135" t="s">
        <v>16384</v>
      </c>
      <c r="M10135" t="s">
        <v>26</v>
      </c>
      <c r="N10135">
        <v>2</v>
      </c>
      <c r="P10135" t="s">
        <v>10827</v>
      </c>
      <c r="Q10135" t="s">
        <v>16385</v>
      </c>
      <c r="S10135" t="s">
        <v>29</v>
      </c>
    </row>
    <row r="10136" spans="1:19" hidden="1" x14ac:dyDescent="0.2">
      <c r="A10136">
        <v>6500</v>
      </c>
      <c r="B10136" t="s">
        <v>16386</v>
      </c>
      <c r="C10136" t="s">
        <v>20</v>
      </c>
      <c r="D10136">
        <v>-0.25</v>
      </c>
      <c r="E10136" t="s">
        <v>363</v>
      </c>
      <c r="F10136" t="s">
        <v>16387</v>
      </c>
      <c r="G10136" t="s">
        <v>75</v>
      </c>
      <c r="H10136" t="s">
        <v>23</v>
      </c>
      <c r="I10136" t="s">
        <v>16376</v>
      </c>
      <c r="K10136"/>
      <c r="L10136" t="s">
        <v>16388</v>
      </c>
      <c r="M10136" t="s">
        <v>26</v>
      </c>
      <c r="N10136">
        <v>2</v>
      </c>
      <c r="P10136" t="s">
        <v>10827</v>
      </c>
      <c r="Q10136" t="s">
        <v>16389</v>
      </c>
      <c r="S10136" t="s">
        <v>29</v>
      </c>
    </row>
    <row r="10137" spans="1:19" hidden="1" x14ac:dyDescent="0.2">
      <c r="A10137">
        <v>6501</v>
      </c>
      <c r="B10137" t="s">
        <v>16390</v>
      </c>
      <c r="C10137" t="s">
        <v>20</v>
      </c>
      <c r="D10137">
        <v>-0.21</v>
      </c>
      <c r="E10137" t="s">
        <v>363</v>
      </c>
      <c r="F10137" t="s">
        <v>16391</v>
      </c>
      <c r="G10137" t="s">
        <v>75</v>
      </c>
      <c r="H10137" t="s">
        <v>23</v>
      </c>
      <c r="I10137" t="s">
        <v>16376</v>
      </c>
      <c r="K10137"/>
      <c r="L10137" t="s">
        <v>16392</v>
      </c>
      <c r="M10137" t="s">
        <v>26</v>
      </c>
      <c r="N10137">
        <v>2</v>
      </c>
      <c r="P10137" t="s">
        <v>10827</v>
      </c>
      <c r="Q10137" t="s">
        <v>16393</v>
      </c>
      <c r="S10137" t="s">
        <v>29</v>
      </c>
    </row>
    <row r="10138" spans="1:19" hidden="1" x14ac:dyDescent="0.2">
      <c r="A10138">
        <v>6502</v>
      </c>
      <c r="B10138" t="s">
        <v>16394</v>
      </c>
      <c r="C10138" t="s">
        <v>20</v>
      </c>
      <c r="D10138">
        <v>4.12</v>
      </c>
      <c r="E10138">
        <v>20</v>
      </c>
      <c r="F10138" t="s">
        <v>16395</v>
      </c>
      <c r="G10138" t="s">
        <v>1440</v>
      </c>
      <c r="H10138" t="s">
        <v>23</v>
      </c>
      <c r="I10138" t="s">
        <v>1479</v>
      </c>
      <c r="K10138"/>
      <c r="L10138" t="s">
        <v>16396</v>
      </c>
      <c r="M10138" t="s">
        <v>26</v>
      </c>
      <c r="N10138">
        <v>2</v>
      </c>
      <c r="P10138" t="s">
        <v>10827</v>
      </c>
      <c r="Q10138" t="s">
        <v>16397</v>
      </c>
      <c r="S10138" t="s">
        <v>29</v>
      </c>
    </row>
    <row r="10139" spans="1:19" hidden="1" x14ac:dyDescent="0.2">
      <c r="A10139">
        <v>6503</v>
      </c>
      <c r="B10139" t="s">
        <v>16398</v>
      </c>
      <c r="C10139" t="s">
        <v>20</v>
      </c>
      <c r="D10139">
        <v>4.08</v>
      </c>
      <c r="E10139">
        <v>20</v>
      </c>
      <c r="F10139" t="s">
        <v>12682</v>
      </c>
      <c r="G10139" t="s">
        <v>1440</v>
      </c>
      <c r="H10139" t="s">
        <v>23</v>
      </c>
      <c r="I10139" t="s">
        <v>5997</v>
      </c>
      <c r="K10139"/>
      <c r="L10139" t="s">
        <v>16399</v>
      </c>
      <c r="M10139" t="s">
        <v>26</v>
      </c>
      <c r="N10139">
        <v>2</v>
      </c>
      <c r="P10139" t="s">
        <v>10827</v>
      </c>
      <c r="Q10139" t="s">
        <v>16400</v>
      </c>
      <c r="S10139" t="s">
        <v>29</v>
      </c>
    </row>
    <row r="10140" spans="1:19" hidden="1" x14ac:dyDescent="0.2">
      <c r="A10140">
        <v>6504</v>
      </c>
      <c r="B10140" t="s">
        <v>16401</v>
      </c>
      <c r="C10140" t="s">
        <v>20</v>
      </c>
      <c r="D10140">
        <v>0.63</v>
      </c>
      <c r="E10140">
        <v>20</v>
      </c>
      <c r="F10140" t="s">
        <v>16402</v>
      </c>
      <c r="G10140" t="s">
        <v>1440</v>
      </c>
      <c r="H10140" t="s">
        <v>23</v>
      </c>
      <c r="I10140" t="s">
        <v>1479</v>
      </c>
      <c r="K10140"/>
      <c r="L10140" t="s">
        <v>16403</v>
      </c>
      <c r="M10140" t="s">
        <v>26</v>
      </c>
      <c r="N10140">
        <v>2</v>
      </c>
      <c r="P10140" t="s">
        <v>10827</v>
      </c>
      <c r="Q10140" t="s">
        <v>16404</v>
      </c>
      <c r="S10140" t="s">
        <v>29</v>
      </c>
    </row>
    <row r="10141" spans="1:19" hidden="1" x14ac:dyDescent="0.2">
      <c r="A10141">
        <v>6505</v>
      </c>
      <c r="B10141" t="s">
        <v>16405</v>
      </c>
      <c r="C10141" t="s">
        <v>20</v>
      </c>
      <c r="D10141">
        <v>1.26</v>
      </c>
      <c r="E10141">
        <v>20</v>
      </c>
      <c r="F10141" t="s">
        <v>16402</v>
      </c>
      <c r="G10141" t="s">
        <v>1440</v>
      </c>
      <c r="H10141" t="s">
        <v>23</v>
      </c>
      <c r="I10141" t="s">
        <v>1479</v>
      </c>
      <c r="K10141"/>
      <c r="L10141" t="s">
        <v>16406</v>
      </c>
      <c r="M10141" t="s">
        <v>26</v>
      </c>
      <c r="N10141">
        <v>2</v>
      </c>
      <c r="P10141" t="s">
        <v>10827</v>
      </c>
      <c r="Q10141" t="s">
        <v>16407</v>
      </c>
      <c r="S10141" t="s">
        <v>29</v>
      </c>
    </row>
    <row r="10142" spans="1:19" hidden="1" x14ac:dyDescent="0.2">
      <c r="A10142">
        <v>6506</v>
      </c>
      <c r="B10142" t="s">
        <v>16408</v>
      </c>
      <c r="C10142" t="s">
        <v>20</v>
      </c>
      <c r="D10142">
        <v>1</v>
      </c>
      <c r="E10142">
        <v>20</v>
      </c>
      <c r="F10142" t="s">
        <v>16409</v>
      </c>
      <c r="G10142" t="s">
        <v>1440</v>
      </c>
      <c r="H10142" t="s">
        <v>23</v>
      </c>
      <c r="I10142" t="s">
        <v>5997</v>
      </c>
      <c r="K10142"/>
      <c r="L10142" t="s">
        <v>16410</v>
      </c>
      <c r="M10142" t="s">
        <v>26</v>
      </c>
      <c r="N10142">
        <v>2</v>
      </c>
      <c r="P10142" t="s">
        <v>10827</v>
      </c>
      <c r="Q10142" t="s">
        <v>16411</v>
      </c>
      <c r="S10142" t="s">
        <v>29</v>
      </c>
    </row>
    <row r="10143" spans="1:19" hidden="1" x14ac:dyDescent="0.2">
      <c r="A10143">
        <v>6506</v>
      </c>
      <c r="B10143" t="s">
        <v>16408</v>
      </c>
      <c r="C10143" t="s">
        <v>73</v>
      </c>
      <c r="D10143">
        <v>11.9</v>
      </c>
      <c r="E10143">
        <v>20</v>
      </c>
      <c r="F10143" t="s">
        <v>16409</v>
      </c>
      <c r="G10143" t="s">
        <v>1440</v>
      </c>
      <c r="H10143" t="s">
        <v>23</v>
      </c>
      <c r="I10143" t="s">
        <v>5997</v>
      </c>
      <c r="K10143"/>
      <c r="L10143" t="s">
        <v>16410</v>
      </c>
      <c r="M10143" t="s">
        <v>26</v>
      </c>
      <c r="N10143">
        <v>2</v>
      </c>
      <c r="P10143" t="s">
        <v>10827</v>
      </c>
      <c r="Q10143" t="s">
        <v>16411</v>
      </c>
      <c r="S10143" t="s">
        <v>29</v>
      </c>
    </row>
    <row r="10144" spans="1:19" hidden="1" x14ac:dyDescent="0.2">
      <c r="A10144">
        <v>6507</v>
      </c>
      <c r="B10144" t="s">
        <v>16412</v>
      </c>
      <c r="C10144" t="s">
        <v>20</v>
      </c>
      <c r="D10144">
        <v>1.33</v>
      </c>
      <c r="E10144">
        <v>20</v>
      </c>
      <c r="F10144" t="s">
        <v>16413</v>
      </c>
      <c r="G10144" t="s">
        <v>1440</v>
      </c>
      <c r="H10144" t="s">
        <v>23</v>
      </c>
      <c r="I10144" t="s">
        <v>5997</v>
      </c>
      <c r="K10144"/>
      <c r="L10144" t="s">
        <v>16414</v>
      </c>
      <c r="M10144" t="s">
        <v>26</v>
      </c>
      <c r="N10144">
        <v>2</v>
      </c>
      <c r="P10144" t="s">
        <v>10827</v>
      </c>
      <c r="Q10144" t="s">
        <v>16415</v>
      </c>
      <c r="S10144" t="s">
        <v>29</v>
      </c>
    </row>
    <row r="10145" spans="1:19" hidden="1" x14ac:dyDescent="0.2">
      <c r="A10145">
        <v>6508</v>
      </c>
      <c r="B10145" t="s">
        <v>16416</v>
      </c>
      <c r="C10145" t="s">
        <v>20</v>
      </c>
      <c r="D10145">
        <v>3.1</v>
      </c>
      <c r="F10145" t="s">
        <v>16417</v>
      </c>
      <c r="G10145" t="s">
        <v>31</v>
      </c>
      <c r="H10145" t="s">
        <v>23</v>
      </c>
      <c r="I10145" t="s">
        <v>9299</v>
      </c>
      <c r="K10145"/>
      <c r="L10145" t="s">
        <v>16418</v>
      </c>
      <c r="M10145" t="s">
        <v>26</v>
      </c>
      <c r="N10145">
        <v>2</v>
      </c>
      <c r="P10145" t="s">
        <v>10827</v>
      </c>
      <c r="Q10145" t="s">
        <v>16419</v>
      </c>
      <c r="S10145" t="s">
        <v>29</v>
      </c>
    </row>
    <row r="10146" spans="1:19" hidden="1" x14ac:dyDescent="0.2">
      <c r="A10146">
        <v>6509</v>
      </c>
      <c r="B10146" t="s">
        <v>16420</v>
      </c>
      <c r="C10146" t="s">
        <v>20</v>
      </c>
      <c r="D10146">
        <v>-5.3</v>
      </c>
      <c r="F10146" t="s">
        <v>16421</v>
      </c>
      <c r="G10146" t="s">
        <v>75</v>
      </c>
      <c r="H10146" t="s">
        <v>23</v>
      </c>
      <c r="I10146" t="s">
        <v>16422</v>
      </c>
      <c r="K10146"/>
      <c r="L10146" t="s">
        <v>16423</v>
      </c>
      <c r="M10146" t="s">
        <v>26</v>
      </c>
      <c r="N10146">
        <v>2</v>
      </c>
      <c r="P10146" t="s">
        <v>10827</v>
      </c>
      <c r="Q10146" t="s">
        <v>16424</v>
      </c>
      <c r="S10146" t="s">
        <v>29</v>
      </c>
    </row>
    <row r="10147" spans="1:19" hidden="1" x14ac:dyDescent="0.2">
      <c r="A10147">
        <v>6510</v>
      </c>
      <c r="B10147" t="s">
        <v>16425</v>
      </c>
      <c r="C10147" t="s">
        <v>20</v>
      </c>
      <c r="D10147">
        <v>-6.5</v>
      </c>
      <c r="F10147" t="s">
        <v>16426</v>
      </c>
      <c r="G10147" t="s">
        <v>75</v>
      </c>
      <c r="H10147" t="s">
        <v>23</v>
      </c>
      <c r="I10147" t="s">
        <v>16422</v>
      </c>
      <c r="K10147"/>
      <c r="L10147" t="s">
        <v>16427</v>
      </c>
      <c r="M10147" t="s">
        <v>26</v>
      </c>
      <c r="N10147">
        <v>2</v>
      </c>
      <c r="P10147" t="s">
        <v>10827</v>
      </c>
      <c r="Q10147" t="s">
        <v>16428</v>
      </c>
      <c r="S10147" t="s">
        <v>29</v>
      </c>
    </row>
    <row r="10148" spans="1:19" hidden="1" x14ac:dyDescent="0.2">
      <c r="A10148">
        <v>6511</v>
      </c>
      <c r="B10148" t="s">
        <v>16429</v>
      </c>
      <c r="C10148" t="s">
        <v>20</v>
      </c>
      <c r="D10148">
        <v>4.5599999999999996</v>
      </c>
      <c r="E10148">
        <v>22</v>
      </c>
      <c r="F10148" t="s">
        <v>16430</v>
      </c>
      <c r="G10148" t="s">
        <v>1440</v>
      </c>
      <c r="H10148" t="s">
        <v>23</v>
      </c>
      <c r="I10148" t="s">
        <v>16431</v>
      </c>
      <c r="K10148"/>
      <c r="L10148" t="s">
        <v>16432</v>
      </c>
      <c r="M10148" t="s">
        <v>26</v>
      </c>
      <c r="N10148">
        <v>2</v>
      </c>
      <c r="P10148" t="s">
        <v>10827</v>
      </c>
      <c r="Q10148" t="s">
        <v>16433</v>
      </c>
      <c r="S10148" t="s">
        <v>29</v>
      </c>
    </row>
    <row r="10149" spans="1:19" hidden="1" x14ac:dyDescent="0.2">
      <c r="A10149">
        <v>6512</v>
      </c>
      <c r="B10149" t="s">
        <v>16434</v>
      </c>
      <c r="C10149" t="s">
        <v>20</v>
      </c>
      <c r="D10149">
        <v>4.1399999999999997</v>
      </c>
      <c r="E10149">
        <v>20</v>
      </c>
      <c r="F10149" t="s">
        <v>8103</v>
      </c>
      <c r="G10149" t="s">
        <v>1440</v>
      </c>
      <c r="H10149" t="s">
        <v>23</v>
      </c>
      <c r="I10149" t="s">
        <v>881</v>
      </c>
      <c r="K10149"/>
      <c r="L10149" t="s">
        <v>16435</v>
      </c>
      <c r="M10149" t="s">
        <v>26</v>
      </c>
      <c r="N10149">
        <v>2</v>
      </c>
      <c r="P10149" t="s">
        <v>10827</v>
      </c>
      <c r="Q10149" t="s">
        <v>16436</v>
      </c>
      <c r="S10149" t="s">
        <v>29</v>
      </c>
    </row>
    <row r="10150" spans="1:19" hidden="1" x14ac:dyDescent="0.2">
      <c r="A10150">
        <v>6513</v>
      </c>
      <c r="B10150" t="s">
        <v>16437</v>
      </c>
      <c r="C10150" t="s">
        <v>20</v>
      </c>
      <c r="D10150">
        <v>-5.4</v>
      </c>
      <c r="F10150" t="s">
        <v>16438</v>
      </c>
      <c r="G10150" t="s">
        <v>75</v>
      </c>
      <c r="H10150" t="s">
        <v>23</v>
      </c>
      <c r="I10150" t="s">
        <v>16422</v>
      </c>
      <c r="K10150"/>
      <c r="L10150" t="s">
        <v>16439</v>
      </c>
      <c r="M10150" t="s">
        <v>26</v>
      </c>
      <c r="N10150">
        <v>2</v>
      </c>
      <c r="P10150" t="s">
        <v>10827</v>
      </c>
      <c r="Q10150" t="s">
        <v>16440</v>
      </c>
      <c r="S10150" t="s">
        <v>29</v>
      </c>
    </row>
    <row r="10151" spans="1:19" hidden="1" x14ac:dyDescent="0.2">
      <c r="A10151">
        <v>6514</v>
      </c>
      <c r="B10151" t="s">
        <v>16441</v>
      </c>
      <c r="C10151" t="s">
        <v>20</v>
      </c>
      <c r="D10151">
        <v>1.76</v>
      </c>
      <c r="E10151">
        <v>22</v>
      </c>
      <c r="F10151" t="s">
        <v>16442</v>
      </c>
      <c r="G10151" t="s">
        <v>1440</v>
      </c>
      <c r="H10151" t="s">
        <v>23</v>
      </c>
      <c r="I10151" t="s">
        <v>16431</v>
      </c>
      <c r="K10151"/>
      <c r="L10151" t="s">
        <v>16443</v>
      </c>
      <c r="M10151" t="s">
        <v>26</v>
      </c>
      <c r="N10151">
        <v>2</v>
      </c>
      <c r="P10151" t="s">
        <v>10827</v>
      </c>
      <c r="Q10151" t="s">
        <v>16444</v>
      </c>
      <c r="S10151" t="s">
        <v>29</v>
      </c>
    </row>
    <row r="10152" spans="1:19" hidden="1" x14ac:dyDescent="0.2">
      <c r="A10152">
        <v>6515</v>
      </c>
      <c r="B10152" t="s">
        <v>16445</v>
      </c>
      <c r="C10152" t="s">
        <v>20</v>
      </c>
      <c r="D10152">
        <v>2.2400000000000002</v>
      </c>
      <c r="E10152">
        <v>22</v>
      </c>
      <c r="F10152" t="s">
        <v>16430</v>
      </c>
      <c r="G10152" t="s">
        <v>1440</v>
      </c>
      <c r="H10152" t="s">
        <v>23</v>
      </c>
      <c r="I10152" t="s">
        <v>16431</v>
      </c>
      <c r="K10152"/>
      <c r="L10152" t="s">
        <v>16446</v>
      </c>
      <c r="M10152" t="s">
        <v>26</v>
      </c>
      <c r="N10152">
        <v>2</v>
      </c>
      <c r="P10152" t="s">
        <v>10827</v>
      </c>
      <c r="Q10152" t="s">
        <v>16447</v>
      </c>
      <c r="S10152" t="s">
        <v>29</v>
      </c>
    </row>
    <row r="10153" spans="1:19" hidden="1" x14ac:dyDescent="0.2">
      <c r="A10153">
        <v>6516</v>
      </c>
      <c r="B10153" t="s">
        <v>16448</v>
      </c>
      <c r="C10153" t="s">
        <v>20</v>
      </c>
      <c r="D10153">
        <v>1.79</v>
      </c>
      <c r="E10153">
        <v>20</v>
      </c>
      <c r="F10153" t="s">
        <v>16409</v>
      </c>
      <c r="G10153" t="s">
        <v>1440</v>
      </c>
      <c r="H10153" t="s">
        <v>23</v>
      </c>
      <c r="I10153" t="s">
        <v>881</v>
      </c>
      <c r="K10153"/>
      <c r="L10153" t="s">
        <v>16449</v>
      </c>
      <c r="M10153" t="s">
        <v>26</v>
      </c>
      <c r="N10153">
        <v>2</v>
      </c>
      <c r="P10153" t="s">
        <v>10827</v>
      </c>
      <c r="Q10153" t="s">
        <v>16450</v>
      </c>
      <c r="S10153" t="s">
        <v>29</v>
      </c>
    </row>
    <row r="10154" spans="1:19" hidden="1" x14ac:dyDescent="0.2">
      <c r="A10154">
        <v>6516</v>
      </c>
      <c r="B10154" t="s">
        <v>16448</v>
      </c>
      <c r="C10154" t="s">
        <v>73</v>
      </c>
      <c r="D10154">
        <v>12.76</v>
      </c>
      <c r="E10154">
        <v>20</v>
      </c>
      <c r="F10154" t="s">
        <v>16409</v>
      </c>
      <c r="G10154" t="s">
        <v>1440</v>
      </c>
      <c r="H10154" t="s">
        <v>23</v>
      </c>
      <c r="I10154" t="s">
        <v>881</v>
      </c>
      <c r="K10154"/>
      <c r="L10154" t="s">
        <v>16449</v>
      </c>
      <c r="M10154" t="s">
        <v>26</v>
      </c>
      <c r="N10154">
        <v>2</v>
      </c>
      <c r="P10154" t="s">
        <v>10827</v>
      </c>
      <c r="Q10154" t="s">
        <v>16450</v>
      </c>
      <c r="S10154" t="s">
        <v>29</v>
      </c>
    </row>
    <row r="10155" spans="1:19" hidden="1" x14ac:dyDescent="0.2">
      <c r="A10155">
        <v>6517</v>
      </c>
      <c r="B10155" t="s">
        <v>5487</v>
      </c>
      <c r="C10155" t="s">
        <v>20</v>
      </c>
      <c r="D10155">
        <v>2.1</v>
      </c>
      <c r="E10155">
        <v>20</v>
      </c>
      <c r="F10155" t="s">
        <v>16451</v>
      </c>
      <c r="G10155" t="s">
        <v>1440</v>
      </c>
      <c r="H10155" t="s">
        <v>23</v>
      </c>
      <c r="I10155" t="s">
        <v>881</v>
      </c>
      <c r="K10155"/>
      <c r="L10155" t="s">
        <v>16452</v>
      </c>
      <c r="M10155" t="s">
        <v>26</v>
      </c>
      <c r="N10155">
        <v>2</v>
      </c>
      <c r="P10155" t="s">
        <v>10827</v>
      </c>
      <c r="Q10155" t="s">
        <v>16453</v>
      </c>
      <c r="S10155" t="s">
        <v>29</v>
      </c>
    </row>
    <row r="10156" spans="1:19" hidden="1" x14ac:dyDescent="0.2">
      <c r="A10156">
        <v>6518</v>
      </c>
      <c r="B10156" t="s">
        <v>5503</v>
      </c>
      <c r="C10156" t="s">
        <v>20</v>
      </c>
      <c r="D10156">
        <v>4.0999999999999996</v>
      </c>
      <c r="E10156" t="s">
        <v>363</v>
      </c>
      <c r="G10156" t="s">
        <v>31</v>
      </c>
      <c r="H10156" t="s">
        <v>23</v>
      </c>
      <c r="I10156" t="s">
        <v>8352</v>
      </c>
      <c r="K10156"/>
      <c r="L10156" t="s">
        <v>5504</v>
      </c>
      <c r="M10156" t="s">
        <v>26</v>
      </c>
      <c r="N10156">
        <v>2</v>
      </c>
      <c r="P10156" t="s">
        <v>10827</v>
      </c>
      <c r="Q10156" t="s">
        <v>16454</v>
      </c>
      <c r="S10156" t="s">
        <v>29</v>
      </c>
    </row>
    <row r="10157" spans="1:19" hidden="1" x14ac:dyDescent="0.2">
      <c r="A10157">
        <v>6519</v>
      </c>
      <c r="B10157" t="s">
        <v>16455</v>
      </c>
      <c r="C10157" t="s">
        <v>20</v>
      </c>
      <c r="D10157">
        <v>3.7</v>
      </c>
      <c r="E10157" t="s">
        <v>363</v>
      </c>
      <c r="G10157" t="s">
        <v>31</v>
      </c>
      <c r="H10157" t="s">
        <v>23</v>
      </c>
      <c r="I10157" t="s">
        <v>8352</v>
      </c>
      <c r="K10157"/>
      <c r="L10157" t="s">
        <v>16456</v>
      </c>
      <c r="M10157" t="s">
        <v>26</v>
      </c>
      <c r="N10157">
        <v>2</v>
      </c>
      <c r="P10157" t="s">
        <v>10827</v>
      </c>
      <c r="Q10157" t="s">
        <v>16457</v>
      </c>
      <c r="S10157" t="s">
        <v>29</v>
      </c>
    </row>
    <row r="10158" spans="1:19" hidden="1" x14ac:dyDescent="0.2">
      <c r="A10158">
        <v>6520</v>
      </c>
      <c r="B10158" t="s">
        <v>16458</v>
      </c>
      <c r="C10158" t="s">
        <v>20</v>
      </c>
      <c r="D10158">
        <v>2.82</v>
      </c>
      <c r="E10158">
        <v>25</v>
      </c>
      <c r="F10158" t="s">
        <v>16459</v>
      </c>
      <c r="G10158" t="s">
        <v>55</v>
      </c>
      <c r="H10158" t="s">
        <v>23</v>
      </c>
      <c r="I10158" t="s">
        <v>3186</v>
      </c>
      <c r="K10158"/>
      <c r="L10158" t="s">
        <v>16460</v>
      </c>
      <c r="M10158" t="s">
        <v>26</v>
      </c>
      <c r="N10158">
        <v>2</v>
      </c>
      <c r="P10158" t="s">
        <v>10827</v>
      </c>
      <c r="Q10158" t="s">
        <v>16461</v>
      </c>
      <c r="S10158" t="s">
        <v>29</v>
      </c>
    </row>
    <row r="10159" spans="1:19" hidden="1" x14ac:dyDescent="0.2">
      <c r="A10159">
        <v>6520</v>
      </c>
      <c r="B10159" t="s">
        <v>16458</v>
      </c>
      <c r="C10159" t="s">
        <v>73</v>
      </c>
      <c r="D10159">
        <v>8.8000000000000007</v>
      </c>
      <c r="E10159">
        <v>25</v>
      </c>
      <c r="F10159" t="s">
        <v>16459</v>
      </c>
      <c r="G10159" t="s">
        <v>55</v>
      </c>
      <c r="H10159" t="s">
        <v>23</v>
      </c>
      <c r="I10159" t="s">
        <v>3186</v>
      </c>
      <c r="K10159"/>
      <c r="L10159" t="s">
        <v>16460</v>
      </c>
      <c r="M10159" t="s">
        <v>26</v>
      </c>
      <c r="N10159">
        <v>2</v>
      </c>
      <c r="P10159" t="s">
        <v>10827</v>
      </c>
      <c r="Q10159" t="s">
        <v>16461</v>
      </c>
      <c r="S10159" t="s">
        <v>29</v>
      </c>
    </row>
    <row r="10160" spans="1:19" hidden="1" x14ac:dyDescent="0.2">
      <c r="A10160">
        <v>6521</v>
      </c>
      <c r="B10160" t="s">
        <v>16462</v>
      </c>
      <c r="C10160" t="s">
        <v>20</v>
      </c>
      <c r="D10160">
        <v>6.47</v>
      </c>
      <c r="E10160">
        <v>20</v>
      </c>
      <c r="G10160" t="s">
        <v>31</v>
      </c>
      <c r="H10160" t="s">
        <v>46</v>
      </c>
      <c r="I10160" t="s">
        <v>2203</v>
      </c>
      <c r="K10160"/>
      <c r="L10160" t="s">
        <v>16463</v>
      </c>
      <c r="M10160" t="s">
        <v>26</v>
      </c>
      <c r="N10160">
        <v>2</v>
      </c>
      <c r="P10160" t="s">
        <v>10827</v>
      </c>
      <c r="Q10160" t="s">
        <v>16464</v>
      </c>
      <c r="S10160" t="s">
        <v>29</v>
      </c>
    </row>
    <row r="10161" spans="1:19" hidden="1" x14ac:dyDescent="0.2">
      <c r="A10161">
        <v>6522</v>
      </c>
      <c r="B10161" t="s">
        <v>16465</v>
      </c>
      <c r="C10161" t="s">
        <v>20</v>
      </c>
      <c r="D10161">
        <v>6.07</v>
      </c>
      <c r="E10161">
        <v>20</v>
      </c>
      <c r="G10161" t="s">
        <v>31</v>
      </c>
      <c r="H10161" t="s">
        <v>46</v>
      </c>
      <c r="I10161" t="s">
        <v>2203</v>
      </c>
      <c r="K10161"/>
      <c r="L10161" t="s">
        <v>16466</v>
      </c>
      <c r="M10161" t="s">
        <v>26</v>
      </c>
      <c r="N10161">
        <v>2</v>
      </c>
      <c r="P10161" t="s">
        <v>10827</v>
      </c>
      <c r="Q10161" t="s">
        <v>16467</v>
      </c>
      <c r="S10161" t="s">
        <v>29</v>
      </c>
    </row>
    <row r="10162" spans="1:19" hidden="1" x14ac:dyDescent="0.2">
      <c r="A10162">
        <v>6523</v>
      </c>
      <c r="B10162" t="s">
        <v>16468</v>
      </c>
      <c r="C10162" t="s">
        <v>20</v>
      </c>
      <c r="D10162">
        <v>2.81</v>
      </c>
      <c r="E10162">
        <v>25</v>
      </c>
      <c r="F10162" t="s">
        <v>16459</v>
      </c>
      <c r="G10162" t="s">
        <v>55</v>
      </c>
      <c r="H10162" t="s">
        <v>23</v>
      </c>
      <c r="I10162" t="s">
        <v>3186</v>
      </c>
      <c r="K10162"/>
      <c r="L10162" t="s">
        <v>16469</v>
      </c>
      <c r="M10162" t="s">
        <v>26</v>
      </c>
      <c r="N10162">
        <v>2</v>
      </c>
      <c r="P10162" t="s">
        <v>10827</v>
      </c>
      <c r="Q10162" t="s">
        <v>16470</v>
      </c>
      <c r="S10162" t="s">
        <v>29</v>
      </c>
    </row>
    <row r="10163" spans="1:19" hidden="1" x14ac:dyDescent="0.2">
      <c r="A10163">
        <v>6523</v>
      </c>
      <c r="B10163" t="s">
        <v>16468</v>
      </c>
      <c r="C10163" t="s">
        <v>73</v>
      </c>
      <c r="D10163">
        <v>8.94</v>
      </c>
      <c r="E10163" t="s">
        <v>414</v>
      </c>
      <c r="F10163" t="s">
        <v>16459</v>
      </c>
      <c r="G10163" t="s">
        <v>55</v>
      </c>
      <c r="H10163" t="s">
        <v>46</v>
      </c>
      <c r="I10163" t="s">
        <v>3186</v>
      </c>
      <c r="K10163"/>
      <c r="L10163" t="s">
        <v>16469</v>
      </c>
      <c r="M10163" t="s">
        <v>26</v>
      </c>
      <c r="N10163">
        <v>2</v>
      </c>
      <c r="P10163" t="s">
        <v>10827</v>
      </c>
      <c r="Q10163" t="s">
        <v>16470</v>
      </c>
      <c r="S10163" t="s">
        <v>29</v>
      </c>
    </row>
    <row r="10164" spans="1:19" hidden="1" x14ac:dyDescent="0.2">
      <c r="A10164">
        <v>6524</v>
      </c>
      <c r="B10164" t="s">
        <v>16471</v>
      </c>
      <c r="C10164" t="s">
        <v>20</v>
      </c>
      <c r="D10164">
        <v>2.73</v>
      </c>
      <c r="E10164">
        <v>25</v>
      </c>
      <c r="F10164" t="s">
        <v>16472</v>
      </c>
      <c r="G10164" t="s">
        <v>55</v>
      </c>
      <c r="H10164" t="s">
        <v>23</v>
      </c>
      <c r="I10164" t="s">
        <v>3186</v>
      </c>
      <c r="K10164"/>
      <c r="L10164" t="s">
        <v>16473</v>
      </c>
      <c r="M10164" t="s">
        <v>26</v>
      </c>
      <c r="N10164">
        <v>2</v>
      </c>
      <c r="P10164" t="s">
        <v>10827</v>
      </c>
      <c r="Q10164" t="s">
        <v>16474</v>
      </c>
      <c r="S10164" t="s">
        <v>29</v>
      </c>
    </row>
    <row r="10165" spans="1:19" hidden="1" x14ac:dyDescent="0.2">
      <c r="A10165">
        <v>6524</v>
      </c>
      <c r="B10165" t="s">
        <v>16471</v>
      </c>
      <c r="C10165" t="s">
        <v>73</v>
      </c>
      <c r="D10165">
        <v>8.4</v>
      </c>
      <c r="E10165">
        <v>25</v>
      </c>
      <c r="F10165" t="s">
        <v>16472</v>
      </c>
      <c r="G10165" t="s">
        <v>55</v>
      </c>
      <c r="H10165" t="s">
        <v>46</v>
      </c>
      <c r="I10165" t="s">
        <v>3186</v>
      </c>
      <c r="K10165"/>
      <c r="L10165" t="s">
        <v>16473</v>
      </c>
      <c r="M10165" t="s">
        <v>26</v>
      </c>
      <c r="N10165">
        <v>2</v>
      </c>
      <c r="P10165" t="s">
        <v>10827</v>
      </c>
      <c r="Q10165" t="s">
        <v>16474</v>
      </c>
      <c r="S10165" t="s">
        <v>29</v>
      </c>
    </row>
    <row r="10166" spans="1:19" hidden="1" x14ac:dyDescent="0.2">
      <c r="A10166">
        <v>6525</v>
      </c>
      <c r="B10166" t="s">
        <v>16475</v>
      </c>
      <c r="C10166" t="s">
        <v>20</v>
      </c>
      <c r="D10166">
        <v>2.9</v>
      </c>
      <c r="E10166" t="s">
        <v>363</v>
      </c>
      <c r="F10166" t="s">
        <v>2322</v>
      </c>
      <c r="G10166" t="s">
        <v>75</v>
      </c>
      <c r="H10166" t="s">
        <v>23</v>
      </c>
      <c r="I10166" t="s">
        <v>8352</v>
      </c>
      <c r="K10166"/>
      <c r="L10166" t="s">
        <v>16476</v>
      </c>
      <c r="M10166" t="s">
        <v>26</v>
      </c>
      <c r="N10166">
        <v>2</v>
      </c>
      <c r="P10166" t="s">
        <v>10827</v>
      </c>
      <c r="Q10166" t="s">
        <v>16477</v>
      </c>
      <c r="S10166" t="s">
        <v>29</v>
      </c>
    </row>
    <row r="10167" spans="1:19" hidden="1" x14ac:dyDescent="0.2">
      <c r="A10167">
        <v>6526</v>
      </c>
      <c r="B10167" t="s">
        <v>16478</v>
      </c>
      <c r="C10167" t="s">
        <v>20</v>
      </c>
      <c r="D10167">
        <v>1.8</v>
      </c>
      <c r="E10167" t="s">
        <v>363</v>
      </c>
      <c r="G10167" t="s">
        <v>2339</v>
      </c>
      <c r="H10167" t="s">
        <v>23</v>
      </c>
      <c r="I10167" t="s">
        <v>8352</v>
      </c>
      <c r="K10167"/>
      <c r="L10167" t="s">
        <v>16479</v>
      </c>
      <c r="M10167" t="s">
        <v>26</v>
      </c>
      <c r="N10167">
        <v>2</v>
      </c>
      <c r="P10167" t="s">
        <v>10827</v>
      </c>
      <c r="Q10167" t="s">
        <v>16480</v>
      </c>
      <c r="S10167" t="s">
        <v>29</v>
      </c>
    </row>
    <row r="10168" spans="1:19" hidden="1" x14ac:dyDescent="0.2">
      <c r="A10168">
        <v>6526</v>
      </c>
      <c r="B10168" t="s">
        <v>16478</v>
      </c>
      <c r="C10168" t="s">
        <v>73</v>
      </c>
      <c r="D10168">
        <v>6.9</v>
      </c>
      <c r="E10168" t="s">
        <v>363</v>
      </c>
      <c r="G10168" t="s">
        <v>2339</v>
      </c>
      <c r="H10168" t="s">
        <v>23</v>
      </c>
      <c r="I10168" t="s">
        <v>8352</v>
      </c>
      <c r="K10168"/>
      <c r="L10168" t="s">
        <v>16479</v>
      </c>
      <c r="M10168" t="s">
        <v>26</v>
      </c>
      <c r="N10168">
        <v>2</v>
      </c>
      <c r="P10168" t="s">
        <v>10827</v>
      </c>
      <c r="Q10168" t="s">
        <v>16480</v>
      </c>
      <c r="S10168" t="s">
        <v>29</v>
      </c>
    </row>
    <row r="10169" spans="1:19" hidden="1" x14ac:dyDescent="0.2">
      <c r="A10169">
        <v>6526</v>
      </c>
      <c r="B10169" t="s">
        <v>16478</v>
      </c>
      <c r="C10169" t="s">
        <v>77</v>
      </c>
      <c r="D10169">
        <v>13.5</v>
      </c>
      <c r="E10169" t="s">
        <v>363</v>
      </c>
      <c r="G10169" t="s">
        <v>2339</v>
      </c>
      <c r="H10169" t="s">
        <v>23</v>
      </c>
      <c r="I10169" t="s">
        <v>8352</v>
      </c>
      <c r="K10169"/>
      <c r="L10169" t="s">
        <v>16479</v>
      </c>
      <c r="M10169" t="s">
        <v>26</v>
      </c>
      <c r="N10169">
        <v>2</v>
      </c>
      <c r="P10169" t="s">
        <v>10827</v>
      </c>
      <c r="Q10169" t="s">
        <v>16480</v>
      </c>
      <c r="S10169" t="s">
        <v>29</v>
      </c>
    </row>
    <row r="10170" spans="1:19" hidden="1" x14ac:dyDescent="0.2">
      <c r="A10170">
        <v>6527</v>
      </c>
      <c r="B10170" t="s">
        <v>16481</v>
      </c>
      <c r="C10170" t="s">
        <v>20</v>
      </c>
      <c r="D10170">
        <v>3.6</v>
      </c>
      <c r="E10170" t="s">
        <v>363</v>
      </c>
      <c r="G10170" t="s">
        <v>31</v>
      </c>
      <c r="H10170" t="s">
        <v>23</v>
      </c>
      <c r="I10170" t="s">
        <v>8352</v>
      </c>
      <c r="K10170"/>
      <c r="L10170" t="s">
        <v>16482</v>
      </c>
      <c r="M10170" t="s">
        <v>26</v>
      </c>
      <c r="N10170">
        <v>2</v>
      </c>
      <c r="P10170" t="s">
        <v>10827</v>
      </c>
      <c r="Q10170" t="s">
        <v>16483</v>
      </c>
      <c r="S10170" t="s">
        <v>29</v>
      </c>
    </row>
    <row r="10171" spans="1:19" hidden="1" x14ac:dyDescent="0.2">
      <c r="A10171">
        <v>6527</v>
      </c>
      <c r="B10171" t="s">
        <v>16481</v>
      </c>
      <c r="C10171" t="s">
        <v>73</v>
      </c>
      <c r="D10171">
        <v>8.1999999999999993</v>
      </c>
      <c r="E10171" t="s">
        <v>363</v>
      </c>
      <c r="G10171" t="s">
        <v>31</v>
      </c>
      <c r="H10171" t="s">
        <v>23</v>
      </c>
      <c r="I10171" t="s">
        <v>8352</v>
      </c>
      <c r="K10171"/>
      <c r="L10171" t="s">
        <v>16482</v>
      </c>
      <c r="M10171" t="s">
        <v>26</v>
      </c>
      <c r="N10171">
        <v>2</v>
      </c>
      <c r="P10171" t="s">
        <v>10827</v>
      </c>
      <c r="Q10171" t="s">
        <v>16483</v>
      </c>
      <c r="S10171" t="s">
        <v>29</v>
      </c>
    </row>
    <row r="10172" spans="1:19" hidden="1" x14ac:dyDescent="0.2">
      <c r="A10172">
        <v>6528</v>
      </c>
      <c r="B10172" t="s">
        <v>16484</v>
      </c>
      <c r="C10172" t="s">
        <v>20</v>
      </c>
      <c r="D10172">
        <v>3.1</v>
      </c>
      <c r="E10172" t="s">
        <v>363</v>
      </c>
      <c r="G10172" t="s">
        <v>31</v>
      </c>
      <c r="H10172" t="s">
        <v>23</v>
      </c>
      <c r="I10172" t="s">
        <v>8352</v>
      </c>
      <c r="K10172"/>
      <c r="L10172" t="s">
        <v>16485</v>
      </c>
      <c r="M10172" t="s">
        <v>26</v>
      </c>
      <c r="N10172">
        <v>2</v>
      </c>
      <c r="P10172" t="s">
        <v>10827</v>
      </c>
      <c r="Q10172" t="s">
        <v>16486</v>
      </c>
      <c r="S10172" t="s">
        <v>29</v>
      </c>
    </row>
    <row r="10173" spans="1:19" hidden="1" x14ac:dyDescent="0.2">
      <c r="A10173">
        <v>6528</v>
      </c>
      <c r="B10173" t="s">
        <v>16484</v>
      </c>
      <c r="C10173" t="s">
        <v>73</v>
      </c>
      <c r="D10173">
        <v>9.1999999999999993</v>
      </c>
      <c r="E10173" t="s">
        <v>363</v>
      </c>
      <c r="G10173" t="s">
        <v>31</v>
      </c>
      <c r="H10173" t="s">
        <v>23</v>
      </c>
      <c r="I10173" t="s">
        <v>8352</v>
      </c>
      <c r="K10173"/>
      <c r="L10173" t="s">
        <v>16485</v>
      </c>
      <c r="M10173" t="s">
        <v>26</v>
      </c>
      <c r="N10173">
        <v>2</v>
      </c>
      <c r="P10173" t="s">
        <v>10827</v>
      </c>
      <c r="Q10173" t="s">
        <v>16486</v>
      </c>
      <c r="S10173" t="s">
        <v>29</v>
      </c>
    </row>
    <row r="10174" spans="1:19" hidden="1" x14ac:dyDescent="0.2">
      <c r="A10174">
        <v>6529</v>
      </c>
      <c r="B10174" t="s">
        <v>16487</v>
      </c>
      <c r="C10174" t="s">
        <v>20</v>
      </c>
      <c r="D10174">
        <v>3</v>
      </c>
      <c r="E10174" t="s">
        <v>363</v>
      </c>
      <c r="G10174" t="s">
        <v>31</v>
      </c>
      <c r="H10174" t="s">
        <v>23</v>
      </c>
      <c r="I10174" t="s">
        <v>8352</v>
      </c>
      <c r="K10174"/>
      <c r="L10174" t="s">
        <v>16488</v>
      </c>
      <c r="M10174" t="s">
        <v>26</v>
      </c>
      <c r="N10174">
        <v>2</v>
      </c>
      <c r="P10174" t="s">
        <v>10827</v>
      </c>
      <c r="Q10174" t="s">
        <v>16489</v>
      </c>
      <c r="S10174" t="s">
        <v>29</v>
      </c>
    </row>
    <row r="10175" spans="1:19" hidden="1" x14ac:dyDescent="0.2">
      <c r="A10175">
        <v>6529</v>
      </c>
      <c r="B10175" t="s">
        <v>16487</v>
      </c>
      <c r="C10175" t="s">
        <v>73</v>
      </c>
      <c r="D10175">
        <v>8.1</v>
      </c>
      <c r="E10175" t="s">
        <v>363</v>
      </c>
      <c r="G10175" t="s">
        <v>31</v>
      </c>
      <c r="H10175" t="s">
        <v>23</v>
      </c>
      <c r="I10175" t="s">
        <v>8352</v>
      </c>
      <c r="K10175"/>
      <c r="L10175" t="s">
        <v>16488</v>
      </c>
      <c r="M10175" t="s">
        <v>26</v>
      </c>
      <c r="N10175">
        <v>2</v>
      </c>
      <c r="P10175" t="s">
        <v>10827</v>
      </c>
      <c r="Q10175" t="s">
        <v>16489</v>
      </c>
      <c r="S10175" t="s">
        <v>29</v>
      </c>
    </row>
    <row r="10176" spans="1:19" hidden="1" x14ac:dyDescent="0.2">
      <c r="A10176">
        <v>6530</v>
      </c>
      <c r="B10176" t="s">
        <v>16490</v>
      </c>
      <c r="C10176" t="s">
        <v>20</v>
      </c>
      <c r="D10176">
        <v>4.76</v>
      </c>
      <c r="E10176" t="s">
        <v>363</v>
      </c>
      <c r="G10176" t="s">
        <v>31</v>
      </c>
      <c r="H10176" t="s">
        <v>23</v>
      </c>
      <c r="I10176" t="s">
        <v>4330</v>
      </c>
      <c r="K10176"/>
      <c r="L10176" t="s">
        <v>16491</v>
      </c>
      <c r="M10176" t="s">
        <v>26</v>
      </c>
      <c r="N10176">
        <v>2</v>
      </c>
      <c r="P10176" t="s">
        <v>10827</v>
      </c>
      <c r="Q10176" t="s">
        <v>16492</v>
      </c>
      <c r="S10176" t="s">
        <v>29</v>
      </c>
    </row>
    <row r="10177" spans="1:19" hidden="1" x14ac:dyDescent="0.2">
      <c r="A10177">
        <v>6531</v>
      </c>
      <c r="B10177" t="s">
        <v>16493</v>
      </c>
      <c r="C10177" t="s">
        <v>20</v>
      </c>
      <c r="D10177">
        <v>4.1500000000000004</v>
      </c>
      <c r="E10177" t="s">
        <v>363</v>
      </c>
      <c r="G10177" t="s">
        <v>31</v>
      </c>
      <c r="H10177" t="s">
        <v>23</v>
      </c>
      <c r="I10177" t="s">
        <v>4330</v>
      </c>
      <c r="K10177"/>
      <c r="L10177" t="s">
        <v>16494</v>
      </c>
      <c r="M10177" t="s">
        <v>26</v>
      </c>
      <c r="N10177">
        <v>2</v>
      </c>
      <c r="P10177" t="s">
        <v>10827</v>
      </c>
      <c r="Q10177" t="s">
        <v>16495</v>
      </c>
      <c r="S10177" t="s">
        <v>29</v>
      </c>
    </row>
    <row r="10178" spans="1:19" hidden="1" x14ac:dyDescent="0.2">
      <c r="A10178">
        <v>6532</v>
      </c>
      <c r="B10178" t="s">
        <v>16496</v>
      </c>
      <c r="C10178" t="s">
        <v>20</v>
      </c>
      <c r="D10178">
        <v>4.28</v>
      </c>
      <c r="E10178" t="s">
        <v>363</v>
      </c>
      <c r="G10178" t="s">
        <v>31</v>
      </c>
      <c r="H10178" t="s">
        <v>23</v>
      </c>
      <c r="I10178" t="s">
        <v>4330</v>
      </c>
      <c r="K10178"/>
      <c r="L10178" t="s">
        <v>16497</v>
      </c>
      <c r="M10178" t="s">
        <v>26</v>
      </c>
      <c r="N10178">
        <v>2</v>
      </c>
      <c r="P10178" t="s">
        <v>10827</v>
      </c>
      <c r="Q10178" t="s">
        <v>16498</v>
      </c>
      <c r="S10178" t="s">
        <v>29</v>
      </c>
    </row>
    <row r="10179" spans="1:19" hidden="1" x14ac:dyDescent="0.2">
      <c r="A10179">
        <v>6533</v>
      </c>
      <c r="B10179" t="s">
        <v>16499</v>
      </c>
      <c r="C10179" t="s">
        <v>20</v>
      </c>
      <c r="D10179">
        <v>4.05</v>
      </c>
      <c r="E10179" t="s">
        <v>363</v>
      </c>
      <c r="G10179" t="s">
        <v>31</v>
      </c>
      <c r="H10179" t="s">
        <v>23</v>
      </c>
      <c r="I10179" t="s">
        <v>4330</v>
      </c>
      <c r="K10179"/>
      <c r="L10179" t="s">
        <v>16500</v>
      </c>
      <c r="M10179" t="s">
        <v>26</v>
      </c>
      <c r="N10179">
        <v>2</v>
      </c>
      <c r="P10179" t="s">
        <v>10827</v>
      </c>
      <c r="Q10179" t="s">
        <v>16501</v>
      </c>
      <c r="S10179" t="s">
        <v>29</v>
      </c>
    </row>
    <row r="10180" spans="1:19" hidden="1" x14ac:dyDescent="0.2">
      <c r="A10180">
        <v>6534</v>
      </c>
      <c r="B10180" t="s">
        <v>16502</v>
      </c>
      <c r="C10180" t="s">
        <v>20</v>
      </c>
      <c r="D10180">
        <v>1.85</v>
      </c>
      <c r="E10180" t="s">
        <v>363</v>
      </c>
      <c r="G10180" t="s">
        <v>31</v>
      </c>
      <c r="H10180" t="s">
        <v>23</v>
      </c>
      <c r="I10180" t="s">
        <v>4330</v>
      </c>
      <c r="K10180"/>
      <c r="L10180" t="s">
        <v>16503</v>
      </c>
      <c r="M10180" t="s">
        <v>26</v>
      </c>
      <c r="N10180">
        <v>2</v>
      </c>
      <c r="P10180" t="s">
        <v>10827</v>
      </c>
      <c r="Q10180" t="s">
        <v>16504</v>
      </c>
      <c r="S10180" t="s">
        <v>29</v>
      </c>
    </row>
    <row r="10181" spans="1:19" hidden="1" x14ac:dyDescent="0.2">
      <c r="A10181">
        <v>6535</v>
      </c>
      <c r="B10181" t="s">
        <v>16505</v>
      </c>
      <c r="C10181" t="s">
        <v>20</v>
      </c>
      <c r="D10181">
        <v>1.85</v>
      </c>
      <c r="E10181" t="s">
        <v>363</v>
      </c>
      <c r="G10181" t="s">
        <v>31</v>
      </c>
      <c r="H10181" t="s">
        <v>23</v>
      </c>
      <c r="I10181" t="s">
        <v>4330</v>
      </c>
      <c r="K10181"/>
      <c r="L10181" t="s">
        <v>16506</v>
      </c>
      <c r="M10181" t="s">
        <v>26</v>
      </c>
      <c r="N10181">
        <v>2</v>
      </c>
      <c r="P10181" t="s">
        <v>10827</v>
      </c>
      <c r="Q10181" t="s">
        <v>16507</v>
      </c>
      <c r="S10181" t="s">
        <v>29</v>
      </c>
    </row>
    <row r="10182" spans="1:19" hidden="1" x14ac:dyDescent="0.2">
      <c r="A10182">
        <v>6536</v>
      </c>
      <c r="B10182" t="s">
        <v>5534</v>
      </c>
      <c r="C10182" t="s">
        <v>20</v>
      </c>
      <c r="D10182">
        <v>3.91</v>
      </c>
      <c r="E10182">
        <v>20</v>
      </c>
      <c r="F10182" t="s">
        <v>16508</v>
      </c>
      <c r="G10182" t="s">
        <v>31</v>
      </c>
      <c r="H10182" t="s">
        <v>46</v>
      </c>
      <c r="I10182" t="s">
        <v>2203</v>
      </c>
      <c r="K10182"/>
      <c r="L10182" t="s">
        <v>5535</v>
      </c>
      <c r="M10182" t="s">
        <v>26</v>
      </c>
      <c r="N10182">
        <v>2</v>
      </c>
      <c r="P10182" t="s">
        <v>10827</v>
      </c>
      <c r="Q10182" t="s">
        <v>16509</v>
      </c>
      <c r="S10182" t="s">
        <v>29</v>
      </c>
    </row>
    <row r="10183" spans="1:19" hidden="1" x14ac:dyDescent="0.2">
      <c r="A10183">
        <v>6537</v>
      </c>
      <c r="B10183" t="s">
        <v>16510</v>
      </c>
      <c r="C10183" t="s">
        <v>20</v>
      </c>
      <c r="D10183">
        <v>4.4000000000000004</v>
      </c>
      <c r="E10183" t="s">
        <v>363</v>
      </c>
      <c r="G10183" t="s">
        <v>31</v>
      </c>
      <c r="H10183" t="s">
        <v>23</v>
      </c>
      <c r="I10183" t="s">
        <v>8352</v>
      </c>
      <c r="K10183"/>
      <c r="L10183" t="s">
        <v>16511</v>
      </c>
      <c r="M10183" t="s">
        <v>26</v>
      </c>
      <c r="N10183">
        <v>2</v>
      </c>
      <c r="P10183" t="s">
        <v>10827</v>
      </c>
      <c r="Q10183" t="s">
        <v>16512</v>
      </c>
      <c r="S10183" t="s">
        <v>29</v>
      </c>
    </row>
    <row r="10184" spans="1:19" hidden="1" x14ac:dyDescent="0.2">
      <c r="A10184">
        <v>6538</v>
      </c>
      <c r="B10184" t="s">
        <v>16513</v>
      </c>
      <c r="C10184" t="s">
        <v>20</v>
      </c>
      <c r="D10184">
        <v>3.97</v>
      </c>
      <c r="E10184">
        <v>20</v>
      </c>
      <c r="G10184" t="s">
        <v>31</v>
      </c>
      <c r="H10184" t="s">
        <v>46</v>
      </c>
      <c r="I10184" t="s">
        <v>2203</v>
      </c>
      <c r="K10184"/>
      <c r="L10184" t="s">
        <v>16514</v>
      </c>
      <c r="M10184" t="s">
        <v>26</v>
      </c>
      <c r="N10184">
        <v>2</v>
      </c>
      <c r="P10184" t="s">
        <v>10827</v>
      </c>
      <c r="Q10184" t="s">
        <v>16515</v>
      </c>
      <c r="S10184" t="s">
        <v>29</v>
      </c>
    </row>
    <row r="10185" spans="1:19" hidden="1" x14ac:dyDescent="0.2">
      <c r="A10185">
        <v>6539</v>
      </c>
      <c r="B10185" t="s">
        <v>16516</v>
      </c>
      <c r="C10185" t="s">
        <v>20</v>
      </c>
      <c r="D10185">
        <v>6.7</v>
      </c>
      <c r="E10185" t="s">
        <v>363</v>
      </c>
      <c r="G10185" t="s">
        <v>2339</v>
      </c>
      <c r="H10185" t="s">
        <v>23</v>
      </c>
      <c r="I10185" t="s">
        <v>8352</v>
      </c>
      <c r="K10185"/>
      <c r="L10185" t="s">
        <v>16517</v>
      </c>
      <c r="M10185" t="s">
        <v>26</v>
      </c>
      <c r="N10185">
        <v>2</v>
      </c>
      <c r="P10185" t="s">
        <v>10827</v>
      </c>
      <c r="Q10185" t="s">
        <v>16518</v>
      </c>
      <c r="S10185" t="s">
        <v>29</v>
      </c>
    </row>
    <row r="10186" spans="1:19" hidden="1" x14ac:dyDescent="0.2">
      <c r="A10186">
        <v>6539</v>
      </c>
      <c r="B10186" t="s">
        <v>16516</v>
      </c>
      <c r="C10186" t="s">
        <v>73</v>
      </c>
      <c r="D10186">
        <v>1.1000000000000001</v>
      </c>
      <c r="E10186" t="s">
        <v>363</v>
      </c>
      <c r="G10186" t="s">
        <v>2339</v>
      </c>
      <c r="H10186" t="s">
        <v>23</v>
      </c>
      <c r="I10186" t="s">
        <v>8352</v>
      </c>
      <c r="K10186"/>
      <c r="L10186" t="s">
        <v>16517</v>
      </c>
      <c r="M10186" t="s">
        <v>26</v>
      </c>
      <c r="N10186">
        <v>2</v>
      </c>
      <c r="P10186" t="s">
        <v>10827</v>
      </c>
      <c r="Q10186" t="s">
        <v>16518</v>
      </c>
      <c r="S10186" t="s">
        <v>29</v>
      </c>
    </row>
    <row r="10187" spans="1:19" hidden="1" x14ac:dyDescent="0.2">
      <c r="A10187">
        <v>6541</v>
      </c>
      <c r="B10187" t="s">
        <v>16519</v>
      </c>
      <c r="C10187" t="s">
        <v>20</v>
      </c>
      <c r="D10187">
        <v>4.0999999999999996</v>
      </c>
      <c r="E10187" t="s">
        <v>363</v>
      </c>
      <c r="G10187" t="s">
        <v>31</v>
      </c>
      <c r="H10187" t="s">
        <v>23</v>
      </c>
      <c r="I10187" t="s">
        <v>8352</v>
      </c>
      <c r="K10187"/>
      <c r="L10187" t="s">
        <v>16520</v>
      </c>
      <c r="M10187" t="s">
        <v>26</v>
      </c>
      <c r="N10187">
        <v>2</v>
      </c>
      <c r="P10187" t="s">
        <v>10827</v>
      </c>
      <c r="Q10187" t="s">
        <v>16521</v>
      </c>
      <c r="S10187" t="s">
        <v>29</v>
      </c>
    </row>
    <row r="10188" spans="1:19" hidden="1" x14ac:dyDescent="0.2">
      <c r="A10188">
        <v>6542</v>
      </c>
      <c r="B10188" t="s">
        <v>16522</v>
      </c>
      <c r="C10188" t="s">
        <v>20</v>
      </c>
      <c r="D10188" t="s">
        <v>16523</v>
      </c>
      <c r="E10188" t="s">
        <v>363</v>
      </c>
      <c r="G10188" t="s">
        <v>2339</v>
      </c>
      <c r="H10188" t="s">
        <v>2675</v>
      </c>
      <c r="I10188" t="s">
        <v>8352</v>
      </c>
      <c r="K10188"/>
      <c r="L10188" t="s">
        <v>16524</v>
      </c>
      <c r="M10188" t="s">
        <v>26</v>
      </c>
      <c r="N10188">
        <v>2</v>
      </c>
      <c r="P10188" t="s">
        <v>10827</v>
      </c>
      <c r="Q10188" t="s">
        <v>16525</v>
      </c>
      <c r="S10188" t="s">
        <v>29</v>
      </c>
    </row>
    <row r="10189" spans="1:19" hidden="1" x14ac:dyDescent="0.2">
      <c r="A10189">
        <v>6542</v>
      </c>
      <c r="B10189" t="s">
        <v>16522</v>
      </c>
      <c r="C10189" t="s">
        <v>73</v>
      </c>
      <c r="D10189">
        <v>4.5</v>
      </c>
      <c r="E10189" t="s">
        <v>5018</v>
      </c>
      <c r="G10189" t="s">
        <v>2339</v>
      </c>
      <c r="H10189" t="s">
        <v>23</v>
      </c>
      <c r="I10189" t="s">
        <v>8352</v>
      </c>
      <c r="K10189"/>
      <c r="L10189" t="s">
        <v>16524</v>
      </c>
      <c r="M10189" t="s">
        <v>26</v>
      </c>
      <c r="N10189">
        <v>2</v>
      </c>
      <c r="P10189" t="s">
        <v>10827</v>
      </c>
      <c r="Q10189" t="s">
        <v>16525</v>
      </c>
      <c r="S10189" t="s">
        <v>29</v>
      </c>
    </row>
    <row r="10190" spans="1:19" hidden="1" x14ac:dyDescent="0.2">
      <c r="A10190">
        <v>6542</v>
      </c>
      <c r="B10190" t="s">
        <v>16522</v>
      </c>
      <c r="C10190" t="s">
        <v>77</v>
      </c>
      <c r="D10190">
        <v>9.4</v>
      </c>
      <c r="E10190" t="s">
        <v>5018</v>
      </c>
      <c r="G10190" t="s">
        <v>2339</v>
      </c>
      <c r="H10190" t="s">
        <v>23</v>
      </c>
      <c r="I10190" t="s">
        <v>8352</v>
      </c>
      <c r="K10190"/>
      <c r="L10190" t="s">
        <v>16524</v>
      </c>
      <c r="M10190" t="s">
        <v>26</v>
      </c>
      <c r="N10190">
        <v>2</v>
      </c>
      <c r="P10190" t="s">
        <v>10827</v>
      </c>
      <c r="Q10190" t="s">
        <v>16525</v>
      </c>
      <c r="S10190" t="s">
        <v>29</v>
      </c>
    </row>
    <row r="10191" spans="1:19" hidden="1" x14ac:dyDescent="0.2">
      <c r="A10191">
        <v>6543</v>
      </c>
      <c r="B10191" t="s">
        <v>16526</v>
      </c>
      <c r="C10191" t="s">
        <v>20</v>
      </c>
      <c r="D10191">
        <v>3.6</v>
      </c>
      <c r="E10191" t="s">
        <v>363</v>
      </c>
      <c r="G10191" t="s">
        <v>31</v>
      </c>
      <c r="H10191" t="s">
        <v>23</v>
      </c>
      <c r="I10191" t="s">
        <v>8352</v>
      </c>
      <c r="K10191"/>
      <c r="L10191" t="s">
        <v>16527</v>
      </c>
      <c r="M10191" t="s">
        <v>26</v>
      </c>
      <c r="N10191">
        <v>2</v>
      </c>
      <c r="P10191" t="s">
        <v>10827</v>
      </c>
      <c r="Q10191" t="s">
        <v>16528</v>
      </c>
      <c r="S10191" t="s">
        <v>29</v>
      </c>
    </row>
    <row r="10192" spans="1:19" hidden="1" x14ac:dyDescent="0.2">
      <c r="A10192">
        <v>6543</v>
      </c>
      <c r="B10192" t="s">
        <v>16526</v>
      </c>
      <c r="C10192" t="s">
        <v>73</v>
      </c>
      <c r="D10192">
        <v>8.1999999999999993</v>
      </c>
      <c r="E10192" t="s">
        <v>363</v>
      </c>
      <c r="G10192" t="s">
        <v>31</v>
      </c>
      <c r="H10192" t="s">
        <v>23</v>
      </c>
      <c r="I10192" t="s">
        <v>8352</v>
      </c>
      <c r="K10192"/>
      <c r="L10192" t="s">
        <v>16527</v>
      </c>
      <c r="M10192" t="s">
        <v>26</v>
      </c>
      <c r="N10192">
        <v>2</v>
      </c>
      <c r="P10192" t="s">
        <v>10827</v>
      </c>
      <c r="Q10192" t="s">
        <v>16528</v>
      </c>
      <c r="S10192" t="s">
        <v>29</v>
      </c>
    </row>
    <row r="10193" spans="1:19" hidden="1" x14ac:dyDescent="0.2">
      <c r="A10193">
        <v>6544</v>
      </c>
      <c r="B10193" t="s">
        <v>5549</v>
      </c>
      <c r="C10193" t="s">
        <v>20</v>
      </c>
      <c r="D10193">
        <v>4.5999999999999996</v>
      </c>
      <c r="E10193" t="s">
        <v>363</v>
      </c>
      <c r="G10193" t="s">
        <v>31</v>
      </c>
      <c r="H10193" t="s">
        <v>23</v>
      </c>
      <c r="I10193" t="s">
        <v>8352</v>
      </c>
      <c r="K10193"/>
      <c r="L10193" t="s">
        <v>5550</v>
      </c>
      <c r="M10193" t="s">
        <v>26</v>
      </c>
      <c r="N10193">
        <v>2</v>
      </c>
      <c r="P10193" t="s">
        <v>10827</v>
      </c>
      <c r="Q10193" t="s">
        <v>16529</v>
      </c>
      <c r="S10193" t="s">
        <v>29</v>
      </c>
    </row>
    <row r="10194" spans="1:19" hidden="1" x14ac:dyDescent="0.2">
      <c r="A10194">
        <v>6545</v>
      </c>
      <c r="B10194" t="s">
        <v>16530</v>
      </c>
      <c r="C10194" t="s">
        <v>20</v>
      </c>
      <c r="D10194">
        <v>5.0999999999999996</v>
      </c>
      <c r="E10194" t="s">
        <v>363</v>
      </c>
      <c r="G10194" t="s">
        <v>31</v>
      </c>
      <c r="H10194" t="s">
        <v>23</v>
      </c>
      <c r="I10194" t="s">
        <v>8352</v>
      </c>
      <c r="K10194"/>
      <c r="L10194" t="s">
        <v>16531</v>
      </c>
      <c r="M10194" t="s">
        <v>26</v>
      </c>
      <c r="N10194">
        <v>2</v>
      </c>
      <c r="P10194" t="s">
        <v>10827</v>
      </c>
      <c r="Q10194" t="s">
        <v>16532</v>
      </c>
      <c r="S10194" t="s">
        <v>29</v>
      </c>
    </row>
    <row r="10195" spans="1:19" hidden="1" x14ac:dyDescent="0.2">
      <c r="A10195">
        <v>6546</v>
      </c>
      <c r="B10195" t="s">
        <v>16533</v>
      </c>
      <c r="C10195" t="s">
        <v>20</v>
      </c>
      <c r="D10195">
        <v>2.8</v>
      </c>
      <c r="E10195" t="s">
        <v>363</v>
      </c>
      <c r="G10195" t="s">
        <v>31</v>
      </c>
      <c r="H10195" t="s">
        <v>23</v>
      </c>
      <c r="I10195" t="s">
        <v>8352</v>
      </c>
      <c r="K10195"/>
      <c r="L10195" t="s">
        <v>16534</v>
      </c>
      <c r="M10195" t="s">
        <v>26</v>
      </c>
      <c r="N10195">
        <v>2</v>
      </c>
      <c r="P10195" t="s">
        <v>10827</v>
      </c>
      <c r="Q10195" t="s">
        <v>16535</v>
      </c>
      <c r="S10195" t="s">
        <v>29</v>
      </c>
    </row>
    <row r="10196" spans="1:19" hidden="1" x14ac:dyDescent="0.2">
      <c r="A10196">
        <v>6547</v>
      </c>
      <c r="B10196" t="s">
        <v>16536</v>
      </c>
      <c r="C10196" t="s">
        <v>20</v>
      </c>
      <c r="D10196">
        <v>3.7</v>
      </c>
      <c r="E10196" t="s">
        <v>363</v>
      </c>
      <c r="G10196" t="s">
        <v>31</v>
      </c>
      <c r="H10196" t="s">
        <v>23</v>
      </c>
      <c r="I10196" t="s">
        <v>8352</v>
      </c>
      <c r="K10196"/>
      <c r="L10196" t="s">
        <v>16537</v>
      </c>
      <c r="M10196" t="s">
        <v>26</v>
      </c>
      <c r="N10196">
        <v>2</v>
      </c>
      <c r="P10196" t="s">
        <v>10827</v>
      </c>
      <c r="Q10196" t="s">
        <v>16538</v>
      </c>
      <c r="S10196" t="s">
        <v>29</v>
      </c>
    </row>
    <row r="10197" spans="1:19" hidden="1" x14ac:dyDescent="0.2">
      <c r="A10197">
        <v>6548</v>
      </c>
      <c r="B10197" t="s">
        <v>16539</v>
      </c>
      <c r="C10197" t="s">
        <v>20</v>
      </c>
      <c r="D10197">
        <v>3.1</v>
      </c>
      <c r="E10197" t="s">
        <v>363</v>
      </c>
      <c r="G10197" t="s">
        <v>31</v>
      </c>
      <c r="H10197" t="s">
        <v>23</v>
      </c>
      <c r="I10197" t="s">
        <v>8352</v>
      </c>
      <c r="K10197"/>
      <c r="L10197" t="s">
        <v>16540</v>
      </c>
      <c r="M10197" t="s">
        <v>26</v>
      </c>
      <c r="N10197">
        <v>2</v>
      </c>
      <c r="P10197" t="s">
        <v>10827</v>
      </c>
      <c r="Q10197" t="s">
        <v>16541</v>
      </c>
      <c r="S10197" t="s">
        <v>29</v>
      </c>
    </row>
    <row r="10198" spans="1:19" hidden="1" x14ac:dyDescent="0.2">
      <c r="A10198">
        <v>6548</v>
      </c>
      <c r="B10198" t="s">
        <v>16539</v>
      </c>
      <c r="C10198" t="s">
        <v>73</v>
      </c>
      <c r="D10198">
        <v>8.5</v>
      </c>
      <c r="E10198" t="s">
        <v>363</v>
      </c>
      <c r="G10198" t="s">
        <v>31</v>
      </c>
      <c r="H10198" t="s">
        <v>23</v>
      </c>
      <c r="I10198" t="s">
        <v>8352</v>
      </c>
      <c r="K10198"/>
      <c r="L10198" t="s">
        <v>16540</v>
      </c>
      <c r="M10198" t="s">
        <v>26</v>
      </c>
      <c r="N10198">
        <v>2</v>
      </c>
      <c r="P10198" t="s">
        <v>10827</v>
      </c>
      <c r="Q10198" t="s">
        <v>16541</v>
      </c>
      <c r="S10198" t="s">
        <v>29</v>
      </c>
    </row>
    <row r="10199" spans="1:19" hidden="1" x14ac:dyDescent="0.2">
      <c r="A10199">
        <v>6549</v>
      </c>
      <c r="B10199" t="s">
        <v>16542</v>
      </c>
      <c r="C10199" t="s">
        <v>20</v>
      </c>
      <c r="D10199">
        <v>4.51</v>
      </c>
      <c r="E10199" t="s">
        <v>363</v>
      </c>
      <c r="G10199" t="s">
        <v>31</v>
      </c>
      <c r="H10199" t="s">
        <v>23</v>
      </c>
      <c r="I10199" t="s">
        <v>4330</v>
      </c>
      <c r="K10199"/>
      <c r="L10199" t="s">
        <v>16543</v>
      </c>
      <c r="M10199" t="s">
        <v>26</v>
      </c>
      <c r="N10199">
        <v>2</v>
      </c>
      <c r="P10199" t="s">
        <v>10827</v>
      </c>
      <c r="Q10199" t="s">
        <v>16544</v>
      </c>
      <c r="S10199" t="s">
        <v>29</v>
      </c>
    </row>
    <row r="10200" spans="1:19" hidden="1" x14ac:dyDescent="0.2">
      <c r="A10200">
        <v>6550</v>
      </c>
      <c r="B10200" t="s">
        <v>16545</v>
      </c>
      <c r="C10200" t="s">
        <v>20</v>
      </c>
      <c r="D10200">
        <v>5.32</v>
      </c>
      <c r="E10200" t="s">
        <v>363</v>
      </c>
      <c r="G10200" t="s">
        <v>31</v>
      </c>
      <c r="H10200" t="s">
        <v>23</v>
      </c>
      <c r="I10200" t="s">
        <v>4330</v>
      </c>
      <c r="K10200"/>
      <c r="L10200" t="s">
        <v>16546</v>
      </c>
      <c r="M10200" t="s">
        <v>26</v>
      </c>
      <c r="N10200">
        <v>2</v>
      </c>
      <c r="P10200" t="s">
        <v>10827</v>
      </c>
      <c r="Q10200" t="s">
        <v>16547</v>
      </c>
      <c r="S10200" t="s">
        <v>29</v>
      </c>
    </row>
    <row r="10201" spans="1:19" hidden="1" x14ac:dyDescent="0.2">
      <c r="A10201">
        <v>6550</v>
      </c>
      <c r="B10201" t="s">
        <v>16545</v>
      </c>
      <c r="C10201" t="s">
        <v>73</v>
      </c>
      <c r="D10201" t="s">
        <v>3038</v>
      </c>
      <c r="E10201" t="s">
        <v>363</v>
      </c>
      <c r="G10201" t="s">
        <v>31</v>
      </c>
      <c r="H10201" t="s">
        <v>23</v>
      </c>
      <c r="I10201" t="s">
        <v>4330</v>
      </c>
      <c r="K10201"/>
      <c r="L10201" t="s">
        <v>16546</v>
      </c>
      <c r="M10201" t="s">
        <v>26</v>
      </c>
      <c r="N10201">
        <v>2</v>
      </c>
      <c r="P10201" t="s">
        <v>10827</v>
      </c>
      <c r="Q10201" t="s">
        <v>16547</v>
      </c>
      <c r="S10201" t="s">
        <v>29</v>
      </c>
    </row>
    <row r="10202" spans="1:19" hidden="1" x14ac:dyDescent="0.2">
      <c r="A10202">
        <v>6551</v>
      </c>
      <c r="B10202" t="s">
        <v>16548</v>
      </c>
      <c r="C10202" t="s">
        <v>20</v>
      </c>
      <c r="D10202">
        <v>4.54</v>
      </c>
      <c r="E10202" t="s">
        <v>363</v>
      </c>
      <c r="G10202" t="s">
        <v>31</v>
      </c>
      <c r="H10202" t="s">
        <v>23</v>
      </c>
      <c r="I10202" t="s">
        <v>4330</v>
      </c>
      <c r="K10202"/>
      <c r="L10202" t="s">
        <v>16549</v>
      </c>
      <c r="M10202" t="s">
        <v>26</v>
      </c>
      <c r="N10202">
        <v>2</v>
      </c>
      <c r="P10202" t="s">
        <v>10827</v>
      </c>
      <c r="Q10202" t="s">
        <v>16550</v>
      </c>
      <c r="S10202" t="s">
        <v>29</v>
      </c>
    </row>
    <row r="10203" spans="1:19" hidden="1" x14ac:dyDescent="0.2">
      <c r="A10203">
        <v>6552</v>
      </c>
      <c r="B10203" t="s">
        <v>16551</v>
      </c>
      <c r="C10203" t="s">
        <v>20</v>
      </c>
      <c r="D10203">
        <v>4.43</v>
      </c>
      <c r="E10203" t="s">
        <v>363</v>
      </c>
      <c r="G10203" t="s">
        <v>31</v>
      </c>
      <c r="H10203" t="s">
        <v>23</v>
      </c>
      <c r="I10203" t="s">
        <v>4330</v>
      </c>
      <c r="K10203"/>
      <c r="L10203" t="s">
        <v>16552</v>
      </c>
      <c r="M10203" t="s">
        <v>26</v>
      </c>
      <c r="N10203">
        <v>2</v>
      </c>
      <c r="P10203" t="s">
        <v>10827</v>
      </c>
      <c r="Q10203" t="s">
        <v>16553</v>
      </c>
      <c r="S10203" t="s">
        <v>29</v>
      </c>
    </row>
    <row r="10204" spans="1:19" hidden="1" x14ac:dyDescent="0.2">
      <c r="A10204">
        <v>6553</v>
      </c>
      <c r="B10204" t="s">
        <v>16554</v>
      </c>
      <c r="C10204" t="s">
        <v>20</v>
      </c>
      <c r="D10204">
        <v>4.2</v>
      </c>
      <c r="E10204" t="s">
        <v>363</v>
      </c>
      <c r="G10204" t="s">
        <v>31</v>
      </c>
      <c r="H10204" t="s">
        <v>23</v>
      </c>
      <c r="I10204" t="s">
        <v>4330</v>
      </c>
      <c r="K10204"/>
      <c r="L10204" t="s">
        <v>16555</v>
      </c>
      <c r="M10204" t="s">
        <v>26</v>
      </c>
      <c r="N10204">
        <v>2</v>
      </c>
      <c r="P10204" t="s">
        <v>10827</v>
      </c>
      <c r="Q10204" t="s">
        <v>16556</v>
      </c>
      <c r="S10204" t="s">
        <v>29</v>
      </c>
    </row>
    <row r="10205" spans="1:19" hidden="1" x14ac:dyDescent="0.2">
      <c r="A10205">
        <v>6554</v>
      </c>
      <c r="B10205" t="s">
        <v>16557</v>
      </c>
      <c r="C10205" t="s">
        <v>20</v>
      </c>
      <c r="D10205">
        <v>5.2</v>
      </c>
      <c r="E10205" t="s">
        <v>363</v>
      </c>
      <c r="G10205" t="s">
        <v>31</v>
      </c>
      <c r="H10205" t="s">
        <v>23</v>
      </c>
      <c r="I10205" t="s">
        <v>4330</v>
      </c>
      <c r="K10205"/>
      <c r="L10205" t="s">
        <v>16558</v>
      </c>
      <c r="M10205" t="s">
        <v>26</v>
      </c>
      <c r="N10205">
        <v>2</v>
      </c>
      <c r="P10205" t="s">
        <v>10827</v>
      </c>
      <c r="Q10205" t="s">
        <v>16559</v>
      </c>
      <c r="S10205" t="s">
        <v>29</v>
      </c>
    </row>
    <row r="10206" spans="1:19" hidden="1" x14ac:dyDescent="0.2">
      <c r="A10206">
        <v>6554</v>
      </c>
      <c r="B10206" t="s">
        <v>16557</v>
      </c>
      <c r="C10206" t="s">
        <v>73</v>
      </c>
      <c r="D10206" t="s">
        <v>3038</v>
      </c>
      <c r="E10206" t="s">
        <v>363</v>
      </c>
      <c r="G10206" t="s">
        <v>31</v>
      </c>
      <c r="H10206" t="s">
        <v>23</v>
      </c>
      <c r="I10206" t="s">
        <v>4330</v>
      </c>
      <c r="K10206"/>
      <c r="L10206" t="s">
        <v>16558</v>
      </c>
      <c r="M10206" t="s">
        <v>26</v>
      </c>
      <c r="N10206">
        <v>2</v>
      </c>
      <c r="P10206" t="s">
        <v>10827</v>
      </c>
      <c r="Q10206" t="s">
        <v>16559</v>
      </c>
      <c r="S10206" t="s">
        <v>29</v>
      </c>
    </row>
    <row r="10207" spans="1:19" hidden="1" x14ac:dyDescent="0.2">
      <c r="A10207">
        <v>6555</v>
      </c>
      <c r="B10207" t="s">
        <v>16560</v>
      </c>
      <c r="C10207" t="s">
        <v>20</v>
      </c>
      <c r="D10207">
        <v>4.1500000000000004</v>
      </c>
      <c r="E10207" t="s">
        <v>363</v>
      </c>
      <c r="G10207" t="s">
        <v>31</v>
      </c>
      <c r="H10207" t="s">
        <v>23</v>
      </c>
      <c r="I10207" t="s">
        <v>4330</v>
      </c>
      <c r="K10207"/>
      <c r="L10207" t="s">
        <v>16561</v>
      </c>
      <c r="M10207" t="s">
        <v>26</v>
      </c>
      <c r="N10207">
        <v>2</v>
      </c>
      <c r="P10207" t="s">
        <v>10827</v>
      </c>
      <c r="Q10207" t="s">
        <v>16562</v>
      </c>
      <c r="S10207" t="s">
        <v>29</v>
      </c>
    </row>
    <row r="10208" spans="1:19" hidden="1" x14ac:dyDescent="0.2">
      <c r="A10208">
        <v>6557</v>
      </c>
      <c r="B10208" t="s">
        <v>16563</v>
      </c>
      <c r="C10208" t="s">
        <v>20</v>
      </c>
      <c r="D10208">
        <v>1</v>
      </c>
      <c r="E10208">
        <v>20</v>
      </c>
      <c r="F10208" t="s">
        <v>14057</v>
      </c>
      <c r="G10208" t="s">
        <v>75</v>
      </c>
      <c r="H10208" t="s">
        <v>46</v>
      </c>
      <c r="I10208" t="s">
        <v>16564</v>
      </c>
      <c r="K10208"/>
      <c r="L10208" t="s">
        <v>16565</v>
      </c>
      <c r="M10208" t="s">
        <v>26</v>
      </c>
      <c r="N10208">
        <v>2</v>
      </c>
      <c r="P10208" t="s">
        <v>10827</v>
      </c>
      <c r="Q10208" t="s">
        <v>16566</v>
      </c>
      <c r="S10208" t="s">
        <v>29</v>
      </c>
    </row>
    <row r="10209" spans="1:19" hidden="1" x14ac:dyDescent="0.2">
      <c r="A10209">
        <v>6558</v>
      </c>
      <c r="B10209" t="s">
        <v>16567</v>
      </c>
      <c r="C10209" t="s">
        <v>20</v>
      </c>
      <c r="D10209">
        <v>8.85</v>
      </c>
      <c r="E10209">
        <v>20</v>
      </c>
      <c r="F10209" t="s">
        <v>11910</v>
      </c>
      <c r="G10209" t="s">
        <v>55</v>
      </c>
      <c r="H10209" t="s">
        <v>46</v>
      </c>
      <c r="I10209" t="s">
        <v>16564</v>
      </c>
      <c r="K10209"/>
      <c r="L10209" t="s">
        <v>16568</v>
      </c>
      <c r="M10209" t="s">
        <v>26</v>
      </c>
      <c r="N10209">
        <v>2</v>
      </c>
      <c r="P10209" t="s">
        <v>10827</v>
      </c>
      <c r="Q10209" t="s">
        <v>16569</v>
      </c>
      <c r="S10209" t="s">
        <v>29</v>
      </c>
    </row>
    <row r="10210" spans="1:19" hidden="1" x14ac:dyDescent="0.2">
      <c r="A10210">
        <v>6558</v>
      </c>
      <c r="B10210" t="s">
        <v>16567</v>
      </c>
      <c r="C10210" t="s">
        <v>73</v>
      </c>
      <c r="D10210">
        <v>-0.45</v>
      </c>
      <c r="E10210">
        <v>20</v>
      </c>
      <c r="F10210" t="s">
        <v>14057</v>
      </c>
      <c r="G10210" t="s">
        <v>75</v>
      </c>
      <c r="H10210" t="s">
        <v>23</v>
      </c>
      <c r="I10210" t="s">
        <v>16564</v>
      </c>
      <c r="K10210"/>
      <c r="L10210" t="s">
        <v>16568</v>
      </c>
      <c r="M10210" t="s">
        <v>26</v>
      </c>
      <c r="N10210">
        <v>2</v>
      </c>
      <c r="P10210" t="s">
        <v>10827</v>
      </c>
      <c r="Q10210" t="s">
        <v>16569</v>
      </c>
      <c r="S10210" t="s">
        <v>29</v>
      </c>
    </row>
    <row r="10211" spans="1:19" hidden="1" x14ac:dyDescent="0.2">
      <c r="A10211">
        <v>6559</v>
      </c>
      <c r="B10211" t="s">
        <v>16570</v>
      </c>
      <c r="C10211" t="s">
        <v>20</v>
      </c>
      <c r="D10211">
        <v>7.65</v>
      </c>
      <c r="E10211">
        <v>20</v>
      </c>
      <c r="F10211" t="s">
        <v>11092</v>
      </c>
      <c r="G10211" t="s">
        <v>55</v>
      </c>
      <c r="H10211" t="s">
        <v>46</v>
      </c>
      <c r="I10211" t="s">
        <v>16564</v>
      </c>
      <c r="K10211"/>
      <c r="L10211" t="s">
        <v>16571</v>
      </c>
      <c r="M10211" t="s">
        <v>26</v>
      </c>
      <c r="N10211">
        <v>2</v>
      </c>
      <c r="P10211" t="s">
        <v>10827</v>
      </c>
      <c r="Q10211" t="s">
        <v>16572</v>
      </c>
      <c r="S10211" t="s">
        <v>29</v>
      </c>
    </row>
    <row r="10212" spans="1:19" hidden="1" x14ac:dyDescent="0.2">
      <c r="A10212">
        <v>6559</v>
      </c>
      <c r="B10212" t="s">
        <v>16570</v>
      </c>
      <c r="C10212" t="s">
        <v>73</v>
      </c>
      <c r="D10212">
        <v>1</v>
      </c>
      <c r="E10212">
        <v>20</v>
      </c>
      <c r="F10212" t="s">
        <v>16573</v>
      </c>
      <c r="G10212" t="s">
        <v>75</v>
      </c>
      <c r="H10212" t="s">
        <v>46</v>
      </c>
      <c r="I10212" t="s">
        <v>16564</v>
      </c>
      <c r="K10212"/>
      <c r="L10212" t="s">
        <v>16571</v>
      </c>
      <c r="M10212" t="s">
        <v>26</v>
      </c>
      <c r="N10212">
        <v>2</v>
      </c>
      <c r="P10212" t="s">
        <v>10827</v>
      </c>
      <c r="Q10212" t="s">
        <v>16572</v>
      </c>
      <c r="S10212" t="s">
        <v>29</v>
      </c>
    </row>
    <row r="10213" spans="1:19" hidden="1" x14ac:dyDescent="0.2">
      <c r="A10213">
        <v>6560</v>
      </c>
      <c r="B10213" t="s">
        <v>16574</v>
      </c>
      <c r="C10213" t="s">
        <v>20</v>
      </c>
      <c r="D10213">
        <v>1.78</v>
      </c>
      <c r="E10213">
        <v>20</v>
      </c>
      <c r="F10213" t="s">
        <v>14027</v>
      </c>
      <c r="G10213" t="s">
        <v>75</v>
      </c>
      <c r="H10213" t="s">
        <v>46</v>
      </c>
      <c r="I10213" t="s">
        <v>16564</v>
      </c>
      <c r="K10213"/>
      <c r="L10213" t="s">
        <v>16575</v>
      </c>
      <c r="M10213" t="s">
        <v>26</v>
      </c>
      <c r="N10213">
        <v>2</v>
      </c>
      <c r="P10213" t="s">
        <v>10827</v>
      </c>
      <c r="Q10213" t="s">
        <v>16576</v>
      </c>
      <c r="S10213" t="s">
        <v>29</v>
      </c>
    </row>
    <row r="10214" spans="1:19" hidden="1" x14ac:dyDescent="0.2">
      <c r="A10214">
        <v>6561</v>
      </c>
      <c r="B10214" t="s">
        <v>16577</v>
      </c>
      <c r="C10214" t="s">
        <v>20</v>
      </c>
      <c r="D10214">
        <v>-0.23</v>
      </c>
      <c r="E10214">
        <v>20</v>
      </c>
      <c r="F10214" t="s">
        <v>16578</v>
      </c>
      <c r="G10214" t="s">
        <v>75</v>
      </c>
      <c r="H10214" t="s">
        <v>23</v>
      </c>
      <c r="I10214" t="s">
        <v>6650</v>
      </c>
      <c r="K10214"/>
      <c r="L10214" t="s">
        <v>16579</v>
      </c>
      <c r="M10214" t="s">
        <v>26</v>
      </c>
      <c r="N10214">
        <v>2</v>
      </c>
      <c r="P10214" t="s">
        <v>10827</v>
      </c>
      <c r="Q10214" t="s">
        <v>16580</v>
      </c>
      <c r="S10214" t="s">
        <v>29</v>
      </c>
    </row>
    <row r="10215" spans="1:19" hidden="1" x14ac:dyDescent="0.2">
      <c r="A10215">
        <v>6561</v>
      </c>
      <c r="B10215" t="s">
        <v>16577</v>
      </c>
      <c r="C10215" t="s">
        <v>73</v>
      </c>
      <c r="D10215">
        <v>7.81</v>
      </c>
      <c r="E10215">
        <v>20</v>
      </c>
      <c r="F10215" t="s">
        <v>16578</v>
      </c>
      <c r="G10215" t="s">
        <v>55</v>
      </c>
      <c r="H10215" t="s">
        <v>46</v>
      </c>
      <c r="I10215" t="s">
        <v>6650</v>
      </c>
      <c r="K10215"/>
      <c r="L10215" t="s">
        <v>16579</v>
      </c>
      <c r="M10215" t="s">
        <v>26</v>
      </c>
      <c r="N10215">
        <v>2</v>
      </c>
      <c r="P10215" t="s">
        <v>10827</v>
      </c>
      <c r="Q10215" t="s">
        <v>16580</v>
      </c>
      <c r="S10215" t="s">
        <v>29</v>
      </c>
    </row>
    <row r="10216" spans="1:19" hidden="1" x14ac:dyDescent="0.2">
      <c r="A10216">
        <v>6562</v>
      </c>
      <c r="B10216" t="s">
        <v>16581</v>
      </c>
      <c r="C10216" t="s">
        <v>20</v>
      </c>
      <c r="D10216">
        <v>0.69</v>
      </c>
      <c r="E10216">
        <v>20</v>
      </c>
      <c r="G10216" t="s">
        <v>75</v>
      </c>
      <c r="H10216" t="s">
        <v>46</v>
      </c>
      <c r="I10216" t="s">
        <v>6650</v>
      </c>
      <c r="K10216"/>
      <c r="L10216" t="s">
        <v>16582</v>
      </c>
      <c r="M10216" t="s">
        <v>26</v>
      </c>
      <c r="N10216">
        <v>2</v>
      </c>
      <c r="P10216" t="s">
        <v>10827</v>
      </c>
      <c r="Q10216" t="s">
        <v>16583</v>
      </c>
      <c r="S10216" t="s">
        <v>29</v>
      </c>
    </row>
    <row r="10217" spans="1:19" hidden="1" x14ac:dyDescent="0.2">
      <c r="A10217">
        <v>6563</v>
      </c>
      <c r="B10217" t="s">
        <v>16584</v>
      </c>
      <c r="C10217" t="s">
        <v>20</v>
      </c>
      <c r="D10217">
        <v>0.1</v>
      </c>
      <c r="E10217">
        <v>20</v>
      </c>
      <c r="G10217" t="s">
        <v>75</v>
      </c>
      <c r="H10217" t="s">
        <v>46</v>
      </c>
      <c r="I10217" t="s">
        <v>16585</v>
      </c>
      <c r="K10217"/>
      <c r="L10217" t="s">
        <v>16586</v>
      </c>
      <c r="M10217" t="s">
        <v>26</v>
      </c>
      <c r="N10217">
        <v>2</v>
      </c>
      <c r="P10217" t="s">
        <v>10827</v>
      </c>
      <c r="Q10217" t="s">
        <v>16587</v>
      </c>
      <c r="S10217" t="s">
        <v>29</v>
      </c>
    </row>
    <row r="10218" spans="1:19" hidden="1" x14ac:dyDescent="0.2">
      <c r="A10218">
        <v>6564</v>
      </c>
      <c r="B10218" t="s">
        <v>16588</v>
      </c>
      <c r="C10218" t="s">
        <v>20</v>
      </c>
      <c r="D10218">
        <v>-0.28000000000000003</v>
      </c>
      <c r="E10218">
        <v>20</v>
      </c>
      <c r="G10218" t="s">
        <v>75</v>
      </c>
      <c r="H10218" t="s">
        <v>23</v>
      </c>
      <c r="I10218" t="s">
        <v>16585</v>
      </c>
      <c r="K10218"/>
      <c r="L10218" t="s">
        <v>16589</v>
      </c>
      <c r="M10218" t="s">
        <v>26</v>
      </c>
      <c r="N10218">
        <v>2</v>
      </c>
      <c r="P10218" t="s">
        <v>10827</v>
      </c>
      <c r="Q10218" t="s">
        <v>16590</v>
      </c>
      <c r="S10218" t="s">
        <v>29</v>
      </c>
    </row>
    <row r="10219" spans="1:19" hidden="1" x14ac:dyDescent="0.2">
      <c r="A10219">
        <v>6564</v>
      </c>
      <c r="B10219" t="s">
        <v>16588</v>
      </c>
      <c r="C10219" t="s">
        <v>73</v>
      </c>
      <c r="D10219">
        <v>3.81</v>
      </c>
      <c r="E10219">
        <v>20</v>
      </c>
      <c r="G10219" t="s">
        <v>31</v>
      </c>
      <c r="H10219" t="s">
        <v>46</v>
      </c>
      <c r="I10219" t="s">
        <v>16585</v>
      </c>
      <c r="K10219"/>
      <c r="L10219" t="s">
        <v>16589</v>
      </c>
      <c r="M10219" t="s">
        <v>26</v>
      </c>
      <c r="N10219">
        <v>2</v>
      </c>
      <c r="P10219" t="s">
        <v>10827</v>
      </c>
      <c r="Q10219" t="s">
        <v>16590</v>
      </c>
      <c r="S10219" t="s">
        <v>29</v>
      </c>
    </row>
    <row r="10220" spans="1:19" hidden="1" x14ac:dyDescent="0.2">
      <c r="A10220">
        <v>6565</v>
      </c>
      <c r="B10220" t="s">
        <v>16591</v>
      </c>
      <c r="C10220" t="s">
        <v>20</v>
      </c>
      <c r="D10220">
        <v>-1.35</v>
      </c>
      <c r="E10220">
        <v>20</v>
      </c>
      <c r="F10220" t="s">
        <v>14037</v>
      </c>
      <c r="G10220" t="s">
        <v>75</v>
      </c>
      <c r="H10220" t="s">
        <v>23</v>
      </c>
      <c r="I10220" t="s">
        <v>16564</v>
      </c>
      <c r="K10220"/>
      <c r="L10220" t="s">
        <v>16592</v>
      </c>
      <c r="M10220" t="s">
        <v>26</v>
      </c>
      <c r="N10220">
        <v>2</v>
      </c>
      <c r="P10220" t="s">
        <v>10827</v>
      </c>
      <c r="Q10220" t="s">
        <v>16593</v>
      </c>
      <c r="S10220" t="s">
        <v>29</v>
      </c>
    </row>
    <row r="10221" spans="1:19" hidden="1" x14ac:dyDescent="0.2">
      <c r="A10221">
        <v>6567</v>
      </c>
      <c r="B10221" t="s">
        <v>16594</v>
      </c>
      <c r="C10221" t="s">
        <v>20</v>
      </c>
      <c r="D10221">
        <v>2.27</v>
      </c>
      <c r="E10221">
        <v>20</v>
      </c>
      <c r="F10221" t="s">
        <v>16595</v>
      </c>
      <c r="G10221" t="s">
        <v>31</v>
      </c>
      <c r="H10221" t="s">
        <v>46</v>
      </c>
      <c r="I10221" t="s">
        <v>16596</v>
      </c>
      <c r="K10221"/>
      <c r="L10221" t="s">
        <v>16597</v>
      </c>
      <c r="M10221" t="s">
        <v>26</v>
      </c>
      <c r="N10221">
        <v>2</v>
      </c>
      <c r="P10221" t="s">
        <v>10827</v>
      </c>
      <c r="Q10221" t="s">
        <v>16598</v>
      </c>
      <c r="S10221" t="s">
        <v>29</v>
      </c>
    </row>
    <row r="10222" spans="1:19" hidden="1" x14ac:dyDescent="0.2">
      <c r="A10222">
        <v>6568</v>
      </c>
      <c r="B10222" t="s">
        <v>16599</v>
      </c>
      <c r="C10222" t="s">
        <v>20</v>
      </c>
      <c r="D10222">
        <v>-1.67</v>
      </c>
      <c r="E10222">
        <v>20</v>
      </c>
      <c r="F10222" t="s">
        <v>16600</v>
      </c>
      <c r="G10222" t="s">
        <v>75</v>
      </c>
      <c r="H10222" t="s">
        <v>23</v>
      </c>
      <c r="I10222" t="s">
        <v>10505</v>
      </c>
      <c r="K10222"/>
      <c r="L10222" t="s">
        <v>16601</v>
      </c>
      <c r="M10222" t="s">
        <v>26</v>
      </c>
      <c r="N10222">
        <v>2</v>
      </c>
      <c r="P10222" t="s">
        <v>10827</v>
      </c>
      <c r="Q10222" t="s">
        <v>16602</v>
      </c>
      <c r="S10222" t="s">
        <v>29</v>
      </c>
    </row>
    <row r="10223" spans="1:19" hidden="1" x14ac:dyDescent="0.2">
      <c r="A10223">
        <v>6569</v>
      </c>
      <c r="B10223" t="s">
        <v>16603</v>
      </c>
      <c r="C10223" t="s">
        <v>20</v>
      </c>
      <c r="D10223">
        <v>-0.47</v>
      </c>
      <c r="E10223">
        <v>20</v>
      </c>
      <c r="F10223" t="s">
        <v>12755</v>
      </c>
      <c r="G10223" t="s">
        <v>75</v>
      </c>
      <c r="H10223" t="s">
        <v>23</v>
      </c>
      <c r="I10223" t="s">
        <v>10505</v>
      </c>
      <c r="K10223"/>
      <c r="L10223" t="s">
        <v>16604</v>
      </c>
      <c r="M10223" t="s">
        <v>26</v>
      </c>
      <c r="N10223">
        <v>2</v>
      </c>
      <c r="P10223" t="s">
        <v>10827</v>
      </c>
      <c r="Q10223" t="s">
        <v>16605</v>
      </c>
      <c r="S10223" t="s">
        <v>29</v>
      </c>
    </row>
    <row r="10224" spans="1:19" hidden="1" x14ac:dyDescent="0.2">
      <c r="A10224">
        <v>6570</v>
      </c>
      <c r="B10224" t="s">
        <v>16606</v>
      </c>
      <c r="C10224" t="s">
        <v>20</v>
      </c>
      <c r="D10224">
        <v>3.51</v>
      </c>
      <c r="E10224">
        <v>20</v>
      </c>
      <c r="F10224" t="s">
        <v>11092</v>
      </c>
      <c r="G10224" t="s">
        <v>55</v>
      </c>
      <c r="H10224" t="s">
        <v>46</v>
      </c>
      <c r="I10224" t="s">
        <v>16564</v>
      </c>
      <c r="K10224"/>
      <c r="L10224" t="s">
        <v>16607</v>
      </c>
      <c r="M10224" t="s">
        <v>26</v>
      </c>
      <c r="N10224">
        <v>2</v>
      </c>
      <c r="P10224" t="s">
        <v>10827</v>
      </c>
      <c r="Q10224" t="s">
        <v>16608</v>
      </c>
      <c r="S10224" t="s">
        <v>29</v>
      </c>
    </row>
    <row r="10225" spans="1:19" hidden="1" x14ac:dyDescent="0.2">
      <c r="A10225">
        <v>6571</v>
      </c>
      <c r="B10225" t="s">
        <v>16609</v>
      </c>
      <c r="C10225" t="s">
        <v>20</v>
      </c>
      <c r="D10225">
        <v>3.68</v>
      </c>
      <c r="E10225">
        <v>20</v>
      </c>
      <c r="F10225" t="s">
        <v>11092</v>
      </c>
      <c r="G10225" t="s">
        <v>55</v>
      </c>
      <c r="H10225" t="s">
        <v>46</v>
      </c>
      <c r="I10225" t="s">
        <v>16564</v>
      </c>
      <c r="K10225"/>
      <c r="L10225" t="s">
        <v>16610</v>
      </c>
      <c r="M10225" t="s">
        <v>26</v>
      </c>
      <c r="N10225">
        <v>2</v>
      </c>
      <c r="P10225" t="s">
        <v>10827</v>
      </c>
      <c r="Q10225" t="s">
        <v>16611</v>
      </c>
      <c r="S10225" t="s">
        <v>29</v>
      </c>
    </row>
    <row r="10226" spans="1:19" hidden="1" x14ac:dyDescent="0.2">
      <c r="A10226">
        <v>6572</v>
      </c>
      <c r="B10226" t="s">
        <v>16612</v>
      </c>
      <c r="C10226" t="s">
        <v>20</v>
      </c>
      <c r="D10226">
        <v>0.59</v>
      </c>
      <c r="E10226">
        <v>20</v>
      </c>
      <c r="F10226" t="s">
        <v>14057</v>
      </c>
      <c r="G10226" t="s">
        <v>75</v>
      </c>
      <c r="H10226" t="s">
        <v>46</v>
      </c>
      <c r="I10226" t="s">
        <v>16564</v>
      </c>
      <c r="K10226"/>
      <c r="L10226" t="s">
        <v>16613</v>
      </c>
      <c r="M10226" t="s">
        <v>26</v>
      </c>
      <c r="N10226">
        <v>2</v>
      </c>
      <c r="P10226" t="s">
        <v>10827</v>
      </c>
      <c r="Q10226" t="s">
        <v>16614</v>
      </c>
      <c r="S10226" t="s">
        <v>29</v>
      </c>
    </row>
    <row r="10227" spans="1:19" hidden="1" x14ac:dyDescent="0.2">
      <c r="A10227">
        <v>6574</v>
      </c>
      <c r="B10227" t="s">
        <v>16615</v>
      </c>
      <c r="C10227" t="s">
        <v>20</v>
      </c>
      <c r="D10227">
        <v>-0.1</v>
      </c>
      <c r="E10227">
        <v>20</v>
      </c>
      <c r="F10227" t="s">
        <v>12755</v>
      </c>
      <c r="G10227" t="s">
        <v>75</v>
      </c>
      <c r="H10227" t="s">
        <v>23</v>
      </c>
      <c r="I10227" t="s">
        <v>10505</v>
      </c>
      <c r="K10227"/>
      <c r="L10227" t="s">
        <v>16616</v>
      </c>
      <c r="M10227" t="s">
        <v>26</v>
      </c>
      <c r="N10227">
        <v>2</v>
      </c>
      <c r="P10227" t="s">
        <v>10827</v>
      </c>
      <c r="Q10227" t="s">
        <v>16617</v>
      </c>
      <c r="S10227" t="s">
        <v>29</v>
      </c>
    </row>
    <row r="10228" spans="1:19" hidden="1" x14ac:dyDescent="0.2">
      <c r="A10228">
        <v>6574</v>
      </c>
      <c r="B10228" t="s">
        <v>16615</v>
      </c>
      <c r="C10228" t="s">
        <v>73</v>
      </c>
      <c r="D10228">
        <v>6.63</v>
      </c>
      <c r="E10228">
        <v>20</v>
      </c>
      <c r="F10228" t="s">
        <v>12752</v>
      </c>
      <c r="G10228" t="s">
        <v>31</v>
      </c>
      <c r="H10228" t="s">
        <v>46</v>
      </c>
      <c r="I10228" t="s">
        <v>10505</v>
      </c>
      <c r="K10228"/>
      <c r="L10228" t="s">
        <v>16616</v>
      </c>
      <c r="M10228" t="s">
        <v>26</v>
      </c>
      <c r="N10228">
        <v>2</v>
      </c>
      <c r="P10228" t="s">
        <v>10827</v>
      </c>
      <c r="Q10228" t="s">
        <v>16617</v>
      </c>
      <c r="S10228" t="s">
        <v>29</v>
      </c>
    </row>
    <row r="10229" spans="1:19" hidden="1" x14ac:dyDescent="0.2">
      <c r="A10229">
        <v>6575</v>
      </c>
      <c r="B10229" t="s">
        <v>16618</v>
      </c>
      <c r="C10229" t="s">
        <v>20</v>
      </c>
      <c r="D10229">
        <v>-0.59</v>
      </c>
      <c r="E10229">
        <v>20</v>
      </c>
      <c r="F10229" t="s">
        <v>12755</v>
      </c>
      <c r="G10229" t="s">
        <v>75</v>
      </c>
      <c r="H10229" t="s">
        <v>23</v>
      </c>
      <c r="I10229" t="s">
        <v>10505</v>
      </c>
      <c r="K10229"/>
      <c r="L10229" t="s">
        <v>16619</v>
      </c>
      <c r="M10229" t="s">
        <v>26</v>
      </c>
      <c r="N10229">
        <v>2</v>
      </c>
      <c r="P10229" t="s">
        <v>10827</v>
      </c>
      <c r="Q10229" t="s">
        <v>16620</v>
      </c>
      <c r="S10229" t="s">
        <v>29</v>
      </c>
    </row>
    <row r="10230" spans="1:19" hidden="1" x14ac:dyDescent="0.2">
      <c r="A10230">
        <v>6576</v>
      </c>
      <c r="B10230" t="s">
        <v>16621</v>
      </c>
      <c r="C10230" t="s">
        <v>20</v>
      </c>
      <c r="D10230">
        <v>7.97</v>
      </c>
      <c r="E10230">
        <v>20</v>
      </c>
      <c r="F10230" t="s">
        <v>12719</v>
      </c>
      <c r="G10230" t="s">
        <v>31</v>
      </c>
      <c r="H10230" t="s">
        <v>46</v>
      </c>
      <c r="I10230" t="s">
        <v>8884</v>
      </c>
      <c r="K10230"/>
      <c r="L10230" t="s">
        <v>16622</v>
      </c>
      <c r="M10230" t="s">
        <v>26</v>
      </c>
      <c r="N10230">
        <v>2</v>
      </c>
      <c r="P10230" t="s">
        <v>10827</v>
      </c>
      <c r="Q10230" t="s">
        <v>16623</v>
      </c>
      <c r="S10230" t="s">
        <v>29</v>
      </c>
    </row>
    <row r="10231" spans="1:19" hidden="1" x14ac:dyDescent="0.2">
      <c r="A10231">
        <v>6577</v>
      </c>
      <c r="B10231" t="s">
        <v>5577</v>
      </c>
      <c r="C10231" t="s">
        <v>20</v>
      </c>
      <c r="D10231">
        <v>2.27</v>
      </c>
      <c r="E10231">
        <v>20</v>
      </c>
      <c r="F10231" t="s">
        <v>11092</v>
      </c>
      <c r="G10231" t="s">
        <v>55</v>
      </c>
      <c r="H10231" t="s">
        <v>46</v>
      </c>
      <c r="I10231" t="s">
        <v>16624</v>
      </c>
      <c r="K10231"/>
      <c r="L10231" t="s">
        <v>5579</v>
      </c>
      <c r="M10231" t="s">
        <v>11208</v>
      </c>
      <c r="N10231">
        <v>4</v>
      </c>
      <c r="P10231" t="s">
        <v>10827</v>
      </c>
      <c r="Q10231" t="s">
        <v>16625</v>
      </c>
      <c r="S10231" t="s">
        <v>29</v>
      </c>
    </row>
    <row r="10232" spans="1:19" hidden="1" x14ac:dyDescent="0.2">
      <c r="A10232">
        <v>6577</v>
      </c>
      <c r="B10232" t="s">
        <v>5577</v>
      </c>
      <c r="C10232" t="s">
        <v>73</v>
      </c>
      <c r="D10232">
        <v>10.26</v>
      </c>
      <c r="E10232">
        <v>20</v>
      </c>
      <c r="F10232" t="s">
        <v>11092</v>
      </c>
      <c r="G10232" t="s">
        <v>55</v>
      </c>
      <c r="H10232" t="s">
        <v>46</v>
      </c>
      <c r="I10232" t="s">
        <v>16624</v>
      </c>
      <c r="K10232"/>
      <c r="L10232" t="s">
        <v>5579</v>
      </c>
      <c r="M10232" t="s">
        <v>11208</v>
      </c>
      <c r="N10232">
        <v>4</v>
      </c>
      <c r="P10232" t="s">
        <v>10827</v>
      </c>
      <c r="Q10232" t="s">
        <v>16625</v>
      </c>
      <c r="S10232" t="s">
        <v>29</v>
      </c>
    </row>
    <row r="10233" spans="1:19" hidden="1" x14ac:dyDescent="0.2">
      <c r="A10233">
        <v>6577</v>
      </c>
      <c r="B10233" t="s">
        <v>5577</v>
      </c>
      <c r="C10233" t="s">
        <v>20</v>
      </c>
      <c r="D10233">
        <v>2.4500000000000002</v>
      </c>
      <c r="E10233" t="s">
        <v>363</v>
      </c>
      <c r="F10233" t="s">
        <v>11092</v>
      </c>
      <c r="G10233" t="s">
        <v>3107</v>
      </c>
      <c r="H10233" t="s">
        <v>23</v>
      </c>
      <c r="I10233" t="s">
        <v>10121</v>
      </c>
      <c r="K10233"/>
      <c r="L10233" t="s">
        <v>5579</v>
      </c>
      <c r="M10233" t="s">
        <v>11208</v>
      </c>
      <c r="N10233">
        <v>4</v>
      </c>
      <c r="P10233" t="s">
        <v>10827</v>
      </c>
      <c r="Q10233" t="s">
        <v>16625</v>
      </c>
      <c r="S10233" t="s">
        <v>29</v>
      </c>
    </row>
    <row r="10234" spans="1:19" hidden="1" x14ac:dyDescent="0.2">
      <c r="A10234">
        <v>6577</v>
      </c>
      <c r="B10234" t="s">
        <v>5577</v>
      </c>
      <c r="C10234" t="s">
        <v>73</v>
      </c>
      <c r="D10234">
        <v>10.039999999999999</v>
      </c>
      <c r="E10234" t="s">
        <v>363</v>
      </c>
      <c r="F10234" t="s">
        <v>11092</v>
      </c>
      <c r="G10234" t="s">
        <v>3107</v>
      </c>
      <c r="H10234" t="s">
        <v>23</v>
      </c>
      <c r="I10234" t="s">
        <v>10121</v>
      </c>
      <c r="K10234"/>
      <c r="L10234" t="s">
        <v>5579</v>
      </c>
      <c r="M10234" t="s">
        <v>11208</v>
      </c>
      <c r="N10234">
        <v>4</v>
      </c>
      <c r="P10234" t="s">
        <v>10827</v>
      </c>
      <c r="Q10234" t="s">
        <v>16625</v>
      </c>
      <c r="S10234" t="s">
        <v>29</v>
      </c>
    </row>
    <row r="10235" spans="1:19" hidden="1" x14ac:dyDescent="0.2">
      <c r="A10235">
        <v>6577</v>
      </c>
      <c r="B10235" t="s">
        <v>5577</v>
      </c>
      <c r="C10235" t="s">
        <v>48</v>
      </c>
      <c r="D10235">
        <v>11.02</v>
      </c>
      <c r="F10235" t="s">
        <v>11092</v>
      </c>
      <c r="I10235" t="s">
        <v>5805</v>
      </c>
      <c r="K10235"/>
      <c r="L10235" t="s">
        <v>5579</v>
      </c>
      <c r="M10235" t="s">
        <v>11208</v>
      </c>
      <c r="N10235">
        <v>4</v>
      </c>
      <c r="P10235" t="s">
        <v>10827</v>
      </c>
      <c r="Q10235" t="s">
        <v>16625</v>
      </c>
      <c r="S10235" t="s">
        <v>50</v>
      </c>
    </row>
    <row r="10236" spans="1:19" hidden="1" x14ac:dyDescent="0.2">
      <c r="A10236">
        <v>6579</v>
      </c>
      <c r="B10236" t="s">
        <v>16626</v>
      </c>
      <c r="C10236" t="s">
        <v>48</v>
      </c>
      <c r="D10236">
        <v>10.77</v>
      </c>
      <c r="I10236" t="s">
        <v>5805</v>
      </c>
      <c r="K10236"/>
      <c r="L10236" t="s">
        <v>16627</v>
      </c>
      <c r="M10236" t="s">
        <v>26</v>
      </c>
      <c r="N10236">
        <v>2</v>
      </c>
      <c r="P10236" t="s">
        <v>10827</v>
      </c>
      <c r="Q10236" t="s">
        <v>16628</v>
      </c>
      <c r="S10236" t="s">
        <v>50</v>
      </c>
    </row>
    <row r="10237" spans="1:19" hidden="1" x14ac:dyDescent="0.2">
      <c r="A10237">
        <v>6583</v>
      </c>
      <c r="B10237" t="s">
        <v>16629</v>
      </c>
      <c r="C10237" t="s">
        <v>48</v>
      </c>
      <c r="D10237">
        <v>9.8699999999999992</v>
      </c>
      <c r="I10237" t="s">
        <v>5805</v>
      </c>
      <c r="K10237"/>
      <c r="L10237" t="s">
        <v>16630</v>
      </c>
      <c r="M10237" t="s">
        <v>26</v>
      </c>
      <c r="N10237">
        <v>2</v>
      </c>
      <c r="P10237" t="s">
        <v>10827</v>
      </c>
      <c r="Q10237" t="s">
        <v>16631</v>
      </c>
      <c r="S10237" t="s">
        <v>50</v>
      </c>
    </row>
    <row r="10238" spans="1:19" hidden="1" x14ac:dyDescent="0.2">
      <c r="A10238">
        <v>6584</v>
      </c>
      <c r="B10238" t="s">
        <v>16632</v>
      </c>
      <c r="C10238" t="s">
        <v>48</v>
      </c>
      <c r="D10238">
        <v>10.34</v>
      </c>
      <c r="I10238" t="s">
        <v>5805</v>
      </c>
      <c r="K10238"/>
      <c r="L10238" t="s">
        <v>16633</v>
      </c>
      <c r="M10238" t="s">
        <v>26</v>
      </c>
      <c r="N10238">
        <v>2</v>
      </c>
      <c r="P10238" t="s">
        <v>10827</v>
      </c>
      <c r="Q10238" t="s">
        <v>16634</v>
      </c>
      <c r="S10238" t="s">
        <v>50</v>
      </c>
    </row>
    <row r="10239" spans="1:19" hidden="1" x14ac:dyDescent="0.2">
      <c r="A10239">
        <v>6585</v>
      </c>
      <c r="B10239" t="s">
        <v>16635</v>
      </c>
      <c r="C10239" t="s">
        <v>48</v>
      </c>
      <c r="D10239">
        <v>9.6999999999999993</v>
      </c>
      <c r="I10239" t="s">
        <v>5805</v>
      </c>
      <c r="K10239"/>
      <c r="L10239" t="s">
        <v>16636</v>
      </c>
      <c r="M10239" t="s">
        <v>26</v>
      </c>
      <c r="N10239">
        <v>2</v>
      </c>
      <c r="P10239" t="s">
        <v>10827</v>
      </c>
      <c r="Q10239" t="s">
        <v>16637</v>
      </c>
      <c r="S10239" t="s">
        <v>50</v>
      </c>
    </row>
    <row r="10240" spans="1:19" hidden="1" x14ac:dyDescent="0.2">
      <c r="A10240">
        <v>6586</v>
      </c>
      <c r="B10240" t="s">
        <v>16638</v>
      </c>
      <c r="C10240" t="s">
        <v>48</v>
      </c>
      <c r="D10240">
        <v>9.32</v>
      </c>
      <c r="I10240" t="s">
        <v>5805</v>
      </c>
      <c r="K10240"/>
      <c r="L10240" t="s">
        <v>16639</v>
      </c>
      <c r="M10240" t="s">
        <v>26</v>
      </c>
      <c r="N10240">
        <v>2</v>
      </c>
      <c r="P10240" t="s">
        <v>10827</v>
      </c>
      <c r="Q10240" t="s">
        <v>16640</v>
      </c>
      <c r="S10240" t="s">
        <v>50</v>
      </c>
    </row>
    <row r="10241" spans="1:19" hidden="1" x14ac:dyDescent="0.2">
      <c r="A10241">
        <v>6587</v>
      </c>
      <c r="B10241" t="s">
        <v>16641</v>
      </c>
      <c r="C10241" t="s">
        <v>20</v>
      </c>
      <c r="D10241">
        <v>4.29</v>
      </c>
      <c r="E10241">
        <v>20</v>
      </c>
      <c r="F10241" t="s">
        <v>11092</v>
      </c>
      <c r="G10241" t="s">
        <v>55</v>
      </c>
      <c r="H10241" t="s">
        <v>46</v>
      </c>
      <c r="I10241" t="s">
        <v>10505</v>
      </c>
      <c r="K10241"/>
      <c r="L10241" t="s">
        <v>16642</v>
      </c>
      <c r="M10241" t="s">
        <v>26</v>
      </c>
      <c r="N10241">
        <v>2</v>
      </c>
      <c r="P10241" t="s">
        <v>10827</v>
      </c>
      <c r="Q10241" t="s">
        <v>16643</v>
      </c>
      <c r="S10241" t="s">
        <v>29</v>
      </c>
    </row>
    <row r="10242" spans="1:19" hidden="1" x14ac:dyDescent="0.2">
      <c r="A10242">
        <v>6587</v>
      </c>
      <c r="B10242" t="s">
        <v>16641</v>
      </c>
      <c r="C10242" t="s">
        <v>48</v>
      </c>
      <c r="D10242">
        <v>9.8000000000000007</v>
      </c>
      <c r="F10242" t="s">
        <v>11092</v>
      </c>
      <c r="I10242" t="s">
        <v>845</v>
      </c>
      <c r="K10242"/>
      <c r="L10242" t="s">
        <v>16642</v>
      </c>
      <c r="M10242" t="s">
        <v>26</v>
      </c>
      <c r="N10242">
        <v>2</v>
      </c>
      <c r="P10242" t="s">
        <v>10827</v>
      </c>
      <c r="Q10242" t="s">
        <v>16643</v>
      </c>
      <c r="S10242" t="s">
        <v>50</v>
      </c>
    </row>
    <row r="10243" spans="1:19" hidden="1" x14ac:dyDescent="0.2">
      <c r="A10243">
        <v>6588</v>
      </c>
      <c r="B10243" t="s">
        <v>16644</v>
      </c>
      <c r="C10243" t="s">
        <v>20</v>
      </c>
      <c r="D10243">
        <v>5.38</v>
      </c>
      <c r="E10243">
        <v>20</v>
      </c>
      <c r="F10243" t="s">
        <v>16645</v>
      </c>
      <c r="G10243" t="s">
        <v>31</v>
      </c>
      <c r="H10243" t="s">
        <v>46</v>
      </c>
      <c r="I10243" t="s">
        <v>10505</v>
      </c>
      <c r="K10243"/>
      <c r="L10243" t="s">
        <v>16646</v>
      </c>
      <c r="M10243" t="s">
        <v>26</v>
      </c>
      <c r="N10243">
        <v>2</v>
      </c>
      <c r="P10243" t="s">
        <v>10827</v>
      </c>
      <c r="Q10243" t="s">
        <v>16647</v>
      </c>
      <c r="S10243" t="s">
        <v>29</v>
      </c>
    </row>
    <row r="10244" spans="1:19" hidden="1" x14ac:dyDescent="0.2">
      <c r="A10244">
        <v>6589</v>
      </c>
      <c r="B10244" t="s">
        <v>16648</v>
      </c>
      <c r="C10244" t="s">
        <v>48</v>
      </c>
      <c r="D10244">
        <v>10.07</v>
      </c>
      <c r="I10244" t="s">
        <v>5805</v>
      </c>
      <c r="K10244"/>
      <c r="L10244" t="s">
        <v>16649</v>
      </c>
      <c r="M10244" t="s">
        <v>26</v>
      </c>
      <c r="N10244">
        <v>2</v>
      </c>
      <c r="P10244" t="s">
        <v>10827</v>
      </c>
      <c r="Q10244" t="s">
        <v>16650</v>
      </c>
      <c r="S10244" t="s">
        <v>50</v>
      </c>
    </row>
    <row r="10245" spans="1:19" hidden="1" x14ac:dyDescent="0.2">
      <c r="A10245">
        <v>6590</v>
      </c>
      <c r="B10245" t="s">
        <v>16651</v>
      </c>
      <c r="C10245" t="s">
        <v>20</v>
      </c>
      <c r="D10245">
        <v>4.43</v>
      </c>
      <c r="E10245">
        <v>20</v>
      </c>
      <c r="F10245" t="s">
        <v>11092</v>
      </c>
      <c r="G10245" t="s">
        <v>55</v>
      </c>
      <c r="H10245" t="s">
        <v>46</v>
      </c>
      <c r="I10245" t="s">
        <v>16624</v>
      </c>
      <c r="K10245"/>
      <c r="L10245" t="s">
        <v>16652</v>
      </c>
      <c r="M10245" t="s">
        <v>26</v>
      </c>
      <c r="N10245">
        <v>2</v>
      </c>
      <c r="P10245" t="s">
        <v>10827</v>
      </c>
      <c r="Q10245" t="s">
        <v>16653</v>
      </c>
      <c r="S10245" t="s">
        <v>29</v>
      </c>
    </row>
    <row r="10246" spans="1:19" hidden="1" x14ac:dyDescent="0.2">
      <c r="A10246">
        <v>6590</v>
      </c>
      <c r="B10246" t="s">
        <v>16651</v>
      </c>
      <c r="C10246" t="s">
        <v>73</v>
      </c>
      <c r="D10246">
        <v>12.12</v>
      </c>
      <c r="E10246">
        <v>20</v>
      </c>
      <c r="F10246" t="s">
        <v>11092</v>
      </c>
      <c r="G10246" t="s">
        <v>55</v>
      </c>
      <c r="H10246" t="s">
        <v>46</v>
      </c>
      <c r="I10246" t="s">
        <v>16624</v>
      </c>
      <c r="K10246"/>
      <c r="L10246" t="s">
        <v>16652</v>
      </c>
      <c r="M10246" t="s">
        <v>26</v>
      </c>
      <c r="N10246">
        <v>2</v>
      </c>
      <c r="P10246" t="s">
        <v>10827</v>
      </c>
      <c r="Q10246" t="s">
        <v>16653</v>
      </c>
      <c r="S10246" t="s">
        <v>29</v>
      </c>
    </row>
    <row r="10247" spans="1:19" hidden="1" x14ac:dyDescent="0.2">
      <c r="A10247">
        <v>6595</v>
      </c>
      <c r="B10247" t="s">
        <v>16654</v>
      </c>
      <c r="C10247" t="s">
        <v>20</v>
      </c>
      <c r="D10247">
        <v>3.2</v>
      </c>
      <c r="E10247">
        <v>20</v>
      </c>
      <c r="F10247" t="s">
        <v>11092</v>
      </c>
      <c r="G10247" t="s">
        <v>55</v>
      </c>
      <c r="H10247" t="s">
        <v>46</v>
      </c>
      <c r="I10247" t="s">
        <v>16624</v>
      </c>
      <c r="K10247"/>
      <c r="L10247" t="s">
        <v>16655</v>
      </c>
      <c r="M10247" t="s">
        <v>26</v>
      </c>
      <c r="N10247">
        <v>2</v>
      </c>
      <c r="P10247" t="s">
        <v>10827</v>
      </c>
      <c r="Q10247" t="s">
        <v>16656</v>
      </c>
      <c r="S10247" t="s">
        <v>29</v>
      </c>
    </row>
    <row r="10248" spans="1:19" hidden="1" x14ac:dyDescent="0.2">
      <c r="A10248">
        <v>6595</v>
      </c>
      <c r="B10248" t="s">
        <v>16654</v>
      </c>
      <c r="C10248" t="s">
        <v>73</v>
      </c>
      <c r="D10248">
        <v>10.69</v>
      </c>
      <c r="E10248">
        <v>20</v>
      </c>
      <c r="F10248" t="s">
        <v>11092</v>
      </c>
      <c r="G10248" t="s">
        <v>55</v>
      </c>
      <c r="H10248" t="s">
        <v>46</v>
      </c>
      <c r="I10248" t="s">
        <v>16624</v>
      </c>
      <c r="K10248"/>
      <c r="L10248" t="s">
        <v>16655</v>
      </c>
      <c r="M10248" t="s">
        <v>26</v>
      </c>
      <c r="N10248">
        <v>2</v>
      </c>
      <c r="P10248" t="s">
        <v>10827</v>
      </c>
      <c r="Q10248" t="s">
        <v>16656</v>
      </c>
      <c r="S10248" t="s">
        <v>29</v>
      </c>
    </row>
    <row r="10249" spans="1:19" hidden="1" x14ac:dyDescent="0.2">
      <c r="A10249">
        <v>6596</v>
      </c>
      <c r="B10249" t="s">
        <v>16657</v>
      </c>
      <c r="C10249" t="s">
        <v>48</v>
      </c>
      <c r="D10249">
        <v>10.8</v>
      </c>
      <c r="I10249" t="s">
        <v>5805</v>
      </c>
      <c r="K10249"/>
      <c r="L10249" t="s">
        <v>16658</v>
      </c>
      <c r="M10249" t="s">
        <v>26</v>
      </c>
      <c r="N10249">
        <v>2</v>
      </c>
      <c r="P10249" t="s">
        <v>10827</v>
      </c>
      <c r="Q10249" t="s">
        <v>16659</v>
      </c>
      <c r="S10249" t="s">
        <v>50</v>
      </c>
    </row>
    <row r="10250" spans="1:19" hidden="1" x14ac:dyDescent="0.2">
      <c r="A10250">
        <v>6597</v>
      </c>
      <c r="B10250" t="s">
        <v>16660</v>
      </c>
      <c r="C10250" t="s">
        <v>20</v>
      </c>
      <c r="D10250">
        <v>3.28</v>
      </c>
      <c r="E10250">
        <v>20</v>
      </c>
      <c r="F10250" t="s">
        <v>11092</v>
      </c>
      <c r="G10250" t="s">
        <v>55</v>
      </c>
      <c r="H10250" t="s">
        <v>46</v>
      </c>
      <c r="I10250" t="s">
        <v>16624</v>
      </c>
      <c r="K10250"/>
      <c r="L10250" t="s">
        <v>16661</v>
      </c>
      <c r="M10250" t="s">
        <v>26</v>
      </c>
      <c r="N10250">
        <v>2</v>
      </c>
      <c r="P10250" t="s">
        <v>10827</v>
      </c>
      <c r="Q10250" t="s">
        <v>16662</v>
      </c>
      <c r="S10250" t="s">
        <v>29</v>
      </c>
    </row>
    <row r="10251" spans="1:19" hidden="1" x14ac:dyDescent="0.2">
      <c r="A10251">
        <v>6597</v>
      </c>
      <c r="B10251" t="s">
        <v>16660</v>
      </c>
      <c r="C10251" t="s">
        <v>73</v>
      </c>
      <c r="D10251">
        <v>10.73</v>
      </c>
      <c r="E10251">
        <v>20</v>
      </c>
      <c r="F10251" t="s">
        <v>11092</v>
      </c>
      <c r="G10251" t="s">
        <v>55</v>
      </c>
      <c r="H10251" t="s">
        <v>46</v>
      </c>
      <c r="I10251" t="s">
        <v>16624</v>
      </c>
      <c r="K10251"/>
      <c r="L10251" t="s">
        <v>16661</v>
      </c>
      <c r="M10251" t="s">
        <v>26</v>
      </c>
      <c r="N10251">
        <v>2</v>
      </c>
      <c r="P10251" t="s">
        <v>10827</v>
      </c>
      <c r="Q10251" t="s">
        <v>16662</v>
      </c>
      <c r="S10251" t="s">
        <v>29</v>
      </c>
    </row>
    <row r="10252" spans="1:19" hidden="1" x14ac:dyDescent="0.2">
      <c r="A10252">
        <v>6597</v>
      </c>
      <c r="B10252" t="s">
        <v>16660</v>
      </c>
      <c r="C10252" t="s">
        <v>48</v>
      </c>
      <c r="D10252">
        <v>10.32</v>
      </c>
      <c r="F10252" t="s">
        <v>11092</v>
      </c>
      <c r="I10252" t="s">
        <v>5805</v>
      </c>
      <c r="K10252"/>
      <c r="L10252" t="s">
        <v>16661</v>
      </c>
      <c r="M10252" t="s">
        <v>26</v>
      </c>
      <c r="N10252">
        <v>2</v>
      </c>
      <c r="P10252" t="s">
        <v>10827</v>
      </c>
      <c r="Q10252" t="s">
        <v>16662</v>
      </c>
      <c r="S10252" t="s">
        <v>50</v>
      </c>
    </row>
    <row r="10253" spans="1:19" hidden="1" x14ac:dyDescent="0.2">
      <c r="A10253">
        <v>6598</v>
      </c>
      <c r="B10253" t="s">
        <v>16663</v>
      </c>
      <c r="C10253" t="s">
        <v>48</v>
      </c>
      <c r="D10253">
        <v>10.6</v>
      </c>
      <c r="I10253" t="s">
        <v>5805</v>
      </c>
      <c r="K10253"/>
      <c r="L10253" t="s">
        <v>16664</v>
      </c>
      <c r="M10253" t="s">
        <v>26</v>
      </c>
      <c r="N10253">
        <v>2</v>
      </c>
      <c r="P10253" t="s">
        <v>10827</v>
      </c>
      <c r="Q10253" t="s">
        <v>16665</v>
      </c>
      <c r="S10253" t="s">
        <v>50</v>
      </c>
    </row>
    <row r="10254" spans="1:19" hidden="1" x14ac:dyDescent="0.2">
      <c r="A10254">
        <v>6599</v>
      </c>
      <c r="B10254" t="s">
        <v>16666</v>
      </c>
      <c r="C10254" t="s">
        <v>20</v>
      </c>
      <c r="D10254">
        <v>2.0499999999999998</v>
      </c>
      <c r="E10254">
        <v>20</v>
      </c>
      <c r="F10254" t="s">
        <v>11910</v>
      </c>
      <c r="G10254" t="s">
        <v>55</v>
      </c>
      <c r="H10254" t="s">
        <v>46</v>
      </c>
      <c r="I10254" t="s">
        <v>16624</v>
      </c>
      <c r="K10254"/>
      <c r="L10254" t="s">
        <v>16667</v>
      </c>
      <c r="M10254" t="s">
        <v>26</v>
      </c>
      <c r="N10254">
        <v>2</v>
      </c>
      <c r="P10254" t="s">
        <v>10827</v>
      </c>
      <c r="Q10254" t="s">
        <v>16668</v>
      </c>
      <c r="S10254" t="s">
        <v>29</v>
      </c>
    </row>
    <row r="10255" spans="1:19" hidden="1" x14ac:dyDescent="0.2">
      <c r="A10255">
        <v>6599</v>
      </c>
      <c r="B10255" t="s">
        <v>16666</v>
      </c>
      <c r="C10255" t="s">
        <v>73</v>
      </c>
      <c r="D10255">
        <v>9.59</v>
      </c>
      <c r="E10255">
        <v>20</v>
      </c>
      <c r="F10255" t="s">
        <v>11910</v>
      </c>
      <c r="G10255" t="s">
        <v>55</v>
      </c>
      <c r="H10255" t="s">
        <v>46</v>
      </c>
      <c r="I10255" t="s">
        <v>16624</v>
      </c>
      <c r="K10255"/>
      <c r="L10255" t="s">
        <v>16667</v>
      </c>
      <c r="M10255" t="s">
        <v>26</v>
      </c>
      <c r="N10255">
        <v>2</v>
      </c>
      <c r="P10255" t="s">
        <v>10827</v>
      </c>
      <c r="Q10255" t="s">
        <v>16668</v>
      </c>
      <c r="S10255" t="s">
        <v>29</v>
      </c>
    </row>
    <row r="10256" spans="1:19" hidden="1" x14ac:dyDescent="0.2">
      <c r="A10256">
        <v>6600</v>
      </c>
      <c r="B10256" t="s">
        <v>16669</v>
      </c>
      <c r="C10256" t="s">
        <v>20</v>
      </c>
      <c r="D10256">
        <v>0</v>
      </c>
      <c r="E10256">
        <v>20</v>
      </c>
      <c r="F10256" t="s">
        <v>12764</v>
      </c>
      <c r="G10256" t="s">
        <v>75</v>
      </c>
      <c r="H10256" t="s">
        <v>46</v>
      </c>
      <c r="I10256" t="s">
        <v>10505</v>
      </c>
      <c r="K10256"/>
      <c r="L10256" t="s">
        <v>16670</v>
      </c>
      <c r="M10256" t="s">
        <v>26</v>
      </c>
      <c r="N10256">
        <v>2</v>
      </c>
      <c r="P10256" t="s">
        <v>10827</v>
      </c>
      <c r="Q10256" t="s">
        <v>16671</v>
      </c>
      <c r="S10256" t="s">
        <v>29</v>
      </c>
    </row>
    <row r="10257" spans="1:19" hidden="1" x14ac:dyDescent="0.2">
      <c r="A10257">
        <v>6601</v>
      </c>
      <c r="B10257" t="s">
        <v>16672</v>
      </c>
      <c r="C10257" t="s">
        <v>20</v>
      </c>
      <c r="D10257">
        <v>10.57</v>
      </c>
      <c r="E10257">
        <v>25</v>
      </c>
      <c r="G10257" t="s">
        <v>240</v>
      </c>
      <c r="H10257" t="s">
        <v>23</v>
      </c>
      <c r="I10257" t="s">
        <v>12473</v>
      </c>
      <c r="K10257"/>
      <c r="L10257" t="s">
        <v>16673</v>
      </c>
      <c r="M10257" t="s">
        <v>11208</v>
      </c>
      <c r="N10257">
        <v>4</v>
      </c>
      <c r="P10257" t="s">
        <v>10827</v>
      </c>
      <c r="Q10257" t="s">
        <v>16674</v>
      </c>
      <c r="S10257" t="s">
        <v>29</v>
      </c>
    </row>
    <row r="10258" spans="1:19" hidden="1" x14ac:dyDescent="0.2">
      <c r="A10258">
        <v>6602</v>
      </c>
      <c r="B10258" t="s">
        <v>16675</v>
      </c>
      <c r="C10258" t="s">
        <v>20</v>
      </c>
      <c r="D10258">
        <v>10.24</v>
      </c>
      <c r="E10258">
        <v>30</v>
      </c>
      <c r="G10258" t="s">
        <v>240</v>
      </c>
      <c r="H10258" t="s">
        <v>23</v>
      </c>
      <c r="I10258" t="s">
        <v>12473</v>
      </c>
      <c r="K10258"/>
      <c r="L10258" t="s">
        <v>16676</v>
      </c>
      <c r="M10258" t="s">
        <v>26</v>
      </c>
      <c r="N10258">
        <v>2</v>
      </c>
      <c r="P10258" t="s">
        <v>10827</v>
      </c>
      <c r="Q10258" t="s">
        <v>16677</v>
      </c>
      <c r="S10258" t="s">
        <v>29</v>
      </c>
    </row>
    <row r="10259" spans="1:19" hidden="1" x14ac:dyDescent="0.2">
      <c r="A10259">
        <v>6603</v>
      </c>
      <c r="B10259" t="s">
        <v>16678</v>
      </c>
      <c r="C10259" t="s">
        <v>20</v>
      </c>
      <c r="D10259">
        <v>3.56</v>
      </c>
      <c r="E10259">
        <v>25</v>
      </c>
      <c r="F10259" t="s">
        <v>16679</v>
      </c>
      <c r="G10259" t="s">
        <v>31</v>
      </c>
      <c r="H10259" t="s">
        <v>23</v>
      </c>
      <c r="I10259" t="s">
        <v>16680</v>
      </c>
      <c r="K10259"/>
      <c r="L10259" t="s">
        <v>16681</v>
      </c>
      <c r="M10259" t="s">
        <v>26</v>
      </c>
      <c r="N10259">
        <v>2</v>
      </c>
      <c r="P10259" t="s">
        <v>10827</v>
      </c>
      <c r="Q10259" t="s">
        <v>16682</v>
      </c>
      <c r="S10259" t="s">
        <v>29</v>
      </c>
    </row>
    <row r="10260" spans="1:19" hidden="1" x14ac:dyDescent="0.2">
      <c r="A10260">
        <v>6603</v>
      </c>
      <c r="B10260" t="s">
        <v>16678</v>
      </c>
      <c r="C10260" t="s">
        <v>73</v>
      </c>
      <c r="D10260">
        <v>-1.7</v>
      </c>
      <c r="E10260" t="s">
        <v>414</v>
      </c>
      <c r="F10260" t="s">
        <v>16683</v>
      </c>
      <c r="G10260" t="s">
        <v>31</v>
      </c>
      <c r="H10260" t="s">
        <v>23</v>
      </c>
      <c r="I10260" t="s">
        <v>16680</v>
      </c>
      <c r="K10260"/>
      <c r="L10260" t="s">
        <v>16681</v>
      </c>
      <c r="M10260" t="s">
        <v>26</v>
      </c>
      <c r="N10260">
        <v>2</v>
      </c>
      <c r="P10260" t="s">
        <v>10827</v>
      </c>
      <c r="Q10260" t="s">
        <v>16682</v>
      </c>
      <c r="S10260" t="s">
        <v>29</v>
      </c>
    </row>
    <row r="10261" spans="1:19" hidden="1" x14ac:dyDescent="0.2">
      <c r="A10261">
        <v>6604</v>
      </c>
      <c r="B10261" t="s">
        <v>16684</v>
      </c>
      <c r="C10261" t="s">
        <v>20</v>
      </c>
      <c r="D10261">
        <v>2.66</v>
      </c>
      <c r="E10261">
        <v>25</v>
      </c>
      <c r="F10261" t="s">
        <v>16679</v>
      </c>
      <c r="G10261" t="s">
        <v>31</v>
      </c>
      <c r="H10261" t="s">
        <v>23</v>
      </c>
      <c r="I10261" t="s">
        <v>16680</v>
      </c>
      <c r="K10261"/>
      <c r="L10261" t="s">
        <v>16685</v>
      </c>
      <c r="M10261" t="s">
        <v>26</v>
      </c>
      <c r="N10261">
        <v>2</v>
      </c>
      <c r="P10261" t="s">
        <v>10827</v>
      </c>
      <c r="Q10261" t="s">
        <v>16686</v>
      </c>
      <c r="S10261" t="s">
        <v>29</v>
      </c>
    </row>
    <row r="10262" spans="1:19" hidden="1" x14ac:dyDescent="0.2">
      <c r="A10262">
        <v>6604</v>
      </c>
      <c r="B10262" t="s">
        <v>16684</v>
      </c>
      <c r="C10262" t="s">
        <v>73</v>
      </c>
      <c r="D10262">
        <v>-1.37</v>
      </c>
      <c r="E10262" t="s">
        <v>414</v>
      </c>
      <c r="F10262" t="s">
        <v>16683</v>
      </c>
      <c r="G10262" t="s">
        <v>31</v>
      </c>
      <c r="H10262" t="s">
        <v>23</v>
      </c>
      <c r="I10262" t="s">
        <v>16680</v>
      </c>
      <c r="K10262"/>
      <c r="L10262" t="s">
        <v>16685</v>
      </c>
      <c r="M10262" t="s">
        <v>26</v>
      </c>
      <c r="N10262">
        <v>2</v>
      </c>
      <c r="P10262" t="s">
        <v>10827</v>
      </c>
      <c r="Q10262" t="s">
        <v>16686</v>
      </c>
      <c r="S10262" t="s">
        <v>29</v>
      </c>
    </row>
    <row r="10263" spans="1:19" hidden="1" x14ac:dyDescent="0.2">
      <c r="A10263">
        <v>6605</v>
      </c>
      <c r="B10263" t="s">
        <v>5637</v>
      </c>
      <c r="C10263" t="s">
        <v>20</v>
      </c>
      <c r="D10263">
        <v>-3.5</v>
      </c>
      <c r="E10263">
        <v>25</v>
      </c>
      <c r="F10263" t="s">
        <v>11509</v>
      </c>
      <c r="G10263" t="s">
        <v>75</v>
      </c>
      <c r="H10263" t="s">
        <v>23</v>
      </c>
      <c r="I10263" t="s">
        <v>9325</v>
      </c>
      <c r="K10263"/>
      <c r="L10263" t="s">
        <v>5639</v>
      </c>
      <c r="M10263" t="s">
        <v>11208</v>
      </c>
      <c r="N10263">
        <v>4</v>
      </c>
      <c r="P10263" t="s">
        <v>10827</v>
      </c>
      <c r="Q10263" t="s">
        <v>16687</v>
      </c>
      <c r="S10263" t="s">
        <v>29</v>
      </c>
    </row>
    <row r="10264" spans="1:19" hidden="1" x14ac:dyDescent="0.2">
      <c r="A10264">
        <v>6605</v>
      </c>
      <c r="B10264" t="s">
        <v>5637</v>
      </c>
      <c r="C10264" t="s">
        <v>20</v>
      </c>
      <c r="D10264">
        <v>-3.62</v>
      </c>
      <c r="E10264">
        <v>25</v>
      </c>
      <c r="F10264" t="s">
        <v>8359</v>
      </c>
      <c r="G10264" t="s">
        <v>75</v>
      </c>
      <c r="H10264" t="s">
        <v>23</v>
      </c>
      <c r="I10264" t="s">
        <v>9325</v>
      </c>
      <c r="K10264"/>
      <c r="L10264" t="s">
        <v>5639</v>
      </c>
      <c r="M10264" t="s">
        <v>11208</v>
      </c>
      <c r="N10264">
        <v>4</v>
      </c>
      <c r="P10264" t="s">
        <v>10827</v>
      </c>
      <c r="Q10264" t="s">
        <v>16687</v>
      </c>
      <c r="S10264" t="s">
        <v>29</v>
      </c>
    </row>
    <row r="10265" spans="1:19" hidden="1" x14ac:dyDescent="0.2">
      <c r="A10265">
        <v>6605</v>
      </c>
      <c r="B10265" t="s">
        <v>5637</v>
      </c>
      <c r="C10265" t="s">
        <v>20</v>
      </c>
      <c r="D10265">
        <v>-2.4700000000000002</v>
      </c>
      <c r="E10265">
        <v>20</v>
      </c>
      <c r="F10265" t="s">
        <v>16688</v>
      </c>
      <c r="G10265" t="s">
        <v>75</v>
      </c>
      <c r="H10265" t="s">
        <v>23</v>
      </c>
      <c r="I10265" t="s">
        <v>3143</v>
      </c>
      <c r="K10265"/>
      <c r="L10265" t="s">
        <v>5639</v>
      </c>
      <c r="M10265" t="s">
        <v>11208</v>
      </c>
      <c r="N10265">
        <v>4</v>
      </c>
      <c r="P10265" t="s">
        <v>10827</v>
      </c>
      <c r="Q10265" t="s">
        <v>16687</v>
      </c>
      <c r="S10265" t="s">
        <v>29</v>
      </c>
    </row>
    <row r="10266" spans="1:19" hidden="1" x14ac:dyDescent="0.2">
      <c r="A10266">
        <v>6605</v>
      </c>
      <c r="B10266" t="s">
        <v>5637</v>
      </c>
      <c r="C10266" t="s">
        <v>20</v>
      </c>
      <c r="D10266">
        <v>-2.46</v>
      </c>
      <c r="E10266">
        <v>20</v>
      </c>
      <c r="F10266" t="s">
        <v>16689</v>
      </c>
      <c r="G10266" t="s">
        <v>16690</v>
      </c>
      <c r="H10266" t="s">
        <v>23</v>
      </c>
      <c r="I10266" t="s">
        <v>4865</v>
      </c>
      <c r="K10266"/>
      <c r="L10266" t="s">
        <v>5639</v>
      </c>
      <c r="M10266" t="s">
        <v>11208</v>
      </c>
      <c r="N10266">
        <v>4</v>
      </c>
      <c r="P10266" t="s">
        <v>10827</v>
      </c>
      <c r="Q10266" t="s">
        <v>16687</v>
      </c>
      <c r="S10266" t="s">
        <v>29</v>
      </c>
    </row>
    <row r="10267" spans="1:19" hidden="1" x14ac:dyDescent="0.2">
      <c r="A10267">
        <v>6606</v>
      </c>
      <c r="B10267" t="s">
        <v>5646</v>
      </c>
      <c r="C10267" t="s">
        <v>20</v>
      </c>
      <c r="D10267">
        <v>-6.31</v>
      </c>
      <c r="E10267" t="s">
        <v>363</v>
      </c>
      <c r="F10267" t="s">
        <v>16691</v>
      </c>
      <c r="G10267" t="s">
        <v>75</v>
      </c>
      <c r="H10267" t="s">
        <v>23</v>
      </c>
      <c r="I10267" t="s">
        <v>2365</v>
      </c>
      <c r="K10267"/>
      <c r="L10267" t="s">
        <v>5647</v>
      </c>
      <c r="M10267" t="s">
        <v>11208</v>
      </c>
      <c r="N10267">
        <v>4</v>
      </c>
      <c r="P10267" t="s">
        <v>10827</v>
      </c>
      <c r="Q10267" t="s">
        <v>16692</v>
      </c>
      <c r="S10267" t="s">
        <v>29</v>
      </c>
    </row>
    <row r="10268" spans="1:19" hidden="1" x14ac:dyDescent="0.2">
      <c r="A10268">
        <v>6608</v>
      </c>
      <c r="B10268" t="s">
        <v>16693</v>
      </c>
      <c r="C10268" t="s">
        <v>20</v>
      </c>
      <c r="D10268">
        <v>-3.84</v>
      </c>
      <c r="E10268">
        <v>25</v>
      </c>
      <c r="F10268" t="s">
        <v>3110</v>
      </c>
      <c r="G10268" t="s">
        <v>75</v>
      </c>
      <c r="H10268" t="s">
        <v>23</v>
      </c>
      <c r="I10268" t="s">
        <v>9325</v>
      </c>
      <c r="K10268"/>
      <c r="L10268" t="s">
        <v>16694</v>
      </c>
      <c r="M10268" t="s">
        <v>26</v>
      </c>
      <c r="N10268">
        <v>2</v>
      </c>
      <c r="P10268" t="s">
        <v>10827</v>
      </c>
      <c r="Q10268" t="s">
        <v>16695</v>
      </c>
      <c r="S10268" t="s">
        <v>29</v>
      </c>
    </row>
    <row r="10269" spans="1:19" hidden="1" x14ac:dyDescent="0.2">
      <c r="A10269">
        <v>6609</v>
      </c>
      <c r="B10269" t="s">
        <v>16696</v>
      </c>
      <c r="C10269" t="s">
        <v>20</v>
      </c>
      <c r="D10269">
        <v>-6.13</v>
      </c>
      <c r="E10269" t="s">
        <v>363</v>
      </c>
      <c r="F10269" t="s">
        <v>16697</v>
      </c>
      <c r="G10269" t="s">
        <v>75</v>
      </c>
      <c r="H10269" t="s">
        <v>23</v>
      </c>
      <c r="I10269" t="s">
        <v>2365</v>
      </c>
      <c r="K10269"/>
      <c r="L10269" t="s">
        <v>16698</v>
      </c>
      <c r="M10269" t="s">
        <v>26</v>
      </c>
      <c r="N10269">
        <v>2</v>
      </c>
      <c r="P10269" t="s">
        <v>10827</v>
      </c>
      <c r="Q10269" t="s">
        <v>16699</v>
      </c>
      <c r="S10269" t="s">
        <v>29</v>
      </c>
    </row>
    <row r="10270" spans="1:19" hidden="1" x14ac:dyDescent="0.2">
      <c r="A10270">
        <v>6610</v>
      </c>
      <c r="B10270" t="s">
        <v>16700</v>
      </c>
      <c r="C10270" t="s">
        <v>20</v>
      </c>
      <c r="D10270">
        <v>-2.2000000000000002</v>
      </c>
      <c r="E10270">
        <v>25</v>
      </c>
      <c r="F10270" t="s">
        <v>11509</v>
      </c>
      <c r="G10270" t="s">
        <v>75</v>
      </c>
      <c r="H10270" t="s">
        <v>23</v>
      </c>
      <c r="I10270" t="s">
        <v>9325</v>
      </c>
      <c r="K10270"/>
      <c r="L10270" t="s">
        <v>16701</v>
      </c>
      <c r="M10270" t="s">
        <v>26</v>
      </c>
      <c r="N10270">
        <v>2</v>
      </c>
      <c r="P10270" t="s">
        <v>10827</v>
      </c>
      <c r="Q10270" t="s">
        <v>16702</v>
      </c>
      <c r="S10270" t="s">
        <v>29</v>
      </c>
    </row>
    <row r="10271" spans="1:19" hidden="1" x14ac:dyDescent="0.2">
      <c r="A10271">
        <v>6610</v>
      </c>
      <c r="B10271" t="s">
        <v>16700</v>
      </c>
      <c r="C10271" t="s">
        <v>20</v>
      </c>
      <c r="D10271">
        <v>-3.43</v>
      </c>
      <c r="F10271" t="s">
        <v>16689</v>
      </c>
      <c r="G10271" t="s">
        <v>16690</v>
      </c>
      <c r="H10271" t="s">
        <v>23</v>
      </c>
      <c r="I10271" t="s">
        <v>4865</v>
      </c>
      <c r="K10271"/>
      <c r="L10271" t="s">
        <v>16701</v>
      </c>
      <c r="M10271" t="s">
        <v>26</v>
      </c>
      <c r="N10271">
        <v>2</v>
      </c>
      <c r="P10271" t="s">
        <v>10827</v>
      </c>
      <c r="Q10271" t="s">
        <v>16702</v>
      </c>
      <c r="S10271" t="s">
        <v>29</v>
      </c>
    </row>
    <row r="10272" spans="1:19" hidden="1" x14ac:dyDescent="0.2">
      <c r="A10272">
        <v>6611</v>
      </c>
      <c r="B10272" t="s">
        <v>5664</v>
      </c>
      <c r="C10272" t="s">
        <v>20</v>
      </c>
      <c r="D10272">
        <v>0.3</v>
      </c>
      <c r="E10272">
        <v>25</v>
      </c>
      <c r="F10272" t="s">
        <v>16703</v>
      </c>
      <c r="G10272" t="s">
        <v>75</v>
      </c>
      <c r="H10272" t="s">
        <v>23</v>
      </c>
      <c r="I10272" t="s">
        <v>9325</v>
      </c>
      <c r="K10272"/>
      <c r="L10272" t="s">
        <v>5665</v>
      </c>
      <c r="M10272" t="s">
        <v>11208</v>
      </c>
      <c r="N10272">
        <v>4</v>
      </c>
      <c r="P10272" t="s">
        <v>10827</v>
      </c>
      <c r="Q10272" t="s">
        <v>16704</v>
      </c>
      <c r="S10272" t="s">
        <v>29</v>
      </c>
    </row>
    <row r="10273" spans="1:19" hidden="1" x14ac:dyDescent="0.2">
      <c r="A10273">
        <v>6612</v>
      </c>
      <c r="B10273" t="s">
        <v>16705</v>
      </c>
      <c r="C10273" t="s">
        <v>20</v>
      </c>
      <c r="D10273">
        <v>-3.3</v>
      </c>
      <c r="E10273">
        <v>25</v>
      </c>
      <c r="F10273" t="s">
        <v>11509</v>
      </c>
      <c r="G10273" t="s">
        <v>75</v>
      </c>
      <c r="H10273" t="s">
        <v>23</v>
      </c>
      <c r="I10273" t="s">
        <v>9325</v>
      </c>
      <c r="K10273"/>
      <c r="L10273" t="s">
        <v>16706</v>
      </c>
      <c r="M10273" t="s">
        <v>11208</v>
      </c>
      <c r="N10273">
        <v>4</v>
      </c>
      <c r="P10273" t="s">
        <v>10827</v>
      </c>
      <c r="Q10273" t="s">
        <v>16707</v>
      </c>
      <c r="S10273" t="s">
        <v>29</v>
      </c>
    </row>
    <row r="10274" spans="1:19" hidden="1" x14ac:dyDescent="0.2">
      <c r="A10274">
        <v>6612</v>
      </c>
      <c r="B10274" t="s">
        <v>16705</v>
      </c>
      <c r="C10274" t="s">
        <v>20</v>
      </c>
      <c r="D10274">
        <v>-3.37</v>
      </c>
      <c r="E10274">
        <v>25</v>
      </c>
      <c r="F10274" t="s">
        <v>8359</v>
      </c>
      <c r="G10274" t="s">
        <v>75</v>
      </c>
      <c r="H10274" t="s">
        <v>23</v>
      </c>
      <c r="I10274" t="s">
        <v>9325</v>
      </c>
      <c r="K10274"/>
      <c r="L10274" t="s">
        <v>16706</v>
      </c>
      <c r="M10274" t="s">
        <v>11208</v>
      </c>
      <c r="N10274">
        <v>4</v>
      </c>
      <c r="P10274" t="s">
        <v>10827</v>
      </c>
      <c r="Q10274" t="s">
        <v>16707</v>
      </c>
      <c r="S10274" t="s">
        <v>29</v>
      </c>
    </row>
    <row r="10275" spans="1:19" hidden="1" x14ac:dyDescent="0.2">
      <c r="A10275">
        <v>6612</v>
      </c>
      <c r="B10275" t="s">
        <v>16705</v>
      </c>
      <c r="C10275" t="s">
        <v>20</v>
      </c>
      <c r="D10275">
        <v>-3.77</v>
      </c>
      <c r="F10275" t="s">
        <v>16689</v>
      </c>
      <c r="G10275" t="s">
        <v>16690</v>
      </c>
      <c r="H10275" t="s">
        <v>23</v>
      </c>
      <c r="I10275" t="s">
        <v>4865</v>
      </c>
      <c r="K10275"/>
      <c r="L10275" t="s">
        <v>16706</v>
      </c>
      <c r="M10275" t="s">
        <v>11208</v>
      </c>
      <c r="N10275">
        <v>4</v>
      </c>
      <c r="P10275" t="s">
        <v>10827</v>
      </c>
      <c r="Q10275" t="s">
        <v>16707</v>
      </c>
      <c r="S10275" t="s">
        <v>29</v>
      </c>
    </row>
    <row r="10276" spans="1:19" hidden="1" x14ac:dyDescent="0.2">
      <c r="A10276">
        <v>6613</v>
      </c>
      <c r="B10276" t="s">
        <v>5667</v>
      </c>
      <c r="C10276" t="s">
        <v>20</v>
      </c>
      <c r="D10276">
        <v>-1.49</v>
      </c>
      <c r="E10276">
        <v>25</v>
      </c>
      <c r="F10276" t="s">
        <v>3110</v>
      </c>
      <c r="G10276" t="s">
        <v>75</v>
      </c>
      <c r="H10276" t="s">
        <v>23</v>
      </c>
      <c r="I10276" t="s">
        <v>9325</v>
      </c>
      <c r="K10276"/>
      <c r="L10276" t="s">
        <v>5668</v>
      </c>
      <c r="M10276" t="s">
        <v>11208</v>
      </c>
      <c r="N10276">
        <v>4</v>
      </c>
      <c r="P10276" t="s">
        <v>10827</v>
      </c>
      <c r="Q10276" t="s">
        <v>16708</v>
      </c>
      <c r="S10276" t="s">
        <v>29</v>
      </c>
    </row>
    <row r="10277" spans="1:19" hidden="1" x14ac:dyDescent="0.2">
      <c r="A10277">
        <v>6613</v>
      </c>
      <c r="B10277" t="s">
        <v>5667</v>
      </c>
      <c r="C10277" t="s">
        <v>20</v>
      </c>
      <c r="D10277">
        <v>-1.44</v>
      </c>
      <c r="E10277">
        <v>25</v>
      </c>
      <c r="F10277" t="s">
        <v>8359</v>
      </c>
      <c r="G10277" t="s">
        <v>75</v>
      </c>
      <c r="H10277" t="s">
        <v>23</v>
      </c>
      <c r="I10277" t="s">
        <v>9325</v>
      </c>
      <c r="K10277"/>
      <c r="L10277" t="s">
        <v>5668</v>
      </c>
      <c r="M10277" t="s">
        <v>11208</v>
      </c>
      <c r="N10277">
        <v>4</v>
      </c>
      <c r="P10277" t="s">
        <v>10827</v>
      </c>
      <c r="Q10277" t="s">
        <v>16708</v>
      </c>
      <c r="S10277" t="s">
        <v>29</v>
      </c>
    </row>
    <row r="10278" spans="1:19" hidden="1" x14ac:dyDescent="0.2">
      <c r="A10278">
        <v>6613</v>
      </c>
      <c r="B10278" t="s">
        <v>5667</v>
      </c>
      <c r="C10278" t="s">
        <v>20</v>
      </c>
      <c r="D10278">
        <v>-1.34</v>
      </c>
      <c r="E10278">
        <v>20</v>
      </c>
      <c r="F10278" t="s">
        <v>11869</v>
      </c>
      <c r="G10278" t="s">
        <v>75</v>
      </c>
      <c r="H10278" t="s">
        <v>23</v>
      </c>
      <c r="I10278" t="s">
        <v>3143</v>
      </c>
      <c r="K10278"/>
      <c r="L10278" t="s">
        <v>5668</v>
      </c>
      <c r="M10278" t="s">
        <v>11208</v>
      </c>
      <c r="N10278">
        <v>4</v>
      </c>
      <c r="P10278" t="s">
        <v>10827</v>
      </c>
      <c r="Q10278" t="s">
        <v>16708</v>
      </c>
      <c r="S10278" t="s">
        <v>29</v>
      </c>
    </row>
    <row r="10279" spans="1:19" hidden="1" x14ac:dyDescent="0.2">
      <c r="A10279">
        <v>6614</v>
      </c>
      <c r="B10279" t="s">
        <v>16709</v>
      </c>
      <c r="C10279" t="s">
        <v>20</v>
      </c>
      <c r="D10279">
        <v>0.26</v>
      </c>
      <c r="E10279">
        <v>25</v>
      </c>
      <c r="F10279" t="s">
        <v>16710</v>
      </c>
      <c r="G10279" t="s">
        <v>75</v>
      </c>
      <c r="H10279" t="s">
        <v>23</v>
      </c>
      <c r="I10279" t="s">
        <v>9325</v>
      </c>
      <c r="K10279"/>
      <c r="L10279" t="s">
        <v>16711</v>
      </c>
      <c r="M10279" t="s">
        <v>11208</v>
      </c>
      <c r="N10279">
        <v>4</v>
      </c>
      <c r="P10279" t="s">
        <v>10827</v>
      </c>
      <c r="Q10279" t="s">
        <v>16712</v>
      </c>
      <c r="S10279" t="s">
        <v>29</v>
      </c>
    </row>
    <row r="10280" spans="1:19" hidden="1" x14ac:dyDescent="0.2">
      <c r="A10280">
        <v>6615</v>
      </c>
      <c r="B10280" t="s">
        <v>16713</v>
      </c>
      <c r="C10280" t="s">
        <v>20</v>
      </c>
      <c r="D10280">
        <v>-2.94</v>
      </c>
      <c r="E10280">
        <v>25</v>
      </c>
      <c r="F10280" t="s">
        <v>3110</v>
      </c>
      <c r="G10280" t="s">
        <v>75</v>
      </c>
      <c r="H10280" t="s">
        <v>23</v>
      </c>
      <c r="I10280" t="s">
        <v>9325</v>
      </c>
      <c r="K10280"/>
      <c r="L10280" t="s">
        <v>16714</v>
      </c>
      <c r="M10280" t="s">
        <v>26</v>
      </c>
      <c r="N10280">
        <v>2</v>
      </c>
      <c r="P10280" t="s">
        <v>10827</v>
      </c>
      <c r="Q10280" t="s">
        <v>16715</v>
      </c>
      <c r="S10280" t="s">
        <v>29</v>
      </c>
    </row>
    <row r="10281" spans="1:19" hidden="1" x14ac:dyDescent="0.2">
      <c r="A10281">
        <v>6616</v>
      </c>
      <c r="B10281" t="s">
        <v>16716</v>
      </c>
      <c r="C10281" t="s">
        <v>20</v>
      </c>
      <c r="D10281">
        <v>-1.03</v>
      </c>
      <c r="E10281">
        <v>25</v>
      </c>
      <c r="F10281" t="s">
        <v>3110</v>
      </c>
      <c r="G10281" t="s">
        <v>75</v>
      </c>
      <c r="H10281" t="s">
        <v>23</v>
      </c>
      <c r="I10281" t="s">
        <v>9325</v>
      </c>
      <c r="K10281"/>
      <c r="L10281" t="s">
        <v>16717</v>
      </c>
      <c r="M10281" t="s">
        <v>26</v>
      </c>
      <c r="N10281">
        <v>2</v>
      </c>
      <c r="P10281" t="s">
        <v>10827</v>
      </c>
      <c r="Q10281" t="s">
        <v>16718</v>
      </c>
      <c r="S10281" t="s">
        <v>29</v>
      </c>
    </row>
    <row r="10282" spans="1:19" hidden="1" x14ac:dyDescent="0.2">
      <c r="A10282">
        <v>6617</v>
      </c>
      <c r="B10282" t="s">
        <v>16719</v>
      </c>
      <c r="C10282" t="s">
        <v>20</v>
      </c>
      <c r="D10282">
        <v>-2.2999999999999998</v>
      </c>
      <c r="E10282">
        <v>25</v>
      </c>
      <c r="F10282" t="s">
        <v>3110</v>
      </c>
      <c r="G10282" t="s">
        <v>75</v>
      </c>
      <c r="H10282" t="s">
        <v>23</v>
      </c>
      <c r="I10282" t="s">
        <v>9325</v>
      </c>
      <c r="K10282"/>
      <c r="L10282" t="s">
        <v>16720</v>
      </c>
      <c r="M10282" t="s">
        <v>11208</v>
      </c>
      <c r="N10282">
        <v>4</v>
      </c>
      <c r="P10282" t="s">
        <v>10827</v>
      </c>
      <c r="Q10282" t="s">
        <v>16721</v>
      </c>
      <c r="S10282" t="s">
        <v>29</v>
      </c>
    </row>
    <row r="10283" spans="1:19" hidden="1" x14ac:dyDescent="0.2">
      <c r="A10283">
        <v>6618</v>
      </c>
      <c r="B10283" t="s">
        <v>16722</v>
      </c>
      <c r="C10283" t="s">
        <v>20</v>
      </c>
      <c r="D10283">
        <v>-0.41</v>
      </c>
      <c r="E10283">
        <v>25</v>
      </c>
      <c r="F10283" t="s">
        <v>3110</v>
      </c>
      <c r="G10283" t="s">
        <v>75</v>
      </c>
      <c r="H10283" t="s">
        <v>23</v>
      </c>
      <c r="I10283" t="s">
        <v>9325</v>
      </c>
      <c r="K10283"/>
      <c r="L10283" t="s">
        <v>16723</v>
      </c>
      <c r="M10283" t="s">
        <v>26</v>
      </c>
      <c r="N10283">
        <v>2</v>
      </c>
      <c r="P10283" t="s">
        <v>10827</v>
      </c>
      <c r="Q10283" t="s">
        <v>16724</v>
      </c>
      <c r="S10283" t="s">
        <v>29</v>
      </c>
    </row>
    <row r="10284" spans="1:19" hidden="1" x14ac:dyDescent="0.2">
      <c r="A10284" t="s">
        <v>16725</v>
      </c>
      <c r="B10284" t="s">
        <v>16726</v>
      </c>
      <c r="C10284" t="s">
        <v>20</v>
      </c>
      <c r="D10284">
        <v>-4.25</v>
      </c>
      <c r="E10284">
        <v>25</v>
      </c>
      <c r="F10284" t="s">
        <v>16727</v>
      </c>
      <c r="G10284" t="s">
        <v>75</v>
      </c>
      <c r="H10284" t="s">
        <v>23</v>
      </c>
      <c r="I10284" t="s">
        <v>9325</v>
      </c>
      <c r="K10284"/>
      <c r="L10284" t="s">
        <v>16728</v>
      </c>
      <c r="M10284" t="s">
        <v>26</v>
      </c>
      <c r="N10284">
        <v>2</v>
      </c>
      <c r="P10284" t="s">
        <v>10827</v>
      </c>
      <c r="Q10284" t="s">
        <v>16729</v>
      </c>
      <c r="S10284" t="s">
        <v>29</v>
      </c>
    </row>
    <row r="10285" spans="1:19" hidden="1" x14ac:dyDescent="0.2">
      <c r="A10285">
        <v>6619</v>
      </c>
      <c r="B10285" t="s">
        <v>5676</v>
      </c>
      <c r="C10285" t="s">
        <v>20</v>
      </c>
      <c r="D10285">
        <v>-2.3199999999999998</v>
      </c>
      <c r="E10285">
        <v>25</v>
      </c>
      <c r="F10285" t="s">
        <v>3110</v>
      </c>
      <c r="G10285" t="s">
        <v>75</v>
      </c>
      <c r="H10285" t="s">
        <v>23</v>
      </c>
      <c r="I10285" t="s">
        <v>9325</v>
      </c>
      <c r="K10285"/>
      <c r="L10285" t="s">
        <v>5677</v>
      </c>
      <c r="M10285" t="s">
        <v>11208</v>
      </c>
      <c r="N10285">
        <v>4</v>
      </c>
      <c r="P10285" t="s">
        <v>10827</v>
      </c>
      <c r="Q10285" t="s">
        <v>16730</v>
      </c>
      <c r="S10285" t="s">
        <v>29</v>
      </c>
    </row>
    <row r="10286" spans="1:19" hidden="1" x14ac:dyDescent="0.2">
      <c r="A10286">
        <v>6619</v>
      </c>
      <c r="B10286" t="s">
        <v>5676</v>
      </c>
      <c r="C10286" t="s">
        <v>20</v>
      </c>
      <c r="D10286">
        <v>-2.2999999999999998</v>
      </c>
      <c r="E10286">
        <v>25</v>
      </c>
      <c r="F10286" t="s">
        <v>8359</v>
      </c>
      <c r="G10286" t="s">
        <v>75</v>
      </c>
      <c r="H10286" t="s">
        <v>23</v>
      </c>
      <c r="I10286" t="s">
        <v>9325</v>
      </c>
      <c r="K10286"/>
      <c r="L10286" t="s">
        <v>5677</v>
      </c>
      <c r="M10286" t="s">
        <v>11208</v>
      </c>
      <c r="N10286">
        <v>4</v>
      </c>
      <c r="P10286" t="s">
        <v>10827</v>
      </c>
      <c r="Q10286" t="s">
        <v>16730</v>
      </c>
      <c r="S10286" t="s">
        <v>29</v>
      </c>
    </row>
    <row r="10287" spans="1:19" hidden="1" x14ac:dyDescent="0.2">
      <c r="A10287">
        <v>6620</v>
      </c>
      <c r="B10287" t="s">
        <v>5679</v>
      </c>
      <c r="C10287" t="s">
        <v>20</v>
      </c>
      <c r="D10287">
        <v>-0.28000000000000003</v>
      </c>
      <c r="E10287">
        <v>25</v>
      </c>
      <c r="F10287" t="s">
        <v>16710</v>
      </c>
      <c r="G10287" t="s">
        <v>75</v>
      </c>
      <c r="H10287" t="s">
        <v>23</v>
      </c>
      <c r="I10287" t="s">
        <v>9325</v>
      </c>
      <c r="K10287"/>
      <c r="L10287" t="s">
        <v>5680</v>
      </c>
      <c r="M10287" t="s">
        <v>11208</v>
      </c>
      <c r="N10287">
        <v>4</v>
      </c>
      <c r="P10287" t="s">
        <v>10827</v>
      </c>
      <c r="Q10287" t="s">
        <v>16731</v>
      </c>
      <c r="S10287" t="s">
        <v>29</v>
      </c>
    </row>
    <row r="10288" spans="1:19" hidden="1" x14ac:dyDescent="0.2">
      <c r="A10288">
        <v>6621</v>
      </c>
      <c r="B10288" t="s">
        <v>5682</v>
      </c>
      <c r="C10288" t="s">
        <v>20</v>
      </c>
      <c r="D10288">
        <v>-4.55</v>
      </c>
      <c r="E10288">
        <v>25</v>
      </c>
      <c r="F10288" t="s">
        <v>3110</v>
      </c>
      <c r="G10288" t="s">
        <v>75</v>
      </c>
      <c r="H10288" t="s">
        <v>23</v>
      </c>
      <c r="I10288" t="s">
        <v>9325</v>
      </c>
      <c r="K10288"/>
      <c r="L10288" t="s">
        <v>5683</v>
      </c>
      <c r="M10288" t="s">
        <v>11208</v>
      </c>
      <c r="N10288">
        <v>4</v>
      </c>
      <c r="P10288" t="s">
        <v>10827</v>
      </c>
      <c r="Q10288" t="s">
        <v>16732</v>
      </c>
      <c r="S10288" t="s">
        <v>29</v>
      </c>
    </row>
    <row r="10289" spans="1:19" hidden="1" x14ac:dyDescent="0.2">
      <c r="A10289">
        <v>6622</v>
      </c>
      <c r="B10289" t="s">
        <v>16733</v>
      </c>
      <c r="C10289" t="s">
        <v>20</v>
      </c>
      <c r="D10289">
        <v>-3.3</v>
      </c>
      <c r="E10289">
        <v>25</v>
      </c>
      <c r="F10289" t="s">
        <v>11509</v>
      </c>
      <c r="G10289" t="s">
        <v>75</v>
      </c>
      <c r="H10289" t="s">
        <v>23</v>
      </c>
      <c r="I10289" t="s">
        <v>9325</v>
      </c>
      <c r="K10289"/>
      <c r="L10289" t="s">
        <v>16734</v>
      </c>
      <c r="M10289" t="s">
        <v>11208</v>
      </c>
      <c r="N10289">
        <v>4</v>
      </c>
      <c r="P10289" t="s">
        <v>10827</v>
      </c>
      <c r="Q10289" t="s">
        <v>16735</v>
      </c>
      <c r="S10289" t="s">
        <v>29</v>
      </c>
    </row>
    <row r="10290" spans="1:19" hidden="1" x14ac:dyDescent="0.2">
      <c r="A10290">
        <v>6622</v>
      </c>
      <c r="B10290" t="s">
        <v>16733</v>
      </c>
      <c r="C10290" t="s">
        <v>20</v>
      </c>
      <c r="D10290">
        <v>-2.0299999999999998</v>
      </c>
      <c r="F10290" t="s">
        <v>16689</v>
      </c>
      <c r="G10290" t="s">
        <v>16690</v>
      </c>
      <c r="H10290" t="s">
        <v>23</v>
      </c>
      <c r="I10290" t="s">
        <v>4865</v>
      </c>
      <c r="K10290"/>
      <c r="L10290" t="s">
        <v>16734</v>
      </c>
      <c r="M10290" t="s">
        <v>11208</v>
      </c>
      <c r="N10290">
        <v>4</v>
      </c>
      <c r="P10290" t="s">
        <v>10827</v>
      </c>
      <c r="Q10290" t="s">
        <v>16735</v>
      </c>
      <c r="S10290" t="s">
        <v>29</v>
      </c>
    </row>
    <row r="10291" spans="1:19" hidden="1" x14ac:dyDescent="0.2">
      <c r="A10291">
        <v>6623</v>
      </c>
      <c r="B10291" t="s">
        <v>16736</v>
      </c>
      <c r="C10291" t="s">
        <v>20</v>
      </c>
      <c r="D10291">
        <v>-3.58</v>
      </c>
      <c r="E10291">
        <v>25</v>
      </c>
      <c r="F10291" t="s">
        <v>3110</v>
      </c>
      <c r="G10291" t="s">
        <v>75</v>
      </c>
      <c r="H10291" t="s">
        <v>23</v>
      </c>
      <c r="I10291" t="s">
        <v>9325</v>
      </c>
      <c r="K10291"/>
      <c r="L10291" t="s">
        <v>16737</v>
      </c>
      <c r="M10291" t="s">
        <v>26</v>
      </c>
      <c r="N10291">
        <v>2</v>
      </c>
      <c r="P10291" t="s">
        <v>10827</v>
      </c>
      <c r="Q10291" t="s">
        <v>16738</v>
      </c>
      <c r="S10291" t="s">
        <v>29</v>
      </c>
    </row>
    <row r="10292" spans="1:19" hidden="1" x14ac:dyDescent="0.2">
      <c r="A10292">
        <v>6623</v>
      </c>
      <c r="B10292" t="s">
        <v>16736</v>
      </c>
      <c r="C10292" t="s">
        <v>20</v>
      </c>
      <c r="D10292">
        <v>-3.7</v>
      </c>
      <c r="E10292">
        <v>25</v>
      </c>
      <c r="F10292" t="s">
        <v>8359</v>
      </c>
      <c r="G10292" t="s">
        <v>75</v>
      </c>
      <c r="H10292" t="s">
        <v>23</v>
      </c>
      <c r="I10292" t="s">
        <v>9325</v>
      </c>
      <c r="K10292"/>
      <c r="L10292" t="s">
        <v>16737</v>
      </c>
      <c r="M10292" t="s">
        <v>26</v>
      </c>
      <c r="N10292">
        <v>2</v>
      </c>
      <c r="P10292" t="s">
        <v>10827</v>
      </c>
      <c r="Q10292" t="s">
        <v>16738</v>
      </c>
      <c r="S10292" t="s">
        <v>29</v>
      </c>
    </row>
    <row r="10293" spans="1:19" hidden="1" x14ac:dyDescent="0.2">
      <c r="A10293">
        <v>6624</v>
      </c>
      <c r="B10293" t="s">
        <v>16739</v>
      </c>
      <c r="C10293" t="s">
        <v>20</v>
      </c>
      <c r="D10293">
        <v>-1.4</v>
      </c>
      <c r="E10293">
        <v>25</v>
      </c>
      <c r="F10293" t="s">
        <v>3110</v>
      </c>
      <c r="G10293" t="s">
        <v>75</v>
      </c>
      <c r="H10293" t="s">
        <v>23</v>
      </c>
      <c r="I10293" t="s">
        <v>9325</v>
      </c>
      <c r="K10293"/>
      <c r="L10293" t="s">
        <v>16740</v>
      </c>
      <c r="M10293" t="s">
        <v>26</v>
      </c>
      <c r="N10293">
        <v>2</v>
      </c>
      <c r="P10293" t="s">
        <v>10827</v>
      </c>
      <c r="Q10293" t="s">
        <v>16741</v>
      </c>
      <c r="S10293" t="s">
        <v>29</v>
      </c>
    </row>
    <row r="10294" spans="1:19" hidden="1" x14ac:dyDescent="0.2">
      <c r="A10294">
        <v>6625</v>
      </c>
      <c r="B10294" t="s">
        <v>16742</v>
      </c>
      <c r="C10294" t="s">
        <v>20</v>
      </c>
      <c r="D10294">
        <v>-7.4</v>
      </c>
      <c r="E10294">
        <v>25</v>
      </c>
      <c r="F10294" t="s">
        <v>11509</v>
      </c>
      <c r="G10294" t="s">
        <v>75</v>
      </c>
      <c r="H10294" t="s">
        <v>23</v>
      </c>
      <c r="I10294" t="s">
        <v>9325</v>
      </c>
      <c r="K10294"/>
      <c r="L10294" t="s">
        <v>16743</v>
      </c>
      <c r="M10294" t="s">
        <v>11208</v>
      </c>
      <c r="N10294">
        <v>4</v>
      </c>
      <c r="P10294" t="s">
        <v>10827</v>
      </c>
      <c r="Q10294" t="s">
        <v>16744</v>
      </c>
      <c r="S10294" t="s">
        <v>29</v>
      </c>
    </row>
    <row r="10295" spans="1:19" hidden="1" x14ac:dyDescent="0.2">
      <c r="A10295">
        <v>6625</v>
      </c>
      <c r="B10295" t="s">
        <v>16742</v>
      </c>
      <c r="C10295" t="s">
        <v>20</v>
      </c>
      <c r="D10295">
        <v>-4.49</v>
      </c>
      <c r="E10295">
        <v>20</v>
      </c>
      <c r="F10295" t="s">
        <v>11869</v>
      </c>
      <c r="G10295" t="s">
        <v>75</v>
      </c>
      <c r="H10295" t="s">
        <v>23</v>
      </c>
      <c r="I10295" t="s">
        <v>3143</v>
      </c>
      <c r="K10295"/>
      <c r="L10295" t="s">
        <v>16743</v>
      </c>
      <c r="M10295" t="s">
        <v>11208</v>
      </c>
      <c r="N10295">
        <v>4</v>
      </c>
      <c r="P10295" t="s">
        <v>10827</v>
      </c>
      <c r="Q10295" t="s">
        <v>16744</v>
      </c>
      <c r="S10295" t="s">
        <v>29</v>
      </c>
    </row>
    <row r="10296" spans="1:19" hidden="1" x14ac:dyDescent="0.2">
      <c r="A10296">
        <v>6625</v>
      </c>
      <c r="B10296" t="s">
        <v>16742</v>
      </c>
      <c r="C10296" t="s">
        <v>20</v>
      </c>
      <c r="D10296">
        <v>-4.6100000000000003</v>
      </c>
      <c r="E10296">
        <v>20</v>
      </c>
      <c r="F10296" t="s">
        <v>16689</v>
      </c>
      <c r="G10296" t="s">
        <v>16690</v>
      </c>
      <c r="H10296" t="s">
        <v>23</v>
      </c>
      <c r="I10296" t="s">
        <v>4865</v>
      </c>
      <c r="K10296"/>
      <c r="L10296" t="s">
        <v>16743</v>
      </c>
      <c r="M10296" t="s">
        <v>11208</v>
      </c>
      <c r="N10296">
        <v>4</v>
      </c>
      <c r="P10296" t="s">
        <v>10827</v>
      </c>
      <c r="Q10296" t="s">
        <v>16744</v>
      </c>
      <c r="S10296" t="s">
        <v>29</v>
      </c>
    </row>
    <row r="10297" spans="1:19" hidden="1" x14ac:dyDescent="0.2">
      <c r="A10297">
        <v>6626</v>
      </c>
      <c r="B10297" t="s">
        <v>16745</v>
      </c>
      <c r="C10297" t="s">
        <v>20</v>
      </c>
      <c r="D10297">
        <v>-6.9</v>
      </c>
      <c r="E10297">
        <v>25</v>
      </c>
      <c r="F10297" t="s">
        <v>11509</v>
      </c>
      <c r="G10297" t="s">
        <v>75</v>
      </c>
      <c r="H10297" t="s">
        <v>23</v>
      </c>
      <c r="I10297" t="s">
        <v>9325</v>
      </c>
      <c r="K10297"/>
      <c r="L10297" t="s">
        <v>16746</v>
      </c>
      <c r="M10297" t="s">
        <v>26</v>
      </c>
      <c r="N10297">
        <v>2</v>
      </c>
      <c r="P10297" t="s">
        <v>10827</v>
      </c>
      <c r="Q10297" t="s">
        <v>16747</v>
      </c>
      <c r="S10297" t="s">
        <v>29</v>
      </c>
    </row>
    <row r="10298" spans="1:19" hidden="1" x14ac:dyDescent="0.2">
      <c r="A10298">
        <v>6626</v>
      </c>
      <c r="B10298" t="s">
        <v>16745</v>
      </c>
      <c r="C10298" t="s">
        <v>20</v>
      </c>
      <c r="D10298">
        <v>-4.05</v>
      </c>
      <c r="F10298" t="s">
        <v>16689</v>
      </c>
      <c r="G10298" t="s">
        <v>16690</v>
      </c>
      <c r="H10298" t="s">
        <v>23</v>
      </c>
      <c r="I10298" t="s">
        <v>4865</v>
      </c>
      <c r="K10298"/>
      <c r="L10298" t="s">
        <v>16746</v>
      </c>
      <c r="M10298" t="s">
        <v>26</v>
      </c>
      <c r="N10298">
        <v>2</v>
      </c>
      <c r="P10298" t="s">
        <v>10827</v>
      </c>
      <c r="Q10298" t="s">
        <v>16747</v>
      </c>
      <c r="S10298" t="s">
        <v>29</v>
      </c>
    </row>
    <row r="10299" spans="1:19" hidden="1" x14ac:dyDescent="0.2">
      <c r="A10299">
        <v>6627</v>
      </c>
      <c r="B10299" t="s">
        <v>16748</v>
      </c>
      <c r="C10299" t="s">
        <v>20</v>
      </c>
      <c r="D10299">
        <v>-4.34</v>
      </c>
      <c r="E10299">
        <v>25</v>
      </c>
      <c r="F10299" t="s">
        <v>3110</v>
      </c>
      <c r="G10299" t="s">
        <v>75</v>
      </c>
      <c r="H10299" t="s">
        <v>23</v>
      </c>
      <c r="I10299" t="s">
        <v>9325</v>
      </c>
      <c r="K10299"/>
      <c r="L10299" t="s">
        <v>16749</v>
      </c>
      <c r="M10299" t="s">
        <v>26</v>
      </c>
      <c r="N10299">
        <v>2</v>
      </c>
      <c r="P10299" t="s">
        <v>10827</v>
      </c>
      <c r="Q10299" t="s">
        <v>16750</v>
      </c>
      <c r="S10299" t="s">
        <v>29</v>
      </c>
    </row>
    <row r="10300" spans="1:19" hidden="1" x14ac:dyDescent="0.2">
      <c r="A10300">
        <v>6628</v>
      </c>
      <c r="B10300" t="s">
        <v>16751</v>
      </c>
      <c r="C10300" t="s">
        <v>20</v>
      </c>
      <c r="D10300">
        <v>-0.66</v>
      </c>
      <c r="E10300">
        <v>25</v>
      </c>
      <c r="F10300" t="s">
        <v>3110</v>
      </c>
      <c r="G10300" t="s">
        <v>75</v>
      </c>
      <c r="H10300" t="s">
        <v>23</v>
      </c>
      <c r="I10300" t="s">
        <v>9325</v>
      </c>
      <c r="K10300"/>
      <c r="L10300" t="s">
        <v>16752</v>
      </c>
      <c r="M10300" t="s">
        <v>11208</v>
      </c>
      <c r="N10300">
        <v>4</v>
      </c>
      <c r="P10300" t="s">
        <v>10827</v>
      </c>
      <c r="Q10300" t="s">
        <v>16753</v>
      </c>
      <c r="S10300" t="s">
        <v>29</v>
      </c>
    </row>
    <row r="10301" spans="1:19" hidden="1" x14ac:dyDescent="0.2">
      <c r="A10301">
        <v>6629</v>
      </c>
      <c r="B10301" t="s">
        <v>16696</v>
      </c>
      <c r="C10301" t="s">
        <v>20</v>
      </c>
      <c r="D10301">
        <v>-6.13</v>
      </c>
      <c r="E10301">
        <v>25</v>
      </c>
      <c r="F10301" t="s">
        <v>3110</v>
      </c>
      <c r="G10301" t="s">
        <v>75</v>
      </c>
      <c r="H10301" t="s">
        <v>23</v>
      </c>
      <c r="I10301" t="s">
        <v>9325</v>
      </c>
      <c r="K10301"/>
      <c r="L10301" t="s">
        <v>16754</v>
      </c>
      <c r="M10301" t="s">
        <v>16755</v>
      </c>
      <c r="N10301">
        <v>2</v>
      </c>
      <c r="P10301" t="s">
        <v>10827</v>
      </c>
      <c r="Q10301" t="s">
        <v>16756</v>
      </c>
      <c r="S10301" t="s">
        <v>29</v>
      </c>
    </row>
    <row r="10302" spans="1:19" hidden="1" x14ac:dyDescent="0.2">
      <c r="A10302">
        <v>6629</v>
      </c>
      <c r="B10302" t="s">
        <v>16696</v>
      </c>
      <c r="C10302" t="s">
        <v>20</v>
      </c>
      <c r="D10302">
        <v>-5.76</v>
      </c>
      <c r="E10302">
        <v>20</v>
      </c>
      <c r="F10302" t="s">
        <v>16757</v>
      </c>
      <c r="G10302" t="s">
        <v>75</v>
      </c>
      <c r="H10302" t="s">
        <v>23</v>
      </c>
      <c r="I10302" t="s">
        <v>3143</v>
      </c>
      <c r="K10302"/>
      <c r="L10302" t="s">
        <v>16754</v>
      </c>
      <c r="M10302" t="s">
        <v>16755</v>
      </c>
      <c r="N10302">
        <v>2</v>
      </c>
      <c r="P10302" t="s">
        <v>10827</v>
      </c>
      <c r="Q10302" t="s">
        <v>16756</v>
      </c>
      <c r="S10302" t="s">
        <v>29</v>
      </c>
    </row>
    <row r="10303" spans="1:19" hidden="1" x14ac:dyDescent="0.2">
      <c r="A10303">
        <v>6630</v>
      </c>
      <c r="B10303" t="s">
        <v>16758</v>
      </c>
      <c r="C10303" t="s">
        <v>20</v>
      </c>
      <c r="D10303">
        <v>-4.5999999999999996</v>
      </c>
      <c r="E10303">
        <v>25</v>
      </c>
      <c r="F10303" t="s">
        <v>16759</v>
      </c>
      <c r="G10303" t="s">
        <v>75</v>
      </c>
      <c r="H10303" t="s">
        <v>23</v>
      </c>
      <c r="I10303" t="s">
        <v>9325</v>
      </c>
      <c r="K10303"/>
      <c r="L10303" t="s">
        <v>16760</v>
      </c>
      <c r="M10303" t="s">
        <v>26</v>
      </c>
      <c r="N10303">
        <v>2</v>
      </c>
      <c r="P10303" t="s">
        <v>10827</v>
      </c>
      <c r="Q10303" t="s">
        <v>16761</v>
      </c>
      <c r="S10303" t="s">
        <v>29</v>
      </c>
    </row>
    <row r="10304" spans="1:19" hidden="1" x14ac:dyDescent="0.2">
      <c r="A10304">
        <v>6630</v>
      </c>
      <c r="B10304" t="s">
        <v>16758</v>
      </c>
      <c r="C10304" t="s">
        <v>20</v>
      </c>
      <c r="D10304">
        <v>-4.2699999999999996</v>
      </c>
      <c r="F10304" t="s">
        <v>16689</v>
      </c>
      <c r="G10304" t="s">
        <v>16690</v>
      </c>
      <c r="H10304" t="s">
        <v>23</v>
      </c>
      <c r="I10304" t="s">
        <v>4865</v>
      </c>
      <c r="K10304"/>
      <c r="L10304" t="s">
        <v>16760</v>
      </c>
      <c r="M10304" t="s">
        <v>26</v>
      </c>
      <c r="N10304">
        <v>2</v>
      </c>
      <c r="P10304" t="s">
        <v>10827</v>
      </c>
      <c r="Q10304" t="s">
        <v>16761</v>
      </c>
      <c r="S10304" t="s">
        <v>29</v>
      </c>
    </row>
    <row r="10305" spans="1:19" hidden="1" x14ac:dyDescent="0.2">
      <c r="A10305">
        <v>6631</v>
      </c>
      <c r="B10305" t="s">
        <v>16762</v>
      </c>
      <c r="C10305" t="s">
        <v>20</v>
      </c>
      <c r="D10305">
        <v>3.94</v>
      </c>
      <c r="E10305">
        <v>20</v>
      </c>
      <c r="F10305" t="s">
        <v>16763</v>
      </c>
      <c r="G10305" t="s">
        <v>31</v>
      </c>
      <c r="H10305" t="s">
        <v>46</v>
      </c>
      <c r="I10305" t="s">
        <v>7037</v>
      </c>
      <c r="K10305"/>
      <c r="L10305" t="s">
        <v>16764</v>
      </c>
      <c r="M10305" t="s">
        <v>11208</v>
      </c>
      <c r="N10305">
        <v>4</v>
      </c>
      <c r="P10305" t="s">
        <v>10827</v>
      </c>
      <c r="Q10305" t="s">
        <v>16765</v>
      </c>
      <c r="S10305" t="s">
        <v>29</v>
      </c>
    </row>
    <row r="10306" spans="1:19" hidden="1" x14ac:dyDescent="0.2">
      <c r="A10306">
        <v>6632</v>
      </c>
      <c r="B10306" t="s">
        <v>16766</v>
      </c>
      <c r="C10306" t="s">
        <v>20</v>
      </c>
      <c r="D10306">
        <v>5.6</v>
      </c>
      <c r="E10306">
        <v>20</v>
      </c>
      <c r="F10306" t="s">
        <v>16767</v>
      </c>
      <c r="G10306" t="s">
        <v>31</v>
      </c>
      <c r="H10306" t="s">
        <v>46</v>
      </c>
      <c r="I10306" t="s">
        <v>7037</v>
      </c>
      <c r="K10306"/>
      <c r="L10306" t="s">
        <v>16768</v>
      </c>
      <c r="M10306" t="s">
        <v>26</v>
      </c>
      <c r="N10306">
        <v>2</v>
      </c>
      <c r="P10306" t="s">
        <v>10827</v>
      </c>
      <c r="Q10306" t="s">
        <v>16769</v>
      </c>
      <c r="S10306" t="s">
        <v>29</v>
      </c>
    </row>
    <row r="10307" spans="1:19" hidden="1" x14ac:dyDescent="0.2">
      <c r="A10307">
        <v>6633</v>
      </c>
      <c r="B10307" t="s">
        <v>16770</v>
      </c>
      <c r="C10307" t="s">
        <v>20</v>
      </c>
      <c r="D10307">
        <v>7.32</v>
      </c>
      <c r="E10307">
        <v>20</v>
      </c>
      <c r="F10307" t="s">
        <v>16771</v>
      </c>
      <c r="G10307" t="s">
        <v>31</v>
      </c>
      <c r="H10307" t="s">
        <v>46</v>
      </c>
      <c r="I10307" t="s">
        <v>7037</v>
      </c>
      <c r="K10307"/>
      <c r="L10307" t="s">
        <v>16772</v>
      </c>
      <c r="M10307" t="s">
        <v>26</v>
      </c>
      <c r="N10307">
        <v>2</v>
      </c>
      <c r="P10307" t="s">
        <v>10827</v>
      </c>
      <c r="Q10307" t="s">
        <v>16773</v>
      </c>
      <c r="S10307" t="s">
        <v>29</v>
      </c>
    </row>
    <row r="10308" spans="1:19" hidden="1" x14ac:dyDescent="0.2">
      <c r="A10308">
        <v>6634</v>
      </c>
      <c r="B10308" t="s">
        <v>16774</v>
      </c>
      <c r="C10308" t="s">
        <v>20</v>
      </c>
      <c r="D10308">
        <v>5.43</v>
      </c>
      <c r="E10308">
        <v>20</v>
      </c>
      <c r="F10308" t="s">
        <v>16775</v>
      </c>
      <c r="G10308" t="s">
        <v>31</v>
      </c>
      <c r="H10308" t="s">
        <v>46</v>
      </c>
      <c r="I10308" t="s">
        <v>7037</v>
      </c>
      <c r="K10308"/>
      <c r="L10308" t="s">
        <v>16776</v>
      </c>
      <c r="M10308" t="s">
        <v>11208</v>
      </c>
      <c r="N10308">
        <v>4</v>
      </c>
      <c r="P10308" t="s">
        <v>10827</v>
      </c>
      <c r="Q10308" t="s">
        <v>16777</v>
      </c>
      <c r="S10308" t="s">
        <v>29</v>
      </c>
    </row>
    <row r="10309" spans="1:19" hidden="1" x14ac:dyDescent="0.2">
      <c r="A10309">
        <v>6635</v>
      </c>
      <c r="B10309" t="s">
        <v>16778</v>
      </c>
      <c r="C10309" t="s">
        <v>20</v>
      </c>
      <c r="D10309">
        <v>6.83</v>
      </c>
      <c r="E10309">
        <v>20</v>
      </c>
      <c r="F10309" t="s">
        <v>16771</v>
      </c>
      <c r="G10309" t="s">
        <v>31</v>
      </c>
      <c r="H10309" t="s">
        <v>46</v>
      </c>
      <c r="I10309" t="s">
        <v>7037</v>
      </c>
      <c r="K10309"/>
      <c r="L10309" t="s">
        <v>16779</v>
      </c>
      <c r="M10309" t="s">
        <v>11208</v>
      </c>
      <c r="N10309">
        <v>4</v>
      </c>
      <c r="P10309" t="s">
        <v>10827</v>
      </c>
      <c r="Q10309" t="s">
        <v>16780</v>
      </c>
      <c r="S10309" t="s">
        <v>29</v>
      </c>
    </row>
    <row r="10310" spans="1:19" hidden="1" x14ac:dyDescent="0.2">
      <c r="A10310">
        <v>6636</v>
      </c>
      <c r="B10310" t="s">
        <v>16781</v>
      </c>
      <c r="C10310" t="s">
        <v>20</v>
      </c>
      <c r="D10310">
        <v>5.87</v>
      </c>
      <c r="E10310">
        <v>20</v>
      </c>
      <c r="F10310" t="s">
        <v>16782</v>
      </c>
      <c r="G10310" t="s">
        <v>31</v>
      </c>
      <c r="H10310" t="s">
        <v>46</v>
      </c>
      <c r="I10310" t="s">
        <v>7037</v>
      </c>
      <c r="K10310"/>
      <c r="L10310" t="s">
        <v>16783</v>
      </c>
      <c r="M10310" t="s">
        <v>11208</v>
      </c>
      <c r="N10310">
        <v>4</v>
      </c>
      <c r="P10310" t="s">
        <v>10827</v>
      </c>
      <c r="Q10310" t="s">
        <v>16784</v>
      </c>
      <c r="S10310" t="s">
        <v>29</v>
      </c>
    </row>
    <row r="10311" spans="1:19" hidden="1" x14ac:dyDescent="0.2">
      <c r="A10311">
        <v>6637</v>
      </c>
      <c r="B10311" t="s">
        <v>16785</v>
      </c>
      <c r="C10311" t="s">
        <v>20</v>
      </c>
      <c r="D10311">
        <v>6.44</v>
      </c>
      <c r="E10311">
        <v>20</v>
      </c>
      <c r="F10311" t="s">
        <v>16786</v>
      </c>
      <c r="G10311" t="s">
        <v>31</v>
      </c>
      <c r="H10311" t="s">
        <v>46</v>
      </c>
      <c r="I10311" t="s">
        <v>7037</v>
      </c>
      <c r="K10311"/>
      <c r="L10311" t="s">
        <v>16787</v>
      </c>
      <c r="M10311" t="s">
        <v>11208</v>
      </c>
      <c r="N10311">
        <v>4</v>
      </c>
      <c r="P10311" t="s">
        <v>10827</v>
      </c>
      <c r="Q10311" t="s">
        <v>16788</v>
      </c>
      <c r="S10311" t="s">
        <v>29</v>
      </c>
    </row>
    <row r="10312" spans="1:19" hidden="1" x14ac:dyDescent="0.2">
      <c r="A10312">
        <v>6638</v>
      </c>
      <c r="B10312" t="s">
        <v>16789</v>
      </c>
      <c r="C10312" t="s">
        <v>20</v>
      </c>
      <c r="D10312">
        <v>5.34</v>
      </c>
      <c r="E10312">
        <v>20</v>
      </c>
      <c r="F10312" t="s">
        <v>16775</v>
      </c>
      <c r="G10312" t="s">
        <v>31</v>
      </c>
      <c r="H10312" t="s">
        <v>46</v>
      </c>
      <c r="I10312" t="s">
        <v>7037</v>
      </c>
      <c r="K10312"/>
      <c r="L10312" t="s">
        <v>16790</v>
      </c>
      <c r="M10312" t="s">
        <v>11071</v>
      </c>
      <c r="N10312">
        <v>3</v>
      </c>
      <c r="P10312" t="s">
        <v>10827</v>
      </c>
      <c r="Q10312" t="s">
        <v>16791</v>
      </c>
      <c r="S10312" t="s">
        <v>29</v>
      </c>
    </row>
    <row r="10313" spans="1:19" hidden="1" x14ac:dyDescent="0.2">
      <c r="A10313">
        <v>6639</v>
      </c>
      <c r="B10313" t="s">
        <v>16792</v>
      </c>
      <c r="C10313" t="s">
        <v>20</v>
      </c>
      <c r="D10313">
        <v>3.85</v>
      </c>
      <c r="E10313">
        <v>20</v>
      </c>
      <c r="F10313" t="s">
        <v>16793</v>
      </c>
      <c r="G10313" t="s">
        <v>31</v>
      </c>
      <c r="H10313" t="s">
        <v>46</v>
      </c>
      <c r="I10313" t="s">
        <v>7037</v>
      </c>
      <c r="K10313"/>
      <c r="L10313" t="s">
        <v>16794</v>
      </c>
      <c r="M10313" t="s">
        <v>11208</v>
      </c>
      <c r="N10313">
        <v>4</v>
      </c>
      <c r="P10313" t="s">
        <v>10827</v>
      </c>
      <c r="Q10313" t="s">
        <v>16795</v>
      </c>
      <c r="S10313" t="s">
        <v>29</v>
      </c>
    </row>
    <row r="10314" spans="1:19" hidden="1" x14ac:dyDescent="0.2">
      <c r="A10314">
        <v>6640</v>
      </c>
      <c r="B10314" t="s">
        <v>16796</v>
      </c>
      <c r="C10314" t="s">
        <v>20</v>
      </c>
      <c r="D10314">
        <v>5.04</v>
      </c>
      <c r="E10314">
        <v>20</v>
      </c>
      <c r="F10314" t="s">
        <v>16771</v>
      </c>
      <c r="G10314" t="s">
        <v>31</v>
      </c>
      <c r="H10314" t="s">
        <v>46</v>
      </c>
      <c r="I10314" t="s">
        <v>7037</v>
      </c>
      <c r="K10314"/>
      <c r="L10314" t="s">
        <v>16797</v>
      </c>
      <c r="M10314" t="s">
        <v>11208</v>
      </c>
      <c r="N10314">
        <v>4</v>
      </c>
      <c r="P10314" t="s">
        <v>10827</v>
      </c>
      <c r="Q10314" t="s">
        <v>16798</v>
      </c>
      <c r="S10314" t="s">
        <v>29</v>
      </c>
    </row>
    <row r="10315" spans="1:19" hidden="1" x14ac:dyDescent="0.2">
      <c r="A10315">
        <v>6641</v>
      </c>
      <c r="B10315" t="s">
        <v>16799</v>
      </c>
      <c r="C10315" t="s">
        <v>20</v>
      </c>
      <c r="D10315">
        <v>4.8099999999999996</v>
      </c>
      <c r="E10315">
        <v>20</v>
      </c>
      <c r="F10315" t="s">
        <v>16800</v>
      </c>
      <c r="G10315" t="s">
        <v>31</v>
      </c>
      <c r="H10315" t="s">
        <v>46</v>
      </c>
      <c r="I10315" t="s">
        <v>7037</v>
      </c>
      <c r="K10315"/>
      <c r="L10315" t="s">
        <v>16801</v>
      </c>
      <c r="M10315" t="s">
        <v>11208</v>
      </c>
      <c r="N10315">
        <v>4</v>
      </c>
      <c r="P10315" t="s">
        <v>10827</v>
      </c>
      <c r="Q10315" t="s">
        <v>16802</v>
      </c>
      <c r="S10315" t="s">
        <v>29</v>
      </c>
    </row>
    <row r="10316" spans="1:19" hidden="1" x14ac:dyDescent="0.2">
      <c r="A10316">
        <v>6642</v>
      </c>
      <c r="B10316" t="s">
        <v>16803</v>
      </c>
      <c r="C10316" t="s">
        <v>20</v>
      </c>
      <c r="D10316">
        <v>5.41</v>
      </c>
      <c r="E10316">
        <v>20</v>
      </c>
      <c r="F10316" t="s">
        <v>16800</v>
      </c>
      <c r="G10316" t="s">
        <v>31</v>
      </c>
      <c r="H10316" t="s">
        <v>46</v>
      </c>
      <c r="I10316" t="s">
        <v>7037</v>
      </c>
      <c r="K10316"/>
      <c r="L10316" t="s">
        <v>16804</v>
      </c>
      <c r="M10316" t="s">
        <v>11208</v>
      </c>
      <c r="N10316">
        <v>4</v>
      </c>
      <c r="P10316" t="s">
        <v>10827</v>
      </c>
      <c r="Q10316" t="s">
        <v>16805</v>
      </c>
      <c r="S10316" t="s">
        <v>29</v>
      </c>
    </row>
    <row r="10317" spans="1:19" hidden="1" x14ac:dyDescent="0.2">
      <c r="A10317">
        <v>6643</v>
      </c>
      <c r="B10317" t="s">
        <v>16806</v>
      </c>
      <c r="C10317" t="s">
        <v>20</v>
      </c>
      <c r="D10317">
        <v>6.67</v>
      </c>
      <c r="E10317">
        <v>20</v>
      </c>
      <c r="F10317" t="s">
        <v>16807</v>
      </c>
      <c r="G10317" t="s">
        <v>31</v>
      </c>
      <c r="H10317" t="s">
        <v>46</v>
      </c>
      <c r="I10317" t="s">
        <v>7037</v>
      </c>
      <c r="K10317"/>
      <c r="L10317" t="s">
        <v>16808</v>
      </c>
      <c r="M10317" t="s">
        <v>26</v>
      </c>
      <c r="N10317">
        <v>2</v>
      </c>
      <c r="P10317" t="s">
        <v>10827</v>
      </c>
      <c r="Q10317" t="s">
        <v>16809</v>
      </c>
      <c r="S10317" t="s">
        <v>29</v>
      </c>
    </row>
    <row r="10318" spans="1:19" hidden="1" x14ac:dyDescent="0.2">
      <c r="A10318">
        <v>6646</v>
      </c>
      <c r="B10318" t="s">
        <v>5685</v>
      </c>
      <c r="C10318" t="s">
        <v>20</v>
      </c>
      <c r="D10318">
        <v>5.4</v>
      </c>
      <c r="E10318">
        <v>25</v>
      </c>
      <c r="F10318" t="s">
        <v>16810</v>
      </c>
      <c r="G10318" t="s">
        <v>1501</v>
      </c>
      <c r="H10318" t="s">
        <v>46</v>
      </c>
      <c r="I10318" t="s">
        <v>3573</v>
      </c>
      <c r="K10318"/>
      <c r="L10318" t="s">
        <v>5687</v>
      </c>
      <c r="M10318" t="s">
        <v>11208</v>
      </c>
      <c r="N10318">
        <v>4</v>
      </c>
      <c r="P10318" t="s">
        <v>10827</v>
      </c>
      <c r="Q10318" t="s">
        <v>16811</v>
      </c>
      <c r="S10318" t="s">
        <v>29</v>
      </c>
    </row>
    <row r="10319" spans="1:19" hidden="1" x14ac:dyDescent="0.2">
      <c r="A10319">
        <v>6647</v>
      </c>
      <c r="B10319" t="s">
        <v>16812</v>
      </c>
      <c r="C10319" t="s">
        <v>1245</v>
      </c>
      <c r="D10319">
        <v>11.32</v>
      </c>
      <c r="E10319">
        <v>20</v>
      </c>
      <c r="F10319" t="s">
        <v>10851</v>
      </c>
      <c r="G10319" t="s">
        <v>55</v>
      </c>
      <c r="H10319" t="s">
        <v>46</v>
      </c>
      <c r="I10319" t="s">
        <v>7196</v>
      </c>
      <c r="K10319"/>
      <c r="L10319" t="s">
        <v>16813</v>
      </c>
      <c r="M10319" t="s">
        <v>11208</v>
      </c>
      <c r="N10319">
        <v>4</v>
      </c>
      <c r="P10319" t="s">
        <v>10827</v>
      </c>
      <c r="Q10319" t="s">
        <v>16814</v>
      </c>
      <c r="S10319" t="s">
        <v>29</v>
      </c>
    </row>
    <row r="10320" spans="1:19" hidden="1" x14ac:dyDescent="0.2">
      <c r="A10320">
        <v>6647</v>
      </c>
      <c r="B10320" t="s">
        <v>16812</v>
      </c>
      <c r="C10320" t="s">
        <v>1240</v>
      </c>
      <c r="D10320">
        <v>11.35</v>
      </c>
      <c r="E10320">
        <v>20</v>
      </c>
      <c r="F10320" t="s">
        <v>10851</v>
      </c>
      <c r="G10320" t="s">
        <v>55</v>
      </c>
      <c r="H10320" t="s">
        <v>46</v>
      </c>
      <c r="I10320" t="s">
        <v>7196</v>
      </c>
      <c r="K10320"/>
      <c r="L10320" t="s">
        <v>16813</v>
      </c>
      <c r="M10320" t="s">
        <v>11208</v>
      </c>
      <c r="N10320">
        <v>4</v>
      </c>
      <c r="P10320" t="s">
        <v>10827</v>
      </c>
      <c r="Q10320" t="s">
        <v>16814</v>
      </c>
      <c r="S10320" t="s">
        <v>29</v>
      </c>
    </row>
    <row r="10321" spans="1:19" hidden="1" x14ac:dyDescent="0.2">
      <c r="A10321">
        <v>6648</v>
      </c>
      <c r="B10321" t="s">
        <v>16815</v>
      </c>
      <c r="C10321" t="s">
        <v>20</v>
      </c>
      <c r="D10321">
        <v>0.9</v>
      </c>
      <c r="E10321">
        <v>20</v>
      </c>
      <c r="F10321" t="s">
        <v>16816</v>
      </c>
      <c r="G10321" t="s">
        <v>75</v>
      </c>
      <c r="H10321" t="s">
        <v>46</v>
      </c>
      <c r="I10321" t="s">
        <v>400</v>
      </c>
      <c r="K10321"/>
      <c r="L10321" t="s">
        <v>16817</v>
      </c>
      <c r="M10321" t="s">
        <v>26</v>
      </c>
      <c r="N10321">
        <v>2</v>
      </c>
      <c r="P10321" t="s">
        <v>10827</v>
      </c>
      <c r="Q10321" t="s">
        <v>16818</v>
      </c>
      <c r="S10321" t="s">
        <v>29</v>
      </c>
    </row>
    <row r="10322" spans="1:19" hidden="1" x14ac:dyDescent="0.2">
      <c r="A10322">
        <v>6649</v>
      </c>
      <c r="B10322" t="s">
        <v>16819</v>
      </c>
      <c r="C10322" t="s">
        <v>20</v>
      </c>
      <c r="D10322">
        <v>-0.83</v>
      </c>
      <c r="E10322">
        <v>20</v>
      </c>
      <c r="F10322" t="s">
        <v>12764</v>
      </c>
      <c r="G10322" t="s">
        <v>75</v>
      </c>
      <c r="H10322" t="s">
        <v>23</v>
      </c>
      <c r="I10322" t="s">
        <v>16820</v>
      </c>
      <c r="K10322"/>
      <c r="L10322" t="s">
        <v>16821</v>
      </c>
      <c r="M10322" t="s">
        <v>26</v>
      </c>
      <c r="N10322">
        <v>2</v>
      </c>
      <c r="P10322" t="s">
        <v>10827</v>
      </c>
      <c r="Q10322" t="s">
        <v>16822</v>
      </c>
      <c r="S10322" t="s">
        <v>29</v>
      </c>
    </row>
    <row r="10323" spans="1:19" hidden="1" x14ac:dyDescent="0.2">
      <c r="A10323" t="s">
        <v>16823</v>
      </c>
      <c r="B10323" t="s">
        <v>16824</v>
      </c>
      <c r="C10323" t="s">
        <v>20</v>
      </c>
      <c r="D10323">
        <v>5.7</v>
      </c>
      <c r="E10323" t="s">
        <v>363</v>
      </c>
      <c r="G10323" t="s">
        <v>189</v>
      </c>
      <c r="H10323" t="s">
        <v>23</v>
      </c>
      <c r="I10323" t="s">
        <v>16825</v>
      </c>
      <c r="K10323"/>
      <c r="L10323" t="s">
        <v>16826</v>
      </c>
      <c r="M10323" t="s">
        <v>10986</v>
      </c>
      <c r="N10323">
        <v>3</v>
      </c>
      <c r="P10323" t="s">
        <v>10827</v>
      </c>
      <c r="Q10323" t="s">
        <v>16827</v>
      </c>
      <c r="S10323" t="s">
        <v>29</v>
      </c>
    </row>
    <row r="10324" spans="1:19" hidden="1" x14ac:dyDescent="0.2">
      <c r="A10324">
        <v>6650</v>
      </c>
      <c r="B10324" t="s">
        <v>16828</v>
      </c>
      <c r="C10324" t="s">
        <v>20</v>
      </c>
      <c r="D10324">
        <v>4.5599999999999996</v>
      </c>
      <c r="E10324">
        <v>25</v>
      </c>
      <c r="G10324" t="s">
        <v>189</v>
      </c>
      <c r="I10324" t="s">
        <v>9236</v>
      </c>
      <c r="K10324"/>
      <c r="L10324" t="s">
        <v>16829</v>
      </c>
      <c r="M10324" t="s">
        <v>26</v>
      </c>
      <c r="N10324">
        <v>2</v>
      </c>
      <c r="P10324" t="s">
        <v>10827</v>
      </c>
      <c r="Q10324" t="s">
        <v>16830</v>
      </c>
      <c r="S10324" t="s">
        <v>29</v>
      </c>
    </row>
    <row r="10325" spans="1:19" hidden="1" x14ac:dyDescent="0.2">
      <c r="A10325">
        <v>6650</v>
      </c>
      <c r="B10325" t="s">
        <v>16828</v>
      </c>
      <c r="C10325" t="s">
        <v>73</v>
      </c>
      <c r="D10325">
        <v>8.1999999999999993</v>
      </c>
      <c r="E10325">
        <v>25</v>
      </c>
      <c r="G10325" t="s">
        <v>189</v>
      </c>
      <c r="I10325" t="s">
        <v>9236</v>
      </c>
      <c r="K10325"/>
      <c r="L10325" t="s">
        <v>16829</v>
      </c>
      <c r="M10325" t="s">
        <v>26</v>
      </c>
      <c r="N10325">
        <v>2</v>
      </c>
      <c r="P10325" t="s">
        <v>10827</v>
      </c>
      <c r="Q10325" t="s">
        <v>16830</v>
      </c>
      <c r="S10325" t="s">
        <v>29</v>
      </c>
    </row>
    <row r="10326" spans="1:19" hidden="1" x14ac:dyDescent="0.2">
      <c r="A10326">
        <v>6650</v>
      </c>
      <c r="B10326" t="s">
        <v>16828</v>
      </c>
      <c r="C10326" t="s">
        <v>20</v>
      </c>
      <c r="D10326">
        <v>4.21</v>
      </c>
      <c r="E10326">
        <v>25</v>
      </c>
      <c r="G10326" t="s">
        <v>1440</v>
      </c>
      <c r="I10326" t="s">
        <v>9236</v>
      </c>
      <c r="K10326"/>
      <c r="L10326" t="s">
        <v>16829</v>
      </c>
      <c r="M10326" t="s">
        <v>26</v>
      </c>
      <c r="N10326">
        <v>2</v>
      </c>
      <c r="P10326" t="s">
        <v>10827</v>
      </c>
      <c r="Q10326" t="s">
        <v>16830</v>
      </c>
      <c r="S10326" t="s">
        <v>29</v>
      </c>
    </row>
    <row r="10327" spans="1:19" hidden="1" x14ac:dyDescent="0.2">
      <c r="A10327">
        <v>6651</v>
      </c>
      <c r="B10327" t="s">
        <v>16831</v>
      </c>
      <c r="C10327" t="s">
        <v>1077</v>
      </c>
      <c r="D10327">
        <v>3.7</v>
      </c>
      <c r="G10327" t="s">
        <v>189</v>
      </c>
      <c r="I10327" t="s">
        <v>9628</v>
      </c>
      <c r="K10327"/>
      <c r="L10327" t="s">
        <v>16832</v>
      </c>
      <c r="M10327" t="s">
        <v>26</v>
      </c>
      <c r="N10327">
        <v>2</v>
      </c>
      <c r="P10327" t="s">
        <v>10827</v>
      </c>
      <c r="Q10327" t="s">
        <v>16833</v>
      </c>
      <c r="S10327" t="s">
        <v>50</v>
      </c>
    </row>
    <row r="10328" spans="1:19" hidden="1" x14ac:dyDescent="0.2">
      <c r="A10328">
        <v>6651</v>
      </c>
      <c r="B10328" t="s">
        <v>16831</v>
      </c>
      <c r="C10328" t="s">
        <v>1082</v>
      </c>
      <c r="D10328">
        <v>10.7</v>
      </c>
      <c r="G10328" t="s">
        <v>189</v>
      </c>
      <c r="I10328" t="s">
        <v>9628</v>
      </c>
      <c r="K10328"/>
      <c r="L10328" t="s">
        <v>16832</v>
      </c>
      <c r="M10328" t="s">
        <v>26</v>
      </c>
      <c r="N10328">
        <v>2</v>
      </c>
      <c r="P10328" t="s">
        <v>10827</v>
      </c>
      <c r="Q10328" t="s">
        <v>16833</v>
      </c>
      <c r="S10328" t="s">
        <v>50</v>
      </c>
    </row>
    <row r="10329" spans="1:19" hidden="1" x14ac:dyDescent="0.2">
      <c r="A10329">
        <v>6652</v>
      </c>
      <c r="B10329" t="s">
        <v>16834</v>
      </c>
      <c r="C10329" t="s">
        <v>20</v>
      </c>
      <c r="D10329">
        <v>3.67</v>
      </c>
      <c r="E10329">
        <v>25</v>
      </c>
      <c r="F10329" t="s">
        <v>16835</v>
      </c>
      <c r="G10329" t="s">
        <v>31</v>
      </c>
      <c r="H10329" t="s">
        <v>46</v>
      </c>
      <c r="I10329" t="s">
        <v>4396</v>
      </c>
      <c r="K10329"/>
      <c r="L10329" t="s">
        <v>16836</v>
      </c>
      <c r="M10329" t="s">
        <v>26</v>
      </c>
      <c r="N10329">
        <v>2</v>
      </c>
      <c r="P10329" t="s">
        <v>10827</v>
      </c>
      <c r="Q10329" t="s">
        <v>16837</v>
      </c>
      <c r="S10329" t="s">
        <v>29</v>
      </c>
    </row>
    <row r="10330" spans="1:19" hidden="1" x14ac:dyDescent="0.2">
      <c r="A10330">
        <v>6652</v>
      </c>
      <c r="B10330" t="s">
        <v>16834</v>
      </c>
      <c r="C10330" t="s">
        <v>73</v>
      </c>
      <c r="D10330">
        <v>9.02</v>
      </c>
      <c r="E10330">
        <v>25</v>
      </c>
      <c r="F10330" t="s">
        <v>16835</v>
      </c>
      <c r="G10330" t="s">
        <v>31</v>
      </c>
      <c r="H10330" t="s">
        <v>46</v>
      </c>
      <c r="I10330" t="s">
        <v>4396</v>
      </c>
      <c r="K10330"/>
      <c r="L10330" t="s">
        <v>16836</v>
      </c>
      <c r="M10330" t="s">
        <v>26</v>
      </c>
      <c r="N10330">
        <v>2</v>
      </c>
      <c r="P10330" t="s">
        <v>10827</v>
      </c>
      <c r="Q10330" t="s">
        <v>16837</v>
      </c>
      <c r="S10330" t="s">
        <v>29</v>
      </c>
    </row>
    <row r="10331" spans="1:19" hidden="1" x14ac:dyDescent="0.2">
      <c r="A10331">
        <v>6653</v>
      </c>
      <c r="B10331" t="s">
        <v>16838</v>
      </c>
      <c r="C10331" t="s">
        <v>20</v>
      </c>
      <c r="D10331">
        <v>3.32</v>
      </c>
      <c r="E10331">
        <v>25</v>
      </c>
      <c r="G10331" t="s">
        <v>55</v>
      </c>
      <c r="H10331" t="s">
        <v>46</v>
      </c>
      <c r="I10331" t="s">
        <v>1355</v>
      </c>
      <c r="K10331"/>
      <c r="L10331" t="s">
        <v>16839</v>
      </c>
      <c r="M10331" t="s">
        <v>26</v>
      </c>
      <c r="N10331">
        <v>2</v>
      </c>
      <c r="P10331" t="s">
        <v>10827</v>
      </c>
      <c r="Q10331" t="s">
        <v>16840</v>
      </c>
      <c r="S10331" t="s">
        <v>29</v>
      </c>
    </row>
    <row r="10332" spans="1:19" hidden="1" x14ac:dyDescent="0.2">
      <c r="A10332">
        <v>6653</v>
      </c>
      <c r="B10332" t="s">
        <v>16838</v>
      </c>
      <c r="C10332" t="s">
        <v>73</v>
      </c>
      <c r="D10332">
        <v>7.96</v>
      </c>
      <c r="E10332">
        <v>25</v>
      </c>
      <c r="G10332" t="s">
        <v>55</v>
      </c>
      <c r="H10332" t="s">
        <v>46</v>
      </c>
      <c r="I10332" t="s">
        <v>1355</v>
      </c>
      <c r="K10332"/>
      <c r="L10332" t="s">
        <v>16839</v>
      </c>
      <c r="M10332" t="s">
        <v>26</v>
      </c>
      <c r="N10332">
        <v>2</v>
      </c>
      <c r="P10332" t="s">
        <v>10827</v>
      </c>
      <c r="Q10332" t="s">
        <v>16840</v>
      </c>
      <c r="S10332" t="s">
        <v>29</v>
      </c>
    </row>
    <row r="10333" spans="1:19" hidden="1" x14ac:dyDescent="0.2">
      <c r="A10333">
        <v>6654</v>
      </c>
      <c r="B10333" t="s">
        <v>16841</v>
      </c>
      <c r="C10333" t="s">
        <v>20</v>
      </c>
      <c r="D10333">
        <v>1.43</v>
      </c>
      <c r="I10333" t="s">
        <v>2918</v>
      </c>
      <c r="K10333"/>
      <c r="L10333" t="s">
        <v>16842</v>
      </c>
      <c r="M10333" t="s">
        <v>26</v>
      </c>
      <c r="N10333">
        <v>2</v>
      </c>
      <c r="P10333" t="s">
        <v>10827</v>
      </c>
      <c r="Q10333" t="s">
        <v>16843</v>
      </c>
      <c r="S10333" t="s">
        <v>29</v>
      </c>
    </row>
    <row r="10334" spans="1:19" hidden="1" x14ac:dyDescent="0.2">
      <c r="A10334">
        <v>6654</v>
      </c>
      <c r="B10334" t="s">
        <v>16841</v>
      </c>
      <c r="C10334" t="s">
        <v>73</v>
      </c>
      <c r="D10334">
        <v>7.3</v>
      </c>
      <c r="I10334" t="s">
        <v>2918</v>
      </c>
      <c r="K10334"/>
      <c r="L10334" t="s">
        <v>16842</v>
      </c>
      <c r="M10334" t="s">
        <v>26</v>
      </c>
      <c r="N10334">
        <v>2</v>
      </c>
      <c r="P10334" t="s">
        <v>10827</v>
      </c>
      <c r="Q10334" t="s">
        <v>16843</v>
      </c>
      <c r="S10334" t="s">
        <v>29</v>
      </c>
    </row>
    <row r="10335" spans="1:19" hidden="1" x14ac:dyDescent="0.2">
      <c r="A10335">
        <v>6655</v>
      </c>
      <c r="B10335" t="s">
        <v>16844</v>
      </c>
      <c r="C10335" t="s">
        <v>20</v>
      </c>
      <c r="D10335">
        <v>2.2200000000000002</v>
      </c>
      <c r="G10335" t="s">
        <v>1440</v>
      </c>
      <c r="I10335" t="s">
        <v>16845</v>
      </c>
      <c r="K10335"/>
      <c r="L10335" t="s">
        <v>16846</v>
      </c>
      <c r="M10335" t="s">
        <v>26</v>
      </c>
      <c r="N10335">
        <v>2</v>
      </c>
      <c r="P10335" t="s">
        <v>10827</v>
      </c>
      <c r="Q10335" t="s">
        <v>16847</v>
      </c>
      <c r="S10335" t="s">
        <v>29</v>
      </c>
    </row>
    <row r="10336" spans="1:19" hidden="1" x14ac:dyDescent="0.2">
      <c r="A10336">
        <v>6655</v>
      </c>
      <c r="B10336" t="s">
        <v>16844</v>
      </c>
      <c r="C10336" t="s">
        <v>73</v>
      </c>
      <c r="D10336">
        <v>5.73</v>
      </c>
      <c r="G10336" t="s">
        <v>1440</v>
      </c>
      <c r="I10336" t="s">
        <v>16845</v>
      </c>
      <c r="K10336"/>
      <c r="L10336" t="s">
        <v>16846</v>
      </c>
      <c r="M10336" t="s">
        <v>26</v>
      </c>
      <c r="N10336">
        <v>2</v>
      </c>
      <c r="P10336" t="s">
        <v>10827</v>
      </c>
      <c r="Q10336" t="s">
        <v>16847</v>
      </c>
      <c r="S10336" t="s">
        <v>29</v>
      </c>
    </row>
    <row r="10337" spans="1:19" hidden="1" x14ac:dyDescent="0.2">
      <c r="A10337">
        <v>6656</v>
      </c>
      <c r="B10337" t="s">
        <v>16848</v>
      </c>
      <c r="C10337" t="s">
        <v>20</v>
      </c>
      <c r="D10337">
        <v>2.44</v>
      </c>
      <c r="I10337" t="s">
        <v>2918</v>
      </c>
      <c r="K10337"/>
      <c r="L10337" t="s">
        <v>16849</v>
      </c>
      <c r="M10337" t="s">
        <v>26</v>
      </c>
      <c r="N10337">
        <v>2</v>
      </c>
      <c r="P10337" t="s">
        <v>10827</v>
      </c>
      <c r="Q10337" t="s">
        <v>16850</v>
      </c>
      <c r="S10337" t="s">
        <v>29</v>
      </c>
    </row>
    <row r="10338" spans="1:19" hidden="1" x14ac:dyDescent="0.2">
      <c r="A10338">
        <v>6657</v>
      </c>
      <c r="B10338" t="s">
        <v>16851</v>
      </c>
      <c r="C10338" t="s">
        <v>20</v>
      </c>
      <c r="D10338">
        <v>2.25</v>
      </c>
      <c r="I10338" t="s">
        <v>2918</v>
      </c>
      <c r="K10338"/>
      <c r="L10338" t="s">
        <v>16852</v>
      </c>
      <c r="M10338" t="s">
        <v>26</v>
      </c>
      <c r="N10338">
        <v>2</v>
      </c>
      <c r="P10338" t="s">
        <v>10827</v>
      </c>
      <c r="Q10338" t="s">
        <v>16853</v>
      </c>
      <c r="S10338" t="s">
        <v>29</v>
      </c>
    </row>
    <row r="10339" spans="1:19" hidden="1" x14ac:dyDescent="0.2">
      <c r="A10339">
        <v>6658</v>
      </c>
      <c r="B10339" t="s">
        <v>5960</v>
      </c>
      <c r="C10339" t="s">
        <v>20</v>
      </c>
      <c r="D10339">
        <v>3.56</v>
      </c>
      <c r="E10339">
        <v>25</v>
      </c>
      <c r="F10339" t="s">
        <v>16854</v>
      </c>
      <c r="G10339" t="s">
        <v>31</v>
      </c>
      <c r="H10339" t="s">
        <v>46</v>
      </c>
      <c r="I10339" t="s">
        <v>4396</v>
      </c>
      <c r="K10339"/>
      <c r="L10339" t="s">
        <v>5962</v>
      </c>
      <c r="M10339" t="s">
        <v>26</v>
      </c>
      <c r="N10339">
        <v>2</v>
      </c>
      <c r="P10339" t="s">
        <v>10827</v>
      </c>
      <c r="Q10339" t="s">
        <v>16855</v>
      </c>
      <c r="S10339" t="s">
        <v>29</v>
      </c>
    </row>
    <row r="10340" spans="1:19" hidden="1" x14ac:dyDescent="0.2">
      <c r="A10340">
        <v>6658</v>
      </c>
      <c r="B10340" t="s">
        <v>5960</v>
      </c>
      <c r="C10340" t="s">
        <v>73</v>
      </c>
      <c r="D10340">
        <v>9.34</v>
      </c>
      <c r="E10340">
        <v>25</v>
      </c>
      <c r="F10340" t="s">
        <v>16854</v>
      </c>
      <c r="G10340" t="s">
        <v>31</v>
      </c>
      <c r="H10340" t="s">
        <v>46</v>
      </c>
      <c r="I10340" t="s">
        <v>4396</v>
      </c>
      <c r="K10340"/>
      <c r="L10340" t="s">
        <v>5962</v>
      </c>
      <c r="M10340" t="s">
        <v>26</v>
      </c>
      <c r="N10340">
        <v>2</v>
      </c>
      <c r="P10340" t="s">
        <v>10827</v>
      </c>
      <c r="Q10340" t="s">
        <v>16855</v>
      </c>
      <c r="S10340" t="s">
        <v>29</v>
      </c>
    </row>
    <row r="10341" spans="1:19" hidden="1" x14ac:dyDescent="0.2">
      <c r="A10341">
        <v>6659</v>
      </c>
      <c r="B10341" t="s">
        <v>16856</v>
      </c>
      <c r="C10341" t="s">
        <v>20</v>
      </c>
      <c r="D10341">
        <v>1.47</v>
      </c>
      <c r="G10341" t="s">
        <v>1440</v>
      </c>
      <c r="I10341" t="s">
        <v>16857</v>
      </c>
      <c r="K10341"/>
      <c r="L10341" t="s">
        <v>16858</v>
      </c>
      <c r="M10341" t="s">
        <v>26</v>
      </c>
      <c r="N10341">
        <v>2</v>
      </c>
      <c r="P10341" t="s">
        <v>10827</v>
      </c>
      <c r="Q10341" t="s">
        <v>16859</v>
      </c>
      <c r="S10341" t="s">
        <v>29</v>
      </c>
    </row>
    <row r="10342" spans="1:19" hidden="1" x14ac:dyDescent="0.2">
      <c r="A10342">
        <v>6659</v>
      </c>
      <c r="B10342" t="s">
        <v>16856</v>
      </c>
      <c r="C10342" t="s">
        <v>73</v>
      </c>
      <c r="D10342">
        <v>7.34</v>
      </c>
      <c r="G10342" t="s">
        <v>1440</v>
      </c>
      <c r="I10342" t="s">
        <v>16857</v>
      </c>
      <c r="K10342"/>
      <c r="L10342" t="s">
        <v>16858</v>
      </c>
      <c r="M10342" t="s">
        <v>26</v>
      </c>
      <c r="N10342">
        <v>2</v>
      </c>
      <c r="P10342" t="s">
        <v>10827</v>
      </c>
      <c r="Q10342" t="s">
        <v>16859</v>
      </c>
      <c r="S10342" t="s">
        <v>29</v>
      </c>
    </row>
    <row r="10343" spans="1:19" hidden="1" x14ac:dyDescent="0.2">
      <c r="A10343">
        <v>6660</v>
      </c>
      <c r="B10343" t="s">
        <v>16860</v>
      </c>
      <c r="C10343" t="s">
        <v>20</v>
      </c>
      <c r="D10343">
        <v>2.23</v>
      </c>
      <c r="I10343" t="s">
        <v>16861</v>
      </c>
      <c r="K10343"/>
      <c r="L10343" t="s">
        <v>16862</v>
      </c>
      <c r="M10343" t="s">
        <v>26</v>
      </c>
      <c r="N10343">
        <v>2</v>
      </c>
      <c r="P10343" t="s">
        <v>10827</v>
      </c>
      <c r="Q10343" t="s">
        <v>16863</v>
      </c>
      <c r="S10343" t="s">
        <v>29</v>
      </c>
    </row>
    <row r="10344" spans="1:19" hidden="1" x14ac:dyDescent="0.2">
      <c r="A10344">
        <v>6660</v>
      </c>
      <c r="B10344" t="s">
        <v>16860</v>
      </c>
      <c r="C10344" t="s">
        <v>73</v>
      </c>
      <c r="D10344">
        <v>5.87</v>
      </c>
      <c r="I10344" t="s">
        <v>16861</v>
      </c>
      <c r="K10344"/>
      <c r="L10344" t="s">
        <v>16862</v>
      </c>
      <c r="M10344" t="s">
        <v>26</v>
      </c>
      <c r="N10344">
        <v>2</v>
      </c>
      <c r="P10344" t="s">
        <v>10827</v>
      </c>
      <c r="Q10344" t="s">
        <v>16863</v>
      </c>
      <c r="S10344" t="s">
        <v>29</v>
      </c>
    </row>
    <row r="10345" spans="1:19" hidden="1" x14ac:dyDescent="0.2">
      <c r="A10345">
        <v>6662</v>
      </c>
      <c r="B10345" t="s">
        <v>16864</v>
      </c>
      <c r="C10345" t="s">
        <v>1245</v>
      </c>
      <c r="D10345">
        <v>11.29</v>
      </c>
      <c r="E10345">
        <v>20</v>
      </c>
      <c r="F10345" t="s">
        <v>10851</v>
      </c>
      <c r="G10345" t="s">
        <v>55</v>
      </c>
      <c r="H10345" t="s">
        <v>46</v>
      </c>
      <c r="I10345" t="s">
        <v>7196</v>
      </c>
      <c r="K10345"/>
      <c r="L10345" t="s">
        <v>16865</v>
      </c>
      <c r="M10345" t="s">
        <v>11208</v>
      </c>
      <c r="N10345">
        <v>4</v>
      </c>
      <c r="P10345" t="s">
        <v>10827</v>
      </c>
      <c r="Q10345" t="s">
        <v>16866</v>
      </c>
      <c r="S10345" t="s">
        <v>29</v>
      </c>
    </row>
    <row r="10346" spans="1:19" hidden="1" x14ac:dyDescent="0.2">
      <c r="A10346">
        <v>6662</v>
      </c>
      <c r="B10346" t="s">
        <v>16864</v>
      </c>
      <c r="C10346" t="s">
        <v>1240</v>
      </c>
      <c r="D10346">
        <v>11.29</v>
      </c>
      <c r="E10346">
        <v>20</v>
      </c>
      <c r="F10346" t="s">
        <v>10851</v>
      </c>
      <c r="G10346" t="s">
        <v>55</v>
      </c>
      <c r="H10346" t="s">
        <v>46</v>
      </c>
      <c r="I10346" t="s">
        <v>7196</v>
      </c>
      <c r="K10346"/>
      <c r="L10346" t="s">
        <v>16865</v>
      </c>
      <c r="M10346" t="s">
        <v>11208</v>
      </c>
      <c r="N10346">
        <v>4</v>
      </c>
      <c r="P10346" t="s">
        <v>10827</v>
      </c>
      <c r="Q10346" t="s">
        <v>16866</v>
      </c>
      <c r="S10346" t="s">
        <v>29</v>
      </c>
    </row>
    <row r="10347" spans="1:19" hidden="1" x14ac:dyDescent="0.2">
      <c r="A10347">
        <v>6668</v>
      </c>
      <c r="B10347" t="s">
        <v>16867</v>
      </c>
      <c r="C10347" t="s">
        <v>20</v>
      </c>
      <c r="D10347">
        <v>5.84</v>
      </c>
      <c r="G10347" t="s">
        <v>1440</v>
      </c>
      <c r="I10347" t="s">
        <v>4586</v>
      </c>
      <c r="K10347"/>
      <c r="L10347" t="s">
        <v>16868</v>
      </c>
      <c r="M10347" t="s">
        <v>26</v>
      </c>
      <c r="N10347">
        <v>2</v>
      </c>
      <c r="P10347" t="s">
        <v>10827</v>
      </c>
      <c r="Q10347" t="s">
        <v>16869</v>
      </c>
      <c r="S10347" t="s">
        <v>29</v>
      </c>
    </row>
    <row r="10348" spans="1:19" hidden="1" x14ac:dyDescent="0.2">
      <c r="A10348">
        <v>6668</v>
      </c>
      <c r="B10348" t="s">
        <v>16867</v>
      </c>
      <c r="C10348" t="s">
        <v>73</v>
      </c>
      <c r="D10348">
        <v>9.56</v>
      </c>
      <c r="G10348" t="s">
        <v>1440</v>
      </c>
      <c r="I10348" t="s">
        <v>4586</v>
      </c>
      <c r="K10348"/>
      <c r="L10348" t="s">
        <v>16868</v>
      </c>
      <c r="M10348" t="s">
        <v>26</v>
      </c>
      <c r="N10348">
        <v>2</v>
      </c>
      <c r="P10348" t="s">
        <v>10827</v>
      </c>
      <c r="Q10348" t="s">
        <v>16869</v>
      </c>
      <c r="S10348" t="s">
        <v>29</v>
      </c>
    </row>
    <row r="10349" spans="1:19" hidden="1" x14ac:dyDescent="0.2">
      <c r="A10349">
        <v>6669</v>
      </c>
      <c r="B10349" t="s">
        <v>16870</v>
      </c>
      <c r="C10349" t="s">
        <v>20</v>
      </c>
      <c r="D10349">
        <v>7.58</v>
      </c>
      <c r="E10349">
        <v>20</v>
      </c>
      <c r="F10349" t="s">
        <v>16871</v>
      </c>
      <c r="G10349" t="s">
        <v>31</v>
      </c>
      <c r="H10349" t="s">
        <v>46</v>
      </c>
      <c r="I10349" t="s">
        <v>9433</v>
      </c>
      <c r="K10349"/>
      <c r="L10349" t="s">
        <v>16872</v>
      </c>
      <c r="M10349" t="s">
        <v>26</v>
      </c>
      <c r="N10349">
        <v>2</v>
      </c>
      <c r="P10349" t="s">
        <v>10827</v>
      </c>
      <c r="Q10349" t="s">
        <v>16873</v>
      </c>
      <c r="S10349" t="s">
        <v>29</v>
      </c>
    </row>
    <row r="10350" spans="1:19" hidden="1" x14ac:dyDescent="0.2">
      <c r="A10350">
        <v>6669</v>
      </c>
      <c r="B10350" t="s">
        <v>16870</v>
      </c>
      <c r="C10350" t="s">
        <v>73</v>
      </c>
      <c r="D10350">
        <v>-7.1</v>
      </c>
      <c r="E10350">
        <v>20</v>
      </c>
      <c r="F10350" t="s">
        <v>16874</v>
      </c>
      <c r="G10350" t="s">
        <v>75</v>
      </c>
      <c r="H10350" t="s">
        <v>23</v>
      </c>
      <c r="I10350" t="s">
        <v>9433</v>
      </c>
      <c r="K10350"/>
      <c r="L10350" t="s">
        <v>16872</v>
      </c>
      <c r="M10350" t="s">
        <v>26</v>
      </c>
      <c r="N10350">
        <v>2</v>
      </c>
      <c r="P10350" t="s">
        <v>10827</v>
      </c>
      <c r="Q10350" t="s">
        <v>16873</v>
      </c>
      <c r="S10350" t="s">
        <v>29</v>
      </c>
    </row>
    <row r="10351" spans="1:19" hidden="1" x14ac:dyDescent="0.2">
      <c r="A10351">
        <v>6670</v>
      </c>
      <c r="B10351" t="s">
        <v>16875</v>
      </c>
      <c r="C10351" t="s">
        <v>20</v>
      </c>
      <c r="D10351">
        <v>8.39</v>
      </c>
      <c r="E10351">
        <v>25</v>
      </c>
      <c r="F10351" t="s">
        <v>16876</v>
      </c>
      <c r="G10351" t="s">
        <v>55</v>
      </c>
      <c r="H10351" t="s">
        <v>46</v>
      </c>
      <c r="I10351" t="s">
        <v>4814</v>
      </c>
      <c r="K10351"/>
      <c r="L10351" t="s">
        <v>16877</v>
      </c>
      <c r="M10351" t="s">
        <v>26</v>
      </c>
      <c r="N10351">
        <v>2</v>
      </c>
      <c r="P10351" t="s">
        <v>10827</v>
      </c>
      <c r="Q10351" t="s">
        <v>16878</v>
      </c>
      <c r="S10351" t="s">
        <v>29</v>
      </c>
    </row>
    <row r="10352" spans="1:19" hidden="1" x14ac:dyDescent="0.2">
      <c r="A10352">
        <v>6670</v>
      </c>
      <c r="B10352" t="s">
        <v>16875</v>
      </c>
      <c r="C10352" t="s">
        <v>20</v>
      </c>
      <c r="D10352">
        <v>8.36</v>
      </c>
      <c r="E10352">
        <v>25</v>
      </c>
      <c r="F10352" t="s">
        <v>16876</v>
      </c>
      <c r="G10352" t="s">
        <v>31</v>
      </c>
      <c r="H10352" t="s">
        <v>46</v>
      </c>
      <c r="I10352" t="s">
        <v>4814</v>
      </c>
      <c r="K10352"/>
      <c r="L10352" t="s">
        <v>16877</v>
      </c>
      <c r="M10352" t="s">
        <v>26</v>
      </c>
      <c r="N10352">
        <v>2</v>
      </c>
      <c r="P10352" t="s">
        <v>10827</v>
      </c>
      <c r="Q10352" t="s">
        <v>16878</v>
      </c>
      <c r="S10352" t="s">
        <v>29</v>
      </c>
    </row>
    <row r="10353" spans="1:19" hidden="1" x14ac:dyDescent="0.2">
      <c r="A10353">
        <v>6671</v>
      </c>
      <c r="B10353" t="s">
        <v>16879</v>
      </c>
      <c r="C10353" t="s">
        <v>20</v>
      </c>
      <c r="D10353">
        <v>4.88</v>
      </c>
      <c r="E10353">
        <v>25</v>
      </c>
      <c r="F10353" t="s">
        <v>192</v>
      </c>
      <c r="G10353" t="s">
        <v>31</v>
      </c>
      <c r="H10353" t="s">
        <v>23</v>
      </c>
      <c r="I10353" t="s">
        <v>2658</v>
      </c>
      <c r="K10353"/>
      <c r="L10353" t="s">
        <v>16880</v>
      </c>
      <c r="M10353" t="s">
        <v>26</v>
      </c>
      <c r="N10353">
        <v>2</v>
      </c>
      <c r="P10353" t="s">
        <v>10827</v>
      </c>
      <c r="Q10353" t="s">
        <v>16881</v>
      </c>
      <c r="S10353" t="s">
        <v>29</v>
      </c>
    </row>
    <row r="10354" spans="1:19" hidden="1" x14ac:dyDescent="0.2">
      <c r="A10354">
        <v>6672</v>
      </c>
      <c r="B10354" t="s">
        <v>16882</v>
      </c>
      <c r="C10354" t="s">
        <v>20</v>
      </c>
      <c r="D10354">
        <v>4.54</v>
      </c>
      <c r="E10354">
        <v>25</v>
      </c>
      <c r="F10354" t="s">
        <v>192</v>
      </c>
      <c r="G10354" t="s">
        <v>31</v>
      </c>
      <c r="H10354" t="s">
        <v>23</v>
      </c>
      <c r="I10354" t="s">
        <v>2658</v>
      </c>
      <c r="K10354"/>
      <c r="L10354" t="s">
        <v>16883</v>
      </c>
      <c r="M10354" t="s">
        <v>26</v>
      </c>
      <c r="N10354">
        <v>2</v>
      </c>
      <c r="P10354" t="s">
        <v>10827</v>
      </c>
      <c r="Q10354" t="s">
        <v>16884</v>
      </c>
      <c r="S10354" t="s">
        <v>29</v>
      </c>
    </row>
    <row r="10355" spans="1:19" hidden="1" x14ac:dyDescent="0.2">
      <c r="A10355">
        <v>6673</v>
      </c>
      <c r="B10355" t="s">
        <v>16885</v>
      </c>
      <c r="C10355" t="s">
        <v>20</v>
      </c>
      <c r="D10355">
        <v>1.97</v>
      </c>
      <c r="F10355" t="s">
        <v>66</v>
      </c>
      <c r="G10355" t="s">
        <v>16886</v>
      </c>
      <c r="I10355" t="s">
        <v>4217</v>
      </c>
      <c r="K10355"/>
      <c r="L10355" t="s">
        <v>16887</v>
      </c>
      <c r="M10355" t="s">
        <v>26</v>
      </c>
      <c r="N10355">
        <v>2</v>
      </c>
      <c r="P10355" t="s">
        <v>10827</v>
      </c>
      <c r="Q10355" t="s">
        <v>16888</v>
      </c>
      <c r="S10355" t="s">
        <v>29</v>
      </c>
    </row>
    <row r="10356" spans="1:19" hidden="1" x14ac:dyDescent="0.2">
      <c r="A10356">
        <v>6673</v>
      </c>
      <c r="B10356" t="s">
        <v>16885</v>
      </c>
      <c r="C10356" t="s">
        <v>73</v>
      </c>
      <c r="D10356">
        <v>7.44</v>
      </c>
      <c r="F10356" t="s">
        <v>66</v>
      </c>
      <c r="G10356" t="s">
        <v>16886</v>
      </c>
      <c r="I10356" t="s">
        <v>4217</v>
      </c>
      <c r="K10356"/>
      <c r="L10356" t="s">
        <v>16887</v>
      </c>
      <c r="M10356" t="s">
        <v>26</v>
      </c>
      <c r="N10356">
        <v>2</v>
      </c>
      <c r="P10356" t="s">
        <v>10827</v>
      </c>
      <c r="Q10356" t="s">
        <v>16888</v>
      </c>
      <c r="S10356" t="s">
        <v>29</v>
      </c>
    </row>
    <row r="10357" spans="1:19" hidden="1" x14ac:dyDescent="0.2">
      <c r="A10357">
        <v>6675</v>
      </c>
      <c r="B10357" t="s">
        <v>16889</v>
      </c>
      <c r="C10357" t="s">
        <v>20</v>
      </c>
      <c r="D10357">
        <v>7.82</v>
      </c>
      <c r="E10357">
        <v>20</v>
      </c>
      <c r="G10357" t="s">
        <v>31</v>
      </c>
      <c r="H10357" t="s">
        <v>23</v>
      </c>
      <c r="I10357" t="s">
        <v>7259</v>
      </c>
      <c r="K10357"/>
      <c r="L10357" t="s">
        <v>16890</v>
      </c>
      <c r="M10357" t="s">
        <v>11208</v>
      </c>
      <c r="N10357">
        <v>4</v>
      </c>
      <c r="P10357" t="s">
        <v>10827</v>
      </c>
      <c r="Q10357" t="s">
        <v>16891</v>
      </c>
      <c r="S10357" t="s">
        <v>29</v>
      </c>
    </row>
    <row r="10358" spans="1:19" hidden="1" x14ac:dyDescent="0.2">
      <c r="A10358">
        <v>6675</v>
      </c>
      <c r="B10358" t="s">
        <v>16889</v>
      </c>
      <c r="C10358" t="s">
        <v>73</v>
      </c>
      <c r="D10358">
        <v>2</v>
      </c>
      <c r="E10358">
        <v>20</v>
      </c>
      <c r="G10358" t="s">
        <v>75</v>
      </c>
      <c r="H10358" t="s">
        <v>23</v>
      </c>
      <c r="I10358" t="s">
        <v>7259</v>
      </c>
      <c r="K10358"/>
      <c r="L10358" t="s">
        <v>16890</v>
      </c>
      <c r="M10358" t="s">
        <v>11208</v>
      </c>
      <c r="N10358">
        <v>4</v>
      </c>
      <c r="P10358" t="s">
        <v>10827</v>
      </c>
      <c r="Q10358" t="s">
        <v>16891</v>
      </c>
      <c r="S10358" t="s">
        <v>29</v>
      </c>
    </row>
    <row r="10359" spans="1:19" hidden="1" x14ac:dyDescent="0.2">
      <c r="A10359">
        <v>6676</v>
      </c>
      <c r="B10359" t="s">
        <v>16892</v>
      </c>
      <c r="C10359" t="s">
        <v>20</v>
      </c>
      <c r="D10359">
        <v>4.8499999999999996</v>
      </c>
      <c r="E10359">
        <v>20</v>
      </c>
      <c r="G10359" t="s">
        <v>31</v>
      </c>
      <c r="H10359" t="s">
        <v>46</v>
      </c>
      <c r="I10359" t="s">
        <v>7259</v>
      </c>
      <c r="K10359"/>
      <c r="L10359" t="s">
        <v>16893</v>
      </c>
      <c r="M10359" t="s">
        <v>11071</v>
      </c>
      <c r="N10359">
        <v>3</v>
      </c>
      <c r="P10359" t="s">
        <v>10827</v>
      </c>
      <c r="Q10359" t="s">
        <v>16894</v>
      </c>
      <c r="S10359" t="s">
        <v>29</v>
      </c>
    </row>
    <row r="10360" spans="1:19" hidden="1" x14ac:dyDescent="0.2">
      <c r="A10360">
        <v>6676</v>
      </c>
      <c r="B10360" t="s">
        <v>16892</v>
      </c>
      <c r="C10360" t="s">
        <v>73</v>
      </c>
      <c r="D10360">
        <v>2.4700000000000002</v>
      </c>
      <c r="E10360">
        <v>20</v>
      </c>
      <c r="G10360" t="s">
        <v>31</v>
      </c>
      <c r="H10360" t="s">
        <v>46</v>
      </c>
      <c r="I10360" t="s">
        <v>7259</v>
      </c>
      <c r="K10360"/>
      <c r="L10360" t="s">
        <v>16893</v>
      </c>
      <c r="M10360" t="s">
        <v>11071</v>
      </c>
      <c r="N10360">
        <v>3</v>
      </c>
      <c r="P10360" t="s">
        <v>10827</v>
      </c>
      <c r="Q10360" t="s">
        <v>16894</v>
      </c>
      <c r="S10360" t="s">
        <v>29</v>
      </c>
    </row>
    <row r="10361" spans="1:19" hidden="1" x14ac:dyDescent="0.2">
      <c r="A10361">
        <v>6677</v>
      </c>
      <c r="B10361" t="s">
        <v>16895</v>
      </c>
      <c r="C10361" t="s">
        <v>20</v>
      </c>
      <c r="D10361">
        <v>8.85</v>
      </c>
      <c r="E10361">
        <v>20</v>
      </c>
      <c r="G10361" t="s">
        <v>31</v>
      </c>
      <c r="H10361" t="s">
        <v>46</v>
      </c>
      <c r="I10361" t="s">
        <v>7259</v>
      </c>
      <c r="K10361"/>
      <c r="L10361" t="s">
        <v>16896</v>
      </c>
      <c r="M10361" t="s">
        <v>26</v>
      </c>
      <c r="N10361">
        <v>2</v>
      </c>
      <c r="P10361" t="s">
        <v>10827</v>
      </c>
      <c r="Q10361" t="s">
        <v>16897</v>
      </c>
      <c r="S10361" t="s">
        <v>29</v>
      </c>
    </row>
    <row r="10362" spans="1:19" hidden="1" x14ac:dyDescent="0.2">
      <c r="A10362">
        <v>6677</v>
      </c>
      <c r="B10362" t="s">
        <v>16895</v>
      </c>
      <c r="C10362" t="s">
        <v>73</v>
      </c>
      <c r="D10362">
        <v>0.8</v>
      </c>
      <c r="E10362">
        <v>20</v>
      </c>
      <c r="G10362" t="s">
        <v>75</v>
      </c>
      <c r="H10362" t="s">
        <v>23</v>
      </c>
      <c r="I10362" t="s">
        <v>7259</v>
      </c>
      <c r="K10362"/>
      <c r="L10362" t="s">
        <v>16896</v>
      </c>
      <c r="M10362" t="s">
        <v>26</v>
      </c>
      <c r="N10362">
        <v>2</v>
      </c>
      <c r="P10362" t="s">
        <v>10827</v>
      </c>
      <c r="Q10362" t="s">
        <v>16897</v>
      </c>
      <c r="S10362" t="s">
        <v>29</v>
      </c>
    </row>
    <row r="10363" spans="1:19" hidden="1" x14ac:dyDescent="0.2">
      <c r="A10363">
        <v>6678</v>
      </c>
      <c r="B10363" t="s">
        <v>16898</v>
      </c>
      <c r="C10363" t="s">
        <v>20</v>
      </c>
      <c r="D10363">
        <v>5.36</v>
      </c>
      <c r="E10363">
        <v>20</v>
      </c>
      <c r="G10363" t="s">
        <v>31</v>
      </c>
      <c r="H10363" t="s">
        <v>23</v>
      </c>
      <c r="I10363" t="s">
        <v>7259</v>
      </c>
      <c r="K10363"/>
      <c r="L10363" t="s">
        <v>16899</v>
      </c>
      <c r="M10363" t="s">
        <v>11071</v>
      </c>
      <c r="N10363">
        <v>3</v>
      </c>
      <c r="P10363" t="s">
        <v>10827</v>
      </c>
      <c r="Q10363" t="s">
        <v>16900</v>
      </c>
      <c r="S10363" t="s">
        <v>29</v>
      </c>
    </row>
    <row r="10364" spans="1:19" hidden="1" x14ac:dyDescent="0.2">
      <c r="A10364">
        <v>6678</v>
      </c>
      <c r="B10364" t="s">
        <v>16898</v>
      </c>
      <c r="C10364" t="s">
        <v>73</v>
      </c>
      <c r="D10364">
        <v>3.5</v>
      </c>
      <c r="E10364">
        <v>20</v>
      </c>
      <c r="G10364" t="s">
        <v>31</v>
      </c>
      <c r="H10364" t="s">
        <v>23</v>
      </c>
      <c r="I10364" t="s">
        <v>7259</v>
      </c>
      <c r="K10364"/>
      <c r="L10364" t="s">
        <v>16899</v>
      </c>
      <c r="M10364" t="s">
        <v>11071</v>
      </c>
      <c r="N10364">
        <v>3</v>
      </c>
      <c r="P10364" t="s">
        <v>10827</v>
      </c>
      <c r="Q10364" t="s">
        <v>16900</v>
      </c>
      <c r="S10364" t="s">
        <v>29</v>
      </c>
    </row>
    <row r="10365" spans="1:19" hidden="1" x14ac:dyDescent="0.2">
      <c r="A10365">
        <v>6679</v>
      </c>
      <c r="B10365" t="s">
        <v>16901</v>
      </c>
      <c r="C10365" t="s">
        <v>20</v>
      </c>
      <c r="D10365">
        <v>5.5</v>
      </c>
      <c r="E10365">
        <v>20</v>
      </c>
      <c r="G10365" t="s">
        <v>31</v>
      </c>
      <c r="H10365" t="s">
        <v>23</v>
      </c>
      <c r="I10365" t="s">
        <v>7259</v>
      </c>
      <c r="K10365"/>
      <c r="L10365" t="s">
        <v>16902</v>
      </c>
      <c r="M10365" t="s">
        <v>26</v>
      </c>
      <c r="N10365">
        <v>2</v>
      </c>
      <c r="P10365" t="s">
        <v>10827</v>
      </c>
      <c r="Q10365" t="s">
        <v>16903</v>
      </c>
      <c r="S10365" t="s">
        <v>29</v>
      </c>
    </row>
    <row r="10366" spans="1:19" hidden="1" x14ac:dyDescent="0.2">
      <c r="A10366">
        <v>6679</v>
      </c>
      <c r="B10366" t="s">
        <v>16901</v>
      </c>
      <c r="C10366" t="s">
        <v>73</v>
      </c>
      <c r="D10366">
        <v>3.53</v>
      </c>
      <c r="E10366">
        <v>20</v>
      </c>
      <c r="G10366" t="s">
        <v>31</v>
      </c>
      <c r="H10366" t="s">
        <v>23</v>
      </c>
      <c r="I10366" t="s">
        <v>7259</v>
      </c>
      <c r="K10366"/>
      <c r="L10366" t="s">
        <v>16902</v>
      </c>
      <c r="M10366" t="s">
        <v>26</v>
      </c>
      <c r="N10366">
        <v>2</v>
      </c>
      <c r="P10366" t="s">
        <v>10827</v>
      </c>
      <c r="Q10366" t="s">
        <v>16903</v>
      </c>
      <c r="S10366" t="s">
        <v>29</v>
      </c>
    </row>
    <row r="10367" spans="1:19" hidden="1" x14ac:dyDescent="0.2">
      <c r="A10367">
        <v>6680</v>
      </c>
      <c r="B10367" t="s">
        <v>16904</v>
      </c>
      <c r="C10367" t="s">
        <v>20</v>
      </c>
      <c r="D10367">
        <v>6.71</v>
      </c>
      <c r="E10367">
        <v>20</v>
      </c>
      <c r="G10367" t="s">
        <v>31</v>
      </c>
      <c r="H10367" t="s">
        <v>46</v>
      </c>
      <c r="I10367" t="s">
        <v>7259</v>
      </c>
      <c r="K10367"/>
      <c r="L10367" t="s">
        <v>16905</v>
      </c>
      <c r="M10367" t="s">
        <v>26</v>
      </c>
      <c r="N10367">
        <v>2</v>
      </c>
      <c r="P10367" t="s">
        <v>10827</v>
      </c>
      <c r="Q10367" t="s">
        <v>16906</v>
      </c>
      <c r="S10367" t="s">
        <v>29</v>
      </c>
    </row>
    <row r="10368" spans="1:19" hidden="1" x14ac:dyDescent="0.2">
      <c r="A10368">
        <v>6680</v>
      </c>
      <c r="B10368" t="s">
        <v>16904</v>
      </c>
      <c r="C10368" t="s">
        <v>73</v>
      </c>
      <c r="D10368">
        <v>2.8</v>
      </c>
      <c r="E10368">
        <v>20</v>
      </c>
      <c r="G10368" t="s">
        <v>31</v>
      </c>
      <c r="H10368" t="s">
        <v>23</v>
      </c>
      <c r="I10368" t="s">
        <v>7259</v>
      </c>
      <c r="K10368"/>
      <c r="L10368" t="s">
        <v>16905</v>
      </c>
      <c r="M10368" t="s">
        <v>26</v>
      </c>
      <c r="N10368">
        <v>2</v>
      </c>
      <c r="P10368" t="s">
        <v>10827</v>
      </c>
      <c r="Q10368" t="s">
        <v>16906</v>
      </c>
      <c r="S10368" t="s">
        <v>29</v>
      </c>
    </row>
    <row r="10369" spans="1:19" hidden="1" x14ac:dyDescent="0.2">
      <c r="A10369">
        <v>6681</v>
      </c>
      <c r="B10369" t="s">
        <v>16907</v>
      </c>
      <c r="C10369" t="s">
        <v>20</v>
      </c>
      <c r="D10369">
        <v>5.27</v>
      </c>
      <c r="E10369">
        <v>20</v>
      </c>
      <c r="G10369" t="s">
        <v>31</v>
      </c>
      <c r="H10369" t="s">
        <v>46</v>
      </c>
      <c r="I10369" t="s">
        <v>7259</v>
      </c>
      <c r="K10369"/>
      <c r="L10369" t="s">
        <v>16908</v>
      </c>
      <c r="M10369" t="s">
        <v>11208</v>
      </c>
      <c r="N10369">
        <v>4</v>
      </c>
      <c r="P10369" t="s">
        <v>10827</v>
      </c>
      <c r="Q10369" t="s">
        <v>16909</v>
      </c>
      <c r="S10369" t="s">
        <v>29</v>
      </c>
    </row>
    <row r="10370" spans="1:19" hidden="1" x14ac:dyDescent="0.2">
      <c r="A10370">
        <v>6681</v>
      </c>
      <c r="B10370" t="s">
        <v>16907</v>
      </c>
      <c r="C10370" t="s">
        <v>73</v>
      </c>
      <c r="D10370">
        <v>1.3</v>
      </c>
      <c r="E10370">
        <v>20</v>
      </c>
      <c r="G10370" t="s">
        <v>75</v>
      </c>
      <c r="H10370" t="s">
        <v>23</v>
      </c>
      <c r="I10370" t="s">
        <v>7259</v>
      </c>
      <c r="K10370"/>
      <c r="L10370" t="s">
        <v>16908</v>
      </c>
      <c r="M10370" t="s">
        <v>11208</v>
      </c>
      <c r="N10370">
        <v>4</v>
      </c>
      <c r="P10370" t="s">
        <v>10827</v>
      </c>
      <c r="Q10370" t="s">
        <v>16909</v>
      </c>
      <c r="S10370" t="s">
        <v>29</v>
      </c>
    </row>
    <row r="10371" spans="1:19" hidden="1" x14ac:dyDescent="0.2">
      <c r="A10371">
        <v>6682</v>
      </c>
      <c r="B10371" t="s">
        <v>16910</v>
      </c>
      <c r="C10371" t="s">
        <v>20</v>
      </c>
      <c r="D10371">
        <v>8.35</v>
      </c>
      <c r="E10371" t="s">
        <v>1620</v>
      </c>
      <c r="F10371" t="s">
        <v>16911</v>
      </c>
      <c r="G10371" t="s">
        <v>55</v>
      </c>
      <c r="H10371" t="s">
        <v>23</v>
      </c>
      <c r="I10371" t="s">
        <v>16912</v>
      </c>
      <c r="K10371"/>
      <c r="L10371" t="s">
        <v>16913</v>
      </c>
      <c r="M10371" t="s">
        <v>26</v>
      </c>
      <c r="N10371">
        <v>2</v>
      </c>
      <c r="P10371" t="s">
        <v>10827</v>
      </c>
      <c r="Q10371" t="s">
        <v>16914</v>
      </c>
      <c r="S10371" t="s">
        <v>29</v>
      </c>
    </row>
    <row r="10372" spans="1:19" hidden="1" x14ac:dyDescent="0.2">
      <c r="A10372">
        <v>6682</v>
      </c>
      <c r="B10372" t="s">
        <v>16910</v>
      </c>
      <c r="C10372" t="s">
        <v>73</v>
      </c>
      <c r="D10372">
        <v>2.8</v>
      </c>
      <c r="E10372" t="s">
        <v>1620</v>
      </c>
      <c r="F10372" t="s">
        <v>16911</v>
      </c>
      <c r="G10372" t="s">
        <v>55</v>
      </c>
      <c r="H10372" t="s">
        <v>23</v>
      </c>
      <c r="I10372" t="s">
        <v>16912</v>
      </c>
      <c r="K10372"/>
      <c r="L10372" t="s">
        <v>16913</v>
      </c>
      <c r="M10372" t="s">
        <v>26</v>
      </c>
      <c r="N10372">
        <v>2</v>
      </c>
      <c r="P10372" t="s">
        <v>10827</v>
      </c>
      <c r="Q10372" t="s">
        <v>16914</v>
      </c>
      <c r="S10372" t="s">
        <v>29</v>
      </c>
    </row>
    <row r="10373" spans="1:19" hidden="1" x14ac:dyDescent="0.2">
      <c r="A10373">
        <v>6683</v>
      </c>
      <c r="B10373" t="s">
        <v>16915</v>
      </c>
      <c r="C10373" t="s">
        <v>20</v>
      </c>
      <c r="D10373">
        <v>3.48</v>
      </c>
      <c r="E10373">
        <v>25</v>
      </c>
      <c r="F10373" t="s">
        <v>16916</v>
      </c>
      <c r="G10373" t="s">
        <v>31</v>
      </c>
      <c r="H10373" t="s">
        <v>46</v>
      </c>
      <c r="I10373" t="s">
        <v>4396</v>
      </c>
      <c r="K10373"/>
      <c r="L10373" t="s">
        <v>16917</v>
      </c>
      <c r="M10373" t="s">
        <v>26</v>
      </c>
      <c r="N10373">
        <v>2</v>
      </c>
      <c r="P10373" t="s">
        <v>10827</v>
      </c>
      <c r="Q10373" t="s">
        <v>16918</v>
      </c>
      <c r="S10373" t="s">
        <v>29</v>
      </c>
    </row>
    <row r="10374" spans="1:19" hidden="1" x14ac:dyDescent="0.2">
      <c r="A10374">
        <v>6683</v>
      </c>
      <c r="B10374" t="s">
        <v>16915</v>
      </c>
      <c r="C10374" t="s">
        <v>73</v>
      </c>
      <c r="D10374">
        <v>8.65</v>
      </c>
      <c r="E10374">
        <v>25</v>
      </c>
      <c r="F10374" t="s">
        <v>16916</v>
      </c>
      <c r="G10374" t="s">
        <v>31</v>
      </c>
      <c r="H10374" t="s">
        <v>46</v>
      </c>
      <c r="I10374" t="s">
        <v>4396</v>
      </c>
      <c r="K10374"/>
      <c r="L10374" t="s">
        <v>16917</v>
      </c>
      <c r="M10374" t="s">
        <v>26</v>
      </c>
      <c r="N10374">
        <v>2</v>
      </c>
      <c r="P10374" t="s">
        <v>10827</v>
      </c>
      <c r="Q10374" t="s">
        <v>16918</v>
      </c>
      <c r="S10374" t="s">
        <v>29</v>
      </c>
    </row>
    <row r="10375" spans="1:19" hidden="1" x14ac:dyDescent="0.2">
      <c r="A10375">
        <v>6684</v>
      </c>
      <c r="B10375" t="s">
        <v>16919</v>
      </c>
      <c r="C10375" t="s">
        <v>20</v>
      </c>
      <c r="D10375">
        <v>3.14</v>
      </c>
      <c r="E10375">
        <v>25</v>
      </c>
      <c r="I10375" t="s">
        <v>4592</v>
      </c>
      <c r="K10375"/>
      <c r="L10375" t="s">
        <v>16920</v>
      </c>
      <c r="M10375" t="s">
        <v>26</v>
      </c>
      <c r="N10375">
        <v>2</v>
      </c>
      <c r="P10375" t="s">
        <v>10827</v>
      </c>
      <c r="Q10375" t="s">
        <v>16921</v>
      </c>
      <c r="S10375" t="s">
        <v>29</v>
      </c>
    </row>
    <row r="10376" spans="1:19" hidden="1" x14ac:dyDescent="0.2">
      <c r="A10376">
        <v>6684</v>
      </c>
      <c r="B10376" t="s">
        <v>16919</v>
      </c>
      <c r="C10376" t="s">
        <v>73</v>
      </c>
      <c r="D10376">
        <v>7.48</v>
      </c>
      <c r="E10376">
        <v>25</v>
      </c>
      <c r="I10376" t="s">
        <v>4592</v>
      </c>
      <c r="K10376"/>
      <c r="L10376" t="s">
        <v>16920</v>
      </c>
      <c r="M10376" t="s">
        <v>26</v>
      </c>
      <c r="N10376">
        <v>2</v>
      </c>
      <c r="P10376" t="s">
        <v>10827</v>
      </c>
      <c r="Q10376" t="s">
        <v>16921</v>
      </c>
      <c r="S10376" t="s">
        <v>29</v>
      </c>
    </row>
    <row r="10377" spans="1:19" hidden="1" x14ac:dyDescent="0.2">
      <c r="A10377">
        <v>6685</v>
      </c>
      <c r="B10377" t="s">
        <v>16922</v>
      </c>
      <c r="C10377" t="s">
        <v>20</v>
      </c>
      <c r="D10377">
        <v>4.7300000000000004</v>
      </c>
      <c r="E10377">
        <v>25</v>
      </c>
      <c r="G10377" t="s">
        <v>55</v>
      </c>
      <c r="H10377" t="s">
        <v>46</v>
      </c>
      <c r="I10377" t="s">
        <v>1355</v>
      </c>
      <c r="K10377"/>
      <c r="L10377" t="s">
        <v>16923</v>
      </c>
      <c r="M10377" t="s">
        <v>26</v>
      </c>
      <c r="N10377">
        <v>2</v>
      </c>
      <c r="P10377" t="s">
        <v>10827</v>
      </c>
      <c r="Q10377" t="s">
        <v>16924</v>
      </c>
      <c r="S10377" t="s">
        <v>29</v>
      </c>
    </row>
    <row r="10378" spans="1:19" hidden="1" x14ac:dyDescent="0.2">
      <c r="A10378">
        <v>6685</v>
      </c>
      <c r="B10378" t="s">
        <v>16922</v>
      </c>
      <c r="C10378" t="s">
        <v>73</v>
      </c>
      <c r="D10378">
        <v>8.99</v>
      </c>
      <c r="E10378">
        <v>25</v>
      </c>
      <c r="G10378" t="s">
        <v>55</v>
      </c>
      <c r="H10378" t="s">
        <v>46</v>
      </c>
      <c r="I10378" t="s">
        <v>1355</v>
      </c>
      <c r="K10378"/>
      <c r="L10378" t="s">
        <v>16923</v>
      </c>
      <c r="M10378" t="s">
        <v>26</v>
      </c>
      <c r="N10378">
        <v>2</v>
      </c>
      <c r="P10378" t="s">
        <v>10827</v>
      </c>
      <c r="Q10378" t="s">
        <v>16924</v>
      </c>
      <c r="S10378" t="s">
        <v>29</v>
      </c>
    </row>
    <row r="10379" spans="1:19" hidden="1" x14ac:dyDescent="0.2">
      <c r="A10379">
        <v>6687</v>
      </c>
      <c r="B10379" t="s">
        <v>6130</v>
      </c>
      <c r="C10379" t="s">
        <v>20</v>
      </c>
      <c r="D10379">
        <v>2.2599999999999998</v>
      </c>
      <c r="E10379">
        <v>25</v>
      </c>
      <c r="I10379" t="s">
        <v>4592</v>
      </c>
      <c r="K10379"/>
      <c r="L10379" t="s">
        <v>6134</v>
      </c>
      <c r="M10379" t="s">
        <v>26</v>
      </c>
      <c r="N10379">
        <v>2</v>
      </c>
      <c r="P10379" t="s">
        <v>10827</v>
      </c>
      <c r="Q10379" t="s">
        <v>16925</v>
      </c>
      <c r="S10379" t="s">
        <v>29</v>
      </c>
    </row>
    <row r="10380" spans="1:19" hidden="1" x14ac:dyDescent="0.2">
      <c r="A10380">
        <v>6687</v>
      </c>
      <c r="B10380" t="s">
        <v>6130</v>
      </c>
      <c r="C10380" t="s">
        <v>73</v>
      </c>
      <c r="D10380">
        <v>7.6</v>
      </c>
      <c r="E10380">
        <v>25</v>
      </c>
      <c r="I10380" t="s">
        <v>4592</v>
      </c>
      <c r="K10380"/>
      <c r="L10380" t="s">
        <v>6134</v>
      </c>
      <c r="M10380" t="s">
        <v>26</v>
      </c>
      <c r="N10380">
        <v>2</v>
      </c>
      <c r="P10380" t="s">
        <v>10827</v>
      </c>
      <c r="Q10380" t="s">
        <v>16925</v>
      </c>
      <c r="S10380" t="s">
        <v>29</v>
      </c>
    </row>
    <row r="10381" spans="1:19" hidden="1" x14ac:dyDescent="0.2">
      <c r="A10381">
        <v>6688</v>
      </c>
      <c r="B10381" t="s">
        <v>6136</v>
      </c>
      <c r="C10381" t="s">
        <v>20</v>
      </c>
      <c r="D10381">
        <v>0.4</v>
      </c>
      <c r="E10381">
        <v>28</v>
      </c>
      <c r="F10381" t="s">
        <v>16926</v>
      </c>
      <c r="G10381" t="s">
        <v>75</v>
      </c>
      <c r="H10381" t="s">
        <v>23</v>
      </c>
      <c r="I10381" t="s">
        <v>1355</v>
      </c>
      <c r="K10381"/>
      <c r="L10381" t="s">
        <v>6138</v>
      </c>
      <c r="M10381" t="s">
        <v>26</v>
      </c>
      <c r="N10381">
        <v>2</v>
      </c>
      <c r="P10381" t="s">
        <v>10827</v>
      </c>
      <c r="Q10381" t="s">
        <v>16927</v>
      </c>
      <c r="S10381" t="s">
        <v>29</v>
      </c>
    </row>
    <row r="10382" spans="1:19" hidden="1" x14ac:dyDescent="0.2">
      <c r="A10382">
        <v>6688</v>
      </c>
      <c r="B10382" t="s">
        <v>6136</v>
      </c>
      <c r="C10382" t="s">
        <v>73</v>
      </c>
      <c r="D10382">
        <v>5.62</v>
      </c>
      <c r="E10382">
        <v>25</v>
      </c>
      <c r="F10382" t="s">
        <v>16926</v>
      </c>
      <c r="G10382" t="s">
        <v>55</v>
      </c>
      <c r="H10382" t="s">
        <v>46</v>
      </c>
      <c r="I10382" t="s">
        <v>1355</v>
      </c>
      <c r="K10382"/>
      <c r="L10382" t="s">
        <v>6138</v>
      </c>
      <c r="M10382" t="s">
        <v>26</v>
      </c>
      <c r="N10382">
        <v>2</v>
      </c>
      <c r="P10382" t="s">
        <v>10827</v>
      </c>
      <c r="Q10382" t="s">
        <v>16927</v>
      </c>
      <c r="S10382" t="s">
        <v>29</v>
      </c>
    </row>
    <row r="10383" spans="1:19" hidden="1" x14ac:dyDescent="0.2">
      <c r="A10383">
        <v>6689</v>
      </c>
      <c r="B10383" t="s">
        <v>16928</v>
      </c>
      <c r="C10383" t="s">
        <v>20</v>
      </c>
      <c r="D10383">
        <v>4.09</v>
      </c>
      <c r="E10383">
        <v>25</v>
      </c>
      <c r="G10383" t="s">
        <v>55</v>
      </c>
      <c r="H10383" t="s">
        <v>46</v>
      </c>
      <c r="I10383" t="s">
        <v>1355</v>
      </c>
      <c r="K10383"/>
      <c r="L10383" t="s">
        <v>16929</v>
      </c>
      <c r="M10383" t="s">
        <v>26</v>
      </c>
      <c r="N10383">
        <v>2</v>
      </c>
      <c r="P10383" t="s">
        <v>10827</v>
      </c>
      <c r="Q10383" t="s">
        <v>16930</v>
      </c>
      <c r="S10383" t="s">
        <v>29</v>
      </c>
    </row>
    <row r="10384" spans="1:19" hidden="1" x14ac:dyDescent="0.2">
      <c r="A10384">
        <v>6689</v>
      </c>
      <c r="B10384" t="s">
        <v>16928</v>
      </c>
      <c r="C10384" t="s">
        <v>73</v>
      </c>
      <c r="D10384">
        <v>8.66</v>
      </c>
      <c r="E10384">
        <v>25</v>
      </c>
      <c r="G10384" t="s">
        <v>55</v>
      </c>
      <c r="H10384" t="s">
        <v>46</v>
      </c>
      <c r="I10384" t="s">
        <v>1355</v>
      </c>
      <c r="K10384"/>
      <c r="L10384" t="s">
        <v>16929</v>
      </c>
      <c r="M10384" t="s">
        <v>26</v>
      </c>
      <c r="N10384">
        <v>2</v>
      </c>
      <c r="P10384" t="s">
        <v>10827</v>
      </c>
      <c r="Q10384" t="s">
        <v>16930</v>
      </c>
      <c r="S10384" t="s">
        <v>29</v>
      </c>
    </row>
    <row r="10385" spans="1:19" hidden="1" x14ac:dyDescent="0.2">
      <c r="A10385">
        <v>6691</v>
      </c>
      <c r="B10385" t="s">
        <v>16931</v>
      </c>
      <c r="C10385" t="s">
        <v>20</v>
      </c>
      <c r="D10385">
        <v>1.34</v>
      </c>
      <c r="G10385" t="s">
        <v>1440</v>
      </c>
      <c r="I10385" t="s">
        <v>16932</v>
      </c>
      <c r="K10385"/>
      <c r="L10385" t="s">
        <v>16933</v>
      </c>
      <c r="M10385" t="s">
        <v>26</v>
      </c>
      <c r="N10385">
        <v>2</v>
      </c>
      <c r="P10385" t="s">
        <v>10827</v>
      </c>
      <c r="Q10385" t="s">
        <v>16934</v>
      </c>
      <c r="S10385" t="s">
        <v>29</v>
      </c>
    </row>
    <row r="10386" spans="1:19" hidden="1" x14ac:dyDescent="0.2">
      <c r="A10386">
        <v>6691</v>
      </c>
      <c r="B10386" t="s">
        <v>16931</v>
      </c>
      <c r="C10386" t="s">
        <v>73</v>
      </c>
      <c r="D10386">
        <v>7.48</v>
      </c>
      <c r="G10386" t="s">
        <v>1440</v>
      </c>
      <c r="I10386" t="s">
        <v>16932</v>
      </c>
      <c r="K10386"/>
      <c r="L10386" t="s">
        <v>16933</v>
      </c>
      <c r="M10386" t="s">
        <v>26</v>
      </c>
      <c r="N10386">
        <v>2</v>
      </c>
      <c r="P10386" t="s">
        <v>10827</v>
      </c>
      <c r="Q10386" t="s">
        <v>16934</v>
      </c>
      <c r="S10386" t="s">
        <v>29</v>
      </c>
    </row>
    <row r="10387" spans="1:19" hidden="1" x14ac:dyDescent="0.2">
      <c r="A10387">
        <v>6692</v>
      </c>
      <c r="B10387" t="s">
        <v>6192</v>
      </c>
      <c r="C10387" t="s">
        <v>20</v>
      </c>
      <c r="D10387">
        <v>2.16</v>
      </c>
      <c r="E10387">
        <v>25</v>
      </c>
      <c r="F10387" s="1" t="s">
        <v>16935</v>
      </c>
      <c r="G10387" t="s">
        <v>31</v>
      </c>
      <c r="H10387" t="s">
        <v>23</v>
      </c>
      <c r="I10387" t="s">
        <v>2658</v>
      </c>
      <c r="K10387"/>
      <c r="L10387" t="s">
        <v>6193</v>
      </c>
      <c r="M10387" t="s">
        <v>26</v>
      </c>
      <c r="N10387">
        <v>2</v>
      </c>
      <c r="P10387" t="s">
        <v>10827</v>
      </c>
      <c r="Q10387" t="s">
        <v>16936</v>
      </c>
      <c r="S10387" t="s">
        <v>29</v>
      </c>
    </row>
    <row r="10388" spans="1:19" hidden="1" x14ac:dyDescent="0.2">
      <c r="A10388">
        <v>6692</v>
      </c>
      <c r="B10388" t="s">
        <v>6192</v>
      </c>
      <c r="C10388" t="s">
        <v>73</v>
      </c>
      <c r="D10388">
        <v>8.3800000000000008</v>
      </c>
      <c r="E10388">
        <v>25</v>
      </c>
      <c r="F10388" s="1" t="s">
        <v>16935</v>
      </c>
      <c r="G10388" t="s">
        <v>31</v>
      </c>
      <c r="H10388" t="s">
        <v>23</v>
      </c>
      <c r="I10388" t="s">
        <v>2658</v>
      </c>
      <c r="K10388"/>
      <c r="L10388" t="s">
        <v>6193</v>
      </c>
      <c r="M10388" t="s">
        <v>26</v>
      </c>
      <c r="N10388">
        <v>2</v>
      </c>
      <c r="P10388" t="s">
        <v>10827</v>
      </c>
      <c r="Q10388" t="s">
        <v>16936</v>
      </c>
      <c r="S10388" t="s">
        <v>29</v>
      </c>
    </row>
    <row r="10389" spans="1:19" hidden="1" x14ac:dyDescent="0.2">
      <c r="A10389">
        <v>6692</v>
      </c>
      <c r="B10389" t="s">
        <v>6192</v>
      </c>
      <c r="C10389" t="s">
        <v>20</v>
      </c>
      <c r="D10389">
        <v>2.02</v>
      </c>
      <c r="E10389">
        <v>20</v>
      </c>
      <c r="F10389" t="s">
        <v>66</v>
      </c>
      <c r="G10389" t="s">
        <v>31</v>
      </c>
      <c r="H10389" t="s">
        <v>46</v>
      </c>
      <c r="I10389" t="s">
        <v>8677</v>
      </c>
      <c r="K10389"/>
      <c r="L10389" t="s">
        <v>6193</v>
      </c>
      <c r="M10389" t="s">
        <v>26</v>
      </c>
      <c r="N10389">
        <v>2</v>
      </c>
      <c r="P10389" t="s">
        <v>10827</v>
      </c>
      <c r="Q10389" t="s">
        <v>16936</v>
      </c>
      <c r="S10389" t="s">
        <v>29</v>
      </c>
    </row>
    <row r="10390" spans="1:19" hidden="1" x14ac:dyDescent="0.2">
      <c r="A10390">
        <v>6692</v>
      </c>
      <c r="B10390" t="s">
        <v>6192</v>
      </c>
      <c r="C10390" t="s">
        <v>73</v>
      </c>
      <c r="D10390">
        <v>8.48</v>
      </c>
      <c r="E10390">
        <v>20</v>
      </c>
      <c r="F10390" t="s">
        <v>66</v>
      </c>
      <c r="G10390" t="s">
        <v>31</v>
      </c>
      <c r="H10390" t="s">
        <v>46</v>
      </c>
      <c r="I10390" t="s">
        <v>8677</v>
      </c>
      <c r="K10390"/>
      <c r="L10390" t="s">
        <v>6193</v>
      </c>
      <c r="M10390" t="s">
        <v>26</v>
      </c>
      <c r="N10390">
        <v>2</v>
      </c>
      <c r="P10390" t="s">
        <v>10827</v>
      </c>
      <c r="Q10390" t="s">
        <v>16936</v>
      </c>
      <c r="S10390" t="s">
        <v>29</v>
      </c>
    </row>
    <row r="10391" spans="1:19" hidden="1" x14ac:dyDescent="0.2">
      <c r="A10391">
        <v>6692</v>
      </c>
      <c r="B10391" t="s">
        <v>6192</v>
      </c>
      <c r="C10391" t="s">
        <v>73</v>
      </c>
      <c r="D10391">
        <v>8.4499999999999993</v>
      </c>
      <c r="E10391">
        <v>20</v>
      </c>
      <c r="F10391" t="s">
        <v>11092</v>
      </c>
      <c r="G10391" t="s">
        <v>55</v>
      </c>
      <c r="H10391" t="s">
        <v>46</v>
      </c>
      <c r="I10391" t="s">
        <v>8677</v>
      </c>
      <c r="K10391"/>
      <c r="L10391" t="s">
        <v>6193</v>
      </c>
      <c r="M10391" t="s">
        <v>26</v>
      </c>
      <c r="N10391">
        <v>2</v>
      </c>
      <c r="P10391" t="s">
        <v>10827</v>
      </c>
      <c r="Q10391" t="s">
        <v>16936</v>
      </c>
      <c r="S10391" t="s">
        <v>29</v>
      </c>
    </row>
    <row r="10392" spans="1:19" hidden="1" x14ac:dyDescent="0.2">
      <c r="A10392">
        <v>6692</v>
      </c>
      <c r="B10392" t="s">
        <v>6192</v>
      </c>
      <c r="C10392" t="s">
        <v>20</v>
      </c>
      <c r="D10392">
        <v>2</v>
      </c>
      <c r="E10392" t="s">
        <v>3078</v>
      </c>
      <c r="F10392" t="s">
        <v>16937</v>
      </c>
      <c r="G10392" t="s">
        <v>2339</v>
      </c>
      <c r="H10392" t="s">
        <v>23</v>
      </c>
      <c r="I10392" t="s">
        <v>8845</v>
      </c>
      <c r="K10392"/>
      <c r="L10392" t="s">
        <v>6193</v>
      </c>
      <c r="M10392" t="s">
        <v>26</v>
      </c>
      <c r="N10392">
        <v>2</v>
      </c>
      <c r="P10392" t="s">
        <v>10827</v>
      </c>
      <c r="Q10392" t="s">
        <v>16936</v>
      </c>
      <c r="S10392" t="s">
        <v>29</v>
      </c>
    </row>
    <row r="10393" spans="1:19" hidden="1" x14ac:dyDescent="0.2">
      <c r="A10393">
        <v>6692</v>
      </c>
      <c r="B10393" t="s">
        <v>6192</v>
      </c>
      <c r="C10393" t="s">
        <v>73</v>
      </c>
      <c r="D10393">
        <v>8.4</v>
      </c>
      <c r="E10393" t="s">
        <v>3078</v>
      </c>
      <c r="F10393" t="s">
        <v>16937</v>
      </c>
      <c r="G10393" t="s">
        <v>2339</v>
      </c>
      <c r="H10393" t="s">
        <v>23</v>
      </c>
      <c r="I10393" t="s">
        <v>8845</v>
      </c>
      <c r="K10393"/>
      <c r="L10393" t="s">
        <v>6193</v>
      </c>
      <c r="M10393" t="s">
        <v>26</v>
      </c>
      <c r="N10393">
        <v>2</v>
      </c>
      <c r="P10393" t="s">
        <v>10827</v>
      </c>
      <c r="Q10393" t="s">
        <v>16936</v>
      </c>
      <c r="S10393" t="s">
        <v>29</v>
      </c>
    </row>
    <row r="10394" spans="1:19" hidden="1" x14ac:dyDescent="0.2">
      <c r="A10394">
        <v>6692</v>
      </c>
      <c r="B10394" t="s">
        <v>6192</v>
      </c>
      <c r="C10394" t="s">
        <v>20</v>
      </c>
      <c r="D10394">
        <v>2.11</v>
      </c>
      <c r="E10394">
        <v>20</v>
      </c>
      <c r="F10394" t="s">
        <v>16937</v>
      </c>
      <c r="G10394" t="s">
        <v>1440</v>
      </c>
      <c r="I10394" t="s">
        <v>3438</v>
      </c>
      <c r="K10394"/>
      <c r="L10394" t="s">
        <v>6193</v>
      </c>
      <c r="M10394" t="s">
        <v>26</v>
      </c>
      <c r="N10394">
        <v>2</v>
      </c>
      <c r="P10394" t="s">
        <v>10827</v>
      </c>
      <c r="Q10394" t="s">
        <v>16936</v>
      </c>
      <c r="S10394" t="s">
        <v>29</v>
      </c>
    </row>
    <row r="10395" spans="1:19" hidden="1" x14ac:dyDescent="0.2">
      <c r="A10395">
        <v>6693</v>
      </c>
      <c r="B10395" t="s">
        <v>16938</v>
      </c>
      <c r="C10395" t="s">
        <v>20</v>
      </c>
      <c r="D10395">
        <v>2.2400000000000002</v>
      </c>
      <c r="E10395">
        <v>25</v>
      </c>
      <c r="F10395" t="s">
        <v>16939</v>
      </c>
      <c r="G10395" t="s">
        <v>31</v>
      </c>
      <c r="H10395" t="s">
        <v>23</v>
      </c>
      <c r="I10395" t="s">
        <v>2658</v>
      </c>
      <c r="K10395"/>
      <c r="L10395" t="s">
        <v>16940</v>
      </c>
      <c r="M10395" t="s">
        <v>26</v>
      </c>
      <c r="N10395">
        <v>2</v>
      </c>
      <c r="P10395" t="s">
        <v>10827</v>
      </c>
      <c r="Q10395" t="s">
        <v>16941</v>
      </c>
      <c r="S10395" t="s">
        <v>29</v>
      </c>
    </row>
    <row r="10396" spans="1:19" hidden="1" x14ac:dyDescent="0.2">
      <c r="A10396">
        <v>6693</v>
      </c>
      <c r="B10396" t="s">
        <v>16938</v>
      </c>
      <c r="C10396" t="s">
        <v>73</v>
      </c>
      <c r="D10396">
        <v>10.050000000000001</v>
      </c>
      <c r="E10396">
        <v>25</v>
      </c>
      <c r="F10396" t="s">
        <v>16939</v>
      </c>
      <c r="G10396" t="s">
        <v>31</v>
      </c>
      <c r="H10396" t="s">
        <v>23</v>
      </c>
      <c r="I10396" t="s">
        <v>2658</v>
      </c>
      <c r="K10396"/>
      <c r="L10396" t="s">
        <v>16940</v>
      </c>
      <c r="M10396" t="s">
        <v>26</v>
      </c>
      <c r="N10396">
        <v>2</v>
      </c>
      <c r="P10396" t="s">
        <v>10827</v>
      </c>
      <c r="Q10396" t="s">
        <v>16941</v>
      </c>
      <c r="S10396" t="s">
        <v>29</v>
      </c>
    </row>
    <row r="10397" spans="1:19" hidden="1" x14ac:dyDescent="0.2">
      <c r="A10397">
        <v>6694</v>
      </c>
      <c r="B10397" t="s">
        <v>16942</v>
      </c>
      <c r="C10397" t="s">
        <v>20</v>
      </c>
      <c r="D10397">
        <v>2.2999999999999998</v>
      </c>
      <c r="E10397">
        <v>25</v>
      </c>
      <c r="F10397" t="s">
        <v>16939</v>
      </c>
      <c r="G10397" t="s">
        <v>31</v>
      </c>
      <c r="H10397" t="s">
        <v>23</v>
      </c>
      <c r="I10397" t="s">
        <v>2658</v>
      </c>
      <c r="K10397"/>
      <c r="L10397" t="s">
        <v>16943</v>
      </c>
      <c r="M10397" t="s">
        <v>26</v>
      </c>
      <c r="N10397">
        <v>2</v>
      </c>
      <c r="P10397" t="s">
        <v>10827</v>
      </c>
      <c r="Q10397" t="s">
        <v>16944</v>
      </c>
      <c r="S10397" t="s">
        <v>29</v>
      </c>
    </row>
    <row r="10398" spans="1:19" hidden="1" x14ac:dyDescent="0.2">
      <c r="A10398">
        <v>6694</v>
      </c>
      <c r="B10398" t="s">
        <v>16942</v>
      </c>
      <c r="C10398" t="s">
        <v>73</v>
      </c>
      <c r="D10398">
        <v>9.3000000000000007</v>
      </c>
      <c r="E10398">
        <v>25</v>
      </c>
      <c r="F10398" t="s">
        <v>16939</v>
      </c>
      <c r="G10398" t="s">
        <v>31</v>
      </c>
      <c r="H10398" t="s">
        <v>23</v>
      </c>
      <c r="I10398" t="s">
        <v>2658</v>
      </c>
      <c r="K10398"/>
      <c r="L10398" t="s">
        <v>16943</v>
      </c>
      <c r="M10398" t="s">
        <v>26</v>
      </c>
      <c r="N10398">
        <v>2</v>
      </c>
      <c r="P10398" t="s">
        <v>10827</v>
      </c>
      <c r="Q10398" t="s">
        <v>16944</v>
      </c>
      <c r="S10398" t="s">
        <v>29</v>
      </c>
    </row>
    <row r="10399" spans="1:19" hidden="1" x14ac:dyDescent="0.2">
      <c r="A10399">
        <v>6695</v>
      </c>
      <c r="B10399" t="s">
        <v>16945</v>
      </c>
      <c r="C10399" t="s">
        <v>20</v>
      </c>
      <c r="D10399">
        <v>2.2799999999999998</v>
      </c>
      <c r="E10399">
        <v>25</v>
      </c>
      <c r="F10399" t="s">
        <v>16946</v>
      </c>
      <c r="G10399" t="s">
        <v>31</v>
      </c>
      <c r="H10399" t="s">
        <v>23</v>
      </c>
      <c r="I10399" t="s">
        <v>2658</v>
      </c>
      <c r="K10399"/>
      <c r="L10399" t="s">
        <v>16947</v>
      </c>
      <c r="M10399" t="s">
        <v>26</v>
      </c>
      <c r="N10399">
        <v>2</v>
      </c>
      <c r="P10399" t="s">
        <v>10827</v>
      </c>
      <c r="Q10399" t="s">
        <v>16948</v>
      </c>
      <c r="S10399" t="s">
        <v>29</v>
      </c>
    </row>
    <row r="10400" spans="1:19" hidden="1" x14ac:dyDescent="0.2">
      <c r="A10400">
        <v>6695</v>
      </c>
      <c r="B10400" t="s">
        <v>16945</v>
      </c>
      <c r="C10400" t="s">
        <v>73</v>
      </c>
      <c r="D10400">
        <v>9.06</v>
      </c>
      <c r="E10400">
        <v>25</v>
      </c>
      <c r="F10400" t="s">
        <v>16946</v>
      </c>
      <c r="G10400" t="s">
        <v>31</v>
      </c>
      <c r="H10400" t="s">
        <v>23</v>
      </c>
      <c r="I10400" t="s">
        <v>2658</v>
      </c>
      <c r="K10400"/>
      <c r="L10400" t="s">
        <v>16947</v>
      </c>
      <c r="M10400" t="s">
        <v>26</v>
      </c>
      <c r="N10400">
        <v>2</v>
      </c>
      <c r="P10400" t="s">
        <v>10827</v>
      </c>
      <c r="Q10400" t="s">
        <v>16948</v>
      </c>
      <c r="S10400" t="s">
        <v>29</v>
      </c>
    </row>
    <row r="10401" spans="1:19" hidden="1" x14ac:dyDescent="0.2">
      <c r="A10401">
        <v>6696</v>
      </c>
      <c r="B10401" t="s">
        <v>16949</v>
      </c>
      <c r="C10401" t="s">
        <v>20</v>
      </c>
      <c r="D10401">
        <v>2.0699999999999998</v>
      </c>
      <c r="E10401">
        <v>25</v>
      </c>
      <c r="F10401" t="s">
        <v>16946</v>
      </c>
      <c r="G10401" t="s">
        <v>31</v>
      </c>
      <c r="H10401" t="s">
        <v>23</v>
      </c>
      <c r="I10401" t="s">
        <v>2658</v>
      </c>
      <c r="K10401"/>
      <c r="L10401" t="s">
        <v>16950</v>
      </c>
      <c r="M10401" t="s">
        <v>26</v>
      </c>
      <c r="N10401">
        <v>2</v>
      </c>
      <c r="P10401" t="s">
        <v>10827</v>
      </c>
      <c r="Q10401" t="s">
        <v>16951</v>
      </c>
      <c r="S10401" t="s">
        <v>29</v>
      </c>
    </row>
    <row r="10402" spans="1:19" hidden="1" x14ac:dyDescent="0.2">
      <c r="A10402">
        <v>6696</v>
      </c>
      <c r="B10402" t="s">
        <v>16949</v>
      </c>
      <c r="C10402" t="s">
        <v>73</v>
      </c>
      <c r="D10402">
        <v>9.15</v>
      </c>
      <c r="E10402">
        <v>25</v>
      </c>
      <c r="F10402" t="s">
        <v>16946</v>
      </c>
      <c r="G10402" t="s">
        <v>31</v>
      </c>
      <c r="H10402" t="s">
        <v>23</v>
      </c>
      <c r="I10402" t="s">
        <v>2658</v>
      </c>
      <c r="K10402"/>
      <c r="L10402" t="s">
        <v>16950</v>
      </c>
      <c r="M10402" t="s">
        <v>26</v>
      </c>
      <c r="N10402">
        <v>2</v>
      </c>
      <c r="P10402" t="s">
        <v>10827</v>
      </c>
      <c r="Q10402" t="s">
        <v>16951</v>
      </c>
      <c r="S10402" t="s">
        <v>29</v>
      </c>
    </row>
    <row r="10403" spans="1:19" hidden="1" x14ac:dyDescent="0.2">
      <c r="A10403">
        <v>6697</v>
      </c>
      <c r="B10403" t="s">
        <v>16952</v>
      </c>
      <c r="C10403" t="s">
        <v>20</v>
      </c>
      <c r="D10403">
        <v>2.11</v>
      </c>
      <c r="E10403">
        <v>25</v>
      </c>
      <c r="F10403" t="s">
        <v>16946</v>
      </c>
      <c r="G10403" t="s">
        <v>31</v>
      </c>
      <c r="H10403" t="s">
        <v>23</v>
      </c>
      <c r="I10403" t="s">
        <v>2658</v>
      </c>
      <c r="K10403"/>
      <c r="L10403" t="s">
        <v>16953</v>
      </c>
      <c r="M10403" t="s">
        <v>26</v>
      </c>
      <c r="N10403">
        <v>2</v>
      </c>
      <c r="P10403" t="s">
        <v>10827</v>
      </c>
      <c r="Q10403" t="s">
        <v>16954</v>
      </c>
      <c r="S10403" t="s">
        <v>29</v>
      </c>
    </row>
    <row r="10404" spans="1:19" hidden="1" x14ac:dyDescent="0.2">
      <c r="A10404">
        <v>6697</v>
      </c>
      <c r="B10404" t="s">
        <v>16952</v>
      </c>
      <c r="C10404" t="s">
        <v>73</v>
      </c>
      <c r="D10404">
        <v>8.49</v>
      </c>
      <c r="E10404">
        <v>25</v>
      </c>
      <c r="F10404" t="s">
        <v>16946</v>
      </c>
      <c r="G10404" t="s">
        <v>31</v>
      </c>
      <c r="H10404" t="s">
        <v>23</v>
      </c>
      <c r="I10404" t="s">
        <v>2658</v>
      </c>
      <c r="K10404"/>
      <c r="L10404" t="s">
        <v>16953</v>
      </c>
      <c r="M10404" t="s">
        <v>26</v>
      </c>
      <c r="N10404">
        <v>2</v>
      </c>
      <c r="P10404" t="s">
        <v>10827</v>
      </c>
      <c r="Q10404" t="s">
        <v>16954</v>
      </c>
      <c r="S10404" t="s">
        <v>29</v>
      </c>
    </row>
    <row r="10405" spans="1:19" hidden="1" x14ac:dyDescent="0.2">
      <c r="A10405">
        <v>6698</v>
      </c>
      <c r="B10405" t="s">
        <v>16955</v>
      </c>
      <c r="C10405" t="s">
        <v>20</v>
      </c>
      <c r="D10405">
        <v>2.25</v>
      </c>
      <c r="E10405">
        <v>25</v>
      </c>
      <c r="F10405" t="s">
        <v>16946</v>
      </c>
      <c r="G10405" t="s">
        <v>31</v>
      </c>
      <c r="H10405" t="s">
        <v>23</v>
      </c>
      <c r="I10405" t="s">
        <v>2658</v>
      </c>
      <c r="K10405"/>
      <c r="L10405" t="s">
        <v>16956</v>
      </c>
      <c r="M10405" t="s">
        <v>26</v>
      </c>
      <c r="N10405">
        <v>2</v>
      </c>
      <c r="P10405" t="s">
        <v>10827</v>
      </c>
      <c r="Q10405" t="s">
        <v>16957</v>
      </c>
      <c r="S10405" t="s">
        <v>29</v>
      </c>
    </row>
    <row r="10406" spans="1:19" hidden="1" x14ac:dyDescent="0.2">
      <c r="A10406">
        <v>6698</v>
      </c>
      <c r="B10406" t="s">
        <v>16955</v>
      </c>
      <c r="C10406" t="s">
        <v>73</v>
      </c>
      <c r="D10406">
        <v>9.27</v>
      </c>
      <c r="E10406">
        <v>25</v>
      </c>
      <c r="F10406" t="s">
        <v>16946</v>
      </c>
      <c r="G10406" t="s">
        <v>31</v>
      </c>
      <c r="H10406" t="s">
        <v>23</v>
      </c>
      <c r="I10406" t="s">
        <v>2658</v>
      </c>
      <c r="K10406"/>
      <c r="L10406" t="s">
        <v>16956</v>
      </c>
      <c r="M10406" t="s">
        <v>26</v>
      </c>
      <c r="N10406">
        <v>2</v>
      </c>
      <c r="P10406" t="s">
        <v>10827</v>
      </c>
      <c r="Q10406" t="s">
        <v>16957</v>
      </c>
      <c r="S10406" t="s">
        <v>29</v>
      </c>
    </row>
    <row r="10407" spans="1:19" hidden="1" x14ac:dyDescent="0.2">
      <c r="A10407">
        <v>6699</v>
      </c>
      <c r="B10407" t="s">
        <v>16958</v>
      </c>
      <c r="C10407" t="s">
        <v>20</v>
      </c>
      <c r="D10407">
        <v>1.28</v>
      </c>
      <c r="E10407">
        <v>25</v>
      </c>
      <c r="F10407" t="s">
        <v>16959</v>
      </c>
      <c r="G10407" t="s">
        <v>31</v>
      </c>
      <c r="H10407" t="s">
        <v>23</v>
      </c>
      <c r="I10407" t="s">
        <v>2658</v>
      </c>
      <c r="K10407"/>
      <c r="L10407" t="s">
        <v>16960</v>
      </c>
      <c r="M10407" t="s">
        <v>26</v>
      </c>
      <c r="N10407">
        <v>2</v>
      </c>
      <c r="P10407" t="s">
        <v>10827</v>
      </c>
      <c r="Q10407" t="s">
        <v>16961</v>
      </c>
      <c r="S10407" t="s">
        <v>29</v>
      </c>
    </row>
    <row r="10408" spans="1:19" hidden="1" x14ac:dyDescent="0.2">
      <c r="A10408">
        <v>6699</v>
      </c>
      <c r="B10408" t="s">
        <v>16958</v>
      </c>
      <c r="C10408" t="s">
        <v>73</v>
      </c>
      <c r="D10408">
        <v>7.87</v>
      </c>
      <c r="E10408">
        <v>25</v>
      </c>
      <c r="F10408" t="s">
        <v>16959</v>
      </c>
      <c r="G10408" t="s">
        <v>31</v>
      </c>
      <c r="H10408" t="s">
        <v>23</v>
      </c>
      <c r="I10408" t="s">
        <v>2658</v>
      </c>
      <c r="K10408"/>
      <c r="L10408" t="s">
        <v>16960</v>
      </c>
      <c r="M10408" t="s">
        <v>26</v>
      </c>
      <c r="N10408">
        <v>2</v>
      </c>
      <c r="P10408" t="s">
        <v>10827</v>
      </c>
      <c r="Q10408" t="s">
        <v>16961</v>
      </c>
      <c r="S10408" t="s">
        <v>29</v>
      </c>
    </row>
    <row r="10409" spans="1:19" hidden="1" x14ac:dyDescent="0.2">
      <c r="A10409">
        <v>6700</v>
      </c>
      <c r="B10409" t="s">
        <v>16962</v>
      </c>
      <c r="C10409" t="s">
        <v>20</v>
      </c>
      <c r="D10409">
        <v>0.92</v>
      </c>
      <c r="G10409" t="s">
        <v>1440</v>
      </c>
      <c r="I10409" t="s">
        <v>2018</v>
      </c>
      <c r="K10409"/>
      <c r="L10409" t="s">
        <v>16963</v>
      </c>
      <c r="M10409" t="s">
        <v>26</v>
      </c>
      <c r="N10409">
        <v>2</v>
      </c>
      <c r="P10409" t="s">
        <v>10827</v>
      </c>
      <c r="Q10409" t="s">
        <v>16964</v>
      </c>
      <c r="S10409" t="s">
        <v>29</v>
      </c>
    </row>
    <row r="10410" spans="1:19" hidden="1" x14ac:dyDescent="0.2">
      <c r="A10410">
        <v>6700</v>
      </c>
      <c r="B10410" t="s">
        <v>16962</v>
      </c>
      <c r="C10410" t="s">
        <v>73</v>
      </c>
      <c r="D10410">
        <v>1.07</v>
      </c>
      <c r="G10410" t="s">
        <v>1440</v>
      </c>
      <c r="I10410" t="s">
        <v>2018</v>
      </c>
      <c r="K10410"/>
      <c r="L10410" t="s">
        <v>16963</v>
      </c>
      <c r="M10410" t="s">
        <v>26</v>
      </c>
      <c r="N10410">
        <v>2</v>
      </c>
      <c r="P10410" t="s">
        <v>10827</v>
      </c>
      <c r="Q10410" t="s">
        <v>16964</v>
      </c>
      <c r="S10410" t="s">
        <v>29</v>
      </c>
    </row>
    <row r="10411" spans="1:19" hidden="1" x14ac:dyDescent="0.2">
      <c r="A10411">
        <v>6700</v>
      </c>
      <c r="B10411" t="s">
        <v>16962</v>
      </c>
      <c r="C10411" t="s">
        <v>77</v>
      </c>
      <c r="D10411">
        <v>7.63</v>
      </c>
      <c r="G10411" t="s">
        <v>1440</v>
      </c>
      <c r="I10411" t="s">
        <v>2018</v>
      </c>
      <c r="K10411"/>
      <c r="L10411" t="s">
        <v>16963</v>
      </c>
      <c r="M10411" t="s">
        <v>26</v>
      </c>
      <c r="N10411">
        <v>2</v>
      </c>
      <c r="P10411" t="s">
        <v>10827</v>
      </c>
      <c r="Q10411" t="s">
        <v>16964</v>
      </c>
      <c r="S10411" t="s">
        <v>29</v>
      </c>
    </row>
    <row r="10412" spans="1:19" hidden="1" x14ac:dyDescent="0.2">
      <c r="A10412">
        <v>6701</v>
      </c>
      <c r="B10412" t="s">
        <v>16965</v>
      </c>
      <c r="C10412" t="s">
        <v>20</v>
      </c>
      <c r="D10412">
        <v>0.7</v>
      </c>
      <c r="E10412">
        <v>28</v>
      </c>
      <c r="F10412" t="s">
        <v>16966</v>
      </c>
      <c r="G10412" t="s">
        <v>75</v>
      </c>
      <c r="H10412" t="s">
        <v>23</v>
      </c>
      <c r="I10412" t="s">
        <v>1355</v>
      </c>
      <c r="K10412"/>
      <c r="L10412" t="s">
        <v>16967</v>
      </c>
      <c r="M10412" t="s">
        <v>26</v>
      </c>
      <c r="N10412">
        <v>2</v>
      </c>
      <c r="P10412" t="s">
        <v>10827</v>
      </c>
      <c r="Q10412" t="s">
        <v>16968</v>
      </c>
      <c r="S10412" t="s">
        <v>29</v>
      </c>
    </row>
    <row r="10413" spans="1:19" hidden="1" x14ac:dyDescent="0.2">
      <c r="A10413">
        <v>6701</v>
      </c>
      <c r="B10413" t="s">
        <v>16965</v>
      </c>
      <c r="C10413" t="s">
        <v>73</v>
      </c>
      <c r="D10413">
        <v>6.24</v>
      </c>
      <c r="E10413">
        <v>25</v>
      </c>
      <c r="F10413" t="s">
        <v>16966</v>
      </c>
      <c r="G10413" t="s">
        <v>55</v>
      </c>
      <c r="H10413" t="s">
        <v>46</v>
      </c>
      <c r="I10413" t="s">
        <v>1355</v>
      </c>
      <c r="K10413"/>
      <c r="L10413" t="s">
        <v>16967</v>
      </c>
      <c r="M10413" t="s">
        <v>26</v>
      </c>
      <c r="N10413">
        <v>2</v>
      </c>
      <c r="P10413" t="s">
        <v>10827</v>
      </c>
      <c r="Q10413" t="s">
        <v>16968</v>
      </c>
      <c r="S10413" t="s">
        <v>29</v>
      </c>
    </row>
    <row r="10414" spans="1:19" hidden="1" x14ac:dyDescent="0.2">
      <c r="A10414">
        <v>6702</v>
      </c>
      <c r="B10414" t="s">
        <v>16969</v>
      </c>
      <c r="C10414" t="s">
        <v>20</v>
      </c>
      <c r="D10414">
        <v>4.08</v>
      </c>
      <c r="E10414">
        <v>25</v>
      </c>
      <c r="F10414" t="s">
        <v>192</v>
      </c>
      <c r="G10414" t="s">
        <v>31</v>
      </c>
      <c r="H10414" t="s">
        <v>23</v>
      </c>
      <c r="I10414" t="s">
        <v>2658</v>
      </c>
      <c r="K10414"/>
      <c r="L10414" t="s">
        <v>16970</v>
      </c>
      <c r="M10414" t="s">
        <v>26</v>
      </c>
      <c r="N10414">
        <v>2</v>
      </c>
      <c r="P10414" t="s">
        <v>10827</v>
      </c>
      <c r="Q10414" t="s">
        <v>16971</v>
      </c>
      <c r="S10414" t="s">
        <v>29</v>
      </c>
    </row>
    <row r="10415" spans="1:19" hidden="1" x14ac:dyDescent="0.2">
      <c r="A10415">
        <v>6703</v>
      </c>
      <c r="B10415" t="s">
        <v>16972</v>
      </c>
      <c r="C10415" t="s">
        <v>20</v>
      </c>
      <c r="D10415">
        <v>4.2699999999999996</v>
      </c>
      <c r="E10415">
        <v>25</v>
      </c>
      <c r="F10415" t="s">
        <v>192</v>
      </c>
      <c r="G10415" t="s">
        <v>31</v>
      </c>
      <c r="H10415" t="s">
        <v>23</v>
      </c>
      <c r="I10415" t="s">
        <v>2658</v>
      </c>
      <c r="K10415"/>
      <c r="L10415" t="s">
        <v>16973</v>
      </c>
      <c r="M10415" t="s">
        <v>26</v>
      </c>
      <c r="N10415">
        <v>2</v>
      </c>
      <c r="P10415" t="s">
        <v>10827</v>
      </c>
      <c r="Q10415" t="s">
        <v>16974</v>
      </c>
      <c r="S10415" t="s">
        <v>29</v>
      </c>
    </row>
    <row r="10416" spans="1:19" hidden="1" x14ac:dyDescent="0.2">
      <c r="A10416">
        <v>6704</v>
      </c>
      <c r="B10416" t="s">
        <v>16975</v>
      </c>
      <c r="C10416" t="s">
        <v>20</v>
      </c>
      <c r="D10416">
        <v>3.86</v>
      </c>
      <c r="E10416">
        <v>25</v>
      </c>
      <c r="F10416" t="s">
        <v>192</v>
      </c>
      <c r="G10416" t="s">
        <v>31</v>
      </c>
      <c r="H10416" t="s">
        <v>23</v>
      </c>
      <c r="I10416" t="s">
        <v>2658</v>
      </c>
      <c r="K10416"/>
      <c r="L10416" t="s">
        <v>16976</v>
      </c>
      <c r="M10416" t="s">
        <v>26</v>
      </c>
      <c r="N10416">
        <v>2</v>
      </c>
      <c r="P10416" t="s">
        <v>10827</v>
      </c>
      <c r="Q10416" t="s">
        <v>16977</v>
      </c>
      <c r="S10416" t="s">
        <v>29</v>
      </c>
    </row>
    <row r="10417" spans="1:19" hidden="1" x14ac:dyDescent="0.2">
      <c r="A10417">
        <v>6705</v>
      </c>
      <c r="B10417" t="s">
        <v>16978</v>
      </c>
      <c r="C10417" t="s">
        <v>20</v>
      </c>
      <c r="D10417">
        <v>5.57</v>
      </c>
      <c r="E10417">
        <v>25</v>
      </c>
      <c r="F10417" t="s">
        <v>192</v>
      </c>
      <c r="G10417" t="s">
        <v>31</v>
      </c>
      <c r="H10417" t="s">
        <v>23</v>
      </c>
      <c r="I10417" t="s">
        <v>2658</v>
      </c>
      <c r="K10417"/>
      <c r="L10417" t="s">
        <v>16979</v>
      </c>
      <c r="M10417" t="s">
        <v>26</v>
      </c>
      <c r="N10417">
        <v>2</v>
      </c>
      <c r="P10417" t="s">
        <v>10827</v>
      </c>
      <c r="Q10417" t="s">
        <v>16980</v>
      </c>
      <c r="S10417" t="s">
        <v>29</v>
      </c>
    </row>
    <row r="10418" spans="1:19" hidden="1" x14ac:dyDescent="0.2">
      <c r="A10418">
        <v>6706</v>
      </c>
      <c r="B10418" t="s">
        <v>16981</v>
      </c>
      <c r="C10418" t="s">
        <v>20</v>
      </c>
      <c r="D10418">
        <v>3.26</v>
      </c>
      <c r="E10418" t="s">
        <v>3078</v>
      </c>
      <c r="F10418" t="s">
        <v>16937</v>
      </c>
      <c r="G10418" t="s">
        <v>31</v>
      </c>
      <c r="H10418" t="s">
        <v>23</v>
      </c>
      <c r="I10418" t="s">
        <v>8845</v>
      </c>
      <c r="K10418"/>
      <c r="L10418" t="s">
        <v>16982</v>
      </c>
      <c r="M10418" t="s">
        <v>26</v>
      </c>
      <c r="N10418">
        <v>2</v>
      </c>
      <c r="P10418" t="s">
        <v>10827</v>
      </c>
      <c r="Q10418" t="s">
        <v>16983</v>
      </c>
      <c r="S10418" t="s">
        <v>29</v>
      </c>
    </row>
    <row r="10419" spans="1:19" hidden="1" x14ac:dyDescent="0.2">
      <c r="A10419">
        <v>6707</v>
      </c>
      <c r="B10419" t="s">
        <v>16984</v>
      </c>
      <c r="C10419" t="s">
        <v>20</v>
      </c>
      <c r="D10419">
        <v>-0.27</v>
      </c>
      <c r="E10419">
        <v>20</v>
      </c>
      <c r="F10419" t="s">
        <v>16985</v>
      </c>
      <c r="G10419" t="s">
        <v>75</v>
      </c>
      <c r="H10419" t="s">
        <v>23</v>
      </c>
      <c r="I10419" t="s">
        <v>400</v>
      </c>
      <c r="K10419"/>
      <c r="L10419" t="s">
        <v>16986</v>
      </c>
      <c r="M10419" t="s">
        <v>26</v>
      </c>
      <c r="N10419">
        <v>2</v>
      </c>
      <c r="P10419" t="s">
        <v>10827</v>
      </c>
      <c r="Q10419" t="s">
        <v>16987</v>
      </c>
      <c r="S10419" t="s">
        <v>29</v>
      </c>
    </row>
    <row r="10420" spans="1:19" hidden="1" x14ac:dyDescent="0.2">
      <c r="A10420">
        <v>6708</v>
      </c>
      <c r="B10420" t="s">
        <v>16988</v>
      </c>
      <c r="C10420" t="s">
        <v>20</v>
      </c>
      <c r="D10420">
        <v>2.88</v>
      </c>
      <c r="E10420">
        <v>20</v>
      </c>
      <c r="F10420" t="s">
        <v>15582</v>
      </c>
      <c r="G10420" t="s">
        <v>31</v>
      </c>
      <c r="H10420" t="s">
        <v>46</v>
      </c>
      <c r="I10420" t="s">
        <v>400</v>
      </c>
      <c r="K10420"/>
      <c r="L10420" t="s">
        <v>16989</v>
      </c>
      <c r="M10420" t="s">
        <v>26</v>
      </c>
      <c r="N10420">
        <v>2</v>
      </c>
      <c r="P10420" t="s">
        <v>10827</v>
      </c>
      <c r="Q10420" t="s">
        <v>16990</v>
      </c>
      <c r="S10420" t="s">
        <v>29</v>
      </c>
    </row>
    <row r="10421" spans="1:19" hidden="1" x14ac:dyDescent="0.2">
      <c r="A10421">
        <v>6709</v>
      </c>
      <c r="B10421" t="s">
        <v>16991</v>
      </c>
      <c r="C10421" t="s">
        <v>20</v>
      </c>
      <c r="D10421">
        <v>-1.53</v>
      </c>
      <c r="E10421">
        <v>20</v>
      </c>
      <c r="F10421" t="s">
        <v>12668</v>
      </c>
      <c r="G10421" t="s">
        <v>75</v>
      </c>
      <c r="H10421" t="s">
        <v>23</v>
      </c>
      <c r="I10421" t="s">
        <v>16820</v>
      </c>
      <c r="K10421"/>
      <c r="L10421" t="s">
        <v>16992</v>
      </c>
      <c r="M10421" t="s">
        <v>26</v>
      </c>
      <c r="N10421">
        <v>2</v>
      </c>
      <c r="P10421" t="s">
        <v>10827</v>
      </c>
      <c r="Q10421" t="s">
        <v>16993</v>
      </c>
      <c r="S10421" t="s">
        <v>29</v>
      </c>
    </row>
    <row r="10422" spans="1:19" hidden="1" x14ac:dyDescent="0.2">
      <c r="A10422">
        <v>6710</v>
      </c>
      <c r="B10422" t="s">
        <v>16994</v>
      </c>
      <c r="C10422" t="s">
        <v>20</v>
      </c>
      <c r="D10422">
        <v>1.57</v>
      </c>
      <c r="E10422">
        <v>20</v>
      </c>
      <c r="F10422" t="s">
        <v>16995</v>
      </c>
      <c r="G10422" t="s">
        <v>75</v>
      </c>
      <c r="H10422" t="s">
        <v>46</v>
      </c>
      <c r="I10422" t="s">
        <v>16820</v>
      </c>
      <c r="K10422"/>
      <c r="L10422" t="s">
        <v>16996</v>
      </c>
      <c r="M10422" t="s">
        <v>26</v>
      </c>
      <c r="N10422">
        <v>2</v>
      </c>
      <c r="P10422" t="s">
        <v>10827</v>
      </c>
      <c r="Q10422" t="s">
        <v>16997</v>
      </c>
      <c r="S10422" t="s">
        <v>29</v>
      </c>
    </row>
    <row r="10423" spans="1:19" hidden="1" x14ac:dyDescent="0.2">
      <c r="A10423">
        <v>6711</v>
      </c>
      <c r="B10423" t="s">
        <v>6254</v>
      </c>
      <c r="C10423" t="s">
        <v>20</v>
      </c>
      <c r="D10423">
        <v>3.5</v>
      </c>
      <c r="E10423">
        <v>25</v>
      </c>
      <c r="F10423" t="s">
        <v>16998</v>
      </c>
      <c r="G10423" t="s">
        <v>31</v>
      </c>
      <c r="H10423" t="s">
        <v>23</v>
      </c>
      <c r="I10423" t="s">
        <v>2658</v>
      </c>
      <c r="K10423"/>
      <c r="L10423" t="s">
        <v>6255</v>
      </c>
      <c r="M10423" t="s">
        <v>26</v>
      </c>
      <c r="N10423">
        <v>2</v>
      </c>
      <c r="P10423" t="s">
        <v>10827</v>
      </c>
      <c r="Q10423" t="s">
        <v>16999</v>
      </c>
      <c r="S10423" t="s">
        <v>29</v>
      </c>
    </row>
    <row r="10424" spans="1:19" hidden="1" x14ac:dyDescent="0.2">
      <c r="A10424">
        <v>6711</v>
      </c>
      <c r="B10424" t="s">
        <v>6254</v>
      </c>
      <c r="C10424" t="s">
        <v>20</v>
      </c>
      <c r="D10424">
        <v>3.53</v>
      </c>
      <c r="E10424" t="s">
        <v>3078</v>
      </c>
      <c r="F10424" t="s">
        <v>16937</v>
      </c>
      <c r="G10424" t="s">
        <v>31</v>
      </c>
      <c r="H10424" t="s">
        <v>23</v>
      </c>
      <c r="I10424" t="s">
        <v>8845</v>
      </c>
      <c r="K10424"/>
      <c r="L10424" t="s">
        <v>6255</v>
      </c>
      <c r="M10424" t="s">
        <v>26</v>
      </c>
      <c r="N10424">
        <v>2</v>
      </c>
      <c r="P10424" t="s">
        <v>10827</v>
      </c>
      <c r="Q10424" t="s">
        <v>16999</v>
      </c>
      <c r="S10424" t="s">
        <v>29</v>
      </c>
    </row>
    <row r="10425" spans="1:19" hidden="1" x14ac:dyDescent="0.2">
      <c r="A10425">
        <v>6712</v>
      </c>
      <c r="B10425" t="s">
        <v>17000</v>
      </c>
      <c r="C10425" t="s">
        <v>20</v>
      </c>
      <c r="D10425">
        <v>2.11</v>
      </c>
      <c r="E10425">
        <v>25</v>
      </c>
      <c r="F10425" t="s">
        <v>17001</v>
      </c>
      <c r="G10425" t="s">
        <v>31</v>
      </c>
      <c r="H10425" t="s">
        <v>23</v>
      </c>
      <c r="I10425" t="s">
        <v>2658</v>
      </c>
      <c r="K10425"/>
      <c r="L10425" t="s">
        <v>17002</v>
      </c>
      <c r="M10425" t="s">
        <v>26</v>
      </c>
      <c r="N10425">
        <v>2</v>
      </c>
      <c r="P10425" t="s">
        <v>10827</v>
      </c>
      <c r="Q10425" t="s">
        <v>17003</v>
      </c>
      <c r="S10425" t="s">
        <v>29</v>
      </c>
    </row>
    <row r="10426" spans="1:19" hidden="1" x14ac:dyDescent="0.2">
      <c r="A10426">
        <v>6713</v>
      </c>
      <c r="B10426" t="s">
        <v>17004</v>
      </c>
      <c r="C10426" t="s">
        <v>20</v>
      </c>
      <c r="D10426">
        <v>2.16</v>
      </c>
      <c r="G10426" t="s">
        <v>1440</v>
      </c>
      <c r="I10426" t="s">
        <v>2018</v>
      </c>
      <c r="K10426"/>
      <c r="L10426" t="s">
        <v>17005</v>
      </c>
      <c r="M10426" t="s">
        <v>26</v>
      </c>
      <c r="N10426">
        <v>2</v>
      </c>
      <c r="P10426" t="s">
        <v>10827</v>
      </c>
      <c r="Q10426" t="s">
        <v>17006</v>
      </c>
      <c r="S10426" t="s">
        <v>29</v>
      </c>
    </row>
    <row r="10427" spans="1:19" hidden="1" x14ac:dyDescent="0.2">
      <c r="A10427">
        <v>6714</v>
      </c>
      <c r="B10427" t="s">
        <v>17007</v>
      </c>
      <c r="C10427" t="s">
        <v>20</v>
      </c>
      <c r="D10427">
        <v>-0.08</v>
      </c>
      <c r="E10427" t="s">
        <v>3078</v>
      </c>
      <c r="F10427" t="s">
        <v>17008</v>
      </c>
      <c r="G10427" t="s">
        <v>2339</v>
      </c>
      <c r="H10427" t="s">
        <v>23</v>
      </c>
      <c r="I10427" t="s">
        <v>8845</v>
      </c>
      <c r="K10427"/>
      <c r="L10427" t="s">
        <v>17009</v>
      </c>
      <c r="M10427" t="s">
        <v>26</v>
      </c>
      <c r="N10427">
        <v>2</v>
      </c>
      <c r="P10427" t="s">
        <v>10827</v>
      </c>
      <c r="Q10427" t="s">
        <v>17010</v>
      </c>
      <c r="S10427" t="s">
        <v>29</v>
      </c>
    </row>
    <row r="10428" spans="1:19" hidden="1" x14ac:dyDescent="0.2">
      <c r="A10428">
        <v>6714</v>
      </c>
      <c r="B10428" t="s">
        <v>17007</v>
      </c>
      <c r="C10428" t="s">
        <v>73</v>
      </c>
      <c r="D10428">
        <v>8.75</v>
      </c>
      <c r="E10428" t="s">
        <v>3078</v>
      </c>
      <c r="F10428" t="s">
        <v>17008</v>
      </c>
      <c r="G10428" t="s">
        <v>2339</v>
      </c>
      <c r="H10428" t="s">
        <v>23</v>
      </c>
      <c r="I10428" t="s">
        <v>8845</v>
      </c>
      <c r="K10428"/>
      <c r="L10428" t="s">
        <v>17009</v>
      </c>
      <c r="M10428" t="s">
        <v>26</v>
      </c>
      <c r="N10428">
        <v>2</v>
      </c>
      <c r="P10428" t="s">
        <v>10827</v>
      </c>
      <c r="Q10428" t="s">
        <v>17010</v>
      </c>
      <c r="S10428" t="s">
        <v>29</v>
      </c>
    </row>
    <row r="10429" spans="1:19" hidden="1" x14ac:dyDescent="0.2">
      <c r="A10429">
        <v>6715</v>
      </c>
      <c r="B10429" t="s">
        <v>17011</v>
      </c>
      <c r="C10429" t="s">
        <v>20</v>
      </c>
      <c r="D10429">
        <v>3.38</v>
      </c>
      <c r="I10429" t="s">
        <v>9067</v>
      </c>
      <c r="K10429"/>
      <c r="L10429" t="s">
        <v>17012</v>
      </c>
      <c r="M10429" t="s">
        <v>26</v>
      </c>
      <c r="N10429">
        <v>2</v>
      </c>
      <c r="P10429" t="s">
        <v>10827</v>
      </c>
      <c r="Q10429" t="s">
        <v>17013</v>
      </c>
      <c r="S10429" t="s">
        <v>29</v>
      </c>
    </row>
    <row r="10430" spans="1:19" hidden="1" x14ac:dyDescent="0.2">
      <c r="A10430">
        <v>6715</v>
      </c>
      <c r="B10430" t="s">
        <v>17011</v>
      </c>
      <c r="C10430" t="s">
        <v>73</v>
      </c>
      <c r="D10430">
        <v>6.63</v>
      </c>
      <c r="I10430" t="s">
        <v>9067</v>
      </c>
      <c r="K10430"/>
      <c r="L10430" t="s">
        <v>17012</v>
      </c>
      <c r="M10430" t="s">
        <v>26</v>
      </c>
      <c r="N10430">
        <v>2</v>
      </c>
      <c r="P10430" t="s">
        <v>10827</v>
      </c>
      <c r="Q10430" t="s">
        <v>17013</v>
      </c>
      <c r="S10430" t="s">
        <v>29</v>
      </c>
    </row>
    <row r="10431" spans="1:19" hidden="1" x14ac:dyDescent="0.2">
      <c r="A10431">
        <v>6717</v>
      </c>
      <c r="B10431" t="s">
        <v>17014</v>
      </c>
      <c r="C10431" t="s">
        <v>20</v>
      </c>
      <c r="D10431">
        <v>1.31</v>
      </c>
      <c r="E10431">
        <v>25</v>
      </c>
      <c r="F10431" t="s">
        <v>17015</v>
      </c>
      <c r="G10431" t="s">
        <v>55</v>
      </c>
      <c r="H10431" t="s">
        <v>46</v>
      </c>
      <c r="I10431" t="s">
        <v>6667</v>
      </c>
      <c r="K10431"/>
      <c r="L10431" t="s">
        <v>17016</v>
      </c>
      <c r="M10431" t="s">
        <v>26</v>
      </c>
      <c r="N10431">
        <v>2</v>
      </c>
      <c r="P10431" t="s">
        <v>10827</v>
      </c>
      <c r="Q10431" t="s">
        <v>17017</v>
      </c>
      <c r="S10431" t="s">
        <v>29</v>
      </c>
    </row>
    <row r="10432" spans="1:19" hidden="1" x14ac:dyDescent="0.2">
      <c r="A10432">
        <v>6718</v>
      </c>
      <c r="B10432" t="s">
        <v>17018</v>
      </c>
      <c r="C10432" t="s">
        <v>20</v>
      </c>
      <c r="D10432">
        <v>-2.2200000000000002</v>
      </c>
      <c r="E10432">
        <v>20</v>
      </c>
      <c r="G10432" t="s">
        <v>75</v>
      </c>
      <c r="H10432" t="s">
        <v>23</v>
      </c>
      <c r="I10432" t="s">
        <v>5853</v>
      </c>
      <c r="K10432"/>
      <c r="L10432" t="s">
        <v>17019</v>
      </c>
      <c r="M10432" t="s">
        <v>11208</v>
      </c>
      <c r="N10432">
        <v>4</v>
      </c>
      <c r="P10432" t="s">
        <v>10827</v>
      </c>
      <c r="Q10432" t="s">
        <v>17020</v>
      </c>
      <c r="S10432" t="s">
        <v>29</v>
      </c>
    </row>
    <row r="10433" spans="1:19" hidden="1" x14ac:dyDescent="0.2">
      <c r="A10433">
        <v>6719</v>
      </c>
      <c r="B10433" t="s">
        <v>17021</v>
      </c>
      <c r="C10433" t="s">
        <v>20</v>
      </c>
      <c r="D10433">
        <v>-1.22</v>
      </c>
      <c r="E10433">
        <v>20</v>
      </c>
      <c r="G10433" t="s">
        <v>75</v>
      </c>
      <c r="H10433" t="s">
        <v>23</v>
      </c>
      <c r="I10433" t="s">
        <v>5853</v>
      </c>
      <c r="K10433"/>
      <c r="L10433" t="s">
        <v>17022</v>
      </c>
      <c r="M10433" t="s">
        <v>26</v>
      </c>
      <c r="N10433">
        <v>2</v>
      </c>
      <c r="P10433" t="s">
        <v>10827</v>
      </c>
      <c r="Q10433" t="s">
        <v>17023</v>
      </c>
      <c r="S10433" t="s">
        <v>29</v>
      </c>
    </row>
    <row r="10434" spans="1:19" hidden="1" x14ac:dyDescent="0.2">
      <c r="A10434">
        <v>6720</v>
      </c>
      <c r="B10434" t="s">
        <v>17024</v>
      </c>
      <c r="C10434" t="s">
        <v>20</v>
      </c>
      <c r="D10434">
        <v>-1.24</v>
      </c>
      <c r="E10434">
        <v>20</v>
      </c>
      <c r="G10434" t="s">
        <v>75</v>
      </c>
      <c r="H10434" t="s">
        <v>23</v>
      </c>
      <c r="I10434" t="s">
        <v>5853</v>
      </c>
      <c r="K10434"/>
      <c r="L10434" t="s">
        <v>17025</v>
      </c>
      <c r="M10434" t="s">
        <v>26</v>
      </c>
      <c r="N10434">
        <v>2</v>
      </c>
      <c r="P10434" t="s">
        <v>10827</v>
      </c>
      <c r="Q10434" t="s">
        <v>17026</v>
      </c>
      <c r="S10434" t="s">
        <v>29</v>
      </c>
    </row>
    <row r="10435" spans="1:19" hidden="1" x14ac:dyDescent="0.2">
      <c r="A10435">
        <v>6723</v>
      </c>
      <c r="B10435" t="s">
        <v>6328</v>
      </c>
      <c r="C10435" t="s">
        <v>20</v>
      </c>
      <c r="D10435">
        <v>5.52</v>
      </c>
      <c r="E10435">
        <v>30</v>
      </c>
      <c r="F10435" t="s">
        <v>17027</v>
      </c>
      <c r="G10435" t="s">
        <v>55</v>
      </c>
      <c r="H10435" t="s">
        <v>23</v>
      </c>
      <c r="I10435" t="s">
        <v>10672</v>
      </c>
      <c r="K10435"/>
      <c r="L10435" t="s">
        <v>6331</v>
      </c>
      <c r="M10435" t="s">
        <v>11208</v>
      </c>
      <c r="N10435">
        <v>4</v>
      </c>
      <c r="P10435" t="s">
        <v>10827</v>
      </c>
      <c r="Q10435" t="s">
        <v>17028</v>
      </c>
      <c r="S10435" t="s">
        <v>29</v>
      </c>
    </row>
    <row r="10436" spans="1:19" hidden="1" x14ac:dyDescent="0.2">
      <c r="A10436">
        <v>6736</v>
      </c>
      <c r="B10436" t="s">
        <v>17029</v>
      </c>
      <c r="C10436" t="s">
        <v>20</v>
      </c>
      <c r="D10436">
        <v>9.6</v>
      </c>
      <c r="E10436" t="s">
        <v>17030</v>
      </c>
      <c r="I10436" t="s">
        <v>17031</v>
      </c>
      <c r="K10436"/>
      <c r="L10436" t="s">
        <v>17032</v>
      </c>
      <c r="M10436" t="s">
        <v>26</v>
      </c>
      <c r="N10436">
        <v>2</v>
      </c>
      <c r="P10436" t="s">
        <v>10827</v>
      </c>
      <c r="Q10436" t="s">
        <v>17033</v>
      </c>
      <c r="S10436" t="s">
        <v>29</v>
      </c>
    </row>
    <row r="10437" spans="1:19" hidden="1" x14ac:dyDescent="0.2">
      <c r="A10437">
        <v>6736</v>
      </c>
      <c r="B10437" t="s">
        <v>17029</v>
      </c>
      <c r="C10437" t="s">
        <v>73</v>
      </c>
      <c r="D10437">
        <v>3.6</v>
      </c>
      <c r="E10437" t="s">
        <v>17030</v>
      </c>
      <c r="I10437" t="s">
        <v>17031</v>
      </c>
      <c r="K10437"/>
      <c r="L10437" t="s">
        <v>17032</v>
      </c>
      <c r="M10437" t="s">
        <v>26</v>
      </c>
      <c r="N10437">
        <v>2</v>
      </c>
      <c r="P10437" t="s">
        <v>10827</v>
      </c>
      <c r="Q10437" t="s">
        <v>17033</v>
      </c>
      <c r="S10437" t="s">
        <v>29</v>
      </c>
    </row>
    <row r="10438" spans="1:19" hidden="1" x14ac:dyDescent="0.2">
      <c r="A10438">
        <v>6739</v>
      </c>
      <c r="B10438" t="s">
        <v>6515</v>
      </c>
      <c r="C10438" t="s">
        <v>20</v>
      </c>
      <c r="D10438">
        <v>11.29</v>
      </c>
      <c r="F10438" t="s">
        <v>17034</v>
      </c>
      <c r="H10438" t="s">
        <v>23</v>
      </c>
      <c r="I10438" t="s">
        <v>1345</v>
      </c>
      <c r="K10438"/>
      <c r="L10438" t="s">
        <v>6516</v>
      </c>
      <c r="M10438" t="s">
        <v>17035</v>
      </c>
      <c r="N10438">
        <v>2</v>
      </c>
      <c r="P10438" t="s">
        <v>10827</v>
      </c>
      <c r="Q10438" t="s">
        <v>17036</v>
      </c>
      <c r="S10438" t="s">
        <v>29</v>
      </c>
    </row>
    <row r="10439" spans="1:19" hidden="1" x14ac:dyDescent="0.2">
      <c r="A10439">
        <v>6739</v>
      </c>
      <c r="B10439" t="s">
        <v>6515</v>
      </c>
      <c r="C10439" t="s">
        <v>73</v>
      </c>
      <c r="D10439">
        <v>5.75</v>
      </c>
      <c r="F10439" t="s">
        <v>17034</v>
      </c>
      <c r="H10439" t="s">
        <v>23</v>
      </c>
      <c r="I10439" t="s">
        <v>1345</v>
      </c>
      <c r="K10439"/>
      <c r="L10439" t="s">
        <v>6516</v>
      </c>
      <c r="M10439" t="s">
        <v>17035</v>
      </c>
      <c r="N10439">
        <v>2</v>
      </c>
      <c r="P10439" t="s">
        <v>10827</v>
      </c>
      <c r="Q10439" t="s">
        <v>17036</v>
      </c>
      <c r="S10439" t="s">
        <v>29</v>
      </c>
    </row>
    <row r="10440" spans="1:19" hidden="1" x14ac:dyDescent="0.2">
      <c r="A10440">
        <v>6740</v>
      </c>
      <c r="B10440" t="s">
        <v>6549</v>
      </c>
      <c r="C10440" t="s">
        <v>20</v>
      </c>
      <c r="D10440">
        <v>-0.28999999999999998</v>
      </c>
      <c r="E10440">
        <v>20</v>
      </c>
      <c r="F10440" t="s">
        <v>17037</v>
      </c>
      <c r="G10440" t="s">
        <v>75</v>
      </c>
      <c r="H10440" t="s">
        <v>23</v>
      </c>
      <c r="I10440" t="s">
        <v>3071</v>
      </c>
      <c r="K10440"/>
      <c r="L10440" t="s">
        <v>6551</v>
      </c>
      <c r="M10440" t="s">
        <v>26</v>
      </c>
      <c r="N10440">
        <v>2</v>
      </c>
      <c r="P10440" t="s">
        <v>10827</v>
      </c>
      <c r="Q10440" t="s">
        <v>17038</v>
      </c>
      <c r="S10440" t="s">
        <v>29</v>
      </c>
    </row>
    <row r="10441" spans="1:19" hidden="1" x14ac:dyDescent="0.2">
      <c r="A10441">
        <v>6746</v>
      </c>
      <c r="B10441" t="s">
        <v>17039</v>
      </c>
      <c r="C10441" t="s">
        <v>20</v>
      </c>
      <c r="D10441">
        <v>6.79</v>
      </c>
      <c r="E10441">
        <v>20</v>
      </c>
      <c r="F10441" t="s">
        <v>12752</v>
      </c>
      <c r="G10441" t="s">
        <v>31</v>
      </c>
      <c r="H10441" t="s">
        <v>46</v>
      </c>
      <c r="I10441" t="s">
        <v>7037</v>
      </c>
      <c r="K10441"/>
      <c r="L10441" t="s">
        <v>17040</v>
      </c>
      <c r="M10441" t="s">
        <v>26</v>
      </c>
      <c r="N10441">
        <v>2</v>
      </c>
      <c r="P10441" t="s">
        <v>10827</v>
      </c>
      <c r="Q10441" t="s">
        <v>17041</v>
      </c>
      <c r="S10441" t="s">
        <v>29</v>
      </c>
    </row>
    <row r="10442" spans="1:19" hidden="1" x14ac:dyDescent="0.2">
      <c r="A10442">
        <v>6747</v>
      </c>
      <c r="B10442" t="s">
        <v>17042</v>
      </c>
      <c r="C10442" t="s">
        <v>20</v>
      </c>
      <c r="D10442">
        <v>5.18</v>
      </c>
      <c r="E10442">
        <v>20</v>
      </c>
      <c r="G10442" t="s">
        <v>31</v>
      </c>
      <c r="H10442" t="s">
        <v>46</v>
      </c>
      <c r="I10442" t="s">
        <v>7682</v>
      </c>
      <c r="K10442"/>
      <c r="L10442" t="s">
        <v>17043</v>
      </c>
      <c r="M10442" t="s">
        <v>26</v>
      </c>
      <c r="N10442">
        <v>2</v>
      </c>
      <c r="P10442" t="s">
        <v>10827</v>
      </c>
      <c r="Q10442" t="s">
        <v>17044</v>
      </c>
      <c r="S10442" t="s">
        <v>29</v>
      </c>
    </row>
    <row r="10443" spans="1:19" hidden="1" x14ac:dyDescent="0.2">
      <c r="A10443">
        <v>6748</v>
      </c>
      <c r="B10443" t="s">
        <v>17045</v>
      </c>
      <c r="C10443" t="s">
        <v>20</v>
      </c>
      <c r="D10443">
        <v>4.8600000000000003</v>
      </c>
      <c r="E10443">
        <v>20</v>
      </c>
      <c r="G10443" t="s">
        <v>31</v>
      </c>
      <c r="H10443" t="s">
        <v>46</v>
      </c>
      <c r="I10443" t="s">
        <v>7682</v>
      </c>
      <c r="K10443"/>
      <c r="L10443" t="s">
        <v>17046</v>
      </c>
      <c r="M10443" t="s">
        <v>26</v>
      </c>
      <c r="N10443">
        <v>2</v>
      </c>
      <c r="P10443" t="s">
        <v>10827</v>
      </c>
      <c r="Q10443" t="s">
        <v>17047</v>
      </c>
      <c r="S10443" t="s">
        <v>29</v>
      </c>
    </row>
    <row r="10444" spans="1:19" hidden="1" x14ac:dyDescent="0.2">
      <c r="A10444">
        <v>6749</v>
      </c>
      <c r="B10444" t="s">
        <v>17048</v>
      </c>
      <c r="C10444" t="s">
        <v>20</v>
      </c>
      <c r="D10444">
        <v>5.13</v>
      </c>
      <c r="E10444">
        <v>20</v>
      </c>
      <c r="G10444" t="s">
        <v>31</v>
      </c>
      <c r="H10444" t="s">
        <v>46</v>
      </c>
      <c r="I10444" t="s">
        <v>7682</v>
      </c>
      <c r="K10444"/>
      <c r="L10444" t="s">
        <v>17049</v>
      </c>
      <c r="M10444" t="s">
        <v>26</v>
      </c>
      <c r="N10444">
        <v>2</v>
      </c>
      <c r="P10444" t="s">
        <v>10827</v>
      </c>
      <c r="Q10444" t="s">
        <v>17050</v>
      </c>
      <c r="S10444" t="s">
        <v>29</v>
      </c>
    </row>
    <row r="10445" spans="1:19" hidden="1" x14ac:dyDescent="0.2">
      <c r="A10445">
        <v>6750</v>
      </c>
      <c r="B10445" t="s">
        <v>17051</v>
      </c>
      <c r="C10445" t="s">
        <v>20</v>
      </c>
      <c r="D10445">
        <v>1.43</v>
      </c>
      <c r="E10445">
        <v>20</v>
      </c>
      <c r="F10445" t="s">
        <v>17052</v>
      </c>
      <c r="G10445" t="s">
        <v>75</v>
      </c>
      <c r="H10445" t="s">
        <v>46</v>
      </c>
      <c r="I10445" t="s">
        <v>7037</v>
      </c>
      <c r="K10445"/>
      <c r="L10445" t="s">
        <v>17053</v>
      </c>
      <c r="M10445" t="s">
        <v>26</v>
      </c>
      <c r="N10445">
        <v>2</v>
      </c>
      <c r="P10445" t="s">
        <v>10827</v>
      </c>
      <c r="Q10445" t="s">
        <v>17054</v>
      </c>
      <c r="S10445" t="s">
        <v>29</v>
      </c>
    </row>
    <row r="10446" spans="1:19" hidden="1" x14ac:dyDescent="0.2">
      <c r="A10446">
        <v>6751</v>
      </c>
      <c r="B10446" t="s">
        <v>17055</v>
      </c>
      <c r="C10446" t="s">
        <v>20</v>
      </c>
      <c r="D10446">
        <v>5.54</v>
      </c>
      <c r="E10446">
        <v>20</v>
      </c>
      <c r="F10446" t="s">
        <v>17056</v>
      </c>
      <c r="G10446" t="s">
        <v>31</v>
      </c>
      <c r="H10446" t="s">
        <v>46</v>
      </c>
      <c r="I10446" t="s">
        <v>7037</v>
      </c>
      <c r="K10446"/>
      <c r="L10446" t="s">
        <v>17057</v>
      </c>
      <c r="M10446" t="s">
        <v>11208</v>
      </c>
      <c r="N10446">
        <v>4</v>
      </c>
      <c r="P10446" t="s">
        <v>10827</v>
      </c>
      <c r="Q10446" t="s">
        <v>17058</v>
      </c>
      <c r="S10446" t="s">
        <v>29</v>
      </c>
    </row>
    <row r="10447" spans="1:19" hidden="1" x14ac:dyDescent="0.2">
      <c r="A10447" t="s">
        <v>17059</v>
      </c>
      <c r="B10447" t="s">
        <v>17060</v>
      </c>
      <c r="C10447" t="s">
        <v>20</v>
      </c>
      <c r="D10447">
        <v>8.67</v>
      </c>
      <c r="F10447" t="s">
        <v>66</v>
      </c>
      <c r="G10447" t="s">
        <v>31</v>
      </c>
      <c r="H10447" t="s">
        <v>46</v>
      </c>
      <c r="I10447" t="s">
        <v>17061</v>
      </c>
      <c r="K10447"/>
      <c r="L10447" t="s">
        <v>17062</v>
      </c>
      <c r="M10447" t="s">
        <v>26</v>
      </c>
      <c r="N10447">
        <v>2</v>
      </c>
      <c r="P10447" t="s">
        <v>10827</v>
      </c>
      <c r="Q10447" t="s">
        <v>17063</v>
      </c>
      <c r="S10447" t="s">
        <v>29</v>
      </c>
    </row>
    <row r="10448" spans="1:19" hidden="1" x14ac:dyDescent="0.2">
      <c r="A10448">
        <v>6752</v>
      </c>
      <c r="B10448" t="s">
        <v>17064</v>
      </c>
      <c r="C10448" t="s">
        <v>20</v>
      </c>
      <c r="D10448">
        <v>-1.9</v>
      </c>
      <c r="E10448">
        <v>20</v>
      </c>
      <c r="F10448" t="s">
        <v>13114</v>
      </c>
      <c r="G10448" t="s">
        <v>75</v>
      </c>
      <c r="H10448" t="s">
        <v>23</v>
      </c>
      <c r="I10448" t="s">
        <v>13025</v>
      </c>
      <c r="K10448"/>
      <c r="L10448" t="s">
        <v>17065</v>
      </c>
      <c r="M10448" t="s">
        <v>26</v>
      </c>
      <c r="N10448">
        <v>2</v>
      </c>
      <c r="P10448" t="s">
        <v>10827</v>
      </c>
      <c r="Q10448" t="s">
        <v>17066</v>
      </c>
      <c r="S10448" t="s">
        <v>29</v>
      </c>
    </row>
    <row r="10449" spans="1:19" hidden="1" x14ac:dyDescent="0.2">
      <c r="A10449">
        <v>6752</v>
      </c>
      <c r="B10449" t="s">
        <v>17064</v>
      </c>
      <c r="C10449" t="s">
        <v>73</v>
      </c>
      <c r="D10449">
        <v>6.19</v>
      </c>
      <c r="E10449">
        <v>20</v>
      </c>
      <c r="F10449" t="s">
        <v>12752</v>
      </c>
      <c r="G10449" t="s">
        <v>31</v>
      </c>
      <c r="H10449" t="s">
        <v>46</v>
      </c>
      <c r="I10449" t="s">
        <v>13025</v>
      </c>
      <c r="K10449"/>
      <c r="L10449" t="s">
        <v>17065</v>
      </c>
      <c r="M10449" t="s">
        <v>26</v>
      </c>
      <c r="N10449">
        <v>2</v>
      </c>
      <c r="P10449" t="s">
        <v>10827</v>
      </c>
      <c r="Q10449" t="s">
        <v>17066</v>
      </c>
      <c r="S10449" t="s">
        <v>29</v>
      </c>
    </row>
    <row r="10450" spans="1:19" hidden="1" x14ac:dyDescent="0.2">
      <c r="A10450">
        <v>6753</v>
      </c>
      <c r="B10450" t="s">
        <v>17067</v>
      </c>
      <c r="C10450" t="s">
        <v>20</v>
      </c>
      <c r="D10450">
        <v>-2.39</v>
      </c>
      <c r="E10450">
        <v>20</v>
      </c>
      <c r="F10450" t="s">
        <v>13114</v>
      </c>
      <c r="G10450" t="s">
        <v>75</v>
      </c>
      <c r="H10450" t="s">
        <v>23</v>
      </c>
      <c r="I10450" t="s">
        <v>13025</v>
      </c>
      <c r="K10450"/>
      <c r="L10450" t="s">
        <v>17068</v>
      </c>
      <c r="M10450" t="s">
        <v>26</v>
      </c>
      <c r="N10450">
        <v>2</v>
      </c>
      <c r="P10450" t="s">
        <v>10827</v>
      </c>
      <c r="Q10450" t="s">
        <v>17069</v>
      </c>
      <c r="S10450" t="s">
        <v>29</v>
      </c>
    </row>
    <row r="10451" spans="1:19" hidden="1" x14ac:dyDescent="0.2">
      <c r="A10451">
        <v>6754</v>
      </c>
      <c r="B10451" t="s">
        <v>17070</v>
      </c>
      <c r="C10451" t="s">
        <v>20</v>
      </c>
      <c r="D10451">
        <v>-2.66</v>
      </c>
      <c r="E10451">
        <v>20</v>
      </c>
      <c r="F10451" t="s">
        <v>13114</v>
      </c>
      <c r="G10451" t="s">
        <v>75</v>
      </c>
      <c r="H10451" t="s">
        <v>23</v>
      </c>
      <c r="I10451" t="s">
        <v>13025</v>
      </c>
      <c r="K10451"/>
      <c r="L10451" t="s">
        <v>17071</v>
      </c>
      <c r="M10451" t="s">
        <v>26</v>
      </c>
      <c r="N10451">
        <v>2</v>
      </c>
      <c r="P10451" t="s">
        <v>10827</v>
      </c>
      <c r="Q10451" t="s">
        <v>17072</v>
      </c>
      <c r="S10451" t="s">
        <v>29</v>
      </c>
    </row>
    <row r="10452" spans="1:19" hidden="1" x14ac:dyDescent="0.2">
      <c r="A10452">
        <v>6755</v>
      </c>
      <c r="B10452" t="s">
        <v>17073</v>
      </c>
      <c r="C10452" t="s">
        <v>20</v>
      </c>
      <c r="D10452">
        <v>1.95</v>
      </c>
      <c r="E10452">
        <v>20</v>
      </c>
      <c r="F10452" t="s">
        <v>13114</v>
      </c>
      <c r="G10452" t="s">
        <v>75</v>
      </c>
      <c r="H10452" t="s">
        <v>46</v>
      </c>
      <c r="I10452" t="s">
        <v>17074</v>
      </c>
      <c r="K10452"/>
      <c r="L10452" t="s">
        <v>17075</v>
      </c>
      <c r="M10452" t="s">
        <v>26</v>
      </c>
      <c r="N10452">
        <v>2</v>
      </c>
      <c r="P10452" t="s">
        <v>10827</v>
      </c>
      <c r="Q10452" t="s">
        <v>17076</v>
      </c>
      <c r="S10452" t="s">
        <v>29</v>
      </c>
    </row>
    <row r="10453" spans="1:19" hidden="1" x14ac:dyDescent="0.2">
      <c r="A10453">
        <v>6755</v>
      </c>
      <c r="B10453" t="s">
        <v>17073</v>
      </c>
      <c r="C10453" t="s">
        <v>73</v>
      </c>
      <c r="D10453">
        <v>8.92</v>
      </c>
      <c r="E10453">
        <v>20</v>
      </c>
      <c r="F10453" t="s">
        <v>17077</v>
      </c>
      <c r="G10453" t="s">
        <v>31</v>
      </c>
      <c r="H10453" t="s">
        <v>46</v>
      </c>
      <c r="I10453" t="s">
        <v>17074</v>
      </c>
      <c r="K10453"/>
      <c r="L10453" t="s">
        <v>17075</v>
      </c>
      <c r="M10453" t="s">
        <v>26</v>
      </c>
      <c r="N10453">
        <v>2</v>
      </c>
      <c r="P10453" t="s">
        <v>10827</v>
      </c>
      <c r="Q10453" t="s">
        <v>17076</v>
      </c>
      <c r="S10453" t="s">
        <v>29</v>
      </c>
    </row>
    <row r="10454" spans="1:19" hidden="1" x14ac:dyDescent="0.2">
      <c r="A10454">
        <v>6756</v>
      </c>
      <c r="B10454" t="s">
        <v>17078</v>
      </c>
      <c r="C10454" t="s">
        <v>20</v>
      </c>
      <c r="D10454">
        <v>1.85</v>
      </c>
      <c r="E10454">
        <v>20</v>
      </c>
      <c r="F10454" t="s">
        <v>13114</v>
      </c>
      <c r="G10454" t="s">
        <v>75</v>
      </c>
      <c r="H10454" t="s">
        <v>46</v>
      </c>
      <c r="I10454" t="s">
        <v>17074</v>
      </c>
      <c r="K10454"/>
      <c r="L10454" t="s">
        <v>17079</v>
      </c>
      <c r="M10454" t="s">
        <v>26</v>
      </c>
      <c r="N10454">
        <v>2</v>
      </c>
      <c r="P10454" t="s">
        <v>10827</v>
      </c>
      <c r="Q10454" t="s">
        <v>17080</v>
      </c>
      <c r="S10454" t="s">
        <v>29</v>
      </c>
    </row>
    <row r="10455" spans="1:19" hidden="1" x14ac:dyDescent="0.2">
      <c r="A10455">
        <v>6757</v>
      </c>
      <c r="B10455" t="s">
        <v>17081</v>
      </c>
      <c r="C10455" t="s">
        <v>20</v>
      </c>
      <c r="D10455">
        <v>1.52</v>
      </c>
      <c r="E10455">
        <v>20</v>
      </c>
      <c r="F10455" t="s">
        <v>13114</v>
      </c>
      <c r="G10455" t="s">
        <v>567</v>
      </c>
      <c r="H10455" t="s">
        <v>46</v>
      </c>
      <c r="I10455" t="s">
        <v>17074</v>
      </c>
      <c r="K10455"/>
      <c r="L10455" t="s">
        <v>17082</v>
      </c>
      <c r="M10455" t="s">
        <v>26</v>
      </c>
      <c r="N10455">
        <v>2</v>
      </c>
      <c r="P10455" t="s">
        <v>10827</v>
      </c>
      <c r="Q10455" t="s">
        <v>17083</v>
      </c>
      <c r="S10455" t="s">
        <v>29</v>
      </c>
    </row>
    <row r="10456" spans="1:19" hidden="1" x14ac:dyDescent="0.2">
      <c r="A10456">
        <v>6761</v>
      </c>
      <c r="B10456" t="s">
        <v>6623</v>
      </c>
      <c r="C10456" t="s">
        <v>20</v>
      </c>
      <c r="D10456">
        <v>1.32</v>
      </c>
      <c r="E10456">
        <v>20</v>
      </c>
      <c r="G10456" t="s">
        <v>75</v>
      </c>
      <c r="H10456" t="s">
        <v>46</v>
      </c>
      <c r="I10456" t="s">
        <v>247</v>
      </c>
      <c r="K10456"/>
      <c r="L10456" t="s">
        <v>6625</v>
      </c>
      <c r="M10456" t="s">
        <v>11208</v>
      </c>
      <c r="N10456">
        <v>4</v>
      </c>
      <c r="P10456" t="s">
        <v>10827</v>
      </c>
      <c r="Q10456" t="s">
        <v>17084</v>
      </c>
      <c r="S10456" t="s">
        <v>29</v>
      </c>
    </row>
    <row r="10457" spans="1:19" hidden="1" x14ac:dyDescent="0.2">
      <c r="A10457">
        <v>6762</v>
      </c>
      <c r="B10457" t="s">
        <v>17085</v>
      </c>
      <c r="C10457" t="s">
        <v>20</v>
      </c>
      <c r="D10457">
        <v>4.01</v>
      </c>
      <c r="E10457">
        <v>20</v>
      </c>
      <c r="G10457" t="s">
        <v>55</v>
      </c>
      <c r="H10457" t="s">
        <v>46</v>
      </c>
      <c r="I10457" t="s">
        <v>1441</v>
      </c>
      <c r="K10457"/>
      <c r="L10457" t="s">
        <v>17086</v>
      </c>
      <c r="M10457" t="s">
        <v>26</v>
      </c>
      <c r="N10457">
        <v>2</v>
      </c>
      <c r="P10457" t="s">
        <v>10827</v>
      </c>
      <c r="Q10457" t="s">
        <v>17087</v>
      </c>
      <c r="S10457" t="s">
        <v>29</v>
      </c>
    </row>
    <row r="10458" spans="1:19" hidden="1" x14ac:dyDescent="0.2">
      <c r="A10458">
        <v>6763</v>
      </c>
      <c r="B10458" t="s">
        <v>17088</v>
      </c>
      <c r="C10458" t="s">
        <v>20</v>
      </c>
      <c r="D10458">
        <v>4.6500000000000004</v>
      </c>
      <c r="E10458">
        <v>20</v>
      </c>
      <c r="G10458" t="s">
        <v>55</v>
      </c>
      <c r="H10458" t="s">
        <v>46</v>
      </c>
      <c r="I10458" t="s">
        <v>1441</v>
      </c>
      <c r="K10458"/>
      <c r="L10458" t="s">
        <v>17089</v>
      </c>
      <c r="M10458" t="s">
        <v>26</v>
      </c>
      <c r="N10458">
        <v>2</v>
      </c>
      <c r="P10458" t="s">
        <v>10827</v>
      </c>
      <c r="Q10458" t="s">
        <v>17090</v>
      </c>
      <c r="S10458" t="s">
        <v>29</v>
      </c>
    </row>
    <row r="10459" spans="1:19" hidden="1" x14ac:dyDescent="0.2">
      <c r="A10459">
        <v>6764</v>
      </c>
      <c r="B10459" t="s">
        <v>17091</v>
      </c>
      <c r="C10459" t="s">
        <v>1245</v>
      </c>
      <c r="D10459">
        <v>10.16</v>
      </c>
      <c r="E10459">
        <v>20</v>
      </c>
      <c r="F10459" t="s">
        <v>10861</v>
      </c>
      <c r="G10459" t="s">
        <v>55</v>
      </c>
      <c r="H10459" t="s">
        <v>46</v>
      </c>
      <c r="I10459" t="s">
        <v>7196</v>
      </c>
      <c r="K10459"/>
      <c r="L10459" t="s">
        <v>17092</v>
      </c>
      <c r="M10459" t="s">
        <v>26</v>
      </c>
      <c r="N10459">
        <v>2</v>
      </c>
      <c r="P10459" t="s">
        <v>10827</v>
      </c>
      <c r="Q10459" t="s">
        <v>17093</v>
      </c>
      <c r="S10459" t="s">
        <v>29</v>
      </c>
    </row>
    <row r="10460" spans="1:19" hidden="1" x14ac:dyDescent="0.2">
      <c r="A10460">
        <v>6764</v>
      </c>
      <c r="B10460" t="s">
        <v>17091</v>
      </c>
      <c r="C10460" t="s">
        <v>17094</v>
      </c>
      <c r="D10460">
        <v>6.86</v>
      </c>
      <c r="E10460">
        <v>20</v>
      </c>
      <c r="F10460" t="s">
        <v>10861</v>
      </c>
      <c r="G10460" t="s">
        <v>55</v>
      </c>
      <c r="H10460" t="s">
        <v>46</v>
      </c>
      <c r="I10460" t="s">
        <v>7196</v>
      </c>
      <c r="K10460"/>
      <c r="L10460" t="s">
        <v>17092</v>
      </c>
      <c r="M10460" t="s">
        <v>26</v>
      </c>
      <c r="N10460">
        <v>2</v>
      </c>
      <c r="P10460" t="s">
        <v>10827</v>
      </c>
      <c r="Q10460" t="s">
        <v>17093</v>
      </c>
      <c r="S10460" t="s">
        <v>29</v>
      </c>
    </row>
    <row r="10461" spans="1:19" hidden="1" x14ac:dyDescent="0.2">
      <c r="A10461">
        <v>6764</v>
      </c>
      <c r="B10461" t="s">
        <v>17091</v>
      </c>
      <c r="C10461" t="s">
        <v>1240</v>
      </c>
      <c r="D10461">
        <v>10.31</v>
      </c>
      <c r="E10461">
        <v>20</v>
      </c>
      <c r="F10461" t="s">
        <v>10861</v>
      </c>
      <c r="G10461" t="s">
        <v>55</v>
      </c>
      <c r="H10461" t="s">
        <v>46</v>
      </c>
      <c r="I10461" t="s">
        <v>7196</v>
      </c>
      <c r="K10461"/>
      <c r="L10461" t="s">
        <v>17092</v>
      </c>
      <c r="M10461" t="s">
        <v>26</v>
      </c>
      <c r="N10461">
        <v>2</v>
      </c>
      <c r="P10461" t="s">
        <v>10827</v>
      </c>
      <c r="Q10461" t="s">
        <v>17093</v>
      </c>
      <c r="S10461" t="s">
        <v>29</v>
      </c>
    </row>
    <row r="10462" spans="1:19" hidden="1" x14ac:dyDescent="0.2">
      <c r="A10462">
        <v>6764</v>
      </c>
      <c r="B10462" t="s">
        <v>17091</v>
      </c>
      <c r="C10462" t="s">
        <v>17095</v>
      </c>
      <c r="D10462">
        <v>6.65</v>
      </c>
      <c r="E10462">
        <v>20</v>
      </c>
      <c r="F10462" t="s">
        <v>10861</v>
      </c>
      <c r="G10462" t="s">
        <v>55</v>
      </c>
      <c r="H10462" t="s">
        <v>46</v>
      </c>
      <c r="I10462" t="s">
        <v>7196</v>
      </c>
      <c r="K10462"/>
      <c r="L10462" t="s">
        <v>17092</v>
      </c>
      <c r="M10462" t="s">
        <v>26</v>
      </c>
      <c r="N10462">
        <v>2</v>
      </c>
      <c r="P10462" t="s">
        <v>10827</v>
      </c>
      <c r="Q10462" t="s">
        <v>17093</v>
      </c>
      <c r="S10462" t="s">
        <v>29</v>
      </c>
    </row>
    <row r="10463" spans="1:19" hidden="1" x14ac:dyDescent="0.2">
      <c r="A10463">
        <v>6765</v>
      </c>
      <c r="B10463" t="s">
        <v>17096</v>
      </c>
      <c r="C10463" t="s">
        <v>20</v>
      </c>
      <c r="D10463">
        <v>0.63</v>
      </c>
      <c r="E10463">
        <v>20</v>
      </c>
      <c r="G10463" t="s">
        <v>75</v>
      </c>
      <c r="H10463" t="s">
        <v>46</v>
      </c>
      <c r="I10463" t="s">
        <v>8882</v>
      </c>
      <c r="K10463"/>
      <c r="L10463" t="s">
        <v>17097</v>
      </c>
      <c r="M10463" t="s">
        <v>11071</v>
      </c>
      <c r="N10463">
        <v>3</v>
      </c>
      <c r="P10463" t="s">
        <v>10827</v>
      </c>
      <c r="Q10463" t="s">
        <v>17098</v>
      </c>
      <c r="S10463" t="s">
        <v>29</v>
      </c>
    </row>
    <row r="10464" spans="1:19" hidden="1" x14ac:dyDescent="0.2">
      <c r="A10464">
        <v>6766</v>
      </c>
      <c r="B10464" t="s">
        <v>17099</v>
      </c>
      <c r="C10464" t="s">
        <v>20</v>
      </c>
      <c r="D10464">
        <v>6.96</v>
      </c>
      <c r="E10464">
        <v>20</v>
      </c>
      <c r="F10464" t="s">
        <v>17100</v>
      </c>
      <c r="G10464" t="s">
        <v>31</v>
      </c>
      <c r="H10464" t="s">
        <v>46</v>
      </c>
      <c r="I10464" t="s">
        <v>7196</v>
      </c>
      <c r="K10464"/>
      <c r="L10464" t="s">
        <v>17101</v>
      </c>
      <c r="M10464" t="s">
        <v>11071</v>
      </c>
      <c r="N10464">
        <v>3</v>
      </c>
      <c r="P10464" t="s">
        <v>10827</v>
      </c>
      <c r="Q10464" t="s">
        <v>17102</v>
      </c>
      <c r="S10464" t="s">
        <v>29</v>
      </c>
    </row>
    <row r="10465" spans="1:19" hidden="1" x14ac:dyDescent="0.2">
      <c r="A10465">
        <v>6766</v>
      </c>
      <c r="B10465" t="s">
        <v>17099</v>
      </c>
      <c r="C10465" t="s">
        <v>73</v>
      </c>
      <c r="D10465">
        <v>-1.35</v>
      </c>
      <c r="E10465">
        <v>20</v>
      </c>
      <c r="F10465" t="s">
        <v>17103</v>
      </c>
      <c r="G10465" t="s">
        <v>75</v>
      </c>
      <c r="H10465" t="s">
        <v>23</v>
      </c>
      <c r="I10465" t="s">
        <v>7196</v>
      </c>
      <c r="K10465"/>
      <c r="L10465" t="s">
        <v>17101</v>
      </c>
      <c r="M10465" t="s">
        <v>11071</v>
      </c>
      <c r="N10465">
        <v>3</v>
      </c>
      <c r="P10465" t="s">
        <v>10827</v>
      </c>
      <c r="Q10465" t="s">
        <v>17102</v>
      </c>
      <c r="S10465" t="s">
        <v>29</v>
      </c>
    </row>
    <row r="10466" spans="1:19" hidden="1" x14ac:dyDescent="0.2">
      <c r="A10466">
        <v>6767</v>
      </c>
      <c r="B10466" t="s">
        <v>17104</v>
      </c>
      <c r="C10466" t="s">
        <v>1245</v>
      </c>
      <c r="D10466">
        <v>10.68</v>
      </c>
      <c r="E10466">
        <v>20</v>
      </c>
      <c r="F10466" t="s">
        <v>10851</v>
      </c>
      <c r="G10466" t="s">
        <v>55</v>
      </c>
      <c r="H10466" t="s">
        <v>46</v>
      </c>
      <c r="I10466" t="s">
        <v>7196</v>
      </c>
      <c r="K10466"/>
      <c r="L10466" t="s">
        <v>17105</v>
      </c>
      <c r="M10466" t="s">
        <v>26</v>
      </c>
      <c r="N10466">
        <v>2</v>
      </c>
      <c r="P10466" t="s">
        <v>10827</v>
      </c>
      <c r="Q10466" t="s">
        <v>17106</v>
      </c>
      <c r="S10466" t="s">
        <v>29</v>
      </c>
    </row>
    <row r="10467" spans="1:19" hidden="1" x14ac:dyDescent="0.2">
      <c r="A10467">
        <v>6767</v>
      </c>
      <c r="B10467" t="s">
        <v>17104</v>
      </c>
      <c r="C10467" t="s">
        <v>17094</v>
      </c>
      <c r="D10467">
        <v>8.18</v>
      </c>
      <c r="E10467">
        <v>20</v>
      </c>
      <c r="F10467" t="s">
        <v>10851</v>
      </c>
      <c r="G10467" t="s">
        <v>55</v>
      </c>
      <c r="H10467" t="s">
        <v>46</v>
      </c>
      <c r="I10467" t="s">
        <v>7196</v>
      </c>
      <c r="K10467"/>
      <c r="L10467" t="s">
        <v>17105</v>
      </c>
      <c r="M10467" t="s">
        <v>26</v>
      </c>
      <c r="N10467">
        <v>2</v>
      </c>
      <c r="P10467" t="s">
        <v>10827</v>
      </c>
      <c r="Q10467" t="s">
        <v>17106</v>
      </c>
      <c r="S10467" t="s">
        <v>29</v>
      </c>
    </row>
    <row r="10468" spans="1:19" hidden="1" x14ac:dyDescent="0.2">
      <c r="A10468">
        <v>6768</v>
      </c>
      <c r="B10468" t="s">
        <v>6656</v>
      </c>
      <c r="C10468" t="s">
        <v>20</v>
      </c>
      <c r="D10468">
        <v>2.27</v>
      </c>
      <c r="E10468">
        <v>20</v>
      </c>
      <c r="F10468" t="s">
        <v>17107</v>
      </c>
      <c r="G10468" t="s">
        <v>31</v>
      </c>
      <c r="H10468" t="s">
        <v>46</v>
      </c>
      <c r="I10468" t="s">
        <v>8882</v>
      </c>
      <c r="K10468"/>
      <c r="L10468" t="s">
        <v>6658</v>
      </c>
      <c r="M10468" t="s">
        <v>11071</v>
      </c>
      <c r="N10468">
        <v>3</v>
      </c>
      <c r="P10468" t="s">
        <v>10827</v>
      </c>
      <c r="Q10468" t="s">
        <v>17108</v>
      </c>
      <c r="S10468" t="s">
        <v>29</v>
      </c>
    </row>
    <row r="10469" spans="1:19" hidden="1" x14ac:dyDescent="0.2">
      <c r="A10469">
        <v>6769</v>
      </c>
      <c r="B10469" t="s">
        <v>17109</v>
      </c>
      <c r="C10469" t="s">
        <v>20</v>
      </c>
      <c r="D10469">
        <v>2.54</v>
      </c>
      <c r="E10469">
        <v>20</v>
      </c>
      <c r="F10469" t="s">
        <v>17107</v>
      </c>
      <c r="G10469" t="s">
        <v>31</v>
      </c>
      <c r="H10469" t="s">
        <v>46</v>
      </c>
      <c r="I10469" t="s">
        <v>8882</v>
      </c>
      <c r="K10469"/>
      <c r="L10469" t="s">
        <v>17110</v>
      </c>
      <c r="M10469" t="s">
        <v>11071</v>
      </c>
      <c r="N10469">
        <v>3</v>
      </c>
      <c r="P10469" t="s">
        <v>10827</v>
      </c>
      <c r="Q10469" t="s">
        <v>17111</v>
      </c>
      <c r="S10469" t="s">
        <v>29</v>
      </c>
    </row>
    <row r="10470" spans="1:19" hidden="1" x14ac:dyDescent="0.2">
      <c r="A10470">
        <v>6770</v>
      </c>
      <c r="B10470" t="s">
        <v>17112</v>
      </c>
      <c r="C10470" t="s">
        <v>20</v>
      </c>
      <c r="D10470">
        <v>10.19</v>
      </c>
      <c r="E10470">
        <v>20</v>
      </c>
      <c r="F10470" t="s">
        <v>12664</v>
      </c>
      <c r="G10470" t="s">
        <v>31</v>
      </c>
      <c r="H10470" t="s">
        <v>46</v>
      </c>
      <c r="I10470" t="s">
        <v>7196</v>
      </c>
      <c r="K10470"/>
      <c r="L10470" t="s">
        <v>17113</v>
      </c>
      <c r="M10470" t="s">
        <v>11071</v>
      </c>
      <c r="N10470">
        <v>3</v>
      </c>
      <c r="P10470" t="s">
        <v>10827</v>
      </c>
      <c r="Q10470" t="s">
        <v>17114</v>
      </c>
      <c r="S10470" t="s">
        <v>29</v>
      </c>
    </row>
    <row r="10471" spans="1:19" hidden="1" x14ac:dyDescent="0.2">
      <c r="A10471">
        <v>6771</v>
      </c>
      <c r="B10471" t="s">
        <v>17115</v>
      </c>
      <c r="C10471" t="s">
        <v>20</v>
      </c>
      <c r="D10471">
        <v>10.16</v>
      </c>
      <c r="E10471">
        <v>20</v>
      </c>
      <c r="F10471" t="s">
        <v>17116</v>
      </c>
      <c r="G10471" t="s">
        <v>55</v>
      </c>
      <c r="H10471" t="s">
        <v>46</v>
      </c>
      <c r="I10471" t="s">
        <v>7196</v>
      </c>
      <c r="K10471"/>
      <c r="L10471" t="s">
        <v>17117</v>
      </c>
      <c r="M10471" t="s">
        <v>26</v>
      </c>
      <c r="N10471">
        <v>2</v>
      </c>
      <c r="P10471" t="s">
        <v>10827</v>
      </c>
      <c r="Q10471" t="s">
        <v>17118</v>
      </c>
      <c r="S10471" t="s">
        <v>29</v>
      </c>
    </row>
    <row r="10472" spans="1:19" hidden="1" x14ac:dyDescent="0.2">
      <c r="A10472">
        <v>6771</v>
      </c>
      <c r="B10472" t="s">
        <v>17115</v>
      </c>
      <c r="C10472" t="s">
        <v>73</v>
      </c>
      <c r="D10472">
        <v>7.07</v>
      </c>
      <c r="E10472">
        <v>20</v>
      </c>
      <c r="F10472" t="s">
        <v>17116</v>
      </c>
      <c r="G10472" t="s">
        <v>55</v>
      </c>
      <c r="H10472" t="s">
        <v>46</v>
      </c>
      <c r="I10472" t="s">
        <v>7196</v>
      </c>
      <c r="K10472"/>
      <c r="L10472" t="s">
        <v>17117</v>
      </c>
      <c r="M10472" t="s">
        <v>26</v>
      </c>
      <c r="N10472">
        <v>2</v>
      </c>
      <c r="P10472" t="s">
        <v>10827</v>
      </c>
      <c r="Q10472" t="s">
        <v>17118</v>
      </c>
      <c r="S10472" t="s">
        <v>29</v>
      </c>
    </row>
    <row r="10473" spans="1:19" hidden="1" x14ac:dyDescent="0.2">
      <c r="A10473">
        <v>6772</v>
      </c>
      <c r="B10473" t="s">
        <v>17119</v>
      </c>
      <c r="C10473" t="s">
        <v>20</v>
      </c>
      <c r="D10473">
        <v>7.08</v>
      </c>
      <c r="E10473">
        <v>20</v>
      </c>
      <c r="F10473" t="s">
        <v>14488</v>
      </c>
      <c r="G10473" t="s">
        <v>31</v>
      </c>
      <c r="H10473" t="s">
        <v>46</v>
      </c>
      <c r="I10473" t="s">
        <v>7196</v>
      </c>
      <c r="K10473"/>
      <c r="L10473" t="s">
        <v>17120</v>
      </c>
      <c r="M10473" t="s">
        <v>26</v>
      </c>
      <c r="N10473">
        <v>2</v>
      </c>
      <c r="P10473" t="s">
        <v>10827</v>
      </c>
      <c r="Q10473" t="s">
        <v>17121</v>
      </c>
      <c r="S10473" t="s">
        <v>29</v>
      </c>
    </row>
    <row r="10474" spans="1:19" hidden="1" x14ac:dyDescent="0.2">
      <c r="A10474">
        <v>6772</v>
      </c>
      <c r="B10474" t="s">
        <v>17119</v>
      </c>
      <c r="C10474" t="s">
        <v>73</v>
      </c>
      <c r="D10474">
        <v>-1.35</v>
      </c>
      <c r="E10474">
        <v>20</v>
      </c>
      <c r="F10474" t="s">
        <v>17122</v>
      </c>
      <c r="G10474" t="s">
        <v>75</v>
      </c>
      <c r="H10474" t="s">
        <v>23</v>
      </c>
      <c r="I10474" t="s">
        <v>7196</v>
      </c>
      <c r="K10474"/>
      <c r="L10474" t="s">
        <v>17120</v>
      </c>
      <c r="M10474" t="s">
        <v>26</v>
      </c>
      <c r="N10474">
        <v>2</v>
      </c>
      <c r="P10474" t="s">
        <v>10827</v>
      </c>
      <c r="Q10474" t="s">
        <v>17121</v>
      </c>
      <c r="S10474" t="s">
        <v>29</v>
      </c>
    </row>
    <row r="10475" spans="1:19" hidden="1" x14ac:dyDescent="0.2">
      <c r="A10475">
        <v>6773</v>
      </c>
      <c r="B10475" t="s">
        <v>17123</v>
      </c>
      <c r="C10475" t="s">
        <v>20</v>
      </c>
      <c r="D10475">
        <v>8.56</v>
      </c>
      <c r="E10475">
        <v>20</v>
      </c>
      <c r="F10475" t="s">
        <v>12761</v>
      </c>
      <c r="G10475" t="s">
        <v>31</v>
      </c>
      <c r="H10475" t="s">
        <v>46</v>
      </c>
      <c r="I10475" t="s">
        <v>7196</v>
      </c>
      <c r="K10475"/>
      <c r="L10475" t="s">
        <v>17124</v>
      </c>
      <c r="M10475" t="s">
        <v>11071</v>
      </c>
      <c r="N10475">
        <v>3</v>
      </c>
      <c r="P10475" t="s">
        <v>10827</v>
      </c>
      <c r="Q10475" t="s">
        <v>17125</v>
      </c>
      <c r="S10475" t="s">
        <v>29</v>
      </c>
    </row>
    <row r="10476" spans="1:19" hidden="1" x14ac:dyDescent="0.2">
      <c r="A10476">
        <v>6773</v>
      </c>
      <c r="B10476" t="s">
        <v>17123</v>
      </c>
      <c r="C10476" t="s">
        <v>73</v>
      </c>
      <c r="D10476">
        <v>2.48</v>
      </c>
      <c r="E10476">
        <v>20</v>
      </c>
      <c r="F10476" t="s">
        <v>12761</v>
      </c>
      <c r="G10476" t="s">
        <v>31</v>
      </c>
      <c r="H10476" t="s">
        <v>46</v>
      </c>
      <c r="I10476" t="s">
        <v>7196</v>
      </c>
      <c r="K10476"/>
      <c r="L10476" t="s">
        <v>17124</v>
      </c>
      <c r="M10476" t="s">
        <v>11071</v>
      </c>
      <c r="N10476">
        <v>3</v>
      </c>
      <c r="P10476" t="s">
        <v>10827</v>
      </c>
      <c r="Q10476" t="s">
        <v>17125</v>
      </c>
      <c r="S10476" t="s">
        <v>29</v>
      </c>
    </row>
    <row r="10477" spans="1:19" hidden="1" x14ac:dyDescent="0.2">
      <c r="A10477">
        <v>6774</v>
      </c>
      <c r="B10477" t="s">
        <v>17126</v>
      </c>
      <c r="C10477" t="s">
        <v>20</v>
      </c>
      <c r="D10477">
        <v>9.36</v>
      </c>
      <c r="E10477">
        <v>20</v>
      </c>
      <c r="F10477" t="s">
        <v>17127</v>
      </c>
      <c r="G10477" t="s">
        <v>55</v>
      </c>
      <c r="H10477" t="s">
        <v>46</v>
      </c>
      <c r="I10477" t="s">
        <v>7196</v>
      </c>
      <c r="K10477"/>
      <c r="L10477" t="s">
        <v>17128</v>
      </c>
      <c r="M10477" t="s">
        <v>26</v>
      </c>
      <c r="N10477">
        <v>2</v>
      </c>
      <c r="P10477" t="s">
        <v>10827</v>
      </c>
      <c r="Q10477" t="s">
        <v>17129</v>
      </c>
      <c r="S10477" t="s">
        <v>29</v>
      </c>
    </row>
    <row r="10478" spans="1:19" hidden="1" x14ac:dyDescent="0.2">
      <c r="A10478">
        <v>6774</v>
      </c>
      <c r="B10478" t="s">
        <v>17126</v>
      </c>
      <c r="C10478" t="s">
        <v>73</v>
      </c>
      <c r="D10478">
        <v>4.82</v>
      </c>
      <c r="E10478">
        <v>20</v>
      </c>
      <c r="F10478" t="s">
        <v>17127</v>
      </c>
      <c r="G10478" t="s">
        <v>55</v>
      </c>
      <c r="H10478" t="s">
        <v>46</v>
      </c>
      <c r="I10478" t="s">
        <v>7196</v>
      </c>
      <c r="K10478"/>
      <c r="L10478" t="s">
        <v>17128</v>
      </c>
      <c r="M10478" t="s">
        <v>26</v>
      </c>
      <c r="N10478">
        <v>2</v>
      </c>
      <c r="P10478" t="s">
        <v>10827</v>
      </c>
      <c r="Q10478" t="s">
        <v>17129</v>
      </c>
      <c r="S10478" t="s">
        <v>29</v>
      </c>
    </row>
    <row r="10479" spans="1:19" hidden="1" x14ac:dyDescent="0.2">
      <c r="A10479">
        <v>6775</v>
      </c>
      <c r="B10479" t="s">
        <v>17130</v>
      </c>
      <c r="C10479" t="s">
        <v>20</v>
      </c>
      <c r="D10479">
        <v>7.61</v>
      </c>
      <c r="E10479">
        <v>20</v>
      </c>
      <c r="F10479" t="s">
        <v>15334</v>
      </c>
      <c r="G10479" t="s">
        <v>31</v>
      </c>
      <c r="H10479" t="s">
        <v>46</v>
      </c>
      <c r="I10479" t="s">
        <v>7196</v>
      </c>
      <c r="K10479"/>
      <c r="L10479" t="s">
        <v>17131</v>
      </c>
      <c r="M10479" t="s">
        <v>11071</v>
      </c>
      <c r="N10479">
        <v>3</v>
      </c>
      <c r="P10479" t="s">
        <v>10827</v>
      </c>
      <c r="Q10479" t="s">
        <v>17132</v>
      </c>
      <c r="S10479" t="s">
        <v>29</v>
      </c>
    </row>
    <row r="10480" spans="1:19" hidden="1" x14ac:dyDescent="0.2">
      <c r="A10480">
        <v>6776</v>
      </c>
      <c r="B10480" t="s">
        <v>17133</v>
      </c>
      <c r="C10480" t="s">
        <v>20</v>
      </c>
      <c r="D10480">
        <v>7.25</v>
      </c>
      <c r="E10480" t="s">
        <v>1620</v>
      </c>
      <c r="F10480" t="s">
        <v>16911</v>
      </c>
      <c r="G10480" t="s">
        <v>55</v>
      </c>
      <c r="H10480" t="s">
        <v>23</v>
      </c>
      <c r="I10480" t="s">
        <v>16912</v>
      </c>
      <c r="K10480"/>
      <c r="L10480" t="s">
        <v>17134</v>
      </c>
      <c r="M10480" t="s">
        <v>11208</v>
      </c>
      <c r="N10480">
        <v>4</v>
      </c>
      <c r="P10480" t="s">
        <v>10827</v>
      </c>
      <c r="Q10480" t="s">
        <v>17135</v>
      </c>
      <c r="S10480" t="s">
        <v>29</v>
      </c>
    </row>
    <row r="10481" spans="1:19" hidden="1" x14ac:dyDescent="0.2">
      <c r="A10481">
        <v>6776</v>
      </c>
      <c r="B10481" t="s">
        <v>17133</v>
      </c>
      <c r="C10481" t="s">
        <v>73</v>
      </c>
      <c r="D10481">
        <v>2.9</v>
      </c>
      <c r="E10481" t="s">
        <v>1620</v>
      </c>
      <c r="F10481" t="s">
        <v>16911</v>
      </c>
      <c r="G10481" t="s">
        <v>55</v>
      </c>
      <c r="H10481" t="s">
        <v>23</v>
      </c>
      <c r="I10481" t="s">
        <v>16912</v>
      </c>
      <c r="K10481"/>
      <c r="L10481" t="s">
        <v>17134</v>
      </c>
      <c r="M10481" t="s">
        <v>11208</v>
      </c>
      <c r="N10481">
        <v>4</v>
      </c>
      <c r="P10481" t="s">
        <v>10827</v>
      </c>
      <c r="Q10481" t="s">
        <v>17135</v>
      </c>
      <c r="S10481" t="s">
        <v>29</v>
      </c>
    </row>
    <row r="10482" spans="1:19" hidden="1" x14ac:dyDescent="0.2">
      <c r="A10482">
        <v>6776</v>
      </c>
      <c r="B10482" t="s">
        <v>17133</v>
      </c>
      <c r="C10482" t="s">
        <v>48</v>
      </c>
      <c r="D10482">
        <v>6.9</v>
      </c>
      <c r="F10482" t="s">
        <v>16911</v>
      </c>
      <c r="G10482" t="s">
        <v>189</v>
      </c>
      <c r="I10482" t="s">
        <v>9628</v>
      </c>
      <c r="K10482"/>
      <c r="L10482" t="s">
        <v>17134</v>
      </c>
      <c r="M10482" t="s">
        <v>11208</v>
      </c>
      <c r="N10482">
        <v>4</v>
      </c>
      <c r="P10482" t="s">
        <v>10827</v>
      </c>
      <c r="Q10482" t="s">
        <v>17135</v>
      </c>
      <c r="S10482" t="s">
        <v>50</v>
      </c>
    </row>
    <row r="10483" spans="1:19" hidden="1" x14ac:dyDescent="0.2">
      <c r="A10483">
        <v>6777</v>
      </c>
      <c r="B10483" t="s">
        <v>17136</v>
      </c>
      <c r="C10483" t="s">
        <v>20</v>
      </c>
      <c r="D10483">
        <v>1.94</v>
      </c>
      <c r="E10483">
        <v>20</v>
      </c>
      <c r="F10483" t="s">
        <v>17137</v>
      </c>
      <c r="G10483" t="s">
        <v>75</v>
      </c>
      <c r="H10483" t="s">
        <v>46</v>
      </c>
      <c r="I10483" t="s">
        <v>17074</v>
      </c>
      <c r="K10483"/>
      <c r="L10483" t="s">
        <v>17138</v>
      </c>
      <c r="M10483" t="s">
        <v>26</v>
      </c>
      <c r="N10483">
        <v>2</v>
      </c>
      <c r="P10483" t="s">
        <v>10827</v>
      </c>
      <c r="Q10483" t="s">
        <v>17139</v>
      </c>
      <c r="S10483" t="s">
        <v>29</v>
      </c>
    </row>
    <row r="10484" spans="1:19" hidden="1" x14ac:dyDescent="0.2">
      <c r="A10484">
        <v>6777</v>
      </c>
      <c r="B10484" t="s">
        <v>17136</v>
      </c>
      <c r="C10484" t="s">
        <v>73</v>
      </c>
      <c r="D10484">
        <v>10.17</v>
      </c>
      <c r="E10484">
        <v>20</v>
      </c>
      <c r="F10484" t="s">
        <v>12752</v>
      </c>
      <c r="G10484" t="s">
        <v>31</v>
      </c>
      <c r="H10484" t="s">
        <v>46</v>
      </c>
      <c r="I10484" t="s">
        <v>17074</v>
      </c>
      <c r="K10484"/>
      <c r="L10484" t="s">
        <v>17138</v>
      </c>
      <c r="M10484" t="s">
        <v>26</v>
      </c>
      <c r="N10484">
        <v>2</v>
      </c>
      <c r="P10484" t="s">
        <v>10827</v>
      </c>
      <c r="Q10484" t="s">
        <v>17139</v>
      </c>
      <c r="S10484" t="s">
        <v>29</v>
      </c>
    </row>
    <row r="10485" spans="1:19" hidden="1" x14ac:dyDescent="0.2">
      <c r="A10485">
        <v>6778</v>
      </c>
      <c r="B10485" t="s">
        <v>17140</v>
      </c>
      <c r="C10485" t="s">
        <v>20</v>
      </c>
      <c r="D10485">
        <v>3.04</v>
      </c>
      <c r="E10485">
        <v>20</v>
      </c>
      <c r="F10485" t="s">
        <v>12752</v>
      </c>
      <c r="G10485" t="s">
        <v>31</v>
      </c>
      <c r="H10485" t="s">
        <v>46</v>
      </c>
      <c r="I10485" t="s">
        <v>17074</v>
      </c>
      <c r="K10485"/>
      <c r="L10485" t="s">
        <v>17141</v>
      </c>
      <c r="M10485" t="s">
        <v>26</v>
      </c>
      <c r="N10485">
        <v>2</v>
      </c>
      <c r="P10485" t="s">
        <v>10827</v>
      </c>
      <c r="Q10485" t="s">
        <v>17142</v>
      </c>
      <c r="S10485" t="s">
        <v>29</v>
      </c>
    </row>
    <row r="10486" spans="1:19" hidden="1" x14ac:dyDescent="0.2">
      <c r="A10486">
        <v>6779</v>
      </c>
      <c r="B10486" t="s">
        <v>17143</v>
      </c>
      <c r="C10486" t="s">
        <v>20</v>
      </c>
      <c r="D10486">
        <v>1.65</v>
      </c>
      <c r="E10486">
        <v>20</v>
      </c>
      <c r="F10486" t="s">
        <v>13114</v>
      </c>
      <c r="G10486" t="s">
        <v>75</v>
      </c>
      <c r="H10486" t="s">
        <v>46</v>
      </c>
      <c r="I10486" t="s">
        <v>17074</v>
      </c>
      <c r="K10486"/>
      <c r="L10486" t="s">
        <v>17144</v>
      </c>
      <c r="M10486" t="s">
        <v>26</v>
      </c>
      <c r="N10486">
        <v>2</v>
      </c>
      <c r="P10486" t="s">
        <v>10827</v>
      </c>
      <c r="Q10486" t="s">
        <v>17145</v>
      </c>
      <c r="S10486" t="s">
        <v>29</v>
      </c>
    </row>
    <row r="10487" spans="1:19" hidden="1" x14ac:dyDescent="0.2">
      <c r="A10487">
        <v>6780</v>
      </c>
      <c r="B10487" t="s">
        <v>17146</v>
      </c>
      <c r="C10487" t="s">
        <v>20</v>
      </c>
      <c r="D10487">
        <v>-0.24</v>
      </c>
      <c r="E10487" t="s">
        <v>11026</v>
      </c>
      <c r="G10487" t="s">
        <v>75</v>
      </c>
      <c r="H10487" t="s">
        <v>23</v>
      </c>
      <c r="I10487" t="s">
        <v>4522</v>
      </c>
      <c r="K10487"/>
      <c r="L10487" t="s">
        <v>17147</v>
      </c>
      <c r="M10487" t="s">
        <v>26</v>
      </c>
      <c r="N10487">
        <v>2</v>
      </c>
      <c r="P10487" t="s">
        <v>10827</v>
      </c>
      <c r="Q10487" t="s">
        <v>17148</v>
      </c>
      <c r="S10487" t="s">
        <v>29</v>
      </c>
    </row>
    <row r="10488" spans="1:19" hidden="1" x14ac:dyDescent="0.2">
      <c r="A10488">
        <v>6780</v>
      </c>
      <c r="B10488" t="s">
        <v>17146</v>
      </c>
      <c r="C10488" t="s">
        <v>73</v>
      </c>
      <c r="D10488">
        <v>7.07</v>
      </c>
      <c r="E10488" t="s">
        <v>11026</v>
      </c>
      <c r="G10488" t="s">
        <v>31</v>
      </c>
      <c r="H10488" t="s">
        <v>23</v>
      </c>
      <c r="I10488" t="s">
        <v>4522</v>
      </c>
      <c r="K10488"/>
      <c r="L10488" t="s">
        <v>17147</v>
      </c>
      <c r="M10488" t="s">
        <v>26</v>
      </c>
      <c r="N10488">
        <v>2</v>
      </c>
      <c r="P10488" t="s">
        <v>10827</v>
      </c>
      <c r="Q10488" t="s">
        <v>17148</v>
      </c>
      <c r="S10488" t="s">
        <v>29</v>
      </c>
    </row>
    <row r="10489" spans="1:19" hidden="1" x14ac:dyDescent="0.2">
      <c r="A10489">
        <v>6782</v>
      </c>
      <c r="B10489" t="s">
        <v>6706</v>
      </c>
      <c r="C10489" t="s">
        <v>20</v>
      </c>
      <c r="D10489">
        <v>2.0099999999999998</v>
      </c>
      <c r="E10489">
        <v>4.3</v>
      </c>
      <c r="F10489" t="s">
        <v>17149</v>
      </c>
      <c r="G10489" t="s">
        <v>75</v>
      </c>
      <c r="H10489" t="s">
        <v>46</v>
      </c>
      <c r="I10489" t="s">
        <v>5293</v>
      </c>
      <c r="K10489"/>
      <c r="L10489" t="s">
        <v>6709</v>
      </c>
      <c r="M10489" t="s">
        <v>11208</v>
      </c>
      <c r="N10489">
        <v>4</v>
      </c>
      <c r="P10489" t="s">
        <v>10827</v>
      </c>
      <c r="Q10489" t="s">
        <v>17150</v>
      </c>
      <c r="S10489" t="s">
        <v>29</v>
      </c>
    </row>
    <row r="10490" spans="1:19" hidden="1" x14ac:dyDescent="0.2">
      <c r="A10490">
        <v>6782</v>
      </c>
      <c r="B10490" t="s">
        <v>6706</v>
      </c>
      <c r="C10490" t="s">
        <v>20</v>
      </c>
      <c r="D10490">
        <v>1.97</v>
      </c>
      <c r="E10490">
        <v>12.1</v>
      </c>
      <c r="F10490" t="s">
        <v>17149</v>
      </c>
      <c r="G10490" t="s">
        <v>75</v>
      </c>
      <c r="H10490" t="s">
        <v>46</v>
      </c>
      <c r="I10490" t="s">
        <v>5293</v>
      </c>
      <c r="K10490"/>
      <c r="L10490" t="s">
        <v>6709</v>
      </c>
      <c r="M10490" t="s">
        <v>11208</v>
      </c>
      <c r="N10490">
        <v>4</v>
      </c>
      <c r="P10490" t="s">
        <v>10827</v>
      </c>
      <c r="Q10490" t="s">
        <v>17150</v>
      </c>
      <c r="S10490" t="s">
        <v>29</v>
      </c>
    </row>
    <row r="10491" spans="1:19" hidden="1" x14ac:dyDescent="0.2">
      <c r="A10491">
        <v>6782</v>
      </c>
      <c r="B10491" t="s">
        <v>6706</v>
      </c>
      <c r="C10491" t="s">
        <v>20</v>
      </c>
      <c r="D10491">
        <v>1.95</v>
      </c>
      <c r="E10491">
        <v>20</v>
      </c>
      <c r="F10491" t="s">
        <v>17149</v>
      </c>
      <c r="G10491" t="s">
        <v>75</v>
      </c>
      <c r="H10491" t="s">
        <v>46</v>
      </c>
      <c r="I10491" t="s">
        <v>5293</v>
      </c>
      <c r="K10491"/>
      <c r="L10491" t="s">
        <v>6709</v>
      </c>
      <c r="M10491" t="s">
        <v>11208</v>
      </c>
      <c r="N10491">
        <v>4</v>
      </c>
      <c r="P10491" t="s">
        <v>10827</v>
      </c>
      <c r="Q10491" t="s">
        <v>17150</v>
      </c>
      <c r="S10491" t="s">
        <v>29</v>
      </c>
    </row>
    <row r="10492" spans="1:19" hidden="1" x14ac:dyDescent="0.2">
      <c r="A10492">
        <v>6782</v>
      </c>
      <c r="B10492" t="s">
        <v>6706</v>
      </c>
      <c r="C10492" t="s">
        <v>20</v>
      </c>
      <c r="D10492">
        <v>1.94</v>
      </c>
      <c r="E10492">
        <v>29.5</v>
      </c>
      <c r="F10492" t="s">
        <v>17149</v>
      </c>
      <c r="G10492" t="s">
        <v>75</v>
      </c>
      <c r="H10492" t="s">
        <v>46</v>
      </c>
      <c r="I10492" t="s">
        <v>5293</v>
      </c>
      <c r="K10492"/>
      <c r="L10492" t="s">
        <v>6709</v>
      </c>
      <c r="M10492" t="s">
        <v>11208</v>
      </c>
      <c r="N10492">
        <v>4</v>
      </c>
      <c r="P10492" t="s">
        <v>10827</v>
      </c>
      <c r="Q10492" t="s">
        <v>17150</v>
      </c>
      <c r="S10492" t="s">
        <v>29</v>
      </c>
    </row>
    <row r="10493" spans="1:19" hidden="1" x14ac:dyDescent="0.2">
      <c r="A10493">
        <v>6782</v>
      </c>
      <c r="B10493" t="s">
        <v>6706</v>
      </c>
      <c r="C10493" t="s">
        <v>20</v>
      </c>
      <c r="D10493">
        <v>3.89</v>
      </c>
      <c r="E10493">
        <v>4.3</v>
      </c>
      <c r="F10493" t="s">
        <v>17151</v>
      </c>
      <c r="G10493" t="s">
        <v>31</v>
      </c>
      <c r="H10493" t="s">
        <v>46</v>
      </c>
      <c r="I10493" t="s">
        <v>5293</v>
      </c>
      <c r="K10493"/>
      <c r="L10493" t="s">
        <v>6709</v>
      </c>
      <c r="M10493" t="s">
        <v>11208</v>
      </c>
      <c r="N10493">
        <v>4</v>
      </c>
      <c r="P10493" t="s">
        <v>10827</v>
      </c>
      <c r="Q10493" t="s">
        <v>17150</v>
      </c>
      <c r="S10493" t="s">
        <v>29</v>
      </c>
    </row>
    <row r="10494" spans="1:19" hidden="1" x14ac:dyDescent="0.2">
      <c r="A10494">
        <v>6782</v>
      </c>
      <c r="B10494" t="s">
        <v>6706</v>
      </c>
      <c r="C10494" t="s">
        <v>20</v>
      </c>
      <c r="D10494">
        <v>3.66</v>
      </c>
      <c r="E10494">
        <v>12.1</v>
      </c>
      <c r="F10494" t="s">
        <v>17151</v>
      </c>
      <c r="G10494" t="s">
        <v>31</v>
      </c>
      <c r="H10494" t="s">
        <v>46</v>
      </c>
      <c r="I10494" t="s">
        <v>5293</v>
      </c>
      <c r="K10494"/>
      <c r="L10494" t="s">
        <v>6709</v>
      </c>
      <c r="M10494" t="s">
        <v>11208</v>
      </c>
      <c r="N10494">
        <v>4</v>
      </c>
      <c r="P10494" t="s">
        <v>10827</v>
      </c>
      <c r="Q10494" t="s">
        <v>17150</v>
      </c>
      <c r="S10494" t="s">
        <v>29</v>
      </c>
    </row>
    <row r="10495" spans="1:19" hidden="1" x14ac:dyDescent="0.2">
      <c r="A10495">
        <v>6782</v>
      </c>
      <c r="B10495" t="s">
        <v>6706</v>
      </c>
      <c r="C10495" t="s">
        <v>20</v>
      </c>
      <c r="D10495">
        <v>3.43</v>
      </c>
      <c r="E10495">
        <v>29.5</v>
      </c>
      <c r="F10495" t="s">
        <v>17151</v>
      </c>
      <c r="G10495" t="s">
        <v>31</v>
      </c>
      <c r="H10495" t="s">
        <v>46</v>
      </c>
      <c r="I10495" t="s">
        <v>5293</v>
      </c>
      <c r="K10495"/>
      <c r="L10495" t="s">
        <v>6709</v>
      </c>
      <c r="M10495" t="s">
        <v>11208</v>
      </c>
      <c r="N10495">
        <v>4</v>
      </c>
      <c r="P10495" t="s">
        <v>10827</v>
      </c>
      <c r="Q10495" t="s">
        <v>17150</v>
      </c>
      <c r="S10495" t="s">
        <v>29</v>
      </c>
    </row>
    <row r="10496" spans="1:19" hidden="1" x14ac:dyDescent="0.2">
      <c r="A10496">
        <v>6782</v>
      </c>
      <c r="B10496" t="s">
        <v>6706</v>
      </c>
      <c r="C10496" t="s">
        <v>73</v>
      </c>
      <c r="D10496">
        <v>-4.51</v>
      </c>
      <c r="E10496">
        <v>20</v>
      </c>
      <c r="F10496" t="s">
        <v>13753</v>
      </c>
      <c r="G10496" t="s">
        <v>75</v>
      </c>
      <c r="H10496" t="s">
        <v>23</v>
      </c>
      <c r="I10496" t="s">
        <v>161</v>
      </c>
      <c r="K10496"/>
      <c r="L10496" t="s">
        <v>6709</v>
      </c>
      <c r="M10496" t="s">
        <v>11208</v>
      </c>
      <c r="N10496">
        <v>4</v>
      </c>
      <c r="P10496" t="s">
        <v>10827</v>
      </c>
      <c r="Q10496" t="s">
        <v>17150</v>
      </c>
      <c r="S10496" t="s">
        <v>29</v>
      </c>
    </row>
    <row r="10497" spans="1:19" hidden="1" x14ac:dyDescent="0.2">
      <c r="A10497">
        <v>6783</v>
      </c>
      <c r="B10497" t="s">
        <v>6716</v>
      </c>
      <c r="C10497" t="s">
        <v>20</v>
      </c>
      <c r="D10497">
        <v>4.8099999999999996</v>
      </c>
      <c r="E10497">
        <v>20</v>
      </c>
      <c r="F10497" t="s">
        <v>66</v>
      </c>
      <c r="G10497" t="s">
        <v>31</v>
      </c>
      <c r="H10497" t="s">
        <v>46</v>
      </c>
      <c r="I10497" t="s">
        <v>7326</v>
      </c>
      <c r="K10497"/>
      <c r="L10497" t="s">
        <v>6718</v>
      </c>
      <c r="M10497" t="s">
        <v>11208</v>
      </c>
      <c r="N10497">
        <v>4</v>
      </c>
      <c r="P10497" t="s">
        <v>10827</v>
      </c>
      <c r="Q10497" t="s">
        <v>17152</v>
      </c>
      <c r="S10497" t="s">
        <v>29</v>
      </c>
    </row>
    <row r="10498" spans="1:19" hidden="1" x14ac:dyDescent="0.2">
      <c r="A10498">
        <v>6784</v>
      </c>
      <c r="B10498" t="s">
        <v>17153</v>
      </c>
      <c r="C10498" t="s">
        <v>20</v>
      </c>
      <c r="D10498">
        <v>4.83</v>
      </c>
      <c r="E10498">
        <v>20</v>
      </c>
      <c r="F10498" t="s">
        <v>66</v>
      </c>
      <c r="G10498" t="s">
        <v>31</v>
      </c>
      <c r="H10498" t="s">
        <v>46</v>
      </c>
      <c r="I10498" t="s">
        <v>5200</v>
      </c>
      <c r="K10498"/>
      <c r="L10498" t="s">
        <v>17154</v>
      </c>
      <c r="M10498" t="s">
        <v>26</v>
      </c>
      <c r="N10498">
        <v>2</v>
      </c>
      <c r="P10498" t="s">
        <v>10827</v>
      </c>
      <c r="Q10498" t="s">
        <v>17155</v>
      </c>
      <c r="S10498" t="s">
        <v>29</v>
      </c>
    </row>
    <row r="10499" spans="1:19" hidden="1" x14ac:dyDescent="0.2">
      <c r="A10499">
        <v>6785</v>
      </c>
      <c r="B10499" t="s">
        <v>17156</v>
      </c>
      <c r="C10499" t="s">
        <v>20</v>
      </c>
      <c r="D10499">
        <v>4.72</v>
      </c>
      <c r="E10499">
        <v>20</v>
      </c>
      <c r="F10499" t="s">
        <v>66</v>
      </c>
      <c r="G10499" t="s">
        <v>31</v>
      </c>
      <c r="H10499" t="s">
        <v>46</v>
      </c>
      <c r="I10499" t="s">
        <v>5200</v>
      </c>
      <c r="K10499"/>
      <c r="L10499" t="s">
        <v>17157</v>
      </c>
      <c r="M10499" t="s">
        <v>26</v>
      </c>
      <c r="N10499">
        <v>2</v>
      </c>
      <c r="P10499" t="s">
        <v>10827</v>
      </c>
      <c r="Q10499" t="s">
        <v>17158</v>
      </c>
      <c r="S10499" t="s">
        <v>29</v>
      </c>
    </row>
    <row r="10500" spans="1:19" hidden="1" x14ac:dyDescent="0.2">
      <c r="A10500">
        <v>6786</v>
      </c>
      <c r="B10500" t="s">
        <v>17159</v>
      </c>
      <c r="C10500" t="s">
        <v>20</v>
      </c>
      <c r="D10500">
        <v>5.01</v>
      </c>
      <c r="E10500">
        <v>20</v>
      </c>
      <c r="F10500" t="s">
        <v>66</v>
      </c>
      <c r="G10500" t="s">
        <v>31</v>
      </c>
      <c r="H10500" t="s">
        <v>46</v>
      </c>
      <c r="I10500" t="s">
        <v>5200</v>
      </c>
      <c r="K10500"/>
      <c r="L10500" t="s">
        <v>17160</v>
      </c>
      <c r="M10500" t="s">
        <v>26</v>
      </c>
      <c r="N10500">
        <v>2</v>
      </c>
      <c r="P10500" t="s">
        <v>10827</v>
      </c>
      <c r="Q10500" t="s">
        <v>17161</v>
      </c>
      <c r="S10500" t="s">
        <v>29</v>
      </c>
    </row>
    <row r="10501" spans="1:19" hidden="1" x14ac:dyDescent="0.2">
      <c r="A10501">
        <v>6787</v>
      </c>
      <c r="B10501" t="s">
        <v>17162</v>
      </c>
      <c r="C10501" t="s">
        <v>20</v>
      </c>
      <c r="D10501">
        <v>4.58</v>
      </c>
      <c r="E10501">
        <v>20</v>
      </c>
      <c r="F10501" t="s">
        <v>66</v>
      </c>
      <c r="G10501" t="s">
        <v>31</v>
      </c>
      <c r="H10501" t="s">
        <v>46</v>
      </c>
      <c r="I10501" t="s">
        <v>5200</v>
      </c>
      <c r="K10501"/>
      <c r="L10501" t="s">
        <v>17163</v>
      </c>
      <c r="M10501" t="s">
        <v>26</v>
      </c>
      <c r="N10501">
        <v>2</v>
      </c>
      <c r="P10501" t="s">
        <v>10827</v>
      </c>
      <c r="Q10501" t="s">
        <v>17164</v>
      </c>
      <c r="S10501" t="s">
        <v>29</v>
      </c>
    </row>
    <row r="10502" spans="1:19" hidden="1" x14ac:dyDescent="0.2">
      <c r="A10502">
        <v>6788</v>
      </c>
      <c r="B10502" t="s">
        <v>17165</v>
      </c>
      <c r="C10502" t="s">
        <v>20</v>
      </c>
      <c r="D10502">
        <v>5.31</v>
      </c>
      <c r="E10502">
        <v>20</v>
      </c>
      <c r="F10502" t="s">
        <v>66</v>
      </c>
      <c r="G10502" t="s">
        <v>31</v>
      </c>
      <c r="H10502" t="s">
        <v>46</v>
      </c>
      <c r="I10502" t="s">
        <v>7326</v>
      </c>
      <c r="K10502"/>
      <c r="L10502" t="s">
        <v>17166</v>
      </c>
      <c r="M10502" t="s">
        <v>26</v>
      </c>
      <c r="N10502">
        <v>2</v>
      </c>
      <c r="P10502" t="s">
        <v>10827</v>
      </c>
      <c r="Q10502" t="s">
        <v>17167</v>
      </c>
      <c r="S10502" t="s">
        <v>29</v>
      </c>
    </row>
    <row r="10503" spans="1:19" hidden="1" x14ac:dyDescent="0.2">
      <c r="A10503">
        <v>6789</v>
      </c>
      <c r="B10503" t="s">
        <v>17168</v>
      </c>
      <c r="C10503" t="s">
        <v>20</v>
      </c>
      <c r="D10503">
        <v>4.12</v>
      </c>
      <c r="E10503">
        <v>20</v>
      </c>
      <c r="F10503" t="s">
        <v>17169</v>
      </c>
      <c r="G10503" t="s">
        <v>31</v>
      </c>
      <c r="H10503" t="s">
        <v>46</v>
      </c>
      <c r="I10503" t="s">
        <v>7326</v>
      </c>
      <c r="K10503"/>
      <c r="L10503" t="s">
        <v>17170</v>
      </c>
      <c r="M10503" t="s">
        <v>26</v>
      </c>
      <c r="N10503">
        <v>2</v>
      </c>
      <c r="P10503" t="s">
        <v>10827</v>
      </c>
      <c r="Q10503" t="s">
        <v>17171</v>
      </c>
      <c r="S10503" t="s">
        <v>29</v>
      </c>
    </row>
    <row r="10504" spans="1:19" hidden="1" x14ac:dyDescent="0.2">
      <c r="A10504">
        <v>6790</v>
      </c>
      <c r="B10504" t="s">
        <v>17172</v>
      </c>
      <c r="C10504" t="s">
        <v>20</v>
      </c>
      <c r="D10504">
        <v>9.34</v>
      </c>
      <c r="E10504">
        <v>20</v>
      </c>
      <c r="F10504" t="s">
        <v>11910</v>
      </c>
      <c r="G10504" t="s">
        <v>55</v>
      </c>
      <c r="H10504" t="s">
        <v>46</v>
      </c>
      <c r="I10504" t="s">
        <v>5853</v>
      </c>
      <c r="K10504"/>
      <c r="L10504" t="s">
        <v>17173</v>
      </c>
      <c r="M10504" t="s">
        <v>26</v>
      </c>
      <c r="N10504">
        <v>2</v>
      </c>
      <c r="P10504" t="s">
        <v>10827</v>
      </c>
      <c r="Q10504" t="s">
        <v>17174</v>
      </c>
      <c r="S10504" t="s">
        <v>29</v>
      </c>
    </row>
    <row r="10505" spans="1:19" hidden="1" x14ac:dyDescent="0.2">
      <c r="A10505">
        <v>6791</v>
      </c>
      <c r="B10505" t="s">
        <v>17175</v>
      </c>
      <c r="C10505" t="s">
        <v>20</v>
      </c>
      <c r="D10505">
        <v>8.3800000000000008</v>
      </c>
      <c r="E10505">
        <v>4</v>
      </c>
      <c r="F10505" t="s">
        <v>17176</v>
      </c>
      <c r="G10505" t="s">
        <v>31</v>
      </c>
      <c r="H10505" t="s">
        <v>46</v>
      </c>
      <c r="I10505" t="s">
        <v>7314</v>
      </c>
      <c r="K10505"/>
      <c r="L10505" t="s">
        <v>17177</v>
      </c>
      <c r="M10505" t="s">
        <v>26</v>
      </c>
      <c r="N10505">
        <v>2</v>
      </c>
      <c r="P10505" t="s">
        <v>10827</v>
      </c>
      <c r="Q10505" t="s">
        <v>17178</v>
      </c>
      <c r="S10505" t="s">
        <v>29</v>
      </c>
    </row>
    <row r="10506" spans="1:19" hidden="1" x14ac:dyDescent="0.2">
      <c r="A10506">
        <v>6792</v>
      </c>
      <c r="B10506" t="s">
        <v>17179</v>
      </c>
      <c r="C10506" t="s">
        <v>20</v>
      </c>
      <c r="D10506">
        <v>3.82</v>
      </c>
      <c r="E10506">
        <v>20</v>
      </c>
      <c r="F10506" t="s">
        <v>66</v>
      </c>
      <c r="G10506" t="s">
        <v>31</v>
      </c>
      <c r="H10506" t="s">
        <v>46</v>
      </c>
      <c r="I10506" t="s">
        <v>7326</v>
      </c>
      <c r="K10506"/>
      <c r="L10506" t="s">
        <v>17180</v>
      </c>
      <c r="M10506" t="s">
        <v>26</v>
      </c>
      <c r="N10506">
        <v>2</v>
      </c>
      <c r="P10506" t="s">
        <v>10827</v>
      </c>
      <c r="Q10506" t="s">
        <v>17181</v>
      </c>
      <c r="S10506" t="s">
        <v>29</v>
      </c>
    </row>
    <row r="10507" spans="1:19" hidden="1" x14ac:dyDescent="0.2">
      <c r="A10507">
        <v>6793</v>
      </c>
      <c r="B10507" t="s">
        <v>17182</v>
      </c>
      <c r="C10507" t="s">
        <v>20</v>
      </c>
      <c r="D10507">
        <v>0.53</v>
      </c>
      <c r="E10507">
        <v>20</v>
      </c>
      <c r="F10507" t="s">
        <v>17183</v>
      </c>
      <c r="I10507" t="s">
        <v>1455</v>
      </c>
      <c r="K10507"/>
      <c r="L10507" t="s">
        <v>17184</v>
      </c>
      <c r="M10507" t="s">
        <v>26</v>
      </c>
      <c r="N10507">
        <v>2</v>
      </c>
      <c r="P10507" t="s">
        <v>10827</v>
      </c>
      <c r="Q10507" t="s">
        <v>17185</v>
      </c>
      <c r="S10507" t="s">
        <v>29</v>
      </c>
    </row>
    <row r="10508" spans="1:19" hidden="1" x14ac:dyDescent="0.2">
      <c r="A10508">
        <v>6794</v>
      </c>
      <c r="B10508" t="s">
        <v>17186</v>
      </c>
      <c r="C10508" t="s">
        <v>20</v>
      </c>
      <c r="D10508">
        <v>0.5</v>
      </c>
      <c r="E10508">
        <v>20</v>
      </c>
      <c r="F10508" t="s">
        <v>17187</v>
      </c>
      <c r="G10508" t="s">
        <v>75</v>
      </c>
      <c r="H10508" t="s">
        <v>46</v>
      </c>
      <c r="I10508" t="s">
        <v>5293</v>
      </c>
      <c r="K10508"/>
      <c r="L10508" t="s">
        <v>17188</v>
      </c>
      <c r="M10508" t="s">
        <v>26</v>
      </c>
      <c r="N10508">
        <v>2</v>
      </c>
      <c r="P10508" t="s">
        <v>10827</v>
      </c>
      <c r="Q10508" t="s">
        <v>17189</v>
      </c>
      <c r="S10508" t="s">
        <v>29</v>
      </c>
    </row>
    <row r="10509" spans="1:19" hidden="1" x14ac:dyDescent="0.2">
      <c r="A10509">
        <v>6794</v>
      </c>
      <c r="B10509" t="s">
        <v>17186</v>
      </c>
      <c r="C10509" t="s">
        <v>20</v>
      </c>
      <c r="D10509">
        <v>3.35</v>
      </c>
      <c r="E10509">
        <v>20</v>
      </c>
      <c r="F10509" t="s">
        <v>17190</v>
      </c>
      <c r="G10509" t="s">
        <v>31</v>
      </c>
      <c r="H10509" t="s">
        <v>46</v>
      </c>
      <c r="I10509" t="s">
        <v>5293</v>
      </c>
      <c r="K10509"/>
      <c r="L10509" t="s">
        <v>17188</v>
      </c>
      <c r="M10509" t="s">
        <v>26</v>
      </c>
      <c r="N10509">
        <v>2</v>
      </c>
      <c r="P10509" t="s">
        <v>10827</v>
      </c>
      <c r="Q10509" t="s">
        <v>17189</v>
      </c>
      <c r="S10509" t="s">
        <v>29</v>
      </c>
    </row>
    <row r="10510" spans="1:19" hidden="1" x14ac:dyDescent="0.2">
      <c r="A10510">
        <v>6795</v>
      </c>
      <c r="B10510" t="s">
        <v>17191</v>
      </c>
      <c r="C10510" t="s">
        <v>20</v>
      </c>
      <c r="D10510">
        <v>6.88</v>
      </c>
      <c r="E10510">
        <v>20</v>
      </c>
      <c r="F10510" t="s">
        <v>17192</v>
      </c>
      <c r="G10510" t="s">
        <v>31</v>
      </c>
      <c r="H10510" t="s">
        <v>46</v>
      </c>
      <c r="I10510" t="s">
        <v>7314</v>
      </c>
      <c r="K10510"/>
      <c r="L10510" t="s">
        <v>17193</v>
      </c>
      <c r="M10510" t="s">
        <v>26</v>
      </c>
      <c r="N10510">
        <v>2</v>
      </c>
      <c r="P10510" t="s">
        <v>10827</v>
      </c>
      <c r="Q10510" t="s">
        <v>17194</v>
      </c>
      <c r="S10510" t="s">
        <v>29</v>
      </c>
    </row>
    <row r="10511" spans="1:19" hidden="1" x14ac:dyDescent="0.2">
      <c r="A10511">
        <v>6796</v>
      </c>
      <c r="B10511" t="s">
        <v>17195</v>
      </c>
      <c r="C10511" t="s">
        <v>20</v>
      </c>
      <c r="D10511">
        <v>7.77</v>
      </c>
      <c r="E10511">
        <v>20</v>
      </c>
      <c r="F10511" t="s">
        <v>17196</v>
      </c>
      <c r="G10511" t="s">
        <v>31</v>
      </c>
      <c r="H10511" t="s">
        <v>46</v>
      </c>
      <c r="I10511" t="s">
        <v>7314</v>
      </c>
      <c r="K10511"/>
      <c r="L10511" t="s">
        <v>17197</v>
      </c>
      <c r="M10511" t="s">
        <v>26</v>
      </c>
      <c r="N10511">
        <v>2</v>
      </c>
      <c r="P10511" t="s">
        <v>10827</v>
      </c>
      <c r="Q10511" t="s">
        <v>17198</v>
      </c>
      <c r="S10511" t="s">
        <v>29</v>
      </c>
    </row>
    <row r="10512" spans="1:19" hidden="1" x14ac:dyDescent="0.2">
      <c r="A10512">
        <v>6797</v>
      </c>
      <c r="B10512" t="s">
        <v>17199</v>
      </c>
      <c r="C10512" t="s">
        <v>20</v>
      </c>
      <c r="D10512">
        <v>7.57</v>
      </c>
      <c r="E10512">
        <v>20</v>
      </c>
      <c r="F10512" t="s">
        <v>17200</v>
      </c>
      <c r="G10512" t="s">
        <v>31</v>
      </c>
      <c r="H10512" t="s">
        <v>46</v>
      </c>
      <c r="I10512" t="s">
        <v>7314</v>
      </c>
      <c r="K10512"/>
      <c r="L10512" t="s">
        <v>17201</v>
      </c>
      <c r="M10512" t="s">
        <v>26</v>
      </c>
      <c r="N10512">
        <v>2</v>
      </c>
      <c r="P10512" t="s">
        <v>10827</v>
      </c>
      <c r="Q10512" t="s">
        <v>17202</v>
      </c>
      <c r="S10512" t="s">
        <v>29</v>
      </c>
    </row>
    <row r="10513" spans="1:19" hidden="1" x14ac:dyDescent="0.2">
      <c r="A10513">
        <v>6798</v>
      </c>
      <c r="B10513" t="s">
        <v>17203</v>
      </c>
      <c r="C10513" t="s">
        <v>20</v>
      </c>
      <c r="D10513">
        <v>1.79</v>
      </c>
      <c r="E10513">
        <v>20</v>
      </c>
      <c r="F10513" t="s">
        <v>17204</v>
      </c>
      <c r="G10513" t="s">
        <v>75</v>
      </c>
      <c r="H10513" t="s">
        <v>46</v>
      </c>
      <c r="I10513" t="s">
        <v>5293</v>
      </c>
      <c r="K10513"/>
      <c r="L10513" t="s">
        <v>17205</v>
      </c>
      <c r="M10513" t="s">
        <v>26</v>
      </c>
      <c r="N10513">
        <v>2</v>
      </c>
      <c r="P10513" t="s">
        <v>10827</v>
      </c>
      <c r="Q10513" t="s">
        <v>17206</v>
      </c>
      <c r="S10513" t="s">
        <v>29</v>
      </c>
    </row>
    <row r="10514" spans="1:19" hidden="1" x14ac:dyDescent="0.2">
      <c r="A10514">
        <v>6798</v>
      </c>
      <c r="B10514" t="s">
        <v>17203</v>
      </c>
      <c r="C10514" t="s">
        <v>20</v>
      </c>
      <c r="D10514">
        <v>4.16</v>
      </c>
      <c r="E10514">
        <v>20</v>
      </c>
      <c r="F10514" t="s">
        <v>17204</v>
      </c>
      <c r="G10514" t="s">
        <v>31</v>
      </c>
      <c r="H10514" t="s">
        <v>46</v>
      </c>
      <c r="I10514" t="s">
        <v>5293</v>
      </c>
      <c r="K10514"/>
      <c r="L10514" t="s">
        <v>17205</v>
      </c>
      <c r="M10514" t="s">
        <v>26</v>
      </c>
      <c r="N10514">
        <v>2</v>
      </c>
      <c r="P10514" t="s">
        <v>10827</v>
      </c>
      <c r="Q10514" t="s">
        <v>17206</v>
      </c>
      <c r="S10514" t="s">
        <v>29</v>
      </c>
    </row>
    <row r="10515" spans="1:19" hidden="1" x14ac:dyDescent="0.2">
      <c r="A10515">
        <v>6800</v>
      </c>
      <c r="B10515" t="s">
        <v>17207</v>
      </c>
      <c r="C10515" t="s">
        <v>20</v>
      </c>
      <c r="D10515">
        <v>1.03</v>
      </c>
      <c r="E10515">
        <v>20</v>
      </c>
      <c r="F10515" t="s">
        <v>17149</v>
      </c>
      <c r="G10515" t="s">
        <v>75</v>
      </c>
      <c r="H10515" t="s">
        <v>46</v>
      </c>
      <c r="I10515" t="s">
        <v>5293</v>
      </c>
      <c r="K10515"/>
      <c r="L10515" t="s">
        <v>17208</v>
      </c>
      <c r="M10515" t="s">
        <v>26</v>
      </c>
      <c r="N10515">
        <v>2</v>
      </c>
      <c r="P10515" t="s">
        <v>10827</v>
      </c>
      <c r="Q10515" t="s">
        <v>17209</v>
      </c>
      <c r="S10515" t="s">
        <v>29</v>
      </c>
    </row>
    <row r="10516" spans="1:19" hidden="1" x14ac:dyDescent="0.2">
      <c r="A10516">
        <v>6800</v>
      </c>
      <c r="B10516" t="s">
        <v>17207</v>
      </c>
      <c r="C10516" t="s">
        <v>20</v>
      </c>
      <c r="D10516">
        <v>4.13</v>
      </c>
      <c r="E10516">
        <v>20</v>
      </c>
      <c r="F10516" t="s">
        <v>17190</v>
      </c>
      <c r="G10516" t="s">
        <v>31</v>
      </c>
      <c r="H10516" t="s">
        <v>46</v>
      </c>
      <c r="I10516" t="s">
        <v>5293</v>
      </c>
      <c r="K10516"/>
      <c r="L10516" t="s">
        <v>17208</v>
      </c>
      <c r="M10516" t="s">
        <v>26</v>
      </c>
      <c r="N10516">
        <v>2</v>
      </c>
      <c r="P10516" t="s">
        <v>10827</v>
      </c>
      <c r="Q10516" t="s">
        <v>17209</v>
      </c>
      <c r="S10516" t="s">
        <v>29</v>
      </c>
    </row>
    <row r="10517" spans="1:19" hidden="1" x14ac:dyDescent="0.2">
      <c r="A10517">
        <v>6801</v>
      </c>
      <c r="B10517" t="s">
        <v>17210</v>
      </c>
      <c r="C10517" t="s">
        <v>20</v>
      </c>
      <c r="D10517">
        <v>1.57</v>
      </c>
      <c r="E10517">
        <v>20</v>
      </c>
      <c r="F10517" t="s">
        <v>17149</v>
      </c>
      <c r="G10517" t="s">
        <v>75</v>
      </c>
      <c r="H10517" t="s">
        <v>23</v>
      </c>
      <c r="I10517" t="s">
        <v>5293</v>
      </c>
      <c r="K10517"/>
      <c r="L10517" t="s">
        <v>17211</v>
      </c>
      <c r="M10517" t="s">
        <v>26</v>
      </c>
      <c r="N10517">
        <v>2</v>
      </c>
      <c r="P10517" t="s">
        <v>10827</v>
      </c>
      <c r="Q10517" t="s">
        <v>17212</v>
      </c>
      <c r="S10517" t="s">
        <v>29</v>
      </c>
    </row>
    <row r="10518" spans="1:19" hidden="1" x14ac:dyDescent="0.2">
      <c r="A10518">
        <v>6801</v>
      </c>
      <c r="B10518" t="s">
        <v>17210</v>
      </c>
      <c r="C10518" t="s">
        <v>20</v>
      </c>
      <c r="D10518">
        <v>4.3600000000000003</v>
      </c>
      <c r="E10518">
        <v>20</v>
      </c>
      <c r="F10518" t="s">
        <v>17190</v>
      </c>
      <c r="G10518" t="s">
        <v>31</v>
      </c>
      <c r="H10518" t="s">
        <v>46</v>
      </c>
      <c r="I10518" t="s">
        <v>5293</v>
      </c>
      <c r="K10518"/>
      <c r="L10518" t="s">
        <v>17211</v>
      </c>
      <c r="M10518" t="s">
        <v>26</v>
      </c>
      <c r="N10518">
        <v>2</v>
      </c>
      <c r="P10518" t="s">
        <v>10827</v>
      </c>
      <c r="Q10518" t="s">
        <v>17212</v>
      </c>
      <c r="S10518" t="s">
        <v>29</v>
      </c>
    </row>
    <row r="10519" spans="1:19" hidden="1" x14ac:dyDescent="0.2">
      <c r="A10519">
        <v>6802</v>
      </c>
      <c r="B10519" t="s">
        <v>17213</v>
      </c>
      <c r="C10519" t="s">
        <v>20</v>
      </c>
      <c r="D10519">
        <v>3.4</v>
      </c>
      <c r="E10519">
        <v>20</v>
      </c>
      <c r="F10519" t="s">
        <v>17214</v>
      </c>
      <c r="G10519" t="s">
        <v>31</v>
      </c>
      <c r="H10519" t="s">
        <v>46</v>
      </c>
      <c r="I10519" t="s">
        <v>7314</v>
      </c>
      <c r="K10519"/>
      <c r="L10519" t="s">
        <v>17215</v>
      </c>
      <c r="M10519" t="s">
        <v>26</v>
      </c>
      <c r="N10519">
        <v>2</v>
      </c>
      <c r="P10519" t="s">
        <v>10827</v>
      </c>
      <c r="Q10519" t="s">
        <v>17216</v>
      </c>
      <c r="S10519" t="s">
        <v>29</v>
      </c>
    </row>
    <row r="10520" spans="1:19" hidden="1" x14ac:dyDescent="0.2">
      <c r="A10520">
        <v>6803</v>
      </c>
      <c r="B10520" t="s">
        <v>17217</v>
      </c>
      <c r="C10520" t="s">
        <v>20</v>
      </c>
      <c r="D10520">
        <v>7.82</v>
      </c>
      <c r="E10520">
        <v>20</v>
      </c>
      <c r="F10520" t="s">
        <v>17218</v>
      </c>
      <c r="G10520" t="s">
        <v>31</v>
      </c>
      <c r="H10520" t="s">
        <v>23</v>
      </c>
      <c r="I10520" t="s">
        <v>7314</v>
      </c>
      <c r="K10520"/>
      <c r="L10520" t="s">
        <v>17219</v>
      </c>
      <c r="M10520" t="s">
        <v>26</v>
      </c>
      <c r="N10520">
        <v>2</v>
      </c>
      <c r="P10520" t="s">
        <v>10827</v>
      </c>
      <c r="Q10520" t="s">
        <v>17220</v>
      </c>
      <c r="S10520" t="s">
        <v>29</v>
      </c>
    </row>
    <row r="10521" spans="1:19" hidden="1" x14ac:dyDescent="0.2">
      <c r="A10521">
        <v>6804</v>
      </c>
      <c r="B10521" t="s">
        <v>6738</v>
      </c>
      <c r="C10521" t="s">
        <v>20</v>
      </c>
      <c r="D10521">
        <v>-1.6</v>
      </c>
      <c r="E10521">
        <v>20</v>
      </c>
      <c r="G10521" t="s">
        <v>75</v>
      </c>
      <c r="H10521" t="s">
        <v>23</v>
      </c>
      <c r="I10521" t="s">
        <v>7326</v>
      </c>
      <c r="K10521"/>
      <c r="L10521" t="s">
        <v>6740</v>
      </c>
      <c r="M10521" t="s">
        <v>11208</v>
      </c>
      <c r="N10521">
        <v>4</v>
      </c>
      <c r="P10521" t="s">
        <v>10827</v>
      </c>
      <c r="Q10521" t="s">
        <v>17221</v>
      </c>
      <c r="S10521" t="s">
        <v>29</v>
      </c>
    </row>
    <row r="10522" spans="1:19" hidden="1" x14ac:dyDescent="0.2">
      <c r="A10522">
        <v>6805</v>
      </c>
      <c r="B10522" t="s">
        <v>17222</v>
      </c>
      <c r="C10522" t="s">
        <v>20</v>
      </c>
      <c r="D10522">
        <v>6.95</v>
      </c>
      <c r="E10522">
        <v>20</v>
      </c>
      <c r="F10522" t="s">
        <v>17223</v>
      </c>
      <c r="G10522" t="s">
        <v>31</v>
      </c>
      <c r="H10522" t="s">
        <v>46</v>
      </c>
      <c r="I10522" t="s">
        <v>7314</v>
      </c>
      <c r="K10522"/>
      <c r="L10522" t="s">
        <v>17224</v>
      </c>
      <c r="M10522" t="s">
        <v>26</v>
      </c>
      <c r="N10522">
        <v>2</v>
      </c>
      <c r="P10522" t="s">
        <v>10827</v>
      </c>
      <c r="Q10522" t="s">
        <v>17225</v>
      </c>
      <c r="S10522" t="s">
        <v>29</v>
      </c>
    </row>
    <row r="10523" spans="1:19" hidden="1" x14ac:dyDescent="0.2">
      <c r="A10523">
        <v>6806</v>
      </c>
      <c r="B10523" t="s">
        <v>17226</v>
      </c>
      <c r="C10523" t="s">
        <v>20</v>
      </c>
      <c r="D10523">
        <v>7.15</v>
      </c>
      <c r="E10523">
        <v>20</v>
      </c>
      <c r="F10523" t="s">
        <v>17227</v>
      </c>
      <c r="G10523" t="s">
        <v>31</v>
      </c>
      <c r="H10523" t="s">
        <v>46</v>
      </c>
      <c r="I10523" t="s">
        <v>7314</v>
      </c>
      <c r="K10523"/>
      <c r="L10523" t="s">
        <v>17228</v>
      </c>
      <c r="M10523" t="s">
        <v>26</v>
      </c>
      <c r="N10523">
        <v>2</v>
      </c>
      <c r="P10523" t="s">
        <v>10827</v>
      </c>
      <c r="Q10523" t="s">
        <v>17229</v>
      </c>
      <c r="S10523" t="s">
        <v>29</v>
      </c>
    </row>
    <row r="10524" spans="1:19" hidden="1" x14ac:dyDescent="0.2">
      <c r="A10524">
        <v>6807</v>
      </c>
      <c r="B10524" t="s">
        <v>17230</v>
      </c>
      <c r="C10524" t="s">
        <v>20</v>
      </c>
      <c r="D10524">
        <v>7</v>
      </c>
      <c r="E10524">
        <v>20</v>
      </c>
      <c r="F10524" t="s">
        <v>17231</v>
      </c>
      <c r="G10524" t="s">
        <v>31</v>
      </c>
      <c r="H10524" t="s">
        <v>46</v>
      </c>
      <c r="I10524" t="s">
        <v>7314</v>
      </c>
      <c r="K10524"/>
      <c r="L10524" t="s">
        <v>17232</v>
      </c>
      <c r="M10524" t="s">
        <v>26</v>
      </c>
      <c r="N10524">
        <v>2</v>
      </c>
      <c r="P10524" t="s">
        <v>10827</v>
      </c>
      <c r="Q10524" t="s">
        <v>17233</v>
      </c>
      <c r="S10524" t="s">
        <v>29</v>
      </c>
    </row>
    <row r="10525" spans="1:19" hidden="1" x14ac:dyDescent="0.2">
      <c r="A10525">
        <v>6808</v>
      </c>
      <c r="B10525" t="s">
        <v>17234</v>
      </c>
      <c r="C10525" t="s">
        <v>20</v>
      </c>
      <c r="D10525">
        <v>6.55</v>
      </c>
      <c r="E10525">
        <v>20</v>
      </c>
      <c r="F10525" t="s">
        <v>17235</v>
      </c>
      <c r="G10525" t="s">
        <v>31</v>
      </c>
      <c r="H10525" t="s">
        <v>46</v>
      </c>
      <c r="I10525" t="s">
        <v>7314</v>
      </c>
      <c r="K10525"/>
      <c r="L10525" t="s">
        <v>17236</v>
      </c>
      <c r="M10525" t="s">
        <v>26</v>
      </c>
      <c r="N10525">
        <v>2</v>
      </c>
      <c r="P10525" t="s">
        <v>10827</v>
      </c>
      <c r="Q10525" t="s">
        <v>17237</v>
      </c>
      <c r="S10525" t="s">
        <v>29</v>
      </c>
    </row>
    <row r="10526" spans="1:19" hidden="1" x14ac:dyDescent="0.2">
      <c r="A10526">
        <v>6809</v>
      </c>
      <c r="B10526" t="s">
        <v>17238</v>
      </c>
      <c r="C10526" t="s">
        <v>20</v>
      </c>
      <c r="D10526">
        <v>1.81</v>
      </c>
      <c r="E10526">
        <v>20</v>
      </c>
      <c r="F10526" t="s">
        <v>12792</v>
      </c>
      <c r="G10526" t="s">
        <v>75</v>
      </c>
      <c r="H10526" t="s">
        <v>46</v>
      </c>
      <c r="I10526" t="s">
        <v>7326</v>
      </c>
      <c r="K10526"/>
      <c r="L10526" t="s">
        <v>17239</v>
      </c>
      <c r="M10526" t="s">
        <v>26</v>
      </c>
      <c r="N10526">
        <v>2</v>
      </c>
      <c r="P10526" t="s">
        <v>10827</v>
      </c>
      <c r="Q10526" t="s">
        <v>17240</v>
      </c>
      <c r="S10526" t="s">
        <v>29</v>
      </c>
    </row>
    <row r="10527" spans="1:19" hidden="1" x14ac:dyDescent="0.2">
      <c r="A10527">
        <v>6810</v>
      </c>
      <c r="B10527" t="s">
        <v>17241</v>
      </c>
      <c r="C10527" t="s">
        <v>20</v>
      </c>
      <c r="D10527">
        <v>-0.75</v>
      </c>
      <c r="E10527">
        <v>20</v>
      </c>
      <c r="G10527" t="s">
        <v>75</v>
      </c>
      <c r="H10527" t="s">
        <v>23</v>
      </c>
      <c r="I10527" t="s">
        <v>7326</v>
      </c>
      <c r="K10527"/>
      <c r="L10527" t="s">
        <v>17242</v>
      </c>
      <c r="M10527" t="s">
        <v>26</v>
      </c>
      <c r="N10527">
        <v>2</v>
      </c>
      <c r="P10527" t="s">
        <v>10827</v>
      </c>
      <c r="Q10527" t="s">
        <v>17243</v>
      </c>
      <c r="S10527" t="s">
        <v>29</v>
      </c>
    </row>
    <row r="10528" spans="1:19" hidden="1" x14ac:dyDescent="0.2">
      <c r="A10528">
        <v>6811</v>
      </c>
      <c r="B10528" t="s">
        <v>17244</v>
      </c>
      <c r="C10528" t="s">
        <v>20</v>
      </c>
      <c r="D10528">
        <v>-2.56</v>
      </c>
      <c r="E10528">
        <v>20</v>
      </c>
      <c r="F10528" t="s">
        <v>17183</v>
      </c>
      <c r="I10528" t="s">
        <v>1455</v>
      </c>
      <c r="K10528"/>
      <c r="L10528" t="s">
        <v>17245</v>
      </c>
      <c r="M10528" t="s">
        <v>26</v>
      </c>
      <c r="N10528">
        <v>2</v>
      </c>
      <c r="P10528" t="s">
        <v>10827</v>
      </c>
      <c r="Q10528" t="s">
        <v>17246</v>
      </c>
      <c r="S10528" t="s">
        <v>29</v>
      </c>
    </row>
    <row r="10529" spans="1:19" hidden="1" x14ac:dyDescent="0.2">
      <c r="A10529">
        <v>6812</v>
      </c>
      <c r="B10529" t="s">
        <v>17247</v>
      </c>
      <c r="C10529" t="s">
        <v>1245</v>
      </c>
      <c r="D10529">
        <v>9.3699999999999992</v>
      </c>
      <c r="E10529">
        <v>20</v>
      </c>
      <c r="G10529" t="s">
        <v>55</v>
      </c>
      <c r="H10529" t="s">
        <v>46</v>
      </c>
      <c r="I10529" t="s">
        <v>7302</v>
      </c>
      <c r="K10529"/>
      <c r="L10529" t="s">
        <v>17248</v>
      </c>
      <c r="M10529" t="s">
        <v>26</v>
      </c>
      <c r="N10529">
        <v>2</v>
      </c>
      <c r="P10529" t="s">
        <v>10827</v>
      </c>
      <c r="Q10529" t="s">
        <v>17249</v>
      </c>
      <c r="S10529" t="s">
        <v>29</v>
      </c>
    </row>
    <row r="10530" spans="1:19" hidden="1" x14ac:dyDescent="0.2">
      <c r="A10530">
        <v>6812</v>
      </c>
      <c r="B10530" t="s">
        <v>17247</v>
      </c>
      <c r="C10530" t="s">
        <v>17094</v>
      </c>
      <c r="D10530">
        <v>2.7</v>
      </c>
      <c r="E10530">
        <v>20</v>
      </c>
      <c r="G10530" t="s">
        <v>55</v>
      </c>
      <c r="H10530" t="s">
        <v>46</v>
      </c>
      <c r="I10530" t="s">
        <v>7302</v>
      </c>
      <c r="K10530"/>
      <c r="L10530" t="s">
        <v>17248</v>
      </c>
      <c r="M10530" t="s">
        <v>26</v>
      </c>
      <c r="N10530">
        <v>2</v>
      </c>
      <c r="P10530" t="s">
        <v>10827</v>
      </c>
      <c r="Q10530" t="s">
        <v>17249</v>
      </c>
      <c r="S10530" t="s">
        <v>29</v>
      </c>
    </row>
    <row r="10531" spans="1:19" hidden="1" x14ac:dyDescent="0.2">
      <c r="A10531">
        <v>6812</v>
      </c>
      <c r="B10531" t="s">
        <v>17247</v>
      </c>
      <c r="C10531" t="s">
        <v>1240</v>
      </c>
      <c r="D10531">
        <v>9.31</v>
      </c>
      <c r="E10531">
        <v>20</v>
      </c>
      <c r="G10531" t="s">
        <v>55</v>
      </c>
      <c r="H10531" t="s">
        <v>46</v>
      </c>
      <c r="I10531" t="s">
        <v>7302</v>
      </c>
      <c r="K10531"/>
      <c r="L10531" t="s">
        <v>17248</v>
      </c>
      <c r="M10531" t="s">
        <v>26</v>
      </c>
      <c r="N10531">
        <v>2</v>
      </c>
      <c r="P10531" t="s">
        <v>10827</v>
      </c>
      <c r="Q10531" t="s">
        <v>17249</v>
      </c>
      <c r="S10531" t="s">
        <v>29</v>
      </c>
    </row>
    <row r="10532" spans="1:19" hidden="1" x14ac:dyDescent="0.2">
      <c r="A10532">
        <v>6812</v>
      </c>
      <c r="B10532" t="s">
        <v>17247</v>
      </c>
      <c r="C10532" t="s">
        <v>17095</v>
      </c>
      <c r="D10532">
        <v>2.85</v>
      </c>
      <c r="E10532">
        <v>20</v>
      </c>
      <c r="G10532" t="s">
        <v>55</v>
      </c>
      <c r="H10532" t="s">
        <v>46</v>
      </c>
      <c r="I10532" t="s">
        <v>7302</v>
      </c>
      <c r="K10532"/>
      <c r="L10532" t="s">
        <v>17248</v>
      </c>
      <c r="M10532" t="s">
        <v>26</v>
      </c>
      <c r="N10532">
        <v>2</v>
      </c>
      <c r="P10532" t="s">
        <v>10827</v>
      </c>
      <c r="Q10532" t="s">
        <v>17249</v>
      </c>
      <c r="S10532" t="s">
        <v>29</v>
      </c>
    </row>
    <row r="10533" spans="1:19" hidden="1" x14ac:dyDescent="0.2">
      <c r="A10533">
        <v>6813</v>
      </c>
      <c r="B10533" t="s">
        <v>17250</v>
      </c>
      <c r="C10533" t="s">
        <v>20</v>
      </c>
      <c r="D10533">
        <v>7.96</v>
      </c>
      <c r="E10533">
        <v>20</v>
      </c>
      <c r="G10533" t="s">
        <v>31</v>
      </c>
      <c r="H10533" t="s">
        <v>46</v>
      </c>
      <c r="I10533" t="s">
        <v>2203</v>
      </c>
      <c r="K10533"/>
      <c r="L10533" t="s">
        <v>17251</v>
      </c>
      <c r="M10533" t="s">
        <v>26</v>
      </c>
      <c r="N10533">
        <v>2</v>
      </c>
      <c r="P10533" t="s">
        <v>10827</v>
      </c>
      <c r="Q10533" t="s">
        <v>17252</v>
      </c>
      <c r="S10533" t="s">
        <v>29</v>
      </c>
    </row>
    <row r="10534" spans="1:19" hidden="1" x14ac:dyDescent="0.2">
      <c r="A10534">
        <v>6814</v>
      </c>
      <c r="B10534" t="s">
        <v>17253</v>
      </c>
      <c r="C10534" t="s">
        <v>20</v>
      </c>
      <c r="D10534">
        <v>6.07</v>
      </c>
      <c r="E10534">
        <v>20</v>
      </c>
      <c r="G10534" t="s">
        <v>31</v>
      </c>
      <c r="H10534" t="s">
        <v>46</v>
      </c>
      <c r="I10534" t="s">
        <v>2203</v>
      </c>
      <c r="K10534"/>
      <c r="L10534" t="s">
        <v>17254</v>
      </c>
      <c r="M10534" t="s">
        <v>26</v>
      </c>
      <c r="N10534">
        <v>2</v>
      </c>
      <c r="P10534" t="s">
        <v>10827</v>
      </c>
      <c r="Q10534" t="s">
        <v>17255</v>
      </c>
      <c r="S10534" t="s">
        <v>29</v>
      </c>
    </row>
    <row r="10535" spans="1:19" hidden="1" x14ac:dyDescent="0.2">
      <c r="A10535">
        <v>6815</v>
      </c>
      <c r="B10535" t="s">
        <v>17256</v>
      </c>
      <c r="C10535" t="s">
        <v>20</v>
      </c>
      <c r="D10535">
        <v>8.2899999999999991</v>
      </c>
      <c r="E10535">
        <v>20</v>
      </c>
      <c r="G10535" t="s">
        <v>31</v>
      </c>
      <c r="H10535" t="s">
        <v>46</v>
      </c>
      <c r="I10535" t="s">
        <v>2203</v>
      </c>
      <c r="K10535"/>
      <c r="L10535" t="s">
        <v>17257</v>
      </c>
      <c r="M10535" t="s">
        <v>26</v>
      </c>
      <c r="N10535">
        <v>2</v>
      </c>
      <c r="P10535" t="s">
        <v>10827</v>
      </c>
      <c r="Q10535" t="s">
        <v>17258</v>
      </c>
      <c r="S10535" t="s">
        <v>29</v>
      </c>
    </row>
    <row r="10536" spans="1:19" hidden="1" x14ac:dyDescent="0.2">
      <c r="A10536">
        <v>6816</v>
      </c>
      <c r="B10536" t="s">
        <v>17259</v>
      </c>
      <c r="C10536" t="s">
        <v>20</v>
      </c>
      <c r="D10536">
        <v>-0.87</v>
      </c>
      <c r="E10536">
        <v>20</v>
      </c>
      <c r="G10536" t="s">
        <v>75</v>
      </c>
      <c r="H10536" t="s">
        <v>23</v>
      </c>
      <c r="I10536" t="s">
        <v>7326</v>
      </c>
      <c r="K10536"/>
      <c r="L10536" t="s">
        <v>17260</v>
      </c>
      <c r="M10536" t="s">
        <v>26</v>
      </c>
      <c r="N10536">
        <v>2</v>
      </c>
      <c r="P10536" t="s">
        <v>10827</v>
      </c>
      <c r="Q10536" t="s">
        <v>17261</v>
      </c>
      <c r="S10536" t="s">
        <v>29</v>
      </c>
    </row>
    <row r="10537" spans="1:19" hidden="1" x14ac:dyDescent="0.2">
      <c r="A10537">
        <v>6817</v>
      </c>
      <c r="B10537" t="s">
        <v>17262</v>
      </c>
      <c r="C10537" t="s">
        <v>20</v>
      </c>
      <c r="D10537">
        <v>0.11</v>
      </c>
      <c r="E10537">
        <v>20</v>
      </c>
      <c r="G10537" t="s">
        <v>75</v>
      </c>
      <c r="H10537" t="s">
        <v>23</v>
      </c>
      <c r="I10537" t="s">
        <v>7326</v>
      </c>
      <c r="K10537"/>
      <c r="L10537" t="s">
        <v>17263</v>
      </c>
      <c r="M10537" t="s">
        <v>26</v>
      </c>
      <c r="N10537">
        <v>2</v>
      </c>
      <c r="P10537" t="s">
        <v>10827</v>
      </c>
      <c r="Q10537" t="s">
        <v>17264</v>
      </c>
      <c r="S10537" t="s">
        <v>29</v>
      </c>
    </row>
    <row r="10538" spans="1:19" hidden="1" x14ac:dyDescent="0.2">
      <c r="A10538">
        <v>6818</v>
      </c>
      <c r="B10538" t="s">
        <v>17265</v>
      </c>
      <c r="C10538" t="s">
        <v>20</v>
      </c>
      <c r="D10538">
        <v>8.65</v>
      </c>
      <c r="E10538">
        <v>20</v>
      </c>
      <c r="F10538" t="s">
        <v>17266</v>
      </c>
      <c r="G10538" t="s">
        <v>31</v>
      </c>
      <c r="H10538" t="s">
        <v>46</v>
      </c>
      <c r="I10538" t="s">
        <v>7314</v>
      </c>
      <c r="K10538"/>
      <c r="L10538" t="s">
        <v>17267</v>
      </c>
      <c r="M10538" t="s">
        <v>26</v>
      </c>
      <c r="N10538">
        <v>2</v>
      </c>
      <c r="P10538" t="s">
        <v>10827</v>
      </c>
      <c r="Q10538" t="s">
        <v>17268</v>
      </c>
      <c r="S10538" t="s">
        <v>29</v>
      </c>
    </row>
    <row r="10539" spans="1:19" hidden="1" x14ac:dyDescent="0.2">
      <c r="A10539">
        <v>6819</v>
      </c>
      <c r="B10539" t="s">
        <v>17269</v>
      </c>
      <c r="C10539" t="s">
        <v>20</v>
      </c>
      <c r="D10539">
        <v>8.41</v>
      </c>
      <c r="E10539">
        <v>20</v>
      </c>
      <c r="F10539" t="s">
        <v>17270</v>
      </c>
      <c r="G10539" t="s">
        <v>31</v>
      </c>
      <c r="H10539" t="s">
        <v>46</v>
      </c>
      <c r="I10539" t="s">
        <v>7314</v>
      </c>
      <c r="K10539"/>
      <c r="L10539" t="s">
        <v>17271</v>
      </c>
      <c r="M10539" t="s">
        <v>26</v>
      </c>
      <c r="N10539">
        <v>2</v>
      </c>
      <c r="P10539" t="s">
        <v>10827</v>
      </c>
      <c r="Q10539" t="s">
        <v>17272</v>
      </c>
      <c r="S10539" t="s">
        <v>29</v>
      </c>
    </row>
    <row r="10540" spans="1:19" hidden="1" x14ac:dyDescent="0.2">
      <c r="A10540">
        <v>6820</v>
      </c>
      <c r="B10540" t="s">
        <v>17273</v>
      </c>
      <c r="C10540" t="s">
        <v>20</v>
      </c>
      <c r="D10540">
        <v>7.71</v>
      </c>
      <c r="E10540">
        <v>20</v>
      </c>
      <c r="F10540" t="s">
        <v>17274</v>
      </c>
      <c r="G10540" t="s">
        <v>31</v>
      </c>
      <c r="H10540" t="s">
        <v>23</v>
      </c>
      <c r="I10540" t="s">
        <v>7314</v>
      </c>
      <c r="K10540"/>
      <c r="L10540" t="s">
        <v>17275</v>
      </c>
      <c r="M10540" t="s">
        <v>26</v>
      </c>
      <c r="N10540">
        <v>2</v>
      </c>
      <c r="P10540" t="s">
        <v>10827</v>
      </c>
      <c r="Q10540" t="s">
        <v>17276</v>
      </c>
      <c r="S10540" t="s">
        <v>29</v>
      </c>
    </row>
    <row r="10541" spans="1:19" hidden="1" x14ac:dyDescent="0.2">
      <c r="A10541">
        <v>6821</v>
      </c>
      <c r="B10541" t="s">
        <v>17277</v>
      </c>
      <c r="C10541" t="s">
        <v>20</v>
      </c>
      <c r="D10541">
        <v>8.0500000000000007</v>
      </c>
      <c r="E10541">
        <v>20</v>
      </c>
      <c r="F10541" t="s">
        <v>17278</v>
      </c>
      <c r="G10541" t="s">
        <v>31</v>
      </c>
      <c r="H10541" t="s">
        <v>23</v>
      </c>
      <c r="I10541" t="s">
        <v>7314</v>
      </c>
      <c r="K10541"/>
      <c r="L10541" t="s">
        <v>17279</v>
      </c>
      <c r="M10541" t="s">
        <v>26</v>
      </c>
      <c r="N10541">
        <v>2</v>
      </c>
      <c r="P10541" t="s">
        <v>10827</v>
      </c>
      <c r="Q10541" t="s">
        <v>17280</v>
      </c>
      <c r="S10541" t="s">
        <v>29</v>
      </c>
    </row>
    <row r="10542" spans="1:19" hidden="1" x14ac:dyDescent="0.2">
      <c r="A10542">
        <v>6822</v>
      </c>
      <c r="B10542" t="s">
        <v>17281</v>
      </c>
      <c r="C10542" t="s">
        <v>20</v>
      </c>
      <c r="D10542">
        <v>7.35</v>
      </c>
      <c r="E10542">
        <v>20</v>
      </c>
      <c r="F10542" t="s">
        <v>17282</v>
      </c>
      <c r="G10542" t="s">
        <v>31</v>
      </c>
      <c r="H10542" t="s">
        <v>46</v>
      </c>
      <c r="I10542" t="s">
        <v>7314</v>
      </c>
      <c r="K10542"/>
      <c r="L10542" t="s">
        <v>17283</v>
      </c>
      <c r="M10542" t="s">
        <v>26</v>
      </c>
      <c r="N10542">
        <v>2</v>
      </c>
      <c r="P10542" t="s">
        <v>10827</v>
      </c>
      <c r="Q10542" t="s">
        <v>17284</v>
      </c>
      <c r="S10542" t="s">
        <v>29</v>
      </c>
    </row>
    <row r="10543" spans="1:19" hidden="1" x14ac:dyDescent="0.2">
      <c r="A10543">
        <v>6823</v>
      </c>
      <c r="B10543" t="s">
        <v>17285</v>
      </c>
      <c r="C10543" t="s">
        <v>20</v>
      </c>
      <c r="D10543">
        <v>7.82</v>
      </c>
      <c r="E10543">
        <v>20</v>
      </c>
      <c r="F10543" t="s">
        <v>17286</v>
      </c>
      <c r="G10543" t="s">
        <v>31</v>
      </c>
      <c r="H10543" t="s">
        <v>46</v>
      </c>
      <c r="I10543" t="s">
        <v>7314</v>
      </c>
      <c r="K10543"/>
      <c r="L10543" t="s">
        <v>17287</v>
      </c>
      <c r="M10543" t="s">
        <v>26</v>
      </c>
      <c r="N10543">
        <v>2</v>
      </c>
      <c r="P10543" t="s">
        <v>10827</v>
      </c>
      <c r="Q10543" t="s">
        <v>17288</v>
      </c>
      <c r="S10543" t="s">
        <v>29</v>
      </c>
    </row>
    <row r="10544" spans="1:19" hidden="1" x14ac:dyDescent="0.2">
      <c r="A10544">
        <v>6824</v>
      </c>
      <c r="B10544" t="s">
        <v>17289</v>
      </c>
      <c r="C10544" t="s">
        <v>20</v>
      </c>
      <c r="D10544">
        <v>8.3800000000000008</v>
      </c>
      <c r="E10544">
        <v>20</v>
      </c>
      <c r="F10544" t="s">
        <v>17290</v>
      </c>
      <c r="G10544" t="s">
        <v>31</v>
      </c>
      <c r="H10544" t="s">
        <v>46</v>
      </c>
      <c r="I10544" t="s">
        <v>7314</v>
      </c>
      <c r="K10544"/>
      <c r="L10544" t="s">
        <v>17291</v>
      </c>
      <c r="M10544" t="s">
        <v>26</v>
      </c>
      <c r="N10544">
        <v>2</v>
      </c>
      <c r="P10544" t="s">
        <v>10827</v>
      </c>
      <c r="Q10544" t="s">
        <v>17292</v>
      </c>
      <c r="S10544" t="s">
        <v>29</v>
      </c>
    </row>
    <row r="10545" spans="1:19" hidden="1" x14ac:dyDescent="0.2">
      <c r="A10545">
        <v>6825</v>
      </c>
      <c r="B10545" t="s">
        <v>17293</v>
      </c>
      <c r="C10545" t="s">
        <v>20</v>
      </c>
      <c r="D10545">
        <v>8.31</v>
      </c>
      <c r="E10545">
        <v>20</v>
      </c>
      <c r="F10545" t="s">
        <v>17294</v>
      </c>
      <c r="G10545" t="s">
        <v>31</v>
      </c>
      <c r="H10545" t="s">
        <v>23</v>
      </c>
      <c r="I10545" t="s">
        <v>7314</v>
      </c>
      <c r="K10545"/>
      <c r="L10545" t="s">
        <v>17295</v>
      </c>
      <c r="M10545" t="s">
        <v>26</v>
      </c>
      <c r="N10545">
        <v>2</v>
      </c>
      <c r="P10545" t="s">
        <v>10827</v>
      </c>
      <c r="Q10545" t="s">
        <v>17296</v>
      </c>
      <c r="S10545" t="s">
        <v>29</v>
      </c>
    </row>
    <row r="10546" spans="1:19" hidden="1" x14ac:dyDescent="0.2">
      <c r="A10546">
        <v>6826</v>
      </c>
      <c r="B10546" t="s">
        <v>17297</v>
      </c>
      <c r="C10546" t="s">
        <v>20</v>
      </c>
      <c r="D10546">
        <v>7.89</v>
      </c>
      <c r="E10546">
        <v>20</v>
      </c>
      <c r="F10546" t="s">
        <v>17298</v>
      </c>
      <c r="G10546" t="s">
        <v>31</v>
      </c>
      <c r="H10546" t="s">
        <v>23</v>
      </c>
      <c r="I10546" t="s">
        <v>7314</v>
      </c>
      <c r="K10546"/>
      <c r="L10546" t="s">
        <v>17299</v>
      </c>
      <c r="M10546" t="s">
        <v>26</v>
      </c>
      <c r="N10546">
        <v>2</v>
      </c>
      <c r="P10546" t="s">
        <v>10827</v>
      </c>
      <c r="Q10546" t="s">
        <v>17300</v>
      </c>
      <c r="S10546" t="s">
        <v>29</v>
      </c>
    </row>
    <row r="10547" spans="1:19" hidden="1" x14ac:dyDescent="0.2">
      <c r="A10547">
        <v>6827</v>
      </c>
      <c r="B10547" t="s">
        <v>17301</v>
      </c>
      <c r="C10547" t="s">
        <v>20</v>
      </c>
      <c r="D10547">
        <v>7.88</v>
      </c>
      <c r="E10547">
        <v>20</v>
      </c>
      <c r="F10547" t="s">
        <v>17302</v>
      </c>
      <c r="G10547" t="s">
        <v>31</v>
      </c>
      <c r="H10547" t="s">
        <v>46</v>
      </c>
      <c r="I10547" t="s">
        <v>7314</v>
      </c>
      <c r="K10547"/>
      <c r="L10547" t="s">
        <v>17303</v>
      </c>
      <c r="M10547" t="s">
        <v>26</v>
      </c>
      <c r="N10547">
        <v>2</v>
      </c>
      <c r="P10547" t="s">
        <v>10827</v>
      </c>
      <c r="Q10547" t="s">
        <v>17304</v>
      </c>
      <c r="S10547" t="s">
        <v>29</v>
      </c>
    </row>
    <row r="10548" spans="1:19" hidden="1" x14ac:dyDescent="0.2">
      <c r="A10548">
        <v>6828</v>
      </c>
      <c r="B10548" t="s">
        <v>17305</v>
      </c>
      <c r="C10548" t="s">
        <v>20</v>
      </c>
      <c r="D10548">
        <v>7.85</v>
      </c>
      <c r="E10548">
        <v>20</v>
      </c>
      <c r="F10548" t="s">
        <v>17306</v>
      </c>
      <c r="G10548" t="s">
        <v>31</v>
      </c>
      <c r="H10548" t="s">
        <v>46</v>
      </c>
      <c r="I10548" t="s">
        <v>7314</v>
      </c>
      <c r="K10548"/>
      <c r="L10548" t="s">
        <v>17307</v>
      </c>
      <c r="M10548" t="s">
        <v>26</v>
      </c>
      <c r="N10548">
        <v>2</v>
      </c>
      <c r="P10548" t="s">
        <v>10827</v>
      </c>
      <c r="Q10548" t="s">
        <v>17308</v>
      </c>
      <c r="S10548" t="s">
        <v>29</v>
      </c>
    </row>
    <row r="10549" spans="1:19" hidden="1" x14ac:dyDescent="0.2">
      <c r="A10549">
        <v>6829</v>
      </c>
      <c r="B10549" t="s">
        <v>17309</v>
      </c>
      <c r="C10549" t="s">
        <v>20</v>
      </c>
      <c r="D10549">
        <v>6.43</v>
      </c>
      <c r="E10549">
        <v>20</v>
      </c>
      <c r="F10549" t="s">
        <v>17310</v>
      </c>
      <c r="G10549" t="s">
        <v>31</v>
      </c>
      <c r="H10549" t="s">
        <v>46</v>
      </c>
      <c r="I10549" t="s">
        <v>3577</v>
      </c>
      <c r="K10549"/>
      <c r="L10549" t="s">
        <v>17311</v>
      </c>
      <c r="M10549" t="s">
        <v>26</v>
      </c>
      <c r="N10549">
        <v>2</v>
      </c>
      <c r="P10549" t="s">
        <v>10827</v>
      </c>
      <c r="Q10549" t="s">
        <v>17312</v>
      </c>
      <c r="S10549" t="s">
        <v>29</v>
      </c>
    </row>
    <row r="10550" spans="1:19" hidden="1" x14ac:dyDescent="0.2">
      <c r="A10550">
        <v>6830</v>
      </c>
      <c r="B10550" t="s">
        <v>17313</v>
      </c>
      <c r="C10550" t="s">
        <v>20</v>
      </c>
      <c r="D10550">
        <v>7.02</v>
      </c>
      <c r="E10550">
        <v>20</v>
      </c>
      <c r="F10550" t="s">
        <v>17310</v>
      </c>
      <c r="G10550" t="s">
        <v>31</v>
      </c>
      <c r="H10550" t="s">
        <v>46</v>
      </c>
      <c r="I10550" t="s">
        <v>3577</v>
      </c>
      <c r="K10550"/>
      <c r="L10550" t="s">
        <v>17314</v>
      </c>
      <c r="M10550" t="s">
        <v>26</v>
      </c>
      <c r="N10550">
        <v>2</v>
      </c>
      <c r="P10550" t="s">
        <v>10827</v>
      </c>
      <c r="Q10550" t="s">
        <v>17315</v>
      </c>
      <c r="S10550" t="s">
        <v>29</v>
      </c>
    </row>
    <row r="10551" spans="1:19" hidden="1" x14ac:dyDescent="0.2">
      <c r="A10551">
        <v>6831</v>
      </c>
      <c r="B10551" t="s">
        <v>17316</v>
      </c>
      <c r="C10551" t="s">
        <v>20</v>
      </c>
      <c r="D10551">
        <v>6.15</v>
      </c>
      <c r="E10551">
        <v>20</v>
      </c>
      <c r="F10551" t="s">
        <v>17310</v>
      </c>
      <c r="G10551" t="s">
        <v>31</v>
      </c>
      <c r="H10551" t="s">
        <v>46</v>
      </c>
      <c r="I10551" t="s">
        <v>3577</v>
      </c>
      <c r="K10551"/>
      <c r="L10551" t="s">
        <v>17317</v>
      </c>
      <c r="M10551" t="s">
        <v>26</v>
      </c>
      <c r="N10551">
        <v>2</v>
      </c>
      <c r="P10551" t="s">
        <v>10827</v>
      </c>
      <c r="Q10551" t="s">
        <v>17318</v>
      </c>
      <c r="S10551" t="s">
        <v>29</v>
      </c>
    </row>
    <row r="10552" spans="1:19" hidden="1" x14ac:dyDescent="0.2">
      <c r="A10552">
        <v>6832</v>
      </c>
      <c r="B10552" t="s">
        <v>17319</v>
      </c>
      <c r="C10552" t="s">
        <v>20</v>
      </c>
      <c r="D10552">
        <v>6</v>
      </c>
      <c r="E10552">
        <v>20</v>
      </c>
      <c r="F10552" t="s">
        <v>17320</v>
      </c>
      <c r="G10552" t="s">
        <v>31</v>
      </c>
      <c r="H10552" t="s">
        <v>46</v>
      </c>
      <c r="I10552" t="s">
        <v>3577</v>
      </c>
      <c r="K10552"/>
      <c r="L10552" t="s">
        <v>17321</v>
      </c>
      <c r="M10552" t="s">
        <v>26</v>
      </c>
      <c r="N10552">
        <v>2</v>
      </c>
      <c r="P10552" t="s">
        <v>10827</v>
      </c>
      <c r="Q10552" t="s">
        <v>17322</v>
      </c>
      <c r="S10552" t="s">
        <v>29</v>
      </c>
    </row>
    <row r="10553" spans="1:19" hidden="1" x14ac:dyDescent="0.2">
      <c r="A10553">
        <v>6833</v>
      </c>
      <c r="B10553" t="s">
        <v>17323</v>
      </c>
      <c r="C10553" t="s">
        <v>20</v>
      </c>
      <c r="D10553">
        <v>6.9</v>
      </c>
      <c r="E10553">
        <v>20</v>
      </c>
      <c r="F10553" t="s">
        <v>17324</v>
      </c>
      <c r="G10553" t="s">
        <v>31</v>
      </c>
      <c r="H10553" t="s">
        <v>46</v>
      </c>
      <c r="I10553" t="s">
        <v>7314</v>
      </c>
      <c r="K10553"/>
      <c r="L10553" t="s">
        <v>17325</v>
      </c>
      <c r="M10553" t="s">
        <v>26</v>
      </c>
      <c r="N10553">
        <v>2</v>
      </c>
      <c r="P10553" t="s">
        <v>10827</v>
      </c>
      <c r="Q10553" t="s">
        <v>17326</v>
      </c>
      <c r="S10553" t="s">
        <v>29</v>
      </c>
    </row>
    <row r="10554" spans="1:19" hidden="1" x14ac:dyDescent="0.2">
      <c r="A10554">
        <v>6834</v>
      </c>
      <c r="B10554" t="s">
        <v>17327</v>
      </c>
      <c r="C10554" t="s">
        <v>20</v>
      </c>
      <c r="D10554">
        <v>6.75</v>
      </c>
      <c r="E10554">
        <v>20</v>
      </c>
      <c r="F10554" t="s">
        <v>17328</v>
      </c>
      <c r="G10554" t="s">
        <v>31</v>
      </c>
      <c r="H10554" t="s">
        <v>46</v>
      </c>
      <c r="I10554" t="s">
        <v>7314</v>
      </c>
      <c r="K10554"/>
      <c r="L10554" t="s">
        <v>17329</v>
      </c>
      <c r="M10554" t="s">
        <v>26</v>
      </c>
      <c r="N10554">
        <v>2</v>
      </c>
      <c r="P10554" t="s">
        <v>10827</v>
      </c>
      <c r="Q10554" t="s">
        <v>17330</v>
      </c>
      <c r="S10554" t="s">
        <v>29</v>
      </c>
    </row>
    <row r="10555" spans="1:19" hidden="1" x14ac:dyDescent="0.2">
      <c r="A10555">
        <v>6835</v>
      </c>
      <c r="B10555" t="s">
        <v>17331</v>
      </c>
      <c r="C10555" t="s">
        <v>20</v>
      </c>
      <c r="D10555">
        <v>6.85</v>
      </c>
      <c r="E10555">
        <v>20</v>
      </c>
      <c r="F10555" t="s">
        <v>17332</v>
      </c>
      <c r="G10555" t="s">
        <v>31</v>
      </c>
      <c r="H10555" t="s">
        <v>46</v>
      </c>
      <c r="I10555" t="s">
        <v>7314</v>
      </c>
      <c r="K10555"/>
      <c r="L10555" t="s">
        <v>17333</v>
      </c>
      <c r="M10555" t="s">
        <v>26</v>
      </c>
      <c r="N10555">
        <v>2</v>
      </c>
      <c r="P10555" t="s">
        <v>10827</v>
      </c>
      <c r="Q10555" t="s">
        <v>17334</v>
      </c>
      <c r="S10555" t="s">
        <v>29</v>
      </c>
    </row>
    <row r="10556" spans="1:19" hidden="1" x14ac:dyDescent="0.2">
      <c r="A10556">
        <v>6836</v>
      </c>
      <c r="B10556" t="s">
        <v>17335</v>
      </c>
      <c r="C10556" t="s">
        <v>20</v>
      </c>
      <c r="D10556">
        <v>6</v>
      </c>
      <c r="E10556">
        <v>20</v>
      </c>
      <c r="F10556" t="s">
        <v>17336</v>
      </c>
      <c r="G10556" t="s">
        <v>31</v>
      </c>
      <c r="H10556" t="s">
        <v>46</v>
      </c>
      <c r="I10556" t="s">
        <v>7314</v>
      </c>
      <c r="K10556"/>
      <c r="L10556" t="s">
        <v>17337</v>
      </c>
      <c r="M10556" t="s">
        <v>26</v>
      </c>
      <c r="N10556">
        <v>2</v>
      </c>
      <c r="P10556" t="s">
        <v>10827</v>
      </c>
      <c r="Q10556" t="s">
        <v>17338</v>
      </c>
      <c r="S10556" t="s">
        <v>29</v>
      </c>
    </row>
    <row r="10557" spans="1:19" hidden="1" x14ac:dyDescent="0.2">
      <c r="A10557">
        <v>6837</v>
      </c>
      <c r="B10557" t="s">
        <v>17339</v>
      </c>
      <c r="C10557" t="s">
        <v>20</v>
      </c>
      <c r="D10557">
        <v>9.2200000000000006</v>
      </c>
      <c r="E10557">
        <v>20</v>
      </c>
      <c r="F10557" t="s">
        <v>17340</v>
      </c>
      <c r="G10557" t="s">
        <v>31</v>
      </c>
      <c r="H10557" t="s">
        <v>46</v>
      </c>
      <c r="I10557" t="s">
        <v>7314</v>
      </c>
      <c r="K10557"/>
      <c r="L10557" t="s">
        <v>17341</v>
      </c>
      <c r="M10557" t="s">
        <v>26</v>
      </c>
      <c r="N10557">
        <v>2</v>
      </c>
      <c r="P10557" t="s">
        <v>10827</v>
      </c>
      <c r="Q10557" t="s">
        <v>17342</v>
      </c>
      <c r="S10557" t="s">
        <v>29</v>
      </c>
    </row>
    <row r="10558" spans="1:19" hidden="1" x14ac:dyDescent="0.2">
      <c r="A10558">
        <v>6838</v>
      </c>
      <c r="B10558" t="s">
        <v>17343</v>
      </c>
      <c r="C10558" t="s">
        <v>20</v>
      </c>
      <c r="D10558">
        <v>10.23</v>
      </c>
      <c r="E10558">
        <v>20</v>
      </c>
      <c r="F10558" t="s">
        <v>17344</v>
      </c>
      <c r="G10558" t="s">
        <v>31</v>
      </c>
      <c r="H10558" t="s">
        <v>46</v>
      </c>
      <c r="I10558" t="s">
        <v>5200</v>
      </c>
      <c r="K10558"/>
      <c r="L10558" t="s">
        <v>17345</v>
      </c>
      <c r="M10558" t="s">
        <v>26</v>
      </c>
      <c r="N10558">
        <v>2</v>
      </c>
      <c r="P10558" t="s">
        <v>10827</v>
      </c>
      <c r="Q10558" t="s">
        <v>17346</v>
      </c>
      <c r="S10558" t="s">
        <v>29</v>
      </c>
    </row>
    <row r="10559" spans="1:19" hidden="1" x14ac:dyDescent="0.2">
      <c r="A10559">
        <v>6839</v>
      </c>
      <c r="B10559" t="s">
        <v>17347</v>
      </c>
      <c r="C10559" t="s">
        <v>20</v>
      </c>
      <c r="D10559">
        <v>10.63</v>
      </c>
      <c r="E10559">
        <v>20</v>
      </c>
      <c r="F10559" t="s">
        <v>66</v>
      </c>
      <c r="G10559" t="s">
        <v>31</v>
      </c>
      <c r="H10559" t="s">
        <v>46</v>
      </c>
      <c r="I10559" t="s">
        <v>5200</v>
      </c>
      <c r="K10559"/>
      <c r="L10559" t="s">
        <v>17348</v>
      </c>
      <c r="M10559" t="s">
        <v>26</v>
      </c>
      <c r="N10559">
        <v>2</v>
      </c>
      <c r="P10559" t="s">
        <v>10827</v>
      </c>
      <c r="Q10559" t="s">
        <v>17349</v>
      </c>
      <c r="S10559" t="s">
        <v>29</v>
      </c>
    </row>
    <row r="10560" spans="1:19" hidden="1" x14ac:dyDescent="0.2">
      <c r="A10560">
        <v>6840</v>
      </c>
      <c r="B10560" t="s">
        <v>17350</v>
      </c>
      <c r="C10560" t="s">
        <v>20</v>
      </c>
      <c r="D10560">
        <v>10.51</v>
      </c>
      <c r="E10560">
        <v>20</v>
      </c>
      <c r="F10560" t="s">
        <v>66</v>
      </c>
      <c r="G10560" t="s">
        <v>31</v>
      </c>
      <c r="H10560" t="s">
        <v>46</v>
      </c>
      <c r="I10560" t="s">
        <v>5200</v>
      </c>
      <c r="K10560"/>
      <c r="L10560" t="s">
        <v>17351</v>
      </c>
      <c r="M10560" t="s">
        <v>26</v>
      </c>
      <c r="N10560">
        <v>2</v>
      </c>
      <c r="P10560" t="s">
        <v>10827</v>
      </c>
      <c r="Q10560" t="s">
        <v>17352</v>
      </c>
      <c r="S10560" t="s">
        <v>29</v>
      </c>
    </row>
    <row r="10561" spans="1:19" hidden="1" x14ac:dyDescent="0.2">
      <c r="A10561">
        <v>6841</v>
      </c>
      <c r="B10561" t="s">
        <v>17353</v>
      </c>
      <c r="C10561" t="s">
        <v>20</v>
      </c>
      <c r="D10561">
        <v>11.15</v>
      </c>
      <c r="E10561">
        <v>20</v>
      </c>
      <c r="F10561" t="s">
        <v>66</v>
      </c>
      <c r="G10561" t="s">
        <v>31</v>
      </c>
      <c r="H10561" t="s">
        <v>46</v>
      </c>
      <c r="I10561" t="s">
        <v>5200</v>
      </c>
      <c r="K10561"/>
      <c r="L10561" t="s">
        <v>17354</v>
      </c>
      <c r="M10561" t="s">
        <v>26</v>
      </c>
      <c r="N10561">
        <v>2</v>
      </c>
      <c r="P10561" t="s">
        <v>10827</v>
      </c>
      <c r="Q10561" t="s">
        <v>17355</v>
      </c>
      <c r="S10561" t="s">
        <v>29</v>
      </c>
    </row>
    <row r="10562" spans="1:19" hidden="1" x14ac:dyDescent="0.2">
      <c r="A10562">
        <v>6842</v>
      </c>
      <c r="B10562" t="s">
        <v>17356</v>
      </c>
      <c r="C10562" t="s">
        <v>20</v>
      </c>
      <c r="D10562">
        <v>10.26</v>
      </c>
      <c r="E10562">
        <v>20</v>
      </c>
      <c r="F10562" t="s">
        <v>66</v>
      </c>
      <c r="G10562" t="s">
        <v>31</v>
      </c>
      <c r="H10562" t="s">
        <v>46</v>
      </c>
      <c r="I10562" t="s">
        <v>5200</v>
      </c>
      <c r="K10562"/>
      <c r="L10562" t="s">
        <v>17357</v>
      </c>
      <c r="M10562" t="s">
        <v>26</v>
      </c>
      <c r="N10562">
        <v>2</v>
      </c>
      <c r="P10562" t="s">
        <v>10827</v>
      </c>
      <c r="Q10562" t="s">
        <v>17358</v>
      </c>
      <c r="S10562" t="s">
        <v>29</v>
      </c>
    </row>
    <row r="10563" spans="1:19" hidden="1" x14ac:dyDescent="0.2">
      <c r="A10563">
        <v>6843</v>
      </c>
      <c r="B10563" t="s">
        <v>17359</v>
      </c>
      <c r="C10563" t="s">
        <v>20</v>
      </c>
      <c r="D10563">
        <v>9.16</v>
      </c>
      <c r="E10563">
        <v>20</v>
      </c>
      <c r="F10563" t="s">
        <v>66</v>
      </c>
      <c r="G10563" t="s">
        <v>31</v>
      </c>
      <c r="H10563" t="s">
        <v>46</v>
      </c>
      <c r="I10563" t="s">
        <v>5853</v>
      </c>
      <c r="K10563"/>
      <c r="L10563" t="s">
        <v>17360</v>
      </c>
      <c r="M10563" t="s">
        <v>26</v>
      </c>
      <c r="N10563">
        <v>2</v>
      </c>
      <c r="P10563" t="s">
        <v>10827</v>
      </c>
      <c r="Q10563" t="s">
        <v>17361</v>
      </c>
      <c r="S10563" t="s">
        <v>29</v>
      </c>
    </row>
    <row r="10564" spans="1:19" hidden="1" x14ac:dyDescent="0.2">
      <c r="A10564">
        <v>6844</v>
      </c>
      <c r="B10564" t="s">
        <v>17362</v>
      </c>
      <c r="C10564" t="s">
        <v>20</v>
      </c>
      <c r="D10564">
        <v>4.41</v>
      </c>
      <c r="E10564">
        <v>20</v>
      </c>
      <c r="F10564" t="s">
        <v>17214</v>
      </c>
      <c r="G10564" t="s">
        <v>31</v>
      </c>
      <c r="H10564" t="s">
        <v>46</v>
      </c>
      <c r="I10564" t="s">
        <v>7314</v>
      </c>
      <c r="K10564"/>
      <c r="L10564" t="s">
        <v>17363</v>
      </c>
      <c r="M10564" t="s">
        <v>11071</v>
      </c>
      <c r="N10564">
        <v>3</v>
      </c>
      <c r="P10564" t="s">
        <v>10827</v>
      </c>
      <c r="Q10564" t="s">
        <v>17364</v>
      </c>
      <c r="S10564" t="s">
        <v>29</v>
      </c>
    </row>
    <row r="10565" spans="1:19" hidden="1" x14ac:dyDescent="0.2">
      <c r="A10565">
        <v>6845</v>
      </c>
      <c r="B10565" t="s">
        <v>17365</v>
      </c>
      <c r="C10565" t="s">
        <v>20</v>
      </c>
      <c r="D10565">
        <v>4.1100000000000003</v>
      </c>
      <c r="E10565">
        <v>20</v>
      </c>
      <c r="F10565" t="s">
        <v>17190</v>
      </c>
      <c r="G10565" t="s">
        <v>31</v>
      </c>
      <c r="H10565" t="s">
        <v>46</v>
      </c>
      <c r="I10565" t="s">
        <v>5853</v>
      </c>
      <c r="K10565"/>
      <c r="L10565" t="s">
        <v>17366</v>
      </c>
      <c r="M10565" t="s">
        <v>11071</v>
      </c>
      <c r="N10565">
        <v>3</v>
      </c>
      <c r="P10565" t="s">
        <v>10827</v>
      </c>
      <c r="Q10565" t="s">
        <v>17367</v>
      </c>
      <c r="S10565" t="s">
        <v>29</v>
      </c>
    </row>
    <row r="10566" spans="1:19" hidden="1" x14ac:dyDescent="0.2">
      <c r="A10566">
        <v>6846</v>
      </c>
      <c r="B10566" t="s">
        <v>17368</v>
      </c>
      <c r="C10566" t="s">
        <v>20</v>
      </c>
      <c r="D10566">
        <v>5.2</v>
      </c>
      <c r="E10566">
        <v>20</v>
      </c>
      <c r="F10566" t="s">
        <v>66</v>
      </c>
      <c r="G10566" t="s">
        <v>31</v>
      </c>
      <c r="H10566" t="s">
        <v>46</v>
      </c>
      <c r="I10566" t="s">
        <v>7326</v>
      </c>
      <c r="K10566"/>
      <c r="L10566" t="s">
        <v>17369</v>
      </c>
      <c r="M10566" t="s">
        <v>26</v>
      </c>
      <c r="N10566">
        <v>2</v>
      </c>
      <c r="P10566" t="s">
        <v>10827</v>
      </c>
      <c r="Q10566" t="s">
        <v>17370</v>
      </c>
      <c r="S10566" t="s">
        <v>29</v>
      </c>
    </row>
    <row r="10567" spans="1:19" hidden="1" x14ac:dyDescent="0.2">
      <c r="A10567">
        <v>6847</v>
      </c>
      <c r="B10567" t="s">
        <v>17371</v>
      </c>
      <c r="C10567" t="s">
        <v>20</v>
      </c>
      <c r="D10567">
        <v>6.08</v>
      </c>
      <c r="E10567">
        <v>20</v>
      </c>
      <c r="F10567" t="s">
        <v>66</v>
      </c>
      <c r="G10567" t="s">
        <v>31</v>
      </c>
      <c r="H10567" t="s">
        <v>46</v>
      </c>
      <c r="I10567" t="s">
        <v>7326</v>
      </c>
      <c r="K10567"/>
      <c r="L10567" t="s">
        <v>17372</v>
      </c>
      <c r="M10567" t="s">
        <v>26</v>
      </c>
      <c r="N10567">
        <v>2</v>
      </c>
      <c r="P10567" t="s">
        <v>10827</v>
      </c>
      <c r="Q10567" t="s">
        <v>17373</v>
      </c>
      <c r="S10567" t="s">
        <v>29</v>
      </c>
    </row>
    <row r="10568" spans="1:19" hidden="1" x14ac:dyDescent="0.2">
      <c r="A10568">
        <v>6848</v>
      </c>
      <c r="B10568" t="s">
        <v>17374</v>
      </c>
      <c r="C10568" t="s">
        <v>20</v>
      </c>
      <c r="D10568">
        <v>2.9</v>
      </c>
      <c r="E10568">
        <v>20</v>
      </c>
      <c r="F10568" t="s">
        <v>17149</v>
      </c>
      <c r="G10568" t="s">
        <v>31</v>
      </c>
      <c r="H10568" t="s">
        <v>46</v>
      </c>
      <c r="I10568" t="s">
        <v>17375</v>
      </c>
      <c r="K10568"/>
      <c r="L10568" t="s">
        <v>17376</v>
      </c>
      <c r="M10568" t="s">
        <v>11071</v>
      </c>
      <c r="N10568">
        <v>3</v>
      </c>
      <c r="P10568" t="s">
        <v>10827</v>
      </c>
      <c r="Q10568" t="s">
        <v>17377</v>
      </c>
      <c r="S10568" t="s">
        <v>29</v>
      </c>
    </row>
    <row r="10569" spans="1:19" hidden="1" x14ac:dyDescent="0.2">
      <c r="A10569">
        <v>6848</v>
      </c>
      <c r="B10569" t="s">
        <v>17374</v>
      </c>
      <c r="C10569" t="s">
        <v>20</v>
      </c>
      <c r="D10569">
        <v>4.5</v>
      </c>
      <c r="E10569">
        <v>20</v>
      </c>
      <c r="F10569" t="s">
        <v>17378</v>
      </c>
      <c r="G10569" t="s">
        <v>55</v>
      </c>
      <c r="H10569" t="s">
        <v>46</v>
      </c>
      <c r="I10569" t="s">
        <v>7326</v>
      </c>
      <c r="K10569"/>
      <c r="L10569" t="s">
        <v>17376</v>
      </c>
      <c r="M10569" t="s">
        <v>11071</v>
      </c>
      <c r="N10569">
        <v>3</v>
      </c>
      <c r="P10569" t="s">
        <v>10827</v>
      </c>
      <c r="Q10569" t="s">
        <v>17377</v>
      </c>
      <c r="S10569" t="s">
        <v>29</v>
      </c>
    </row>
    <row r="10570" spans="1:19" hidden="1" x14ac:dyDescent="0.2">
      <c r="A10570">
        <v>6849</v>
      </c>
      <c r="B10570" t="s">
        <v>17379</v>
      </c>
      <c r="C10570" t="s">
        <v>20</v>
      </c>
      <c r="D10570">
        <v>2.77</v>
      </c>
      <c r="E10570">
        <v>20</v>
      </c>
      <c r="F10570" t="s">
        <v>17149</v>
      </c>
      <c r="G10570" t="s">
        <v>31</v>
      </c>
      <c r="H10570" t="s">
        <v>46</v>
      </c>
      <c r="I10570" t="s">
        <v>17375</v>
      </c>
      <c r="K10570"/>
      <c r="L10570" t="s">
        <v>17380</v>
      </c>
      <c r="M10570" t="s">
        <v>11071</v>
      </c>
      <c r="N10570">
        <v>3</v>
      </c>
      <c r="P10570" t="s">
        <v>10827</v>
      </c>
      <c r="Q10570" t="s">
        <v>17381</v>
      </c>
      <c r="S10570" t="s">
        <v>29</v>
      </c>
    </row>
    <row r="10571" spans="1:19" hidden="1" x14ac:dyDescent="0.2">
      <c r="A10571">
        <v>6849</v>
      </c>
      <c r="B10571" t="s">
        <v>17379</v>
      </c>
      <c r="C10571" t="s">
        <v>20</v>
      </c>
      <c r="D10571">
        <v>3.02</v>
      </c>
      <c r="E10571">
        <v>20</v>
      </c>
      <c r="F10571" t="s">
        <v>17382</v>
      </c>
      <c r="G10571" t="s">
        <v>31</v>
      </c>
      <c r="H10571" t="s">
        <v>46</v>
      </c>
      <c r="I10571" t="s">
        <v>5853</v>
      </c>
      <c r="K10571"/>
      <c r="L10571" t="s">
        <v>17380</v>
      </c>
      <c r="M10571" t="s">
        <v>11071</v>
      </c>
      <c r="N10571">
        <v>3</v>
      </c>
      <c r="P10571" t="s">
        <v>10827</v>
      </c>
      <c r="Q10571" t="s">
        <v>17381</v>
      </c>
      <c r="S10571" t="s">
        <v>29</v>
      </c>
    </row>
    <row r="10572" spans="1:19" hidden="1" x14ac:dyDescent="0.2">
      <c r="A10572">
        <v>6850</v>
      </c>
      <c r="B10572" t="s">
        <v>17383</v>
      </c>
      <c r="C10572" t="s">
        <v>20</v>
      </c>
      <c r="D10572">
        <v>9.16</v>
      </c>
      <c r="E10572">
        <v>20</v>
      </c>
      <c r="F10572" t="s">
        <v>66</v>
      </c>
      <c r="G10572" t="s">
        <v>31</v>
      </c>
      <c r="H10572" t="s">
        <v>46</v>
      </c>
      <c r="I10572" t="s">
        <v>5853</v>
      </c>
      <c r="K10572"/>
      <c r="L10572" t="s">
        <v>17384</v>
      </c>
      <c r="M10572" t="s">
        <v>26</v>
      </c>
      <c r="N10572">
        <v>2</v>
      </c>
      <c r="P10572" t="s">
        <v>10827</v>
      </c>
      <c r="Q10572" t="s">
        <v>17385</v>
      </c>
      <c r="S10572" t="s">
        <v>29</v>
      </c>
    </row>
    <row r="10573" spans="1:19" hidden="1" x14ac:dyDescent="0.2">
      <c r="A10573">
        <v>6851</v>
      </c>
      <c r="B10573" t="s">
        <v>17386</v>
      </c>
      <c r="C10573" t="s">
        <v>20</v>
      </c>
      <c r="D10573">
        <v>8.41</v>
      </c>
      <c r="E10573">
        <v>20</v>
      </c>
      <c r="F10573" t="s">
        <v>17387</v>
      </c>
      <c r="G10573" t="s">
        <v>31</v>
      </c>
      <c r="H10573" t="s">
        <v>23</v>
      </c>
      <c r="I10573" t="s">
        <v>7314</v>
      </c>
      <c r="K10573"/>
      <c r="L10573" t="s">
        <v>17388</v>
      </c>
      <c r="M10573" t="s">
        <v>26</v>
      </c>
      <c r="N10573">
        <v>2</v>
      </c>
      <c r="P10573" t="s">
        <v>10827</v>
      </c>
      <c r="Q10573" t="s">
        <v>17389</v>
      </c>
      <c r="S10573" t="s">
        <v>29</v>
      </c>
    </row>
    <row r="10574" spans="1:19" hidden="1" x14ac:dyDescent="0.2">
      <c r="A10574">
        <v>6852</v>
      </c>
      <c r="B10574" t="s">
        <v>17390</v>
      </c>
      <c r="C10574" t="s">
        <v>20</v>
      </c>
      <c r="D10574">
        <v>3.11</v>
      </c>
      <c r="E10574">
        <v>20</v>
      </c>
      <c r="F10574" t="s">
        <v>17214</v>
      </c>
      <c r="G10574" t="s">
        <v>31</v>
      </c>
      <c r="H10574" t="s">
        <v>46</v>
      </c>
      <c r="I10574" t="s">
        <v>7314</v>
      </c>
      <c r="K10574"/>
      <c r="L10574" t="s">
        <v>17391</v>
      </c>
      <c r="M10574" t="s">
        <v>26</v>
      </c>
      <c r="N10574">
        <v>2</v>
      </c>
      <c r="P10574" t="s">
        <v>10827</v>
      </c>
      <c r="Q10574" t="s">
        <v>17392</v>
      </c>
      <c r="S10574" t="s">
        <v>29</v>
      </c>
    </row>
    <row r="10575" spans="1:19" hidden="1" x14ac:dyDescent="0.2">
      <c r="A10575">
        <v>6853</v>
      </c>
      <c r="B10575" t="s">
        <v>17393</v>
      </c>
      <c r="C10575" t="s">
        <v>20</v>
      </c>
      <c r="D10575">
        <v>7.47</v>
      </c>
      <c r="E10575">
        <v>20</v>
      </c>
      <c r="F10575" t="s">
        <v>17394</v>
      </c>
      <c r="G10575" t="s">
        <v>31</v>
      </c>
      <c r="H10575" t="s">
        <v>23</v>
      </c>
      <c r="I10575" t="s">
        <v>7314</v>
      </c>
      <c r="K10575"/>
      <c r="L10575" t="s">
        <v>17395</v>
      </c>
      <c r="M10575" t="s">
        <v>26</v>
      </c>
      <c r="N10575">
        <v>2</v>
      </c>
      <c r="P10575" t="s">
        <v>10827</v>
      </c>
      <c r="Q10575" t="s">
        <v>17396</v>
      </c>
      <c r="S10575" t="s">
        <v>29</v>
      </c>
    </row>
    <row r="10576" spans="1:19" hidden="1" x14ac:dyDescent="0.2">
      <c r="A10576">
        <v>6854</v>
      </c>
      <c r="B10576" t="s">
        <v>17397</v>
      </c>
      <c r="C10576" t="s">
        <v>20</v>
      </c>
      <c r="D10576">
        <v>3.85</v>
      </c>
      <c r="E10576">
        <v>20</v>
      </c>
      <c r="F10576" t="s">
        <v>17214</v>
      </c>
      <c r="G10576" t="s">
        <v>31</v>
      </c>
      <c r="H10576" t="s">
        <v>46</v>
      </c>
      <c r="I10576" t="s">
        <v>7314</v>
      </c>
      <c r="K10576"/>
      <c r="L10576" t="s">
        <v>17398</v>
      </c>
      <c r="M10576" t="s">
        <v>11071</v>
      </c>
      <c r="N10576">
        <v>3</v>
      </c>
      <c r="P10576" t="s">
        <v>10827</v>
      </c>
      <c r="Q10576" t="s">
        <v>17399</v>
      </c>
      <c r="S10576" t="s">
        <v>29</v>
      </c>
    </row>
    <row r="10577" spans="1:19" hidden="1" x14ac:dyDescent="0.2">
      <c r="A10577">
        <v>6855</v>
      </c>
      <c r="B10577" t="s">
        <v>17400</v>
      </c>
      <c r="C10577" t="s">
        <v>20</v>
      </c>
      <c r="D10577">
        <v>3.42</v>
      </c>
      <c r="E10577">
        <v>20</v>
      </c>
      <c r="F10577" t="s">
        <v>17214</v>
      </c>
      <c r="G10577" t="s">
        <v>31</v>
      </c>
      <c r="H10577" t="s">
        <v>46</v>
      </c>
      <c r="I10577" t="s">
        <v>7314</v>
      </c>
      <c r="K10577"/>
      <c r="L10577" t="s">
        <v>17401</v>
      </c>
      <c r="M10577" t="s">
        <v>11071</v>
      </c>
      <c r="N10577">
        <v>3</v>
      </c>
      <c r="P10577" t="s">
        <v>10827</v>
      </c>
      <c r="Q10577" t="s">
        <v>17402</v>
      </c>
      <c r="S10577" t="s">
        <v>29</v>
      </c>
    </row>
    <row r="10578" spans="1:19" hidden="1" x14ac:dyDescent="0.2">
      <c r="A10578">
        <v>6856</v>
      </c>
      <c r="B10578" t="s">
        <v>17403</v>
      </c>
      <c r="C10578" t="s">
        <v>20</v>
      </c>
      <c r="D10578">
        <v>3.1</v>
      </c>
      <c r="E10578">
        <v>20</v>
      </c>
      <c r="F10578" t="s">
        <v>17214</v>
      </c>
      <c r="G10578" t="s">
        <v>31</v>
      </c>
      <c r="H10578" t="s">
        <v>46</v>
      </c>
      <c r="I10578" t="s">
        <v>7314</v>
      </c>
      <c r="K10578"/>
      <c r="L10578" t="s">
        <v>17404</v>
      </c>
      <c r="M10578" t="s">
        <v>26</v>
      </c>
      <c r="N10578">
        <v>2</v>
      </c>
      <c r="P10578" t="s">
        <v>10827</v>
      </c>
      <c r="Q10578" t="s">
        <v>17405</v>
      </c>
      <c r="S10578" t="s">
        <v>29</v>
      </c>
    </row>
    <row r="10579" spans="1:19" hidden="1" x14ac:dyDescent="0.2">
      <c r="A10579">
        <v>6857</v>
      </c>
      <c r="B10579" t="s">
        <v>17406</v>
      </c>
      <c r="C10579" t="s">
        <v>20</v>
      </c>
      <c r="D10579">
        <v>6.9</v>
      </c>
      <c r="E10579">
        <v>20</v>
      </c>
      <c r="F10579" t="s">
        <v>17407</v>
      </c>
      <c r="G10579" t="s">
        <v>31</v>
      </c>
      <c r="H10579" t="s">
        <v>46</v>
      </c>
      <c r="I10579" t="s">
        <v>7314</v>
      </c>
      <c r="K10579"/>
      <c r="L10579" t="s">
        <v>17408</v>
      </c>
      <c r="M10579" t="s">
        <v>26</v>
      </c>
      <c r="N10579">
        <v>2</v>
      </c>
      <c r="P10579" t="s">
        <v>10827</v>
      </c>
      <c r="Q10579" t="s">
        <v>17409</v>
      </c>
      <c r="S10579" t="s">
        <v>29</v>
      </c>
    </row>
    <row r="10580" spans="1:19" hidden="1" x14ac:dyDescent="0.2">
      <c r="A10580">
        <v>6858</v>
      </c>
      <c r="B10580" t="s">
        <v>17410</v>
      </c>
      <c r="C10580" t="s">
        <v>20</v>
      </c>
      <c r="D10580">
        <v>7.23</v>
      </c>
      <c r="E10580">
        <v>20</v>
      </c>
      <c r="F10580" t="s">
        <v>17411</v>
      </c>
      <c r="G10580" t="s">
        <v>31</v>
      </c>
      <c r="H10580" t="s">
        <v>46</v>
      </c>
      <c r="I10580" t="s">
        <v>7314</v>
      </c>
      <c r="K10580"/>
      <c r="L10580" t="s">
        <v>17412</v>
      </c>
      <c r="M10580" t="s">
        <v>26</v>
      </c>
      <c r="N10580">
        <v>2</v>
      </c>
      <c r="P10580" t="s">
        <v>10827</v>
      </c>
      <c r="Q10580" t="s">
        <v>17413</v>
      </c>
      <c r="S10580" t="s">
        <v>29</v>
      </c>
    </row>
    <row r="10581" spans="1:19" hidden="1" x14ac:dyDescent="0.2">
      <c r="A10581">
        <v>6859</v>
      </c>
      <c r="B10581" t="s">
        <v>17414</v>
      </c>
      <c r="C10581" t="s">
        <v>20</v>
      </c>
      <c r="D10581">
        <v>7.11</v>
      </c>
      <c r="E10581">
        <v>20</v>
      </c>
      <c r="F10581" t="s">
        <v>17415</v>
      </c>
      <c r="G10581" t="s">
        <v>31</v>
      </c>
      <c r="H10581" t="s">
        <v>46</v>
      </c>
      <c r="I10581" t="s">
        <v>7314</v>
      </c>
      <c r="K10581"/>
      <c r="L10581" t="s">
        <v>17416</v>
      </c>
      <c r="M10581" t="s">
        <v>26</v>
      </c>
      <c r="N10581">
        <v>2</v>
      </c>
      <c r="P10581" t="s">
        <v>10827</v>
      </c>
      <c r="Q10581" t="s">
        <v>17417</v>
      </c>
      <c r="S10581" t="s">
        <v>29</v>
      </c>
    </row>
    <row r="10582" spans="1:19" hidden="1" x14ac:dyDescent="0.2">
      <c r="A10582">
        <v>6860</v>
      </c>
      <c r="B10582" t="s">
        <v>17418</v>
      </c>
      <c r="C10582" t="s">
        <v>20</v>
      </c>
      <c r="D10582">
        <v>8.06</v>
      </c>
      <c r="E10582">
        <v>20</v>
      </c>
      <c r="F10582" t="s">
        <v>17419</v>
      </c>
      <c r="G10582" t="s">
        <v>31</v>
      </c>
      <c r="H10582" t="s">
        <v>23</v>
      </c>
      <c r="I10582" t="s">
        <v>7314</v>
      </c>
      <c r="K10582"/>
      <c r="L10582" t="s">
        <v>17420</v>
      </c>
      <c r="M10582" t="s">
        <v>26</v>
      </c>
      <c r="N10582">
        <v>2</v>
      </c>
      <c r="P10582" t="s">
        <v>10827</v>
      </c>
      <c r="Q10582" t="s">
        <v>17421</v>
      </c>
      <c r="S10582" t="s">
        <v>29</v>
      </c>
    </row>
    <row r="10583" spans="1:19" hidden="1" x14ac:dyDescent="0.2">
      <c r="A10583">
        <v>6861</v>
      </c>
      <c r="B10583" t="s">
        <v>17422</v>
      </c>
      <c r="C10583" t="s">
        <v>20</v>
      </c>
      <c r="D10583">
        <v>4.2699999999999996</v>
      </c>
      <c r="E10583">
        <v>20</v>
      </c>
      <c r="F10583" t="s">
        <v>17423</v>
      </c>
      <c r="G10583" t="s">
        <v>55</v>
      </c>
      <c r="H10583" t="s">
        <v>46</v>
      </c>
      <c r="I10583" t="s">
        <v>7326</v>
      </c>
      <c r="K10583"/>
      <c r="L10583" t="s">
        <v>17424</v>
      </c>
      <c r="M10583" t="s">
        <v>26</v>
      </c>
      <c r="N10583">
        <v>2</v>
      </c>
      <c r="P10583" t="s">
        <v>10827</v>
      </c>
      <c r="Q10583" t="s">
        <v>17425</v>
      </c>
      <c r="S10583" t="s">
        <v>29</v>
      </c>
    </row>
    <row r="10584" spans="1:19" hidden="1" x14ac:dyDescent="0.2">
      <c r="A10584">
        <v>6862</v>
      </c>
      <c r="B10584" t="s">
        <v>17426</v>
      </c>
      <c r="C10584" t="s">
        <v>20</v>
      </c>
      <c r="D10584">
        <v>2.76</v>
      </c>
      <c r="E10584">
        <v>20</v>
      </c>
      <c r="F10584" t="s">
        <v>17427</v>
      </c>
      <c r="G10584" t="s">
        <v>31</v>
      </c>
      <c r="H10584" t="s">
        <v>46</v>
      </c>
      <c r="I10584" t="s">
        <v>17375</v>
      </c>
      <c r="K10584"/>
      <c r="L10584" t="s">
        <v>17428</v>
      </c>
      <c r="M10584" t="s">
        <v>26</v>
      </c>
      <c r="N10584">
        <v>2</v>
      </c>
      <c r="P10584" t="s">
        <v>10827</v>
      </c>
      <c r="Q10584" t="s">
        <v>17429</v>
      </c>
      <c r="S10584" t="s">
        <v>29</v>
      </c>
    </row>
    <row r="10585" spans="1:19" hidden="1" x14ac:dyDescent="0.2">
      <c r="A10585">
        <v>6862</v>
      </c>
      <c r="B10585" t="s">
        <v>17426</v>
      </c>
      <c r="C10585" t="s">
        <v>20</v>
      </c>
      <c r="D10585">
        <v>3.01</v>
      </c>
      <c r="E10585">
        <v>20</v>
      </c>
      <c r="F10585" t="s">
        <v>17430</v>
      </c>
      <c r="G10585" t="s">
        <v>31</v>
      </c>
      <c r="H10585" t="s">
        <v>46</v>
      </c>
      <c r="I10585" t="s">
        <v>5853</v>
      </c>
      <c r="K10585"/>
      <c r="L10585" t="s">
        <v>17428</v>
      </c>
      <c r="M10585" t="s">
        <v>26</v>
      </c>
      <c r="N10585">
        <v>2</v>
      </c>
      <c r="P10585" t="s">
        <v>10827</v>
      </c>
      <c r="Q10585" t="s">
        <v>17429</v>
      </c>
      <c r="S10585" t="s">
        <v>29</v>
      </c>
    </row>
    <row r="10586" spans="1:19" hidden="1" x14ac:dyDescent="0.2">
      <c r="A10586">
        <v>6863</v>
      </c>
      <c r="B10586" t="s">
        <v>6843</v>
      </c>
      <c r="C10586" t="s">
        <v>20</v>
      </c>
      <c r="D10586">
        <v>1.6</v>
      </c>
      <c r="E10586">
        <v>20</v>
      </c>
      <c r="F10586" t="s">
        <v>12792</v>
      </c>
      <c r="G10586" t="s">
        <v>75</v>
      </c>
      <c r="H10586" t="s">
        <v>46</v>
      </c>
      <c r="I10586" t="s">
        <v>7326</v>
      </c>
      <c r="K10586"/>
      <c r="L10586" t="s">
        <v>6844</v>
      </c>
      <c r="M10586" t="s">
        <v>11208</v>
      </c>
      <c r="N10586">
        <v>4</v>
      </c>
      <c r="P10586" t="s">
        <v>10827</v>
      </c>
      <c r="Q10586" t="s">
        <v>17431</v>
      </c>
      <c r="S10586" t="s">
        <v>29</v>
      </c>
    </row>
    <row r="10587" spans="1:19" hidden="1" x14ac:dyDescent="0.2">
      <c r="A10587">
        <v>6864</v>
      </c>
      <c r="B10587" t="s">
        <v>6849</v>
      </c>
      <c r="C10587" t="s">
        <v>20</v>
      </c>
      <c r="D10587">
        <v>2.3199999999999998</v>
      </c>
      <c r="E10587">
        <v>20</v>
      </c>
      <c r="F10587" t="s">
        <v>17149</v>
      </c>
      <c r="G10587" t="s">
        <v>31</v>
      </c>
      <c r="H10587" t="s">
        <v>46</v>
      </c>
      <c r="I10587" t="s">
        <v>17375</v>
      </c>
      <c r="K10587"/>
      <c r="L10587" t="s">
        <v>6850</v>
      </c>
      <c r="M10587" t="s">
        <v>11071</v>
      </c>
      <c r="N10587">
        <v>3</v>
      </c>
      <c r="P10587" t="s">
        <v>10827</v>
      </c>
      <c r="Q10587" t="s">
        <v>17432</v>
      </c>
      <c r="S10587" t="s">
        <v>29</v>
      </c>
    </row>
    <row r="10588" spans="1:19" hidden="1" x14ac:dyDescent="0.2">
      <c r="A10588">
        <v>6865</v>
      </c>
      <c r="B10588" t="s">
        <v>6852</v>
      </c>
      <c r="C10588" t="s">
        <v>20</v>
      </c>
      <c r="D10588">
        <v>2.1</v>
      </c>
      <c r="E10588">
        <v>20</v>
      </c>
      <c r="F10588" t="s">
        <v>17149</v>
      </c>
      <c r="G10588" t="s">
        <v>31</v>
      </c>
      <c r="H10588" t="s">
        <v>23</v>
      </c>
      <c r="I10588" t="s">
        <v>17375</v>
      </c>
      <c r="K10588"/>
      <c r="L10588" t="s">
        <v>6853</v>
      </c>
      <c r="M10588" t="s">
        <v>11071</v>
      </c>
      <c r="N10588">
        <v>3</v>
      </c>
      <c r="P10588" t="s">
        <v>10827</v>
      </c>
      <c r="Q10588" t="s">
        <v>17433</v>
      </c>
      <c r="S10588" t="s">
        <v>29</v>
      </c>
    </row>
    <row r="10589" spans="1:19" hidden="1" x14ac:dyDescent="0.2">
      <c r="A10589">
        <v>6866</v>
      </c>
      <c r="B10589" t="s">
        <v>6855</v>
      </c>
      <c r="C10589" t="s">
        <v>20</v>
      </c>
      <c r="D10589">
        <v>2.81</v>
      </c>
      <c r="E10589">
        <v>20</v>
      </c>
      <c r="F10589" t="s">
        <v>17149</v>
      </c>
      <c r="G10589" t="s">
        <v>31</v>
      </c>
      <c r="H10589" t="s">
        <v>46</v>
      </c>
      <c r="I10589" t="s">
        <v>17375</v>
      </c>
      <c r="K10589"/>
      <c r="L10589" t="s">
        <v>6856</v>
      </c>
      <c r="M10589" t="s">
        <v>11071</v>
      </c>
      <c r="N10589">
        <v>3</v>
      </c>
      <c r="P10589" t="s">
        <v>10827</v>
      </c>
      <c r="Q10589" t="s">
        <v>17434</v>
      </c>
      <c r="S10589" t="s">
        <v>29</v>
      </c>
    </row>
    <row r="10590" spans="1:19" hidden="1" x14ac:dyDescent="0.2">
      <c r="A10590">
        <v>6867</v>
      </c>
      <c r="B10590" t="s">
        <v>6858</v>
      </c>
      <c r="C10590" t="s">
        <v>20</v>
      </c>
      <c r="D10590">
        <v>1.93</v>
      </c>
      <c r="E10590">
        <v>20</v>
      </c>
      <c r="F10590" t="s">
        <v>17149</v>
      </c>
      <c r="G10590" t="s">
        <v>31</v>
      </c>
      <c r="H10590" t="s">
        <v>23</v>
      </c>
      <c r="I10590" t="s">
        <v>17375</v>
      </c>
      <c r="K10590"/>
      <c r="L10590" t="s">
        <v>6859</v>
      </c>
      <c r="M10590" t="s">
        <v>11208</v>
      </c>
      <c r="N10590">
        <v>4</v>
      </c>
      <c r="P10590" t="s">
        <v>10827</v>
      </c>
      <c r="Q10590" t="s">
        <v>17435</v>
      </c>
      <c r="S10590" t="s">
        <v>29</v>
      </c>
    </row>
    <row r="10591" spans="1:19" hidden="1" x14ac:dyDescent="0.2">
      <c r="A10591">
        <v>6867</v>
      </c>
      <c r="B10591" t="s">
        <v>6858</v>
      </c>
      <c r="C10591" t="s">
        <v>20</v>
      </c>
      <c r="D10591">
        <v>3.51</v>
      </c>
      <c r="E10591">
        <v>20</v>
      </c>
      <c r="F10591" t="s">
        <v>17190</v>
      </c>
      <c r="G10591" t="s">
        <v>55</v>
      </c>
      <c r="H10591" t="s">
        <v>46</v>
      </c>
      <c r="I10591" t="s">
        <v>7314</v>
      </c>
      <c r="K10591"/>
      <c r="L10591" t="s">
        <v>6859</v>
      </c>
      <c r="M10591" t="s">
        <v>11208</v>
      </c>
      <c r="N10591">
        <v>4</v>
      </c>
      <c r="P10591" t="s">
        <v>10827</v>
      </c>
      <c r="Q10591" t="s">
        <v>17435</v>
      </c>
      <c r="S10591" t="s">
        <v>29</v>
      </c>
    </row>
    <row r="10592" spans="1:19" hidden="1" x14ac:dyDescent="0.2">
      <c r="A10592">
        <v>6868</v>
      </c>
      <c r="B10592" t="s">
        <v>17436</v>
      </c>
      <c r="C10592" t="s">
        <v>20</v>
      </c>
      <c r="D10592">
        <v>2.27</v>
      </c>
      <c r="E10592">
        <v>20</v>
      </c>
      <c r="F10592" t="s">
        <v>66</v>
      </c>
      <c r="G10592" t="s">
        <v>31</v>
      </c>
      <c r="H10592" t="s">
        <v>46</v>
      </c>
      <c r="I10592" t="s">
        <v>7326</v>
      </c>
      <c r="K10592"/>
      <c r="L10592" t="s">
        <v>17437</v>
      </c>
      <c r="M10592" t="s">
        <v>11071</v>
      </c>
      <c r="N10592">
        <v>3</v>
      </c>
      <c r="P10592" t="s">
        <v>10827</v>
      </c>
      <c r="Q10592" t="s">
        <v>17438</v>
      </c>
      <c r="S10592" t="s">
        <v>29</v>
      </c>
    </row>
    <row r="10593" spans="1:19" hidden="1" x14ac:dyDescent="0.2">
      <c r="A10593">
        <v>6869</v>
      </c>
      <c r="B10593" t="s">
        <v>17439</v>
      </c>
      <c r="C10593" t="s">
        <v>20</v>
      </c>
      <c r="D10593">
        <v>3.78</v>
      </c>
      <c r="E10593">
        <v>20</v>
      </c>
      <c r="F10593" t="s">
        <v>17214</v>
      </c>
      <c r="G10593" t="s">
        <v>31</v>
      </c>
      <c r="H10593" t="s">
        <v>46</v>
      </c>
      <c r="I10593" t="s">
        <v>7314</v>
      </c>
      <c r="K10593"/>
      <c r="L10593" t="s">
        <v>17440</v>
      </c>
      <c r="M10593" t="s">
        <v>26</v>
      </c>
      <c r="N10593">
        <v>2</v>
      </c>
      <c r="P10593" t="s">
        <v>10827</v>
      </c>
      <c r="Q10593" t="s">
        <v>17441</v>
      </c>
      <c r="S10593" t="s">
        <v>29</v>
      </c>
    </row>
    <row r="10594" spans="1:19" hidden="1" x14ac:dyDescent="0.2">
      <c r="A10594">
        <v>6870</v>
      </c>
      <c r="B10594" t="s">
        <v>17442</v>
      </c>
      <c r="C10594" t="s">
        <v>20</v>
      </c>
      <c r="D10594">
        <v>4.93</v>
      </c>
      <c r="E10594">
        <v>20</v>
      </c>
      <c r="F10594" t="s">
        <v>66</v>
      </c>
      <c r="G10594" t="s">
        <v>31</v>
      </c>
      <c r="H10594" t="s">
        <v>46</v>
      </c>
      <c r="I10594" t="s">
        <v>5200</v>
      </c>
      <c r="K10594"/>
      <c r="L10594" t="s">
        <v>17443</v>
      </c>
      <c r="M10594" t="s">
        <v>26</v>
      </c>
      <c r="N10594">
        <v>2</v>
      </c>
      <c r="P10594" t="s">
        <v>10827</v>
      </c>
      <c r="Q10594" t="s">
        <v>17444</v>
      </c>
      <c r="S10594" t="s">
        <v>29</v>
      </c>
    </row>
    <row r="10595" spans="1:19" hidden="1" x14ac:dyDescent="0.2">
      <c r="A10595">
        <v>6871</v>
      </c>
      <c r="B10595" t="s">
        <v>6861</v>
      </c>
      <c r="C10595" t="s">
        <v>20</v>
      </c>
      <c r="D10595">
        <v>2.95</v>
      </c>
      <c r="E10595">
        <v>20</v>
      </c>
      <c r="F10595" t="s">
        <v>17427</v>
      </c>
      <c r="G10595" t="s">
        <v>31</v>
      </c>
      <c r="H10595" t="s">
        <v>23</v>
      </c>
      <c r="I10595" t="s">
        <v>5293</v>
      </c>
      <c r="K10595"/>
      <c r="L10595" t="s">
        <v>6862</v>
      </c>
      <c r="M10595" t="s">
        <v>11208</v>
      </c>
      <c r="N10595">
        <v>4</v>
      </c>
      <c r="P10595" t="s">
        <v>10827</v>
      </c>
      <c r="Q10595" t="s">
        <v>17445</v>
      </c>
      <c r="S10595" t="s">
        <v>29</v>
      </c>
    </row>
    <row r="10596" spans="1:19" hidden="1" x14ac:dyDescent="0.2">
      <c r="A10596">
        <v>6871</v>
      </c>
      <c r="B10596" t="s">
        <v>6861</v>
      </c>
      <c r="C10596" t="s">
        <v>20</v>
      </c>
      <c r="D10596">
        <v>4.5199999999999996</v>
      </c>
      <c r="E10596">
        <v>20</v>
      </c>
      <c r="F10596" t="s">
        <v>17378</v>
      </c>
      <c r="G10596" t="s">
        <v>55</v>
      </c>
      <c r="H10596" t="s">
        <v>46</v>
      </c>
      <c r="I10596" t="s">
        <v>7314</v>
      </c>
      <c r="K10596"/>
      <c r="L10596" t="s">
        <v>6862</v>
      </c>
      <c r="M10596" t="s">
        <v>11208</v>
      </c>
      <c r="N10596">
        <v>4</v>
      </c>
      <c r="P10596" t="s">
        <v>10827</v>
      </c>
      <c r="Q10596" t="s">
        <v>17445</v>
      </c>
      <c r="S10596" t="s">
        <v>29</v>
      </c>
    </row>
    <row r="10597" spans="1:19" hidden="1" x14ac:dyDescent="0.2">
      <c r="A10597">
        <v>6872</v>
      </c>
      <c r="B10597" t="s">
        <v>6864</v>
      </c>
      <c r="C10597" t="s">
        <v>20</v>
      </c>
      <c r="D10597">
        <v>2.75</v>
      </c>
      <c r="E10597">
        <v>20</v>
      </c>
      <c r="F10597" t="s">
        <v>17149</v>
      </c>
      <c r="G10597" t="s">
        <v>31</v>
      </c>
      <c r="H10597" t="s">
        <v>23</v>
      </c>
      <c r="I10597" t="s">
        <v>17375</v>
      </c>
      <c r="K10597"/>
      <c r="L10597" t="s">
        <v>6867</v>
      </c>
      <c r="M10597" t="s">
        <v>11208</v>
      </c>
      <c r="N10597">
        <v>4</v>
      </c>
      <c r="P10597" t="s">
        <v>10827</v>
      </c>
      <c r="Q10597" t="s">
        <v>17446</v>
      </c>
      <c r="S10597" t="s">
        <v>29</v>
      </c>
    </row>
    <row r="10598" spans="1:19" hidden="1" x14ac:dyDescent="0.2">
      <c r="A10598">
        <v>6872</v>
      </c>
      <c r="B10598" t="s">
        <v>6864</v>
      </c>
      <c r="C10598" t="s">
        <v>20</v>
      </c>
      <c r="D10598">
        <v>2.78</v>
      </c>
      <c r="E10598">
        <v>20</v>
      </c>
      <c r="F10598" t="s">
        <v>17214</v>
      </c>
      <c r="G10598" t="s">
        <v>31</v>
      </c>
      <c r="H10598" t="s">
        <v>46</v>
      </c>
      <c r="I10598" t="s">
        <v>5853</v>
      </c>
      <c r="K10598"/>
      <c r="L10598" t="s">
        <v>6867</v>
      </c>
      <c r="M10598" t="s">
        <v>11208</v>
      </c>
      <c r="N10598">
        <v>4</v>
      </c>
      <c r="P10598" t="s">
        <v>10827</v>
      </c>
      <c r="Q10598" t="s">
        <v>17446</v>
      </c>
      <c r="S10598" t="s">
        <v>29</v>
      </c>
    </row>
    <row r="10599" spans="1:19" hidden="1" x14ac:dyDescent="0.2">
      <c r="A10599">
        <v>6873</v>
      </c>
      <c r="B10599" t="s">
        <v>6870</v>
      </c>
      <c r="C10599" t="s">
        <v>20</v>
      </c>
      <c r="D10599">
        <v>2.2599999999999998</v>
      </c>
      <c r="E10599">
        <v>20</v>
      </c>
      <c r="F10599" t="s">
        <v>17149</v>
      </c>
      <c r="G10599" t="s">
        <v>31</v>
      </c>
      <c r="H10599" t="s">
        <v>23</v>
      </c>
      <c r="I10599" t="s">
        <v>17375</v>
      </c>
      <c r="K10599"/>
      <c r="L10599" t="s">
        <v>6871</v>
      </c>
      <c r="M10599" t="s">
        <v>26</v>
      </c>
      <c r="N10599">
        <v>2</v>
      </c>
      <c r="P10599" t="s">
        <v>10827</v>
      </c>
      <c r="Q10599" t="s">
        <v>17447</v>
      </c>
      <c r="S10599" t="s">
        <v>29</v>
      </c>
    </row>
    <row r="10600" spans="1:19" hidden="1" x14ac:dyDescent="0.2">
      <c r="A10600">
        <v>6874</v>
      </c>
      <c r="B10600" t="s">
        <v>6873</v>
      </c>
      <c r="C10600" t="s">
        <v>20</v>
      </c>
      <c r="D10600">
        <v>2.13</v>
      </c>
      <c r="E10600">
        <v>20</v>
      </c>
      <c r="F10600" t="s">
        <v>17149</v>
      </c>
      <c r="G10600" t="s">
        <v>31</v>
      </c>
      <c r="H10600" t="s">
        <v>46</v>
      </c>
      <c r="I10600" t="s">
        <v>17375</v>
      </c>
      <c r="K10600"/>
      <c r="L10600" t="s">
        <v>6874</v>
      </c>
      <c r="M10600" t="s">
        <v>11071</v>
      </c>
      <c r="N10600">
        <v>3</v>
      </c>
      <c r="P10600" t="s">
        <v>10827</v>
      </c>
      <c r="Q10600" t="s">
        <v>17448</v>
      </c>
      <c r="S10600" t="s">
        <v>29</v>
      </c>
    </row>
    <row r="10601" spans="1:19" hidden="1" x14ac:dyDescent="0.2">
      <c r="A10601">
        <v>6875</v>
      </c>
      <c r="B10601" t="s">
        <v>6876</v>
      </c>
      <c r="C10601" t="s">
        <v>20</v>
      </c>
      <c r="D10601">
        <v>2.4900000000000002</v>
      </c>
      <c r="E10601">
        <v>20</v>
      </c>
      <c r="F10601" t="s">
        <v>17149</v>
      </c>
      <c r="G10601" t="s">
        <v>31</v>
      </c>
      <c r="H10601" t="s">
        <v>23</v>
      </c>
      <c r="I10601" t="s">
        <v>17375</v>
      </c>
      <c r="K10601"/>
      <c r="L10601" t="s">
        <v>6877</v>
      </c>
      <c r="M10601" t="s">
        <v>26</v>
      </c>
      <c r="N10601">
        <v>2</v>
      </c>
      <c r="P10601" t="s">
        <v>10827</v>
      </c>
      <c r="Q10601" t="s">
        <v>17449</v>
      </c>
      <c r="S10601" t="s">
        <v>29</v>
      </c>
    </row>
    <row r="10602" spans="1:19" hidden="1" x14ac:dyDescent="0.2">
      <c r="A10602">
        <v>6876</v>
      </c>
      <c r="B10602" t="s">
        <v>6879</v>
      </c>
      <c r="C10602" t="s">
        <v>20</v>
      </c>
      <c r="D10602">
        <v>2.12</v>
      </c>
      <c r="E10602">
        <v>20</v>
      </c>
      <c r="F10602" t="s">
        <v>17149</v>
      </c>
      <c r="G10602" t="s">
        <v>31</v>
      </c>
      <c r="H10602" t="s">
        <v>23</v>
      </c>
      <c r="I10602" t="s">
        <v>17375</v>
      </c>
      <c r="K10602"/>
      <c r="L10602" t="s">
        <v>6880</v>
      </c>
      <c r="M10602" t="s">
        <v>11071</v>
      </c>
      <c r="N10602">
        <v>3</v>
      </c>
      <c r="P10602" t="s">
        <v>10827</v>
      </c>
      <c r="Q10602" t="s">
        <v>17450</v>
      </c>
      <c r="S10602" t="s">
        <v>29</v>
      </c>
    </row>
    <row r="10603" spans="1:19" hidden="1" x14ac:dyDescent="0.2">
      <c r="A10603">
        <v>6877</v>
      </c>
      <c r="B10603" t="s">
        <v>17451</v>
      </c>
      <c r="C10603" t="s">
        <v>20</v>
      </c>
      <c r="D10603">
        <v>4.97</v>
      </c>
      <c r="E10603">
        <v>20</v>
      </c>
      <c r="F10603" t="s">
        <v>66</v>
      </c>
      <c r="G10603" t="s">
        <v>31</v>
      </c>
      <c r="H10603" t="s">
        <v>46</v>
      </c>
      <c r="I10603" t="s">
        <v>7326</v>
      </c>
      <c r="K10603"/>
      <c r="L10603" t="s">
        <v>17452</v>
      </c>
      <c r="M10603" t="s">
        <v>26</v>
      </c>
      <c r="N10603">
        <v>2</v>
      </c>
      <c r="P10603" t="s">
        <v>10827</v>
      </c>
      <c r="Q10603" t="s">
        <v>17453</v>
      </c>
      <c r="S10603" t="s">
        <v>29</v>
      </c>
    </row>
    <row r="10604" spans="1:19" hidden="1" x14ac:dyDescent="0.2">
      <c r="A10604">
        <v>6878</v>
      </c>
      <c r="B10604" t="s">
        <v>17454</v>
      </c>
      <c r="C10604" t="s">
        <v>20</v>
      </c>
      <c r="D10604">
        <v>5.43</v>
      </c>
      <c r="E10604">
        <v>20</v>
      </c>
      <c r="F10604" t="s">
        <v>66</v>
      </c>
      <c r="G10604" t="s">
        <v>31</v>
      </c>
      <c r="H10604" t="s">
        <v>46</v>
      </c>
      <c r="I10604" t="s">
        <v>7326</v>
      </c>
      <c r="K10604"/>
      <c r="L10604" t="s">
        <v>17455</v>
      </c>
      <c r="M10604" t="s">
        <v>26</v>
      </c>
      <c r="N10604">
        <v>2</v>
      </c>
      <c r="P10604" t="s">
        <v>10827</v>
      </c>
      <c r="Q10604" t="s">
        <v>17456</v>
      </c>
      <c r="S10604" t="s">
        <v>29</v>
      </c>
    </row>
    <row r="10605" spans="1:19" hidden="1" x14ac:dyDescent="0.2">
      <c r="A10605">
        <v>6879</v>
      </c>
      <c r="B10605" t="s">
        <v>17457</v>
      </c>
      <c r="C10605" t="s">
        <v>20</v>
      </c>
      <c r="D10605">
        <v>1.85</v>
      </c>
      <c r="E10605">
        <v>20</v>
      </c>
      <c r="F10605" t="s">
        <v>66</v>
      </c>
      <c r="G10605" t="s">
        <v>75</v>
      </c>
      <c r="H10605" t="s">
        <v>46</v>
      </c>
      <c r="I10605" t="s">
        <v>7326</v>
      </c>
      <c r="K10605"/>
      <c r="L10605" t="s">
        <v>17458</v>
      </c>
      <c r="M10605" t="s">
        <v>26</v>
      </c>
      <c r="N10605">
        <v>2</v>
      </c>
      <c r="P10605" t="s">
        <v>10827</v>
      </c>
      <c r="Q10605" t="s">
        <v>17459</v>
      </c>
      <c r="S10605" t="s">
        <v>29</v>
      </c>
    </row>
    <row r="10606" spans="1:19" hidden="1" x14ac:dyDescent="0.2">
      <c r="A10606">
        <v>6880</v>
      </c>
      <c r="B10606" t="s">
        <v>17460</v>
      </c>
      <c r="C10606" t="s">
        <v>20</v>
      </c>
      <c r="D10606">
        <v>-1.75</v>
      </c>
      <c r="E10606">
        <v>20</v>
      </c>
      <c r="F10606" t="s">
        <v>66</v>
      </c>
      <c r="G10606" t="s">
        <v>75</v>
      </c>
      <c r="H10606" t="s">
        <v>23</v>
      </c>
      <c r="I10606" t="s">
        <v>7326</v>
      </c>
      <c r="K10606"/>
      <c r="L10606" t="s">
        <v>17461</v>
      </c>
      <c r="M10606" t="s">
        <v>26</v>
      </c>
      <c r="N10606">
        <v>2</v>
      </c>
      <c r="P10606" t="s">
        <v>10827</v>
      </c>
      <c r="Q10606" t="s">
        <v>17462</v>
      </c>
      <c r="S10606" t="s">
        <v>29</v>
      </c>
    </row>
    <row r="10607" spans="1:19" hidden="1" x14ac:dyDescent="0.2">
      <c r="A10607">
        <v>6881</v>
      </c>
      <c r="B10607" t="s">
        <v>17463</v>
      </c>
      <c r="C10607" t="s">
        <v>20</v>
      </c>
      <c r="D10607">
        <v>2.75</v>
      </c>
      <c r="E10607">
        <v>20</v>
      </c>
      <c r="F10607" t="s">
        <v>66</v>
      </c>
      <c r="G10607" t="s">
        <v>31</v>
      </c>
      <c r="H10607" t="s">
        <v>46</v>
      </c>
      <c r="I10607" t="s">
        <v>7302</v>
      </c>
      <c r="K10607"/>
      <c r="L10607" t="s">
        <v>17464</v>
      </c>
      <c r="M10607" t="s">
        <v>11208</v>
      </c>
      <c r="N10607">
        <v>4</v>
      </c>
      <c r="P10607" t="s">
        <v>10827</v>
      </c>
      <c r="Q10607" t="s">
        <v>17465</v>
      </c>
      <c r="S10607" t="s">
        <v>29</v>
      </c>
    </row>
    <row r="10608" spans="1:19" hidden="1" x14ac:dyDescent="0.2">
      <c r="A10608">
        <v>6882</v>
      </c>
      <c r="B10608" t="s">
        <v>17466</v>
      </c>
      <c r="C10608" t="s">
        <v>20</v>
      </c>
      <c r="D10608">
        <v>-2.23</v>
      </c>
      <c r="E10608">
        <v>20</v>
      </c>
      <c r="G10608" t="s">
        <v>75</v>
      </c>
      <c r="H10608" t="s">
        <v>23</v>
      </c>
      <c r="I10608" t="s">
        <v>7326</v>
      </c>
      <c r="K10608"/>
      <c r="L10608" t="s">
        <v>17467</v>
      </c>
      <c r="M10608" t="s">
        <v>26</v>
      </c>
      <c r="N10608">
        <v>2</v>
      </c>
      <c r="P10608" t="s">
        <v>10827</v>
      </c>
      <c r="Q10608" t="s">
        <v>17468</v>
      </c>
      <c r="S10608" t="s">
        <v>29</v>
      </c>
    </row>
    <row r="10609" spans="1:19" hidden="1" x14ac:dyDescent="0.2">
      <c r="A10609">
        <v>6883</v>
      </c>
      <c r="B10609" t="s">
        <v>17469</v>
      </c>
      <c r="C10609" t="s">
        <v>20</v>
      </c>
      <c r="D10609">
        <v>3.2</v>
      </c>
      <c r="E10609">
        <v>20</v>
      </c>
      <c r="F10609" t="s">
        <v>17470</v>
      </c>
      <c r="G10609" t="s">
        <v>31</v>
      </c>
      <c r="H10609" t="s">
        <v>46</v>
      </c>
      <c r="I10609" t="s">
        <v>7314</v>
      </c>
      <c r="K10609"/>
      <c r="L10609" t="s">
        <v>17471</v>
      </c>
      <c r="M10609" t="s">
        <v>26</v>
      </c>
      <c r="N10609">
        <v>2</v>
      </c>
      <c r="P10609" t="s">
        <v>10827</v>
      </c>
      <c r="Q10609" t="s">
        <v>17472</v>
      </c>
      <c r="S10609" t="s">
        <v>29</v>
      </c>
    </row>
    <row r="10610" spans="1:19" hidden="1" x14ac:dyDescent="0.2">
      <c r="A10610">
        <v>6884</v>
      </c>
      <c r="B10610" t="s">
        <v>17473</v>
      </c>
      <c r="C10610" t="s">
        <v>20</v>
      </c>
      <c r="D10610">
        <v>3.96</v>
      </c>
      <c r="E10610">
        <v>20</v>
      </c>
      <c r="F10610" t="s">
        <v>17470</v>
      </c>
      <c r="G10610" t="s">
        <v>31</v>
      </c>
      <c r="H10610" t="s">
        <v>46</v>
      </c>
      <c r="I10610" t="s">
        <v>7314</v>
      </c>
      <c r="K10610"/>
      <c r="L10610" t="s">
        <v>17474</v>
      </c>
      <c r="M10610" t="s">
        <v>26</v>
      </c>
      <c r="N10610">
        <v>2</v>
      </c>
      <c r="P10610" t="s">
        <v>10827</v>
      </c>
      <c r="Q10610" t="s">
        <v>17475</v>
      </c>
      <c r="S10610" t="s">
        <v>29</v>
      </c>
    </row>
    <row r="10611" spans="1:19" hidden="1" x14ac:dyDescent="0.2">
      <c r="A10611">
        <v>6885</v>
      </c>
      <c r="B10611" t="s">
        <v>17476</v>
      </c>
      <c r="C10611" t="s">
        <v>20</v>
      </c>
      <c r="D10611">
        <v>3.9</v>
      </c>
      <c r="E10611">
        <v>20</v>
      </c>
      <c r="F10611" t="s">
        <v>17470</v>
      </c>
      <c r="G10611" t="s">
        <v>31</v>
      </c>
      <c r="H10611" t="s">
        <v>46</v>
      </c>
      <c r="I10611" t="s">
        <v>7314</v>
      </c>
      <c r="K10611"/>
      <c r="L10611" t="s">
        <v>17477</v>
      </c>
      <c r="M10611" t="s">
        <v>26</v>
      </c>
      <c r="N10611">
        <v>2</v>
      </c>
      <c r="P10611" t="s">
        <v>10827</v>
      </c>
      <c r="Q10611" t="s">
        <v>17478</v>
      </c>
      <c r="S10611" t="s">
        <v>29</v>
      </c>
    </row>
    <row r="10612" spans="1:19" hidden="1" x14ac:dyDescent="0.2">
      <c r="A10612">
        <v>6886</v>
      </c>
      <c r="B10612" t="s">
        <v>17479</v>
      </c>
      <c r="C10612" t="s">
        <v>20</v>
      </c>
      <c r="D10612">
        <v>2.38</v>
      </c>
      <c r="E10612">
        <v>20</v>
      </c>
      <c r="F10612" t="s">
        <v>17470</v>
      </c>
      <c r="G10612" t="s">
        <v>31</v>
      </c>
      <c r="H10612" t="s">
        <v>46</v>
      </c>
      <c r="I10612" t="s">
        <v>7314</v>
      </c>
      <c r="K10612"/>
      <c r="L10612" t="s">
        <v>17480</v>
      </c>
      <c r="M10612" t="s">
        <v>26</v>
      </c>
      <c r="N10612">
        <v>2</v>
      </c>
      <c r="P10612" t="s">
        <v>10827</v>
      </c>
      <c r="Q10612" t="s">
        <v>17481</v>
      </c>
      <c r="S10612" t="s">
        <v>29</v>
      </c>
    </row>
    <row r="10613" spans="1:19" hidden="1" x14ac:dyDescent="0.2">
      <c r="A10613">
        <v>6887</v>
      </c>
      <c r="B10613" t="s">
        <v>17482</v>
      </c>
      <c r="C10613" t="s">
        <v>20</v>
      </c>
      <c r="D10613">
        <v>4.7</v>
      </c>
      <c r="E10613">
        <v>20</v>
      </c>
      <c r="F10613" t="s">
        <v>17190</v>
      </c>
      <c r="G10613" t="s">
        <v>31</v>
      </c>
      <c r="H10613" t="s">
        <v>46</v>
      </c>
      <c r="I10613" t="s">
        <v>5853</v>
      </c>
      <c r="K10613"/>
      <c r="L10613" t="s">
        <v>17483</v>
      </c>
      <c r="M10613" t="s">
        <v>26</v>
      </c>
      <c r="N10613">
        <v>2</v>
      </c>
      <c r="P10613" t="s">
        <v>10827</v>
      </c>
      <c r="Q10613" t="s">
        <v>17484</v>
      </c>
      <c r="S10613" t="s">
        <v>29</v>
      </c>
    </row>
    <row r="10614" spans="1:19" hidden="1" x14ac:dyDescent="0.2">
      <c r="A10614">
        <v>6888</v>
      </c>
      <c r="B10614" t="s">
        <v>17485</v>
      </c>
      <c r="C10614" t="s">
        <v>20</v>
      </c>
      <c r="D10614">
        <v>1.23</v>
      </c>
      <c r="G10614" t="s">
        <v>1440</v>
      </c>
      <c r="H10614" t="s">
        <v>23</v>
      </c>
      <c r="I10614" t="s">
        <v>17486</v>
      </c>
      <c r="K10614"/>
      <c r="L10614" t="s">
        <v>17487</v>
      </c>
      <c r="M10614" t="s">
        <v>26</v>
      </c>
      <c r="N10614">
        <v>2</v>
      </c>
      <c r="P10614" t="s">
        <v>10827</v>
      </c>
      <c r="Q10614" t="s">
        <v>17488</v>
      </c>
      <c r="S10614" t="s">
        <v>29</v>
      </c>
    </row>
    <row r="10615" spans="1:19" hidden="1" x14ac:dyDescent="0.2">
      <c r="A10615">
        <v>6889</v>
      </c>
      <c r="B10615" t="s">
        <v>6942</v>
      </c>
      <c r="C10615" t="s">
        <v>73</v>
      </c>
      <c r="D10615">
        <v>-5.52</v>
      </c>
      <c r="E10615">
        <v>20</v>
      </c>
      <c r="F10615" t="s">
        <v>3110</v>
      </c>
      <c r="G10615" t="s">
        <v>75</v>
      </c>
      <c r="H10615" t="s">
        <v>23</v>
      </c>
      <c r="I10615" t="s">
        <v>161</v>
      </c>
      <c r="K10615" t="e">
        <f>- For pK values of quinoxaline derivatives in dioxan-water mixtures, see ref. O2</f>
        <v>#NAME?</v>
      </c>
      <c r="L10615" t="s">
        <v>6943</v>
      </c>
      <c r="M10615" t="s">
        <v>11208</v>
      </c>
      <c r="N10615">
        <v>4</v>
      </c>
      <c r="P10615" t="s">
        <v>10827</v>
      </c>
      <c r="Q10615" t="s">
        <v>17489</v>
      </c>
      <c r="S10615" t="s">
        <v>29</v>
      </c>
    </row>
    <row r="10616" spans="1:19" hidden="1" x14ac:dyDescent="0.2">
      <c r="A10616">
        <v>6889</v>
      </c>
      <c r="B10616" t="s">
        <v>6942</v>
      </c>
      <c r="C10616" t="s">
        <v>20</v>
      </c>
      <c r="D10616">
        <v>2.08</v>
      </c>
      <c r="E10616">
        <v>25</v>
      </c>
      <c r="F10616" t="s">
        <v>17490</v>
      </c>
      <c r="G10616" t="s">
        <v>75</v>
      </c>
      <c r="H10616" t="s">
        <v>46</v>
      </c>
      <c r="I10616" t="s">
        <v>17491</v>
      </c>
      <c r="K10616" t="e">
        <f>- For pK values of quinoxaline derivatives in dioxan-water mixtures, see ref. O2</f>
        <v>#NAME?</v>
      </c>
      <c r="L10616" t="s">
        <v>6943</v>
      </c>
      <c r="M10616" t="s">
        <v>11208</v>
      </c>
      <c r="N10616">
        <v>4</v>
      </c>
      <c r="P10616" t="s">
        <v>10827</v>
      </c>
      <c r="Q10616" t="s">
        <v>17489</v>
      </c>
      <c r="S10616" t="s">
        <v>29</v>
      </c>
    </row>
    <row r="10617" spans="1:19" hidden="1" x14ac:dyDescent="0.2">
      <c r="A10617">
        <v>6889</v>
      </c>
      <c r="B10617" t="s">
        <v>6942</v>
      </c>
      <c r="C10617" t="s">
        <v>73</v>
      </c>
      <c r="D10617">
        <v>-5.8</v>
      </c>
      <c r="E10617" t="s">
        <v>2893</v>
      </c>
      <c r="F10617" t="s">
        <v>11461</v>
      </c>
      <c r="G10617" t="s">
        <v>75</v>
      </c>
      <c r="H10617" t="s">
        <v>23</v>
      </c>
      <c r="I10617" t="s">
        <v>14083</v>
      </c>
      <c r="K10617" t="e">
        <f>- For pK values of quinoxaline derivatives in dioxan-water mixtures, see ref. O2</f>
        <v>#NAME?</v>
      </c>
      <c r="L10617" t="s">
        <v>6943</v>
      </c>
      <c r="M10617" t="s">
        <v>11208</v>
      </c>
      <c r="N10617">
        <v>4</v>
      </c>
      <c r="P10617" t="s">
        <v>10827</v>
      </c>
      <c r="Q10617" t="s">
        <v>17489</v>
      </c>
      <c r="S10617" t="s">
        <v>29</v>
      </c>
    </row>
    <row r="10618" spans="1:19" hidden="1" x14ac:dyDescent="0.2">
      <c r="A10618">
        <v>6890</v>
      </c>
      <c r="B10618" t="s">
        <v>17492</v>
      </c>
      <c r="C10618" t="s">
        <v>20</v>
      </c>
      <c r="D10618">
        <v>-0.88</v>
      </c>
      <c r="E10618">
        <v>20</v>
      </c>
      <c r="F10618" t="s">
        <v>11398</v>
      </c>
      <c r="G10618" t="s">
        <v>75</v>
      </c>
      <c r="H10618" t="s">
        <v>23</v>
      </c>
      <c r="I10618" t="s">
        <v>8870</v>
      </c>
      <c r="K10618"/>
      <c r="L10618" t="s">
        <v>17493</v>
      </c>
      <c r="M10618" t="s">
        <v>26</v>
      </c>
      <c r="N10618">
        <v>2</v>
      </c>
      <c r="P10618" t="s">
        <v>10827</v>
      </c>
      <c r="Q10618" t="s">
        <v>17494</v>
      </c>
      <c r="S10618" t="s">
        <v>29</v>
      </c>
    </row>
    <row r="10619" spans="1:19" hidden="1" x14ac:dyDescent="0.2">
      <c r="A10619">
        <v>6891</v>
      </c>
      <c r="B10619" t="s">
        <v>17495</v>
      </c>
      <c r="C10619" t="s">
        <v>20</v>
      </c>
      <c r="D10619">
        <v>3.27</v>
      </c>
      <c r="E10619">
        <v>25</v>
      </c>
      <c r="F10619" t="s">
        <v>3110</v>
      </c>
      <c r="G10619" t="s">
        <v>31</v>
      </c>
      <c r="H10619" t="s">
        <v>46</v>
      </c>
      <c r="I10619" t="s">
        <v>17496</v>
      </c>
      <c r="K10619"/>
      <c r="L10619" t="s">
        <v>17497</v>
      </c>
      <c r="M10619" t="s">
        <v>26</v>
      </c>
      <c r="N10619">
        <v>2</v>
      </c>
      <c r="P10619" t="s">
        <v>10827</v>
      </c>
      <c r="Q10619" t="s">
        <v>17498</v>
      </c>
      <c r="S10619" t="s">
        <v>29</v>
      </c>
    </row>
    <row r="10620" spans="1:19" hidden="1" x14ac:dyDescent="0.2">
      <c r="A10620">
        <v>6891</v>
      </c>
      <c r="B10620" t="s">
        <v>17495</v>
      </c>
      <c r="C10620" t="s">
        <v>73</v>
      </c>
      <c r="D10620">
        <v>0.16</v>
      </c>
      <c r="E10620">
        <v>25</v>
      </c>
      <c r="F10620" t="s">
        <v>3110</v>
      </c>
      <c r="G10620" t="s">
        <v>75</v>
      </c>
      <c r="H10620" t="s">
        <v>23</v>
      </c>
      <c r="I10620" t="s">
        <v>17496</v>
      </c>
      <c r="K10620"/>
      <c r="L10620" t="s">
        <v>17497</v>
      </c>
      <c r="M10620" t="s">
        <v>26</v>
      </c>
      <c r="N10620">
        <v>2</v>
      </c>
      <c r="P10620" t="s">
        <v>10827</v>
      </c>
      <c r="Q10620" t="s">
        <v>17498</v>
      </c>
      <c r="S10620" t="s">
        <v>29</v>
      </c>
    </row>
    <row r="10621" spans="1:19" hidden="1" x14ac:dyDescent="0.2">
      <c r="A10621">
        <v>6892</v>
      </c>
      <c r="B10621" t="s">
        <v>17499</v>
      </c>
      <c r="C10621" t="s">
        <v>20</v>
      </c>
      <c r="D10621">
        <v>3.44</v>
      </c>
      <c r="E10621">
        <v>25</v>
      </c>
      <c r="F10621" t="s">
        <v>17500</v>
      </c>
      <c r="G10621" t="s">
        <v>75</v>
      </c>
      <c r="H10621" t="s">
        <v>46</v>
      </c>
      <c r="I10621" t="s">
        <v>17491</v>
      </c>
      <c r="K10621"/>
      <c r="L10621" t="s">
        <v>17501</v>
      </c>
      <c r="M10621" t="s">
        <v>26</v>
      </c>
      <c r="N10621">
        <v>2</v>
      </c>
      <c r="P10621" t="s">
        <v>10827</v>
      </c>
      <c r="Q10621" t="s">
        <v>17502</v>
      </c>
      <c r="S10621" t="s">
        <v>29</v>
      </c>
    </row>
    <row r="10622" spans="1:19" hidden="1" x14ac:dyDescent="0.2">
      <c r="A10622">
        <v>6892</v>
      </c>
      <c r="B10622" t="s">
        <v>17499</v>
      </c>
      <c r="C10622" t="s">
        <v>73</v>
      </c>
      <c r="D10622">
        <v>0.02</v>
      </c>
      <c r="E10622">
        <v>25</v>
      </c>
      <c r="F10622" t="s">
        <v>3110</v>
      </c>
      <c r="G10622" t="s">
        <v>75</v>
      </c>
      <c r="H10622" t="s">
        <v>23</v>
      </c>
      <c r="I10622" t="s">
        <v>17496</v>
      </c>
      <c r="K10622"/>
      <c r="L10622" t="s">
        <v>17501</v>
      </c>
      <c r="M10622" t="s">
        <v>26</v>
      </c>
      <c r="N10622">
        <v>2</v>
      </c>
      <c r="P10622" t="s">
        <v>10827</v>
      </c>
      <c r="Q10622" t="s">
        <v>17502</v>
      </c>
      <c r="S10622" t="s">
        <v>29</v>
      </c>
    </row>
    <row r="10623" spans="1:19" hidden="1" x14ac:dyDescent="0.2">
      <c r="A10623">
        <v>6892</v>
      </c>
      <c r="B10623" t="s">
        <v>17499</v>
      </c>
      <c r="C10623" t="s">
        <v>77</v>
      </c>
      <c r="D10623">
        <v>-5.0999999999999996</v>
      </c>
      <c r="E10623">
        <v>25</v>
      </c>
      <c r="F10623" t="s">
        <v>3110</v>
      </c>
      <c r="G10623" t="s">
        <v>75</v>
      </c>
      <c r="H10623" t="s">
        <v>23</v>
      </c>
      <c r="I10623" t="s">
        <v>17496</v>
      </c>
      <c r="K10623"/>
      <c r="L10623" t="s">
        <v>17501</v>
      </c>
      <c r="M10623" t="s">
        <v>26</v>
      </c>
      <c r="N10623">
        <v>2</v>
      </c>
      <c r="P10623" t="s">
        <v>10827</v>
      </c>
      <c r="Q10623" t="s">
        <v>17502</v>
      </c>
      <c r="S10623" t="s">
        <v>29</v>
      </c>
    </row>
    <row r="10624" spans="1:19" hidden="1" x14ac:dyDescent="0.2">
      <c r="A10624">
        <v>6893</v>
      </c>
      <c r="B10624" t="s">
        <v>17503</v>
      </c>
      <c r="C10624" t="s">
        <v>20</v>
      </c>
      <c r="D10624">
        <v>2.95</v>
      </c>
      <c r="E10624">
        <v>25</v>
      </c>
      <c r="F10624" t="s">
        <v>3110</v>
      </c>
      <c r="G10624" t="s">
        <v>31</v>
      </c>
      <c r="H10624" t="s">
        <v>46</v>
      </c>
      <c r="I10624" t="s">
        <v>17496</v>
      </c>
      <c r="K10624"/>
      <c r="L10624" t="s">
        <v>17504</v>
      </c>
      <c r="M10624" t="s">
        <v>26</v>
      </c>
      <c r="N10624">
        <v>2</v>
      </c>
      <c r="P10624" t="s">
        <v>10827</v>
      </c>
      <c r="Q10624" t="s">
        <v>17505</v>
      </c>
      <c r="S10624" t="s">
        <v>29</v>
      </c>
    </row>
    <row r="10625" spans="1:19" hidden="1" x14ac:dyDescent="0.2">
      <c r="A10625">
        <v>6893</v>
      </c>
      <c r="B10625" t="s">
        <v>17503</v>
      </c>
      <c r="C10625" t="s">
        <v>73</v>
      </c>
      <c r="D10625">
        <v>-0.63</v>
      </c>
      <c r="E10625">
        <v>25</v>
      </c>
      <c r="F10625" t="s">
        <v>3110</v>
      </c>
      <c r="G10625" t="s">
        <v>75</v>
      </c>
      <c r="H10625" t="s">
        <v>23</v>
      </c>
      <c r="I10625" t="s">
        <v>17496</v>
      </c>
      <c r="K10625"/>
      <c r="L10625" t="s">
        <v>17504</v>
      </c>
      <c r="M10625" t="s">
        <v>26</v>
      </c>
      <c r="N10625">
        <v>2</v>
      </c>
      <c r="P10625" t="s">
        <v>10827</v>
      </c>
      <c r="Q10625" t="s">
        <v>17505</v>
      </c>
      <c r="S10625" t="s">
        <v>29</v>
      </c>
    </row>
    <row r="10626" spans="1:19" hidden="1" x14ac:dyDescent="0.2">
      <c r="A10626">
        <v>6894</v>
      </c>
      <c r="B10626" t="s">
        <v>17506</v>
      </c>
      <c r="C10626" t="s">
        <v>20</v>
      </c>
      <c r="D10626">
        <v>2.86</v>
      </c>
      <c r="E10626">
        <v>25</v>
      </c>
      <c r="F10626" t="s">
        <v>3110</v>
      </c>
      <c r="G10626" t="s">
        <v>31</v>
      </c>
      <c r="H10626" t="s">
        <v>46</v>
      </c>
      <c r="I10626" t="s">
        <v>17496</v>
      </c>
      <c r="K10626"/>
      <c r="L10626" t="s">
        <v>17507</v>
      </c>
      <c r="M10626" t="s">
        <v>26</v>
      </c>
      <c r="N10626">
        <v>2</v>
      </c>
      <c r="P10626" t="s">
        <v>10827</v>
      </c>
      <c r="Q10626" t="s">
        <v>17508</v>
      </c>
      <c r="S10626" t="s">
        <v>29</v>
      </c>
    </row>
    <row r="10627" spans="1:19" hidden="1" x14ac:dyDescent="0.2">
      <c r="A10627">
        <v>6894</v>
      </c>
      <c r="B10627" t="s">
        <v>17506</v>
      </c>
      <c r="C10627" t="s">
        <v>73</v>
      </c>
      <c r="D10627">
        <v>-0.41</v>
      </c>
      <c r="E10627">
        <v>25</v>
      </c>
      <c r="F10627" t="s">
        <v>3110</v>
      </c>
      <c r="G10627" t="s">
        <v>75</v>
      </c>
      <c r="H10627" t="s">
        <v>23</v>
      </c>
      <c r="I10627" t="s">
        <v>17496</v>
      </c>
      <c r="K10627"/>
      <c r="L10627" t="s">
        <v>17507</v>
      </c>
      <c r="M10627" t="s">
        <v>26</v>
      </c>
      <c r="N10627">
        <v>2</v>
      </c>
      <c r="P10627" t="s">
        <v>10827</v>
      </c>
      <c r="Q10627" t="s">
        <v>17508</v>
      </c>
      <c r="S10627" t="s">
        <v>29</v>
      </c>
    </row>
    <row r="10628" spans="1:19" hidden="1" x14ac:dyDescent="0.2">
      <c r="A10628">
        <v>6894</v>
      </c>
      <c r="B10628" t="s">
        <v>17506</v>
      </c>
      <c r="C10628" t="s">
        <v>77</v>
      </c>
      <c r="D10628">
        <v>-5.75</v>
      </c>
      <c r="E10628">
        <v>25</v>
      </c>
      <c r="F10628" t="s">
        <v>3110</v>
      </c>
      <c r="G10628" t="s">
        <v>75</v>
      </c>
      <c r="H10628" t="s">
        <v>23</v>
      </c>
      <c r="I10628" t="s">
        <v>17496</v>
      </c>
      <c r="K10628"/>
      <c r="L10628" t="s">
        <v>17507</v>
      </c>
      <c r="M10628" t="s">
        <v>26</v>
      </c>
      <c r="N10628">
        <v>2</v>
      </c>
      <c r="P10628" t="s">
        <v>10827</v>
      </c>
      <c r="Q10628" t="s">
        <v>17508</v>
      </c>
      <c r="S10628" t="s">
        <v>29</v>
      </c>
    </row>
    <row r="10629" spans="1:19" hidden="1" x14ac:dyDescent="0.2">
      <c r="A10629">
        <v>6895</v>
      </c>
      <c r="B10629" t="s">
        <v>17509</v>
      </c>
      <c r="C10629" t="s">
        <v>20</v>
      </c>
      <c r="D10629">
        <v>3.3</v>
      </c>
      <c r="E10629">
        <v>25</v>
      </c>
      <c r="F10629" t="s">
        <v>3110</v>
      </c>
      <c r="G10629" t="s">
        <v>31</v>
      </c>
      <c r="H10629" t="s">
        <v>46</v>
      </c>
      <c r="I10629" t="s">
        <v>17496</v>
      </c>
      <c r="K10629"/>
      <c r="L10629" t="s">
        <v>17510</v>
      </c>
      <c r="M10629" t="s">
        <v>26</v>
      </c>
      <c r="N10629">
        <v>2</v>
      </c>
      <c r="P10629" t="s">
        <v>10827</v>
      </c>
      <c r="Q10629" t="s">
        <v>17511</v>
      </c>
      <c r="S10629" t="s">
        <v>29</v>
      </c>
    </row>
    <row r="10630" spans="1:19" hidden="1" x14ac:dyDescent="0.2">
      <c r="A10630">
        <v>6895</v>
      </c>
      <c r="B10630" t="s">
        <v>17509</v>
      </c>
      <c r="C10630" t="s">
        <v>73</v>
      </c>
      <c r="D10630">
        <v>-1.1499999999999999</v>
      </c>
      <c r="E10630">
        <v>25</v>
      </c>
      <c r="F10630" t="s">
        <v>3110</v>
      </c>
      <c r="G10630" t="s">
        <v>75</v>
      </c>
      <c r="H10630" t="s">
        <v>23</v>
      </c>
      <c r="I10630" t="s">
        <v>17496</v>
      </c>
      <c r="K10630"/>
      <c r="L10630" t="s">
        <v>17510</v>
      </c>
      <c r="M10630" t="s">
        <v>26</v>
      </c>
      <c r="N10630">
        <v>2</v>
      </c>
      <c r="P10630" t="s">
        <v>10827</v>
      </c>
      <c r="Q10630" t="s">
        <v>17511</v>
      </c>
      <c r="S10630" t="s">
        <v>29</v>
      </c>
    </row>
    <row r="10631" spans="1:19" hidden="1" x14ac:dyDescent="0.2">
      <c r="A10631">
        <v>6895</v>
      </c>
      <c r="B10631" t="s">
        <v>17509</v>
      </c>
      <c r="C10631" t="s">
        <v>77</v>
      </c>
      <c r="D10631">
        <v>-5.17</v>
      </c>
      <c r="E10631">
        <v>25</v>
      </c>
      <c r="F10631" t="s">
        <v>3110</v>
      </c>
      <c r="G10631" t="s">
        <v>75</v>
      </c>
      <c r="H10631" t="s">
        <v>23</v>
      </c>
      <c r="I10631" t="s">
        <v>17496</v>
      </c>
      <c r="K10631"/>
      <c r="L10631" t="s">
        <v>17510</v>
      </c>
      <c r="M10631" t="s">
        <v>26</v>
      </c>
      <c r="N10631">
        <v>2</v>
      </c>
      <c r="P10631" t="s">
        <v>10827</v>
      </c>
      <c r="Q10631" t="s">
        <v>17511</v>
      </c>
      <c r="S10631" t="s">
        <v>29</v>
      </c>
    </row>
    <row r="10632" spans="1:19" hidden="1" x14ac:dyDescent="0.2">
      <c r="A10632">
        <v>6896</v>
      </c>
      <c r="B10632" t="s">
        <v>17512</v>
      </c>
      <c r="C10632" t="s">
        <v>20</v>
      </c>
      <c r="D10632">
        <v>2.73</v>
      </c>
      <c r="E10632">
        <v>25</v>
      </c>
      <c r="F10632" t="s">
        <v>3110</v>
      </c>
      <c r="G10632" t="s">
        <v>31</v>
      </c>
      <c r="H10632" t="s">
        <v>46</v>
      </c>
      <c r="I10632" t="s">
        <v>17496</v>
      </c>
      <c r="K10632"/>
      <c r="L10632" t="s">
        <v>17513</v>
      </c>
      <c r="M10632" t="s">
        <v>26</v>
      </c>
      <c r="N10632">
        <v>2</v>
      </c>
      <c r="P10632" t="s">
        <v>10827</v>
      </c>
      <c r="Q10632" t="s">
        <v>17514</v>
      </c>
      <c r="S10632" t="s">
        <v>29</v>
      </c>
    </row>
    <row r="10633" spans="1:19" hidden="1" x14ac:dyDescent="0.2">
      <c r="A10633">
        <v>6896</v>
      </c>
      <c r="B10633" t="s">
        <v>17512</v>
      </c>
      <c r="C10633" t="s">
        <v>73</v>
      </c>
      <c r="D10633">
        <v>-0.28999999999999998</v>
      </c>
      <c r="E10633">
        <v>25</v>
      </c>
      <c r="F10633" t="s">
        <v>3110</v>
      </c>
      <c r="G10633" t="s">
        <v>75</v>
      </c>
      <c r="H10633" t="s">
        <v>23</v>
      </c>
      <c r="I10633" t="s">
        <v>17496</v>
      </c>
      <c r="K10633"/>
      <c r="L10633" t="s">
        <v>17513</v>
      </c>
      <c r="M10633" t="s">
        <v>26</v>
      </c>
      <c r="N10633">
        <v>2</v>
      </c>
      <c r="P10633" t="s">
        <v>10827</v>
      </c>
      <c r="Q10633" t="s">
        <v>17514</v>
      </c>
      <c r="S10633" t="s">
        <v>29</v>
      </c>
    </row>
    <row r="10634" spans="1:19" hidden="1" x14ac:dyDescent="0.2">
      <c r="A10634">
        <v>6897</v>
      </c>
      <c r="B10634" t="s">
        <v>17515</v>
      </c>
      <c r="C10634" t="s">
        <v>20</v>
      </c>
      <c r="D10634">
        <v>1.22</v>
      </c>
      <c r="E10634">
        <v>25</v>
      </c>
      <c r="F10634" t="s">
        <v>17516</v>
      </c>
      <c r="G10634" t="s">
        <v>75</v>
      </c>
      <c r="H10634" t="s">
        <v>46</v>
      </c>
      <c r="I10634" t="s">
        <v>17491</v>
      </c>
      <c r="K10634"/>
      <c r="L10634" t="s">
        <v>17517</v>
      </c>
      <c r="M10634" t="s">
        <v>11208</v>
      </c>
      <c r="N10634">
        <v>4</v>
      </c>
      <c r="P10634" t="s">
        <v>10827</v>
      </c>
      <c r="Q10634" t="s">
        <v>17518</v>
      </c>
      <c r="S10634" t="s">
        <v>29</v>
      </c>
    </row>
    <row r="10635" spans="1:19" hidden="1" x14ac:dyDescent="0.2">
      <c r="A10635">
        <v>6898</v>
      </c>
      <c r="B10635" t="s">
        <v>17519</v>
      </c>
      <c r="C10635" t="s">
        <v>73</v>
      </c>
      <c r="D10635">
        <v>-4.3</v>
      </c>
      <c r="E10635">
        <v>25</v>
      </c>
      <c r="F10635" t="s">
        <v>11318</v>
      </c>
      <c r="G10635" t="s">
        <v>75</v>
      </c>
      <c r="H10635" t="s">
        <v>23</v>
      </c>
      <c r="I10635" t="s">
        <v>4635</v>
      </c>
      <c r="K10635"/>
      <c r="L10635" t="s">
        <v>17520</v>
      </c>
      <c r="M10635" t="s">
        <v>26</v>
      </c>
      <c r="N10635">
        <v>2</v>
      </c>
      <c r="P10635" t="s">
        <v>10827</v>
      </c>
      <c r="Q10635" t="s">
        <v>17521</v>
      </c>
      <c r="S10635" t="s">
        <v>29</v>
      </c>
    </row>
    <row r="10636" spans="1:19" hidden="1" x14ac:dyDescent="0.2">
      <c r="A10636">
        <v>6898</v>
      </c>
      <c r="B10636" t="s">
        <v>17519</v>
      </c>
      <c r="C10636" t="s">
        <v>20</v>
      </c>
      <c r="D10636">
        <v>1.05</v>
      </c>
      <c r="E10636">
        <v>25</v>
      </c>
      <c r="F10636" t="s">
        <v>13094</v>
      </c>
      <c r="G10636" t="s">
        <v>75</v>
      </c>
      <c r="H10636" t="s">
        <v>46</v>
      </c>
      <c r="I10636" t="s">
        <v>17491</v>
      </c>
      <c r="K10636"/>
      <c r="L10636" t="s">
        <v>17520</v>
      </c>
      <c r="M10636" t="s">
        <v>26</v>
      </c>
      <c r="N10636">
        <v>2</v>
      </c>
      <c r="P10636" t="s">
        <v>10827</v>
      </c>
      <c r="Q10636" t="s">
        <v>17521</v>
      </c>
      <c r="S10636" t="s">
        <v>29</v>
      </c>
    </row>
    <row r="10637" spans="1:19" hidden="1" x14ac:dyDescent="0.2">
      <c r="A10637">
        <v>6899</v>
      </c>
      <c r="B10637" t="s">
        <v>17522</v>
      </c>
      <c r="C10637" t="s">
        <v>20</v>
      </c>
      <c r="D10637">
        <v>1.29</v>
      </c>
      <c r="E10637">
        <v>25</v>
      </c>
      <c r="F10637" t="s">
        <v>13094</v>
      </c>
      <c r="G10637" t="s">
        <v>75</v>
      </c>
      <c r="H10637" t="s">
        <v>46</v>
      </c>
      <c r="I10637" t="s">
        <v>17491</v>
      </c>
      <c r="K10637"/>
      <c r="L10637" t="s">
        <v>17523</v>
      </c>
      <c r="M10637" t="s">
        <v>11208</v>
      </c>
      <c r="N10637">
        <v>4</v>
      </c>
      <c r="P10637" t="s">
        <v>10827</v>
      </c>
      <c r="Q10637" t="s">
        <v>17524</v>
      </c>
      <c r="S10637" t="s">
        <v>29</v>
      </c>
    </row>
    <row r="10638" spans="1:19" hidden="1" x14ac:dyDescent="0.2">
      <c r="A10638">
        <v>6900</v>
      </c>
      <c r="B10638" t="s">
        <v>17525</v>
      </c>
      <c r="C10638" t="s">
        <v>73</v>
      </c>
      <c r="D10638">
        <v>-4.92</v>
      </c>
      <c r="E10638">
        <v>25</v>
      </c>
      <c r="F10638" t="s">
        <v>17526</v>
      </c>
      <c r="G10638" t="s">
        <v>75</v>
      </c>
      <c r="H10638" t="s">
        <v>23</v>
      </c>
      <c r="I10638" t="s">
        <v>4635</v>
      </c>
      <c r="K10638"/>
      <c r="L10638" t="s">
        <v>17527</v>
      </c>
      <c r="M10638" t="s">
        <v>26</v>
      </c>
      <c r="N10638">
        <v>2</v>
      </c>
      <c r="P10638" t="s">
        <v>10827</v>
      </c>
      <c r="Q10638" t="s">
        <v>17528</v>
      </c>
      <c r="S10638" t="s">
        <v>29</v>
      </c>
    </row>
    <row r="10639" spans="1:19" hidden="1" x14ac:dyDescent="0.2">
      <c r="A10639">
        <v>6900</v>
      </c>
      <c r="B10639" t="s">
        <v>17525</v>
      </c>
      <c r="C10639" t="s">
        <v>20</v>
      </c>
      <c r="D10639">
        <v>0.41</v>
      </c>
      <c r="E10639">
        <v>25</v>
      </c>
      <c r="F10639" t="s">
        <v>17529</v>
      </c>
      <c r="G10639" t="s">
        <v>75</v>
      </c>
      <c r="H10639" t="s">
        <v>46</v>
      </c>
      <c r="I10639" t="s">
        <v>17491</v>
      </c>
      <c r="K10639"/>
      <c r="L10639" t="s">
        <v>17527</v>
      </c>
      <c r="M10639" t="s">
        <v>26</v>
      </c>
      <c r="N10639">
        <v>2</v>
      </c>
      <c r="P10639" t="s">
        <v>10827</v>
      </c>
      <c r="Q10639" t="s">
        <v>17528</v>
      </c>
      <c r="S10639" t="s">
        <v>29</v>
      </c>
    </row>
    <row r="10640" spans="1:19" hidden="1" x14ac:dyDescent="0.2">
      <c r="A10640">
        <v>6901</v>
      </c>
      <c r="B10640" t="s">
        <v>17530</v>
      </c>
      <c r="C10640" t="s">
        <v>73</v>
      </c>
      <c r="D10640">
        <v>-3.84</v>
      </c>
      <c r="E10640">
        <v>25</v>
      </c>
      <c r="F10640" t="s">
        <v>11318</v>
      </c>
      <c r="G10640" t="s">
        <v>75</v>
      </c>
      <c r="H10640" t="s">
        <v>23</v>
      </c>
      <c r="I10640" t="s">
        <v>4635</v>
      </c>
      <c r="K10640"/>
      <c r="L10640" t="s">
        <v>17531</v>
      </c>
      <c r="M10640" t="s">
        <v>11208</v>
      </c>
      <c r="N10640">
        <v>4</v>
      </c>
      <c r="P10640" t="s">
        <v>10827</v>
      </c>
      <c r="Q10640" t="s">
        <v>17532</v>
      </c>
      <c r="S10640" t="s">
        <v>29</v>
      </c>
    </row>
    <row r="10641" spans="1:19" hidden="1" x14ac:dyDescent="0.2">
      <c r="A10641">
        <v>6902</v>
      </c>
      <c r="B10641" t="s">
        <v>17533</v>
      </c>
      <c r="C10641" t="s">
        <v>20</v>
      </c>
      <c r="D10641">
        <v>2.4500000000000002</v>
      </c>
      <c r="E10641">
        <v>25</v>
      </c>
      <c r="F10641" t="s">
        <v>17534</v>
      </c>
      <c r="G10641" t="s">
        <v>75</v>
      </c>
      <c r="H10641" t="s">
        <v>46</v>
      </c>
      <c r="I10641" t="s">
        <v>17491</v>
      </c>
      <c r="K10641"/>
      <c r="L10641" t="s">
        <v>17535</v>
      </c>
      <c r="M10641" t="s">
        <v>26</v>
      </c>
      <c r="N10641">
        <v>2</v>
      </c>
      <c r="P10641" t="s">
        <v>10827</v>
      </c>
      <c r="Q10641" t="s">
        <v>17536</v>
      </c>
      <c r="S10641" t="s">
        <v>29</v>
      </c>
    </row>
    <row r="10642" spans="1:19" hidden="1" x14ac:dyDescent="0.2">
      <c r="A10642">
        <v>6903</v>
      </c>
      <c r="B10642" t="s">
        <v>17537</v>
      </c>
      <c r="C10642" t="s">
        <v>73</v>
      </c>
      <c r="D10642">
        <v>-5.0199999999999996</v>
      </c>
      <c r="E10642">
        <v>25</v>
      </c>
      <c r="F10642" t="s">
        <v>11318</v>
      </c>
      <c r="G10642" t="s">
        <v>75</v>
      </c>
      <c r="H10642" t="s">
        <v>23</v>
      </c>
      <c r="I10642" t="s">
        <v>4635</v>
      </c>
      <c r="K10642"/>
      <c r="L10642" t="s">
        <v>17538</v>
      </c>
      <c r="M10642" t="s">
        <v>26</v>
      </c>
      <c r="N10642">
        <v>2</v>
      </c>
      <c r="P10642" t="s">
        <v>10827</v>
      </c>
      <c r="Q10642" t="s">
        <v>17539</v>
      </c>
      <c r="S10642" t="s">
        <v>29</v>
      </c>
    </row>
    <row r="10643" spans="1:19" hidden="1" x14ac:dyDescent="0.2">
      <c r="A10643">
        <v>6903</v>
      </c>
      <c r="B10643" t="s">
        <v>17537</v>
      </c>
      <c r="C10643" t="s">
        <v>20</v>
      </c>
      <c r="D10643">
        <v>7.0000000000000007E-2</v>
      </c>
      <c r="E10643">
        <v>25</v>
      </c>
      <c r="F10643" t="s">
        <v>17540</v>
      </c>
      <c r="G10643" t="s">
        <v>75</v>
      </c>
      <c r="H10643" t="s">
        <v>23</v>
      </c>
      <c r="I10643" t="s">
        <v>17491</v>
      </c>
      <c r="K10643"/>
      <c r="L10643" t="s">
        <v>17538</v>
      </c>
      <c r="M10643" t="s">
        <v>26</v>
      </c>
      <c r="N10643">
        <v>2</v>
      </c>
      <c r="P10643" t="s">
        <v>10827</v>
      </c>
      <c r="Q10643" t="s">
        <v>17539</v>
      </c>
      <c r="S10643" t="s">
        <v>29</v>
      </c>
    </row>
    <row r="10644" spans="1:19" hidden="1" x14ac:dyDescent="0.2">
      <c r="A10644">
        <v>6904</v>
      </c>
      <c r="B10644" t="s">
        <v>17541</v>
      </c>
      <c r="C10644" t="s">
        <v>20</v>
      </c>
      <c r="D10644">
        <v>2.48</v>
      </c>
      <c r="E10644">
        <v>25</v>
      </c>
      <c r="F10644" t="s">
        <v>13094</v>
      </c>
      <c r="G10644" t="s">
        <v>75</v>
      </c>
      <c r="H10644" t="s">
        <v>46</v>
      </c>
      <c r="I10644" t="s">
        <v>17491</v>
      </c>
      <c r="K10644"/>
      <c r="L10644" t="s">
        <v>17542</v>
      </c>
      <c r="M10644" t="s">
        <v>26</v>
      </c>
      <c r="N10644">
        <v>2</v>
      </c>
      <c r="P10644" t="s">
        <v>10827</v>
      </c>
      <c r="Q10644" t="s">
        <v>17543</v>
      </c>
      <c r="S10644" t="s">
        <v>29</v>
      </c>
    </row>
    <row r="10645" spans="1:19" hidden="1" x14ac:dyDescent="0.2">
      <c r="A10645">
        <v>6905</v>
      </c>
      <c r="B10645" t="s">
        <v>17544</v>
      </c>
      <c r="C10645" t="s">
        <v>20</v>
      </c>
      <c r="D10645">
        <v>1.48</v>
      </c>
      <c r="E10645">
        <v>25</v>
      </c>
      <c r="F10645" t="s">
        <v>17540</v>
      </c>
      <c r="G10645" t="s">
        <v>75</v>
      </c>
      <c r="H10645" t="s">
        <v>46</v>
      </c>
      <c r="I10645" t="s">
        <v>17491</v>
      </c>
      <c r="K10645"/>
      <c r="L10645" t="s">
        <v>17545</v>
      </c>
      <c r="M10645" t="s">
        <v>26</v>
      </c>
      <c r="N10645">
        <v>2</v>
      </c>
      <c r="P10645" t="s">
        <v>10827</v>
      </c>
      <c r="Q10645" t="s">
        <v>17546</v>
      </c>
      <c r="S10645" t="s">
        <v>29</v>
      </c>
    </row>
    <row r="10646" spans="1:19" hidden="1" x14ac:dyDescent="0.2">
      <c r="A10646">
        <v>6906</v>
      </c>
      <c r="B10646" t="s">
        <v>17547</v>
      </c>
      <c r="C10646" t="s">
        <v>20</v>
      </c>
      <c r="D10646">
        <v>1.34</v>
      </c>
      <c r="E10646">
        <v>25</v>
      </c>
      <c r="F10646" t="s">
        <v>13094</v>
      </c>
      <c r="G10646" t="s">
        <v>75</v>
      </c>
      <c r="H10646" t="s">
        <v>46</v>
      </c>
      <c r="I10646" t="s">
        <v>17491</v>
      </c>
      <c r="K10646"/>
      <c r="L10646" t="s">
        <v>17548</v>
      </c>
      <c r="M10646" t="s">
        <v>26</v>
      </c>
      <c r="N10646">
        <v>2</v>
      </c>
      <c r="P10646" t="s">
        <v>10827</v>
      </c>
      <c r="Q10646" t="s">
        <v>17549</v>
      </c>
      <c r="S10646" t="s">
        <v>29</v>
      </c>
    </row>
    <row r="10647" spans="1:19" hidden="1" x14ac:dyDescent="0.2">
      <c r="A10647">
        <v>6907</v>
      </c>
      <c r="B10647" t="s">
        <v>17550</v>
      </c>
      <c r="C10647" t="s">
        <v>20</v>
      </c>
      <c r="D10647">
        <v>-1.36</v>
      </c>
      <c r="E10647">
        <v>20</v>
      </c>
      <c r="F10647" t="s">
        <v>17551</v>
      </c>
      <c r="G10647" t="s">
        <v>75</v>
      </c>
      <c r="H10647" t="s">
        <v>23</v>
      </c>
      <c r="I10647" t="s">
        <v>400</v>
      </c>
      <c r="K10647"/>
      <c r="L10647" t="s">
        <v>17552</v>
      </c>
      <c r="M10647" t="s">
        <v>26</v>
      </c>
      <c r="N10647">
        <v>2</v>
      </c>
      <c r="P10647" t="s">
        <v>10827</v>
      </c>
      <c r="Q10647" t="s">
        <v>17553</v>
      </c>
      <c r="S10647" t="s">
        <v>29</v>
      </c>
    </row>
    <row r="10648" spans="1:19" hidden="1" x14ac:dyDescent="0.2">
      <c r="A10648">
        <v>6908</v>
      </c>
      <c r="B10648" t="s">
        <v>17554</v>
      </c>
      <c r="C10648" t="s">
        <v>20</v>
      </c>
      <c r="D10648">
        <v>-1.66</v>
      </c>
      <c r="E10648">
        <v>20</v>
      </c>
      <c r="F10648" t="s">
        <v>12726</v>
      </c>
      <c r="G10648" t="s">
        <v>75</v>
      </c>
      <c r="H10648" t="s">
        <v>23</v>
      </c>
      <c r="I10648" t="s">
        <v>16820</v>
      </c>
      <c r="K10648"/>
      <c r="L10648" t="s">
        <v>17555</v>
      </c>
      <c r="M10648" t="s">
        <v>26</v>
      </c>
      <c r="N10648">
        <v>2</v>
      </c>
      <c r="P10648" t="s">
        <v>10827</v>
      </c>
      <c r="Q10648" t="s">
        <v>17556</v>
      </c>
      <c r="S10648" t="s">
        <v>29</v>
      </c>
    </row>
    <row r="10649" spans="1:19" hidden="1" x14ac:dyDescent="0.2">
      <c r="A10649">
        <v>6909</v>
      </c>
      <c r="B10649" t="s">
        <v>17557</v>
      </c>
      <c r="C10649" t="s">
        <v>73</v>
      </c>
      <c r="D10649">
        <v>-3.45</v>
      </c>
      <c r="E10649">
        <v>25</v>
      </c>
      <c r="F10649" t="s">
        <v>17558</v>
      </c>
      <c r="G10649" t="s">
        <v>75</v>
      </c>
      <c r="H10649" t="s">
        <v>23</v>
      </c>
      <c r="I10649" t="s">
        <v>4635</v>
      </c>
      <c r="K10649"/>
      <c r="L10649" t="s">
        <v>17559</v>
      </c>
      <c r="M10649" t="s">
        <v>11208</v>
      </c>
      <c r="N10649">
        <v>4</v>
      </c>
      <c r="P10649" t="s">
        <v>10827</v>
      </c>
      <c r="Q10649" t="s">
        <v>17560</v>
      </c>
      <c r="S10649" t="s">
        <v>29</v>
      </c>
    </row>
    <row r="10650" spans="1:19" hidden="1" x14ac:dyDescent="0.2">
      <c r="A10650">
        <v>6909</v>
      </c>
      <c r="B10650" t="s">
        <v>17557</v>
      </c>
      <c r="C10650" t="s">
        <v>20</v>
      </c>
      <c r="D10650">
        <v>2.41</v>
      </c>
      <c r="E10650">
        <v>25</v>
      </c>
      <c r="F10650" t="s">
        <v>17561</v>
      </c>
      <c r="G10650" t="s">
        <v>75</v>
      </c>
      <c r="H10650" t="s">
        <v>46</v>
      </c>
      <c r="I10650" t="s">
        <v>17491</v>
      </c>
      <c r="K10650"/>
      <c r="L10650" t="s">
        <v>17559</v>
      </c>
      <c r="M10650" t="s">
        <v>11208</v>
      </c>
      <c r="N10650">
        <v>4</v>
      </c>
      <c r="P10650" t="s">
        <v>10827</v>
      </c>
      <c r="Q10650" t="s">
        <v>17560</v>
      </c>
      <c r="S10650" t="s">
        <v>29</v>
      </c>
    </row>
    <row r="10651" spans="1:19" hidden="1" x14ac:dyDescent="0.2">
      <c r="A10651">
        <v>6922</v>
      </c>
      <c r="B10651" t="s">
        <v>7022</v>
      </c>
      <c r="C10651" t="s">
        <v>20</v>
      </c>
      <c r="D10651">
        <v>8.82</v>
      </c>
      <c r="E10651">
        <v>25</v>
      </c>
      <c r="F10651" t="s">
        <v>334</v>
      </c>
      <c r="G10651" t="s">
        <v>55</v>
      </c>
      <c r="H10651" t="s">
        <v>46</v>
      </c>
      <c r="I10651" t="s">
        <v>1631</v>
      </c>
      <c r="K10651"/>
      <c r="L10651" t="s">
        <v>7023</v>
      </c>
      <c r="M10651" t="s">
        <v>17562</v>
      </c>
      <c r="N10651">
        <v>3</v>
      </c>
      <c r="P10651" t="s">
        <v>10827</v>
      </c>
      <c r="Q10651" t="s">
        <v>17563</v>
      </c>
      <c r="S10651" t="s">
        <v>29</v>
      </c>
    </row>
    <row r="10652" spans="1:19" hidden="1" x14ac:dyDescent="0.2">
      <c r="A10652">
        <v>6922</v>
      </c>
      <c r="B10652" t="s">
        <v>7022</v>
      </c>
      <c r="C10652" t="s">
        <v>73</v>
      </c>
      <c r="D10652">
        <v>2.97</v>
      </c>
      <c r="E10652">
        <v>25</v>
      </c>
      <c r="F10652" t="s">
        <v>334</v>
      </c>
      <c r="G10652" t="s">
        <v>55</v>
      </c>
      <c r="H10652" t="s">
        <v>46</v>
      </c>
      <c r="I10652" t="s">
        <v>1631</v>
      </c>
      <c r="K10652"/>
      <c r="L10652" t="s">
        <v>7023</v>
      </c>
      <c r="M10652" t="s">
        <v>17562</v>
      </c>
      <c r="N10652">
        <v>3</v>
      </c>
      <c r="P10652" t="s">
        <v>10827</v>
      </c>
      <c r="Q10652" t="s">
        <v>17563</v>
      </c>
      <c r="S10652" t="s">
        <v>29</v>
      </c>
    </row>
    <row r="10653" spans="1:19" hidden="1" x14ac:dyDescent="0.2">
      <c r="A10653">
        <v>6923</v>
      </c>
      <c r="B10653" t="s">
        <v>17564</v>
      </c>
      <c r="C10653" t="s">
        <v>20</v>
      </c>
      <c r="D10653">
        <v>1.44</v>
      </c>
      <c r="G10653" t="s">
        <v>1440</v>
      </c>
      <c r="H10653" t="s">
        <v>23</v>
      </c>
      <c r="I10653" t="s">
        <v>17486</v>
      </c>
      <c r="K10653"/>
      <c r="L10653" t="s">
        <v>17565</v>
      </c>
      <c r="M10653" t="s">
        <v>26</v>
      </c>
      <c r="N10653">
        <v>2</v>
      </c>
      <c r="P10653" t="s">
        <v>10827</v>
      </c>
      <c r="Q10653" t="s">
        <v>17566</v>
      </c>
      <c r="S10653" t="s">
        <v>29</v>
      </c>
    </row>
    <row r="10654" spans="1:19" hidden="1" x14ac:dyDescent="0.2">
      <c r="A10654">
        <v>6924</v>
      </c>
      <c r="B10654" t="s">
        <v>17567</v>
      </c>
      <c r="C10654" t="s">
        <v>20</v>
      </c>
      <c r="D10654">
        <v>11.26</v>
      </c>
      <c r="E10654">
        <v>30.5</v>
      </c>
      <c r="F10654" t="s">
        <v>17568</v>
      </c>
      <c r="G10654" t="s">
        <v>55</v>
      </c>
      <c r="H10654" t="s">
        <v>23</v>
      </c>
      <c r="I10654" t="s">
        <v>219</v>
      </c>
      <c r="K10654"/>
      <c r="L10654" t="s">
        <v>17569</v>
      </c>
      <c r="M10654" t="s">
        <v>26</v>
      </c>
      <c r="N10654">
        <v>2</v>
      </c>
      <c r="P10654" t="s">
        <v>10827</v>
      </c>
      <c r="Q10654" t="s">
        <v>17570</v>
      </c>
      <c r="S10654" t="s">
        <v>29</v>
      </c>
    </row>
    <row r="10655" spans="1:19" hidden="1" x14ac:dyDescent="0.2">
      <c r="A10655">
        <v>6925</v>
      </c>
      <c r="B10655" t="s">
        <v>17571</v>
      </c>
      <c r="C10655" t="s">
        <v>20</v>
      </c>
      <c r="D10655">
        <v>10.6</v>
      </c>
      <c r="E10655">
        <v>30.5</v>
      </c>
      <c r="F10655" t="s">
        <v>17568</v>
      </c>
      <c r="G10655" t="s">
        <v>55</v>
      </c>
      <c r="H10655" t="s">
        <v>23</v>
      </c>
      <c r="I10655" t="s">
        <v>219</v>
      </c>
      <c r="K10655"/>
      <c r="L10655" t="s">
        <v>17572</v>
      </c>
      <c r="M10655" t="s">
        <v>26</v>
      </c>
      <c r="N10655">
        <v>2</v>
      </c>
      <c r="P10655" t="s">
        <v>10827</v>
      </c>
      <c r="Q10655" t="s">
        <v>17573</v>
      </c>
      <c r="S10655" t="s">
        <v>29</v>
      </c>
    </row>
    <row r="10656" spans="1:19" hidden="1" x14ac:dyDescent="0.2">
      <c r="A10656">
        <v>6926</v>
      </c>
      <c r="B10656" t="s">
        <v>17574</v>
      </c>
      <c r="C10656" t="s">
        <v>20</v>
      </c>
      <c r="D10656">
        <v>6.82</v>
      </c>
      <c r="E10656">
        <v>30.5</v>
      </c>
      <c r="F10656" t="s">
        <v>17568</v>
      </c>
      <c r="G10656" t="s">
        <v>55</v>
      </c>
      <c r="H10656" t="s">
        <v>46</v>
      </c>
      <c r="I10656" t="s">
        <v>219</v>
      </c>
      <c r="K10656"/>
      <c r="L10656" t="s">
        <v>17575</v>
      </c>
      <c r="M10656" t="s">
        <v>26</v>
      </c>
      <c r="N10656">
        <v>2</v>
      </c>
      <c r="P10656" t="s">
        <v>10827</v>
      </c>
      <c r="Q10656" t="s">
        <v>17576</v>
      </c>
      <c r="S10656" t="s">
        <v>29</v>
      </c>
    </row>
    <row r="10657" spans="1:19" hidden="1" x14ac:dyDescent="0.2">
      <c r="A10657">
        <v>6928</v>
      </c>
      <c r="B10657" t="s">
        <v>17577</v>
      </c>
      <c r="C10657" t="s">
        <v>20</v>
      </c>
      <c r="D10657">
        <v>6.55</v>
      </c>
      <c r="E10657">
        <v>20</v>
      </c>
      <c r="F10657" t="s">
        <v>14087</v>
      </c>
      <c r="G10657" t="s">
        <v>31</v>
      </c>
      <c r="H10657" t="s">
        <v>46</v>
      </c>
      <c r="I10657" t="s">
        <v>2449</v>
      </c>
      <c r="K10657"/>
      <c r="L10657" t="s">
        <v>17578</v>
      </c>
      <c r="M10657" t="s">
        <v>26</v>
      </c>
      <c r="N10657">
        <v>2</v>
      </c>
      <c r="P10657" t="s">
        <v>10827</v>
      </c>
      <c r="Q10657" t="s">
        <v>17579</v>
      </c>
      <c r="S10657" t="s">
        <v>29</v>
      </c>
    </row>
    <row r="10658" spans="1:19" hidden="1" x14ac:dyDescent="0.2">
      <c r="A10658">
        <v>6929</v>
      </c>
      <c r="B10658" t="s">
        <v>17580</v>
      </c>
      <c r="C10658" t="s">
        <v>20</v>
      </c>
      <c r="D10658">
        <v>5.66</v>
      </c>
      <c r="E10658">
        <v>20</v>
      </c>
      <c r="F10658" t="s">
        <v>17581</v>
      </c>
      <c r="G10658" t="s">
        <v>31</v>
      </c>
      <c r="H10658" t="s">
        <v>46</v>
      </c>
      <c r="I10658" t="s">
        <v>2449</v>
      </c>
      <c r="K10658"/>
      <c r="L10658" t="s">
        <v>17582</v>
      </c>
      <c r="M10658" t="s">
        <v>26</v>
      </c>
      <c r="N10658">
        <v>2</v>
      </c>
      <c r="P10658" t="s">
        <v>10827</v>
      </c>
      <c r="Q10658" t="s">
        <v>17583</v>
      </c>
      <c r="S10658" t="s">
        <v>29</v>
      </c>
    </row>
    <row r="10659" spans="1:19" hidden="1" x14ac:dyDescent="0.2">
      <c r="A10659">
        <v>6929</v>
      </c>
      <c r="B10659" t="s">
        <v>17580</v>
      </c>
      <c r="C10659" t="s">
        <v>73</v>
      </c>
      <c r="D10659">
        <v>8.74</v>
      </c>
      <c r="E10659">
        <v>20</v>
      </c>
      <c r="F10659" t="s">
        <v>17581</v>
      </c>
      <c r="G10659" t="s">
        <v>31</v>
      </c>
      <c r="H10659" t="s">
        <v>46</v>
      </c>
      <c r="I10659" t="s">
        <v>2449</v>
      </c>
      <c r="K10659"/>
      <c r="L10659" t="s">
        <v>17582</v>
      </c>
      <c r="M10659" t="s">
        <v>26</v>
      </c>
      <c r="N10659">
        <v>2</v>
      </c>
      <c r="P10659" t="s">
        <v>10827</v>
      </c>
      <c r="Q10659" t="s">
        <v>17583</v>
      </c>
      <c r="S10659" t="s">
        <v>29</v>
      </c>
    </row>
    <row r="10660" spans="1:19" hidden="1" x14ac:dyDescent="0.2">
      <c r="A10660">
        <v>6930</v>
      </c>
      <c r="B10660" t="s">
        <v>17584</v>
      </c>
      <c r="C10660" t="s">
        <v>20</v>
      </c>
      <c r="D10660">
        <v>4.0999999999999996</v>
      </c>
      <c r="F10660" t="s">
        <v>2017</v>
      </c>
      <c r="G10660" t="s">
        <v>31</v>
      </c>
      <c r="H10660" t="s">
        <v>23</v>
      </c>
      <c r="I10660" t="s">
        <v>9408</v>
      </c>
      <c r="K10660"/>
      <c r="L10660" t="s">
        <v>17585</v>
      </c>
      <c r="M10660" t="s">
        <v>26</v>
      </c>
      <c r="N10660">
        <v>2</v>
      </c>
      <c r="P10660" t="s">
        <v>10827</v>
      </c>
      <c r="Q10660" t="s">
        <v>17586</v>
      </c>
      <c r="S10660" t="s">
        <v>29</v>
      </c>
    </row>
    <row r="10661" spans="1:19" hidden="1" x14ac:dyDescent="0.2">
      <c r="A10661">
        <v>6931</v>
      </c>
      <c r="B10661" t="s">
        <v>17587</v>
      </c>
      <c r="C10661" t="s">
        <v>20</v>
      </c>
      <c r="D10661">
        <v>2.2000000000000002</v>
      </c>
      <c r="E10661">
        <v>20</v>
      </c>
      <c r="F10661" t="s">
        <v>12674</v>
      </c>
      <c r="G10661" t="s">
        <v>31</v>
      </c>
      <c r="H10661" t="s">
        <v>46</v>
      </c>
      <c r="I10661" t="s">
        <v>8525</v>
      </c>
      <c r="K10661"/>
      <c r="L10661" t="s">
        <v>17588</v>
      </c>
      <c r="M10661" t="s">
        <v>11071</v>
      </c>
      <c r="N10661">
        <v>3</v>
      </c>
      <c r="P10661" t="s">
        <v>10827</v>
      </c>
      <c r="Q10661" t="s">
        <v>17589</v>
      </c>
      <c r="S10661" t="s">
        <v>29</v>
      </c>
    </row>
    <row r="10662" spans="1:19" hidden="1" x14ac:dyDescent="0.2">
      <c r="A10662">
        <v>6931</v>
      </c>
      <c r="B10662" t="s">
        <v>17587</v>
      </c>
      <c r="C10662" t="s">
        <v>73</v>
      </c>
      <c r="D10662">
        <v>9.83</v>
      </c>
      <c r="E10662">
        <v>20</v>
      </c>
      <c r="F10662" t="s">
        <v>12674</v>
      </c>
      <c r="G10662" t="s">
        <v>31</v>
      </c>
      <c r="H10662" t="s">
        <v>46</v>
      </c>
      <c r="I10662" t="s">
        <v>8525</v>
      </c>
      <c r="K10662"/>
      <c r="L10662" t="s">
        <v>17588</v>
      </c>
      <c r="M10662" t="s">
        <v>11071</v>
      </c>
      <c r="N10662">
        <v>3</v>
      </c>
      <c r="P10662" t="s">
        <v>10827</v>
      </c>
      <c r="Q10662" t="s">
        <v>17589</v>
      </c>
      <c r="S10662" t="s">
        <v>29</v>
      </c>
    </row>
    <row r="10663" spans="1:19" hidden="1" x14ac:dyDescent="0.2">
      <c r="A10663">
        <v>6932</v>
      </c>
      <c r="B10663" t="s">
        <v>17590</v>
      </c>
      <c r="C10663" t="s">
        <v>20</v>
      </c>
      <c r="D10663">
        <v>2.7</v>
      </c>
      <c r="E10663">
        <v>20</v>
      </c>
      <c r="F10663" t="s">
        <v>14559</v>
      </c>
      <c r="G10663" t="s">
        <v>31</v>
      </c>
      <c r="H10663" t="s">
        <v>46</v>
      </c>
      <c r="I10663" t="s">
        <v>8525</v>
      </c>
      <c r="K10663"/>
      <c r="L10663" t="s">
        <v>17591</v>
      </c>
      <c r="M10663" t="s">
        <v>26</v>
      </c>
      <c r="N10663">
        <v>2</v>
      </c>
      <c r="P10663" t="s">
        <v>10827</v>
      </c>
      <c r="Q10663" t="s">
        <v>17592</v>
      </c>
      <c r="S10663" t="s">
        <v>29</v>
      </c>
    </row>
    <row r="10664" spans="1:19" hidden="1" x14ac:dyDescent="0.2">
      <c r="A10664">
        <v>6932</v>
      </c>
      <c r="B10664" t="s">
        <v>17590</v>
      </c>
      <c r="C10664" t="s">
        <v>73</v>
      </c>
      <c r="D10664">
        <v>10.19</v>
      </c>
      <c r="E10664">
        <v>20</v>
      </c>
      <c r="F10664" t="s">
        <v>14559</v>
      </c>
      <c r="G10664" t="s">
        <v>31</v>
      </c>
      <c r="H10664" t="s">
        <v>46</v>
      </c>
      <c r="I10664" t="s">
        <v>8525</v>
      </c>
      <c r="K10664"/>
      <c r="L10664" t="s">
        <v>17591</v>
      </c>
      <c r="M10664" t="s">
        <v>26</v>
      </c>
      <c r="N10664">
        <v>2</v>
      </c>
      <c r="P10664" t="s">
        <v>10827</v>
      </c>
      <c r="Q10664" t="s">
        <v>17592</v>
      </c>
      <c r="S10664" t="s">
        <v>29</v>
      </c>
    </row>
    <row r="10665" spans="1:19" hidden="1" x14ac:dyDescent="0.2">
      <c r="A10665">
        <v>6933</v>
      </c>
      <c r="B10665" t="s">
        <v>17593</v>
      </c>
      <c r="C10665" t="s">
        <v>20</v>
      </c>
      <c r="D10665">
        <v>1.77</v>
      </c>
      <c r="E10665">
        <v>20</v>
      </c>
      <c r="F10665" t="s">
        <v>17594</v>
      </c>
      <c r="G10665" t="s">
        <v>75</v>
      </c>
      <c r="H10665" t="s">
        <v>46</v>
      </c>
      <c r="I10665" t="s">
        <v>8525</v>
      </c>
      <c r="K10665"/>
      <c r="L10665" t="s">
        <v>17595</v>
      </c>
      <c r="M10665" t="s">
        <v>26</v>
      </c>
      <c r="N10665">
        <v>2</v>
      </c>
      <c r="P10665" t="s">
        <v>10827</v>
      </c>
      <c r="Q10665" t="s">
        <v>17596</v>
      </c>
      <c r="S10665" t="s">
        <v>29</v>
      </c>
    </row>
    <row r="10666" spans="1:19" hidden="1" x14ac:dyDescent="0.2">
      <c r="A10666">
        <v>6933</v>
      </c>
      <c r="B10666" t="s">
        <v>17593</v>
      </c>
      <c r="C10666" t="s">
        <v>73</v>
      </c>
      <c r="D10666">
        <v>9.48</v>
      </c>
      <c r="E10666" t="s">
        <v>383</v>
      </c>
      <c r="F10666" t="s">
        <v>12674</v>
      </c>
      <c r="G10666" t="s">
        <v>31</v>
      </c>
      <c r="H10666" t="s">
        <v>46</v>
      </c>
      <c r="I10666" t="s">
        <v>8525</v>
      </c>
      <c r="K10666"/>
      <c r="L10666" t="s">
        <v>17595</v>
      </c>
      <c r="M10666" t="s">
        <v>26</v>
      </c>
      <c r="N10666">
        <v>2</v>
      </c>
      <c r="P10666" t="s">
        <v>10827</v>
      </c>
      <c r="Q10666" t="s">
        <v>17596</v>
      </c>
      <c r="S10666" t="s">
        <v>29</v>
      </c>
    </row>
    <row r="10667" spans="1:19" hidden="1" x14ac:dyDescent="0.2">
      <c r="A10667">
        <v>6933</v>
      </c>
      <c r="B10667" t="s">
        <v>17593</v>
      </c>
      <c r="C10667" t="s">
        <v>77</v>
      </c>
      <c r="D10667">
        <v>14.36</v>
      </c>
      <c r="E10667" t="s">
        <v>383</v>
      </c>
      <c r="F10667" t="s">
        <v>14087</v>
      </c>
      <c r="G10667" t="s">
        <v>4302</v>
      </c>
      <c r="H10667" t="s">
        <v>23</v>
      </c>
      <c r="I10667" t="s">
        <v>8525</v>
      </c>
      <c r="K10667"/>
      <c r="L10667" t="s">
        <v>17595</v>
      </c>
      <c r="M10667" t="s">
        <v>26</v>
      </c>
      <c r="N10667">
        <v>2</v>
      </c>
      <c r="P10667" t="s">
        <v>10827</v>
      </c>
      <c r="Q10667" t="s">
        <v>17596</v>
      </c>
      <c r="S10667" t="s">
        <v>29</v>
      </c>
    </row>
    <row r="10668" spans="1:19" hidden="1" x14ac:dyDescent="0.2">
      <c r="A10668">
        <v>6934</v>
      </c>
      <c r="B10668" t="s">
        <v>17597</v>
      </c>
      <c r="C10668" t="s">
        <v>20</v>
      </c>
      <c r="D10668">
        <v>0.81</v>
      </c>
      <c r="E10668">
        <v>20</v>
      </c>
      <c r="F10668" t="s">
        <v>17598</v>
      </c>
      <c r="G10668" t="s">
        <v>75</v>
      </c>
      <c r="H10668" t="s">
        <v>46</v>
      </c>
      <c r="I10668" t="s">
        <v>8525</v>
      </c>
      <c r="K10668"/>
      <c r="L10668" t="s">
        <v>17599</v>
      </c>
      <c r="M10668" t="s">
        <v>26</v>
      </c>
      <c r="N10668">
        <v>2</v>
      </c>
      <c r="P10668" t="s">
        <v>10827</v>
      </c>
      <c r="Q10668" t="s">
        <v>17600</v>
      </c>
      <c r="S10668" t="s">
        <v>29</v>
      </c>
    </row>
    <row r="10669" spans="1:19" hidden="1" x14ac:dyDescent="0.2">
      <c r="A10669">
        <v>6934</v>
      </c>
      <c r="B10669" t="s">
        <v>17597</v>
      </c>
      <c r="C10669" t="s">
        <v>73</v>
      </c>
      <c r="D10669">
        <v>7.76</v>
      </c>
      <c r="E10669" t="s">
        <v>383</v>
      </c>
      <c r="F10669" t="s">
        <v>15334</v>
      </c>
      <c r="G10669" t="s">
        <v>31</v>
      </c>
      <c r="H10669" t="s">
        <v>46</v>
      </c>
      <c r="I10669" t="s">
        <v>8525</v>
      </c>
      <c r="K10669"/>
      <c r="L10669" t="s">
        <v>17599</v>
      </c>
      <c r="M10669" t="s">
        <v>26</v>
      </c>
      <c r="N10669">
        <v>2</v>
      </c>
      <c r="P10669" t="s">
        <v>10827</v>
      </c>
      <c r="Q10669" t="s">
        <v>17600</v>
      </c>
      <c r="S10669" t="s">
        <v>29</v>
      </c>
    </row>
    <row r="10670" spans="1:19" hidden="1" x14ac:dyDescent="0.2">
      <c r="A10670">
        <v>6934</v>
      </c>
      <c r="B10670" t="s">
        <v>17597</v>
      </c>
      <c r="C10670" t="s">
        <v>77</v>
      </c>
      <c r="D10670">
        <v>13.4</v>
      </c>
      <c r="E10670" t="s">
        <v>383</v>
      </c>
      <c r="F10670" t="s">
        <v>14087</v>
      </c>
      <c r="G10670" t="s">
        <v>4302</v>
      </c>
      <c r="H10670" t="s">
        <v>46</v>
      </c>
      <c r="I10670" t="s">
        <v>8525</v>
      </c>
      <c r="K10670"/>
      <c r="L10670" t="s">
        <v>17599</v>
      </c>
      <c r="M10670" t="s">
        <v>26</v>
      </c>
      <c r="N10670">
        <v>2</v>
      </c>
      <c r="P10670" t="s">
        <v>10827</v>
      </c>
      <c r="Q10670" t="s">
        <v>17600</v>
      </c>
      <c r="S10670" t="s">
        <v>29</v>
      </c>
    </row>
    <row r="10671" spans="1:19" hidden="1" x14ac:dyDescent="0.2">
      <c r="A10671">
        <v>6935</v>
      </c>
      <c r="B10671" t="s">
        <v>17601</v>
      </c>
      <c r="C10671" t="s">
        <v>20</v>
      </c>
      <c r="D10671">
        <v>2.46</v>
      </c>
      <c r="E10671">
        <v>20</v>
      </c>
      <c r="F10671" t="s">
        <v>14559</v>
      </c>
      <c r="G10671" t="s">
        <v>31</v>
      </c>
      <c r="H10671" t="s">
        <v>46</v>
      </c>
      <c r="I10671" t="s">
        <v>8525</v>
      </c>
      <c r="K10671"/>
      <c r="L10671" t="s">
        <v>17602</v>
      </c>
      <c r="M10671" t="s">
        <v>26</v>
      </c>
      <c r="N10671">
        <v>2</v>
      </c>
      <c r="P10671" t="s">
        <v>10827</v>
      </c>
      <c r="Q10671" t="s">
        <v>17603</v>
      </c>
      <c r="S10671" t="s">
        <v>29</v>
      </c>
    </row>
    <row r="10672" spans="1:19" hidden="1" x14ac:dyDescent="0.2">
      <c r="A10672">
        <v>6935</v>
      </c>
      <c r="B10672" t="s">
        <v>17601</v>
      </c>
      <c r="C10672" t="s">
        <v>73</v>
      </c>
      <c r="D10672">
        <v>-1.5</v>
      </c>
      <c r="E10672" t="s">
        <v>383</v>
      </c>
      <c r="F10672" t="s">
        <v>17604</v>
      </c>
      <c r="G10672" t="s">
        <v>75</v>
      </c>
      <c r="H10672" t="s">
        <v>23</v>
      </c>
      <c r="I10672" t="s">
        <v>8525</v>
      </c>
      <c r="K10672"/>
      <c r="L10672" t="s">
        <v>17602</v>
      </c>
      <c r="M10672" t="s">
        <v>26</v>
      </c>
      <c r="N10672">
        <v>2</v>
      </c>
      <c r="P10672" t="s">
        <v>10827</v>
      </c>
      <c r="Q10672" t="s">
        <v>17603</v>
      </c>
      <c r="S10672" t="s">
        <v>29</v>
      </c>
    </row>
    <row r="10673" spans="1:19" hidden="1" x14ac:dyDescent="0.2">
      <c r="A10673">
        <v>6936</v>
      </c>
      <c r="B10673" t="s">
        <v>17605</v>
      </c>
      <c r="C10673" t="s">
        <v>20</v>
      </c>
      <c r="D10673">
        <v>2.3199999999999998</v>
      </c>
      <c r="E10673">
        <v>20</v>
      </c>
      <c r="F10673" t="s">
        <v>17606</v>
      </c>
      <c r="G10673" t="s">
        <v>31</v>
      </c>
      <c r="H10673" t="s">
        <v>46</v>
      </c>
      <c r="I10673" t="s">
        <v>8525</v>
      </c>
      <c r="K10673"/>
      <c r="L10673" t="s">
        <v>17607</v>
      </c>
      <c r="M10673" t="s">
        <v>26</v>
      </c>
      <c r="N10673">
        <v>2</v>
      </c>
      <c r="P10673" t="s">
        <v>10827</v>
      </c>
      <c r="Q10673" t="s">
        <v>17608</v>
      </c>
      <c r="S10673" t="s">
        <v>29</v>
      </c>
    </row>
    <row r="10674" spans="1:19" hidden="1" x14ac:dyDescent="0.2">
      <c r="A10674">
        <v>6936</v>
      </c>
      <c r="B10674" t="s">
        <v>17605</v>
      </c>
      <c r="C10674" t="s">
        <v>73</v>
      </c>
      <c r="D10674">
        <v>8.75</v>
      </c>
      <c r="E10674">
        <v>20</v>
      </c>
      <c r="F10674" t="s">
        <v>17606</v>
      </c>
      <c r="G10674" t="s">
        <v>31</v>
      </c>
      <c r="H10674" t="s">
        <v>46</v>
      </c>
      <c r="I10674" t="s">
        <v>8525</v>
      </c>
      <c r="K10674"/>
      <c r="L10674" t="s">
        <v>17607</v>
      </c>
      <c r="M10674" t="s">
        <v>26</v>
      </c>
      <c r="N10674">
        <v>2</v>
      </c>
      <c r="P10674" t="s">
        <v>10827</v>
      </c>
      <c r="Q10674" t="s">
        <v>17608</v>
      </c>
      <c r="S10674" t="s">
        <v>29</v>
      </c>
    </row>
    <row r="10675" spans="1:19" hidden="1" x14ac:dyDescent="0.2">
      <c r="A10675">
        <v>6937</v>
      </c>
      <c r="B10675" t="s">
        <v>17609</v>
      </c>
      <c r="C10675" t="s">
        <v>20</v>
      </c>
      <c r="D10675">
        <v>1.35</v>
      </c>
      <c r="E10675">
        <v>20</v>
      </c>
      <c r="F10675" t="s">
        <v>17610</v>
      </c>
      <c r="G10675" t="s">
        <v>75</v>
      </c>
      <c r="H10675" t="s">
        <v>46</v>
      </c>
      <c r="I10675" t="s">
        <v>8525</v>
      </c>
      <c r="K10675"/>
      <c r="L10675" t="s">
        <v>17611</v>
      </c>
      <c r="M10675" t="s">
        <v>26</v>
      </c>
      <c r="N10675">
        <v>2</v>
      </c>
      <c r="P10675" t="s">
        <v>10827</v>
      </c>
      <c r="Q10675" t="s">
        <v>17612</v>
      </c>
      <c r="S10675" t="s">
        <v>29</v>
      </c>
    </row>
    <row r="10676" spans="1:19" hidden="1" x14ac:dyDescent="0.2">
      <c r="A10676">
        <v>6937</v>
      </c>
      <c r="B10676" t="s">
        <v>17609</v>
      </c>
      <c r="C10676" t="s">
        <v>73</v>
      </c>
      <c r="D10676">
        <v>6.85</v>
      </c>
      <c r="E10676" t="s">
        <v>383</v>
      </c>
      <c r="F10676" t="s">
        <v>12668</v>
      </c>
      <c r="G10676" t="s">
        <v>31</v>
      </c>
      <c r="H10676" t="s">
        <v>46</v>
      </c>
      <c r="I10676" t="s">
        <v>8525</v>
      </c>
      <c r="K10676"/>
      <c r="L10676" t="s">
        <v>17611</v>
      </c>
      <c r="M10676" t="s">
        <v>26</v>
      </c>
      <c r="N10676">
        <v>2</v>
      </c>
      <c r="P10676" t="s">
        <v>10827</v>
      </c>
      <c r="Q10676" t="s">
        <v>17612</v>
      </c>
      <c r="S10676" t="s">
        <v>29</v>
      </c>
    </row>
    <row r="10677" spans="1:19" hidden="1" x14ac:dyDescent="0.2">
      <c r="A10677">
        <v>6938</v>
      </c>
      <c r="B10677" t="s">
        <v>17613</v>
      </c>
      <c r="C10677" t="s">
        <v>20</v>
      </c>
      <c r="D10677">
        <v>6.12</v>
      </c>
      <c r="E10677">
        <v>20</v>
      </c>
      <c r="F10677" t="s">
        <v>12674</v>
      </c>
      <c r="G10677" t="s">
        <v>31</v>
      </c>
      <c r="H10677" t="s">
        <v>46</v>
      </c>
      <c r="I10677" t="s">
        <v>8525</v>
      </c>
      <c r="K10677"/>
      <c r="L10677" t="s">
        <v>17614</v>
      </c>
      <c r="M10677" t="s">
        <v>26</v>
      </c>
      <c r="N10677">
        <v>2</v>
      </c>
      <c r="P10677" t="s">
        <v>10827</v>
      </c>
      <c r="Q10677" t="s">
        <v>17615</v>
      </c>
      <c r="S10677" t="s">
        <v>29</v>
      </c>
    </row>
    <row r="10678" spans="1:19" hidden="1" x14ac:dyDescent="0.2">
      <c r="A10678">
        <v>6938</v>
      </c>
      <c r="B10678" t="s">
        <v>17613</v>
      </c>
      <c r="C10678" t="s">
        <v>73</v>
      </c>
      <c r="D10678">
        <v>10.119999999999999</v>
      </c>
      <c r="E10678">
        <v>20</v>
      </c>
      <c r="F10678" t="s">
        <v>12674</v>
      </c>
      <c r="G10678" t="s">
        <v>31</v>
      </c>
      <c r="H10678" t="s">
        <v>46</v>
      </c>
      <c r="I10678" t="s">
        <v>8525</v>
      </c>
      <c r="K10678"/>
      <c r="L10678" t="s">
        <v>17614</v>
      </c>
      <c r="M10678" t="s">
        <v>26</v>
      </c>
      <c r="N10678">
        <v>2</v>
      </c>
      <c r="P10678" t="s">
        <v>10827</v>
      </c>
      <c r="Q10678" t="s">
        <v>17615</v>
      </c>
      <c r="S10678" t="s">
        <v>29</v>
      </c>
    </row>
    <row r="10679" spans="1:19" hidden="1" x14ac:dyDescent="0.2">
      <c r="A10679">
        <v>6939</v>
      </c>
      <c r="B10679" t="s">
        <v>17616</v>
      </c>
      <c r="C10679" t="s">
        <v>20</v>
      </c>
      <c r="D10679">
        <v>4.93</v>
      </c>
      <c r="E10679">
        <v>20</v>
      </c>
      <c r="F10679" t="s">
        <v>12674</v>
      </c>
      <c r="G10679" t="s">
        <v>31</v>
      </c>
      <c r="H10679" t="s">
        <v>46</v>
      </c>
      <c r="I10679" t="s">
        <v>8525</v>
      </c>
      <c r="K10679"/>
      <c r="L10679" t="s">
        <v>17617</v>
      </c>
      <c r="M10679" t="s">
        <v>26</v>
      </c>
      <c r="N10679">
        <v>2</v>
      </c>
      <c r="P10679" t="s">
        <v>10827</v>
      </c>
      <c r="Q10679" t="s">
        <v>17618</v>
      </c>
      <c r="S10679" t="s">
        <v>29</v>
      </c>
    </row>
    <row r="10680" spans="1:19" hidden="1" x14ac:dyDescent="0.2">
      <c r="A10680">
        <v>6939</v>
      </c>
      <c r="B10680" t="s">
        <v>17616</v>
      </c>
      <c r="C10680" t="s">
        <v>73</v>
      </c>
      <c r="D10680">
        <v>8.6300000000000008</v>
      </c>
      <c r="E10680">
        <v>20</v>
      </c>
      <c r="F10680" t="s">
        <v>12674</v>
      </c>
      <c r="G10680" t="s">
        <v>31</v>
      </c>
      <c r="H10680" t="s">
        <v>46</v>
      </c>
      <c r="I10680" t="s">
        <v>8525</v>
      </c>
      <c r="K10680"/>
      <c r="L10680" t="s">
        <v>17617</v>
      </c>
      <c r="M10680" t="s">
        <v>26</v>
      </c>
      <c r="N10680">
        <v>2</v>
      </c>
      <c r="P10680" t="s">
        <v>10827</v>
      </c>
      <c r="Q10680" t="s">
        <v>17618</v>
      </c>
      <c r="S10680" t="s">
        <v>29</v>
      </c>
    </row>
    <row r="10681" spans="1:19" hidden="1" x14ac:dyDescent="0.2">
      <c r="A10681">
        <v>6940</v>
      </c>
      <c r="B10681" t="s">
        <v>17619</v>
      </c>
      <c r="C10681" t="s">
        <v>20</v>
      </c>
      <c r="D10681">
        <v>5.03</v>
      </c>
      <c r="E10681">
        <v>20</v>
      </c>
      <c r="F10681" t="s">
        <v>12674</v>
      </c>
      <c r="G10681" t="s">
        <v>31</v>
      </c>
      <c r="H10681" t="s">
        <v>46</v>
      </c>
      <c r="I10681" t="s">
        <v>8525</v>
      </c>
      <c r="K10681"/>
      <c r="L10681" t="s">
        <v>17620</v>
      </c>
      <c r="M10681" t="s">
        <v>26</v>
      </c>
      <c r="N10681">
        <v>2</v>
      </c>
      <c r="P10681" t="s">
        <v>10827</v>
      </c>
      <c r="Q10681" t="s">
        <v>17621</v>
      </c>
      <c r="S10681" t="s">
        <v>29</v>
      </c>
    </row>
    <row r="10682" spans="1:19" hidden="1" x14ac:dyDescent="0.2">
      <c r="A10682">
        <v>6940</v>
      </c>
      <c r="B10682" t="s">
        <v>17619</v>
      </c>
      <c r="C10682" t="s">
        <v>73</v>
      </c>
      <c r="D10682">
        <v>8.81</v>
      </c>
      <c r="E10682">
        <v>20</v>
      </c>
      <c r="F10682" t="s">
        <v>12674</v>
      </c>
      <c r="G10682" t="s">
        <v>31</v>
      </c>
      <c r="H10682" t="s">
        <v>46</v>
      </c>
      <c r="I10682" t="s">
        <v>8525</v>
      </c>
      <c r="K10682"/>
      <c r="L10682" t="s">
        <v>17620</v>
      </c>
      <c r="M10682" t="s">
        <v>26</v>
      </c>
      <c r="N10682">
        <v>2</v>
      </c>
      <c r="P10682" t="s">
        <v>10827</v>
      </c>
      <c r="Q10682" t="s">
        <v>17621</v>
      </c>
      <c r="S10682" t="s">
        <v>29</v>
      </c>
    </row>
    <row r="10683" spans="1:19" hidden="1" x14ac:dyDescent="0.2">
      <c r="A10683">
        <v>6942</v>
      </c>
      <c r="B10683" t="s">
        <v>17622</v>
      </c>
      <c r="C10683" t="s">
        <v>20</v>
      </c>
      <c r="D10683">
        <v>6.17</v>
      </c>
      <c r="E10683">
        <v>20</v>
      </c>
      <c r="F10683" t="s">
        <v>14559</v>
      </c>
      <c r="G10683" t="s">
        <v>31</v>
      </c>
      <c r="H10683" t="s">
        <v>46</v>
      </c>
      <c r="I10683" t="s">
        <v>8525</v>
      </c>
      <c r="K10683"/>
      <c r="L10683" t="s">
        <v>17623</v>
      </c>
      <c r="M10683" t="s">
        <v>26</v>
      </c>
      <c r="N10683">
        <v>2</v>
      </c>
      <c r="P10683" t="s">
        <v>10827</v>
      </c>
      <c r="Q10683" t="s">
        <v>17624</v>
      </c>
      <c r="S10683" t="s">
        <v>29</v>
      </c>
    </row>
    <row r="10684" spans="1:19" hidden="1" x14ac:dyDescent="0.2">
      <c r="A10684">
        <v>6942</v>
      </c>
      <c r="B10684" t="s">
        <v>17622</v>
      </c>
      <c r="C10684" t="s">
        <v>20</v>
      </c>
      <c r="D10684" t="s">
        <v>17625</v>
      </c>
      <c r="F10684" t="s">
        <v>2017</v>
      </c>
      <c r="G10684" t="s">
        <v>31</v>
      </c>
      <c r="H10684" t="s">
        <v>23</v>
      </c>
      <c r="I10684" t="s">
        <v>9408</v>
      </c>
      <c r="K10684"/>
      <c r="L10684" t="s">
        <v>17623</v>
      </c>
      <c r="M10684" t="s">
        <v>26</v>
      </c>
      <c r="N10684">
        <v>2</v>
      </c>
      <c r="P10684" t="s">
        <v>10827</v>
      </c>
      <c r="Q10684" t="s">
        <v>17624</v>
      </c>
      <c r="S10684" t="s">
        <v>29</v>
      </c>
    </row>
    <row r="10685" spans="1:19" hidden="1" x14ac:dyDescent="0.2">
      <c r="A10685">
        <v>6943</v>
      </c>
      <c r="B10685" t="s">
        <v>17626</v>
      </c>
      <c r="C10685" t="s">
        <v>20</v>
      </c>
      <c r="D10685">
        <v>6.48</v>
      </c>
      <c r="E10685">
        <v>20</v>
      </c>
      <c r="F10685" t="s">
        <v>12719</v>
      </c>
      <c r="G10685" t="s">
        <v>31</v>
      </c>
      <c r="H10685" t="s">
        <v>46</v>
      </c>
      <c r="I10685" t="s">
        <v>8525</v>
      </c>
      <c r="K10685"/>
      <c r="L10685" t="s">
        <v>17627</v>
      </c>
      <c r="M10685" t="s">
        <v>26</v>
      </c>
      <c r="N10685">
        <v>2</v>
      </c>
      <c r="P10685" t="s">
        <v>10827</v>
      </c>
      <c r="Q10685" t="s">
        <v>17628</v>
      </c>
      <c r="S10685" t="s">
        <v>29</v>
      </c>
    </row>
    <row r="10686" spans="1:19" hidden="1" x14ac:dyDescent="0.2">
      <c r="A10686">
        <v>6945</v>
      </c>
      <c r="B10686" t="s">
        <v>17629</v>
      </c>
      <c r="C10686" t="s">
        <v>20</v>
      </c>
      <c r="D10686">
        <v>5.98</v>
      </c>
      <c r="E10686">
        <v>20</v>
      </c>
      <c r="F10686" t="s">
        <v>12674</v>
      </c>
      <c r="G10686" t="s">
        <v>31</v>
      </c>
      <c r="H10686" t="s">
        <v>46</v>
      </c>
      <c r="I10686" t="s">
        <v>8525</v>
      </c>
      <c r="K10686"/>
      <c r="L10686" t="s">
        <v>17630</v>
      </c>
      <c r="M10686" t="s">
        <v>26</v>
      </c>
      <c r="N10686">
        <v>2</v>
      </c>
      <c r="P10686" t="s">
        <v>10827</v>
      </c>
      <c r="Q10686" t="s">
        <v>17631</v>
      </c>
      <c r="S10686" t="s">
        <v>29</v>
      </c>
    </row>
    <row r="10687" spans="1:19" hidden="1" x14ac:dyDescent="0.2">
      <c r="A10687">
        <v>6945</v>
      </c>
      <c r="B10687" t="s">
        <v>17629</v>
      </c>
      <c r="C10687" t="s">
        <v>73</v>
      </c>
      <c r="D10687">
        <v>9.9499999999999993</v>
      </c>
      <c r="E10687">
        <v>20</v>
      </c>
      <c r="F10687" t="s">
        <v>12674</v>
      </c>
      <c r="G10687" t="s">
        <v>31</v>
      </c>
      <c r="H10687" t="s">
        <v>46</v>
      </c>
      <c r="I10687" t="s">
        <v>8525</v>
      </c>
      <c r="K10687"/>
      <c r="L10687" t="s">
        <v>17630</v>
      </c>
      <c r="M10687" t="s">
        <v>26</v>
      </c>
      <c r="N10687">
        <v>2</v>
      </c>
      <c r="P10687" t="s">
        <v>10827</v>
      </c>
      <c r="Q10687" t="s">
        <v>17631</v>
      </c>
      <c r="S10687" t="s">
        <v>29</v>
      </c>
    </row>
    <row r="10688" spans="1:19" hidden="1" x14ac:dyDescent="0.2">
      <c r="A10688">
        <v>6946</v>
      </c>
      <c r="B10688" t="s">
        <v>17632</v>
      </c>
      <c r="C10688" t="s">
        <v>20</v>
      </c>
      <c r="D10688">
        <v>3.94</v>
      </c>
      <c r="F10688" t="s">
        <v>2017</v>
      </c>
      <c r="G10688" t="s">
        <v>31</v>
      </c>
      <c r="H10688" t="s">
        <v>23</v>
      </c>
      <c r="I10688" t="s">
        <v>9408</v>
      </c>
      <c r="K10688"/>
      <c r="L10688" t="s">
        <v>17633</v>
      </c>
      <c r="M10688" t="s">
        <v>11071</v>
      </c>
      <c r="N10688">
        <v>3</v>
      </c>
      <c r="P10688" t="s">
        <v>10827</v>
      </c>
      <c r="Q10688" t="s">
        <v>17634</v>
      </c>
      <c r="S10688" t="s">
        <v>29</v>
      </c>
    </row>
    <row r="10689" spans="1:19" hidden="1" x14ac:dyDescent="0.2">
      <c r="A10689">
        <v>6947</v>
      </c>
      <c r="B10689" t="s">
        <v>17635</v>
      </c>
      <c r="C10689" t="s">
        <v>20</v>
      </c>
      <c r="D10689">
        <v>2.68</v>
      </c>
      <c r="F10689" t="s">
        <v>2017</v>
      </c>
      <c r="G10689" t="s">
        <v>31</v>
      </c>
      <c r="H10689" t="s">
        <v>23</v>
      </c>
      <c r="I10689" t="s">
        <v>9408</v>
      </c>
      <c r="K10689"/>
      <c r="L10689" t="s">
        <v>17636</v>
      </c>
      <c r="M10689" t="s">
        <v>26</v>
      </c>
      <c r="N10689">
        <v>2</v>
      </c>
      <c r="P10689" t="s">
        <v>10827</v>
      </c>
      <c r="Q10689" t="s">
        <v>17637</v>
      </c>
      <c r="S10689" t="s">
        <v>29</v>
      </c>
    </row>
    <row r="10690" spans="1:19" hidden="1" x14ac:dyDescent="0.2">
      <c r="A10690">
        <v>6948</v>
      </c>
      <c r="B10690" t="s">
        <v>17638</v>
      </c>
      <c r="C10690" t="s">
        <v>20</v>
      </c>
      <c r="D10690">
        <v>2.74</v>
      </c>
      <c r="E10690">
        <v>20</v>
      </c>
      <c r="F10690" t="s">
        <v>14559</v>
      </c>
      <c r="G10690" t="s">
        <v>31</v>
      </c>
      <c r="H10690" t="s">
        <v>46</v>
      </c>
      <c r="I10690" t="s">
        <v>8525</v>
      </c>
      <c r="K10690"/>
      <c r="L10690" t="s">
        <v>17639</v>
      </c>
      <c r="M10690" t="s">
        <v>26</v>
      </c>
      <c r="N10690">
        <v>2</v>
      </c>
      <c r="P10690" t="s">
        <v>10827</v>
      </c>
      <c r="Q10690" t="s">
        <v>17640</v>
      </c>
      <c r="S10690" t="s">
        <v>29</v>
      </c>
    </row>
    <row r="10691" spans="1:19" hidden="1" x14ac:dyDescent="0.2">
      <c r="A10691">
        <v>6948</v>
      </c>
      <c r="B10691" t="s">
        <v>17638</v>
      </c>
      <c r="C10691" t="s">
        <v>73</v>
      </c>
      <c r="D10691">
        <v>-1.74</v>
      </c>
      <c r="E10691" t="s">
        <v>383</v>
      </c>
      <c r="F10691" t="s">
        <v>17594</v>
      </c>
      <c r="G10691" t="s">
        <v>75</v>
      </c>
      <c r="H10691" t="s">
        <v>23</v>
      </c>
      <c r="I10691" t="s">
        <v>8525</v>
      </c>
      <c r="K10691"/>
      <c r="L10691" t="s">
        <v>17639</v>
      </c>
      <c r="M10691" t="s">
        <v>26</v>
      </c>
      <c r="N10691">
        <v>2</v>
      </c>
      <c r="P10691" t="s">
        <v>10827</v>
      </c>
      <c r="Q10691" t="s">
        <v>17640</v>
      </c>
      <c r="S10691" t="s">
        <v>29</v>
      </c>
    </row>
    <row r="10692" spans="1:19" hidden="1" x14ac:dyDescent="0.2">
      <c r="A10692">
        <v>6949</v>
      </c>
      <c r="B10692" t="s">
        <v>17641</v>
      </c>
      <c r="C10692" t="s">
        <v>20</v>
      </c>
      <c r="D10692">
        <v>5.05</v>
      </c>
      <c r="E10692">
        <v>20</v>
      </c>
      <c r="F10692" t="s">
        <v>12674</v>
      </c>
      <c r="G10692" t="s">
        <v>31</v>
      </c>
      <c r="H10692" t="s">
        <v>46</v>
      </c>
      <c r="I10692" t="s">
        <v>8525</v>
      </c>
      <c r="K10692"/>
      <c r="L10692" t="s">
        <v>17642</v>
      </c>
      <c r="M10692" t="s">
        <v>26</v>
      </c>
      <c r="N10692">
        <v>2</v>
      </c>
      <c r="P10692" t="s">
        <v>10827</v>
      </c>
      <c r="Q10692" t="s">
        <v>17643</v>
      </c>
      <c r="S10692" t="s">
        <v>29</v>
      </c>
    </row>
    <row r="10693" spans="1:19" hidden="1" x14ac:dyDescent="0.2">
      <c r="A10693">
        <v>6949</v>
      </c>
      <c r="B10693" t="s">
        <v>17641</v>
      </c>
      <c r="C10693" t="s">
        <v>73</v>
      </c>
      <c r="D10693">
        <v>8.92</v>
      </c>
      <c r="E10693">
        <v>20</v>
      </c>
      <c r="F10693" t="s">
        <v>12674</v>
      </c>
      <c r="G10693" t="s">
        <v>31</v>
      </c>
      <c r="H10693" t="s">
        <v>46</v>
      </c>
      <c r="I10693" t="s">
        <v>8525</v>
      </c>
      <c r="K10693"/>
      <c r="L10693" t="s">
        <v>17642</v>
      </c>
      <c r="M10693" t="s">
        <v>26</v>
      </c>
      <c r="N10693">
        <v>2</v>
      </c>
      <c r="P10693" t="s">
        <v>10827</v>
      </c>
      <c r="Q10693" t="s">
        <v>17643</v>
      </c>
      <c r="S10693" t="s">
        <v>29</v>
      </c>
    </row>
    <row r="10694" spans="1:19" hidden="1" x14ac:dyDescent="0.2">
      <c r="A10694">
        <v>6950</v>
      </c>
      <c r="B10694" t="s">
        <v>17644</v>
      </c>
      <c r="C10694" t="s">
        <v>20</v>
      </c>
      <c r="D10694">
        <v>5.77</v>
      </c>
      <c r="E10694">
        <v>20</v>
      </c>
      <c r="F10694" t="s">
        <v>15334</v>
      </c>
      <c r="G10694" t="s">
        <v>31</v>
      </c>
      <c r="H10694" t="s">
        <v>46</v>
      </c>
      <c r="I10694" t="s">
        <v>8525</v>
      </c>
      <c r="K10694"/>
      <c r="L10694" t="s">
        <v>17645</v>
      </c>
      <c r="M10694" t="s">
        <v>11071</v>
      </c>
      <c r="N10694">
        <v>3</v>
      </c>
      <c r="P10694" t="s">
        <v>10827</v>
      </c>
      <c r="Q10694" t="s">
        <v>17646</v>
      </c>
      <c r="S10694" t="s">
        <v>29</v>
      </c>
    </row>
    <row r="10695" spans="1:19" hidden="1" x14ac:dyDescent="0.2">
      <c r="A10695">
        <v>6950</v>
      </c>
      <c r="B10695" t="s">
        <v>17644</v>
      </c>
      <c r="C10695" t="s">
        <v>20</v>
      </c>
      <c r="D10695">
        <v>6.1</v>
      </c>
      <c r="F10695" t="s">
        <v>2017</v>
      </c>
      <c r="G10695" t="s">
        <v>31</v>
      </c>
      <c r="H10695" t="s">
        <v>23</v>
      </c>
      <c r="I10695" t="s">
        <v>9408</v>
      </c>
      <c r="K10695"/>
      <c r="L10695" t="s">
        <v>17645</v>
      </c>
      <c r="M10695" t="s">
        <v>11071</v>
      </c>
      <c r="N10695">
        <v>3</v>
      </c>
      <c r="P10695" t="s">
        <v>10827</v>
      </c>
      <c r="Q10695" t="s">
        <v>17646</v>
      </c>
      <c r="S10695" t="s">
        <v>29</v>
      </c>
    </row>
    <row r="10696" spans="1:19" hidden="1" x14ac:dyDescent="0.2">
      <c r="A10696">
        <v>6951</v>
      </c>
      <c r="B10696" t="s">
        <v>17647</v>
      </c>
      <c r="C10696" t="s">
        <v>20</v>
      </c>
      <c r="D10696">
        <v>6.28</v>
      </c>
      <c r="E10696">
        <v>20</v>
      </c>
      <c r="F10696" t="s">
        <v>12674</v>
      </c>
      <c r="G10696" t="s">
        <v>31</v>
      </c>
      <c r="H10696" t="s">
        <v>46</v>
      </c>
      <c r="I10696" t="s">
        <v>8525</v>
      </c>
      <c r="K10696"/>
      <c r="L10696" t="s">
        <v>17648</v>
      </c>
      <c r="M10696" t="s">
        <v>26</v>
      </c>
      <c r="N10696">
        <v>2</v>
      </c>
      <c r="P10696" t="s">
        <v>10827</v>
      </c>
      <c r="Q10696" t="s">
        <v>17649</v>
      </c>
      <c r="S10696" t="s">
        <v>29</v>
      </c>
    </row>
    <row r="10697" spans="1:19" hidden="1" x14ac:dyDescent="0.2">
      <c r="A10697">
        <v>6952</v>
      </c>
      <c r="B10697" t="s">
        <v>17650</v>
      </c>
      <c r="C10697" t="s">
        <v>20</v>
      </c>
      <c r="D10697">
        <v>5.17</v>
      </c>
      <c r="F10697" t="s">
        <v>2017</v>
      </c>
      <c r="G10697" t="s">
        <v>31</v>
      </c>
      <c r="H10697" t="s">
        <v>23</v>
      </c>
      <c r="I10697" t="s">
        <v>9408</v>
      </c>
      <c r="K10697"/>
      <c r="L10697" t="s">
        <v>17651</v>
      </c>
      <c r="M10697" t="s">
        <v>26</v>
      </c>
      <c r="N10697">
        <v>2</v>
      </c>
      <c r="P10697" t="s">
        <v>10827</v>
      </c>
      <c r="Q10697" t="s">
        <v>17652</v>
      </c>
      <c r="S10697" t="s">
        <v>29</v>
      </c>
    </row>
    <row r="10698" spans="1:19" hidden="1" x14ac:dyDescent="0.2">
      <c r="A10698">
        <v>6953</v>
      </c>
      <c r="B10698" t="s">
        <v>17653</v>
      </c>
      <c r="C10698" t="s">
        <v>20</v>
      </c>
      <c r="D10698">
        <v>8.15</v>
      </c>
      <c r="E10698">
        <v>30.5</v>
      </c>
      <c r="F10698" t="s">
        <v>17568</v>
      </c>
      <c r="G10698" t="s">
        <v>55</v>
      </c>
      <c r="H10698" t="s">
        <v>23</v>
      </c>
      <c r="I10698" t="s">
        <v>219</v>
      </c>
      <c r="K10698"/>
      <c r="L10698" t="s">
        <v>17654</v>
      </c>
      <c r="M10698" t="s">
        <v>26</v>
      </c>
      <c r="N10698">
        <v>2</v>
      </c>
      <c r="P10698" t="s">
        <v>10827</v>
      </c>
      <c r="Q10698" t="s">
        <v>17655</v>
      </c>
      <c r="S10698" t="s">
        <v>29</v>
      </c>
    </row>
    <row r="10699" spans="1:19" hidden="1" x14ac:dyDescent="0.2">
      <c r="A10699">
        <v>6954</v>
      </c>
      <c r="B10699" t="s">
        <v>17656</v>
      </c>
      <c r="C10699" t="s">
        <v>20</v>
      </c>
      <c r="D10699">
        <v>8.25</v>
      </c>
      <c r="E10699">
        <v>30.5</v>
      </c>
      <c r="F10699" t="s">
        <v>17568</v>
      </c>
      <c r="G10699" t="s">
        <v>55</v>
      </c>
      <c r="H10699" t="s">
        <v>23</v>
      </c>
      <c r="I10699" t="s">
        <v>219</v>
      </c>
      <c r="K10699"/>
      <c r="L10699" t="s">
        <v>17657</v>
      </c>
      <c r="M10699" t="s">
        <v>26</v>
      </c>
      <c r="N10699">
        <v>2</v>
      </c>
      <c r="P10699" t="s">
        <v>10827</v>
      </c>
      <c r="Q10699" t="s">
        <v>17658</v>
      </c>
      <c r="S10699" t="s">
        <v>29</v>
      </c>
    </row>
    <row r="10700" spans="1:19" hidden="1" x14ac:dyDescent="0.2">
      <c r="A10700">
        <v>6955</v>
      </c>
      <c r="B10700" t="s">
        <v>17659</v>
      </c>
      <c r="C10700" t="s">
        <v>20</v>
      </c>
      <c r="D10700">
        <v>11.22</v>
      </c>
      <c r="E10700">
        <v>30.5</v>
      </c>
      <c r="F10700" t="s">
        <v>17568</v>
      </c>
      <c r="G10700" t="s">
        <v>55</v>
      </c>
      <c r="H10700" t="s">
        <v>23</v>
      </c>
      <c r="I10700" t="s">
        <v>219</v>
      </c>
      <c r="K10700"/>
      <c r="L10700" t="s">
        <v>17660</v>
      </c>
      <c r="M10700" t="s">
        <v>26</v>
      </c>
      <c r="N10700">
        <v>2</v>
      </c>
      <c r="P10700" t="s">
        <v>10827</v>
      </c>
      <c r="Q10700" t="s">
        <v>17661</v>
      </c>
      <c r="S10700" t="s">
        <v>29</v>
      </c>
    </row>
    <row r="10701" spans="1:19" hidden="1" x14ac:dyDescent="0.2">
      <c r="A10701">
        <v>6956</v>
      </c>
      <c r="B10701" t="s">
        <v>17662</v>
      </c>
      <c r="C10701" t="s">
        <v>20</v>
      </c>
      <c r="D10701">
        <v>2.25</v>
      </c>
      <c r="E10701">
        <v>20</v>
      </c>
      <c r="G10701" t="s">
        <v>31</v>
      </c>
      <c r="H10701" t="s">
        <v>46</v>
      </c>
      <c r="I10701" t="s">
        <v>14730</v>
      </c>
      <c r="K10701"/>
      <c r="L10701" t="s">
        <v>17663</v>
      </c>
      <c r="M10701" t="s">
        <v>26</v>
      </c>
      <c r="N10701">
        <v>2</v>
      </c>
      <c r="P10701" t="s">
        <v>10827</v>
      </c>
      <c r="Q10701" t="s">
        <v>17664</v>
      </c>
      <c r="S10701" t="s">
        <v>29</v>
      </c>
    </row>
    <row r="10702" spans="1:19" hidden="1" x14ac:dyDescent="0.2">
      <c r="A10702">
        <v>6957</v>
      </c>
      <c r="B10702" t="s">
        <v>17665</v>
      </c>
      <c r="C10702" t="s">
        <v>20</v>
      </c>
      <c r="D10702">
        <v>7.01</v>
      </c>
      <c r="E10702" t="s">
        <v>363</v>
      </c>
      <c r="G10702" t="s">
        <v>31</v>
      </c>
      <c r="H10702" t="s">
        <v>23</v>
      </c>
      <c r="I10702" t="s">
        <v>14691</v>
      </c>
      <c r="K10702"/>
      <c r="L10702" t="s">
        <v>17666</v>
      </c>
      <c r="M10702" t="s">
        <v>26</v>
      </c>
      <c r="N10702">
        <v>2</v>
      </c>
      <c r="P10702" t="s">
        <v>10827</v>
      </c>
      <c r="Q10702" t="s">
        <v>17667</v>
      </c>
      <c r="S10702" t="s">
        <v>29</v>
      </c>
    </row>
    <row r="10703" spans="1:19" hidden="1" x14ac:dyDescent="0.2">
      <c r="A10703">
        <v>6958</v>
      </c>
      <c r="B10703" t="s">
        <v>17668</v>
      </c>
      <c r="C10703" t="s">
        <v>20</v>
      </c>
      <c r="D10703">
        <v>8.08</v>
      </c>
      <c r="E10703" t="s">
        <v>363</v>
      </c>
      <c r="F10703" t="s">
        <v>17669</v>
      </c>
      <c r="G10703" t="s">
        <v>31</v>
      </c>
      <c r="H10703" t="s">
        <v>23</v>
      </c>
      <c r="I10703" t="s">
        <v>14691</v>
      </c>
      <c r="K10703"/>
      <c r="L10703" t="s">
        <v>17670</v>
      </c>
      <c r="M10703" t="s">
        <v>26</v>
      </c>
      <c r="N10703">
        <v>2</v>
      </c>
      <c r="P10703" t="s">
        <v>10827</v>
      </c>
      <c r="Q10703" t="s">
        <v>17671</v>
      </c>
      <c r="S10703" t="s">
        <v>29</v>
      </c>
    </row>
    <row r="10704" spans="1:19" hidden="1" x14ac:dyDescent="0.2">
      <c r="A10704">
        <v>6960</v>
      </c>
      <c r="B10704" t="s">
        <v>17672</v>
      </c>
      <c r="C10704" t="s">
        <v>20</v>
      </c>
      <c r="D10704">
        <v>4.91</v>
      </c>
      <c r="E10704">
        <v>20</v>
      </c>
      <c r="F10704" t="s">
        <v>13964</v>
      </c>
      <c r="G10704" t="s">
        <v>55</v>
      </c>
      <c r="H10704" t="s">
        <v>46</v>
      </c>
      <c r="I10704" t="s">
        <v>14730</v>
      </c>
      <c r="K10704"/>
      <c r="L10704" t="s">
        <v>17673</v>
      </c>
      <c r="M10704" t="s">
        <v>26</v>
      </c>
      <c r="N10704">
        <v>2</v>
      </c>
      <c r="P10704" t="s">
        <v>10827</v>
      </c>
      <c r="Q10704" t="s">
        <v>17674</v>
      </c>
      <c r="S10704" t="s">
        <v>29</v>
      </c>
    </row>
    <row r="10705" spans="1:19" hidden="1" x14ac:dyDescent="0.2">
      <c r="A10705">
        <v>6961</v>
      </c>
      <c r="B10705" t="s">
        <v>17675</v>
      </c>
      <c r="C10705" t="s">
        <v>20</v>
      </c>
      <c r="D10705">
        <v>0.67</v>
      </c>
      <c r="E10705">
        <v>20</v>
      </c>
      <c r="F10705" t="s">
        <v>11398</v>
      </c>
      <c r="G10705" t="s">
        <v>75</v>
      </c>
      <c r="H10705" t="s">
        <v>46</v>
      </c>
      <c r="I10705" t="s">
        <v>8870</v>
      </c>
      <c r="K10705"/>
      <c r="L10705" t="s">
        <v>17676</v>
      </c>
      <c r="M10705" t="s">
        <v>26</v>
      </c>
      <c r="N10705">
        <v>2</v>
      </c>
      <c r="P10705" t="s">
        <v>10827</v>
      </c>
      <c r="Q10705" t="s">
        <v>17677</v>
      </c>
      <c r="S10705" t="s">
        <v>29</v>
      </c>
    </row>
    <row r="10706" spans="1:19" hidden="1" x14ac:dyDescent="0.2">
      <c r="A10706">
        <v>6962</v>
      </c>
      <c r="B10706" t="s">
        <v>17678</v>
      </c>
      <c r="C10706" t="s">
        <v>20</v>
      </c>
      <c r="D10706">
        <v>1.58</v>
      </c>
      <c r="E10706">
        <v>20</v>
      </c>
      <c r="F10706" t="s">
        <v>11398</v>
      </c>
      <c r="G10706" t="s">
        <v>75</v>
      </c>
      <c r="H10706" t="s">
        <v>46</v>
      </c>
      <c r="I10706" t="s">
        <v>8870</v>
      </c>
      <c r="K10706"/>
      <c r="L10706" t="s">
        <v>17679</v>
      </c>
      <c r="M10706" t="s">
        <v>26</v>
      </c>
      <c r="N10706">
        <v>2</v>
      </c>
      <c r="P10706" t="s">
        <v>10827</v>
      </c>
      <c r="Q10706" t="s">
        <v>17680</v>
      </c>
      <c r="S10706" t="s">
        <v>29</v>
      </c>
    </row>
    <row r="10707" spans="1:19" hidden="1" x14ac:dyDescent="0.2">
      <c r="A10707">
        <v>6964</v>
      </c>
      <c r="B10707" t="s">
        <v>17681</v>
      </c>
      <c r="C10707" t="s">
        <v>20</v>
      </c>
      <c r="D10707">
        <v>11.22</v>
      </c>
      <c r="E10707">
        <v>30.5</v>
      </c>
      <c r="F10707" t="s">
        <v>17568</v>
      </c>
      <c r="G10707" t="s">
        <v>55</v>
      </c>
      <c r="H10707" t="s">
        <v>23</v>
      </c>
      <c r="I10707" t="s">
        <v>219</v>
      </c>
      <c r="K10707"/>
      <c r="L10707" t="s">
        <v>17682</v>
      </c>
      <c r="M10707" t="s">
        <v>26</v>
      </c>
      <c r="N10707">
        <v>2</v>
      </c>
      <c r="P10707" t="s">
        <v>10827</v>
      </c>
      <c r="Q10707" t="s">
        <v>17683</v>
      </c>
      <c r="S10707" t="s">
        <v>29</v>
      </c>
    </row>
    <row r="10708" spans="1:19" hidden="1" x14ac:dyDescent="0.2">
      <c r="A10708">
        <v>6965</v>
      </c>
      <c r="B10708" t="s">
        <v>17684</v>
      </c>
      <c r="C10708" t="s">
        <v>20</v>
      </c>
      <c r="D10708" t="s">
        <v>363</v>
      </c>
      <c r="E10708">
        <v>7.97</v>
      </c>
      <c r="G10708" t="s">
        <v>31</v>
      </c>
      <c r="H10708" t="s">
        <v>23</v>
      </c>
      <c r="I10708" t="s">
        <v>14691</v>
      </c>
      <c r="K10708"/>
      <c r="L10708" t="s">
        <v>17685</v>
      </c>
      <c r="M10708" t="s">
        <v>26</v>
      </c>
      <c r="N10708">
        <v>2</v>
      </c>
      <c r="P10708" t="s">
        <v>10827</v>
      </c>
      <c r="Q10708" t="s">
        <v>17686</v>
      </c>
      <c r="S10708" t="s">
        <v>29</v>
      </c>
    </row>
    <row r="10709" spans="1:19" hidden="1" x14ac:dyDescent="0.2">
      <c r="A10709">
        <v>6965</v>
      </c>
      <c r="B10709" t="s">
        <v>17684</v>
      </c>
      <c r="C10709" t="s">
        <v>73</v>
      </c>
      <c r="D10709" t="s">
        <v>363</v>
      </c>
      <c r="E10709" t="s">
        <v>17687</v>
      </c>
      <c r="G10709" t="s">
        <v>31</v>
      </c>
      <c r="H10709" t="s">
        <v>23</v>
      </c>
      <c r="I10709" t="s">
        <v>14691</v>
      </c>
      <c r="K10709"/>
      <c r="L10709" t="s">
        <v>17685</v>
      </c>
      <c r="M10709" t="s">
        <v>26</v>
      </c>
      <c r="N10709">
        <v>2</v>
      </c>
      <c r="P10709" t="s">
        <v>10827</v>
      </c>
      <c r="Q10709" t="s">
        <v>17686</v>
      </c>
      <c r="S10709" t="s">
        <v>29</v>
      </c>
    </row>
    <row r="10710" spans="1:19" hidden="1" x14ac:dyDescent="0.2">
      <c r="A10710">
        <v>6966</v>
      </c>
      <c r="B10710" t="s">
        <v>17688</v>
      </c>
      <c r="C10710" t="s">
        <v>20</v>
      </c>
      <c r="D10710">
        <v>5.25</v>
      </c>
      <c r="E10710" t="s">
        <v>363</v>
      </c>
      <c r="F10710" t="s">
        <v>17689</v>
      </c>
      <c r="G10710" t="s">
        <v>1440</v>
      </c>
      <c r="H10710" t="s">
        <v>23</v>
      </c>
      <c r="I10710" t="s">
        <v>17690</v>
      </c>
      <c r="K10710"/>
      <c r="L10710" t="s">
        <v>17691</v>
      </c>
      <c r="M10710" t="s">
        <v>2579</v>
      </c>
      <c r="N10710">
        <v>3</v>
      </c>
      <c r="P10710" t="s">
        <v>10827</v>
      </c>
      <c r="Q10710" t="s">
        <v>17692</v>
      </c>
      <c r="S10710" t="s">
        <v>29</v>
      </c>
    </row>
    <row r="10711" spans="1:19" hidden="1" x14ac:dyDescent="0.2">
      <c r="A10711">
        <v>6966</v>
      </c>
      <c r="B10711" t="s">
        <v>17688</v>
      </c>
      <c r="C10711" t="s">
        <v>20</v>
      </c>
      <c r="D10711">
        <v>5.0199999999999996</v>
      </c>
      <c r="E10711" t="s">
        <v>5018</v>
      </c>
      <c r="F10711" t="s">
        <v>17689</v>
      </c>
      <c r="G10711" t="s">
        <v>189</v>
      </c>
      <c r="H10711" t="s">
        <v>23</v>
      </c>
      <c r="I10711" t="s">
        <v>17690</v>
      </c>
      <c r="K10711"/>
      <c r="L10711" t="s">
        <v>17691</v>
      </c>
      <c r="M10711" t="s">
        <v>2579</v>
      </c>
      <c r="N10711">
        <v>3</v>
      </c>
      <c r="P10711" t="s">
        <v>10827</v>
      </c>
      <c r="Q10711" t="s">
        <v>17692</v>
      </c>
      <c r="S10711" t="s">
        <v>29</v>
      </c>
    </row>
    <row r="10712" spans="1:19" hidden="1" x14ac:dyDescent="0.2">
      <c r="A10712">
        <v>6967</v>
      </c>
      <c r="B10712" t="s">
        <v>17693</v>
      </c>
      <c r="C10712" t="s">
        <v>20</v>
      </c>
      <c r="D10712">
        <v>5.3</v>
      </c>
      <c r="I10712" t="s">
        <v>4151</v>
      </c>
      <c r="K10712"/>
      <c r="L10712" t="s">
        <v>17694</v>
      </c>
      <c r="M10712" t="s">
        <v>26</v>
      </c>
      <c r="N10712">
        <v>2</v>
      </c>
      <c r="P10712" t="s">
        <v>10827</v>
      </c>
      <c r="Q10712" t="s">
        <v>17695</v>
      </c>
      <c r="S10712" t="s">
        <v>29</v>
      </c>
    </row>
    <row r="10713" spans="1:19" hidden="1" x14ac:dyDescent="0.2">
      <c r="A10713">
        <v>6968</v>
      </c>
      <c r="B10713" t="s">
        <v>17696</v>
      </c>
      <c r="C10713" t="s">
        <v>20</v>
      </c>
      <c r="D10713">
        <v>2.06</v>
      </c>
      <c r="E10713" t="s">
        <v>363</v>
      </c>
      <c r="F10713" t="s">
        <v>2017</v>
      </c>
      <c r="G10713" t="s">
        <v>1440</v>
      </c>
      <c r="H10713" t="s">
        <v>23</v>
      </c>
      <c r="I10713" t="s">
        <v>17690</v>
      </c>
      <c r="K10713"/>
      <c r="L10713" t="s">
        <v>17697</v>
      </c>
      <c r="M10713" t="s">
        <v>11071</v>
      </c>
      <c r="N10713">
        <v>3</v>
      </c>
      <c r="P10713" t="s">
        <v>10827</v>
      </c>
      <c r="Q10713" t="s">
        <v>17698</v>
      </c>
      <c r="S10713" t="s">
        <v>29</v>
      </c>
    </row>
    <row r="10714" spans="1:19" hidden="1" x14ac:dyDescent="0.2">
      <c r="A10714">
        <v>6969</v>
      </c>
      <c r="B10714" t="s">
        <v>17699</v>
      </c>
      <c r="C10714" t="s">
        <v>20</v>
      </c>
      <c r="D10714">
        <v>4.9000000000000004</v>
      </c>
      <c r="E10714">
        <v>20</v>
      </c>
      <c r="G10714" t="s">
        <v>31</v>
      </c>
      <c r="H10714" t="s">
        <v>46</v>
      </c>
      <c r="I10714" t="s">
        <v>2203</v>
      </c>
      <c r="K10714"/>
      <c r="L10714" t="s">
        <v>17700</v>
      </c>
      <c r="M10714" t="s">
        <v>26</v>
      </c>
      <c r="N10714">
        <v>2</v>
      </c>
      <c r="P10714" t="s">
        <v>10827</v>
      </c>
      <c r="Q10714" t="s">
        <v>17701</v>
      </c>
      <c r="S10714" t="s">
        <v>29</v>
      </c>
    </row>
    <row r="10715" spans="1:19" hidden="1" x14ac:dyDescent="0.2">
      <c r="A10715">
        <v>6970</v>
      </c>
      <c r="B10715" t="s">
        <v>17702</v>
      </c>
      <c r="C10715" t="s">
        <v>20</v>
      </c>
      <c r="D10715">
        <v>4.47</v>
      </c>
      <c r="E10715">
        <v>20</v>
      </c>
      <c r="G10715" t="s">
        <v>31</v>
      </c>
      <c r="H10715" t="s">
        <v>46</v>
      </c>
      <c r="I10715" t="s">
        <v>2203</v>
      </c>
      <c r="K10715"/>
      <c r="L10715" t="s">
        <v>17703</v>
      </c>
      <c r="M10715" t="s">
        <v>26</v>
      </c>
      <c r="N10715">
        <v>2</v>
      </c>
      <c r="P10715" t="s">
        <v>10827</v>
      </c>
      <c r="Q10715" t="s">
        <v>17704</v>
      </c>
      <c r="S10715" t="s">
        <v>29</v>
      </c>
    </row>
    <row r="10716" spans="1:19" hidden="1" x14ac:dyDescent="0.2">
      <c r="A10716">
        <v>6971</v>
      </c>
      <c r="B10716" t="s">
        <v>17705</v>
      </c>
      <c r="C10716" t="s">
        <v>20</v>
      </c>
      <c r="D10716">
        <v>5.0999999999999996</v>
      </c>
      <c r="E10716">
        <v>20</v>
      </c>
      <c r="F10716" t="s">
        <v>66</v>
      </c>
      <c r="G10716" t="s">
        <v>31</v>
      </c>
      <c r="H10716" t="s">
        <v>46</v>
      </c>
      <c r="I10716" t="s">
        <v>4762</v>
      </c>
      <c r="K10716"/>
      <c r="L10716" t="s">
        <v>17706</v>
      </c>
      <c r="M10716" t="s">
        <v>26</v>
      </c>
      <c r="N10716">
        <v>2</v>
      </c>
      <c r="P10716" t="s">
        <v>10827</v>
      </c>
      <c r="Q10716" t="s">
        <v>17707</v>
      </c>
      <c r="S10716" t="s">
        <v>29</v>
      </c>
    </row>
    <row r="10717" spans="1:19" hidden="1" x14ac:dyDescent="0.2">
      <c r="A10717">
        <v>6972</v>
      </c>
      <c r="B10717" t="s">
        <v>17708</v>
      </c>
      <c r="C10717" t="s">
        <v>20</v>
      </c>
      <c r="D10717">
        <v>6.07</v>
      </c>
      <c r="E10717">
        <v>20</v>
      </c>
      <c r="F10717" t="s">
        <v>66</v>
      </c>
      <c r="G10717" t="s">
        <v>31</v>
      </c>
      <c r="H10717" t="s">
        <v>46</v>
      </c>
      <c r="I10717" t="s">
        <v>4762</v>
      </c>
      <c r="K10717"/>
      <c r="L10717" t="s">
        <v>17709</v>
      </c>
      <c r="M10717" t="s">
        <v>26</v>
      </c>
      <c r="N10717">
        <v>2</v>
      </c>
      <c r="P10717" t="s">
        <v>10827</v>
      </c>
      <c r="Q10717" t="s">
        <v>17710</v>
      </c>
      <c r="S10717" t="s">
        <v>29</v>
      </c>
    </row>
    <row r="10718" spans="1:19" hidden="1" x14ac:dyDescent="0.2">
      <c r="A10718">
        <v>6973</v>
      </c>
      <c r="B10718" t="s">
        <v>17711</v>
      </c>
      <c r="C10718" t="s">
        <v>20</v>
      </c>
      <c r="D10718">
        <v>4.24</v>
      </c>
      <c r="E10718">
        <v>20</v>
      </c>
      <c r="F10718" t="s">
        <v>17712</v>
      </c>
      <c r="G10718" t="s">
        <v>31</v>
      </c>
      <c r="H10718" t="s">
        <v>46</v>
      </c>
      <c r="I10718" t="s">
        <v>17713</v>
      </c>
      <c r="K10718"/>
      <c r="L10718" t="s">
        <v>17714</v>
      </c>
      <c r="M10718" t="s">
        <v>11071</v>
      </c>
      <c r="N10718">
        <v>3</v>
      </c>
      <c r="P10718" t="s">
        <v>10827</v>
      </c>
      <c r="Q10718" t="s">
        <v>17715</v>
      </c>
      <c r="S10718" t="s">
        <v>29</v>
      </c>
    </row>
    <row r="10719" spans="1:19" hidden="1" x14ac:dyDescent="0.2">
      <c r="A10719">
        <v>6973</v>
      </c>
      <c r="B10719" t="s">
        <v>17711</v>
      </c>
      <c r="C10719" t="s">
        <v>73</v>
      </c>
      <c r="D10719">
        <v>13.16</v>
      </c>
      <c r="E10719">
        <v>20</v>
      </c>
      <c r="F10719" t="s">
        <v>17716</v>
      </c>
      <c r="G10719" t="s">
        <v>4302</v>
      </c>
      <c r="H10719" t="s">
        <v>23</v>
      </c>
      <c r="I10719" t="s">
        <v>17713</v>
      </c>
      <c r="K10719"/>
      <c r="L10719" t="s">
        <v>17714</v>
      </c>
      <c r="M10719" t="s">
        <v>11071</v>
      </c>
      <c r="N10719">
        <v>3</v>
      </c>
      <c r="P10719" t="s">
        <v>10827</v>
      </c>
      <c r="Q10719" t="s">
        <v>17715</v>
      </c>
      <c r="S10719" t="s">
        <v>29</v>
      </c>
    </row>
    <row r="10720" spans="1:19" hidden="1" x14ac:dyDescent="0.2">
      <c r="A10720">
        <v>6974</v>
      </c>
      <c r="B10720" t="s">
        <v>17717</v>
      </c>
      <c r="C10720" t="s">
        <v>20</v>
      </c>
      <c r="D10720">
        <v>4.1100000000000003</v>
      </c>
      <c r="E10720">
        <v>20</v>
      </c>
      <c r="F10720" t="s">
        <v>17718</v>
      </c>
      <c r="G10720" t="s">
        <v>31</v>
      </c>
      <c r="H10720" t="s">
        <v>46</v>
      </c>
      <c r="I10720" t="s">
        <v>3577</v>
      </c>
      <c r="K10720"/>
      <c r="L10720" t="s">
        <v>17719</v>
      </c>
      <c r="M10720" t="s">
        <v>11071</v>
      </c>
      <c r="N10720">
        <v>3</v>
      </c>
      <c r="P10720" t="s">
        <v>10827</v>
      </c>
      <c r="Q10720" t="s">
        <v>17720</v>
      </c>
      <c r="S10720" t="s">
        <v>29</v>
      </c>
    </row>
    <row r="10721" spans="1:19" hidden="1" x14ac:dyDescent="0.2">
      <c r="A10721">
        <v>6974</v>
      </c>
      <c r="B10721" t="s">
        <v>17717</v>
      </c>
      <c r="C10721" t="s">
        <v>20</v>
      </c>
      <c r="D10721">
        <v>1.36</v>
      </c>
      <c r="E10721">
        <v>20</v>
      </c>
      <c r="F10721" t="s">
        <v>17721</v>
      </c>
      <c r="G10721" t="s">
        <v>75</v>
      </c>
      <c r="H10721" t="s">
        <v>46</v>
      </c>
      <c r="I10721" t="s">
        <v>17375</v>
      </c>
      <c r="K10721"/>
      <c r="L10721" t="s">
        <v>17719</v>
      </c>
      <c r="M10721" t="s">
        <v>11071</v>
      </c>
      <c r="N10721">
        <v>3</v>
      </c>
      <c r="P10721" t="s">
        <v>10827</v>
      </c>
      <c r="Q10721" t="s">
        <v>17720</v>
      </c>
      <c r="S10721" t="s">
        <v>29</v>
      </c>
    </row>
    <row r="10722" spans="1:19" hidden="1" x14ac:dyDescent="0.2">
      <c r="A10722">
        <v>6975</v>
      </c>
      <c r="B10722" t="s">
        <v>17722</v>
      </c>
      <c r="C10722" t="s">
        <v>20</v>
      </c>
      <c r="D10722">
        <v>6.46</v>
      </c>
      <c r="E10722">
        <v>20</v>
      </c>
      <c r="F10722" t="s">
        <v>17723</v>
      </c>
      <c r="G10722" t="s">
        <v>31</v>
      </c>
      <c r="H10722" t="s">
        <v>46</v>
      </c>
      <c r="I10722" t="s">
        <v>3577</v>
      </c>
      <c r="K10722"/>
      <c r="L10722" t="s">
        <v>17724</v>
      </c>
      <c r="M10722" t="s">
        <v>26</v>
      </c>
      <c r="N10722">
        <v>2</v>
      </c>
      <c r="P10722" t="s">
        <v>10827</v>
      </c>
      <c r="Q10722" t="s">
        <v>17725</v>
      </c>
      <c r="S10722" t="s">
        <v>29</v>
      </c>
    </row>
    <row r="10723" spans="1:19" hidden="1" x14ac:dyDescent="0.2">
      <c r="A10723">
        <v>6976</v>
      </c>
      <c r="B10723" t="s">
        <v>17726</v>
      </c>
      <c r="C10723" t="s">
        <v>20</v>
      </c>
      <c r="D10723">
        <v>4.7</v>
      </c>
      <c r="E10723">
        <v>20</v>
      </c>
      <c r="F10723" t="s">
        <v>17727</v>
      </c>
      <c r="G10723" t="s">
        <v>55</v>
      </c>
      <c r="H10723" t="s">
        <v>46</v>
      </c>
      <c r="I10723" t="s">
        <v>3577</v>
      </c>
      <c r="K10723"/>
      <c r="L10723" t="s">
        <v>17728</v>
      </c>
      <c r="M10723" t="s">
        <v>26</v>
      </c>
      <c r="N10723">
        <v>2</v>
      </c>
      <c r="P10723" t="s">
        <v>10827</v>
      </c>
      <c r="Q10723" t="s">
        <v>17729</v>
      </c>
      <c r="S10723" t="s">
        <v>29</v>
      </c>
    </row>
    <row r="10724" spans="1:19" hidden="1" x14ac:dyDescent="0.2">
      <c r="A10724">
        <v>6976</v>
      </c>
      <c r="B10724" t="s">
        <v>17726</v>
      </c>
      <c r="C10724" t="s">
        <v>20</v>
      </c>
      <c r="D10724">
        <v>1.81</v>
      </c>
      <c r="E10724">
        <v>20</v>
      </c>
      <c r="F10724" t="s">
        <v>17149</v>
      </c>
      <c r="G10724" t="s">
        <v>75</v>
      </c>
      <c r="H10724" t="s">
        <v>46</v>
      </c>
      <c r="I10724" t="s">
        <v>17375</v>
      </c>
      <c r="K10724"/>
      <c r="L10724" t="s">
        <v>17728</v>
      </c>
      <c r="M10724" t="s">
        <v>26</v>
      </c>
      <c r="N10724">
        <v>2</v>
      </c>
      <c r="P10724" t="s">
        <v>10827</v>
      </c>
      <c r="Q10724" t="s">
        <v>17729</v>
      </c>
      <c r="S10724" t="s">
        <v>29</v>
      </c>
    </row>
    <row r="10725" spans="1:19" hidden="1" x14ac:dyDescent="0.2">
      <c r="A10725">
        <v>6977</v>
      </c>
      <c r="B10725" t="s">
        <v>17730</v>
      </c>
      <c r="C10725" t="s">
        <v>20</v>
      </c>
      <c r="D10725">
        <v>6.35</v>
      </c>
      <c r="E10725">
        <v>20</v>
      </c>
      <c r="F10725" t="s">
        <v>17731</v>
      </c>
      <c r="G10725" t="s">
        <v>31</v>
      </c>
      <c r="H10725" t="s">
        <v>46</v>
      </c>
      <c r="I10725" t="s">
        <v>3577</v>
      </c>
      <c r="K10725"/>
      <c r="L10725" t="s">
        <v>17732</v>
      </c>
      <c r="M10725" t="s">
        <v>26</v>
      </c>
      <c r="N10725">
        <v>2</v>
      </c>
      <c r="P10725" t="s">
        <v>10827</v>
      </c>
      <c r="Q10725" t="s">
        <v>17733</v>
      </c>
      <c r="S10725" t="s">
        <v>29</v>
      </c>
    </row>
    <row r="10726" spans="1:19" hidden="1" x14ac:dyDescent="0.2">
      <c r="A10726">
        <v>6979</v>
      </c>
      <c r="B10726" t="s">
        <v>17734</v>
      </c>
      <c r="C10726" t="s">
        <v>20</v>
      </c>
      <c r="D10726">
        <v>6.62</v>
      </c>
      <c r="E10726">
        <v>20</v>
      </c>
      <c r="G10726" t="s">
        <v>31</v>
      </c>
      <c r="H10726" t="s">
        <v>46</v>
      </c>
      <c r="I10726" t="s">
        <v>2203</v>
      </c>
      <c r="K10726"/>
      <c r="L10726" t="s">
        <v>17735</v>
      </c>
      <c r="M10726" t="s">
        <v>26</v>
      </c>
      <c r="N10726">
        <v>2</v>
      </c>
      <c r="P10726" t="s">
        <v>10827</v>
      </c>
      <c r="Q10726" t="s">
        <v>17736</v>
      </c>
      <c r="S10726" t="s">
        <v>29</v>
      </c>
    </row>
    <row r="10727" spans="1:19" hidden="1" x14ac:dyDescent="0.2">
      <c r="A10727">
        <v>6980</v>
      </c>
      <c r="B10727" t="s">
        <v>17737</v>
      </c>
      <c r="C10727" t="s">
        <v>20</v>
      </c>
      <c r="D10727">
        <v>6.98</v>
      </c>
      <c r="E10727">
        <v>20</v>
      </c>
      <c r="G10727" t="s">
        <v>31</v>
      </c>
      <c r="H10727" t="s">
        <v>46</v>
      </c>
      <c r="I10727" t="s">
        <v>2203</v>
      </c>
      <c r="K10727"/>
      <c r="L10727" t="s">
        <v>17738</v>
      </c>
      <c r="M10727" t="s">
        <v>26</v>
      </c>
      <c r="N10727">
        <v>2</v>
      </c>
      <c r="P10727" t="s">
        <v>10827</v>
      </c>
      <c r="Q10727" t="s">
        <v>17739</v>
      </c>
      <c r="S10727" t="s">
        <v>29</v>
      </c>
    </row>
    <row r="10728" spans="1:19" hidden="1" x14ac:dyDescent="0.2">
      <c r="A10728">
        <v>6981</v>
      </c>
      <c r="B10728" t="s">
        <v>17740</v>
      </c>
      <c r="C10728" t="s">
        <v>20</v>
      </c>
      <c r="D10728">
        <v>6.56</v>
      </c>
      <c r="E10728">
        <v>20</v>
      </c>
      <c r="F10728" t="s">
        <v>17741</v>
      </c>
      <c r="G10728" t="s">
        <v>31</v>
      </c>
      <c r="H10728" t="s">
        <v>46</v>
      </c>
      <c r="I10728" t="s">
        <v>3577</v>
      </c>
      <c r="K10728"/>
      <c r="L10728" t="s">
        <v>17742</v>
      </c>
      <c r="M10728" t="s">
        <v>26</v>
      </c>
      <c r="N10728">
        <v>2</v>
      </c>
      <c r="P10728" t="s">
        <v>10827</v>
      </c>
      <c r="Q10728" t="s">
        <v>17743</v>
      </c>
      <c r="S10728" t="s">
        <v>29</v>
      </c>
    </row>
    <row r="10729" spans="1:19" hidden="1" x14ac:dyDescent="0.2">
      <c r="A10729">
        <v>6982</v>
      </c>
      <c r="B10729" t="s">
        <v>7057</v>
      </c>
      <c r="C10729" t="s">
        <v>20</v>
      </c>
      <c r="D10729">
        <v>2.7</v>
      </c>
      <c r="E10729">
        <v>20</v>
      </c>
      <c r="F10729" t="s">
        <v>17744</v>
      </c>
      <c r="G10729" t="s">
        <v>31</v>
      </c>
      <c r="H10729" t="s">
        <v>46</v>
      </c>
      <c r="I10729" t="s">
        <v>4655</v>
      </c>
      <c r="K10729"/>
      <c r="L10729" t="s">
        <v>7059</v>
      </c>
      <c r="M10729" t="s">
        <v>26</v>
      </c>
      <c r="N10729">
        <v>2</v>
      </c>
      <c r="P10729" t="s">
        <v>10827</v>
      </c>
      <c r="Q10729" t="s">
        <v>17745</v>
      </c>
      <c r="S10729" t="s">
        <v>29</v>
      </c>
    </row>
    <row r="10730" spans="1:19" hidden="1" x14ac:dyDescent="0.2">
      <c r="A10730">
        <v>6982</v>
      </c>
      <c r="B10730" t="s">
        <v>7057</v>
      </c>
      <c r="C10730" t="s">
        <v>73</v>
      </c>
      <c r="D10730">
        <v>7.91</v>
      </c>
      <c r="E10730">
        <v>20</v>
      </c>
      <c r="F10730" t="s">
        <v>17744</v>
      </c>
      <c r="G10730" t="s">
        <v>31</v>
      </c>
      <c r="H10730" t="s">
        <v>46</v>
      </c>
      <c r="I10730" t="s">
        <v>4655</v>
      </c>
      <c r="K10730"/>
      <c r="L10730" t="s">
        <v>7059</v>
      </c>
      <c r="M10730" t="s">
        <v>26</v>
      </c>
      <c r="N10730">
        <v>2</v>
      </c>
      <c r="P10730" t="s">
        <v>10827</v>
      </c>
      <c r="Q10730" t="s">
        <v>17745</v>
      </c>
      <c r="S10730" t="s">
        <v>29</v>
      </c>
    </row>
    <row r="10731" spans="1:19" hidden="1" x14ac:dyDescent="0.2">
      <c r="A10731">
        <v>6982</v>
      </c>
      <c r="B10731" t="s">
        <v>7057</v>
      </c>
      <c r="C10731" t="s">
        <v>20</v>
      </c>
      <c r="D10731">
        <v>3.93</v>
      </c>
      <c r="E10731">
        <v>20</v>
      </c>
      <c r="F10731" t="s">
        <v>17190</v>
      </c>
      <c r="G10731" t="s">
        <v>31</v>
      </c>
      <c r="H10731" t="s">
        <v>46</v>
      </c>
      <c r="I10731" t="s">
        <v>4655</v>
      </c>
      <c r="K10731"/>
      <c r="L10731" t="s">
        <v>7059</v>
      </c>
      <c r="M10731" t="s">
        <v>26</v>
      </c>
      <c r="N10731">
        <v>2</v>
      </c>
      <c r="P10731" t="s">
        <v>10827</v>
      </c>
      <c r="Q10731" t="s">
        <v>17745</v>
      </c>
      <c r="S10731" t="s">
        <v>29</v>
      </c>
    </row>
    <row r="10732" spans="1:19" hidden="1" x14ac:dyDescent="0.2">
      <c r="A10732">
        <v>6983</v>
      </c>
      <c r="B10732" t="s">
        <v>17746</v>
      </c>
      <c r="C10732" t="s">
        <v>20</v>
      </c>
      <c r="D10732">
        <v>-1.2</v>
      </c>
      <c r="E10732">
        <v>20</v>
      </c>
      <c r="F10732" t="s">
        <v>11910</v>
      </c>
      <c r="G10732" t="s">
        <v>75</v>
      </c>
      <c r="H10732" t="s">
        <v>23</v>
      </c>
      <c r="I10732" t="s">
        <v>4655</v>
      </c>
      <c r="K10732"/>
      <c r="L10732" t="s">
        <v>17747</v>
      </c>
      <c r="M10732" t="s">
        <v>26</v>
      </c>
      <c r="N10732">
        <v>2</v>
      </c>
      <c r="P10732" t="s">
        <v>10827</v>
      </c>
      <c r="Q10732" t="s">
        <v>17748</v>
      </c>
      <c r="S10732" t="s">
        <v>29</v>
      </c>
    </row>
    <row r="10733" spans="1:19" hidden="1" x14ac:dyDescent="0.2">
      <c r="A10733">
        <v>6983</v>
      </c>
      <c r="B10733" t="s">
        <v>17746</v>
      </c>
      <c r="C10733" t="s">
        <v>73</v>
      </c>
      <c r="D10733">
        <v>9.52</v>
      </c>
      <c r="E10733">
        <v>20</v>
      </c>
      <c r="F10733" t="s">
        <v>11910</v>
      </c>
      <c r="G10733" t="s">
        <v>55</v>
      </c>
      <c r="H10733" t="s">
        <v>46</v>
      </c>
      <c r="I10733" t="s">
        <v>4655</v>
      </c>
      <c r="K10733"/>
      <c r="L10733" t="s">
        <v>17747</v>
      </c>
      <c r="M10733" t="s">
        <v>26</v>
      </c>
      <c r="N10733">
        <v>2</v>
      </c>
      <c r="P10733" t="s">
        <v>10827</v>
      </c>
      <c r="Q10733" t="s">
        <v>17748</v>
      </c>
      <c r="S10733" t="s">
        <v>29</v>
      </c>
    </row>
    <row r="10734" spans="1:19" hidden="1" x14ac:dyDescent="0.2">
      <c r="A10734">
        <v>6985</v>
      </c>
      <c r="B10734" t="s">
        <v>17749</v>
      </c>
      <c r="C10734" t="s">
        <v>20</v>
      </c>
      <c r="D10734">
        <v>3.13</v>
      </c>
      <c r="E10734">
        <v>20</v>
      </c>
      <c r="F10734" t="s">
        <v>66</v>
      </c>
      <c r="G10734" t="s">
        <v>31</v>
      </c>
      <c r="H10734" t="s">
        <v>46</v>
      </c>
      <c r="I10734" t="s">
        <v>8104</v>
      </c>
      <c r="K10734"/>
      <c r="L10734" t="s">
        <v>17750</v>
      </c>
      <c r="M10734" t="s">
        <v>26</v>
      </c>
      <c r="N10734">
        <v>2</v>
      </c>
      <c r="P10734" t="s">
        <v>10827</v>
      </c>
      <c r="Q10734" t="s">
        <v>17751</v>
      </c>
      <c r="S10734" t="s">
        <v>29</v>
      </c>
    </row>
    <row r="10735" spans="1:19" hidden="1" x14ac:dyDescent="0.2">
      <c r="A10735">
        <v>6986</v>
      </c>
      <c r="B10735" t="s">
        <v>17752</v>
      </c>
      <c r="C10735" t="s">
        <v>20</v>
      </c>
      <c r="D10735">
        <v>1.22</v>
      </c>
      <c r="E10735">
        <v>20</v>
      </c>
      <c r="F10735" t="s">
        <v>12792</v>
      </c>
      <c r="G10735" t="s">
        <v>75</v>
      </c>
      <c r="H10735" t="s">
        <v>46</v>
      </c>
      <c r="I10735" t="s">
        <v>8104</v>
      </c>
      <c r="K10735"/>
      <c r="L10735" t="s">
        <v>17753</v>
      </c>
      <c r="M10735" t="s">
        <v>26</v>
      </c>
      <c r="N10735">
        <v>2</v>
      </c>
      <c r="P10735" t="s">
        <v>10827</v>
      </c>
      <c r="Q10735" t="s">
        <v>17754</v>
      </c>
      <c r="S10735" t="s">
        <v>29</v>
      </c>
    </row>
    <row r="10736" spans="1:19" hidden="1" x14ac:dyDescent="0.2">
      <c r="A10736">
        <v>6987</v>
      </c>
      <c r="B10736" t="s">
        <v>17755</v>
      </c>
      <c r="C10736" t="s">
        <v>20</v>
      </c>
      <c r="D10736">
        <v>3.95</v>
      </c>
      <c r="E10736">
        <v>20</v>
      </c>
      <c r="F10736" t="s">
        <v>66</v>
      </c>
      <c r="G10736" t="s">
        <v>31</v>
      </c>
      <c r="H10736" t="s">
        <v>46</v>
      </c>
      <c r="I10736" t="s">
        <v>8104</v>
      </c>
      <c r="K10736"/>
      <c r="L10736" t="s">
        <v>17756</v>
      </c>
      <c r="M10736" t="s">
        <v>26</v>
      </c>
      <c r="N10736">
        <v>2</v>
      </c>
      <c r="P10736" t="s">
        <v>10827</v>
      </c>
      <c r="Q10736" t="s">
        <v>17757</v>
      </c>
      <c r="S10736" t="s">
        <v>29</v>
      </c>
    </row>
    <row r="10737" spans="1:19" hidden="1" x14ac:dyDescent="0.2">
      <c r="A10737">
        <v>6988</v>
      </c>
      <c r="B10737" t="s">
        <v>17758</v>
      </c>
      <c r="C10737" t="s">
        <v>20</v>
      </c>
      <c r="D10737">
        <v>4.33</v>
      </c>
      <c r="E10737">
        <v>20</v>
      </c>
      <c r="F10737" t="s">
        <v>17382</v>
      </c>
      <c r="G10737" t="s">
        <v>31</v>
      </c>
      <c r="H10737" t="s">
        <v>46</v>
      </c>
      <c r="I10737" t="s">
        <v>8104</v>
      </c>
      <c r="K10737"/>
      <c r="L10737" t="s">
        <v>17759</v>
      </c>
      <c r="M10737" t="s">
        <v>26</v>
      </c>
      <c r="N10737">
        <v>2</v>
      </c>
      <c r="P10737" t="s">
        <v>10827</v>
      </c>
      <c r="Q10737" t="s">
        <v>17760</v>
      </c>
      <c r="S10737" t="s">
        <v>29</v>
      </c>
    </row>
    <row r="10738" spans="1:19" hidden="1" x14ac:dyDescent="0.2">
      <c r="A10738">
        <v>6989</v>
      </c>
      <c r="B10738" t="s">
        <v>7086</v>
      </c>
      <c r="C10738" t="s">
        <v>20</v>
      </c>
      <c r="D10738">
        <v>4.05</v>
      </c>
      <c r="E10738">
        <v>20</v>
      </c>
      <c r="F10738" t="s">
        <v>66</v>
      </c>
      <c r="G10738" t="s">
        <v>31</v>
      </c>
      <c r="H10738" t="s">
        <v>46</v>
      </c>
      <c r="I10738" t="s">
        <v>8104</v>
      </c>
      <c r="K10738"/>
      <c r="L10738" t="s">
        <v>7088</v>
      </c>
      <c r="M10738" t="s">
        <v>26</v>
      </c>
      <c r="N10738">
        <v>2</v>
      </c>
      <c r="P10738" t="s">
        <v>10827</v>
      </c>
      <c r="Q10738" t="s">
        <v>17761</v>
      </c>
      <c r="S10738" t="s">
        <v>29</v>
      </c>
    </row>
    <row r="10739" spans="1:19" hidden="1" x14ac:dyDescent="0.2">
      <c r="A10739">
        <v>6989</v>
      </c>
      <c r="B10739" t="s">
        <v>7086</v>
      </c>
      <c r="C10739" t="s">
        <v>73</v>
      </c>
      <c r="D10739">
        <v>8.24</v>
      </c>
      <c r="E10739">
        <v>20</v>
      </c>
      <c r="F10739" t="s">
        <v>66</v>
      </c>
      <c r="G10739" t="s">
        <v>31</v>
      </c>
      <c r="H10739" t="s">
        <v>46</v>
      </c>
      <c r="I10739" t="s">
        <v>8104</v>
      </c>
      <c r="K10739"/>
      <c r="L10739" t="s">
        <v>7088</v>
      </c>
      <c r="M10739" t="s">
        <v>26</v>
      </c>
      <c r="N10739">
        <v>2</v>
      </c>
      <c r="P10739" t="s">
        <v>10827</v>
      </c>
      <c r="Q10739" t="s">
        <v>17761</v>
      </c>
      <c r="S10739" t="s">
        <v>29</v>
      </c>
    </row>
    <row r="10740" spans="1:19" hidden="1" x14ac:dyDescent="0.2">
      <c r="A10740">
        <v>6989</v>
      </c>
      <c r="B10740" t="s">
        <v>7086</v>
      </c>
      <c r="C10740" t="s">
        <v>77</v>
      </c>
      <c r="D10740">
        <v>11.63</v>
      </c>
      <c r="E10740">
        <v>20</v>
      </c>
      <c r="F10740" t="s">
        <v>66</v>
      </c>
      <c r="G10740" t="s">
        <v>31</v>
      </c>
      <c r="H10740" t="s">
        <v>23</v>
      </c>
      <c r="I10740" t="s">
        <v>8104</v>
      </c>
      <c r="K10740"/>
      <c r="L10740" t="s">
        <v>7088</v>
      </c>
      <c r="M10740" t="s">
        <v>26</v>
      </c>
      <c r="N10740">
        <v>2</v>
      </c>
      <c r="P10740" t="s">
        <v>10827</v>
      </c>
      <c r="Q10740" t="s">
        <v>17761</v>
      </c>
      <c r="S10740" t="s">
        <v>29</v>
      </c>
    </row>
    <row r="10741" spans="1:19" hidden="1" x14ac:dyDescent="0.2">
      <c r="A10741">
        <v>6990</v>
      </c>
      <c r="B10741" t="s">
        <v>17762</v>
      </c>
      <c r="C10741" t="s">
        <v>20</v>
      </c>
      <c r="D10741">
        <v>3.28</v>
      </c>
      <c r="E10741">
        <v>20</v>
      </c>
      <c r="G10741" t="s">
        <v>31</v>
      </c>
      <c r="H10741" t="s">
        <v>46</v>
      </c>
      <c r="I10741" t="s">
        <v>8104</v>
      </c>
      <c r="K10741"/>
      <c r="L10741" t="s">
        <v>17763</v>
      </c>
      <c r="M10741" t="s">
        <v>26</v>
      </c>
      <c r="N10741">
        <v>2</v>
      </c>
      <c r="P10741" t="s">
        <v>10827</v>
      </c>
      <c r="Q10741" t="s">
        <v>17764</v>
      </c>
      <c r="S10741" t="s">
        <v>29</v>
      </c>
    </row>
    <row r="10742" spans="1:19" hidden="1" x14ac:dyDescent="0.2">
      <c r="A10742">
        <v>6991</v>
      </c>
      <c r="B10742" t="s">
        <v>7091</v>
      </c>
      <c r="C10742" t="s">
        <v>20</v>
      </c>
      <c r="D10742">
        <v>3.75</v>
      </c>
      <c r="E10742">
        <v>20</v>
      </c>
      <c r="G10742" t="s">
        <v>31</v>
      </c>
      <c r="H10742" t="s">
        <v>46</v>
      </c>
      <c r="I10742" t="s">
        <v>8104</v>
      </c>
      <c r="K10742"/>
      <c r="L10742" t="s">
        <v>7092</v>
      </c>
      <c r="M10742" t="s">
        <v>26</v>
      </c>
      <c r="N10742">
        <v>2</v>
      </c>
      <c r="P10742" t="s">
        <v>10827</v>
      </c>
      <c r="Q10742" t="s">
        <v>17765</v>
      </c>
      <c r="S10742" t="s">
        <v>29</v>
      </c>
    </row>
    <row r="10743" spans="1:19" hidden="1" x14ac:dyDescent="0.2">
      <c r="A10743">
        <v>6991</v>
      </c>
      <c r="B10743" t="s">
        <v>7091</v>
      </c>
      <c r="C10743" t="s">
        <v>73</v>
      </c>
      <c r="D10743">
        <v>7.91</v>
      </c>
      <c r="E10743">
        <v>20</v>
      </c>
      <c r="G10743" t="s">
        <v>31</v>
      </c>
      <c r="H10743" t="s">
        <v>46</v>
      </c>
      <c r="I10743" t="s">
        <v>8104</v>
      </c>
      <c r="K10743"/>
      <c r="L10743" t="s">
        <v>7092</v>
      </c>
      <c r="M10743" t="s">
        <v>26</v>
      </c>
      <c r="N10743">
        <v>2</v>
      </c>
      <c r="P10743" t="s">
        <v>10827</v>
      </c>
      <c r="Q10743" t="s">
        <v>17765</v>
      </c>
      <c r="S10743" t="s">
        <v>29</v>
      </c>
    </row>
    <row r="10744" spans="1:19" hidden="1" x14ac:dyDescent="0.2">
      <c r="A10744">
        <v>6992</v>
      </c>
      <c r="B10744" t="s">
        <v>17766</v>
      </c>
      <c r="C10744" t="s">
        <v>20</v>
      </c>
      <c r="D10744">
        <v>6.78</v>
      </c>
      <c r="E10744">
        <v>20</v>
      </c>
      <c r="F10744" t="s">
        <v>17767</v>
      </c>
      <c r="G10744" t="s">
        <v>55</v>
      </c>
      <c r="H10744" t="s">
        <v>23</v>
      </c>
      <c r="I10744" t="s">
        <v>8104</v>
      </c>
      <c r="K10744"/>
      <c r="L10744" t="s">
        <v>17768</v>
      </c>
      <c r="M10744" t="s">
        <v>26</v>
      </c>
      <c r="N10744">
        <v>2</v>
      </c>
      <c r="P10744" t="s">
        <v>10827</v>
      </c>
      <c r="Q10744" t="s">
        <v>17769</v>
      </c>
      <c r="S10744" t="s">
        <v>29</v>
      </c>
    </row>
    <row r="10745" spans="1:19" hidden="1" x14ac:dyDescent="0.2">
      <c r="A10745">
        <v>6992</v>
      </c>
      <c r="B10745" t="s">
        <v>17766</v>
      </c>
      <c r="C10745" t="s">
        <v>20</v>
      </c>
      <c r="D10745">
        <v>7.2</v>
      </c>
      <c r="E10745">
        <v>20</v>
      </c>
      <c r="F10745" t="s">
        <v>17770</v>
      </c>
      <c r="G10745" t="s">
        <v>55</v>
      </c>
      <c r="H10745" t="s">
        <v>23</v>
      </c>
      <c r="I10745" t="s">
        <v>8104</v>
      </c>
      <c r="K10745"/>
      <c r="L10745" t="s">
        <v>17768</v>
      </c>
      <c r="M10745" t="s">
        <v>26</v>
      </c>
      <c r="N10745">
        <v>2</v>
      </c>
      <c r="P10745" t="s">
        <v>10827</v>
      </c>
      <c r="Q10745" t="s">
        <v>17769</v>
      </c>
      <c r="S10745" t="s">
        <v>29</v>
      </c>
    </row>
    <row r="10746" spans="1:19" hidden="1" x14ac:dyDescent="0.2">
      <c r="A10746">
        <v>6992</v>
      </c>
      <c r="B10746" t="s">
        <v>17766</v>
      </c>
      <c r="C10746" t="s">
        <v>73</v>
      </c>
      <c r="D10746">
        <v>7.33</v>
      </c>
      <c r="E10746">
        <v>20</v>
      </c>
      <c r="F10746" t="s">
        <v>17771</v>
      </c>
      <c r="G10746" t="s">
        <v>55</v>
      </c>
      <c r="H10746" t="s">
        <v>23</v>
      </c>
      <c r="I10746" t="s">
        <v>8104</v>
      </c>
      <c r="K10746"/>
      <c r="L10746" t="s">
        <v>17768</v>
      </c>
      <c r="M10746" t="s">
        <v>26</v>
      </c>
      <c r="N10746">
        <v>2</v>
      </c>
      <c r="P10746" t="s">
        <v>10827</v>
      </c>
      <c r="Q10746" t="s">
        <v>17769</v>
      </c>
      <c r="S10746" t="s">
        <v>29</v>
      </c>
    </row>
    <row r="10747" spans="1:19" hidden="1" x14ac:dyDescent="0.2">
      <c r="A10747">
        <v>6992</v>
      </c>
      <c r="B10747" t="s">
        <v>17766</v>
      </c>
      <c r="C10747" t="s">
        <v>73</v>
      </c>
      <c r="D10747">
        <v>7.49</v>
      </c>
      <c r="E10747">
        <v>20</v>
      </c>
      <c r="F10747" t="s">
        <v>17772</v>
      </c>
      <c r="G10747" t="s">
        <v>55</v>
      </c>
      <c r="H10747" t="s">
        <v>23</v>
      </c>
      <c r="I10747" t="s">
        <v>8104</v>
      </c>
      <c r="K10747"/>
      <c r="L10747" t="s">
        <v>17768</v>
      </c>
      <c r="M10747" t="s">
        <v>26</v>
      </c>
      <c r="N10747">
        <v>2</v>
      </c>
      <c r="P10747" t="s">
        <v>10827</v>
      </c>
      <c r="Q10747" t="s">
        <v>17769</v>
      </c>
      <c r="S10747" t="s">
        <v>29</v>
      </c>
    </row>
    <row r="10748" spans="1:19" hidden="1" x14ac:dyDescent="0.2">
      <c r="A10748">
        <v>6993</v>
      </c>
      <c r="B10748" t="s">
        <v>17773</v>
      </c>
      <c r="C10748" t="s">
        <v>20</v>
      </c>
      <c r="D10748">
        <v>4.0999999999999996</v>
      </c>
      <c r="E10748">
        <v>20</v>
      </c>
      <c r="F10748" t="s">
        <v>66</v>
      </c>
      <c r="G10748" t="s">
        <v>31</v>
      </c>
      <c r="H10748" t="s">
        <v>46</v>
      </c>
      <c r="I10748" t="s">
        <v>8104</v>
      </c>
      <c r="K10748"/>
      <c r="L10748" t="s">
        <v>17774</v>
      </c>
      <c r="M10748" t="s">
        <v>26</v>
      </c>
      <c r="N10748">
        <v>2</v>
      </c>
      <c r="P10748" t="s">
        <v>10827</v>
      </c>
      <c r="Q10748" t="s">
        <v>17775</v>
      </c>
      <c r="S10748" t="s">
        <v>29</v>
      </c>
    </row>
    <row r="10749" spans="1:19" hidden="1" x14ac:dyDescent="0.2">
      <c r="A10749">
        <v>6993</v>
      </c>
      <c r="B10749" t="s">
        <v>17773</v>
      </c>
      <c r="C10749" t="s">
        <v>73</v>
      </c>
      <c r="D10749">
        <v>8.68</v>
      </c>
      <c r="E10749">
        <v>20</v>
      </c>
      <c r="F10749" t="s">
        <v>66</v>
      </c>
      <c r="G10749" t="s">
        <v>31</v>
      </c>
      <c r="H10749" t="s">
        <v>46</v>
      </c>
      <c r="I10749" t="s">
        <v>8104</v>
      </c>
      <c r="K10749"/>
      <c r="L10749" t="s">
        <v>17774</v>
      </c>
      <c r="M10749" t="s">
        <v>26</v>
      </c>
      <c r="N10749">
        <v>2</v>
      </c>
      <c r="P10749" t="s">
        <v>10827</v>
      </c>
      <c r="Q10749" t="s">
        <v>17775</v>
      </c>
      <c r="S10749" t="s">
        <v>29</v>
      </c>
    </row>
    <row r="10750" spans="1:19" hidden="1" x14ac:dyDescent="0.2">
      <c r="A10750">
        <v>6994</v>
      </c>
      <c r="B10750" t="s">
        <v>7097</v>
      </c>
      <c r="C10750" t="s">
        <v>20</v>
      </c>
      <c r="D10750">
        <v>4.5599999999999996</v>
      </c>
      <c r="E10750">
        <v>20</v>
      </c>
      <c r="F10750" t="s">
        <v>17776</v>
      </c>
      <c r="G10750" t="s">
        <v>31</v>
      </c>
      <c r="H10750" t="s">
        <v>46</v>
      </c>
      <c r="I10750" t="s">
        <v>8104</v>
      </c>
      <c r="K10750"/>
      <c r="L10750" t="s">
        <v>7098</v>
      </c>
      <c r="M10750" t="s">
        <v>26</v>
      </c>
      <c r="N10750">
        <v>2</v>
      </c>
      <c r="P10750" t="s">
        <v>10827</v>
      </c>
      <c r="Q10750" t="s">
        <v>17777</v>
      </c>
      <c r="S10750" t="s">
        <v>29</v>
      </c>
    </row>
    <row r="10751" spans="1:19" hidden="1" x14ac:dyDescent="0.2">
      <c r="A10751">
        <v>6994</v>
      </c>
      <c r="B10751" t="s">
        <v>7097</v>
      </c>
      <c r="C10751" t="s">
        <v>73</v>
      </c>
      <c r="D10751">
        <v>8.33</v>
      </c>
      <c r="E10751">
        <v>20</v>
      </c>
      <c r="F10751" t="s">
        <v>17776</v>
      </c>
      <c r="G10751" t="s">
        <v>31</v>
      </c>
      <c r="H10751" t="s">
        <v>46</v>
      </c>
      <c r="I10751" t="s">
        <v>8104</v>
      </c>
      <c r="K10751"/>
      <c r="L10751" t="s">
        <v>7098</v>
      </c>
      <c r="M10751" t="s">
        <v>26</v>
      </c>
      <c r="N10751">
        <v>2</v>
      </c>
      <c r="P10751" t="s">
        <v>10827</v>
      </c>
      <c r="Q10751" t="s">
        <v>17777</v>
      </c>
      <c r="S10751" t="s">
        <v>29</v>
      </c>
    </row>
    <row r="10752" spans="1:19" hidden="1" x14ac:dyDescent="0.2">
      <c r="A10752">
        <v>6994</v>
      </c>
      <c r="B10752" t="s">
        <v>7097</v>
      </c>
      <c r="C10752" t="s">
        <v>20</v>
      </c>
      <c r="D10752">
        <v>7.12</v>
      </c>
      <c r="E10752">
        <v>20</v>
      </c>
      <c r="F10752" t="s">
        <v>17778</v>
      </c>
      <c r="G10752" t="s">
        <v>31</v>
      </c>
      <c r="H10752" t="s">
        <v>46</v>
      </c>
      <c r="I10752" t="s">
        <v>8104</v>
      </c>
      <c r="K10752"/>
      <c r="L10752" t="s">
        <v>7098</v>
      </c>
      <c r="M10752" t="s">
        <v>26</v>
      </c>
      <c r="N10752">
        <v>2</v>
      </c>
      <c r="P10752" t="s">
        <v>10827</v>
      </c>
      <c r="Q10752" t="s">
        <v>17777</v>
      </c>
      <c r="S10752" t="s">
        <v>29</v>
      </c>
    </row>
    <row r="10753" spans="1:19" hidden="1" x14ac:dyDescent="0.2">
      <c r="A10753">
        <v>6995</v>
      </c>
      <c r="B10753" t="s">
        <v>17779</v>
      </c>
      <c r="C10753" t="s">
        <v>20</v>
      </c>
      <c r="D10753">
        <v>2.82</v>
      </c>
      <c r="E10753">
        <v>20</v>
      </c>
      <c r="F10753" t="s">
        <v>17780</v>
      </c>
      <c r="G10753" t="s">
        <v>31</v>
      </c>
      <c r="H10753" t="s">
        <v>46</v>
      </c>
      <c r="I10753" t="s">
        <v>8104</v>
      </c>
      <c r="K10753"/>
      <c r="L10753" t="s">
        <v>17781</v>
      </c>
      <c r="M10753" t="s">
        <v>26</v>
      </c>
      <c r="N10753">
        <v>2</v>
      </c>
      <c r="P10753" t="s">
        <v>10827</v>
      </c>
      <c r="Q10753" t="s">
        <v>17782</v>
      </c>
      <c r="S10753" t="s">
        <v>29</v>
      </c>
    </row>
    <row r="10754" spans="1:19" hidden="1" x14ac:dyDescent="0.2">
      <c r="A10754">
        <v>6995</v>
      </c>
      <c r="B10754" t="s">
        <v>17779</v>
      </c>
      <c r="C10754" t="s">
        <v>20</v>
      </c>
      <c r="D10754">
        <v>3.81</v>
      </c>
      <c r="E10754">
        <v>20</v>
      </c>
      <c r="F10754" t="s">
        <v>17190</v>
      </c>
      <c r="G10754" t="s">
        <v>55</v>
      </c>
      <c r="H10754" t="s">
        <v>46</v>
      </c>
      <c r="I10754" t="s">
        <v>8104</v>
      </c>
      <c r="K10754"/>
      <c r="L10754" t="s">
        <v>17781</v>
      </c>
      <c r="M10754" t="s">
        <v>26</v>
      </c>
      <c r="N10754">
        <v>2</v>
      </c>
      <c r="P10754" t="s">
        <v>10827</v>
      </c>
      <c r="Q10754" t="s">
        <v>17782</v>
      </c>
      <c r="S10754" t="s">
        <v>29</v>
      </c>
    </row>
    <row r="10755" spans="1:19" hidden="1" x14ac:dyDescent="0.2">
      <c r="A10755">
        <v>6995</v>
      </c>
      <c r="B10755" t="s">
        <v>17779</v>
      </c>
      <c r="C10755" t="s">
        <v>20</v>
      </c>
      <c r="D10755" t="s">
        <v>17783</v>
      </c>
      <c r="E10755">
        <v>20</v>
      </c>
      <c r="F10755" t="s">
        <v>17784</v>
      </c>
      <c r="G10755" t="s">
        <v>31</v>
      </c>
      <c r="H10755" t="s">
        <v>23</v>
      </c>
      <c r="I10755" t="s">
        <v>8104</v>
      </c>
      <c r="K10755"/>
      <c r="L10755" t="s">
        <v>17781</v>
      </c>
      <c r="M10755" t="s">
        <v>26</v>
      </c>
      <c r="N10755">
        <v>2</v>
      </c>
      <c r="P10755" t="s">
        <v>10827</v>
      </c>
      <c r="Q10755" t="s">
        <v>17782</v>
      </c>
      <c r="S10755" t="s">
        <v>29</v>
      </c>
    </row>
    <row r="10756" spans="1:19" hidden="1" x14ac:dyDescent="0.2">
      <c r="A10756">
        <v>6997</v>
      </c>
      <c r="B10756" t="s">
        <v>17785</v>
      </c>
      <c r="C10756" t="s">
        <v>20</v>
      </c>
      <c r="D10756">
        <v>1.1200000000000001</v>
      </c>
      <c r="E10756">
        <v>20</v>
      </c>
      <c r="G10756" t="s">
        <v>1440</v>
      </c>
      <c r="H10756" t="s">
        <v>23</v>
      </c>
      <c r="I10756" t="s">
        <v>6099</v>
      </c>
      <c r="K10756"/>
      <c r="L10756" t="s">
        <v>17786</v>
      </c>
      <c r="M10756" t="s">
        <v>26</v>
      </c>
      <c r="N10756">
        <v>2</v>
      </c>
      <c r="P10756" t="s">
        <v>10827</v>
      </c>
      <c r="Q10756" t="s">
        <v>17787</v>
      </c>
      <c r="S10756" t="s">
        <v>29</v>
      </c>
    </row>
    <row r="10757" spans="1:19" hidden="1" x14ac:dyDescent="0.2">
      <c r="A10757">
        <v>6997</v>
      </c>
      <c r="B10757" t="s">
        <v>17785</v>
      </c>
      <c r="C10757" t="s">
        <v>73</v>
      </c>
      <c r="D10757">
        <v>6.79</v>
      </c>
      <c r="E10757">
        <v>20</v>
      </c>
      <c r="G10757" t="s">
        <v>55</v>
      </c>
      <c r="H10757" t="s">
        <v>23</v>
      </c>
      <c r="I10757" t="s">
        <v>6099</v>
      </c>
      <c r="K10757"/>
      <c r="L10757" t="s">
        <v>17786</v>
      </c>
      <c r="M10757" t="s">
        <v>26</v>
      </c>
      <c r="N10757">
        <v>2</v>
      </c>
      <c r="P10757" t="s">
        <v>10827</v>
      </c>
      <c r="Q10757" t="s">
        <v>17787</v>
      </c>
      <c r="S10757" t="s">
        <v>29</v>
      </c>
    </row>
    <row r="10758" spans="1:19" hidden="1" x14ac:dyDescent="0.2">
      <c r="A10758">
        <v>6998</v>
      </c>
      <c r="B10758" t="s">
        <v>17788</v>
      </c>
      <c r="C10758" t="s">
        <v>20</v>
      </c>
      <c r="D10758">
        <v>1.04</v>
      </c>
      <c r="E10758">
        <v>20</v>
      </c>
      <c r="F10758" t="s">
        <v>11398</v>
      </c>
      <c r="G10758" t="s">
        <v>75</v>
      </c>
      <c r="H10758" t="s">
        <v>46</v>
      </c>
      <c r="I10758" t="s">
        <v>8870</v>
      </c>
      <c r="K10758"/>
      <c r="L10758" t="s">
        <v>17789</v>
      </c>
      <c r="M10758" t="s">
        <v>26</v>
      </c>
      <c r="N10758">
        <v>2</v>
      </c>
      <c r="P10758" t="s">
        <v>10827</v>
      </c>
      <c r="Q10758" t="s">
        <v>17790</v>
      </c>
      <c r="S10758" t="s">
        <v>29</v>
      </c>
    </row>
    <row r="10759" spans="1:19" hidden="1" x14ac:dyDescent="0.2">
      <c r="A10759">
        <v>6998</v>
      </c>
      <c r="B10759" t="s">
        <v>17788</v>
      </c>
      <c r="C10759" t="s">
        <v>73</v>
      </c>
      <c r="D10759">
        <v>8.59</v>
      </c>
      <c r="E10759">
        <v>20</v>
      </c>
      <c r="F10759" t="s">
        <v>11398</v>
      </c>
      <c r="G10759" t="s">
        <v>31</v>
      </c>
      <c r="H10759" t="s">
        <v>46</v>
      </c>
      <c r="I10759" t="s">
        <v>8870</v>
      </c>
      <c r="K10759"/>
      <c r="L10759" t="s">
        <v>17789</v>
      </c>
      <c r="M10759" t="s">
        <v>26</v>
      </c>
      <c r="N10759">
        <v>2</v>
      </c>
      <c r="P10759" t="s">
        <v>10827</v>
      </c>
      <c r="Q10759" t="s">
        <v>17790</v>
      </c>
      <c r="S10759" t="s">
        <v>29</v>
      </c>
    </row>
    <row r="10760" spans="1:19" hidden="1" x14ac:dyDescent="0.2">
      <c r="A10760">
        <v>6999</v>
      </c>
      <c r="B10760" t="s">
        <v>17791</v>
      </c>
      <c r="C10760" t="s">
        <v>20</v>
      </c>
      <c r="D10760">
        <v>-1.35</v>
      </c>
      <c r="E10760">
        <v>20</v>
      </c>
      <c r="G10760" t="s">
        <v>75</v>
      </c>
      <c r="H10760" t="s">
        <v>23</v>
      </c>
      <c r="I10760" t="s">
        <v>8870</v>
      </c>
      <c r="K10760"/>
      <c r="L10760" t="s">
        <v>17792</v>
      </c>
      <c r="M10760" t="s">
        <v>26</v>
      </c>
      <c r="N10760">
        <v>2</v>
      </c>
      <c r="P10760" t="s">
        <v>10827</v>
      </c>
      <c r="Q10760" t="s">
        <v>17793</v>
      </c>
      <c r="S10760" t="s">
        <v>29</v>
      </c>
    </row>
    <row r="10761" spans="1:19" hidden="1" x14ac:dyDescent="0.2">
      <c r="A10761">
        <v>6999</v>
      </c>
      <c r="B10761" t="s">
        <v>17791</v>
      </c>
      <c r="C10761" t="s">
        <v>73</v>
      </c>
      <c r="D10761">
        <v>8.36</v>
      </c>
      <c r="E10761">
        <v>20</v>
      </c>
      <c r="G10761" t="s">
        <v>31</v>
      </c>
      <c r="H10761" t="s">
        <v>23</v>
      </c>
      <c r="I10761" t="s">
        <v>8870</v>
      </c>
      <c r="K10761"/>
      <c r="L10761" t="s">
        <v>17792</v>
      </c>
      <c r="M10761" t="s">
        <v>26</v>
      </c>
      <c r="N10761">
        <v>2</v>
      </c>
      <c r="P10761" t="s">
        <v>10827</v>
      </c>
      <c r="Q10761" t="s">
        <v>17793</v>
      </c>
      <c r="S10761" t="s">
        <v>29</v>
      </c>
    </row>
    <row r="10762" spans="1:19" hidden="1" x14ac:dyDescent="0.2">
      <c r="A10762">
        <v>7000</v>
      </c>
      <c r="B10762" t="s">
        <v>17794</v>
      </c>
      <c r="C10762" t="s">
        <v>20</v>
      </c>
      <c r="D10762">
        <v>-0.97</v>
      </c>
      <c r="E10762">
        <v>20</v>
      </c>
      <c r="F10762" t="s">
        <v>11398</v>
      </c>
      <c r="G10762" t="s">
        <v>75</v>
      </c>
      <c r="H10762" t="s">
        <v>23</v>
      </c>
      <c r="I10762" t="s">
        <v>8870</v>
      </c>
      <c r="K10762"/>
      <c r="L10762" t="s">
        <v>17795</v>
      </c>
      <c r="M10762" t="s">
        <v>26</v>
      </c>
      <c r="N10762">
        <v>2</v>
      </c>
      <c r="P10762" t="s">
        <v>10827</v>
      </c>
      <c r="Q10762" t="s">
        <v>17796</v>
      </c>
      <c r="S10762" t="s">
        <v>29</v>
      </c>
    </row>
    <row r="10763" spans="1:19" hidden="1" x14ac:dyDescent="0.2">
      <c r="A10763">
        <v>7000</v>
      </c>
      <c r="B10763" t="s">
        <v>17794</v>
      </c>
      <c r="C10763" t="s">
        <v>73</v>
      </c>
      <c r="D10763">
        <v>8.4700000000000006</v>
      </c>
      <c r="E10763">
        <v>20</v>
      </c>
      <c r="F10763" t="s">
        <v>11398</v>
      </c>
      <c r="G10763" t="s">
        <v>31</v>
      </c>
      <c r="H10763" t="s">
        <v>23</v>
      </c>
      <c r="I10763" t="s">
        <v>8870</v>
      </c>
      <c r="K10763"/>
      <c r="L10763" t="s">
        <v>17795</v>
      </c>
      <c r="M10763" t="s">
        <v>26</v>
      </c>
      <c r="N10763">
        <v>2</v>
      </c>
      <c r="P10763" t="s">
        <v>10827</v>
      </c>
      <c r="Q10763" t="s">
        <v>17796</v>
      </c>
      <c r="S10763" t="s">
        <v>29</v>
      </c>
    </row>
    <row r="10764" spans="1:19" hidden="1" x14ac:dyDescent="0.2">
      <c r="A10764">
        <v>7001</v>
      </c>
      <c r="B10764" t="s">
        <v>17797</v>
      </c>
      <c r="C10764" t="s">
        <v>20</v>
      </c>
      <c r="D10764">
        <v>5.84</v>
      </c>
      <c r="E10764">
        <v>20</v>
      </c>
      <c r="F10764" t="s">
        <v>13964</v>
      </c>
      <c r="G10764" t="s">
        <v>55</v>
      </c>
      <c r="H10764" t="s">
        <v>46</v>
      </c>
      <c r="I10764" t="s">
        <v>8931</v>
      </c>
      <c r="K10764"/>
      <c r="L10764" t="s">
        <v>17798</v>
      </c>
      <c r="M10764" t="s">
        <v>26</v>
      </c>
      <c r="N10764">
        <v>2</v>
      </c>
      <c r="P10764" t="s">
        <v>10827</v>
      </c>
      <c r="Q10764" t="s">
        <v>17799</v>
      </c>
      <c r="S10764" t="s">
        <v>29</v>
      </c>
    </row>
    <row r="10765" spans="1:19" hidden="1" x14ac:dyDescent="0.2">
      <c r="A10765" t="s">
        <v>17800</v>
      </c>
      <c r="B10765" t="s">
        <v>17801</v>
      </c>
      <c r="C10765" t="s">
        <v>20</v>
      </c>
      <c r="D10765">
        <v>5.84</v>
      </c>
      <c r="E10765">
        <v>20</v>
      </c>
      <c r="F10765" t="s">
        <v>13964</v>
      </c>
      <c r="G10765" t="s">
        <v>55</v>
      </c>
      <c r="H10765" t="s">
        <v>46</v>
      </c>
      <c r="I10765" t="s">
        <v>8931</v>
      </c>
      <c r="K10765"/>
      <c r="L10765" t="s">
        <v>17802</v>
      </c>
      <c r="M10765" t="s">
        <v>26</v>
      </c>
      <c r="N10765">
        <v>2</v>
      </c>
      <c r="P10765" t="s">
        <v>10827</v>
      </c>
      <c r="Q10765" t="s">
        <v>17803</v>
      </c>
      <c r="S10765" t="s">
        <v>29</v>
      </c>
    </row>
    <row r="10766" spans="1:19" hidden="1" x14ac:dyDescent="0.2">
      <c r="A10766">
        <v>7002</v>
      </c>
      <c r="B10766" t="s">
        <v>17804</v>
      </c>
      <c r="C10766" t="s">
        <v>20</v>
      </c>
      <c r="D10766">
        <v>3.77</v>
      </c>
      <c r="E10766">
        <v>20</v>
      </c>
      <c r="G10766" t="s">
        <v>31</v>
      </c>
      <c r="H10766" t="s">
        <v>46</v>
      </c>
      <c r="I10766" t="s">
        <v>14499</v>
      </c>
      <c r="K10766"/>
      <c r="L10766" t="s">
        <v>17805</v>
      </c>
      <c r="M10766" t="s">
        <v>26</v>
      </c>
      <c r="N10766">
        <v>2</v>
      </c>
      <c r="P10766" t="s">
        <v>10827</v>
      </c>
      <c r="Q10766" t="s">
        <v>17806</v>
      </c>
      <c r="S10766" t="s">
        <v>29</v>
      </c>
    </row>
    <row r="10767" spans="1:19" hidden="1" x14ac:dyDescent="0.2">
      <c r="A10767">
        <v>7003</v>
      </c>
      <c r="B10767" t="s">
        <v>7130</v>
      </c>
      <c r="C10767" t="s">
        <v>20</v>
      </c>
      <c r="D10767">
        <v>4.3499999999999996</v>
      </c>
      <c r="E10767" t="s">
        <v>363</v>
      </c>
      <c r="F10767" t="s">
        <v>17807</v>
      </c>
      <c r="G10767" t="s">
        <v>13199</v>
      </c>
      <c r="H10767" t="s">
        <v>23</v>
      </c>
      <c r="I10767" t="s">
        <v>9060</v>
      </c>
      <c r="K10767"/>
      <c r="L10767" t="s">
        <v>7132</v>
      </c>
      <c r="M10767" t="s">
        <v>26</v>
      </c>
      <c r="N10767">
        <v>2</v>
      </c>
      <c r="P10767" t="s">
        <v>10827</v>
      </c>
      <c r="Q10767" t="s">
        <v>17808</v>
      </c>
      <c r="S10767" t="s">
        <v>29</v>
      </c>
    </row>
    <row r="10768" spans="1:19" hidden="1" x14ac:dyDescent="0.2">
      <c r="A10768">
        <v>7004</v>
      </c>
      <c r="B10768" t="s">
        <v>7143</v>
      </c>
      <c r="C10768" t="s">
        <v>20</v>
      </c>
      <c r="D10768">
        <v>2.21</v>
      </c>
      <c r="E10768">
        <v>20</v>
      </c>
      <c r="F10768" t="s">
        <v>11092</v>
      </c>
      <c r="G10768" t="s">
        <v>55</v>
      </c>
      <c r="H10768" t="s">
        <v>46</v>
      </c>
      <c r="I10768" t="s">
        <v>106</v>
      </c>
      <c r="K10768"/>
      <c r="L10768" t="s">
        <v>7145</v>
      </c>
      <c r="M10768" t="s">
        <v>26</v>
      </c>
      <c r="N10768">
        <v>2</v>
      </c>
      <c r="P10768" t="s">
        <v>10827</v>
      </c>
      <c r="Q10768" t="s">
        <v>17809</v>
      </c>
      <c r="S10768" t="s">
        <v>29</v>
      </c>
    </row>
    <row r="10769" spans="1:19" hidden="1" x14ac:dyDescent="0.2">
      <c r="A10769">
        <v>7006</v>
      </c>
      <c r="B10769" t="s">
        <v>17810</v>
      </c>
      <c r="C10769" t="s">
        <v>20</v>
      </c>
      <c r="D10769">
        <v>5.05</v>
      </c>
      <c r="E10769">
        <v>4</v>
      </c>
      <c r="G10769" t="s">
        <v>31</v>
      </c>
      <c r="H10769" t="s">
        <v>23</v>
      </c>
      <c r="I10769" t="s">
        <v>7264</v>
      </c>
      <c r="K10769"/>
      <c r="L10769" t="s">
        <v>17811</v>
      </c>
      <c r="M10769" t="s">
        <v>26</v>
      </c>
      <c r="N10769">
        <v>2</v>
      </c>
      <c r="P10769" t="s">
        <v>10827</v>
      </c>
      <c r="Q10769" t="s">
        <v>17812</v>
      </c>
      <c r="S10769" t="s">
        <v>29</v>
      </c>
    </row>
    <row r="10770" spans="1:19" hidden="1" x14ac:dyDescent="0.2">
      <c r="A10770">
        <v>7006</v>
      </c>
      <c r="B10770" t="s">
        <v>17810</v>
      </c>
      <c r="C10770" t="s">
        <v>73</v>
      </c>
      <c r="D10770">
        <v>11.44</v>
      </c>
      <c r="E10770">
        <v>4</v>
      </c>
      <c r="G10770" t="s">
        <v>31</v>
      </c>
      <c r="H10770" t="s">
        <v>23</v>
      </c>
      <c r="I10770" t="s">
        <v>7264</v>
      </c>
      <c r="K10770"/>
      <c r="L10770" t="s">
        <v>17811</v>
      </c>
      <c r="M10770" t="s">
        <v>26</v>
      </c>
      <c r="N10770">
        <v>2</v>
      </c>
      <c r="P10770" t="s">
        <v>10827</v>
      </c>
      <c r="Q10770" t="s">
        <v>17812</v>
      </c>
      <c r="S10770" t="s">
        <v>29</v>
      </c>
    </row>
    <row r="10771" spans="1:19" hidden="1" x14ac:dyDescent="0.2">
      <c r="A10771">
        <v>7007</v>
      </c>
      <c r="B10771" t="s">
        <v>17813</v>
      </c>
      <c r="C10771" t="s">
        <v>20</v>
      </c>
      <c r="D10771">
        <v>-0.76</v>
      </c>
      <c r="E10771">
        <v>20</v>
      </c>
      <c r="G10771" t="s">
        <v>2339</v>
      </c>
      <c r="H10771" t="s">
        <v>23</v>
      </c>
      <c r="I10771" t="s">
        <v>10018</v>
      </c>
      <c r="K10771"/>
      <c r="L10771" t="s">
        <v>17814</v>
      </c>
      <c r="M10771" t="s">
        <v>26</v>
      </c>
      <c r="N10771">
        <v>2</v>
      </c>
      <c r="P10771" t="s">
        <v>10827</v>
      </c>
      <c r="Q10771" t="s">
        <v>17815</v>
      </c>
      <c r="S10771" t="s">
        <v>29</v>
      </c>
    </row>
    <row r="10772" spans="1:19" hidden="1" x14ac:dyDescent="0.2">
      <c r="A10772">
        <v>7007</v>
      </c>
      <c r="B10772" t="s">
        <v>17813</v>
      </c>
      <c r="C10772" t="s">
        <v>73</v>
      </c>
      <c r="D10772">
        <v>3.53</v>
      </c>
      <c r="E10772">
        <v>20</v>
      </c>
      <c r="G10772" t="s">
        <v>2339</v>
      </c>
      <c r="H10772" t="s">
        <v>23</v>
      </c>
      <c r="I10772" t="s">
        <v>10018</v>
      </c>
      <c r="K10772"/>
      <c r="L10772" t="s">
        <v>17814</v>
      </c>
      <c r="M10772" t="s">
        <v>26</v>
      </c>
      <c r="N10772">
        <v>2</v>
      </c>
      <c r="P10772" t="s">
        <v>10827</v>
      </c>
      <c r="Q10772" t="s">
        <v>17815</v>
      </c>
      <c r="S10772" t="s">
        <v>29</v>
      </c>
    </row>
    <row r="10773" spans="1:19" hidden="1" x14ac:dyDescent="0.2">
      <c r="A10773">
        <v>7008</v>
      </c>
      <c r="B10773" t="s">
        <v>17816</v>
      </c>
      <c r="C10773" t="s">
        <v>20</v>
      </c>
      <c r="D10773">
        <v>-0.4</v>
      </c>
      <c r="E10773">
        <v>20</v>
      </c>
      <c r="G10773" t="s">
        <v>2339</v>
      </c>
      <c r="H10773" t="s">
        <v>23</v>
      </c>
      <c r="I10773" t="s">
        <v>10018</v>
      </c>
      <c r="K10773"/>
      <c r="L10773" t="s">
        <v>17817</v>
      </c>
      <c r="M10773" t="s">
        <v>26</v>
      </c>
      <c r="N10773">
        <v>2</v>
      </c>
      <c r="P10773" t="s">
        <v>10827</v>
      </c>
      <c r="Q10773" t="s">
        <v>17818</v>
      </c>
      <c r="S10773" t="s">
        <v>29</v>
      </c>
    </row>
    <row r="10774" spans="1:19" hidden="1" x14ac:dyDescent="0.2">
      <c r="A10774">
        <v>7008</v>
      </c>
      <c r="B10774" t="s">
        <v>17816</v>
      </c>
      <c r="C10774" t="s">
        <v>73</v>
      </c>
      <c r="D10774">
        <v>3.36</v>
      </c>
      <c r="E10774">
        <v>20</v>
      </c>
      <c r="G10774" t="s">
        <v>2339</v>
      </c>
      <c r="H10774" t="s">
        <v>23</v>
      </c>
      <c r="I10774" t="s">
        <v>10018</v>
      </c>
      <c r="K10774"/>
      <c r="L10774" t="s">
        <v>17817</v>
      </c>
      <c r="M10774" t="s">
        <v>26</v>
      </c>
      <c r="N10774">
        <v>2</v>
      </c>
      <c r="P10774" t="s">
        <v>10827</v>
      </c>
      <c r="Q10774" t="s">
        <v>17818</v>
      </c>
      <c r="S10774" t="s">
        <v>29</v>
      </c>
    </row>
    <row r="10775" spans="1:19" hidden="1" x14ac:dyDescent="0.2">
      <c r="A10775">
        <v>7009</v>
      </c>
      <c r="B10775" t="s">
        <v>17819</v>
      </c>
      <c r="C10775" t="s">
        <v>20</v>
      </c>
      <c r="D10775">
        <v>0.35</v>
      </c>
      <c r="E10775">
        <v>20</v>
      </c>
      <c r="G10775" t="s">
        <v>2339</v>
      </c>
      <c r="H10775" t="s">
        <v>23</v>
      </c>
      <c r="I10775" t="s">
        <v>10018</v>
      </c>
      <c r="K10775"/>
      <c r="L10775" t="s">
        <v>17820</v>
      </c>
      <c r="M10775" t="s">
        <v>26</v>
      </c>
      <c r="N10775">
        <v>2</v>
      </c>
      <c r="P10775" t="s">
        <v>10827</v>
      </c>
      <c r="Q10775" t="s">
        <v>17821</v>
      </c>
      <c r="S10775" t="s">
        <v>29</v>
      </c>
    </row>
    <row r="10776" spans="1:19" hidden="1" x14ac:dyDescent="0.2">
      <c r="A10776">
        <v>7009</v>
      </c>
      <c r="B10776" t="s">
        <v>17819</v>
      </c>
      <c r="C10776" t="s">
        <v>73</v>
      </c>
      <c r="D10776">
        <v>3.71</v>
      </c>
      <c r="E10776">
        <v>20</v>
      </c>
      <c r="G10776" t="s">
        <v>2339</v>
      </c>
      <c r="H10776" t="s">
        <v>23</v>
      </c>
      <c r="I10776" t="s">
        <v>10018</v>
      </c>
      <c r="K10776"/>
      <c r="L10776" t="s">
        <v>17820</v>
      </c>
      <c r="M10776" t="s">
        <v>26</v>
      </c>
      <c r="N10776">
        <v>2</v>
      </c>
      <c r="P10776" t="s">
        <v>10827</v>
      </c>
      <c r="Q10776" t="s">
        <v>17821</v>
      </c>
      <c r="S10776" t="s">
        <v>29</v>
      </c>
    </row>
    <row r="10777" spans="1:19" hidden="1" x14ac:dyDescent="0.2">
      <c r="A10777">
        <v>7009</v>
      </c>
      <c r="B10777" t="s">
        <v>17819</v>
      </c>
      <c r="C10777" t="s">
        <v>77</v>
      </c>
      <c r="D10777">
        <v>8.32</v>
      </c>
      <c r="E10777">
        <v>20</v>
      </c>
      <c r="G10777" t="s">
        <v>2339</v>
      </c>
      <c r="H10777" t="s">
        <v>23</v>
      </c>
      <c r="I10777" t="s">
        <v>10018</v>
      </c>
      <c r="K10777"/>
      <c r="L10777" t="s">
        <v>17820</v>
      </c>
      <c r="M10777" t="s">
        <v>26</v>
      </c>
      <c r="N10777">
        <v>2</v>
      </c>
      <c r="P10777" t="s">
        <v>10827</v>
      </c>
      <c r="Q10777" t="s">
        <v>17821</v>
      </c>
      <c r="S10777" t="s">
        <v>29</v>
      </c>
    </row>
    <row r="10778" spans="1:19" hidden="1" x14ac:dyDescent="0.2">
      <c r="A10778">
        <v>7010</v>
      </c>
      <c r="B10778" t="s">
        <v>17822</v>
      </c>
      <c r="C10778" t="s">
        <v>20</v>
      </c>
      <c r="D10778">
        <v>2.7</v>
      </c>
      <c r="E10778">
        <v>20</v>
      </c>
      <c r="F10778" t="s">
        <v>66</v>
      </c>
      <c r="G10778" t="s">
        <v>31</v>
      </c>
      <c r="H10778" t="s">
        <v>46</v>
      </c>
      <c r="I10778" t="s">
        <v>106</v>
      </c>
      <c r="K10778"/>
      <c r="L10778" t="s">
        <v>17823</v>
      </c>
      <c r="M10778" t="s">
        <v>26</v>
      </c>
      <c r="N10778">
        <v>2</v>
      </c>
      <c r="P10778" t="s">
        <v>10827</v>
      </c>
      <c r="Q10778" t="s">
        <v>17824</v>
      </c>
      <c r="S10778" t="s">
        <v>29</v>
      </c>
    </row>
    <row r="10779" spans="1:19" hidden="1" x14ac:dyDescent="0.2">
      <c r="A10779">
        <v>7011</v>
      </c>
      <c r="B10779" t="s">
        <v>17825</v>
      </c>
      <c r="C10779" t="s">
        <v>20</v>
      </c>
      <c r="D10779">
        <v>0.81</v>
      </c>
      <c r="E10779">
        <v>20</v>
      </c>
      <c r="F10779" t="s">
        <v>66</v>
      </c>
      <c r="G10779" t="s">
        <v>75</v>
      </c>
      <c r="H10779" t="s">
        <v>46</v>
      </c>
      <c r="I10779" t="s">
        <v>106</v>
      </c>
      <c r="K10779"/>
      <c r="L10779" t="s">
        <v>17826</v>
      </c>
      <c r="M10779" t="s">
        <v>26</v>
      </c>
      <c r="N10779">
        <v>2</v>
      </c>
      <c r="P10779" t="s">
        <v>10827</v>
      </c>
      <c r="Q10779" t="s">
        <v>17827</v>
      </c>
      <c r="S10779" t="s">
        <v>29</v>
      </c>
    </row>
    <row r="10780" spans="1:19" hidden="1" x14ac:dyDescent="0.2">
      <c r="A10780">
        <v>7012</v>
      </c>
      <c r="B10780" t="s">
        <v>17828</v>
      </c>
      <c r="C10780" t="s">
        <v>20</v>
      </c>
      <c r="D10780">
        <v>1.6</v>
      </c>
      <c r="E10780">
        <v>20</v>
      </c>
      <c r="G10780" t="s">
        <v>2339</v>
      </c>
      <c r="H10780" t="s">
        <v>23</v>
      </c>
      <c r="I10780" t="s">
        <v>10008</v>
      </c>
      <c r="K10780"/>
      <c r="L10780" t="s">
        <v>17829</v>
      </c>
      <c r="M10780" t="s">
        <v>26</v>
      </c>
      <c r="N10780">
        <v>2</v>
      </c>
      <c r="P10780" t="s">
        <v>10827</v>
      </c>
      <c r="Q10780" t="s">
        <v>17830</v>
      </c>
      <c r="S10780" t="s">
        <v>29</v>
      </c>
    </row>
    <row r="10781" spans="1:19" hidden="1" x14ac:dyDescent="0.2">
      <c r="A10781">
        <v>7012</v>
      </c>
      <c r="B10781" t="s">
        <v>17828</v>
      </c>
      <c r="C10781" t="s">
        <v>73</v>
      </c>
      <c r="D10781">
        <v>7.65</v>
      </c>
      <c r="E10781">
        <v>20</v>
      </c>
      <c r="G10781" t="s">
        <v>2339</v>
      </c>
      <c r="H10781" t="s">
        <v>23</v>
      </c>
      <c r="I10781" t="s">
        <v>10008</v>
      </c>
      <c r="K10781"/>
      <c r="L10781" t="s">
        <v>17829</v>
      </c>
      <c r="M10781" t="s">
        <v>26</v>
      </c>
      <c r="N10781">
        <v>2</v>
      </c>
      <c r="P10781" t="s">
        <v>10827</v>
      </c>
      <c r="Q10781" t="s">
        <v>17830</v>
      </c>
      <c r="S10781" t="s">
        <v>29</v>
      </c>
    </row>
    <row r="10782" spans="1:19" hidden="1" x14ac:dyDescent="0.2">
      <c r="A10782">
        <v>7013</v>
      </c>
      <c r="B10782" t="s">
        <v>17831</v>
      </c>
      <c r="C10782" t="s">
        <v>20</v>
      </c>
      <c r="D10782">
        <v>-0.17</v>
      </c>
      <c r="E10782">
        <v>20</v>
      </c>
      <c r="G10782" t="s">
        <v>2339</v>
      </c>
      <c r="H10782" t="s">
        <v>23</v>
      </c>
      <c r="I10782" t="s">
        <v>10018</v>
      </c>
      <c r="K10782"/>
      <c r="L10782" t="s">
        <v>17832</v>
      </c>
      <c r="M10782" t="s">
        <v>26</v>
      </c>
      <c r="N10782">
        <v>2</v>
      </c>
      <c r="P10782" t="s">
        <v>10827</v>
      </c>
      <c r="Q10782" t="s">
        <v>17833</v>
      </c>
      <c r="S10782" t="s">
        <v>29</v>
      </c>
    </row>
    <row r="10783" spans="1:19" hidden="1" x14ac:dyDescent="0.2">
      <c r="A10783">
        <v>7013</v>
      </c>
      <c r="B10783" t="s">
        <v>17831</v>
      </c>
      <c r="C10783" t="s">
        <v>73</v>
      </c>
      <c r="D10783">
        <v>5.95</v>
      </c>
      <c r="E10783">
        <v>20</v>
      </c>
      <c r="G10783" t="s">
        <v>2339</v>
      </c>
      <c r="H10783" t="s">
        <v>23</v>
      </c>
      <c r="I10783" t="s">
        <v>10018</v>
      </c>
      <c r="K10783"/>
      <c r="L10783" t="s">
        <v>17832</v>
      </c>
      <c r="M10783" t="s">
        <v>26</v>
      </c>
      <c r="N10783">
        <v>2</v>
      </c>
      <c r="P10783" t="s">
        <v>10827</v>
      </c>
      <c r="Q10783" t="s">
        <v>17833</v>
      </c>
      <c r="S10783" t="s">
        <v>29</v>
      </c>
    </row>
    <row r="10784" spans="1:19" hidden="1" x14ac:dyDescent="0.2">
      <c r="A10784">
        <v>7014</v>
      </c>
      <c r="B10784" t="s">
        <v>17834</v>
      </c>
      <c r="C10784" t="s">
        <v>20</v>
      </c>
      <c r="D10784">
        <v>7.68</v>
      </c>
      <c r="E10784">
        <v>20</v>
      </c>
      <c r="F10784" t="s">
        <v>66</v>
      </c>
      <c r="G10784" t="s">
        <v>31</v>
      </c>
      <c r="H10784" t="s">
        <v>46</v>
      </c>
      <c r="I10784" t="s">
        <v>4541</v>
      </c>
      <c r="K10784"/>
      <c r="L10784" t="s">
        <v>17835</v>
      </c>
      <c r="M10784" t="s">
        <v>26</v>
      </c>
      <c r="N10784">
        <v>2</v>
      </c>
      <c r="P10784" t="s">
        <v>10827</v>
      </c>
      <c r="Q10784" t="s">
        <v>17836</v>
      </c>
      <c r="S10784" t="s">
        <v>29</v>
      </c>
    </row>
    <row r="10785" spans="1:19" hidden="1" x14ac:dyDescent="0.2">
      <c r="A10785">
        <v>7015</v>
      </c>
      <c r="B10785" t="s">
        <v>17837</v>
      </c>
      <c r="C10785" t="s">
        <v>20</v>
      </c>
      <c r="D10785">
        <v>8.49</v>
      </c>
      <c r="E10785">
        <v>20</v>
      </c>
      <c r="F10785" t="s">
        <v>66</v>
      </c>
      <c r="G10785" t="s">
        <v>31</v>
      </c>
      <c r="H10785" t="s">
        <v>46</v>
      </c>
      <c r="I10785" t="s">
        <v>4541</v>
      </c>
      <c r="K10785"/>
      <c r="L10785" t="s">
        <v>17838</v>
      </c>
      <c r="M10785" t="s">
        <v>26</v>
      </c>
      <c r="N10785">
        <v>2</v>
      </c>
      <c r="P10785" t="s">
        <v>10827</v>
      </c>
      <c r="Q10785" t="s">
        <v>17839</v>
      </c>
      <c r="S10785" t="s">
        <v>29</v>
      </c>
    </row>
    <row r="10786" spans="1:19" hidden="1" x14ac:dyDescent="0.2">
      <c r="A10786">
        <v>7017</v>
      </c>
      <c r="B10786" t="s">
        <v>17840</v>
      </c>
      <c r="C10786" t="s">
        <v>20</v>
      </c>
      <c r="D10786">
        <v>8.83</v>
      </c>
      <c r="E10786">
        <v>20</v>
      </c>
      <c r="F10786" t="s">
        <v>66</v>
      </c>
      <c r="G10786" t="s">
        <v>31</v>
      </c>
      <c r="H10786" t="s">
        <v>46</v>
      </c>
      <c r="I10786" t="s">
        <v>4541</v>
      </c>
      <c r="K10786"/>
      <c r="L10786" t="s">
        <v>17841</v>
      </c>
      <c r="M10786" t="s">
        <v>26</v>
      </c>
      <c r="N10786">
        <v>2</v>
      </c>
      <c r="P10786" t="s">
        <v>10827</v>
      </c>
      <c r="Q10786" t="s">
        <v>17842</v>
      </c>
      <c r="S10786" t="s">
        <v>29</v>
      </c>
    </row>
    <row r="10787" spans="1:19" hidden="1" x14ac:dyDescent="0.2">
      <c r="A10787">
        <v>7018</v>
      </c>
      <c r="B10787" t="s">
        <v>17843</v>
      </c>
      <c r="C10787" t="s">
        <v>20</v>
      </c>
      <c r="D10787">
        <v>1.97</v>
      </c>
      <c r="E10787">
        <v>20</v>
      </c>
      <c r="F10787" t="s">
        <v>12792</v>
      </c>
      <c r="G10787" t="s">
        <v>75</v>
      </c>
      <c r="H10787" t="s">
        <v>46</v>
      </c>
      <c r="I10787" t="s">
        <v>8881</v>
      </c>
      <c r="K10787"/>
      <c r="L10787" t="s">
        <v>17844</v>
      </c>
      <c r="M10787" t="s">
        <v>26</v>
      </c>
      <c r="N10787">
        <v>2</v>
      </c>
      <c r="P10787" t="s">
        <v>10827</v>
      </c>
      <c r="Q10787" t="s">
        <v>17845</v>
      </c>
      <c r="S10787" t="s">
        <v>29</v>
      </c>
    </row>
    <row r="10788" spans="1:19" hidden="1" x14ac:dyDescent="0.2">
      <c r="A10788">
        <v>7018</v>
      </c>
      <c r="B10788" t="s">
        <v>17843</v>
      </c>
      <c r="C10788" t="s">
        <v>73</v>
      </c>
      <c r="D10788">
        <v>13.82</v>
      </c>
      <c r="E10788">
        <v>20</v>
      </c>
      <c r="F10788" t="s">
        <v>12792</v>
      </c>
      <c r="G10788" t="s">
        <v>4302</v>
      </c>
      <c r="H10788" t="s">
        <v>46</v>
      </c>
      <c r="I10788" t="s">
        <v>8881</v>
      </c>
      <c r="K10788"/>
      <c r="L10788" t="s">
        <v>17844</v>
      </c>
      <c r="M10788" t="s">
        <v>26</v>
      </c>
      <c r="N10788">
        <v>2</v>
      </c>
      <c r="P10788" t="s">
        <v>10827</v>
      </c>
      <c r="Q10788" t="s">
        <v>17845</v>
      </c>
      <c r="S10788" t="s">
        <v>29</v>
      </c>
    </row>
    <row r="10789" spans="1:19" hidden="1" x14ac:dyDescent="0.2">
      <c r="A10789">
        <v>7019</v>
      </c>
      <c r="B10789" t="s">
        <v>17846</v>
      </c>
      <c r="C10789" t="s">
        <v>20</v>
      </c>
      <c r="D10789">
        <v>4.8899999999999997</v>
      </c>
      <c r="E10789">
        <v>20</v>
      </c>
      <c r="G10789" t="s">
        <v>31</v>
      </c>
      <c r="H10789" t="s">
        <v>23</v>
      </c>
      <c r="I10789" t="s">
        <v>7264</v>
      </c>
      <c r="K10789"/>
      <c r="L10789" t="s">
        <v>17847</v>
      </c>
      <c r="M10789" t="s">
        <v>26</v>
      </c>
      <c r="N10789">
        <v>2</v>
      </c>
      <c r="P10789" t="s">
        <v>10827</v>
      </c>
      <c r="Q10789" t="s">
        <v>17848</v>
      </c>
      <c r="S10789" t="s">
        <v>29</v>
      </c>
    </row>
    <row r="10790" spans="1:19" hidden="1" x14ac:dyDescent="0.2">
      <c r="A10790">
        <v>7020</v>
      </c>
      <c r="B10790" t="s">
        <v>17849</v>
      </c>
      <c r="C10790" t="s">
        <v>20</v>
      </c>
      <c r="D10790">
        <v>6.46</v>
      </c>
      <c r="E10790">
        <v>20</v>
      </c>
      <c r="F10790" t="s">
        <v>17850</v>
      </c>
      <c r="G10790" t="s">
        <v>31</v>
      </c>
      <c r="H10790" t="s">
        <v>46</v>
      </c>
      <c r="I10790" t="s">
        <v>4541</v>
      </c>
      <c r="K10790"/>
      <c r="L10790" t="s">
        <v>17851</v>
      </c>
      <c r="M10790" t="s">
        <v>26</v>
      </c>
      <c r="N10790">
        <v>2</v>
      </c>
      <c r="P10790" t="s">
        <v>10827</v>
      </c>
      <c r="Q10790" t="s">
        <v>17852</v>
      </c>
      <c r="S10790" t="s">
        <v>29</v>
      </c>
    </row>
    <row r="10791" spans="1:19" hidden="1" x14ac:dyDescent="0.2">
      <c r="A10791">
        <v>7021</v>
      </c>
      <c r="B10791" t="s">
        <v>17853</v>
      </c>
      <c r="C10791" t="s">
        <v>20</v>
      </c>
      <c r="D10791">
        <v>4.16</v>
      </c>
      <c r="E10791">
        <v>20</v>
      </c>
      <c r="G10791" t="s">
        <v>55</v>
      </c>
      <c r="H10791" t="s">
        <v>46</v>
      </c>
      <c r="I10791" t="s">
        <v>3083</v>
      </c>
      <c r="K10791"/>
      <c r="L10791" t="s">
        <v>17854</v>
      </c>
      <c r="M10791" t="s">
        <v>26</v>
      </c>
      <c r="N10791">
        <v>2</v>
      </c>
      <c r="P10791" t="s">
        <v>10827</v>
      </c>
      <c r="Q10791" t="s">
        <v>17855</v>
      </c>
      <c r="S10791" t="s">
        <v>29</v>
      </c>
    </row>
    <row r="10792" spans="1:19" hidden="1" x14ac:dyDescent="0.2">
      <c r="A10792">
        <v>7021</v>
      </c>
      <c r="B10792" t="s">
        <v>17853</v>
      </c>
      <c r="C10792" t="s">
        <v>73</v>
      </c>
      <c r="D10792">
        <v>11.09</v>
      </c>
      <c r="E10792">
        <v>20</v>
      </c>
      <c r="G10792" t="s">
        <v>1440</v>
      </c>
      <c r="H10792" t="s">
        <v>23</v>
      </c>
      <c r="I10792" t="s">
        <v>3083</v>
      </c>
      <c r="K10792"/>
      <c r="L10792" t="s">
        <v>17854</v>
      </c>
      <c r="M10792" t="s">
        <v>26</v>
      </c>
      <c r="N10792">
        <v>2</v>
      </c>
      <c r="P10792" t="s">
        <v>10827</v>
      </c>
      <c r="Q10792" t="s">
        <v>17855</v>
      </c>
      <c r="S10792" t="s">
        <v>29</v>
      </c>
    </row>
    <row r="10793" spans="1:19" hidden="1" x14ac:dyDescent="0.2">
      <c r="A10793">
        <v>7022</v>
      </c>
      <c r="B10793" t="s">
        <v>17856</v>
      </c>
      <c r="C10793" t="s">
        <v>20</v>
      </c>
      <c r="D10793">
        <v>-0.2</v>
      </c>
      <c r="E10793">
        <v>20</v>
      </c>
      <c r="G10793" t="s">
        <v>75</v>
      </c>
      <c r="H10793" t="s">
        <v>23</v>
      </c>
      <c r="I10793" t="s">
        <v>8870</v>
      </c>
      <c r="K10793"/>
      <c r="L10793" t="s">
        <v>17857</v>
      </c>
      <c r="M10793" t="s">
        <v>26</v>
      </c>
      <c r="N10793">
        <v>2</v>
      </c>
      <c r="P10793" t="s">
        <v>10827</v>
      </c>
      <c r="Q10793" t="s">
        <v>17858</v>
      </c>
      <c r="S10793" t="s">
        <v>29</v>
      </c>
    </row>
    <row r="10794" spans="1:19" hidden="1" x14ac:dyDescent="0.2">
      <c r="A10794">
        <v>7022</v>
      </c>
      <c r="B10794" t="s">
        <v>17856</v>
      </c>
      <c r="C10794" t="s">
        <v>73</v>
      </c>
      <c r="D10794">
        <v>8.5399999999999991</v>
      </c>
      <c r="E10794">
        <v>20</v>
      </c>
      <c r="G10794" t="s">
        <v>31</v>
      </c>
      <c r="H10794" t="s">
        <v>23</v>
      </c>
      <c r="I10794" t="s">
        <v>8870</v>
      </c>
      <c r="K10794"/>
      <c r="L10794" t="s">
        <v>17857</v>
      </c>
      <c r="M10794" t="s">
        <v>26</v>
      </c>
      <c r="N10794">
        <v>2</v>
      </c>
      <c r="P10794" t="s">
        <v>10827</v>
      </c>
      <c r="Q10794" t="s">
        <v>17858</v>
      </c>
      <c r="S10794" t="s">
        <v>29</v>
      </c>
    </row>
    <row r="10795" spans="1:19" hidden="1" x14ac:dyDescent="0.2">
      <c r="A10795">
        <v>7023</v>
      </c>
      <c r="B10795" t="s">
        <v>17859</v>
      </c>
      <c r="C10795" t="s">
        <v>20</v>
      </c>
      <c r="D10795">
        <v>2.89</v>
      </c>
      <c r="E10795">
        <v>20</v>
      </c>
      <c r="G10795" t="s">
        <v>1440</v>
      </c>
      <c r="H10795" t="s">
        <v>23</v>
      </c>
      <c r="I10795" t="s">
        <v>3083</v>
      </c>
      <c r="K10795"/>
      <c r="L10795" t="s">
        <v>17860</v>
      </c>
      <c r="M10795" t="s">
        <v>26</v>
      </c>
      <c r="N10795">
        <v>2</v>
      </c>
      <c r="P10795" t="s">
        <v>10827</v>
      </c>
      <c r="Q10795" t="s">
        <v>17861</v>
      </c>
      <c r="S10795" t="s">
        <v>29</v>
      </c>
    </row>
    <row r="10796" spans="1:19" hidden="1" x14ac:dyDescent="0.2">
      <c r="A10796">
        <v>7023</v>
      </c>
      <c r="B10796" t="s">
        <v>17859</v>
      </c>
      <c r="C10796" t="s">
        <v>73</v>
      </c>
      <c r="D10796">
        <v>11.1</v>
      </c>
      <c r="E10796">
        <v>20</v>
      </c>
      <c r="G10796" t="s">
        <v>1440</v>
      </c>
      <c r="H10796" t="s">
        <v>23</v>
      </c>
      <c r="I10796" t="s">
        <v>3083</v>
      </c>
      <c r="K10796"/>
      <c r="L10796" t="s">
        <v>17860</v>
      </c>
      <c r="M10796" t="s">
        <v>26</v>
      </c>
      <c r="N10796">
        <v>2</v>
      </c>
      <c r="P10796" t="s">
        <v>10827</v>
      </c>
      <c r="Q10796" t="s">
        <v>17861</v>
      </c>
      <c r="S10796" t="s">
        <v>29</v>
      </c>
    </row>
    <row r="10797" spans="1:19" hidden="1" x14ac:dyDescent="0.2">
      <c r="A10797">
        <v>7024</v>
      </c>
      <c r="B10797" t="s">
        <v>17862</v>
      </c>
      <c r="C10797" t="s">
        <v>20</v>
      </c>
      <c r="D10797">
        <v>0.74</v>
      </c>
      <c r="E10797">
        <v>20</v>
      </c>
      <c r="G10797" t="s">
        <v>75</v>
      </c>
      <c r="H10797" t="s">
        <v>23</v>
      </c>
      <c r="I10797" t="s">
        <v>10018</v>
      </c>
      <c r="K10797"/>
      <c r="L10797" t="s">
        <v>17863</v>
      </c>
      <c r="M10797" t="s">
        <v>26</v>
      </c>
      <c r="N10797">
        <v>2</v>
      </c>
      <c r="P10797" t="s">
        <v>10827</v>
      </c>
      <c r="Q10797" t="s">
        <v>17864</v>
      </c>
      <c r="S10797" t="s">
        <v>29</v>
      </c>
    </row>
    <row r="10798" spans="1:19" hidden="1" x14ac:dyDescent="0.2">
      <c r="A10798">
        <v>7025</v>
      </c>
      <c r="B10798" t="s">
        <v>17865</v>
      </c>
      <c r="C10798" t="s">
        <v>20</v>
      </c>
      <c r="D10798">
        <v>0.53</v>
      </c>
      <c r="E10798">
        <v>20</v>
      </c>
      <c r="G10798" t="s">
        <v>2339</v>
      </c>
      <c r="H10798" t="s">
        <v>23</v>
      </c>
      <c r="I10798" t="s">
        <v>10018</v>
      </c>
      <c r="K10798"/>
      <c r="L10798" t="s">
        <v>17866</v>
      </c>
      <c r="M10798" t="s">
        <v>26</v>
      </c>
      <c r="N10798">
        <v>2</v>
      </c>
      <c r="P10798" t="s">
        <v>10827</v>
      </c>
      <c r="Q10798" t="s">
        <v>17867</v>
      </c>
      <c r="S10798" t="s">
        <v>29</v>
      </c>
    </row>
    <row r="10799" spans="1:19" hidden="1" x14ac:dyDescent="0.2">
      <c r="A10799">
        <v>7025</v>
      </c>
      <c r="B10799" t="s">
        <v>17865</v>
      </c>
      <c r="C10799" t="s">
        <v>73</v>
      </c>
      <c r="D10799">
        <v>8.5299999999999994</v>
      </c>
      <c r="E10799">
        <v>20</v>
      </c>
      <c r="G10799" t="s">
        <v>2339</v>
      </c>
      <c r="H10799" t="s">
        <v>23</v>
      </c>
      <c r="I10799" t="s">
        <v>10018</v>
      </c>
      <c r="K10799"/>
      <c r="L10799" t="s">
        <v>17866</v>
      </c>
      <c r="M10799" t="s">
        <v>26</v>
      </c>
      <c r="N10799">
        <v>2</v>
      </c>
      <c r="P10799" t="s">
        <v>10827</v>
      </c>
      <c r="Q10799" t="s">
        <v>17867</v>
      </c>
      <c r="S10799" t="s">
        <v>29</v>
      </c>
    </row>
    <row r="10800" spans="1:19" hidden="1" x14ac:dyDescent="0.2">
      <c r="A10800">
        <v>7026</v>
      </c>
      <c r="B10800" t="s">
        <v>17868</v>
      </c>
      <c r="C10800" t="s">
        <v>20</v>
      </c>
      <c r="D10800">
        <v>4.17</v>
      </c>
      <c r="E10800">
        <v>20</v>
      </c>
      <c r="G10800" t="s">
        <v>55</v>
      </c>
      <c r="H10800" t="s">
        <v>46</v>
      </c>
      <c r="I10800" t="s">
        <v>3083</v>
      </c>
      <c r="K10800"/>
      <c r="L10800" t="s">
        <v>17869</v>
      </c>
      <c r="M10800" t="s">
        <v>26</v>
      </c>
      <c r="N10800">
        <v>2</v>
      </c>
      <c r="P10800" t="s">
        <v>10827</v>
      </c>
      <c r="Q10800" t="s">
        <v>17870</v>
      </c>
      <c r="S10800" t="s">
        <v>29</v>
      </c>
    </row>
    <row r="10801" spans="1:19" hidden="1" x14ac:dyDescent="0.2">
      <c r="A10801">
        <v>7026</v>
      </c>
      <c r="B10801" t="s">
        <v>17868</v>
      </c>
      <c r="C10801" t="s">
        <v>73</v>
      </c>
      <c r="D10801">
        <v>10.85</v>
      </c>
      <c r="E10801">
        <v>20</v>
      </c>
      <c r="G10801" t="s">
        <v>1440</v>
      </c>
      <c r="H10801" t="s">
        <v>23</v>
      </c>
      <c r="I10801" t="s">
        <v>3083</v>
      </c>
      <c r="K10801"/>
      <c r="L10801" t="s">
        <v>17869</v>
      </c>
      <c r="M10801" t="s">
        <v>26</v>
      </c>
      <c r="N10801">
        <v>2</v>
      </c>
      <c r="P10801" t="s">
        <v>10827</v>
      </c>
      <c r="Q10801" t="s">
        <v>17870</v>
      </c>
      <c r="S10801" t="s">
        <v>29</v>
      </c>
    </row>
    <row r="10802" spans="1:19" hidden="1" x14ac:dyDescent="0.2">
      <c r="A10802">
        <v>7027</v>
      </c>
      <c r="B10802" t="s">
        <v>17871</v>
      </c>
      <c r="C10802" t="s">
        <v>20</v>
      </c>
      <c r="D10802">
        <v>1.6</v>
      </c>
      <c r="E10802">
        <v>20</v>
      </c>
      <c r="F10802" t="s">
        <v>2017</v>
      </c>
      <c r="G10802" t="s">
        <v>1440</v>
      </c>
      <c r="H10802" t="s">
        <v>23</v>
      </c>
      <c r="I10802" t="s">
        <v>7165</v>
      </c>
      <c r="K10802"/>
      <c r="L10802" t="s">
        <v>17872</v>
      </c>
      <c r="M10802" t="s">
        <v>26</v>
      </c>
      <c r="N10802">
        <v>2</v>
      </c>
      <c r="P10802" t="s">
        <v>10827</v>
      </c>
      <c r="Q10802" t="s">
        <v>17873</v>
      </c>
      <c r="S10802" t="s">
        <v>29</v>
      </c>
    </row>
    <row r="10803" spans="1:19" hidden="1" x14ac:dyDescent="0.2">
      <c r="A10803">
        <v>7027</v>
      </c>
      <c r="B10803" t="s">
        <v>17871</v>
      </c>
      <c r="C10803" t="s">
        <v>73</v>
      </c>
      <c r="D10803">
        <v>6.7</v>
      </c>
      <c r="E10803">
        <v>20</v>
      </c>
      <c r="F10803" t="s">
        <v>2017</v>
      </c>
      <c r="G10803" t="s">
        <v>1440</v>
      </c>
      <c r="H10803" t="s">
        <v>23</v>
      </c>
      <c r="I10803" t="s">
        <v>7165</v>
      </c>
      <c r="K10803"/>
      <c r="L10803" t="s">
        <v>17872</v>
      </c>
      <c r="M10803" t="s">
        <v>26</v>
      </c>
      <c r="N10803">
        <v>2</v>
      </c>
      <c r="P10803" t="s">
        <v>10827</v>
      </c>
      <c r="Q10803" t="s">
        <v>17873</v>
      </c>
      <c r="S10803" t="s">
        <v>29</v>
      </c>
    </row>
    <row r="10804" spans="1:19" hidden="1" x14ac:dyDescent="0.2">
      <c r="A10804">
        <v>7028</v>
      </c>
      <c r="B10804" t="s">
        <v>17874</v>
      </c>
      <c r="C10804" t="s">
        <v>20</v>
      </c>
      <c r="D10804">
        <v>4.24</v>
      </c>
      <c r="E10804">
        <v>20</v>
      </c>
      <c r="G10804" t="s">
        <v>55</v>
      </c>
      <c r="H10804" t="s">
        <v>23</v>
      </c>
      <c r="I10804" t="s">
        <v>3083</v>
      </c>
      <c r="K10804"/>
      <c r="L10804" t="s">
        <v>17875</v>
      </c>
      <c r="M10804" t="s">
        <v>26</v>
      </c>
      <c r="N10804">
        <v>2</v>
      </c>
      <c r="P10804" t="s">
        <v>10827</v>
      </c>
      <c r="Q10804" t="s">
        <v>17876</v>
      </c>
      <c r="S10804" t="s">
        <v>29</v>
      </c>
    </row>
    <row r="10805" spans="1:19" hidden="1" x14ac:dyDescent="0.2">
      <c r="A10805">
        <v>7028</v>
      </c>
      <c r="B10805" t="s">
        <v>17874</v>
      </c>
      <c r="C10805" t="s">
        <v>73</v>
      </c>
      <c r="D10805">
        <v>11.05</v>
      </c>
      <c r="E10805">
        <v>20</v>
      </c>
      <c r="G10805" t="s">
        <v>1440</v>
      </c>
      <c r="H10805" t="s">
        <v>23</v>
      </c>
      <c r="I10805" t="s">
        <v>3083</v>
      </c>
      <c r="K10805"/>
      <c r="L10805" t="s">
        <v>17875</v>
      </c>
      <c r="M10805" t="s">
        <v>26</v>
      </c>
      <c r="N10805">
        <v>2</v>
      </c>
      <c r="P10805" t="s">
        <v>10827</v>
      </c>
      <c r="Q10805" t="s">
        <v>17876</v>
      </c>
      <c r="S10805" t="s">
        <v>29</v>
      </c>
    </row>
    <row r="10806" spans="1:19" hidden="1" x14ac:dyDescent="0.2">
      <c r="A10806">
        <v>7030</v>
      </c>
      <c r="B10806" t="s">
        <v>17877</v>
      </c>
      <c r="C10806" t="s">
        <v>20</v>
      </c>
      <c r="D10806">
        <v>0.4</v>
      </c>
      <c r="E10806">
        <v>20</v>
      </c>
      <c r="G10806" t="s">
        <v>75</v>
      </c>
      <c r="H10806" t="s">
        <v>23</v>
      </c>
      <c r="I10806" t="s">
        <v>301</v>
      </c>
      <c r="K10806"/>
      <c r="L10806" t="s">
        <v>17878</v>
      </c>
      <c r="M10806" t="s">
        <v>26</v>
      </c>
      <c r="N10806">
        <v>2</v>
      </c>
      <c r="P10806" t="s">
        <v>10827</v>
      </c>
      <c r="Q10806" t="s">
        <v>17879</v>
      </c>
      <c r="S10806" t="s">
        <v>29</v>
      </c>
    </row>
    <row r="10807" spans="1:19" hidden="1" x14ac:dyDescent="0.2">
      <c r="A10807">
        <v>7031</v>
      </c>
      <c r="B10807" t="s">
        <v>17880</v>
      </c>
      <c r="C10807" t="s">
        <v>20</v>
      </c>
      <c r="D10807">
        <v>0.17</v>
      </c>
      <c r="E10807">
        <v>20</v>
      </c>
      <c r="G10807" t="s">
        <v>75</v>
      </c>
      <c r="H10807" t="s">
        <v>23</v>
      </c>
      <c r="I10807" t="s">
        <v>10018</v>
      </c>
      <c r="K10807"/>
      <c r="L10807" t="s">
        <v>17881</v>
      </c>
      <c r="M10807" t="s">
        <v>26</v>
      </c>
      <c r="N10807">
        <v>2</v>
      </c>
      <c r="P10807" t="s">
        <v>10827</v>
      </c>
      <c r="Q10807" t="s">
        <v>17882</v>
      </c>
      <c r="S10807" t="s">
        <v>29</v>
      </c>
    </row>
    <row r="10808" spans="1:19" hidden="1" x14ac:dyDescent="0.2">
      <c r="A10808">
        <v>7033</v>
      </c>
      <c r="B10808" t="s">
        <v>17883</v>
      </c>
      <c r="C10808" t="s">
        <v>20</v>
      </c>
      <c r="D10808">
        <v>2.5</v>
      </c>
      <c r="E10808">
        <v>20</v>
      </c>
      <c r="G10808" t="s">
        <v>1440</v>
      </c>
      <c r="H10808" t="s">
        <v>23</v>
      </c>
      <c r="I10808" t="s">
        <v>7165</v>
      </c>
      <c r="K10808"/>
      <c r="L10808" t="s">
        <v>17884</v>
      </c>
      <c r="M10808" t="s">
        <v>26</v>
      </c>
      <c r="N10808">
        <v>2</v>
      </c>
      <c r="P10808" t="s">
        <v>10827</v>
      </c>
      <c r="Q10808" t="s">
        <v>17885</v>
      </c>
      <c r="S10808" t="s">
        <v>29</v>
      </c>
    </row>
    <row r="10809" spans="1:19" hidden="1" x14ac:dyDescent="0.2">
      <c r="A10809">
        <v>7034</v>
      </c>
      <c r="B10809" t="s">
        <v>17886</v>
      </c>
      <c r="C10809" t="s">
        <v>20</v>
      </c>
      <c r="D10809">
        <v>0.21</v>
      </c>
      <c r="E10809">
        <v>20</v>
      </c>
      <c r="G10809" t="s">
        <v>75</v>
      </c>
      <c r="H10809" t="s">
        <v>23</v>
      </c>
      <c r="I10809" t="s">
        <v>10018</v>
      </c>
      <c r="K10809"/>
      <c r="L10809" t="s">
        <v>17887</v>
      </c>
      <c r="M10809" t="s">
        <v>26</v>
      </c>
      <c r="N10809">
        <v>2</v>
      </c>
      <c r="P10809" t="s">
        <v>10827</v>
      </c>
      <c r="Q10809" t="s">
        <v>17888</v>
      </c>
      <c r="S10809" t="s">
        <v>29</v>
      </c>
    </row>
    <row r="10810" spans="1:19" hidden="1" x14ac:dyDescent="0.2">
      <c r="A10810">
        <v>7035</v>
      </c>
      <c r="B10810" t="s">
        <v>7161</v>
      </c>
      <c r="C10810" t="s">
        <v>20</v>
      </c>
      <c r="D10810">
        <v>5.32</v>
      </c>
      <c r="E10810">
        <v>20</v>
      </c>
      <c r="G10810" t="s">
        <v>31</v>
      </c>
      <c r="H10810" t="s">
        <v>23</v>
      </c>
      <c r="I10810" t="s">
        <v>7226</v>
      </c>
      <c r="K10810"/>
      <c r="L10810" t="s">
        <v>7162</v>
      </c>
      <c r="M10810" t="s">
        <v>26</v>
      </c>
      <c r="N10810">
        <v>2</v>
      </c>
      <c r="P10810" t="s">
        <v>10827</v>
      </c>
      <c r="Q10810" t="s">
        <v>17889</v>
      </c>
      <c r="S10810" t="s">
        <v>29</v>
      </c>
    </row>
    <row r="10811" spans="1:19" hidden="1" x14ac:dyDescent="0.2">
      <c r="A10811">
        <v>7035</v>
      </c>
      <c r="B10811" t="s">
        <v>7161</v>
      </c>
      <c r="C10811" t="s">
        <v>73</v>
      </c>
      <c r="D10811">
        <v>12.37</v>
      </c>
      <c r="E10811">
        <v>20</v>
      </c>
      <c r="G10811" t="s">
        <v>31</v>
      </c>
      <c r="H10811" t="s">
        <v>23</v>
      </c>
      <c r="I10811" t="s">
        <v>7226</v>
      </c>
      <c r="K10811"/>
      <c r="L10811" t="s">
        <v>7162</v>
      </c>
      <c r="M10811" t="s">
        <v>26</v>
      </c>
      <c r="N10811">
        <v>2</v>
      </c>
      <c r="P10811" t="s">
        <v>10827</v>
      </c>
      <c r="Q10811" t="s">
        <v>17889</v>
      </c>
      <c r="S10811" t="s">
        <v>29</v>
      </c>
    </row>
    <row r="10812" spans="1:19" hidden="1" x14ac:dyDescent="0.2">
      <c r="A10812">
        <v>7036</v>
      </c>
      <c r="B10812" t="s">
        <v>7164</v>
      </c>
      <c r="C10812" t="s">
        <v>20</v>
      </c>
      <c r="D10812">
        <v>2.0499999999999998</v>
      </c>
      <c r="G10812" t="s">
        <v>1440</v>
      </c>
      <c r="H10812" t="s">
        <v>23</v>
      </c>
      <c r="I10812" t="s">
        <v>6099</v>
      </c>
      <c r="K10812"/>
      <c r="L10812" t="s">
        <v>7166</v>
      </c>
      <c r="M10812" t="s">
        <v>26</v>
      </c>
      <c r="N10812">
        <v>2</v>
      </c>
      <c r="P10812" t="s">
        <v>10827</v>
      </c>
      <c r="Q10812" t="s">
        <v>17890</v>
      </c>
      <c r="S10812" t="s">
        <v>29</v>
      </c>
    </row>
    <row r="10813" spans="1:19" hidden="1" x14ac:dyDescent="0.2">
      <c r="A10813">
        <v>7037</v>
      </c>
      <c r="B10813" t="s">
        <v>7168</v>
      </c>
      <c r="C10813" t="s">
        <v>20</v>
      </c>
      <c r="D10813">
        <v>2.79</v>
      </c>
      <c r="E10813">
        <v>20</v>
      </c>
      <c r="G10813" t="s">
        <v>31</v>
      </c>
      <c r="H10813" t="s">
        <v>23</v>
      </c>
      <c r="I10813" t="s">
        <v>7264</v>
      </c>
      <c r="K10813"/>
      <c r="L10813" t="s">
        <v>7169</v>
      </c>
      <c r="M10813" t="s">
        <v>26</v>
      </c>
      <c r="N10813">
        <v>2</v>
      </c>
      <c r="P10813" t="s">
        <v>10827</v>
      </c>
      <c r="Q10813" t="s">
        <v>17891</v>
      </c>
      <c r="S10813" t="s">
        <v>29</v>
      </c>
    </row>
    <row r="10814" spans="1:19" hidden="1" x14ac:dyDescent="0.2">
      <c r="A10814">
        <v>7038</v>
      </c>
      <c r="B10814" t="s">
        <v>17892</v>
      </c>
      <c r="C10814" t="s">
        <v>20</v>
      </c>
      <c r="D10814">
        <v>1.7</v>
      </c>
      <c r="E10814">
        <v>20</v>
      </c>
      <c r="F10814" t="s">
        <v>12792</v>
      </c>
      <c r="G10814" t="s">
        <v>75</v>
      </c>
      <c r="H10814" t="s">
        <v>46</v>
      </c>
      <c r="I10814" t="s">
        <v>8881</v>
      </c>
      <c r="K10814"/>
      <c r="L10814" t="s">
        <v>17893</v>
      </c>
      <c r="M10814" t="s">
        <v>26</v>
      </c>
      <c r="N10814">
        <v>2</v>
      </c>
      <c r="P10814" t="s">
        <v>10827</v>
      </c>
      <c r="Q10814" t="s">
        <v>17894</v>
      </c>
      <c r="S10814" t="s">
        <v>29</v>
      </c>
    </row>
    <row r="10815" spans="1:19" hidden="1" x14ac:dyDescent="0.2">
      <c r="A10815">
        <v>7038</v>
      </c>
      <c r="B10815" t="s">
        <v>17892</v>
      </c>
      <c r="C10815" t="s">
        <v>73</v>
      </c>
      <c r="D10815">
        <v>13.24</v>
      </c>
      <c r="E10815">
        <v>20</v>
      </c>
      <c r="F10815" t="s">
        <v>12792</v>
      </c>
      <c r="G10815" t="s">
        <v>4302</v>
      </c>
      <c r="H10815" t="s">
        <v>46</v>
      </c>
      <c r="I10815" t="s">
        <v>8881</v>
      </c>
      <c r="K10815"/>
      <c r="L10815" t="s">
        <v>17893</v>
      </c>
      <c r="M10815" t="s">
        <v>26</v>
      </c>
      <c r="N10815">
        <v>2</v>
      </c>
      <c r="P10815" t="s">
        <v>10827</v>
      </c>
      <c r="Q10815" t="s">
        <v>17894</v>
      </c>
      <c r="S10815" t="s">
        <v>29</v>
      </c>
    </row>
    <row r="10816" spans="1:19" hidden="1" x14ac:dyDescent="0.2">
      <c r="A10816">
        <v>7039</v>
      </c>
      <c r="B10816" t="s">
        <v>17895</v>
      </c>
      <c r="C10816" t="s">
        <v>20</v>
      </c>
      <c r="D10816">
        <v>2.15</v>
      </c>
      <c r="E10816">
        <v>20</v>
      </c>
      <c r="G10816" t="s">
        <v>31</v>
      </c>
      <c r="H10816" t="s">
        <v>23</v>
      </c>
      <c r="I10816" t="s">
        <v>4898</v>
      </c>
      <c r="K10816"/>
      <c r="L10816" t="s">
        <v>17896</v>
      </c>
      <c r="M10816" t="s">
        <v>26</v>
      </c>
      <c r="N10816">
        <v>2</v>
      </c>
      <c r="P10816" t="s">
        <v>10827</v>
      </c>
      <c r="Q10816" t="s">
        <v>17897</v>
      </c>
      <c r="S10816" t="s">
        <v>29</v>
      </c>
    </row>
    <row r="10817" spans="1:19" hidden="1" x14ac:dyDescent="0.2">
      <c r="A10817">
        <v>7040</v>
      </c>
      <c r="B10817" t="s">
        <v>17898</v>
      </c>
      <c r="C10817" t="s">
        <v>20</v>
      </c>
      <c r="D10817">
        <v>2.33</v>
      </c>
      <c r="E10817">
        <v>20</v>
      </c>
      <c r="F10817" t="s">
        <v>66</v>
      </c>
      <c r="G10817" t="s">
        <v>31</v>
      </c>
      <c r="H10817" t="s">
        <v>46</v>
      </c>
      <c r="I10817" t="s">
        <v>106</v>
      </c>
      <c r="K10817"/>
      <c r="L10817" t="s">
        <v>17899</v>
      </c>
      <c r="M10817" t="s">
        <v>26</v>
      </c>
      <c r="N10817">
        <v>2</v>
      </c>
      <c r="P10817" t="s">
        <v>10827</v>
      </c>
      <c r="Q10817" t="s">
        <v>17900</v>
      </c>
      <c r="S10817" t="s">
        <v>29</v>
      </c>
    </row>
    <row r="10818" spans="1:19" hidden="1" x14ac:dyDescent="0.2">
      <c r="A10818">
        <v>7041</v>
      </c>
      <c r="B10818" t="s">
        <v>17901</v>
      </c>
      <c r="C10818" t="s">
        <v>20</v>
      </c>
      <c r="D10818">
        <v>6.28</v>
      </c>
      <c r="E10818">
        <v>20</v>
      </c>
      <c r="F10818" t="s">
        <v>66</v>
      </c>
      <c r="G10818" t="s">
        <v>31</v>
      </c>
      <c r="H10818" t="s">
        <v>46</v>
      </c>
      <c r="I10818" t="s">
        <v>106</v>
      </c>
      <c r="K10818"/>
      <c r="L10818" t="s">
        <v>17902</v>
      </c>
      <c r="M10818" t="s">
        <v>26</v>
      </c>
      <c r="N10818">
        <v>2</v>
      </c>
      <c r="P10818" t="s">
        <v>10827</v>
      </c>
      <c r="Q10818" t="s">
        <v>17903</v>
      </c>
      <c r="S10818" t="s">
        <v>29</v>
      </c>
    </row>
    <row r="10819" spans="1:19" hidden="1" x14ac:dyDescent="0.2">
      <c r="A10819">
        <v>7042</v>
      </c>
      <c r="B10819" t="s">
        <v>17904</v>
      </c>
      <c r="C10819" t="s">
        <v>20</v>
      </c>
      <c r="D10819">
        <v>5.34</v>
      </c>
      <c r="E10819">
        <v>20</v>
      </c>
      <c r="G10819" t="s">
        <v>31</v>
      </c>
      <c r="H10819" t="s">
        <v>23</v>
      </c>
      <c r="I10819" t="s">
        <v>7226</v>
      </c>
      <c r="K10819"/>
      <c r="L10819" t="s">
        <v>17905</v>
      </c>
      <c r="M10819" t="s">
        <v>26</v>
      </c>
      <c r="N10819">
        <v>2</v>
      </c>
      <c r="P10819" t="s">
        <v>10827</v>
      </c>
      <c r="Q10819" t="s">
        <v>17906</v>
      </c>
      <c r="S10819" t="s">
        <v>29</v>
      </c>
    </row>
    <row r="10820" spans="1:19" hidden="1" x14ac:dyDescent="0.2">
      <c r="A10820">
        <v>7042</v>
      </c>
      <c r="B10820" t="s">
        <v>17904</v>
      </c>
      <c r="C10820" t="s">
        <v>73</v>
      </c>
      <c r="D10820">
        <v>11.76</v>
      </c>
      <c r="E10820">
        <v>20</v>
      </c>
      <c r="G10820" t="s">
        <v>31</v>
      </c>
      <c r="H10820" t="s">
        <v>23</v>
      </c>
      <c r="I10820" t="s">
        <v>7226</v>
      </c>
      <c r="K10820"/>
      <c r="L10820" t="s">
        <v>17905</v>
      </c>
      <c r="M10820" t="s">
        <v>26</v>
      </c>
      <c r="N10820">
        <v>2</v>
      </c>
      <c r="P10820" t="s">
        <v>10827</v>
      </c>
      <c r="Q10820" t="s">
        <v>17906</v>
      </c>
      <c r="S10820" t="s">
        <v>29</v>
      </c>
    </row>
    <row r="10821" spans="1:19" hidden="1" x14ac:dyDescent="0.2">
      <c r="A10821">
        <v>7043</v>
      </c>
      <c r="B10821" t="s">
        <v>17907</v>
      </c>
      <c r="C10821" t="s">
        <v>20</v>
      </c>
      <c r="D10821">
        <v>7.2</v>
      </c>
      <c r="E10821">
        <v>20</v>
      </c>
      <c r="F10821" t="s">
        <v>66</v>
      </c>
      <c r="G10821" t="s">
        <v>31</v>
      </c>
      <c r="H10821" t="s">
        <v>46</v>
      </c>
      <c r="I10821" t="s">
        <v>4541</v>
      </c>
      <c r="K10821"/>
      <c r="L10821" t="s">
        <v>17908</v>
      </c>
      <c r="M10821" t="s">
        <v>26</v>
      </c>
      <c r="N10821">
        <v>2</v>
      </c>
      <c r="P10821" t="s">
        <v>10827</v>
      </c>
      <c r="Q10821" t="s">
        <v>17909</v>
      </c>
      <c r="S10821" t="s">
        <v>29</v>
      </c>
    </row>
    <row r="10822" spans="1:19" hidden="1" x14ac:dyDescent="0.2">
      <c r="A10822">
        <v>7044</v>
      </c>
      <c r="B10822" t="s">
        <v>17910</v>
      </c>
      <c r="C10822" t="s">
        <v>20</v>
      </c>
      <c r="D10822">
        <v>8.39</v>
      </c>
      <c r="E10822">
        <v>20</v>
      </c>
      <c r="F10822" t="s">
        <v>66</v>
      </c>
      <c r="G10822" t="s">
        <v>31</v>
      </c>
      <c r="H10822" t="s">
        <v>46</v>
      </c>
      <c r="I10822" t="s">
        <v>4541</v>
      </c>
      <c r="K10822"/>
      <c r="L10822" t="s">
        <v>17911</v>
      </c>
      <c r="M10822" t="s">
        <v>26</v>
      </c>
      <c r="N10822">
        <v>2</v>
      </c>
      <c r="P10822" t="s">
        <v>10827</v>
      </c>
      <c r="Q10822" t="s">
        <v>17912</v>
      </c>
      <c r="S10822" t="s">
        <v>29</v>
      </c>
    </row>
    <row r="10823" spans="1:19" hidden="1" x14ac:dyDescent="0.2">
      <c r="A10823">
        <v>7045</v>
      </c>
      <c r="B10823" t="s">
        <v>7178</v>
      </c>
      <c r="C10823" t="s">
        <v>20</v>
      </c>
      <c r="D10823">
        <v>6.13</v>
      </c>
      <c r="E10823">
        <v>20</v>
      </c>
      <c r="F10823" t="s">
        <v>13964</v>
      </c>
      <c r="G10823" t="s">
        <v>55</v>
      </c>
      <c r="H10823" t="s">
        <v>46</v>
      </c>
      <c r="I10823" t="s">
        <v>7226</v>
      </c>
      <c r="K10823"/>
      <c r="L10823" t="s">
        <v>7179</v>
      </c>
      <c r="M10823" t="s">
        <v>26</v>
      </c>
      <c r="N10823">
        <v>2</v>
      </c>
      <c r="P10823" t="s">
        <v>10827</v>
      </c>
      <c r="Q10823" t="s">
        <v>17913</v>
      </c>
      <c r="S10823" t="s">
        <v>29</v>
      </c>
    </row>
    <row r="10824" spans="1:19" hidden="1" x14ac:dyDescent="0.2">
      <c r="A10824">
        <v>7045</v>
      </c>
      <c r="B10824" t="s">
        <v>7178</v>
      </c>
      <c r="C10824" t="s">
        <v>73</v>
      </c>
      <c r="D10824">
        <v>11.94</v>
      </c>
      <c r="E10824">
        <v>20</v>
      </c>
      <c r="F10824" t="s">
        <v>13964</v>
      </c>
      <c r="G10824" t="s">
        <v>31</v>
      </c>
      <c r="H10824" t="s">
        <v>46</v>
      </c>
      <c r="I10824" t="s">
        <v>7226</v>
      </c>
      <c r="K10824"/>
      <c r="L10824" t="s">
        <v>7179</v>
      </c>
      <c r="M10824" t="s">
        <v>26</v>
      </c>
      <c r="N10824">
        <v>2</v>
      </c>
      <c r="P10824" t="s">
        <v>10827</v>
      </c>
      <c r="Q10824" t="s">
        <v>17913</v>
      </c>
      <c r="S10824" t="s">
        <v>29</v>
      </c>
    </row>
    <row r="10825" spans="1:19" hidden="1" x14ac:dyDescent="0.2">
      <c r="A10825">
        <v>7046</v>
      </c>
      <c r="B10825" t="s">
        <v>7181</v>
      </c>
      <c r="C10825" t="s">
        <v>20</v>
      </c>
      <c r="D10825">
        <v>3.38</v>
      </c>
      <c r="E10825">
        <v>20</v>
      </c>
      <c r="G10825" t="s">
        <v>31</v>
      </c>
      <c r="H10825" t="s">
        <v>46</v>
      </c>
      <c r="I10825" t="s">
        <v>7264</v>
      </c>
      <c r="K10825"/>
      <c r="L10825" t="s">
        <v>7182</v>
      </c>
      <c r="M10825" t="s">
        <v>26</v>
      </c>
      <c r="N10825">
        <v>2</v>
      </c>
      <c r="P10825" t="s">
        <v>10827</v>
      </c>
      <c r="Q10825" t="s">
        <v>17914</v>
      </c>
      <c r="S10825" t="s">
        <v>29</v>
      </c>
    </row>
    <row r="10826" spans="1:19" hidden="1" x14ac:dyDescent="0.2">
      <c r="A10826">
        <v>7047</v>
      </c>
      <c r="B10826" t="s">
        <v>17915</v>
      </c>
      <c r="C10826" t="s">
        <v>20</v>
      </c>
      <c r="D10826">
        <v>0.82</v>
      </c>
      <c r="E10826">
        <v>20</v>
      </c>
      <c r="G10826" t="s">
        <v>2339</v>
      </c>
      <c r="H10826" t="s">
        <v>23</v>
      </c>
      <c r="I10826" t="s">
        <v>10018</v>
      </c>
      <c r="K10826"/>
      <c r="L10826" t="s">
        <v>17916</v>
      </c>
      <c r="M10826" t="s">
        <v>26</v>
      </c>
      <c r="N10826">
        <v>2</v>
      </c>
      <c r="P10826" t="s">
        <v>10827</v>
      </c>
      <c r="Q10826" t="s">
        <v>17917</v>
      </c>
      <c r="S10826" t="s">
        <v>29</v>
      </c>
    </row>
    <row r="10827" spans="1:19" hidden="1" x14ac:dyDescent="0.2">
      <c r="A10827">
        <v>7047</v>
      </c>
      <c r="B10827" t="s">
        <v>17915</v>
      </c>
      <c r="C10827" t="s">
        <v>73</v>
      </c>
      <c r="D10827">
        <v>8.4600000000000009</v>
      </c>
      <c r="E10827">
        <v>20</v>
      </c>
      <c r="G10827" t="s">
        <v>2339</v>
      </c>
      <c r="H10827" t="s">
        <v>23</v>
      </c>
      <c r="I10827" t="s">
        <v>10018</v>
      </c>
      <c r="K10827"/>
      <c r="L10827" t="s">
        <v>17916</v>
      </c>
      <c r="M10827" t="s">
        <v>26</v>
      </c>
      <c r="N10827">
        <v>2</v>
      </c>
      <c r="P10827" t="s">
        <v>10827</v>
      </c>
      <c r="Q10827" t="s">
        <v>17917</v>
      </c>
      <c r="S10827" t="s">
        <v>29</v>
      </c>
    </row>
    <row r="10828" spans="1:19" hidden="1" x14ac:dyDescent="0.2">
      <c r="A10828">
        <v>7047</v>
      </c>
      <c r="B10828" t="s">
        <v>17915</v>
      </c>
      <c r="C10828" t="s">
        <v>77</v>
      </c>
      <c r="D10828">
        <v>12.2</v>
      </c>
      <c r="E10828">
        <v>20</v>
      </c>
      <c r="G10828" t="s">
        <v>2339</v>
      </c>
      <c r="H10828" t="s">
        <v>23</v>
      </c>
      <c r="I10828" t="s">
        <v>10018</v>
      </c>
      <c r="K10828"/>
      <c r="L10828" t="s">
        <v>17916</v>
      </c>
      <c r="M10828" t="s">
        <v>26</v>
      </c>
      <c r="N10828">
        <v>2</v>
      </c>
      <c r="P10828" t="s">
        <v>10827</v>
      </c>
      <c r="Q10828" t="s">
        <v>17917</v>
      </c>
      <c r="S10828" t="s">
        <v>29</v>
      </c>
    </row>
    <row r="10829" spans="1:19" hidden="1" x14ac:dyDescent="0.2">
      <c r="A10829">
        <v>7048</v>
      </c>
      <c r="B10829" t="s">
        <v>17918</v>
      </c>
      <c r="C10829" t="s">
        <v>20</v>
      </c>
      <c r="D10829">
        <v>2.17</v>
      </c>
      <c r="E10829">
        <v>20</v>
      </c>
      <c r="F10829" t="s">
        <v>2017</v>
      </c>
      <c r="H10829" t="s">
        <v>23</v>
      </c>
      <c r="I10829" t="s">
        <v>7069</v>
      </c>
      <c r="K10829"/>
      <c r="L10829" t="s">
        <v>17919</v>
      </c>
      <c r="M10829" t="s">
        <v>26</v>
      </c>
      <c r="N10829">
        <v>2</v>
      </c>
      <c r="P10829" t="s">
        <v>10827</v>
      </c>
      <c r="Q10829" t="s">
        <v>17920</v>
      </c>
      <c r="S10829" t="s">
        <v>29</v>
      </c>
    </row>
    <row r="10830" spans="1:19" hidden="1" x14ac:dyDescent="0.2">
      <c r="A10830">
        <v>7048</v>
      </c>
      <c r="B10830" t="s">
        <v>17918</v>
      </c>
      <c r="C10830" t="s">
        <v>73</v>
      </c>
      <c r="D10830">
        <v>7.56</v>
      </c>
      <c r="E10830">
        <v>20</v>
      </c>
      <c r="F10830" t="s">
        <v>2017</v>
      </c>
      <c r="H10830" t="s">
        <v>23</v>
      </c>
      <c r="I10830" t="s">
        <v>7069</v>
      </c>
      <c r="K10830"/>
      <c r="L10830" t="s">
        <v>17919</v>
      </c>
      <c r="M10830" t="s">
        <v>26</v>
      </c>
      <c r="N10830">
        <v>2</v>
      </c>
      <c r="P10830" t="s">
        <v>10827</v>
      </c>
      <c r="Q10830" t="s">
        <v>17920</v>
      </c>
      <c r="S10830" t="s">
        <v>29</v>
      </c>
    </row>
    <row r="10831" spans="1:19" hidden="1" x14ac:dyDescent="0.2">
      <c r="A10831">
        <v>7048</v>
      </c>
      <c r="B10831" t="s">
        <v>17918</v>
      </c>
      <c r="C10831" t="s">
        <v>77</v>
      </c>
      <c r="D10831">
        <v>9.6</v>
      </c>
      <c r="E10831">
        <v>20</v>
      </c>
      <c r="F10831" t="s">
        <v>2017</v>
      </c>
      <c r="H10831" t="s">
        <v>23</v>
      </c>
      <c r="I10831" t="s">
        <v>7069</v>
      </c>
      <c r="K10831"/>
      <c r="L10831" t="s">
        <v>17919</v>
      </c>
      <c r="M10831" t="s">
        <v>26</v>
      </c>
      <c r="N10831">
        <v>2</v>
      </c>
      <c r="P10831" t="s">
        <v>10827</v>
      </c>
      <c r="Q10831" t="s">
        <v>17920</v>
      </c>
      <c r="S10831" t="s">
        <v>29</v>
      </c>
    </row>
    <row r="10832" spans="1:19" hidden="1" x14ac:dyDescent="0.2">
      <c r="A10832">
        <v>7049</v>
      </c>
      <c r="B10832" t="s">
        <v>17921</v>
      </c>
      <c r="C10832" t="s">
        <v>20</v>
      </c>
      <c r="D10832">
        <v>6.06</v>
      </c>
      <c r="E10832">
        <v>20</v>
      </c>
      <c r="F10832" t="s">
        <v>13964</v>
      </c>
      <c r="G10832" t="s">
        <v>55</v>
      </c>
      <c r="H10832" t="s">
        <v>46</v>
      </c>
      <c r="I10832" t="s">
        <v>8931</v>
      </c>
      <c r="K10832"/>
      <c r="L10832" t="s">
        <v>17922</v>
      </c>
      <c r="M10832" t="s">
        <v>26</v>
      </c>
      <c r="N10832">
        <v>2</v>
      </c>
      <c r="P10832" t="s">
        <v>10827</v>
      </c>
      <c r="Q10832" t="s">
        <v>17923</v>
      </c>
      <c r="S10832" t="s">
        <v>29</v>
      </c>
    </row>
    <row r="10833" spans="1:19" hidden="1" x14ac:dyDescent="0.2">
      <c r="A10833">
        <v>7050</v>
      </c>
      <c r="B10833" t="s">
        <v>17924</v>
      </c>
      <c r="C10833" t="s">
        <v>20</v>
      </c>
      <c r="D10833">
        <v>5.34</v>
      </c>
      <c r="E10833">
        <v>20</v>
      </c>
      <c r="F10833" t="s">
        <v>13964</v>
      </c>
      <c r="G10833" t="s">
        <v>55</v>
      </c>
      <c r="H10833" t="s">
        <v>46</v>
      </c>
      <c r="I10833" t="s">
        <v>8931</v>
      </c>
      <c r="K10833"/>
      <c r="L10833" t="s">
        <v>17925</v>
      </c>
      <c r="M10833" t="s">
        <v>26</v>
      </c>
      <c r="N10833">
        <v>2</v>
      </c>
      <c r="P10833" t="s">
        <v>10827</v>
      </c>
      <c r="Q10833" t="s">
        <v>17926</v>
      </c>
      <c r="S10833" t="s">
        <v>29</v>
      </c>
    </row>
    <row r="10834" spans="1:19" hidden="1" x14ac:dyDescent="0.2">
      <c r="A10834">
        <v>7051</v>
      </c>
      <c r="B10834" t="s">
        <v>17927</v>
      </c>
      <c r="C10834" t="s">
        <v>20</v>
      </c>
      <c r="D10834">
        <v>4.9000000000000004</v>
      </c>
      <c r="E10834">
        <v>20</v>
      </c>
      <c r="F10834" t="s">
        <v>13964</v>
      </c>
      <c r="G10834" t="s">
        <v>55</v>
      </c>
      <c r="H10834" t="s">
        <v>46</v>
      </c>
      <c r="I10834" t="s">
        <v>17928</v>
      </c>
      <c r="K10834"/>
      <c r="L10834" t="s">
        <v>17929</v>
      </c>
      <c r="M10834" t="s">
        <v>26</v>
      </c>
      <c r="N10834">
        <v>2</v>
      </c>
      <c r="P10834" t="s">
        <v>10827</v>
      </c>
      <c r="Q10834" t="s">
        <v>17930</v>
      </c>
      <c r="S10834" t="s">
        <v>29</v>
      </c>
    </row>
    <row r="10835" spans="1:19" hidden="1" x14ac:dyDescent="0.2">
      <c r="A10835">
        <v>7051</v>
      </c>
      <c r="B10835" t="s">
        <v>17927</v>
      </c>
      <c r="C10835" t="s">
        <v>73</v>
      </c>
      <c r="D10835">
        <v>7.5</v>
      </c>
      <c r="E10835">
        <v>20</v>
      </c>
      <c r="F10835" t="s">
        <v>13964</v>
      </c>
      <c r="G10835" t="s">
        <v>55</v>
      </c>
      <c r="H10835" t="s">
        <v>46</v>
      </c>
      <c r="I10835" t="s">
        <v>17928</v>
      </c>
      <c r="K10835"/>
      <c r="L10835" t="s">
        <v>17929</v>
      </c>
      <c r="M10835" t="s">
        <v>26</v>
      </c>
      <c r="N10835">
        <v>2</v>
      </c>
      <c r="P10835" t="s">
        <v>10827</v>
      </c>
      <c r="Q10835" t="s">
        <v>17930</v>
      </c>
      <c r="S10835" t="s">
        <v>29</v>
      </c>
    </row>
    <row r="10836" spans="1:19" hidden="1" x14ac:dyDescent="0.2">
      <c r="A10836">
        <v>7052</v>
      </c>
      <c r="B10836" t="s">
        <v>17931</v>
      </c>
      <c r="C10836" t="s">
        <v>20</v>
      </c>
      <c r="D10836">
        <v>2.69</v>
      </c>
      <c r="E10836">
        <v>20</v>
      </c>
      <c r="G10836" t="s">
        <v>1440</v>
      </c>
      <c r="H10836" t="s">
        <v>23</v>
      </c>
      <c r="I10836" t="s">
        <v>17928</v>
      </c>
      <c r="K10836"/>
      <c r="L10836" t="s">
        <v>17932</v>
      </c>
      <c r="M10836" t="s">
        <v>26</v>
      </c>
      <c r="N10836">
        <v>2</v>
      </c>
      <c r="P10836" t="s">
        <v>10827</v>
      </c>
      <c r="Q10836" t="s">
        <v>17933</v>
      </c>
      <c r="S10836" t="s">
        <v>29</v>
      </c>
    </row>
    <row r="10837" spans="1:19" hidden="1" x14ac:dyDescent="0.2">
      <c r="A10837">
        <v>7052</v>
      </c>
      <c r="B10837" t="s">
        <v>17931</v>
      </c>
      <c r="C10837" t="s">
        <v>73</v>
      </c>
      <c r="D10837">
        <v>8.4499999999999993</v>
      </c>
      <c r="E10837">
        <v>20</v>
      </c>
      <c r="G10837" t="s">
        <v>1440</v>
      </c>
      <c r="H10837" t="s">
        <v>23</v>
      </c>
      <c r="I10837" t="s">
        <v>17928</v>
      </c>
      <c r="K10837"/>
      <c r="L10837" t="s">
        <v>17932</v>
      </c>
      <c r="M10837" t="s">
        <v>26</v>
      </c>
      <c r="N10837">
        <v>2</v>
      </c>
      <c r="P10837" t="s">
        <v>10827</v>
      </c>
      <c r="Q10837" t="s">
        <v>17933</v>
      </c>
      <c r="S10837" t="s">
        <v>29</v>
      </c>
    </row>
    <row r="10838" spans="1:19" hidden="1" x14ac:dyDescent="0.2">
      <c r="A10838">
        <v>7053</v>
      </c>
      <c r="B10838" t="s">
        <v>17934</v>
      </c>
      <c r="C10838" t="s">
        <v>20</v>
      </c>
      <c r="D10838">
        <v>4.4000000000000004</v>
      </c>
      <c r="E10838">
        <v>20</v>
      </c>
      <c r="F10838" t="s">
        <v>13964</v>
      </c>
      <c r="G10838" t="s">
        <v>55</v>
      </c>
      <c r="H10838" t="s">
        <v>23</v>
      </c>
      <c r="I10838" t="s">
        <v>17928</v>
      </c>
      <c r="K10838"/>
      <c r="L10838" t="s">
        <v>17935</v>
      </c>
      <c r="M10838" t="s">
        <v>26</v>
      </c>
      <c r="N10838">
        <v>2</v>
      </c>
      <c r="P10838" t="s">
        <v>10827</v>
      </c>
      <c r="Q10838" t="s">
        <v>17936</v>
      </c>
      <c r="S10838" t="s">
        <v>29</v>
      </c>
    </row>
    <row r="10839" spans="1:19" hidden="1" x14ac:dyDescent="0.2">
      <c r="A10839">
        <v>7053</v>
      </c>
      <c r="B10839" t="s">
        <v>17934</v>
      </c>
      <c r="C10839" t="s">
        <v>73</v>
      </c>
      <c r="D10839">
        <v>7.36</v>
      </c>
      <c r="E10839">
        <v>20</v>
      </c>
      <c r="F10839" t="s">
        <v>13964</v>
      </c>
      <c r="G10839" t="s">
        <v>55</v>
      </c>
      <c r="H10839" t="s">
        <v>23</v>
      </c>
      <c r="I10839" t="s">
        <v>17928</v>
      </c>
      <c r="K10839"/>
      <c r="L10839" t="s">
        <v>17935</v>
      </c>
      <c r="M10839" t="s">
        <v>26</v>
      </c>
      <c r="N10839">
        <v>2</v>
      </c>
      <c r="P10839" t="s">
        <v>10827</v>
      </c>
      <c r="Q10839" t="s">
        <v>17936</v>
      </c>
      <c r="S10839" t="s">
        <v>29</v>
      </c>
    </row>
    <row r="10840" spans="1:19" hidden="1" x14ac:dyDescent="0.2">
      <c r="A10840">
        <v>7054</v>
      </c>
      <c r="B10840" t="s">
        <v>17937</v>
      </c>
      <c r="C10840" t="s">
        <v>20</v>
      </c>
      <c r="D10840">
        <v>2.57</v>
      </c>
      <c r="G10840" t="s">
        <v>1440</v>
      </c>
      <c r="H10840" t="s">
        <v>23</v>
      </c>
      <c r="I10840" t="s">
        <v>17928</v>
      </c>
      <c r="K10840"/>
      <c r="L10840" t="s">
        <v>17938</v>
      </c>
      <c r="M10840" t="s">
        <v>26</v>
      </c>
      <c r="N10840">
        <v>2</v>
      </c>
      <c r="P10840" t="s">
        <v>10827</v>
      </c>
      <c r="Q10840" t="s">
        <v>17939</v>
      </c>
      <c r="S10840" t="s">
        <v>29</v>
      </c>
    </row>
    <row r="10841" spans="1:19" hidden="1" x14ac:dyDescent="0.2">
      <c r="A10841">
        <v>7054</v>
      </c>
      <c r="B10841" t="s">
        <v>17937</v>
      </c>
      <c r="C10841" t="s">
        <v>73</v>
      </c>
      <c r="D10841">
        <v>8.81</v>
      </c>
      <c r="G10841" t="s">
        <v>1440</v>
      </c>
      <c r="H10841" t="s">
        <v>23</v>
      </c>
      <c r="I10841" t="s">
        <v>17928</v>
      </c>
      <c r="K10841"/>
      <c r="L10841" t="s">
        <v>17938</v>
      </c>
      <c r="M10841" t="s">
        <v>26</v>
      </c>
      <c r="N10841">
        <v>2</v>
      </c>
      <c r="P10841" t="s">
        <v>10827</v>
      </c>
      <c r="Q10841" t="s">
        <v>17939</v>
      </c>
      <c r="S10841" t="s">
        <v>29</v>
      </c>
    </row>
    <row r="10842" spans="1:19" hidden="1" x14ac:dyDescent="0.2">
      <c r="A10842">
        <v>7055</v>
      </c>
      <c r="B10842" t="s">
        <v>17940</v>
      </c>
      <c r="C10842" t="s">
        <v>20</v>
      </c>
      <c r="D10842">
        <v>2.52</v>
      </c>
      <c r="E10842">
        <v>20</v>
      </c>
      <c r="G10842" t="s">
        <v>1440</v>
      </c>
      <c r="H10842" t="s">
        <v>23</v>
      </c>
      <c r="I10842" t="s">
        <v>7165</v>
      </c>
      <c r="K10842"/>
      <c r="L10842" t="s">
        <v>17941</v>
      </c>
      <c r="M10842" t="s">
        <v>26</v>
      </c>
      <c r="N10842">
        <v>2</v>
      </c>
      <c r="P10842" t="s">
        <v>10827</v>
      </c>
      <c r="Q10842" t="s">
        <v>17942</v>
      </c>
      <c r="S10842" t="s">
        <v>29</v>
      </c>
    </row>
    <row r="10843" spans="1:19" hidden="1" x14ac:dyDescent="0.2">
      <c r="A10843">
        <v>7055</v>
      </c>
      <c r="B10843" t="s">
        <v>17940</v>
      </c>
      <c r="C10843" t="s">
        <v>73</v>
      </c>
      <c r="D10843">
        <v>8.23</v>
      </c>
      <c r="E10843">
        <v>20</v>
      </c>
      <c r="G10843" t="s">
        <v>1440</v>
      </c>
      <c r="H10843" t="s">
        <v>23</v>
      </c>
      <c r="I10843" t="s">
        <v>7165</v>
      </c>
      <c r="K10843"/>
      <c r="L10843" t="s">
        <v>17941</v>
      </c>
      <c r="M10843" t="s">
        <v>26</v>
      </c>
      <c r="N10843">
        <v>2</v>
      </c>
      <c r="P10843" t="s">
        <v>10827</v>
      </c>
      <c r="Q10843" t="s">
        <v>17942</v>
      </c>
      <c r="S10843" t="s">
        <v>29</v>
      </c>
    </row>
    <row r="10844" spans="1:19" hidden="1" x14ac:dyDescent="0.2">
      <c r="A10844">
        <v>7056</v>
      </c>
      <c r="B10844" t="s">
        <v>17943</v>
      </c>
      <c r="C10844" t="s">
        <v>20</v>
      </c>
      <c r="D10844">
        <v>-0.46</v>
      </c>
      <c r="E10844">
        <v>20</v>
      </c>
      <c r="G10844" t="s">
        <v>75</v>
      </c>
      <c r="H10844" t="s">
        <v>23</v>
      </c>
      <c r="I10844" t="s">
        <v>10018</v>
      </c>
      <c r="K10844"/>
      <c r="L10844" t="s">
        <v>17944</v>
      </c>
      <c r="M10844" t="s">
        <v>26</v>
      </c>
      <c r="N10844">
        <v>2</v>
      </c>
      <c r="P10844" t="s">
        <v>10827</v>
      </c>
      <c r="Q10844" t="s">
        <v>17945</v>
      </c>
      <c r="S10844" t="s">
        <v>29</v>
      </c>
    </row>
    <row r="10845" spans="1:19" hidden="1" x14ac:dyDescent="0.2">
      <c r="A10845">
        <v>7057</v>
      </c>
      <c r="B10845" t="s">
        <v>17946</v>
      </c>
      <c r="C10845" t="s">
        <v>20</v>
      </c>
      <c r="D10845">
        <v>-0.6</v>
      </c>
      <c r="E10845">
        <v>20</v>
      </c>
      <c r="G10845" t="s">
        <v>75</v>
      </c>
      <c r="H10845" t="s">
        <v>23</v>
      </c>
      <c r="I10845" t="s">
        <v>10018</v>
      </c>
      <c r="K10845"/>
      <c r="L10845" t="s">
        <v>17947</v>
      </c>
      <c r="M10845" t="s">
        <v>26</v>
      </c>
      <c r="N10845">
        <v>2</v>
      </c>
      <c r="P10845" t="s">
        <v>10827</v>
      </c>
      <c r="Q10845" t="s">
        <v>17948</v>
      </c>
      <c r="S10845" t="s">
        <v>29</v>
      </c>
    </row>
    <row r="10846" spans="1:19" hidden="1" x14ac:dyDescent="0.2">
      <c r="A10846">
        <v>7058</v>
      </c>
      <c r="B10846" t="s">
        <v>17949</v>
      </c>
      <c r="C10846" t="s">
        <v>20</v>
      </c>
      <c r="D10846">
        <v>0.35</v>
      </c>
      <c r="E10846">
        <v>20</v>
      </c>
      <c r="G10846" t="s">
        <v>2339</v>
      </c>
      <c r="H10846" t="s">
        <v>23</v>
      </c>
      <c r="I10846" t="s">
        <v>10018</v>
      </c>
      <c r="K10846"/>
      <c r="L10846" t="s">
        <v>17950</v>
      </c>
      <c r="M10846" t="s">
        <v>26</v>
      </c>
      <c r="N10846">
        <v>2</v>
      </c>
      <c r="P10846" t="s">
        <v>10827</v>
      </c>
      <c r="Q10846" t="s">
        <v>17951</v>
      </c>
      <c r="S10846" t="s">
        <v>29</v>
      </c>
    </row>
    <row r="10847" spans="1:19" hidden="1" x14ac:dyDescent="0.2">
      <c r="A10847">
        <v>7058</v>
      </c>
      <c r="B10847" t="s">
        <v>17949</v>
      </c>
      <c r="C10847" t="s">
        <v>73</v>
      </c>
      <c r="D10847">
        <v>7.8</v>
      </c>
      <c r="E10847">
        <v>20</v>
      </c>
      <c r="G10847" t="s">
        <v>2339</v>
      </c>
      <c r="H10847" t="s">
        <v>23</v>
      </c>
      <c r="I10847" t="s">
        <v>10018</v>
      </c>
      <c r="K10847"/>
      <c r="L10847" t="s">
        <v>17950</v>
      </c>
      <c r="M10847" t="s">
        <v>26</v>
      </c>
      <c r="N10847">
        <v>2</v>
      </c>
      <c r="P10847" t="s">
        <v>10827</v>
      </c>
      <c r="Q10847" t="s">
        <v>17951</v>
      </c>
      <c r="S10847" t="s">
        <v>29</v>
      </c>
    </row>
    <row r="10848" spans="1:19" hidden="1" x14ac:dyDescent="0.2">
      <c r="A10848">
        <v>7059</v>
      </c>
      <c r="B10848" t="s">
        <v>17952</v>
      </c>
      <c r="C10848" t="s">
        <v>20</v>
      </c>
      <c r="D10848">
        <v>5.75</v>
      </c>
      <c r="E10848">
        <v>20</v>
      </c>
      <c r="G10848" t="s">
        <v>1440</v>
      </c>
      <c r="H10848" t="s">
        <v>23</v>
      </c>
      <c r="I10848" t="s">
        <v>7615</v>
      </c>
      <c r="K10848"/>
      <c r="L10848" t="s">
        <v>17953</v>
      </c>
      <c r="M10848" t="s">
        <v>26</v>
      </c>
      <c r="N10848">
        <v>2</v>
      </c>
      <c r="P10848" t="s">
        <v>10827</v>
      </c>
      <c r="Q10848" t="s">
        <v>17954</v>
      </c>
      <c r="S10848" t="s">
        <v>29</v>
      </c>
    </row>
    <row r="10849" spans="1:19" hidden="1" x14ac:dyDescent="0.2">
      <c r="A10849">
        <v>7060</v>
      </c>
      <c r="B10849" t="s">
        <v>7216</v>
      </c>
      <c r="C10849" t="s">
        <v>20</v>
      </c>
      <c r="D10849">
        <v>1.5</v>
      </c>
      <c r="E10849">
        <v>20</v>
      </c>
      <c r="G10849" t="s">
        <v>1440</v>
      </c>
      <c r="H10849" t="s">
        <v>23</v>
      </c>
      <c r="I10849" t="s">
        <v>6099</v>
      </c>
      <c r="K10849"/>
      <c r="L10849" t="s">
        <v>7217</v>
      </c>
      <c r="M10849" t="s">
        <v>26</v>
      </c>
      <c r="N10849">
        <v>2</v>
      </c>
      <c r="P10849" t="s">
        <v>10827</v>
      </c>
      <c r="Q10849" t="s">
        <v>17955</v>
      </c>
      <c r="S10849" t="s">
        <v>29</v>
      </c>
    </row>
    <row r="10850" spans="1:19" hidden="1" x14ac:dyDescent="0.2">
      <c r="A10850">
        <v>7060</v>
      </c>
      <c r="B10850" t="s">
        <v>7216</v>
      </c>
      <c r="C10850" t="s">
        <v>73</v>
      </c>
      <c r="D10850">
        <v>7.5</v>
      </c>
      <c r="E10850">
        <v>20</v>
      </c>
      <c r="G10850" t="s">
        <v>55</v>
      </c>
      <c r="H10850" t="s">
        <v>23</v>
      </c>
      <c r="I10850" t="s">
        <v>6099</v>
      </c>
      <c r="K10850"/>
      <c r="L10850" t="s">
        <v>7217</v>
      </c>
      <c r="M10850" t="s">
        <v>26</v>
      </c>
      <c r="N10850">
        <v>2</v>
      </c>
      <c r="P10850" t="s">
        <v>10827</v>
      </c>
      <c r="Q10850" t="s">
        <v>17955</v>
      </c>
      <c r="S10850" t="s">
        <v>29</v>
      </c>
    </row>
    <row r="10851" spans="1:19" hidden="1" x14ac:dyDescent="0.2">
      <c r="A10851">
        <v>7061</v>
      </c>
      <c r="B10851" t="s">
        <v>7219</v>
      </c>
      <c r="C10851" t="s">
        <v>20</v>
      </c>
      <c r="D10851">
        <v>3.05</v>
      </c>
      <c r="E10851">
        <v>20</v>
      </c>
      <c r="G10851" t="s">
        <v>31</v>
      </c>
      <c r="H10851" t="s">
        <v>23</v>
      </c>
      <c r="I10851" t="s">
        <v>7264</v>
      </c>
      <c r="K10851"/>
      <c r="L10851" t="s">
        <v>7220</v>
      </c>
      <c r="M10851" t="s">
        <v>26</v>
      </c>
      <c r="N10851">
        <v>2</v>
      </c>
      <c r="P10851" t="s">
        <v>10827</v>
      </c>
      <c r="Q10851" t="s">
        <v>17956</v>
      </c>
      <c r="S10851" t="s">
        <v>29</v>
      </c>
    </row>
    <row r="10852" spans="1:19" hidden="1" x14ac:dyDescent="0.2">
      <c r="A10852">
        <v>7061</v>
      </c>
      <c r="B10852" t="s">
        <v>7219</v>
      </c>
      <c r="C10852" t="s">
        <v>73</v>
      </c>
      <c r="D10852">
        <v>10.24</v>
      </c>
      <c r="E10852">
        <v>20</v>
      </c>
      <c r="G10852" t="s">
        <v>31</v>
      </c>
      <c r="H10852" t="s">
        <v>23</v>
      </c>
      <c r="I10852" t="s">
        <v>7264</v>
      </c>
      <c r="K10852"/>
      <c r="L10852" t="s">
        <v>7220</v>
      </c>
      <c r="M10852" t="s">
        <v>26</v>
      </c>
      <c r="N10852">
        <v>2</v>
      </c>
      <c r="P10852" t="s">
        <v>10827</v>
      </c>
      <c r="Q10852" t="s">
        <v>17956</v>
      </c>
      <c r="S10852" t="s">
        <v>29</v>
      </c>
    </row>
    <row r="10853" spans="1:19" hidden="1" x14ac:dyDescent="0.2">
      <c r="A10853">
        <v>7062</v>
      </c>
      <c r="B10853" t="s">
        <v>17957</v>
      </c>
      <c r="C10853" t="s">
        <v>20</v>
      </c>
      <c r="D10853">
        <v>3.39</v>
      </c>
      <c r="E10853">
        <v>20</v>
      </c>
      <c r="G10853" t="s">
        <v>31</v>
      </c>
      <c r="H10853" t="s">
        <v>23</v>
      </c>
      <c r="I10853" t="s">
        <v>4898</v>
      </c>
      <c r="K10853"/>
      <c r="L10853" t="s">
        <v>17958</v>
      </c>
      <c r="M10853" t="s">
        <v>26</v>
      </c>
      <c r="N10853">
        <v>2</v>
      </c>
      <c r="P10853" t="s">
        <v>10827</v>
      </c>
      <c r="Q10853" t="s">
        <v>17959</v>
      </c>
      <c r="S10853" t="s">
        <v>29</v>
      </c>
    </row>
    <row r="10854" spans="1:19" hidden="1" x14ac:dyDescent="0.2">
      <c r="A10854">
        <v>7063</v>
      </c>
      <c r="B10854" t="s">
        <v>17960</v>
      </c>
      <c r="C10854" t="s">
        <v>20</v>
      </c>
      <c r="D10854">
        <v>2.27</v>
      </c>
      <c r="E10854">
        <v>20</v>
      </c>
      <c r="G10854" t="s">
        <v>31</v>
      </c>
      <c r="H10854" t="s">
        <v>23</v>
      </c>
      <c r="I10854" t="s">
        <v>4898</v>
      </c>
      <c r="K10854"/>
      <c r="L10854" t="s">
        <v>17961</v>
      </c>
      <c r="M10854" t="s">
        <v>26</v>
      </c>
      <c r="N10854">
        <v>2</v>
      </c>
      <c r="P10854" t="s">
        <v>10827</v>
      </c>
      <c r="Q10854" t="s">
        <v>17962</v>
      </c>
      <c r="S10854" t="s">
        <v>29</v>
      </c>
    </row>
    <row r="10855" spans="1:19" hidden="1" x14ac:dyDescent="0.2">
      <c r="A10855">
        <v>7063</v>
      </c>
      <c r="B10855" t="s">
        <v>17960</v>
      </c>
      <c r="C10855" t="s">
        <v>73</v>
      </c>
      <c r="D10855">
        <v>7.52</v>
      </c>
      <c r="E10855">
        <v>20</v>
      </c>
      <c r="G10855" t="s">
        <v>31</v>
      </c>
      <c r="H10855" t="s">
        <v>23</v>
      </c>
      <c r="I10855" t="s">
        <v>4898</v>
      </c>
      <c r="K10855"/>
      <c r="L10855" t="s">
        <v>17961</v>
      </c>
      <c r="M10855" t="s">
        <v>26</v>
      </c>
      <c r="N10855">
        <v>2</v>
      </c>
      <c r="P10855" t="s">
        <v>10827</v>
      </c>
      <c r="Q10855" t="s">
        <v>17962</v>
      </c>
      <c r="S10855" t="s">
        <v>29</v>
      </c>
    </row>
    <row r="10856" spans="1:19" hidden="1" x14ac:dyDescent="0.2">
      <c r="A10856">
        <v>7064</v>
      </c>
      <c r="B10856" t="s">
        <v>17963</v>
      </c>
      <c r="C10856" t="s">
        <v>20</v>
      </c>
      <c r="D10856">
        <v>1.23</v>
      </c>
      <c r="E10856">
        <v>20</v>
      </c>
      <c r="F10856" t="s">
        <v>12792</v>
      </c>
      <c r="G10856" t="s">
        <v>75</v>
      </c>
      <c r="H10856" t="s">
        <v>46</v>
      </c>
      <c r="I10856" t="s">
        <v>106</v>
      </c>
      <c r="K10856"/>
      <c r="L10856" t="s">
        <v>17964</v>
      </c>
      <c r="M10856" t="s">
        <v>26</v>
      </c>
      <c r="N10856">
        <v>2</v>
      </c>
      <c r="P10856" t="s">
        <v>10827</v>
      </c>
      <c r="Q10856" t="s">
        <v>17965</v>
      </c>
      <c r="S10856" t="s">
        <v>29</v>
      </c>
    </row>
    <row r="10857" spans="1:19" hidden="1" x14ac:dyDescent="0.2">
      <c r="A10857">
        <v>7064</v>
      </c>
      <c r="B10857" t="s">
        <v>17963</v>
      </c>
      <c r="C10857" t="s">
        <v>73</v>
      </c>
      <c r="D10857">
        <v>8.92</v>
      </c>
      <c r="E10857">
        <v>20</v>
      </c>
      <c r="F10857" t="s">
        <v>66</v>
      </c>
      <c r="G10857" t="s">
        <v>31</v>
      </c>
      <c r="H10857" t="s">
        <v>46</v>
      </c>
      <c r="I10857" t="s">
        <v>106</v>
      </c>
      <c r="K10857"/>
      <c r="L10857" t="s">
        <v>17964</v>
      </c>
      <c r="M10857" t="s">
        <v>26</v>
      </c>
      <c r="N10857">
        <v>2</v>
      </c>
      <c r="P10857" t="s">
        <v>10827</v>
      </c>
      <c r="Q10857" t="s">
        <v>17965</v>
      </c>
      <c r="S10857" t="s">
        <v>29</v>
      </c>
    </row>
    <row r="10858" spans="1:19" hidden="1" x14ac:dyDescent="0.2">
      <c r="A10858">
        <v>7065</v>
      </c>
      <c r="B10858" t="s">
        <v>7222</v>
      </c>
      <c r="C10858" t="s">
        <v>20</v>
      </c>
      <c r="D10858">
        <v>3.41</v>
      </c>
      <c r="E10858">
        <v>20</v>
      </c>
      <c r="G10858" t="s">
        <v>31</v>
      </c>
      <c r="H10858" t="s">
        <v>46</v>
      </c>
      <c r="I10858" t="s">
        <v>7264</v>
      </c>
      <c r="K10858"/>
      <c r="L10858" t="s">
        <v>7223</v>
      </c>
      <c r="M10858" t="s">
        <v>26</v>
      </c>
      <c r="N10858">
        <v>2</v>
      </c>
      <c r="P10858" t="s">
        <v>10827</v>
      </c>
      <c r="Q10858" t="s">
        <v>17966</v>
      </c>
      <c r="S10858" t="s">
        <v>29</v>
      </c>
    </row>
    <row r="10859" spans="1:19" hidden="1" x14ac:dyDescent="0.2">
      <c r="A10859">
        <v>7065</v>
      </c>
      <c r="B10859" t="s">
        <v>7222</v>
      </c>
      <c r="C10859" t="s">
        <v>73</v>
      </c>
      <c r="D10859">
        <v>10.53</v>
      </c>
      <c r="E10859">
        <v>20</v>
      </c>
      <c r="G10859" t="s">
        <v>31</v>
      </c>
      <c r="H10859" t="s">
        <v>46</v>
      </c>
      <c r="I10859" t="s">
        <v>7264</v>
      </c>
      <c r="K10859"/>
      <c r="L10859" t="s">
        <v>7223</v>
      </c>
      <c r="M10859" t="s">
        <v>26</v>
      </c>
      <c r="N10859">
        <v>2</v>
      </c>
      <c r="P10859" t="s">
        <v>10827</v>
      </c>
      <c r="Q10859" t="s">
        <v>17966</v>
      </c>
      <c r="S10859" t="s">
        <v>29</v>
      </c>
    </row>
    <row r="10860" spans="1:19" hidden="1" x14ac:dyDescent="0.2">
      <c r="A10860">
        <v>7066</v>
      </c>
      <c r="B10860" t="s">
        <v>17967</v>
      </c>
      <c r="C10860" t="s">
        <v>20</v>
      </c>
      <c r="D10860">
        <v>0.74</v>
      </c>
      <c r="E10860">
        <v>20</v>
      </c>
      <c r="G10860" t="s">
        <v>2339</v>
      </c>
      <c r="H10860" t="s">
        <v>23</v>
      </c>
      <c r="I10860" t="s">
        <v>10018</v>
      </c>
      <c r="K10860"/>
      <c r="L10860" t="s">
        <v>17968</v>
      </c>
      <c r="M10860" t="s">
        <v>26</v>
      </c>
      <c r="N10860">
        <v>2</v>
      </c>
      <c r="P10860" t="s">
        <v>10827</v>
      </c>
      <c r="Q10860" t="s">
        <v>17969</v>
      </c>
      <c r="S10860" t="s">
        <v>29</v>
      </c>
    </row>
    <row r="10861" spans="1:19" hidden="1" x14ac:dyDescent="0.2">
      <c r="A10861">
        <v>7066</v>
      </c>
      <c r="B10861" t="s">
        <v>17967</v>
      </c>
      <c r="C10861" t="s">
        <v>73</v>
      </c>
      <c r="D10861">
        <v>7.6</v>
      </c>
      <c r="E10861">
        <v>20</v>
      </c>
      <c r="G10861" t="s">
        <v>2339</v>
      </c>
      <c r="H10861" t="s">
        <v>23</v>
      </c>
      <c r="I10861" t="s">
        <v>10018</v>
      </c>
      <c r="K10861"/>
      <c r="L10861" t="s">
        <v>17968</v>
      </c>
      <c r="M10861" t="s">
        <v>26</v>
      </c>
      <c r="N10861">
        <v>2</v>
      </c>
      <c r="P10861" t="s">
        <v>10827</v>
      </c>
      <c r="Q10861" t="s">
        <v>17969</v>
      </c>
      <c r="S10861" t="s">
        <v>29</v>
      </c>
    </row>
    <row r="10862" spans="1:19" hidden="1" x14ac:dyDescent="0.2">
      <c r="A10862">
        <v>7067</v>
      </c>
      <c r="B10862" t="s">
        <v>17970</v>
      </c>
      <c r="C10862" t="s">
        <v>20</v>
      </c>
      <c r="D10862">
        <v>1.1399999999999999</v>
      </c>
      <c r="E10862">
        <v>20</v>
      </c>
      <c r="G10862" t="s">
        <v>2339</v>
      </c>
      <c r="H10862" t="s">
        <v>23</v>
      </c>
      <c r="I10862" t="s">
        <v>10018</v>
      </c>
      <c r="K10862"/>
      <c r="L10862" t="s">
        <v>17971</v>
      </c>
      <c r="M10862" t="s">
        <v>26</v>
      </c>
      <c r="N10862">
        <v>2</v>
      </c>
      <c r="P10862" t="s">
        <v>10827</v>
      </c>
      <c r="Q10862" t="s">
        <v>17972</v>
      </c>
      <c r="S10862" t="s">
        <v>29</v>
      </c>
    </row>
    <row r="10863" spans="1:19" hidden="1" x14ac:dyDescent="0.2">
      <c r="A10863">
        <v>7067</v>
      </c>
      <c r="B10863" t="s">
        <v>17970</v>
      </c>
      <c r="C10863" t="s">
        <v>73</v>
      </c>
      <c r="D10863">
        <v>7.8</v>
      </c>
      <c r="E10863">
        <v>20</v>
      </c>
      <c r="G10863" t="s">
        <v>2339</v>
      </c>
      <c r="H10863" t="s">
        <v>23</v>
      </c>
      <c r="I10863" t="s">
        <v>10018</v>
      </c>
      <c r="K10863"/>
      <c r="L10863" t="s">
        <v>17971</v>
      </c>
      <c r="M10863" t="s">
        <v>26</v>
      </c>
      <c r="N10863">
        <v>2</v>
      </c>
      <c r="P10863" t="s">
        <v>10827</v>
      </c>
      <c r="Q10863" t="s">
        <v>17972</v>
      </c>
      <c r="S10863" t="s">
        <v>29</v>
      </c>
    </row>
    <row r="10864" spans="1:19" hidden="1" x14ac:dyDescent="0.2">
      <c r="A10864">
        <v>7068</v>
      </c>
      <c r="B10864" t="s">
        <v>17973</v>
      </c>
      <c r="C10864" t="s">
        <v>20</v>
      </c>
      <c r="D10864">
        <v>2.37</v>
      </c>
      <c r="E10864">
        <v>20</v>
      </c>
      <c r="G10864" t="s">
        <v>1440</v>
      </c>
      <c r="H10864" t="s">
        <v>23</v>
      </c>
      <c r="I10864" t="s">
        <v>7165</v>
      </c>
      <c r="K10864"/>
      <c r="L10864" t="s">
        <v>17974</v>
      </c>
      <c r="M10864" t="s">
        <v>26</v>
      </c>
      <c r="N10864">
        <v>2</v>
      </c>
      <c r="P10864" t="s">
        <v>10827</v>
      </c>
      <c r="Q10864" t="s">
        <v>17975</v>
      </c>
      <c r="S10864" t="s">
        <v>29</v>
      </c>
    </row>
    <row r="10865" spans="1:19" hidden="1" x14ac:dyDescent="0.2">
      <c r="A10865">
        <v>7068</v>
      </c>
      <c r="B10865" t="s">
        <v>17973</v>
      </c>
      <c r="C10865" t="s">
        <v>73</v>
      </c>
      <c r="D10865">
        <v>8.15</v>
      </c>
      <c r="E10865">
        <v>20</v>
      </c>
      <c r="G10865" t="s">
        <v>1440</v>
      </c>
      <c r="H10865" t="s">
        <v>23</v>
      </c>
      <c r="I10865" t="s">
        <v>7165</v>
      </c>
      <c r="K10865"/>
      <c r="L10865" t="s">
        <v>17974</v>
      </c>
      <c r="M10865" t="s">
        <v>26</v>
      </c>
      <c r="N10865">
        <v>2</v>
      </c>
      <c r="P10865" t="s">
        <v>10827</v>
      </c>
      <c r="Q10865" t="s">
        <v>17975</v>
      </c>
      <c r="S10865" t="s">
        <v>29</v>
      </c>
    </row>
    <row r="10866" spans="1:19" hidden="1" x14ac:dyDescent="0.2">
      <c r="A10866">
        <v>7069</v>
      </c>
      <c r="B10866" t="s">
        <v>17976</v>
      </c>
      <c r="C10866" t="s">
        <v>20</v>
      </c>
      <c r="D10866">
        <v>2.8</v>
      </c>
      <c r="E10866">
        <v>20</v>
      </c>
      <c r="G10866" t="s">
        <v>31</v>
      </c>
      <c r="H10866" t="s">
        <v>23</v>
      </c>
      <c r="I10866" t="s">
        <v>4898</v>
      </c>
      <c r="K10866"/>
      <c r="L10866" t="s">
        <v>17977</v>
      </c>
      <c r="M10866" t="s">
        <v>26</v>
      </c>
      <c r="N10866">
        <v>2</v>
      </c>
      <c r="P10866" t="s">
        <v>10827</v>
      </c>
      <c r="Q10866" t="s">
        <v>17978</v>
      </c>
      <c r="S10866" t="s">
        <v>29</v>
      </c>
    </row>
    <row r="10867" spans="1:19" hidden="1" x14ac:dyDescent="0.2">
      <c r="A10867">
        <v>7069</v>
      </c>
      <c r="B10867" t="s">
        <v>17976</v>
      </c>
      <c r="C10867" t="s">
        <v>73</v>
      </c>
      <c r="D10867">
        <v>8.1300000000000008</v>
      </c>
      <c r="E10867">
        <v>20</v>
      </c>
      <c r="G10867" t="s">
        <v>31</v>
      </c>
      <c r="H10867" t="s">
        <v>23</v>
      </c>
      <c r="I10867" t="s">
        <v>4898</v>
      </c>
      <c r="K10867"/>
      <c r="L10867" t="s">
        <v>17977</v>
      </c>
      <c r="M10867" t="s">
        <v>26</v>
      </c>
      <c r="N10867">
        <v>2</v>
      </c>
      <c r="P10867" t="s">
        <v>10827</v>
      </c>
      <c r="Q10867" t="s">
        <v>17978</v>
      </c>
      <c r="S10867" t="s">
        <v>29</v>
      </c>
    </row>
    <row r="10868" spans="1:19" hidden="1" x14ac:dyDescent="0.2">
      <c r="A10868">
        <v>7070</v>
      </c>
      <c r="B10868" t="s">
        <v>17979</v>
      </c>
      <c r="C10868" t="s">
        <v>20</v>
      </c>
      <c r="D10868">
        <v>1.56</v>
      </c>
      <c r="E10868">
        <v>20</v>
      </c>
      <c r="G10868" t="s">
        <v>75</v>
      </c>
      <c r="H10868" t="s">
        <v>23</v>
      </c>
      <c r="I10868" t="s">
        <v>4898</v>
      </c>
      <c r="K10868"/>
      <c r="L10868" t="s">
        <v>17980</v>
      </c>
      <c r="M10868" t="s">
        <v>26</v>
      </c>
      <c r="N10868">
        <v>2</v>
      </c>
      <c r="P10868" t="s">
        <v>10827</v>
      </c>
      <c r="Q10868" t="s">
        <v>17981</v>
      </c>
      <c r="S10868" t="s">
        <v>29</v>
      </c>
    </row>
    <row r="10869" spans="1:19" hidden="1" x14ac:dyDescent="0.2">
      <c r="A10869">
        <v>7071</v>
      </c>
      <c r="B10869" t="s">
        <v>17982</v>
      </c>
      <c r="C10869" t="s">
        <v>20</v>
      </c>
      <c r="D10869">
        <v>2.37</v>
      </c>
      <c r="E10869">
        <v>20</v>
      </c>
      <c r="G10869" t="s">
        <v>1440</v>
      </c>
      <c r="H10869" t="s">
        <v>23</v>
      </c>
      <c r="I10869" t="s">
        <v>7165</v>
      </c>
      <c r="K10869"/>
      <c r="L10869" t="s">
        <v>17983</v>
      </c>
      <c r="M10869" t="s">
        <v>26</v>
      </c>
      <c r="N10869">
        <v>2</v>
      </c>
      <c r="P10869" t="s">
        <v>10827</v>
      </c>
      <c r="Q10869" t="s">
        <v>17984</v>
      </c>
      <c r="S10869" t="s">
        <v>29</v>
      </c>
    </row>
    <row r="10870" spans="1:19" hidden="1" x14ac:dyDescent="0.2">
      <c r="A10870">
        <v>7071</v>
      </c>
      <c r="B10870" t="s">
        <v>17982</v>
      </c>
      <c r="C10870" t="s">
        <v>73</v>
      </c>
      <c r="D10870">
        <v>8.1</v>
      </c>
      <c r="E10870">
        <v>20</v>
      </c>
      <c r="G10870" t="s">
        <v>1440</v>
      </c>
      <c r="H10870" t="s">
        <v>23</v>
      </c>
      <c r="I10870" t="s">
        <v>7165</v>
      </c>
      <c r="K10870"/>
      <c r="L10870" t="s">
        <v>17983</v>
      </c>
      <c r="M10870" t="s">
        <v>26</v>
      </c>
      <c r="N10870">
        <v>2</v>
      </c>
      <c r="P10870" t="s">
        <v>10827</v>
      </c>
      <c r="Q10870" t="s">
        <v>17984</v>
      </c>
      <c r="S10870" t="s">
        <v>29</v>
      </c>
    </row>
    <row r="10871" spans="1:19" hidden="1" x14ac:dyDescent="0.2">
      <c r="A10871">
        <v>7072</v>
      </c>
      <c r="B10871" t="s">
        <v>17985</v>
      </c>
      <c r="C10871" t="s">
        <v>20</v>
      </c>
      <c r="D10871">
        <v>3.25</v>
      </c>
      <c r="E10871">
        <v>20</v>
      </c>
      <c r="G10871" t="s">
        <v>31</v>
      </c>
      <c r="H10871" t="s">
        <v>23</v>
      </c>
      <c r="I10871" t="s">
        <v>7264</v>
      </c>
      <c r="K10871"/>
      <c r="L10871" t="s">
        <v>17986</v>
      </c>
      <c r="M10871" t="s">
        <v>26</v>
      </c>
      <c r="N10871">
        <v>2</v>
      </c>
      <c r="P10871" t="s">
        <v>10827</v>
      </c>
      <c r="Q10871" t="s">
        <v>17987</v>
      </c>
      <c r="S10871" t="s">
        <v>29</v>
      </c>
    </row>
    <row r="10872" spans="1:19" hidden="1" x14ac:dyDescent="0.2">
      <c r="A10872">
        <v>7073</v>
      </c>
      <c r="B10872" t="s">
        <v>17988</v>
      </c>
      <c r="C10872" t="s">
        <v>20</v>
      </c>
      <c r="D10872">
        <v>2</v>
      </c>
      <c r="E10872">
        <v>20</v>
      </c>
      <c r="G10872" t="s">
        <v>31</v>
      </c>
      <c r="H10872" t="s">
        <v>23</v>
      </c>
      <c r="I10872" t="s">
        <v>4898</v>
      </c>
      <c r="K10872"/>
      <c r="L10872" t="s">
        <v>17989</v>
      </c>
      <c r="M10872" t="s">
        <v>26</v>
      </c>
      <c r="N10872">
        <v>2</v>
      </c>
      <c r="P10872" t="s">
        <v>10827</v>
      </c>
      <c r="Q10872" t="s">
        <v>17990</v>
      </c>
      <c r="S10872" t="s">
        <v>29</v>
      </c>
    </row>
    <row r="10873" spans="1:19" hidden="1" x14ac:dyDescent="0.2">
      <c r="A10873">
        <v>7074</v>
      </c>
      <c r="B10873" t="s">
        <v>17991</v>
      </c>
      <c r="C10873" t="s">
        <v>20</v>
      </c>
      <c r="D10873">
        <v>3.56</v>
      </c>
      <c r="E10873">
        <v>20</v>
      </c>
      <c r="G10873" t="s">
        <v>31</v>
      </c>
      <c r="H10873" t="s">
        <v>46</v>
      </c>
      <c r="I10873" t="s">
        <v>7264</v>
      </c>
      <c r="K10873"/>
      <c r="L10873" t="s">
        <v>17992</v>
      </c>
      <c r="M10873" t="s">
        <v>26</v>
      </c>
      <c r="N10873">
        <v>2</v>
      </c>
      <c r="P10873" t="s">
        <v>10827</v>
      </c>
      <c r="Q10873" t="s">
        <v>17993</v>
      </c>
      <c r="S10873" t="s">
        <v>29</v>
      </c>
    </row>
    <row r="10874" spans="1:19" hidden="1" x14ac:dyDescent="0.2">
      <c r="A10874">
        <v>7075</v>
      </c>
      <c r="B10874" t="s">
        <v>17994</v>
      </c>
      <c r="C10874" t="s">
        <v>20</v>
      </c>
      <c r="D10874">
        <v>5.08</v>
      </c>
      <c r="E10874">
        <v>20</v>
      </c>
      <c r="F10874" t="s">
        <v>11092</v>
      </c>
      <c r="G10874" t="s">
        <v>55</v>
      </c>
      <c r="H10874" t="s">
        <v>46</v>
      </c>
      <c r="I10874" t="s">
        <v>106</v>
      </c>
      <c r="K10874"/>
      <c r="L10874" t="s">
        <v>17995</v>
      </c>
      <c r="M10874" t="s">
        <v>26</v>
      </c>
      <c r="N10874">
        <v>2</v>
      </c>
      <c r="P10874" t="s">
        <v>10827</v>
      </c>
      <c r="Q10874" t="s">
        <v>17996</v>
      </c>
      <c r="S10874" t="s">
        <v>29</v>
      </c>
    </row>
    <row r="10875" spans="1:19" hidden="1" x14ac:dyDescent="0.2">
      <c r="A10875">
        <v>7076</v>
      </c>
      <c r="B10875" t="s">
        <v>17997</v>
      </c>
      <c r="C10875" t="s">
        <v>20</v>
      </c>
      <c r="D10875">
        <v>-0.2</v>
      </c>
      <c r="E10875">
        <v>20</v>
      </c>
      <c r="F10875" t="s">
        <v>15456</v>
      </c>
      <c r="G10875" t="s">
        <v>75</v>
      </c>
      <c r="H10875" t="s">
        <v>23</v>
      </c>
      <c r="I10875" t="s">
        <v>9433</v>
      </c>
      <c r="K10875"/>
      <c r="L10875" t="s">
        <v>17998</v>
      </c>
      <c r="M10875" t="s">
        <v>26</v>
      </c>
      <c r="N10875">
        <v>2</v>
      </c>
      <c r="P10875" t="s">
        <v>10827</v>
      </c>
      <c r="Q10875" t="s">
        <v>17999</v>
      </c>
      <c r="S10875" t="s">
        <v>29</v>
      </c>
    </row>
    <row r="10876" spans="1:19" hidden="1" x14ac:dyDescent="0.2">
      <c r="A10876">
        <v>7076</v>
      </c>
      <c r="B10876" t="s">
        <v>17997</v>
      </c>
      <c r="C10876" t="s">
        <v>73</v>
      </c>
      <c r="D10876">
        <v>8.5399999999999991</v>
      </c>
      <c r="E10876">
        <v>20</v>
      </c>
      <c r="F10876" t="s">
        <v>18000</v>
      </c>
      <c r="G10876" t="s">
        <v>31</v>
      </c>
      <c r="H10876" t="s">
        <v>23</v>
      </c>
      <c r="I10876" t="s">
        <v>9433</v>
      </c>
      <c r="K10876"/>
      <c r="L10876" t="s">
        <v>17998</v>
      </c>
      <c r="M10876" t="s">
        <v>26</v>
      </c>
      <c r="N10876">
        <v>2</v>
      </c>
      <c r="P10876" t="s">
        <v>10827</v>
      </c>
      <c r="Q10876" t="s">
        <v>17999</v>
      </c>
      <c r="S10876" t="s">
        <v>29</v>
      </c>
    </row>
    <row r="10877" spans="1:19" hidden="1" x14ac:dyDescent="0.2">
      <c r="A10877">
        <v>7077</v>
      </c>
      <c r="B10877" t="s">
        <v>18001</v>
      </c>
      <c r="C10877" t="s">
        <v>20</v>
      </c>
      <c r="D10877">
        <v>1.34</v>
      </c>
      <c r="E10877">
        <v>20</v>
      </c>
      <c r="G10877" t="s">
        <v>1440</v>
      </c>
      <c r="H10877" t="s">
        <v>23</v>
      </c>
      <c r="I10877" t="s">
        <v>7615</v>
      </c>
      <c r="K10877"/>
      <c r="L10877" t="s">
        <v>18002</v>
      </c>
      <c r="M10877" t="s">
        <v>26</v>
      </c>
      <c r="N10877">
        <v>2</v>
      </c>
      <c r="P10877" t="s">
        <v>10827</v>
      </c>
      <c r="Q10877" t="s">
        <v>18003</v>
      </c>
      <c r="S10877" t="s">
        <v>29</v>
      </c>
    </row>
    <row r="10878" spans="1:19" hidden="1" x14ac:dyDescent="0.2">
      <c r="A10878">
        <v>7077</v>
      </c>
      <c r="B10878" t="s">
        <v>18001</v>
      </c>
      <c r="C10878" t="s">
        <v>73</v>
      </c>
      <c r="D10878">
        <v>13.51</v>
      </c>
      <c r="E10878">
        <v>20</v>
      </c>
      <c r="G10878" t="s">
        <v>1440</v>
      </c>
      <c r="H10878" t="s">
        <v>23</v>
      </c>
      <c r="I10878" t="s">
        <v>7615</v>
      </c>
      <c r="K10878"/>
      <c r="L10878" t="s">
        <v>18002</v>
      </c>
      <c r="M10878" t="s">
        <v>26</v>
      </c>
      <c r="N10878">
        <v>2</v>
      </c>
      <c r="P10878" t="s">
        <v>10827</v>
      </c>
      <c r="Q10878" t="s">
        <v>18003</v>
      </c>
      <c r="S10878" t="s">
        <v>29</v>
      </c>
    </row>
    <row r="10879" spans="1:19" hidden="1" x14ac:dyDescent="0.2">
      <c r="A10879">
        <v>7078</v>
      </c>
      <c r="B10879" t="s">
        <v>18004</v>
      </c>
      <c r="C10879" t="s">
        <v>20</v>
      </c>
      <c r="D10879">
        <v>4.13</v>
      </c>
      <c r="E10879">
        <v>20</v>
      </c>
      <c r="G10879" t="s">
        <v>55</v>
      </c>
      <c r="H10879" t="s">
        <v>23</v>
      </c>
      <c r="I10879" t="s">
        <v>3083</v>
      </c>
      <c r="K10879"/>
      <c r="L10879" t="s">
        <v>18005</v>
      </c>
      <c r="M10879" t="s">
        <v>26</v>
      </c>
      <c r="N10879">
        <v>2</v>
      </c>
      <c r="P10879" t="s">
        <v>10827</v>
      </c>
      <c r="Q10879" t="s">
        <v>18006</v>
      </c>
      <c r="S10879" t="s">
        <v>29</v>
      </c>
    </row>
    <row r="10880" spans="1:19" hidden="1" x14ac:dyDescent="0.2">
      <c r="A10880">
        <v>7079</v>
      </c>
      <c r="B10880" t="s">
        <v>18007</v>
      </c>
      <c r="C10880" t="s">
        <v>20</v>
      </c>
      <c r="D10880">
        <v>2</v>
      </c>
      <c r="E10880">
        <v>20</v>
      </c>
      <c r="F10880" t="s">
        <v>2017</v>
      </c>
      <c r="H10880" t="s">
        <v>23</v>
      </c>
      <c r="I10880" t="s">
        <v>7069</v>
      </c>
      <c r="K10880"/>
      <c r="L10880" t="s">
        <v>18008</v>
      </c>
      <c r="M10880" t="s">
        <v>26</v>
      </c>
      <c r="N10880">
        <v>2</v>
      </c>
      <c r="P10880" t="s">
        <v>10827</v>
      </c>
      <c r="Q10880" t="s">
        <v>18009</v>
      </c>
      <c r="S10880" t="s">
        <v>29</v>
      </c>
    </row>
    <row r="10881" spans="1:19" hidden="1" x14ac:dyDescent="0.2">
      <c r="A10881">
        <v>7080</v>
      </c>
      <c r="B10881" t="s">
        <v>18010</v>
      </c>
      <c r="C10881" t="s">
        <v>20</v>
      </c>
      <c r="D10881">
        <v>1.76</v>
      </c>
      <c r="E10881">
        <v>20</v>
      </c>
      <c r="G10881" t="s">
        <v>2339</v>
      </c>
      <c r="H10881" t="s">
        <v>23</v>
      </c>
      <c r="I10881" t="s">
        <v>7264</v>
      </c>
      <c r="K10881"/>
      <c r="L10881" t="s">
        <v>18011</v>
      </c>
      <c r="M10881" t="s">
        <v>26</v>
      </c>
      <c r="N10881">
        <v>2</v>
      </c>
      <c r="P10881" t="s">
        <v>10827</v>
      </c>
      <c r="Q10881" t="s">
        <v>18012</v>
      </c>
      <c r="S10881" t="s">
        <v>29</v>
      </c>
    </row>
    <row r="10882" spans="1:19" hidden="1" x14ac:dyDescent="0.2">
      <c r="A10882">
        <v>7080</v>
      </c>
      <c r="B10882" t="s">
        <v>18010</v>
      </c>
      <c r="C10882" t="s">
        <v>73</v>
      </c>
      <c r="D10882">
        <v>11.49</v>
      </c>
      <c r="E10882">
        <v>20</v>
      </c>
      <c r="G10882" t="s">
        <v>2339</v>
      </c>
      <c r="H10882" t="s">
        <v>23</v>
      </c>
      <c r="I10882" t="s">
        <v>7264</v>
      </c>
      <c r="K10882"/>
      <c r="L10882" t="s">
        <v>18011</v>
      </c>
      <c r="M10882" t="s">
        <v>26</v>
      </c>
      <c r="N10882">
        <v>2</v>
      </c>
      <c r="P10882" t="s">
        <v>10827</v>
      </c>
      <c r="Q10882" t="s">
        <v>18012</v>
      </c>
      <c r="S10882" t="s">
        <v>29</v>
      </c>
    </row>
    <row r="10883" spans="1:19" hidden="1" x14ac:dyDescent="0.2">
      <c r="A10883">
        <v>7081</v>
      </c>
      <c r="B10883" t="s">
        <v>18013</v>
      </c>
      <c r="C10883" t="s">
        <v>20</v>
      </c>
      <c r="D10883">
        <v>5.66</v>
      </c>
      <c r="E10883">
        <v>20</v>
      </c>
      <c r="F10883" t="s">
        <v>13964</v>
      </c>
      <c r="G10883" t="s">
        <v>55</v>
      </c>
      <c r="H10883" t="s">
        <v>46</v>
      </c>
      <c r="I10883" t="s">
        <v>8931</v>
      </c>
      <c r="K10883"/>
      <c r="L10883" t="s">
        <v>18014</v>
      </c>
      <c r="M10883" t="s">
        <v>26</v>
      </c>
      <c r="N10883">
        <v>2</v>
      </c>
      <c r="P10883" t="s">
        <v>10827</v>
      </c>
      <c r="Q10883" t="s">
        <v>18015</v>
      </c>
      <c r="S10883" t="s">
        <v>29</v>
      </c>
    </row>
    <row r="10884" spans="1:19" hidden="1" x14ac:dyDescent="0.2">
      <c r="A10884">
        <v>7082</v>
      </c>
      <c r="B10884" t="s">
        <v>18016</v>
      </c>
      <c r="C10884" t="s">
        <v>20</v>
      </c>
      <c r="D10884">
        <v>2.04</v>
      </c>
      <c r="E10884">
        <v>20</v>
      </c>
      <c r="G10884" t="s">
        <v>18017</v>
      </c>
      <c r="H10884" t="s">
        <v>23</v>
      </c>
      <c r="I10884" t="s">
        <v>7264</v>
      </c>
      <c r="K10884"/>
      <c r="L10884" t="s">
        <v>18018</v>
      </c>
      <c r="M10884" t="s">
        <v>26</v>
      </c>
      <c r="N10884">
        <v>2</v>
      </c>
      <c r="P10884" t="s">
        <v>10827</v>
      </c>
      <c r="Q10884" t="s">
        <v>18019</v>
      </c>
      <c r="S10884" t="s">
        <v>29</v>
      </c>
    </row>
    <row r="10885" spans="1:19" hidden="1" x14ac:dyDescent="0.2">
      <c r="A10885">
        <v>7082</v>
      </c>
      <c r="B10885" t="s">
        <v>18016</v>
      </c>
      <c r="C10885" t="s">
        <v>73</v>
      </c>
      <c r="D10885">
        <v>12.41</v>
      </c>
      <c r="E10885">
        <v>20</v>
      </c>
      <c r="G10885" t="s">
        <v>18017</v>
      </c>
      <c r="H10885" t="s">
        <v>23</v>
      </c>
      <c r="I10885" t="s">
        <v>7264</v>
      </c>
      <c r="K10885"/>
      <c r="L10885" t="s">
        <v>18018</v>
      </c>
      <c r="M10885" t="s">
        <v>26</v>
      </c>
      <c r="N10885">
        <v>2</v>
      </c>
      <c r="P10885" t="s">
        <v>10827</v>
      </c>
      <c r="Q10885" t="s">
        <v>18019</v>
      </c>
      <c r="S10885" t="s">
        <v>29</v>
      </c>
    </row>
    <row r="10886" spans="1:19" hidden="1" x14ac:dyDescent="0.2">
      <c r="A10886">
        <v>7083</v>
      </c>
      <c r="B10886" t="s">
        <v>18020</v>
      </c>
      <c r="C10886" t="s">
        <v>20</v>
      </c>
      <c r="D10886">
        <v>0.25</v>
      </c>
      <c r="E10886">
        <v>20</v>
      </c>
      <c r="G10886" t="s">
        <v>75</v>
      </c>
      <c r="H10886" t="s">
        <v>23</v>
      </c>
      <c r="I10886" t="s">
        <v>7117</v>
      </c>
      <c r="K10886"/>
      <c r="L10886" t="s">
        <v>18021</v>
      </c>
      <c r="M10886" t="s">
        <v>26</v>
      </c>
      <c r="N10886">
        <v>2</v>
      </c>
      <c r="P10886" t="s">
        <v>10827</v>
      </c>
      <c r="Q10886" t="s">
        <v>18022</v>
      </c>
      <c r="S10886" t="s">
        <v>29</v>
      </c>
    </row>
    <row r="10887" spans="1:19" hidden="1" x14ac:dyDescent="0.2">
      <c r="A10887">
        <v>7083</v>
      </c>
      <c r="B10887" t="s">
        <v>18020</v>
      </c>
      <c r="C10887" t="s">
        <v>73</v>
      </c>
      <c r="D10887">
        <v>9.0399999999999991</v>
      </c>
      <c r="E10887">
        <v>20</v>
      </c>
      <c r="G10887" t="s">
        <v>55</v>
      </c>
      <c r="H10887" t="s">
        <v>46</v>
      </c>
      <c r="I10887" t="s">
        <v>7117</v>
      </c>
      <c r="K10887"/>
      <c r="L10887" t="s">
        <v>18021</v>
      </c>
      <c r="M10887" t="s">
        <v>26</v>
      </c>
      <c r="N10887">
        <v>2</v>
      </c>
      <c r="P10887" t="s">
        <v>10827</v>
      </c>
      <c r="Q10887" t="s">
        <v>18022</v>
      </c>
      <c r="S10887" t="s">
        <v>29</v>
      </c>
    </row>
    <row r="10888" spans="1:19" hidden="1" x14ac:dyDescent="0.2">
      <c r="A10888">
        <v>7084</v>
      </c>
      <c r="B10888" t="s">
        <v>18023</v>
      </c>
      <c r="C10888" t="s">
        <v>20</v>
      </c>
      <c r="D10888">
        <v>0.79</v>
      </c>
      <c r="E10888">
        <v>20</v>
      </c>
      <c r="G10888" t="s">
        <v>75</v>
      </c>
      <c r="H10888" t="s">
        <v>46</v>
      </c>
      <c r="I10888" t="s">
        <v>10738</v>
      </c>
      <c r="K10888"/>
      <c r="L10888" t="s">
        <v>18024</v>
      </c>
      <c r="M10888" t="s">
        <v>26</v>
      </c>
      <c r="N10888">
        <v>2</v>
      </c>
      <c r="P10888" t="s">
        <v>10827</v>
      </c>
      <c r="Q10888" t="s">
        <v>18025</v>
      </c>
      <c r="S10888" t="s">
        <v>29</v>
      </c>
    </row>
    <row r="10889" spans="1:19" hidden="1" x14ac:dyDescent="0.2">
      <c r="A10889">
        <v>7085</v>
      </c>
      <c r="B10889" t="s">
        <v>18026</v>
      </c>
      <c r="C10889" t="s">
        <v>20</v>
      </c>
      <c r="D10889">
        <v>0.15</v>
      </c>
      <c r="E10889">
        <v>20</v>
      </c>
      <c r="G10889" t="s">
        <v>75</v>
      </c>
      <c r="H10889" t="s">
        <v>46</v>
      </c>
      <c r="I10889" t="s">
        <v>7117</v>
      </c>
      <c r="K10889"/>
      <c r="L10889" t="s">
        <v>18027</v>
      </c>
      <c r="M10889" t="s">
        <v>26</v>
      </c>
      <c r="N10889">
        <v>2</v>
      </c>
      <c r="P10889" t="s">
        <v>10827</v>
      </c>
      <c r="Q10889" t="s">
        <v>18028</v>
      </c>
      <c r="S10889" t="s">
        <v>29</v>
      </c>
    </row>
    <row r="10890" spans="1:19" hidden="1" x14ac:dyDescent="0.2">
      <c r="A10890">
        <v>7085</v>
      </c>
      <c r="B10890" t="s">
        <v>18026</v>
      </c>
      <c r="C10890" t="s">
        <v>73</v>
      </c>
      <c r="D10890">
        <v>0.95</v>
      </c>
      <c r="E10890">
        <v>20</v>
      </c>
      <c r="G10890" t="s">
        <v>31</v>
      </c>
      <c r="H10890" t="s">
        <v>46</v>
      </c>
      <c r="I10890" t="s">
        <v>7117</v>
      </c>
      <c r="K10890"/>
      <c r="L10890" t="s">
        <v>18027</v>
      </c>
      <c r="M10890" t="s">
        <v>26</v>
      </c>
      <c r="N10890">
        <v>2</v>
      </c>
      <c r="P10890" t="s">
        <v>10827</v>
      </c>
      <c r="Q10890" t="s">
        <v>18028</v>
      </c>
      <c r="S10890" t="s">
        <v>29</v>
      </c>
    </row>
    <row r="10891" spans="1:19" hidden="1" x14ac:dyDescent="0.2">
      <c r="A10891">
        <v>7086</v>
      </c>
      <c r="B10891" t="s">
        <v>18029</v>
      </c>
      <c r="C10891" t="s">
        <v>20</v>
      </c>
      <c r="D10891">
        <v>-0.56999999999999995</v>
      </c>
      <c r="E10891">
        <v>20</v>
      </c>
      <c r="G10891" t="s">
        <v>75</v>
      </c>
      <c r="H10891" t="s">
        <v>23</v>
      </c>
      <c r="I10891" t="s">
        <v>7117</v>
      </c>
      <c r="K10891"/>
      <c r="L10891" t="s">
        <v>18030</v>
      </c>
      <c r="M10891" t="s">
        <v>26</v>
      </c>
      <c r="N10891">
        <v>2</v>
      </c>
      <c r="P10891" t="s">
        <v>10827</v>
      </c>
      <c r="Q10891" t="s">
        <v>18031</v>
      </c>
      <c r="S10891" t="s">
        <v>29</v>
      </c>
    </row>
    <row r="10892" spans="1:19" hidden="1" x14ac:dyDescent="0.2">
      <c r="A10892">
        <v>7086</v>
      </c>
      <c r="B10892" t="s">
        <v>18029</v>
      </c>
      <c r="C10892" t="s">
        <v>73</v>
      </c>
      <c r="D10892">
        <v>10.1</v>
      </c>
      <c r="E10892">
        <v>20</v>
      </c>
      <c r="G10892" t="s">
        <v>31</v>
      </c>
      <c r="H10892" t="s">
        <v>23</v>
      </c>
      <c r="I10892" t="s">
        <v>7117</v>
      </c>
      <c r="K10892"/>
      <c r="L10892" t="s">
        <v>18030</v>
      </c>
      <c r="M10892" t="s">
        <v>26</v>
      </c>
      <c r="N10892">
        <v>2</v>
      </c>
      <c r="P10892" t="s">
        <v>10827</v>
      </c>
      <c r="Q10892" t="s">
        <v>18031</v>
      </c>
      <c r="S10892" t="s">
        <v>29</v>
      </c>
    </row>
    <row r="10893" spans="1:19" hidden="1" x14ac:dyDescent="0.2">
      <c r="A10893">
        <v>7087</v>
      </c>
      <c r="B10893" t="s">
        <v>18032</v>
      </c>
      <c r="C10893" t="s">
        <v>20</v>
      </c>
      <c r="D10893">
        <v>-0.69</v>
      </c>
      <c r="E10893">
        <v>20</v>
      </c>
      <c r="G10893" t="s">
        <v>75</v>
      </c>
      <c r="H10893" t="s">
        <v>23</v>
      </c>
      <c r="I10893" t="s">
        <v>7117</v>
      </c>
      <c r="K10893"/>
      <c r="L10893" t="s">
        <v>18033</v>
      </c>
      <c r="M10893" t="s">
        <v>26</v>
      </c>
      <c r="N10893">
        <v>2</v>
      </c>
      <c r="P10893" t="s">
        <v>10827</v>
      </c>
      <c r="Q10893" t="s">
        <v>18034</v>
      </c>
      <c r="S10893" t="s">
        <v>29</v>
      </c>
    </row>
    <row r="10894" spans="1:19" hidden="1" x14ac:dyDescent="0.2">
      <c r="A10894">
        <v>7087</v>
      </c>
      <c r="B10894" t="s">
        <v>18032</v>
      </c>
      <c r="C10894" t="s">
        <v>73</v>
      </c>
      <c r="D10894">
        <v>9.9499999999999993</v>
      </c>
      <c r="E10894">
        <v>20</v>
      </c>
      <c r="G10894" t="s">
        <v>31</v>
      </c>
      <c r="H10894" t="s">
        <v>46</v>
      </c>
      <c r="I10894" t="s">
        <v>7117</v>
      </c>
      <c r="K10894"/>
      <c r="L10894" t="s">
        <v>18033</v>
      </c>
      <c r="M10894" t="s">
        <v>26</v>
      </c>
      <c r="N10894">
        <v>2</v>
      </c>
      <c r="P10894" t="s">
        <v>10827</v>
      </c>
      <c r="Q10894" t="s">
        <v>18034</v>
      </c>
      <c r="S10894" t="s">
        <v>29</v>
      </c>
    </row>
    <row r="10895" spans="1:19" hidden="1" x14ac:dyDescent="0.2">
      <c r="A10895">
        <v>7088</v>
      </c>
      <c r="B10895" t="s">
        <v>18035</v>
      </c>
      <c r="C10895" t="s">
        <v>20</v>
      </c>
      <c r="D10895">
        <v>0.1</v>
      </c>
      <c r="E10895">
        <v>20</v>
      </c>
      <c r="G10895" t="s">
        <v>75</v>
      </c>
      <c r="H10895" t="s">
        <v>46</v>
      </c>
      <c r="I10895" t="s">
        <v>7117</v>
      </c>
      <c r="K10895"/>
      <c r="L10895" t="s">
        <v>18036</v>
      </c>
      <c r="M10895" t="s">
        <v>26</v>
      </c>
      <c r="N10895">
        <v>2</v>
      </c>
      <c r="P10895" t="s">
        <v>10827</v>
      </c>
      <c r="Q10895" t="s">
        <v>18037</v>
      </c>
      <c r="S10895" t="s">
        <v>29</v>
      </c>
    </row>
    <row r="10896" spans="1:19" hidden="1" x14ac:dyDescent="0.2">
      <c r="A10896">
        <v>7088</v>
      </c>
      <c r="B10896" t="s">
        <v>18035</v>
      </c>
      <c r="C10896" t="s">
        <v>73</v>
      </c>
      <c r="D10896">
        <v>9.3699999999999992</v>
      </c>
      <c r="E10896">
        <v>20</v>
      </c>
      <c r="G10896" t="s">
        <v>31</v>
      </c>
      <c r="H10896" t="s">
        <v>46</v>
      </c>
      <c r="I10896" t="s">
        <v>7117</v>
      </c>
      <c r="K10896"/>
      <c r="L10896" t="s">
        <v>18036</v>
      </c>
      <c r="M10896" t="s">
        <v>26</v>
      </c>
      <c r="N10896">
        <v>2</v>
      </c>
      <c r="P10896" t="s">
        <v>10827</v>
      </c>
      <c r="Q10896" t="s">
        <v>18037</v>
      </c>
      <c r="S10896" t="s">
        <v>29</v>
      </c>
    </row>
    <row r="10897" spans="1:19" hidden="1" x14ac:dyDescent="0.2">
      <c r="A10897">
        <v>7089</v>
      </c>
      <c r="B10897" t="s">
        <v>18038</v>
      </c>
      <c r="C10897" t="s">
        <v>20</v>
      </c>
      <c r="D10897">
        <v>2.02</v>
      </c>
      <c r="E10897">
        <v>20</v>
      </c>
      <c r="G10897" t="s">
        <v>1440</v>
      </c>
      <c r="H10897" t="s">
        <v>23</v>
      </c>
      <c r="I10897" t="s">
        <v>8931</v>
      </c>
      <c r="K10897"/>
      <c r="L10897" t="s">
        <v>18039</v>
      </c>
      <c r="M10897" t="s">
        <v>26</v>
      </c>
      <c r="N10897">
        <v>2</v>
      </c>
      <c r="P10897" t="s">
        <v>10827</v>
      </c>
      <c r="Q10897" t="s">
        <v>18040</v>
      </c>
      <c r="S10897" t="s">
        <v>29</v>
      </c>
    </row>
    <row r="10898" spans="1:19" hidden="1" x14ac:dyDescent="0.2">
      <c r="A10898">
        <v>7090</v>
      </c>
      <c r="B10898" t="s">
        <v>18041</v>
      </c>
      <c r="C10898" t="s">
        <v>20</v>
      </c>
      <c r="D10898">
        <v>2.12</v>
      </c>
      <c r="E10898">
        <v>20</v>
      </c>
      <c r="G10898" t="s">
        <v>9771</v>
      </c>
      <c r="H10898" t="s">
        <v>23</v>
      </c>
      <c r="I10898" t="s">
        <v>8931</v>
      </c>
      <c r="K10898"/>
      <c r="L10898" t="s">
        <v>18042</v>
      </c>
      <c r="M10898" t="s">
        <v>26</v>
      </c>
      <c r="N10898">
        <v>2</v>
      </c>
      <c r="P10898" t="s">
        <v>10827</v>
      </c>
      <c r="Q10898" t="s">
        <v>18043</v>
      </c>
      <c r="S10898" t="s">
        <v>29</v>
      </c>
    </row>
    <row r="10899" spans="1:19" hidden="1" x14ac:dyDescent="0.2">
      <c r="A10899">
        <v>7091</v>
      </c>
      <c r="B10899" t="s">
        <v>18044</v>
      </c>
      <c r="C10899" t="s">
        <v>20</v>
      </c>
      <c r="D10899">
        <v>5.0999999999999996</v>
      </c>
      <c r="E10899">
        <v>20</v>
      </c>
      <c r="F10899" t="s">
        <v>13964</v>
      </c>
      <c r="G10899" t="s">
        <v>55</v>
      </c>
      <c r="H10899" t="s">
        <v>46</v>
      </c>
      <c r="I10899" t="s">
        <v>17928</v>
      </c>
      <c r="K10899"/>
      <c r="L10899" t="s">
        <v>18045</v>
      </c>
      <c r="M10899" t="s">
        <v>26</v>
      </c>
      <c r="N10899">
        <v>2</v>
      </c>
      <c r="P10899" t="s">
        <v>10827</v>
      </c>
      <c r="Q10899" t="s">
        <v>18046</v>
      </c>
      <c r="S10899" t="s">
        <v>29</v>
      </c>
    </row>
    <row r="10900" spans="1:19" hidden="1" x14ac:dyDescent="0.2">
      <c r="A10900">
        <v>7091</v>
      </c>
      <c r="B10900" t="s">
        <v>18044</v>
      </c>
      <c r="C10900" t="s">
        <v>73</v>
      </c>
      <c r="D10900">
        <v>8.02</v>
      </c>
      <c r="E10900">
        <v>20</v>
      </c>
      <c r="F10900" t="s">
        <v>13964</v>
      </c>
      <c r="G10900" t="s">
        <v>55</v>
      </c>
      <c r="H10900" t="s">
        <v>46</v>
      </c>
      <c r="I10900" t="s">
        <v>17928</v>
      </c>
      <c r="K10900"/>
      <c r="L10900" t="s">
        <v>18045</v>
      </c>
      <c r="M10900" t="s">
        <v>26</v>
      </c>
      <c r="N10900">
        <v>2</v>
      </c>
      <c r="P10900" t="s">
        <v>10827</v>
      </c>
      <c r="Q10900" t="s">
        <v>18046</v>
      </c>
      <c r="S10900" t="s">
        <v>29</v>
      </c>
    </row>
    <row r="10901" spans="1:19" hidden="1" x14ac:dyDescent="0.2">
      <c r="A10901">
        <v>7092</v>
      </c>
      <c r="B10901" t="s">
        <v>18047</v>
      </c>
      <c r="C10901" t="s">
        <v>20</v>
      </c>
      <c r="D10901">
        <v>2.78</v>
      </c>
      <c r="E10901">
        <v>20</v>
      </c>
      <c r="G10901" t="s">
        <v>1440</v>
      </c>
      <c r="H10901" t="s">
        <v>23</v>
      </c>
      <c r="I10901" t="s">
        <v>17928</v>
      </c>
      <c r="K10901"/>
      <c r="L10901" t="s">
        <v>18048</v>
      </c>
      <c r="M10901" t="s">
        <v>26</v>
      </c>
      <c r="N10901">
        <v>2</v>
      </c>
      <c r="P10901" t="s">
        <v>10827</v>
      </c>
      <c r="Q10901" t="s">
        <v>18049</v>
      </c>
      <c r="S10901" t="s">
        <v>29</v>
      </c>
    </row>
    <row r="10902" spans="1:19" hidden="1" x14ac:dyDescent="0.2">
      <c r="A10902">
        <v>7092</v>
      </c>
      <c r="B10902" t="s">
        <v>18047</v>
      </c>
      <c r="C10902" t="s">
        <v>73</v>
      </c>
      <c r="D10902">
        <v>9.3699999999999992</v>
      </c>
      <c r="E10902">
        <v>20</v>
      </c>
      <c r="G10902" t="s">
        <v>1440</v>
      </c>
      <c r="H10902" t="s">
        <v>23</v>
      </c>
      <c r="I10902" t="s">
        <v>17928</v>
      </c>
      <c r="K10902"/>
      <c r="L10902" t="s">
        <v>18048</v>
      </c>
      <c r="M10902" t="s">
        <v>26</v>
      </c>
      <c r="N10902">
        <v>2</v>
      </c>
      <c r="P10902" t="s">
        <v>10827</v>
      </c>
      <c r="Q10902" t="s">
        <v>18049</v>
      </c>
      <c r="S10902" t="s">
        <v>29</v>
      </c>
    </row>
    <row r="10903" spans="1:19" hidden="1" x14ac:dyDescent="0.2">
      <c r="A10903">
        <v>7093</v>
      </c>
      <c r="B10903" t="s">
        <v>18050</v>
      </c>
      <c r="C10903" t="s">
        <v>20</v>
      </c>
      <c r="D10903">
        <v>5.16</v>
      </c>
      <c r="E10903">
        <v>20</v>
      </c>
      <c r="F10903" t="s">
        <v>13964</v>
      </c>
      <c r="G10903" t="s">
        <v>55</v>
      </c>
      <c r="H10903" t="s">
        <v>46</v>
      </c>
      <c r="I10903" t="s">
        <v>17928</v>
      </c>
      <c r="K10903"/>
      <c r="L10903" t="s">
        <v>18051</v>
      </c>
      <c r="M10903" t="s">
        <v>26</v>
      </c>
      <c r="N10903">
        <v>2</v>
      </c>
      <c r="P10903" t="s">
        <v>10827</v>
      </c>
      <c r="Q10903" t="s">
        <v>18052</v>
      </c>
      <c r="S10903" t="s">
        <v>29</v>
      </c>
    </row>
    <row r="10904" spans="1:19" hidden="1" x14ac:dyDescent="0.2">
      <c r="A10904">
        <v>7094</v>
      </c>
      <c r="B10904" t="s">
        <v>18053</v>
      </c>
      <c r="C10904" t="s">
        <v>20</v>
      </c>
      <c r="D10904">
        <v>6.15</v>
      </c>
      <c r="E10904">
        <v>20</v>
      </c>
      <c r="F10904" t="s">
        <v>13964</v>
      </c>
      <c r="G10904" t="s">
        <v>55</v>
      </c>
      <c r="H10904" t="s">
        <v>46</v>
      </c>
      <c r="I10904" t="s">
        <v>8931</v>
      </c>
      <c r="K10904"/>
      <c r="L10904" t="s">
        <v>18054</v>
      </c>
      <c r="M10904" t="s">
        <v>26</v>
      </c>
      <c r="N10904">
        <v>2</v>
      </c>
      <c r="P10904" t="s">
        <v>10827</v>
      </c>
      <c r="Q10904" t="s">
        <v>18055</v>
      </c>
      <c r="S10904" t="s">
        <v>29</v>
      </c>
    </row>
    <row r="10905" spans="1:19" hidden="1" x14ac:dyDescent="0.2">
      <c r="A10905">
        <v>7095</v>
      </c>
      <c r="B10905" t="s">
        <v>18056</v>
      </c>
      <c r="C10905" t="s">
        <v>20</v>
      </c>
      <c r="D10905">
        <v>3.97</v>
      </c>
      <c r="E10905">
        <v>20</v>
      </c>
      <c r="F10905" t="s">
        <v>13964</v>
      </c>
      <c r="G10905" t="s">
        <v>55</v>
      </c>
      <c r="H10905" t="s">
        <v>46</v>
      </c>
      <c r="I10905" t="s">
        <v>14499</v>
      </c>
      <c r="K10905"/>
      <c r="L10905" t="s">
        <v>18057</v>
      </c>
      <c r="M10905" t="s">
        <v>26</v>
      </c>
      <c r="N10905">
        <v>2</v>
      </c>
      <c r="P10905" t="s">
        <v>10827</v>
      </c>
      <c r="Q10905" t="s">
        <v>18058</v>
      </c>
      <c r="S10905" t="s">
        <v>29</v>
      </c>
    </row>
    <row r="10906" spans="1:19" hidden="1" x14ac:dyDescent="0.2">
      <c r="A10906">
        <v>7096</v>
      </c>
      <c r="B10906" t="s">
        <v>18059</v>
      </c>
      <c r="C10906" t="s">
        <v>20</v>
      </c>
      <c r="D10906">
        <v>3.75</v>
      </c>
      <c r="E10906">
        <v>20</v>
      </c>
      <c r="F10906" t="s">
        <v>66</v>
      </c>
      <c r="G10906" t="s">
        <v>31</v>
      </c>
      <c r="H10906" t="s">
        <v>46</v>
      </c>
      <c r="I10906" t="s">
        <v>14499</v>
      </c>
      <c r="K10906"/>
      <c r="L10906" t="s">
        <v>18060</v>
      </c>
      <c r="M10906" t="s">
        <v>26</v>
      </c>
      <c r="N10906">
        <v>2</v>
      </c>
      <c r="P10906" t="s">
        <v>10827</v>
      </c>
      <c r="Q10906" t="s">
        <v>18061</v>
      </c>
      <c r="S10906" t="s">
        <v>29</v>
      </c>
    </row>
    <row r="10907" spans="1:19" hidden="1" x14ac:dyDescent="0.2">
      <c r="A10907">
        <v>7097</v>
      </c>
      <c r="B10907" t="s">
        <v>18062</v>
      </c>
      <c r="C10907" t="s">
        <v>20</v>
      </c>
      <c r="D10907">
        <v>3.33</v>
      </c>
      <c r="E10907">
        <v>20</v>
      </c>
      <c r="F10907" t="s">
        <v>66</v>
      </c>
      <c r="G10907" t="s">
        <v>31</v>
      </c>
      <c r="H10907" t="s">
        <v>46</v>
      </c>
      <c r="I10907" t="s">
        <v>14499</v>
      </c>
      <c r="K10907"/>
      <c r="L10907" t="s">
        <v>18063</v>
      </c>
      <c r="M10907" t="s">
        <v>26</v>
      </c>
      <c r="N10907">
        <v>2</v>
      </c>
      <c r="P10907" t="s">
        <v>10827</v>
      </c>
      <c r="Q10907" t="s">
        <v>18064</v>
      </c>
      <c r="S10907" t="s">
        <v>29</v>
      </c>
    </row>
    <row r="10908" spans="1:19" hidden="1" x14ac:dyDescent="0.2">
      <c r="A10908">
        <v>7098</v>
      </c>
      <c r="B10908" t="s">
        <v>18065</v>
      </c>
      <c r="C10908" t="s">
        <v>20</v>
      </c>
      <c r="D10908">
        <v>3.25</v>
      </c>
      <c r="E10908">
        <v>20</v>
      </c>
      <c r="F10908" t="s">
        <v>66</v>
      </c>
      <c r="G10908" t="s">
        <v>31</v>
      </c>
      <c r="H10908" t="s">
        <v>46</v>
      </c>
      <c r="I10908" t="s">
        <v>14499</v>
      </c>
      <c r="K10908"/>
      <c r="L10908" t="s">
        <v>18066</v>
      </c>
      <c r="M10908" t="s">
        <v>26</v>
      </c>
      <c r="N10908">
        <v>2</v>
      </c>
      <c r="P10908" t="s">
        <v>10827</v>
      </c>
      <c r="Q10908" t="s">
        <v>18067</v>
      </c>
      <c r="S10908" t="s">
        <v>29</v>
      </c>
    </row>
    <row r="10909" spans="1:19" hidden="1" x14ac:dyDescent="0.2">
      <c r="A10909">
        <v>7099</v>
      </c>
      <c r="B10909" t="s">
        <v>7281</v>
      </c>
      <c r="C10909" t="s">
        <v>20</v>
      </c>
      <c r="D10909">
        <v>3.67</v>
      </c>
      <c r="E10909">
        <v>20</v>
      </c>
      <c r="F10909" t="s">
        <v>17190</v>
      </c>
      <c r="G10909" t="s">
        <v>31</v>
      </c>
      <c r="H10909" t="s">
        <v>23</v>
      </c>
      <c r="I10909" t="s">
        <v>3568</v>
      </c>
      <c r="K10909"/>
      <c r="L10909" t="s">
        <v>7283</v>
      </c>
      <c r="M10909" t="s">
        <v>26</v>
      </c>
      <c r="N10909">
        <v>2</v>
      </c>
      <c r="P10909" t="s">
        <v>10827</v>
      </c>
      <c r="Q10909" t="s">
        <v>18068</v>
      </c>
      <c r="S10909" t="s">
        <v>29</v>
      </c>
    </row>
    <row r="10910" spans="1:19" hidden="1" x14ac:dyDescent="0.2">
      <c r="A10910">
        <v>7099</v>
      </c>
      <c r="B10910" t="s">
        <v>7281</v>
      </c>
      <c r="C10910" t="s">
        <v>18069</v>
      </c>
      <c r="D10910">
        <v>4.17</v>
      </c>
      <c r="E10910">
        <v>20</v>
      </c>
      <c r="F10910" t="s">
        <v>18070</v>
      </c>
      <c r="G10910" t="s">
        <v>31</v>
      </c>
      <c r="H10910" t="s">
        <v>23</v>
      </c>
      <c r="I10910" t="s">
        <v>3568</v>
      </c>
      <c r="K10910"/>
      <c r="L10910" t="s">
        <v>7283</v>
      </c>
      <c r="M10910" t="s">
        <v>26</v>
      </c>
      <c r="N10910">
        <v>2</v>
      </c>
      <c r="P10910" t="s">
        <v>10827</v>
      </c>
      <c r="Q10910" t="s">
        <v>18068</v>
      </c>
      <c r="S10910" t="s">
        <v>29</v>
      </c>
    </row>
    <row r="10911" spans="1:19" hidden="1" x14ac:dyDescent="0.2">
      <c r="A10911">
        <v>7100</v>
      </c>
      <c r="B10911" t="s">
        <v>18071</v>
      </c>
      <c r="C10911" t="s">
        <v>20</v>
      </c>
      <c r="D10911">
        <v>3.21</v>
      </c>
      <c r="E10911">
        <v>20</v>
      </c>
      <c r="F10911" t="s">
        <v>17190</v>
      </c>
      <c r="G10911" t="s">
        <v>31</v>
      </c>
      <c r="H10911" t="s">
        <v>46</v>
      </c>
      <c r="I10911" t="s">
        <v>3568</v>
      </c>
      <c r="K10911"/>
      <c r="L10911" t="s">
        <v>18072</v>
      </c>
      <c r="M10911" t="s">
        <v>26</v>
      </c>
      <c r="N10911">
        <v>2</v>
      </c>
      <c r="P10911" t="s">
        <v>10827</v>
      </c>
      <c r="Q10911" t="s">
        <v>18073</v>
      </c>
      <c r="S10911" t="s">
        <v>29</v>
      </c>
    </row>
    <row r="10912" spans="1:19" hidden="1" x14ac:dyDescent="0.2">
      <c r="A10912">
        <v>7100</v>
      </c>
      <c r="B10912" t="s">
        <v>18071</v>
      </c>
      <c r="C10912" t="s">
        <v>18069</v>
      </c>
      <c r="D10912">
        <v>3.74</v>
      </c>
      <c r="E10912">
        <v>20</v>
      </c>
      <c r="F10912" t="s">
        <v>18070</v>
      </c>
      <c r="G10912" t="s">
        <v>31</v>
      </c>
      <c r="H10912" t="s">
        <v>23</v>
      </c>
      <c r="I10912" t="s">
        <v>3568</v>
      </c>
      <c r="K10912"/>
      <c r="L10912" t="s">
        <v>18072</v>
      </c>
      <c r="M10912" t="s">
        <v>26</v>
      </c>
      <c r="N10912">
        <v>2</v>
      </c>
      <c r="P10912" t="s">
        <v>10827</v>
      </c>
      <c r="Q10912" t="s">
        <v>18073</v>
      </c>
      <c r="S10912" t="s">
        <v>29</v>
      </c>
    </row>
    <row r="10913" spans="1:19" hidden="1" x14ac:dyDescent="0.2">
      <c r="A10913">
        <v>7101</v>
      </c>
      <c r="B10913" t="s">
        <v>18074</v>
      </c>
      <c r="C10913" t="s">
        <v>20</v>
      </c>
      <c r="D10913">
        <v>2.77</v>
      </c>
      <c r="E10913">
        <v>20</v>
      </c>
      <c r="G10913" t="s">
        <v>1440</v>
      </c>
      <c r="H10913" t="s">
        <v>23</v>
      </c>
      <c r="I10913" t="s">
        <v>7378</v>
      </c>
      <c r="K10913"/>
      <c r="L10913" t="s">
        <v>18075</v>
      </c>
      <c r="M10913" t="s">
        <v>26</v>
      </c>
      <c r="N10913">
        <v>2</v>
      </c>
      <c r="P10913" t="s">
        <v>10827</v>
      </c>
      <c r="Q10913" t="s">
        <v>18076</v>
      </c>
      <c r="S10913" t="s">
        <v>29</v>
      </c>
    </row>
    <row r="10914" spans="1:19" hidden="1" x14ac:dyDescent="0.2">
      <c r="A10914">
        <v>7103</v>
      </c>
      <c r="B10914" t="s">
        <v>18077</v>
      </c>
      <c r="C10914" t="s">
        <v>20</v>
      </c>
      <c r="D10914">
        <v>3.49</v>
      </c>
      <c r="E10914">
        <v>20</v>
      </c>
      <c r="F10914" t="s">
        <v>66</v>
      </c>
      <c r="G10914" t="s">
        <v>31</v>
      </c>
      <c r="H10914" t="s">
        <v>46</v>
      </c>
      <c r="I10914" t="s">
        <v>18078</v>
      </c>
      <c r="K10914"/>
      <c r="L10914" t="s">
        <v>18079</v>
      </c>
      <c r="M10914" t="s">
        <v>26</v>
      </c>
      <c r="N10914">
        <v>2</v>
      </c>
      <c r="P10914" t="s">
        <v>10827</v>
      </c>
      <c r="Q10914" t="s">
        <v>18080</v>
      </c>
      <c r="S10914" t="s">
        <v>29</v>
      </c>
    </row>
    <row r="10915" spans="1:19" hidden="1" x14ac:dyDescent="0.2">
      <c r="A10915">
        <v>7103</v>
      </c>
      <c r="B10915" t="s">
        <v>18077</v>
      </c>
      <c r="C10915" t="s">
        <v>73</v>
      </c>
      <c r="D10915">
        <v>-0.35</v>
      </c>
      <c r="E10915">
        <v>20</v>
      </c>
      <c r="F10915" t="s">
        <v>11398</v>
      </c>
      <c r="G10915" t="s">
        <v>75</v>
      </c>
      <c r="H10915" t="s">
        <v>23</v>
      </c>
      <c r="I10915" t="s">
        <v>18078</v>
      </c>
      <c r="K10915"/>
      <c r="L10915" t="s">
        <v>18079</v>
      </c>
      <c r="M10915" t="s">
        <v>26</v>
      </c>
      <c r="N10915">
        <v>2</v>
      </c>
      <c r="P10915" t="s">
        <v>10827</v>
      </c>
      <c r="Q10915" t="s">
        <v>18080</v>
      </c>
      <c r="S10915" t="s">
        <v>29</v>
      </c>
    </row>
    <row r="10916" spans="1:19" hidden="1" x14ac:dyDescent="0.2">
      <c r="A10916">
        <v>7104</v>
      </c>
      <c r="B10916" t="s">
        <v>18081</v>
      </c>
      <c r="C10916" t="s">
        <v>20</v>
      </c>
      <c r="D10916">
        <v>5.91</v>
      </c>
      <c r="E10916">
        <v>20</v>
      </c>
      <c r="F10916" t="s">
        <v>13964</v>
      </c>
      <c r="G10916" t="s">
        <v>55</v>
      </c>
      <c r="H10916" t="s">
        <v>46</v>
      </c>
      <c r="I10916" t="s">
        <v>8931</v>
      </c>
      <c r="K10916"/>
      <c r="L10916" t="s">
        <v>18082</v>
      </c>
      <c r="M10916" t="s">
        <v>26</v>
      </c>
      <c r="N10916">
        <v>2</v>
      </c>
      <c r="P10916" t="s">
        <v>10827</v>
      </c>
      <c r="Q10916" t="s">
        <v>18083</v>
      </c>
      <c r="S10916" t="s">
        <v>29</v>
      </c>
    </row>
    <row r="10917" spans="1:19" hidden="1" x14ac:dyDescent="0.2">
      <c r="A10917">
        <v>7105</v>
      </c>
      <c r="B10917" t="s">
        <v>18084</v>
      </c>
      <c r="C10917" t="s">
        <v>20</v>
      </c>
      <c r="D10917">
        <v>1.94</v>
      </c>
      <c r="E10917">
        <v>20</v>
      </c>
      <c r="F10917" t="s">
        <v>5425</v>
      </c>
      <c r="G10917" t="s">
        <v>31</v>
      </c>
      <c r="H10917" t="s">
        <v>46</v>
      </c>
      <c r="I10917" t="s">
        <v>18085</v>
      </c>
      <c r="K10917"/>
      <c r="L10917" t="s">
        <v>18086</v>
      </c>
      <c r="M10917" t="s">
        <v>26</v>
      </c>
      <c r="N10917">
        <v>2</v>
      </c>
      <c r="P10917" t="s">
        <v>10827</v>
      </c>
      <c r="Q10917" t="s">
        <v>18087</v>
      </c>
      <c r="S10917" t="s">
        <v>29</v>
      </c>
    </row>
    <row r="10918" spans="1:19" hidden="1" x14ac:dyDescent="0.2">
      <c r="A10918">
        <v>7105</v>
      </c>
      <c r="B10918" t="s">
        <v>18084</v>
      </c>
      <c r="C10918" t="s">
        <v>73</v>
      </c>
      <c r="D10918">
        <v>5.17</v>
      </c>
      <c r="E10918">
        <v>20</v>
      </c>
      <c r="F10918" t="s">
        <v>5425</v>
      </c>
      <c r="G10918" t="s">
        <v>31</v>
      </c>
      <c r="H10918" t="s">
        <v>46</v>
      </c>
      <c r="I10918" t="s">
        <v>18085</v>
      </c>
      <c r="K10918"/>
      <c r="L10918" t="s">
        <v>18086</v>
      </c>
      <c r="M10918" t="s">
        <v>26</v>
      </c>
      <c r="N10918">
        <v>2</v>
      </c>
      <c r="P10918" t="s">
        <v>10827</v>
      </c>
      <c r="Q10918" t="s">
        <v>18087</v>
      </c>
      <c r="S10918" t="s">
        <v>29</v>
      </c>
    </row>
    <row r="10919" spans="1:19" hidden="1" x14ac:dyDescent="0.2">
      <c r="A10919">
        <v>7105</v>
      </c>
      <c r="B10919" t="s">
        <v>18084</v>
      </c>
      <c r="C10919" t="s">
        <v>20</v>
      </c>
      <c r="D10919">
        <v>1.4</v>
      </c>
      <c r="E10919" t="s">
        <v>363</v>
      </c>
      <c r="F10919" t="s">
        <v>5425</v>
      </c>
      <c r="G10919" t="s">
        <v>1440</v>
      </c>
      <c r="H10919" t="s">
        <v>23</v>
      </c>
      <c r="I10919" t="s">
        <v>18088</v>
      </c>
      <c r="K10919"/>
      <c r="L10919" t="s">
        <v>18086</v>
      </c>
      <c r="M10919" t="s">
        <v>26</v>
      </c>
      <c r="N10919">
        <v>2</v>
      </c>
      <c r="P10919" t="s">
        <v>10827</v>
      </c>
      <c r="Q10919" t="s">
        <v>18087</v>
      </c>
      <c r="S10919" t="s">
        <v>29</v>
      </c>
    </row>
    <row r="10920" spans="1:19" hidden="1" x14ac:dyDescent="0.2">
      <c r="A10920">
        <v>7105</v>
      </c>
      <c r="B10920" t="s">
        <v>18084</v>
      </c>
      <c r="C10920" t="s">
        <v>73</v>
      </c>
      <c r="D10920">
        <v>5</v>
      </c>
      <c r="E10920" t="s">
        <v>363</v>
      </c>
      <c r="F10920" t="s">
        <v>5425</v>
      </c>
      <c r="G10920" t="s">
        <v>1440</v>
      </c>
      <c r="H10920" t="s">
        <v>23</v>
      </c>
      <c r="I10920" t="s">
        <v>18088</v>
      </c>
      <c r="K10920"/>
      <c r="L10920" t="s">
        <v>18086</v>
      </c>
      <c r="M10920" t="s">
        <v>26</v>
      </c>
      <c r="N10920">
        <v>2</v>
      </c>
      <c r="P10920" t="s">
        <v>10827</v>
      </c>
      <c r="Q10920" t="s">
        <v>18087</v>
      </c>
      <c r="S10920" t="s">
        <v>29</v>
      </c>
    </row>
    <row r="10921" spans="1:19" hidden="1" x14ac:dyDescent="0.2">
      <c r="A10921">
        <v>7106</v>
      </c>
      <c r="B10921" t="s">
        <v>18089</v>
      </c>
      <c r="C10921" t="s">
        <v>20</v>
      </c>
      <c r="D10921">
        <v>5.7</v>
      </c>
      <c r="E10921">
        <v>20</v>
      </c>
      <c r="F10921" t="s">
        <v>13964</v>
      </c>
      <c r="G10921" t="s">
        <v>55</v>
      </c>
      <c r="H10921" t="s">
        <v>46</v>
      </c>
      <c r="I10921" t="s">
        <v>8931</v>
      </c>
      <c r="K10921"/>
      <c r="L10921" t="s">
        <v>18090</v>
      </c>
      <c r="M10921" t="s">
        <v>26</v>
      </c>
      <c r="N10921">
        <v>2</v>
      </c>
      <c r="P10921" t="s">
        <v>10827</v>
      </c>
      <c r="Q10921" t="s">
        <v>18091</v>
      </c>
      <c r="S10921" t="s">
        <v>29</v>
      </c>
    </row>
    <row r="10922" spans="1:19" hidden="1" x14ac:dyDescent="0.2">
      <c r="A10922">
        <v>7107</v>
      </c>
      <c r="B10922" t="s">
        <v>18092</v>
      </c>
      <c r="C10922" t="s">
        <v>20</v>
      </c>
      <c r="D10922">
        <v>4.0999999999999996</v>
      </c>
      <c r="E10922">
        <v>20</v>
      </c>
      <c r="G10922" t="s">
        <v>31</v>
      </c>
      <c r="H10922" t="s">
        <v>23</v>
      </c>
      <c r="I10922" t="s">
        <v>10018</v>
      </c>
      <c r="K10922"/>
      <c r="L10922" t="s">
        <v>18093</v>
      </c>
      <c r="M10922" t="s">
        <v>26</v>
      </c>
      <c r="N10922">
        <v>2</v>
      </c>
      <c r="P10922" t="s">
        <v>10827</v>
      </c>
      <c r="Q10922" t="s">
        <v>18094</v>
      </c>
      <c r="S10922" t="s">
        <v>29</v>
      </c>
    </row>
    <row r="10923" spans="1:19" hidden="1" x14ac:dyDescent="0.2">
      <c r="A10923">
        <v>7108</v>
      </c>
      <c r="B10923" t="s">
        <v>18095</v>
      </c>
      <c r="C10923" t="s">
        <v>20</v>
      </c>
      <c r="D10923">
        <v>6.14</v>
      </c>
      <c r="E10923">
        <v>20</v>
      </c>
      <c r="F10923" t="s">
        <v>13964</v>
      </c>
      <c r="G10923" t="s">
        <v>55</v>
      </c>
      <c r="H10923" t="s">
        <v>46</v>
      </c>
      <c r="I10923" t="s">
        <v>17928</v>
      </c>
      <c r="K10923"/>
      <c r="L10923" t="s">
        <v>18096</v>
      </c>
      <c r="M10923" t="s">
        <v>26</v>
      </c>
      <c r="N10923">
        <v>2</v>
      </c>
      <c r="P10923" t="s">
        <v>10827</v>
      </c>
      <c r="Q10923" t="s">
        <v>18097</v>
      </c>
      <c r="S10923" t="s">
        <v>29</v>
      </c>
    </row>
    <row r="10924" spans="1:19" hidden="1" x14ac:dyDescent="0.2">
      <c r="A10924">
        <v>7109</v>
      </c>
      <c r="B10924" t="s">
        <v>18098</v>
      </c>
      <c r="C10924" t="s">
        <v>20</v>
      </c>
      <c r="D10924">
        <v>4.49</v>
      </c>
      <c r="E10924">
        <v>20</v>
      </c>
      <c r="G10924" t="s">
        <v>1440</v>
      </c>
      <c r="H10924" t="s">
        <v>23</v>
      </c>
      <c r="I10924" t="s">
        <v>17928</v>
      </c>
      <c r="K10924"/>
      <c r="L10924" t="s">
        <v>18099</v>
      </c>
      <c r="M10924" t="s">
        <v>26</v>
      </c>
      <c r="N10924">
        <v>2</v>
      </c>
      <c r="P10924" t="s">
        <v>10827</v>
      </c>
      <c r="Q10924" t="s">
        <v>18100</v>
      </c>
      <c r="S10924" t="s">
        <v>29</v>
      </c>
    </row>
    <row r="10925" spans="1:19" hidden="1" x14ac:dyDescent="0.2">
      <c r="A10925">
        <v>7109</v>
      </c>
      <c r="B10925" t="s">
        <v>18098</v>
      </c>
      <c r="C10925" t="s">
        <v>73</v>
      </c>
      <c r="D10925">
        <v>7.1</v>
      </c>
      <c r="E10925">
        <v>20</v>
      </c>
      <c r="G10925" t="s">
        <v>1440</v>
      </c>
      <c r="H10925" t="s">
        <v>23</v>
      </c>
      <c r="I10925" t="s">
        <v>17928</v>
      </c>
      <c r="K10925"/>
      <c r="L10925" t="s">
        <v>18099</v>
      </c>
      <c r="M10925" t="s">
        <v>26</v>
      </c>
      <c r="N10925">
        <v>2</v>
      </c>
      <c r="P10925" t="s">
        <v>10827</v>
      </c>
      <c r="Q10925" t="s">
        <v>18100</v>
      </c>
      <c r="S10925" t="s">
        <v>29</v>
      </c>
    </row>
    <row r="10926" spans="1:19" hidden="1" x14ac:dyDescent="0.2">
      <c r="A10926">
        <v>7110</v>
      </c>
      <c r="B10926" t="s">
        <v>18101</v>
      </c>
      <c r="C10926" t="s">
        <v>20</v>
      </c>
      <c r="D10926">
        <v>2.74</v>
      </c>
      <c r="E10926">
        <v>20</v>
      </c>
      <c r="G10926" t="s">
        <v>1440</v>
      </c>
      <c r="H10926" t="s">
        <v>23</v>
      </c>
      <c r="I10926" t="s">
        <v>17928</v>
      </c>
      <c r="K10926"/>
      <c r="L10926" t="s">
        <v>18102</v>
      </c>
      <c r="M10926" t="s">
        <v>26</v>
      </c>
      <c r="N10926">
        <v>2</v>
      </c>
      <c r="P10926" t="s">
        <v>10827</v>
      </c>
      <c r="Q10926" t="s">
        <v>18103</v>
      </c>
      <c r="S10926" t="s">
        <v>29</v>
      </c>
    </row>
    <row r="10927" spans="1:19" hidden="1" x14ac:dyDescent="0.2">
      <c r="A10927">
        <v>7110</v>
      </c>
      <c r="B10927" t="s">
        <v>18101</v>
      </c>
      <c r="C10927" t="s">
        <v>73</v>
      </c>
      <c r="D10927">
        <v>7.89</v>
      </c>
      <c r="E10927">
        <v>20</v>
      </c>
      <c r="G10927" t="s">
        <v>1440</v>
      </c>
      <c r="H10927" t="s">
        <v>23</v>
      </c>
      <c r="I10927" t="s">
        <v>17928</v>
      </c>
      <c r="K10927"/>
      <c r="L10927" t="s">
        <v>18102</v>
      </c>
      <c r="M10927" t="s">
        <v>26</v>
      </c>
      <c r="N10927">
        <v>2</v>
      </c>
      <c r="P10927" t="s">
        <v>10827</v>
      </c>
      <c r="Q10927" t="s">
        <v>18103</v>
      </c>
      <c r="S10927" t="s">
        <v>29</v>
      </c>
    </row>
    <row r="10928" spans="1:19" hidden="1" x14ac:dyDescent="0.2">
      <c r="A10928">
        <v>7111</v>
      </c>
      <c r="B10928" t="s">
        <v>18104</v>
      </c>
      <c r="C10928" t="s">
        <v>20</v>
      </c>
      <c r="D10928">
        <v>5.76</v>
      </c>
      <c r="E10928">
        <v>20</v>
      </c>
      <c r="F10928" t="s">
        <v>13964</v>
      </c>
      <c r="G10928" t="s">
        <v>55</v>
      </c>
      <c r="H10928" t="s">
        <v>46</v>
      </c>
      <c r="I10928" t="s">
        <v>8931</v>
      </c>
      <c r="K10928"/>
      <c r="L10928" t="s">
        <v>18105</v>
      </c>
      <c r="M10928" t="s">
        <v>26</v>
      </c>
      <c r="N10928">
        <v>2</v>
      </c>
      <c r="P10928" t="s">
        <v>10827</v>
      </c>
      <c r="Q10928" t="s">
        <v>18106</v>
      </c>
      <c r="S10928" t="s">
        <v>29</v>
      </c>
    </row>
    <row r="10929" spans="1:19" hidden="1" x14ac:dyDescent="0.2">
      <c r="A10929">
        <v>7112</v>
      </c>
      <c r="B10929" t="s">
        <v>18107</v>
      </c>
      <c r="C10929" t="s">
        <v>20</v>
      </c>
      <c r="D10929">
        <v>5.51</v>
      </c>
      <c r="E10929">
        <v>20</v>
      </c>
      <c r="G10929" t="s">
        <v>1440</v>
      </c>
      <c r="H10929" t="s">
        <v>23</v>
      </c>
      <c r="I10929" t="s">
        <v>17928</v>
      </c>
      <c r="K10929"/>
      <c r="L10929" t="s">
        <v>18108</v>
      </c>
      <c r="M10929" t="s">
        <v>26</v>
      </c>
      <c r="N10929">
        <v>2</v>
      </c>
      <c r="P10929" t="s">
        <v>10827</v>
      </c>
      <c r="Q10929" t="s">
        <v>18109</v>
      </c>
      <c r="S10929" t="s">
        <v>29</v>
      </c>
    </row>
    <row r="10930" spans="1:19" hidden="1" x14ac:dyDescent="0.2">
      <c r="A10930">
        <v>7113</v>
      </c>
      <c r="B10930" t="s">
        <v>18110</v>
      </c>
      <c r="C10930" t="s">
        <v>20</v>
      </c>
      <c r="D10930">
        <v>6.71</v>
      </c>
      <c r="E10930">
        <v>20</v>
      </c>
      <c r="F10930" t="s">
        <v>13964</v>
      </c>
      <c r="G10930" t="s">
        <v>55</v>
      </c>
      <c r="H10930" t="s">
        <v>46</v>
      </c>
      <c r="I10930" t="s">
        <v>8931</v>
      </c>
      <c r="K10930"/>
      <c r="L10930" t="s">
        <v>18111</v>
      </c>
      <c r="M10930" t="s">
        <v>26</v>
      </c>
      <c r="N10930">
        <v>2</v>
      </c>
      <c r="P10930" t="s">
        <v>10827</v>
      </c>
      <c r="Q10930" t="s">
        <v>18112</v>
      </c>
      <c r="S10930" t="s">
        <v>29</v>
      </c>
    </row>
    <row r="10931" spans="1:19" hidden="1" x14ac:dyDescent="0.2">
      <c r="A10931">
        <v>7114</v>
      </c>
      <c r="B10931" t="s">
        <v>18113</v>
      </c>
      <c r="C10931" t="s">
        <v>20</v>
      </c>
      <c r="D10931">
        <v>5.34</v>
      </c>
      <c r="E10931">
        <v>20</v>
      </c>
      <c r="F10931" t="s">
        <v>13964</v>
      </c>
      <c r="G10931" t="s">
        <v>55</v>
      </c>
      <c r="H10931" t="s">
        <v>46</v>
      </c>
      <c r="I10931" t="s">
        <v>17928</v>
      </c>
      <c r="K10931"/>
      <c r="L10931" t="s">
        <v>18114</v>
      </c>
      <c r="M10931" t="s">
        <v>26</v>
      </c>
      <c r="N10931">
        <v>2</v>
      </c>
      <c r="P10931" t="s">
        <v>10827</v>
      </c>
      <c r="Q10931" t="s">
        <v>18115</v>
      </c>
      <c r="S10931" t="s">
        <v>29</v>
      </c>
    </row>
    <row r="10932" spans="1:19" hidden="1" x14ac:dyDescent="0.2">
      <c r="A10932">
        <v>7116</v>
      </c>
      <c r="B10932" t="s">
        <v>18116</v>
      </c>
      <c r="C10932" t="s">
        <v>20</v>
      </c>
      <c r="D10932">
        <v>3.22</v>
      </c>
      <c r="E10932">
        <v>20</v>
      </c>
      <c r="F10932" t="s">
        <v>17190</v>
      </c>
      <c r="G10932" t="s">
        <v>31</v>
      </c>
      <c r="H10932" t="s">
        <v>23</v>
      </c>
      <c r="I10932" t="s">
        <v>3568</v>
      </c>
      <c r="K10932"/>
      <c r="L10932" t="s">
        <v>18117</v>
      </c>
      <c r="M10932" t="s">
        <v>26</v>
      </c>
      <c r="N10932">
        <v>2</v>
      </c>
      <c r="P10932" t="s">
        <v>10827</v>
      </c>
      <c r="Q10932" t="s">
        <v>18118</v>
      </c>
      <c r="S10932" t="s">
        <v>29</v>
      </c>
    </row>
    <row r="10933" spans="1:19" hidden="1" x14ac:dyDescent="0.2">
      <c r="A10933">
        <v>7116</v>
      </c>
      <c r="B10933" t="s">
        <v>18116</v>
      </c>
      <c r="C10933" t="s">
        <v>18069</v>
      </c>
      <c r="D10933">
        <v>3.67</v>
      </c>
      <c r="E10933">
        <v>20</v>
      </c>
      <c r="F10933" t="s">
        <v>18119</v>
      </c>
      <c r="G10933" t="s">
        <v>31</v>
      </c>
      <c r="H10933" t="s">
        <v>23</v>
      </c>
      <c r="I10933" t="s">
        <v>3568</v>
      </c>
      <c r="K10933"/>
      <c r="L10933" t="s">
        <v>18117</v>
      </c>
      <c r="M10933" t="s">
        <v>26</v>
      </c>
      <c r="N10933">
        <v>2</v>
      </c>
      <c r="P10933" t="s">
        <v>10827</v>
      </c>
      <c r="Q10933" t="s">
        <v>18118</v>
      </c>
      <c r="S10933" t="s">
        <v>29</v>
      </c>
    </row>
    <row r="10934" spans="1:19" hidden="1" x14ac:dyDescent="0.2">
      <c r="A10934">
        <v>7118</v>
      </c>
      <c r="B10934" t="s">
        <v>18120</v>
      </c>
      <c r="C10934" t="s">
        <v>20</v>
      </c>
      <c r="D10934">
        <v>3.13</v>
      </c>
      <c r="E10934">
        <v>20</v>
      </c>
      <c r="G10934" t="s">
        <v>31</v>
      </c>
      <c r="H10934" t="s">
        <v>46</v>
      </c>
      <c r="I10934" t="s">
        <v>14499</v>
      </c>
      <c r="K10934"/>
      <c r="L10934" t="s">
        <v>18121</v>
      </c>
      <c r="M10934" t="s">
        <v>26</v>
      </c>
      <c r="N10934">
        <v>2</v>
      </c>
      <c r="P10934" t="s">
        <v>10827</v>
      </c>
      <c r="Q10934" t="s">
        <v>18122</v>
      </c>
      <c r="S10934" t="s">
        <v>29</v>
      </c>
    </row>
    <row r="10935" spans="1:19" hidden="1" x14ac:dyDescent="0.2">
      <c r="A10935">
        <v>7119</v>
      </c>
      <c r="B10935" t="s">
        <v>18123</v>
      </c>
      <c r="C10935" t="s">
        <v>20</v>
      </c>
      <c r="D10935">
        <v>6.36</v>
      </c>
      <c r="E10935">
        <v>20</v>
      </c>
      <c r="F10935" t="s">
        <v>12682</v>
      </c>
      <c r="G10935" t="s">
        <v>31</v>
      </c>
      <c r="H10935" t="s">
        <v>46</v>
      </c>
      <c r="I10935" t="s">
        <v>2449</v>
      </c>
      <c r="K10935"/>
      <c r="L10935" t="s">
        <v>18124</v>
      </c>
      <c r="M10935" t="s">
        <v>26</v>
      </c>
      <c r="N10935">
        <v>2</v>
      </c>
      <c r="P10935" t="s">
        <v>10827</v>
      </c>
      <c r="Q10935" t="s">
        <v>18125</v>
      </c>
      <c r="S10935" t="s">
        <v>29</v>
      </c>
    </row>
    <row r="10936" spans="1:19" hidden="1" x14ac:dyDescent="0.2">
      <c r="A10936">
        <v>7120</v>
      </c>
      <c r="B10936" t="s">
        <v>18126</v>
      </c>
      <c r="C10936" t="s">
        <v>20</v>
      </c>
      <c r="D10936">
        <v>-1.3</v>
      </c>
      <c r="E10936">
        <v>20</v>
      </c>
      <c r="F10936" t="s">
        <v>18127</v>
      </c>
      <c r="G10936" t="s">
        <v>75</v>
      </c>
      <c r="H10936" t="s">
        <v>23</v>
      </c>
      <c r="I10936" t="s">
        <v>18128</v>
      </c>
      <c r="K10936"/>
      <c r="L10936" t="s">
        <v>18129</v>
      </c>
      <c r="M10936" t="s">
        <v>26</v>
      </c>
      <c r="N10936">
        <v>2</v>
      </c>
      <c r="P10936" t="s">
        <v>10827</v>
      </c>
      <c r="Q10936" t="s">
        <v>18130</v>
      </c>
      <c r="S10936" t="s">
        <v>29</v>
      </c>
    </row>
    <row r="10937" spans="1:19" hidden="1" x14ac:dyDescent="0.2">
      <c r="A10937">
        <v>7121</v>
      </c>
      <c r="B10937" t="s">
        <v>18131</v>
      </c>
      <c r="C10937" t="s">
        <v>20</v>
      </c>
      <c r="D10937">
        <v>-1.4</v>
      </c>
      <c r="E10937">
        <v>20</v>
      </c>
      <c r="F10937" t="s">
        <v>18132</v>
      </c>
      <c r="G10937" t="s">
        <v>75</v>
      </c>
      <c r="H10937" t="s">
        <v>23</v>
      </c>
      <c r="I10937" t="s">
        <v>18128</v>
      </c>
      <c r="K10937"/>
      <c r="L10937" t="s">
        <v>18133</v>
      </c>
      <c r="M10937" t="s">
        <v>26</v>
      </c>
      <c r="N10937">
        <v>2</v>
      </c>
      <c r="P10937" t="s">
        <v>10827</v>
      </c>
      <c r="Q10937" t="s">
        <v>18134</v>
      </c>
      <c r="S10937" t="s">
        <v>29</v>
      </c>
    </row>
    <row r="10938" spans="1:19" hidden="1" x14ac:dyDescent="0.2">
      <c r="A10938">
        <v>7122</v>
      </c>
      <c r="B10938" t="s">
        <v>18135</v>
      </c>
      <c r="C10938" t="s">
        <v>20</v>
      </c>
      <c r="D10938">
        <v>-1.65</v>
      </c>
      <c r="E10938">
        <v>20</v>
      </c>
      <c r="F10938" t="s">
        <v>18136</v>
      </c>
      <c r="G10938" t="s">
        <v>75</v>
      </c>
      <c r="H10938" t="s">
        <v>23</v>
      </c>
      <c r="I10938" t="s">
        <v>18128</v>
      </c>
      <c r="K10938"/>
      <c r="L10938" t="s">
        <v>18137</v>
      </c>
      <c r="M10938" t="s">
        <v>26</v>
      </c>
      <c r="N10938">
        <v>2</v>
      </c>
      <c r="P10938" t="s">
        <v>10827</v>
      </c>
      <c r="Q10938" t="s">
        <v>18138</v>
      </c>
      <c r="S10938" t="s">
        <v>29</v>
      </c>
    </row>
    <row r="10939" spans="1:19" hidden="1" x14ac:dyDescent="0.2">
      <c r="A10939">
        <v>7124</v>
      </c>
      <c r="B10939" t="s">
        <v>18139</v>
      </c>
      <c r="C10939" t="s">
        <v>20</v>
      </c>
      <c r="D10939">
        <v>-0.5</v>
      </c>
      <c r="E10939">
        <v>20</v>
      </c>
      <c r="G10939" t="s">
        <v>75</v>
      </c>
      <c r="H10939" t="s">
        <v>23</v>
      </c>
      <c r="I10939" t="s">
        <v>7117</v>
      </c>
      <c r="K10939"/>
      <c r="L10939" t="s">
        <v>18140</v>
      </c>
      <c r="M10939" t="s">
        <v>26</v>
      </c>
      <c r="N10939">
        <v>2</v>
      </c>
      <c r="P10939" t="s">
        <v>10827</v>
      </c>
      <c r="Q10939" t="s">
        <v>18141</v>
      </c>
      <c r="S10939" t="s">
        <v>29</v>
      </c>
    </row>
    <row r="10940" spans="1:19" hidden="1" x14ac:dyDescent="0.2">
      <c r="A10940">
        <v>7124</v>
      </c>
      <c r="B10940" t="s">
        <v>18139</v>
      </c>
      <c r="C10940" t="s">
        <v>73</v>
      </c>
      <c r="D10940">
        <v>9.6999999999999993</v>
      </c>
      <c r="E10940">
        <v>20</v>
      </c>
      <c r="G10940" t="s">
        <v>55</v>
      </c>
      <c r="H10940" t="s">
        <v>46</v>
      </c>
      <c r="I10940" t="s">
        <v>7117</v>
      </c>
      <c r="K10940"/>
      <c r="L10940" t="s">
        <v>18140</v>
      </c>
      <c r="M10940" t="s">
        <v>26</v>
      </c>
      <c r="N10940">
        <v>2</v>
      </c>
      <c r="P10940" t="s">
        <v>10827</v>
      </c>
      <c r="Q10940" t="s">
        <v>18141</v>
      </c>
      <c r="S10940" t="s">
        <v>29</v>
      </c>
    </row>
    <row r="10941" spans="1:19" hidden="1" x14ac:dyDescent="0.2">
      <c r="A10941">
        <v>7125</v>
      </c>
      <c r="B10941" t="s">
        <v>18142</v>
      </c>
      <c r="C10941" t="s">
        <v>20</v>
      </c>
      <c r="D10941">
        <v>0.5</v>
      </c>
      <c r="E10941">
        <v>20</v>
      </c>
      <c r="G10941" t="s">
        <v>75</v>
      </c>
      <c r="H10941" t="s">
        <v>23</v>
      </c>
      <c r="I10941" t="s">
        <v>7117</v>
      </c>
      <c r="K10941"/>
      <c r="L10941" t="s">
        <v>18143</v>
      </c>
      <c r="M10941" t="s">
        <v>26</v>
      </c>
      <c r="N10941">
        <v>2</v>
      </c>
      <c r="P10941" t="s">
        <v>10827</v>
      </c>
      <c r="Q10941" t="s">
        <v>18144</v>
      </c>
      <c r="S10941" t="s">
        <v>29</v>
      </c>
    </row>
    <row r="10942" spans="1:19" hidden="1" x14ac:dyDescent="0.2">
      <c r="A10942">
        <v>7125</v>
      </c>
      <c r="B10942" t="s">
        <v>18142</v>
      </c>
      <c r="C10942" t="s">
        <v>73</v>
      </c>
      <c r="D10942">
        <v>9.35</v>
      </c>
      <c r="E10942">
        <v>20</v>
      </c>
      <c r="G10942" t="s">
        <v>55</v>
      </c>
      <c r="H10942" t="s">
        <v>46</v>
      </c>
      <c r="I10942" t="s">
        <v>7117</v>
      </c>
      <c r="K10942"/>
      <c r="L10942" t="s">
        <v>18143</v>
      </c>
      <c r="M10942" t="s">
        <v>26</v>
      </c>
      <c r="N10942">
        <v>2</v>
      </c>
      <c r="P10942" t="s">
        <v>10827</v>
      </c>
      <c r="Q10942" t="s">
        <v>18144</v>
      </c>
      <c r="S10942" t="s">
        <v>29</v>
      </c>
    </row>
    <row r="10943" spans="1:19" hidden="1" x14ac:dyDescent="0.2">
      <c r="A10943">
        <v>7126</v>
      </c>
      <c r="B10943" t="s">
        <v>18145</v>
      </c>
      <c r="C10943" t="s">
        <v>20</v>
      </c>
      <c r="D10943">
        <v>-0.13</v>
      </c>
      <c r="E10943">
        <v>20</v>
      </c>
      <c r="G10943" t="s">
        <v>75</v>
      </c>
      <c r="H10943" t="s">
        <v>23</v>
      </c>
      <c r="I10943" t="s">
        <v>7117</v>
      </c>
      <c r="K10943"/>
      <c r="L10943" t="s">
        <v>18146</v>
      </c>
      <c r="M10943" t="s">
        <v>26</v>
      </c>
      <c r="N10943">
        <v>2</v>
      </c>
      <c r="P10943" t="s">
        <v>10827</v>
      </c>
      <c r="Q10943" t="s">
        <v>18147</v>
      </c>
      <c r="S10943" t="s">
        <v>29</v>
      </c>
    </row>
    <row r="10944" spans="1:19" hidden="1" x14ac:dyDescent="0.2">
      <c r="A10944">
        <v>7126</v>
      </c>
      <c r="B10944" t="s">
        <v>18145</v>
      </c>
      <c r="C10944" t="s">
        <v>73</v>
      </c>
      <c r="D10944">
        <v>7.89</v>
      </c>
      <c r="E10944">
        <v>20</v>
      </c>
      <c r="G10944" t="s">
        <v>31</v>
      </c>
      <c r="H10944" t="s">
        <v>46</v>
      </c>
      <c r="I10944" t="s">
        <v>7117</v>
      </c>
      <c r="K10944"/>
      <c r="L10944" t="s">
        <v>18146</v>
      </c>
      <c r="M10944" t="s">
        <v>26</v>
      </c>
      <c r="N10944">
        <v>2</v>
      </c>
      <c r="P10944" t="s">
        <v>10827</v>
      </c>
      <c r="Q10944" t="s">
        <v>18147</v>
      </c>
      <c r="S10944" t="s">
        <v>29</v>
      </c>
    </row>
    <row r="10945" spans="1:19" hidden="1" x14ac:dyDescent="0.2">
      <c r="A10945">
        <v>7127</v>
      </c>
      <c r="B10945" t="s">
        <v>18148</v>
      </c>
      <c r="C10945" t="s">
        <v>20</v>
      </c>
      <c r="D10945">
        <v>0.72</v>
      </c>
      <c r="E10945">
        <v>20</v>
      </c>
      <c r="G10945" t="s">
        <v>75</v>
      </c>
      <c r="H10945" t="s">
        <v>46</v>
      </c>
      <c r="I10945" t="s">
        <v>7117</v>
      </c>
      <c r="K10945"/>
      <c r="L10945" t="s">
        <v>18149</v>
      </c>
      <c r="M10945" t="s">
        <v>26</v>
      </c>
      <c r="N10945">
        <v>2</v>
      </c>
      <c r="P10945" t="s">
        <v>10827</v>
      </c>
      <c r="Q10945" t="s">
        <v>18150</v>
      </c>
      <c r="S10945" t="s">
        <v>29</v>
      </c>
    </row>
    <row r="10946" spans="1:19" hidden="1" x14ac:dyDescent="0.2">
      <c r="A10946">
        <v>7127</v>
      </c>
      <c r="B10946" t="s">
        <v>18148</v>
      </c>
      <c r="C10946" t="s">
        <v>73</v>
      </c>
      <c r="D10946">
        <v>8.98</v>
      </c>
      <c r="E10946">
        <v>20</v>
      </c>
      <c r="G10946" t="s">
        <v>31</v>
      </c>
      <c r="H10946" t="s">
        <v>46</v>
      </c>
      <c r="I10946" t="s">
        <v>7117</v>
      </c>
      <c r="K10946"/>
      <c r="L10946" t="s">
        <v>18149</v>
      </c>
      <c r="M10946" t="s">
        <v>26</v>
      </c>
      <c r="N10946">
        <v>2</v>
      </c>
      <c r="P10946" t="s">
        <v>10827</v>
      </c>
      <c r="Q10946" t="s">
        <v>18150</v>
      </c>
      <c r="S10946" t="s">
        <v>29</v>
      </c>
    </row>
    <row r="10947" spans="1:19" hidden="1" x14ac:dyDescent="0.2">
      <c r="A10947">
        <v>7128</v>
      </c>
      <c r="B10947" t="s">
        <v>18151</v>
      </c>
      <c r="C10947" t="s">
        <v>20</v>
      </c>
      <c r="D10947">
        <v>-1.94</v>
      </c>
      <c r="E10947">
        <v>20</v>
      </c>
      <c r="F10947" t="s">
        <v>11398</v>
      </c>
      <c r="G10947" t="s">
        <v>75</v>
      </c>
      <c r="H10947" t="s">
        <v>23</v>
      </c>
      <c r="I10947" t="s">
        <v>8870</v>
      </c>
      <c r="K10947"/>
      <c r="L10947" t="s">
        <v>18152</v>
      </c>
      <c r="M10947" t="s">
        <v>26</v>
      </c>
      <c r="N10947">
        <v>2</v>
      </c>
      <c r="P10947" t="s">
        <v>10827</v>
      </c>
      <c r="Q10947" t="s">
        <v>18153</v>
      </c>
      <c r="S10947" t="s">
        <v>29</v>
      </c>
    </row>
    <row r="10948" spans="1:19" hidden="1" x14ac:dyDescent="0.2">
      <c r="A10948">
        <v>7128</v>
      </c>
      <c r="B10948" t="s">
        <v>18151</v>
      </c>
      <c r="C10948" t="s">
        <v>73</v>
      </c>
      <c r="D10948">
        <v>4.0199999999999996</v>
      </c>
      <c r="E10948">
        <v>20</v>
      </c>
      <c r="F10948" t="s">
        <v>66</v>
      </c>
      <c r="G10948" t="s">
        <v>31</v>
      </c>
      <c r="H10948" t="s">
        <v>46</v>
      </c>
      <c r="I10948" t="s">
        <v>8870</v>
      </c>
      <c r="K10948"/>
      <c r="L10948" t="s">
        <v>18152</v>
      </c>
      <c r="M10948" t="s">
        <v>26</v>
      </c>
      <c r="N10948">
        <v>2</v>
      </c>
      <c r="P10948" t="s">
        <v>10827</v>
      </c>
      <c r="Q10948" t="s">
        <v>18153</v>
      </c>
      <c r="S10948" t="s">
        <v>29</v>
      </c>
    </row>
    <row r="10949" spans="1:19" hidden="1" x14ac:dyDescent="0.2">
      <c r="A10949">
        <v>7128</v>
      </c>
      <c r="B10949" t="s">
        <v>18151</v>
      </c>
      <c r="C10949" t="s">
        <v>77</v>
      </c>
      <c r="D10949">
        <v>13.35</v>
      </c>
      <c r="E10949">
        <v>20</v>
      </c>
      <c r="F10949" t="s">
        <v>66</v>
      </c>
      <c r="G10949" t="s">
        <v>4302</v>
      </c>
      <c r="H10949" t="s">
        <v>46</v>
      </c>
      <c r="I10949" t="s">
        <v>8870</v>
      </c>
      <c r="K10949"/>
      <c r="L10949" t="s">
        <v>18152</v>
      </c>
      <c r="M10949" t="s">
        <v>26</v>
      </c>
      <c r="N10949">
        <v>2</v>
      </c>
      <c r="P10949" t="s">
        <v>10827</v>
      </c>
      <c r="Q10949" t="s">
        <v>18153</v>
      </c>
      <c r="S10949" t="s">
        <v>29</v>
      </c>
    </row>
    <row r="10950" spans="1:19" hidden="1" x14ac:dyDescent="0.2">
      <c r="A10950">
        <v>7129</v>
      </c>
      <c r="B10950" t="s">
        <v>18154</v>
      </c>
      <c r="C10950" t="s">
        <v>20</v>
      </c>
      <c r="D10950">
        <v>-0.1</v>
      </c>
      <c r="E10950">
        <v>20</v>
      </c>
      <c r="G10950" t="s">
        <v>75</v>
      </c>
      <c r="H10950" t="s">
        <v>23</v>
      </c>
      <c r="I10950" t="s">
        <v>7117</v>
      </c>
      <c r="K10950"/>
      <c r="L10950" t="s">
        <v>18155</v>
      </c>
      <c r="M10950" t="s">
        <v>26</v>
      </c>
      <c r="N10950">
        <v>2</v>
      </c>
      <c r="P10950" t="s">
        <v>10827</v>
      </c>
      <c r="Q10950" t="s">
        <v>18156</v>
      </c>
      <c r="S10950" t="s">
        <v>29</v>
      </c>
    </row>
    <row r="10951" spans="1:19" hidden="1" x14ac:dyDescent="0.2">
      <c r="A10951">
        <v>7129</v>
      </c>
      <c r="B10951" t="s">
        <v>18154</v>
      </c>
      <c r="C10951" t="s">
        <v>73</v>
      </c>
      <c r="D10951">
        <v>9.89</v>
      </c>
      <c r="E10951">
        <v>20</v>
      </c>
      <c r="G10951" t="s">
        <v>55</v>
      </c>
      <c r="H10951" t="s">
        <v>46</v>
      </c>
      <c r="I10951" t="s">
        <v>7117</v>
      </c>
      <c r="K10951"/>
      <c r="L10951" t="s">
        <v>18155</v>
      </c>
      <c r="M10951" t="s">
        <v>26</v>
      </c>
      <c r="N10951">
        <v>2</v>
      </c>
      <c r="P10951" t="s">
        <v>10827</v>
      </c>
      <c r="Q10951" t="s">
        <v>18156</v>
      </c>
      <c r="S10951" t="s">
        <v>29</v>
      </c>
    </row>
    <row r="10952" spans="1:19" hidden="1" x14ac:dyDescent="0.2">
      <c r="A10952">
        <v>7130</v>
      </c>
      <c r="B10952" t="s">
        <v>18157</v>
      </c>
      <c r="C10952" t="s">
        <v>20</v>
      </c>
      <c r="D10952">
        <v>0.36</v>
      </c>
      <c r="E10952">
        <v>20</v>
      </c>
      <c r="G10952" t="s">
        <v>75</v>
      </c>
      <c r="H10952" t="s">
        <v>23</v>
      </c>
      <c r="I10952" t="s">
        <v>7117</v>
      </c>
      <c r="K10952"/>
      <c r="L10952" t="s">
        <v>18158</v>
      </c>
      <c r="M10952" t="s">
        <v>26</v>
      </c>
      <c r="N10952">
        <v>2</v>
      </c>
      <c r="P10952" t="s">
        <v>10827</v>
      </c>
      <c r="Q10952" t="s">
        <v>18159</v>
      </c>
      <c r="S10952" t="s">
        <v>29</v>
      </c>
    </row>
    <row r="10953" spans="1:19" hidden="1" x14ac:dyDescent="0.2">
      <c r="A10953">
        <v>7130</v>
      </c>
      <c r="B10953" t="s">
        <v>18157</v>
      </c>
      <c r="C10953" t="s">
        <v>73</v>
      </c>
      <c r="D10953">
        <v>9.69</v>
      </c>
      <c r="E10953">
        <v>20</v>
      </c>
      <c r="G10953" t="s">
        <v>31</v>
      </c>
      <c r="H10953" t="s">
        <v>46</v>
      </c>
      <c r="I10953" t="s">
        <v>7117</v>
      </c>
      <c r="K10953"/>
      <c r="L10953" t="s">
        <v>18158</v>
      </c>
      <c r="M10953" t="s">
        <v>26</v>
      </c>
      <c r="N10953">
        <v>2</v>
      </c>
      <c r="P10953" t="s">
        <v>10827</v>
      </c>
      <c r="Q10953" t="s">
        <v>18159</v>
      </c>
      <c r="S10953" t="s">
        <v>29</v>
      </c>
    </row>
    <row r="10954" spans="1:19" hidden="1" x14ac:dyDescent="0.2">
      <c r="A10954">
        <v>7131</v>
      </c>
      <c r="B10954" t="s">
        <v>18160</v>
      </c>
      <c r="C10954" t="s">
        <v>20</v>
      </c>
      <c r="D10954">
        <v>-2.4</v>
      </c>
      <c r="E10954">
        <v>4</v>
      </c>
      <c r="F10954" t="s">
        <v>18161</v>
      </c>
      <c r="G10954" t="s">
        <v>75</v>
      </c>
      <c r="H10954" t="s">
        <v>23</v>
      </c>
      <c r="I10954" t="s">
        <v>18128</v>
      </c>
      <c r="K10954"/>
      <c r="L10954" t="s">
        <v>18162</v>
      </c>
      <c r="M10954" t="s">
        <v>26</v>
      </c>
      <c r="N10954">
        <v>2</v>
      </c>
      <c r="P10954" t="s">
        <v>10827</v>
      </c>
      <c r="Q10954" t="s">
        <v>18163</v>
      </c>
      <c r="S10954" t="s">
        <v>29</v>
      </c>
    </row>
    <row r="10955" spans="1:19" hidden="1" x14ac:dyDescent="0.2">
      <c r="A10955">
        <v>7132</v>
      </c>
      <c r="B10955" t="s">
        <v>18164</v>
      </c>
      <c r="C10955" t="s">
        <v>20</v>
      </c>
      <c r="D10955">
        <v>-2.8</v>
      </c>
      <c r="E10955">
        <v>20</v>
      </c>
      <c r="F10955" t="s">
        <v>18165</v>
      </c>
      <c r="G10955" t="s">
        <v>75</v>
      </c>
      <c r="H10955" t="s">
        <v>23</v>
      </c>
      <c r="I10955" t="s">
        <v>18128</v>
      </c>
      <c r="K10955"/>
      <c r="L10955" t="s">
        <v>18166</v>
      </c>
      <c r="M10955" t="s">
        <v>26</v>
      </c>
      <c r="N10955">
        <v>2</v>
      </c>
      <c r="P10955" t="s">
        <v>10827</v>
      </c>
      <c r="Q10955" t="s">
        <v>18167</v>
      </c>
      <c r="S10955" t="s">
        <v>29</v>
      </c>
    </row>
    <row r="10956" spans="1:19" hidden="1" x14ac:dyDescent="0.2">
      <c r="A10956">
        <v>7133</v>
      </c>
      <c r="B10956" t="s">
        <v>18168</v>
      </c>
      <c r="C10956" t="s">
        <v>20</v>
      </c>
      <c r="D10956">
        <v>-3</v>
      </c>
      <c r="E10956">
        <v>20</v>
      </c>
      <c r="F10956" t="s">
        <v>18169</v>
      </c>
      <c r="G10956" t="s">
        <v>75</v>
      </c>
      <c r="H10956" t="s">
        <v>23</v>
      </c>
      <c r="I10956" t="s">
        <v>18128</v>
      </c>
      <c r="K10956"/>
      <c r="L10956" t="s">
        <v>18170</v>
      </c>
      <c r="M10956" t="s">
        <v>26</v>
      </c>
      <c r="N10956">
        <v>2</v>
      </c>
      <c r="P10956" t="s">
        <v>10827</v>
      </c>
      <c r="Q10956" t="s">
        <v>18171</v>
      </c>
      <c r="S10956" t="s">
        <v>29</v>
      </c>
    </row>
    <row r="10957" spans="1:19" hidden="1" x14ac:dyDescent="0.2">
      <c r="A10957">
        <v>7134</v>
      </c>
      <c r="B10957" t="s">
        <v>18172</v>
      </c>
      <c r="C10957" t="s">
        <v>20</v>
      </c>
      <c r="D10957">
        <v>0.85</v>
      </c>
      <c r="E10957">
        <v>20</v>
      </c>
      <c r="G10957" t="s">
        <v>75</v>
      </c>
      <c r="H10957" t="s">
        <v>23</v>
      </c>
      <c r="I10957" t="s">
        <v>7117</v>
      </c>
      <c r="K10957"/>
      <c r="L10957" t="s">
        <v>18173</v>
      </c>
      <c r="M10957" t="s">
        <v>26</v>
      </c>
      <c r="N10957">
        <v>2</v>
      </c>
      <c r="P10957" t="s">
        <v>10827</v>
      </c>
      <c r="Q10957" t="s">
        <v>18174</v>
      </c>
      <c r="S10957" t="s">
        <v>29</v>
      </c>
    </row>
    <row r="10958" spans="1:19" hidden="1" x14ac:dyDescent="0.2">
      <c r="A10958">
        <v>7134</v>
      </c>
      <c r="B10958" t="s">
        <v>18172</v>
      </c>
      <c r="C10958" t="s">
        <v>73</v>
      </c>
      <c r="D10958">
        <v>9.9</v>
      </c>
      <c r="E10958">
        <v>20</v>
      </c>
      <c r="G10958" t="s">
        <v>31</v>
      </c>
      <c r="H10958" t="s">
        <v>46</v>
      </c>
      <c r="I10958" t="s">
        <v>7117</v>
      </c>
      <c r="K10958"/>
      <c r="L10958" t="s">
        <v>18173</v>
      </c>
      <c r="M10958" t="s">
        <v>26</v>
      </c>
      <c r="N10958">
        <v>2</v>
      </c>
      <c r="P10958" t="s">
        <v>10827</v>
      </c>
      <c r="Q10958" t="s">
        <v>18174</v>
      </c>
      <c r="S10958" t="s">
        <v>29</v>
      </c>
    </row>
    <row r="10959" spans="1:19" hidden="1" x14ac:dyDescent="0.2">
      <c r="A10959">
        <v>7135</v>
      </c>
      <c r="B10959" t="s">
        <v>7336</v>
      </c>
      <c r="C10959" t="s">
        <v>20</v>
      </c>
      <c r="D10959">
        <v>3.31</v>
      </c>
      <c r="E10959">
        <v>20</v>
      </c>
      <c r="F10959" t="s">
        <v>66</v>
      </c>
      <c r="G10959" t="s">
        <v>31</v>
      </c>
      <c r="H10959" t="s">
        <v>46</v>
      </c>
      <c r="I10959" t="s">
        <v>18175</v>
      </c>
      <c r="K10959"/>
      <c r="L10959" t="s">
        <v>7337</v>
      </c>
      <c r="M10959" t="s">
        <v>26</v>
      </c>
      <c r="N10959">
        <v>2</v>
      </c>
      <c r="P10959" t="s">
        <v>10827</v>
      </c>
      <c r="Q10959" t="s">
        <v>18176</v>
      </c>
      <c r="S10959" t="s">
        <v>29</v>
      </c>
    </row>
    <row r="10960" spans="1:19" hidden="1" x14ac:dyDescent="0.2">
      <c r="A10960">
        <v>7136</v>
      </c>
      <c r="B10960" t="s">
        <v>18177</v>
      </c>
      <c r="C10960" t="s">
        <v>20</v>
      </c>
      <c r="D10960">
        <v>6.71</v>
      </c>
      <c r="E10960">
        <v>20</v>
      </c>
      <c r="F10960" t="s">
        <v>18178</v>
      </c>
      <c r="G10960" t="s">
        <v>31</v>
      </c>
      <c r="H10960" t="s">
        <v>46</v>
      </c>
      <c r="I10960" t="s">
        <v>6674</v>
      </c>
      <c r="K10960"/>
      <c r="L10960" t="s">
        <v>18179</v>
      </c>
      <c r="M10960" t="s">
        <v>26</v>
      </c>
      <c r="N10960">
        <v>2</v>
      </c>
      <c r="P10960" t="s">
        <v>10827</v>
      </c>
      <c r="Q10960" t="s">
        <v>18180</v>
      </c>
      <c r="S10960" t="s">
        <v>29</v>
      </c>
    </row>
    <row r="10961" spans="1:19" hidden="1" x14ac:dyDescent="0.2">
      <c r="A10961">
        <v>7137</v>
      </c>
      <c r="B10961" t="s">
        <v>18181</v>
      </c>
      <c r="C10961" t="s">
        <v>20</v>
      </c>
      <c r="D10961">
        <v>7.81</v>
      </c>
      <c r="E10961">
        <v>20</v>
      </c>
      <c r="G10961" t="s">
        <v>31</v>
      </c>
      <c r="H10961" t="s">
        <v>23</v>
      </c>
      <c r="I10961" t="s">
        <v>7226</v>
      </c>
      <c r="K10961"/>
      <c r="L10961" t="s">
        <v>18182</v>
      </c>
      <c r="M10961" t="s">
        <v>26</v>
      </c>
      <c r="N10961">
        <v>2</v>
      </c>
      <c r="P10961" t="s">
        <v>10827</v>
      </c>
      <c r="Q10961" t="s">
        <v>18183</v>
      </c>
      <c r="S10961" t="s">
        <v>29</v>
      </c>
    </row>
    <row r="10962" spans="1:19" hidden="1" x14ac:dyDescent="0.2">
      <c r="A10962">
        <v>7138</v>
      </c>
      <c r="B10962" t="s">
        <v>18184</v>
      </c>
      <c r="C10962" t="s">
        <v>18185</v>
      </c>
      <c r="D10962">
        <v>7.33</v>
      </c>
      <c r="E10962">
        <v>20</v>
      </c>
      <c r="F10962" t="s">
        <v>18186</v>
      </c>
      <c r="G10962" t="s">
        <v>31</v>
      </c>
      <c r="H10962" t="s">
        <v>23</v>
      </c>
      <c r="I10962" t="s">
        <v>7226</v>
      </c>
      <c r="K10962"/>
      <c r="L10962" t="s">
        <v>18187</v>
      </c>
      <c r="M10962" t="s">
        <v>26</v>
      </c>
      <c r="N10962">
        <v>2</v>
      </c>
      <c r="P10962" t="s">
        <v>10827</v>
      </c>
      <c r="Q10962" t="s">
        <v>18188</v>
      </c>
      <c r="S10962" t="s">
        <v>29</v>
      </c>
    </row>
    <row r="10963" spans="1:19" hidden="1" x14ac:dyDescent="0.2">
      <c r="A10963">
        <v>7138</v>
      </c>
      <c r="B10963" t="s">
        <v>18184</v>
      </c>
      <c r="C10963" t="s">
        <v>18189</v>
      </c>
      <c r="D10963">
        <v>3.83</v>
      </c>
      <c r="E10963">
        <v>20</v>
      </c>
      <c r="F10963" t="s">
        <v>18190</v>
      </c>
      <c r="G10963" t="s">
        <v>31</v>
      </c>
      <c r="H10963" t="s">
        <v>23</v>
      </c>
      <c r="I10963" t="s">
        <v>7226</v>
      </c>
      <c r="K10963"/>
      <c r="L10963" t="s">
        <v>18187</v>
      </c>
      <c r="M10963" t="s">
        <v>26</v>
      </c>
      <c r="N10963">
        <v>2</v>
      </c>
      <c r="P10963" t="s">
        <v>10827</v>
      </c>
      <c r="Q10963" t="s">
        <v>18188</v>
      </c>
      <c r="S10963" t="s">
        <v>29</v>
      </c>
    </row>
    <row r="10964" spans="1:19" hidden="1" x14ac:dyDescent="0.2">
      <c r="A10964">
        <v>7138</v>
      </c>
      <c r="B10964" t="s">
        <v>18184</v>
      </c>
      <c r="C10964" t="s">
        <v>18191</v>
      </c>
      <c r="D10964">
        <v>9.9700000000000006</v>
      </c>
      <c r="E10964">
        <v>20</v>
      </c>
      <c r="F10964" t="s">
        <v>18192</v>
      </c>
      <c r="G10964" t="s">
        <v>31</v>
      </c>
      <c r="H10964" t="s">
        <v>23</v>
      </c>
      <c r="I10964" t="s">
        <v>7226</v>
      </c>
      <c r="K10964"/>
      <c r="L10964" t="s">
        <v>18187</v>
      </c>
      <c r="M10964" t="s">
        <v>26</v>
      </c>
      <c r="N10964">
        <v>2</v>
      </c>
      <c r="P10964" t="s">
        <v>10827</v>
      </c>
      <c r="Q10964" t="s">
        <v>18188</v>
      </c>
      <c r="S10964" t="s">
        <v>29</v>
      </c>
    </row>
    <row r="10965" spans="1:19" hidden="1" x14ac:dyDescent="0.2">
      <c r="A10965">
        <v>7139</v>
      </c>
      <c r="B10965" t="s">
        <v>18193</v>
      </c>
      <c r="C10965" t="s">
        <v>20</v>
      </c>
      <c r="D10965">
        <v>8.2799999999999994</v>
      </c>
      <c r="E10965">
        <v>20</v>
      </c>
      <c r="F10965" t="s">
        <v>66</v>
      </c>
      <c r="G10965" t="s">
        <v>31</v>
      </c>
      <c r="H10965" t="s">
        <v>46</v>
      </c>
      <c r="I10965" t="s">
        <v>106</v>
      </c>
      <c r="K10965"/>
      <c r="L10965" t="s">
        <v>18194</v>
      </c>
      <c r="M10965" t="s">
        <v>26</v>
      </c>
      <c r="N10965">
        <v>2</v>
      </c>
      <c r="P10965" t="s">
        <v>10827</v>
      </c>
      <c r="Q10965" t="s">
        <v>18195</v>
      </c>
      <c r="S10965" t="s">
        <v>29</v>
      </c>
    </row>
    <row r="10966" spans="1:19" hidden="1" x14ac:dyDescent="0.2">
      <c r="A10966">
        <v>7140</v>
      </c>
      <c r="B10966" t="s">
        <v>18196</v>
      </c>
      <c r="C10966" t="s">
        <v>20</v>
      </c>
      <c r="D10966">
        <v>6.77</v>
      </c>
      <c r="E10966">
        <v>20</v>
      </c>
      <c r="F10966" t="s">
        <v>66</v>
      </c>
      <c r="G10966" t="s">
        <v>31</v>
      </c>
      <c r="H10966" t="s">
        <v>46</v>
      </c>
      <c r="I10966" t="s">
        <v>106</v>
      </c>
      <c r="K10966"/>
      <c r="L10966" t="s">
        <v>18197</v>
      </c>
      <c r="M10966" t="s">
        <v>26</v>
      </c>
      <c r="N10966">
        <v>2</v>
      </c>
      <c r="P10966" t="s">
        <v>10827</v>
      </c>
      <c r="Q10966" t="s">
        <v>18198</v>
      </c>
      <c r="S10966" t="s">
        <v>29</v>
      </c>
    </row>
    <row r="10967" spans="1:19" hidden="1" x14ac:dyDescent="0.2">
      <c r="A10967">
        <v>7141</v>
      </c>
      <c r="B10967" t="s">
        <v>18199</v>
      </c>
      <c r="C10967" t="s">
        <v>20</v>
      </c>
      <c r="D10967">
        <v>7.26</v>
      </c>
      <c r="E10967">
        <v>20</v>
      </c>
      <c r="F10967" t="s">
        <v>12668</v>
      </c>
      <c r="G10967" t="s">
        <v>31</v>
      </c>
      <c r="H10967" t="s">
        <v>46</v>
      </c>
      <c r="I10967" t="s">
        <v>2449</v>
      </c>
      <c r="K10967"/>
      <c r="L10967" t="s">
        <v>18200</v>
      </c>
      <c r="M10967" t="s">
        <v>26</v>
      </c>
      <c r="N10967">
        <v>2</v>
      </c>
      <c r="P10967" t="s">
        <v>10827</v>
      </c>
      <c r="Q10967" t="s">
        <v>18201</v>
      </c>
      <c r="S10967" t="s">
        <v>29</v>
      </c>
    </row>
    <row r="10968" spans="1:19" hidden="1" x14ac:dyDescent="0.2">
      <c r="A10968">
        <v>7142</v>
      </c>
      <c r="B10968" t="s">
        <v>18202</v>
      </c>
      <c r="C10968" t="s">
        <v>20</v>
      </c>
      <c r="D10968">
        <v>6.66</v>
      </c>
      <c r="E10968">
        <v>20</v>
      </c>
      <c r="F10968" t="s">
        <v>12668</v>
      </c>
      <c r="G10968" t="s">
        <v>31</v>
      </c>
      <c r="H10968" t="s">
        <v>46</v>
      </c>
      <c r="I10968" t="s">
        <v>2449</v>
      </c>
      <c r="K10968"/>
      <c r="L10968" t="s">
        <v>18203</v>
      </c>
      <c r="M10968" t="s">
        <v>26</v>
      </c>
      <c r="N10968">
        <v>2</v>
      </c>
      <c r="P10968" t="s">
        <v>10827</v>
      </c>
      <c r="Q10968" t="s">
        <v>18204</v>
      </c>
      <c r="S10968" t="s">
        <v>29</v>
      </c>
    </row>
    <row r="10969" spans="1:19" hidden="1" x14ac:dyDescent="0.2">
      <c r="A10969">
        <v>7143</v>
      </c>
      <c r="B10969" t="s">
        <v>18205</v>
      </c>
      <c r="C10969" t="s">
        <v>20</v>
      </c>
      <c r="D10969">
        <v>4.96</v>
      </c>
      <c r="E10969">
        <v>20</v>
      </c>
      <c r="F10969" t="s">
        <v>66</v>
      </c>
      <c r="G10969" t="s">
        <v>31</v>
      </c>
      <c r="H10969" t="s">
        <v>46</v>
      </c>
      <c r="I10969" t="s">
        <v>6717</v>
      </c>
      <c r="K10969"/>
      <c r="L10969" t="s">
        <v>18206</v>
      </c>
      <c r="M10969" t="s">
        <v>26</v>
      </c>
      <c r="N10969">
        <v>2</v>
      </c>
      <c r="P10969" t="s">
        <v>10827</v>
      </c>
      <c r="Q10969" t="s">
        <v>18207</v>
      </c>
      <c r="S10969" t="s">
        <v>29</v>
      </c>
    </row>
    <row r="10970" spans="1:19" hidden="1" x14ac:dyDescent="0.2">
      <c r="A10970">
        <v>7144</v>
      </c>
      <c r="B10970" t="s">
        <v>7447</v>
      </c>
      <c r="C10970" t="s">
        <v>20</v>
      </c>
      <c r="D10970">
        <v>0.9</v>
      </c>
      <c r="E10970">
        <v>20</v>
      </c>
      <c r="F10970" t="s">
        <v>12792</v>
      </c>
      <c r="G10970" t="s">
        <v>75</v>
      </c>
      <c r="H10970" t="s">
        <v>46</v>
      </c>
      <c r="I10970" t="s">
        <v>18078</v>
      </c>
      <c r="K10970"/>
      <c r="L10970" t="s">
        <v>7449</v>
      </c>
      <c r="M10970" t="s">
        <v>26</v>
      </c>
      <c r="N10970">
        <v>2</v>
      </c>
      <c r="P10970" t="s">
        <v>10827</v>
      </c>
      <c r="Q10970" t="s">
        <v>18208</v>
      </c>
      <c r="S10970" t="s">
        <v>29</v>
      </c>
    </row>
    <row r="10971" spans="1:19" hidden="1" x14ac:dyDescent="0.2">
      <c r="A10971">
        <v>7145</v>
      </c>
      <c r="B10971" t="s">
        <v>18209</v>
      </c>
      <c r="C10971" t="s">
        <v>20</v>
      </c>
      <c r="D10971">
        <v>2.15</v>
      </c>
      <c r="E10971" t="s">
        <v>363</v>
      </c>
      <c r="F10971" t="s">
        <v>18210</v>
      </c>
      <c r="G10971" t="s">
        <v>1440</v>
      </c>
      <c r="H10971" t="s">
        <v>23</v>
      </c>
      <c r="I10971" t="s">
        <v>9034</v>
      </c>
      <c r="K10971"/>
      <c r="L10971" t="s">
        <v>18211</v>
      </c>
      <c r="M10971" t="s">
        <v>26</v>
      </c>
      <c r="N10971">
        <v>2</v>
      </c>
      <c r="P10971" t="s">
        <v>10827</v>
      </c>
      <c r="Q10971" t="s">
        <v>18212</v>
      </c>
      <c r="S10971" t="s">
        <v>29</v>
      </c>
    </row>
    <row r="10972" spans="1:19" hidden="1" x14ac:dyDescent="0.2">
      <c r="A10972">
        <v>7145</v>
      </c>
      <c r="B10972" t="s">
        <v>18209</v>
      </c>
      <c r="C10972" t="s">
        <v>73</v>
      </c>
      <c r="D10972">
        <v>7.75</v>
      </c>
      <c r="E10972" t="s">
        <v>363</v>
      </c>
      <c r="F10972" t="s">
        <v>18210</v>
      </c>
      <c r="G10972" t="s">
        <v>1440</v>
      </c>
      <c r="H10972" t="s">
        <v>23</v>
      </c>
      <c r="I10972" t="s">
        <v>9034</v>
      </c>
      <c r="K10972"/>
      <c r="L10972" t="s">
        <v>18211</v>
      </c>
      <c r="M10972" t="s">
        <v>26</v>
      </c>
      <c r="N10972">
        <v>2</v>
      </c>
      <c r="P10972" t="s">
        <v>10827</v>
      </c>
      <c r="Q10972" t="s">
        <v>18212</v>
      </c>
      <c r="S10972" t="s">
        <v>29</v>
      </c>
    </row>
    <row r="10973" spans="1:19" hidden="1" x14ac:dyDescent="0.2">
      <c r="A10973">
        <v>7145</v>
      </c>
      <c r="B10973" t="s">
        <v>18209</v>
      </c>
      <c r="C10973" t="s">
        <v>77</v>
      </c>
      <c r="D10973">
        <v>9.94</v>
      </c>
      <c r="E10973" t="s">
        <v>363</v>
      </c>
      <c r="F10973" t="s">
        <v>18210</v>
      </c>
      <c r="G10973" t="s">
        <v>1440</v>
      </c>
      <c r="H10973" t="s">
        <v>23</v>
      </c>
      <c r="I10973" t="s">
        <v>9034</v>
      </c>
      <c r="K10973"/>
      <c r="L10973" t="s">
        <v>18211</v>
      </c>
      <c r="M10973" t="s">
        <v>26</v>
      </c>
      <c r="N10973">
        <v>2</v>
      </c>
      <c r="P10973" t="s">
        <v>10827</v>
      </c>
      <c r="Q10973" t="s">
        <v>18212</v>
      </c>
      <c r="S10973" t="s">
        <v>29</v>
      </c>
    </row>
    <row r="10974" spans="1:19" hidden="1" x14ac:dyDescent="0.2">
      <c r="A10974">
        <v>7146</v>
      </c>
      <c r="B10974" t="s">
        <v>18213</v>
      </c>
      <c r="C10974" t="s">
        <v>20</v>
      </c>
      <c r="D10974">
        <v>0.74</v>
      </c>
      <c r="E10974">
        <v>20</v>
      </c>
      <c r="G10974" t="s">
        <v>2339</v>
      </c>
      <c r="H10974" t="s">
        <v>46</v>
      </c>
      <c r="I10974" t="s">
        <v>18078</v>
      </c>
      <c r="K10974"/>
      <c r="L10974" t="s">
        <v>18214</v>
      </c>
      <c r="M10974" t="s">
        <v>26</v>
      </c>
      <c r="N10974">
        <v>2</v>
      </c>
      <c r="P10974" t="s">
        <v>10827</v>
      </c>
      <c r="Q10974" t="s">
        <v>18215</v>
      </c>
      <c r="S10974" t="s">
        <v>29</v>
      </c>
    </row>
    <row r="10975" spans="1:19" hidden="1" x14ac:dyDescent="0.2">
      <c r="A10975">
        <v>7146</v>
      </c>
      <c r="B10975" t="s">
        <v>18213</v>
      </c>
      <c r="C10975" t="s">
        <v>73</v>
      </c>
      <c r="D10975">
        <v>5.21</v>
      </c>
      <c r="E10975">
        <v>20</v>
      </c>
      <c r="G10975" t="s">
        <v>2339</v>
      </c>
      <c r="H10975" t="s">
        <v>46</v>
      </c>
      <c r="I10975" t="s">
        <v>18078</v>
      </c>
      <c r="K10975"/>
      <c r="L10975" t="s">
        <v>18214</v>
      </c>
      <c r="M10975" t="s">
        <v>26</v>
      </c>
      <c r="N10975">
        <v>2</v>
      </c>
      <c r="P10975" t="s">
        <v>10827</v>
      </c>
      <c r="Q10975" t="s">
        <v>18215</v>
      </c>
      <c r="S10975" t="s">
        <v>29</v>
      </c>
    </row>
    <row r="10976" spans="1:19" hidden="1" x14ac:dyDescent="0.2">
      <c r="A10976">
        <v>7146</v>
      </c>
      <c r="B10976" t="s">
        <v>18213</v>
      </c>
      <c r="C10976" t="s">
        <v>77</v>
      </c>
      <c r="D10976">
        <v>8.14</v>
      </c>
      <c r="E10976">
        <v>20</v>
      </c>
      <c r="G10976" t="s">
        <v>2339</v>
      </c>
      <c r="H10976" t="s">
        <v>46</v>
      </c>
      <c r="I10976" t="s">
        <v>18078</v>
      </c>
      <c r="K10976"/>
      <c r="L10976" t="s">
        <v>18214</v>
      </c>
      <c r="M10976" t="s">
        <v>26</v>
      </c>
      <c r="N10976">
        <v>2</v>
      </c>
      <c r="P10976" t="s">
        <v>10827</v>
      </c>
      <c r="Q10976" t="s">
        <v>18215</v>
      </c>
      <c r="S10976" t="s">
        <v>29</v>
      </c>
    </row>
    <row r="10977" spans="1:19" hidden="1" x14ac:dyDescent="0.2">
      <c r="A10977">
        <v>7147</v>
      </c>
      <c r="B10977" t="s">
        <v>18216</v>
      </c>
      <c r="C10977" t="s">
        <v>20</v>
      </c>
      <c r="D10977">
        <v>2.62</v>
      </c>
      <c r="E10977">
        <v>20</v>
      </c>
      <c r="G10977" t="s">
        <v>1440</v>
      </c>
      <c r="H10977" t="s">
        <v>23</v>
      </c>
      <c r="I10977" t="s">
        <v>7378</v>
      </c>
      <c r="K10977"/>
      <c r="L10977" t="s">
        <v>18217</v>
      </c>
      <c r="M10977" t="s">
        <v>26</v>
      </c>
      <c r="N10977">
        <v>2</v>
      </c>
      <c r="P10977" t="s">
        <v>10827</v>
      </c>
      <c r="Q10977" t="s">
        <v>18218</v>
      </c>
      <c r="S10977" t="s">
        <v>29</v>
      </c>
    </row>
    <row r="10978" spans="1:19" hidden="1" x14ac:dyDescent="0.2">
      <c r="A10978">
        <v>7148</v>
      </c>
      <c r="B10978" t="s">
        <v>18219</v>
      </c>
      <c r="C10978" t="s">
        <v>20</v>
      </c>
      <c r="D10978">
        <v>2.42</v>
      </c>
      <c r="E10978">
        <v>20</v>
      </c>
      <c r="G10978" t="s">
        <v>31</v>
      </c>
      <c r="H10978" t="s">
        <v>23</v>
      </c>
      <c r="I10978" t="s">
        <v>4898</v>
      </c>
      <c r="K10978"/>
      <c r="L10978" t="s">
        <v>18220</v>
      </c>
      <c r="M10978" t="s">
        <v>26</v>
      </c>
      <c r="N10978">
        <v>2</v>
      </c>
      <c r="P10978" t="s">
        <v>10827</v>
      </c>
      <c r="Q10978" t="s">
        <v>18221</v>
      </c>
      <c r="S10978" t="s">
        <v>29</v>
      </c>
    </row>
    <row r="10979" spans="1:19" hidden="1" x14ac:dyDescent="0.2">
      <c r="A10979">
        <v>7149</v>
      </c>
      <c r="B10979" t="s">
        <v>18222</v>
      </c>
      <c r="C10979" t="s">
        <v>20</v>
      </c>
      <c r="D10979">
        <v>5.8</v>
      </c>
      <c r="E10979">
        <v>20</v>
      </c>
      <c r="G10979" t="s">
        <v>31</v>
      </c>
      <c r="H10979" t="s">
        <v>46</v>
      </c>
      <c r="I10979" t="s">
        <v>7226</v>
      </c>
      <c r="K10979"/>
      <c r="L10979" t="s">
        <v>18223</v>
      </c>
      <c r="M10979" t="s">
        <v>26</v>
      </c>
      <c r="N10979">
        <v>2</v>
      </c>
      <c r="P10979" t="s">
        <v>10827</v>
      </c>
      <c r="Q10979" t="s">
        <v>18224</v>
      </c>
      <c r="S10979" t="s">
        <v>29</v>
      </c>
    </row>
    <row r="10980" spans="1:19" hidden="1" x14ac:dyDescent="0.2">
      <c r="A10980">
        <v>7149</v>
      </c>
      <c r="B10980" t="s">
        <v>18222</v>
      </c>
      <c r="C10980" t="s">
        <v>73</v>
      </c>
      <c r="D10980">
        <v>12.59</v>
      </c>
      <c r="E10980">
        <v>20</v>
      </c>
      <c r="G10980" t="s">
        <v>75</v>
      </c>
      <c r="H10980" t="s">
        <v>23</v>
      </c>
      <c r="I10980" t="s">
        <v>7226</v>
      </c>
      <c r="K10980"/>
      <c r="L10980" t="s">
        <v>18223</v>
      </c>
      <c r="M10980" t="s">
        <v>26</v>
      </c>
      <c r="N10980">
        <v>2</v>
      </c>
      <c r="P10980" t="s">
        <v>10827</v>
      </c>
      <c r="Q10980" t="s">
        <v>18224</v>
      </c>
      <c r="S10980" t="s">
        <v>29</v>
      </c>
    </row>
    <row r="10981" spans="1:19" hidden="1" x14ac:dyDescent="0.2">
      <c r="A10981">
        <v>7150</v>
      </c>
      <c r="B10981" t="s">
        <v>18225</v>
      </c>
      <c r="C10981" t="s">
        <v>20</v>
      </c>
      <c r="D10981">
        <v>5.17</v>
      </c>
      <c r="E10981">
        <v>20</v>
      </c>
      <c r="F10981" t="s">
        <v>13964</v>
      </c>
      <c r="G10981" t="s">
        <v>55</v>
      </c>
      <c r="H10981" t="s">
        <v>46</v>
      </c>
      <c r="I10981" t="s">
        <v>7226</v>
      </c>
      <c r="K10981"/>
      <c r="L10981" t="s">
        <v>18226</v>
      </c>
      <c r="M10981" t="s">
        <v>26</v>
      </c>
      <c r="N10981">
        <v>2</v>
      </c>
      <c r="P10981" t="s">
        <v>10827</v>
      </c>
      <c r="Q10981" t="s">
        <v>18227</v>
      </c>
      <c r="S10981" t="s">
        <v>29</v>
      </c>
    </row>
    <row r="10982" spans="1:19" hidden="1" x14ac:dyDescent="0.2">
      <c r="A10982">
        <v>7150</v>
      </c>
      <c r="B10982" t="s">
        <v>18225</v>
      </c>
      <c r="C10982" t="s">
        <v>73</v>
      </c>
      <c r="D10982">
        <v>12.89</v>
      </c>
      <c r="E10982">
        <v>20</v>
      </c>
      <c r="F10982" t="s">
        <v>13964</v>
      </c>
      <c r="G10982" t="s">
        <v>4302</v>
      </c>
      <c r="H10982" t="s">
        <v>23</v>
      </c>
      <c r="I10982" t="s">
        <v>7226</v>
      </c>
      <c r="K10982"/>
      <c r="L10982" t="s">
        <v>18226</v>
      </c>
      <c r="M10982" t="s">
        <v>26</v>
      </c>
      <c r="N10982">
        <v>2</v>
      </c>
      <c r="P10982" t="s">
        <v>10827</v>
      </c>
      <c r="Q10982" t="s">
        <v>18227</v>
      </c>
      <c r="S10982" t="s">
        <v>29</v>
      </c>
    </row>
    <row r="10983" spans="1:19" hidden="1" x14ac:dyDescent="0.2">
      <c r="A10983">
        <v>7151</v>
      </c>
      <c r="B10983" t="s">
        <v>18228</v>
      </c>
      <c r="C10983" t="s">
        <v>20</v>
      </c>
      <c r="D10983">
        <v>4.91</v>
      </c>
      <c r="E10983">
        <v>20</v>
      </c>
      <c r="G10983" t="s">
        <v>31</v>
      </c>
      <c r="H10983" t="s">
        <v>23</v>
      </c>
      <c r="I10983" t="s">
        <v>7226</v>
      </c>
      <c r="K10983"/>
      <c r="L10983" t="s">
        <v>18229</v>
      </c>
      <c r="M10983" t="s">
        <v>26</v>
      </c>
      <c r="N10983">
        <v>2</v>
      </c>
      <c r="P10983" t="s">
        <v>10827</v>
      </c>
      <c r="Q10983" t="s">
        <v>18230</v>
      </c>
      <c r="S10983" t="s">
        <v>29</v>
      </c>
    </row>
    <row r="10984" spans="1:19" hidden="1" x14ac:dyDescent="0.2">
      <c r="A10984">
        <v>7151</v>
      </c>
      <c r="B10984" t="s">
        <v>18228</v>
      </c>
      <c r="C10984" t="s">
        <v>73</v>
      </c>
      <c r="D10984">
        <v>11.66</v>
      </c>
      <c r="E10984">
        <v>20</v>
      </c>
      <c r="G10984" t="s">
        <v>31</v>
      </c>
      <c r="H10984" t="s">
        <v>23</v>
      </c>
      <c r="I10984" t="s">
        <v>7226</v>
      </c>
      <c r="K10984"/>
      <c r="L10984" t="s">
        <v>18229</v>
      </c>
      <c r="M10984" t="s">
        <v>26</v>
      </c>
      <c r="N10984">
        <v>2</v>
      </c>
      <c r="P10984" t="s">
        <v>10827</v>
      </c>
      <c r="Q10984" t="s">
        <v>18230</v>
      </c>
      <c r="S10984" t="s">
        <v>29</v>
      </c>
    </row>
    <row r="10985" spans="1:19" hidden="1" x14ac:dyDescent="0.2">
      <c r="A10985">
        <v>7152</v>
      </c>
      <c r="B10985" t="s">
        <v>18231</v>
      </c>
      <c r="C10985" t="s">
        <v>20</v>
      </c>
      <c r="D10985">
        <v>5.09</v>
      </c>
      <c r="E10985">
        <v>20</v>
      </c>
      <c r="F10985" t="s">
        <v>18232</v>
      </c>
      <c r="G10985" t="s">
        <v>55</v>
      </c>
      <c r="H10985" t="s">
        <v>46</v>
      </c>
      <c r="I10985" t="s">
        <v>7226</v>
      </c>
      <c r="K10985"/>
      <c r="L10985" t="s">
        <v>18233</v>
      </c>
      <c r="M10985" t="s">
        <v>26</v>
      </c>
      <c r="N10985">
        <v>2</v>
      </c>
      <c r="P10985" t="s">
        <v>10827</v>
      </c>
      <c r="Q10985" t="s">
        <v>18234</v>
      </c>
      <c r="S10985" t="s">
        <v>29</v>
      </c>
    </row>
    <row r="10986" spans="1:19" hidden="1" x14ac:dyDescent="0.2">
      <c r="A10986">
        <v>7152</v>
      </c>
      <c r="B10986" t="s">
        <v>18231</v>
      </c>
      <c r="C10986" t="s">
        <v>73</v>
      </c>
      <c r="D10986">
        <v>13.32</v>
      </c>
      <c r="E10986">
        <v>20</v>
      </c>
      <c r="F10986" t="s">
        <v>18232</v>
      </c>
      <c r="G10986" t="s">
        <v>4302</v>
      </c>
      <c r="H10986" t="s">
        <v>23</v>
      </c>
      <c r="I10986" t="s">
        <v>7226</v>
      </c>
      <c r="K10986"/>
      <c r="L10986" t="s">
        <v>18233</v>
      </c>
      <c r="M10986" t="s">
        <v>26</v>
      </c>
      <c r="N10986">
        <v>2</v>
      </c>
      <c r="P10986" t="s">
        <v>10827</v>
      </c>
      <c r="Q10986" t="s">
        <v>18234</v>
      </c>
      <c r="S10986" t="s">
        <v>29</v>
      </c>
    </row>
    <row r="10987" spans="1:19" hidden="1" x14ac:dyDescent="0.2">
      <c r="A10987">
        <v>7153</v>
      </c>
      <c r="B10987" t="s">
        <v>18235</v>
      </c>
      <c r="C10987" t="s">
        <v>20</v>
      </c>
      <c r="D10987">
        <v>2.1</v>
      </c>
      <c r="E10987">
        <v>20</v>
      </c>
      <c r="G10987" t="s">
        <v>31</v>
      </c>
      <c r="H10987" t="s">
        <v>23</v>
      </c>
      <c r="I10987" t="s">
        <v>4898</v>
      </c>
      <c r="K10987"/>
      <c r="L10987" t="s">
        <v>18236</v>
      </c>
      <c r="M10987" t="s">
        <v>26</v>
      </c>
      <c r="N10987">
        <v>2</v>
      </c>
      <c r="P10987" t="s">
        <v>10827</v>
      </c>
      <c r="Q10987" t="s">
        <v>18237</v>
      </c>
      <c r="S10987" t="s">
        <v>29</v>
      </c>
    </row>
    <row r="10988" spans="1:19" hidden="1" x14ac:dyDescent="0.2">
      <c r="A10988">
        <v>7154</v>
      </c>
      <c r="B10988" t="s">
        <v>18238</v>
      </c>
      <c r="C10988" t="s">
        <v>20</v>
      </c>
      <c r="D10988">
        <v>5.2</v>
      </c>
      <c r="E10988">
        <v>20</v>
      </c>
      <c r="G10988" t="s">
        <v>4897</v>
      </c>
      <c r="H10988" t="s">
        <v>23</v>
      </c>
      <c r="I10988" t="s">
        <v>7226</v>
      </c>
      <c r="K10988"/>
      <c r="L10988" t="s">
        <v>18239</v>
      </c>
      <c r="M10988" t="s">
        <v>26</v>
      </c>
      <c r="N10988">
        <v>2</v>
      </c>
      <c r="P10988" t="s">
        <v>10827</v>
      </c>
      <c r="Q10988" t="s">
        <v>18240</v>
      </c>
      <c r="S10988" t="s">
        <v>29</v>
      </c>
    </row>
    <row r="10989" spans="1:19" hidden="1" x14ac:dyDescent="0.2">
      <c r="A10989">
        <v>7154</v>
      </c>
      <c r="B10989" t="s">
        <v>18238</v>
      </c>
      <c r="C10989" t="s">
        <v>73</v>
      </c>
      <c r="D10989">
        <v>13.01</v>
      </c>
      <c r="E10989">
        <v>20</v>
      </c>
      <c r="G10989" t="s">
        <v>4897</v>
      </c>
      <c r="H10989" t="s">
        <v>23</v>
      </c>
      <c r="I10989" t="s">
        <v>7226</v>
      </c>
      <c r="K10989"/>
      <c r="L10989" t="s">
        <v>18239</v>
      </c>
      <c r="M10989" t="s">
        <v>26</v>
      </c>
      <c r="N10989">
        <v>2</v>
      </c>
      <c r="P10989" t="s">
        <v>10827</v>
      </c>
      <c r="Q10989" t="s">
        <v>18240</v>
      </c>
      <c r="S10989" t="s">
        <v>29</v>
      </c>
    </row>
    <row r="10990" spans="1:19" hidden="1" x14ac:dyDescent="0.2">
      <c r="A10990">
        <v>7155</v>
      </c>
      <c r="B10990" t="s">
        <v>18241</v>
      </c>
      <c r="C10990" t="s">
        <v>20</v>
      </c>
      <c r="D10990">
        <v>2.04</v>
      </c>
      <c r="E10990">
        <v>20</v>
      </c>
      <c r="G10990" t="s">
        <v>75</v>
      </c>
      <c r="H10990" t="s">
        <v>23</v>
      </c>
      <c r="I10990" t="s">
        <v>7289</v>
      </c>
      <c r="K10990"/>
      <c r="L10990" t="s">
        <v>18242</v>
      </c>
      <c r="M10990" t="s">
        <v>26</v>
      </c>
      <c r="N10990">
        <v>2</v>
      </c>
      <c r="P10990" t="s">
        <v>10827</v>
      </c>
      <c r="Q10990" t="s">
        <v>18243</v>
      </c>
      <c r="S10990" t="s">
        <v>29</v>
      </c>
    </row>
    <row r="10991" spans="1:19" hidden="1" x14ac:dyDescent="0.2">
      <c r="A10991">
        <v>7156</v>
      </c>
      <c r="B10991" t="s">
        <v>18244</v>
      </c>
      <c r="C10991" t="s">
        <v>20</v>
      </c>
      <c r="D10991">
        <v>3.28</v>
      </c>
      <c r="E10991">
        <v>20</v>
      </c>
      <c r="G10991" t="s">
        <v>31</v>
      </c>
      <c r="H10991" t="s">
        <v>23</v>
      </c>
      <c r="I10991" t="s">
        <v>7264</v>
      </c>
      <c r="K10991"/>
      <c r="L10991" t="s">
        <v>18245</v>
      </c>
      <c r="M10991" t="s">
        <v>26</v>
      </c>
      <c r="N10991">
        <v>2</v>
      </c>
      <c r="P10991" t="s">
        <v>10827</v>
      </c>
      <c r="Q10991" t="s">
        <v>18246</v>
      </c>
      <c r="S10991" t="s">
        <v>29</v>
      </c>
    </row>
    <row r="10992" spans="1:19" hidden="1" x14ac:dyDescent="0.2">
      <c r="A10992">
        <v>7157</v>
      </c>
      <c r="B10992" t="s">
        <v>18247</v>
      </c>
      <c r="C10992" t="s">
        <v>20</v>
      </c>
      <c r="D10992">
        <v>2.14</v>
      </c>
      <c r="E10992">
        <v>20</v>
      </c>
      <c r="F10992" t="s">
        <v>615</v>
      </c>
      <c r="G10992" t="s">
        <v>1440</v>
      </c>
      <c r="H10992" t="s">
        <v>23</v>
      </c>
      <c r="I10992" t="s">
        <v>6099</v>
      </c>
      <c r="K10992"/>
      <c r="L10992" t="s">
        <v>18248</v>
      </c>
      <c r="M10992" t="s">
        <v>26</v>
      </c>
      <c r="N10992">
        <v>2</v>
      </c>
      <c r="P10992" t="s">
        <v>10827</v>
      </c>
      <c r="Q10992" t="s">
        <v>18249</v>
      </c>
      <c r="S10992" t="s">
        <v>29</v>
      </c>
    </row>
    <row r="10993" spans="1:19" hidden="1" x14ac:dyDescent="0.2">
      <c r="A10993">
        <v>7157</v>
      </c>
      <c r="B10993" t="s">
        <v>18247</v>
      </c>
      <c r="C10993" t="s">
        <v>20</v>
      </c>
      <c r="D10993">
        <v>2.2999999999999998</v>
      </c>
      <c r="E10993">
        <v>20</v>
      </c>
      <c r="F10993" t="s">
        <v>615</v>
      </c>
      <c r="H10993" t="s">
        <v>23</v>
      </c>
      <c r="I10993" t="s">
        <v>6094</v>
      </c>
      <c r="K10993"/>
      <c r="L10993" t="s">
        <v>18248</v>
      </c>
      <c r="M10993" t="s">
        <v>26</v>
      </c>
      <c r="N10993">
        <v>2</v>
      </c>
      <c r="P10993" t="s">
        <v>10827</v>
      </c>
      <c r="Q10993" t="s">
        <v>18249</v>
      </c>
      <c r="S10993" t="s">
        <v>29</v>
      </c>
    </row>
    <row r="10994" spans="1:19" hidden="1" x14ac:dyDescent="0.2">
      <c r="A10994">
        <v>7158</v>
      </c>
      <c r="B10994" t="s">
        <v>18250</v>
      </c>
      <c r="C10994" t="s">
        <v>20</v>
      </c>
      <c r="D10994">
        <v>2.02</v>
      </c>
      <c r="E10994">
        <v>20</v>
      </c>
      <c r="G10994" t="s">
        <v>1440</v>
      </c>
      <c r="H10994" t="s">
        <v>23</v>
      </c>
      <c r="I10994" t="s">
        <v>6099</v>
      </c>
      <c r="K10994"/>
      <c r="L10994" t="s">
        <v>18251</v>
      </c>
      <c r="M10994" t="s">
        <v>26</v>
      </c>
      <c r="N10994">
        <v>2</v>
      </c>
      <c r="P10994" t="s">
        <v>10827</v>
      </c>
      <c r="Q10994" t="s">
        <v>18252</v>
      </c>
      <c r="S10994" t="s">
        <v>29</v>
      </c>
    </row>
    <row r="10995" spans="1:19" hidden="1" x14ac:dyDescent="0.2">
      <c r="A10995">
        <v>7158</v>
      </c>
      <c r="B10995" t="s">
        <v>18250</v>
      </c>
      <c r="C10995" t="s">
        <v>73</v>
      </c>
      <c r="D10995">
        <v>7.97</v>
      </c>
      <c r="E10995">
        <v>20</v>
      </c>
      <c r="G10995" t="s">
        <v>55</v>
      </c>
      <c r="H10995" t="s">
        <v>23</v>
      </c>
      <c r="I10995" t="s">
        <v>6099</v>
      </c>
      <c r="K10995"/>
      <c r="L10995" t="s">
        <v>18251</v>
      </c>
      <c r="M10995" t="s">
        <v>26</v>
      </c>
      <c r="N10995">
        <v>2</v>
      </c>
      <c r="P10995" t="s">
        <v>10827</v>
      </c>
      <c r="Q10995" t="s">
        <v>18252</v>
      </c>
      <c r="S10995" t="s">
        <v>29</v>
      </c>
    </row>
    <row r="10996" spans="1:19" hidden="1" x14ac:dyDescent="0.2">
      <c r="A10996">
        <v>7159</v>
      </c>
      <c r="B10996" t="s">
        <v>18253</v>
      </c>
      <c r="C10996" t="s">
        <v>20</v>
      </c>
      <c r="D10996">
        <v>2.72</v>
      </c>
      <c r="E10996">
        <v>20</v>
      </c>
      <c r="G10996" t="s">
        <v>31</v>
      </c>
      <c r="H10996" t="s">
        <v>23</v>
      </c>
      <c r="I10996" t="s">
        <v>7264</v>
      </c>
      <c r="K10996"/>
      <c r="L10996" t="s">
        <v>18254</v>
      </c>
      <c r="M10996" t="s">
        <v>26</v>
      </c>
      <c r="N10996">
        <v>2</v>
      </c>
      <c r="P10996" t="s">
        <v>10827</v>
      </c>
      <c r="Q10996" t="s">
        <v>18255</v>
      </c>
      <c r="S10996" t="s">
        <v>29</v>
      </c>
    </row>
    <row r="10997" spans="1:19" hidden="1" x14ac:dyDescent="0.2">
      <c r="A10997">
        <v>7159</v>
      </c>
      <c r="B10997" t="s">
        <v>18253</v>
      </c>
      <c r="C10997" t="s">
        <v>73</v>
      </c>
      <c r="D10997">
        <v>10.43</v>
      </c>
      <c r="E10997">
        <v>20</v>
      </c>
      <c r="G10997" t="s">
        <v>31</v>
      </c>
      <c r="H10997" t="s">
        <v>23</v>
      </c>
      <c r="I10997" t="s">
        <v>7264</v>
      </c>
      <c r="K10997"/>
      <c r="L10997" t="s">
        <v>18254</v>
      </c>
      <c r="M10997" t="s">
        <v>26</v>
      </c>
      <c r="N10997">
        <v>2</v>
      </c>
      <c r="P10997" t="s">
        <v>10827</v>
      </c>
      <c r="Q10997" t="s">
        <v>18255</v>
      </c>
      <c r="S10997" t="s">
        <v>29</v>
      </c>
    </row>
    <row r="10998" spans="1:19" hidden="1" x14ac:dyDescent="0.2">
      <c r="A10998">
        <v>7160</v>
      </c>
      <c r="B10998" t="s">
        <v>18256</v>
      </c>
      <c r="C10998" t="s">
        <v>20</v>
      </c>
      <c r="D10998">
        <v>3.85</v>
      </c>
      <c r="E10998">
        <v>20</v>
      </c>
      <c r="G10998" t="s">
        <v>31</v>
      </c>
      <c r="H10998" t="s">
        <v>23</v>
      </c>
      <c r="I10998" t="s">
        <v>4898</v>
      </c>
      <c r="K10998"/>
      <c r="L10998" t="s">
        <v>18257</v>
      </c>
      <c r="M10998" t="s">
        <v>26</v>
      </c>
      <c r="N10998">
        <v>2</v>
      </c>
      <c r="P10998" t="s">
        <v>10827</v>
      </c>
      <c r="Q10998" t="s">
        <v>18258</v>
      </c>
      <c r="S10998" t="s">
        <v>29</v>
      </c>
    </row>
    <row r="10999" spans="1:19" hidden="1" x14ac:dyDescent="0.2">
      <c r="A10999">
        <v>7161</v>
      </c>
      <c r="B10999" t="s">
        <v>18259</v>
      </c>
      <c r="C10999" t="s">
        <v>20</v>
      </c>
      <c r="D10999">
        <v>2.1800000000000002</v>
      </c>
      <c r="E10999">
        <v>20</v>
      </c>
      <c r="G10999" t="s">
        <v>31</v>
      </c>
      <c r="H10999" t="s">
        <v>23</v>
      </c>
      <c r="I10999" t="s">
        <v>4898</v>
      </c>
      <c r="K10999"/>
      <c r="L10999" t="s">
        <v>18260</v>
      </c>
      <c r="M10999" t="s">
        <v>26</v>
      </c>
      <c r="N10999">
        <v>2</v>
      </c>
      <c r="P10999" t="s">
        <v>10827</v>
      </c>
      <c r="Q10999" t="s">
        <v>18261</v>
      </c>
      <c r="S10999" t="s">
        <v>29</v>
      </c>
    </row>
    <row r="11000" spans="1:19" hidden="1" x14ac:dyDescent="0.2">
      <c r="A11000">
        <v>7161</v>
      </c>
      <c r="B11000" t="s">
        <v>18259</v>
      </c>
      <c r="C11000" t="s">
        <v>73</v>
      </c>
      <c r="D11000">
        <v>7.5</v>
      </c>
      <c r="E11000">
        <v>20</v>
      </c>
      <c r="G11000" t="s">
        <v>31</v>
      </c>
      <c r="H11000" t="s">
        <v>23</v>
      </c>
      <c r="I11000" t="s">
        <v>4898</v>
      </c>
      <c r="K11000"/>
      <c r="L11000" t="s">
        <v>18260</v>
      </c>
      <c r="M11000" t="s">
        <v>26</v>
      </c>
      <c r="N11000">
        <v>2</v>
      </c>
      <c r="P11000" t="s">
        <v>10827</v>
      </c>
      <c r="Q11000" t="s">
        <v>18261</v>
      </c>
      <c r="S11000" t="s">
        <v>29</v>
      </c>
    </row>
    <row r="11001" spans="1:19" hidden="1" x14ac:dyDescent="0.2">
      <c r="A11001">
        <v>7162</v>
      </c>
      <c r="B11001" t="s">
        <v>18262</v>
      </c>
      <c r="C11001" t="s">
        <v>20</v>
      </c>
      <c r="D11001">
        <v>3.26</v>
      </c>
      <c r="E11001">
        <v>20</v>
      </c>
      <c r="G11001" t="s">
        <v>31</v>
      </c>
      <c r="H11001" t="s">
        <v>23</v>
      </c>
      <c r="I11001" t="s">
        <v>7264</v>
      </c>
      <c r="K11001"/>
      <c r="L11001" t="s">
        <v>18263</v>
      </c>
      <c r="M11001" t="s">
        <v>26</v>
      </c>
      <c r="N11001">
        <v>2</v>
      </c>
      <c r="P11001" t="s">
        <v>10827</v>
      </c>
      <c r="Q11001" t="s">
        <v>18264</v>
      </c>
      <c r="S11001" t="s">
        <v>29</v>
      </c>
    </row>
    <row r="11002" spans="1:19" hidden="1" x14ac:dyDescent="0.2">
      <c r="A11002">
        <v>7162</v>
      </c>
      <c r="B11002" t="s">
        <v>18262</v>
      </c>
      <c r="C11002" t="s">
        <v>73</v>
      </c>
      <c r="D11002">
        <v>10.58</v>
      </c>
      <c r="E11002">
        <v>20</v>
      </c>
      <c r="G11002" t="s">
        <v>31</v>
      </c>
      <c r="H11002" t="s">
        <v>23</v>
      </c>
      <c r="I11002" t="s">
        <v>7264</v>
      </c>
      <c r="K11002"/>
      <c r="L11002" t="s">
        <v>18263</v>
      </c>
      <c r="M11002" t="s">
        <v>26</v>
      </c>
      <c r="N11002">
        <v>2</v>
      </c>
      <c r="P11002" t="s">
        <v>10827</v>
      </c>
      <c r="Q11002" t="s">
        <v>18264</v>
      </c>
      <c r="S11002" t="s">
        <v>29</v>
      </c>
    </row>
    <row r="11003" spans="1:19" hidden="1" x14ac:dyDescent="0.2">
      <c r="A11003">
        <v>7163</v>
      </c>
      <c r="B11003" t="s">
        <v>18265</v>
      </c>
      <c r="C11003" t="s">
        <v>20</v>
      </c>
      <c r="D11003">
        <v>2.2400000000000002</v>
      </c>
      <c r="E11003">
        <v>20</v>
      </c>
      <c r="G11003" t="s">
        <v>31</v>
      </c>
      <c r="H11003" t="s">
        <v>23</v>
      </c>
      <c r="I11003" t="s">
        <v>4898</v>
      </c>
      <c r="K11003"/>
      <c r="L11003" t="s">
        <v>18266</v>
      </c>
      <c r="M11003" t="s">
        <v>26</v>
      </c>
      <c r="N11003">
        <v>2</v>
      </c>
      <c r="P11003" t="s">
        <v>10827</v>
      </c>
      <c r="Q11003" t="s">
        <v>18267</v>
      </c>
      <c r="S11003" t="s">
        <v>29</v>
      </c>
    </row>
    <row r="11004" spans="1:19" hidden="1" x14ac:dyDescent="0.2">
      <c r="A11004">
        <v>7163</v>
      </c>
      <c r="B11004" t="s">
        <v>18265</v>
      </c>
      <c r="C11004" t="s">
        <v>73</v>
      </c>
      <c r="D11004">
        <v>7.78</v>
      </c>
      <c r="E11004">
        <v>20</v>
      </c>
      <c r="G11004" t="s">
        <v>31</v>
      </c>
      <c r="H11004" t="s">
        <v>23</v>
      </c>
      <c r="I11004" t="s">
        <v>4898</v>
      </c>
      <c r="K11004"/>
      <c r="L11004" t="s">
        <v>18266</v>
      </c>
      <c r="M11004" t="s">
        <v>26</v>
      </c>
      <c r="N11004">
        <v>2</v>
      </c>
      <c r="P11004" t="s">
        <v>10827</v>
      </c>
      <c r="Q11004" t="s">
        <v>18267</v>
      </c>
      <c r="S11004" t="s">
        <v>29</v>
      </c>
    </row>
    <row r="11005" spans="1:19" hidden="1" x14ac:dyDescent="0.2">
      <c r="A11005">
        <v>7164</v>
      </c>
      <c r="B11005" t="s">
        <v>18268</v>
      </c>
      <c r="C11005" t="s">
        <v>20</v>
      </c>
      <c r="D11005">
        <v>2</v>
      </c>
      <c r="E11005">
        <v>20</v>
      </c>
      <c r="G11005" t="s">
        <v>31</v>
      </c>
      <c r="H11005" t="s">
        <v>23</v>
      </c>
      <c r="I11005" t="s">
        <v>4898</v>
      </c>
      <c r="K11005"/>
      <c r="L11005" t="s">
        <v>18269</v>
      </c>
      <c r="M11005" t="s">
        <v>26</v>
      </c>
      <c r="N11005">
        <v>2</v>
      </c>
      <c r="P11005" t="s">
        <v>10827</v>
      </c>
      <c r="Q11005" t="s">
        <v>18270</v>
      </c>
      <c r="S11005" t="s">
        <v>29</v>
      </c>
    </row>
    <row r="11006" spans="1:19" hidden="1" x14ac:dyDescent="0.2">
      <c r="A11006">
        <v>7165</v>
      </c>
      <c r="B11006" t="s">
        <v>18271</v>
      </c>
      <c r="C11006" t="s">
        <v>20</v>
      </c>
      <c r="D11006">
        <v>3.3</v>
      </c>
      <c r="E11006">
        <v>20</v>
      </c>
      <c r="F11006" t="s">
        <v>66</v>
      </c>
      <c r="G11006" t="s">
        <v>31</v>
      </c>
      <c r="H11006" t="s">
        <v>46</v>
      </c>
      <c r="I11006" t="s">
        <v>18175</v>
      </c>
      <c r="K11006"/>
      <c r="L11006" t="s">
        <v>18272</v>
      </c>
      <c r="M11006" t="s">
        <v>26</v>
      </c>
      <c r="N11006">
        <v>2</v>
      </c>
      <c r="P11006" t="s">
        <v>10827</v>
      </c>
      <c r="Q11006" t="s">
        <v>18273</v>
      </c>
      <c r="S11006" t="s">
        <v>29</v>
      </c>
    </row>
    <row r="11007" spans="1:19" hidden="1" x14ac:dyDescent="0.2">
      <c r="A11007">
        <v>7166</v>
      </c>
      <c r="B11007" t="s">
        <v>18274</v>
      </c>
      <c r="C11007" t="s">
        <v>20</v>
      </c>
      <c r="D11007">
        <v>2.14</v>
      </c>
      <c r="E11007">
        <v>20</v>
      </c>
      <c r="G11007" t="s">
        <v>1440</v>
      </c>
      <c r="H11007" t="s">
        <v>23</v>
      </c>
      <c r="I11007" t="s">
        <v>7378</v>
      </c>
      <c r="K11007"/>
      <c r="L11007" t="s">
        <v>18275</v>
      </c>
      <c r="M11007" t="s">
        <v>26</v>
      </c>
      <c r="N11007">
        <v>2</v>
      </c>
      <c r="P11007" t="s">
        <v>10827</v>
      </c>
      <c r="Q11007" t="s">
        <v>18276</v>
      </c>
      <c r="S11007" t="s">
        <v>29</v>
      </c>
    </row>
    <row r="11008" spans="1:19" hidden="1" x14ac:dyDescent="0.2">
      <c r="A11008">
        <v>7167</v>
      </c>
      <c r="B11008" t="s">
        <v>18277</v>
      </c>
      <c r="C11008" t="s">
        <v>20</v>
      </c>
      <c r="D11008">
        <v>1.99</v>
      </c>
      <c r="E11008">
        <v>20</v>
      </c>
      <c r="G11008" t="s">
        <v>1440</v>
      </c>
      <c r="H11008" t="s">
        <v>23</v>
      </c>
      <c r="I11008" t="s">
        <v>7378</v>
      </c>
      <c r="K11008"/>
      <c r="L11008" t="s">
        <v>18278</v>
      </c>
      <c r="M11008" t="s">
        <v>26</v>
      </c>
      <c r="N11008">
        <v>2</v>
      </c>
      <c r="P11008" t="s">
        <v>10827</v>
      </c>
      <c r="Q11008" t="s">
        <v>18279</v>
      </c>
      <c r="S11008" t="s">
        <v>29</v>
      </c>
    </row>
    <row r="11009" spans="1:19" hidden="1" x14ac:dyDescent="0.2">
      <c r="A11009">
        <v>7168</v>
      </c>
      <c r="B11009" t="s">
        <v>18280</v>
      </c>
      <c r="C11009" t="s">
        <v>20</v>
      </c>
      <c r="D11009">
        <v>2.73</v>
      </c>
      <c r="E11009">
        <v>20</v>
      </c>
      <c r="F11009" t="s">
        <v>18281</v>
      </c>
      <c r="G11009" t="s">
        <v>55</v>
      </c>
      <c r="H11009" t="s">
        <v>46</v>
      </c>
      <c r="I11009" t="s">
        <v>2449</v>
      </c>
      <c r="K11009"/>
      <c r="L11009" t="s">
        <v>18282</v>
      </c>
      <c r="M11009" t="s">
        <v>26</v>
      </c>
      <c r="N11009">
        <v>2</v>
      </c>
      <c r="P11009" t="s">
        <v>10827</v>
      </c>
      <c r="Q11009" t="s">
        <v>18283</v>
      </c>
      <c r="S11009" t="s">
        <v>29</v>
      </c>
    </row>
    <row r="11010" spans="1:19" hidden="1" x14ac:dyDescent="0.2">
      <c r="A11010">
        <v>7170</v>
      </c>
      <c r="B11010" t="s">
        <v>18284</v>
      </c>
      <c r="C11010" t="s">
        <v>20</v>
      </c>
      <c r="D11010">
        <v>3.69</v>
      </c>
      <c r="E11010">
        <v>20</v>
      </c>
      <c r="F11010" t="s">
        <v>18285</v>
      </c>
      <c r="G11010" t="s">
        <v>31</v>
      </c>
      <c r="H11010" t="s">
        <v>46</v>
      </c>
      <c r="I11010" t="s">
        <v>15388</v>
      </c>
      <c r="K11010"/>
      <c r="L11010" t="s">
        <v>18286</v>
      </c>
      <c r="M11010" t="s">
        <v>26</v>
      </c>
      <c r="N11010">
        <v>2</v>
      </c>
      <c r="P11010" t="s">
        <v>10827</v>
      </c>
      <c r="Q11010" t="s">
        <v>18287</v>
      </c>
      <c r="S11010" t="s">
        <v>29</v>
      </c>
    </row>
    <row r="11011" spans="1:19" hidden="1" x14ac:dyDescent="0.2">
      <c r="A11011">
        <v>7171</v>
      </c>
      <c r="B11011" t="s">
        <v>18288</v>
      </c>
      <c r="C11011" t="s">
        <v>20</v>
      </c>
      <c r="D11011">
        <v>3.69</v>
      </c>
      <c r="E11011">
        <v>20</v>
      </c>
      <c r="F11011" t="s">
        <v>18289</v>
      </c>
      <c r="G11011" t="s">
        <v>55</v>
      </c>
      <c r="H11011" t="s">
        <v>46</v>
      </c>
      <c r="I11011" t="s">
        <v>15388</v>
      </c>
      <c r="K11011"/>
      <c r="L11011" t="s">
        <v>18290</v>
      </c>
      <c r="M11011" t="s">
        <v>26</v>
      </c>
      <c r="N11011">
        <v>2</v>
      </c>
      <c r="P11011" t="s">
        <v>10827</v>
      </c>
      <c r="Q11011" t="s">
        <v>18291</v>
      </c>
      <c r="S11011" t="s">
        <v>29</v>
      </c>
    </row>
    <row r="11012" spans="1:19" hidden="1" x14ac:dyDescent="0.2">
      <c r="A11012">
        <v>7172</v>
      </c>
      <c r="B11012" t="s">
        <v>18292</v>
      </c>
      <c r="C11012" t="s">
        <v>20</v>
      </c>
      <c r="D11012">
        <v>3.11</v>
      </c>
      <c r="E11012">
        <v>20</v>
      </c>
      <c r="F11012" t="s">
        <v>66</v>
      </c>
      <c r="G11012" t="s">
        <v>31</v>
      </c>
      <c r="H11012" t="s">
        <v>46</v>
      </c>
      <c r="I11012" t="s">
        <v>18175</v>
      </c>
      <c r="K11012"/>
      <c r="L11012" t="s">
        <v>18293</v>
      </c>
      <c r="M11012" t="s">
        <v>26</v>
      </c>
      <c r="N11012">
        <v>2</v>
      </c>
      <c r="P11012" t="s">
        <v>10827</v>
      </c>
      <c r="Q11012" t="s">
        <v>18294</v>
      </c>
      <c r="S11012" t="s">
        <v>29</v>
      </c>
    </row>
    <row r="11013" spans="1:19" hidden="1" x14ac:dyDescent="0.2">
      <c r="A11013">
        <v>7173</v>
      </c>
      <c r="B11013" t="s">
        <v>18295</v>
      </c>
      <c r="C11013" t="s">
        <v>20</v>
      </c>
      <c r="D11013">
        <v>3.31</v>
      </c>
      <c r="E11013">
        <v>20</v>
      </c>
      <c r="F11013" t="s">
        <v>13964</v>
      </c>
      <c r="G11013" t="s">
        <v>55</v>
      </c>
      <c r="H11013" t="s">
        <v>46</v>
      </c>
      <c r="I11013" t="s">
        <v>2449</v>
      </c>
      <c r="K11013"/>
      <c r="L11013" t="s">
        <v>18296</v>
      </c>
      <c r="M11013" t="s">
        <v>26</v>
      </c>
      <c r="N11013">
        <v>2</v>
      </c>
      <c r="P11013" t="s">
        <v>10827</v>
      </c>
      <c r="Q11013" t="s">
        <v>18297</v>
      </c>
      <c r="S11013" t="s">
        <v>29</v>
      </c>
    </row>
    <row r="11014" spans="1:19" hidden="1" x14ac:dyDescent="0.2">
      <c r="A11014">
        <v>7174</v>
      </c>
      <c r="B11014" t="s">
        <v>18298</v>
      </c>
      <c r="C11014" t="s">
        <v>20</v>
      </c>
      <c r="D11014">
        <v>3.73</v>
      </c>
      <c r="E11014">
        <v>20</v>
      </c>
      <c r="F11014" t="s">
        <v>2017</v>
      </c>
      <c r="G11014" t="s">
        <v>1440</v>
      </c>
      <c r="H11014" t="s">
        <v>23</v>
      </c>
      <c r="I11014" t="s">
        <v>18299</v>
      </c>
      <c r="K11014"/>
      <c r="L11014" t="s">
        <v>18300</v>
      </c>
      <c r="M11014" t="s">
        <v>26</v>
      </c>
      <c r="N11014">
        <v>2</v>
      </c>
      <c r="P11014" t="s">
        <v>10827</v>
      </c>
      <c r="Q11014" t="s">
        <v>18301</v>
      </c>
      <c r="S11014" t="s">
        <v>29</v>
      </c>
    </row>
    <row r="11015" spans="1:19" hidden="1" x14ac:dyDescent="0.2">
      <c r="A11015">
        <v>7175</v>
      </c>
      <c r="B11015" t="s">
        <v>18302</v>
      </c>
      <c r="C11015" t="s">
        <v>20</v>
      </c>
      <c r="D11015">
        <v>-0.1</v>
      </c>
      <c r="E11015">
        <v>20</v>
      </c>
      <c r="G11015" t="s">
        <v>75</v>
      </c>
      <c r="H11015" t="s">
        <v>23</v>
      </c>
      <c r="I11015" t="s">
        <v>7117</v>
      </c>
      <c r="K11015"/>
      <c r="L11015" t="s">
        <v>18303</v>
      </c>
      <c r="M11015" t="s">
        <v>26</v>
      </c>
      <c r="N11015">
        <v>2</v>
      </c>
      <c r="P11015" t="s">
        <v>10827</v>
      </c>
      <c r="Q11015" t="s">
        <v>18304</v>
      </c>
      <c r="S11015" t="s">
        <v>29</v>
      </c>
    </row>
    <row r="11016" spans="1:19" hidden="1" x14ac:dyDescent="0.2">
      <c r="A11016">
        <v>7175</v>
      </c>
      <c r="B11016" t="s">
        <v>18302</v>
      </c>
      <c r="C11016" t="s">
        <v>73</v>
      </c>
      <c r="D11016">
        <v>10.15</v>
      </c>
      <c r="E11016">
        <v>20</v>
      </c>
      <c r="G11016" t="s">
        <v>55</v>
      </c>
      <c r="H11016" t="s">
        <v>46</v>
      </c>
      <c r="I11016" t="s">
        <v>7117</v>
      </c>
      <c r="K11016"/>
      <c r="L11016" t="s">
        <v>18303</v>
      </c>
      <c r="M11016" t="s">
        <v>26</v>
      </c>
      <c r="N11016">
        <v>2</v>
      </c>
      <c r="P11016" t="s">
        <v>10827</v>
      </c>
      <c r="Q11016" t="s">
        <v>18304</v>
      </c>
      <c r="S11016" t="s">
        <v>29</v>
      </c>
    </row>
    <row r="11017" spans="1:19" hidden="1" x14ac:dyDescent="0.2">
      <c r="A11017">
        <v>7176</v>
      </c>
      <c r="B11017" t="s">
        <v>18305</v>
      </c>
      <c r="C11017" t="s">
        <v>20</v>
      </c>
      <c r="D11017">
        <v>0.9</v>
      </c>
      <c r="E11017">
        <v>20</v>
      </c>
      <c r="G11017" t="s">
        <v>75</v>
      </c>
      <c r="H11017" t="s">
        <v>23</v>
      </c>
      <c r="I11017" t="s">
        <v>7117</v>
      </c>
      <c r="K11017"/>
      <c r="L11017" t="s">
        <v>18306</v>
      </c>
      <c r="M11017" t="s">
        <v>26</v>
      </c>
      <c r="N11017">
        <v>2</v>
      </c>
      <c r="P11017" t="s">
        <v>10827</v>
      </c>
      <c r="Q11017" t="s">
        <v>18307</v>
      </c>
      <c r="S11017" t="s">
        <v>29</v>
      </c>
    </row>
    <row r="11018" spans="1:19" hidden="1" x14ac:dyDescent="0.2">
      <c r="A11018">
        <v>7176</v>
      </c>
      <c r="B11018" t="s">
        <v>18305</v>
      </c>
      <c r="C11018" t="s">
        <v>73</v>
      </c>
      <c r="D11018">
        <v>10.119999999999999</v>
      </c>
      <c r="E11018">
        <v>20</v>
      </c>
      <c r="G11018" t="s">
        <v>55</v>
      </c>
      <c r="H11018" t="s">
        <v>46</v>
      </c>
      <c r="I11018" t="s">
        <v>7117</v>
      </c>
      <c r="K11018"/>
      <c r="L11018" t="s">
        <v>18306</v>
      </c>
      <c r="M11018" t="s">
        <v>26</v>
      </c>
      <c r="N11018">
        <v>2</v>
      </c>
      <c r="P11018" t="s">
        <v>10827</v>
      </c>
      <c r="Q11018" t="s">
        <v>18307</v>
      </c>
      <c r="S11018" t="s">
        <v>29</v>
      </c>
    </row>
    <row r="11019" spans="1:19" hidden="1" x14ac:dyDescent="0.2">
      <c r="A11019">
        <v>7177</v>
      </c>
      <c r="B11019" t="s">
        <v>18308</v>
      </c>
      <c r="C11019" t="s">
        <v>20</v>
      </c>
      <c r="D11019">
        <v>2.97</v>
      </c>
      <c r="F11019" t="s">
        <v>615</v>
      </c>
      <c r="H11019" t="s">
        <v>23</v>
      </c>
      <c r="I11019" t="s">
        <v>6094</v>
      </c>
      <c r="K11019"/>
      <c r="L11019" t="s">
        <v>18309</v>
      </c>
      <c r="M11019" t="s">
        <v>26</v>
      </c>
      <c r="N11019">
        <v>2</v>
      </c>
      <c r="P11019" t="s">
        <v>10827</v>
      </c>
      <c r="Q11019" t="s">
        <v>18310</v>
      </c>
      <c r="S11019" t="s">
        <v>29</v>
      </c>
    </row>
    <row r="11020" spans="1:19" hidden="1" x14ac:dyDescent="0.2">
      <c r="A11020">
        <v>7178</v>
      </c>
      <c r="B11020" t="s">
        <v>18311</v>
      </c>
      <c r="C11020" t="s">
        <v>20</v>
      </c>
      <c r="D11020">
        <v>2.5</v>
      </c>
      <c r="F11020" t="s">
        <v>615</v>
      </c>
      <c r="H11020" t="s">
        <v>23</v>
      </c>
      <c r="I11020" t="s">
        <v>6094</v>
      </c>
      <c r="K11020"/>
      <c r="L11020" t="s">
        <v>18312</v>
      </c>
      <c r="M11020" t="s">
        <v>26</v>
      </c>
      <c r="N11020">
        <v>2</v>
      </c>
      <c r="P11020" t="s">
        <v>10827</v>
      </c>
      <c r="Q11020" t="s">
        <v>18313</v>
      </c>
      <c r="S11020" t="s">
        <v>29</v>
      </c>
    </row>
    <row r="11021" spans="1:19" hidden="1" x14ac:dyDescent="0.2">
      <c r="A11021">
        <v>7179</v>
      </c>
      <c r="B11021" t="s">
        <v>18314</v>
      </c>
      <c r="C11021" t="s">
        <v>20</v>
      </c>
      <c r="D11021">
        <v>5.13</v>
      </c>
      <c r="F11021" t="s">
        <v>615</v>
      </c>
      <c r="H11021" t="s">
        <v>23</v>
      </c>
      <c r="I11021" t="s">
        <v>6094</v>
      </c>
      <c r="K11021"/>
      <c r="L11021" t="s">
        <v>18315</v>
      </c>
      <c r="M11021" t="s">
        <v>26</v>
      </c>
      <c r="N11021">
        <v>2</v>
      </c>
      <c r="P11021" t="s">
        <v>10827</v>
      </c>
      <c r="Q11021" t="s">
        <v>18316</v>
      </c>
      <c r="S11021" t="s">
        <v>29</v>
      </c>
    </row>
    <row r="11022" spans="1:19" hidden="1" x14ac:dyDescent="0.2">
      <c r="A11022">
        <v>7180</v>
      </c>
      <c r="B11022" t="s">
        <v>18317</v>
      </c>
      <c r="C11022" t="s">
        <v>20</v>
      </c>
      <c r="D11022">
        <v>-1.94</v>
      </c>
      <c r="E11022">
        <v>20</v>
      </c>
      <c r="F11022" t="s">
        <v>18318</v>
      </c>
      <c r="G11022" t="s">
        <v>75</v>
      </c>
      <c r="H11022" t="s">
        <v>23</v>
      </c>
      <c r="I11022" t="s">
        <v>9433</v>
      </c>
      <c r="K11022"/>
      <c r="L11022" t="s">
        <v>18319</v>
      </c>
      <c r="M11022" t="s">
        <v>26</v>
      </c>
      <c r="N11022">
        <v>2</v>
      </c>
      <c r="P11022" t="s">
        <v>10827</v>
      </c>
      <c r="Q11022" t="s">
        <v>18320</v>
      </c>
      <c r="S11022" t="s">
        <v>29</v>
      </c>
    </row>
    <row r="11023" spans="1:19" hidden="1" x14ac:dyDescent="0.2">
      <c r="A11023">
        <v>7181</v>
      </c>
      <c r="B11023" t="s">
        <v>18321</v>
      </c>
      <c r="C11023" t="s">
        <v>20</v>
      </c>
      <c r="D11023">
        <v>-1.5</v>
      </c>
      <c r="E11023">
        <v>20</v>
      </c>
      <c r="F11023" t="s">
        <v>11461</v>
      </c>
      <c r="G11023" t="s">
        <v>75</v>
      </c>
      <c r="H11023" t="s">
        <v>23</v>
      </c>
      <c r="I11023" t="s">
        <v>18128</v>
      </c>
      <c r="K11023"/>
      <c r="L11023" t="s">
        <v>18322</v>
      </c>
      <c r="M11023" t="s">
        <v>26</v>
      </c>
      <c r="N11023">
        <v>2</v>
      </c>
      <c r="P11023" t="s">
        <v>10827</v>
      </c>
      <c r="Q11023" t="s">
        <v>18323</v>
      </c>
      <c r="S11023" t="s">
        <v>29</v>
      </c>
    </row>
    <row r="11024" spans="1:19" hidden="1" x14ac:dyDescent="0.2">
      <c r="A11024">
        <v>7182</v>
      </c>
      <c r="B11024" t="s">
        <v>18324</v>
      </c>
      <c r="C11024" t="s">
        <v>20</v>
      </c>
      <c r="D11024">
        <v>-2.8</v>
      </c>
      <c r="E11024">
        <v>20</v>
      </c>
      <c r="F11024" t="s">
        <v>11461</v>
      </c>
      <c r="G11024" t="s">
        <v>75</v>
      </c>
      <c r="H11024" t="s">
        <v>23</v>
      </c>
      <c r="I11024" t="s">
        <v>18128</v>
      </c>
      <c r="K11024"/>
      <c r="L11024" t="s">
        <v>18325</v>
      </c>
      <c r="M11024" t="s">
        <v>26</v>
      </c>
      <c r="N11024">
        <v>2</v>
      </c>
      <c r="P11024" t="s">
        <v>10827</v>
      </c>
      <c r="Q11024" t="s">
        <v>18326</v>
      </c>
      <c r="S11024" t="s">
        <v>29</v>
      </c>
    </row>
    <row r="11025" spans="1:19" hidden="1" x14ac:dyDescent="0.2">
      <c r="A11025">
        <v>7183</v>
      </c>
      <c r="B11025" t="s">
        <v>18327</v>
      </c>
      <c r="C11025" t="s">
        <v>20</v>
      </c>
      <c r="D11025">
        <v>2.71</v>
      </c>
      <c r="E11025">
        <v>20</v>
      </c>
      <c r="G11025" t="s">
        <v>31</v>
      </c>
      <c r="H11025" t="s">
        <v>23</v>
      </c>
      <c r="I11025" t="s">
        <v>7264</v>
      </c>
      <c r="K11025"/>
      <c r="L11025" t="s">
        <v>18328</v>
      </c>
      <c r="M11025" t="s">
        <v>26</v>
      </c>
      <c r="N11025">
        <v>2</v>
      </c>
      <c r="P11025" t="s">
        <v>10827</v>
      </c>
      <c r="Q11025" t="s">
        <v>18329</v>
      </c>
      <c r="S11025" t="s">
        <v>29</v>
      </c>
    </row>
    <row r="11026" spans="1:19" hidden="1" x14ac:dyDescent="0.2">
      <c r="A11026">
        <v>7183</v>
      </c>
      <c r="B11026" t="s">
        <v>18327</v>
      </c>
      <c r="C11026" t="s">
        <v>73</v>
      </c>
      <c r="D11026">
        <v>11.19</v>
      </c>
      <c r="E11026">
        <v>20</v>
      </c>
      <c r="G11026" t="s">
        <v>31</v>
      </c>
      <c r="H11026" t="s">
        <v>23</v>
      </c>
      <c r="I11026" t="s">
        <v>7264</v>
      </c>
      <c r="K11026"/>
      <c r="L11026" t="s">
        <v>18328</v>
      </c>
      <c r="M11026" t="s">
        <v>26</v>
      </c>
      <c r="N11026">
        <v>2</v>
      </c>
      <c r="P11026" t="s">
        <v>10827</v>
      </c>
      <c r="Q11026" t="s">
        <v>18329</v>
      </c>
      <c r="S11026" t="s">
        <v>29</v>
      </c>
    </row>
    <row r="11027" spans="1:19" hidden="1" x14ac:dyDescent="0.2">
      <c r="A11027">
        <v>7184</v>
      </c>
      <c r="B11027" t="s">
        <v>18330</v>
      </c>
      <c r="C11027" t="s">
        <v>20</v>
      </c>
      <c r="D11027">
        <v>0.98</v>
      </c>
      <c r="E11027">
        <v>20</v>
      </c>
      <c r="G11027" t="s">
        <v>2339</v>
      </c>
      <c r="H11027" t="s">
        <v>46</v>
      </c>
      <c r="I11027" t="s">
        <v>18078</v>
      </c>
      <c r="K11027"/>
      <c r="L11027" t="s">
        <v>18331</v>
      </c>
      <c r="M11027" t="s">
        <v>26</v>
      </c>
      <c r="N11027">
        <v>2</v>
      </c>
      <c r="P11027" t="s">
        <v>10827</v>
      </c>
      <c r="Q11027" t="s">
        <v>18332</v>
      </c>
      <c r="S11027" t="s">
        <v>29</v>
      </c>
    </row>
    <row r="11028" spans="1:19" hidden="1" x14ac:dyDescent="0.2">
      <c r="A11028">
        <v>7184</v>
      </c>
      <c r="B11028" t="s">
        <v>18330</v>
      </c>
      <c r="C11028" t="s">
        <v>73</v>
      </c>
      <c r="D11028">
        <v>6</v>
      </c>
      <c r="E11028">
        <v>20</v>
      </c>
      <c r="G11028" t="s">
        <v>2339</v>
      </c>
      <c r="H11028" t="s">
        <v>46</v>
      </c>
      <c r="I11028" t="s">
        <v>18078</v>
      </c>
      <c r="K11028"/>
      <c r="L11028" t="s">
        <v>18331</v>
      </c>
      <c r="M11028" t="s">
        <v>26</v>
      </c>
      <c r="N11028">
        <v>2</v>
      </c>
      <c r="P11028" t="s">
        <v>10827</v>
      </c>
      <c r="Q11028" t="s">
        <v>18332</v>
      </c>
      <c r="S11028" t="s">
        <v>29</v>
      </c>
    </row>
    <row r="11029" spans="1:19" hidden="1" x14ac:dyDescent="0.2">
      <c r="A11029">
        <v>7184</v>
      </c>
      <c r="B11029" t="s">
        <v>18330</v>
      </c>
      <c r="C11029" t="s">
        <v>77</v>
      </c>
      <c r="D11029">
        <v>9.75</v>
      </c>
      <c r="E11029">
        <v>20</v>
      </c>
      <c r="G11029" t="s">
        <v>2339</v>
      </c>
      <c r="H11029" t="s">
        <v>46</v>
      </c>
      <c r="I11029" t="s">
        <v>18078</v>
      </c>
      <c r="K11029"/>
      <c r="L11029" t="s">
        <v>18331</v>
      </c>
      <c r="M11029" t="s">
        <v>26</v>
      </c>
      <c r="N11029">
        <v>2</v>
      </c>
      <c r="P11029" t="s">
        <v>10827</v>
      </c>
      <c r="Q11029" t="s">
        <v>18332</v>
      </c>
      <c r="S11029" t="s">
        <v>29</v>
      </c>
    </row>
    <row r="11030" spans="1:19" hidden="1" x14ac:dyDescent="0.2">
      <c r="A11030">
        <v>7185</v>
      </c>
      <c r="B11030" t="s">
        <v>18333</v>
      </c>
      <c r="C11030" t="s">
        <v>20</v>
      </c>
      <c r="D11030">
        <v>0.76</v>
      </c>
      <c r="E11030">
        <v>20</v>
      </c>
      <c r="G11030" t="s">
        <v>2339</v>
      </c>
      <c r="H11030" t="s">
        <v>46</v>
      </c>
      <c r="I11030" t="s">
        <v>18078</v>
      </c>
      <c r="K11030"/>
      <c r="L11030" t="s">
        <v>18334</v>
      </c>
      <c r="M11030" t="s">
        <v>26</v>
      </c>
      <c r="N11030">
        <v>2</v>
      </c>
      <c r="P11030" t="s">
        <v>10827</v>
      </c>
      <c r="Q11030" t="s">
        <v>18335</v>
      </c>
      <c r="S11030" t="s">
        <v>29</v>
      </c>
    </row>
    <row r="11031" spans="1:19" hidden="1" x14ac:dyDescent="0.2">
      <c r="A11031">
        <v>7185</v>
      </c>
      <c r="B11031" t="s">
        <v>18333</v>
      </c>
      <c r="C11031" t="s">
        <v>73</v>
      </c>
      <c r="D11031">
        <v>5.64</v>
      </c>
      <c r="E11031">
        <v>20</v>
      </c>
      <c r="G11031" t="s">
        <v>2339</v>
      </c>
      <c r="H11031" t="s">
        <v>46</v>
      </c>
      <c r="I11031" t="s">
        <v>18078</v>
      </c>
      <c r="K11031"/>
      <c r="L11031" t="s">
        <v>18334</v>
      </c>
      <c r="M11031" t="s">
        <v>26</v>
      </c>
      <c r="N11031">
        <v>2</v>
      </c>
      <c r="P11031" t="s">
        <v>10827</v>
      </c>
      <c r="Q11031" t="s">
        <v>18335</v>
      </c>
      <c r="S11031" t="s">
        <v>29</v>
      </c>
    </row>
    <row r="11032" spans="1:19" hidden="1" x14ac:dyDescent="0.2">
      <c r="A11032">
        <v>7185</v>
      </c>
      <c r="B11032" t="s">
        <v>18333</v>
      </c>
      <c r="C11032" t="s">
        <v>77</v>
      </c>
      <c r="D11032">
        <v>9.42</v>
      </c>
      <c r="E11032">
        <v>20</v>
      </c>
      <c r="G11032" t="s">
        <v>2339</v>
      </c>
      <c r="H11032" t="s">
        <v>46</v>
      </c>
      <c r="I11032" t="s">
        <v>18078</v>
      </c>
      <c r="K11032"/>
      <c r="L11032" t="s">
        <v>18334</v>
      </c>
      <c r="M11032" t="s">
        <v>26</v>
      </c>
      <c r="N11032">
        <v>2</v>
      </c>
      <c r="P11032" t="s">
        <v>10827</v>
      </c>
      <c r="Q11032" t="s">
        <v>18335</v>
      </c>
      <c r="S11032" t="s">
        <v>29</v>
      </c>
    </row>
    <row r="11033" spans="1:19" hidden="1" x14ac:dyDescent="0.2">
      <c r="A11033">
        <v>7186</v>
      </c>
      <c r="B11033" t="s">
        <v>18336</v>
      </c>
      <c r="C11033" t="s">
        <v>20</v>
      </c>
      <c r="D11033">
        <v>1.2</v>
      </c>
      <c r="E11033">
        <v>20</v>
      </c>
      <c r="F11033" t="s">
        <v>12792</v>
      </c>
      <c r="G11033" t="s">
        <v>75</v>
      </c>
      <c r="H11033" t="s">
        <v>46</v>
      </c>
      <c r="I11033" t="s">
        <v>3116</v>
      </c>
      <c r="K11033"/>
      <c r="L11033" t="s">
        <v>18337</v>
      </c>
      <c r="M11033" t="s">
        <v>26</v>
      </c>
      <c r="N11033">
        <v>2</v>
      </c>
      <c r="P11033" t="s">
        <v>10827</v>
      </c>
      <c r="Q11033" t="s">
        <v>18338</v>
      </c>
      <c r="S11033" t="s">
        <v>29</v>
      </c>
    </row>
    <row r="11034" spans="1:19" hidden="1" x14ac:dyDescent="0.2">
      <c r="A11034">
        <v>7187</v>
      </c>
      <c r="B11034" t="s">
        <v>18339</v>
      </c>
      <c r="C11034" t="s">
        <v>20</v>
      </c>
      <c r="D11034">
        <v>2.62</v>
      </c>
      <c r="E11034">
        <v>20</v>
      </c>
      <c r="G11034" t="s">
        <v>31</v>
      </c>
      <c r="H11034" t="s">
        <v>23</v>
      </c>
      <c r="I11034" t="s">
        <v>7264</v>
      </c>
      <c r="K11034"/>
      <c r="L11034" t="s">
        <v>18340</v>
      </c>
      <c r="M11034" t="s">
        <v>26</v>
      </c>
      <c r="N11034">
        <v>2</v>
      </c>
      <c r="P11034" t="s">
        <v>10827</v>
      </c>
      <c r="Q11034" t="s">
        <v>18341</v>
      </c>
      <c r="S11034" t="s">
        <v>29</v>
      </c>
    </row>
    <row r="11035" spans="1:19" hidden="1" x14ac:dyDescent="0.2">
      <c r="A11035">
        <v>7187</v>
      </c>
      <c r="B11035" t="s">
        <v>18339</v>
      </c>
      <c r="C11035" t="s">
        <v>73</v>
      </c>
      <c r="D11035">
        <v>11.79</v>
      </c>
      <c r="E11035">
        <v>20</v>
      </c>
      <c r="G11035" t="s">
        <v>31</v>
      </c>
      <c r="H11035" t="s">
        <v>23</v>
      </c>
      <c r="I11035" t="s">
        <v>7264</v>
      </c>
      <c r="K11035"/>
      <c r="L11035" t="s">
        <v>18340</v>
      </c>
      <c r="M11035" t="s">
        <v>26</v>
      </c>
      <c r="N11035">
        <v>2</v>
      </c>
      <c r="P11035" t="s">
        <v>10827</v>
      </c>
      <c r="Q11035" t="s">
        <v>18341</v>
      </c>
      <c r="S11035" t="s">
        <v>29</v>
      </c>
    </row>
    <row r="11036" spans="1:19" hidden="1" x14ac:dyDescent="0.2">
      <c r="A11036">
        <v>7188</v>
      </c>
      <c r="B11036" t="s">
        <v>18342</v>
      </c>
      <c r="C11036" t="s">
        <v>20</v>
      </c>
      <c r="D11036">
        <v>3.46</v>
      </c>
      <c r="E11036">
        <v>20</v>
      </c>
      <c r="G11036" t="s">
        <v>31</v>
      </c>
      <c r="H11036" t="s">
        <v>23</v>
      </c>
      <c r="I11036" t="s">
        <v>4898</v>
      </c>
      <c r="K11036"/>
      <c r="L11036" t="s">
        <v>18343</v>
      </c>
      <c r="M11036" t="s">
        <v>26</v>
      </c>
      <c r="N11036">
        <v>2</v>
      </c>
      <c r="P11036" t="s">
        <v>10827</v>
      </c>
      <c r="Q11036" t="s">
        <v>18344</v>
      </c>
      <c r="S11036" t="s">
        <v>29</v>
      </c>
    </row>
    <row r="11037" spans="1:19" hidden="1" x14ac:dyDescent="0.2">
      <c r="A11037">
        <v>7189</v>
      </c>
      <c r="B11037" t="s">
        <v>18345</v>
      </c>
      <c r="C11037" t="s">
        <v>20</v>
      </c>
      <c r="D11037">
        <v>2.08</v>
      </c>
      <c r="E11037">
        <v>20</v>
      </c>
      <c r="F11037" t="s">
        <v>12792</v>
      </c>
      <c r="G11037" t="s">
        <v>75</v>
      </c>
      <c r="H11037" t="s">
        <v>46</v>
      </c>
      <c r="I11037" t="s">
        <v>8881</v>
      </c>
      <c r="K11037"/>
      <c r="L11037" t="s">
        <v>18346</v>
      </c>
      <c r="M11037" t="s">
        <v>26</v>
      </c>
      <c r="N11037">
        <v>2</v>
      </c>
      <c r="P11037" t="s">
        <v>10827</v>
      </c>
      <c r="Q11037" t="s">
        <v>18347</v>
      </c>
      <c r="S11037" t="s">
        <v>29</v>
      </c>
    </row>
    <row r="11038" spans="1:19" hidden="1" x14ac:dyDescent="0.2">
      <c r="A11038">
        <v>7189</v>
      </c>
      <c r="B11038" t="s">
        <v>18345</v>
      </c>
      <c r="C11038" t="s">
        <v>73</v>
      </c>
      <c r="D11038">
        <v>7.64</v>
      </c>
      <c r="E11038">
        <v>20</v>
      </c>
      <c r="F11038" t="s">
        <v>66</v>
      </c>
      <c r="G11038" t="s">
        <v>31</v>
      </c>
      <c r="H11038" t="s">
        <v>46</v>
      </c>
      <c r="I11038" t="s">
        <v>8881</v>
      </c>
      <c r="K11038"/>
      <c r="L11038" t="s">
        <v>18346</v>
      </c>
      <c r="M11038" t="s">
        <v>26</v>
      </c>
      <c r="N11038">
        <v>2</v>
      </c>
      <c r="P11038" t="s">
        <v>10827</v>
      </c>
      <c r="Q11038" t="s">
        <v>18347</v>
      </c>
      <c r="S11038" t="s">
        <v>29</v>
      </c>
    </row>
    <row r="11039" spans="1:19" hidden="1" x14ac:dyDescent="0.2">
      <c r="A11039">
        <v>7190</v>
      </c>
      <c r="B11039" t="s">
        <v>18348</v>
      </c>
      <c r="C11039" t="s">
        <v>20</v>
      </c>
      <c r="D11039">
        <v>2.2200000000000002</v>
      </c>
      <c r="E11039">
        <v>20</v>
      </c>
      <c r="G11039" t="s">
        <v>31</v>
      </c>
      <c r="H11039" t="s">
        <v>23</v>
      </c>
      <c r="I11039" t="s">
        <v>4898</v>
      </c>
      <c r="K11039"/>
      <c r="L11039" t="s">
        <v>18349</v>
      </c>
      <c r="M11039" t="s">
        <v>26</v>
      </c>
      <c r="N11039">
        <v>2</v>
      </c>
      <c r="P11039" t="s">
        <v>10827</v>
      </c>
      <c r="Q11039" t="s">
        <v>18350</v>
      </c>
      <c r="S11039" t="s">
        <v>29</v>
      </c>
    </row>
    <row r="11040" spans="1:19" hidden="1" x14ac:dyDescent="0.2">
      <c r="A11040">
        <v>7190</v>
      </c>
      <c r="B11040" t="s">
        <v>18348</v>
      </c>
      <c r="C11040" t="s">
        <v>73</v>
      </c>
      <c r="D11040">
        <v>7.54</v>
      </c>
      <c r="E11040">
        <v>20</v>
      </c>
      <c r="G11040" t="s">
        <v>31</v>
      </c>
      <c r="H11040" t="s">
        <v>23</v>
      </c>
      <c r="I11040" t="s">
        <v>4898</v>
      </c>
      <c r="K11040"/>
      <c r="L11040" t="s">
        <v>18349</v>
      </c>
      <c r="M11040" t="s">
        <v>26</v>
      </c>
      <c r="N11040">
        <v>2</v>
      </c>
      <c r="P11040" t="s">
        <v>10827</v>
      </c>
      <c r="Q11040" t="s">
        <v>18350</v>
      </c>
      <c r="S11040" t="s">
        <v>29</v>
      </c>
    </row>
    <row r="11041" spans="1:19" hidden="1" x14ac:dyDescent="0.2">
      <c r="A11041">
        <v>7191</v>
      </c>
      <c r="B11041" t="s">
        <v>18351</v>
      </c>
      <c r="C11041" t="s">
        <v>20</v>
      </c>
      <c r="D11041">
        <v>3.08</v>
      </c>
      <c r="E11041">
        <v>20</v>
      </c>
      <c r="F11041" t="s">
        <v>66</v>
      </c>
      <c r="G11041" t="s">
        <v>31</v>
      </c>
      <c r="H11041" t="s">
        <v>46</v>
      </c>
      <c r="I11041" t="s">
        <v>14499</v>
      </c>
      <c r="K11041"/>
      <c r="L11041" t="s">
        <v>18352</v>
      </c>
      <c r="M11041" t="s">
        <v>26</v>
      </c>
      <c r="N11041">
        <v>2</v>
      </c>
      <c r="P11041" t="s">
        <v>10827</v>
      </c>
      <c r="Q11041" t="s">
        <v>18353</v>
      </c>
      <c r="S11041" t="s">
        <v>29</v>
      </c>
    </row>
    <row r="11042" spans="1:19" hidden="1" x14ac:dyDescent="0.2">
      <c r="A11042">
        <v>7192</v>
      </c>
      <c r="B11042" t="s">
        <v>18354</v>
      </c>
      <c r="C11042" t="s">
        <v>20</v>
      </c>
      <c r="D11042">
        <v>3.01</v>
      </c>
      <c r="E11042">
        <v>20</v>
      </c>
      <c r="F11042" t="s">
        <v>66</v>
      </c>
      <c r="G11042" t="s">
        <v>31</v>
      </c>
      <c r="H11042" t="s">
        <v>46</v>
      </c>
      <c r="I11042" t="s">
        <v>18078</v>
      </c>
      <c r="K11042"/>
      <c r="L11042" t="s">
        <v>18355</v>
      </c>
      <c r="M11042" t="s">
        <v>26</v>
      </c>
      <c r="N11042">
        <v>2</v>
      </c>
      <c r="P11042" t="s">
        <v>10827</v>
      </c>
      <c r="Q11042" t="s">
        <v>18356</v>
      </c>
      <c r="S11042" t="s">
        <v>29</v>
      </c>
    </row>
    <row r="11043" spans="1:19" hidden="1" x14ac:dyDescent="0.2">
      <c r="A11043">
        <v>7192</v>
      </c>
      <c r="B11043" t="s">
        <v>18354</v>
      </c>
      <c r="C11043" t="s">
        <v>73</v>
      </c>
      <c r="D11043">
        <v>5.83</v>
      </c>
      <c r="E11043">
        <v>20</v>
      </c>
      <c r="F11043" t="s">
        <v>17772</v>
      </c>
      <c r="G11043" t="s">
        <v>31</v>
      </c>
      <c r="H11043" t="s">
        <v>46</v>
      </c>
      <c r="I11043" t="s">
        <v>18078</v>
      </c>
      <c r="K11043"/>
      <c r="L11043" t="s">
        <v>18355</v>
      </c>
      <c r="M11043" t="s">
        <v>26</v>
      </c>
      <c r="N11043">
        <v>2</v>
      </c>
      <c r="P11043" t="s">
        <v>10827</v>
      </c>
      <c r="Q11043" t="s">
        <v>18356</v>
      </c>
      <c r="S11043" t="s">
        <v>29</v>
      </c>
    </row>
    <row r="11044" spans="1:19" hidden="1" x14ac:dyDescent="0.2">
      <c r="A11044">
        <v>7193</v>
      </c>
      <c r="B11044" t="s">
        <v>18357</v>
      </c>
      <c r="C11044" t="s">
        <v>20</v>
      </c>
      <c r="D11044">
        <v>3.89</v>
      </c>
      <c r="E11044">
        <v>20</v>
      </c>
      <c r="F11044" t="s">
        <v>18358</v>
      </c>
      <c r="G11044" t="s">
        <v>55</v>
      </c>
      <c r="H11044" t="s">
        <v>46</v>
      </c>
      <c r="I11044" t="s">
        <v>2449</v>
      </c>
      <c r="K11044"/>
      <c r="L11044" t="s">
        <v>18359</v>
      </c>
      <c r="M11044" t="s">
        <v>26</v>
      </c>
      <c r="N11044">
        <v>2</v>
      </c>
      <c r="P11044" t="s">
        <v>10827</v>
      </c>
      <c r="Q11044" t="s">
        <v>18360</v>
      </c>
      <c r="S11044" t="s">
        <v>29</v>
      </c>
    </row>
    <row r="11045" spans="1:19" hidden="1" x14ac:dyDescent="0.2">
      <c r="A11045">
        <v>7193</v>
      </c>
      <c r="B11045" t="s">
        <v>18357</v>
      </c>
      <c r="C11045" t="s">
        <v>18069</v>
      </c>
      <c r="D11045">
        <v>4.9800000000000004</v>
      </c>
      <c r="E11045">
        <v>20</v>
      </c>
      <c r="F11045" t="s">
        <v>18361</v>
      </c>
      <c r="G11045" t="s">
        <v>55</v>
      </c>
      <c r="H11045" t="s">
        <v>46</v>
      </c>
      <c r="I11045" t="s">
        <v>2449</v>
      </c>
      <c r="K11045"/>
      <c r="L11045" t="s">
        <v>18359</v>
      </c>
      <c r="M11045" t="s">
        <v>26</v>
      </c>
      <c r="N11045">
        <v>2</v>
      </c>
      <c r="P11045" t="s">
        <v>10827</v>
      </c>
      <c r="Q11045" t="s">
        <v>18360</v>
      </c>
      <c r="S11045" t="s">
        <v>29</v>
      </c>
    </row>
    <row r="11046" spans="1:19" hidden="1" x14ac:dyDescent="0.2">
      <c r="A11046">
        <v>7194</v>
      </c>
      <c r="B11046" t="s">
        <v>18362</v>
      </c>
      <c r="C11046" t="s">
        <v>20</v>
      </c>
      <c r="D11046">
        <v>2.5099999999999998</v>
      </c>
      <c r="E11046">
        <v>20</v>
      </c>
      <c r="G11046" t="s">
        <v>31</v>
      </c>
      <c r="H11046" t="s">
        <v>46</v>
      </c>
      <c r="I11046" t="s">
        <v>106</v>
      </c>
      <c r="K11046"/>
      <c r="L11046" t="s">
        <v>18363</v>
      </c>
      <c r="M11046" t="s">
        <v>26</v>
      </c>
      <c r="N11046">
        <v>2</v>
      </c>
      <c r="P11046" t="s">
        <v>10827</v>
      </c>
      <c r="Q11046" t="s">
        <v>18364</v>
      </c>
      <c r="S11046" t="s">
        <v>29</v>
      </c>
    </row>
    <row r="11047" spans="1:19" hidden="1" x14ac:dyDescent="0.2">
      <c r="A11047">
        <v>7195</v>
      </c>
      <c r="B11047" t="s">
        <v>18365</v>
      </c>
      <c r="C11047" t="s">
        <v>20</v>
      </c>
      <c r="D11047">
        <v>3.22</v>
      </c>
      <c r="E11047">
        <v>20</v>
      </c>
      <c r="F11047" t="s">
        <v>66</v>
      </c>
      <c r="G11047" t="s">
        <v>31</v>
      </c>
      <c r="H11047" t="s">
        <v>46</v>
      </c>
      <c r="I11047" t="s">
        <v>18078</v>
      </c>
      <c r="K11047"/>
      <c r="L11047" t="s">
        <v>18366</v>
      </c>
      <c r="M11047" t="s">
        <v>26</v>
      </c>
      <c r="N11047">
        <v>2</v>
      </c>
      <c r="P11047" t="s">
        <v>10827</v>
      </c>
      <c r="Q11047" t="s">
        <v>18367</v>
      </c>
      <c r="S11047" t="s">
        <v>29</v>
      </c>
    </row>
    <row r="11048" spans="1:19" hidden="1" x14ac:dyDescent="0.2">
      <c r="A11048">
        <v>7196</v>
      </c>
      <c r="B11048" t="s">
        <v>18368</v>
      </c>
      <c r="C11048" t="s">
        <v>20</v>
      </c>
      <c r="D11048">
        <v>3.73</v>
      </c>
      <c r="E11048">
        <v>20</v>
      </c>
      <c r="F11048" t="s">
        <v>66</v>
      </c>
      <c r="G11048" t="s">
        <v>31</v>
      </c>
      <c r="H11048" t="s">
        <v>46</v>
      </c>
      <c r="I11048" t="s">
        <v>14499</v>
      </c>
      <c r="K11048"/>
      <c r="L11048" t="s">
        <v>18369</v>
      </c>
      <c r="M11048" t="s">
        <v>26</v>
      </c>
      <c r="N11048">
        <v>2</v>
      </c>
      <c r="P11048" t="s">
        <v>10827</v>
      </c>
      <c r="Q11048" t="s">
        <v>18370</v>
      </c>
      <c r="S11048" t="s">
        <v>29</v>
      </c>
    </row>
    <row r="11049" spans="1:19" hidden="1" x14ac:dyDescent="0.2">
      <c r="A11049">
        <v>7198</v>
      </c>
      <c r="B11049" t="s">
        <v>18371</v>
      </c>
      <c r="C11049" t="s">
        <v>20</v>
      </c>
      <c r="D11049">
        <v>1.68</v>
      </c>
      <c r="E11049">
        <v>20</v>
      </c>
      <c r="G11049" t="s">
        <v>1440</v>
      </c>
      <c r="H11049" t="s">
        <v>23</v>
      </c>
      <c r="I11049" t="s">
        <v>7378</v>
      </c>
      <c r="K11049"/>
      <c r="L11049" t="s">
        <v>18372</v>
      </c>
      <c r="M11049" t="s">
        <v>26</v>
      </c>
      <c r="N11049">
        <v>2</v>
      </c>
      <c r="P11049" t="s">
        <v>10827</v>
      </c>
      <c r="Q11049" t="s">
        <v>18373</v>
      </c>
      <c r="S11049" t="s">
        <v>29</v>
      </c>
    </row>
    <row r="11050" spans="1:19" hidden="1" x14ac:dyDescent="0.2">
      <c r="A11050">
        <v>7199</v>
      </c>
      <c r="B11050" t="s">
        <v>18374</v>
      </c>
      <c r="C11050" t="s">
        <v>20</v>
      </c>
      <c r="D11050">
        <v>2.56</v>
      </c>
      <c r="E11050">
        <v>20</v>
      </c>
      <c r="G11050" t="s">
        <v>1440</v>
      </c>
      <c r="H11050" t="s">
        <v>23</v>
      </c>
      <c r="I11050" t="s">
        <v>6099</v>
      </c>
      <c r="K11050"/>
      <c r="L11050" t="s">
        <v>18375</v>
      </c>
      <c r="M11050" t="s">
        <v>26</v>
      </c>
      <c r="N11050">
        <v>2</v>
      </c>
      <c r="P11050" t="s">
        <v>10827</v>
      </c>
      <c r="Q11050" t="s">
        <v>18376</v>
      </c>
      <c r="S11050" t="s">
        <v>29</v>
      </c>
    </row>
    <row r="11051" spans="1:19" hidden="1" x14ac:dyDescent="0.2">
      <c r="A11051">
        <v>7200</v>
      </c>
      <c r="B11051" t="s">
        <v>18377</v>
      </c>
      <c r="C11051" t="s">
        <v>20</v>
      </c>
      <c r="D11051">
        <v>1.81</v>
      </c>
      <c r="E11051">
        <v>20</v>
      </c>
      <c r="G11051" t="s">
        <v>1440</v>
      </c>
      <c r="H11051" t="s">
        <v>23</v>
      </c>
      <c r="I11051" t="s">
        <v>6099</v>
      </c>
      <c r="K11051"/>
      <c r="L11051" t="s">
        <v>18378</v>
      </c>
      <c r="M11051" t="s">
        <v>26</v>
      </c>
      <c r="N11051">
        <v>2</v>
      </c>
      <c r="P11051" t="s">
        <v>10827</v>
      </c>
      <c r="Q11051" t="s">
        <v>18379</v>
      </c>
      <c r="S11051" t="s">
        <v>29</v>
      </c>
    </row>
    <row r="11052" spans="1:19" hidden="1" x14ac:dyDescent="0.2">
      <c r="A11052">
        <v>7201</v>
      </c>
      <c r="B11052" t="s">
        <v>18380</v>
      </c>
      <c r="C11052" t="s">
        <v>20</v>
      </c>
      <c r="D11052">
        <v>5.62</v>
      </c>
      <c r="E11052">
        <v>20</v>
      </c>
      <c r="F11052" t="s">
        <v>18232</v>
      </c>
      <c r="G11052" t="s">
        <v>55</v>
      </c>
      <c r="H11052" t="s">
        <v>46</v>
      </c>
      <c r="I11052" t="s">
        <v>2449</v>
      </c>
      <c r="K11052"/>
      <c r="L11052" t="s">
        <v>18381</v>
      </c>
      <c r="M11052" t="s">
        <v>26</v>
      </c>
      <c r="N11052">
        <v>2</v>
      </c>
      <c r="P11052" t="s">
        <v>10827</v>
      </c>
      <c r="Q11052" t="s">
        <v>18382</v>
      </c>
      <c r="S11052" t="s">
        <v>29</v>
      </c>
    </row>
    <row r="11053" spans="1:19" hidden="1" x14ac:dyDescent="0.2">
      <c r="A11053">
        <v>7201</v>
      </c>
      <c r="B11053" t="s">
        <v>18380</v>
      </c>
      <c r="C11053" t="s">
        <v>73</v>
      </c>
      <c r="D11053">
        <v>0.1</v>
      </c>
      <c r="E11053">
        <v>20</v>
      </c>
      <c r="F11053" t="s">
        <v>18383</v>
      </c>
      <c r="G11053" t="s">
        <v>75</v>
      </c>
      <c r="H11053" t="s">
        <v>46</v>
      </c>
      <c r="I11053" t="s">
        <v>2449</v>
      </c>
      <c r="K11053"/>
      <c r="L11053" t="s">
        <v>18381</v>
      </c>
      <c r="M11053" t="s">
        <v>26</v>
      </c>
      <c r="N11053">
        <v>2</v>
      </c>
      <c r="P11053" t="s">
        <v>10827</v>
      </c>
      <c r="Q11053" t="s">
        <v>18382</v>
      </c>
      <c r="S11053" t="s">
        <v>29</v>
      </c>
    </row>
    <row r="11054" spans="1:19" hidden="1" x14ac:dyDescent="0.2">
      <c r="A11054">
        <v>7202</v>
      </c>
      <c r="B11054" t="s">
        <v>18384</v>
      </c>
      <c r="C11054" t="s">
        <v>20</v>
      </c>
      <c r="D11054">
        <v>5.12</v>
      </c>
      <c r="E11054">
        <v>20</v>
      </c>
      <c r="F11054" t="s">
        <v>18385</v>
      </c>
      <c r="G11054" t="s">
        <v>31</v>
      </c>
      <c r="H11054" t="s">
        <v>23</v>
      </c>
      <c r="I11054" t="s">
        <v>6674</v>
      </c>
      <c r="K11054"/>
      <c r="L11054" t="s">
        <v>18386</v>
      </c>
      <c r="M11054" t="s">
        <v>26</v>
      </c>
      <c r="N11054">
        <v>2</v>
      </c>
      <c r="P11054" t="s">
        <v>10827</v>
      </c>
      <c r="Q11054" t="s">
        <v>18387</v>
      </c>
      <c r="S11054" t="s">
        <v>29</v>
      </c>
    </row>
    <row r="11055" spans="1:19" hidden="1" x14ac:dyDescent="0.2">
      <c r="A11055">
        <v>7203</v>
      </c>
      <c r="B11055" t="s">
        <v>18388</v>
      </c>
      <c r="C11055" t="s">
        <v>20</v>
      </c>
      <c r="D11055">
        <v>1.53</v>
      </c>
      <c r="E11055">
        <v>20</v>
      </c>
      <c r="F11055" t="s">
        <v>12792</v>
      </c>
      <c r="G11055" t="s">
        <v>75</v>
      </c>
      <c r="H11055" t="s">
        <v>46</v>
      </c>
      <c r="I11055" t="s">
        <v>8881</v>
      </c>
      <c r="K11055"/>
      <c r="L11055" t="s">
        <v>18389</v>
      </c>
      <c r="M11055" t="s">
        <v>26</v>
      </c>
      <c r="N11055">
        <v>2</v>
      </c>
      <c r="P11055" t="s">
        <v>10827</v>
      </c>
      <c r="Q11055" t="s">
        <v>18390</v>
      </c>
      <c r="S11055" t="s">
        <v>29</v>
      </c>
    </row>
    <row r="11056" spans="1:19" hidden="1" x14ac:dyDescent="0.2">
      <c r="A11056">
        <v>7204</v>
      </c>
      <c r="B11056" t="s">
        <v>7614</v>
      </c>
      <c r="C11056" t="s">
        <v>20</v>
      </c>
      <c r="D11056">
        <v>-2.1</v>
      </c>
      <c r="E11056">
        <v>20</v>
      </c>
      <c r="F11056" t="s">
        <v>18391</v>
      </c>
      <c r="G11056" t="s">
        <v>75</v>
      </c>
      <c r="H11056" t="s">
        <v>23</v>
      </c>
      <c r="I11056" t="s">
        <v>18128</v>
      </c>
      <c r="K11056"/>
      <c r="L11056" t="s">
        <v>7616</v>
      </c>
      <c r="M11056" t="s">
        <v>26</v>
      </c>
      <c r="N11056">
        <v>2</v>
      </c>
      <c r="P11056" t="s">
        <v>10827</v>
      </c>
      <c r="Q11056" t="s">
        <v>18392</v>
      </c>
      <c r="S11056" t="s">
        <v>29</v>
      </c>
    </row>
    <row r="11057" spans="1:19" hidden="1" x14ac:dyDescent="0.2">
      <c r="A11057">
        <v>7205</v>
      </c>
      <c r="B11057" t="s">
        <v>18393</v>
      </c>
      <c r="C11057" t="s">
        <v>20</v>
      </c>
      <c r="D11057">
        <v>-3</v>
      </c>
      <c r="E11057">
        <v>20</v>
      </c>
      <c r="F11057" t="s">
        <v>18394</v>
      </c>
      <c r="G11057" t="s">
        <v>75</v>
      </c>
      <c r="H11057" t="s">
        <v>23</v>
      </c>
      <c r="I11057" t="s">
        <v>18128</v>
      </c>
      <c r="K11057"/>
      <c r="L11057" t="s">
        <v>18395</v>
      </c>
      <c r="M11057" t="s">
        <v>26</v>
      </c>
      <c r="N11057">
        <v>2</v>
      </c>
      <c r="P11057" t="s">
        <v>10827</v>
      </c>
      <c r="Q11057" t="s">
        <v>18396</v>
      </c>
      <c r="S11057" t="s">
        <v>29</v>
      </c>
    </row>
    <row r="11058" spans="1:19" hidden="1" x14ac:dyDescent="0.2">
      <c r="A11058">
        <v>7206</v>
      </c>
      <c r="B11058" t="s">
        <v>18397</v>
      </c>
      <c r="C11058" t="s">
        <v>20</v>
      </c>
      <c r="D11058">
        <v>0.2</v>
      </c>
      <c r="E11058">
        <v>20</v>
      </c>
      <c r="G11058" t="s">
        <v>75</v>
      </c>
      <c r="H11058" t="s">
        <v>23</v>
      </c>
      <c r="I11058" t="s">
        <v>7117</v>
      </c>
      <c r="K11058"/>
      <c r="L11058" t="s">
        <v>18398</v>
      </c>
      <c r="M11058" t="s">
        <v>26</v>
      </c>
      <c r="N11058">
        <v>2</v>
      </c>
      <c r="P11058" t="s">
        <v>10827</v>
      </c>
      <c r="Q11058" t="s">
        <v>18399</v>
      </c>
      <c r="S11058" t="s">
        <v>29</v>
      </c>
    </row>
    <row r="11059" spans="1:19" hidden="1" x14ac:dyDescent="0.2">
      <c r="A11059">
        <v>7206</v>
      </c>
      <c r="B11059" t="s">
        <v>18397</v>
      </c>
      <c r="C11059" t="s">
        <v>73</v>
      </c>
      <c r="D11059">
        <v>10.3</v>
      </c>
      <c r="E11059">
        <v>20</v>
      </c>
      <c r="G11059" t="s">
        <v>31</v>
      </c>
      <c r="H11059" t="s">
        <v>23</v>
      </c>
      <c r="I11059" t="s">
        <v>7117</v>
      </c>
      <c r="K11059"/>
      <c r="L11059" t="s">
        <v>18398</v>
      </c>
      <c r="M11059" t="s">
        <v>26</v>
      </c>
      <c r="N11059">
        <v>2</v>
      </c>
      <c r="P11059" t="s">
        <v>10827</v>
      </c>
      <c r="Q11059" t="s">
        <v>18399</v>
      </c>
      <c r="S11059" t="s">
        <v>29</v>
      </c>
    </row>
    <row r="11060" spans="1:19" hidden="1" x14ac:dyDescent="0.2">
      <c r="A11060">
        <v>7207</v>
      </c>
      <c r="B11060" t="s">
        <v>18400</v>
      </c>
      <c r="C11060" t="s">
        <v>20</v>
      </c>
      <c r="D11060">
        <v>0.06</v>
      </c>
      <c r="E11060">
        <v>20</v>
      </c>
      <c r="G11060" t="s">
        <v>75</v>
      </c>
      <c r="H11060" t="s">
        <v>23</v>
      </c>
      <c r="I11060" t="s">
        <v>7117</v>
      </c>
      <c r="K11060"/>
      <c r="L11060" t="s">
        <v>18401</v>
      </c>
      <c r="M11060" t="s">
        <v>26</v>
      </c>
      <c r="N11060">
        <v>2</v>
      </c>
      <c r="P11060" t="s">
        <v>10827</v>
      </c>
      <c r="Q11060" t="s">
        <v>18402</v>
      </c>
      <c r="S11060" t="s">
        <v>29</v>
      </c>
    </row>
    <row r="11061" spans="1:19" hidden="1" x14ac:dyDescent="0.2">
      <c r="A11061">
        <v>7207</v>
      </c>
      <c r="B11061" t="s">
        <v>18400</v>
      </c>
      <c r="C11061" t="s">
        <v>73</v>
      </c>
      <c r="D11061">
        <v>10.41</v>
      </c>
      <c r="E11061">
        <v>20</v>
      </c>
      <c r="G11061" t="s">
        <v>55</v>
      </c>
      <c r="H11061" t="s">
        <v>23</v>
      </c>
      <c r="I11061" t="s">
        <v>7117</v>
      </c>
      <c r="K11061"/>
      <c r="L11061" t="s">
        <v>18401</v>
      </c>
      <c r="M11061" t="s">
        <v>26</v>
      </c>
      <c r="N11061">
        <v>2</v>
      </c>
      <c r="P11061" t="s">
        <v>10827</v>
      </c>
      <c r="Q11061" t="s">
        <v>18402</v>
      </c>
      <c r="S11061" t="s">
        <v>29</v>
      </c>
    </row>
    <row r="11062" spans="1:19" hidden="1" x14ac:dyDescent="0.2">
      <c r="A11062">
        <v>7208</v>
      </c>
      <c r="B11062" t="s">
        <v>18403</v>
      </c>
      <c r="C11062" t="s">
        <v>20</v>
      </c>
      <c r="D11062">
        <v>-0.2</v>
      </c>
      <c r="E11062">
        <v>20</v>
      </c>
      <c r="G11062" t="s">
        <v>75</v>
      </c>
      <c r="H11062" t="s">
        <v>23</v>
      </c>
      <c r="I11062" t="s">
        <v>7117</v>
      </c>
      <c r="K11062"/>
      <c r="L11062" t="s">
        <v>18404</v>
      </c>
      <c r="M11062" t="s">
        <v>26</v>
      </c>
      <c r="N11062">
        <v>2</v>
      </c>
      <c r="P11062" t="s">
        <v>10827</v>
      </c>
      <c r="Q11062" t="s">
        <v>18405</v>
      </c>
      <c r="S11062" t="s">
        <v>29</v>
      </c>
    </row>
    <row r="11063" spans="1:19" hidden="1" x14ac:dyDescent="0.2">
      <c r="A11063">
        <v>7208</v>
      </c>
      <c r="B11063" t="s">
        <v>18403</v>
      </c>
      <c r="C11063" t="s">
        <v>73</v>
      </c>
      <c r="D11063">
        <v>8.5</v>
      </c>
      <c r="E11063">
        <v>20</v>
      </c>
      <c r="G11063" t="s">
        <v>31</v>
      </c>
      <c r="H11063" t="s">
        <v>23</v>
      </c>
      <c r="I11063" t="s">
        <v>7117</v>
      </c>
      <c r="K11063"/>
      <c r="L11063" t="s">
        <v>18404</v>
      </c>
      <c r="M11063" t="s">
        <v>26</v>
      </c>
      <c r="N11063">
        <v>2</v>
      </c>
      <c r="P11063" t="s">
        <v>10827</v>
      </c>
      <c r="Q11063" t="s">
        <v>18405</v>
      </c>
      <c r="S11063" t="s">
        <v>29</v>
      </c>
    </row>
    <row r="11064" spans="1:19" hidden="1" x14ac:dyDescent="0.2">
      <c r="A11064">
        <v>7209</v>
      </c>
      <c r="B11064" t="s">
        <v>18406</v>
      </c>
      <c r="C11064" t="s">
        <v>20</v>
      </c>
      <c r="D11064">
        <v>-0.4</v>
      </c>
      <c r="E11064">
        <v>20</v>
      </c>
      <c r="G11064" t="s">
        <v>75</v>
      </c>
      <c r="H11064" t="s">
        <v>23</v>
      </c>
      <c r="I11064" t="s">
        <v>7117</v>
      </c>
      <c r="K11064"/>
      <c r="L11064" t="s">
        <v>18407</v>
      </c>
      <c r="M11064" t="s">
        <v>26</v>
      </c>
      <c r="N11064">
        <v>2</v>
      </c>
      <c r="P11064" t="s">
        <v>10827</v>
      </c>
      <c r="Q11064" t="s">
        <v>18408</v>
      </c>
      <c r="S11064" t="s">
        <v>29</v>
      </c>
    </row>
    <row r="11065" spans="1:19" hidden="1" x14ac:dyDescent="0.2">
      <c r="A11065">
        <v>7209</v>
      </c>
      <c r="B11065" t="s">
        <v>18406</v>
      </c>
      <c r="C11065" t="s">
        <v>73</v>
      </c>
      <c r="D11065">
        <v>10.35</v>
      </c>
      <c r="E11065">
        <v>20</v>
      </c>
      <c r="G11065" t="s">
        <v>31</v>
      </c>
      <c r="H11065" t="s">
        <v>46</v>
      </c>
      <c r="I11065" t="s">
        <v>7117</v>
      </c>
      <c r="K11065"/>
      <c r="L11065" t="s">
        <v>18407</v>
      </c>
      <c r="M11065" t="s">
        <v>26</v>
      </c>
      <c r="N11065">
        <v>2</v>
      </c>
      <c r="P11065" t="s">
        <v>10827</v>
      </c>
      <c r="Q11065" t="s">
        <v>18408</v>
      </c>
      <c r="S11065" t="s">
        <v>29</v>
      </c>
    </row>
    <row r="11066" spans="1:19" hidden="1" x14ac:dyDescent="0.2">
      <c r="A11066">
        <v>7210</v>
      </c>
      <c r="B11066" t="s">
        <v>18409</v>
      </c>
      <c r="C11066" t="s">
        <v>20</v>
      </c>
      <c r="D11066">
        <v>0.36</v>
      </c>
      <c r="E11066">
        <v>20</v>
      </c>
      <c r="G11066" t="s">
        <v>75</v>
      </c>
      <c r="H11066" t="s">
        <v>46</v>
      </c>
      <c r="I11066" t="s">
        <v>7117</v>
      </c>
      <c r="K11066"/>
      <c r="L11066" t="s">
        <v>18410</v>
      </c>
      <c r="M11066" t="s">
        <v>26</v>
      </c>
      <c r="N11066">
        <v>2</v>
      </c>
      <c r="P11066" t="s">
        <v>10827</v>
      </c>
      <c r="Q11066" t="s">
        <v>18411</v>
      </c>
      <c r="S11066" t="s">
        <v>29</v>
      </c>
    </row>
    <row r="11067" spans="1:19" hidden="1" x14ac:dyDescent="0.2">
      <c r="A11067">
        <v>7210</v>
      </c>
      <c r="B11067" t="s">
        <v>18409</v>
      </c>
      <c r="C11067" t="s">
        <v>73</v>
      </c>
      <c r="D11067">
        <v>9.93</v>
      </c>
      <c r="E11067">
        <v>20</v>
      </c>
      <c r="G11067" t="s">
        <v>31</v>
      </c>
      <c r="H11067" t="s">
        <v>46</v>
      </c>
      <c r="I11067" t="s">
        <v>7117</v>
      </c>
      <c r="K11067"/>
      <c r="L11067" t="s">
        <v>18410</v>
      </c>
      <c r="M11067" t="s">
        <v>26</v>
      </c>
      <c r="N11067">
        <v>2</v>
      </c>
      <c r="P11067" t="s">
        <v>10827</v>
      </c>
      <c r="Q11067" t="s">
        <v>18411</v>
      </c>
      <c r="S11067" t="s">
        <v>29</v>
      </c>
    </row>
    <row r="11068" spans="1:19" hidden="1" x14ac:dyDescent="0.2">
      <c r="A11068">
        <v>7211</v>
      </c>
      <c r="B11068" t="s">
        <v>18412</v>
      </c>
      <c r="C11068" t="s">
        <v>20</v>
      </c>
      <c r="D11068">
        <v>0.41</v>
      </c>
      <c r="E11068">
        <v>20</v>
      </c>
      <c r="G11068" t="s">
        <v>75</v>
      </c>
      <c r="H11068" t="s">
        <v>23</v>
      </c>
      <c r="I11068" t="s">
        <v>7117</v>
      </c>
      <c r="K11068"/>
      <c r="L11068" t="s">
        <v>18413</v>
      </c>
      <c r="M11068" t="s">
        <v>26</v>
      </c>
      <c r="N11068">
        <v>2</v>
      </c>
      <c r="P11068" t="s">
        <v>10827</v>
      </c>
      <c r="Q11068" t="s">
        <v>18414</v>
      </c>
      <c r="S11068" t="s">
        <v>29</v>
      </c>
    </row>
    <row r="11069" spans="1:19" hidden="1" x14ac:dyDescent="0.2">
      <c r="A11069">
        <v>7211</v>
      </c>
      <c r="B11069" t="s">
        <v>18412</v>
      </c>
      <c r="C11069" t="s">
        <v>73</v>
      </c>
      <c r="D11069">
        <v>10.119999999999999</v>
      </c>
      <c r="E11069">
        <v>20</v>
      </c>
      <c r="G11069" t="s">
        <v>31</v>
      </c>
      <c r="H11069" t="s">
        <v>46</v>
      </c>
      <c r="I11069" t="s">
        <v>7117</v>
      </c>
      <c r="K11069"/>
      <c r="L11069" t="s">
        <v>18413</v>
      </c>
      <c r="M11069" t="s">
        <v>26</v>
      </c>
      <c r="N11069">
        <v>2</v>
      </c>
      <c r="P11069" t="s">
        <v>10827</v>
      </c>
      <c r="Q11069" t="s">
        <v>18414</v>
      </c>
      <c r="S11069" t="s">
        <v>29</v>
      </c>
    </row>
    <row r="11070" spans="1:19" hidden="1" x14ac:dyDescent="0.2">
      <c r="A11070">
        <v>7212</v>
      </c>
      <c r="B11070" t="s">
        <v>18415</v>
      </c>
      <c r="C11070" t="s">
        <v>20</v>
      </c>
      <c r="D11070">
        <v>0.82</v>
      </c>
      <c r="E11070">
        <v>20</v>
      </c>
      <c r="G11070" t="s">
        <v>75</v>
      </c>
      <c r="H11070" t="s">
        <v>23</v>
      </c>
      <c r="I11070" t="s">
        <v>7117</v>
      </c>
      <c r="K11070"/>
      <c r="L11070" t="s">
        <v>18416</v>
      </c>
      <c r="M11070" t="s">
        <v>26</v>
      </c>
      <c r="N11070">
        <v>2</v>
      </c>
      <c r="P11070" t="s">
        <v>10827</v>
      </c>
      <c r="Q11070" t="s">
        <v>18417</v>
      </c>
      <c r="S11070" t="s">
        <v>29</v>
      </c>
    </row>
    <row r="11071" spans="1:19" hidden="1" x14ac:dyDescent="0.2">
      <c r="A11071">
        <v>7212</v>
      </c>
      <c r="B11071" t="s">
        <v>18415</v>
      </c>
      <c r="C11071" t="s">
        <v>73</v>
      </c>
      <c r="D11071">
        <v>10.34</v>
      </c>
      <c r="E11071">
        <v>20</v>
      </c>
      <c r="G11071" t="s">
        <v>31</v>
      </c>
      <c r="H11071" t="s">
        <v>46</v>
      </c>
      <c r="I11071" t="s">
        <v>7117</v>
      </c>
      <c r="K11071"/>
      <c r="L11071" t="s">
        <v>18416</v>
      </c>
      <c r="M11071" t="s">
        <v>26</v>
      </c>
      <c r="N11071">
        <v>2</v>
      </c>
      <c r="P11071" t="s">
        <v>10827</v>
      </c>
      <c r="Q11071" t="s">
        <v>18417</v>
      </c>
      <c r="S11071" t="s">
        <v>29</v>
      </c>
    </row>
    <row r="11072" spans="1:19" hidden="1" x14ac:dyDescent="0.2">
      <c r="A11072">
        <v>7213</v>
      </c>
      <c r="B11072" t="s">
        <v>18418</v>
      </c>
      <c r="C11072" t="s">
        <v>20</v>
      </c>
      <c r="D11072">
        <v>-1.1000000000000001</v>
      </c>
      <c r="E11072">
        <v>20</v>
      </c>
      <c r="F11072" t="s">
        <v>18419</v>
      </c>
      <c r="G11072" t="s">
        <v>75</v>
      </c>
      <c r="H11072" t="s">
        <v>23</v>
      </c>
      <c r="I11072" t="s">
        <v>18128</v>
      </c>
      <c r="K11072"/>
      <c r="L11072" t="s">
        <v>18420</v>
      </c>
      <c r="M11072" t="s">
        <v>26</v>
      </c>
      <c r="N11072">
        <v>2</v>
      </c>
      <c r="P11072" t="s">
        <v>10827</v>
      </c>
      <c r="Q11072" t="s">
        <v>18421</v>
      </c>
      <c r="S11072" t="s">
        <v>29</v>
      </c>
    </row>
    <row r="11073" spans="1:19" hidden="1" x14ac:dyDescent="0.2">
      <c r="A11073">
        <v>7214</v>
      </c>
      <c r="B11073" t="s">
        <v>18422</v>
      </c>
      <c r="C11073" t="s">
        <v>20</v>
      </c>
      <c r="D11073">
        <v>-1.5</v>
      </c>
      <c r="E11073">
        <v>20</v>
      </c>
      <c r="F11073" t="s">
        <v>18423</v>
      </c>
      <c r="G11073" t="s">
        <v>75</v>
      </c>
      <c r="H11073" t="s">
        <v>23</v>
      </c>
      <c r="I11073" t="s">
        <v>18128</v>
      </c>
      <c r="K11073"/>
      <c r="L11073" t="s">
        <v>18424</v>
      </c>
      <c r="M11073" t="s">
        <v>26</v>
      </c>
      <c r="N11073">
        <v>2</v>
      </c>
      <c r="P11073" t="s">
        <v>10827</v>
      </c>
      <c r="Q11073" t="s">
        <v>18425</v>
      </c>
      <c r="S11073" t="s">
        <v>29</v>
      </c>
    </row>
    <row r="11074" spans="1:19" hidden="1" x14ac:dyDescent="0.2">
      <c r="A11074">
        <v>7215</v>
      </c>
      <c r="B11074" t="s">
        <v>18426</v>
      </c>
      <c r="C11074" t="s">
        <v>18427</v>
      </c>
      <c r="D11074">
        <v>7.92</v>
      </c>
      <c r="E11074">
        <v>20</v>
      </c>
      <c r="F11074" t="s">
        <v>18428</v>
      </c>
      <c r="G11074" t="s">
        <v>31</v>
      </c>
      <c r="H11074" t="s">
        <v>46</v>
      </c>
      <c r="I11074" t="s">
        <v>7226</v>
      </c>
      <c r="K11074"/>
      <c r="L11074" t="s">
        <v>18429</v>
      </c>
      <c r="M11074" t="s">
        <v>26</v>
      </c>
      <c r="N11074">
        <v>2</v>
      </c>
      <c r="P11074" t="s">
        <v>10827</v>
      </c>
      <c r="Q11074" t="s">
        <v>18430</v>
      </c>
      <c r="S11074" t="s">
        <v>29</v>
      </c>
    </row>
    <row r="11075" spans="1:19" hidden="1" x14ac:dyDescent="0.2">
      <c r="A11075">
        <v>7215</v>
      </c>
      <c r="B11075" t="s">
        <v>18426</v>
      </c>
      <c r="C11075" t="s">
        <v>73</v>
      </c>
      <c r="D11075">
        <v>12.17</v>
      </c>
      <c r="E11075">
        <v>20</v>
      </c>
      <c r="F11075" t="s">
        <v>18428</v>
      </c>
      <c r="G11075" t="s">
        <v>4302</v>
      </c>
      <c r="H11075" t="s">
        <v>23</v>
      </c>
      <c r="I11075" t="s">
        <v>7226</v>
      </c>
      <c r="K11075"/>
      <c r="L11075" t="s">
        <v>18429</v>
      </c>
      <c r="M11075" t="s">
        <v>26</v>
      </c>
      <c r="N11075">
        <v>2</v>
      </c>
      <c r="P11075" t="s">
        <v>10827</v>
      </c>
      <c r="Q11075" t="s">
        <v>18430</v>
      </c>
      <c r="S11075" t="s">
        <v>29</v>
      </c>
    </row>
    <row r="11076" spans="1:19" hidden="1" x14ac:dyDescent="0.2">
      <c r="A11076">
        <v>7215</v>
      </c>
      <c r="B11076" t="s">
        <v>18426</v>
      </c>
      <c r="C11076" t="s">
        <v>18431</v>
      </c>
      <c r="D11076">
        <v>8.7100000000000009</v>
      </c>
      <c r="E11076">
        <v>20</v>
      </c>
      <c r="F11076" t="s">
        <v>18192</v>
      </c>
      <c r="G11076" t="s">
        <v>31</v>
      </c>
      <c r="H11076" t="s">
        <v>23</v>
      </c>
      <c r="I11076" t="s">
        <v>7226</v>
      </c>
      <c r="K11076"/>
      <c r="L11076" t="s">
        <v>18429</v>
      </c>
      <c r="M11076" t="s">
        <v>26</v>
      </c>
      <c r="N11076">
        <v>2</v>
      </c>
      <c r="P11076" t="s">
        <v>10827</v>
      </c>
      <c r="Q11076" t="s">
        <v>18430</v>
      </c>
      <c r="S11076" t="s">
        <v>29</v>
      </c>
    </row>
    <row r="11077" spans="1:19" hidden="1" x14ac:dyDescent="0.2">
      <c r="A11077">
        <v>7216</v>
      </c>
      <c r="B11077" t="s">
        <v>18432</v>
      </c>
      <c r="C11077" t="s">
        <v>20</v>
      </c>
      <c r="D11077">
        <v>8.64</v>
      </c>
      <c r="E11077">
        <v>20</v>
      </c>
      <c r="G11077" t="s">
        <v>31</v>
      </c>
      <c r="H11077" t="s">
        <v>23</v>
      </c>
      <c r="I11077" t="s">
        <v>7226</v>
      </c>
      <c r="K11077"/>
      <c r="L11077" t="s">
        <v>18433</v>
      </c>
      <c r="M11077" t="s">
        <v>26</v>
      </c>
      <c r="N11077">
        <v>2</v>
      </c>
      <c r="P11077" t="s">
        <v>10827</v>
      </c>
      <c r="Q11077" t="s">
        <v>18434</v>
      </c>
      <c r="S11077" t="s">
        <v>29</v>
      </c>
    </row>
    <row r="11078" spans="1:19" hidden="1" x14ac:dyDescent="0.2">
      <c r="A11078">
        <v>7217</v>
      </c>
      <c r="B11078" t="s">
        <v>18435</v>
      </c>
      <c r="C11078" t="s">
        <v>18427</v>
      </c>
      <c r="D11078">
        <v>8.25</v>
      </c>
      <c r="E11078">
        <v>20</v>
      </c>
      <c r="F11078" t="s">
        <v>18428</v>
      </c>
      <c r="G11078" t="s">
        <v>31</v>
      </c>
      <c r="H11078" t="s">
        <v>46</v>
      </c>
      <c r="I11078" t="s">
        <v>7226</v>
      </c>
      <c r="K11078"/>
      <c r="L11078" t="s">
        <v>18436</v>
      </c>
      <c r="M11078" t="s">
        <v>26</v>
      </c>
      <c r="N11078">
        <v>2</v>
      </c>
      <c r="P11078" t="s">
        <v>10827</v>
      </c>
      <c r="Q11078" t="s">
        <v>18437</v>
      </c>
      <c r="S11078" t="s">
        <v>29</v>
      </c>
    </row>
    <row r="11079" spans="1:19" hidden="1" x14ac:dyDescent="0.2">
      <c r="A11079">
        <v>7217</v>
      </c>
      <c r="B11079" t="s">
        <v>18435</v>
      </c>
      <c r="C11079" t="s">
        <v>73</v>
      </c>
      <c r="D11079">
        <v>13.72</v>
      </c>
      <c r="E11079">
        <v>20</v>
      </c>
      <c r="F11079" t="s">
        <v>18428</v>
      </c>
      <c r="G11079" t="s">
        <v>4302</v>
      </c>
      <c r="H11079" t="s">
        <v>23</v>
      </c>
      <c r="I11079" t="s">
        <v>7226</v>
      </c>
      <c r="K11079"/>
      <c r="L11079" t="s">
        <v>18436</v>
      </c>
      <c r="M11079" t="s">
        <v>26</v>
      </c>
      <c r="N11079">
        <v>2</v>
      </c>
      <c r="P11079" t="s">
        <v>10827</v>
      </c>
      <c r="Q11079" t="s">
        <v>18437</v>
      </c>
      <c r="S11079" t="s">
        <v>29</v>
      </c>
    </row>
    <row r="11080" spans="1:19" hidden="1" x14ac:dyDescent="0.2">
      <c r="A11080">
        <v>7217</v>
      </c>
      <c r="B11080" t="s">
        <v>18435</v>
      </c>
      <c r="C11080" t="s">
        <v>18438</v>
      </c>
      <c r="D11080">
        <v>10.039999999999999</v>
      </c>
      <c r="E11080">
        <v>20</v>
      </c>
      <c r="F11080" t="s">
        <v>18192</v>
      </c>
      <c r="G11080" t="s">
        <v>31</v>
      </c>
      <c r="H11080" t="s">
        <v>23</v>
      </c>
      <c r="I11080" t="s">
        <v>7226</v>
      </c>
      <c r="K11080"/>
      <c r="L11080" t="s">
        <v>18436</v>
      </c>
      <c r="M11080" t="s">
        <v>26</v>
      </c>
      <c r="N11080">
        <v>2</v>
      </c>
      <c r="P11080" t="s">
        <v>10827</v>
      </c>
      <c r="Q11080" t="s">
        <v>18437</v>
      </c>
      <c r="S11080" t="s">
        <v>29</v>
      </c>
    </row>
    <row r="11081" spans="1:19" hidden="1" x14ac:dyDescent="0.2">
      <c r="A11081">
        <v>7217</v>
      </c>
      <c r="B11081" t="s">
        <v>18435</v>
      </c>
      <c r="C11081" t="s">
        <v>18439</v>
      </c>
      <c r="D11081">
        <v>4.5999999999999996</v>
      </c>
      <c r="E11081">
        <v>20</v>
      </c>
      <c r="F11081" s="1" t="s">
        <v>18440</v>
      </c>
      <c r="G11081" t="s">
        <v>31</v>
      </c>
      <c r="H11081" t="s">
        <v>23</v>
      </c>
      <c r="I11081" t="s">
        <v>7226</v>
      </c>
      <c r="K11081"/>
      <c r="L11081" t="s">
        <v>18436</v>
      </c>
      <c r="M11081" t="s">
        <v>26</v>
      </c>
      <c r="N11081">
        <v>2</v>
      </c>
      <c r="P11081" t="s">
        <v>10827</v>
      </c>
      <c r="Q11081" t="s">
        <v>18437</v>
      </c>
      <c r="S11081" t="s">
        <v>29</v>
      </c>
    </row>
    <row r="11082" spans="1:19" hidden="1" x14ac:dyDescent="0.2">
      <c r="A11082">
        <v>7218</v>
      </c>
      <c r="B11082" t="s">
        <v>18441</v>
      </c>
      <c r="C11082" t="s">
        <v>20</v>
      </c>
      <c r="D11082">
        <v>-2.1</v>
      </c>
      <c r="E11082">
        <v>20</v>
      </c>
      <c r="F11082" t="s">
        <v>11461</v>
      </c>
      <c r="G11082" t="s">
        <v>75</v>
      </c>
      <c r="H11082" t="s">
        <v>23</v>
      </c>
      <c r="I11082" t="s">
        <v>18128</v>
      </c>
      <c r="K11082"/>
      <c r="L11082" t="s">
        <v>18442</v>
      </c>
      <c r="M11082" t="s">
        <v>26</v>
      </c>
      <c r="N11082">
        <v>2</v>
      </c>
      <c r="P11082" t="s">
        <v>10827</v>
      </c>
      <c r="Q11082" t="s">
        <v>18443</v>
      </c>
      <c r="S11082" t="s">
        <v>29</v>
      </c>
    </row>
    <row r="11083" spans="1:19" hidden="1" x14ac:dyDescent="0.2">
      <c r="A11083">
        <v>7219</v>
      </c>
      <c r="B11083" t="s">
        <v>18444</v>
      </c>
      <c r="C11083" t="s">
        <v>20</v>
      </c>
      <c r="D11083">
        <v>-1</v>
      </c>
      <c r="E11083">
        <v>20</v>
      </c>
      <c r="F11083" t="s">
        <v>11461</v>
      </c>
      <c r="G11083" t="s">
        <v>75</v>
      </c>
      <c r="H11083" t="s">
        <v>23</v>
      </c>
      <c r="I11083" t="s">
        <v>18128</v>
      </c>
      <c r="K11083"/>
      <c r="L11083" t="s">
        <v>18445</v>
      </c>
      <c r="M11083" t="s">
        <v>26</v>
      </c>
      <c r="N11083">
        <v>2</v>
      </c>
      <c r="P11083" t="s">
        <v>10827</v>
      </c>
      <c r="Q11083" t="s">
        <v>18446</v>
      </c>
      <c r="S11083" t="s">
        <v>29</v>
      </c>
    </row>
    <row r="11084" spans="1:19" hidden="1" x14ac:dyDescent="0.2">
      <c r="A11084">
        <v>7220</v>
      </c>
      <c r="B11084" t="s">
        <v>18447</v>
      </c>
      <c r="C11084" t="s">
        <v>20</v>
      </c>
      <c r="D11084">
        <v>2.6</v>
      </c>
      <c r="E11084">
        <v>20</v>
      </c>
      <c r="F11084" t="s">
        <v>18448</v>
      </c>
      <c r="G11084" t="s">
        <v>31</v>
      </c>
      <c r="H11084" t="s">
        <v>46</v>
      </c>
      <c r="I11084" t="s">
        <v>6674</v>
      </c>
      <c r="K11084"/>
      <c r="L11084" t="s">
        <v>18449</v>
      </c>
      <c r="M11084" t="s">
        <v>26</v>
      </c>
      <c r="N11084">
        <v>2</v>
      </c>
      <c r="P11084" t="s">
        <v>10827</v>
      </c>
      <c r="Q11084" t="s">
        <v>18450</v>
      </c>
      <c r="S11084" t="s">
        <v>29</v>
      </c>
    </row>
    <row r="11085" spans="1:19" hidden="1" x14ac:dyDescent="0.2">
      <c r="A11085">
        <v>7220</v>
      </c>
      <c r="B11085" t="s">
        <v>18447</v>
      </c>
      <c r="C11085" t="s">
        <v>20</v>
      </c>
      <c r="D11085">
        <v>6.66</v>
      </c>
      <c r="E11085">
        <v>20</v>
      </c>
      <c r="F11085" t="s">
        <v>18451</v>
      </c>
      <c r="G11085" t="s">
        <v>31</v>
      </c>
      <c r="H11085" t="s">
        <v>23</v>
      </c>
      <c r="I11085" t="s">
        <v>6674</v>
      </c>
      <c r="K11085"/>
      <c r="L11085" t="s">
        <v>18449</v>
      </c>
      <c r="M11085" t="s">
        <v>26</v>
      </c>
      <c r="N11085">
        <v>2</v>
      </c>
      <c r="P11085" t="s">
        <v>10827</v>
      </c>
      <c r="Q11085" t="s">
        <v>18450</v>
      </c>
      <c r="S11085" t="s">
        <v>29</v>
      </c>
    </row>
    <row r="11086" spans="1:19" hidden="1" x14ac:dyDescent="0.2">
      <c r="A11086">
        <v>7221</v>
      </c>
      <c r="B11086" t="s">
        <v>18452</v>
      </c>
      <c r="C11086" t="s">
        <v>20</v>
      </c>
      <c r="D11086">
        <v>-2.9</v>
      </c>
      <c r="E11086">
        <v>20</v>
      </c>
      <c r="F11086" t="s">
        <v>18453</v>
      </c>
      <c r="G11086" t="s">
        <v>75</v>
      </c>
      <c r="H11086" t="s">
        <v>23</v>
      </c>
      <c r="I11086" t="s">
        <v>18128</v>
      </c>
      <c r="K11086"/>
      <c r="L11086" t="s">
        <v>18454</v>
      </c>
      <c r="M11086" t="s">
        <v>26</v>
      </c>
      <c r="N11086">
        <v>2</v>
      </c>
      <c r="P11086" t="s">
        <v>10827</v>
      </c>
      <c r="Q11086" t="s">
        <v>18455</v>
      </c>
      <c r="S11086" t="s">
        <v>29</v>
      </c>
    </row>
    <row r="11087" spans="1:19" hidden="1" x14ac:dyDescent="0.2">
      <c r="A11087">
        <v>7222</v>
      </c>
      <c r="B11087" t="s">
        <v>18456</v>
      </c>
      <c r="C11087" t="s">
        <v>20</v>
      </c>
      <c r="D11087">
        <v>-1.65</v>
      </c>
      <c r="E11087">
        <v>20</v>
      </c>
      <c r="F11087" t="s">
        <v>18457</v>
      </c>
      <c r="G11087" t="s">
        <v>75</v>
      </c>
      <c r="H11087" t="s">
        <v>23</v>
      </c>
      <c r="I11087" t="s">
        <v>18128</v>
      </c>
      <c r="K11087"/>
      <c r="L11087" t="s">
        <v>18458</v>
      </c>
      <c r="M11087" t="s">
        <v>26</v>
      </c>
      <c r="N11087">
        <v>2</v>
      </c>
      <c r="P11087" t="s">
        <v>10827</v>
      </c>
      <c r="Q11087" t="s">
        <v>18459</v>
      </c>
      <c r="S11087" t="s">
        <v>29</v>
      </c>
    </row>
    <row r="11088" spans="1:19" hidden="1" x14ac:dyDescent="0.2">
      <c r="A11088">
        <v>7223</v>
      </c>
      <c r="B11088" t="s">
        <v>7630</v>
      </c>
      <c r="C11088" t="s">
        <v>20</v>
      </c>
      <c r="D11088">
        <v>3.76</v>
      </c>
      <c r="E11088">
        <v>20</v>
      </c>
      <c r="F11088" t="s">
        <v>18460</v>
      </c>
      <c r="G11088" t="s">
        <v>31</v>
      </c>
      <c r="H11088" t="s">
        <v>46</v>
      </c>
      <c r="I11088" t="s">
        <v>6674</v>
      </c>
      <c r="K11088"/>
      <c r="L11088" t="s">
        <v>7632</v>
      </c>
      <c r="M11088" t="s">
        <v>26</v>
      </c>
      <c r="N11088">
        <v>2</v>
      </c>
      <c r="P11088" t="s">
        <v>10827</v>
      </c>
      <c r="Q11088" t="s">
        <v>18461</v>
      </c>
      <c r="S11088" t="s">
        <v>29</v>
      </c>
    </row>
    <row r="11089" spans="1:19" hidden="1" x14ac:dyDescent="0.2">
      <c r="A11089">
        <v>7224</v>
      </c>
      <c r="B11089" t="s">
        <v>18462</v>
      </c>
      <c r="C11089" t="s">
        <v>20</v>
      </c>
      <c r="D11089">
        <v>1.74</v>
      </c>
      <c r="E11089">
        <v>20</v>
      </c>
      <c r="F11089" t="s">
        <v>18463</v>
      </c>
      <c r="G11089" t="s">
        <v>75</v>
      </c>
      <c r="H11089" t="s">
        <v>46</v>
      </c>
      <c r="I11089" t="s">
        <v>6674</v>
      </c>
      <c r="K11089"/>
      <c r="L11089" t="s">
        <v>18464</v>
      </c>
      <c r="M11089" t="s">
        <v>26</v>
      </c>
      <c r="N11089">
        <v>2</v>
      </c>
      <c r="P11089" t="s">
        <v>10827</v>
      </c>
      <c r="Q11089" t="s">
        <v>18465</v>
      </c>
      <c r="S11089" t="s">
        <v>29</v>
      </c>
    </row>
    <row r="11090" spans="1:19" hidden="1" x14ac:dyDescent="0.2">
      <c r="A11090">
        <v>7225</v>
      </c>
      <c r="B11090" t="s">
        <v>18466</v>
      </c>
      <c r="C11090" t="s">
        <v>20</v>
      </c>
      <c r="D11090">
        <v>2.35</v>
      </c>
      <c r="E11090">
        <v>20</v>
      </c>
      <c r="G11090" t="s">
        <v>31</v>
      </c>
      <c r="H11090" t="s">
        <v>46</v>
      </c>
      <c r="I11090" t="s">
        <v>6011</v>
      </c>
      <c r="K11090"/>
      <c r="L11090" t="s">
        <v>18467</v>
      </c>
      <c r="M11090" t="s">
        <v>26</v>
      </c>
      <c r="N11090">
        <v>2</v>
      </c>
      <c r="P11090" t="s">
        <v>10827</v>
      </c>
      <c r="Q11090" t="s">
        <v>18468</v>
      </c>
      <c r="S11090" t="s">
        <v>29</v>
      </c>
    </row>
    <row r="11091" spans="1:19" hidden="1" x14ac:dyDescent="0.2">
      <c r="A11091">
        <v>7225</v>
      </c>
      <c r="B11091" t="s">
        <v>18466</v>
      </c>
      <c r="C11091" t="s">
        <v>73</v>
      </c>
      <c r="D11091">
        <v>9.1999999999999993</v>
      </c>
      <c r="E11091">
        <v>20</v>
      </c>
      <c r="G11091" t="s">
        <v>31</v>
      </c>
      <c r="H11091" t="s">
        <v>46</v>
      </c>
      <c r="I11091" t="s">
        <v>6011</v>
      </c>
      <c r="K11091"/>
      <c r="L11091" t="s">
        <v>18467</v>
      </c>
      <c r="M11091" t="s">
        <v>26</v>
      </c>
      <c r="N11091">
        <v>2</v>
      </c>
      <c r="P11091" t="s">
        <v>10827</v>
      </c>
      <c r="Q11091" t="s">
        <v>18468</v>
      </c>
      <c r="S11091" t="s">
        <v>29</v>
      </c>
    </row>
    <row r="11092" spans="1:19" hidden="1" x14ac:dyDescent="0.2">
      <c r="A11092">
        <v>7226</v>
      </c>
      <c r="B11092" t="s">
        <v>18469</v>
      </c>
      <c r="C11092" t="s">
        <v>20</v>
      </c>
      <c r="D11092">
        <v>3.11</v>
      </c>
      <c r="E11092">
        <v>8</v>
      </c>
      <c r="F11092" t="s">
        <v>13964</v>
      </c>
      <c r="G11092" t="s">
        <v>55</v>
      </c>
      <c r="H11092" t="s">
        <v>46</v>
      </c>
      <c r="I11092" t="s">
        <v>6011</v>
      </c>
      <c r="K11092"/>
      <c r="L11092" t="s">
        <v>18470</v>
      </c>
      <c r="M11092" t="s">
        <v>26</v>
      </c>
      <c r="N11092">
        <v>2</v>
      </c>
      <c r="P11092" t="s">
        <v>10827</v>
      </c>
      <c r="Q11092" t="s">
        <v>18471</v>
      </c>
      <c r="S11092" t="s">
        <v>29</v>
      </c>
    </row>
    <row r="11093" spans="1:19" hidden="1" x14ac:dyDescent="0.2">
      <c r="A11093">
        <v>7226</v>
      </c>
      <c r="B11093" t="s">
        <v>18469</v>
      </c>
      <c r="C11093" t="s">
        <v>73</v>
      </c>
      <c r="D11093">
        <v>8.6199999999999992</v>
      </c>
      <c r="E11093">
        <v>8</v>
      </c>
      <c r="F11093" t="s">
        <v>13964</v>
      </c>
      <c r="G11093" t="s">
        <v>55</v>
      </c>
      <c r="H11093" t="s">
        <v>46</v>
      </c>
      <c r="I11093" t="s">
        <v>6011</v>
      </c>
      <c r="K11093"/>
      <c r="L11093" t="s">
        <v>18470</v>
      </c>
      <c r="M11093" t="s">
        <v>26</v>
      </c>
      <c r="N11093">
        <v>2</v>
      </c>
      <c r="P11093" t="s">
        <v>10827</v>
      </c>
      <c r="Q11093" t="s">
        <v>18471</v>
      </c>
      <c r="S11093" t="s">
        <v>29</v>
      </c>
    </row>
    <row r="11094" spans="1:19" hidden="1" x14ac:dyDescent="0.2">
      <c r="A11094">
        <v>7227</v>
      </c>
      <c r="B11094" t="s">
        <v>18472</v>
      </c>
      <c r="C11094" t="s">
        <v>20</v>
      </c>
      <c r="D11094">
        <v>3.17</v>
      </c>
      <c r="E11094">
        <v>20</v>
      </c>
      <c r="G11094" t="s">
        <v>31</v>
      </c>
      <c r="H11094" t="s">
        <v>46</v>
      </c>
      <c r="I11094" t="s">
        <v>6011</v>
      </c>
      <c r="K11094"/>
      <c r="L11094" t="s">
        <v>18473</v>
      </c>
      <c r="M11094" t="s">
        <v>26</v>
      </c>
      <c r="N11094">
        <v>2</v>
      </c>
      <c r="P11094" t="s">
        <v>10827</v>
      </c>
      <c r="Q11094" t="s">
        <v>18474</v>
      </c>
      <c r="S11094" t="s">
        <v>29</v>
      </c>
    </row>
    <row r="11095" spans="1:19" hidden="1" x14ac:dyDescent="0.2">
      <c r="A11095">
        <v>7227</v>
      </c>
      <c r="B11095" t="s">
        <v>18472</v>
      </c>
      <c r="C11095" t="s">
        <v>73</v>
      </c>
      <c r="D11095">
        <v>8.93</v>
      </c>
      <c r="E11095">
        <v>20</v>
      </c>
      <c r="G11095" t="s">
        <v>31</v>
      </c>
      <c r="H11095" t="s">
        <v>46</v>
      </c>
      <c r="I11095" t="s">
        <v>6011</v>
      </c>
      <c r="K11095"/>
      <c r="L11095" t="s">
        <v>18473</v>
      </c>
      <c r="M11095" t="s">
        <v>26</v>
      </c>
      <c r="N11095">
        <v>2</v>
      </c>
      <c r="P11095" t="s">
        <v>10827</v>
      </c>
      <c r="Q11095" t="s">
        <v>18474</v>
      </c>
      <c r="S11095" t="s">
        <v>29</v>
      </c>
    </row>
    <row r="11096" spans="1:19" hidden="1" x14ac:dyDescent="0.2">
      <c r="A11096">
        <v>7228</v>
      </c>
      <c r="B11096" t="s">
        <v>18475</v>
      </c>
      <c r="C11096" t="s">
        <v>20</v>
      </c>
      <c r="D11096">
        <v>3.12</v>
      </c>
      <c r="E11096">
        <v>20</v>
      </c>
      <c r="F11096" t="s">
        <v>13964</v>
      </c>
      <c r="G11096" t="s">
        <v>55</v>
      </c>
      <c r="H11096" t="s">
        <v>46</v>
      </c>
      <c r="I11096" t="s">
        <v>6011</v>
      </c>
      <c r="K11096"/>
      <c r="L11096" t="s">
        <v>18476</v>
      </c>
      <c r="M11096" t="s">
        <v>26</v>
      </c>
      <c r="N11096">
        <v>2</v>
      </c>
      <c r="P11096" t="s">
        <v>10827</v>
      </c>
      <c r="Q11096" t="s">
        <v>18477</v>
      </c>
      <c r="S11096" t="s">
        <v>29</v>
      </c>
    </row>
    <row r="11097" spans="1:19" hidden="1" x14ac:dyDescent="0.2">
      <c r="A11097">
        <v>7228</v>
      </c>
      <c r="B11097" t="s">
        <v>18475</v>
      </c>
      <c r="C11097" t="s">
        <v>73</v>
      </c>
      <c r="D11097">
        <v>8.6199999999999992</v>
      </c>
      <c r="E11097">
        <v>20</v>
      </c>
      <c r="F11097" t="s">
        <v>13964</v>
      </c>
      <c r="G11097" t="s">
        <v>55</v>
      </c>
      <c r="H11097" t="s">
        <v>46</v>
      </c>
      <c r="I11097" t="s">
        <v>6011</v>
      </c>
      <c r="K11097"/>
      <c r="L11097" t="s">
        <v>18476</v>
      </c>
      <c r="M11097" t="s">
        <v>26</v>
      </c>
      <c r="N11097">
        <v>2</v>
      </c>
      <c r="P11097" t="s">
        <v>10827</v>
      </c>
      <c r="Q11097" t="s">
        <v>18477</v>
      </c>
      <c r="S11097" t="s">
        <v>29</v>
      </c>
    </row>
    <row r="11098" spans="1:19" hidden="1" x14ac:dyDescent="0.2">
      <c r="A11098">
        <v>7229</v>
      </c>
      <c r="B11098" t="s">
        <v>7642</v>
      </c>
      <c r="C11098" t="s">
        <v>20</v>
      </c>
      <c r="D11098">
        <v>4.18</v>
      </c>
      <c r="E11098">
        <v>20</v>
      </c>
      <c r="F11098" t="s">
        <v>14835</v>
      </c>
      <c r="G11098" t="s">
        <v>31</v>
      </c>
      <c r="H11098" t="s">
        <v>46</v>
      </c>
      <c r="I11098" t="s">
        <v>895</v>
      </c>
      <c r="K11098"/>
      <c r="L11098" t="s">
        <v>7645</v>
      </c>
      <c r="M11098" t="s">
        <v>11208</v>
      </c>
      <c r="N11098">
        <v>4</v>
      </c>
      <c r="P11098" t="s">
        <v>10827</v>
      </c>
      <c r="Q11098" t="s">
        <v>18478</v>
      </c>
      <c r="S11098" t="s">
        <v>29</v>
      </c>
    </row>
    <row r="11099" spans="1:19" hidden="1" x14ac:dyDescent="0.2">
      <c r="A11099">
        <v>7230</v>
      </c>
      <c r="B11099" t="s">
        <v>18479</v>
      </c>
      <c r="C11099" t="s">
        <v>20</v>
      </c>
      <c r="D11099">
        <v>-1.41</v>
      </c>
      <c r="E11099">
        <v>20</v>
      </c>
      <c r="F11099" t="s">
        <v>11398</v>
      </c>
      <c r="G11099" t="s">
        <v>75</v>
      </c>
      <c r="H11099" t="s">
        <v>23</v>
      </c>
      <c r="I11099" t="s">
        <v>8870</v>
      </c>
      <c r="K11099"/>
      <c r="L11099" t="s">
        <v>18480</v>
      </c>
      <c r="M11099" t="s">
        <v>26</v>
      </c>
      <c r="N11099">
        <v>2</v>
      </c>
      <c r="P11099" t="s">
        <v>10827</v>
      </c>
      <c r="Q11099" t="s">
        <v>18481</v>
      </c>
      <c r="S11099" t="s">
        <v>29</v>
      </c>
    </row>
    <row r="11100" spans="1:19" hidden="1" x14ac:dyDescent="0.2">
      <c r="A11100">
        <v>7230</v>
      </c>
      <c r="B11100" t="s">
        <v>18479</v>
      </c>
      <c r="C11100" t="s">
        <v>73</v>
      </c>
      <c r="D11100">
        <v>3.82</v>
      </c>
      <c r="E11100">
        <v>20</v>
      </c>
      <c r="F11100" t="s">
        <v>11398</v>
      </c>
      <c r="G11100" t="s">
        <v>31</v>
      </c>
      <c r="H11100" t="s">
        <v>23</v>
      </c>
      <c r="I11100" t="s">
        <v>8870</v>
      </c>
      <c r="K11100"/>
      <c r="L11100" t="s">
        <v>18480</v>
      </c>
      <c r="M11100" t="s">
        <v>26</v>
      </c>
      <c r="N11100">
        <v>2</v>
      </c>
      <c r="P11100" t="s">
        <v>10827</v>
      </c>
      <c r="Q11100" t="s">
        <v>18481</v>
      </c>
      <c r="S11100" t="s">
        <v>29</v>
      </c>
    </row>
    <row r="11101" spans="1:19" hidden="1" x14ac:dyDescent="0.2">
      <c r="A11101">
        <v>7230</v>
      </c>
      <c r="B11101" t="s">
        <v>18479</v>
      </c>
      <c r="C11101" t="s">
        <v>77</v>
      </c>
      <c r="D11101">
        <v>9.73</v>
      </c>
      <c r="E11101">
        <v>20</v>
      </c>
      <c r="F11101" t="s">
        <v>11398</v>
      </c>
      <c r="G11101" t="s">
        <v>31</v>
      </c>
      <c r="H11101" t="s">
        <v>46</v>
      </c>
      <c r="I11101" t="s">
        <v>8870</v>
      </c>
      <c r="K11101"/>
      <c r="L11101" t="s">
        <v>18480</v>
      </c>
      <c r="M11101" t="s">
        <v>26</v>
      </c>
      <c r="N11101">
        <v>2</v>
      </c>
      <c r="P11101" t="s">
        <v>10827</v>
      </c>
      <c r="Q11101" t="s">
        <v>18481</v>
      </c>
      <c r="S11101" t="s">
        <v>29</v>
      </c>
    </row>
    <row r="11102" spans="1:19" hidden="1" x14ac:dyDescent="0.2">
      <c r="A11102">
        <v>7231</v>
      </c>
      <c r="B11102" t="s">
        <v>18482</v>
      </c>
      <c r="C11102" t="s">
        <v>20</v>
      </c>
      <c r="D11102">
        <v>4.07</v>
      </c>
      <c r="E11102">
        <v>20</v>
      </c>
      <c r="G11102" t="s">
        <v>31</v>
      </c>
      <c r="H11102" t="s">
        <v>46</v>
      </c>
      <c r="I11102" t="s">
        <v>6011</v>
      </c>
      <c r="K11102"/>
      <c r="L11102" t="s">
        <v>18483</v>
      </c>
      <c r="M11102" t="s">
        <v>26</v>
      </c>
      <c r="N11102">
        <v>2</v>
      </c>
      <c r="P11102" t="s">
        <v>10827</v>
      </c>
      <c r="Q11102" t="s">
        <v>18484</v>
      </c>
      <c r="S11102" t="s">
        <v>29</v>
      </c>
    </row>
    <row r="11103" spans="1:19" hidden="1" x14ac:dyDescent="0.2">
      <c r="A11103">
        <v>7231</v>
      </c>
      <c r="B11103" t="s">
        <v>18482</v>
      </c>
      <c r="C11103" t="s">
        <v>73</v>
      </c>
      <c r="D11103">
        <v>11.22</v>
      </c>
      <c r="E11103">
        <v>20</v>
      </c>
      <c r="G11103" t="s">
        <v>31</v>
      </c>
      <c r="H11103" t="s">
        <v>23</v>
      </c>
      <c r="I11103" t="s">
        <v>6011</v>
      </c>
      <c r="K11103"/>
      <c r="L11103" t="s">
        <v>18483</v>
      </c>
      <c r="M11103" t="s">
        <v>26</v>
      </c>
      <c r="N11103">
        <v>2</v>
      </c>
      <c r="P11103" t="s">
        <v>10827</v>
      </c>
      <c r="Q11103" t="s">
        <v>18484</v>
      </c>
      <c r="S11103" t="s">
        <v>29</v>
      </c>
    </row>
    <row r="11104" spans="1:19" hidden="1" x14ac:dyDescent="0.2">
      <c r="A11104">
        <v>7232</v>
      </c>
      <c r="B11104" t="s">
        <v>18485</v>
      </c>
      <c r="C11104" t="s">
        <v>20</v>
      </c>
      <c r="D11104">
        <v>1.45</v>
      </c>
      <c r="E11104">
        <v>20</v>
      </c>
      <c r="F11104" t="s">
        <v>13964</v>
      </c>
      <c r="G11104" t="s">
        <v>75</v>
      </c>
      <c r="H11104" t="s">
        <v>46</v>
      </c>
      <c r="I11104" t="s">
        <v>6011</v>
      </c>
      <c r="K11104"/>
      <c r="L11104" t="s">
        <v>18486</v>
      </c>
      <c r="M11104" t="s">
        <v>26</v>
      </c>
      <c r="N11104">
        <v>2</v>
      </c>
      <c r="P11104" t="s">
        <v>10827</v>
      </c>
      <c r="Q11104" t="s">
        <v>18487</v>
      </c>
      <c r="S11104" t="s">
        <v>29</v>
      </c>
    </row>
    <row r="11105" spans="1:19" hidden="1" x14ac:dyDescent="0.2">
      <c r="A11105">
        <v>7232</v>
      </c>
      <c r="B11105" t="s">
        <v>18485</v>
      </c>
      <c r="C11105" t="s">
        <v>73</v>
      </c>
      <c r="D11105">
        <v>6.87</v>
      </c>
      <c r="E11105">
        <v>20</v>
      </c>
      <c r="F11105" t="s">
        <v>13964</v>
      </c>
      <c r="G11105" t="s">
        <v>55</v>
      </c>
      <c r="H11105" t="s">
        <v>46</v>
      </c>
      <c r="I11105" t="s">
        <v>6011</v>
      </c>
      <c r="K11105"/>
      <c r="L11105" t="s">
        <v>18486</v>
      </c>
      <c r="M11105" t="s">
        <v>26</v>
      </c>
      <c r="N11105">
        <v>2</v>
      </c>
      <c r="P11105" t="s">
        <v>10827</v>
      </c>
      <c r="Q11105" t="s">
        <v>18487</v>
      </c>
      <c r="S11105" t="s">
        <v>29</v>
      </c>
    </row>
    <row r="11106" spans="1:19" hidden="1" x14ac:dyDescent="0.2">
      <c r="A11106">
        <v>7233</v>
      </c>
      <c r="B11106" t="s">
        <v>18488</v>
      </c>
      <c r="C11106" t="s">
        <v>20</v>
      </c>
      <c r="D11106">
        <v>-1.1200000000000001</v>
      </c>
      <c r="E11106">
        <v>20</v>
      </c>
      <c r="F11106" t="s">
        <v>12726</v>
      </c>
      <c r="G11106" t="s">
        <v>75</v>
      </c>
      <c r="H11106" t="s">
        <v>23</v>
      </c>
      <c r="I11106" t="s">
        <v>9433</v>
      </c>
      <c r="K11106"/>
      <c r="L11106" t="s">
        <v>18489</v>
      </c>
      <c r="M11106" t="s">
        <v>26</v>
      </c>
      <c r="N11106">
        <v>2</v>
      </c>
      <c r="P11106" t="s">
        <v>10827</v>
      </c>
      <c r="Q11106" t="s">
        <v>18490</v>
      </c>
      <c r="S11106" t="s">
        <v>29</v>
      </c>
    </row>
    <row r="11107" spans="1:19" hidden="1" x14ac:dyDescent="0.2">
      <c r="A11107">
        <v>7233</v>
      </c>
      <c r="B11107" t="s">
        <v>18488</v>
      </c>
      <c r="C11107" t="s">
        <v>73</v>
      </c>
      <c r="D11107">
        <v>4.0999999999999996</v>
      </c>
      <c r="E11107">
        <v>20</v>
      </c>
      <c r="F11107" t="s">
        <v>18491</v>
      </c>
      <c r="G11107" t="s">
        <v>31</v>
      </c>
      <c r="H11107" t="s">
        <v>46</v>
      </c>
      <c r="I11107" t="s">
        <v>9433</v>
      </c>
      <c r="K11107"/>
      <c r="L11107" t="s">
        <v>18489</v>
      </c>
      <c r="M11107" t="s">
        <v>26</v>
      </c>
      <c r="N11107">
        <v>2</v>
      </c>
      <c r="P11107" t="s">
        <v>10827</v>
      </c>
      <c r="Q11107" t="s">
        <v>18490</v>
      </c>
      <c r="S11107" t="s">
        <v>29</v>
      </c>
    </row>
    <row r="11108" spans="1:19" hidden="1" x14ac:dyDescent="0.2">
      <c r="A11108">
        <v>7233</v>
      </c>
      <c r="B11108" t="s">
        <v>18488</v>
      </c>
      <c r="C11108" t="s">
        <v>77</v>
      </c>
      <c r="D11108">
        <v>9.6999999999999993</v>
      </c>
      <c r="E11108">
        <v>20</v>
      </c>
      <c r="F11108" t="s">
        <v>18492</v>
      </c>
      <c r="G11108" t="s">
        <v>31</v>
      </c>
      <c r="H11108" t="s">
        <v>46</v>
      </c>
      <c r="I11108" t="s">
        <v>9433</v>
      </c>
      <c r="K11108"/>
      <c r="L11108" t="s">
        <v>18489</v>
      </c>
      <c r="M11108" t="s">
        <v>26</v>
      </c>
      <c r="N11108">
        <v>2</v>
      </c>
      <c r="P11108" t="s">
        <v>10827</v>
      </c>
      <c r="Q11108" t="s">
        <v>18490</v>
      </c>
      <c r="S11108" t="s">
        <v>29</v>
      </c>
    </row>
    <row r="11109" spans="1:19" hidden="1" x14ac:dyDescent="0.2">
      <c r="A11109">
        <v>7233</v>
      </c>
      <c r="B11109" t="s">
        <v>18488</v>
      </c>
      <c r="C11109" t="s">
        <v>283</v>
      </c>
      <c r="D11109">
        <v>13.18</v>
      </c>
      <c r="E11109">
        <v>20</v>
      </c>
      <c r="F11109" t="s">
        <v>18493</v>
      </c>
      <c r="G11109" t="s">
        <v>4302</v>
      </c>
      <c r="H11109" t="s">
        <v>23</v>
      </c>
      <c r="I11109" t="s">
        <v>9433</v>
      </c>
      <c r="K11109"/>
      <c r="L11109" t="s">
        <v>18489</v>
      </c>
      <c r="M11109" t="s">
        <v>26</v>
      </c>
      <c r="N11109">
        <v>2</v>
      </c>
      <c r="P11109" t="s">
        <v>10827</v>
      </c>
      <c r="Q11109" t="s">
        <v>18490</v>
      </c>
      <c r="S11109" t="s">
        <v>29</v>
      </c>
    </row>
    <row r="11110" spans="1:19" hidden="1" x14ac:dyDescent="0.2">
      <c r="A11110">
        <v>7234</v>
      </c>
      <c r="B11110" t="s">
        <v>18494</v>
      </c>
      <c r="C11110" t="s">
        <v>20</v>
      </c>
      <c r="D11110">
        <v>6.9</v>
      </c>
      <c r="E11110" t="s">
        <v>363</v>
      </c>
      <c r="G11110" t="s">
        <v>31</v>
      </c>
      <c r="H11110" t="s">
        <v>23</v>
      </c>
      <c r="I11110" t="s">
        <v>18495</v>
      </c>
      <c r="K11110"/>
      <c r="L11110" t="s">
        <v>18496</v>
      </c>
      <c r="M11110" t="s">
        <v>26</v>
      </c>
      <c r="N11110">
        <v>2</v>
      </c>
      <c r="P11110" t="s">
        <v>10827</v>
      </c>
      <c r="Q11110" t="s">
        <v>18497</v>
      </c>
      <c r="S11110" t="s">
        <v>29</v>
      </c>
    </row>
    <row r="11111" spans="1:19" hidden="1" x14ac:dyDescent="0.2">
      <c r="A11111">
        <v>7234</v>
      </c>
      <c r="B11111" t="s">
        <v>18494</v>
      </c>
      <c r="C11111" t="s">
        <v>73</v>
      </c>
      <c r="D11111">
        <v>11.4</v>
      </c>
      <c r="E11111" t="s">
        <v>363</v>
      </c>
      <c r="G11111" t="s">
        <v>31</v>
      </c>
      <c r="H11111" t="s">
        <v>23</v>
      </c>
      <c r="I11111" t="s">
        <v>18495</v>
      </c>
      <c r="K11111"/>
      <c r="L11111" t="s">
        <v>18496</v>
      </c>
      <c r="M11111" t="s">
        <v>26</v>
      </c>
      <c r="N11111">
        <v>2</v>
      </c>
      <c r="P11111" t="s">
        <v>10827</v>
      </c>
      <c r="Q11111" t="s">
        <v>18497</v>
      </c>
      <c r="S11111" t="s">
        <v>29</v>
      </c>
    </row>
    <row r="11112" spans="1:19" hidden="1" x14ac:dyDescent="0.2">
      <c r="A11112">
        <v>7235</v>
      </c>
      <c r="B11112" t="s">
        <v>18498</v>
      </c>
      <c r="C11112" t="s">
        <v>20</v>
      </c>
      <c r="D11112">
        <v>6.5</v>
      </c>
      <c r="E11112" t="s">
        <v>363</v>
      </c>
      <c r="G11112" t="s">
        <v>31</v>
      </c>
      <c r="H11112" t="s">
        <v>23</v>
      </c>
      <c r="I11112" t="s">
        <v>18495</v>
      </c>
      <c r="K11112"/>
      <c r="L11112" t="s">
        <v>18499</v>
      </c>
      <c r="M11112" t="s">
        <v>26</v>
      </c>
      <c r="N11112">
        <v>2</v>
      </c>
      <c r="P11112" t="s">
        <v>10827</v>
      </c>
      <c r="Q11112" t="s">
        <v>18500</v>
      </c>
      <c r="S11112" t="s">
        <v>29</v>
      </c>
    </row>
    <row r="11113" spans="1:19" hidden="1" x14ac:dyDescent="0.2">
      <c r="A11113">
        <v>7236</v>
      </c>
      <c r="B11113" t="s">
        <v>18501</v>
      </c>
      <c r="C11113" t="s">
        <v>20</v>
      </c>
      <c r="D11113">
        <v>3.7</v>
      </c>
      <c r="E11113" t="s">
        <v>363</v>
      </c>
      <c r="G11113" t="s">
        <v>31</v>
      </c>
      <c r="H11113" t="s">
        <v>23</v>
      </c>
      <c r="I11113" t="s">
        <v>18495</v>
      </c>
      <c r="K11113"/>
      <c r="L11113" t="s">
        <v>18502</v>
      </c>
      <c r="M11113" t="s">
        <v>26</v>
      </c>
      <c r="N11113">
        <v>2</v>
      </c>
      <c r="P11113" t="s">
        <v>10827</v>
      </c>
      <c r="Q11113" t="s">
        <v>18503</v>
      </c>
      <c r="S11113" t="s">
        <v>29</v>
      </c>
    </row>
    <row r="11114" spans="1:19" hidden="1" x14ac:dyDescent="0.2">
      <c r="A11114">
        <v>7236</v>
      </c>
      <c r="B11114" t="s">
        <v>18501</v>
      </c>
      <c r="C11114" t="s">
        <v>73</v>
      </c>
      <c r="D11114">
        <v>9.5</v>
      </c>
      <c r="E11114" t="s">
        <v>363</v>
      </c>
      <c r="G11114" t="s">
        <v>31</v>
      </c>
      <c r="H11114" t="s">
        <v>23</v>
      </c>
      <c r="I11114" t="s">
        <v>18495</v>
      </c>
      <c r="K11114"/>
      <c r="L11114" t="s">
        <v>18502</v>
      </c>
      <c r="M11114" t="s">
        <v>26</v>
      </c>
      <c r="N11114">
        <v>2</v>
      </c>
      <c r="P11114" t="s">
        <v>10827</v>
      </c>
      <c r="Q11114" t="s">
        <v>18503</v>
      </c>
      <c r="S11114" t="s">
        <v>29</v>
      </c>
    </row>
    <row r="11115" spans="1:19" hidden="1" x14ac:dyDescent="0.2">
      <c r="A11115">
        <v>7237</v>
      </c>
      <c r="B11115" t="s">
        <v>18504</v>
      </c>
      <c r="C11115" t="s">
        <v>20</v>
      </c>
      <c r="D11115">
        <v>4.0999999999999996</v>
      </c>
      <c r="E11115" t="s">
        <v>363</v>
      </c>
      <c r="G11115" t="s">
        <v>31</v>
      </c>
      <c r="H11115" t="s">
        <v>23</v>
      </c>
      <c r="I11115" t="s">
        <v>18495</v>
      </c>
      <c r="K11115"/>
      <c r="L11115" t="s">
        <v>18505</v>
      </c>
      <c r="M11115" t="s">
        <v>26</v>
      </c>
      <c r="N11115">
        <v>2</v>
      </c>
      <c r="P11115" t="s">
        <v>10827</v>
      </c>
      <c r="Q11115" t="s">
        <v>18506</v>
      </c>
      <c r="S11115" t="s">
        <v>29</v>
      </c>
    </row>
    <row r="11116" spans="1:19" hidden="1" x14ac:dyDescent="0.2">
      <c r="A11116">
        <v>7238</v>
      </c>
      <c r="B11116" t="s">
        <v>7667</v>
      </c>
      <c r="C11116" t="s">
        <v>20</v>
      </c>
      <c r="D11116">
        <v>2.95</v>
      </c>
      <c r="E11116">
        <v>20</v>
      </c>
      <c r="G11116" t="s">
        <v>31</v>
      </c>
      <c r="H11116" t="s">
        <v>23</v>
      </c>
      <c r="I11116" t="s">
        <v>18507</v>
      </c>
      <c r="K11116"/>
      <c r="L11116" t="s">
        <v>7668</v>
      </c>
      <c r="M11116" t="s">
        <v>26</v>
      </c>
      <c r="N11116">
        <v>2</v>
      </c>
      <c r="P11116" t="s">
        <v>10827</v>
      </c>
      <c r="Q11116" t="s">
        <v>18508</v>
      </c>
      <c r="S11116" t="s">
        <v>29</v>
      </c>
    </row>
    <row r="11117" spans="1:19" hidden="1" x14ac:dyDescent="0.2">
      <c r="A11117">
        <v>7238</v>
      </c>
      <c r="B11117" t="s">
        <v>7667</v>
      </c>
      <c r="C11117" t="s">
        <v>73</v>
      </c>
      <c r="D11117">
        <v>9.32</v>
      </c>
      <c r="E11117">
        <v>20</v>
      </c>
      <c r="G11117" t="s">
        <v>31</v>
      </c>
      <c r="H11117" t="s">
        <v>23</v>
      </c>
      <c r="I11117" t="s">
        <v>18507</v>
      </c>
      <c r="K11117"/>
      <c r="L11117" t="s">
        <v>7668</v>
      </c>
      <c r="M11117" t="s">
        <v>26</v>
      </c>
      <c r="N11117">
        <v>2</v>
      </c>
      <c r="P11117" t="s">
        <v>10827</v>
      </c>
      <c r="Q11117" t="s">
        <v>18508</v>
      </c>
      <c r="S11117" t="s">
        <v>29</v>
      </c>
    </row>
    <row r="11118" spans="1:19" hidden="1" x14ac:dyDescent="0.2">
      <c r="A11118">
        <v>7238</v>
      </c>
      <c r="B11118" t="s">
        <v>7667</v>
      </c>
      <c r="C11118" t="s">
        <v>77</v>
      </c>
      <c r="D11118">
        <v>12.62</v>
      </c>
      <c r="E11118">
        <v>20</v>
      </c>
      <c r="G11118" t="s">
        <v>31</v>
      </c>
      <c r="H11118" t="s">
        <v>23</v>
      </c>
      <c r="I11118" t="s">
        <v>18507</v>
      </c>
      <c r="K11118"/>
      <c r="L11118" t="s">
        <v>7668</v>
      </c>
      <c r="M11118" t="s">
        <v>26</v>
      </c>
      <c r="N11118">
        <v>2</v>
      </c>
      <c r="P11118" t="s">
        <v>10827</v>
      </c>
      <c r="Q11118" t="s">
        <v>18508</v>
      </c>
      <c r="S11118" t="s">
        <v>29</v>
      </c>
    </row>
    <row r="11119" spans="1:19" hidden="1" x14ac:dyDescent="0.2">
      <c r="A11119">
        <v>7241</v>
      </c>
      <c r="B11119" t="s">
        <v>18509</v>
      </c>
      <c r="C11119" t="s">
        <v>20</v>
      </c>
      <c r="D11119">
        <v>4.4000000000000004</v>
      </c>
      <c r="G11119" t="s">
        <v>31</v>
      </c>
      <c r="H11119" t="s">
        <v>23</v>
      </c>
      <c r="I11119" t="s">
        <v>6011</v>
      </c>
      <c r="K11119"/>
      <c r="L11119" t="s">
        <v>18510</v>
      </c>
      <c r="M11119" t="s">
        <v>26</v>
      </c>
      <c r="N11119">
        <v>2</v>
      </c>
      <c r="P11119" t="s">
        <v>10827</v>
      </c>
      <c r="Q11119" t="s">
        <v>18511</v>
      </c>
      <c r="S11119" t="s">
        <v>29</v>
      </c>
    </row>
    <row r="11120" spans="1:19" hidden="1" x14ac:dyDescent="0.2">
      <c r="A11120">
        <v>7241</v>
      </c>
      <c r="B11120" t="s">
        <v>18509</v>
      </c>
      <c r="C11120" t="s">
        <v>73</v>
      </c>
      <c r="D11120">
        <v>9.9</v>
      </c>
      <c r="G11120" t="s">
        <v>31</v>
      </c>
      <c r="H11120" t="s">
        <v>23</v>
      </c>
      <c r="I11120" t="s">
        <v>6011</v>
      </c>
      <c r="K11120"/>
      <c r="L11120" t="s">
        <v>18510</v>
      </c>
      <c r="M11120" t="s">
        <v>26</v>
      </c>
      <c r="N11120">
        <v>2</v>
      </c>
      <c r="P11120" t="s">
        <v>10827</v>
      </c>
      <c r="Q11120" t="s">
        <v>18511</v>
      </c>
      <c r="S11120" t="s">
        <v>29</v>
      </c>
    </row>
    <row r="11121" spans="1:19" hidden="1" x14ac:dyDescent="0.2">
      <c r="A11121">
        <v>7242</v>
      </c>
      <c r="B11121" t="s">
        <v>18512</v>
      </c>
      <c r="C11121" t="s">
        <v>73</v>
      </c>
      <c r="D11121">
        <v>4.1100000000000003</v>
      </c>
      <c r="E11121">
        <v>20</v>
      </c>
      <c r="G11121" t="s">
        <v>31</v>
      </c>
      <c r="H11121" t="s">
        <v>46</v>
      </c>
      <c r="I11121" t="s">
        <v>6011</v>
      </c>
      <c r="K11121"/>
      <c r="L11121" t="s">
        <v>18513</v>
      </c>
      <c r="M11121" t="s">
        <v>26</v>
      </c>
      <c r="N11121">
        <v>2</v>
      </c>
      <c r="P11121" t="s">
        <v>10827</v>
      </c>
      <c r="Q11121" t="s">
        <v>18514</v>
      </c>
      <c r="S11121" t="s">
        <v>29</v>
      </c>
    </row>
    <row r="11122" spans="1:19" hidden="1" x14ac:dyDescent="0.2">
      <c r="A11122">
        <v>7242</v>
      </c>
      <c r="B11122" t="s">
        <v>18512</v>
      </c>
      <c r="C11122" t="s">
        <v>77</v>
      </c>
      <c r="D11122">
        <v>9.9499999999999993</v>
      </c>
      <c r="E11122">
        <v>20</v>
      </c>
      <c r="G11122" t="s">
        <v>31</v>
      </c>
      <c r="H11122" t="s">
        <v>46</v>
      </c>
      <c r="I11122" t="s">
        <v>6011</v>
      </c>
      <c r="K11122"/>
      <c r="L11122" t="s">
        <v>18513</v>
      </c>
      <c r="M11122" t="s">
        <v>26</v>
      </c>
      <c r="N11122">
        <v>2</v>
      </c>
      <c r="P11122" t="s">
        <v>10827</v>
      </c>
      <c r="Q11122" t="s">
        <v>18514</v>
      </c>
      <c r="S11122" t="s">
        <v>29</v>
      </c>
    </row>
    <row r="11123" spans="1:19" hidden="1" x14ac:dyDescent="0.2">
      <c r="A11123">
        <v>7242</v>
      </c>
      <c r="B11123" t="s">
        <v>18512</v>
      </c>
      <c r="C11123" t="s">
        <v>20</v>
      </c>
      <c r="D11123">
        <v>-1.82</v>
      </c>
      <c r="E11123">
        <v>20</v>
      </c>
      <c r="G11123" t="s">
        <v>75</v>
      </c>
      <c r="H11123" t="s">
        <v>23</v>
      </c>
      <c r="I11123" t="s">
        <v>8870</v>
      </c>
      <c r="K11123"/>
      <c r="L11123" t="s">
        <v>18513</v>
      </c>
      <c r="M11123" t="s">
        <v>26</v>
      </c>
      <c r="N11123">
        <v>2</v>
      </c>
      <c r="P11123" t="s">
        <v>10827</v>
      </c>
      <c r="Q11123" t="s">
        <v>18514</v>
      </c>
      <c r="S11123" t="s">
        <v>29</v>
      </c>
    </row>
    <row r="11124" spans="1:19" hidden="1" x14ac:dyDescent="0.2">
      <c r="A11124">
        <v>7243</v>
      </c>
      <c r="B11124" t="s">
        <v>18515</v>
      </c>
      <c r="C11124" t="s">
        <v>20</v>
      </c>
      <c r="D11124">
        <v>3.13</v>
      </c>
      <c r="E11124">
        <v>20</v>
      </c>
      <c r="G11124" t="s">
        <v>31</v>
      </c>
      <c r="H11124" t="s">
        <v>23</v>
      </c>
      <c r="I11124" t="s">
        <v>18507</v>
      </c>
      <c r="K11124"/>
      <c r="L11124" t="s">
        <v>18516</v>
      </c>
      <c r="M11124" t="s">
        <v>26</v>
      </c>
      <c r="N11124">
        <v>2</v>
      </c>
      <c r="P11124" t="s">
        <v>10827</v>
      </c>
      <c r="Q11124" t="s">
        <v>18517</v>
      </c>
      <c r="S11124" t="s">
        <v>29</v>
      </c>
    </row>
    <row r="11125" spans="1:19" hidden="1" x14ac:dyDescent="0.2">
      <c r="A11125">
        <v>7243</v>
      </c>
      <c r="B11125" t="s">
        <v>18515</v>
      </c>
      <c r="C11125" t="s">
        <v>73</v>
      </c>
      <c r="D11125">
        <v>10.54</v>
      </c>
      <c r="E11125">
        <v>20</v>
      </c>
      <c r="G11125" t="s">
        <v>31</v>
      </c>
      <c r="H11125" t="s">
        <v>23</v>
      </c>
      <c r="I11125" t="s">
        <v>18507</v>
      </c>
      <c r="K11125"/>
      <c r="L11125" t="s">
        <v>18516</v>
      </c>
      <c r="M11125" t="s">
        <v>26</v>
      </c>
      <c r="N11125">
        <v>2</v>
      </c>
      <c r="P11125" t="s">
        <v>10827</v>
      </c>
      <c r="Q11125" t="s">
        <v>18517</v>
      </c>
      <c r="S11125" t="s">
        <v>29</v>
      </c>
    </row>
    <row r="11126" spans="1:19" hidden="1" x14ac:dyDescent="0.2">
      <c r="A11126">
        <v>7244</v>
      </c>
      <c r="B11126" t="s">
        <v>18518</v>
      </c>
      <c r="C11126" t="s">
        <v>20</v>
      </c>
      <c r="D11126">
        <v>3.5</v>
      </c>
      <c r="E11126">
        <v>20</v>
      </c>
      <c r="G11126" t="s">
        <v>31</v>
      </c>
      <c r="H11126" t="s">
        <v>23</v>
      </c>
      <c r="I11126" t="s">
        <v>18507</v>
      </c>
      <c r="K11126"/>
      <c r="L11126" t="s">
        <v>18519</v>
      </c>
      <c r="M11126" t="s">
        <v>26</v>
      </c>
      <c r="N11126">
        <v>2</v>
      </c>
      <c r="P11126" t="s">
        <v>10827</v>
      </c>
      <c r="Q11126" t="s">
        <v>18520</v>
      </c>
      <c r="S11126" t="s">
        <v>29</v>
      </c>
    </row>
    <row r="11127" spans="1:19" hidden="1" x14ac:dyDescent="0.2">
      <c r="A11127">
        <v>7244</v>
      </c>
      <c r="B11127" t="s">
        <v>18518</v>
      </c>
      <c r="C11127" t="s">
        <v>73</v>
      </c>
      <c r="D11127">
        <v>9.9499999999999993</v>
      </c>
      <c r="E11127">
        <v>20</v>
      </c>
      <c r="G11127" t="s">
        <v>31</v>
      </c>
      <c r="H11127" t="s">
        <v>23</v>
      </c>
      <c r="I11127" t="s">
        <v>18507</v>
      </c>
      <c r="K11127"/>
      <c r="L11127" t="s">
        <v>18519</v>
      </c>
      <c r="M11127" t="s">
        <v>26</v>
      </c>
      <c r="N11127">
        <v>2</v>
      </c>
      <c r="P11127" t="s">
        <v>10827</v>
      </c>
      <c r="Q11127" t="s">
        <v>18520</v>
      </c>
      <c r="S11127" t="s">
        <v>29</v>
      </c>
    </row>
    <row r="11128" spans="1:19" hidden="1" x14ac:dyDescent="0.2">
      <c r="A11128">
        <v>7245</v>
      </c>
      <c r="B11128" t="s">
        <v>18521</v>
      </c>
      <c r="C11128" t="s">
        <v>20</v>
      </c>
      <c r="D11128">
        <v>4.03</v>
      </c>
      <c r="E11128">
        <v>20</v>
      </c>
      <c r="G11128" t="s">
        <v>31</v>
      </c>
      <c r="H11128" t="s">
        <v>23</v>
      </c>
      <c r="I11128" t="s">
        <v>6011</v>
      </c>
      <c r="K11128"/>
      <c r="L11128" t="s">
        <v>18522</v>
      </c>
      <c r="M11128" t="s">
        <v>26</v>
      </c>
      <c r="N11128">
        <v>2</v>
      </c>
      <c r="P11128" t="s">
        <v>10827</v>
      </c>
      <c r="Q11128" t="s">
        <v>18523</v>
      </c>
      <c r="S11128" t="s">
        <v>29</v>
      </c>
    </row>
    <row r="11129" spans="1:19" hidden="1" x14ac:dyDescent="0.2">
      <c r="A11129">
        <v>7245</v>
      </c>
      <c r="B11129" t="s">
        <v>18521</v>
      </c>
      <c r="C11129" t="s">
        <v>73</v>
      </c>
      <c r="D11129">
        <v>9.6999999999999993</v>
      </c>
      <c r="E11129">
        <v>20</v>
      </c>
      <c r="G11129" t="s">
        <v>31</v>
      </c>
      <c r="H11129" t="s">
        <v>23</v>
      </c>
      <c r="I11129" t="s">
        <v>6011</v>
      </c>
      <c r="K11129"/>
      <c r="L11129" t="s">
        <v>18522</v>
      </c>
      <c r="M11129" t="s">
        <v>26</v>
      </c>
      <c r="N11129">
        <v>2</v>
      </c>
      <c r="P11129" t="s">
        <v>10827</v>
      </c>
      <c r="Q11129" t="s">
        <v>18523</v>
      </c>
      <c r="S11129" t="s">
        <v>29</v>
      </c>
    </row>
    <row r="11130" spans="1:19" hidden="1" x14ac:dyDescent="0.2">
      <c r="A11130">
        <v>7245</v>
      </c>
      <c r="B11130" t="s">
        <v>18521</v>
      </c>
      <c r="C11130" t="s">
        <v>77</v>
      </c>
      <c r="D11130">
        <v>13</v>
      </c>
      <c r="E11130" t="s">
        <v>383</v>
      </c>
      <c r="G11130" t="s">
        <v>4302</v>
      </c>
      <c r="H11130" t="s">
        <v>23</v>
      </c>
      <c r="I11130" t="s">
        <v>6011</v>
      </c>
      <c r="K11130"/>
      <c r="L11130" t="s">
        <v>18522</v>
      </c>
      <c r="M11130" t="s">
        <v>26</v>
      </c>
      <c r="N11130">
        <v>2</v>
      </c>
      <c r="P11130" t="s">
        <v>10827</v>
      </c>
      <c r="Q11130" t="s">
        <v>18523</v>
      </c>
      <c r="S11130" t="s">
        <v>29</v>
      </c>
    </row>
    <row r="11131" spans="1:19" hidden="1" x14ac:dyDescent="0.2">
      <c r="A11131">
        <v>7246</v>
      </c>
      <c r="B11131" t="s">
        <v>18524</v>
      </c>
      <c r="C11131" t="s">
        <v>20</v>
      </c>
      <c r="D11131">
        <v>-1.1200000000000001</v>
      </c>
      <c r="E11131">
        <v>20</v>
      </c>
      <c r="F11131" t="s">
        <v>11398</v>
      </c>
      <c r="G11131" t="s">
        <v>75</v>
      </c>
      <c r="H11131" t="s">
        <v>23</v>
      </c>
      <c r="I11131" t="s">
        <v>8870</v>
      </c>
      <c r="K11131"/>
      <c r="L11131" t="s">
        <v>18525</v>
      </c>
      <c r="M11131" t="s">
        <v>26</v>
      </c>
      <c r="N11131">
        <v>2</v>
      </c>
      <c r="P11131" t="s">
        <v>10827</v>
      </c>
      <c r="Q11131" t="s">
        <v>18526</v>
      </c>
      <c r="S11131" t="s">
        <v>29</v>
      </c>
    </row>
    <row r="11132" spans="1:19" hidden="1" x14ac:dyDescent="0.2">
      <c r="A11132">
        <v>7246</v>
      </c>
      <c r="B11132" t="s">
        <v>18524</v>
      </c>
      <c r="C11132" t="s">
        <v>73</v>
      </c>
      <c r="D11132">
        <v>4.0999999999999996</v>
      </c>
      <c r="E11132">
        <v>20</v>
      </c>
      <c r="F11132" t="s">
        <v>11398</v>
      </c>
      <c r="G11132" t="s">
        <v>31</v>
      </c>
      <c r="H11132" t="s">
        <v>46</v>
      </c>
      <c r="I11132" t="s">
        <v>8870</v>
      </c>
      <c r="K11132"/>
      <c r="L11132" t="s">
        <v>18525</v>
      </c>
      <c r="M11132" t="s">
        <v>26</v>
      </c>
      <c r="N11132">
        <v>2</v>
      </c>
      <c r="P11132" t="s">
        <v>10827</v>
      </c>
      <c r="Q11132" t="s">
        <v>18526</v>
      </c>
      <c r="S11132" t="s">
        <v>29</v>
      </c>
    </row>
    <row r="11133" spans="1:19" hidden="1" x14ac:dyDescent="0.2">
      <c r="A11133">
        <v>7246</v>
      </c>
      <c r="B11133" t="s">
        <v>18524</v>
      </c>
      <c r="C11133" t="s">
        <v>77</v>
      </c>
      <c r="D11133">
        <v>9.6999999999999993</v>
      </c>
      <c r="E11133">
        <v>20</v>
      </c>
      <c r="F11133" t="s">
        <v>11398</v>
      </c>
      <c r="G11133" t="s">
        <v>31</v>
      </c>
      <c r="H11133" t="s">
        <v>46</v>
      </c>
      <c r="I11133" t="s">
        <v>8870</v>
      </c>
      <c r="K11133"/>
      <c r="L11133" t="s">
        <v>18525</v>
      </c>
      <c r="M11133" t="s">
        <v>26</v>
      </c>
      <c r="N11133">
        <v>2</v>
      </c>
      <c r="P11133" t="s">
        <v>10827</v>
      </c>
      <c r="Q11133" t="s">
        <v>18526</v>
      </c>
      <c r="S11133" t="s">
        <v>29</v>
      </c>
    </row>
    <row r="11134" spans="1:19" hidden="1" x14ac:dyDescent="0.2">
      <c r="A11134">
        <v>7246</v>
      </c>
      <c r="B11134" t="s">
        <v>18524</v>
      </c>
      <c r="C11134" t="s">
        <v>283</v>
      </c>
      <c r="D11134">
        <v>13.18</v>
      </c>
      <c r="E11134">
        <v>20</v>
      </c>
      <c r="F11134" t="s">
        <v>11398</v>
      </c>
      <c r="G11134" t="s">
        <v>4302</v>
      </c>
      <c r="H11134" t="s">
        <v>23</v>
      </c>
      <c r="I11134" t="s">
        <v>8870</v>
      </c>
      <c r="K11134"/>
      <c r="L11134" t="s">
        <v>18525</v>
      </c>
      <c r="M11134" t="s">
        <v>26</v>
      </c>
      <c r="N11134">
        <v>2</v>
      </c>
      <c r="P11134" t="s">
        <v>10827</v>
      </c>
      <c r="Q11134" t="s">
        <v>18526</v>
      </c>
      <c r="S11134" t="s">
        <v>29</v>
      </c>
    </row>
    <row r="11135" spans="1:19" hidden="1" x14ac:dyDescent="0.2">
      <c r="A11135">
        <v>7246</v>
      </c>
      <c r="B11135" t="s">
        <v>18524</v>
      </c>
      <c r="C11135" t="s">
        <v>73</v>
      </c>
      <c r="D11135">
        <v>2.83</v>
      </c>
      <c r="E11135">
        <v>20</v>
      </c>
      <c r="F11135" t="s">
        <v>11398</v>
      </c>
      <c r="G11135" t="s">
        <v>31</v>
      </c>
      <c r="H11135" t="s">
        <v>23</v>
      </c>
      <c r="I11135" t="s">
        <v>18507</v>
      </c>
      <c r="K11135"/>
      <c r="L11135" t="s">
        <v>18525</v>
      </c>
      <c r="M11135" t="s">
        <v>26</v>
      </c>
      <c r="N11135">
        <v>2</v>
      </c>
      <c r="P11135" t="s">
        <v>10827</v>
      </c>
      <c r="Q11135" t="s">
        <v>18526</v>
      </c>
      <c r="S11135" t="s">
        <v>29</v>
      </c>
    </row>
    <row r="11136" spans="1:19" hidden="1" x14ac:dyDescent="0.2">
      <c r="A11136">
        <v>7246</v>
      </c>
      <c r="B11136" t="s">
        <v>18524</v>
      </c>
      <c r="C11136" t="s">
        <v>77</v>
      </c>
      <c r="D11136">
        <v>9.8000000000000007</v>
      </c>
      <c r="E11136">
        <v>20</v>
      </c>
      <c r="F11136" t="s">
        <v>11398</v>
      </c>
      <c r="G11136" t="s">
        <v>31</v>
      </c>
      <c r="H11136" t="s">
        <v>23</v>
      </c>
      <c r="I11136" t="s">
        <v>18507</v>
      </c>
      <c r="K11136"/>
      <c r="L11136" t="s">
        <v>18525</v>
      </c>
      <c r="M11136" t="s">
        <v>26</v>
      </c>
      <c r="N11136">
        <v>2</v>
      </c>
      <c r="P11136" t="s">
        <v>10827</v>
      </c>
      <c r="Q11136" t="s">
        <v>18526</v>
      </c>
      <c r="S11136" t="s">
        <v>29</v>
      </c>
    </row>
    <row r="11137" spans="1:19" hidden="1" x14ac:dyDescent="0.2">
      <c r="A11137">
        <v>7247</v>
      </c>
      <c r="B11137" t="s">
        <v>18527</v>
      </c>
      <c r="C11137" t="s">
        <v>20</v>
      </c>
      <c r="D11137">
        <v>2.08</v>
      </c>
      <c r="E11137">
        <v>20</v>
      </c>
      <c r="G11137" t="s">
        <v>31</v>
      </c>
      <c r="H11137" t="s">
        <v>46</v>
      </c>
      <c r="I11137" t="s">
        <v>6011</v>
      </c>
      <c r="K11137"/>
      <c r="L11137" t="s">
        <v>18528</v>
      </c>
      <c r="M11137" t="s">
        <v>26</v>
      </c>
      <c r="N11137">
        <v>2</v>
      </c>
      <c r="P11137" t="s">
        <v>10827</v>
      </c>
      <c r="Q11137" t="s">
        <v>18529</v>
      </c>
      <c r="S11137" t="s">
        <v>29</v>
      </c>
    </row>
    <row r="11138" spans="1:19" hidden="1" x14ac:dyDescent="0.2">
      <c r="A11138">
        <v>7247</v>
      </c>
      <c r="B11138" t="s">
        <v>18527</v>
      </c>
      <c r="C11138" t="s">
        <v>73</v>
      </c>
      <c r="D11138">
        <v>8.8000000000000007</v>
      </c>
      <c r="E11138">
        <v>20</v>
      </c>
      <c r="G11138" t="s">
        <v>31</v>
      </c>
      <c r="H11138" t="s">
        <v>46</v>
      </c>
      <c r="I11138" t="s">
        <v>6011</v>
      </c>
      <c r="K11138"/>
      <c r="L11138" t="s">
        <v>18528</v>
      </c>
      <c r="M11138" t="s">
        <v>26</v>
      </c>
      <c r="N11138">
        <v>2</v>
      </c>
      <c r="P11138" t="s">
        <v>10827</v>
      </c>
      <c r="Q11138" t="s">
        <v>18529</v>
      </c>
      <c r="S11138" t="s">
        <v>29</v>
      </c>
    </row>
    <row r="11139" spans="1:19" hidden="1" x14ac:dyDescent="0.2">
      <c r="A11139">
        <v>7248</v>
      </c>
      <c r="B11139" t="s">
        <v>18530</v>
      </c>
      <c r="C11139" t="s">
        <v>20</v>
      </c>
      <c r="D11139">
        <v>0.86</v>
      </c>
      <c r="E11139">
        <v>20</v>
      </c>
      <c r="G11139" t="s">
        <v>75</v>
      </c>
      <c r="H11139" t="s">
        <v>46</v>
      </c>
      <c r="I11139" t="s">
        <v>6011</v>
      </c>
      <c r="K11139"/>
      <c r="L11139" t="s">
        <v>18531</v>
      </c>
      <c r="M11139" t="s">
        <v>26</v>
      </c>
      <c r="N11139">
        <v>2</v>
      </c>
      <c r="P11139" t="s">
        <v>10827</v>
      </c>
      <c r="Q11139" t="s">
        <v>18532</v>
      </c>
      <c r="S11139" t="s">
        <v>29</v>
      </c>
    </row>
    <row r="11140" spans="1:19" hidden="1" x14ac:dyDescent="0.2">
      <c r="A11140">
        <v>7248</v>
      </c>
      <c r="B11140" t="s">
        <v>18530</v>
      </c>
      <c r="C11140" t="s">
        <v>73</v>
      </c>
      <c r="D11140">
        <v>9.16</v>
      </c>
      <c r="E11140" t="s">
        <v>383</v>
      </c>
      <c r="G11140" t="s">
        <v>31</v>
      </c>
      <c r="H11140" t="s">
        <v>46</v>
      </c>
      <c r="I11140" t="s">
        <v>6011</v>
      </c>
      <c r="K11140"/>
      <c r="L11140" t="s">
        <v>18531</v>
      </c>
      <c r="M11140" t="s">
        <v>26</v>
      </c>
      <c r="N11140">
        <v>2</v>
      </c>
      <c r="P11140" t="s">
        <v>10827</v>
      </c>
      <c r="Q11140" t="s">
        <v>18532</v>
      </c>
      <c r="S11140" t="s">
        <v>29</v>
      </c>
    </row>
    <row r="11141" spans="1:19" hidden="1" x14ac:dyDescent="0.2">
      <c r="A11141">
        <v>7249</v>
      </c>
      <c r="B11141" t="s">
        <v>18533</v>
      </c>
      <c r="C11141" t="s">
        <v>20</v>
      </c>
      <c r="D11141">
        <v>1.23</v>
      </c>
      <c r="E11141">
        <v>20</v>
      </c>
      <c r="G11141" t="s">
        <v>75</v>
      </c>
      <c r="H11141" t="s">
        <v>46</v>
      </c>
      <c r="I11141" t="s">
        <v>6011</v>
      </c>
      <c r="K11141"/>
      <c r="L11141" t="s">
        <v>18534</v>
      </c>
      <c r="M11141" t="s">
        <v>26</v>
      </c>
      <c r="N11141">
        <v>2</v>
      </c>
      <c r="P11141" t="s">
        <v>10827</v>
      </c>
      <c r="Q11141" t="s">
        <v>18535</v>
      </c>
      <c r="S11141" t="s">
        <v>29</v>
      </c>
    </row>
    <row r="11142" spans="1:19" hidden="1" x14ac:dyDescent="0.2">
      <c r="A11142">
        <v>7249</v>
      </c>
      <c r="B11142" t="s">
        <v>18533</v>
      </c>
      <c r="C11142" t="s">
        <v>73</v>
      </c>
      <c r="D11142">
        <v>6.52</v>
      </c>
      <c r="E11142" t="s">
        <v>383</v>
      </c>
      <c r="F11142" t="s">
        <v>13964</v>
      </c>
      <c r="G11142" t="s">
        <v>55</v>
      </c>
      <c r="H11142" t="s">
        <v>46</v>
      </c>
      <c r="I11142" t="s">
        <v>6011</v>
      </c>
      <c r="K11142"/>
      <c r="L11142" t="s">
        <v>18534</v>
      </c>
      <c r="M11142" t="s">
        <v>26</v>
      </c>
      <c r="N11142">
        <v>2</v>
      </c>
      <c r="P11142" t="s">
        <v>10827</v>
      </c>
      <c r="Q11142" t="s">
        <v>18535</v>
      </c>
      <c r="S11142" t="s">
        <v>29</v>
      </c>
    </row>
    <row r="11143" spans="1:19" hidden="1" x14ac:dyDescent="0.2">
      <c r="A11143">
        <v>7249</v>
      </c>
      <c r="B11143" t="s">
        <v>18533</v>
      </c>
      <c r="C11143" t="s">
        <v>77</v>
      </c>
      <c r="D11143">
        <v>11.5</v>
      </c>
      <c r="E11143" t="s">
        <v>383</v>
      </c>
      <c r="F11143" t="s">
        <v>13964</v>
      </c>
      <c r="G11143" t="s">
        <v>4302</v>
      </c>
      <c r="H11143" t="s">
        <v>46</v>
      </c>
      <c r="I11143" t="s">
        <v>6011</v>
      </c>
      <c r="K11143"/>
      <c r="L11143" t="s">
        <v>18534</v>
      </c>
      <c r="M11143" t="s">
        <v>26</v>
      </c>
      <c r="N11143">
        <v>2</v>
      </c>
      <c r="P11143" t="s">
        <v>10827</v>
      </c>
      <c r="Q11143" t="s">
        <v>18535</v>
      </c>
      <c r="S11143" t="s">
        <v>29</v>
      </c>
    </row>
    <row r="11144" spans="1:19" hidden="1" x14ac:dyDescent="0.2">
      <c r="A11144">
        <v>7250</v>
      </c>
      <c r="B11144" t="s">
        <v>18536</v>
      </c>
      <c r="C11144" t="s">
        <v>20</v>
      </c>
      <c r="D11144">
        <v>7.2</v>
      </c>
      <c r="E11144" t="s">
        <v>363</v>
      </c>
      <c r="F11144" t="s">
        <v>615</v>
      </c>
      <c r="G11144" t="s">
        <v>31</v>
      </c>
      <c r="H11144" t="s">
        <v>23</v>
      </c>
      <c r="I11144" t="s">
        <v>18495</v>
      </c>
      <c r="K11144"/>
      <c r="L11144" t="s">
        <v>18537</v>
      </c>
      <c r="M11144" t="s">
        <v>26</v>
      </c>
      <c r="N11144">
        <v>2</v>
      </c>
      <c r="P11144" t="s">
        <v>10827</v>
      </c>
      <c r="Q11144" t="s">
        <v>18538</v>
      </c>
      <c r="S11144" t="s">
        <v>29</v>
      </c>
    </row>
    <row r="11145" spans="1:19" hidden="1" x14ac:dyDescent="0.2">
      <c r="A11145">
        <v>7250</v>
      </c>
      <c r="B11145" t="s">
        <v>18536</v>
      </c>
      <c r="C11145" t="s">
        <v>73</v>
      </c>
      <c r="D11145">
        <v>11</v>
      </c>
      <c r="E11145" t="s">
        <v>363</v>
      </c>
      <c r="F11145" t="s">
        <v>615</v>
      </c>
      <c r="G11145" t="s">
        <v>31</v>
      </c>
      <c r="H11145" t="s">
        <v>23</v>
      </c>
      <c r="I11145" t="s">
        <v>18495</v>
      </c>
      <c r="K11145"/>
      <c r="L11145" t="s">
        <v>18537</v>
      </c>
      <c r="M11145" t="s">
        <v>26</v>
      </c>
      <c r="N11145">
        <v>2</v>
      </c>
      <c r="P11145" t="s">
        <v>10827</v>
      </c>
      <c r="Q11145" t="s">
        <v>18538</v>
      </c>
      <c r="S11145" t="s">
        <v>29</v>
      </c>
    </row>
    <row r="11146" spans="1:19" hidden="1" x14ac:dyDescent="0.2">
      <c r="A11146">
        <v>7250</v>
      </c>
      <c r="B11146" t="s">
        <v>18536</v>
      </c>
      <c r="C11146" t="s">
        <v>20</v>
      </c>
      <c r="D11146">
        <v>7.2</v>
      </c>
      <c r="F11146" t="s">
        <v>615</v>
      </c>
      <c r="G11146" t="s">
        <v>1440</v>
      </c>
      <c r="H11146" t="s">
        <v>23</v>
      </c>
      <c r="I11146" t="s">
        <v>1163</v>
      </c>
      <c r="K11146"/>
      <c r="L11146" t="s">
        <v>18537</v>
      </c>
      <c r="M11146" t="s">
        <v>26</v>
      </c>
      <c r="N11146">
        <v>2</v>
      </c>
      <c r="P11146" t="s">
        <v>10827</v>
      </c>
      <c r="Q11146" t="s">
        <v>18538</v>
      </c>
      <c r="S11146" t="s">
        <v>29</v>
      </c>
    </row>
    <row r="11147" spans="1:19" hidden="1" x14ac:dyDescent="0.2">
      <c r="A11147">
        <v>7250</v>
      </c>
      <c r="B11147" t="s">
        <v>18536</v>
      </c>
      <c r="C11147" t="s">
        <v>73</v>
      </c>
      <c r="D11147">
        <v>11</v>
      </c>
      <c r="F11147" t="s">
        <v>615</v>
      </c>
      <c r="G11147" t="s">
        <v>1440</v>
      </c>
      <c r="H11147" t="s">
        <v>23</v>
      </c>
      <c r="I11147" t="s">
        <v>1163</v>
      </c>
      <c r="K11147"/>
      <c r="L11147" t="s">
        <v>18537</v>
      </c>
      <c r="M11147" t="s">
        <v>26</v>
      </c>
      <c r="N11147">
        <v>2</v>
      </c>
      <c r="P11147" t="s">
        <v>10827</v>
      </c>
      <c r="Q11147" t="s">
        <v>18538</v>
      </c>
      <c r="S11147" t="s">
        <v>29</v>
      </c>
    </row>
    <row r="11148" spans="1:19" hidden="1" x14ac:dyDescent="0.2">
      <c r="A11148">
        <v>7251</v>
      </c>
      <c r="B11148" t="s">
        <v>18539</v>
      </c>
      <c r="C11148" t="s">
        <v>20</v>
      </c>
      <c r="D11148">
        <v>6.1</v>
      </c>
      <c r="E11148" t="s">
        <v>363</v>
      </c>
      <c r="F11148" t="s">
        <v>615</v>
      </c>
      <c r="G11148" t="s">
        <v>31</v>
      </c>
      <c r="H11148" t="s">
        <v>23</v>
      </c>
      <c r="I11148" t="s">
        <v>18495</v>
      </c>
      <c r="K11148"/>
      <c r="L11148" t="s">
        <v>18540</v>
      </c>
      <c r="M11148" t="s">
        <v>26</v>
      </c>
      <c r="N11148">
        <v>2</v>
      </c>
      <c r="P11148" t="s">
        <v>10827</v>
      </c>
      <c r="Q11148" t="s">
        <v>18541</v>
      </c>
      <c r="S11148" t="s">
        <v>29</v>
      </c>
    </row>
    <row r="11149" spans="1:19" hidden="1" x14ac:dyDescent="0.2">
      <c r="A11149">
        <v>7251</v>
      </c>
      <c r="B11149" t="s">
        <v>18539</v>
      </c>
      <c r="C11149" t="s">
        <v>20</v>
      </c>
      <c r="D11149">
        <v>5.7</v>
      </c>
      <c r="F11149" t="s">
        <v>615</v>
      </c>
      <c r="G11149" t="s">
        <v>1440</v>
      </c>
      <c r="H11149" t="s">
        <v>23</v>
      </c>
      <c r="I11149" t="s">
        <v>1975</v>
      </c>
      <c r="K11149"/>
      <c r="L11149" t="s">
        <v>18540</v>
      </c>
      <c r="M11149" t="s">
        <v>26</v>
      </c>
      <c r="N11149">
        <v>2</v>
      </c>
      <c r="P11149" t="s">
        <v>10827</v>
      </c>
      <c r="Q11149" t="s">
        <v>18541</v>
      </c>
      <c r="S11149" t="s">
        <v>29</v>
      </c>
    </row>
    <row r="11150" spans="1:19" hidden="1" x14ac:dyDescent="0.2">
      <c r="A11150">
        <v>7252</v>
      </c>
      <c r="B11150" t="s">
        <v>18542</v>
      </c>
      <c r="C11150" t="s">
        <v>20</v>
      </c>
      <c r="D11150">
        <v>4.2</v>
      </c>
      <c r="E11150" t="s">
        <v>363</v>
      </c>
      <c r="G11150" t="s">
        <v>31</v>
      </c>
      <c r="H11150" t="s">
        <v>23</v>
      </c>
      <c r="I11150" t="s">
        <v>18495</v>
      </c>
      <c r="K11150"/>
      <c r="L11150" t="s">
        <v>18543</v>
      </c>
      <c r="M11150" t="s">
        <v>26</v>
      </c>
      <c r="N11150">
        <v>2</v>
      </c>
      <c r="P11150" t="s">
        <v>10827</v>
      </c>
      <c r="Q11150" t="s">
        <v>18544</v>
      </c>
      <c r="S11150" t="s">
        <v>29</v>
      </c>
    </row>
    <row r="11151" spans="1:19" hidden="1" x14ac:dyDescent="0.2">
      <c r="A11151">
        <v>7253</v>
      </c>
      <c r="B11151" t="s">
        <v>18545</v>
      </c>
      <c r="C11151" t="s">
        <v>20</v>
      </c>
      <c r="D11151">
        <v>3.9</v>
      </c>
      <c r="E11151" t="s">
        <v>363</v>
      </c>
      <c r="G11151" t="s">
        <v>31</v>
      </c>
      <c r="H11151" t="s">
        <v>23</v>
      </c>
      <c r="I11151" t="s">
        <v>18495</v>
      </c>
      <c r="K11151"/>
      <c r="L11151" t="s">
        <v>18546</v>
      </c>
      <c r="M11151" t="s">
        <v>26</v>
      </c>
      <c r="N11151">
        <v>2</v>
      </c>
      <c r="P11151" t="s">
        <v>10827</v>
      </c>
      <c r="Q11151" t="s">
        <v>18547</v>
      </c>
      <c r="S11151" t="s">
        <v>29</v>
      </c>
    </row>
    <row r="11152" spans="1:19" hidden="1" x14ac:dyDescent="0.2">
      <c r="A11152">
        <v>7254</v>
      </c>
      <c r="B11152" t="s">
        <v>18548</v>
      </c>
      <c r="C11152" t="s">
        <v>20</v>
      </c>
      <c r="D11152">
        <v>2.08</v>
      </c>
      <c r="E11152">
        <v>20</v>
      </c>
      <c r="F11152" t="s">
        <v>12792</v>
      </c>
      <c r="G11152" t="s">
        <v>75</v>
      </c>
      <c r="H11152" t="s">
        <v>46</v>
      </c>
      <c r="I11152" t="s">
        <v>914</v>
      </c>
      <c r="K11152"/>
      <c r="L11152" t="s">
        <v>18549</v>
      </c>
      <c r="M11152" t="s">
        <v>26</v>
      </c>
      <c r="N11152">
        <v>2</v>
      </c>
      <c r="P11152" t="s">
        <v>10827</v>
      </c>
      <c r="Q11152" t="s">
        <v>18550</v>
      </c>
      <c r="S11152" t="s">
        <v>29</v>
      </c>
    </row>
    <row r="11153" spans="1:19" hidden="1" x14ac:dyDescent="0.2">
      <c r="A11153">
        <v>7254</v>
      </c>
      <c r="B11153" t="s">
        <v>18548</v>
      </c>
      <c r="C11153" t="s">
        <v>73</v>
      </c>
      <c r="D11153">
        <v>5.66</v>
      </c>
      <c r="E11153">
        <v>20</v>
      </c>
      <c r="F11153" t="s">
        <v>66</v>
      </c>
      <c r="G11153" t="s">
        <v>31</v>
      </c>
      <c r="H11153" t="s">
        <v>46</v>
      </c>
      <c r="I11153" t="s">
        <v>914</v>
      </c>
      <c r="K11153"/>
      <c r="L11153" t="s">
        <v>18549</v>
      </c>
      <c r="M11153" t="s">
        <v>26</v>
      </c>
      <c r="N11153">
        <v>2</v>
      </c>
      <c r="P11153" t="s">
        <v>10827</v>
      </c>
      <c r="Q11153" t="s">
        <v>18550</v>
      </c>
      <c r="S11153" t="s">
        <v>29</v>
      </c>
    </row>
    <row r="11154" spans="1:19" hidden="1" x14ac:dyDescent="0.2">
      <c r="A11154">
        <v>7255</v>
      </c>
      <c r="B11154" t="s">
        <v>18551</v>
      </c>
      <c r="C11154" t="s">
        <v>20</v>
      </c>
      <c r="D11154">
        <v>4.3499999999999996</v>
      </c>
      <c r="E11154">
        <v>20</v>
      </c>
      <c r="F11154" t="s">
        <v>66</v>
      </c>
      <c r="G11154" t="s">
        <v>31</v>
      </c>
      <c r="H11154" t="s">
        <v>46</v>
      </c>
      <c r="I11154" t="s">
        <v>914</v>
      </c>
      <c r="K11154"/>
      <c r="L11154" t="s">
        <v>18552</v>
      </c>
      <c r="M11154" t="s">
        <v>26</v>
      </c>
      <c r="N11154">
        <v>2</v>
      </c>
      <c r="P11154" t="s">
        <v>10827</v>
      </c>
      <c r="Q11154" t="s">
        <v>18553</v>
      </c>
      <c r="S11154" t="s">
        <v>29</v>
      </c>
    </row>
    <row r="11155" spans="1:19" hidden="1" x14ac:dyDescent="0.2">
      <c r="A11155">
        <v>7255</v>
      </c>
      <c r="B11155" t="s">
        <v>18551</v>
      </c>
      <c r="C11155" t="s">
        <v>73</v>
      </c>
      <c r="D11155">
        <v>8.5299999999999994</v>
      </c>
      <c r="E11155">
        <v>20</v>
      </c>
      <c r="F11155" t="s">
        <v>66</v>
      </c>
      <c r="G11155" t="s">
        <v>31</v>
      </c>
      <c r="H11155" t="s">
        <v>46</v>
      </c>
      <c r="I11155" t="s">
        <v>914</v>
      </c>
      <c r="K11155"/>
      <c r="L11155" t="s">
        <v>18552</v>
      </c>
      <c r="M11155" t="s">
        <v>26</v>
      </c>
      <c r="N11155">
        <v>2</v>
      </c>
      <c r="P11155" t="s">
        <v>10827</v>
      </c>
      <c r="Q11155" t="s">
        <v>18553</v>
      </c>
      <c r="S11155" t="s">
        <v>29</v>
      </c>
    </row>
    <row r="11156" spans="1:19" hidden="1" x14ac:dyDescent="0.2">
      <c r="A11156">
        <v>7256</v>
      </c>
      <c r="B11156" t="s">
        <v>18554</v>
      </c>
      <c r="C11156" t="s">
        <v>20</v>
      </c>
      <c r="D11156">
        <v>5.5</v>
      </c>
      <c r="F11156" t="s">
        <v>615</v>
      </c>
      <c r="H11156" t="s">
        <v>23</v>
      </c>
      <c r="I11156" t="s">
        <v>118</v>
      </c>
      <c r="K11156"/>
      <c r="L11156" t="s">
        <v>18555</v>
      </c>
      <c r="M11156" t="s">
        <v>26</v>
      </c>
      <c r="N11156">
        <v>2</v>
      </c>
      <c r="P11156" t="s">
        <v>10827</v>
      </c>
      <c r="Q11156" t="s">
        <v>18556</v>
      </c>
      <c r="S11156" t="s">
        <v>29</v>
      </c>
    </row>
    <row r="11157" spans="1:19" hidden="1" x14ac:dyDescent="0.2">
      <c r="A11157">
        <v>7257</v>
      </c>
      <c r="B11157" t="s">
        <v>18557</v>
      </c>
      <c r="C11157" t="s">
        <v>20</v>
      </c>
      <c r="D11157">
        <v>3.9</v>
      </c>
      <c r="F11157" t="s">
        <v>615</v>
      </c>
      <c r="G11157" t="s">
        <v>1440</v>
      </c>
      <c r="H11157" t="s">
        <v>23</v>
      </c>
      <c r="I11157" t="s">
        <v>1163</v>
      </c>
      <c r="K11157"/>
      <c r="L11157" t="s">
        <v>18558</v>
      </c>
      <c r="M11157" t="s">
        <v>26</v>
      </c>
      <c r="N11157">
        <v>2</v>
      </c>
      <c r="P11157" t="s">
        <v>10827</v>
      </c>
      <c r="Q11157" t="s">
        <v>18559</v>
      </c>
      <c r="S11157" t="s">
        <v>29</v>
      </c>
    </row>
    <row r="11158" spans="1:19" hidden="1" x14ac:dyDescent="0.2">
      <c r="A11158">
        <v>7259</v>
      </c>
      <c r="B11158" t="s">
        <v>18560</v>
      </c>
      <c r="C11158" t="s">
        <v>20</v>
      </c>
      <c r="D11158">
        <v>2.54</v>
      </c>
      <c r="E11158">
        <v>20</v>
      </c>
      <c r="F11158" t="s">
        <v>66</v>
      </c>
      <c r="G11158" t="s">
        <v>31</v>
      </c>
      <c r="H11158" t="s">
        <v>46</v>
      </c>
      <c r="I11158" t="s">
        <v>914</v>
      </c>
      <c r="K11158"/>
      <c r="L11158" t="s">
        <v>18561</v>
      </c>
      <c r="M11158" t="s">
        <v>26</v>
      </c>
      <c r="N11158">
        <v>2</v>
      </c>
      <c r="P11158" t="s">
        <v>10827</v>
      </c>
      <c r="Q11158" t="s">
        <v>18562</v>
      </c>
      <c r="S11158" t="s">
        <v>29</v>
      </c>
    </row>
    <row r="11159" spans="1:19" hidden="1" x14ac:dyDescent="0.2">
      <c r="A11159">
        <v>7259</v>
      </c>
      <c r="B11159" t="s">
        <v>18560</v>
      </c>
      <c r="C11159" t="s">
        <v>73</v>
      </c>
      <c r="D11159">
        <v>6.19</v>
      </c>
      <c r="E11159">
        <v>20</v>
      </c>
      <c r="F11159" t="s">
        <v>66</v>
      </c>
      <c r="G11159" t="s">
        <v>31</v>
      </c>
      <c r="H11159" t="s">
        <v>46</v>
      </c>
      <c r="I11159" t="s">
        <v>914</v>
      </c>
      <c r="K11159"/>
      <c r="L11159" t="s">
        <v>18561</v>
      </c>
      <c r="M11159" t="s">
        <v>26</v>
      </c>
      <c r="N11159">
        <v>2</v>
      </c>
      <c r="P11159" t="s">
        <v>10827</v>
      </c>
      <c r="Q11159" t="s">
        <v>18562</v>
      </c>
      <c r="S11159" t="s">
        <v>29</v>
      </c>
    </row>
    <row r="11160" spans="1:19" hidden="1" x14ac:dyDescent="0.2">
      <c r="A11160">
        <v>7261</v>
      </c>
      <c r="B11160" t="s">
        <v>18563</v>
      </c>
      <c r="C11160" t="s">
        <v>20</v>
      </c>
      <c r="D11160">
        <v>1.69</v>
      </c>
      <c r="E11160">
        <v>20</v>
      </c>
      <c r="F11160" t="s">
        <v>12792</v>
      </c>
      <c r="G11160" t="s">
        <v>75</v>
      </c>
      <c r="H11160" t="s">
        <v>46</v>
      </c>
      <c r="I11160" t="s">
        <v>10738</v>
      </c>
      <c r="K11160"/>
      <c r="L11160" t="s">
        <v>18564</v>
      </c>
      <c r="M11160" t="s">
        <v>26</v>
      </c>
      <c r="N11160">
        <v>2</v>
      </c>
      <c r="P11160" t="s">
        <v>10827</v>
      </c>
      <c r="Q11160" t="s">
        <v>18565</v>
      </c>
      <c r="S11160" t="s">
        <v>29</v>
      </c>
    </row>
    <row r="11161" spans="1:19" hidden="1" x14ac:dyDescent="0.2">
      <c r="A11161">
        <v>7261</v>
      </c>
      <c r="B11161" t="s">
        <v>18563</v>
      </c>
      <c r="C11161" t="s">
        <v>73</v>
      </c>
      <c r="D11161">
        <v>7.16</v>
      </c>
      <c r="E11161">
        <v>20</v>
      </c>
      <c r="F11161" t="s">
        <v>66</v>
      </c>
      <c r="G11161" t="s">
        <v>31</v>
      </c>
      <c r="H11161" t="s">
        <v>46</v>
      </c>
      <c r="I11161" t="s">
        <v>10738</v>
      </c>
      <c r="K11161"/>
      <c r="L11161" t="s">
        <v>18564</v>
      </c>
      <c r="M11161" t="s">
        <v>26</v>
      </c>
      <c r="N11161">
        <v>2</v>
      </c>
      <c r="P11161" t="s">
        <v>10827</v>
      </c>
      <c r="Q11161" t="s">
        <v>18565</v>
      </c>
      <c r="S11161" t="s">
        <v>29</v>
      </c>
    </row>
    <row r="11162" spans="1:19" hidden="1" x14ac:dyDescent="0.2">
      <c r="A11162">
        <v>7262</v>
      </c>
      <c r="B11162" t="s">
        <v>18566</v>
      </c>
      <c r="C11162" t="s">
        <v>20</v>
      </c>
      <c r="D11162">
        <v>2.79</v>
      </c>
      <c r="E11162">
        <v>20</v>
      </c>
      <c r="F11162" t="s">
        <v>66</v>
      </c>
      <c r="G11162" t="s">
        <v>31</v>
      </c>
      <c r="H11162" t="s">
        <v>46</v>
      </c>
      <c r="I11162" t="s">
        <v>10738</v>
      </c>
      <c r="K11162"/>
      <c r="L11162" t="s">
        <v>18567</v>
      </c>
      <c r="M11162" t="s">
        <v>26</v>
      </c>
      <c r="N11162">
        <v>2</v>
      </c>
      <c r="P11162" t="s">
        <v>10827</v>
      </c>
      <c r="Q11162" t="s">
        <v>18568</v>
      </c>
      <c r="S11162" t="s">
        <v>29</v>
      </c>
    </row>
    <row r="11163" spans="1:19" hidden="1" x14ac:dyDescent="0.2">
      <c r="A11163">
        <v>7263</v>
      </c>
      <c r="B11163" t="s">
        <v>18569</v>
      </c>
      <c r="C11163" t="s">
        <v>20</v>
      </c>
      <c r="D11163">
        <v>2.16</v>
      </c>
      <c r="F11163" t="s">
        <v>18570</v>
      </c>
      <c r="G11163" t="s">
        <v>2339</v>
      </c>
      <c r="H11163" t="s">
        <v>46</v>
      </c>
      <c r="I11163" t="s">
        <v>914</v>
      </c>
      <c r="K11163"/>
      <c r="L11163" t="s">
        <v>18571</v>
      </c>
      <c r="M11163" t="s">
        <v>26</v>
      </c>
      <c r="N11163">
        <v>2</v>
      </c>
      <c r="P11163" t="s">
        <v>10827</v>
      </c>
      <c r="Q11163" t="s">
        <v>18572</v>
      </c>
      <c r="S11163" t="s">
        <v>29</v>
      </c>
    </row>
    <row r="11164" spans="1:19" hidden="1" x14ac:dyDescent="0.2">
      <c r="A11164">
        <v>7263</v>
      </c>
      <c r="B11164" t="s">
        <v>18569</v>
      </c>
      <c r="C11164" t="s">
        <v>73</v>
      </c>
      <c r="D11164">
        <v>7.78</v>
      </c>
      <c r="F11164" t="s">
        <v>18570</v>
      </c>
      <c r="G11164" t="s">
        <v>2339</v>
      </c>
      <c r="H11164" t="s">
        <v>46</v>
      </c>
      <c r="I11164" t="s">
        <v>914</v>
      </c>
      <c r="K11164"/>
      <c r="L11164" t="s">
        <v>18571</v>
      </c>
      <c r="M11164" t="s">
        <v>26</v>
      </c>
      <c r="N11164">
        <v>2</v>
      </c>
      <c r="P11164" t="s">
        <v>10827</v>
      </c>
      <c r="Q11164" t="s">
        <v>18572</v>
      </c>
      <c r="S11164" t="s">
        <v>29</v>
      </c>
    </row>
    <row r="11165" spans="1:19" hidden="1" x14ac:dyDescent="0.2">
      <c r="A11165">
        <v>7264</v>
      </c>
      <c r="B11165" t="s">
        <v>18573</v>
      </c>
      <c r="C11165" t="s">
        <v>20</v>
      </c>
      <c r="D11165">
        <v>4.78</v>
      </c>
      <c r="E11165">
        <v>20</v>
      </c>
      <c r="F11165" t="s">
        <v>66</v>
      </c>
      <c r="G11165" t="s">
        <v>31</v>
      </c>
      <c r="H11165" t="s">
        <v>46</v>
      </c>
      <c r="I11165" t="s">
        <v>14499</v>
      </c>
      <c r="K11165"/>
      <c r="L11165" t="s">
        <v>18574</v>
      </c>
      <c r="M11165" t="s">
        <v>26</v>
      </c>
      <c r="N11165">
        <v>2</v>
      </c>
      <c r="P11165" t="s">
        <v>10827</v>
      </c>
      <c r="Q11165" t="s">
        <v>18575</v>
      </c>
      <c r="S11165" t="s">
        <v>29</v>
      </c>
    </row>
    <row r="11166" spans="1:19" hidden="1" x14ac:dyDescent="0.2">
      <c r="A11166">
        <v>7265</v>
      </c>
      <c r="B11166" t="s">
        <v>18576</v>
      </c>
      <c r="C11166" t="s">
        <v>20</v>
      </c>
      <c r="D11166">
        <v>4.96</v>
      </c>
      <c r="E11166">
        <v>20</v>
      </c>
      <c r="F11166" t="s">
        <v>66</v>
      </c>
      <c r="G11166" t="s">
        <v>31</v>
      </c>
      <c r="H11166" t="s">
        <v>46</v>
      </c>
      <c r="I11166" t="s">
        <v>10738</v>
      </c>
      <c r="K11166"/>
      <c r="L11166" t="s">
        <v>18577</v>
      </c>
      <c r="M11166" t="s">
        <v>26</v>
      </c>
      <c r="N11166">
        <v>2</v>
      </c>
      <c r="P11166" t="s">
        <v>10827</v>
      </c>
      <c r="Q11166" t="s">
        <v>18578</v>
      </c>
      <c r="S11166" t="s">
        <v>29</v>
      </c>
    </row>
    <row r="11167" spans="1:19" hidden="1" x14ac:dyDescent="0.2">
      <c r="A11167">
        <v>7266</v>
      </c>
      <c r="B11167" t="s">
        <v>18579</v>
      </c>
      <c r="C11167" t="s">
        <v>20</v>
      </c>
      <c r="D11167">
        <v>5.4</v>
      </c>
      <c r="E11167">
        <v>20</v>
      </c>
      <c r="F11167" t="s">
        <v>66</v>
      </c>
      <c r="G11167" t="s">
        <v>31</v>
      </c>
      <c r="H11167" t="s">
        <v>46</v>
      </c>
      <c r="I11167" t="s">
        <v>10738</v>
      </c>
      <c r="K11167"/>
      <c r="L11167" t="s">
        <v>18580</v>
      </c>
      <c r="M11167" t="s">
        <v>26</v>
      </c>
      <c r="N11167">
        <v>2</v>
      </c>
      <c r="P11167" t="s">
        <v>10827</v>
      </c>
      <c r="Q11167" t="s">
        <v>18581</v>
      </c>
      <c r="S11167" t="s">
        <v>29</v>
      </c>
    </row>
    <row r="11168" spans="1:19" hidden="1" x14ac:dyDescent="0.2">
      <c r="A11168">
        <v>7267</v>
      </c>
      <c r="B11168" t="s">
        <v>18582</v>
      </c>
      <c r="C11168" t="s">
        <v>20</v>
      </c>
      <c r="D11168">
        <v>0.69</v>
      </c>
      <c r="E11168">
        <v>20</v>
      </c>
      <c r="F11168" t="s">
        <v>18583</v>
      </c>
      <c r="G11168" t="s">
        <v>75</v>
      </c>
      <c r="H11168" t="s">
        <v>46</v>
      </c>
      <c r="I11168" t="s">
        <v>18584</v>
      </c>
      <c r="K11168"/>
      <c r="L11168" t="s">
        <v>18585</v>
      </c>
      <c r="M11168" t="s">
        <v>11208</v>
      </c>
      <c r="N11168">
        <v>4</v>
      </c>
      <c r="P11168" t="s">
        <v>10827</v>
      </c>
      <c r="Q11168" t="s">
        <v>18586</v>
      </c>
      <c r="S11168" t="s">
        <v>29</v>
      </c>
    </row>
    <row r="11169" spans="1:19" hidden="1" x14ac:dyDescent="0.2">
      <c r="A11169">
        <v>7267</v>
      </c>
      <c r="B11169" t="s">
        <v>18582</v>
      </c>
      <c r="C11169" t="s">
        <v>73</v>
      </c>
      <c r="D11169">
        <v>8.2100000000000009</v>
      </c>
      <c r="E11169">
        <v>20</v>
      </c>
      <c r="F11169" t="s">
        <v>12752</v>
      </c>
      <c r="G11169" t="s">
        <v>31</v>
      </c>
      <c r="H11169" t="s">
        <v>46</v>
      </c>
      <c r="I11169" t="s">
        <v>18584</v>
      </c>
      <c r="K11169"/>
      <c r="L11169" t="s">
        <v>18585</v>
      </c>
      <c r="M11169" t="s">
        <v>11208</v>
      </c>
      <c r="N11169">
        <v>4</v>
      </c>
      <c r="P11169" t="s">
        <v>10827</v>
      </c>
      <c r="Q11169" t="s">
        <v>18586</v>
      </c>
      <c r="S11169" t="s">
        <v>29</v>
      </c>
    </row>
    <row r="11170" spans="1:19" hidden="1" x14ac:dyDescent="0.2">
      <c r="A11170">
        <v>7268</v>
      </c>
      <c r="B11170" t="s">
        <v>7685</v>
      </c>
      <c r="C11170" t="s">
        <v>20</v>
      </c>
      <c r="D11170">
        <v>0.45</v>
      </c>
      <c r="E11170">
        <v>20</v>
      </c>
      <c r="F11170" t="s">
        <v>18583</v>
      </c>
      <c r="G11170" t="s">
        <v>75</v>
      </c>
      <c r="H11170" t="s">
        <v>46</v>
      </c>
      <c r="I11170" t="s">
        <v>18584</v>
      </c>
      <c r="K11170"/>
      <c r="L11170" t="s">
        <v>7686</v>
      </c>
      <c r="M11170" t="s">
        <v>11208</v>
      </c>
      <c r="N11170">
        <v>4</v>
      </c>
      <c r="P11170" t="s">
        <v>10827</v>
      </c>
      <c r="Q11170" t="s">
        <v>18587</v>
      </c>
      <c r="S11170" t="s">
        <v>29</v>
      </c>
    </row>
    <row r="11171" spans="1:19" hidden="1" x14ac:dyDescent="0.2">
      <c r="A11171">
        <v>7268</v>
      </c>
      <c r="B11171" t="s">
        <v>7685</v>
      </c>
      <c r="C11171" t="s">
        <v>73</v>
      </c>
      <c r="D11171">
        <v>7.88</v>
      </c>
      <c r="E11171">
        <v>20</v>
      </c>
      <c r="F11171" t="s">
        <v>12752</v>
      </c>
      <c r="G11171" t="s">
        <v>31</v>
      </c>
      <c r="H11171" t="s">
        <v>46</v>
      </c>
      <c r="I11171" t="s">
        <v>18584</v>
      </c>
      <c r="K11171"/>
      <c r="L11171" t="s">
        <v>7686</v>
      </c>
      <c r="M11171" t="s">
        <v>11208</v>
      </c>
      <c r="N11171">
        <v>4</v>
      </c>
      <c r="P11171" t="s">
        <v>10827</v>
      </c>
      <c r="Q11171" t="s">
        <v>18587</v>
      </c>
      <c r="S11171" t="s">
        <v>29</v>
      </c>
    </row>
    <row r="11172" spans="1:19" hidden="1" x14ac:dyDescent="0.2">
      <c r="A11172">
        <v>7269</v>
      </c>
      <c r="B11172" t="s">
        <v>18588</v>
      </c>
      <c r="C11172" t="s">
        <v>20</v>
      </c>
      <c r="D11172">
        <v>1.77</v>
      </c>
      <c r="E11172">
        <v>20</v>
      </c>
      <c r="F11172" t="s">
        <v>12755</v>
      </c>
      <c r="G11172" t="s">
        <v>75</v>
      </c>
      <c r="H11172" t="s">
        <v>46</v>
      </c>
      <c r="I11172" t="s">
        <v>18584</v>
      </c>
      <c r="K11172"/>
      <c r="L11172" t="s">
        <v>18589</v>
      </c>
      <c r="M11172" t="s">
        <v>26</v>
      </c>
      <c r="N11172">
        <v>2</v>
      </c>
      <c r="P11172" t="s">
        <v>10827</v>
      </c>
      <c r="Q11172" t="s">
        <v>18590</v>
      </c>
      <c r="S11172" t="s">
        <v>29</v>
      </c>
    </row>
    <row r="11173" spans="1:19" hidden="1" x14ac:dyDescent="0.2">
      <c r="A11173">
        <v>7269</v>
      </c>
      <c r="B11173" t="s">
        <v>18588</v>
      </c>
      <c r="C11173" t="s">
        <v>73</v>
      </c>
      <c r="D11173">
        <v>6.02</v>
      </c>
      <c r="E11173">
        <v>20</v>
      </c>
      <c r="F11173" t="s">
        <v>12752</v>
      </c>
      <c r="G11173" t="s">
        <v>31</v>
      </c>
      <c r="H11173" t="s">
        <v>46</v>
      </c>
      <c r="I11173" t="s">
        <v>18584</v>
      </c>
      <c r="K11173"/>
      <c r="L11173" t="s">
        <v>18589</v>
      </c>
      <c r="M11173" t="s">
        <v>26</v>
      </c>
      <c r="N11173">
        <v>2</v>
      </c>
      <c r="P11173" t="s">
        <v>10827</v>
      </c>
      <c r="Q11173" t="s">
        <v>18590</v>
      </c>
      <c r="S11173" t="s">
        <v>29</v>
      </c>
    </row>
    <row r="11174" spans="1:19" hidden="1" x14ac:dyDescent="0.2">
      <c r="A11174">
        <v>7270</v>
      </c>
      <c r="B11174" t="s">
        <v>18591</v>
      </c>
      <c r="C11174" t="s">
        <v>20</v>
      </c>
      <c r="D11174">
        <v>0.79</v>
      </c>
      <c r="E11174">
        <v>20</v>
      </c>
      <c r="F11174" t="s">
        <v>12792</v>
      </c>
      <c r="G11174" t="s">
        <v>75</v>
      </c>
      <c r="H11174" t="s">
        <v>46</v>
      </c>
      <c r="I11174" t="s">
        <v>14499</v>
      </c>
      <c r="K11174"/>
      <c r="L11174" t="s">
        <v>18592</v>
      </c>
      <c r="M11174" t="s">
        <v>26</v>
      </c>
      <c r="N11174">
        <v>2</v>
      </c>
      <c r="P11174" t="s">
        <v>10827</v>
      </c>
      <c r="Q11174" t="s">
        <v>18593</v>
      </c>
      <c r="S11174" t="s">
        <v>29</v>
      </c>
    </row>
    <row r="11175" spans="1:19" hidden="1" x14ac:dyDescent="0.2">
      <c r="A11175">
        <v>7271</v>
      </c>
      <c r="B11175" t="s">
        <v>18594</v>
      </c>
      <c r="C11175" t="s">
        <v>20</v>
      </c>
      <c r="D11175">
        <v>0.65</v>
      </c>
      <c r="E11175">
        <v>20</v>
      </c>
      <c r="F11175" t="s">
        <v>18595</v>
      </c>
      <c r="G11175" t="s">
        <v>75</v>
      </c>
      <c r="H11175" t="s">
        <v>46</v>
      </c>
      <c r="I11175" t="s">
        <v>18584</v>
      </c>
      <c r="K11175"/>
      <c r="L11175" t="s">
        <v>18596</v>
      </c>
      <c r="M11175" t="s">
        <v>26</v>
      </c>
      <c r="N11175">
        <v>2</v>
      </c>
      <c r="P11175" t="s">
        <v>10827</v>
      </c>
      <c r="Q11175" t="s">
        <v>18597</v>
      </c>
      <c r="S11175" t="s">
        <v>29</v>
      </c>
    </row>
    <row r="11176" spans="1:19" hidden="1" x14ac:dyDescent="0.2">
      <c r="A11176">
        <v>7272</v>
      </c>
      <c r="B11176" t="s">
        <v>18598</v>
      </c>
      <c r="C11176" t="s">
        <v>20</v>
      </c>
      <c r="D11176">
        <v>0.2</v>
      </c>
      <c r="E11176">
        <v>20</v>
      </c>
      <c r="F11176" t="s">
        <v>12755</v>
      </c>
      <c r="G11176" t="s">
        <v>75</v>
      </c>
      <c r="H11176" t="s">
        <v>46</v>
      </c>
      <c r="I11176" t="s">
        <v>18584</v>
      </c>
      <c r="K11176"/>
      <c r="L11176" t="s">
        <v>18599</v>
      </c>
      <c r="M11176" t="s">
        <v>26</v>
      </c>
      <c r="N11176">
        <v>2</v>
      </c>
      <c r="P11176" t="s">
        <v>10827</v>
      </c>
      <c r="Q11176" t="s">
        <v>18600</v>
      </c>
      <c r="S11176" t="s">
        <v>29</v>
      </c>
    </row>
    <row r="11177" spans="1:19" hidden="1" x14ac:dyDescent="0.2">
      <c r="A11177">
        <v>7273</v>
      </c>
      <c r="B11177" t="s">
        <v>18601</v>
      </c>
      <c r="C11177" t="s">
        <v>20</v>
      </c>
      <c r="D11177">
        <v>2</v>
      </c>
      <c r="E11177">
        <v>20</v>
      </c>
      <c r="F11177" t="s">
        <v>18602</v>
      </c>
      <c r="G11177" t="s">
        <v>75</v>
      </c>
      <c r="H11177" t="s">
        <v>46</v>
      </c>
      <c r="I11177" t="s">
        <v>18584</v>
      </c>
      <c r="K11177"/>
      <c r="L11177" t="s">
        <v>18603</v>
      </c>
      <c r="M11177" t="s">
        <v>26</v>
      </c>
      <c r="N11177">
        <v>2</v>
      </c>
      <c r="P11177" t="s">
        <v>10827</v>
      </c>
      <c r="Q11177" t="s">
        <v>18604</v>
      </c>
      <c r="S11177" t="s">
        <v>29</v>
      </c>
    </row>
    <row r="11178" spans="1:19" hidden="1" x14ac:dyDescent="0.2">
      <c r="A11178">
        <v>7274</v>
      </c>
      <c r="B11178" t="s">
        <v>18605</v>
      </c>
      <c r="C11178" t="s">
        <v>20</v>
      </c>
      <c r="D11178">
        <v>-1.1599999999999999</v>
      </c>
      <c r="E11178">
        <v>20</v>
      </c>
      <c r="F11178" t="s">
        <v>12755</v>
      </c>
      <c r="G11178" t="s">
        <v>75</v>
      </c>
      <c r="H11178" t="s">
        <v>23</v>
      </c>
      <c r="I11178" t="s">
        <v>18584</v>
      </c>
      <c r="K11178"/>
      <c r="L11178" t="s">
        <v>18606</v>
      </c>
      <c r="M11178" t="s">
        <v>11208</v>
      </c>
      <c r="N11178">
        <v>4</v>
      </c>
      <c r="P11178" t="s">
        <v>10827</v>
      </c>
      <c r="Q11178" t="s">
        <v>18607</v>
      </c>
      <c r="S11178" t="s">
        <v>29</v>
      </c>
    </row>
    <row r="11179" spans="1:19" hidden="1" x14ac:dyDescent="0.2">
      <c r="A11179">
        <v>7274</v>
      </c>
      <c r="B11179" t="s">
        <v>18605</v>
      </c>
      <c r="C11179" t="s">
        <v>73</v>
      </c>
      <c r="D11179">
        <v>7.06</v>
      </c>
      <c r="E11179">
        <v>20</v>
      </c>
      <c r="F11179" t="s">
        <v>12752</v>
      </c>
      <c r="G11179" t="s">
        <v>31</v>
      </c>
      <c r="H11179" t="s">
        <v>46</v>
      </c>
      <c r="I11179" t="s">
        <v>18584</v>
      </c>
      <c r="K11179"/>
      <c r="L11179" t="s">
        <v>18606</v>
      </c>
      <c r="M11179" t="s">
        <v>11208</v>
      </c>
      <c r="N11179">
        <v>4</v>
      </c>
      <c r="P11179" t="s">
        <v>10827</v>
      </c>
      <c r="Q11179" t="s">
        <v>18607</v>
      </c>
      <c r="S11179" t="s">
        <v>29</v>
      </c>
    </row>
    <row r="11180" spans="1:19" hidden="1" x14ac:dyDescent="0.2">
      <c r="A11180">
        <v>7275</v>
      </c>
      <c r="B11180" t="s">
        <v>18608</v>
      </c>
      <c r="C11180" t="s">
        <v>20</v>
      </c>
      <c r="D11180">
        <v>8.3000000000000007</v>
      </c>
      <c r="F11180" t="s">
        <v>615</v>
      </c>
      <c r="H11180" t="s">
        <v>23</v>
      </c>
      <c r="I11180" t="s">
        <v>6311</v>
      </c>
      <c r="K11180"/>
      <c r="L11180" t="s">
        <v>18609</v>
      </c>
      <c r="M11180" t="s">
        <v>26</v>
      </c>
      <c r="N11180">
        <v>2</v>
      </c>
      <c r="P11180" t="s">
        <v>10827</v>
      </c>
      <c r="Q11180" t="s">
        <v>18610</v>
      </c>
      <c r="S11180" t="s">
        <v>29</v>
      </c>
    </row>
    <row r="11181" spans="1:19" hidden="1" x14ac:dyDescent="0.2">
      <c r="A11181">
        <v>7277</v>
      </c>
      <c r="B11181" t="s">
        <v>7727</v>
      </c>
      <c r="C11181" t="s">
        <v>20</v>
      </c>
      <c r="D11181">
        <v>-0.28999999999999998</v>
      </c>
      <c r="E11181">
        <v>40.1</v>
      </c>
      <c r="H11181" t="s">
        <v>23</v>
      </c>
      <c r="I11181" t="s">
        <v>3842</v>
      </c>
      <c r="K11181"/>
      <c r="L11181" t="s">
        <v>7728</v>
      </c>
      <c r="M11181" t="s">
        <v>26</v>
      </c>
      <c r="N11181">
        <v>2</v>
      </c>
      <c r="P11181" t="s">
        <v>10827</v>
      </c>
      <c r="Q11181" t="s">
        <v>18611</v>
      </c>
      <c r="S11181" t="s">
        <v>29</v>
      </c>
    </row>
    <row r="11182" spans="1:19" hidden="1" x14ac:dyDescent="0.2">
      <c r="A11182">
        <v>7277</v>
      </c>
      <c r="B11182" t="s">
        <v>7727</v>
      </c>
      <c r="C11182" t="s">
        <v>73</v>
      </c>
      <c r="D11182">
        <v>9.93</v>
      </c>
      <c r="E11182">
        <v>40.1</v>
      </c>
      <c r="H11182" t="s">
        <v>23</v>
      </c>
      <c r="I11182" t="s">
        <v>3842</v>
      </c>
      <c r="K11182"/>
      <c r="L11182" t="s">
        <v>7728</v>
      </c>
      <c r="M11182" t="s">
        <v>26</v>
      </c>
      <c r="N11182">
        <v>2</v>
      </c>
      <c r="P11182" t="s">
        <v>10827</v>
      </c>
      <c r="Q11182" t="s">
        <v>18611</v>
      </c>
      <c r="S11182" t="s">
        <v>29</v>
      </c>
    </row>
    <row r="11183" spans="1:19" hidden="1" x14ac:dyDescent="0.2">
      <c r="A11183">
        <v>7279</v>
      </c>
      <c r="B11183" t="s">
        <v>18612</v>
      </c>
      <c r="C11183" t="s">
        <v>20</v>
      </c>
      <c r="D11183">
        <v>-0.56999999999999995</v>
      </c>
      <c r="E11183">
        <v>40.1</v>
      </c>
      <c r="G11183" t="s">
        <v>18613</v>
      </c>
      <c r="H11183" t="s">
        <v>23</v>
      </c>
      <c r="I11183" t="s">
        <v>3842</v>
      </c>
      <c r="K11183"/>
      <c r="L11183" t="s">
        <v>18614</v>
      </c>
      <c r="M11183" t="s">
        <v>26</v>
      </c>
      <c r="N11183">
        <v>2</v>
      </c>
      <c r="P11183" t="s">
        <v>10827</v>
      </c>
      <c r="Q11183" t="s">
        <v>18615</v>
      </c>
      <c r="S11183" t="s">
        <v>29</v>
      </c>
    </row>
    <row r="11184" spans="1:19" hidden="1" x14ac:dyDescent="0.2">
      <c r="A11184">
        <v>7279</v>
      </c>
      <c r="B11184" t="s">
        <v>18612</v>
      </c>
      <c r="C11184" t="s">
        <v>73</v>
      </c>
      <c r="D11184">
        <v>10.4</v>
      </c>
      <c r="E11184">
        <v>40.1</v>
      </c>
      <c r="G11184" t="s">
        <v>18613</v>
      </c>
      <c r="H11184" t="s">
        <v>23</v>
      </c>
      <c r="I11184" t="s">
        <v>3842</v>
      </c>
      <c r="K11184"/>
      <c r="L11184" t="s">
        <v>18614</v>
      </c>
      <c r="M11184" t="s">
        <v>26</v>
      </c>
      <c r="N11184">
        <v>2</v>
      </c>
      <c r="P11184" t="s">
        <v>10827</v>
      </c>
      <c r="Q11184" t="s">
        <v>18615</v>
      </c>
      <c r="S11184" t="s">
        <v>29</v>
      </c>
    </row>
    <row r="11185" spans="1:19" hidden="1" x14ac:dyDescent="0.2">
      <c r="A11185">
        <v>7280</v>
      </c>
      <c r="B11185" t="s">
        <v>18616</v>
      </c>
      <c r="C11185" t="s">
        <v>20</v>
      </c>
      <c r="D11185">
        <v>-1.45</v>
      </c>
      <c r="E11185">
        <v>20</v>
      </c>
      <c r="F11185" t="s">
        <v>18617</v>
      </c>
      <c r="G11185" t="s">
        <v>75</v>
      </c>
      <c r="H11185" t="s">
        <v>23</v>
      </c>
      <c r="I11185" t="s">
        <v>10611</v>
      </c>
      <c r="K11185"/>
      <c r="L11185" t="s">
        <v>18618</v>
      </c>
      <c r="M11185" t="s">
        <v>26</v>
      </c>
      <c r="N11185">
        <v>2</v>
      </c>
      <c r="P11185" t="s">
        <v>10827</v>
      </c>
      <c r="Q11185" t="s">
        <v>18619</v>
      </c>
      <c r="S11185" t="s">
        <v>29</v>
      </c>
    </row>
    <row r="11186" spans="1:19" hidden="1" x14ac:dyDescent="0.2">
      <c r="A11186">
        <v>7280</v>
      </c>
      <c r="B11186" t="s">
        <v>18616</v>
      </c>
      <c r="C11186" t="s">
        <v>73</v>
      </c>
      <c r="D11186">
        <v>6.12</v>
      </c>
      <c r="E11186">
        <v>20</v>
      </c>
      <c r="F11186" t="s">
        <v>18620</v>
      </c>
      <c r="G11186" t="s">
        <v>31</v>
      </c>
      <c r="H11186" t="s">
        <v>46</v>
      </c>
      <c r="I11186" t="s">
        <v>10611</v>
      </c>
      <c r="K11186"/>
      <c r="L11186" t="s">
        <v>18618</v>
      </c>
      <c r="M11186" t="s">
        <v>26</v>
      </c>
      <c r="N11186">
        <v>2</v>
      </c>
      <c r="P11186" t="s">
        <v>10827</v>
      </c>
      <c r="Q11186" t="s">
        <v>18619</v>
      </c>
      <c r="S11186" t="s">
        <v>29</v>
      </c>
    </row>
    <row r="11187" spans="1:19" hidden="1" x14ac:dyDescent="0.2">
      <c r="A11187">
        <v>7280</v>
      </c>
      <c r="B11187" t="s">
        <v>18616</v>
      </c>
      <c r="C11187" t="s">
        <v>77</v>
      </c>
      <c r="D11187">
        <v>9.81</v>
      </c>
      <c r="E11187">
        <v>20</v>
      </c>
      <c r="F11187" t="s">
        <v>18620</v>
      </c>
      <c r="G11187" t="s">
        <v>31</v>
      </c>
      <c r="H11187" t="s">
        <v>46</v>
      </c>
      <c r="I11187" t="s">
        <v>10611</v>
      </c>
      <c r="K11187"/>
      <c r="L11187" t="s">
        <v>18618</v>
      </c>
      <c r="M11187" t="s">
        <v>26</v>
      </c>
      <c r="N11187">
        <v>2</v>
      </c>
      <c r="P11187" t="s">
        <v>10827</v>
      </c>
      <c r="Q11187" t="s">
        <v>18619</v>
      </c>
      <c r="S11187" t="s">
        <v>29</v>
      </c>
    </row>
    <row r="11188" spans="1:19" hidden="1" x14ac:dyDescent="0.2">
      <c r="A11188">
        <v>7281</v>
      </c>
      <c r="B11188" t="s">
        <v>18621</v>
      </c>
      <c r="C11188" t="s">
        <v>20</v>
      </c>
      <c r="D11188">
        <v>3.16</v>
      </c>
      <c r="E11188">
        <v>20</v>
      </c>
      <c r="F11188" t="s">
        <v>66</v>
      </c>
      <c r="G11188" t="s">
        <v>31</v>
      </c>
      <c r="H11188" t="s">
        <v>46</v>
      </c>
      <c r="I11188" t="s">
        <v>10738</v>
      </c>
      <c r="K11188"/>
      <c r="L11188" t="s">
        <v>18622</v>
      </c>
      <c r="M11188" t="s">
        <v>26</v>
      </c>
      <c r="N11188">
        <v>2</v>
      </c>
      <c r="P11188" t="s">
        <v>10827</v>
      </c>
      <c r="Q11188" t="s">
        <v>18623</v>
      </c>
      <c r="S11188" t="s">
        <v>29</v>
      </c>
    </row>
    <row r="11189" spans="1:19" hidden="1" x14ac:dyDescent="0.2">
      <c r="A11189">
        <v>7282</v>
      </c>
      <c r="B11189" t="s">
        <v>18624</v>
      </c>
      <c r="C11189" t="s">
        <v>20</v>
      </c>
      <c r="D11189">
        <v>4.7300000000000004</v>
      </c>
      <c r="E11189">
        <v>20</v>
      </c>
      <c r="F11189" t="s">
        <v>15582</v>
      </c>
      <c r="G11189" t="s">
        <v>31</v>
      </c>
      <c r="H11189" t="s">
        <v>46</v>
      </c>
      <c r="I11189" t="s">
        <v>10611</v>
      </c>
      <c r="K11189"/>
      <c r="L11189" t="s">
        <v>18625</v>
      </c>
      <c r="M11189" t="s">
        <v>26</v>
      </c>
      <c r="N11189">
        <v>2</v>
      </c>
      <c r="P11189" t="s">
        <v>10827</v>
      </c>
      <c r="Q11189" t="s">
        <v>18626</v>
      </c>
      <c r="S11189" t="s">
        <v>29</v>
      </c>
    </row>
    <row r="11190" spans="1:19" hidden="1" x14ac:dyDescent="0.2">
      <c r="A11190">
        <v>7282</v>
      </c>
      <c r="B11190" t="s">
        <v>18624</v>
      </c>
      <c r="C11190" t="s">
        <v>73</v>
      </c>
      <c r="D11190">
        <v>-0.23</v>
      </c>
      <c r="E11190">
        <v>20</v>
      </c>
      <c r="F11190" t="s">
        <v>18627</v>
      </c>
      <c r="G11190" t="s">
        <v>75</v>
      </c>
      <c r="H11190" t="s">
        <v>23</v>
      </c>
      <c r="I11190" t="s">
        <v>10611</v>
      </c>
      <c r="K11190"/>
      <c r="L11190" t="s">
        <v>18625</v>
      </c>
      <c r="M11190" t="s">
        <v>26</v>
      </c>
      <c r="N11190">
        <v>2</v>
      </c>
      <c r="P11190" t="s">
        <v>10827</v>
      </c>
      <c r="Q11190" t="s">
        <v>18626</v>
      </c>
      <c r="S11190" t="s">
        <v>29</v>
      </c>
    </row>
    <row r="11191" spans="1:19" hidden="1" x14ac:dyDescent="0.2">
      <c r="A11191">
        <v>7283</v>
      </c>
      <c r="B11191" t="s">
        <v>18628</v>
      </c>
      <c r="C11191" t="s">
        <v>20</v>
      </c>
      <c r="D11191">
        <v>5.8</v>
      </c>
      <c r="F11191" t="s">
        <v>615</v>
      </c>
      <c r="G11191" t="s">
        <v>1440</v>
      </c>
      <c r="H11191" t="s">
        <v>23</v>
      </c>
      <c r="I11191" t="s">
        <v>1975</v>
      </c>
      <c r="K11191"/>
      <c r="L11191" t="s">
        <v>18629</v>
      </c>
      <c r="M11191" t="s">
        <v>26</v>
      </c>
      <c r="N11191">
        <v>2</v>
      </c>
      <c r="P11191" t="s">
        <v>10827</v>
      </c>
      <c r="Q11191" t="s">
        <v>18630</v>
      </c>
      <c r="S11191" t="s">
        <v>29</v>
      </c>
    </row>
    <row r="11192" spans="1:19" hidden="1" x14ac:dyDescent="0.2">
      <c r="A11192">
        <v>7285</v>
      </c>
      <c r="B11192" t="s">
        <v>18631</v>
      </c>
      <c r="C11192" t="s">
        <v>20</v>
      </c>
      <c r="D11192">
        <v>2.92</v>
      </c>
      <c r="E11192">
        <v>20</v>
      </c>
      <c r="F11192" t="s">
        <v>18000</v>
      </c>
      <c r="G11192" t="s">
        <v>31</v>
      </c>
      <c r="H11192" t="s">
        <v>46</v>
      </c>
      <c r="I11192" t="s">
        <v>10611</v>
      </c>
      <c r="K11192"/>
      <c r="L11192" t="s">
        <v>18632</v>
      </c>
      <c r="M11192" t="s">
        <v>26</v>
      </c>
      <c r="N11192">
        <v>2</v>
      </c>
      <c r="P11192" t="s">
        <v>10827</v>
      </c>
      <c r="Q11192" t="s">
        <v>18633</v>
      </c>
      <c r="S11192" t="s">
        <v>29</v>
      </c>
    </row>
    <row r="11193" spans="1:19" hidden="1" x14ac:dyDescent="0.2">
      <c r="A11193">
        <v>7286</v>
      </c>
      <c r="B11193" t="s">
        <v>18634</v>
      </c>
      <c r="C11193" t="s">
        <v>20</v>
      </c>
      <c r="D11193">
        <v>0.54</v>
      </c>
      <c r="E11193">
        <v>20</v>
      </c>
      <c r="F11193" t="s">
        <v>18635</v>
      </c>
      <c r="G11193" t="s">
        <v>75</v>
      </c>
      <c r="H11193" t="s">
        <v>23</v>
      </c>
      <c r="I11193" t="s">
        <v>10611</v>
      </c>
      <c r="K11193"/>
      <c r="L11193" t="s">
        <v>18636</v>
      </c>
      <c r="M11193" t="s">
        <v>26</v>
      </c>
      <c r="N11193">
        <v>2</v>
      </c>
      <c r="P11193" t="s">
        <v>10827</v>
      </c>
      <c r="Q11193" t="s">
        <v>18637</v>
      </c>
      <c r="S11193" t="s">
        <v>29</v>
      </c>
    </row>
    <row r="11194" spans="1:19" hidden="1" x14ac:dyDescent="0.2">
      <c r="A11194">
        <v>7287</v>
      </c>
      <c r="B11194" t="s">
        <v>18638</v>
      </c>
      <c r="C11194" t="s">
        <v>20</v>
      </c>
      <c r="D11194">
        <v>2.0499999999999998</v>
      </c>
      <c r="E11194">
        <v>20</v>
      </c>
      <c r="F11194" t="s">
        <v>12792</v>
      </c>
      <c r="G11194" t="s">
        <v>75</v>
      </c>
      <c r="H11194" t="s">
        <v>46</v>
      </c>
      <c r="I11194" t="s">
        <v>10738</v>
      </c>
      <c r="K11194"/>
      <c r="L11194" t="s">
        <v>18639</v>
      </c>
      <c r="M11194" t="s">
        <v>26</v>
      </c>
      <c r="N11194">
        <v>2</v>
      </c>
      <c r="P11194" t="s">
        <v>10827</v>
      </c>
      <c r="Q11194" t="s">
        <v>18640</v>
      </c>
      <c r="S11194" t="s">
        <v>29</v>
      </c>
    </row>
    <row r="11195" spans="1:19" hidden="1" x14ac:dyDescent="0.2">
      <c r="A11195">
        <v>7288</v>
      </c>
      <c r="B11195" t="s">
        <v>18641</v>
      </c>
      <c r="C11195" t="s">
        <v>20</v>
      </c>
      <c r="D11195">
        <v>3.78</v>
      </c>
      <c r="E11195">
        <v>20</v>
      </c>
      <c r="F11195" t="s">
        <v>66</v>
      </c>
      <c r="G11195" t="s">
        <v>31</v>
      </c>
      <c r="H11195" t="s">
        <v>46</v>
      </c>
      <c r="I11195" t="s">
        <v>10738</v>
      </c>
      <c r="K11195"/>
      <c r="L11195" t="s">
        <v>18642</v>
      </c>
      <c r="M11195" t="s">
        <v>26</v>
      </c>
      <c r="N11195">
        <v>2</v>
      </c>
      <c r="P11195" t="s">
        <v>10827</v>
      </c>
      <c r="Q11195" t="s">
        <v>18643</v>
      </c>
      <c r="S11195" t="s">
        <v>29</v>
      </c>
    </row>
    <row r="11196" spans="1:19" hidden="1" x14ac:dyDescent="0.2">
      <c r="A11196">
        <v>7289</v>
      </c>
      <c r="B11196" t="s">
        <v>18644</v>
      </c>
      <c r="C11196" t="s">
        <v>20</v>
      </c>
      <c r="D11196">
        <v>2.2400000000000002</v>
      </c>
      <c r="E11196">
        <v>20</v>
      </c>
      <c r="F11196" t="s">
        <v>66</v>
      </c>
      <c r="G11196" t="s">
        <v>31</v>
      </c>
      <c r="H11196" t="s">
        <v>46</v>
      </c>
      <c r="I11196" t="s">
        <v>10738</v>
      </c>
      <c r="K11196"/>
      <c r="L11196" t="s">
        <v>18645</v>
      </c>
      <c r="M11196" t="s">
        <v>26</v>
      </c>
      <c r="N11196">
        <v>2</v>
      </c>
      <c r="P11196" t="s">
        <v>10827</v>
      </c>
      <c r="Q11196" t="s">
        <v>18646</v>
      </c>
      <c r="S11196" t="s">
        <v>29</v>
      </c>
    </row>
    <row r="11197" spans="1:19" hidden="1" x14ac:dyDescent="0.2">
      <c r="A11197">
        <v>7290</v>
      </c>
      <c r="B11197" t="s">
        <v>18647</v>
      </c>
      <c r="C11197" t="s">
        <v>20</v>
      </c>
      <c r="D11197">
        <v>3.01</v>
      </c>
      <c r="E11197">
        <v>20</v>
      </c>
      <c r="F11197" t="s">
        <v>66</v>
      </c>
      <c r="G11197" t="s">
        <v>31</v>
      </c>
      <c r="H11197" t="s">
        <v>46</v>
      </c>
      <c r="I11197" t="s">
        <v>10611</v>
      </c>
      <c r="K11197"/>
      <c r="L11197" t="s">
        <v>18648</v>
      </c>
      <c r="M11197" t="s">
        <v>26</v>
      </c>
      <c r="N11197">
        <v>2</v>
      </c>
      <c r="P11197" t="s">
        <v>10827</v>
      </c>
      <c r="Q11197" t="s">
        <v>18649</v>
      </c>
      <c r="S11197" t="s">
        <v>29</v>
      </c>
    </row>
    <row r="11198" spans="1:19" hidden="1" x14ac:dyDescent="0.2">
      <c r="A11198">
        <v>7292</v>
      </c>
      <c r="B11198" t="s">
        <v>18650</v>
      </c>
      <c r="C11198" t="s">
        <v>20</v>
      </c>
      <c r="D11198">
        <v>2.6</v>
      </c>
      <c r="E11198">
        <v>20</v>
      </c>
      <c r="F11198" t="s">
        <v>66</v>
      </c>
      <c r="G11198" t="s">
        <v>31</v>
      </c>
      <c r="H11198" t="s">
        <v>46</v>
      </c>
      <c r="I11198" t="s">
        <v>10738</v>
      </c>
      <c r="K11198"/>
      <c r="L11198" t="s">
        <v>18651</v>
      </c>
      <c r="M11198" t="s">
        <v>26</v>
      </c>
      <c r="N11198">
        <v>2</v>
      </c>
      <c r="P11198" t="s">
        <v>10827</v>
      </c>
      <c r="Q11198" t="s">
        <v>18652</v>
      </c>
      <c r="S11198" t="s">
        <v>29</v>
      </c>
    </row>
    <row r="11199" spans="1:19" hidden="1" x14ac:dyDescent="0.2">
      <c r="A11199">
        <v>7293</v>
      </c>
      <c r="B11199" t="s">
        <v>18653</v>
      </c>
      <c r="C11199" t="s">
        <v>20</v>
      </c>
      <c r="D11199">
        <v>2.46</v>
      </c>
      <c r="E11199">
        <v>20</v>
      </c>
      <c r="F11199" t="s">
        <v>12752</v>
      </c>
      <c r="G11199" t="s">
        <v>31</v>
      </c>
      <c r="H11199" t="s">
        <v>46</v>
      </c>
      <c r="I11199" t="s">
        <v>1509</v>
      </c>
      <c r="K11199"/>
      <c r="L11199" t="s">
        <v>18654</v>
      </c>
      <c r="M11199" t="s">
        <v>26</v>
      </c>
      <c r="N11199">
        <v>2</v>
      </c>
      <c r="P11199" t="s">
        <v>10827</v>
      </c>
      <c r="Q11199" t="s">
        <v>18655</v>
      </c>
      <c r="S11199" t="s">
        <v>29</v>
      </c>
    </row>
    <row r="11200" spans="1:19" hidden="1" x14ac:dyDescent="0.2">
      <c r="A11200">
        <v>7293</v>
      </c>
      <c r="B11200" t="s">
        <v>18653</v>
      </c>
      <c r="C11200" t="s">
        <v>73</v>
      </c>
      <c r="D11200">
        <v>9.4700000000000006</v>
      </c>
      <c r="E11200">
        <v>20</v>
      </c>
      <c r="F11200" t="s">
        <v>12752</v>
      </c>
      <c r="G11200" t="s">
        <v>31</v>
      </c>
      <c r="H11200" t="s">
        <v>46</v>
      </c>
      <c r="I11200" t="s">
        <v>1509</v>
      </c>
      <c r="K11200"/>
      <c r="L11200" t="s">
        <v>18654</v>
      </c>
      <c r="M11200" t="s">
        <v>26</v>
      </c>
      <c r="N11200">
        <v>2</v>
      </c>
      <c r="P11200" t="s">
        <v>10827</v>
      </c>
      <c r="Q11200" t="s">
        <v>18655</v>
      </c>
      <c r="S11200" t="s">
        <v>29</v>
      </c>
    </row>
    <row r="11201" spans="1:19" hidden="1" x14ac:dyDescent="0.2">
      <c r="A11201">
        <v>7294</v>
      </c>
      <c r="B11201" t="s">
        <v>18656</v>
      </c>
      <c r="C11201" t="s">
        <v>20</v>
      </c>
      <c r="D11201">
        <v>2.13</v>
      </c>
      <c r="E11201">
        <v>20</v>
      </c>
      <c r="F11201" t="s">
        <v>12752</v>
      </c>
      <c r="G11201" t="s">
        <v>2339</v>
      </c>
      <c r="H11201" t="s">
        <v>46</v>
      </c>
      <c r="I11201" t="s">
        <v>1509</v>
      </c>
      <c r="K11201"/>
      <c r="L11201" t="s">
        <v>18657</v>
      </c>
      <c r="M11201" t="s">
        <v>11208</v>
      </c>
      <c r="N11201">
        <v>4</v>
      </c>
      <c r="P11201" t="s">
        <v>10827</v>
      </c>
      <c r="Q11201" t="s">
        <v>18658</v>
      </c>
      <c r="S11201" t="s">
        <v>29</v>
      </c>
    </row>
    <row r="11202" spans="1:19" hidden="1" x14ac:dyDescent="0.2">
      <c r="A11202">
        <v>7294</v>
      </c>
      <c r="B11202" t="s">
        <v>18656</v>
      </c>
      <c r="C11202" t="s">
        <v>73</v>
      </c>
      <c r="D11202">
        <v>9.52</v>
      </c>
      <c r="E11202">
        <v>20</v>
      </c>
      <c r="F11202" t="s">
        <v>12752</v>
      </c>
      <c r="G11202" t="s">
        <v>2339</v>
      </c>
      <c r="H11202" t="s">
        <v>46</v>
      </c>
      <c r="I11202" t="s">
        <v>1509</v>
      </c>
      <c r="K11202"/>
      <c r="L11202" t="s">
        <v>18657</v>
      </c>
      <c r="M11202" t="s">
        <v>11208</v>
      </c>
      <c r="N11202">
        <v>4</v>
      </c>
      <c r="P11202" t="s">
        <v>10827</v>
      </c>
      <c r="Q11202" t="s">
        <v>18658</v>
      </c>
      <c r="S11202" t="s">
        <v>29</v>
      </c>
    </row>
    <row r="11203" spans="1:19" hidden="1" x14ac:dyDescent="0.2">
      <c r="A11203">
        <v>7295</v>
      </c>
      <c r="B11203" t="s">
        <v>18659</v>
      </c>
      <c r="C11203" t="s">
        <v>20</v>
      </c>
      <c r="D11203">
        <v>2.5299999999999998</v>
      </c>
      <c r="E11203">
        <v>20</v>
      </c>
      <c r="F11203" t="s">
        <v>12752</v>
      </c>
      <c r="G11203" t="s">
        <v>31</v>
      </c>
      <c r="H11203" t="s">
        <v>46</v>
      </c>
      <c r="I11203" t="s">
        <v>1509</v>
      </c>
      <c r="K11203"/>
      <c r="L11203" t="s">
        <v>18660</v>
      </c>
      <c r="M11203" t="s">
        <v>26</v>
      </c>
      <c r="N11203">
        <v>2</v>
      </c>
      <c r="P11203" t="s">
        <v>10827</v>
      </c>
      <c r="Q11203" t="s">
        <v>18661</v>
      </c>
      <c r="S11203" t="s">
        <v>29</v>
      </c>
    </row>
    <row r="11204" spans="1:19" hidden="1" x14ac:dyDescent="0.2">
      <c r="A11204">
        <v>7296</v>
      </c>
      <c r="B11204" t="s">
        <v>18662</v>
      </c>
      <c r="C11204" t="s">
        <v>20</v>
      </c>
      <c r="D11204">
        <v>1.9</v>
      </c>
      <c r="E11204">
        <v>20</v>
      </c>
      <c r="F11204" t="s">
        <v>18663</v>
      </c>
      <c r="G11204" t="s">
        <v>75</v>
      </c>
      <c r="H11204" t="s">
        <v>46</v>
      </c>
      <c r="I11204" t="s">
        <v>1509</v>
      </c>
      <c r="K11204"/>
      <c r="L11204" t="s">
        <v>18664</v>
      </c>
      <c r="M11204" t="s">
        <v>26</v>
      </c>
      <c r="N11204">
        <v>2</v>
      </c>
      <c r="P11204" t="s">
        <v>10827</v>
      </c>
      <c r="Q11204" t="s">
        <v>18665</v>
      </c>
      <c r="S11204" t="s">
        <v>29</v>
      </c>
    </row>
    <row r="11205" spans="1:19" hidden="1" x14ac:dyDescent="0.2">
      <c r="A11205">
        <v>7297</v>
      </c>
      <c r="B11205" t="s">
        <v>18666</v>
      </c>
      <c r="C11205" t="s">
        <v>20</v>
      </c>
      <c r="D11205">
        <v>3.45</v>
      </c>
      <c r="E11205">
        <v>20</v>
      </c>
      <c r="F11205" t="s">
        <v>12668</v>
      </c>
      <c r="G11205" t="s">
        <v>31</v>
      </c>
      <c r="H11205" t="s">
        <v>46</v>
      </c>
      <c r="I11205" t="s">
        <v>1509</v>
      </c>
      <c r="K11205"/>
      <c r="L11205" t="s">
        <v>18667</v>
      </c>
      <c r="M11205" t="s">
        <v>26</v>
      </c>
      <c r="N11205">
        <v>2</v>
      </c>
      <c r="P11205" t="s">
        <v>10827</v>
      </c>
      <c r="Q11205" t="s">
        <v>18668</v>
      </c>
      <c r="S11205" t="s">
        <v>29</v>
      </c>
    </row>
    <row r="11206" spans="1:19" hidden="1" x14ac:dyDescent="0.2">
      <c r="A11206">
        <v>7298</v>
      </c>
      <c r="B11206" t="s">
        <v>18669</v>
      </c>
      <c r="C11206" t="s">
        <v>20</v>
      </c>
      <c r="D11206">
        <v>3.4</v>
      </c>
      <c r="E11206">
        <v>20</v>
      </c>
      <c r="G11206" t="s">
        <v>31</v>
      </c>
      <c r="H11206" t="s">
        <v>23</v>
      </c>
      <c r="I11206" t="s">
        <v>6011</v>
      </c>
      <c r="K11206"/>
      <c r="L11206" t="s">
        <v>18670</v>
      </c>
      <c r="M11206" t="s">
        <v>26</v>
      </c>
      <c r="N11206">
        <v>2</v>
      </c>
      <c r="P11206" t="s">
        <v>10827</v>
      </c>
      <c r="Q11206" t="s">
        <v>18671</v>
      </c>
      <c r="S11206" t="s">
        <v>29</v>
      </c>
    </row>
    <row r="11207" spans="1:19" hidden="1" x14ac:dyDescent="0.2">
      <c r="A11207">
        <v>7298</v>
      </c>
      <c r="B11207" t="s">
        <v>18669</v>
      </c>
      <c r="C11207" t="s">
        <v>73</v>
      </c>
      <c r="D11207">
        <v>9.3000000000000007</v>
      </c>
      <c r="E11207">
        <v>20</v>
      </c>
      <c r="G11207" t="s">
        <v>31</v>
      </c>
      <c r="H11207" t="s">
        <v>23</v>
      </c>
      <c r="I11207" t="s">
        <v>6011</v>
      </c>
      <c r="K11207"/>
      <c r="L11207" t="s">
        <v>18670</v>
      </c>
      <c r="M11207" t="s">
        <v>26</v>
      </c>
      <c r="N11207">
        <v>2</v>
      </c>
      <c r="P11207" t="s">
        <v>10827</v>
      </c>
      <c r="Q11207" t="s">
        <v>18671</v>
      </c>
      <c r="S11207" t="s">
        <v>29</v>
      </c>
    </row>
    <row r="11208" spans="1:19" hidden="1" x14ac:dyDescent="0.2">
      <c r="A11208">
        <v>7299</v>
      </c>
      <c r="B11208" t="s">
        <v>18672</v>
      </c>
      <c r="C11208" t="s">
        <v>20</v>
      </c>
      <c r="D11208">
        <v>2.64</v>
      </c>
      <c r="E11208">
        <v>20</v>
      </c>
      <c r="F11208" t="s">
        <v>12664</v>
      </c>
      <c r="G11208" t="s">
        <v>31</v>
      </c>
      <c r="H11208" t="s">
        <v>46</v>
      </c>
      <c r="I11208" t="s">
        <v>10611</v>
      </c>
      <c r="K11208"/>
      <c r="L11208" t="s">
        <v>18673</v>
      </c>
      <c r="M11208" t="s">
        <v>26</v>
      </c>
      <c r="N11208">
        <v>2</v>
      </c>
      <c r="P11208" t="s">
        <v>10827</v>
      </c>
      <c r="Q11208" t="s">
        <v>18674</v>
      </c>
      <c r="S11208" t="s">
        <v>29</v>
      </c>
    </row>
    <row r="11209" spans="1:19" hidden="1" x14ac:dyDescent="0.2">
      <c r="A11209">
        <v>7300</v>
      </c>
      <c r="B11209" t="s">
        <v>18675</v>
      </c>
      <c r="C11209" t="s">
        <v>20</v>
      </c>
      <c r="D11209">
        <v>4.7699999999999996</v>
      </c>
      <c r="E11209">
        <v>20</v>
      </c>
      <c r="F11209" t="s">
        <v>66</v>
      </c>
      <c r="G11209" t="s">
        <v>31</v>
      </c>
      <c r="H11209" t="s">
        <v>46</v>
      </c>
      <c r="I11209" t="s">
        <v>14499</v>
      </c>
      <c r="K11209"/>
      <c r="L11209" t="s">
        <v>18676</v>
      </c>
      <c r="M11209" t="s">
        <v>26</v>
      </c>
      <c r="N11209">
        <v>2</v>
      </c>
      <c r="P11209" t="s">
        <v>10827</v>
      </c>
      <c r="Q11209" t="s">
        <v>18677</v>
      </c>
      <c r="S11209" t="s">
        <v>29</v>
      </c>
    </row>
    <row r="11210" spans="1:19" hidden="1" x14ac:dyDescent="0.2">
      <c r="A11210">
        <v>7301</v>
      </c>
      <c r="B11210" t="s">
        <v>18678</v>
      </c>
      <c r="C11210" t="s">
        <v>20</v>
      </c>
      <c r="D11210">
        <v>2.62</v>
      </c>
      <c r="E11210">
        <v>20</v>
      </c>
      <c r="F11210" t="s">
        <v>12664</v>
      </c>
      <c r="G11210" t="s">
        <v>31</v>
      </c>
      <c r="H11210" t="s">
        <v>46</v>
      </c>
      <c r="I11210" t="s">
        <v>10611</v>
      </c>
      <c r="K11210"/>
      <c r="L11210" t="s">
        <v>18679</v>
      </c>
      <c r="M11210" t="s">
        <v>26</v>
      </c>
      <c r="N11210">
        <v>2</v>
      </c>
      <c r="P11210" t="s">
        <v>10827</v>
      </c>
      <c r="Q11210" t="s">
        <v>18680</v>
      </c>
      <c r="S11210" t="s">
        <v>29</v>
      </c>
    </row>
    <row r="11211" spans="1:19" hidden="1" x14ac:dyDescent="0.2">
      <c r="A11211">
        <v>7301</v>
      </c>
      <c r="B11211" t="s">
        <v>18678</v>
      </c>
      <c r="C11211" t="s">
        <v>73</v>
      </c>
      <c r="D11211">
        <v>9.41</v>
      </c>
      <c r="E11211">
        <v>20</v>
      </c>
      <c r="F11211" t="s">
        <v>12664</v>
      </c>
      <c r="G11211" t="s">
        <v>31</v>
      </c>
      <c r="H11211" t="s">
        <v>46</v>
      </c>
      <c r="I11211" t="s">
        <v>10611</v>
      </c>
      <c r="K11211"/>
      <c r="L11211" t="s">
        <v>18679</v>
      </c>
      <c r="M11211" t="s">
        <v>26</v>
      </c>
      <c r="N11211">
        <v>2</v>
      </c>
      <c r="P11211" t="s">
        <v>10827</v>
      </c>
      <c r="Q11211" t="s">
        <v>18680</v>
      </c>
      <c r="S11211" t="s">
        <v>29</v>
      </c>
    </row>
    <row r="11212" spans="1:19" hidden="1" x14ac:dyDescent="0.2">
      <c r="A11212">
        <v>7302</v>
      </c>
      <c r="B11212" t="s">
        <v>18681</v>
      </c>
      <c r="C11212" t="s">
        <v>20</v>
      </c>
      <c r="D11212">
        <v>3.7</v>
      </c>
      <c r="F11212" t="s">
        <v>615</v>
      </c>
      <c r="H11212" t="s">
        <v>23</v>
      </c>
      <c r="I11212" t="s">
        <v>6311</v>
      </c>
      <c r="K11212"/>
      <c r="L11212" t="s">
        <v>18682</v>
      </c>
      <c r="M11212" t="s">
        <v>26</v>
      </c>
      <c r="N11212">
        <v>2</v>
      </c>
      <c r="P11212" t="s">
        <v>10827</v>
      </c>
      <c r="Q11212" t="s">
        <v>18683</v>
      </c>
      <c r="S11212" t="s">
        <v>29</v>
      </c>
    </row>
    <row r="11213" spans="1:19" hidden="1" x14ac:dyDescent="0.2">
      <c r="A11213">
        <v>7302</v>
      </c>
      <c r="B11213" t="s">
        <v>18681</v>
      </c>
      <c r="C11213" t="s">
        <v>73</v>
      </c>
      <c r="D11213">
        <v>10.1</v>
      </c>
      <c r="F11213" t="s">
        <v>615</v>
      </c>
      <c r="H11213" t="s">
        <v>23</v>
      </c>
      <c r="I11213" t="s">
        <v>6311</v>
      </c>
      <c r="K11213"/>
      <c r="L11213" t="s">
        <v>18682</v>
      </c>
      <c r="M11213" t="s">
        <v>26</v>
      </c>
      <c r="N11213">
        <v>2</v>
      </c>
      <c r="P11213" t="s">
        <v>10827</v>
      </c>
      <c r="Q11213" t="s">
        <v>18683</v>
      </c>
      <c r="S11213" t="s">
        <v>29</v>
      </c>
    </row>
    <row r="11214" spans="1:19" hidden="1" x14ac:dyDescent="0.2">
      <c r="A11214">
        <v>7303</v>
      </c>
      <c r="B11214" t="s">
        <v>18684</v>
      </c>
      <c r="C11214" t="s">
        <v>20</v>
      </c>
      <c r="D11214">
        <v>3.1</v>
      </c>
      <c r="F11214" t="s">
        <v>615</v>
      </c>
      <c r="H11214" t="s">
        <v>23</v>
      </c>
      <c r="I11214" t="s">
        <v>6311</v>
      </c>
      <c r="K11214"/>
      <c r="L11214" t="s">
        <v>18685</v>
      </c>
      <c r="M11214" t="s">
        <v>26</v>
      </c>
      <c r="N11214">
        <v>2</v>
      </c>
      <c r="P11214" t="s">
        <v>10827</v>
      </c>
      <c r="Q11214" t="s">
        <v>18686</v>
      </c>
      <c r="S11214" t="s">
        <v>29</v>
      </c>
    </row>
    <row r="11215" spans="1:19" hidden="1" x14ac:dyDescent="0.2">
      <c r="A11215">
        <v>7304</v>
      </c>
      <c r="B11215" t="s">
        <v>18687</v>
      </c>
      <c r="C11215" t="s">
        <v>20</v>
      </c>
      <c r="D11215">
        <v>2.2400000000000002</v>
      </c>
      <c r="E11215">
        <v>20</v>
      </c>
      <c r="F11215" t="s">
        <v>66</v>
      </c>
      <c r="G11215" t="s">
        <v>31</v>
      </c>
      <c r="H11215" t="s">
        <v>46</v>
      </c>
      <c r="I11215" t="s">
        <v>914</v>
      </c>
      <c r="K11215"/>
      <c r="L11215" t="s">
        <v>18688</v>
      </c>
      <c r="M11215" t="s">
        <v>26</v>
      </c>
      <c r="N11215">
        <v>2</v>
      </c>
      <c r="P11215" t="s">
        <v>10827</v>
      </c>
      <c r="Q11215" t="s">
        <v>18689</v>
      </c>
      <c r="S11215" t="s">
        <v>29</v>
      </c>
    </row>
    <row r="11216" spans="1:19" hidden="1" x14ac:dyDescent="0.2">
      <c r="A11216">
        <v>7304</v>
      </c>
      <c r="B11216" t="s">
        <v>18687</v>
      </c>
      <c r="C11216" t="s">
        <v>73</v>
      </c>
      <c r="D11216">
        <v>8.9</v>
      </c>
      <c r="E11216">
        <v>20</v>
      </c>
      <c r="F11216" t="s">
        <v>11092</v>
      </c>
      <c r="G11216" t="s">
        <v>55</v>
      </c>
      <c r="H11216" t="s">
        <v>46</v>
      </c>
      <c r="I11216" t="s">
        <v>914</v>
      </c>
      <c r="K11216"/>
      <c r="L11216" t="s">
        <v>18688</v>
      </c>
      <c r="M11216" t="s">
        <v>26</v>
      </c>
      <c r="N11216">
        <v>2</v>
      </c>
      <c r="P11216" t="s">
        <v>10827</v>
      </c>
      <c r="Q11216" t="s">
        <v>18689</v>
      </c>
      <c r="S11216" t="s">
        <v>29</v>
      </c>
    </row>
    <row r="11217" spans="1:19" hidden="1" x14ac:dyDescent="0.2">
      <c r="A11217">
        <v>7304</v>
      </c>
      <c r="B11217" t="s">
        <v>18687</v>
      </c>
      <c r="C11217" t="s">
        <v>77</v>
      </c>
      <c r="D11217">
        <v>12.46</v>
      </c>
      <c r="E11217">
        <v>20</v>
      </c>
      <c r="F11217" t="s">
        <v>11092</v>
      </c>
      <c r="G11217" t="s">
        <v>4302</v>
      </c>
      <c r="H11217" t="s">
        <v>46</v>
      </c>
      <c r="I11217" t="s">
        <v>914</v>
      </c>
      <c r="K11217"/>
      <c r="L11217" t="s">
        <v>18688</v>
      </c>
      <c r="M11217" t="s">
        <v>26</v>
      </c>
      <c r="N11217">
        <v>2</v>
      </c>
      <c r="P11217" t="s">
        <v>10827</v>
      </c>
      <c r="Q11217" t="s">
        <v>18689</v>
      </c>
      <c r="S11217" t="s">
        <v>29</v>
      </c>
    </row>
    <row r="11218" spans="1:19" hidden="1" x14ac:dyDescent="0.2">
      <c r="A11218">
        <v>7305</v>
      </c>
      <c r="B11218" t="s">
        <v>18690</v>
      </c>
      <c r="C11218" t="s">
        <v>20</v>
      </c>
      <c r="D11218">
        <v>2.61</v>
      </c>
      <c r="E11218" t="s">
        <v>363</v>
      </c>
      <c r="G11218" t="s">
        <v>31</v>
      </c>
      <c r="H11218" t="s">
        <v>23</v>
      </c>
      <c r="I11218" t="s">
        <v>10113</v>
      </c>
      <c r="K11218"/>
      <c r="L11218" t="s">
        <v>18691</v>
      </c>
      <c r="M11218" t="s">
        <v>26</v>
      </c>
      <c r="N11218">
        <v>2</v>
      </c>
      <c r="P11218" t="s">
        <v>10827</v>
      </c>
      <c r="Q11218" t="s">
        <v>18692</v>
      </c>
      <c r="S11218" t="s">
        <v>29</v>
      </c>
    </row>
    <row r="11219" spans="1:19" hidden="1" x14ac:dyDescent="0.2">
      <c r="A11219">
        <v>7305</v>
      </c>
      <c r="B11219" t="s">
        <v>18690</v>
      </c>
      <c r="C11219" t="s">
        <v>73</v>
      </c>
      <c r="D11219">
        <v>8.34</v>
      </c>
      <c r="E11219" t="s">
        <v>363</v>
      </c>
      <c r="G11219" t="s">
        <v>31</v>
      </c>
      <c r="H11219" t="s">
        <v>23</v>
      </c>
      <c r="I11219" t="s">
        <v>10113</v>
      </c>
      <c r="K11219"/>
      <c r="L11219" t="s">
        <v>18691</v>
      </c>
      <c r="M11219" t="s">
        <v>26</v>
      </c>
      <c r="N11219">
        <v>2</v>
      </c>
      <c r="P11219" t="s">
        <v>10827</v>
      </c>
      <c r="Q11219" t="s">
        <v>18692</v>
      </c>
      <c r="S11219" t="s">
        <v>29</v>
      </c>
    </row>
    <row r="11220" spans="1:19" hidden="1" x14ac:dyDescent="0.2">
      <c r="A11220">
        <v>7306</v>
      </c>
      <c r="B11220" t="s">
        <v>18693</v>
      </c>
      <c r="C11220" t="s">
        <v>20</v>
      </c>
      <c r="D11220">
        <v>2.12</v>
      </c>
      <c r="E11220" t="s">
        <v>363</v>
      </c>
      <c r="G11220" t="s">
        <v>31</v>
      </c>
      <c r="H11220" t="s">
        <v>23</v>
      </c>
      <c r="I11220" t="s">
        <v>10113</v>
      </c>
      <c r="K11220"/>
      <c r="L11220" t="s">
        <v>18694</v>
      </c>
      <c r="M11220" t="s">
        <v>26</v>
      </c>
      <c r="N11220">
        <v>2</v>
      </c>
      <c r="P11220" t="s">
        <v>10827</v>
      </c>
      <c r="Q11220" t="s">
        <v>18695</v>
      </c>
      <c r="S11220" t="s">
        <v>29</v>
      </c>
    </row>
    <row r="11221" spans="1:19" hidden="1" x14ac:dyDescent="0.2">
      <c r="A11221">
        <v>7306</v>
      </c>
      <c r="B11221" t="s">
        <v>18693</v>
      </c>
      <c r="C11221" t="s">
        <v>73</v>
      </c>
      <c r="D11221">
        <v>9</v>
      </c>
      <c r="E11221" t="s">
        <v>363</v>
      </c>
      <c r="G11221" t="s">
        <v>31</v>
      </c>
      <c r="H11221" t="s">
        <v>23</v>
      </c>
      <c r="I11221" t="s">
        <v>10113</v>
      </c>
      <c r="K11221"/>
      <c r="L11221" t="s">
        <v>18694</v>
      </c>
      <c r="M11221" t="s">
        <v>26</v>
      </c>
      <c r="N11221">
        <v>2</v>
      </c>
      <c r="P11221" t="s">
        <v>10827</v>
      </c>
      <c r="Q11221" t="s">
        <v>18695</v>
      </c>
      <c r="S11221" t="s">
        <v>29</v>
      </c>
    </row>
    <row r="11222" spans="1:19" hidden="1" x14ac:dyDescent="0.2">
      <c r="A11222">
        <v>7308</v>
      </c>
      <c r="B11222" t="s">
        <v>18696</v>
      </c>
      <c r="C11222" t="s">
        <v>20</v>
      </c>
      <c r="D11222">
        <v>4.4000000000000004</v>
      </c>
      <c r="F11222" t="s">
        <v>18697</v>
      </c>
      <c r="H11222" t="s">
        <v>23</v>
      </c>
      <c r="I11222" t="s">
        <v>18698</v>
      </c>
      <c r="K11222"/>
      <c r="L11222" t="s">
        <v>18699</v>
      </c>
      <c r="M11222" t="s">
        <v>26</v>
      </c>
      <c r="N11222">
        <v>2</v>
      </c>
      <c r="P11222" t="s">
        <v>10827</v>
      </c>
      <c r="Q11222" t="s">
        <v>18700</v>
      </c>
      <c r="S11222" t="s">
        <v>29</v>
      </c>
    </row>
    <row r="11223" spans="1:19" hidden="1" x14ac:dyDescent="0.2">
      <c r="A11223">
        <v>7308</v>
      </c>
      <c r="B11223" t="s">
        <v>18696</v>
      </c>
      <c r="C11223" t="s">
        <v>73</v>
      </c>
      <c r="D11223">
        <v>9.8000000000000007</v>
      </c>
      <c r="F11223" t="s">
        <v>18697</v>
      </c>
      <c r="H11223" t="s">
        <v>23</v>
      </c>
      <c r="I11223" t="s">
        <v>18698</v>
      </c>
      <c r="K11223"/>
      <c r="L11223" t="s">
        <v>18699</v>
      </c>
      <c r="M11223" t="s">
        <v>26</v>
      </c>
      <c r="N11223">
        <v>2</v>
      </c>
      <c r="P11223" t="s">
        <v>10827</v>
      </c>
      <c r="Q11223" t="s">
        <v>18700</v>
      </c>
      <c r="S11223" t="s">
        <v>29</v>
      </c>
    </row>
    <row r="11224" spans="1:19" hidden="1" x14ac:dyDescent="0.2">
      <c r="A11224">
        <v>7309</v>
      </c>
      <c r="B11224" t="s">
        <v>18701</v>
      </c>
      <c r="C11224" t="s">
        <v>20</v>
      </c>
      <c r="D11224">
        <v>2.25</v>
      </c>
      <c r="E11224">
        <v>20</v>
      </c>
      <c r="F11224" t="s">
        <v>66</v>
      </c>
      <c r="G11224" t="s">
        <v>31</v>
      </c>
      <c r="H11224" t="s">
        <v>46</v>
      </c>
      <c r="I11224" t="s">
        <v>914</v>
      </c>
      <c r="K11224"/>
      <c r="L11224" t="s">
        <v>18702</v>
      </c>
      <c r="M11224" t="s">
        <v>26</v>
      </c>
      <c r="N11224">
        <v>2</v>
      </c>
      <c r="P11224" t="s">
        <v>10827</v>
      </c>
      <c r="Q11224" t="s">
        <v>18703</v>
      </c>
      <c r="S11224" t="s">
        <v>29</v>
      </c>
    </row>
    <row r="11225" spans="1:19" hidden="1" x14ac:dyDescent="0.2">
      <c r="A11225">
        <v>7309</v>
      </c>
      <c r="B11225" t="s">
        <v>18701</v>
      </c>
      <c r="C11225" t="s">
        <v>73</v>
      </c>
      <c r="D11225">
        <v>7.25</v>
      </c>
      <c r="E11225">
        <v>20</v>
      </c>
      <c r="F11225" t="s">
        <v>66</v>
      </c>
      <c r="G11225" t="s">
        <v>31</v>
      </c>
      <c r="H11225" t="s">
        <v>46</v>
      </c>
      <c r="I11225" t="s">
        <v>914</v>
      </c>
      <c r="K11225"/>
      <c r="L11225" t="s">
        <v>18702</v>
      </c>
      <c r="M11225" t="s">
        <v>26</v>
      </c>
      <c r="N11225">
        <v>2</v>
      </c>
      <c r="P11225" t="s">
        <v>10827</v>
      </c>
      <c r="Q11225" t="s">
        <v>18703</v>
      </c>
      <c r="S11225" t="s">
        <v>29</v>
      </c>
    </row>
    <row r="11226" spans="1:19" hidden="1" x14ac:dyDescent="0.2">
      <c r="A11226">
        <v>7309</v>
      </c>
      <c r="B11226" t="s">
        <v>18701</v>
      </c>
      <c r="C11226" t="s">
        <v>77</v>
      </c>
      <c r="D11226">
        <v>12.38</v>
      </c>
      <c r="E11226">
        <v>20</v>
      </c>
      <c r="F11226" t="s">
        <v>66</v>
      </c>
      <c r="G11226" t="s">
        <v>4302</v>
      </c>
      <c r="H11226" t="s">
        <v>23</v>
      </c>
      <c r="I11226" t="s">
        <v>914</v>
      </c>
      <c r="K11226"/>
      <c r="L11226" t="s">
        <v>18702</v>
      </c>
      <c r="M11226" t="s">
        <v>26</v>
      </c>
      <c r="N11226">
        <v>2</v>
      </c>
      <c r="P11226" t="s">
        <v>10827</v>
      </c>
      <c r="Q11226" t="s">
        <v>18703</v>
      </c>
      <c r="S11226" t="s">
        <v>29</v>
      </c>
    </row>
    <row r="11227" spans="1:19" hidden="1" x14ac:dyDescent="0.2">
      <c r="A11227">
        <v>7310</v>
      </c>
      <c r="B11227" t="s">
        <v>18704</v>
      </c>
      <c r="C11227" t="s">
        <v>20</v>
      </c>
      <c r="D11227">
        <v>1.74</v>
      </c>
      <c r="E11227">
        <v>20</v>
      </c>
      <c r="F11227" t="s">
        <v>18705</v>
      </c>
      <c r="G11227" t="s">
        <v>75</v>
      </c>
      <c r="H11227" t="s">
        <v>23</v>
      </c>
      <c r="I11227" t="s">
        <v>10611</v>
      </c>
      <c r="K11227"/>
      <c r="L11227" t="s">
        <v>18706</v>
      </c>
      <c r="M11227" t="s">
        <v>26</v>
      </c>
      <c r="N11227">
        <v>2</v>
      </c>
      <c r="P11227" t="s">
        <v>10827</v>
      </c>
      <c r="Q11227" t="s">
        <v>18707</v>
      </c>
      <c r="S11227" t="s">
        <v>29</v>
      </c>
    </row>
    <row r="11228" spans="1:19" hidden="1" x14ac:dyDescent="0.2">
      <c r="A11228">
        <v>7310</v>
      </c>
      <c r="B11228" t="s">
        <v>18704</v>
      </c>
      <c r="C11228" t="s">
        <v>73</v>
      </c>
      <c r="D11228">
        <v>7.99</v>
      </c>
      <c r="E11228">
        <v>20</v>
      </c>
      <c r="F11228" t="s">
        <v>14488</v>
      </c>
      <c r="G11228" t="s">
        <v>31</v>
      </c>
      <c r="H11228" t="s">
        <v>23</v>
      </c>
      <c r="I11228" t="s">
        <v>10611</v>
      </c>
      <c r="K11228"/>
      <c r="L11228" t="s">
        <v>18706</v>
      </c>
      <c r="M11228" t="s">
        <v>26</v>
      </c>
      <c r="N11228">
        <v>2</v>
      </c>
      <c r="P11228" t="s">
        <v>10827</v>
      </c>
      <c r="Q11228" t="s">
        <v>18707</v>
      </c>
      <c r="S11228" t="s">
        <v>29</v>
      </c>
    </row>
    <row r="11229" spans="1:19" hidden="1" x14ac:dyDescent="0.2">
      <c r="A11229">
        <v>7310</v>
      </c>
      <c r="B11229" t="s">
        <v>18704</v>
      </c>
      <c r="C11229" t="s">
        <v>77</v>
      </c>
      <c r="D11229">
        <v>11.65</v>
      </c>
      <c r="E11229">
        <v>20</v>
      </c>
      <c r="F11229" t="s">
        <v>14488</v>
      </c>
      <c r="G11229" t="s">
        <v>31</v>
      </c>
      <c r="H11229" t="s">
        <v>23</v>
      </c>
      <c r="I11229" t="s">
        <v>10611</v>
      </c>
      <c r="K11229"/>
      <c r="L11229" t="s">
        <v>18706</v>
      </c>
      <c r="M11229" t="s">
        <v>26</v>
      </c>
      <c r="N11229">
        <v>2</v>
      </c>
      <c r="P11229" t="s">
        <v>10827</v>
      </c>
      <c r="Q11229" t="s">
        <v>18707</v>
      </c>
      <c r="S11229" t="s">
        <v>29</v>
      </c>
    </row>
    <row r="11230" spans="1:19" hidden="1" x14ac:dyDescent="0.2">
      <c r="A11230">
        <v>7311</v>
      </c>
      <c r="B11230" t="s">
        <v>18708</v>
      </c>
      <c r="C11230" t="s">
        <v>20</v>
      </c>
      <c r="D11230">
        <v>2.82</v>
      </c>
      <c r="E11230">
        <v>20</v>
      </c>
      <c r="F11230" t="s">
        <v>66</v>
      </c>
      <c r="G11230" t="s">
        <v>31</v>
      </c>
      <c r="H11230" t="s">
        <v>46</v>
      </c>
      <c r="I11230" t="s">
        <v>10738</v>
      </c>
      <c r="K11230"/>
      <c r="L11230" t="s">
        <v>18709</v>
      </c>
      <c r="M11230" t="s">
        <v>26</v>
      </c>
      <c r="N11230">
        <v>2</v>
      </c>
      <c r="P11230" t="s">
        <v>10827</v>
      </c>
      <c r="Q11230" t="s">
        <v>18710</v>
      </c>
      <c r="S11230" t="s">
        <v>29</v>
      </c>
    </row>
    <row r="11231" spans="1:19" hidden="1" x14ac:dyDescent="0.2">
      <c r="A11231">
        <v>7311</v>
      </c>
      <c r="B11231" t="s">
        <v>18708</v>
      </c>
      <c r="C11231" t="s">
        <v>73</v>
      </c>
      <c r="D11231">
        <v>7.66</v>
      </c>
      <c r="E11231">
        <v>20</v>
      </c>
      <c r="F11231" t="s">
        <v>66</v>
      </c>
      <c r="G11231" t="s">
        <v>31</v>
      </c>
      <c r="H11231" t="s">
        <v>46</v>
      </c>
      <c r="I11231" t="s">
        <v>10738</v>
      </c>
      <c r="K11231"/>
      <c r="L11231" t="s">
        <v>18709</v>
      </c>
      <c r="M11231" t="s">
        <v>26</v>
      </c>
      <c r="N11231">
        <v>2</v>
      </c>
      <c r="P11231" t="s">
        <v>10827</v>
      </c>
      <c r="Q11231" t="s">
        <v>18710</v>
      </c>
      <c r="S11231" t="s">
        <v>29</v>
      </c>
    </row>
    <row r="11232" spans="1:19" hidden="1" x14ac:dyDescent="0.2">
      <c r="A11232">
        <v>7312</v>
      </c>
      <c r="B11232" t="s">
        <v>18711</v>
      </c>
      <c r="C11232" t="s">
        <v>20</v>
      </c>
      <c r="D11232">
        <v>1.1499999999999999</v>
      </c>
      <c r="E11232">
        <v>20</v>
      </c>
      <c r="F11232" t="s">
        <v>18712</v>
      </c>
      <c r="G11232" t="s">
        <v>75</v>
      </c>
      <c r="H11232" t="s">
        <v>46</v>
      </c>
      <c r="I11232" t="s">
        <v>10611</v>
      </c>
      <c r="K11232"/>
      <c r="L11232" t="s">
        <v>18713</v>
      </c>
      <c r="M11232" t="s">
        <v>26</v>
      </c>
      <c r="N11232">
        <v>2</v>
      </c>
      <c r="P11232" t="s">
        <v>10827</v>
      </c>
      <c r="Q11232" t="s">
        <v>18714</v>
      </c>
      <c r="S11232" t="s">
        <v>29</v>
      </c>
    </row>
    <row r="11233" spans="1:19" hidden="1" x14ac:dyDescent="0.2">
      <c r="A11233">
        <v>7312</v>
      </c>
      <c r="B11233" t="s">
        <v>18711</v>
      </c>
      <c r="C11233" t="s">
        <v>73</v>
      </c>
      <c r="D11233">
        <v>7.57</v>
      </c>
      <c r="E11233">
        <v>20</v>
      </c>
      <c r="F11233" t="s">
        <v>18715</v>
      </c>
      <c r="G11233" t="s">
        <v>31</v>
      </c>
      <c r="H11233" t="s">
        <v>46</v>
      </c>
      <c r="I11233" t="s">
        <v>10611</v>
      </c>
      <c r="K11233"/>
      <c r="L11233" t="s">
        <v>18713</v>
      </c>
      <c r="M11233" t="s">
        <v>26</v>
      </c>
      <c r="N11233">
        <v>2</v>
      </c>
      <c r="P11233" t="s">
        <v>10827</v>
      </c>
      <c r="Q11233" t="s">
        <v>18714</v>
      </c>
      <c r="S11233" t="s">
        <v>29</v>
      </c>
    </row>
    <row r="11234" spans="1:19" hidden="1" x14ac:dyDescent="0.2">
      <c r="A11234">
        <v>7312</v>
      </c>
      <c r="B11234" t="s">
        <v>18711</v>
      </c>
      <c r="C11234" t="s">
        <v>77</v>
      </c>
      <c r="D11234">
        <v>11.23</v>
      </c>
      <c r="E11234">
        <v>20</v>
      </c>
      <c r="F11234" t="s">
        <v>18715</v>
      </c>
      <c r="G11234" t="s">
        <v>31</v>
      </c>
      <c r="H11234" t="s">
        <v>46</v>
      </c>
      <c r="I11234" t="s">
        <v>10611</v>
      </c>
      <c r="K11234"/>
      <c r="L11234" t="s">
        <v>18713</v>
      </c>
      <c r="M11234" t="s">
        <v>26</v>
      </c>
      <c r="N11234">
        <v>2</v>
      </c>
      <c r="P11234" t="s">
        <v>10827</v>
      </c>
      <c r="Q11234" t="s">
        <v>18714</v>
      </c>
      <c r="S11234" t="s">
        <v>29</v>
      </c>
    </row>
    <row r="11235" spans="1:19" hidden="1" x14ac:dyDescent="0.2">
      <c r="A11235">
        <v>7313</v>
      </c>
      <c r="B11235" t="s">
        <v>18716</v>
      </c>
      <c r="C11235" t="s">
        <v>20</v>
      </c>
      <c r="D11235">
        <v>1.42</v>
      </c>
      <c r="E11235" t="s">
        <v>363</v>
      </c>
      <c r="G11235" t="s">
        <v>2339</v>
      </c>
      <c r="H11235" t="s">
        <v>23</v>
      </c>
      <c r="I11235" t="s">
        <v>10113</v>
      </c>
      <c r="K11235"/>
      <c r="L11235" t="s">
        <v>18717</v>
      </c>
      <c r="M11235" t="s">
        <v>26</v>
      </c>
      <c r="N11235">
        <v>2</v>
      </c>
      <c r="P11235" t="s">
        <v>10827</v>
      </c>
      <c r="Q11235" t="s">
        <v>18718</v>
      </c>
      <c r="S11235" t="s">
        <v>29</v>
      </c>
    </row>
    <row r="11236" spans="1:19" hidden="1" x14ac:dyDescent="0.2">
      <c r="A11236">
        <v>7313</v>
      </c>
      <c r="B11236" t="s">
        <v>18716</v>
      </c>
      <c r="C11236" t="s">
        <v>73</v>
      </c>
      <c r="D11236">
        <v>7.96</v>
      </c>
      <c r="E11236" t="s">
        <v>363</v>
      </c>
      <c r="G11236" t="s">
        <v>2339</v>
      </c>
      <c r="H11236" t="s">
        <v>23</v>
      </c>
      <c r="I11236" t="s">
        <v>10113</v>
      </c>
      <c r="K11236"/>
      <c r="L11236" t="s">
        <v>18717</v>
      </c>
      <c r="M11236" t="s">
        <v>26</v>
      </c>
      <c r="N11236">
        <v>2</v>
      </c>
      <c r="P11236" t="s">
        <v>10827</v>
      </c>
      <c r="Q11236" t="s">
        <v>18718</v>
      </c>
      <c r="S11236" t="s">
        <v>29</v>
      </c>
    </row>
    <row r="11237" spans="1:19" hidden="1" x14ac:dyDescent="0.2">
      <c r="A11237">
        <v>7314</v>
      </c>
      <c r="B11237" t="s">
        <v>18719</v>
      </c>
      <c r="C11237" t="s">
        <v>20</v>
      </c>
      <c r="D11237">
        <v>-2.57</v>
      </c>
      <c r="E11237">
        <v>20</v>
      </c>
      <c r="F11237" t="s">
        <v>18720</v>
      </c>
      <c r="G11237" t="s">
        <v>75</v>
      </c>
      <c r="H11237" t="s">
        <v>23</v>
      </c>
      <c r="I11237" t="s">
        <v>10611</v>
      </c>
      <c r="K11237"/>
      <c r="L11237" t="s">
        <v>18721</v>
      </c>
      <c r="M11237" t="s">
        <v>26</v>
      </c>
      <c r="N11237">
        <v>2</v>
      </c>
      <c r="P11237" t="s">
        <v>10827</v>
      </c>
      <c r="Q11237" t="s">
        <v>18722</v>
      </c>
      <c r="S11237" t="s">
        <v>29</v>
      </c>
    </row>
    <row r="11238" spans="1:19" hidden="1" x14ac:dyDescent="0.2">
      <c r="A11238">
        <v>7314</v>
      </c>
      <c r="B11238" t="s">
        <v>18719</v>
      </c>
      <c r="C11238" t="s">
        <v>73</v>
      </c>
      <c r="D11238">
        <v>0.93</v>
      </c>
      <c r="E11238">
        <v>20</v>
      </c>
      <c r="F11238" t="s">
        <v>18723</v>
      </c>
      <c r="G11238" t="s">
        <v>75</v>
      </c>
      <c r="H11238" t="s">
        <v>23</v>
      </c>
      <c r="I11238" t="s">
        <v>10611</v>
      </c>
      <c r="K11238"/>
      <c r="L11238" t="s">
        <v>18721</v>
      </c>
      <c r="M11238" t="s">
        <v>26</v>
      </c>
      <c r="N11238">
        <v>2</v>
      </c>
      <c r="P11238" t="s">
        <v>10827</v>
      </c>
      <c r="Q11238" t="s">
        <v>18722</v>
      </c>
      <c r="S11238" t="s">
        <v>29</v>
      </c>
    </row>
    <row r="11239" spans="1:19" hidden="1" x14ac:dyDescent="0.2">
      <c r="A11239">
        <v>7314</v>
      </c>
      <c r="B11239" t="s">
        <v>18719</v>
      </c>
      <c r="C11239" t="s">
        <v>77</v>
      </c>
      <c r="D11239">
        <v>8.42</v>
      </c>
      <c r="E11239">
        <v>20</v>
      </c>
      <c r="F11239" t="s">
        <v>15582</v>
      </c>
      <c r="G11239" t="s">
        <v>31</v>
      </c>
      <c r="H11239" t="s">
        <v>46</v>
      </c>
      <c r="I11239" t="s">
        <v>10611</v>
      </c>
      <c r="K11239"/>
      <c r="L11239" t="s">
        <v>18721</v>
      </c>
      <c r="M11239" t="s">
        <v>26</v>
      </c>
      <c r="N11239">
        <v>2</v>
      </c>
      <c r="P11239" t="s">
        <v>10827</v>
      </c>
      <c r="Q11239" t="s">
        <v>18722</v>
      </c>
      <c r="S11239" t="s">
        <v>29</v>
      </c>
    </row>
    <row r="11240" spans="1:19" hidden="1" x14ac:dyDescent="0.2">
      <c r="A11240">
        <v>7315</v>
      </c>
      <c r="B11240" t="s">
        <v>18724</v>
      </c>
      <c r="C11240" t="s">
        <v>20</v>
      </c>
      <c r="D11240">
        <v>3.05</v>
      </c>
      <c r="E11240">
        <v>1</v>
      </c>
      <c r="F11240" t="s">
        <v>12664</v>
      </c>
      <c r="G11240" t="s">
        <v>31</v>
      </c>
      <c r="H11240" t="s">
        <v>46</v>
      </c>
      <c r="I11240" t="s">
        <v>10611</v>
      </c>
      <c r="K11240"/>
      <c r="L11240" t="s">
        <v>18725</v>
      </c>
      <c r="M11240" t="s">
        <v>26</v>
      </c>
      <c r="N11240">
        <v>2</v>
      </c>
      <c r="P11240" t="s">
        <v>10827</v>
      </c>
      <c r="Q11240" t="s">
        <v>18726</v>
      </c>
      <c r="S11240" t="s">
        <v>29</v>
      </c>
    </row>
    <row r="11241" spans="1:19" hidden="1" x14ac:dyDescent="0.2">
      <c r="A11241">
        <v>7316</v>
      </c>
      <c r="B11241" t="s">
        <v>18727</v>
      </c>
      <c r="C11241" t="s">
        <v>20</v>
      </c>
      <c r="D11241">
        <v>3.99</v>
      </c>
      <c r="E11241">
        <v>20</v>
      </c>
      <c r="F11241" t="s">
        <v>11910</v>
      </c>
      <c r="G11241" t="s">
        <v>55</v>
      </c>
      <c r="H11241" t="s">
        <v>46</v>
      </c>
      <c r="I11241" t="s">
        <v>8881</v>
      </c>
      <c r="K11241"/>
      <c r="L11241" t="s">
        <v>18728</v>
      </c>
      <c r="M11241" t="s">
        <v>26</v>
      </c>
      <c r="N11241">
        <v>2</v>
      </c>
      <c r="P11241" t="s">
        <v>10827</v>
      </c>
      <c r="Q11241" t="s">
        <v>18729</v>
      </c>
      <c r="S11241" t="s">
        <v>29</v>
      </c>
    </row>
    <row r="11242" spans="1:19" hidden="1" x14ac:dyDescent="0.2">
      <c r="A11242">
        <v>7316</v>
      </c>
      <c r="B11242" t="s">
        <v>18727</v>
      </c>
      <c r="C11242" t="s">
        <v>73</v>
      </c>
      <c r="D11242">
        <v>10.37</v>
      </c>
      <c r="E11242">
        <v>20</v>
      </c>
      <c r="F11242" t="s">
        <v>66</v>
      </c>
      <c r="G11242" t="s">
        <v>31</v>
      </c>
      <c r="H11242" t="s">
        <v>46</v>
      </c>
      <c r="I11242" t="s">
        <v>8881</v>
      </c>
      <c r="K11242"/>
      <c r="L11242" t="s">
        <v>18728</v>
      </c>
      <c r="M11242" t="s">
        <v>26</v>
      </c>
      <c r="N11242">
        <v>2</v>
      </c>
      <c r="P11242" t="s">
        <v>10827</v>
      </c>
      <c r="Q11242" t="s">
        <v>18729</v>
      </c>
      <c r="S11242" t="s">
        <v>29</v>
      </c>
    </row>
    <row r="11243" spans="1:19" hidden="1" x14ac:dyDescent="0.2">
      <c r="A11243">
        <v>7317</v>
      </c>
      <c r="B11243" t="s">
        <v>18730</v>
      </c>
      <c r="C11243" t="s">
        <v>20</v>
      </c>
      <c r="D11243">
        <v>-1.36</v>
      </c>
      <c r="E11243">
        <v>20</v>
      </c>
      <c r="F11243" t="s">
        <v>18731</v>
      </c>
      <c r="G11243" t="s">
        <v>75</v>
      </c>
      <c r="H11243" t="s">
        <v>23</v>
      </c>
      <c r="I11243" t="s">
        <v>10611</v>
      </c>
      <c r="K11243"/>
      <c r="L11243" t="s">
        <v>18732</v>
      </c>
      <c r="M11243" t="s">
        <v>26</v>
      </c>
      <c r="N11243">
        <v>2</v>
      </c>
      <c r="P11243" t="s">
        <v>10827</v>
      </c>
      <c r="Q11243" t="s">
        <v>18733</v>
      </c>
      <c r="S11243" t="s">
        <v>29</v>
      </c>
    </row>
    <row r="11244" spans="1:19" hidden="1" x14ac:dyDescent="0.2">
      <c r="A11244">
        <v>7317</v>
      </c>
      <c r="B11244" t="s">
        <v>18730</v>
      </c>
      <c r="C11244" t="s">
        <v>73</v>
      </c>
      <c r="D11244">
        <v>2.74</v>
      </c>
      <c r="E11244">
        <v>20</v>
      </c>
      <c r="F11244" t="s">
        <v>14488</v>
      </c>
      <c r="G11244" t="s">
        <v>31</v>
      </c>
      <c r="H11244" t="s">
        <v>46</v>
      </c>
      <c r="I11244" t="s">
        <v>10611</v>
      </c>
      <c r="K11244"/>
      <c r="L11244" t="s">
        <v>18732</v>
      </c>
      <c r="M11244" t="s">
        <v>26</v>
      </c>
      <c r="N11244">
        <v>2</v>
      </c>
      <c r="P11244" t="s">
        <v>10827</v>
      </c>
      <c r="Q11244" t="s">
        <v>18733</v>
      </c>
      <c r="S11244" t="s">
        <v>29</v>
      </c>
    </row>
    <row r="11245" spans="1:19" hidden="1" x14ac:dyDescent="0.2">
      <c r="A11245">
        <v>7317</v>
      </c>
      <c r="B11245" t="s">
        <v>18730</v>
      </c>
      <c r="C11245" t="s">
        <v>77</v>
      </c>
      <c r="D11245">
        <v>7.9</v>
      </c>
      <c r="E11245">
        <v>20</v>
      </c>
      <c r="F11245" t="s">
        <v>18734</v>
      </c>
      <c r="G11245" t="s">
        <v>31</v>
      </c>
      <c r="H11245" t="s">
        <v>23</v>
      </c>
      <c r="I11245" t="s">
        <v>10611</v>
      </c>
      <c r="K11245"/>
      <c r="L11245" t="s">
        <v>18732</v>
      </c>
      <c r="M11245" t="s">
        <v>26</v>
      </c>
      <c r="N11245">
        <v>2</v>
      </c>
      <c r="P11245" t="s">
        <v>10827</v>
      </c>
      <c r="Q11245" t="s">
        <v>18733</v>
      </c>
      <c r="S11245" t="s">
        <v>29</v>
      </c>
    </row>
    <row r="11246" spans="1:19" hidden="1" x14ac:dyDescent="0.2">
      <c r="A11246">
        <v>7318</v>
      </c>
      <c r="B11246" t="s">
        <v>18735</v>
      </c>
      <c r="C11246" t="s">
        <v>20</v>
      </c>
      <c r="D11246">
        <v>4.07</v>
      </c>
      <c r="E11246">
        <v>20</v>
      </c>
      <c r="F11246" t="s">
        <v>66</v>
      </c>
      <c r="G11246" t="s">
        <v>31</v>
      </c>
      <c r="H11246" t="s">
        <v>46</v>
      </c>
      <c r="I11246" t="s">
        <v>8881</v>
      </c>
      <c r="K11246"/>
      <c r="L11246" t="s">
        <v>18736</v>
      </c>
      <c r="M11246" t="s">
        <v>26</v>
      </c>
      <c r="N11246">
        <v>2</v>
      </c>
      <c r="P11246" t="s">
        <v>10827</v>
      </c>
      <c r="Q11246" t="s">
        <v>18737</v>
      </c>
      <c r="S11246" t="s">
        <v>29</v>
      </c>
    </row>
    <row r="11247" spans="1:19" hidden="1" x14ac:dyDescent="0.2">
      <c r="A11247">
        <v>7319</v>
      </c>
      <c r="B11247" t="s">
        <v>18738</v>
      </c>
      <c r="C11247" t="s">
        <v>20</v>
      </c>
      <c r="D11247">
        <v>2.97</v>
      </c>
      <c r="E11247">
        <v>20</v>
      </c>
      <c r="F11247" t="s">
        <v>66</v>
      </c>
      <c r="G11247" t="s">
        <v>31</v>
      </c>
      <c r="H11247" t="s">
        <v>46</v>
      </c>
      <c r="I11247" t="s">
        <v>8881</v>
      </c>
      <c r="K11247"/>
      <c r="L11247" t="s">
        <v>18739</v>
      </c>
      <c r="M11247" t="s">
        <v>26</v>
      </c>
      <c r="N11247">
        <v>2</v>
      </c>
      <c r="P11247" t="s">
        <v>10827</v>
      </c>
      <c r="Q11247" t="s">
        <v>18740</v>
      </c>
      <c r="S11247" t="s">
        <v>29</v>
      </c>
    </row>
    <row r="11248" spans="1:19" hidden="1" x14ac:dyDescent="0.2">
      <c r="A11248">
        <v>7320</v>
      </c>
      <c r="B11248" t="s">
        <v>18741</v>
      </c>
      <c r="C11248" t="s">
        <v>20</v>
      </c>
      <c r="D11248">
        <v>4.0999999999999996</v>
      </c>
      <c r="E11248">
        <v>20</v>
      </c>
      <c r="F11248" t="s">
        <v>12674</v>
      </c>
      <c r="G11248" t="s">
        <v>31</v>
      </c>
      <c r="H11248" t="s">
        <v>46</v>
      </c>
      <c r="I11248" t="s">
        <v>1509</v>
      </c>
      <c r="K11248"/>
      <c r="L11248" t="s">
        <v>18742</v>
      </c>
      <c r="M11248" t="s">
        <v>26</v>
      </c>
      <c r="N11248">
        <v>2</v>
      </c>
      <c r="P11248" t="s">
        <v>10827</v>
      </c>
      <c r="Q11248" t="s">
        <v>18743</v>
      </c>
      <c r="S11248" t="s">
        <v>29</v>
      </c>
    </row>
    <row r="11249" spans="1:19" hidden="1" x14ac:dyDescent="0.2">
      <c r="A11249">
        <v>7320</v>
      </c>
      <c r="B11249" t="s">
        <v>18741</v>
      </c>
      <c r="C11249" t="s">
        <v>73</v>
      </c>
      <c r="D11249">
        <v>-0.38</v>
      </c>
      <c r="E11249">
        <v>20</v>
      </c>
      <c r="F11249" t="s">
        <v>12671</v>
      </c>
      <c r="G11249" t="s">
        <v>75</v>
      </c>
      <c r="H11249" t="s">
        <v>23</v>
      </c>
      <c r="I11249" t="s">
        <v>1509</v>
      </c>
      <c r="K11249"/>
      <c r="L11249" t="s">
        <v>18742</v>
      </c>
      <c r="M11249" t="s">
        <v>26</v>
      </c>
      <c r="N11249">
        <v>2</v>
      </c>
      <c r="P11249" t="s">
        <v>10827</v>
      </c>
      <c r="Q11249" t="s">
        <v>18743</v>
      </c>
      <c r="S11249" t="s">
        <v>29</v>
      </c>
    </row>
    <row r="11250" spans="1:19" hidden="1" x14ac:dyDescent="0.2">
      <c r="A11250">
        <v>7321</v>
      </c>
      <c r="B11250" t="s">
        <v>18744</v>
      </c>
      <c r="C11250" t="s">
        <v>20</v>
      </c>
      <c r="D11250">
        <v>4.12</v>
      </c>
      <c r="E11250">
        <v>20</v>
      </c>
      <c r="F11250" t="s">
        <v>12674</v>
      </c>
      <c r="G11250" t="s">
        <v>31</v>
      </c>
      <c r="H11250" t="s">
        <v>46</v>
      </c>
      <c r="I11250" t="s">
        <v>1509</v>
      </c>
      <c r="K11250"/>
      <c r="L11250" t="s">
        <v>18745</v>
      </c>
      <c r="M11250" t="s">
        <v>26</v>
      </c>
      <c r="N11250">
        <v>2</v>
      </c>
      <c r="P11250" t="s">
        <v>10827</v>
      </c>
      <c r="Q11250" t="s">
        <v>18746</v>
      </c>
      <c r="S11250" t="s">
        <v>29</v>
      </c>
    </row>
    <row r="11251" spans="1:19" hidden="1" x14ac:dyDescent="0.2">
      <c r="A11251">
        <v>7321</v>
      </c>
      <c r="B11251" t="s">
        <v>18744</v>
      </c>
      <c r="C11251" t="s">
        <v>73</v>
      </c>
      <c r="D11251">
        <v>-1.54</v>
      </c>
      <c r="E11251">
        <v>20</v>
      </c>
      <c r="F11251" t="s">
        <v>18747</v>
      </c>
      <c r="G11251" t="s">
        <v>75</v>
      </c>
      <c r="H11251" t="s">
        <v>23</v>
      </c>
      <c r="I11251" t="s">
        <v>1509</v>
      </c>
      <c r="K11251"/>
      <c r="L11251" t="s">
        <v>18745</v>
      </c>
      <c r="M11251" t="s">
        <v>26</v>
      </c>
      <c r="N11251">
        <v>2</v>
      </c>
      <c r="P11251" t="s">
        <v>10827</v>
      </c>
      <c r="Q11251" t="s">
        <v>18746</v>
      </c>
      <c r="S11251" t="s">
        <v>29</v>
      </c>
    </row>
    <row r="11252" spans="1:19" hidden="1" x14ac:dyDescent="0.2">
      <c r="A11252">
        <v>7322</v>
      </c>
      <c r="B11252" t="s">
        <v>18748</v>
      </c>
      <c r="C11252" t="s">
        <v>20</v>
      </c>
      <c r="D11252">
        <v>4.0599999999999996</v>
      </c>
      <c r="E11252">
        <v>20</v>
      </c>
      <c r="F11252" t="s">
        <v>12674</v>
      </c>
      <c r="G11252" t="s">
        <v>31</v>
      </c>
      <c r="H11252" t="s">
        <v>46</v>
      </c>
      <c r="I11252" t="s">
        <v>1509</v>
      </c>
      <c r="K11252"/>
      <c r="L11252" t="s">
        <v>18749</v>
      </c>
      <c r="M11252" t="s">
        <v>26</v>
      </c>
      <c r="N11252">
        <v>2</v>
      </c>
      <c r="P11252" t="s">
        <v>10827</v>
      </c>
      <c r="Q11252" t="s">
        <v>18750</v>
      </c>
      <c r="S11252" t="s">
        <v>29</v>
      </c>
    </row>
    <row r="11253" spans="1:19" hidden="1" x14ac:dyDescent="0.2">
      <c r="A11253">
        <v>7322</v>
      </c>
      <c r="B11253" t="s">
        <v>18748</v>
      </c>
      <c r="C11253" t="s">
        <v>73</v>
      </c>
      <c r="D11253">
        <v>0.39</v>
      </c>
      <c r="E11253">
        <v>20</v>
      </c>
      <c r="F11253" t="s">
        <v>18751</v>
      </c>
      <c r="G11253" t="s">
        <v>75</v>
      </c>
      <c r="H11253" t="s">
        <v>46</v>
      </c>
      <c r="I11253" t="s">
        <v>1509</v>
      </c>
      <c r="K11253"/>
      <c r="L11253" t="s">
        <v>18749</v>
      </c>
      <c r="M11253" t="s">
        <v>26</v>
      </c>
      <c r="N11253">
        <v>2</v>
      </c>
      <c r="P11253" t="s">
        <v>10827</v>
      </c>
      <c r="Q11253" t="s">
        <v>18750</v>
      </c>
      <c r="S11253" t="s">
        <v>29</v>
      </c>
    </row>
    <row r="11254" spans="1:19" hidden="1" x14ac:dyDescent="0.2">
      <c r="A11254">
        <v>7323</v>
      </c>
      <c r="B11254" t="s">
        <v>18752</v>
      </c>
      <c r="C11254" t="s">
        <v>20</v>
      </c>
      <c r="D11254">
        <v>0.42</v>
      </c>
      <c r="E11254">
        <v>20</v>
      </c>
      <c r="F11254" t="s">
        <v>11092</v>
      </c>
      <c r="G11254" t="s">
        <v>75</v>
      </c>
      <c r="H11254" t="s">
        <v>46</v>
      </c>
      <c r="I11254" t="s">
        <v>914</v>
      </c>
      <c r="K11254"/>
      <c r="L11254" t="s">
        <v>18753</v>
      </c>
      <c r="M11254" t="s">
        <v>26</v>
      </c>
      <c r="N11254">
        <v>2</v>
      </c>
      <c r="P11254" t="s">
        <v>10827</v>
      </c>
      <c r="Q11254" t="s">
        <v>18754</v>
      </c>
      <c r="S11254" t="s">
        <v>29</v>
      </c>
    </row>
    <row r="11255" spans="1:19" hidden="1" x14ac:dyDescent="0.2">
      <c r="A11255">
        <v>7323</v>
      </c>
      <c r="B11255" t="s">
        <v>18752</v>
      </c>
      <c r="C11255" t="s">
        <v>73</v>
      </c>
      <c r="D11255">
        <v>4.9000000000000004</v>
      </c>
      <c r="E11255">
        <v>20</v>
      </c>
      <c r="F11255" t="s">
        <v>11092</v>
      </c>
      <c r="G11255" t="s">
        <v>55</v>
      </c>
      <c r="H11255" t="s">
        <v>46</v>
      </c>
      <c r="I11255" t="s">
        <v>914</v>
      </c>
      <c r="K11255"/>
      <c r="L11255" t="s">
        <v>18753</v>
      </c>
      <c r="M11255" t="s">
        <v>26</v>
      </c>
      <c r="N11255">
        <v>2</v>
      </c>
      <c r="P11255" t="s">
        <v>10827</v>
      </c>
      <c r="Q11255" t="s">
        <v>18754</v>
      </c>
      <c r="S11255" t="s">
        <v>29</v>
      </c>
    </row>
    <row r="11256" spans="1:19" hidden="1" x14ac:dyDescent="0.2">
      <c r="A11256">
        <v>7324</v>
      </c>
      <c r="B11256" t="s">
        <v>7851</v>
      </c>
      <c r="C11256" t="s">
        <v>20</v>
      </c>
      <c r="D11256">
        <v>1.63</v>
      </c>
      <c r="E11256">
        <v>20</v>
      </c>
      <c r="F11256" t="s">
        <v>18635</v>
      </c>
      <c r="G11256" t="s">
        <v>75</v>
      </c>
      <c r="H11256" t="s">
        <v>46</v>
      </c>
      <c r="I11256" t="s">
        <v>16596</v>
      </c>
      <c r="K11256"/>
      <c r="L11256" t="s">
        <v>7852</v>
      </c>
      <c r="M11256" t="s">
        <v>11071</v>
      </c>
      <c r="N11256">
        <v>3</v>
      </c>
      <c r="P11256" t="s">
        <v>10827</v>
      </c>
      <c r="Q11256" t="s">
        <v>18755</v>
      </c>
      <c r="S11256" t="s">
        <v>29</v>
      </c>
    </row>
    <row r="11257" spans="1:19" hidden="1" x14ac:dyDescent="0.2">
      <c r="A11257">
        <v>7326</v>
      </c>
      <c r="B11257" t="s">
        <v>18756</v>
      </c>
      <c r="C11257" t="s">
        <v>20</v>
      </c>
      <c r="D11257">
        <v>3.97</v>
      </c>
      <c r="E11257">
        <v>20</v>
      </c>
      <c r="F11257" t="s">
        <v>12668</v>
      </c>
      <c r="G11257" t="s">
        <v>31</v>
      </c>
      <c r="H11257" t="s">
        <v>46</v>
      </c>
      <c r="I11257" t="s">
        <v>1509</v>
      </c>
      <c r="K11257"/>
      <c r="L11257" t="s">
        <v>18757</v>
      </c>
      <c r="M11257" t="s">
        <v>26</v>
      </c>
      <c r="N11257">
        <v>2</v>
      </c>
      <c r="P11257" t="s">
        <v>10827</v>
      </c>
      <c r="Q11257" t="s">
        <v>18758</v>
      </c>
      <c r="S11257" t="s">
        <v>29</v>
      </c>
    </row>
    <row r="11258" spans="1:19" hidden="1" x14ac:dyDescent="0.2">
      <c r="A11258">
        <v>7326</v>
      </c>
      <c r="B11258" t="s">
        <v>18756</v>
      </c>
      <c r="C11258" t="s">
        <v>73</v>
      </c>
      <c r="D11258">
        <v>10.24</v>
      </c>
      <c r="E11258">
        <v>20</v>
      </c>
      <c r="F11258" t="s">
        <v>12668</v>
      </c>
      <c r="G11258" t="s">
        <v>31</v>
      </c>
      <c r="H11258" t="s">
        <v>46</v>
      </c>
      <c r="I11258" t="s">
        <v>1509</v>
      </c>
      <c r="K11258"/>
      <c r="L11258" t="s">
        <v>18757</v>
      </c>
      <c r="M11258" t="s">
        <v>26</v>
      </c>
      <c r="N11258">
        <v>2</v>
      </c>
      <c r="P11258" t="s">
        <v>10827</v>
      </c>
      <c r="Q11258" t="s">
        <v>18758</v>
      </c>
      <c r="S11258" t="s">
        <v>29</v>
      </c>
    </row>
    <row r="11259" spans="1:19" hidden="1" x14ac:dyDescent="0.2">
      <c r="A11259">
        <v>7327</v>
      </c>
      <c r="B11259" t="s">
        <v>18759</v>
      </c>
      <c r="C11259" t="s">
        <v>20</v>
      </c>
      <c r="D11259">
        <v>4.33</v>
      </c>
      <c r="E11259">
        <v>20</v>
      </c>
      <c r="F11259" t="s">
        <v>14559</v>
      </c>
      <c r="G11259" t="s">
        <v>31</v>
      </c>
      <c r="H11259" t="s">
        <v>46</v>
      </c>
      <c r="I11259" t="s">
        <v>1509</v>
      </c>
      <c r="K11259"/>
      <c r="L11259" t="s">
        <v>18760</v>
      </c>
      <c r="M11259" t="s">
        <v>26</v>
      </c>
      <c r="N11259">
        <v>2</v>
      </c>
      <c r="P11259" t="s">
        <v>10827</v>
      </c>
      <c r="Q11259" t="s">
        <v>18761</v>
      </c>
      <c r="S11259" t="s">
        <v>29</v>
      </c>
    </row>
    <row r="11260" spans="1:19" hidden="1" x14ac:dyDescent="0.2">
      <c r="A11260">
        <v>7327</v>
      </c>
      <c r="B11260" t="s">
        <v>18759</v>
      </c>
      <c r="C11260" t="s">
        <v>73</v>
      </c>
      <c r="D11260">
        <v>10.039999999999999</v>
      </c>
      <c r="E11260">
        <v>20</v>
      </c>
      <c r="F11260" t="s">
        <v>18762</v>
      </c>
      <c r="G11260" t="s">
        <v>31</v>
      </c>
      <c r="H11260" t="s">
        <v>46</v>
      </c>
      <c r="I11260" t="s">
        <v>1509</v>
      </c>
      <c r="K11260"/>
      <c r="L11260" t="s">
        <v>18760</v>
      </c>
      <c r="M11260" t="s">
        <v>26</v>
      </c>
      <c r="N11260">
        <v>2</v>
      </c>
      <c r="P11260" t="s">
        <v>10827</v>
      </c>
      <c r="Q11260" t="s">
        <v>18761</v>
      </c>
      <c r="S11260" t="s">
        <v>29</v>
      </c>
    </row>
    <row r="11261" spans="1:19" hidden="1" x14ac:dyDescent="0.2">
      <c r="A11261">
        <v>7328</v>
      </c>
      <c r="B11261" t="s">
        <v>18763</v>
      </c>
      <c r="C11261" t="s">
        <v>20</v>
      </c>
      <c r="D11261">
        <v>-3.1</v>
      </c>
      <c r="E11261">
        <v>20</v>
      </c>
      <c r="F11261" t="s">
        <v>18764</v>
      </c>
      <c r="G11261" t="s">
        <v>75</v>
      </c>
      <c r="H11261" t="s">
        <v>23</v>
      </c>
      <c r="I11261" t="s">
        <v>18584</v>
      </c>
      <c r="K11261"/>
      <c r="L11261" t="s">
        <v>18765</v>
      </c>
      <c r="M11261" t="s">
        <v>11208</v>
      </c>
      <c r="N11261">
        <v>4</v>
      </c>
      <c r="P11261" t="s">
        <v>10827</v>
      </c>
      <c r="Q11261" t="s">
        <v>18766</v>
      </c>
      <c r="S11261" t="s">
        <v>29</v>
      </c>
    </row>
    <row r="11262" spans="1:19" hidden="1" x14ac:dyDescent="0.2">
      <c r="A11262">
        <v>7328</v>
      </c>
      <c r="B11262" t="s">
        <v>18763</v>
      </c>
      <c r="C11262" t="s">
        <v>73</v>
      </c>
      <c r="D11262">
        <v>3.96</v>
      </c>
      <c r="E11262">
        <v>20</v>
      </c>
      <c r="F11262" t="s">
        <v>12668</v>
      </c>
      <c r="G11262" t="s">
        <v>31</v>
      </c>
      <c r="H11262" t="s">
        <v>46</v>
      </c>
      <c r="I11262" t="s">
        <v>18584</v>
      </c>
      <c r="K11262"/>
      <c r="L11262" t="s">
        <v>18765</v>
      </c>
      <c r="M11262" t="s">
        <v>11208</v>
      </c>
      <c r="N11262">
        <v>4</v>
      </c>
      <c r="P11262" t="s">
        <v>10827</v>
      </c>
      <c r="Q11262" t="s">
        <v>18766</v>
      </c>
      <c r="S11262" t="s">
        <v>29</v>
      </c>
    </row>
    <row r="11263" spans="1:19" hidden="1" x14ac:dyDescent="0.2">
      <c r="A11263">
        <v>7331</v>
      </c>
      <c r="B11263" t="s">
        <v>18767</v>
      </c>
      <c r="C11263" t="s">
        <v>20</v>
      </c>
      <c r="D11263">
        <v>-0.45</v>
      </c>
      <c r="E11263">
        <v>20</v>
      </c>
      <c r="F11263" t="s">
        <v>12792</v>
      </c>
      <c r="G11263" t="s">
        <v>75</v>
      </c>
      <c r="H11263" t="s">
        <v>23</v>
      </c>
      <c r="I11263" t="s">
        <v>7638</v>
      </c>
      <c r="K11263"/>
      <c r="L11263" t="s">
        <v>18768</v>
      </c>
      <c r="M11263" t="s">
        <v>26</v>
      </c>
      <c r="N11263">
        <v>2</v>
      </c>
      <c r="P11263" t="s">
        <v>10827</v>
      </c>
      <c r="Q11263" t="s">
        <v>18769</v>
      </c>
      <c r="S11263" t="s">
        <v>29</v>
      </c>
    </row>
    <row r="11264" spans="1:19" hidden="1" x14ac:dyDescent="0.2">
      <c r="A11264">
        <v>7332</v>
      </c>
      <c r="B11264" t="s">
        <v>18770</v>
      </c>
      <c r="C11264" t="s">
        <v>20</v>
      </c>
      <c r="D11264">
        <v>0.94</v>
      </c>
      <c r="E11264">
        <v>20</v>
      </c>
      <c r="F11264" t="s">
        <v>12792</v>
      </c>
      <c r="G11264" t="s">
        <v>75</v>
      </c>
      <c r="H11264" t="s">
        <v>46</v>
      </c>
      <c r="I11264" t="s">
        <v>7638</v>
      </c>
      <c r="K11264"/>
      <c r="L11264" t="s">
        <v>18771</v>
      </c>
      <c r="M11264" t="s">
        <v>26</v>
      </c>
      <c r="N11264">
        <v>2</v>
      </c>
      <c r="P11264" t="s">
        <v>10827</v>
      </c>
      <c r="Q11264" t="s">
        <v>18772</v>
      </c>
      <c r="S11264" t="s">
        <v>29</v>
      </c>
    </row>
    <row r="11265" spans="1:19" hidden="1" x14ac:dyDescent="0.2">
      <c r="A11265">
        <v>7333</v>
      </c>
      <c r="B11265" t="s">
        <v>18773</v>
      </c>
      <c r="C11265" t="s">
        <v>20</v>
      </c>
      <c r="D11265">
        <v>3.89</v>
      </c>
      <c r="E11265">
        <v>20</v>
      </c>
      <c r="G11265" t="s">
        <v>31</v>
      </c>
      <c r="H11265" t="s">
        <v>46</v>
      </c>
      <c r="I11265" t="s">
        <v>2203</v>
      </c>
      <c r="K11265"/>
      <c r="L11265" t="s">
        <v>18774</v>
      </c>
      <c r="M11265" t="s">
        <v>26</v>
      </c>
      <c r="N11265">
        <v>2</v>
      </c>
      <c r="P11265" t="s">
        <v>10827</v>
      </c>
      <c r="Q11265" t="s">
        <v>18775</v>
      </c>
      <c r="S11265" t="s">
        <v>29</v>
      </c>
    </row>
    <row r="11266" spans="1:19" hidden="1" x14ac:dyDescent="0.2">
      <c r="A11266">
        <v>7334</v>
      </c>
      <c r="B11266" t="s">
        <v>18776</v>
      </c>
      <c r="C11266" t="s">
        <v>20</v>
      </c>
      <c r="D11266">
        <v>3.66</v>
      </c>
      <c r="E11266">
        <v>20</v>
      </c>
      <c r="F11266" t="s">
        <v>66</v>
      </c>
      <c r="G11266" t="s">
        <v>31</v>
      </c>
      <c r="H11266" t="s">
        <v>46</v>
      </c>
      <c r="I11266" t="s">
        <v>10738</v>
      </c>
      <c r="K11266"/>
      <c r="L11266" t="s">
        <v>18777</v>
      </c>
      <c r="M11266" t="s">
        <v>26</v>
      </c>
      <c r="N11266">
        <v>2</v>
      </c>
      <c r="P11266" t="s">
        <v>10827</v>
      </c>
      <c r="Q11266" t="s">
        <v>18778</v>
      </c>
      <c r="S11266" t="s">
        <v>29</v>
      </c>
    </row>
    <row r="11267" spans="1:19" hidden="1" x14ac:dyDescent="0.2">
      <c r="A11267">
        <v>7371</v>
      </c>
      <c r="B11267" t="s">
        <v>18779</v>
      </c>
      <c r="C11267" t="s">
        <v>20</v>
      </c>
      <c r="D11267">
        <v>9.2899999999999991</v>
      </c>
      <c r="E11267">
        <v>20</v>
      </c>
      <c r="F11267" t="s">
        <v>66</v>
      </c>
      <c r="G11267" t="s">
        <v>31</v>
      </c>
      <c r="H11267" t="s">
        <v>46</v>
      </c>
      <c r="I11267" t="s">
        <v>241</v>
      </c>
      <c r="K11267"/>
      <c r="L11267" t="s">
        <v>18780</v>
      </c>
      <c r="M11267" t="s">
        <v>11208</v>
      </c>
      <c r="N11267">
        <v>4</v>
      </c>
      <c r="P11267" t="s">
        <v>10827</v>
      </c>
      <c r="Q11267" t="s">
        <v>18781</v>
      </c>
      <c r="S11267" t="s">
        <v>29</v>
      </c>
    </row>
    <row r="11268" spans="1:19" hidden="1" x14ac:dyDescent="0.2">
      <c r="A11268">
        <v>7372</v>
      </c>
      <c r="B11268" t="s">
        <v>18782</v>
      </c>
      <c r="C11268" t="s">
        <v>20</v>
      </c>
      <c r="D11268">
        <v>8.94</v>
      </c>
      <c r="E11268">
        <v>20</v>
      </c>
      <c r="F11268" t="s">
        <v>66</v>
      </c>
      <c r="G11268" t="s">
        <v>31</v>
      </c>
      <c r="H11268" t="s">
        <v>46</v>
      </c>
      <c r="I11268" t="s">
        <v>241</v>
      </c>
      <c r="K11268"/>
      <c r="L11268" t="s">
        <v>18783</v>
      </c>
      <c r="M11268" t="s">
        <v>11208</v>
      </c>
      <c r="N11268">
        <v>4</v>
      </c>
      <c r="P11268" t="s">
        <v>10827</v>
      </c>
      <c r="Q11268" t="s">
        <v>18784</v>
      </c>
      <c r="S11268" t="s">
        <v>29</v>
      </c>
    </row>
    <row r="11269" spans="1:19" hidden="1" x14ac:dyDescent="0.2">
      <c r="A11269">
        <v>7373</v>
      </c>
      <c r="B11269" t="s">
        <v>18785</v>
      </c>
      <c r="C11269" t="s">
        <v>20</v>
      </c>
      <c r="D11269">
        <v>9.61</v>
      </c>
      <c r="E11269">
        <v>20</v>
      </c>
      <c r="F11269" t="s">
        <v>66</v>
      </c>
      <c r="G11269" t="s">
        <v>31</v>
      </c>
      <c r="H11269" t="s">
        <v>46</v>
      </c>
      <c r="I11269" t="s">
        <v>241</v>
      </c>
      <c r="K11269"/>
      <c r="L11269" t="s">
        <v>18786</v>
      </c>
      <c r="M11269" t="s">
        <v>11208</v>
      </c>
      <c r="N11269">
        <v>4</v>
      </c>
      <c r="P11269" t="s">
        <v>10827</v>
      </c>
      <c r="Q11269" t="s">
        <v>18787</v>
      </c>
      <c r="S11269" t="s">
        <v>29</v>
      </c>
    </row>
    <row r="11270" spans="1:19" hidden="1" x14ac:dyDescent="0.2">
      <c r="A11270">
        <v>7374</v>
      </c>
      <c r="B11270" t="s">
        <v>18788</v>
      </c>
      <c r="C11270" t="s">
        <v>20</v>
      </c>
      <c r="D11270">
        <v>3.9</v>
      </c>
      <c r="E11270">
        <v>20</v>
      </c>
      <c r="F11270" t="s">
        <v>66</v>
      </c>
      <c r="G11270" t="s">
        <v>31</v>
      </c>
      <c r="H11270" t="s">
        <v>46</v>
      </c>
      <c r="I11270" t="s">
        <v>241</v>
      </c>
      <c r="K11270"/>
      <c r="L11270" t="s">
        <v>18789</v>
      </c>
      <c r="M11270" t="s">
        <v>26</v>
      </c>
      <c r="N11270">
        <v>2</v>
      </c>
      <c r="P11270" t="s">
        <v>10827</v>
      </c>
      <c r="Q11270" t="s">
        <v>18790</v>
      </c>
      <c r="S11270" t="s">
        <v>29</v>
      </c>
    </row>
    <row r="11271" spans="1:19" hidden="1" x14ac:dyDescent="0.2">
      <c r="A11271">
        <v>7375</v>
      </c>
      <c r="B11271" t="s">
        <v>18791</v>
      </c>
      <c r="C11271" t="s">
        <v>20</v>
      </c>
      <c r="D11271">
        <v>10.24</v>
      </c>
      <c r="E11271">
        <v>20</v>
      </c>
      <c r="F11271" t="s">
        <v>66</v>
      </c>
      <c r="G11271" t="s">
        <v>31</v>
      </c>
      <c r="H11271" t="s">
        <v>46</v>
      </c>
      <c r="I11271" t="s">
        <v>241</v>
      </c>
      <c r="K11271"/>
      <c r="L11271" t="s">
        <v>18792</v>
      </c>
      <c r="M11271" t="s">
        <v>11208</v>
      </c>
      <c r="N11271">
        <v>4</v>
      </c>
      <c r="P11271" t="s">
        <v>10827</v>
      </c>
      <c r="Q11271" t="s">
        <v>18793</v>
      </c>
      <c r="S11271" t="s">
        <v>29</v>
      </c>
    </row>
    <row r="11272" spans="1:19" hidden="1" x14ac:dyDescent="0.2">
      <c r="A11272">
        <v>7376</v>
      </c>
      <c r="B11272" t="s">
        <v>18794</v>
      </c>
      <c r="C11272" t="s">
        <v>20</v>
      </c>
      <c r="D11272">
        <v>9.9499999999999993</v>
      </c>
      <c r="E11272">
        <v>20</v>
      </c>
      <c r="F11272" t="s">
        <v>66</v>
      </c>
      <c r="G11272" t="s">
        <v>31</v>
      </c>
      <c r="H11272" t="s">
        <v>46</v>
      </c>
      <c r="I11272" t="s">
        <v>241</v>
      </c>
      <c r="K11272"/>
      <c r="L11272" t="s">
        <v>18795</v>
      </c>
      <c r="M11272" t="s">
        <v>11071</v>
      </c>
      <c r="N11272">
        <v>3</v>
      </c>
      <c r="P11272" t="s">
        <v>10827</v>
      </c>
      <c r="Q11272" t="s">
        <v>18796</v>
      </c>
      <c r="S11272" t="s">
        <v>29</v>
      </c>
    </row>
    <row r="11273" spans="1:19" hidden="1" x14ac:dyDescent="0.2">
      <c r="A11273">
        <v>7377</v>
      </c>
      <c r="B11273" t="s">
        <v>18797</v>
      </c>
      <c r="C11273" t="s">
        <v>1077</v>
      </c>
      <c r="D11273">
        <v>4.0999999999999996</v>
      </c>
      <c r="G11273" t="s">
        <v>189</v>
      </c>
      <c r="I11273" t="s">
        <v>9628</v>
      </c>
      <c r="K11273"/>
      <c r="L11273" t="s">
        <v>18798</v>
      </c>
      <c r="M11273" t="s">
        <v>26</v>
      </c>
      <c r="N11273">
        <v>2</v>
      </c>
      <c r="P11273" t="s">
        <v>10827</v>
      </c>
      <c r="Q11273" t="s">
        <v>18799</v>
      </c>
      <c r="S11273" t="s">
        <v>50</v>
      </c>
    </row>
    <row r="11274" spans="1:19" hidden="1" x14ac:dyDescent="0.2">
      <c r="A11274">
        <v>7377</v>
      </c>
      <c r="B11274" t="s">
        <v>18797</v>
      </c>
      <c r="C11274" t="s">
        <v>1082</v>
      </c>
      <c r="D11274">
        <v>7.5</v>
      </c>
      <c r="G11274" t="s">
        <v>189</v>
      </c>
      <c r="I11274" t="s">
        <v>9628</v>
      </c>
      <c r="K11274"/>
      <c r="L11274" t="s">
        <v>18798</v>
      </c>
      <c r="M11274" t="s">
        <v>26</v>
      </c>
      <c r="N11274">
        <v>2</v>
      </c>
      <c r="P11274" t="s">
        <v>10827</v>
      </c>
      <c r="Q11274" t="s">
        <v>18799</v>
      </c>
      <c r="S11274" t="s">
        <v>50</v>
      </c>
    </row>
    <row r="11275" spans="1:19" hidden="1" x14ac:dyDescent="0.2">
      <c r="A11275">
        <v>7378</v>
      </c>
      <c r="B11275" t="s">
        <v>8107</v>
      </c>
      <c r="C11275" t="s">
        <v>20</v>
      </c>
      <c r="D11275">
        <v>8.06</v>
      </c>
      <c r="E11275">
        <v>20</v>
      </c>
      <c r="F11275" t="s">
        <v>66</v>
      </c>
      <c r="G11275" t="s">
        <v>31</v>
      </c>
      <c r="H11275" t="s">
        <v>46</v>
      </c>
      <c r="I11275" t="s">
        <v>241</v>
      </c>
      <c r="K11275"/>
      <c r="L11275" t="s">
        <v>18800</v>
      </c>
      <c r="M11275" t="s">
        <v>11071</v>
      </c>
      <c r="N11275">
        <v>3</v>
      </c>
      <c r="P11275" t="s">
        <v>10827</v>
      </c>
      <c r="Q11275" t="s">
        <v>18801</v>
      </c>
      <c r="S11275" t="s">
        <v>29</v>
      </c>
    </row>
    <row r="11276" spans="1:19" hidden="1" x14ac:dyDescent="0.2">
      <c r="A11276">
        <v>7379</v>
      </c>
      <c r="B11276" t="s">
        <v>8102</v>
      </c>
      <c r="C11276" t="s">
        <v>20</v>
      </c>
      <c r="D11276">
        <v>9.6</v>
      </c>
      <c r="E11276">
        <v>20</v>
      </c>
      <c r="F11276" t="s">
        <v>66</v>
      </c>
      <c r="G11276" t="s">
        <v>31</v>
      </c>
      <c r="H11276" t="s">
        <v>46</v>
      </c>
      <c r="I11276" t="s">
        <v>241</v>
      </c>
      <c r="K11276"/>
      <c r="L11276" t="s">
        <v>8105</v>
      </c>
      <c r="M11276" t="s">
        <v>11208</v>
      </c>
      <c r="N11276">
        <v>4</v>
      </c>
      <c r="P11276" t="s">
        <v>10827</v>
      </c>
      <c r="Q11276" t="s">
        <v>18802</v>
      </c>
      <c r="S11276" t="s">
        <v>29</v>
      </c>
    </row>
    <row r="11277" spans="1:19" hidden="1" x14ac:dyDescent="0.2">
      <c r="A11277">
        <v>7380</v>
      </c>
      <c r="B11277" t="s">
        <v>18803</v>
      </c>
      <c r="C11277" t="s">
        <v>20</v>
      </c>
      <c r="D11277">
        <v>4.07</v>
      </c>
      <c r="E11277">
        <v>20</v>
      </c>
      <c r="F11277" t="s">
        <v>66</v>
      </c>
      <c r="G11277" t="s">
        <v>31</v>
      </c>
      <c r="H11277" t="s">
        <v>46</v>
      </c>
      <c r="I11277" t="s">
        <v>241</v>
      </c>
      <c r="K11277"/>
      <c r="L11277" t="s">
        <v>18804</v>
      </c>
      <c r="M11277" t="s">
        <v>26</v>
      </c>
      <c r="N11277">
        <v>2</v>
      </c>
      <c r="P11277" t="s">
        <v>10827</v>
      </c>
      <c r="Q11277" t="s">
        <v>18805</v>
      </c>
      <c r="S11277" t="s">
        <v>29</v>
      </c>
    </row>
    <row r="11278" spans="1:19" hidden="1" x14ac:dyDescent="0.2">
      <c r="A11278">
        <v>7380</v>
      </c>
      <c r="B11278" t="s">
        <v>18803</v>
      </c>
      <c r="C11278" t="s">
        <v>73</v>
      </c>
      <c r="D11278">
        <v>2.5499999999999998</v>
      </c>
      <c r="E11278">
        <v>20</v>
      </c>
      <c r="F11278" t="s">
        <v>66</v>
      </c>
      <c r="G11278" t="s">
        <v>31</v>
      </c>
      <c r="H11278" t="s">
        <v>46</v>
      </c>
      <c r="I11278" t="s">
        <v>241</v>
      </c>
      <c r="K11278"/>
      <c r="L11278" t="s">
        <v>18804</v>
      </c>
      <c r="M11278" t="s">
        <v>26</v>
      </c>
      <c r="N11278">
        <v>2</v>
      </c>
      <c r="P11278" t="s">
        <v>10827</v>
      </c>
      <c r="Q11278" t="s">
        <v>18805</v>
      </c>
      <c r="S11278" t="s">
        <v>29</v>
      </c>
    </row>
    <row r="11279" spans="1:19" hidden="1" x14ac:dyDescent="0.2">
      <c r="A11279">
        <v>7381</v>
      </c>
      <c r="B11279" t="s">
        <v>18806</v>
      </c>
      <c r="C11279" t="s">
        <v>20</v>
      </c>
      <c r="D11279">
        <v>4.51</v>
      </c>
      <c r="E11279">
        <v>20</v>
      </c>
      <c r="F11279" t="s">
        <v>66</v>
      </c>
      <c r="G11279" t="s">
        <v>31</v>
      </c>
      <c r="H11279" t="s">
        <v>46</v>
      </c>
      <c r="I11279" t="s">
        <v>241</v>
      </c>
      <c r="K11279"/>
      <c r="L11279" t="s">
        <v>18807</v>
      </c>
      <c r="M11279" t="s">
        <v>26</v>
      </c>
      <c r="N11279">
        <v>2</v>
      </c>
      <c r="P11279" t="s">
        <v>10827</v>
      </c>
      <c r="Q11279" t="s">
        <v>18808</v>
      </c>
      <c r="S11279" t="s">
        <v>29</v>
      </c>
    </row>
    <row r="11280" spans="1:19" hidden="1" x14ac:dyDescent="0.2">
      <c r="A11280">
        <v>7382</v>
      </c>
      <c r="B11280" t="s">
        <v>18809</v>
      </c>
      <c r="C11280" t="s">
        <v>20</v>
      </c>
      <c r="D11280">
        <v>9.0299999999999994</v>
      </c>
      <c r="E11280">
        <v>25</v>
      </c>
      <c r="F11280" t="s">
        <v>18810</v>
      </c>
      <c r="G11280" t="s">
        <v>55</v>
      </c>
      <c r="H11280" t="s">
        <v>46</v>
      </c>
      <c r="I11280" t="s">
        <v>4814</v>
      </c>
      <c r="K11280"/>
      <c r="L11280" t="s">
        <v>18811</v>
      </c>
      <c r="M11280" t="s">
        <v>26</v>
      </c>
      <c r="N11280">
        <v>2</v>
      </c>
      <c r="P11280" t="s">
        <v>10827</v>
      </c>
      <c r="Q11280" t="s">
        <v>18812</v>
      </c>
      <c r="S11280" t="s">
        <v>29</v>
      </c>
    </row>
    <row r="11281" spans="1:19" hidden="1" x14ac:dyDescent="0.2">
      <c r="A11281">
        <v>7382</v>
      </c>
      <c r="B11281" t="s">
        <v>18809</v>
      </c>
      <c r="C11281" t="s">
        <v>20</v>
      </c>
      <c r="D11281">
        <v>9</v>
      </c>
      <c r="E11281">
        <v>25</v>
      </c>
      <c r="F11281" t="s">
        <v>18810</v>
      </c>
      <c r="G11281" t="s">
        <v>31</v>
      </c>
      <c r="H11281" t="s">
        <v>46</v>
      </c>
      <c r="I11281" t="s">
        <v>4814</v>
      </c>
      <c r="K11281"/>
      <c r="L11281" t="s">
        <v>18811</v>
      </c>
      <c r="M11281" t="s">
        <v>26</v>
      </c>
      <c r="N11281">
        <v>2</v>
      </c>
      <c r="P11281" t="s">
        <v>10827</v>
      </c>
      <c r="Q11281" t="s">
        <v>18812</v>
      </c>
      <c r="S11281" t="s">
        <v>29</v>
      </c>
    </row>
    <row r="11282" spans="1:19" hidden="1" x14ac:dyDescent="0.2">
      <c r="A11282">
        <v>7382</v>
      </c>
      <c r="B11282" t="s">
        <v>18809</v>
      </c>
      <c r="C11282" t="s">
        <v>20</v>
      </c>
      <c r="D11282">
        <v>9.08</v>
      </c>
      <c r="E11282">
        <v>20</v>
      </c>
      <c r="F11282" t="s">
        <v>66</v>
      </c>
      <c r="G11282" t="s">
        <v>31</v>
      </c>
      <c r="H11282" t="s">
        <v>46</v>
      </c>
      <c r="I11282" t="s">
        <v>3568</v>
      </c>
      <c r="K11282"/>
      <c r="L11282" t="s">
        <v>18811</v>
      </c>
      <c r="M11282" t="s">
        <v>26</v>
      </c>
      <c r="N11282">
        <v>2</v>
      </c>
      <c r="P11282" t="s">
        <v>10827</v>
      </c>
      <c r="Q11282" t="s">
        <v>18812</v>
      </c>
      <c r="S11282" t="s">
        <v>29</v>
      </c>
    </row>
    <row r="11283" spans="1:19" hidden="1" x14ac:dyDescent="0.2">
      <c r="A11283">
        <v>7383</v>
      </c>
      <c r="B11283" t="s">
        <v>18813</v>
      </c>
      <c r="C11283" t="s">
        <v>20</v>
      </c>
      <c r="D11283">
        <v>7.1</v>
      </c>
      <c r="E11283">
        <v>20</v>
      </c>
      <c r="F11283" t="s">
        <v>66</v>
      </c>
      <c r="G11283" t="s">
        <v>31</v>
      </c>
      <c r="H11283" t="s">
        <v>46</v>
      </c>
      <c r="I11283" t="s">
        <v>241</v>
      </c>
      <c r="K11283"/>
      <c r="L11283" t="s">
        <v>18814</v>
      </c>
      <c r="M11283" t="s">
        <v>11208</v>
      </c>
      <c r="N11283">
        <v>4</v>
      </c>
      <c r="P11283" t="s">
        <v>10827</v>
      </c>
      <c r="Q11283" t="s">
        <v>18815</v>
      </c>
      <c r="S11283" t="s">
        <v>29</v>
      </c>
    </row>
    <row r="11284" spans="1:19" hidden="1" x14ac:dyDescent="0.2">
      <c r="A11284">
        <v>7384</v>
      </c>
      <c r="B11284" t="s">
        <v>18816</v>
      </c>
      <c r="C11284" t="s">
        <v>20</v>
      </c>
      <c r="D11284">
        <v>5.47</v>
      </c>
      <c r="E11284">
        <v>20</v>
      </c>
      <c r="F11284" t="s">
        <v>66</v>
      </c>
      <c r="G11284" t="s">
        <v>31</v>
      </c>
      <c r="H11284" t="s">
        <v>46</v>
      </c>
      <c r="I11284" t="s">
        <v>3568</v>
      </c>
      <c r="K11284"/>
      <c r="L11284" t="s">
        <v>18817</v>
      </c>
      <c r="M11284" t="s">
        <v>11208</v>
      </c>
      <c r="N11284">
        <v>4</v>
      </c>
      <c r="P11284" t="s">
        <v>10827</v>
      </c>
      <c r="Q11284" t="s">
        <v>18818</v>
      </c>
      <c r="S11284" t="s">
        <v>29</v>
      </c>
    </row>
    <row r="11285" spans="1:19" hidden="1" x14ac:dyDescent="0.2">
      <c r="A11285">
        <v>7385</v>
      </c>
      <c r="B11285" t="s">
        <v>18819</v>
      </c>
      <c r="C11285" t="s">
        <v>20</v>
      </c>
      <c r="D11285">
        <v>5.26</v>
      </c>
      <c r="E11285">
        <v>20</v>
      </c>
      <c r="F11285" t="s">
        <v>66</v>
      </c>
      <c r="G11285" t="s">
        <v>31</v>
      </c>
      <c r="H11285" t="s">
        <v>46</v>
      </c>
      <c r="I11285" t="s">
        <v>241</v>
      </c>
      <c r="K11285"/>
      <c r="L11285" t="s">
        <v>18820</v>
      </c>
      <c r="M11285" t="s">
        <v>26</v>
      </c>
      <c r="N11285">
        <v>2</v>
      </c>
      <c r="P11285" t="s">
        <v>10827</v>
      </c>
      <c r="Q11285" t="s">
        <v>18821</v>
      </c>
      <c r="S11285" t="s">
        <v>29</v>
      </c>
    </row>
    <row r="11286" spans="1:19" hidden="1" x14ac:dyDescent="0.2">
      <c r="A11286">
        <v>7386</v>
      </c>
      <c r="B11286" t="s">
        <v>18822</v>
      </c>
      <c r="C11286" t="s">
        <v>20</v>
      </c>
      <c r="D11286">
        <v>5.74</v>
      </c>
      <c r="E11286">
        <v>20</v>
      </c>
      <c r="F11286" t="s">
        <v>66</v>
      </c>
      <c r="G11286" t="s">
        <v>31</v>
      </c>
      <c r="H11286" t="s">
        <v>46</v>
      </c>
      <c r="I11286" t="s">
        <v>241</v>
      </c>
      <c r="K11286"/>
      <c r="L11286" t="s">
        <v>18823</v>
      </c>
      <c r="M11286" t="s">
        <v>11208</v>
      </c>
      <c r="N11286">
        <v>4</v>
      </c>
      <c r="P11286" t="s">
        <v>10827</v>
      </c>
      <c r="Q11286" t="s">
        <v>18824</v>
      </c>
      <c r="S11286" t="s">
        <v>29</v>
      </c>
    </row>
    <row r="11287" spans="1:19" hidden="1" x14ac:dyDescent="0.2">
      <c r="A11287">
        <v>7387</v>
      </c>
      <c r="B11287" t="s">
        <v>18825</v>
      </c>
      <c r="C11287" t="s">
        <v>20</v>
      </c>
      <c r="D11287">
        <v>5.6</v>
      </c>
      <c r="E11287">
        <v>20</v>
      </c>
      <c r="F11287" t="s">
        <v>66</v>
      </c>
      <c r="G11287" t="s">
        <v>31</v>
      </c>
      <c r="H11287" t="s">
        <v>46</v>
      </c>
      <c r="I11287" t="s">
        <v>241</v>
      </c>
      <c r="K11287"/>
      <c r="L11287" t="s">
        <v>18826</v>
      </c>
      <c r="M11287" t="s">
        <v>11208</v>
      </c>
      <c r="N11287">
        <v>4</v>
      </c>
      <c r="P11287" t="s">
        <v>10827</v>
      </c>
      <c r="Q11287" t="s">
        <v>18827</v>
      </c>
      <c r="S11287" t="s">
        <v>29</v>
      </c>
    </row>
    <row r="11288" spans="1:19" hidden="1" x14ac:dyDescent="0.2">
      <c r="A11288">
        <v>7388</v>
      </c>
      <c r="B11288" t="s">
        <v>18828</v>
      </c>
      <c r="C11288" t="s">
        <v>20</v>
      </c>
      <c r="D11288">
        <v>10.43</v>
      </c>
      <c r="E11288">
        <v>20</v>
      </c>
      <c r="F11288" t="s">
        <v>12664</v>
      </c>
      <c r="G11288" t="s">
        <v>31</v>
      </c>
      <c r="H11288" t="s">
        <v>46</v>
      </c>
      <c r="I11288" t="s">
        <v>3339</v>
      </c>
      <c r="K11288"/>
      <c r="L11288" t="s">
        <v>18829</v>
      </c>
      <c r="M11288" t="s">
        <v>26</v>
      </c>
      <c r="N11288">
        <v>2</v>
      </c>
      <c r="P11288" t="s">
        <v>10827</v>
      </c>
      <c r="Q11288" t="s">
        <v>18830</v>
      </c>
      <c r="S11288" t="s">
        <v>29</v>
      </c>
    </row>
    <row r="11289" spans="1:19" hidden="1" x14ac:dyDescent="0.2">
      <c r="A11289">
        <v>7389</v>
      </c>
      <c r="B11289" t="s">
        <v>18831</v>
      </c>
      <c r="C11289" t="s">
        <v>20</v>
      </c>
      <c r="D11289">
        <v>3.41</v>
      </c>
      <c r="E11289">
        <v>20</v>
      </c>
      <c r="F11289" t="s">
        <v>18832</v>
      </c>
      <c r="G11289" t="s">
        <v>31</v>
      </c>
      <c r="H11289" t="s">
        <v>46</v>
      </c>
      <c r="I11289" t="s">
        <v>5690</v>
      </c>
      <c r="K11289"/>
      <c r="L11289" t="s">
        <v>18833</v>
      </c>
      <c r="M11289" t="s">
        <v>26</v>
      </c>
      <c r="N11289">
        <v>2</v>
      </c>
      <c r="P11289" t="s">
        <v>10827</v>
      </c>
      <c r="Q11289" t="s">
        <v>18834</v>
      </c>
      <c r="S11289" t="s">
        <v>29</v>
      </c>
    </row>
    <row r="11290" spans="1:19" hidden="1" x14ac:dyDescent="0.2">
      <c r="A11290">
        <v>7390</v>
      </c>
      <c r="B11290" t="s">
        <v>18835</v>
      </c>
      <c r="C11290" t="s">
        <v>20</v>
      </c>
      <c r="D11290">
        <v>6.38</v>
      </c>
      <c r="E11290">
        <v>20</v>
      </c>
      <c r="F11290" t="s">
        <v>66</v>
      </c>
      <c r="G11290" t="s">
        <v>31</v>
      </c>
      <c r="H11290" t="s">
        <v>46</v>
      </c>
      <c r="I11290" t="s">
        <v>241</v>
      </c>
      <c r="K11290"/>
      <c r="L11290" t="s">
        <v>18836</v>
      </c>
      <c r="M11290" t="s">
        <v>26</v>
      </c>
      <c r="N11290">
        <v>2</v>
      </c>
      <c r="P11290" t="s">
        <v>10827</v>
      </c>
      <c r="Q11290" t="s">
        <v>18837</v>
      </c>
      <c r="S11290" t="s">
        <v>29</v>
      </c>
    </row>
    <row r="11291" spans="1:19" hidden="1" x14ac:dyDescent="0.2">
      <c r="A11291">
        <v>7394</v>
      </c>
      <c r="B11291" t="s">
        <v>18838</v>
      </c>
      <c r="C11291" t="s">
        <v>20</v>
      </c>
      <c r="D11291">
        <v>4.55</v>
      </c>
      <c r="E11291">
        <v>25</v>
      </c>
      <c r="F11291" t="s">
        <v>18839</v>
      </c>
      <c r="H11291" t="s">
        <v>23</v>
      </c>
      <c r="I11291" t="s">
        <v>18840</v>
      </c>
      <c r="K11291"/>
      <c r="L11291" t="s">
        <v>18841</v>
      </c>
      <c r="M11291" t="s">
        <v>11208</v>
      </c>
      <c r="N11291">
        <v>4</v>
      </c>
      <c r="P11291" t="s">
        <v>10827</v>
      </c>
      <c r="Q11291" t="s">
        <v>18842</v>
      </c>
      <c r="S11291" t="s">
        <v>29</v>
      </c>
    </row>
    <row r="11292" spans="1:19" hidden="1" x14ac:dyDescent="0.2">
      <c r="A11292">
        <v>7395</v>
      </c>
      <c r="B11292" t="s">
        <v>18843</v>
      </c>
      <c r="C11292" t="s">
        <v>20</v>
      </c>
      <c r="D11292">
        <v>5.45</v>
      </c>
      <c r="E11292">
        <v>25</v>
      </c>
      <c r="F11292" t="s">
        <v>18839</v>
      </c>
      <c r="H11292" t="s">
        <v>23</v>
      </c>
      <c r="I11292" t="s">
        <v>18840</v>
      </c>
      <c r="K11292"/>
      <c r="L11292" t="s">
        <v>18844</v>
      </c>
      <c r="M11292" t="s">
        <v>26</v>
      </c>
      <c r="N11292">
        <v>2</v>
      </c>
      <c r="P11292" t="s">
        <v>10827</v>
      </c>
      <c r="Q11292" t="s">
        <v>18845</v>
      </c>
      <c r="S11292" t="s">
        <v>29</v>
      </c>
    </row>
    <row r="11293" spans="1:19" hidden="1" x14ac:dyDescent="0.2">
      <c r="A11293">
        <v>7396</v>
      </c>
      <c r="B11293" t="s">
        <v>18846</v>
      </c>
      <c r="C11293" t="s">
        <v>20</v>
      </c>
      <c r="D11293">
        <v>10.199999999999999</v>
      </c>
      <c r="E11293" t="s">
        <v>3075</v>
      </c>
      <c r="G11293" t="s">
        <v>4418</v>
      </c>
      <c r="H11293" t="s">
        <v>23</v>
      </c>
      <c r="I11293" t="s">
        <v>18847</v>
      </c>
      <c r="K11293"/>
      <c r="L11293" t="s">
        <v>18848</v>
      </c>
      <c r="M11293" t="s">
        <v>26</v>
      </c>
      <c r="N11293">
        <v>2</v>
      </c>
      <c r="P11293" t="s">
        <v>10827</v>
      </c>
      <c r="Q11293" t="s">
        <v>18849</v>
      </c>
      <c r="S11293" t="s">
        <v>29</v>
      </c>
    </row>
    <row r="11294" spans="1:19" hidden="1" x14ac:dyDescent="0.2">
      <c r="A11294">
        <v>7397</v>
      </c>
      <c r="B11294" t="s">
        <v>18850</v>
      </c>
      <c r="C11294" t="s">
        <v>20</v>
      </c>
      <c r="D11294">
        <v>9.5</v>
      </c>
      <c r="E11294" t="s">
        <v>3075</v>
      </c>
      <c r="G11294" t="s">
        <v>4418</v>
      </c>
      <c r="H11294" t="s">
        <v>23</v>
      </c>
      <c r="I11294" t="s">
        <v>18847</v>
      </c>
      <c r="K11294"/>
      <c r="L11294" t="s">
        <v>18851</v>
      </c>
      <c r="M11294" t="s">
        <v>26</v>
      </c>
      <c r="N11294">
        <v>2</v>
      </c>
      <c r="P11294" t="s">
        <v>10827</v>
      </c>
      <c r="Q11294" t="s">
        <v>18852</v>
      </c>
      <c r="S11294" t="s">
        <v>29</v>
      </c>
    </row>
    <row r="11295" spans="1:19" hidden="1" x14ac:dyDescent="0.2">
      <c r="A11295">
        <v>7398</v>
      </c>
      <c r="B11295" t="s">
        <v>8216</v>
      </c>
      <c r="C11295" t="s">
        <v>20</v>
      </c>
      <c r="D11295">
        <v>4.47</v>
      </c>
      <c r="E11295">
        <v>22</v>
      </c>
      <c r="F11295" t="s">
        <v>18853</v>
      </c>
      <c r="G11295" t="s">
        <v>31</v>
      </c>
      <c r="H11295" t="s">
        <v>46</v>
      </c>
      <c r="I11295" t="s">
        <v>1690</v>
      </c>
      <c r="K11295"/>
      <c r="L11295" t="s">
        <v>8218</v>
      </c>
      <c r="M11295" t="s">
        <v>11208</v>
      </c>
      <c r="N11295">
        <v>4</v>
      </c>
      <c r="P11295" t="s">
        <v>10827</v>
      </c>
      <c r="Q11295" t="s">
        <v>18854</v>
      </c>
      <c r="S11295" t="s">
        <v>29</v>
      </c>
    </row>
    <row r="11296" spans="1:19" hidden="1" x14ac:dyDescent="0.2">
      <c r="A11296">
        <v>7399</v>
      </c>
      <c r="B11296" t="s">
        <v>8220</v>
      </c>
      <c r="C11296" t="s">
        <v>20</v>
      </c>
      <c r="D11296">
        <v>7.23</v>
      </c>
      <c r="E11296">
        <v>25</v>
      </c>
      <c r="F11296" t="s">
        <v>18853</v>
      </c>
      <c r="G11296" t="s">
        <v>31</v>
      </c>
      <c r="H11296" t="s">
        <v>46</v>
      </c>
      <c r="I11296" t="s">
        <v>1690</v>
      </c>
      <c r="K11296"/>
      <c r="L11296" t="s">
        <v>8221</v>
      </c>
      <c r="M11296" t="s">
        <v>11208</v>
      </c>
      <c r="N11296">
        <v>4</v>
      </c>
      <c r="P11296" t="s">
        <v>10827</v>
      </c>
      <c r="Q11296" t="s">
        <v>18855</v>
      </c>
      <c r="S11296" t="s">
        <v>29</v>
      </c>
    </row>
    <row r="11297" spans="1:19" hidden="1" x14ac:dyDescent="0.2">
      <c r="A11297">
        <v>7400</v>
      </c>
      <c r="B11297" t="s">
        <v>18856</v>
      </c>
      <c r="C11297" t="s">
        <v>20</v>
      </c>
      <c r="D11297">
        <v>7.91</v>
      </c>
      <c r="E11297">
        <v>25</v>
      </c>
      <c r="F11297" t="s">
        <v>18853</v>
      </c>
      <c r="G11297" t="s">
        <v>31</v>
      </c>
      <c r="H11297" t="s">
        <v>46</v>
      </c>
      <c r="I11297" t="s">
        <v>1690</v>
      </c>
      <c r="K11297"/>
      <c r="L11297" t="s">
        <v>18857</v>
      </c>
      <c r="M11297" t="s">
        <v>26</v>
      </c>
      <c r="N11297">
        <v>2</v>
      </c>
      <c r="P11297" t="s">
        <v>10827</v>
      </c>
      <c r="Q11297" t="s">
        <v>18858</v>
      </c>
      <c r="S11297" t="s">
        <v>29</v>
      </c>
    </row>
    <row r="11298" spans="1:19" hidden="1" x14ac:dyDescent="0.2">
      <c r="A11298">
        <v>7401</v>
      </c>
      <c r="B11298" t="s">
        <v>18859</v>
      </c>
      <c r="C11298" t="s">
        <v>20</v>
      </c>
      <c r="D11298">
        <v>7.49</v>
      </c>
      <c r="E11298">
        <v>25</v>
      </c>
      <c r="F11298" t="s">
        <v>18853</v>
      </c>
      <c r="G11298" t="s">
        <v>31</v>
      </c>
      <c r="H11298" t="s">
        <v>46</v>
      </c>
      <c r="I11298" t="s">
        <v>1690</v>
      </c>
      <c r="K11298"/>
      <c r="L11298" t="s">
        <v>18860</v>
      </c>
      <c r="M11298" t="s">
        <v>26</v>
      </c>
      <c r="N11298">
        <v>2</v>
      </c>
      <c r="P11298" t="s">
        <v>10827</v>
      </c>
      <c r="Q11298" t="s">
        <v>18861</v>
      </c>
      <c r="S11298" t="s">
        <v>29</v>
      </c>
    </row>
    <row r="11299" spans="1:19" hidden="1" x14ac:dyDescent="0.2">
      <c r="A11299">
        <v>7402</v>
      </c>
      <c r="B11299" t="s">
        <v>18862</v>
      </c>
      <c r="C11299" t="s">
        <v>20</v>
      </c>
      <c r="D11299">
        <v>7.51</v>
      </c>
      <c r="E11299">
        <v>25</v>
      </c>
      <c r="F11299" t="s">
        <v>18853</v>
      </c>
      <c r="G11299" t="s">
        <v>31</v>
      </c>
      <c r="H11299" t="s">
        <v>46</v>
      </c>
      <c r="I11299" t="s">
        <v>1690</v>
      </c>
      <c r="K11299"/>
      <c r="L11299" t="s">
        <v>18863</v>
      </c>
      <c r="M11299" t="s">
        <v>26</v>
      </c>
      <c r="N11299">
        <v>2</v>
      </c>
      <c r="P11299" t="s">
        <v>10827</v>
      </c>
      <c r="Q11299" t="s">
        <v>18864</v>
      </c>
      <c r="S11299" t="s">
        <v>29</v>
      </c>
    </row>
    <row r="11300" spans="1:19" hidden="1" x14ac:dyDescent="0.2">
      <c r="A11300">
        <v>7403</v>
      </c>
      <c r="B11300" t="s">
        <v>18865</v>
      </c>
      <c r="C11300" t="s">
        <v>20</v>
      </c>
      <c r="D11300">
        <v>4.96</v>
      </c>
      <c r="E11300">
        <v>22</v>
      </c>
      <c r="F11300" t="s">
        <v>18853</v>
      </c>
      <c r="G11300" t="s">
        <v>31</v>
      </c>
      <c r="H11300" t="s">
        <v>46</v>
      </c>
      <c r="I11300" t="s">
        <v>1690</v>
      </c>
      <c r="K11300"/>
      <c r="L11300" t="s">
        <v>18866</v>
      </c>
      <c r="M11300" t="s">
        <v>26</v>
      </c>
      <c r="N11300">
        <v>2</v>
      </c>
      <c r="P11300" t="s">
        <v>10827</v>
      </c>
      <c r="Q11300" t="s">
        <v>18867</v>
      </c>
      <c r="S11300" t="s">
        <v>29</v>
      </c>
    </row>
    <row r="11301" spans="1:19" hidden="1" x14ac:dyDescent="0.2">
      <c r="A11301">
        <v>7404</v>
      </c>
      <c r="B11301" t="s">
        <v>18868</v>
      </c>
      <c r="C11301" t="s">
        <v>20</v>
      </c>
      <c r="D11301">
        <v>4.7</v>
      </c>
      <c r="E11301">
        <v>22</v>
      </c>
      <c r="F11301" t="s">
        <v>18853</v>
      </c>
      <c r="G11301" t="s">
        <v>31</v>
      </c>
      <c r="H11301" t="s">
        <v>46</v>
      </c>
      <c r="I11301" t="s">
        <v>1690</v>
      </c>
      <c r="K11301"/>
      <c r="L11301" t="s">
        <v>18869</v>
      </c>
      <c r="M11301" t="s">
        <v>26</v>
      </c>
      <c r="N11301">
        <v>2</v>
      </c>
      <c r="P11301" t="s">
        <v>10827</v>
      </c>
      <c r="Q11301" t="s">
        <v>18870</v>
      </c>
      <c r="S11301" t="s">
        <v>29</v>
      </c>
    </row>
    <row r="11302" spans="1:19" hidden="1" x14ac:dyDescent="0.2">
      <c r="A11302">
        <v>7405</v>
      </c>
      <c r="B11302" t="s">
        <v>18871</v>
      </c>
      <c r="C11302" t="s">
        <v>20</v>
      </c>
      <c r="D11302">
        <v>4.76</v>
      </c>
      <c r="E11302">
        <v>24</v>
      </c>
      <c r="F11302" t="s">
        <v>18853</v>
      </c>
      <c r="G11302" t="s">
        <v>31</v>
      </c>
      <c r="H11302" t="s">
        <v>46</v>
      </c>
      <c r="I11302" t="s">
        <v>1690</v>
      </c>
      <c r="K11302"/>
      <c r="L11302" t="s">
        <v>18872</v>
      </c>
      <c r="M11302" t="s">
        <v>26</v>
      </c>
      <c r="N11302">
        <v>2</v>
      </c>
      <c r="P11302" t="s">
        <v>10827</v>
      </c>
      <c r="Q11302" t="s">
        <v>18873</v>
      </c>
      <c r="S11302" t="s">
        <v>29</v>
      </c>
    </row>
    <row r="11303" spans="1:19" hidden="1" x14ac:dyDescent="0.2">
      <c r="A11303">
        <v>7406</v>
      </c>
      <c r="B11303" t="s">
        <v>18874</v>
      </c>
      <c r="C11303" t="s">
        <v>20</v>
      </c>
      <c r="D11303">
        <v>4.93</v>
      </c>
      <c r="E11303">
        <v>24</v>
      </c>
      <c r="F11303" t="s">
        <v>18853</v>
      </c>
      <c r="G11303" t="s">
        <v>31</v>
      </c>
      <c r="H11303" t="s">
        <v>46</v>
      </c>
      <c r="I11303" t="s">
        <v>1690</v>
      </c>
      <c r="K11303"/>
      <c r="L11303" t="s">
        <v>18875</v>
      </c>
      <c r="M11303" t="s">
        <v>26</v>
      </c>
      <c r="N11303">
        <v>2</v>
      </c>
      <c r="P11303" t="s">
        <v>10827</v>
      </c>
      <c r="Q11303" t="s">
        <v>18876</v>
      </c>
      <c r="S11303" t="s">
        <v>29</v>
      </c>
    </row>
    <row r="11304" spans="1:19" hidden="1" x14ac:dyDescent="0.2">
      <c r="A11304">
        <v>7407</v>
      </c>
      <c r="B11304" t="s">
        <v>18877</v>
      </c>
      <c r="C11304" t="s">
        <v>20</v>
      </c>
      <c r="D11304">
        <v>4.5999999999999996</v>
      </c>
      <c r="E11304">
        <v>22</v>
      </c>
      <c r="F11304" t="s">
        <v>18853</v>
      </c>
      <c r="G11304" t="s">
        <v>31</v>
      </c>
      <c r="H11304" t="s">
        <v>46</v>
      </c>
      <c r="I11304" t="s">
        <v>1690</v>
      </c>
      <c r="K11304"/>
      <c r="L11304" t="s">
        <v>18878</v>
      </c>
      <c r="M11304" t="s">
        <v>26</v>
      </c>
      <c r="N11304">
        <v>2</v>
      </c>
      <c r="P11304" t="s">
        <v>10827</v>
      </c>
      <c r="Q11304" t="s">
        <v>18879</v>
      </c>
      <c r="S11304" t="s">
        <v>29</v>
      </c>
    </row>
    <row r="11305" spans="1:19" hidden="1" x14ac:dyDescent="0.2">
      <c r="A11305">
        <v>7409</v>
      </c>
      <c r="B11305" t="s">
        <v>18880</v>
      </c>
      <c r="C11305" t="s">
        <v>20</v>
      </c>
      <c r="D11305">
        <v>7.3</v>
      </c>
      <c r="E11305" t="s">
        <v>17030</v>
      </c>
      <c r="I11305" t="s">
        <v>17031</v>
      </c>
      <c r="K11305"/>
      <c r="L11305" t="s">
        <v>18881</v>
      </c>
      <c r="M11305" t="s">
        <v>26</v>
      </c>
      <c r="N11305">
        <v>2</v>
      </c>
      <c r="P11305" t="s">
        <v>10827</v>
      </c>
      <c r="Q11305" t="s">
        <v>18882</v>
      </c>
      <c r="S11305" t="s">
        <v>29</v>
      </c>
    </row>
    <row r="11306" spans="1:19" hidden="1" x14ac:dyDescent="0.2">
      <c r="A11306">
        <v>7409</v>
      </c>
      <c r="B11306" t="s">
        <v>18880</v>
      </c>
      <c r="C11306" t="s">
        <v>73</v>
      </c>
      <c r="D11306" t="s">
        <v>7735</v>
      </c>
      <c r="E11306" t="s">
        <v>17030</v>
      </c>
      <c r="I11306" t="s">
        <v>17031</v>
      </c>
      <c r="K11306"/>
      <c r="L11306" t="s">
        <v>18881</v>
      </c>
      <c r="M11306" t="s">
        <v>26</v>
      </c>
      <c r="N11306">
        <v>2</v>
      </c>
      <c r="P11306" t="s">
        <v>10827</v>
      </c>
      <c r="Q11306" t="s">
        <v>18882</v>
      </c>
      <c r="S11306" t="s">
        <v>29</v>
      </c>
    </row>
    <row r="11307" spans="1:19" hidden="1" x14ac:dyDescent="0.2">
      <c r="A11307">
        <v>7410</v>
      </c>
      <c r="B11307" t="s">
        <v>18883</v>
      </c>
      <c r="C11307" t="s">
        <v>20</v>
      </c>
      <c r="D11307">
        <v>7.3</v>
      </c>
      <c r="E11307" t="s">
        <v>17030</v>
      </c>
      <c r="I11307" t="s">
        <v>17031</v>
      </c>
      <c r="K11307"/>
      <c r="L11307" t="s">
        <v>18884</v>
      </c>
      <c r="M11307" t="s">
        <v>26</v>
      </c>
      <c r="N11307">
        <v>2</v>
      </c>
      <c r="P11307" t="s">
        <v>10827</v>
      </c>
      <c r="Q11307" t="s">
        <v>18885</v>
      </c>
      <c r="S11307" t="s">
        <v>29</v>
      </c>
    </row>
    <row r="11308" spans="1:19" hidden="1" x14ac:dyDescent="0.2">
      <c r="A11308">
        <v>7410</v>
      </c>
      <c r="B11308" t="s">
        <v>18883</v>
      </c>
      <c r="C11308" t="s">
        <v>73</v>
      </c>
      <c r="D11308" t="s">
        <v>7735</v>
      </c>
      <c r="E11308" t="s">
        <v>17030</v>
      </c>
      <c r="I11308" t="s">
        <v>17031</v>
      </c>
      <c r="K11308"/>
      <c r="L11308" t="s">
        <v>18884</v>
      </c>
      <c r="M11308" t="s">
        <v>26</v>
      </c>
      <c r="N11308">
        <v>2</v>
      </c>
      <c r="P11308" t="s">
        <v>10827</v>
      </c>
      <c r="Q11308" t="s">
        <v>18885</v>
      </c>
      <c r="S11308" t="s">
        <v>29</v>
      </c>
    </row>
    <row r="11309" spans="1:19" hidden="1" x14ac:dyDescent="0.2">
      <c r="A11309">
        <v>7412</v>
      </c>
      <c r="B11309" t="s">
        <v>18886</v>
      </c>
      <c r="C11309" t="s">
        <v>20</v>
      </c>
      <c r="D11309">
        <v>8.1</v>
      </c>
      <c r="E11309" t="s">
        <v>17030</v>
      </c>
      <c r="I11309" t="s">
        <v>17031</v>
      </c>
      <c r="K11309"/>
      <c r="L11309" t="s">
        <v>18887</v>
      </c>
      <c r="M11309" t="s">
        <v>26</v>
      </c>
      <c r="N11309">
        <v>2</v>
      </c>
      <c r="P11309" t="s">
        <v>10827</v>
      </c>
      <c r="Q11309" t="s">
        <v>18888</v>
      </c>
      <c r="S11309" t="s">
        <v>29</v>
      </c>
    </row>
    <row r="11310" spans="1:19" hidden="1" x14ac:dyDescent="0.2">
      <c r="A11310">
        <v>7412</v>
      </c>
      <c r="B11310" t="s">
        <v>18886</v>
      </c>
      <c r="C11310" t="s">
        <v>73</v>
      </c>
      <c r="D11310">
        <v>2</v>
      </c>
      <c r="E11310" t="s">
        <v>17030</v>
      </c>
      <c r="I11310" t="s">
        <v>17031</v>
      </c>
      <c r="K11310"/>
      <c r="L11310" t="s">
        <v>18887</v>
      </c>
      <c r="M11310" t="s">
        <v>26</v>
      </c>
      <c r="N11310">
        <v>2</v>
      </c>
      <c r="P11310" t="s">
        <v>10827</v>
      </c>
      <c r="Q11310" t="s">
        <v>18888</v>
      </c>
      <c r="S11310" t="s">
        <v>29</v>
      </c>
    </row>
    <row r="11311" spans="1:19" hidden="1" x14ac:dyDescent="0.2">
      <c r="A11311">
        <v>7413</v>
      </c>
      <c r="B11311" t="s">
        <v>8321</v>
      </c>
      <c r="C11311" t="s">
        <v>20</v>
      </c>
      <c r="D11311">
        <v>5.91</v>
      </c>
      <c r="E11311" t="s">
        <v>3078</v>
      </c>
      <c r="F11311" t="s">
        <v>12448</v>
      </c>
      <c r="G11311" t="s">
        <v>189</v>
      </c>
      <c r="H11311" t="s">
        <v>23</v>
      </c>
      <c r="I11311" t="s">
        <v>6235</v>
      </c>
      <c r="K11311"/>
      <c r="L11311" t="s">
        <v>8322</v>
      </c>
      <c r="M11311" t="s">
        <v>11208</v>
      </c>
      <c r="N11311">
        <v>4</v>
      </c>
      <c r="P11311" t="s">
        <v>10827</v>
      </c>
      <c r="Q11311" t="s">
        <v>18889</v>
      </c>
      <c r="S11311" t="s">
        <v>29</v>
      </c>
    </row>
    <row r="11312" spans="1:19" hidden="1" x14ac:dyDescent="0.2">
      <c r="A11312">
        <v>7414</v>
      </c>
      <c r="B11312" t="s">
        <v>18890</v>
      </c>
      <c r="C11312" t="s">
        <v>20</v>
      </c>
      <c r="D11312">
        <v>5.93</v>
      </c>
      <c r="E11312" t="s">
        <v>3078</v>
      </c>
      <c r="F11312" t="s">
        <v>12448</v>
      </c>
      <c r="G11312" t="s">
        <v>189</v>
      </c>
      <c r="H11312" t="s">
        <v>23</v>
      </c>
      <c r="I11312" t="s">
        <v>6235</v>
      </c>
      <c r="K11312"/>
      <c r="L11312" t="s">
        <v>18891</v>
      </c>
      <c r="M11312" t="s">
        <v>26</v>
      </c>
      <c r="N11312">
        <v>2</v>
      </c>
      <c r="P11312" t="s">
        <v>10827</v>
      </c>
      <c r="Q11312" t="s">
        <v>18892</v>
      </c>
      <c r="S11312" t="s">
        <v>29</v>
      </c>
    </row>
    <row r="11313" spans="1:19" hidden="1" x14ac:dyDescent="0.2">
      <c r="A11313">
        <v>7415</v>
      </c>
      <c r="B11313" t="s">
        <v>18893</v>
      </c>
      <c r="C11313" t="s">
        <v>20</v>
      </c>
      <c r="D11313">
        <v>5.99</v>
      </c>
      <c r="E11313" t="s">
        <v>3078</v>
      </c>
      <c r="F11313" t="s">
        <v>12448</v>
      </c>
      <c r="G11313" t="s">
        <v>189</v>
      </c>
      <c r="H11313" t="s">
        <v>23</v>
      </c>
      <c r="I11313" t="s">
        <v>6235</v>
      </c>
      <c r="K11313"/>
      <c r="L11313" t="s">
        <v>18894</v>
      </c>
      <c r="M11313" t="s">
        <v>26</v>
      </c>
      <c r="N11313">
        <v>2</v>
      </c>
      <c r="P11313" t="s">
        <v>10827</v>
      </c>
      <c r="Q11313" t="s">
        <v>18895</v>
      </c>
      <c r="S11313" t="s">
        <v>29</v>
      </c>
    </row>
    <row r="11314" spans="1:19" hidden="1" x14ac:dyDescent="0.2">
      <c r="A11314">
        <v>7416</v>
      </c>
      <c r="B11314" t="s">
        <v>18896</v>
      </c>
      <c r="C11314" t="s">
        <v>20</v>
      </c>
      <c r="D11314">
        <v>4.96</v>
      </c>
      <c r="E11314" t="s">
        <v>3078</v>
      </c>
      <c r="F11314" t="s">
        <v>12448</v>
      </c>
      <c r="G11314" t="s">
        <v>189</v>
      </c>
      <c r="H11314" t="s">
        <v>23</v>
      </c>
      <c r="I11314" t="s">
        <v>6235</v>
      </c>
      <c r="K11314"/>
      <c r="L11314" t="s">
        <v>18897</v>
      </c>
      <c r="M11314" t="s">
        <v>26</v>
      </c>
      <c r="N11314">
        <v>2</v>
      </c>
      <c r="P11314" t="s">
        <v>10827</v>
      </c>
      <c r="Q11314" t="s">
        <v>18898</v>
      </c>
      <c r="S11314" t="s">
        <v>29</v>
      </c>
    </row>
    <row r="11315" spans="1:19" hidden="1" x14ac:dyDescent="0.2">
      <c r="A11315">
        <v>7417</v>
      </c>
      <c r="B11315" t="s">
        <v>18899</v>
      </c>
      <c r="C11315" t="s">
        <v>20</v>
      </c>
      <c r="D11315">
        <v>5.86</v>
      </c>
      <c r="E11315" t="s">
        <v>3078</v>
      </c>
      <c r="F11315" t="s">
        <v>12448</v>
      </c>
      <c r="G11315" t="s">
        <v>189</v>
      </c>
      <c r="H11315" t="s">
        <v>23</v>
      </c>
      <c r="I11315" t="s">
        <v>6235</v>
      </c>
      <c r="K11315"/>
      <c r="L11315" t="s">
        <v>18900</v>
      </c>
      <c r="M11315" t="s">
        <v>11208</v>
      </c>
      <c r="N11315">
        <v>4</v>
      </c>
      <c r="P11315" t="s">
        <v>10827</v>
      </c>
      <c r="Q11315" t="s">
        <v>18901</v>
      </c>
      <c r="S11315" t="s">
        <v>29</v>
      </c>
    </row>
    <row r="11316" spans="1:19" hidden="1" x14ac:dyDescent="0.2">
      <c r="A11316">
        <v>7418</v>
      </c>
      <c r="B11316" t="s">
        <v>18902</v>
      </c>
      <c r="C11316" t="s">
        <v>20</v>
      </c>
      <c r="D11316">
        <v>5.87</v>
      </c>
      <c r="E11316" t="s">
        <v>3078</v>
      </c>
      <c r="F11316" t="s">
        <v>12448</v>
      </c>
      <c r="G11316" t="s">
        <v>189</v>
      </c>
      <c r="H11316" t="s">
        <v>23</v>
      </c>
      <c r="I11316" t="s">
        <v>6235</v>
      </c>
      <c r="K11316"/>
      <c r="L11316" t="s">
        <v>18903</v>
      </c>
      <c r="M11316" t="s">
        <v>26</v>
      </c>
      <c r="N11316">
        <v>2</v>
      </c>
      <c r="P11316" t="s">
        <v>10827</v>
      </c>
      <c r="Q11316" t="s">
        <v>18904</v>
      </c>
      <c r="S11316" t="s">
        <v>29</v>
      </c>
    </row>
    <row r="11317" spans="1:19" hidden="1" x14ac:dyDescent="0.2">
      <c r="A11317">
        <v>7419</v>
      </c>
      <c r="B11317" t="s">
        <v>8350</v>
      </c>
      <c r="C11317" t="s">
        <v>20</v>
      </c>
      <c r="D11317">
        <v>4.96</v>
      </c>
      <c r="E11317">
        <v>25</v>
      </c>
      <c r="F11317" t="s">
        <v>18905</v>
      </c>
      <c r="G11317" t="s">
        <v>31</v>
      </c>
      <c r="H11317" t="s">
        <v>23</v>
      </c>
      <c r="I11317" t="s">
        <v>3686</v>
      </c>
      <c r="K11317" t="e">
        <f>- Other measurement: R12</f>
        <v>#NAME?</v>
      </c>
      <c r="L11317" t="s">
        <v>8353</v>
      </c>
      <c r="M11317" t="s">
        <v>11208</v>
      </c>
      <c r="N11317">
        <v>4</v>
      </c>
      <c r="P11317" t="s">
        <v>10827</v>
      </c>
      <c r="Q11317" t="s">
        <v>18906</v>
      </c>
      <c r="S11317" t="s">
        <v>29</v>
      </c>
    </row>
    <row r="11318" spans="1:19" hidden="1" x14ac:dyDescent="0.2">
      <c r="A11318">
        <v>7419</v>
      </c>
      <c r="B11318" t="s">
        <v>8350</v>
      </c>
      <c r="C11318" t="s">
        <v>20</v>
      </c>
      <c r="D11318">
        <v>4.8899999999999997</v>
      </c>
      <c r="E11318">
        <v>33</v>
      </c>
      <c r="F11318" t="s">
        <v>18905</v>
      </c>
      <c r="G11318" t="s">
        <v>31</v>
      </c>
      <c r="H11318" t="s">
        <v>23</v>
      </c>
      <c r="I11318" t="s">
        <v>3686</v>
      </c>
      <c r="K11318" t="e">
        <f>- Other measurement: R12</f>
        <v>#NAME?</v>
      </c>
      <c r="L11318" t="s">
        <v>8353</v>
      </c>
      <c r="M11318" t="s">
        <v>11208</v>
      </c>
      <c r="N11318">
        <v>4</v>
      </c>
      <c r="P11318" t="s">
        <v>10827</v>
      </c>
      <c r="Q11318" t="s">
        <v>18906</v>
      </c>
      <c r="S11318" t="s">
        <v>29</v>
      </c>
    </row>
    <row r="11319" spans="1:19" hidden="1" x14ac:dyDescent="0.2">
      <c r="A11319">
        <v>7419</v>
      </c>
      <c r="B11319" t="s">
        <v>8350</v>
      </c>
      <c r="C11319" t="s">
        <v>20</v>
      </c>
      <c r="D11319">
        <v>4.7699999999999996</v>
      </c>
      <c r="E11319">
        <v>45</v>
      </c>
      <c r="F11319" t="s">
        <v>18905</v>
      </c>
      <c r="G11319" t="s">
        <v>31</v>
      </c>
      <c r="H11319" t="s">
        <v>23</v>
      </c>
      <c r="I11319" t="s">
        <v>3686</v>
      </c>
      <c r="K11319" t="e">
        <f>- Other measurement: R12</f>
        <v>#NAME?</v>
      </c>
      <c r="L11319" t="s">
        <v>8353</v>
      </c>
      <c r="M11319" t="s">
        <v>11208</v>
      </c>
      <c r="N11319">
        <v>4</v>
      </c>
      <c r="P11319" t="s">
        <v>10827</v>
      </c>
      <c r="Q11319" t="s">
        <v>18906</v>
      </c>
      <c r="S11319" t="s">
        <v>29</v>
      </c>
    </row>
    <row r="11320" spans="1:19" hidden="1" x14ac:dyDescent="0.2">
      <c r="A11320">
        <v>7419</v>
      </c>
      <c r="B11320" t="s">
        <v>8350</v>
      </c>
      <c r="C11320" t="s">
        <v>20</v>
      </c>
      <c r="D11320">
        <v>4.9800000000000004</v>
      </c>
      <c r="E11320">
        <v>25</v>
      </c>
      <c r="F11320" t="s">
        <v>18907</v>
      </c>
      <c r="G11320" t="s">
        <v>55</v>
      </c>
      <c r="H11320" t="s">
        <v>46</v>
      </c>
      <c r="I11320" t="s">
        <v>6004</v>
      </c>
      <c r="K11320" t="e">
        <f>- Other measurement: R12</f>
        <v>#NAME?</v>
      </c>
      <c r="L11320" t="s">
        <v>8353</v>
      </c>
      <c r="M11320" t="s">
        <v>11208</v>
      </c>
      <c r="N11320">
        <v>4</v>
      </c>
      <c r="P11320" t="s">
        <v>10827</v>
      </c>
      <c r="Q11320" t="s">
        <v>18906</v>
      </c>
      <c r="S11320" t="s">
        <v>29</v>
      </c>
    </row>
    <row r="11321" spans="1:19" hidden="1" x14ac:dyDescent="0.2">
      <c r="A11321">
        <v>7420</v>
      </c>
      <c r="B11321" t="s">
        <v>18908</v>
      </c>
      <c r="C11321" t="s">
        <v>20</v>
      </c>
      <c r="D11321">
        <v>4.2</v>
      </c>
      <c r="E11321">
        <v>25</v>
      </c>
      <c r="F11321" t="s">
        <v>18907</v>
      </c>
      <c r="G11321" t="s">
        <v>31</v>
      </c>
      <c r="H11321" t="s">
        <v>46</v>
      </c>
      <c r="I11321" t="s">
        <v>5429</v>
      </c>
      <c r="K11321"/>
      <c r="L11321" t="s">
        <v>18909</v>
      </c>
      <c r="M11321" t="s">
        <v>11208</v>
      </c>
      <c r="N11321">
        <v>4</v>
      </c>
      <c r="P11321" t="s">
        <v>10827</v>
      </c>
      <c r="Q11321" t="s">
        <v>18910</v>
      </c>
      <c r="S11321" t="s">
        <v>29</v>
      </c>
    </row>
    <row r="11322" spans="1:19" hidden="1" x14ac:dyDescent="0.2">
      <c r="A11322">
        <v>7421</v>
      </c>
      <c r="B11322" t="s">
        <v>8373</v>
      </c>
      <c r="C11322" t="s">
        <v>20</v>
      </c>
      <c r="D11322">
        <v>4.18</v>
      </c>
      <c r="E11322">
        <v>25</v>
      </c>
      <c r="F11322" t="s">
        <v>18907</v>
      </c>
      <c r="G11322" t="s">
        <v>31</v>
      </c>
      <c r="H11322" t="s">
        <v>46</v>
      </c>
      <c r="I11322" t="s">
        <v>5429</v>
      </c>
      <c r="K11322"/>
      <c r="L11322" t="s">
        <v>8375</v>
      </c>
      <c r="M11322" t="s">
        <v>11208</v>
      </c>
      <c r="N11322">
        <v>4</v>
      </c>
      <c r="P11322" t="s">
        <v>10827</v>
      </c>
      <c r="Q11322" t="s">
        <v>18911</v>
      </c>
      <c r="S11322" t="s">
        <v>29</v>
      </c>
    </row>
    <row r="11323" spans="1:19" hidden="1" x14ac:dyDescent="0.2">
      <c r="A11323">
        <v>7422</v>
      </c>
      <c r="B11323" t="s">
        <v>8410</v>
      </c>
      <c r="C11323" t="s">
        <v>20</v>
      </c>
      <c r="D11323">
        <v>5.85</v>
      </c>
      <c r="E11323">
        <v>25</v>
      </c>
      <c r="F11323" t="s">
        <v>18912</v>
      </c>
      <c r="G11323" t="s">
        <v>55</v>
      </c>
      <c r="H11323" t="s">
        <v>46</v>
      </c>
      <c r="I11323" t="s">
        <v>8085</v>
      </c>
      <c r="K11323"/>
      <c r="L11323" t="s">
        <v>8413</v>
      </c>
      <c r="M11323" t="s">
        <v>11208</v>
      </c>
      <c r="N11323">
        <v>4</v>
      </c>
      <c r="P11323" t="s">
        <v>10827</v>
      </c>
      <c r="Q11323" t="s">
        <v>18913</v>
      </c>
      <c r="S11323" t="s">
        <v>29</v>
      </c>
    </row>
    <row r="11324" spans="1:19" hidden="1" x14ac:dyDescent="0.2">
      <c r="A11324">
        <v>7423</v>
      </c>
      <c r="B11324" t="s">
        <v>8448</v>
      </c>
      <c r="C11324" t="s">
        <v>20</v>
      </c>
      <c r="D11324">
        <v>5.45</v>
      </c>
      <c r="E11324">
        <v>25</v>
      </c>
      <c r="F11324" t="s">
        <v>1394</v>
      </c>
      <c r="G11324" t="s">
        <v>55</v>
      </c>
      <c r="H11324" t="s">
        <v>46</v>
      </c>
      <c r="I11324" t="s">
        <v>8085</v>
      </c>
      <c r="K11324"/>
      <c r="L11324" t="s">
        <v>8450</v>
      </c>
      <c r="M11324" t="s">
        <v>11071</v>
      </c>
      <c r="N11324">
        <v>3</v>
      </c>
      <c r="P11324" t="s">
        <v>10827</v>
      </c>
      <c r="Q11324" t="s">
        <v>18914</v>
      </c>
      <c r="S11324" t="s">
        <v>29</v>
      </c>
    </row>
    <row r="11325" spans="1:19" hidden="1" x14ac:dyDescent="0.2">
      <c r="A11325">
        <v>7423</v>
      </c>
      <c r="B11325" t="s">
        <v>8448</v>
      </c>
      <c r="C11325" t="s">
        <v>20</v>
      </c>
      <c r="D11325">
        <v>5.39</v>
      </c>
      <c r="E11325">
        <v>25</v>
      </c>
      <c r="F11325" t="s">
        <v>18915</v>
      </c>
      <c r="G11325" t="s">
        <v>31</v>
      </c>
      <c r="H11325" t="s">
        <v>46</v>
      </c>
      <c r="I11325" t="s">
        <v>8085</v>
      </c>
      <c r="K11325"/>
      <c r="L11325" t="s">
        <v>8450</v>
      </c>
      <c r="M11325" t="s">
        <v>11071</v>
      </c>
      <c r="N11325">
        <v>3</v>
      </c>
      <c r="P11325" t="s">
        <v>10827</v>
      </c>
      <c r="Q11325" t="s">
        <v>18914</v>
      </c>
      <c r="S11325" t="s">
        <v>29</v>
      </c>
    </row>
    <row r="11326" spans="1:19" hidden="1" x14ac:dyDescent="0.2">
      <c r="A11326">
        <v>7424</v>
      </c>
      <c r="B11326" t="s">
        <v>8455</v>
      </c>
      <c r="C11326" t="s">
        <v>20</v>
      </c>
      <c r="D11326">
        <v>5.28</v>
      </c>
      <c r="E11326">
        <v>25</v>
      </c>
      <c r="F11326" t="s">
        <v>1394</v>
      </c>
      <c r="G11326" t="s">
        <v>31</v>
      </c>
      <c r="H11326" t="s">
        <v>46</v>
      </c>
      <c r="I11326" t="s">
        <v>9213</v>
      </c>
      <c r="K11326"/>
      <c r="L11326" t="s">
        <v>8456</v>
      </c>
      <c r="M11326" t="s">
        <v>11208</v>
      </c>
      <c r="N11326">
        <v>4</v>
      </c>
      <c r="P11326" t="s">
        <v>10827</v>
      </c>
      <c r="Q11326" t="s">
        <v>18916</v>
      </c>
      <c r="S11326" t="s">
        <v>29</v>
      </c>
    </row>
    <row r="11327" spans="1:19" hidden="1" x14ac:dyDescent="0.2">
      <c r="A11327">
        <v>7425</v>
      </c>
      <c r="B11327" t="s">
        <v>8459</v>
      </c>
      <c r="C11327" t="s">
        <v>20</v>
      </c>
      <c r="D11327">
        <v>3.33</v>
      </c>
      <c r="E11327">
        <v>25</v>
      </c>
      <c r="F11327" t="s">
        <v>18907</v>
      </c>
      <c r="G11327" t="s">
        <v>31</v>
      </c>
      <c r="H11327" t="s">
        <v>46</v>
      </c>
      <c r="I11327" t="s">
        <v>5429</v>
      </c>
      <c r="K11327"/>
      <c r="L11327" t="s">
        <v>8461</v>
      </c>
      <c r="M11327" t="s">
        <v>11208</v>
      </c>
      <c r="N11327">
        <v>4</v>
      </c>
      <c r="P11327" t="s">
        <v>10827</v>
      </c>
      <c r="Q11327" t="s">
        <v>18917</v>
      </c>
      <c r="S11327" t="s">
        <v>29</v>
      </c>
    </row>
    <row r="11328" spans="1:19" hidden="1" x14ac:dyDescent="0.2">
      <c r="A11328">
        <v>7426</v>
      </c>
      <c r="B11328" t="s">
        <v>8515</v>
      </c>
      <c r="C11328" t="s">
        <v>73</v>
      </c>
      <c r="D11328">
        <v>-4.9000000000000004</v>
      </c>
      <c r="E11328" t="s">
        <v>2893</v>
      </c>
      <c r="F11328" t="s">
        <v>11461</v>
      </c>
      <c r="G11328" t="s">
        <v>75</v>
      </c>
      <c r="H11328" t="s">
        <v>23</v>
      </c>
      <c r="I11328" t="s">
        <v>14083</v>
      </c>
      <c r="K11328"/>
      <c r="L11328" t="s">
        <v>8516</v>
      </c>
      <c r="M11328" t="s">
        <v>11208</v>
      </c>
      <c r="N11328">
        <v>4</v>
      </c>
      <c r="P11328" t="s">
        <v>10827</v>
      </c>
      <c r="Q11328" t="s">
        <v>18918</v>
      </c>
      <c r="S11328" t="s">
        <v>29</v>
      </c>
    </row>
    <row r="11329" spans="1:19" hidden="1" x14ac:dyDescent="0.2">
      <c r="A11329">
        <v>7429</v>
      </c>
      <c r="B11329" t="s">
        <v>8553</v>
      </c>
      <c r="C11329" t="s">
        <v>20</v>
      </c>
      <c r="D11329">
        <v>9.3000000000000007</v>
      </c>
      <c r="E11329" t="s">
        <v>3075</v>
      </c>
      <c r="G11329" t="s">
        <v>4418</v>
      </c>
      <c r="H11329" t="s">
        <v>23</v>
      </c>
      <c r="I11329" t="s">
        <v>18847</v>
      </c>
      <c r="K11329"/>
      <c r="L11329" t="s">
        <v>8554</v>
      </c>
      <c r="M11329" t="s">
        <v>26</v>
      </c>
      <c r="N11329">
        <v>2</v>
      </c>
      <c r="P11329" t="s">
        <v>10827</v>
      </c>
      <c r="Q11329" t="s">
        <v>18919</v>
      </c>
      <c r="S11329" t="s">
        <v>29</v>
      </c>
    </row>
    <row r="11330" spans="1:19" hidden="1" x14ac:dyDescent="0.2">
      <c r="A11330">
        <v>7429</v>
      </c>
      <c r="B11330" t="s">
        <v>8553</v>
      </c>
      <c r="C11330" t="s">
        <v>20</v>
      </c>
      <c r="D11330">
        <v>9.3000000000000007</v>
      </c>
      <c r="G11330" t="s">
        <v>4418</v>
      </c>
      <c r="I11330" t="s">
        <v>8355</v>
      </c>
      <c r="K11330"/>
      <c r="L11330" t="s">
        <v>8554</v>
      </c>
      <c r="M11330" t="s">
        <v>26</v>
      </c>
      <c r="N11330">
        <v>2</v>
      </c>
      <c r="P11330" t="s">
        <v>10827</v>
      </c>
      <c r="Q11330" t="s">
        <v>18919</v>
      </c>
      <c r="S11330" t="s">
        <v>29</v>
      </c>
    </row>
    <row r="11331" spans="1:19" hidden="1" x14ac:dyDescent="0.2">
      <c r="A11331">
        <v>7429</v>
      </c>
      <c r="B11331" t="s">
        <v>8553</v>
      </c>
      <c r="C11331" t="s">
        <v>48</v>
      </c>
      <c r="D11331">
        <v>4.78</v>
      </c>
      <c r="E11331" t="s">
        <v>363</v>
      </c>
      <c r="G11331" t="s">
        <v>63</v>
      </c>
      <c r="H11331" t="s">
        <v>23</v>
      </c>
      <c r="I11331" t="s">
        <v>9540</v>
      </c>
      <c r="K11331"/>
      <c r="L11331" t="s">
        <v>8554</v>
      </c>
      <c r="M11331" t="s">
        <v>26</v>
      </c>
      <c r="N11331">
        <v>2</v>
      </c>
      <c r="P11331" t="s">
        <v>10827</v>
      </c>
      <c r="Q11331" t="s">
        <v>18919</v>
      </c>
      <c r="S11331" t="s">
        <v>50</v>
      </c>
    </row>
    <row r="11332" spans="1:19" hidden="1" x14ac:dyDescent="0.2">
      <c r="A11332">
        <v>7433</v>
      </c>
      <c r="B11332" t="s">
        <v>8556</v>
      </c>
      <c r="C11332" t="s">
        <v>48</v>
      </c>
      <c r="D11332">
        <v>7</v>
      </c>
      <c r="G11332" t="s">
        <v>189</v>
      </c>
      <c r="I11332" t="s">
        <v>9628</v>
      </c>
      <c r="K11332"/>
      <c r="L11332" t="s">
        <v>8557</v>
      </c>
      <c r="M11332" t="s">
        <v>26</v>
      </c>
      <c r="N11332">
        <v>2</v>
      </c>
      <c r="P11332" t="s">
        <v>10827</v>
      </c>
      <c r="Q11332" t="s">
        <v>18920</v>
      </c>
      <c r="S11332" t="s">
        <v>50</v>
      </c>
    </row>
    <row r="11333" spans="1:19" hidden="1" x14ac:dyDescent="0.2">
      <c r="A11333">
        <v>7435</v>
      </c>
      <c r="B11333" t="s">
        <v>8577</v>
      </c>
      <c r="C11333" t="s">
        <v>20</v>
      </c>
      <c r="D11333">
        <v>9.1</v>
      </c>
      <c r="E11333" t="s">
        <v>3075</v>
      </c>
      <c r="G11333" t="s">
        <v>4418</v>
      </c>
      <c r="H11333" t="s">
        <v>23</v>
      </c>
      <c r="I11333" t="s">
        <v>18847</v>
      </c>
      <c r="K11333"/>
      <c r="L11333" t="s">
        <v>8579</v>
      </c>
      <c r="M11333" t="s">
        <v>11208</v>
      </c>
      <c r="N11333">
        <v>4</v>
      </c>
      <c r="P11333" t="s">
        <v>10827</v>
      </c>
      <c r="Q11333" t="s">
        <v>18921</v>
      </c>
      <c r="S11333" t="s">
        <v>29</v>
      </c>
    </row>
    <row r="11334" spans="1:19" hidden="1" x14ac:dyDescent="0.2">
      <c r="A11334">
        <v>7435</v>
      </c>
      <c r="B11334" t="s">
        <v>8577</v>
      </c>
      <c r="C11334" t="s">
        <v>48</v>
      </c>
      <c r="D11334">
        <v>4.9000000000000004</v>
      </c>
      <c r="E11334" t="s">
        <v>363</v>
      </c>
      <c r="G11334" t="s">
        <v>63</v>
      </c>
      <c r="H11334" t="s">
        <v>23</v>
      </c>
      <c r="I11334" t="s">
        <v>9540</v>
      </c>
      <c r="K11334"/>
      <c r="L11334" t="s">
        <v>8579</v>
      </c>
      <c r="M11334" t="s">
        <v>11208</v>
      </c>
      <c r="N11334">
        <v>4</v>
      </c>
      <c r="P11334" t="s">
        <v>10827</v>
      </c>
      <c r="Q11334" t="s">
        <v>18921</v>
      </c>
      <c r="S11334" t="s">
        <v>50</v>
      </c>
    </row>
    <row r="11335" spans="1:19" hidden="1" x14ac:dyDescent="0.2">
      <c r="A11335">
        <v>7436</v>
      </c>
      <c r="B11335" t="s">
        <v>8581</v>
      </c>
      <c r="C11335" t="s">
        <v>20</v>
      </c>
      <c r="D11335">
        <v>9.4</v>
      </c>
      <c r="E11335" t="s">
        <v>3075</v>
      </c>
      <c r="G11335" t="s">
        <v>4418</v>
      </c>
      <c r="H11335" t="s">
        <v>23</v>
      </c>
      <c r="I11335" t="s">
        <v>18847</v>
      </c>
      <c r="K11335"/>
      <c r="L11335" t="s">
        <v>8582</v>
      </c>
      <c r="M11335" t="s">
        <v>26</v>
      </c>
      <c r="N11335">
        <v>2</v>
      </c>
      <c r="P11335" t="s">
        <v>10827</v>
      </c>
      <c r="Q11335" t="s">
        <v>18922</v>
      </c>
      <c r="S11335" t="s">
        <v>29</v>
      </c>
    </row>
    <row r="11336" spans="1:19" hidden="1" x14ac:dyDescent="0.2">
      <c r="A11336">
        <v>7436</v>
      </c>
      <c r="B11336" t="s">
        <v>8581</v>
      </c>
      <c r="C11336" t="s">
        <v>20</v>
      </c>
      <c r="D11336">
        <v>9.4</v>
      </c>
      <c r="G11336" t="s">
        <v>4418</v>
      </c>
      <c r="I11336" t="s">
        <v>8355</v>
      </c>
      <c r="K11336"/>
      <c r="L11336" t="s">
        <v>8582</v>
      </c>
      <c r="M11336" t="s">
        <v>26</v>
      </c>
      <c r="N11336">
        <v>2</v>
      </c>
      <c r="P11336" t="s">
        <v>10827</v>
      </c>
      <c r="Q11336" t="s">
        <v>18922</v>
      </c>
      <c r="S11336" t="s">
        <v>29</v>
      </c>
    </row>
    <row r="11337" spans="1:19" hidden="1" x14ac:dyDescent="0.2">
      <c r="A11337">
        <v>7437</v>
      </c>
      <c r="B11337" t="s">
        <v>18923</v>
      </c>
      <c r="C11337" t="s">
        <v>20</v>
      </c>
      <c r="D11337">
        <v>9.1999999999999993</v>
      </c>
      <c r="E11337" t="s">
        <v>3075</v>
      </c>
      <c r="G11337" t="s">
        <v>4418</v>
      </c>
      <c r="H11337" t="s">
        <v>23</v>
      </c>
      <c r="I11337" t="s">
        <v>18847</v>
      </c>
      <c r="K11337"/>
      <c r="L11337" t="s">
        <v>18924</v>
      </c>
      <c r="M11337" t="s">
        <v>26</v>
      </c>
      <c r="N11337">
        <v>2</v>
      </c>
      <c r="P11337" t="s">
        <v>10827</v>
      </c>
      <c r="Q11337" t="s">
        <v>18925</v>
      </c>
      <c r="S11337" t="s">
        <v>29</v>
      </c>
    </row>
    <row r="11338" spans="1:19" hidden="1" x14ac:dyDescent="0.2">
      <c r="A11338">
        <v>7437</v>
      </c>
      <c r="B11338" t="s">
        <v>18923</v>
      </c>
      <c r="C11338" t="s">
        <v>48</v>
      </c>
      <c r="D11338">
        <v>4.59</v>
      </c>
      <c r="E11338" t="s">
        <v>363</v>
      </c>
      <c r="G11338" t="s">
        <v>63</v>
      </c>
      <c r="H11338" t="s">
        <v>23</v>
      </c>
      <c r="I11338" t="s">
        <v>9540</v>
      </c>
      <c r="K11338"/>
      <c r="L11338" t="s">
        <v>18924</v>
      </c>
      <c r="M11338" t="s">
        <v>26</v>
      </c>
      <c r="N11338">
        <v>2</v>
      </c>
      <c r="P11338" t="s">
        <v>10827</v>
      </c>
      <c r="Q11338" t="s">
        <v>18925</v>
      </c>
      <c r="S11338" t="s">
        <v>50</v>
      </c>
    </row>
    <row r="11339" spans="1:19" hidden="1" x14ac:dyDescent="0.2">
      <c r="A11339">
        <v>7441</v>
      </c>
      <c r="B11339" t="s">
        <v>8584</v>
      </c>
      <c r="C11339" t="s">
        <v>48</v>
      </c>
      <c r="D11339">
        <v>5.09</v>
      </c>
      <c r="E11339" t="s">
        <v>363</v>
      </c>
      <c r="G11339" t="s">
        <v>63</v>
      </c>
      <c r="H11339" t="s">
        <v>23</v>
      </c>
      <c r="I11339" t="s">
        <v>9540</v>
      </c>
      <c r="K11339"/>
      <c r="L11339" t="s">
        <v>18926</v>
      </c>
      <c r="M11339" t="s">
        <v>26</v>
      </c>
      <c r="N11339">
        <v>2</v>
      </c>
      <c r="P11339" t="s">
        <v>10827</v>
      </c>
      <c r="Q11339" t="s">
        <v>18927</v>
      </c>
      <c r="S11339" t="s">
        <v>50</v>
      </c>
    </row>
    <row r="11340" spans="1:19" hidden="1" x14ac:dyDescent="0.2">
      <c r="A11340">
        <v>7443</v>
      </c>
      <c r="B11340" t="s">
        <v>18928</v>
      </c>
      <c r="C11340" t="s">
        <v>20</v>
      </c>
      <c r="D11340">
        <v>3.76</v>
      </c>
      <c r="E11340" t="s">
        <v>363</v>
      </c>
      <c r="F11340" t="s">
        <v>2017</v>
      </c>
      <c r="G11340" t="s">
        <v>31</v>
      </c>
      <c r="H11340" t="s">
        <v>23</v>
      </c>
      <c r="I11340" t="s">
        <v>2482</v>
      </c>
      <c r="K11340"/>
      <c r="L11340" t="s">
        <v>18929</v>
      </c>
      <c r="M11340" t="s">
        <v>11071</v>
      </c>
      <c r="N11340">
        <v>3</v>
      </c>
      <c r="P11340" t="s">
        <v>10827</v>
      </c>
      <c r="Q11340" t="s">
        <v>18930</v>
      </c>
      <c r="S11340" t="s">
        <v>29</v>
      </c>
    </row>
    <row r="11341" spans="1:19" hidden="1" x14ac:dyDescent="0.2">
      <c r="A11341">
        <v>7444</v>
      </c>
      <c r="B11341" t="s">
        <v>18931</v>
      </c>
      <c r="C11341" t="s">
        <v>20</v>
      </c>
      <c r="D11341">
        <v>5.71</v>
      </c>
      <c r="E11341">
        <v>20</v>
      </c>
      <c r="F11341" t="s">
        <v>2017</v>
      </c>
      <c r="G11341" t="s">
        <v>31</v>
      </c>
      <c r="H11341" t="s">
        <v>46</v>
      </c>
      <c r="I11341" t="s">
        <v>2203</v>
      </c>
      <c r="K11341"/>
      <c r="L11341" t="s">
        <v>18932</v>
      </c>
      <c r="M11341" t="s">
        <v>26</v>
      </c>
      <c r="N11341">
        <v>2</v>
      </c>
      <c r="P11341" t="s">
        <v>10827</v>
      </c>
      <c r="Q11341" t="s">
        <v>18933</v>
      </c>
      <c r="S11341" t="s">
        <v>29</v>
      </c>
    </row>
    <row r="11342" spans="1:19" hidden="1" x14ac:dyDescent="0.2">
      <c r="A11342">
        <v>7444</v>
      </c>
      <c r="B11342" t="s">
        <v>18931</v>
      </c>
      <c r="C11342" t="s">
        <v>20</v>
      </c>
      <c r="D11342">
        <v>5.61</v>
      </c>
      <c r="E11342" t="s">
        <v>363</v>
      </c>
      <c r="F11342" t="s">
        <v>2017</v>
      </c>
      <c r="G11342" t="s">
        <v>31</v>
      </c>
      <c r="H11342" t="s">
        <v>23</v>
      </c>
      <c r="I11342" t="s">
        <v>2482</v>
      </c>
      <c r="K11342"/>
      <c r="L11342" t="s">
        <v>18932</v>
      </c>
      <c r="M11342" t="s">
        <v>26</v>
      </c>
      <c r="N11342">
        <v>2</v>
      </c>
      <c r="P11342" t="s">
        <v>10827</v>
      </c>
      <c r="Q11342" t="s">
        <v>18933</v>
      </c>
      <c r="S11342" t="s">
        <v>29</v>
      </c>
    </row>
    <row r="11343" spans="1:19" hidden="1" x14ac:dyDescent="0.2">
      <c r="A11343">
        <v>7445</v>
      </c>
      <c r="B11343" t="s">
        <v>18934</v>
      </c>
      <c r="C11343" t="s">
        <v>20</v>
      </c>
      <c r="D11343">
        <v>3.43</v>
      </c>
      <c r="E11343" t="s">
        <v>363</v>
      </c>
      <c r="F11343" t="s">
        <v>2017</v>
      </c>
      <c r="G11343" t="s">
        <v>31</v>
      </c>
      <c r="H11343" t="s">
        <v>23</v>
      </c>
      <c r="I11343" t="s">
        <v>2482</v>
      </c>
      <c r="K11343"/>
      <c r="L11343" t="s">
        <v>18935</v>
      </c>
      <c r="M11343" t="s">
        <v>26</v>
      </c>
      <c r="N11343">
        <v>2</v>
      </c>
      <c r="P11343" t="s">
        <v>10827</v>
      </c>
      <c r="Q11343" t="s">
        <v>18936</v>
      </c>
      <c r="S11343" t="s">
        <v>29</v>
      </c>
    </row>
    <row r="11344" spans="1:19" hidden="1" x14ac:dyDescent="0.2">
      <c r="A11344">
        <v>7446</v>
      </c>
      <c r="B11344" t="s">
        <v>18937</v>
      </c>
      <c r="C11344" t="s">
        <v>20</v>
      </c>
      <c r="D11344">
        <v>4.99</v>
      </c>
      <c r="E11344">
        <v>20</v>
      </c>
      <c r="G11344" t="s">
        <v>31</v>
      </c>
      <c r="H11344" t="s">
        <v>46</v>
      </c>
      <c r="I11344" t="s">
        <v>2203</v>
      </c>
      <c r="K11344"/>
      <c r="L11344" t="s">
        <v>18938</v>
      </c>
      <c r="M11344" t="s">
        <v>26</v>
      </c>
      <c r="N11344">
        <v>2</v>
      </c>
      <c r="P11344" t="s">
        <v>10827</v>
      </c>
      <c r="Q11344" t="s">
        <v>18939</v>
      </c>
      <c r="S11344" t="s">
        <v>29</v>
      </c>
    </row>
    <row r="11345" spans="1:19" hidden="1" x14ac:dyDescent="0.2">
      <c r="A11345">
        <v>7447</v>
      </c>
      <c r="B11345" t="s">
        <v>18940</v>
      </c>
      <c r="C11345" t="s">
        <v>20</v>
      </c>
      <c r="D11345">
        <v>3.45</v>
      </c>
      <c r="E11345" t="s">
        <v>363</v>
      </c>
      <c r="F11345" t="s">
        <v>2017</v>
      </c>
      <c r="G11345" t="s">
        <v>31</v>
      </c>
      <c r="H11345" t="s">
        <v>23</v>
      </c>
      <c r="I11345" t="s">
        <v>2482</v>
      </c>
      <c r="K11345"/>
      <c r="L11345" t="s">
        <v>18941</v>
      </c>
      <c r="M11345" t="s">
        <v>26</v>
      </c>
      <c r="N11345">
        <v>2</v>
      </c>
      <c r="P11345" t="s">
        <v>10827</v>
      </c>
      <c r="Q11345" t="s">
        <v>18942</v>
      </c>
      <c r="S11345" t="s">
        <v>29</v>
      </c>
    </row>
    <row r="11346" spans="1:19" hidden="1" x14ac:dyDescent="0.2">
      <c r="A11346">
        <v>7450</v>
      </c>
      <c r="B11346" t="s">
        <v>18943</v>
      </c>
      <c r="C11346" t="s">
        <v>20</v>
      </c>
      <c r="D11346">
        <v>3.7</v>
      </c>
      <c r="E11346">
        <v>20</v>
      </c>
      <c r="F11346" t="s">
        <v>2017</v>
      </c>
      <c r="G11346" t="s">
        <v>1440</v>
      </c>
      <c r="H11346" t="s">
        <v>23</v>
      </c>
      <c r="I11346" t="s">
        <v>18299</v>
      </c>
      <c r="K11346"/>
      <c r="L11346" t="s">
        <v>18944</v>
      </c>
      <c r="M11346" t="s">
        <v>26</v>
      </c>
      <c r="N11346">
        <v>2</v>
      </c>
      <c r="P11346" t="s">
        <v>10827</v>
      </c>
      <c r="Q11346" t="s">
        <v>18945</v>
      </c>
      <c r="S11346" t="s">
        <v>29</v>
      </c>
    </row>
    <row r="11347" spans="1:19" hidden="1" x14ac:dyDescent="0.2">
      <c r="A11347">
        <v>7451</v>
      </c>
      <c r="B11347" t="s">
        <v>18946</v>
      </c>
      <c r="C11347" t="s">
        <v>20</v>
      </c>
      <c r="D11347">
        <v>3.92</v>
      </c>
      <c r="E11347">
        <v>20</v>
      </c>
      <c r="F11347" t="s">
        <v>2017</v>
      </c>
      <c r="G11347" t="s">
        <v>1440</v>
      </c>
      <c r="H11347" t="s">
        <v>23</v>
      </c>
      <c r="I11347" t="s">
        <v>18299</v>
      </c>
      <c r="K11347"/>
      <c r="L11347" t="s">
        <v>18947</v>
      </c>
      <c r="M11347" t="s">
        <v>26</v>
      </c>
      <c r="N11347">
        <v>2</v>
      </c>
      <c r="P11347" t="s">
        <v>10827</v>
      </c>
      <c r="Q11347" t="s">
        <v>18948</v>
      </c>
      <c r="S11347" t="s">
        <v>29</v>
      </c>
    </row>
    <row r="11348" spans="1:19" hidden="1" x14ac:dyDescent="0.2">
      <c r="A11348">
        <v>7452</v>
      </c>
      <c r="B11348" t="s">
        <v>18949</v>
      </c>
      <c r="C11348" t="s">
        <v>20</v>
      </c>
      <c r="D11348">
        <v>6.52</v>
      </c>
      <c r="E11348">
        <v>20</v>
      </c>
      <c r="F11348" t="s">
        <v>2017</v>
      </c>
      <c r="G11348" t="s">
        <v>1440</v>
      </c>
      <c r="H11348" t="s">
        <v>23</v>
      </c>
      <c r="I11348" t="s">
        <v>18299</v>
      </c>
      <c r="K11348"/>
      <c r="L11348" t="s">
        <v>18950</v>
      </c>
      <c r="M11348" t="s">
        <v>26</v>
      </c>
      <c r="N11348">
        <v>2</v>
      </c>
      <c r="P11348" t="s">
        <v>10827</v>
      </c>
      <c r="Q11348" t="s">
        <v>18951</v>
      </c>
      <c r="S11348" t="s">
        <v>29</v>
      </c>
    </row>
    <row r="11349" spans="1:19" hidden="1" x14ac:dyDescent="0.2">
      <c r="A11349">
        <v>7453</v>
      </c>
      <c r="B11349" t="s">
        <v>18952</v>
      </c>
      <c r="C11349" t="s">
        <v>20</v>
      </c>
      <c r="D11349">
        <v>4.4800000000000004</v>
      </c>
      <c r="E11349">
        <v>22</v>
      </c>
      <c r="F11349" t="s">
        <v>18853</v>
      </c>
      <c r="G11349" t="s">
        <v>31</v>
      </c>
      <c r="H11349" t="s">
        <v>46</v>
      </c>
      <c r="I11349" t="s">
        <v>1690</v>
      </c>
      <c r="K11349"/>
      <c r="L11349" t="s">
        <v>18953</v>
      </c>
      <c r="M11349" t="s">
        <v>11208</v>
      </c>
      <c r="N11349">
        <v>4</v>
      </c>
      <c r="P11349" t="s">
        <v>10827</v>
      </c>
      <c r="Q11349" t="s">
        <v>18954</v>
      </c>
      <c r="S11349" t="s">
        <v>29</v>
      </c>
    </row>
    <row r="11350" spans="1:19" hidden="1" x14ac:dyDescent="0.2">
      <c r="A11350">
        <v>7454</v>
      </c>
      <c r="B11350" t="s">
        <v>18955</v>
      </c>
      <c r="C11350" t="s">
        <v>20</v>
      </c>
      <c r="D11350">
        <v>6.67</v>
      </c>
      <c r="E11350">
        <v>25</v>
      </c>
      <c r="F11350" t="s">
        <v>18853</v>
      </c>
      <c r="G11350" t="s">
        <v>31</v>
      </c>
      <c r="H11350" t="s">
        <v>46</v>
      </c>
      <c r="I11350" t="s">
        <v>1690</v>
      </c>
      <c r="K11350"/>
      <c r="L11350" t="s">
        <v>18956</v>
      </c>
      <c r="M11350" t="s">
        <v>26</v>
      </c>
      <c r="N11350">
        <v>2</v>
      </c>
      <c r="P11350" t="s">
        <v>10827</v>
      </c>
      <c r="Q11350" t="s">
        <v>18957</v>
      </c>
      <c r="S11350" t="s">
        <v>29</v>
      </c>
    </row>
    <row r="11351" spans="1:19" hidden="1" x14ac:dyDescent="0.2">
      <c r="A11351">
        <v>7455</v>
      </c>
      <c r="B11351" t="s">
        <v>18958</v>
      </c>
      <c r="C11351" t="s">
        <v>20</v>
      </c>
      <c r="D11351">
        <v>4.4400000000000004</v>
      </c>
      <c r="E11351">
        <v>22</v>
      </c>
      <c r="F11351" t="s">
        <v>18853</v>
      </c>
      <c r="G11351" t="s">
        <v>31</v>
      </c>
      <c r="H11351" t="s">
        <v>46</v>
      </c>
      <c r="I11351" t="s">
        <v>1690</v>
      </c>
      <c r="K11351"/>
      <c r="L11351" t="s">
        <v>18959</v>
      </c>
      <c r="M11351" t="s">
        <v>11208</v>
      </c>
      <c r="N11351">
        <v>4</v>
      </c>
      <c r="P11351" t="s">
        <v>10827</v>
      </c>
      <c r="Q11351" t="s">
        <v>18960</v>
      </c>
      <c r="S11351" t="s">
        <v>29</v>
      </c>
    </row>
    <row r="11352" spans="1:19" hidden="1" x14ac:dyDescent="0.2">
      <c r="A11352">
        <v>7456</v>
      </c>
      <c r="B11352" t="s">
        <v>18961</v>
      </c>
      <c r="C11352" t="s">
        <v>20</v>
      </c>
      <c r="D11352">
        <v>6.64</v>
      </c>
      <c r="E11352">
        <v>25</v>
      </c>
      <c r="F11352" t="s">
        <v>18853</v>
      </c>
      <c r="G11352" t="s">
        <v>31</v>
      </c>
      <c r="H11352" t="s">
        <v>46</v>
      </c>
      <c r="I11352" t="s">
        <v>1690</v>
      </c>
      <c r="K11352"/>
      <c r="L11352" t="s">
        <v>18962</v>
      </c>
      <c r="M11352" t="s">
        <v>26</v>
      </c>
      <c r="N11352">
        <v>2</v>
      </c>
      <c r="P11352" t="s">
        <v>10827</v>
      </c>
      <c r="Q11352" t="s">
        <v>18963</v>
      </c>
      <c r="S11352" t="s">
        <v>29</v>
      </c>
    </row>
    <row r="11353" spans="1:19" hidden="1" x14ac:dyDescent="0.2">
      <c r="A11353">
        <v>7463</v>
      </c>
      <c r="B11353" t="s">
        <v>18964</v>
      </c>
      <c r="C11353" t="s">
        <v>105</v>
      </c>
      <c r="D11353">
        <v>9.8000000000000007</v>
      </c>
      <c r="F11353" t="s">
        <v>18965</v>
      </c>
      <c r="I11353" t="s">
        <v>5818</v>
      </c>
      <c r="K11353"/>
      <c r="L11353" t="s">
        <v>18966</v>
      </c>
      <c r="M11353" t="s">
        <v>18967</v>
      </c>
      <c r="N11353">
        <v>2</v>
      </c>
      <c r="P11353" t="s">
        <v>10827</v>
      </c>
      <c r="Q11353" t="s">
        <v>18968</v>
      </c>
      <c r="S11353" t="s">
        <v>50</v>
      </c>
    </row>
    <row r="11354" spans="1:19" hidden="1" x14ac:dyDescent="0.2">
      <c r="A11354">
        <v>7463</v>
      </c>
      <c r="B11354" t="s">
        <v>18964</v>
      </c>
      <c r="C11354" t="s">
        <v>48</v>
      </c>
      <c r="D11354">
        <v>10.199999999999999</v>
      </c>
      <c r="F11354" t="s">
        <v>18965</v>
      </c>
      <c r="I11354" t="s">
        <v>5818</v>
      </c>
      <c r="K11354"/>
      <c r="L11354" t="s">
        <v>18966</v>
      </c>
      <c r="M11354" t="s">
        <v>18967</v>
      </c>
      <c r="N11354">
        <v>2</v>
      </c>
      <c r="P11354" t="s">
        <v>10827</v>
      </c>
      <c r="Q11354" t="s">
        <v>18968</v>
      </c>
      <c r="S11354" t="s">
        <v>50</v>
      </c>
    </row>
    <row r="11355" spans="1:19" hidden="1" x14ac:dyDescent="0.2">
      <c r="A11355">
        <v>7464</v>
      </c>
      <c r="B11355" t="s">
        <v>8651</v>
      </c>
      <c r="C11355" t="s">
        <v>20</v>
      </c>
      <c r="D11355">
        <v>-0.1</v>
      </c>
      <c r="E11355">
        <v>40.1</v>
      </c>
      <c r="F11355" t="s">
        <v>18969</v>
      </c>
      <c r="G11355" t="s">
        <v>18970</v>
      </c>
      <c r="H11355" t="s">
        <v>23</v>
      </c>
      <c r="I11355" t="s">
        <v>3842</v>
      </c>
      <c r="K11355"/>
      <c r="L11355" t="s">
        <v>8652</v>
      </c>
      <c r="M11355" t="s">
        <v>11208</v>
      </c>
      <c r="N11355">
        <v>4</v>
      </c>
      <c r="P11355" t="s">
        <v>10827</v>
      </c>
      <c r="Q11355" t="s">
        <v>18971</v>
      </c>
      <c r="S11355" t="s">
        <v>29</v>
      </c>
    </row>
    <row r="11356" spans="1:19" hidden="1" x14ac:dyDescent="0.2">
      <c r="A11356">
        <v>7465</v>
      </c>
      <c r="B11356" t="s">
        <v>8667</v>
      </c>
      <c r="C11356" t="s">
        <v>1077</v>
      </c>
      <c r="D11356">
        <v>5.85</v>
      </c>
      <c r="I11356" t="s">
        <v>14077</v>
      </c>
      <c r="K11356"/>
      <c r="L11356" t="s">
        <v>8669</v>
      </c>
      <c r="M11356" t="s">
        <v>8613</v>
      </c>
      <c r="N11356">
        <v>2</v>
      </c>
      <c r="P11356" t="s">
        <v>10827</v>
      </c>
      <c r="Q11356" t="s">
        <v>18972</v>
      </c>
      <c r="S11356" t="s">
        <v>50</v>
      </c>
    </row>
    <row r="11357" spans="1:19" hidden="1" x14ac:dyDescent="0.2">
      <c r="A11357">
        <v>7465</v>
      </c>
      <c r="B11357" t="s">
        <v>8667</v>
      </c>
      <c r="C11357" t="s">
        <v>1082</v>
      </c>
      <c r="D11357">
        <v>9.9600000000000009</v>
      </c>
      <c r="I11357" t="s">
        <v>14077</v>
      </c>
      <c r="K11357"/>
      <c r="L11357" t="s">
        <v>8669</v>
      </c>
      <c r="M11357" t="s">
        <v>8613</v>
      </c>
      <c r="N11357">
        <v>2</v>
      </c>
      <c r="P11357" t="s">
        <v>10827</v>
      </c>
      <c r="Q11357" t="s">
        <v>18972</v>
      </c>
      <c r="S11357" t="s">
        <v>50</v>
      </c>
    </row>
    <row r="11358" spans="1:19" hidden="1" x14ac:dyDescent="0.2">
      <c r="A11358">
        <v>7468</v>
      </c>
      <c r="B11358" t="s">
        <v>18973</v>
      </c>
      <c r="C11358" t="s">
        <v>20</v>
      </c>
      <c r="D11358">
        <v>6.91</v>
      </c>
      <c r="E11358">
        <v>24</v>
      </c>
      <c r="F11358" t="s">
        <v>18974</v>
      </c>
      <c r="G11358" t="s">
        <v>55</v>
      </c>
      <c r="H11358" t="s">
        <v>23</v>
      </c>
      <c r="I11358" t="s">
        <v>18975</v>
      </c>
      <c r="K11358"/>
      <c r="L11358" t="s">
        <v>18976</v>
      </c>
      <c r="M11358" t="s">
        <v>17562</v>
      </c>
      <c r="N11358">
        <v>3</v>
      </c>
      <c r="P11358" t="s">
        <v>10827</v>
      </c>
      <c r="Q11358" t="s">
        <v>18977</v>
      </c>
      <c r="S11358" t="s">
        <v>29</v>
      </c>
    </row>
    <row r="11359" spans="1:19" hidden="1" x14ac:dyDescent="0.2">
      <c r="A11359">
        <v>7470</v>
      </c>
      <c r="B11359" t="s">
        <v>18978</v>
      </c>
      <c r="C11359" t="s">
        <v>20</v>
      </c>
      <c r="D11359">
        <v>6.89</v>
      </c>
      <c r="E11359">
        <v>24</v>
      </c>
      <c r="F11359" t="s">
        <v>18974</v>
      </c>
      <c r="G11359" t="s">
        <v>55</v>
      </c>
      <c r="H11359" t="s">
        <v>23</v>
      </c>
      <c r="I11359" t="s">
        <v>18975</v>
      </c>
      <c r="K11359"/>
      <c r="L11359" t="s">
        <v>18979</v>
      </c>
      <c r="M11359" t="s">
        <v>17562</v>
      </c>
      <c r="N11359">
        <v>3</v>
      </c>
      <c r="P11359" t="s">
        <v>10827</v>
      </c>
      <c r="Q11359" t="s">
        <v>18980</v>
      </c>
      <c r="S11359" t="s">
        <v>29</v>
      </c>
    </row>
    <row r="11360" spans="1:19" hidden="1" x14ac:dyDescent="0.2">
      <c r="A11360">
        <v>7471</v>
      </c>
      <c r="B11360" t="s">
        <v>18981</v>
      </c>
      <c r="C11360" t="s">
        <v>20</v>
      </c>
      <c r="D11360">
        <v>6.9</v>
      </c>
      <c r="E11360">
        <v>24</v>
      </c>
      <c r="F11360" t="s">
        <v>18974</v>
      </c>
      <c r="G11360" t="s">
        <v>55</v>
      </c>
      <c r="H11360" t="s">
        <v>23</v>
      </c>
      <c r="I11360" t="s">
        <v>18975</v>
      </c>
      <c r="K11360"/>
      <c r="L11360" t="s">
        <v>18982</v>
      </c>
      <c r="M11360" t="s">
        <v>17562</v>
      </c>
      <c r="N11360">
        <v>3</v>
      </c>
      <c r="P11360" t="s">
        <v>10827</v>
      </c>
      <c r="Q11360" t="s">
        <v>18983</v>
      </c>
      <c r="S11360" t="s">
        <v>29</v>
      </c>
    </row>
    <row r="11361" spans="1:19" hidden="1" x14ac:dyDescent="0.2">
      <c r="A11361">
        <v>7474</v>
      </c>
      <c r="B11361" t="s">
        <v>18984</v>
      </c>
      <c r="C11361" t="s">
        <v>20</v>
      </c>
      <c r="D11361">
        <v>6.4</v>
      </c>
      <c r="E11361">
        <v>24</v>
      </c>
      <c r="F11361" t="s">
        <v>18974</v>
      </c>
      <c r="G11361" t="s">
        <v>55</v>
      </c>
      <c r="H11361" t="s">
        <v>23</v>
      </c>
      <c r="I11361" t="s">
        <v>18975</v>
      </c>
      <c r="K11361"/>
      <c r="L11361" t="s">
        <v>18985</v>
      </c>
      <c r="M11361" t="s">
        <v>17562</v>
      </c>
      <c r="N11361">
        <v>3</v>
      </c>
      <c r="P11361" t="s">
        <v>10827</v>
      </c>
      <c r="Q11361" t="s">
        <v>18986</v>
      </c>
      <c r="S11361" t="s">
        <v>29</v>
      </c>
    </row>
    <row r="11362" spans="1:19" hidden="1" x14ac:dyDescent="0.2">
      <c r="A11362">
        <v>7482</v>
      </c>
      <c r="B11362" t="s">
        <v>18987</v>
      </c>
      <c r="C11362" t="s">
        <v>20</v>
      </c>
      <c r="D11362">
        <v>6.65</v>
      </c>
      <c r="E11362">
        <v>24</v>
      </c>
      <c r="F11362" t="s">
        <v>11303</v>
      </c>
      <c r="G11362" t="s">
        <v>55</v>
      </c>
      <c r="H11362" t="s">
        <v>46</v>
      </c>
      <c r="I11362" t="s">
        <v>18975</v>
      </c>
      <c r="K11362"/>
      <c r="L11362" t="s">
        <v>18988</v>
      </c>
      <c r="M11362" t="s">
        <v>17562</v>
      </c>
      <c r="N11362">
        <v>3</v>
      </c>
      <c r="P11362" t="s">
        <v>10827</v>
      </c>
      <c r="Q11362" t="s">
        <v>18989</v>
      </c>
      <c r="S11362" t="s">
        <v>29</v>
      </c>
    </row>
    <row r="11363" spans="1:19" hidden="1" x14ac:dyDescent="0.2">
      <c r="A11363">
        <v>7483</v>
      </c>
      <c r="B11363" t="s">
        <v>18990</v>
      </c>
      <c r="C11363" t="s">
        <v>20</v>
      </c>
      <c r="D11363">
        <v>6.62</v>
      </c>
      <c r="E11363">
        <v>24</v>
      </c>
      <c r="F11363" t="s">
        <v>11303</v>
      </c>
      <c r="G11363" t="s">
        <v>55</v>
      </c>
      <c r="H11363" t="s">
        <v>46</v>
      </c>
      <c r="I11363" t="s">
        <v>18975</v>
      </c>
      <c r="K11363"/>
      <c r="L11363" t="s">
        <v>18991</v>
      </c>
      <c r="M11363" t="s">
        <v>17562</v>
      </c>
      <c r="N11363">
        <v>3</v>
      </c>
      <c r="P11363" t="s">
        <v>10827</v>
      </c>
      <c r="Q11363" t="s">
        <v>18992</v>
      </c>
      <c r="S11363" t="s">
        <v>29</v>
      </c>
    </row>
    <row r="11364" spans="1:19" hidden="1" x14ac:dyDescent="0.2">
      <c r="A11364">
        <v>7486</v>
      </c>
      <c r="B11364" t="s">
        <v>18993</v>
      </c>
      <c r="C11364" t="s">
        <v>20</v>
      </c>
      <c r="D11364">
        <v>9.76</v>
      </c>
      <c r="E11364" t="s">
        <v>363</v>
      </c>
      <c r="G11364" t="s">
        <v>18994</v>
      </c>
      <c r="H11364" t="s">
        <v>23</v>
      </c>
      <c r="I11364" t="s">
        <v>8676</v>
      </c>
      <c r="K11364"/>
      <c r="L11364" t="s">
        <v>18995</v>
      </c>
      <c r="M11364" t="s">
        <v>8613</v>
      </c>
      <c r="N11364">
        <v>2</v>
      </c>
      <c r="P11364" t="s">
        <v>10827</v>
      </c>
      <c r="Q11364" t="s">
        <v>18996</v>
      </c>
      <c r="S11364" t="s">
        <v>29</v>
      </c>
    </row>
    <row r="11365" spans="1:19" hidden="1" x14ac:dyDescent="0.2">
      <c r="A11365">
        <v>7487</v>
      </c>
      <c r="B11365" t="s">
        <v>8806</v>
      </c>
      <c r="C11365" t="s">
        <v>20</v>
      </c>
      <c r="D11365">
        <v>7</v>
      </c>
      <c r="E11365">
        <v>25</v>
      </c>
      <c r="F11365" t="s">
        <v>10899</v>
      </c>
      <c r="G11365" t="s">
        <v>189</v>
      </c>
      <c r="I11365" t="s">
        <v>9710</v>
      </c>
      <c r="K11365"/>
      <c r="L11365" t="s">
        <v>8809</v>
      </c>
      <c r="M11365" t="s">
        <v>17562</v>
      </c>
      <c r="N11365">
        <v>3</v>
      </c>
      <c r="P11365" t="s">
        <v>10827</v>
      </c>
      <c r="Q11365" t="s">
        <v>18997</v>
      </c>
      <c r="S11365" t="s">
        <v>29</v>
      </c>
    </row>
    <row r="11366" spans="1:19" hidden="1" x14ac:dyDescent="0.2">
      <c r="A11366">
        <v>7488</v>
      </c>
      <c r="B11366" t="s">
        <v>8823</v>
      </c>
      <c r="C11366" t="s">
        <v>1077</v>
      </c>
      <c r="D11366">
        <v>5.46</v>
      </c>
      <c r="I11366" t="s">
        <v>14077</v>
      </c>
      <c r="K11366"/>
      <c r="L11366" t="s">
        <v>8825</v>
      </c>
      <c r="M11366" t="s">
        <v>8613</v>
      </c>
      <c r="N11366">
        <v>2</v>
      </c>
      <c r="P11366" t="s">
        <v>10827</v>
      </c>
      <c r="Q11366" t="s">
        <v>18998</v>
      </c>
      <c r="S11366" t="s">
        <v>50</v>
      </c>
    </row>
    <row r="11367" spans="1:19" hidden="1" x14ac:dyDescent="0.2">
      <c r="A11367">
        <v>7488</v>
      </c>
      <c r="B11367" t="s">
        <v>8823</v>
      </c>
      <c r="C11367" t="s">
        <v>1082</v>
      </c>
      <c r="D11367">
        <v>10</v>
      </c>
      <c r="I11367" t="s">
        <v>14077</v>
      </c>
      <c r="K11367"/>
      <c r="L11367" t="s">
        <v>8825</v>
      </c>
      <c r="M11367" t="s">
        <v>8613</v>
      </c>
      <c r="N11367">
        <v>2</v>
      </c>
      <c r="P11367" t="s">
        <v>10827</v>
      </c>
      <c r="Q11367" t="s">
        <v>18998</v>
      </c>
      <c r="S11367" t="s">
        <v>50</v>
      </c>
    </row>
    <row r="11368" spans="1:19" hidden="1" x14ac:dyDescent="0.2">
      <c r="A11368">
        <v>7489</v>
      </c>
      <c r="B11368" t="s">
        <v>8852</v>
      </c>
      <c r="C11368" t="s">
        <v>20</v>
      </c>
      <c r="D11368">
        <v>-0.16</v>
      </c>
      <c r="E11368">
        <v>40.1</v>
      </c>
      <c r="F11368" t="s">
        <v>18999</v>
      </c>
      <c r="G11368" t="s">
        <v>18613</v>
      </c>
      <c r="H11368" t="s">
        <v>23</v>
      </c>
      <c r="I11368" t="s">
        <v>3842</v>
      </c>
      <c r="K11368"/>
      <c r="L11368" t="s">
        <v>8853</v>
      </c>
      <c r="M11368" t="s">
        <v>11208</v>
      </c>
      <c r="N11368">
        <v>4</v>
      </c>
      <c r="P11368" t="s">
        <v>10827</v>
      </c>
      <c r="Q11368" t="s">
        <v>19000</v>
      </c>
      <c r="S11368" t="s">
        <v>29</v>
      </c>
    </row>
    <row r="11369" spans="1:19" hidden="1" x14ac:dyDescent="0.2">
      <c r="A11369">
        <v>7489</v>
      </c>
      <c r="B11369" t="s">
        <v>8852</v>
      </c>
      <c r="C11369" t="s">
        <v>73</v>
      </c>
      <c r="D11369">
        <v>9.9600000000000009</v>
      </c>
      <c r="E11369">
        <v>25</v>
      </c>
      <c r="F11369" t="s">
        <v>18999</v>
      </c>
      <c r="G11369" t="s">
        <v>18970</v>
      </c>
      <c r="H11369" t="s">
        <v>23</v>
      </c>
      <c r="I11369" t="s">
        <v>3842</v>
      </c>
      <c r="K11369"/>
      <c r="L11369" t="s">
        <v>8853</v>
      </c>
      <c r="M11369" t="s">
        <v>11208</v>
      </c>
      <c r="N11369">
        <v>4</v>
      </c>
      <c r="P11369" t="s">
        <v>10827</v>
      </c>
      <c r="Q11369" t="s">
        <v>19000</v>
      </c>
      <c r="S11369" t="s">
        <v>29</v>
      </c>
    </row>
    <row r="11370" spans="1:19" hidden="1" x14ac:dyDescent="0.2">
      <c r="A11370">
        <v>7490</v>
      </c>
      <c r="B11370" t="s">
        <v>8855</v>
      </c>
      <c r="C11370" t="s">
        <v>20</v>
      </c>
      <c r="D11370">
        <v>-0.24</v>
      </c>
      <c r="E11370">
        <v>40.1</v>
      </c>
      <c r="F11370" t="s">
        <v>18969</v>
      </c>
      <c r="G11370" t="s">
        <v>18970</v>
      </c>
      <c r="H11370" t="s">
        <v>23</v>
      </c>
      <c r="I11370" t="s">
        <v>3842</v>
      </c>
      <c r="K11370"/>
      <c r="L11370" t="s">
        <v>8856</v>
      </c>
      <c r="M11370" t="s">
        <v>11208</v>
      </c>
      <c r="N11370">
        <v>4</v>
      </c>
      <c r="P11370" t="s">
        <v>10827</v>
      </c>
      <c r="Q11370" t="s">
        <v>19001</v>
      </c>
      <c r="S11370" t="s">
        <v>29</v>
      </c>
    </row>
    <row r="11371" spans="1:19" hidden="1" x14ac:dyDescent="0.2">
      <c r="A11371">
        <v>7490</v>
      </c>
      <c r="B11371" t="s">
        <v>8855</v>
      </c>
      <c r="C11371" t="s">
        <v>73</v>
      </c>
      <c r="D11371">
        <v>8.7899999999999991</v>
      </c>
      <c r="E11371">
        <v>40.1</v>
      </c>
      <c r="F11371" t="s">
        <v>18969</v>
      </c>
      <c r="G11371" t="s">
        <v>18970</v>
      </c>
      <c r="H11371" t="s">
        <v>23</v>
      </c>
      <c r="I11371" t="s">
        <v>3842</v>
      </c>
      <c r="K11371"/>
      <c r="L11371" t="s">
        <v>8856</v>
      </c>
      <c r="M11371" t="s">
        <v>11208</v>
      </c>
      <c r="N11371">
        <v>4</v>
      </c>
      <c r="P11371" t="s">
        <v>10827</v>
      </c>
      <c r="Q11371" t="s">
        <v>19001</v>
      </c>
      <c r="S11371" t="s">
        <v>29</v>
      </c>
    </row>
    <row r="11372" spans="1:19" hidden="1" x14ac:dyDescent="0.2">
      <c r="A11372">
        <v>7490</v>
      </c>
      <c r="B11372" t="s">
        <v>8855</v>
      </c>
      <c r="C11372" t="s">
        <v>48</v>
      </c>
      <c r="D11372">
        <v>11.5</v>
      </c>
      <c r="F11372" t="s">
        <v>18969</v>
      </c>
      <c r="G11372" t="s">
        <v>189</v>
      </c>
      <c r="I11372" t="s">
        <v>9628</v>
      </c>
      <c r="K11372"/>
      <c r="L11372" t="s">
        <v>8856</v>
      </c>
      <c r="M11372" t="s">
        <v>11208</v>
      </c>
      <c r="N11372">
        <v>4</v>
      </c>
      <c r="P11372" t="s">
        <v>10827</v>
      </c>
      <c r="Q11372" t="s">
        <v>19001</v>
      </c>
      <c r="S11372" t="s">
        <v>50</v>
      </c>
    </row>
    <row r="11373" spans="1:19" hidden="1" x14ac:dyDescent="0.2">
      <c r="A11373">
        <v>7493</v>
      </c>
      <c r="B11373" t="s">
        <v>8869</v>
      </c>
      <c r="C11373" t="s">
        <v>73</v>
      </c>
      <c r="D11373">
        <v>9.9160000000000004</v>
      </c>
      <c r="E11373">
        <v>25</v>
      </c>
      <c r="F11373" t="s">
        <v>19002</v>
      </c>
      <c r="G11373" t="s">
        <v>55</v>
      </c>
      <c r="H11373" t="s">
        <v>46</v>
      </c>
      <c r="I11373" t="s">
        <v>618</v>
      </c>
      <c r="K11373"/>
      <c r="L11373" t="s">
        <v>8872</v>
      </c>
      <c r="M11373" t="s">
        <v>2579</v>
      </c>
      <c r="N11373">
        <v>3</v>
      </c>
      <c r="P11373" t="s">
        <v>10827</v>
      </c>
      <c r="Q11373" t="s">
        <v>19003</v>
      </c>
      <c r="S11373" t="s">
        <v>29</v>
      </c>
    </row>
    <row r="11374" spans="1:19" hidden="1" x14ac:dyDescent="0.2">
      <c r="A11374">
        <v>7493</v>
      </c>
      <c r="B11374" t="s">
        <v>8869</v>
      </c>
      <c r="C11374" t="s">
        <v>73</v>
      </c>
      <c r="D11374">
        <v>9.6140000000000008</v>
      </c>
      <c r="E11374">
        <v>37</v>
      </c>
      <c r="F11374" t="s">
        <v>19002</v>
      </c>
      <c r="G11374" t="s">
        <v>55</v>
      </c>
      <c r="H11374" t="s">
        <v>46</v>
      </c>
      <c r="I11374" t="s">
        <v>618</v>
      </c>
      <c r="K11374"/>
      <c r="L11374" t="s">
        <v>8872</v>
      </c>
      <c r="M11374" t="s">
        <v>2579</v>
      </c>
      <c r="N11374">
        <v>3</v>
      </c>
      <c r="P11374" t="s">
        <v>10827</v>
      </c>
      <c r="Q11374" t="s">
        <v>19003</v>
      </c>
      <c r="S11374" t="s">
        <v>29</v>
      </c>
    </row>
    <row r="11375" spans="1:19" hidden="1" x14ac:dyDescent="0.2">
      <c r="A11375">
        <v>7493</v>
      </c>
      <c r="B11375" t="s">
        <v>8869</v>
      </c>
      <c r="C11375" t="s">
        <v>73</v>
      </c>
      <c r="D11375">
        <v>9.3260000000000005</v>
      </c>
      <c r="E11375">
        <v>50</v>
      </c>
      <c r="F11375" t="s">
        <v>19002</v>
      </c>
      <c r="G11375" t="s">
        <v>55</v>
      </c>
      <c r="H11375" t="s">
        <v>46</v>
      </c>
      <c r="I11375" t="s">
        <v>618</v>
      </c>
      <c r="K11375"/>
      <c r="L11375" t="s">
        <v>8872</v>
      </c>
      <c r="M11375" t="s">
        <v>2579</v>
      </c>
      <c r="N11375">
        <v>3</v>
      </c>
      <c r="P11375" t="s">
        <v>10827</v>
      </c>
      <c r="Q11375" t="s">
        <v>19003</v>
      </c>
      <c r="S11375" t="s">
        <v>29</v>
      </c>
    </row>
    <row r="11376" spans="1:19" hidden="1" x14ac:dyDescent="0.2">
      <c r="A11376">
        <v>7493</v>
      </c>
      <c r="B11376" t="s">
        <v>8869</v>
      </c>
      <c r="C11376" t="s">
        <v>73</v>
      </c>
      <c r="D11376">
        <v>9.57</v>
      </c>
      <c r="E11376">
        <v>30</v>
      </c>
      <c r="F11376" t="s">
        <v>19004</v>
      </c>
      <c r="G11376" t="s">
        <v>55</v>
      </c>
      <c r="H11376" t="s">
        <v>46</v>
      </c>
      <c r="I11376" t="s">
        <v>19005</v>
      </c>
      <c r="K11376"/>
      <c r="L11376" t="s">
        <v>8872</v>
      </c>
      <c r="M11376" t="s">
        <v>2579</v>
      </c>
      <c r="N11376">
        <v>3</v>
      </c>
      <c r="P11376" t="s">
        <v>10827</v>
      </c>
      <c r="Q11376" t="s">
        <v>19003</v>
      </c>
      <c r="S11376" t="s">
        <v>29</v>
      </c>
    </row>
    <row r="11377" spans="1:19" hidden="1" x14ac:dyDescent="0.2">
      <c r="A11377">
        <v>7493</v>
      </c>
      <c r="B11377" t="s">
        <v>8869</v>
      </c>
      <c r="C11377" t="s">
        <v>20</v>
      </c>
      <c r="D11377">
        <v>2.4300000000000002</v>
      </c>
      <c r="E11377" t="s">
        <v>222</v>
      </c>
      <c r="F11377" t="s">
        <v>19006</v>
      </c>
      <c r="G11377" t="s">
        <v>19007</v>
      </c>
      <c r="H11377" t="s">
        <v>46</v>
      </c>
      <c r="I11377" t="s">
        <v>19005</v>
      </c>
      <c r="K11377"/>
      <c r="L11377" t="s">
        <v>8872</v>
      </c>
      <c r="M11377" t="s">
        <v>2579</v>
      </c>
      <c r="N11377">
        <v>3</v>
      </c>
      <c r="P11377" t="s">
        <v>10827</v>
      </c>
      <c r="Q11377" t="s">
        <v>19003</v>
      </c>
      <c r="S11377" t="s">
        <v>29</v>
      </c>
    </row>
    <row r="11378" spans="1:19" hidden="1" x14ac:dyDescent="0.2">
      <c r="A11378">
        <v>7493</v>
      </c>
      <c r="B11378" t="s">
        <v>8869</v>
      </c>
      <c r="C11378" t="s">
        <v>73</v>
      </c>
      <c r="D11378">
        <v>10.57</v>
      </c>
      <c r="E11378" t="s">
        <v>222</v>
      </c>
      <c r="F11378" t="s">
        <v>19006</v>
      </c>
      <c r="G11378" t="s">
        <v>19007</v>
      </c>
      <c r="H11378" t="s">
        <v>46</v>
      </c>
      <c r="I11378" t="s">
        <v>19005</v>
      </c>
      <c r="K11378"/>
      <c r="L11378" t="s">
        <v>8872</v>
      </c>
      <c r="M11378" t="s">
        <v>2579</v>
      </c>
      <c r="N11378">
        <v>3</v>
      </c>
      <c r="P11378" t="s">
        <v>10827</v>
      </c>
      <c r="Q11378" t="s">
        <v>19003</v>
      </c>
      <c r="S11378" t="s">
        <v>29</v>
      </c>
    </row>
    <row r="11379" spans="1:19" hidden="1" x14ac:dyDescent="0.2">
      <c r="A11379">
        <v>7493</v>
      </c>
      <c r="B11379" t="s">
        <v>8869</v>
      </c>
      <c r="C11379" t="s">
        <v>20</v>
      </c>
      <c r="D11379">
        <v>2.39</v>
      </c>
      <c r="E11379">
        <v>10</v>
      </c>
      <c r="F11379" t="s">
        <v>19006</v>
      </c>
      <c r="G11379" t="s">
        <v>19007</v>
      </c>
      <c r="H11379" t="s">
        <v>46</v>
      </c>
      <c r="I11379" t="s">
        <v>19005</v>
      </c>
      <c r="K11379"/>
      <c r="L11379" t="s">
        <v>8872</v>
      </c>
      <c r="M11379" t="s">
        <v>2579</v>
      </c>
      <c r="N11379">
        <v>3</v>
      </c>
      <c r="P11379" t="s">
        <v>10827</v>
      </c>
      <c r="Q11379" t="s">
        <v>19003</v>
      </c>
      <c r="S11379" t="s">
        <v>29</v>
      </c>
    </row>
    <row r="11380" spans="1:19" hidden="1" x14ac:dyDescent="0.2">
      <c r="A11380">
        <v>7493</v>
      </c>
      <c r="B11380" t="s">
        <v>8869</v>
      </c>
      <c r="C11380" t="s">
        <v>73</v>
      </c>
      <c r="D11380">
        <v>10.3</v>
      </c>
      <c r="E11380">
        <v>10</v>
      </c>
      <c r="F11380" t="s">
        <v>19006</v>
      </c>
      <c r="G11380" t="s">
        <v>19007</v>
      </c>
      <c r="H11380" t="s">
        <v>46</v>
      </c>
      <c r="I11380" t="s">
        <v>19005</v>
      </c>
      <c r="K11380"/>
      <c r="L11380" t="s">
        <v>8872</v>
      </c>
      <c r="M11380" t="s">
        <v>2579</v>
      </c>
      <c r="N11380">
        <v>3</v>
      </c>
      <c r="P11380" t="s">
        <v>10827</v>
      </c>
      <c r="Q11380" t="s">
        <v>19003</v>
      </c>
      <c r="S11380" t="s">
        <v>29</v>
      </c>
    </row>
    <row r="11381" spans="1:19" hidden="1" x14ac:dyDescent="0.2">
      <c r="A11381">
        <v>7493</v>
      </c>
      <c r="B11381" t="s">
        <v>8869</v>
      </c>
      <c r="C11381" t="s">
        <v>20</v>
      </c>
      <c r="D11381">
        <v>2.37</v>
      </c>
      <c r="E11381">
        <v>20</v>
      </c>
      <c r="F11381" t="s">
        <v>19006</v>
      </c>
      <c r="G11381" t="s">
        <v>19007</v>
      </c>
      <c r="H11381" t="s">
        <v>46</v>
      </c>
      <c r="I11381" t="s">
        <v>19005</v>
      </c>
      <c r="K11381"/>
      <c r="L11381" t="s">
        <v>8872</v>
      </c>
      <c r="M11381" t="s">
        <v>2579</v>
      </c>
      <c r="N11381">
        <v>3</v>
      </c>
      <c r="P11381" t="s">
        <v>10827</v>
      </c>
      <c r="Q11381" t="s">
        <v>19003</v>
      </c>
      <c r="S11381" t="s">
        <v>29</v>
      </c>
    </row>
    <row r="11382" spans="1:19" hidden="1" x14ac:dyDescent="0.2">
      <c r="A11382">
        <v>7493</v>
      </c>
      <c r="B11382" t="s">
        <v>8869</v>
      </c>
      <c r="C11382" t="s">
        <v>73</v>
      </c>
      <c r="D11382">
        <v>10.039999999999999</v>
      </c>
      <c r="E11382">
        <v>20</v>
      </c>
      <c r="F11382" t="s">
        <v>19006</v>
      </c>
      <c r="G11382" t="s">
        <v>19007</v>
      </c>
      <c r="H11382" t="s">
        <v>46</v>
      </c>
      <c r="I11382" t="s">
        <v>19005</v>
      </c>
      <c r="K11382"/>
      <c r="L11382" t="s">
        <v>8872</v>
      </c>
      <c r="M11382" t="s">
        <v>2579</v>
      </c>
      <c r="N11382">
        <v>3</v>
      </c>
      <c r="P11382" t="s">
        <v>10827</v>
      </c>
      <c r="Q11382" t="s">
        <v>19003</v>
      </c>
      <c r="S11382" t="s">
        <v>29</v>
      </c>
    </row>
    <row r="11383" spans="1:19" hidden="1" x14ac:dyDescent="0.2">
      <c r="A11383">
        <v>7493</v>
      </c>
      <c r="B11383" t="s">
        <v>8869</v>
      </c>
      <c r="C11383" t="s">
        <v>20</v>
      </c>
      <c r="D11383">
        <v>2.36</v>
      </c>
      <c r="E11383">
        <v>30</v>
      </c>
      <c r="F11383" t="s">
        <v>19006</v>
      </c>
      <c r="G11383" t="s">
        <v>19007</v>
      </c>
      <c r="H11383" t="s">
        <v>46</v>
      </c>
      <c r="I11383" t="s">
        <v>19005</v>
      </c>
      <c r="K11383"/>
      <c r="L11383" t="s">
        <v>8872</v>
      </c>
      <c r="M11383" t="s">
        <v>2579</v>
      </c>
      <c r="N11383">
        <v>3</v>
      </c>
      <c r="P11383" t="s">
        <v>10827</v>
      </c>
      <c r="Q11383" t="s">
        <v>19003</v>
      </c>
      <c r="S11383" t="s">
        <v>29</v>
      </c>
    </row>
    <row r="11384" spans="1:19" hidden="1" x14ac:dyDescent="0.2">
      <c r="A11384">
        <v>7493</v>
      </c>
      <c r="B11384" t="s">
        <v>8869</v>
      </c>
      <c r="C11384" t="s">
        <v>73</v>
      </c>
      <c r="D11384">
        <v>9.7799999999999994</v>
      </c>
      <c r="E11384">
        <v>30</v>
      </c>
      <c r="F11384" t="s">
        <v>19006</v>
      </c>
      <c r="G11384" t="s">
        <v>19007</v>
      </c>
      <c r="H11384" t="s">
        <v>46</v>
      </c>
      <c r="I11384" t="s">
        <v>19005</v>
      </c>
      <c r="K11384"/>
      <c r="L11384" t="s">
        <v>8872</v>
      </c>
      <c r="M11384" t="s">
        <v>2579</v>
      </c>
      <c r="N11384">
        <v>3</v>
      </c>
      <c r="P11384" t="s">
        <v>10827</v>
      </c>
      <c r="Q11384" t="s">
        <v>19003</v>
      </c>
      <c r="S11384" t="s">
        <v>29</v>
      </c>
    </row>
    <row r="11385" spans="1:19" hidden="1" x14ac:dyDescent="0.2">
      <c r="A11385">
        <v>7493</v>
      </c>
      <c r="B11385" t="s">
        <v>8869</v>
      </c>
      <c r="C11385" t="s">
        <v>20</v>
      </c>
      <c r="D11385">
        <v>2.36</v>
      </c>
      <c r="E11385">
        <v>40</v>
      </c>
      <c r="F11385" t="s">
        <v>19006</v>
      </c>
      <c r="G11385" t="s">
        <v>19007</v>
      </c>
      <c r="H11385" t="s">
        <v>46</v>
      </c>
      <c r="I11385" t="s">
        <v>19005</v>
      </c>
      <c r="K11385"/>
      <c r="L11385" t="s">
        <v>8872</v>
      </c>
      <c r="M11385" t="s">
        <v>2579</v>
      </c>
      <c r="N11385">
        <v>3</v>
      </c>
      <c r="P11385" t="s">
        <v>10827</v>
      </c>
      <c r="Q11385" t="s">
        <v>19003</v>
      </c>
      <c r="S11385" t="s">
        <v>29</v>
      </c>
    </row>
    <row r="11386" spans="1:19" hidden="1" x14ac:dyDescent="0.2">
      <c r="A11386">
        <v>7493</v>
      </c>
      <c r="B11386" t="s">
        <v>8869</v>
      </c>
      <c r="C11386" t="s">
        <v>73</v>
      </c>
      <c r="D11386">
        <v>9.48</v>
      </c>
      <c r="E11386">
        <v>40</v>
      </c>
      <c r="F11386" t="s">
        <v>19006</v>
      </c>
      <c r="G11386" t="s">
        <v>19007</v>
      </c>
      <c r="H11386" t="s">
        <v>46</v>
      </c>
      <c r="I11386" t="s">
        <v>19005</v>
      </c>
      <c r="K11386"/>
      <c r="L11386" t="s">
        <v>8872</v>
      </c>
      <c r="M11386" t="s">
        <v>2579</v>
      </c>
      <c r="N11386">
        <v>3</v>
      </c>
      <c r="P11386" t="s">
        <v>10827</v>
      </c>
      <c r="Q11386" t="s">
        <v>19003</v>
      </c>
      <c r="S11386" t="s">
        <v>29</v>
      </c>
    </row>
    <row r="11387" spans="1:19" hidden="1" x14ac:dyDescent="0.2">
      <c r="A11387">
        <v>7493</v>
      </c>
      <c r="B11387" t="s">
        <v>8869</v>
      </c>
      <c r="C11387" t="s">
        <v>20</v>
      </c>
      <c r="D11387">
        <v>2.4700000000000002</v>
      </c>
      <c r="E11387">
        <v>15</v>
      </c>
      <c r="F11387" t="s">
        <v>19008</v>
      </c>
      <c r="G11387" t="s">
        <v>55</v>
      </c>
      <c r="H11387" t="s">
        <v>46</v>
      </c>
      <c r="I11387" t="s">
        <v>779</v>
      </c>
      <c r="K11387"/>
      <c r="L11387" t="s">
        <v>8872</v>
      </c>
      <c r="M11387" t="s">
        <v>2579</v>
      </c>
      <c r="N11387">
        <v>3</v>
      </c>
      <c r="P11387" t="s">
        <v>10827</v>
      </c>
      <c r="Q11387" t="s">
        <v>19003</v>
      </c>
      <c r="S11387" t="s">
        <v>29</v>
      </c>
    </row>
    <row r="11388" spans="1:19" hidden="1" x14ac:dyDescent="0.2">
      <c r="A11388">
        <v>7493</v>
      </c>
      <c r="B11388" t="s">
        <v>8869</v>
      </c>
      <c r="C11388" t="s">
        <v>73</v>
      </c>
      <c r="D11388">
        <v>10.01</v>
      </c>
      <c r="E11388">
        <v>15</v>
      </c>
      <c r="F11388" t="s">
        <v>19008</v>
      </c>
      <c r="G11388" t="s">
        <v>55</v>
      </c>
      <c r="H11388" t="s">
        <v>46</v>
      </c>
      <c r="I11388" t="s">
        <v>779</v>
      </c>
      <c r="K11388"/>
      <c r="L11388" t="s">
        <v>8872</v>
      </c>
      <c r="M11388" t="s">
        <v>2579</v>
      </c>
      <c r="N11388">
        <v>3</v>
      </c>
      <c r="P11388" t="s">
        <v>10827</v>
      </c>
      <c r="Q11388" t="s">
        <v>19003</v>
      </c>
      <c r="S11388" t="s">
        <v>29</v>
      </c>
    </row>
    <row r="11389" spans="1:19" hidden="1" x14ac:dyDescent="0.2">
      <c r="A11389">
        <v>7493</v>
      </c>
      <c r="B11389" t="s">
        <v>8869</v>
      </c>
      <c r="C11389" t="s">
        <v>20</v>
      </c>
      <c r="D11389">
        <v>2.4</v>
      </c>
      <c r="E11389">
        <v>25</v>
      </c>
      <c r="F11389" t="s">
        <v>19008</v>
      </c>
      <c r="G11389" t="s">
        <v>55</v>
      </c>
      <c r="H11389" t="s">
        <v>46</v>
      </c>
      <c r="I11389" t="s">
        <v>779</v>
      </c>
      <c r="K11389"/>
      <c r="L11389" t="s">
        <v>8872</v>
      </c>
      <c r="M11389" t="s">
        <v>2579</v>
      </c>
      <c r="N11389">
        <v>3</v>
      </c>
      <c r="P11389" t="s">
        <v>10827</v>
      </c>
      <c r="Q11389" t="s">
        <v>19003</v>
      </c>
      <c r="S11389" t="s">
        <v>29</v>
      </c>
    </row>
    <row r="11390" spans="1:19" hidden="1" x14ac:dyDescent="0.2">
      <c r="A11390">
        <v>7493</v>
      </c>
      <c r="B11390" t="s">
        <v>8869</v>
      </c>
      <c r="C11390" t="s">
        <v>73</v>
      </c>
      <c r="D11390">
        <v>9.77</v>
      </c>
      <c r="E11390">
        <v>25</v>
      </c>
      <c r="F11390" t="s">
        <v>19008</v>
      </c>
      <c r="G11390" t="s">
        <v>55</v>
      </c>
      <c r="H11390" t="s">
        <v>46</v>
      </c>
      <c r="I11390" t="s">
        <v>779</v>
      </c>
      <c r="K11390"/>
      <c r="L11390" t="s">
        <v>8872</v>
      </c>
      <c r="M11390" t="s">
        <v>2579</v>
      </c>
      <c r="N11390">
        <v>3</v>
      </c>
      <c r="P11390" t="s">
        <v>10827</v>
      </c>
      <c r="Q11390" t="s">
        <v>19003</v>
      </c>
      <c r="S11390" t="s">
        <v>29</v>
      </c>
    </row>
    <row r="11391" spans="1:19" hidden="1" x14ac:dyDescent="0.2">
      <c r="A11391">
        <v>7493</v>
      </c>
      <c r="B11391" t="s">
        <v>8869</v>
      </c>
      <c r="C11391" t="s">
        <v>20</v>
      </c>
      <c r="D11391">
        <v>2.44</v>
      </c>
      <c r="E11391">
        <v>40</v>
      </c>
      <c r="F11391" t="s">
        <v>19008</v>
      </c>
      <c r="G11391" t="s">
        <v>55</v>
      </c>
      <c r="H11391" t="s">
        <v>46</v>
      </c>
      <c r="I11391" t="s">
        <v>779</v>
      </c>
      <c r="K11391"/>
      <c r="L11391" t="s">
        <v>8872</v>
      </c>
      <c r="M11391" t="s">
        <v>2579</v>
      </c>
      <c r="N11391">
        <v>3</v>
      </c>
      <c r="P11391" t="s">
        <v>10827</v>
      </c>
      <c r="Q11391" t="s">
        <v>19003</v>
      </c>
      <c r="S11391" t="s">
        <v>29</v>
      </c>
    </row>
    <row r="11392" spans="1:19" hidden="1" x14ac:dyDescent="0.2">
      <c r="A11392">
        <v>7493</v>
      </c>
      <c r="B11392" t="s">
        <v>8869</v>
      </c>
      <c r="C11392" t="s">
        <v>73</v>
      </c>
      <c r="D11392">
        <v>9.41</v>
      </c>
      <c r="E11392">
        <v>40</v>
      </c>
      <c r="F11392" t="s">
        <v>19008</v>
      </c>
      <c r="G11392" t="s">
        <v>55</v>
      </c>
      <c r="H11392" t="s">
        <v>46</v>
      </c>
      <c r="I11392" t="s">
        <v>779</v>
      </c>
      <c r="K11392"/>
      <c r="L11392" t="s">
        <v>8872</v>
      </c>
      <c r="M11392" t="s">
        <v>2579</v>
      </c>
      <c r="N11392">
        <v>3</v>
      </c>
      <c r="P11392" t="s">
        <v>10827</v>
      </c>
      <c r="Q11392" t="s">
        <v>19003</v>
      </c>
      <c r="S11392" t="s">
        <v>29</v>
      </c>
    </row>
    <row r="11393" spans="1:19" hidden="1" x14ac:dyDescent="0.2">
      <c r="A11393">
        <v>7493</v>
      </c>
      <c r="B11393" t="s">
        <v>8869</v>
      </c>
      <c r="C11393" t="s">
        <v>73</v>
      </c>
      <c r="D11393">
        <v>9.9</v>
      </c>
      <c r="E11393">
        <v>21</v>
      </c>
      <c r="F11393" t="s">
        <v>11092</v>
      </c>
      <c r="G11393" t="s">
        <v>55</v>
      </c>
      <c r="H11393" t="s">
        <v>46</v>
      </c>
      <c r="I11393" t="s">
        <v>8179</v>
      </c>
      <c r="K11393"/>
      <c r="L11393" t="s">
        <v>8872</v>
      </c>
      <c r="M11393" t="s">
        <v>2579</v>
      </c>
      <c r="N11393">
        <v>3</v>
      </c>
      <c r="P11393" t="s">
        <v>10827</v>
      </c>
      <c r="Q11393" t="s">
        <v>19003</v>
      </c>
      <c r="S11393" t="s">
        <v>29</v>
      </c>
    </row>
    <row r="11394" spans="1:19" hidden="1" x14ac:dyDescent="0.2">
      <c r="A11394">
        <v>7493</v>
      </c>
      <c r="B11394" t="s">
        <v>8869</v>
      </c>
      <c r="C11394" t="s">
        <v>20</v>
      </c>
      <c r="D11394">
        <v>2.4</v>
      </c>
      <c r="E11394">
        <v>10</v>
      </c>
      <c r="F11394" t="s">
        <v>11092</v>
      </c>
      <c r="G11394" t="s">
        <v>55</v>
      </c>
      <c r="H11394" t="s">
        <v>46</v>
      </c>
      <c r="I11394" t="s">
        <v>8152</v>
      </c>
      <c r="J11394" t="s">
        <v>43</v>
      </c>
      <c r="K11394"/>
      <c r="L11394" t="s">
        <v>8872</v>
      </c>
      <c r="M11394" t="s">
        <v>2579</v>
      </c>
      <c r="N11394">
        <v>3</v>
      </c>
      <c r="P11394" t="s">
        <v>10827</v>
      </c>
      <c r="Q11394" t="s">
        <v>19003</v>
      </c>
      <c r="S11394" t="s">
        <v>29</v>
      </c>
    </row>
    <row r="11395" spans="1:19" hidden="1" x14ac:dyDescent="0.2">
      <c r="A11395">
        <v>7493</v>
      </c>
      <c r="B11395" t="s">
        <v>8869</v>
      </c>
      <c r="C11395" t="s">
        <v>73</v>
      </c>
      <c r="D11395">
        <v>10.29</v>
      </c>
      <c r="E11395">
        <v>10</v>
      </c>
      <c r="F11395" t="s">
        <v>11092</v>
      </c>
      <c r="G11395" t="s">
        <v>55</v>
      </c>
      <c r="H11395" t="s">
        <v>46</v>
      </c>
      <c r="I11395" t="s">
        <v>8152</v>
      </c>
      <c r="J11395" t="s">
        <v>43</v>
      </c>
      <c r="K11395"/>
      <c r="L11395" t="s">
        <v>8872</v>
      </c>
      <c r="M11395" t="s">
        <v>2579</v>
      </c>
      <c r="N11395">
        <v>3</v>
      </c>
      <c r="P11395" t="s">
        <v>10827</v>
      </c>
      <c r="Q11395" t="s">
        <v>19003</v>
      </c>
      <c r="S11395" t="s">
        <v>29</v>
      </c>
    </row>
    <row r="11396" spans="1:19" hidden="1" x14ac:dyDescent="0.2">
      <c r="A11396">
        <v>7493</v>
      </c>
      <c r="B11396" t="s">
        <v>8869</v>
      </c>
      <c r="C11396" t="s">
        <v>20</v>
      </c>
      <c r="D11396">
        <v>2.37</v>
      </c>
      <c r="E11396">
        <v>25</v>
      </c>
      <c r="F11396" t="s">
        <v>11092</v>
      </c>
      <c r="G11396" t="s">
        <v>55</v>
      </c>
      <c r="H11396" t="s">
        <v>46</v>
      </c>
      <c r="I11396" t="s">
        <v>8152</v>
      </c>
      <c r="J11396" t="s">
        <v>43</v>
      </c>
      <c r="K11396"/>
      <c r="L11396" t="s">
        <v>8872</v>
      </c>
      <c r="M11396" t="s">
        <v>2579</v>
      </c>
      <c r="N11396">
        <v>3</v>
      </c>
      <c r="P11396" t="s">
        <v>10827</v>
      </c>
      <c r="Q11396" t="s">
        <v>19003</v>
      </c>
      <c r="S11396" t="s">
        <v>29</v>
      </c>
    </row>
    <row r="11397" spans="1:19" hidden="1" x14ac:dyDescent="0.2">
      <c r="A11397">
        <v>7493</v>
      </c>
      <c r="B11397" t="s">
        <v>8869</v>
      </c>
      <c r="C11397" t="s">
        <v>73</v>
      </c>
      <c r="D11397">
        <v>9.89</v>
      </c>
      <c r="E11397">
        <v>25</v>
      </c>
      <c r="F11397" t="s">
        <v>11092</v>
      </c>
      <c r="G11397" t="s">
        <v>55</v>
      </c>
      <c r="H11397" t="s">
        <v>46</v>
      </c>
      <c r="I11397" t="s">
        <v>8152</v>
      </c>
      <c r="J11397" t="s">
        <v>43</v>
      </c>
      <c r="K11397"/>
      <c r="L11397" t="s">
        <v>8872</v>
      </c>
      <c r="M11397" t="s">
        <v>2579</v>
      </c>
      <c r="N11397">
        <v>3</v>
      </c>
      <c r="P11397" t="s">
        <v>10827</v>
      </c>
      <c r="Q11397" t="s">
        <v>19003</v>
      </c>
      <c r="S11397" t="s">
        <v>29</v>
      </c>
    </row>
    <row r="11398" spans="1:19" hidden="1" x14ac:dyDescent="0.2">
      <c r="A11398">
        <v>7493</v>
      </c>
      <c r="B11398" t="s">
        <v>8869</v>
      </c>
      <c r="C11398" t="s">
        <v>20</v>
      </c>
      <c r="D11398">
        <v>2.35</v>
      </c>
      <c r="E11398">
        <v>40</v>
      </c>
      <c r="F11398" t="s">
        <v>11092</v>
      </c>
      <c r="G11398" t="s">
        <v>55</v>
      </c>
      <c r="H11398" t="s">
        <v>46</v>
      </c>
      <c r="I11398" t="s">
        <v>8152</v>
      </c>
      <c r="J11398" t="s">
        <v>43</v>
      </c>
      <c r="K11398"/>
      <c r="L11398" t="s">
        <v>8872</v>
      </c>
      <c r="M11398" t="s">
        <v>2579</v>
      </c>
      <c r="N11398">
        <v>3</v>
      </c>
      <c r="P11398" t="s">
        <v>10827</v>
      </c>
      <c r="Q11398" t="s">
        <v>19003</v>
      </c>
      <c r="S11398" t="s">
        <v>29</v>
      </c>
    </row>
    <row r="11399" spans="1:19" hidden="1" x14ac:dyDescent="0.2">
      <c r="A11399">
        <v>7493</v>
      </c>
      <c r="B11399" t="s">
        <v>8869</v>
      </c>
      <c r="C11399" t="s">
        <v>73</v>
      </c>
      <c r="D11399">
        <v>9.51</v>
      </c>
      <c r="E11399">
        <v>40</v>
      </c>
      <c r="F11399" t="s">
        <v>11092</v>
      </c>
      <c r="G11399" t="s">
        <v>55</v>
      </c>
      <c r="H11399" t="s">
        <v>46</v>
      </c>
      <c r="I11399" t="s">
        <v>8152</v>
      </c>
      <c r="J11399" t="s">
        <v>43</v>
      </c>
      <c r="K11399"/>
      <c r="L11399" t="s">
        <v>8872</v>
      </c>
      <c r="M11399" t="s">
        <v>2579</v>
      </c>
      <c r="N11399">
        <v>3</v>
      </c>
      <c r="P11399" t="s">
        <v>10827</v>
      </c>
      <c r="Q11399" t="s">
        <v>19003</v>
      </c>
      <c r="S11399" t="s">
        <v>29</v>
      </c>
    </row>
    <row r="11400" spans="1:19" hidden="1" x14ac:dyDescent="0.2">
      <c r="A11400">
        <v>7494</v>
      </c>
      <c r="B11400" t="s">
        <v>8889</v>
      </c>
      <c r="C11400" t="s">
        <v>20</v>
      </c>
      <c r="D11400">
        <v>3.22</v>
      </c>
      <c r="E11400">
        <v>8.6999999999999993</v>
      </c>
      <c r="F11400" t="s">
        <v>19009</v>
      </c>
      <c r="G11400" t="s">
        <v>55</v>
      </c>
      <c r="H11400" t="s">
        <v>46</v>
      </c>
      <c r="I11400" t="s">
        <v>2396</v>
      </c>
      <c r="K11400"/>
      <c r="L11400" t="s">
        <v>8892</v>
      </c>
      <c r="M11400" t="s">
        <v>11071</v>
      </c>
      <c r="N11400">
        <v>3</v>
      </c>
      <c r="P11400" t="s">
        <v>10827</v>
      </c>
      <c r="Q11400" t="s">
        <v>19010</v>
      </c>
      <c r="S11400" t="s">
        <v>29</v>
      </c>
    </row>
    <row r="11401" spans="1:19" hidden="1" x14ac:dyDescent="0.2">
      <c r="A11401">
        <v>7494</v>
      </c>
      <c r="B11401" t="s">
        <v>8889</v>
      </c>
      <c r="C11401" t="s">
        <v>73</v>
      </c>
      <c r="D11401">
        <v>8.57</v>
      </c>
      <c r="E11401">
        <v>8.6999999999999993</v>
      </c>
      <c r="F11401" t="s">
        <v>19009</v>
      </c>
      <c r="G11401" t="s">
        <v>55</v>
      </c>
      <c r="H11401" t="s">
        <v>46</v>
      </c>
      <c r="I11401" t="s">
        <v>2396</v>
      </c>
      <c r="K11401"/>
      <c r="L11401" t="s">
        <v>8892</v>
      </c>
      <c r="M11401" t="s">
        <v>11071</v>
      </c>
      <c r="N11401">
        <v>3</v>
      </c>
      <c r="P11401" t="s">
        <v>10827</v>
      </c>
      <c r="Q11401" t="s">
        <v>19010</v>
      </c>
      <c r="S11401" t="s">
        <v>29</v>
      </c>
    </row>
    <row r="11402" spans="1:19" hidden="1" x14ac:dyDescent="0.2">
      <c r="A11402">
        <v>7494</v>
      </c>
      <c r="B11402" t="s">
        <v>8889</v>
      </c>
      <c r="C11402" t="s">
        <v>20</v>
      </c>
      <c r="D11402">
        <v>3.3</v>
      </c>
      <c r="E11402">
        <v>25</v>
      </c>
      <c r="F11402" t="s">
        <v>19009</v>
      </c>
      <c r="G11402" t="s">
        <v>55</v>
      </c>
      <c r="H11402" t="s">
        <v>46</v>
      </c>
      <c r="I11402" t="s">
        <v>2396</v>
      </c>
      <c r="K11402"/>
      <c r="L11402" t="s">
        <v>8892</v>
      </c>
      <c r="M11402" t="s">
        <v>11071</v>
      </c>
      <c r="N11402">
        <v>3</v>
      </c>
      <c r="P11402" t="s">
        <v>10827</v>
      </c>
      <c r="Q11402" t="s">
        <v>19010</v>
      </c>
      <c r="S11402" t="s">
        <v>29</v>
      </c>
    </row>
    <row r="11403" spans="1:19" hidden="1" x14ac:dyDescent="0.2">
      <c r="A11403">
        <v>7494</v>
      </c>
      <c r="B11403" t="s">
        <v>8889</v>
      </c>
      <c r="C11403" t="s">
        <v>73</v>
      </c>
      <c r="D11403">
        <v>8.14</v>
      </c>
      <c r="E11403">
        <v>25</v>
      </c>
      <c r="F11403" t="s">
        <v>19009</v>
      </c>
      <c r="G11403" t="s">
        <v>55</v>
      </c>
      <c r="H11403" t="s">
        <v>46</v>
      </c>
      <c r="I11403" t="s">
        <v>2396</v>
      </c>
      <c r="K11403"/>
      <c r="L11403" t="s">
        <v>8892</v>
      </c>
      <c r="M11403" t="s">
        <v>11071</v>
      </c>
      <c r="N11403">
        <v>3</v>
      </c>
      <c r="P11403" t="s">
        <v>10827</v>
      </c>
      <c r="Q11403" t="s">
        <v>19010</v>
      </c>
      <c r="S11403" t="s">
        <v>29</v>
      </c>
    </row>
    <row r="11404" spans="1:19" hidden="1" x14ac:dyDescent="0.2">
      <c r="A11404">
        <v>7494</v>
      </c>
      <c r="B11404" t="s">
        <v>8889</v>
      </c>
      <c r="C11404" t="s">
        <v>20</v>
      </c>
      <c r="D11404">
        <v>3.28</v>
      </c>
      <c r="E11404">
        <v>36.799999999999997</v>
      </c>
      <c r="F11404" t="s">
        <v>19009</v>
      </c>
      <c r="G11404" t="s">
        <v>55</v>
      </c>
      <c r="H11404" t="s">
        <v>46</v>
      </c>
      <c r="I11404" t="s">
        <v>2396</v>
      </c>
      <c r="K11404"/>
      <c r="L11404" t="s">
        <v>8892</v>
      </c>
      <c r="M11404" t="s">
        <v>11071</v>
      </c>
      <c r="N11404">
        <v>3</v>
      </c>
      <c r="P11404" t="s">
        <v>10827</v>
      </c>
      <c r="Q11404" t="s">
        <v>19010</v>
      </c>
      <c r="S11404" t="s">
        <v>29</v>
      </c>
    </row>
    <row r="11405" spans="1:19" hidden="1" x14ac:dyDescent="0.2">
      <c r="A11405">
        <v>7494</v>
      </c>
      <c r="B11405" t="s">
        <v>8889</v>
      </c>
      <c r="C11405" t="s">
        <v>73</v>
      </c>
      <c r="D11405">
        <v>7.93</v>
      </c>
      <c r="E11405">
        <v>36.799999999999997</v>
      </c>
      <c r="F11405" t="s">
        <v>19009</v>
      </c>
      <c r="G11405" t="s">
        <v>55</v>
      </c>
      <c r="H11405" t="s">
        <v>46</v>
      </c>
      <c r="I11405" t="s">
        <v>2396</v>
      </c>
      <c r="K11405"/>
      <c r="L11405" t="s">
        <v>8892</v>
      </c>
      <c r="M11405" t="s">
        <v>11071</v>
      </c>
      <c r="N11405">
        <v>3</v>
      </c>
      <c r="P11405" t="s">
        <v>10827</v>
      </c>
      <c r="Q11405" t="s">
        <v>19010</v>
      </c>
      <c r="S11405" t="s">
        <v>29</v>
      </c>
    </row>
    <row r="11406" spans="1:19" hidden="1" x14ac:dyDescent="0.2">
      <c r="A11406">
        <v>7494</v>
      </c>
      <c r="B11406" t="s">
        <v>8889</v>
      </c>
      <c r="C11406" t="s">
        <v>20</v>
      </c>
      <c r="D11406">
        <v>3.05</v>
      </c>
      <c r="E11406">
        <v>9.6999999999999993</v>
      </c>
      <c r="F11406" t="s">
        <v>19011</v>
      </c>
      <c r="G11406" t="s">
        <v>55</v>
      </c>
      <c r="H11406" t="s">
        <v>46</v>
      </c>
      <c r="I11406" t="s">
        <v>2396</v>
      </c>
      <c r="K11406"/>
      <c r="L11406" t="s">
        <v>8892</v>
      </c>
      <c r="M11406" t="s">
        <v>11071</v>
      </c>
      <c r="N11406">
        <v>3</v>
      </c>
      <c r="P11406" t="s">
        <v>10827</v>
      </c>
      <c r="Q11406" t="s">
        <v>19010</v>
      </c>
      <c r="S11406" t="s">
        <v>29</v>
      </c>
    </row>
    <row r="11407" spans="1:19" hidden="1" x14ac:dyDescent="0.2">
      <c r="A11407">
        <v>7494</v>
      </c>
      <c r="B11407" t="s">
        <v>8889</v>
      </c>
      <c r="C11407" t="s">
        <v>73</v>
      </c>
      <c r="D11407">
        <v>8.6999999999999993</v>
      </c>
      <c r="E11407">
        <v>9.6999999999999993</v>
      </c>
      <c r="F11407" t="s">
        <v>19011</v>
      </c>
      <c r="G11407" t="s">
        <v>55</v>
      </c>
      <c r="H11407" t="s">
        <v>46</v>
      </c>
      <c r="I11407" t="s">
        <v>2396</v>
      </c>
      <c r="K11407"/>
      <c r="L11407" t="s">
        <v>8892</v>
      </c>
      <c r="M11407" t="s">
        <v>11071</v>
      </c>
      <c r="N11407">
        <v>3</v>
      </c>
      <c r="P11407" t="s">
        <v>10827</v>
      </c>
      <c r="Q11407" t="s">
        <v>19010</v>
      </c>
      <c r="S11407" t="s">
        <v>29</v>
      </c>
    </row>
    <row r="11408" spans="1:19" hidden="1" x14ac:dyDescent="0.2">
      <c r="A11408">
        <v>7494</v>
      </c>
      <c r="B11408" t="s">
        <v>8889</v>
      </c>
      <c r="C11408" t="s">
        <v>20</v>
      </c>
      <c r="D11408">
        <v>3.12</v>
      </c>
      <c r="E11408">
        <v>25</v>
      </c>
      <c r="F11408" t="s">
        <v>19011</v>
      </c>
      <c r="G11408" t="s">
        <v>55</v>
      </c>
      <c r="H11408" t="s">
        <v>46</v>
      </c>
      <c r="I11408" t="s">
        <v>2396</v>
      </c>
      <c r="K11408"/>
      <c r="L11408" t="s">
        <v>8892</v>
      </c>
      <c r="M11408" t="s">
        <v>11071</v>
      </c>
      <c r="N11408">
        <v>3</v>
      </c>
      <c r="P11408" t="s">
        <v>10827</v>
      </c>
      <c r="Q11408" t="s">
        <v>19010</v>
      </c>
      <c r="S11408" t="s">
        <v>29</v>
      </c>
    </row>
    <row r="11409" spans="1:19" hidden="1" x14ac:dyDescent="0.2">
      <c r="A11409">
        <v>7494</v>
      </c>
      <c r="B11409" t="s">
        <v>8889</v>
      </c>
      <c r="C11409" t="s">
        <v>73</v>
      </c>
      <c r="D11409">
        <v>8.3000000000000007</v>
      </c>
      <c r="E11409">
        <v>25</v>
      </c>
      <c r="F11409" t="s">
        <v>19011</v>
      </c>
      <c r="G11409" t="s">
        <v>55</v>
      </c>
      <c r="H11409" t="s">
        <v>46</v>
      </c>
      <c r="I11409" t="s">
        <v>2396</v>
      </c>
      <c r="K11409"/>
      <c r="L11409" t="s">
        <v>8892</v>
      </c>
      <c r="M11409" t="s">
        <v>11071</v>
      </c>
      <c r="N11409">
        <v>3</v>
      </c>
      <c r="P11409" t="s">
        <v>10827</v>
      </c>
      <c r="Q11409" t="s">
        <v>19010</v>
      </c>
      <c r="S11409" t="s">
        <v>29</v>
      </c>
    </row>
    <row r="11410" spans="1:19" hidden="1" x14ac:dyDescent="0.2">
      <c r="A11410">
        <v>7494</v>
      </c>
      <c r="B11410" t="s">
        <v>8889</v>
      </c>
      <c r="C11410" t="s">
        <v>20</v>
      </c>
      <c r="D11410">
        <v>3.14</v>
      </c>
      <c r="E11410">
        <v>36.799999999999997</v>
      </c>
      <c r="F11410" t="s">
        <v>19011</v>
      </c>
      <c r="G11410" t="s">
        <v>55</v>
      </c>
      <c r="H11410" t="s">
        <v>46</v>
      </c>
      <c r="I11410" t="s">
        <v>2396</v>
      </c>
      <c r="K11410"/>
      <c r="L11410" t="s">
        <v>8892</v>
      </c>
      <c r="M11410" t="s">
        <v>11071</v>
      </c>
      <c r="N11410">
        <v>3</v>
      </c>
      <c r="P11410" t="s">
        <v>10827</v>
      </c>
      <c r="Q11410" t="s">
        <v>19010</v>
      </c>
      <c r="S11410" t="s">
        <v>29</v>
      </c>
    </row>
    <row r="11411" spans="1:19" hidden="1" x14ac:dyDescent="0.2">
      <c r="A11411">
        <v>7494</v>
      </c>
      <c r="B11411" t="s">
        <v>8889</v>
      </c>
      <c r="C11411" t="s">
        <v>73</v>
      </c>
      <c r="D11411">
        <v>8.0299999999999994</v>
      </c>
      <c r="E11411">
        <v>36.799999999999997</v>
      </c>
      <c r="F11411" t="s">
        <v>19011</v>
      </c>
      <c r="G11411" t="s">
        <v>55</v>
      </c>
      <c r="H11411" t="s">
        <v>46</v>
      </c>
      <c r="I11411" t="s">
        <v>2396</v>
      </c>
      <c r="K11411"/>
      <c r="L11411" t="s">
        <v>8892</v>
      </c>
      <c r="M11411" t="s">
        <v>11071</v>
      </c>
      <c r="N11411">
        <v>3</v>
      </c>
      <c r="P11411" t="s">
        <v>10827</v>
      </c>
      <c r="Q11411" t="s">
        <v>19010</v>
      </c>
      <c r="S11411" t="s">
        <v>29</v>
      </c>
    </row>
    <row r="11412" spans="1:19" hidden="1" x14ac:dyDescent="0.2">
      <c r="A11412">
        <v>7494</v>
      </c>
      <c r="B11412" t="s">
        <v>8889</v>
      </c>
      <c r="C11412" t="s">
        <v>73</v>
      </c>
      <c r="D11412">
        <v>8.01</v>
      </c>
      <c r="E11412">
        <v>30</v>
      </c>
      <c r="F11412" t="s">
        <v>19012</v>
      </c>
      <c r="G11412" t="s">
        <v>55</v>
      </c>
      <c r="H11412" t="s">
        <v>46</v>
      </c>
      <c r="I11412" t="s">
        <v>19005</v>
      </c>
      <c r="K11412"/>
      <c r="L11412" t="s">
        <v>8892</v>
      </c>
      <c r="M11412" t="s">
        <v>11071</v>
      </c>
      <c r="N11412">
        <v>3</v>
      </c>
      <c r="P11412" t="s">
        <v>10827</v>
      </c>
      <c r="Q11412" t="s">
        <v>19010</v>
      </c>
      <c r="S11412" t="s">
        <v>29</v>
      </c>
    </row>
    <row r="11413" spans="1:19" hidden="1" x14ac:dyDescent="0.2">
      <c r="A11413">
        <v>7495</v>
      </c>
      <c r="B11413" t="s">
        <v>8929</v>
      </c>
      <c r="C11413" t="s">
        <v>20</v>
      </c>
      <c r="D11413">
        <v>3.31</v>
      </c>
      <c r="E11413">
        <v>25</v>
      </c>
      <c r="F11413" t="s">
        <v>19013</v>
      </c>
      <c r="G11413" t="s">
        <v>189</v>
      </c>
      <c r="H11413" t="s">
        <v>46</v>
      </c>
      <c r="I11413" t="s">
        <v>1464</v>
      </c>
      <c r="K11413"/>
      <c r="L11413" t="s">
        <v>19014</v>
      </c>
      <c r="M11413" t="s">
        <v>26</v>
      </c>
      <c r="N11413">
        <v>2</v>
      </c>
      <c r="P11413" t="s">
        <v>10827</v>
      </c>
      <c r="Q11413" t="s">
        <v>19015</v>
      </c>
      <c r="S11413" t="s">
        <v>29</v>
      </c>
    </row>
    <row r="11414" spans="1:19" hidden="1" x14ac:dyDescent="0.2">
      <c r="A11414">
        <v>7495</v>
      </c>
      <c r="B11414" t="s">
        <v>8929</v>
      </c>
      <c r="C11414" t="s">
        <v>73</v>
      </c>
      <c r="D11414">
        <v>8.2799999999999994</v>
      </c>
      <c r="E11414">
        <v>25</v>
      </c>
      <c r="F11414" t="s">
        <v>19013</v>
      </c>
      <c r="G11414" t="s">
        <v>189</v>
      </c>
      <c r="H11414" t="s">
        <v>46</v>
      </c>
      <c r="I11414" t="s">
        <v>1464</v>
      </c>
      <c r="K11414"/>
      <c r="L11414" t="s">
        <v>19014</v>
      </c>
      <c r="M11414" t="s">
        <v>26</v>
      </c>
      <c r="N11414">
        <v>2</v>
      </c>
      <c r="P11414" t="s">
        <v>10827</v>
      </c>
      <c r="Q11414" t="s">
        <v>19015</v>
      </c>
      <c r="S11414" t="s">
        <v>29</v>
      </c>
    </row>
    <row r="11415" spans="1:19" hidden="1" x14ac:dyDescent="0.2">
      <c r="A11415">
        <v>7497</v>
      </c>
      <c r="B11415" t="s">
        <v>19016</v>
      </c>
      <c r="C11415" t="s">
        <v>20</v>
      </c>
      <c r="D11415">
        <v>8.9700000000000006</v>
      </c>
      <c r="E11415">
        <v>30</v>
      </c>
      <c r="F11415" t="s">
        <v>19017</v>
      </c>
      <c r="G11415" t="s">
        <v>55</v>
      </c>
      <c r="H11415" t="s">
        <v>46</v>
      </c>
      <c r="I11415" t="s">
        <v>19005</v>
      </c>
      <c r="K11415"/>
      <c r="L11415" t="s">
        <v>19018</v>
      </c>
      <c r="M11415" t="s">
        <v>26</v>
      </c>
      <c r="N11415">
        <v>2</v>
      </c>
      <c r="P11415" t="s">
        <v>10827</v>
      </c>
      <c r="Q11415" t="s">
        <v>19019</v>
      </c>
      <c r="S11415" t="s">
        <v>29</v>
      </c>
    </row>
    <row r="11416" spans="1:19" hidden="1" x14ac:dyDescent="0.2">
      <c r="A11416">
        <v>7498</v>
      </c>
      <c r="B11416" t="s">
        <v>19020</v>
      </c>
      <c r="C11416" t="s">
        <v>20</v>
      </c>
      <c r="D11416">
        <v>1.9</v>
      </c>
      <c r="E11416">
        <v>25</v>
      </c>
      <c r="F11416" t="s">
        <v>13732</v>
      </c>
      <c r="G11416" t="s">
        <v>55</v>
      </c>
      <c r="H11416" t="s">
        <v>23</v>
      </c>
      <c r="I11416" t="s">
        <v>9701</v>
      </c>
      <c r="K11416"/>
      <c r="L11416" t="s">
        <v>19021</v>
      </c>
      <c r="M11416" t="s">
        <v>26</v>
      </c>
      <c r="N11416">
        <v>2</v>
      </c>
      <c r="P11416" t="s">
        <v>10827</v>
      </c>
      <c r="Q11416" t="s">
        <v>19022</v>
      </c>
      <c r="S11416" t="s">
        <v>29</v>
      </c>
    </row>
    <row r="11417" spans="1:19" hidden="1" x14ac:dyDescent="0.2">
      <c r="A11417">
        <v>7498</v>
      </c>
      <c r="B11417" t="s">
        <v>19020</v>
      </c>
      <c r="C11417" t="s">
        <v>73</v>
      </c>
      <c r="D11417">
        <v>2.1</v>
      </c>
      <c r="E11417">
        <v>25</v>
      </c>
      <c r="F11417" t="s">
        <v>13732</v>
      </c>
      <c r="G11417" t="s">
        <v>55</v>
      </c>
      <c r="H11417" t="s">
        <v>23</v>
      </c>
      <c r="I11417" t="s">
        <v>9701</v>
      </c>
      <c r="K11417"/>
      <c r="L11417" t="s">
        <v>19021</v>
      </c>
      <c r="M11417" t="s">
        <v>26</v>
      </c>
      <c r="N11417">
        <v>2</v>
      </c>
      <c r="P11417" t="s">
        <v>10827</v>
      </c>
      <c r="Q11417" t="s">
        <v>19022</v>
      </c>
      <c r="S11417" t="s">
        <v>29</v>
      </c>
    </row>
    <row r="11418" spans="1:19" hidden="1" x14ac:dyDescent="0.2">
      <c r="A11418">
        <v>7498</v>
      </c>
      <c r="B11418" t="s">
        <v>19020</v>
      </c>
      <c r="C11418" t="s">
        <v>77</v>
      </c>
      <c r="D11418">
        <v>8.9499999999999993</v>
      </c>
      <c r="E11418" t="s">
        <v>414</v>
      </c>
      <c r="F11418" t="s">
        <v>13732</v>
      </c>
      <c r="G11418" t="s">
        <v>55</v>
      </c>
      <c r="H11418" t="s">
        <v>46</v>
      </c>
      <c r="I11418" t="s">
        <v>9701</v>
      </c>
      <c r="K11418"/>
      <c r="L11418" t="s">
        <v>19021</v>
      </c>
      <c r="M11418" t="s">
        <v>26</v>
      </c>
      <c r="N11418">
        <v>2</v>
      </c>
      <c r="P11418" t="s">
        <v>10827</v>
      </c>
      <c r="Q11418" t="s">
        <v>19022</v>
      </c>
      <c r="S11418" t="s">
        <v>29</v>
      </c>
    </row>
    <row r="11419" spans="1:19" hidden="1" x14ac:dyDescent="0.2">
      <c r="A11419">
        <v>7499</v>
      </c>
      <c r="B11419" t="s">
        <v>19023</v>
      </c>
      <c r="C11419" t="s">
        <v>20</v>
      </c>
      <c r="D11419">
        <v>1.7</v>
      </c>
      <c r="E11419">
        <v>25</v>
      </c>
      <c r="F11419" t="s">
        <v>13732</v>
      </c>
      <c r="G11419" t="s">
        <v>55</v>
      </c>
      <c r="H11419" t="s">
        <v>23</v>
      </c>
      <c r="I11419" t="s">
        <v>9701</v>
      </c>
      <c r="K11419"/>
      <c r="L11419" t="s">
        <v>19024</v>
      </c>
      <c r="M11419" t="s">
        <v>26</v>
      </c>
      <c r="N11419">
        <v>2</v>
      </c>
      <c r="P11419" t="s">
        <v>10827</v>
      </c>
      <c r="Q11419" t="s">
        <v>19025</v>
      </c>
      <c r="S11419" t="s">
        <v>29</v>
      </c>
    </row>
    <row r="11420" spans="1:19" hidden="1" x14ac:dyDescent="0.2">
      <c r="A11420">
        <v>7499</v>
      </c>
      <c r="B11420" t="s">
        <v>19023</v>
      </c>
      <c r="C11420" t="s">
        <v>73</v>
      </c>
      <c r="D11420">
        <v>1.95</v>
      </c>
      <c r="E11420">
        <v>25</v>
      </c>
      <c r="F11420" t="s">
        <v>13732</v>
      </c>
      <c r="G11420" t="s">
        <v>55</v>
      </c>
      <c r="H11420" t="s">
        <v>23</v>
      </c>
      <c r="I11420" t="s">
        <v>9701</v>
      </c>
      <c r="K11420"/>
      <c r="L11420" t="s">
        <v>19024</v>
      </c>
      <c r="M11420" t="s">
        <v>26</v>
      </c>
      <c r="N11420">
        <v>2</v>
      </c>
      <c r="P11420" t="s">
        <v>10827</v>
      </c>
      <c r="Q11420" t="s">
        <v>19025</v>
      </c>
      <c r="S11420" t="s">
        <v>29</v>
      </c>
    </row>
    <row r="11421" spans="1:19" hidden="1" x14ac:dyDescent="0.2">
      <c r="A11421">
        <v>7499</v>
      </c>
      <c r="B11421" t="s">
        <v>19023</v>
      </c>
      <c r="C11421" t="s">
        <v>77</v>
      </c>
      <c r="D11421">
        <v>8.5500000000000007</v>
      </c>
      <c r="E11421" t="s">
        <v>414</v>
      </c>
      <c r="F11421" t="s">
        <v>13732</v>
      </c>
      <c r="G11421" t="s">
        <v>55</v>
      </c>
      <c r="H11421" t="s">
        <v>46</v>
      </c>
      <c r="I11421" t="s">
        <v>9701</v>
      </c>
      <c r="K11421"/>
      <c r="L11421" t="s">
        <v>19024</v>
      </c>
      <c r="M11421" t="s">
        <v>26</v>
      </c>
      <c r="N11421">
        <v>2</v>
      </c>
      <c r="P11421" t="s">
        <v>10827</v>
      </c>
      <c r="Q11421" t="s">
        <v>19025</v>
      </c>
      <c r="S11421" t="s">
        <v>29</v>
      </c>
    </row>
    <row r="11422" spans="1:19" hidden="1" x14ac:dyDescent="0.2">
      <c r="A11422">
        <v>7501</v>
      </c>
      <c r="B11422" t="s">
        <v>19026</v>
      </c>
      <c r="C11422" t="s">
        <v>20</v>
      </c>
      <c r="D11422">
        <v>7.7430000000000003</v>
      </c>
      <c r="E11422">
        <v>25</v>
      </c>
      <c r="F11422" t="s">
        <v>19027</v>
      </c>
      <c r="G11422" t="s">
        <v>55</v>
      </c>
      <c r="H11422" t="s">
        <v>46</v>
      </c>
      <c r="I11422" t="s">
        <v>618</v>
      </c>
      <c r="J11422" t="s">
        <v>43</v>
      </c>
      <c r="K11422"/>
      <c r="L11422" t="s">
        <v>19028</v>
      </c>
      <c r="M11422" t="s">
        <v>11208</v>
      </c>
      <c r="N11422">
        <v>4</v>
      </c>
      <c r="P11422" t="s">
        <v>10827</v>
      </c>
      <c r="Q11422" t="s">
        <v>19029</v>
      </c>
      <c r="S11422" t="s">
        <v>29</v>
      </c>
    </row>
    <row r="11423" spans="1:19" hidden="1" x14ac:dyDescent="0.2">
      <c r="A11423">
        <v>7501</v>
      </c>
      <c r="B11423" t="s">
        <v>19026</v>
      </c>
      <c r="C11423" t="s">
        <v>20</v>
      </c>
      <c r="D11423">
        <v>7.4210000000000003</v>
      </c>
      <c r="E11423">
        <v>37</v>
      </c>
      <c r="F11423" t="s">
        <v>19027</v>
      </c>
      <c r="G11423" t="s">
        <v>55</v>
      </c>
      <c r="H11423" t="s">
        <v>46</v>
      </c>
      <c r="I11423" t="s">
        <v>618</v>
      </c>
      <c r="J11423" t="s">
        <v>43</v>
      </c>
      <c r="K11423"/>
      <c r="L11423" t="s">
        <v>19028</v>
      </c>
      <c r="M11423" t="s">
        <v>11208</v>
      </c>
      <c r="N11423">
        <v>4</v>
      </c>
      <c r="P11423" t="s">
        <v>10827</v>
      </c>
      <c r="Q11423" t="s">
        <v>19029</v>
      </c>
      <c r="S11423" t="s">
        <v>29</v>
      </c>
    </row>
    <row r="11424" spans="1:19" hidden="1" x14ac:dyDescent="0.2">
      <c r="A11424">
        <v>7501</v>
      </c>
      <c r="B11424" t="s">
        <v>19026</v>
      </c>
      <c r="C11424" t="s">
        <v>20</v>
      </c>
      <c r="D11424">
        <v>7.0910000000000002</v>
      </c>
      <c r="E11424">
        <v>50</v>
      </c>
      <c r="F11424" t="s">
        <v>19027</v>
      </c>
      <c r="G11424" t="s">
        <v>55</v>
      </c>
      <c r="H11424" t="s">
        <v>46</v>
      </c>
      <c r="I11424" t="s">
        <v>618</v>
      </c>
      <c r="J11424" t="s">
        <v>43</v>
      </c>
      <c r="K11424"/>
      <c r="L11424" t="s">
        <v>19028</v>
      </c>
      <c r="M11424" t="s">
        <v>11208</v>
      </c>
      <c r="N11424">
        <v>4</v>
      </c>
      <c r="P11424" t="s">
        <v>10827</v>
      </c>
      <c r="Q11424" t="s">
        <v>19029</v>
      </c>
      <c r="S11424" t="s">
        <v>29</v>
      </c>
    </row>
    <row r="11425" spans="1:19" hidden="1" x14ac:dyDescent="0.2">
      <c r="A11425">
        <v>7501</v>
      </c>
      <c r="B11425" t="s">
        <v>19026</v>
      </c>
      <c r="C11425" t="s">
        <v>20</v>
      </c>
      <c r="D11425">
        <v>7.86</v>
      </c>
      <c r="E11425">
        <v>25</v>
      </c>
      <c r="F11425" t="s">
        <v>19030</v>
      </c>
      <c r="G11425" t="s">
        <v>55</v>
      </c>
      <c r="H11425" t="s">
        <v>46</v>
      </c>
      <c r="I11425" t="s">
        <v>19031</v>
      </c>
      <c r="K11425"/>
      <c r="L11425" t="s">
        <v>19028</v>
      </c>
      <c r="M11425" t="s">
        <v>11208</v>
      </c>
      <c r="N11425">
        <v>4</v>
      </c>
      <c r="P11425" t="s">
        <v>10827</v>
      </c>
      <c r="Q11425" t="s">
        <v>19029</v>
      </c>
      <c r="S11425" t="s">
        <v>29</v>
      </c>
    </row>
    <row r="11426" spans="1:19" hidden="1" x14ac:dyDescent="0.2">
      <c r="A11426">
        <v>7501</v>
      </c>
      <c r="B11426" t="s">
        <v>19026</v>
      </c>
      <c r="C11426" t="s">
        <v>20</v>
      </c>
      <c r="D11426">
        <v>7.96</v>
      </c>
      <c r="E11426">
        <v>20</v>
      </c>
      <c r="F11426" t="s">
        <v>19030</v>
      </c>
      <c r="G11426" t="s">
        <v>189</v>
      </c>
      <c r="I11426" t="s">
        <v>9728</v>
      </c>
      <c r="K11426"/>
      <c r="L11426" t="s">
        <v>19028</v>
      </c>
      <c r="M11426" t="s">
        <v>11208</v>
      </c>
      <c r="N11426">
        <v>4</v>
      </c>
      <c r="P11426" t="s">
        <v>10827</v>
      </c>
      <c r="Q11426" t="s">
        <v>19029</v>
      </c>
      <c r="S11426" t="s">
        <v>29</v>
      </c>
    </row>
    <row r="11427" spans="1:19" hidden="1" x14ac:dyDescent="0.2">
      <c r="A11427">
        <v>7503</v>
      </c>
      <c r="B11427" t="s">
        <v>8963</v>
      </c>
      <c r="C11427" t="s">
        <v>20</v>
      </c>
      <c r="D11427">
        <v>2.1800000000000002</v>
      </c>
      <c r="E11427">
        <v>20</v>
      </c>
      <c r="F11427" t="s">
        <v>19032</v>
      </c>
      <c r="G11427" t="s">
        <v>55</v>
      </c>
      <c r="H11427" t="s">
        <v>46</v>
      </c>
      <c r="I11427" t="s">
        <v>2111</v>
      </c>
      <c r="K11427"/>
      <c r="L11427" t="s">
        <v>8966</v>
      </c>
      <c r="M11427" t="s">
        <v>11208</v>
      </c>
      <c r="N11427">
        <v>4</v>
      </c>
      <c r="P11427" t="s">
        <v>10827</v>
      </c>
      <c r="Q11427" t="s">
        <v>19033</v>
      </c>
      <c r="S11427" t="s">
        <v>29</v>
      </c>
    </row>
    <row r="11428" spans="1:19" hidden="1" x14ac:dyDescent="0.2">
      <c r="A11428">
        <v>7503</v>
      </c>
      <c r="B11428" t="s">
        <v>8963</v>
      </c>
      <c r="C11428" t="s">
        <v>73</v>
      </c>
      <c r="D11428">
        <v>9.1300000000000008</v>
      </c>
      <c r="E11428">
        <v>20</v>
      </c>
      <c r="F11428" t="s">
        <v>19032</v>
      </c>
      <c r="G11428" t="s">
        <v>55</v>
      </c>
      <c r="H11428" t="s">
        <v>46</v>
      </c>
      <c r="I11428" t="s">
        <v>2111</v>
      </c>
      <c r="K11428"/>
      <c r="L11428" t="s">
        <v>8966</v>
      </c>
      <c r="M11428" t="s">
        <v>11208</v>
      </c>
      <c r="N11428">
        <v>4</v>
      </c>
      <c r="P11428" t="s">
        <v>10827</v>
      </c>
      <c r="Q11428" t="s">
        <v>19033</v>
      </c>
      <c r="S11428" t="s">
        <v>29</v>
      </c>
    </row>
    <row r="11429" spans="1:19" hidden="1" x14ac:dyDescent="0.2">
      <c r="A11429">
        <v>7505</v>
      </c>
      <c r="B11429" t="s">
        <v>19034</v>
      </c>
      <c r="C11429" t="s">
        <v>77</v>
      </c>
      <c r="D11429">
        <v>9.73</v>
      </c>
      <c r="E11429">
        <v>20</v>
      </c>
      <c r="F11429" t="s">
        <v>8411</v>
      </c>
      <c r="G11429" t="s">
        <v>55</v>
      </c>
      <c r="H11429" t="s">
        <v>46</v>
      </c>
      <c r="I11429" t="s">
        <v>37</v>
      </c>
      <c r="K11429"/>
      <c r="L11429" t="s">
        <v>19035</v>
      </c>
      <c r="M11429" t="s">
        <v>11208</v>
      </c>
      <c r="N11429">
        <v>4</v>
      </c>
      <c r="P11429" t="s">
        <v>10827</v>
      </c>
      <c r="Q11429" t="s">
        <v>19036</v>
      </c>
      <c r="S11429" t="s">
        <v>29</v>
      </c>
    </row>
    <row r="11430" spans="1:19" hidden="1" x14ac:dyDescent="0.2">
      <c r="A11430">
        <v>7506</v>
      </c>
      <c r="B11430" t="s">
        <v>8970</v>
      </c>
      <c r="C11430" t="s">
        <v>20</v>
      </c>
      <c r="D11430">
        <v>2.1</v>
      </c>
      <c r="E11430">
        <v>22</v>
      </c>
      <c r="F11430" t="s">
        <v>19037</v>
      </c>
      <c r="G11430" t="s">
        <v>55</v>
      </c>
      <c r="H11430" t="s">
        <v>23</v>
      </c>
      <c r="I11430" t="s">
        <v>8863</v>
      </c>
      <c r="K11430"/>
      <c r="L11430" t="s">
        <v>8973</v>
      </c>
      <c r="M11430" t="s">
        <v>11208</v>
      </c>
      <c r="N11430">
        <v>4</v>
      </c>
      <c r="P11430" t="s">
        <v>10827</v>
      </c>
      <c r="Q11430" t="s">
        <v>19038</v>
      </c>
      <c r="S11430" t="s">
        <v>29</v>
      </c>
    </row>
    <row r="11431" spans="1:19" hidden="1" x14ac:dyDescent="0.2">
      <c r="A11431">
        <v>7506</v>
      </c>
      <c r="B11431" t="s">
        <v>8970</v>
      </c>
      <c r="C11431" t="s">
        <v>73</v>
      </c>
      <c r="D11431">
        <v>4.8899999999999997</v>
      </c>
      <c r="E11431">
        <v>22</v>
      </c>
      <c r="F11431" t="s">
        <v>19037</v>
      </c>
      <c r="G11431" t="s">
        <v>55</v>
      </c>
      <c r="H11431" t="s">
        <v>23</v>
      </c>
      <c r="I11431" t="s">
        <v>8863</v>
      </c>
      <c r="K11431"/>
      <c r="L11431" t="s">
        <v>8973</v>
      </c>
      <c r="M11431" t="s">
        <v>11208</v>
      </c>
      <c r="N11431">
        <v>4</v>
      </c>
      <c r="P11431" t="s">
        <v>10827</v>
      </c>
      <c r="Q11431" t="s">
        <v>19038</v>
      </c>
      <c r="S11431" t="s">
        <v>29</v>
      </c>
    </row>
    <row r="11432" spans="1:19" hidden="1" x14ac:dyDescent="0.2">
      <c r="A11432">
        <v>7506</v>
      </c>
      <c r="B11432" t="s">
        <v>8970</v>
      </c>
      <c r="C11432" t="s">
        <v>73</v>
      </c>
      <c r="D11432">
        <v>5.125</v>
      </c>
      <c r="E11432">
        <v>20</v>
      </c>
      <c r="F11432" t="s">
        <v>2017</v>
      </c>
      <c r="G11432" t="s">
        <v>55</v>
      </c>
      <c r="H11432" t="s">
        <v>23</v>
      </c>
      <c r="I11432" t="s">
        <v>19039</v>
      </c>
      <c r="K11432"/>
      <c r="L11432" t="s">
        <v>8973</v>
      </c>
      <c r="M11432" t="s">
        <v>11208</v>
      </c>
      <c r="N11432">
        <v>4</v>
      </c>
      <c r="P11432" t="s">
        <v>10827</v>
      </c>
      <c r="Q11432" t="s">
        <v>19038</v>
      </c>
      <c r="S11432" t="s">
        <v>29</v>
      </c>
    </row>
    <row r="11433" spans="1:19" hidden="1" x14ac:dyDescent="0.2">
      <c r="A11433">
        <v>7506</v>
      </c>
      <c r="B11433" t="s">
        <v>8970</v>
      </c>
      <c r="C11433" t="s">
        <v>73</v>
      </c>
      <c r="D11433">
        <v>5.0250000000000004</v>
      </c>
      <c r="E11433">
        <v>30</v>
      </c>
      <c r="F11433" t="s">
        <v>2017</v>
      </c>
      <c r="G11433" t="s">
        <v>55</v>
      </c>
      <c r="H11433" t="s">
        <v>23</v>
      </c>
      <c r="I11433" t="s">
        <v>19039</v>
      </c>
      <c r="K11433"/>
      <c r="L11433" t="s">
        <v>8973</v>
      </c>
      <c r="M11433" t="s">
        <v>11208</v>
      </c>
      <c r="N11433">
        <v>4</v>
      </c>
      <c r="P11433" t="s">
        <v>10827</v>
      </c>
      <c r="Q11433" t="s">
        <v>19038</v>
      </c>
      <c r="S11433" t="s">
        <v>29</v>
      </c>
    </row>
    <row r="11434" spans="1:19" hidden="1" x14ac:dyDescent="0.2">
      <c r="A11434">
        <v>7506</v>
      </c>
      <c r="B11434" t="s">
        <v>8970</v>
      </c>
      <c r="C11434" t="s">
        <v>73</v>
      </c>
      <c r="D11434">
        <v>5.03</v>
      </c>
      <c r="E11434">
        <v>40</v>
      </c>
      <c r="F11434" t="s">
        <v>2017</v>
      </c>
      <c r="G11434" t="s">
        <v>55</v>
      </c>
      <c r="H11434" t="s">
        <v>23</v>
      </c>
      <c r="I11434" t="s">
        <v>19039</v>
      </c>
      <c r="K11434"/>
      <c r="L11434" t="s">
        <v>8973</v>
      </c>
      <c r="M11434" t="s">
        <v>11208</v>
      </c>
      <c r="N11434">
        <v>4</v>
      </c>
      <c r="P11434" t="s">
        <v>10827</v>
      </c>
      <c r="Q11434" t="s">
        <v>19038</v>
      </c>
      <c r="S11434" t="s">
        <v>29</v>
      </c>
    </row>
    <row r="11435" spans="1:19" hidden="1" x14ac:dyDescent="0.2">
      <c r="A11435">
        <v>7506</v>
      </c>
      <c r="B11435" t="s">
        <v>8970</v>
      </c>
      <c r="C11435" t="s">
        <v>73</v>
      </c>
      <c r="D11435">
        <v>5.0999999999999996</v>
      </c>
      <c r="E11435">
        <v>50</v>
      </c>
      <c r="F11435" t="s">
        <v>2017</v>
      </c>
      <c r="G11435" t="s">
        <v>55</v>
      </c>
      <c r="H11435" t="s">
        <v>23</v>
      </c>
      <c r="I11435" t="s">
        <v>19039</v>
      </c>
      <c r="K11435"/>
      <c r="L11435" t="s">
        <v>8973</v>
      </c>
      <c r="M11435" t="s">
        <v>11208</v>
      </c>
      <c r="N11435">
        <v>4</v>
      </c>
      <c r="P11435" t="s">
        <v>10827</v>
      </c>
      <c r="Q11435" t="s">
        <v>19038</v>
      </c>
      <c r="S11435" t="s">
        <v>29</v>
      </c>
    </row>
    <row r="11436" spans="1:19" hidden="1" x14ac:dyDescent="0.2">
      <c r="A11436">
        <v>7506</v>
      </c>
      <c r="B11436" t="s">
        <v>8970</v>
      </c>
      <c r="C11436" t="s">
        <v>73</v>
      </c>
      <c r="D11436">
        <v>5.2</v>
      </c>
      <c r="E11436">
        <v>60</v>
      </c>
      <c r="F11436" t="s">
        <v>2017</v>
      </c>
      <c r="G11436" t="s">
        <v>55</v>
      </c>
      <c r="H11436" t="s">
        <v>23</v>
      </c>
      <c r="I11436" t="s">
        <v>19039</v>
      </c>
      <c r="K11436"/>
      <c r="L11436" t="s">
        <v>8973</v>
      </c>
      <c r="M11436" t="s">
        <v>11208</v>
      </c>
      <c r="N11436">
        <v>4</v>
      </c>
      <c r="P11436" t="s">
        <v>10827</v>
      </c>
      <c r="Q11436" t="s">
        <v>19038</v>
      </c>
      <c r="S11436" t="s">
        <v>29</v>
      </c>
    </row>
    <row r="11437" spans="1:19" hidden="1" x14ac:dyDescent="0.2">
      <c r="A11437">
        <v>7506</v>
      </c>
      <c r="B11437" t="s">
        <v>8970</v>
      </c>
      <c r="C11437" t="s">
        <v>20</v>
      </c>
      <c r="D11437">
        <v>2.09</v>
      </c>
      <c r="E11437">
        <v>25</v>
      </c>
      <c r="F11437" t="s">
        <v>19040</v>
      </c>
      <c r="H11437" t="s">
        <v>46</v>
      </c>
      <c r="I11437" t="s">
        <v>257</v>
      </c>
      <c r="K11437"/>
      <c r="L11437" t="s">
        <v>8973</v>
      </c>
      <c r="M11437" t="s">
        <v>11208</v>
      </c>
      <c r="N11437">
        <v>4</v>
      </c>
      <c r="P11437" t="s">
        <v>10827</v>
      </c>
      <c r="Q11437" t="s">
        <v>19038</v>
      </c>
      <c r="S11437" t="s">
        <v>29</v>
      </c>
    </row>
    <row r="11438" spans="1:19" hidden="1" x14ac:dyDescent="0.2">
      <c r="A11438">
        <v>7506</v>
      </c>
      <c r="B11438" t="s">
        <v>8970</v>
      </c>
      <c r="C11438" t="s">
        <v>73</v>
      </c>
      <c r="D11438">
        <v>4.97</v>
      </c>
      <c r="E11438">
        <v>25</v>
      </c>
      <c r="F11438" t="s">
        <v>19041</v>
      </c>
      <c r="G11438" t="s">
        <v>55</v>
      </c>
      <c r="H11438" t="s">
        <v>46</v>
      </c>
      <c r="I11438" t="s">
        <v>257</v>
      </c>
      <c r="K11438"/>
      <c r="L11438" t="s">
        <v>8973</v>
      </c>
      <c r="M11438" t="s">
        <v>11208</v>
      </c>
      <c r="N11438">
        <v>4</v>
      </c>
      <c r="P11438" t="s">
        <v>10827</v>
      </c>
      <c r="Q11438" t="s">
        <v>19038</v>
      </c>
      <c r="S11438" t="s">
        <v>29</v>
      </c>
    </row>
    <row r="11439" spans="1:19" hidden="1" x14ac:dyDescent="0.2">
      <c r="A11439">
        <v>7506</v>
      </c>
      <c r="B11439" t="s">
        <v>8970</v>
      </c>
      <c r="C11439" t="s">
        <v>20</v>
      </c>
      <c r="D11439">
        <v>2.17</v>
      </c>
      <c r="E11439">
        <v>25</v>
      </c>
      <c r="F11439" t="s">
        <v>19042</v>
      </c>
      <c r="G11439" t="s">
        <v>31</v>
      </c>
      <c r="H11439" t="s">
        <v>46</v>
      </c>
      <c r="I11439" t="s">
        <v>19043</v>
      </c>
      <c r="K11439"/>
      <c r="L11439" t="s">
        <v>8973</v>
      </c>
      <c r="M11439" t="s">
        <v>11208</v>
      </c>
      <c r="N11439">
        <v>4</v>
      </c>
      <c r="P11439" t="s">
        <v>10827</v>
      </c>
      <c r="Q11439" t="s">
        <v>19038</v>
      </c>
      <c r="S11439" t="s">
        <v>29</v>
      </c>
    </row>
    <row r="11440" spans="1:19" hidden="1" x14ac:dyDescent="0.2">
      <c r="A11440">
        <v>7506</v>
      </c>
      <c r="B11440" t="s">
        <v>8970</v>
      </c>
      <c r="C11440" t="s">
        <v>73</v>
      </c>
      <c r="D11440">
        <v>4.8499999999999996</v>
      </c>
      <c r="E11440">
        <v>25</v>
      </c>
      <c r="F11440" t="s">
        <v>19042</v>
      </c>
      <c r="G11440" t="s">
        <v>31</v>
      </c>
      <c r="H11440" t="s">
        <v>46</v>
      </c>
      <c r="I11440" t="s">
        <v>19043</v>
      </c>
      <c r="K11440"/>
      <c r="L11440" t="s">
        <v>8973</v>
      </c>
      <c r="M11440" t="s">
        <v>11208</v>
      </c>
      <c r="N11440">
        <v>4</v>
      </c>
      <c r="P11440" t="s">
        <v>10827</v>
      </c>
      <c r="Q11440" t="s">
        <v>19038</v>
      </c>
      <c r="S11440" t="s">
        <v>29</v>
      </c>
    </row>
    <row r="11441" spans="1:19" hidden="1" x14ac:dyDescent="0.2">
      <c r="A11441">
        <v>7507</v>
      </c>
      <c r="B11441" t="s">
        <v>19044</v>
      </c>
      <c r="C11441" t="s">
        <v>20</v>
      </c>
      <c r="D11441">
        <v>1.24</v>
      </c>
      <c r="E11441">
        <v>25</v>
      </c>
      <c r="F11441" t="s">
        <v>19042</v>
      </c>
      <c r="G11441" t="s">
        <v>2339</v>
      </c>
      <c r="H11441" t="s">
        <v>46</v>
      </c>
      <c r="I11441" t="s">
        <v>19043</v>
      </c>
      <c r="K11441"/>
      <c r="L11441" t="s">
        <v>19045</v>
      </c>
      <c r="M11441" t="s">
        <v>26</v>
      </c>
      <c r="N11441">
        <v>2</v>
      </c>
      <c r="P11441" t="s">
        <v>10827</v>
      </c>
      <c r="Q11441" t="s">
        <v>19046</v>
      </c>
      <c r="S11441" t="s">
        <v>29</v>
      </c>
    </row>
    <row r="11442" spans="1:19" hidden="1" x14ac:dyDescent="0.2">
      <c r="A11442">
        <v>7507</v>
      </c>
      <c r="B11442" t="s">
        <v>19044</v>
      </c>
      <c r="C11442" t="s">
        <v>73</v>
      </c>
      <c r="D11442">
        <v>4.37</v>
      </c>
      <c r="E11442">
        <v>25</v>
      </c>
      <c r="F11442" t="s">
        <v>19042</v>
      </c>
      <c r="G11442" t="s">
        <v>2339</v>
      </c>
      <c r="H11442" t="s">
        <v>46</v>
      </c>
      <c r="I11442" t="s">
        <v>19043</v>
      </c>
      <c r="K11442"/>
      <c r="L11442" t="s">
        <v>19045</v>
      </c>
      <c r="M11442" t="s">
        <v>26</v>
      </c>
      <c r="N11442">
        <v>2</v>
      </c>
      <c r="P11442" t="s">
        <v>10827</v>
      </c>
      <c r="Q11442" t="s">
        <v>19046</v>
      </c>
      <c r="S11442" t="s">
        <v>29</v>
      </c>
    </row>
    <row r="11443" spans="1:19" hidden="1" x14ac:dyDescent="0.2">
      <c r="A11443">
        <v>7508</v>
      </c>
      <c r="B11443" t="s">
        <v>19047</v>
      </c>
      <c r="C11443" t="s">
        <v>20</v>
      </c>
      <c r="D11443">
        <v>1.6</v>
      </c>
      <c r="E11443">
        <v>25</v>
      </c>
      <c r="F11443" t="s">
        <v>19048</v>
      </c>
      <c r="G11443" t="s">
        <v>31</v>
      </c>
      <c r="H11443" t="s">
        <v>46</v>
      </c>
      <c r="I11443" t="s">
        <v>19043</v>
      </c>
      <c r="K11443"/>
      <c r="L11443" t="s">
        <v>19049</v>
      </c>
      <c r="M11443" t="s">
        <v>26</v>
      </c>
      <c r="N11443">
        <v>2</v>
      </c>
      <c r="P11443" t="s">
        <v>10827</v>
      </c>
      <c r="Q11443" t="s">
        <v>19050</v>
      </c>
      <c r="S11443" t="s">
        <v>29</v>
      </c>
    </row>
    <row r="11444" spans="1:19" hidden="1" x14ac:dyDescent="0.2">
      <c r="A11444">
        <v>7508</v>
      </c>
      <c r="B11444" t="s">
        <v>19047</v>
      </c>
      <c r="C11444" t="s">
        <v>73</v>
      </c>
      <c r="D11444">
        <v>4.41</v>
      </c>
      <c r="E11444">
        <v>25</v>
      </c>
      <c r="F11444" t="s">
        <v>19048</v>
      </c>
      <c r="G11444" t="s">
        <v>31</v>
      </c>
      <c r="H11444" t="s">
        <v>46</v>
      </c>
      <c r="I11444" t="s">
        <v>19043</v>
      </c>
      <c r="K11444"/>
      <c r="L11444" t="s">
        <v>19049</v>
      </c>
      <c r="M11444" t="s">
        <v>26</v>
      </c>
      <c r="N11444">
        <v>2</v>
      </c>
      <c r="P11444" t="s">
        <v>10827</v>
      </c>
      <c r="Q11444" t="s">
        <v>19050</v>
      </c>
      <c r="S11444" t="s">
        <v>29</v>
      </c>
    </row>
    <row r="11445" spans="1:19" hidden="1" x14ac:dyDescent="0.2">
      <c r="A11445">
        <v>7509</v>
      </c>
      <c r="B11445" t="s">
        <v>19051</v>
      </c>
      <c r="C11445" t="s">
        <v>20</v>
      </c>
      <c r="D11445">
        <v>1.21</v>
      </c>
      <c r="E11445">
        <v>25</v>
      </c>
      <c r="F11445" t="s">
        <v>19052</v>
      </c>
      <c r="G11445" t="s">
        <v>75</v>
      </c>
      <c r="H11445" t="s">
        <v>23</v>
      </c>
      <c r="I11445" t="s">
        <v>19043</v>
      </c>
      <c r="K11445"/>
      <c r="L11445" t="s">
        <v>19053</v>
      </c>
      <c r="M11445" t="s">
        <v>26</v>
      </c>
      <c r="N11445">
        <v>2</v>
      </c>
      <c r="P11445" t="s">
        <v>10827</v>
      </c>
      <c r="Q11445" t="s">
        <v>19054</v>
      </c>
      <c r="S11445" t="s">
        <v>29</v>
      </c>
    </row>
    <row r="11446" spans="1:19" hidden="1" x14ac:dyDescent="0.2">
      <c r="A11446">
        <v>7509</v>
      </c>
      <c r="B11446" t="s">
        <v>19051</v>
      </c>
      <c r="C11446" t="s">
        <v>73</v>
      </c>
      <c r="D11446">
        <v>4.4400000000000004</v>
      </c>
      <c r="E11446">
        <v>25</v>
      </c>
      <c r="F11446" t="s">
        <v>19052</v>
      </c>
      <c r="G11446" t="s">
        <v>75</v>
      </c>
      <c r="H11446" t="s">
        <v>46</v>
      </c>
      <c r="I11446" t="s">
        <v>19043</v>
      </c>
      <c r="K11446"/>
      <c r="L11446" t="s">
        <v>19053</v>
      </c>
      <c r="M11446" t="s">
        <v>26</v>
      </c>
      <c r="N11446">
        <v>2</v>
      </c>
      <c r="P11446" t="s">
        <v>10827</v>
      </c>
      <c r="Q11446" t="s">
        <v>19054</v>
      </c>
      <c r="S11446" t="s">
        <v>29</v>
      </c>
    </row>
    <row r="11447" spans="1:19" hidden="1" x14ac:dyDescent="0.2">
      <c r="A11447">
        <v>7510</v>
      </c>
      <c r="B11447" t="s">
        <v>19055</v>
      </c>
      <c r="C11447" t="s">
        <v>20</v>
      </c>
      <c r="D11447">
        <v>1.69</v>
      </c>
      <c r="E11447">
        <v>25</v>
      </c>
      <c r="F11447" t="s">
        <v>19056</v>
      </c>
      <c r="G11447" t="s">
        <v>31</v>
      </c>
      <c r="H11447" t="s">
        <v>23</v>
      </c>
      <c r="I11447" t="s">
        <v>19043</v>
      </c>
      <c r="K11447"/>
      <c r="L11447" t="s">
        <v>19057</v>
      </c>
      <c r="M11447" t="s">
        <v>26</v>
      </c>
      <c r="N11447">
        <v>2</v>
      </c>
      <c r="P11447" t="s">
        <v>10827</v>
      </c>
      <c r="Q11447" t="s">
        <v>19058</v>
      </c>
      <c r="S11447" t="s">
        <v>29</v>
      </c>
    </row>
    <row r="11448" spans="1:19" hidden="1" x14ac:dyDescent="0.2">
      <c r="A11448">
        <v>7510</v>
      </c>
      <c r="B11448" t="s">
        <v>19055</v>
      </c>
      <c r="C11448" t="s">
        <v>73</v>
      </c>
      <c r="D11448">
        <v>4.3499999999999996</v>
      </c>
      <c r="E11448">
        <v>25</v>
      </c>
      <c r="F11448" t="s">
        <v>19056</v>
      </c>
      <c r="G11448" t="s">
        <v>31</v>
      </c>
      <c r="H11448" t="s">
        <v>46</v>
      </c>
      <c r="I11448" t="s">
        <v>19043</v>
      </c>
      <c r="K11448"/>
      <c r="L11448" t="s">
        <v>19057</v>
      </c>
      <c r="M11448" t="s">
        <v>26</v>
      </c>
      <c r="N11448">
        <v>2</v>
      </c>
      <c r="P11448" t="s">
        <v>10827</v>
      </c>
      <c r="Q11448" t="s">
        <v>19058</v>
      </c>
      <c r="S11448" t="s">
        <v>29</v>
      </c>
    </row>
    <row r="11449" spans="1:19" hidden="1" x14ac:dyDescent="0.2">
      <c r="A11449">
        <v>7512</v>
      </c>
      <c r="B11449" t="s">
        <v>19059</v>
      </c>
      <c r="C11449" t="s">
        <v>20</v>
      </c>
      <c r="D11449">
        <v>1.42</v>
      </c>
      <c r="E11449">
        <v>25</v>
      </c>
      <c r="F11449" t="s">
        <v>19060</v>
      </c>
      <c r="G11449" t="s">
        <v>75</v>
      </c>
      <c r="H11449" t="s">
        <v>23</v>
      </c>
      <c r="I11449" t="s">
        <v>19043</v>
      </c>
      <c r="K11449"/>
      <c r="L11449" t="s">
        <v>19061</v>
      </c>
      <c r="M11449" t="s">
        <v>26</v>
      </c>
      <c r="N11449">
        <v>2</v>
      </c>
      <c r="P11449" t="s">
        <v>10827</v>
      </c>
      <c r="Q11449" t="s">
        <v>19062</v>
      </c>
      <c r="S11449" t="s">
        <v>29</v>
      </c>
    </row>
    <row r="11450" spans="1:19" hidden="1" x14ac:dyDescent="0.2">
      <c r="A11450">
        <v>7512</v>
      </c>
      <c r="B11450" t="s">
        <v>19059</v>
      </c>
      <c r="C11450" t="s">
        <v>73</v>
      </c>
      <c r="D11450">
        <v>4.5999999999999996</v>
      </c>
      <c r="E11450">
        <v>25</v>
      </c>
      <c r="F11450" t="s">
        <v>19060</v>
      </c>
      <c r="G11450" t="s">
        <v>75</v>
      </c>
      <c r="H11450" t="s">
        <v>46</v>
      </c>
      <c r="I11450" t="s">
        <v>19043</v>
      </c>
      <c r="K11450"/>
      <c r="L11450" t="s">
        <v>19061</v>
      </c>
      <c r="M11450" t="s">
        <v>26</v>
      </c>
      <c r="N11450">
        <v>2</v>
      </c>
      <c r="P11450" t="s">
        <v>10827</v>
      </c>
      <c r="Q11450" t="s">
        <v>19062</v>
      </c>
      <c r="S11450" t="s">
        <v>29</v>
      </c>
    </row>
    <row r="11451" spans="1:19" hidden="1" x14ac:dyDescent="0.2">
      <c r="A11451">
        <v>7513</v>
      </c>
      <c r="B11451" t="s">
        <v>19063</v>
      </c>
      <c r="C11451" t="s">
        <v>20</v>
      </c>
      <c r="D11451">
        <v>2.0299999999999998</v>
      </c>
      <c r="E11451">
        <v>25</v>
      </c>
      <c r="F11451" t="s">
        <v>19064</v>
      </c>
      <c r="G11451" t="s">
        <v>31</v>
      </c>
      <c r="H11451" t="s">
        <v>46</v>
      </c>
      <c r="I11451" t="s">
        <v>19043</v>
      </c>
      <c r="K11451"/>
      <c r="L11451" t="s">
        <v>19065</v>
      </c>
      <c r="M11451" t="s">
        <v>26</v>
      </c>
      <c r="N11451">
        <v>2</v>
      </c>
      <c r="P11451" t="s">
        <v>10827</v>
      </c>
      <c r="Q11451" t="s">
        <v>19066</v>
      </c>
      <c r="S11451" t="s">
        <v>29</v>
      </c>
    </row>
    <row r="11452" spans="1:19" hidden="1" x14ac:dyDescent="0.2">
      <c r="A11452">
        <v>7513</v>
      </c>
      <c r="B11452" t="s">
        <v>19063</v>
      </c>
      <c r="C11452" t="s">
        <v>73</v>
      </c>
      <c r="D11452">
        <v>4.82</v>
      </c>
      <c r="E11452">
        <v>25</v>
      </c>
      <c r="F11452" t="s">
        <v>19064</v>
      </c>
      <c r="G11452" t="s">
        <v>31</v>
      </c>
      <c r="H11452" t="s">
        <v>46</v>
      </c>
      <c r="I11452" t="s">
        <v>19043</v>
      </c>
      <c r="K11452"/>
      <c r="L11452" t="s">
        <v>19065</v>
      </c>
      <c r="M11452" t="s">
        <v>26</v>
      </c>
      <c r="N11452">
        <v>2</v>
      </c>
      <c r="P11452" t="s">
        <v>10827</v>
      </c>
      <c r="Q11452" t="s">
        <v>19066</v>
      </c>
      <c r="S11452" t="s">
        <v>29</v>
      </c>
    </row>
    <row r="11453" spans="1:19" hidden="1" x14ac:dyDescent="0.2">
      <c r="A11453">
        <v>7514</v>
      </c>
      <c r="B11453" t="s">
        <v>19067</v>
      </c>
      <c r="C11453" t="s">
        <v>20</v>
      </c>
      <c r="D11453">
        <v>2.72</v>
      </c>
      <c r="E11453">
        <v>25</v>
      </c>
      <c r="F11453" t="s">
        <v>19064</v>
      </c>
      <c r="G11453" t="s">
        <v>31</v>
      </c>
      <c r="H11453" t="s">
        <v>46</v>
      </c>
      <c r="I11453" t="s">
        <v>19043</v>
      </c>
      <c r="K11453"/>
      <c r="L11453" t="s">
        <v>19068</v>
      </c>
      <c r="M11453" t="s">
        <v>26</v>
      </c>
      <c r="N11453">
        <v>2</v>
      </c>
      <c r="P11453" t="s">
        <v>10827</v>
      </c>
      <c r="Q11453" t="s">
        <v>19069</v>
      </c>
      <c r="S11453" t="s">
        <v>29</v>
      </c>
    </row>
    <row r="11454" spans="1:19" hidden="1" x14ac:dyDescent="0.2">
      <c r="A11454">
        <v>7514</v>
      </c>
      <c r="B11454" t="s">
        <v>19067</v>
      </c>
      <c r="C11454" t="s">
        <v>73</v>
      </c>
      <c r="D11454">
        <v>5.37</v>
      </c>
      <c r="E11454">
        <v>25</v>
      </c>
      <c r="F11454" t="s">
        <v>19064</v>
      </c>
      <c r="G11454" t="s">
        <v>31</v>
      </c>
      <c r="H11454" t="s">
        <v>46</v>
      </c>
      <c r="I11454" t="s">
        <v>19043</v>
      </c>
      <c r="K11454"/>
      <c r="L11454" t="s">
        <v>19068</v>
      </c>
      <c r="M11454" t="s">
        <v>26</v>
      </c>
      <c r="N11454">
        <v>2</v>
      </c>
      <c r="P11454" t="s">
        <v>10827</v>
      </c>
      <c r="Q11454" t="s">
        <v>19069</v>
      </c>
      <c r="S11454" t="s">
        <v>29</v>
      </c>
    </row>
    <row r="11455" spans="1:19" hidden="1" x14ac:dyDescent="0.2">
      <c r="A11455">
        <v>7516</v>
      </c>
      <c r="B11455" t="s">
        <v>19070</v>
      </c>
      <c r="C11455" t="s">
        <v>20</v>
      </c>
      <c r="D11455">
        <v>2.06</v>
      </c>
      <c r="E11455">
        <v>25</v>
      </c>
      <c r="F11455" t="s">
        <v>19071</v>
      </c>
      <c r="G11455" t="s">
        <v>31</v>
      </c>
      <c r="H11455" t="s">
        <v>46</v>
      </c>
      <c r="I11455" t="s">
        <v>19043</v>
      </c>
      <c r="K11455"/>
      <c r="L11455" t="s">
        <v>19072</v>
      </c>
      <c r="M11455" t="s">
        <v>26</v>
      </c>
      <c r="N11455">
        <v>2</v>
      </c>
      <c r="P11455" t="s">
        <v>10827</v>
      </c>
      <c r="Q11455" t="s">
        <v>19073</v>
      </c>
      <c r="S11455" t="s">
        <v>29</v>
      </c>
    </row>
    <row r="11456" spans="1:19" hidden="1" x14ac:dyDescent="0.2">
      <c r="A11456">
        <v>7516</v>
      </c>
      <c r="B11456" t="s">
        <v>19070</v>
      </c>
      <c r="C11456" t="s">
        <v>73</v>
      </c>
      <c r="D11456">
        <v>4.88</v>
      </c>
      <c r="E11456">
        <v>25</v>
      </c>
      <c r="F11456" t="s">
        <v>19071</v>
      </c>
      <c r="G11456" t="s">
        <v>31</v>
      </c>
      <c r="H11456" t="s">
        <v>46</v>
      </c>
      <c r="I11456" t="s">
        <v>19043</v>
      </c>
      <c r="K11456"/>
      <c r="L11456" t="s">
        <v>19072</v>
      </c>
      <c r="M11456" t="s">
        <v>26</v>
      </c>
      <c r="N11456">
        <v>2</v>
      </c>
      <c r="P11456" t="s">
        <v>10827</v>
      </c>
      <c r="Q11456" t="s">
        <v>19073</v>
      </c>
      <c r="S11456" t="s">
        <v>29</v>
      </c>
    </row>
    <row r="11457" spans="1:19" hidden="1" x14ac:dyDescent="0.2">
      <c r="A11457">
        <v>7517</v>
      </c>
      <c r="B11457" t="s">
        <v>19074</v>
      </c>
      <c r="C11457" t="s">
        <v>20</v>
      </c>
      <c r="D11457">
        <v>2.37</v>
      </c>
      <c r="E11457">
        <v>25</v>
      </c>
      <c r="F11457" t="s">
        <v>19056</v>
      </c>
      <c r="G11457" t="s">
        <v>31</v>
      </c>
      <c r="H11457" t="s">
        <v>46</v>
      </c>
      <c r="I11457" t="s">
        <v>19043</v>
      </c>
      <c r="K11457"/>
      <c r="L11457" t="s">
        <v>19075</v>
      </c>
      <c r="M11457" t="s">
        <v>26</v>
      </c>
      <c r="N11457">
        <v>2</v>
      </c>
      <c r="P11457" t="s">
        <v>10827</v>
      </c>
      <c r="Q11457" t="s">
        <v>19076</v>
      </c>
      <c r="S11457" t="s">
        <v>29</v>
      </c>
    </row>
    <row r="11458" spans="1:19" hidden="1" x14ac:dyDescent="0.2">
      <c r="A11458">
        <v>7517</v>
      </c>
      <c r="B11458" t="s">
        <v>19074</v>
      </c>
      <c r="C11458" t="s">
        <v>73</v>
      </c>
      <c r="D11458">
        <v>5.57</v>
      </c>
      <c r="E11458">
        <v>25</v>
      </c>
      <c r="F11458" t="s">
        <v>19056</v>
      </c>
      <c r="G11458" t="s">
        <v>31</v>
      </c>
      <c r="H11458" t="s">
        <v>46</v>
      </c>
      <c r="I11458" t="s">
        <v>19043</v>
      </c>
      <c r="K11458"/>
      <c r="L11458" t="s">
        <v>19075</v>
      </c>
      <c r="M11458" t="s">
        <v>26</v>
      </c>
      <c r="N11458">
        <v>2</v>
      </c>
      <c r="P11458" t="s">
        <v>10827</v>
      </c>
      <c r="Q11458" t="s">
        <v>19076</v>
      </c>
      <c r="S11458" t="s">
        <v>29</v>
      </c>
    </row>
    <row r="11459" spans="1:19" hidden="1" x14ac:dyDescent="0.2">
      <c r="A11459">
        <v>7521</v>
      </c>
      <c r="B11459" t="s">
        <v>19077</v>
      </c>
      <c r="C11459" t="s">
        <v>20</v>
      </c>
      <c r="D11459">
        <v>2.48</v>
      </c>
      <c r="E11459">
        <v>25</v>
      </c>
      <c r="F11459" t="s">
        <v>19078</v>
      </c>
      <c r="G11459" t="s">
        <v>31</v>
      </c>
      <c r="H11459" t="s">
        <v>46</v>
      </c>
      <c r="I11459" t="s">
        <v>19043</v>
      </c>
      <c r="K11459"/>
      <c r="L11459" t="s">
        <v>19079</v>
      </c>
      <c r="M11459" t="s">
        <v>26</v>
      </c>
      <c r="N11459">
        <v>2</v>
      </c>
      <c r="P11459" t="s">
        <v>10827</v>
      </c>
      <c r="Q11459" t="s">
        <v>19080</v>
      </c>
      <c r="S11459" t="s">
        <v>29</v>
      </c>
    </row>
    <row r="11460" spans="1:19" hidden="1" x14ac:dyDescent="0.2">
      <c r="A11460">
        <v>7521</v>
      </c>
      <c r="B11460" t="s">
        <v>19077</v>
      </c>
      <c r="C11460" t="s">
        <v>73</v>
      </c>
      <c r="D11460">
        <v>5.13</v>
      </c>
      <c r="E11460">
        <v>25</v>
      </c>
      <c r="F11460" t="s">
        <v>19078</v>
      </c>
      <c r="G11460" t="s">
        <v>31</v>
      </c>
      <c r="H11460" t="s">
        <v>46</v>
      </c>
      <c r="I11460" t="s">
        <v>19043</v>
      </c>
      <c r="K11460"/>
      <c r="L11460" t="s">
        <v>19079</v>
      </c>
      <c r="M11460" t="s">
        <v>26</v>
      </c>
      <c r="N11460">
        <v>2</v>
      </c>
      <c r="P11460" t="s">
        <v>10827</v>
      </c>
      <c r="Q11460" t="s">
        <v>19080</v>
      </c>
      <c r="S11460" t="s">
        <v>29</v>
      </c>
    </row>
    <row r="11461" spans="1:19" hidden="1" x14ac:dyDescent="0.2">
      <c r="A11461">
        <v>7522</v>
      </c>
      <c r="B11461" t="s">
        <v>19081</v>
      </c>
      <c r="C11461" t="s">
        <v>20</v>
      </c>
      <c r="D11461">
        <v>0.65</v>
      </c>
      <c r="E11461">
        <v>25</v>
      </c>
      <c r="F11461" t="s">
        <v>19082</v>
      </c>
      <c r="G11461" t="s">
        <v>75</v>
      </c>
      <c r="H11461" t="s">
        <v>23</v>
      </c>
      <c r="I11461" t="s">
        <v>19043</v>
      </c>
      <c r="K11461"/>
      <c r="L11461" t="s">
        <v>19083</v>
      </c>
      <c r="M11461" t="s">
        <v>26</v>
      </c>
      <c r="N11461">
        <v>2</v>
      </c>
      <c r="P11461" t="s">
        <v>10827</v>
      </c>
      <c r="Q11461" t="s">
        <v>19084</v>
      </c>
      <c r="S11461" t="s">
        <v>29</v>
      </c>
    </row>
    <row r="11462" spans="1:19" hidden="1" x14ac:dyDescent="0.2">
      <c r="A11462">
        <v>7522</v>
      </c>
      <c r="B11462" t="s">
        <v>19081</v>
      </c>
      <c r="C11462" t="s">
        <v>73</v>
      </c>
      <c r="D11462">
        <v>3.7</v>
      </c>
      <c r="E11462">
        <v>25</v>
      </c>
      <c r="F11462" t="s">
        <v>5425</v>
      </c>
      <c r="G11462" t="s">
        <v>31</v>
      </c>
      <c r="H11462" t="s">
        <v>23</v>
      </c>
      <c r="I11462" t="s">
        <v>19043</v>
      </c>
      <c r="K11462"/>
      <c r="L11462" t="s">
        <v>19083</v>
      </c>
      <c r="M11462" t="s">
        <v>26</v>
      </c>
      <c r="N11462">
        <v>2</v>
      </c>
      <c r="P11462" t="s">
        <v>10827</v>
      </c>
      <c r="Q11462" t="s">
        <v>19084</v>
      </c>
      <c r="S11462" t="s">
        <v>29</v>
      </c>
    </row>
    <row r="11463" spans="1:19" hidden="1" x14ac:dyDescent="0.2">
      <c r="A11463">
        <v>7523</v>
      </c>
      <c r="B11463" t="s">
        <v>19085</v>
      </c>
      <c r="C11463" t="s">
        <v>20</v>
      </c>
      <c r="D11463">
        <v>2.34</v>
      </c>
      <c r="E11463">
        <v>25</v>
      </c>
      <c r="F11463" t="s">
        <v>19086</v>
      </c>
      <c r="G11463" t="s">
        <v>31</v>
      </c>
      <c r="H11463" t="s">
        <v>23</v>
      </c>
      <c r="I11463" t="s">
        <v>19043</v>
      </c>
      <c r="K11463"/>
      <c r="L11463" t="s">
        <v>19087</v>
      </c>
      <c r="M11463" t="s">
        <v>26</v>
      </c>
      <c r="N11463">
        <v>2</v>
      </c>
      <c r="P11463" t="s">
        <v>10827</v>
      </c>
      <c r="Q11463" t="s">
        <v>19088</v>
      </c>
      <c r="S11463" t="s">
        <v>29</v>
      </c>
    </row>
    <row r="11464" spans="1:19" hidden="1" x14ac:dyDescent="0.2">
      <c r="A11464">
        <v>7523</v>
      </c>
      <c r="B11464" t="s">
        <v>19085</v>
      </c>
      <c r="C11464" t="s">
        <v>73</v>
      </c>
      <c r="D11464">
        <v>4.88</v>
      </c>
      <c r="E11464" t="s">
        <v>414</v>
      </c>
      <c r="F11464" t="s">
        <v>19086</v>
      </c>
      <c r="G11464" t="s">
        <v>31</v>
      </c>
      <c r="H11464" t="s">
        <v>46</v>
      </c>
      <c r="I11464" t="s">
        <v>19043</v>
      </c>
      <c r="K11464"/>
      <c r="L11464" t="s">
        <v>19087</v>
      </c>
      <c r="M11464" t="s">
        <v>26</v>
      </c>
      <c r="N11464">
        <v>2</v>
      </c>
      <c r="P11464" t="s">
        <v>10827</v>
      </c>
      <c r="Q11464" t="s">
        <v>19088</v>
      </c>
      <c r="S11464" t="s">
        <v>29</v>
      </c>
    </row>
    <row r="11465" spans="1:19" hidden="1" x14ac:dyDescent="0.2">
      <c r="A11465">
        <v>7525</v>
      </c>
      <c r="B11465" t="s">
        <v>8987</v>
      </c>
      <c r="C11465" t="s">
        <v>20</v>
      </c>
      <c r="D11465">
        <v>3.07</v>
      </c>
      <c r="E11465">
        <v>25</v>
      </c>
      <c r="F11465" t="s">
        <v>19040</v>
      </c>
      <c r="H11465" t="s">
        <v>46</v>
      </c>
      <c r="I11465" t="s">
        <v>257</v>
      </c>
      <c r="K11465"/>
      <c r="L11465" t="s">
        <v>8988</v>
      </c>
      <c r="M11465" t="s">
        <v>11208</v>
      </c>
      <c r="N11465">
        <v>4</v>
      </c>
      <c r="P11465" t="s">
        <v>10827</v>
      </c>
      <c r="Q11465" t="s">
        <v>19089</v>
      </c>
      <c r="S11465" t="s">
        <v>29</v>
      </c>
    </row>
    <row r="11466" spans="1:19" hidden="1" x14ac:dyDescent="0.2">
      <c r="A11466">
        <v>7525</v>
      </c>
      <c r="B11466" t="s">
        <v>8987</v>
      </c>
      <c r="C11466" t="s">
        <v>20</v>
      </c>
      <c r="D11466">
        <v>3.07</v>
      </c>
      <c r="E11466">
        <v>25</v>
      </c>
      <c r="F11466" t="s">
        <v>19041</v>
      </c>
      <c r="G11466" t="s">
        <v>55</v>
      </c>
      <c r="H11466" t="s">
        <v>46</v>
      </c>
      <c r="I11466" t="s">
        <v>257</v>
      </c>
      <c r="K11466"/>
      <c r="L11466" t="s">
        <v>8988</v>
      </c>
      <c r="M11466" t="s">
        <v>11208</v>
      </c>
      <c r="N11466">
        <v>4</v>
      </c>
      <c r="P11466" t="s">
        <v>10827</v>
      </c>
      <c r="Q11466" t="s">
        <v>19089</v>
      </c>
      <c r="S11466" t="s">
        <v>29</v>
      </c>
    </row>
    <row r="11467" spans="1:19" hidden="1" x14ac:dyDescent="0.2">
      <c r="A11467">
        <v>7525</v>
      </c>
      <c r="B11467" t="s">
        <v>8987</v>
      </c>
      <c r="C11467" t="s">
        <v>73</v>
      </c>
      <c r="D11467">
        <v>4.79</v>
      </c>
      <c r="E11467">
        <v>25</v>
      </c>
      <c r="F11467" t="s">
        <v>19041</v>
      </c>
      <c r="G11467" t="s">
        <v>55</v>
      </c>
      <c r="H11467" t="s">
        <v>46</v>
      </c>
      <c r="I11467" t="s">
        <v>257</v>
      </c>
      <c r="K11467"/>
      <c r="L11467" t="s">
        <v>8988</v>
      </c>
      <c r="M11467" t="s">
        <v>11208</v>
      </c>
      <c r="N11467">
        <v>4</v>
      </c>
      <c r="P11467" t="s">
        <v>10827</v>
      </c>
      <c r="Q11467" t="s">
        <v>19089</v>
      </c>
      <c r="S11467" t="s">
        <v>29</v>
      </c>
    </row>
    <row r="11468" spans="1:19" hidden="1" x14ac:dyDescent="0.2">
      <c r="A11468">
        <v>7525</v>
      </c>
      <c r="B11468" t="s">
        <v>8987</v>
      </c>
      <c r="C11468" t="s">
        <v>73</v>
      </c>
      <c r="D11468">
        <v>4.9000000000000004</v>
      </c>
      <c r="E11468">
        <v>20</v>
      </c>
      <c r="F11468" t="s">
        <v>2017</v>
      </c>
      <c r="G11468" t="s">
        <v>55</v>
      </c>
      <c r="H11468" t="s">
        <v>23</v>
      </c>
      <c r="I11468" t="s">
        <v>19039</v>
      </c>
      <c r="K11468"/>
      <c r="L11468" t="s">
        <v>8988</v>
      </c>
      <c r="M11468" t="s">
        <v>11208</v>
      </c>
      <c r="N11468">
        <v>4</v>
      </c>
      <c r="P11468" t="s">
        <v>10827</v>
      </c>
      <c r="Q11468" t="s">
        <v>19089</v>
      </c>
      <c r="S11468" t="s">
        <v>29</v>
      </c>
    </row>
    <row r="11469" spans="1:19" hidden="1" x14ac:dyDescent="0.2">
      <c r="A11469">
        <v>7525</v>
      </c>
      <c r="B11469" t="s">
        <v>8987</v>
      </c>
      <c r="C11469" t="s">
        <v>73</v>
      </c>
      <c r="D11469">
        <v>4.75</v>
      </c>
      <c r="E11469">
        <v>30</v>
      </c>
      <c r="F11469" t="s">
        <v>2017</v>
      </c>
      <c r="G11469" t="s">
        <v>55</v>
      </c>
      <c r="H11469" t="s">
        <v>23</v>
      </c>
      <c r="I11469" t="s">
        <v>19039</v>
      </c>
      <c r="K11469"/>
      <c r="L11469" t="s">
        <v>8988</v>
      </c>
      <c r="M11469" t="s">
        <v>11208</v>
      </c>
      <c r="N11469">
        <v>4</v>
      </c>
      <c r="P11469" t="s">
        <v>10827</v>
      </c>
      <c r="Q11469" t="s">
        <v>19089</v>
      </c>
      <c r="S11469" t="s">
        <v>29</v>
      </c>
    </row>
    <row r="11470" spans="1:19" hidden="1" x14ac:dyDescent="0.2">
      <c r="A11470">
        <v>7525</v>
      </c>
      <c r="B11470" t="s">
        <v>8987</v>
      </c>
      <c r="C11470" t="s">
        <v>73</v>
      </c>
      <c r="D11470">
        <v>4.6749999999999998</v>
      </c>
      <c r="E11470">
        <v>40</v>
      </c>
      <c r="F11470" t="s">
        <v>2017</v>
      </c>
      <c r="G11470" t="s">
        <v>55</v>
      </c>
      <c r="H11470" t="s">
        <v>23</v>
      </c>
      <c r="I11470" t="s">
        <v>19039</v>
      </c>
      <c r="K11470"/>
      <c r="L11470" t="s">
        <v>8988</v>
      </c>
      <c r="M11470" t="s">
        <v>11208</v>
      </c>
      <c r="N11470">
        <v>4</v>
      </c>
      <c r="P11470" t="s">
        <v>10827</v>
      </c>
      <c r="Q11470" t="s">
        <v>19089</v>
      </c>
      <c r="S11470" t="s">
        <v>29</v>
      </c>
    </row>
    <row r="11471" spans="1:19" hidden="1" x14ac:dyDescent="0.2">
      <c r="A11471">
        <v>7525</v>
      </c>
      <c r="B11471" t="s">
        <v>8987</v>
      </c>
      <c r="C11471" t="s">
        <v>73</v>
      </c>
      <c r="D11471">
        <v>4.5999999999999996</v>
      </c>
      <c r="E11471">
        <v>50</v>
      </c>
      <c r="F11471" t="s">
        <v>2017</v>
      </c>
      <c r="G11471" t="s">
        <v>55</v>
      </c>
      <c r="H11471" t="s">
        <v>23</v>
      </c>
      <c r="I11471" t="s">
        <v>19039</v>
      </c>
      <c r="K11471"/>
      <c r="L11471" t="s">
        <v>8988</v>
      </c>
      <c r="M11471" t="s">
        <v>11208</v>
      </c>
      <c r="N11471">
        <v>4</v>
      </c>
      <c r="P11471" t="s">
        <v>10827</v>
      </c>
      <c r="Q11471" t="s">
        <v>19089</v>
      </c>
      <c r="S11471" t="s">
        <v>29</v>
      </c>
    </row>
    <row r="11472" spans="1:19" hidden="1" x14ac:dyDescent="0.2">
      <c r="A11472">
        <v>7525</v>
      </c>
      <c r="B11472" t="s">
        <v>8987</v>
      </c>
      <c r="C11472" t="s">
        <v>73</v>
      </c>
      <c r="D11472">
        <v>4.7</v>
      </c>
      <c r="E11472">
        <v>60</v>
      </c>
      <c r="F11472" t="s">
        <v>2017</v>
      </c>
      <c r="G11472" t="s">
        <v>55</v>
      </c>
      <c r="H11472" t="s">
        <v>23</v>
      </c>
      <c r="I11472" t="s">
        <v>19039</v>
      </c>
      <c r="K11472"/>
      <c r="L11472" t="s">
        <v>8988</v>
      </c>
      <c r="M11472" t="s">
        <v>11208</v>
      </c>
      <c r="N11472">
        <v>4</v>
      </c>
      <c r="P11472" t="s">
        <v>10827</v>
      </c>
      <c r="Q11472" t="s">
        <v>19089</v>
      </c>
      <c r="S11472" t="s">
        <v>29</v>
      </c>
    </row>
    <row r="11473" spans="1:19" hidden="1" x14ac:dyDescent="0.2">
      <c r="A11473">
        <v>7526</v>
      </c>
      <c r="B11473" t="s">
        <v>2042</v>
      </c>
      <c r="C11473" t="s">
        <v>20</v>
      </c>
      <c r="D11473">
        <v>3.58</v>
      </c>
      <c r="E11473">
        <v>25</v>
      </c>
      <c r="F11473" t="s">
        <v>19040</v>
      </c>
      <c r="H11473" t="s">
        <v>46</v>
      </c>
      <c r="I11473" t="s">
        <v>257</v>
      </c>
      <c r="K11473"/>
      <c r="L11473" t="s">
        <v>19090</v>
      </c>
      <c r="M11473" t="s">
        <v>11208</v>
      </c>
      <c r="N11473">
        <v>4</v>
      </c>
      <c r="P11473" t="s">
        <v>10827</v>
      </c>
      <c r="Q11473" t="s">
        <v>19091</v>
      </c>
      <c r="S11473" t="s">
        <v>29</v>
      </c>
    </row>
    <row r="11474" spans="1:19" hidden="1" x14ac:dyDescent="0.2">
      <c r="A11474">
        <v>7526</v>
      </c>
      <c r="B11474" t="s">
        <v>2042</v>
      </c>
      <c r="C11474" t="s">
        <v>20</v>
      </c>
      <c r="D11474">
        <v>3.61</v>
      </c>
      <c r="E11474">
        <v>25</v>
      </c>
      <c r="F11474" t="s">
        <v>19041</v>
      </c>
      <c r="G11474" t="s">
        <v>55</v>
      </c>
      <c r="H11474" t="s">
        <v>46</v>
      </c>
      <c r="I11474" t="s">
        <v>257</v>
      </c>
      <c r="K11474"/>
      <c r="L11474" t="s">
        <v>19090</v>
      </c>
      <c r="M11474" t="s">
        <v>11208</v>
      </c>
      <c r="N11474">
        <v>4</v>
      </c>
      <c r="P11474" t="s">
        <v>10827</v>
      </c>
      <c r="Q11474" t="s">
        <v>19091</v>
      </c>
      <c r="S11474" t="s">
        <v>29</v>
      </c>
    </row>
    <row r="11475" spans="1:19" hidden="1" x14ac:dyDescent="0.2">
      <c r="A11475">
        <v>7527</v>
      </c>
      <c r="B11475" t="s">
        <v>8995</v>
      </c>
      <c r="C11475" t="s">
        <v>20</v>
      </c>
      <c r="D11475">
        <v>2.4300000000000002</v>
      </c>
      <c r="E11475">
        <v>25</v>
      </c>
      <c r="F11475" t="s">
        <v>19041</v>
      </c>
      <c r="G11475" t="s">
        <v>55</v>
      </c>
      <c r="H11475" t="s">
        <v>46</v>
      </c>
      <c r="I11475" t="s">
        <v>257</v>
      </c>
      <c r="K11475"/>
      <c r="L11475" t="s">
        <v>8998</v>
      </c>
      <c r="M11475" t="s">
        <v>11208</v>
      </c>
      <c r="N11475">
        <v>4</v>
      </c>
      <c r="P11475" t="s">
        <v>10827</v>
      </c>
      <c r="Q11475" t="s">
        <v>19092</v>
      </c>
      <c r="S11475" t="s">
        <v>29</v>
      </c>
    </row>
    <row r="11476" spans="1:19" hidden="1" x14ac:dyDescent="0.2">
      <c r="A11476">
        <v>7527</v>
      </c>
      <c r="B11476" t="s">
        <v>8995</v>
      </c>
      <c r="C11476" t="s">
        <v>20</v>
      </c>
      <c r="D11476">
        <v>2.41</v>
      </c>
      <c r="E11476">
        <v>25</v>
      </c>
      <c r="F11476" t="s">
        <v>19040</v>
      </c>
      <c r="G11476" t="s">
        <v>55</v>
      </c>
      <c r="H11476" t="s">
        <v>46</v>
      </c>
      <c r="I11476" t="s">
        <v>257</v>
      </c>
      <c r="K11476"/>
      <c r="L11476" t="s">
        <v>8998</v>
      </c>
      <c r="M11476" t="s">
        <v>11208</v>
      </c>
      <c r="N11476">
        <v>4</v>
      </c>
      <c r="P11476" t="s">
        <v>10827</v>
      </c>
      <c r="Q11476" t="s">
        <v>19092</v>
      </c>
      <c r="S11476" t="s">
        <v>29</v>
      </c>
    </row>
    <row r="11477" spans="1:19" hidden="1" x14ac:dyDescent="0.2">
      <c r="A11477">
        <v>7527</v>
      </c>
      <c r="B11477" t="s">
        <v>8995</v>
      </c>
      <c r="C11477" t="s">
        <v>20</v>
      </c>
      <c r="D11477">
        <v>2.4</v>
      </c>
      <c r="F11477" t="s">
        <v>2017</v>
      </c>
      <c r="G11477" t="s">
        <v>1440</v>
      </c>
      <c r="H11477" t="s">
        <v>23</v>
      </c>
      <c r="I11477" t="s">
        <v>3181</v>
      </c>
      <c r="K11477"/>
      <c r="L11477" t="s">
        <v>8998</v>
      </c>
      <c r="M11477" t="s">
        <v>11208</v>
      </c>
      <c r="N11477">
        <v>4</v>
      </c>
      <c r="P11477" t="s">
        <v>10827</v>
      </c>
      <c r="Q11477" t="s">
        <v>19092</v>
      </c>
      <c r="S11477" t="s">
        <v>29</v>
      </c>
    </row>
    <row r="11478" spans="1:19" hidden="1" x14ac:dyDescent="0.2">
      <c r="A11478">
        <v>7527</v>
      </c>
      <c r="B11478" t="s">
        <v>8995</v>
      </c>
      <c r="C11478" t="s">
        <v>20</v>
      </c>
      <c r="D11478">
        <v>2.222</v>
      </c>
      <c r="E11478">
        <v>50</v>
      </c>
      <c r="F11478" t="s">
        <v>19093</v>
      </c>
      <c r="G11478" t="s">
        <v>55</v>
      </c>
      <c r="H11478" t="s">
        <v>46</v>
      </c>
      <c r="I11478" t="s">
        <v>9511</v>
      </c>
      <c r="K11478"/>
      <c r="L11478" t="s">
        <v>8998</v>
      </c>
      <c r="M11478" t="s">
        <v>11208</v>
      </c>
      <c r="N11478">
        <v>4</v>
      </c>
      <c r="P11478" t="s">
        <v>10827</v>
      </c>
      <c r="Q11478" t="s">
        <v>19092</v>
      </c>
      <c r="S11478" t="s">
        <v>29</v>
      </c>
    </row>
    <row r="11479" spans="1:19" hidden="1" x14ac:dyDescent="0.2">
      <c r="A11479">
        <v>7527</v>
      </c>
      <c r="B11479" t="s">
        <v>8995</v>
      </c>
      <c r="C11479" t="s">
        <v>73</v>
      </c>
      <c r="D11479">
        <v>4.6719999999999997</v>
      </c>
      <c r="E11479">
        <v>50</v>
      </c>
      <c r="F11479" t="s">
        <v>19093</v>
      </c>
      <c r="G11479" t="s">
        <v>55</v>
      </c>
      <c r="H11479" t="s">
        <v>46</v>
      </c>
      <c r="I11479" t="s">
        <v>9511</v>
      </c>
      <c r="K11479"/>
      <c r="L11479" t="s">
        <v>8998</v>
      </c>
      <c r="M11479" t="s">
        <v>11208</v>
      </c>
      <c r="N11479">
        <v>4</v>
      </c>
      <c r="P11479" t="s">
        <v>10827</v>
      </c>
      <c r="Q11479" t="s">
        <v>19092</v>
      </c>
      <c r="S11479" t="s">
        <v>29</v>
      </c>
    </row>
    <row r="11480" spans="1:19" hidden="1" x14ac:dyDescent="0.2">
      <c r="A11480">
        <v>7527</v>
      </c>
      <c r="B11480" t="s">
        <v>8995</v>
      </c>
      <c r="C11480" t="s">
        <v>73</v>
      </c>
      <c r="D11480">
        <v>4.95</v>
      </c>
      <c r="E11480">
        <v>20</v>
      </c>
      <c r="F11480" t="s">
        <v>2017</v>
      </c>
      <c r="G11480" t="s">
        <v>55</v>
      </c>
      <c r="H11480" t="s">
        <v>23</v>
      </c>
      <c r="I11480" t="s">
        <v>19039</v>
      </c>
      <c r="K11480"/>
      <c r="L11480" t="s">
        <v>8998</v>
      </c>
      <c r="M11480" t="s">
        <v>11208</v>
      </c>
      <c r="N11480">
        <v>4</v>
      </c>
      <c r="P11480" t="s">
        <v>10827</v>
      </c>
      <c r="Q11480" t="s">
        <v>19092</v>
      </c>
      <c r="S11480" t="s">
        <v>29</v>
      </c>
    </row>
    <row r="11481" spans="1:19" hidden="1" x14ac:dyDescent="0.2">
      <c r="A11481">
        <v>7527</v>
      </c>
      <c r="B11481" t="s">
        <v>8995</v>
      </c>
      <c r="C11481" t="s">
        <v>73</v>
      </c>
      <c r="D11481">
        <v>4.9000000000000004</v>
      </c>
      <c r="E11481">
        <v>30</v>
      </c>
      <c r="F11481" t="s">
        <v>2017</v>
      </c>
      <c r="G11481" t="s">
        <v>55</v>
      </c>
      <c r="H11481" t="s">
        <v>23</v>
      </c>
      <c r="I11481" t="s">
        <v>19039</v>
      </c>
      <c r="K11481"/>
      <c r="L11481" t="s">
        <v>8998</v>
      </c>
      <c r="M11481" t="s">
        <v>11208</v>
      </c>
      <c r="N11481">
        <v>4</v>
      </c>
      <c r="P11481" t="s">
        <v>10827</v>
      </c>
      <c r="Q11481" t="s">
        <v>19092</v>
      </c>
      <c r="S11481" t="s">
        <v>29</v>
      </c>
    </row>
    <row r="11482" spans="1:19" hidden="1" x14ac:dyDescent="0.2">
      <c r="A11482">
        <v>7527</v>
      </c>
      <c r="B11482" t="s">
        <v>8995</v>
      </c>
      <c r="C11482" t="s">
        <v>73</v>
      </c>
      <c r="D11482">
        <v>4.95</v>
      </c>
      <c r="E11482">
        <v>40</v>
      </c>
      <c r="F11482" t="s">
        <v>2017</v>
      </c>
      <c r="G11482" t="s">
        <v>55</v>
      </c>
      <c r="H11482" t="s">
        <v>23</v>
      </c>
      <c r="I11482" t="s">
        <v>19039</v>
      </c>
      <c r="K11482"/>
      <c r="L11482" t="s">
        <v>8998</v>
      </c>
      <c r="M11482" t="s">
        <v>11208</v>
      </c>
      <c r="N11482">
        <v>4</v>
      </c>
      <c r="P11482" t="s">
        <v>10827</v>
      </c>
      <c r="Q11482" t="s">
        <v>19092</v>
      </c>
      <c r="S11482" t="s">
        <v>29</v>
      </c>
    </row>
    <row r="11483" spans="1:19" hidden="1" x14ac:dyDescent="0.2">
      <c r="A11483">
        <v>7527</v>
      </c>
      <c r="B11483" t="s">
        <v>8995</v>
      </c>
      <c r="C11483" t="s">
        <v>73</v>
      </c>
      <c r="D11483">
        <v>5.0999999999999996</v>
      </c>
      <c r="E11483">
        <v>50</v>
      </c>
      <c r="F11483" t="s">
        <v>2017</v>
      </c>
      <c r="G11483" t="s">
        <v>55</v>
      </c>
      <c r="H11483" t="s">
        <v>23</v>
      </c>
      <c r="I11483" t="s">
        <v>19039</v>
      </c>
      <c r="K11483"/>
      <c r="L11483" t="s">
        <v>8998</v>
      </c>
      <c r="M11483" t="s">
        <v>11208</v>
      </c>
      <c r="N11483">
        <v>4</v>
      </c>
      <c r="P11483" t="s">
        <v>10827</v>
      </c>
      <c r="Q11483" t="s">
        <v>19092</v>
      </c>
      <c r="S11483" t="s">
        <v>29</v>
      </c>
    </row>
    <row r="11484" spans="1:19" hidden="1" x14ac:dyDescent="0.2">
      <c r="A11484">
        <v>7527</v>
      </c>
      <c r="B11484" t="s">
        <v>8995</v>
      </c>
      <c r="C11484" t="s">
        <v>73</v>
      </c>
      <c r="D11484">
        <v>5.25</v>
      </c>
      <c r="E11484">
        <v>60</v>
      </c>
      <c r="F11484" t="s">
        <v>2017</v>
      </c>
      <c r="G11484" t="s">
        <v>55</v>
      </c>
      <c r="H11484" t="s">
        <v>23</v>
      </c>
      <c r="I11484" t="s">
        <v>19039</v>
      </c>
      <c r="K11484"/>
      <c r="L11484" t="s">
        <v>8998</v>
      </c>
      <c r="M11484" t="s">
        <v>11208</v>
      </c>
      <c r="N11484">
        <v>4</v>
      </c>
      <c r="P11484" t="s">
        <v>10827</v>
      </c>
      <c r="Q11484" t="s">
        <v>19092</v>
      </c>
      <c r="S11484" t="s">
        <v>29</v>
      </c>
    </row>
    <row r="11485" spans="1:19" hidden="1" x14ac:dyDescent="0.2">
      <c r="A11485">
        <v>7528</v>
      </c>
      <c r="B11485" t="s">
        <v>19094</v>
      </c>
      <c r="C11485" t="s">
        <v>20</v>
      </c>
      <c r="D11485">
        <v>1.45</v>
      </c>
      <c r="E11485">
        <v>50</v>
      </c>
      <c r="F11485" t="s">
        <v>19095</v>
      </c>
      <c r="G11485" t="s">
        <v>31</v>
      </c>
      <c r="H11485" t="s">
        <v>46</v>
      </c>
      <c r="I11485" t="s">
        <v>9511</v>
      </c>
      <c r="K11485"/>
      <c r="L11485" t="s">
        <v>19096</v>
      </c>
      <c r="M11485" t="s">
        <v>26</v>
      </c>
      <c r="N11485">
        <v>2</v>
      </c>
      <c r="P11485" t="s">
        <v>10827</v>
      </c>
      <c r="Q11485" t="s">
        <v>19097</v>
      </c>
      <c r="S11485" t="s">
        <v>29</v>
      </c>
    </row>
    <row r="11486" spans="1:19" hidden="1" x14ac:dyDescent="0.2">
      <c r="A11486">
        <v>7528</v>
      </c>
      <c r="B11486" t="s">
        <v>19094</v>
      </c>
      <c r="C11486" t="s">
        <v>73</v>
      </c>
      <c r="D11486">
        <v>3.8530000000000002</v>
      </c>
      <c r="E11486">
        <v>50</v>
      </c>
      <c r="F11486" t="s">
        <v>19098</v>
      </c>
      <c r="G11486" t="s">
        <v>55</v>
      </c>
      <c r="H11486" t="s">
        <v>46</v>
      </c>
      <c r="I11486" t="s">
        <v>9511</v>
      </c>
      <c r="K11486"/>
      <c r="L11486" t="s">
        <v>19096</v>
      </c>
      <c r="M11486" t="s">
        <v>26</v>
      </c>
      <c r="N11486">
        <v>2</v>
      </c>
      <c r="P11486" t="s">
        <v>10827</v>
      </c>
      <c r="Q11486" t="s">
        <v>19097</v>
      </c>
      <c r="S11486" t="s">
        <v>29</v>
      </c>
    </row>
    <row r="11487" spans="1:19" hidden="1" x14ac:dyDescent="0.2">
      <c r="A11487">
        <v>7529</v>
      </c>
      <c r="B11487" t="s">
        <v>19099</v>
      </c>
      <c r="C11487" t="s">
        <v>20</v>
      </c>
      <c r="D11487">
        <v>0.20899999999999999</v>
      </c>
      <c r="E11487">
        <v>50</v>
      </c>
      <c r="F11487" t="s">
        <v>19095</v>
      </c>
      <c r="G11487" t="s">
        <v>31</v>
      </c>
      <c r="H11487" t="s">
        <v>46</v>
      </c>
      <c r="I11487" t="s">
        <v>9511</v>
      </c>
      <c r="K11487"/>
      <c r="L11487" t="s">
        <v>19100</v>
      </c>
      <c r="M11487" t="s">
        <v>26</v>
      </c>
      <c r="N11487">
        <v>2</v>
      </c>
      <c r="P11487" t="s">
        <v>10827</v>
      </c>
      <c r="Q11487" t="s">
        <v>19101</v>
      </c>
      <c r="S11487" t="s">
        <v>29</v>
      </c>
    </row>
    <row r="11488" spans="1:19" hidden="1" x14ac:dyDescent="0.2">
      <c r="A11488">
        <v>7529</v>
      </c>
      <c r="B11488" t="s">
        <v>19099</v>
      </c>
      <c r="C11488" t="s">
        <v>73</v>
      </c>
      <c r="D11488">
        <v>4.3159999999999998</v>
      </c>
      <c r="E11488">
        <v>50</v>
      </c>
      <c r="F11488" t="s">
        <v>19098</v>
      </c>
      <c r="G11488" t="s">
        <v>55</v>
      </c>
      <c r="H11488" t="s">
        <v>46</v>
      </c>
      <c r="I11488" t="s">
        <v>9511</v>
      </c>
      <c r="K11488"/>
      <c r="L11488" t="s">
        <v>19100</v>
      </c>
      <c r="M11488" t="s">
        <v>26</v>
      </c>
      <c r="N11488">
        <v>2</v>
      </c>
      <c r="P11488" t="s">
        <v>10827</v>
      </c>
      <c r="Q11488" t="s">
        <v>19101</v>
      </c>
      <c r="S11488" t="s">
        <v>29</v>
      </c>
    </row>
    <row r="11489" spans="1:19" hidden="1" x14ac:dyDescent="0.2">
      <c r="A11489">
        <v>7530</v>
      </c>
      <c r="B11489" t="s">
        <v>19102</v>
      </c>
      <c r="C11489" t="s">
        <v>20</v>
      </c>
      <c r="D11489">
        <v>1.4259999999999999</v>
      </c>
      <c r="E11489">
        <v>50</v>
      </c>
      <c r="F11489" t="s">
        <v>19095</v>
      </c>
      <c r="G11489" t="s">
        <v>31</v>
      </c>
      <c r="H11489" t="s">
        <v>46</v>
      </c>
      <c r="I11489" t="s">
        <v>9511</v>
      </c>
      <c r="K11489"/>
      <c r="L11489" t="s">
        <v>19103</v>
      </c>
      <c r="M11489" t="s">
        <v>26</v>
      </c>
      <c r="N11489">
        <v>2</v>
      </c>
      <c r="P11489" t="s">
        <v>10827</v>
      </c>
      <c r="Q11489" t="s">
        <v>19104</v>
      </c>
      <c r="S11489" t="s">
        <v>29</v>
      </c>
    </row>
    <row r="11490" spans="1:19" hidden="1" x14ac:dyDescent="0.2">
      <c r="A11490">
        <v>7530</v>
      </c>
      <c r="B11490" t="s">
        <v>19102</v>
      </c>
      <c r="C11490" t="s">
        <v>73</v>
      </c>
      <c r="D11490">
        <v>3.927</v>
      </c>
      <c r="E11490">
        <v>50</v>
      </c>
      <c r="F11490" t="s">
        <v>19098</v>
      </c>
      <c r="G11490" t="s">
        <v>55</v>
      </c>
      <c r="H11490" t="s">
        <v>46</v>
      </c>
      <c r="I11490" t="s">
        <v>9511</v>
      </c>
      <c r="K11490"/>
      <c r="L11490" t="s">
        <v>19103</v>
      </c>
      <c r="M11490" t="s">
        <v>26</v>
      </c>
      <c r="N11490">
        <v>2</v>
      </c>
      <c r="P11490" t="s">
        <v>10827</v>
      </c>
      <c r="Q11490" t="s">
        <v>19104</v>
      </c>
      <c r="S11490" t="s">
        <v>29</v>
      </c>
    </row>
    <row r="11491" spans="1:19" hidden="1" x14ac:dyDescent="0.2">
      <c r="A11491">
        <v>7531</v>
      </c>
      <c r="B11491" t="s">
        <v>19105</v>
      </c>
      <c r="C11491" t="s">
        <v>20</v>
      </c>
      <c r="D11491">
        <v>0.92800000000000005</v>
      </c>
      <c r="E11491">
        <v>50</v>
      </c>
      <c r="F11491" t="s">
        <v>19095</v>
      </c>
      <c r="G11491" t="s">
        <v>31</v>
      </c>
      <c r="H11491" t="s">
        <v>46</v>
      </c>
      <c r="I11491" t="s">
        <v>9511</v>
      </c>
      <c r="K11491"/>
      <c r="L11491" t="s">
        <v>19106</v>
      </c>
      <c r="M11491" t="s">
        <v>26</v>
      </c>
      <c r="N11491">
        <v>2</v>
      </c>
      <c r="P11491" t="s">
        <v>10827</v>
      </c>
      <c r="Q11491" t="s">
        <v>19107</v>
      </c>
      <c r="S11491" t="s">
        <v>29</v>
      </c>
    </row>
    <row r="11492" spans="1:19" hidden="1" x14ac:dyDescent="0.2">
      <c r="A11492">
        <v>7531</v>
      </c>
      <c r="B11492" t="s">
        <v>19105</v>
      </c>
      <c r="C11492" t="s">
        <v>73</v>
      </c>
      <c r="D11492">
        <v>2.75</v>
      </c>
      <c r="E11492">
        <v>50</v>
      </c>
      <c r="F11492" t="s">
        <v>19098</v>
      </c>
      <c r="G11492" t="s">
        <v>55</v>
      </c>
      <c r="H11492" t="s">
        <v>46</v>
      </c>
      <c r="I11492" t="s">
        <v>9511</v>
      </c>
      <c r="K11492"/>
      <c r="L11492" t="s">
        <v>19106</v>
      </c>
      <c r="M11492" t="s">
        <v>26</v>
      </c>
      <c r="N11492">
        <v>2</v>
      </c>
      <c r="P11492" t="s">
        <v>10827</v>
      </c>
      <c r="Q11492" t="s">
        <v>19107</v>
      </c>
      <c r="S11492" t="s">
        <v>29</v>
      </c>
    </row>
    <row r="11493" spans="1:19" hidden="1" x14ac:dyDescent="0.2">
      <c r="A11493">
        <v>7532</v>
      </c>
      <c r="B11493" t="s">
        <v>19108</v>
      </c>
      <c r="C11493" t="s">
        <v>20</v>
      </c>
      <c r="D11493">
        <v>0.76400000000000001</v>
      </c>
      <c r="E11493">
        <v>50</v>
      </c>
      <c r="F11493" t="s">
        <v>19095</v>
      </c>
      <c r="G11493" t="s">
        <v>31</v>
      </c>
      <c r="H11493" t="s">
        <v>46</v>
      </c>
      <c r="I11493" t="s">
        <v>9511</v>
      </c>
      <c r="K11493"/>
      <c r="L11493" t="s">
        <v>19109</v>
      </c>
      <c r="M11493" t="s">
        <v>26</v>
      </c>
      <c r="N11493">
        <v>2</v>
      </c>
      <c r="P11493" t="s">
        <v>10827</v>
      </c>
      <c r="Q11493" t="s">
        <v>19110</v>
      </c>
      <c r="S11493" t="s">
        <v>29</v>
      </c>
    </row>
    <row r="11494" spans="1:19" hidden="1" x14ac:dyDescent="0.2">
      <c r="A11494">
        <v>7532</v>
      </c>
      <c r="B11494" t="s">
        <v>19108</v>
      </c>
      <c r="C11494" t="s">
        <v>73</v>
      </c>
      <c r="D11494">
        <v>2.7589999999999999</v>
      </c>
      <c r="E11494">
        <v>50</v>
      </c>
      <c r="F11494" t="s">
        <v>19098</v>
      </c>
      <c r="G11494" t="s">
        <v>55</v>
      </c>
      <c r="H11494" t="s">
        <v>46</v>
      </c>
      <c r="I11494" t="s">
        <v>9511</v>
      </c>
      <c r="K11494"/>
      <c r="L11494" t="s">
        <v>19109</v>
      </c>
      <c r="M11494" t="s">
        <v>26</v>
      </c>
      <c r="N11494">
        <v>2</v>
      </c>
      <c r="P11494" t="s">
        <v>10827</v>
      </c>
      <c r="Q11494" t="s">
        <v>19110</v>
      </c>
      <c r="S11494" t="s">
        <v>29</v>
      </c>
    </row>
    <row r="11495" spans="1:19" hidden="1" x14ac:dyDescent="0.2">
      <c r="A11495">
        <v>7534</v>
      </c>
      <c r="B11495" t="s">
        <v>19111</v>
      </c>
      <c r="C11495" t="s">
        <v>20</v>
      </c>
      <c r="D11495">
        <v>2.488</v>
      </c>
      <c r="E11495">
        <v>50</v>
      </c>
      <c r="F11495" t="s">
        <v>19112</v>
      </c>
      <c r="G11495" t="s">
        <v>55</v>
      </c>
      <c r="H11495" t="s">
        <v>46</v>
      </c>
      <c r="I11495" t="s">
        <v>9511</v>
      </c>
      <c r="K11495"/>
      <c r="L11495" t="s">
        <v>19113</v>
      </c>
      <c r="M11495" t="s">
        <v>26</v>
      </c>
      <c r="N11495">
        <v>2</v>
      </c>
      <c r="P11495" t="s">
        <v>10827</v>
      </c>
      <c r="Q11495" t="s">
        <v>19114</v>
      </c>
      <c r="S11495" t="s">
        <v>29</v>
      </c>
    </row>
    <row r="11496" spans="1:19" hidden="1" x14ac:dyDescent="0.2">
      <c r="A11496">
        <v>7534</v>
      </c>
      <c r="B11496" t="s">
        <v>19111</v>
      </c>
      <c r="C11496" t="s">
        <v>73</v>
      </c>
      <c r="D11496">
        <v>4.6989999999999998</v>
      </c>
      <c r="E11496">
        <v>50</v>
      </c>
      <c r="F11496" t="s">
        <v>19112</v>
      </c>
      <c r="G11496" t="s">
        <v>55</v>
      </c>
      <c r="H11496" t="s">
        <v>46</v>
      </c>
      <c r="I11496" t="s">
        <v>9511</v>
      </c>
      <c r="K11496"/>
      <c r="L11496" t="s">
        <v>19113</v>
      </c>
      <c r="M11496" t="s">
        <v>26</v>
      </c>
      <c r="N11496">
        <v>2</v>
      </c>
      <c r="P11496" t="s">
        <v>10827</v>
      </c>
      <c r="Q11496" t="s">
        <v>19114</v>
      </c>
      <c r="S11496" t="s">
        <v>29</v>
      </c>
    </row>
    <row r="11497" spans="1:19" hidden="1" x14ac:dyDescent="0.2">
      <c r="A11497">
        <v>7535</v>
      </c>
      <c r="B11497" t="s">
        <v>9186</v>
      </c>
      <c r="C11497" t="s">
        <v>20</v>
      </c>
      <c r="D11497">
        <v>1.6839999999999999</v>
      </c>
      <c r="E11497">
        <v>50</v>
      </c>
      <c r="F11497" t="s">
        <v>19112</v>
      </c>
      <c r="G11497" t="s">
        <v>55</v>
      </c>
      <c r="H11497" t="s">
        <v>46</v>
      </c>
      <c r="I11497" t="s">
        <v>9511</v>
      </c>
      <c r="K11497"/>
      <c r="L11497" t="s">
        <v>19115</v>
      </c>
      <c r="M11497" t="s">
        <v>26</v>
      </c>
      <c r="N11497">
        <v>2</v>
      </c>
      <c r="P11497" t="s">
        <v>10827</v>
      </c>
      <c r="Q11497" t="s">
        <v>19116</v>
      </c>
      <c r="S11497" t="s">
        <v>29</v>
      </c>
    </row>
    <row r="11498" spans="1:19" hidden="1" x14ac:dyDescent="0.2">
      <c r="A11498">
        <v>7535</v>
      </c>
      <c r="B11498" t="s">
        <v>9186</v>
      </c>
      <c r="C11498" t="s">
        <v>73</v>
      </c>
      <c r="D11498">
        <v>3.625</v>
      </c>
      <c r="E11498">
        <v>50</v>
      </c>
      <c r="F11498" t="s">
        <v>19112</v>
      </c>
      <c r="G11498" t="s">
        <v>55</v>
      </c>
      <c r="H11498" t="s">
        <v>46</v>
      </c>
      <c r="I11498" t="s">
        <v>9511</v>
      </c>
      <c r="K11498"/>
      <c r="L11498" t="s">
        <v>19115</v>
      </c>
      <c r="M11498" t="s">
        <v>26</v>
      </c>
      <c r="N11498">
        <v>2</v>
      </c>
      <c r="P11498" t="s">
        <v>10827</v>
      </c>
      <c r="Q11498" t="s">
        <v>19116</v>
      </c>
      <c r="S11498" t="s">
        <v>29</v>
      </c>
    </row>
    <row r="11499" spans="1:19" hidden="1" x14ac:dyDescent="0.2">
      <c r="A11499">
        <v>7536</v>
      </c>
      <c r="B11499" t="s">
        <v>19117</v>
      </c>
      <c r="C11499" t="s">
        <v>20</v>
      </c>
      <c r="D11499">
        <v>1.8009999999999999</v>
      </c>
      <c r="E11499">
        <v>50</v>
      </c>
      <c r="F11499" t="s">
        <v>19112</v>
      </c>
      <c r="G11499" t="s">
        <v>55</v>
      </c>
      <c r="H11499" t="s">
        <v>46</v>
      </c>
      <c r="I11499" t="s">
        <v>9511</v>
      </c>
      <c r="K11499"/>
      <c r="L11499" t="s">
        <v>19118</v>
      </c>
      <c r="M11499" t="s">
        <v>26</v>
      </c>
      <c r="N11499">
        <v>2</v>
      </c>
      <c r="P11499" t="s">
        <v>10827</v>
      </c>
      <c r="Q11499" t="s">
        <v>19119</v>
      </c>
      <c r="S11499" t="s">
        <v>29</v>
      </c>
    </row>
    <row r="11500" spans="1:19" hidden="1" x14ac:dyDescent="0.2">
      <c r="A11500">
        <v>7536</v>
      </c>
      <c r="B11500" t="s">
        <v>19117</v>
      </c>
      <c r="C11500" t="s">
        <v>73</v>
      </c>
      <c r="D11500">
        <v>5.0979999999999999</v>
      </c>
      <c r="E11500">
        <v>50</v>
      </c>
      <c r="F11500" t="s">
        <v>19112</v>
      </c>
      <c r="G11500" t="s">
        <v>55</v>
      </c>
      <c r="H11500" t="s">
        <v>46</v>
      </c>
      <c r="I11500" t="s">
        <v>9511</v>
      </c>
      <c r="K11500"/>
      <c r="L11500" t="s">
        <v>19118</v>
      </c>
      <c r="M11500" t="s">
        <v>26</v>
      </c>
      <c r="N11500">
        <v>2</v>
      </c>
      <c r="P11500" t="s">
        <v>10827</v>
      </c>
      <c r="Q11500" t="s">
        <v>19119</v>
      </c>
      <c r="S11500" t="s">
        <v>29</v>
      </c>
    </row>
    <row r="11501" spans="1:19" hidden="1" x14ac:dyDescent="0.2">
      <c r="A11501">
        <v>7537</v>
      </c>
      <c r="B11501" t="s">
        <v>19120</v>
      </c>
      <c r="C11501" t="s">
        <v>20</v>
      </c>
      <c r="D11501">
        <v>2.4969999999999999</v>
      </c>
      <c r="E11501">
        <v>50</v>
      </c>
      <c r="F11501" t="s">
        <v>19112</v>
      </c>
      <c r="G11501" t="s">
        <v>55</v>
      </c>
      <c r="H11501" t="s">
        <v>46</v>
      </c>
      <c r="I11501" t="s">
        <v>9511</v>
      </c>
      <c r="K11501"/>
      <c r="L11501" t="s">
        <v>19121</v>
      </c>
      <c r="M11501" t="s">
        <v>26</v>
      </c>
      <c r="N11501">
        <v>2</v>
      </c>
      <c r="P11501" t="s">
        <v>10827</v>
      </c>
      <c r="Q11501" t="s">
        <v>19122</v>
      </c>
      <c r="S11501" t="s">
        <v>29</v>
      </c>
    </row>
    <row r="11502" spans="1:19" hidden="1" x14ac:dyDescent="0.2">
      <c r="A11502">
        <v>7537</v>
      </c>
      <c r="B11502" t="s">
        <v>19120</v>
      </c>
      <c r="C11502" t="s">
        <v>73</v>
      </c>
      <c r="D11502">
        <v>4.8129999999999997</v>
      </c>
      <c r="E11502">
        <v>50</v>
      </c>
      <c r="F11502" t="s">
        <v>19112</v>
      </c>
      <c r="G11502" t="s">
        <v>55</v>
      </c>
      <c r="H11502" t="s">
        <v>46</v>
      </c>
      <c r="I11502" t="s">
        <v>9511</v>
      </c>
      <c r="K11502"/>
      <c r="L11502" t="s">
        <v>19121</v>
      </c>
      <c r="M11502" t="s">
        <v>26</v>
      </c>
      <c r="N11502">
        <v>2</v>
      </c>
      <c r="P11502" t="s">
        <v>10827</v>
      </c>
      <c r="Q11502" t="s">
        <v>19122</v>
      </c>
      <c r="S11502" t="s">
        <v>29</v>
      </c>
    </row>
    <row r="11503" spans="1:19" hidden="1" x14ac:dyDescent="0.2">
      <c r="A11503">
        <v>7538</v>
      </c>
      <c r="B11503" t="s">
        <v>19123</v>
      </c>
      <c r="C11503" t="s">
        <v>20</v>
      </c>
      <c r="D11503">
        <v>0.52700000000000002</v>
      </c>
      <c r="E11503">
        <v>50</v>
      </c>
      <c r="F11503" t="s">
        <v>19095</v>
      </c>
      <c r="G11503" t="s">
        <v>31</v>
      </c>
      <c r="H11503" t="s">
        <v>46</v>
      </c>
      <c r="I11503" t="s">
        <v>9511</v>
      </c>
      <c r="K11503"/>
      <c r="L11503" t="s">
        <v>19124</v>
      </c>
      <c r="M11503" t="s">
        <v>26</v>
      </c>
      <c r="N11503">
        <v>2</v>
      </c>
      <c r="P11503" t="s">
        <v>10827</v>
      </c>
      <c r="Q11503" t="s">
        <v>19125</v>
      </c>
      <c r="S11503" t="s">
        <v>29</v>
      </c>
    </row>
    <row r="11504" spans="1:19" hidden="1" x14ac:dyDescent="0.2">
      <c r="A11504">
        <v>7538</v>
      </c>
      <c r="B11504" t="s">
        <v>19123</v>
      </c>
      <c r="C11504" t="s">
        <v>73</v>
      </c>
      <c r="D11504">
        <v>3.2170000000000001</v>
      </c>
      <c r="E11504">
        <v>50</v>
      </c>
      <c r="F11504" t="s">
        <v>19098</v>
      </c>
      <c r="G11504" t="s">
        <v>55</v>
      </c>
      <c r="H11504" t="s">
        <v>46</v>
      </c>
      <c r="I11504" t="s">
        <v>9511</v>
      </c>
      <c r="K11504"/>
      <c r="L11504" t="s">
        <v>19124</v>
      </c>
      <c r="M11504" t="s">
        <v>26</v>
      </c>
      <c r="N11504">
        <v>2</v>
      </c>
      <c r="P11504" t="s">
        <v>10827</v>
      </c>
      <c r="Q11504" t="s">
        <v>19125</v>
      </c>
      <c r="S11504" t="s">
        <v>29</v>
      </c>
    </row>
    <row r="11505" spans="1:19" hidden="1" x14ac:dyDescent="0.2">
      <c r="A11505">
        <v>7539</v>
      </c>
      <c r="B11505" t="s">
        <v>2047</v>
      </c>
      <c r="C11505" t="s">
        <v>20</v>
      </c>
      <c r="D11505">
        <v>2.5</v>
      </c>
      <c r="E11505">
        <v>25</v>
      </c>
      <c r="F11505" t="s">
        <v>19041</v>
      </c>
      <c r="G11505" t="s">
        <v>55</v>
      </c>
      <c r="H11505" t="s">
        <v>46</v>
      </c>
      <c r="I11505" t="s">
        <v>257</v>
      </c>
      <c r="K11505"/>
      <c r="L11505" t="s">
        <v>19126</v>
      </c>
      <c r="M11505" t="s">
        <v>11208</v>
      </c>
      <c r="N11505">
        <v>4</v>
      </c>
      <c r="P11505" t="s">
        <v>10827</v>
      </c>
      <c r="Q11505" t="s">
        <v>19127</v>
      </c>
      <c r="S11505" t="s">
        <v>29</v>
      </c>
    </row>
    <row r="11506" spans="1:19" hidden="1" x14ac:dyDescent="0.2">
      <c r="A11506">
        <v>7539</v>
      </c>
      <c r="B11506" t="s">
        <v>2047</v>
      </c>
      <c r="C11506" t="s">
        <v>20</v>
      </c>
      <c r="D11506">
        <v>2.4500000000000002</v>
      </c>
      <c r="E11506">
        <v>25</v>
      </c>
      <c r="F11506" t="s">
        <v>19040</v>
      </c>
      <c r="G11506" t="s">
        <v>55</v>
      </c>
      <c r="H11506" t="s">
        <v>46</v>
      </c>
      <c r="I11506" t="s">
        <v>257</v>
      </c>
      <c r="K11506"/>
      <c r="L11506" t="s">
        <v>19126</v>
      </c>
      <c r="M11506" t="s">
        <v>11208</v>
      </c>
      <c r="N11506">
        <v>4</v>
      </c>
      <c r="P11506" t="s">
        <v>10827</v>
      </c>
      <c r="Q11506" t="s">
        <v>19127</v>
      </c>
      <c r="S11506" t="s">
        <v>29</v>
      </c>
    </row>
    <row r="11507" spans="1:19" hidden="1" x14ac:dyDescent="0.2">
      <c r="A11507">
        <v>7540</v>
      </c>
      <c r="B11507" t="s">
        <v>9032</v>
      </c>
      <c r="C11507" t="s">
        <v>20</v>
      </c>
      <c r="D11507">
        <v>10.66</v>
      </c>
      <c r="E11507">
        <v>20</v>
      </c>
      <c r="F11507" t="s">
        <v>19128</v>
      </c>
      <c r="G11507" t="s">
        <v>240</v>
      </c>
      <c r="H11507" t="s">
        <v>23</v>
      </c>
      <c r="I11507" t="s">
        <v>7635</v>
      </c>
      <c r="K11507"/>
      <c r="L11507" t="s">
        <v>19129</v>
      </c>
      <c r="M11507" t="s">
        <v>26</v>
      </c>
      <c r="N11507">
        <v>2</v>
      </c>
      <c r="P11507" t="s">
        <v>10827</v>
      </c>
      <c r="Q11507" t="s">
        <v>19130</v>
      </c>
      <c r="S11507" t="s">
        <v>29</v>
      </c>
    </row>
    <row r="11508" spans="1:19" hidden="1" x14ac:dyDescent="0.2">
      <c r="A11508">
        <v>7541</v>
      </c>
      <c r="B11508" t="s">
        <v>19131</v>
      </c>
      <c r="C11508" t="s">
        <v>20</v>
      </c>
      <c r="D11508">
        <v>1.8</v>
      </c>
      <c r="E11508">
        <v>20</v>
      </c>
      <c r="F11508" t="s">
        <v>11092</v>
      </c>
      <c r="G11508" t="s">
        <v>55</v>
      </c>
      <c r="H11508" t="s">
        <v>46</v>
      </c>
      <c r="I11508" t="s">
        <v>3279</v>
      </c>
      <c r="K11508"/>
      <c r="L11508" t="s">
        <v>19132</v>
      </c>
      <c r="M11508" t="s">
        <v>16755</v>
      </c>
      <c r="N11508">
        <v>2</v>
      </c>
      <c r="P11508" t="s">
        <v>10827</v>
      </c>
      <c r="Q11508" t="s">
        <v>19133</v>
      </c>
      <c r="S11508" t="s">
        <v>29</v>
      </c>
    </row>
    <row r="11509" spans="1:19" hidden="1" x14ac:dyDescent="0.2">
      <c r="A11509">
        <v>7541</v>
      </c>
      <c r="B11509" t="s">
        <v>19131</v>
      </c>
      <c r="C11509" t="s">
        <v>73</v>
      </c>
      <c r="D11509">
        <v>8.34</v>
      </c>
      <c r="E11509">
        <v>20</v>
      </c>
      <c r="F11509" t="s">
        <v>11092</v>
      </c>
      <c r="G11509" t="s">
        <v>55</v>
      </c>
      <c r="H11509" t="s">
        <v>46</v>
      </c>
      <c r="I11509" t="s">
        <v>3279</v>
      </c>
      <c r="K11509"/>
      <c r="L11509" t="s">
        <v>19132</v>
      </c>
      <c r="M11509" t="s">
        <v>16755</v>
      </c>
      <c r="N11509">
        <v>2</v>
      </c>
      <c r="P11509" t="s">
        <v>10827</v>
      </c>
      <c r="Q11509" t="s">
        <v>19133</v>
      </c>
      <c r="S11509" t="s">
        <v>29</v>
      </c>
    </row>
    <row r="11510" spans="1:19" hidden="1" x14ac:dyDescent="0.2">
      <c r="A11510">
        <v>7544</v>
      </c>
      <c r="B11510" t="s">
        <v>19134</v>
      </c>
      <c r="C11510" t="s">
        <v>20</v>
      </c>
      <c r="D11510">
        <v>7.64</v>
      </c>
      <c r="E11510">
        <v>25</v>
      </c>
      <c r="F11510" t="s">
        <v>19135</v>
      </c>
      <c r="G11510" t="s">
        <v>55</v>
      </c>
      <c r="H11510" t="s">
        <v>46</v>
      </c>
      <c r="I11510" t="s">
        <v>618</v>
      </c>
      <c r="J11510" t="s">
        <v>43</v>
      </c>
      <c r="K11510"/>
      <c r="L11510" t="s">
        <v>19136</v>
      </c>
      <c r="M11510" t="s">
        <v>26</v>
      </c>
      <c r="N11510">
        <v>2</v>
      </c>
      <c r="P11510" t="s">
        <v>10827</v>
      </c>
      <c r="Q11510" t="s">
        <v>19137</v>
      </c>
      <c r="S11510" t="s">
        <v>29</v>
      </c>
    </row>
    <row r="11511" spans="1:19" hidden="1" x14ac:dyDescent="0.2">
      <c r="A11511">
        <v>7544</v>
      </c>
      <c r="B11511" t="s">
        <v>19134</v>
      </c>
      <c r="C11511" t="s">
        <v>20</v>
      </c>
      <c r="D11511">
        <v>7.327</v>
      </c>
      <c r="E11511">
        <v>37</v>
      </c>
      <c r="F11511" t="s">
        <v>19135</v>
      </c>
      <c r="G11511" t="s">
        <v>55</v>
      </c>
      <c r="H11511" t="s">
        <v>46</v>
      </c>
      <c r="I11511" t="s">
        <v>618</v>
      </c>
      <c r="J11511" t="s">
        <v>43</v>
      </c>
      <c r="K11511"/>
      <c r="L11511" t="s">
        <v>19136</v>
      </c>
      <c r="M11511" t="s">
        <v>26</v>
      </c>
      <c r="N11511">
        <v>2</v>
      </c>
      <c r="P11511" t="s">
        <v>10827</v>
      </c>
      <c r="Q11511" t="s">
        <v>19137</v>
      </c>
      <c r="S11511" t="s">
        <v>29</v>
      </c>
    </row>
    <row r="11512" spans="1:19" hidden="1" x14ac:dyDescent="0.2">
      <c r="A11512">
        <v>7544</v>
      </c>
      <c r="B11512" t="s">
        <v>19134</v>
      </c>
      <c r="C11512" t="s">
        <v>20</v>
      </c>
      <c r="D11512">
        <v>6.9889999999999999</v>
      </c>
      <c r="E11512">
        <v>50</v>
      </c>
      <c r="F11512" t="s">
        <v>19135</v>
      </c>
      <c r="G11512" t="s">
        <v>55</v>
      </c>
      <c r="H11512" t="s">
        <v>46</v>
      </c>
      <c r="I11512" t="s">
        <v>618</v>
      </c>
      <c r="J11512" t="s">
        <v>43</v>
      </c>
      <c r="K11512"/>
      <c r="L11512" t="s">
        <v>19136</v>
      </c>
      <c r="M11512" t="s">
        <v>26</v>
      </c>
      <c r="N11512">
        <v>2</v>
      </c>
      <c r="P11512" t="s">
        <v>10827</v>
      </c>
      <c r="Q11512" t="s">
        <v>19137</v>
      </c>
      <c r="S11512" t="s">
        <v>29</v>
      </c>
    </row>
    <row r="11513" spans="1:19" hidden="1" x14ac:dyDescent="0.2">
      <c r="A11513">
        <v>7545</v>
      </c>
      <c r="B11513" t="s">
        <v>19138</v>
      </c>
      <c r="C11513" t="s">
        <v>20</v>
      </c>
      <c r="D11513">
        <v>3.5</v>
      </c>
      <c r="E11513">
        <v>15</v>
      </c>
      <c r="F11513" t="s">
        <v>19008</v>
      </c>
      <c r="G11513" t="s">
        <v>55</v>
      </c>
      <c r="H11513" t="s">
        <v>46</v>
      </c>
      <c r="I11513" t="s">
        <v>779</v>
      </c>
      <c r="K11513"/>
      <c r="L11513" t="s">
        <v>19139</v>
      </c>
      <c r="M11513" t="s">
        <v>2579</v>
      </c>
      <c r="N11513">
        <v>3</v>
      </c>
      <c r="P11513" t="s">
        <v>10827</v>
      </c>
      <c r="Q11513" t="s">
        <v>19140</v>
      </c>
      <c r="S11513" t="s">
        <v>29</v>
      </c>
    </row>
    <row r="11514" spans="1:19" hidden="1" x14ac:dyDescent="0.2">
      <c r="A11514">
        <v>7545</v>
      </c>
      <c r="B11514" t="s">
        <v>19138</v>
      </c>
      <c r="C11514" t="s">
        <v>73</v>
      </c>
      <c r="D11514">
        <v>10.44</v>
      </c>
      <c r="E11514">
        <v>15</v>
      </c>
      <c r="F11514" t="s">
        <v>19008</v>
      </c>
      <c r="G11514" t="s">
        <v>55</v>
      </c>
      <c r="H11514" t="s">
        <v>46</v>
      </c>
      <c r="I11514" t="s">
        <v>779</v>
      </c>
      <c r="K11514"/>
      <c r="L11514" t="s">
        <v>19139</v>
      </c>
      <c r="M11514" t="s">
        <v>2579</v>
      </c>
      <c r="N11514">
        <v>3</v>
      </c>
      <c r="P11514" t="s">
        <v>10827</v>
      </c>
      <c r="Q11514" t="s">
        <v>19140</v>
      </c>
      <c r="S11514" t="s">
        <v>29</v>
      </c>
    </row>
    <row r="11515" spans="1:19" hidden="1" x14ac:dyDescent="0.2">
      <c r="A11515">
        <v>7545</v>
      </c>
      <c r="B11515" t="s">
        <v>19138</v>
      </c>
      <c r="C11515" t="s">
        <v>20</v>
      </c>
      <c r="D11515">
        <v>3.55</v>
      </c>
      <c r="E11515">
        <v>25</v>
      </c>
      <c r="F11515" t="s">
        <v>19008</v>
      </c>
      <c r="G11515" t="s">
        <v>55</v>
      </c>
      <c r="H11515" t="s">
        <v>46</v>
      </c>
      <c r="I11515" t="s">
        <v>779</v>
      </c>
      <c r="K11515"/>
      <c r="L11515" t="s">
        <v>19139</v>
      </c>
      <c r="M11515" t="s">
        <v>2579</v>
      </c>
      <c r="N11515">
        <v>3</v>
      </c>
      <c r="P11515" t="s">
        <v>10827</v>
      </c>
      <c r="Q11515" t="s">
        <v>19140</v>
      </c>
      <c r="S11515" t="s">
        <v>29</v>
      </c>
    </row>
    <row r="11516" spans="1:19" hidden="1" x14ac:dyDescent="0.2">
      <c r="A11516">
        <v>7545</v>
      </c>
      <c r="B11516" t="s">
        <v>19138</v>
      </c>
      <c r="C11516" t="s">
        <v>73</v>
      </c>
      <c r="D11516">
        <v>10.19</v>
      </c>
      <c r="E11516">
        <v>25</v>
      </c>
      <c r="F11516" t="s">
        <v>19008</v>
      </c>
      <c r="G11516" t="s">
        <v>55</v>
      </c>
      <c r="H11516" t="s">
        <v>46</v>
      </c>
      <c r="I11516" t="s">
        <v>779</v>
      </c>
      <c r="K11516"/>
      <c r="L11516" t="s">
        <v>19139</v>
      </c>
      <c r="M11516" t="s">
        <v>2579</v>
      </c>
      <c r="N11516">
        <v>3</v>
      </c>
      <c r="P11516" t="s">
        <v>10827</v>
      </c>
      <c r="Q11516" t="s">
        <v>19140</v>
      </c>
      <c r="S11516" t="s">
        <v>29</v>
      </c>
    </row>
    <row r="11517" spans="1:19" hidden="1" x14ac:dyDescent="0.2">
      <c r="A11517">
        <v>7545</v>
      </c>
      <c r="B11517" t="s">
        <v>19138</v>
      </c>
      <c r="C11517" t="s">
        <v>20</v>
      </c>
      <c r="D11517">
        <v>3.55</v>
      </c>
      <c r="E11517">
        <v>40</v>
      </c>
      <c r="F11517" t="s">
        <v>19008</v>
      </c>
      <c r="G11517" t="s">
        <v>55</v>
      </c>
      <c r="H11517" t="s">
        <v>46</v>
      </c>
      <c r="I11517" t="s">
        <v>779</v>
      </c>
      <c r="K11517"/>
      <c r="L11517" t="s">
        <v>19139</v>
      </c>
      <c r="M11517" t="s">
        <v>2579</v>
      </c>
      <c r="N11517">
        <v>3</v>
      </c>
      <c r="P11517" t="s">
        <v>10827</v>
      </c>
      <c r="Q11517" t="s">
        <v>19140</v>
      </c>
      <c r="S11517" t="s">
        <v>29</v>
      </c>
    </row>
    <row r="11518" spans="1:19" hidden="1" x14ac:dyDescent="0.2">
      <c r="A11518">
        <v>7545</v>
      </c>
      <c r="B11518" t="s">
        <v>19138</v>
      </c>
      <c r="C11518" t="s">
        <v>73</v>
      </c>
      <c r="D11518">
        <v>9.8000000000000007</v>
      </c>
      <c r="E11518">
        <v>40</v>
      </c>
      <c r="F11518" t="s">
        <v>19008</v>
      </c>
      <c r="G11518" t="s">
        <v>55</v>
      </c>
      <c r="H11518" t="s">
        <v>46</v>
      </c>
      <c r="I11518" t="s">
        <v>779</v>
      </c>
      <c r="K11518"/>
      <c r="L11518" t="s">
        <v>19139</v>
      </c>
      <c r="M11518" t="s">
        <v>2579</v>
      </c>
      <c r="N11518">
        <v>3</v>
      </c>
      <c r="P11518" t="s">
        <v>10827</v>
      </c>
      <c r="Q11518" t="s">
        <v>19140</v>
      </c>
      <c r="S11518" t="s">
        <v>29</v>
      </c>
    </row>
    <row r="11519" spans="1:19" hidden="1" x14ac:dyDescent="0.2">
      <c r="A11519">
        <v>7546</v>
      </c>
      <c r="B11519" t="s">
        <v>9032</v>
      </c>
      <c r="C11519" t="s">
        <v>20</v>
      </c>
      <c r="D11519">
        <v>10.565</v>
      </c>
      <c r="E11519">
        <v>25</v>
      </c>
      <c r="F11519" t="s">
        <v>19141</v>
      </c>
      <c r="G11519" t="s">
        <v>55</v>
      </c>
      <c r="H11519" t="s">
        <v>46</v>
      </c>
      <c r="I11519" t="s">
        <v>618</v>
      </c>
      <c r="J11519" t="s">
        <v>43</v>
      </c>
      <c r="K11519"/>
      <c r="L11519" t="s">
        <v>9035</v>
      </c>
      <c r="M11519" t="s">
        <v>11208</v>
      </c>
      <c r="N11519">
        <v>4</v>
      </c>
      <c r="P11519" t="s">
        <v>10827</v>
      </c>
      <c r="Q11519" t="s">
        <v>19142</v>
      </c>
      <c r="S11519" t="s">
        <v>29</v>
      </c>
    </row>
    <row r="11520" spans="1:19" hidden="1" x14ac:dyDescent="0.2">
      <c r="A11520">
        <v>7546</v>
      </c>
      <c r="B11520" t="s">
        <v>9032</v>
      </c>
      <c r="C11520" t="s">
        <v>20</v>
      </c>
      <c r="D11520">
        <v>10.244</v>
      </c>
      <c r="E11520">
        <v>37</v>
      </c>
      <c r="F11520" t="s">
        <v>19141</v>
      </c>
      <c r="G11520" t="s">
        <v>55</v>
      </c>
      <c r="H11520" t="s">
        <v>46</v>
      </c>
      <c r="I11520" t="s">
        <v>618</v>
      </c>
      <c r="J11520" t="s">
        <v>43</v>
      </c>
      <c r="K11520"/>
      <c r="L11520" t="s">
        <v>9035</v>
      </c>
      <c r="M11520" t="s">
        <v>11208</v>
      </c>
      <c r="N11520">
        <v>4</v>
      </c>
      <c r="P11520" t="s">
        <v>10827</v>
      </c>
      <c r="Q11520" t="s">
        <v>19142</v>
      </c>
      <c r="S11520" t="s">
        <v>29</v>
      </c>
    </row>
    <row r="11521" spans="1:19" hidden="1" x14ac:dyDescent="0.2">
      <c r="A11521">
        <v>7546</v>
      </c>
      <c r="B11521" t="s">
        <v>9032</v>
      </c>
      <c r="C11521" t="s">
        <v>20</v>
      </c>
      <c r="D11521">
        <v>9.9</v>
      </c>
      <c r="E11521">
        <v>50</v>
      </c>
      <c r="F11521" t="s">
        <v>19141</v>
      </c>
      <c r="G11521" t="s">
        <v>55</v>
      </c>
      <c r="H11521" t="s">
        <v>46</v>
      </c>
      <c r="I11521" t="s">
        <v>618</v>
      </c>
      <c r="J11521" t="s">
        <v>43</v>
      </c>
      <c r="K11521"/>
      <c r="L11521" t="s">
        <v>9035</v>
      </c>
      <c r="M11521" t="s">
        <v>11208</v>
      </c>
      <c r="N11521">
        <v>4</v>
      </c>
      <c r="P11521" t="s">
        <v>10827</v>
      </c>
      <c r="Q11521" t="s">
        <v>19142</v>
      </c>
      <c r="S11521" t="s">
        <v>29</v>
      </c>
    </row>
    <row r="11522" spans="1:19" hidden="1" x14ac:dyDescent="0.2">
      <c r="A11522">
        <v>7547</v>
      </c>
      <c r="B11522" t="s">
        <v>19143</v>
      </c>
      <c r="C11522" t="s">
        <v>20</v>
      </c>
      <c r="D11522">
        <v>9.8390000000000004</v>
      </c>
      <c r="E11522">
        <v>25</v>
      </c>
      <c r="F11522" t="s">
        <v>19141</v>
      </c>
      <c r="G11522" t="s">
        <v>55</v>
      </c>
      <c r="H11522" t="s">
        <v>46</v>
      </c>
      <c r="I11522" t="s">
        <v>618</v>
      </c>
      <c r="J11522" t="s">
        <v>43</v>
      </c>
      <c r="K11522"/>
      <c r="L11522" t="s">
        <v>19144</v>
      </c>
      <c r="M11522" t="s">
        <v>26</v>
      </c>
      <c r="N11522">
        <v>2</v>
      </c>
      <c r="P11522" t="s">
        <v>10827</v>
      </c>
      <c r="Q11522" t="s">
        <v>19145</v>
      </c>
      <c r="S11522" t="s">
        <v>29</v>
      </c>
    </row>
    <row r="11523" spans="1:19" hidden="1" x14ac:dyDescent="0.2">
      <c r="A11523">
        <v>7547</v>
      </c>
      <c r="B11523" t="s">
        <v>19143</v>
      </c>
      <c r="C11523" t="s">
        <v>20</v>
      </c>
      <c r="D11523">
        <v>9.4610000000000003</v>
      </c>
      <c r="E11523">
        <v>37</v>
      </c>
      <c r="F11523" t="s">
        <v>19141</v>
      </c>
      <c r="G11523" t="s">
        <v>55</v>
      </c>
      <c r="H11523" t="s">
        <v>46</v>
      </c>
      <c r="I11523" t="s">
        <v>618</v>
      </c>
      <c r="J11523" t="s">
        <v>43</v>
      </c>
      <c r="K11523"/>
      <c r="L11523" t="s">
        <v>19144</v>
      </c>
      <c r="M11523" t="s">
        <v>26</v>
      </c>
      <c r="N11523">
        <v>2</v>
      </c>
      <c r="P11523" t="s">
        <v>10827</v>
      </c>
      <c r="Q11523" t="s">
        <v>19145</v>
      </c>
      <c r="S11523" t="s">
        <v>29</v>
      </c>
    </row>
    <row r="11524" spans="1:19" hidden="1" x14ac:dyDescent="0.2">
      <c r="A11524">
        <v>7547</v>
      </c>
      <c r="B11524" t="s">
        <v>19143</v>
      </c>
      <c r="C11524" t="s">
        <v>20</v>
      </c>
      <c r="D11524">
        <v>9.0909999999999993</v>
      </c>
      <c r="E11524">
        <v>50</v>
      </c>
      <c r="F11524" t="s">
        <v>19141</v>
      </c>
      <c r="G11524" t="s">
        <v>55</v>
      </c>
      <c r="H11524" t="s">
        <v>46</v>
      </c>
      <c r="I11524" t="s">
        <v>618</v>
      </c>
      <c r="J11524" t="s">
        <v>43</v>
      </c>
      <c r="K11524"/>
      <c r="L11524" t="s">
        <v>19144</v>
      </c>
      <c r="M11524" t="s">
        <v>26</v>
      </c>
      <c r="N11524">
        <v>2</v>
      </c>
      <c r="P11524" t="s">
        <v>10827</v>
      </c>
      <c r="Q11524" t="s">
        <v>19145</v>
      </c>
      <c r="S11524" t="s">
        <v>29</v>
      </c>
    </row>
    <row r="11525" spans="1:19" hidden="1" x14ac:dyDescent="0.2">
      <c r="A11525">
        <v>7548</v>
      </c>
      <c r="B11525" t="s">
        <v>19146</v>
      </c>
      <c r="C11525" t="s">
        <v>20</v>
      </c>
      <c r="D11525">
        <v>2.59</v>
      </c>
      <c r="E11525">
        <v>20</v>
      </c>
      <c r="F11525" t="s">
        <v>19147</v>
      </c>
      <c r="G11525" t="s">
        <v>55</v>
      </c>
      <c r="H11525" t="s">
        <v>46</v>
      </c>
      <c r="I11525" t="s">
        <v>6096</v>
      </c>
      <c r="K11525"/>
      <c r="L11525" t="s">
        <v>19148</v>
      </c>
      <c r="M11525" t="s">
        <v>11208</v>
      </c>
      <c r="N11525">
        <v>4</v>
      </c>
      <c r="P11525" t="s">
        <v>10827</v>
      </c>
      <c r="Q11525" t="s">
        <v>19149</v>
      </c>
      <c r="S11525" t="s">
        <v>29</v>
      </c>
    </row>
    <row r="11526" spans="1:19" hidden="1" x14ac:dyDescent="0.2">
      <c r="A11526">
        <v>7548</v>
      </c>
      <c r="B11526" t="s">
        <v>19146</v>
      </c>
      <c r="C11526" t="s">
        <v>73</v>
      </c>
      <c r="D11526">
        <v>10.46</v>
      </c>
      <c r="E11526">
        <v>20</v>
      </c>
      <c r="F11526" t="s">
        <v>19147</v>
      </c>
      <c r="G11526" t="s">
        <v>55</v>
      </c>
      <c r="H11526" t="s">
        <v>46</v>
      </c>
      <c r="I11526" t="s">
        <v>6096</v>
      </c>
      <c r="K11526"/>
      <c r="L11526" t="s">
        <v>19148</v>
      </c>
      <c r="M11526" t="s">
        <v>11208</v>
      </c>
      <c r="N11526">
        <v>4</v>
      </c>
      <c r="P11526" t="s">
        <v>10827</v>
      </c>
      <c r="Q11526" t="s">
        <v>19149</v>
      </c>
      <c r="S11526" t="s">
        <v>29</v>
      </c>
    </row>
    <row r="11527" spans="1:19" hidden="1" x14ac:dyDescent="0.2">
      <c r="A11527">
        <v>7548</v>
      </c>
      <c r="B11527" t="s">
        <v>19146</v>
      </c>
      <c r="C11527" t="s">
        <v>20</v>
      </c>
      <c r="D11527">
        <v>2.67</v>
      </c>
      <c r="E11527">
        <v>20</v>
      </c>
      <c r="F11527" t="s">
        <v>19150</v>
      </c>
      <c r="G11527" t="s">
        <v>55</v>
      </c>
      <c r="H11527" t="s">
        <v>23</v>
      </c>
      <c r="I11527" t="s">
        <v>193</v>
      </c>
      <c r="K11527"/>
      <c r="L11527" t="s">
        <v>19148</v>
      </c>
      <c r="M11527" t="s">
        <v>11208</v>
      </c>
      <c r="N11527">
        <v>4</v>
      </c>
      <c r="P11527" t="s">
        <v>10827</v>
      </c>
      <c r="Q11527" t="s">
        <v>19149</v>
      </c>
      <c r="S11527" t="s">
        <v>29</v>
      </c>
    </row>
    <row r="11528" spans="1:19" hidden="1" x14ac:dyDescent="0.2">
      <c r="A11528">
        <v>7548</v>
      </c>
      <c r="B11528" t="s">
        <v>19146</v>
      </c>
      <c r="C11528" t="s">
        <v>73</v>
      </c>
      <c r="D11528">
        <v>9.7799999999999994</v>
      </c>
      <c r="E11528">
        <v>20</v>
      </c>
      <c r="F11528" t="s">
        <v>19150</v>
      </c>
      <c r="G11528" t="s">
        <v>55</v>
      </c>
      <c r="H11528" t="s">
        <v>23</v>
      </c>
      <c r="I11528" t="s">
        <v>193</v>
      </c>
      <c r="K11528"/>
      <c r="L11528" t="s">
        <v>19148</v>
      </c>
      <c r="M11528" t="s">
        <v>11208</v>
      </c>
      <c r="N11528">
        <v>4</v>
      </c>
      <c r="P11528" t="s">
        <v>10827</v>
      </c>
      <c r="Q11528" t="s">
        <v>19149</v>
      </c>
      <c r="S11528" t="s">
        <v>29</v>
      </c>
    </row>
    <row r="11529" spans="1:19" hidden="1" x14ac:dyDescent="0.2">
      <c r="A11529">
        <v>7548</v>
      </c>
      <c r="B11529" t="s">
        <v>19146</v>
      </c>
      <c r="C11529" t="s">
        <v>73</v>
      </c>
      <c r="D11529">
        <v>10.06</v>
      </c>
      <c r="E11529">
        <v>30</v>
      </c>
      <c r="F11529" t="s">
        <v>19151</v>
      </c>
      <c r="G11529" t="s">
        <v>55</v>
      </c>
      <c r="H11529" t="s">
        <v>46</v>
      </c>
      <c r="I11529" t="s">
        <v>19005</v>
      </c>
      <c r="K11529"/>
      <c r="L11529" t="s">
        <v>19148</v>
      </c>
      <c r="M11529" t="s">
        <v>11208</v>
      </c>
      <c r="N11529">
        <v>4</v>
      </c>
      <c r="P11529" t="s">
        <v>10827</v>
      </c>
      <c r="Q11529" t="s">
        <v>19149</v>
      </c>
      <c r="S11529" t="s">
        <v>29</v>
      </c>
    </row>
    <row r="11530" spans="1:19" hidden="1" x14ac:dyDescent="0.2">
      <c r="A11530">
        <v>7549</v>
      </c>
      <c r="B11530" t="s">
        <v>19152</v>
      </c>
      <c r="C11530" t="s">
        <v>20</v>
      </c>
      <c r="D11530">
        <v>2.41</v>
      </c>
      <c r="E11530">
        <v>20</v>
      </c>
      <c r="F11530" t="s">
        <v>19153</v>
      </c>
      <c r="G11530" t="s">
        <v>55</v>
      </c>
      <c r="H11530" t="s">
        <v>46</v>
      </c>
      <c r="I11530" t="s">
        <v>6096</v>
      </c>
      <c r="K11530" t="e">
        <f>- For pK values of substituted  aminocyclohexanecarboxylic acids  see ref. M24</f>
        <v>#NAME?</v>
      </c>
      <c r="L11530" t="s">
        <v>19154</v>
      </c>
      <c r="M11530" t="s">
        <v>11208</v>
      </c>
      <c r="N11530">
        <v>4</v>
      </c>
      <c r="P11530" t="s">
        <v>10827</v>
      </c>
      <c r="Q11530" t="s">
        <v>19155</v>
      </c>
      <c r="S11530" t="s">
        <v>29</v>
      </c>
    </row>
    <row r="11531" spans="1:19" hidden="1" x14ac:dyDescent="0.2">
      <c r="A11531">
        <v>7549</v>
      </c>
      <c r="B11531" t="s">
        <v>19152</v>
      </c>
      <c r="C11531" t="s">
        <v>73</v>
      </c>
      <c r="D11531">
        <v>10.130000000000001</v>
      </c>
      <c r="E11531">
        <v>20</v>
      </c>
      <c r="F11531" t="s">
        <v>19153</v>
      </c>
      <c r="G11531" t="s">
        <v>55</v>
      </c>
      <c r="H11531" t="s">
        <v>46</v>
      </c>
      <c r="I11531" t="s">
        <v>6096</v>
      </c>
      <c r="K11531" t="e">
        <f>- For pK values of substituted  aminocyclohexanecarboxylic acids  see ref. M24</f>
        <v>#NAME?</v>
      </c>
      <c r="L11531" t="s">
        <v>19154</v>
      </c>
      <c r="M11531" t="s">
        <v>11208</v>
      </c>
      <c r="N11531">
        <v>4</v>
      </c>
      <c r="P11531" t="s">
        <v>10827</v>
      </c>
      <c r="Q11531" t="s">
        <v>19155</v>
      </c>
      <c r="S11531" t="s">
        <v>29</v>
      </c>
    </row>
    <row r="11532" spans="1:19" hidden="1" x14ac:dyDescent="0.2">
      <c r="A11532">
        <v>7549</v>
      </c>
      <c r="B11532" t="s">
        <v>19152</v>
      </c>
      <c r="C11532" t="s">
        <v>20</v>
      </c>
      <c r="D11532">
        <v>2.27</v>
      </c>
      <c r="E11532">
        <v>20</v>
      </c>
      <c r="F11532" t="s">
        <v>19156</v>
      </c>
      <c r="G11532" t="s">
        <v>55</v>
      </c>
      <c r="H11532" t="s">
        <v>23</v>
      </c>
      <c r="I11532" t="s">
        <v>193</v>
      </c>
      <c r="K11532" t="e">
        <f>- For pK values of substituted  aminocyclohexanecarboxylic acids  see ref. M24</f>
        <v>#NAME?</v>
      </c>
      <c r="L11532" t="s">
        <v>19154</v>
      </c>
      <c r="M11532" t="s">
        <v>11208</v>
      </c>
      <c r="N11532">
        <v>4</v>
      </c>
      <c r="P11532" t="s">
        <v>10827</v>
      </c>
      <c r="Q11532" t="s">
        <v>19155</v>
      </c>
      <c r="S11532" t="s">
        <v>29</v>
      </c>
    </row>
    <row r="11533" spans="1:19" hidden="1" x14ac:dyDescent="0.2">
      <c r="A11533">
        <v>7549</v>
      </c>
      <c r="B11533" t="s">
        <v>19152</v>
      </c>
      <c r="C11533" t="s">
        <v>73</v>
      </c>
      <c r="D11533">
        <v>9.85</v>
      </c>
      <c r="E11533">
        <v>20</v>
      </c>
      <c r="F11533" t="s">
        <v>19156</v>
      </c>
      <c r="G11533" t="s">
        <v>55</v>
      </c>
      <c r="H11533" t="s">
        <v>23</v>
      </c>
      <c r="I11533" t="s">
        <v>193</v>
      </c>
      <c r="K11533" t="e">
        <f>- For pK values of substituted  aminocyclohexanecarboxylic acids  see ref. M24</f>
        <v>#NAME?</v>
      </c>
      <c r="L11533" t="s">
        <v>19154</v>
      </c>
      <c r="M11533" t="s">
        <v>11208</v>
      </c>
      <c r="N11533">
        <v>4</v>
      </c>
      <c r="P11533" t="s">
        <v>10827</v>
      </c>
      <c r="Q11533" t="s">
        <v>19155</v>
      </c>
      <c r="S11533" t="s">
        <v>29</v>
      </c>
    </row>
    <row r="11534" spans="1:19" hidden="1" x14ac:dyDescent="0.2">
      <c r="A11534">
        <v>7550</v>
      </c>
      <c r="B11534" t="s">
        <v>19157</v>
      </c>
      <c r="C11534" t="s">
        <v>20</v>
      </c>
      <c r="D11534">
        <v>2.4</v>
      </c>
      <c r="E11534">
        <v>20</v>
      </c>
      <c r="F11534" t="s">
        <v>19158</v>
      </c>
      <c r="G11534" t="s">
        <v>55</v>
      </c>
      <c r="H11534" t="s">
        <v>46</v>
      </c>
      <c r="I11534" t="s">
        <v>6096</v>
      </c>
      <c r="K11534"/>
      <c r="L11534" t="s">
        <v>19159</v>
      </c>
      <c r="M11534" t="s">
        <v>11208</v>
      </c>
      <c r="N11534">
        <v>4</v>
      </c>
      <c r="P11534" t="s">
        <v>10827</v>
      </c>
      <c r="Q11534" t="s">
        <v>19160</v>
      </c>
      <c r="S11534" t="s">
        <v>29</v>
      </c>
    </row>
    <row r="11535" spans="1:19" hidden="1" x14ac:dyDescent="0.2">
      <c r="A11535">
        <v>7550</v>
      </c>
      <c r="B11535" t="s">
        <v>19157</v>
      </c>
      <c r="C11535" t="s">
        <v>73</v>
      </c>
      <c r="D11535">
        <v>10.31</v>
      </c>
      <c r="E11535">
        <v>20</v>
      </c>
      <c r="F11535" t="s">
        <v>19158</v>
      </c>
      <c r="G11535" t="s">
        <v>55</v>
      </c>
      <c r="H11535" t="s">
        <v>46</v>
      </c>
      <c r="I11535" t="s">
        <v>6096</v>
      </c>
      <c r="K11535"/>
      <c r="L11535" t="s">
        <v>19159</v>
      </c>
      <c r="M11535" t="s">
        <v>11208</v>
      </c>
      <c r="N11535">
        <v>4</v>
      </c>
      <c r="P11535" t="s">
        <v>10827</v>
      </c>
      <c r="Q11535" t="s">
        <v>19160</v>
      </c>
      <c r="S11535" t="s">
        <v>29</v>
      </c>
    </row>
    <row r="11536" spans="1:19" hidden="1" x14ac:dyDescent="0.2">
      <c r="A11536">
        <v>7550</v>
      </c>
      <c r="B11536" t="s">
        <v>19157</v>
      </c>
      <c r="C11536" t="s">
        <v>20</v>
      </c>
      <c r="D11536">
        <v>2.54</v>
      </c>
      <c r="E11536">
        <v>20</v>
      </c>
      <c r="F11536" t="s">
        <v>19156</v>
      </c>
      <c r="G11536" t="s">
        <v>55</v>
      </c>
      <c r="H11536" t="s">
        <v>23</v>
      </c>
      <c r="I11536" t="s">
        <v>193</v>
      </c>
      <c r="K11536"/>
      <c r="L11536" t="s">
        <v>19159</v>
      </c>
      <c r="M11536" t="s">
        <v>11208</v>
      </c>
      <c r="N11536">
        <v>4</v>
      </c>
      <c r="P11536" t="s">
        <v>10827</v>
      </c>
      <c r="Q11536" t="s">
        <v>19160</v>
      </c>
      <c r="S11536" t="s">
        <v>29</v>
      </c>
    </row>
    <row r="11537" spans="1:19" hidden="1" x14ac:dyDescent="0.2">
      <c r="A11537">
        <v>7550</v>
      </c>
      <c r="B11537" t="s">
        <v>19157</v>
      </c>
      <c r="C11537" t="s">
        <v>73</v>
      </c>
      <c r="D11537">
        <v>10.33</v>
      </c>
      <c r="E11537">
        <v>20</v>
      </c>
      <c r="F11537" t="s">
        <v>19156</v>
      </c>
      <c r="G11537" t="s">
        <v>55</v>
      </c>
      <c r="H11537" t="s">
        <v>23</v>
      </c>
      <c r="I11537" t="s">
        <v>193</v>
      </c>
      <c r="K11537"/>
      <c r="L11537" t="s">
        <v>19159</v>
      </c>
      <c r="M11537" t="s">
        <v>11208</v>
      </c>
      <c r="N11537">
        <v>4</v>
      </c>
      <c r="P11537" t="s">
        <v>10827</v>
      </c>
      <c r="Q11537" t="s">
        <v>19160</v>
      </c>
      <c r="S11537" t="s">
        <v>29</v>
      </c>
    </row>
    <row r="11538" spans="1:19" hidden="1" x14ac:dyDescent="0.2">
      <c r="A11538">
        <v>7551</v>
      </c>
      <c r="B11538" t="s">
        <v>19161</v>
      </c>
      <c r="C11538" t="s">
        <v>19162</v>
      </c>
      <c r="D11538">
        <v>3.7</v>
      </c>
      <c r="E11538">
        <v>20</v>
      </c>
      <c r="F11538" t="s">
        <v>19163</v>
      </c>
      <c r="G11538" t="s">
        <v>189</v>
      </c>
      <c r="I11538" t="s">
        <v>3218</v>
      </c>
      <c r="K11538"/>
      <c r="L11538" t="s">
        <v>19164</v>
      </c>
      <c r="M11538" t="s">
        <v>11071</v>
      </c>
      <c r="N11538">
        <v>3</v>
      </c>
      <c r="P11538" t="s">
        <v>10827</v>
      </c>
      <c r="Q11538" t="s">
        <v>19165</v>
      </c>
      <c r="S11538" t="s">
        <v>29</v>
      </c>
    </row>
    <row r="11539" spans="1:19" hidden="1" x14ac:dyDescent="0.2">
      <c r="A11539">
        <v>7551</v>
      </c>
      <c r="B11539" t="s">
        <v>19161</v>
      </c>
      <c r="C11539" t="s">
        <v>19166</v>
      </c>
      <c r="D11539">
        <v>8.68</v>
      </c>
      <c r="E11539">
        <v>20</v>
      </c>
      <c r="F11539" t="s">
        <v>19163</v>
      </c>
      <c r="G11539" t="s">
        <v>189</v>
      </c>
      <c r="I11539" t="s">
        <v>3218</v>
      </c>
      <c r="K11539"/>
      <c r="L11539" t="s">
        <v>19164</v>
      </c>
      <c r="M11539" t="s">
        <v>11071</v>
      </c>
      <c r="N11539">
        <v>3</v>
      </c>
      <c r="P11539" t="s">
        <v>10827</v>
      </c>
      <c r="Q11539" t="s">
        <v>19165</v>
      </c>
      <c r="S11539" t="s">
        <v>29</v>
      </c>
    </row>
    <row r="11540" spans="1:19" hidden="1" x14ac:dyDescent="0.2">
      <c r="A11540">
        <v>7551</v>
      </c>
      <c r="B11540" t="s">
        <v>19161</v>
      </c>
      <c r="C11540" t="s">
        <v>19167</v>
      </c>
      <c r="D11540">
        <v>3.6</v>
      </c>
      <c r="E11540">
        <v>20</v>
      </c>
      <c r="F11540" t="s">
        <v>19168</v>
      </c>
      <c r="G11540" t="s">
        <v>189</v>
      </c>
      <c r="I11540" t="s">
        <v>3218</v>
      </c>
      <c r="K11540"/>
      <c r="L11540" t="s">
        <v>19164</v>
      </c>
      <c r="M11540" t="s">
        <v>11071</v>
      </c>
      <c r="N11540">
        <v>3</v>
      </c>
      <c r="P11540" t="s">
        <v>10827</v>
      </c>
      <c r="Q11540" t="s">
        <v>19165</v>
      </c>
      <c r="S11540" t="s">
        <v>29</v>
      </c>
    </row>
    <row r="11541" spans="1:19" hidden="1" x14ac:dyDescent="0.2">
      <c r="A11541">
        <v>7551</v>
      </c>
      <c r="B11541" t="s">
        <v>19161</v>
      </c>
      <c r="C11541" t="s">
        <v>19169</v>
      </c>
      <c r="D11541">
        <v>8.68</v>
      </c>
      <c r="E11541">
        <v>20</v>
      </c>
      <c r="F11541" t="s">
        <v>19168</v>
      </c>
      <c r="G11541" t="s">
        <v>189</v>
      </c>
      <c r="I11541" t="s">
        <v>3218</v>
      </c>
      <c r="K11541"/>
      <c r="L11541" t="s">
        <v>19164</v>
      </c>
      <c r="M11541" t="s">
        <v>11071</v>
      </c>
      <c r="N11541">
        <v>3</v>
      </c>
      <c r="P11541" t="s">
        <v>10827</v>
      </c>
      <c r="Q11541" t="s">
        <v>19165</v>
      </c>
      <c r="S11541" t="s">
        <v>29</v>
      </c>
    </row>
    <row r="11542" spans="1:19" x14ac:dyDescent="0.2">
      <c r="A11542">
        <v>7553</v>
      </c>
      <c r="B11542" t="s">
        <v>19170</v>
      </c>
      <c r="C11542" t="s">
        <v>20</v>
      </c>
      <c r="D11542">
        <v>9.7637999999999998</v>
      </c>
      <c r="E11542">
        <v>5</v>
      </c>
      <c r="F11542" t="s">
        <v>11045</v>
      </c>
      <c r="G11542" t="s">
        <v>300</v>
      </c>
      <c r="H11542" t="s">
        <v>36</v>
      </c>
      <c r="I11542" t="s">
        <v>9846</v>
      </c>
      <c r="J11542" t="s">
        <v>43</v>
      </c>
      <c r="L11542" t="s">
        <v>19171</v>
      </c>
      <c r="M11542" t="s">
        <v>26</v>
      </c>
      <c r="N11542">
        <v>2</v>
      </c>
      <c r="P11542" t="s">
        <v>10827</v>
      </c>
      <c r="Q11542" t="s">
        <v>19172</v>
      </c>
      <c r="S11542" t="s">
        <v>29</v>
      </c>
    </row>
    <row r="11543" spans="1:19" x14ac:dyDescent="0.2">
      <c r="A11543">
        <v>7553</v>
      </c>
      <c r="B11543" t="s">
        <v>19170</v>
      </c>
      <c r="C11543" t="s">
        <v>20</v>
      </c>
      <c r="D11543">
        <v>9.4627999999999997</v>
      </c>
      <c r="E11543">
        <v>15</v>
      </c>
      <c r="F11543" t="s">
        <v>11045</v>
      </c>
      <c r="G11543" t="s">
        <v>300</v>
      </c>
      <c r="H11543" t="s">
        <v>36</v>
      </c>
      <c r="I11543" t="s">
        <v>9846</v>
      </c>
      <c r="J11543" t="s">
        <v>43</v>
      </c>
      <c r="L11543" t="s">
        <v>19171</v>
      </c>
      <c r="M11543" t="s">
        <v>26</v>
      </c>
      <c r="N11543">
        <v>2</v>
      </c>
      <c r="P11543" t="s">
        <v>10827</v>
      </c>
      <c r="Q11543" t="s">
        <v>19172</v>
      </c>
      <c r="S11543" t="s">
        <v>29</v>
      </c>
    </row>
    <row r="11544" spans="1:19" x14ac:dyDescent="0.2">
      <c r="A11544">
        <v>7553</v>
      </c>
      <c r="B11544" t="s">
        <v>19170</v>
      </c>
      <c r="C11544" t="s">
        <v>20</v>
      </c>
      <c r="D11544">
        <v>9.1821000000000002</v>
      </c>
      <c r="E11544">
        <v>25</v>
      </c>
      <c r="F11544" t="s">
        <v>11045</v>
      </c>
      <c r="G11544" t="s">
        <v>300</v>
      </c>
      <c r="H11544" t="s">
        <v>36</v>
      </c>
      <c r="I11544" t="s">
        <v>9846</v>
      </c>
      <c r="J11544" t="s">
        <v>43</v>
      </c>
      <c r="L11544" t="s">
        <v>19171</v>
      </c>
      <c r="M11544" t="s">
        <v>26</v>
      </c>
      <c r="N11544">
        <v>2</v>
      </c>
      <c r="P11544" t="s">
        <v>10827</v>
      </c>
      <c r="Q11544" t="s">
        <v>19172</v>
      </c>
      <c r="S11544" t="s">
        <v>29</v>
      </c>
    </row>
    <row r="11545" spans="1:19" x14ac:dyDescent="0.2">
      <c r="A11545">
        <v>7553</v>
      </c>
      <c r="B11545" t="s">
        <v>19170</v>
      </c>
      <c r="C11545" t="s">
        <v>20</v>
      </c>
      <c r="D11545">
        <v>8.9200999999999997</v>
      </c>
      <c r="E11545">
        <v>35</v>
      </c>
      <c r="F11545" t="s">
        <v>11045</v>
      </c>
      <c r="G11545" t="s">
        <v>300</v>
      </c>
      <c r="H11545" t="s">
        <v>36</v>
      </c>
      <c r="I11545" t="s">
        <v>9846</v>
      </c>
      <c r="J11545" t="s">
        <v>43</v>
      </c>
      <c r="L11545" t="s">
        <v>19171</v>
      </c>
      <c r="M11545" t="s">
        <v>26</v>
      </c>
      <c r="N11545">
        <v>2</v>
      </c>
      <c r="P11545" t="s">
        <v>10827</v>
      </c>
      <c r="Q11545" t="s">
        <v>19172</v>
      </c>
      <c r="S11545" t="s">
        <v>29</v>
      </c>
    </row>
    <row r="11546" spans="1:19" x14ac:dyDescent="0.2">
      <c r="A11546">
        <v>7553</v>
      </c>
      <c r="B11546" t="s">
        <v>19170</v>
      </c>
      <c r="C11546" t="s">
        <v>20</v>
      </c>
      <c r="D11546">
        <v>8.6768000000000001</v>
      </c>
      <c r="E11546">
        <v>45</v>
      </c>
      <c r="F11546" t="s">
        <v>11045</v>
      </c>
      <c r="G11546" t="s">
        <v>300</v>
      </c>
      <c r="H11546" t="s">
        <v>36</v>
      </c>
      <c r="I11546" t="s">
        <v>9846</v>
      </c>
      <c r="J11546" t="s">
        <v>43</v>
      </c>
      <c r="L11546" t="s">
        <v>19171</v>
      </c>
      <c r="M11546" t="s">
        <v>26</v>
      </c>
      <c r="N11546">
        <v>2</v>
      </c>
      <c r="P11546" t="s">
        <v>10827</v>
      </c>
      <c r="Q11546" t="s">
        <v>19172</v>
      </c>
      <c r="S11546" t="s">
        <v>29</v>
      </c>
    </row>
    <row r="11547" spans="1:19" hidden="1" x14ac:dyDescent="0.2">
      <c r="A11547">
        <v>7554</v>
      </c>
      <c r="B11547" t="s">
        <v>19173</v>
      </c>
      <c r="C11547" t="s">
        <v>73</v>
      </c>
      <c r="D11547">
        <v>8.2100000000000009</v>
      </c>
      <c r="E11547">
        <v>20</v>
      </c>
      <c r="F11547" t="s">
        <v>8411</v>
      </c>
      <c r="G11547" t="s">
        <v>55</v>
      </c>
      <c r="H11547" t="s">
        <v>46</v>
      </c>
      <c r="I11547" t="s">
        <v>37</v>
      </c>
      <c r="K11547"/>
      <c r="L11547" t="s">
        <v>19174</v>
      </c>
      <c r="M11547" t="s">
        <v>26</v>
      </c>
      <c r="N11547">
        <v>2</v>
      </c>
      <c r="P11547" t="s">
        <v>10827</v>
      </c>
      <c r="Q11547" t="s">
        <v>19175</v>
      </c>
      <c r="S11547" t="s">
        <v>29</v>
      </c>
    </row>
    <row r="11548" spans="1:19" hidden="1" x14ac:dyDescent="0.2">
      <c r="A11548">
        <v>7555</v>
      </c>
      <c r="B11548" t="s">
        <v>19176</v>
      </c>
      <c r="C11548" t="s">
        <v>73</v>
      </c>
      <c r="D11548">
        <v>7.94</v>
      </c>
      <c r="E11548">
        <v>20</v>
      </c>
      <c r="F11548" t="s">
        <v>8411</v>
      </c>
      <c r="G11548" t="s">
        <v>55</v>
      </c>
      <c r="H11548" t="s">
        <v>46</v>
      </c>
      <c r="I11548" t="s">
        <v>37</v>
      </c>
      <c r="K11548"/>
      <c r="L11548" t="s">
        <v>19177</v>
      </c>
      <c r="M11548" t="s">
        <v>26</v>
      </c>
      <c r="N11548">
        <v>2</v>
      </c>
      <c r="P11548" t="s">
        <v>10827</v>
      </c>
      <c r="Q11548" t="s">
        <v>19178</v>
      </c>
      <c r="S11548" t="s">
        <v>29</v>
      </c>
    </row>
    <row r="11549" spans="1:19" hidden="1" x14ac:dyDescent="0.2">
      <c r="A11549">
        <v>7557</v>
      </c>
      <c r="B11549" t="s">
        <v>9065</v>
      </c>
      <c r="C11549" t="s">
        <v>20</v>
      </c>
      <c r="D11549">
        <v>10.96</v>
      </c>
      <c r="E11549">
        <v>21</v>
      </c>
      <c r="F11549" t="s">
        <v>11092</v>
      </c>
      <c r="G11549" t="s">
        <v>55</v>
      </c>
      <c r="H11549" t="s">
        <v>46</v>
      </c>
      <c r="I11549" t="s">
        <v>8179</v>
      </c>
      <c r="K11549"/>
      <c r="L11549" t="s">
        <v>9068</v>
      </c>
      <c r="M11549" t="s">
        <v>11208</v>
      </c>
      <c r="N11549">
        <v>4</v>
      </c>
      <c r="P11549" t="s">
        <v>10827</v>
      </c>
      <c r="Q11549" t="s">
        <v>19179</v>
      </c>
      <c r="S11549" t="s">
        <v>29</v>
      </c>
    </row>
    <row r="11550" spans="1:19" hidden="1" x14ac:dyDescent="0.2">
      <c r="A11550">
        <v>7557</v>
      </c>
      <c r="B11550" t="s">
        <v>9065</v>
      </c>
      <c r="C11550" t="s">
        <v>20</v>
      </c>
      <c r="D11550">
        <v>10.62</v>
      </c>
      <c r="E11550">
        <v>30</v>
      </c>
      <c r="F11550" t="s">
        <v>4292</v>
      </c>
      <c r="G11550" t="s">
        <v>55</v>
      </c>
      <c r="H11550" t="s">
        <v>23</v>
      </c>
      <c r="I11550" t="s">
        <v>2737</v>
      </c>
      <c r="K11550"/>
      <c r="L11550" t="s">
        <v>9068</v>
      </c>
      <c r="M11550" t="s">
        <v>11208</v>
      </c>
      <c r="N11550">
        <v>4</v>
      </c>
      <c r="P11550" t="s">
        <v>10827</v>
      </c>
      <c r="Q11550" t="s">
        <v>19179</v>
      </c>
      <c r="S11550" t="s">
        <v>29</v>
      </c>
    </row>
    <row r="11551" spans="1:19" hidden="1" x14ac:dyDescent="0.2">
      <c r="A11551">
        <v>7557</v>
      </c>
      <c r="B11551" t="s">
        <v>9065</v>
      </c>
      <c r="C11551" t="s">
        <v>20</v>
      </c>
      <c r="D11551">
        <v>10.5</v>
      </c>
      <c r="E11551">
        <v>20</v>
      </c>
      <c r="F11551" t="s">
        <v>19180</v>
      </c>
      <c r="G11551" t="s">
        <v>55</v>
      </c>
      <c r="H11551" t="s">
        <v>46</v>
      </c>
      <c r="I11551" t="s">
        <v>37</v>
      </c>
      <c r="K11551"/>
      <c r="L11551" t="s">
        <v>9068</v>
      </c>
      <c r="M11551" t="s">
        <v>11208</v>
      </c>
      <c r="N11551">
        <v>4</v>
      </c>
      <c r="P11551" t="s">
        <v>10827</v>
      </c>
      <c r="Q11551" t="s">
        <v>19179</v>
      </c>
      <c r="S11551" t="s">
        <v>29</v>
      </c>
    </row>
    <row r="11552" spans="1:19" hidden="1" x14ac:dyDescent="0.2">
      <c r="A11552">
        <v>7557</v>
      </c>
      <c r="B11552" t="s">
        <v>9065</v>
      </c>
      <c r="C11552" t="s">
        <v>20</v>
      </c>
      <c r="D11552">
        <v>11.04</v>
      </c>
      <c r="E11552">
        <v>20</v>
      </c>
      <c r="F11552" t="s">
        <v>19181</v>
      </c>
      <c r="G11552" t="s">
        <v>22</v>
      </c>
      <c r="H11552" t="s">
        <v>23</v>
      </c>
      <c r="I11552" t="s">
        <v>7635</v>
      </c>
      <c r="K11552"/>
      <c r="L11552" t="s">
        <v>9068</v>
      </c>
      <c r="M11552" t="s">
        <v>11208</v>
      </c>
      <c r="N11552">
        <v>4</v>
      </c>
      <c r="P11552" t="s">
        <v>10827</v>
      </c>
      <c r="Q11552" t="s">
        <v>19179</v>
      </c>
      <c r="S11552" t="s">
        <v>29</v>
      </c>
    </row>
    <row r="11553" spans="1:19" hidden="1" x14ac:dyDescent="0.2">
      <c r="A11553">
        <v>7561</v>
      </c>
      <c r="B11553" t="s">
        <v>19182</v>
      </c>
      <c r="C11553" t="s">
        <v>20</v>
      </c>
      <c r="D11553">
        <v>2.4</v>
      </c>
      <c r="I11553" t="s">
        <v>4979</v>
      </c>
      <c r="K11553"/>
      <c r="L11553" t="s">
        <v>19183</v>
      </c>
      <c r="M11553" t="s">
        <v>26</v>
      </c>
      <c r="N11553">
        <v>2</v>
      </c>
      <c r="P11553" t="s">
        <v>10827</v>
      </c>
      <c r="Q11553" t="s">
        <v>19184</v>
      </c>
      <c r="S11553" t="s">
        <v>29</v>
      </c>
    </row>
    <row r="11554" spans="1:19" hidden="1" x14ac:dyDescent="0.2">
      <c r="A11554">
        <v>7561</v>
      </c>
      <c r="B11554" t="s">
        <v>19182</v>
      </c>
      <c r="C11554" t="s">
        <v>73</v>
      </c>
      <c r="D11554">
        <v>10.050000000000001</v>
      </c>
      <c r="I11554" t="s">
        <v>4979</v>
      </c>
      <c r="K11554"/>
      <c r="L11554" t="s">
        <v>19183</v>
      </c>
      <c r="M11554" t="s">
        <v>26</v>
      </c>
      <c r="N11554">
        <v>2</v>
      </c>
      <c r="P11554" t="s">
        <v>10827</v>
      </c>
      <c r="Q11554" t="s">
        <v>19184</v>
      </c>
      <c r="S11554" t="s">
        <v>29</v>
      </c>
    </row>
    <row r="11555" spans="1:19" hidden="1" x14ac:dyDescent="0.2">
      <c r="A11555">
        <v>7562</v>
      </c>
      <c r="B11555" t="s">
        <v>9078</v>
      </c>
      <c r="C11555" t="s">
        <v>73</v>
      </c>
      <c r="D11555">
        <v>10.02</v>
      </c>
      <c r="E11555">
        <v>30</v>
      </c>
      <c r="F11555" t="s">
        <v>19017</v>
      </c>
      <c r="G11555" t="s">
        <v>55</v>
      </c>
      <c r="H11555" t="s">
        <v>46</v>
      </c>
      <c r="I11555" t="s">
        <v>19005</v>
      </c>
      <c r="K11555"/>
      <c r="L11555" t="s">
        <v>19185</v>
      </c>
      <c r="M11555" t="s">
        <v>16755</v>
      </c>
      <c r="N11555">
        <v>2</v>
      </c>
      <c r="P11555" t="s">
        <v>10827</v>
      </c>
      <c r="Q11555" t="s">
        <v>19186</v>
      </c>
      <c r="S11555" t="s">
        <v>29</v>
      </c>
    </row>
    <row r="11556" spans="1:19" hidden="1" x14ac:dyDescent="0.2">
      <c r="A11556">
        <v>7562</v>
      </c>
      <c r="B11556" t="s">
        <v>9078</v>
      </c>
      <c r="C11556" t="s">
        <v>20</v>
      </c>
      <c r="D11556">
        <v>2.35</v>
      </c>
      <c r="E11556">
        <v>20</v>
      </c>
      <c r="F11556" t="s">
        <v>19158</v>
      </c>
      <c r="G11556" t="s">
        <v>55</v>
      </c>
      <c r="H11556" t="s">
        <v>46</v>
      </c>
      <c r="I11556" t="s">
        <v>6096</v>
      </c>
      <c r="K11556"/>
      <c r="L11556" t="s">
        <v>19185</v>
      </c>
      <c r="M11556" t="s">
        <v>16755</v>
      </c>
      <c r="N11556">
        <v>2</v>
      </c>
      <c r="P11556" t="s">
        <v>10827</v>
      </c>
      <c r="Q11556" t="s">
        <v>19186</v>
      </c>
      <c r="S11556" t="s">
        <v>29</v>
      </c>
    </row>
    <row r="11557" spans="1:19" hidden="1" x14ac:dyDescent="0.2">
      <c r="A11557">
        <v>7562</v>
      </c>
      <c r="B11557" t="s">
        <v>9078</v>
      </c>
      <c r="C11557" t="s">
        <v>73</v>
      </c>
      <c r="D11557">
        <v>10.25</v>
      </c>
      <c r="E11557">
        <v>20</v>
      </c>
      <c r="F11557" t="s">
        <v>19158</v>
      </c>
      <c r="G11557" t="s">
        <v>55</v>
      </c>
      <c r="H11557" t="s">
        <v>46</v>
      </c>
      <c r="I11557" t="s">
        <v>6096</v>
      </c>
      <c r="K11557"/>
      <c r="L11557" t="s">
        <v>19185</v>
      </c>
      <c r="M11557" t="s">
        <v>16755</v>
      </c>
      <c r="N11557">
        <v>2</v>
      </c>
      <c r="P11557" t="s">
        <v>10827</v>
      </c>
      <c r="Q11557" t="s">
        <v>19186</v>
      </c>
      <c r="S11557" t="s">
        <v>29</v>
      </c>
    </row>
    <row r="11558" spans="1:19" hidden="1" x14ac:dyDescent="0.2">
      <c r="A11558">
        <v>7562</v>
      </c>
      <c r="B11558" t="s">
        <v>9078</v>
      </c>
      <c r="C11558" t="s">
        <v>20</v>
      </c>
      <c r="D11558">
        <v>2.38</v>
      </c>
      <c r="E11558">
        <v>20</v>
      </c>
      <c r="F11558" t="s">
        <v>19187</v>
      </c>
      <c r="G11558" t="s">
        <v>55</v>
      </c>
      <c r="H11558" t="s">
        <v>46</v>
      </c>
      <c r="I11558" t="s">
        <v>8449</v>
      </c>
      <c r="K11558"/>
      <c r="L11558" t="s">
        <v>19185</v>
      </c>
      <c r="M11558" t="s">
        <v>16755</v>
      </c>
      <c r="N11558">
        <v>2</v>
      </c>
      <c r="P11558" t="s">
        <v>10827</v>
      </c>
      <c r="Q11558" t="s">
        <v>19186</v>
      </c>
      <c r="S11558" t="s">
        <v>29</v>
      </c>
    </row>
    <row r="11559" spans="1:19" hidden="1" x14ac:dyDescent="0.2">
      <c r="A11559">
        <v>7562</v>
      </c>
      <c r="B11559" t="s">
        <v>9078</v>
      </c>
      <c r="C11559" t="s">
        <v>73</v>
      </c>
      <c r="D11559">
        <v>10.1</v>
      </c>
      <c r="E11559">
        <v>20</v>
      </c>
      <c r="F11559" t="s">
        <v>19187</v>
      </c>
      <c r="G11559" t="s">
        <v>55</v>
      </c>
      <c r="H11559" t="s">
        <v>46</v>
      </c>
      <c r="I11559" t="s">
        <v>8449</v>
      </c>
      <c r="K11559"/>
      <c r="L11559" t="s">
        <v>19185</v>
      </c>
      <c r="M11559" t="s">
        <v>16755</v>
      </c>
      <c r="N11559">
        <v>2</v>
      </c>
      <c r="P11559" t="s">
        <v>10827</v>
      </c>
      <c r="Q11559" t="s">
        <v>19186</v>
      </c>
      <c r="S11559" t="s">
        <v>29</v>
      </c>
    </row>
    <row r="11560" spans="1:19" hidden="1" x14ac:dyDescent="0.2">
      <c r="A11560">
        <v>7562</v>
      </c>
      <c r="B11560" t="s">
        <v>9078</v>
      </c>
      <c r="C11560" t="s">
        <v>20</v>
      </c>
      <c r="D11560">
        <v>2.35</v>
      </c>
      <c r="E11560">
        <v>30</v>
      </c>
      <c r="F11560" t="s">
        <v>19187</v>
      </c>
      <c r="G11560" t="s">
        <v>55</v>
      </c>
      <c r="H11560" t="s">
        <v>46</v>
      </c>
      <c r="I11560" t="s">
        <v>8449</v>
      </c>
      <c r="K11560"/>
      <c r="L11560" t="s">
        <v>19185</v>
      </c>
      <c r="M11560" t="s">
        <v>16755</v>
      </c>
      <c r="N11560">
        <v>2</v>
      </c>
      <c r="P11560" t="s">
        <v>10827</v>
      </c>
      <c r="Q11560" t="s">
        <v>19186</v>
      </c>
      <c r="S11560" t="s">
        <v>29</v>
      </c>
    </row>
    <row r="11561" spans="1:19" hidden="1" x14ac:dyDescent="0.2">
      <c r="A11561">
        <v>7562</v>
      </c>
      <c r="B11561" t="s">
        <v>9078</v>
      </c>
      <c r="C11561" t="s">
        <v>73</v>
      </c>
      <c r="D11561">
        <v>10.08</v>
      </c>
      <c r="E11561">
        <v>30</v>
      </c>
      <c r="F11561" t="s">
        <v>19187</v>
      </c>
      <c r="G11561" t="s">
        <v>55</v>
      </c>
      <c r="H11561" t="s">
        <v>46</v>
      </c>
      <c r="I11561" t="s">
        <v>8449</v>
      </c>
      <c r="K11561"/>
      <c r="L11561" t="s">
        <v>19185</v>
      </c>
      <c r="M11561" t="s">
        <v>16755</v>
      </c>
      <c r="N11561">
        <v>2</v>
      </c>
      <c r="P11561" t="s">
        <v>10827</v>
      </c>
      <c r="Q11561" t="s">
        <v>19186</v>
      </c>
      <c r="S11561" t="s">
        <v>29</v>
      </c>
    </row>
    <row r="11562" spans="1:19" x14ac:dyDescent="0.2">
      <c r="A11562">
        <v>7564</v>
      </c>
      <c r="B11562" t="s">
        <v>19188</v>
      </c>
      <c r="C11562" t="s">
        <v>73</v>
      </c>
      <c r="D11562">
        <v>3.4361000000000002</v>
      </c>
      <c r="E11562">
        <v>0</v>
      </c>
      <c r="F11562" t="s">
        <v>13942</v>
      </c>
      <c r="G11562" t="s">
        <v>35</v>
      </c>
      <c r="H11562" t="s">
        <v>36</v>
      </c>
      <c r="I11562" t="s">
        <v>3485</v>
      </c>
      <c r="J11562" t="s">
        <v>43</v>
      </c>
      <c r="L11562" t="s">
        <v>19189</v>
      </c>
      <c r="M11562" t="s">
        <v>11208</v>
      </c>
      <c r="N11562">
        <v>4</v>
      </c>
      <c r="P11562" t="s">
        <v>10827</v>
      </c>
      <c r="Q11562" t="s">
        <v>19190</v>
      </c>
      <c r="S11562" t="s">
        <v>29</v>
      </c>
    </row>
    <row r="11563" spans="1:19" x14ac:dyDescent="0.2">
      <c r="A11563">
        <v>7564</v>
      </c>
      <c r="B11563" t="s">
        <v>19188</v>
      </c>
      <c r="C11563" t="s">
        <v>20</v>
      </c>
      <c r="D11563">
        <v>3.3704999999999998</v>
      </c>
      <c r="E11563">
        <v>5</v>
      </c>
      <c r="F11563" t="s">
        <v>13942</v>
      </c>
      <c r="G11563" t="s">
        <v>35</v>
      </c>
      <c r="H11563" t="s">
        <v>36</v>
      </c>
      <c r="I11563" t="s">
        <v>3485</v>
      </c>
      <c r="J11563" t="s">
        <v>43</v>
      </c>
      <c r="L11563" t="s">
        <v>19189</v>
      </c>
      <c r="M11563" t="s">
        <v>11208</v>
      </c>
      <c r="N11563">
        <v>4</v>
      </c>
      <c r="P11563" t="s">
        <v>10827</v>
      </c>
      <c r="Q11563" t="s">
        <v>19190</v>
      </c>
      <c r="S11563" t="s">
        <v>29</v>
      </c>
    </row>
    <row r="11564" spans="1:19" x14ac:dyDescent="0.2">
      <c r="A11564">
        <v>7564</v>
      </c>
      <c r="B11564" t="s">
        <v>19188</v>
      </c>
      <c r="C11564" t="s">
        <v>20</v>
      </c>
      <c r="D11564">
        <v>3.3058999999999998</v>
      </c>
      <c r="E11564">
        <v>10</v>
      </c>
      <c r="F11564" t="s">
        <v>13942</v>
      </c>
      <c r="G11564" t="s">
        <v>35</v>
      </c>
      <c r="H11564" t="s">
        <v>36</v>
      </c>
      <c r="I11564" t="s">
        <v>3485</v>
      </c>
      <c r="J11564" t="s">
        <v>43</v>
      </c>
      <c r="L11564" t="s">
        <v>19189</v>
      </c>
      <c r="M11564" t="s">
        <v>11208</v>
      </c>
      <c r="N11564">
        <v>4</v>
      </c>
      <c r="P11564" t="s">
        <v>10827</v>
      </c>
      <c r="Q11564" t="s">
        <v>19190</v>
      </c>
      <c r="S11564" t="s">
        <v>29</v>
      </c>
    </row>
    <row r="11565" spans="1:19" x14ac:dyDescent="0.2">
      <c r="A11565">
        <v>7564</v>
      </c>
      <c r="B11565" t="s">
        <v>19188</v>
      </c>
      <c r="C11565" t="s">
        <v>20</v>
      </c>
      <c r="D11565">
        <v>3.2443</v>
      </c>
      <c r="E11565">
        <v>15</v>
      </c>
      <c r="F11565" t="s">
        <v>13942</v>
      </c>
      <c r="G11565" t="s">
        <v>35</v>
      </c>
      <c r="H11565" t="s">
        <v>36</v>
      </c>
      <c r="I11565" t="s">
        <v>3485</v>
      </c>
      <c r="J11565" t="s">
        <v>43</v>
      </c>
      <c r="L11565" t="s">
        <v>19189</v>
      </c>
      <c r="M11565" t="s">
        <v>11208</v>
      </c>
      <c r="N11565">
        <v>4</v>
      </c>
      <c r="P11565" t="s">
        <v>10827</v>
      </c>
      <c r="Q11565" t="s">
        <v>19190</v>
      </c>
      <c r="S11565" t="s">
        <v>29</v>
      </c>
    </row>
    <row r="11566" spans="1:19" x14ac:dyDescent="0.2">
      <c r="A11566">
        <v>7564</v>
      </c>
      <c r="B11566" t="s">
        <v>19188</v>
      </c>
      <c r="C11566" t="s">
        <v>20</v>
      </c>
      <c r="D11566">
        <v>3.1854</v>
      </c>
      <c r="E11566">
        <v>20</v>
      </c>
      <c r="F11566" t="s">
        <v>13942</v>
      </c>
      <c r="G11566" t="s">
        <v>35</v>
      </c>
      <c r="H11566" t="s">
        <v>36</v>
      </c>
      <c r="I11566" t="s">
        <v>3485</v>
      </c>
      <c r="J11566" t="s">
        <v>43</v>
      </c>
      <c r="L11566" t="s">
        <v>19189</v>
      </c>
      <c r="M11566" t="s">
        <v>11208</v>
      </c>
      <c r="N11566">
        <v>4</v>
      </c>
      <c r="P11566" t="s">
        <v>10827</v>
      </c>
      <c r="Q11566" t="s">
        <v>19190</v>
      </c>
      <c r="S11566" t="s">
        <v>29</v>
      </c>
    </row>
    <row r="11567" spans="1:19" x14ac:dyDescent="0.2">
      <c r="A11567">
        <v>7564</v>
      </c>
      <c r="B11567" t="s">
        <v>19188</v>
      </c>
      <c r="C11567" t="s">
        <v>20</v>
      </c>
      <c r="D11567">
        <v>3.1263999999999998</v>
      </c>
      <c r="E11567">
        <v>25</v>
      </c>
      <c r="F11567" t="s">
        <v>13942</v>
      </c>
      <c r="G11567" t="s">
        <v>35</v>
      </c>
      <c r="H11567" t="s">
        <v>36</v>
      </c>
      <c r="I11567" t="s">
        <v>3485</v>
      </c>
      <c r="J11567" t="s">
        <v>43</v>
      </c>
      <c r="L11567" t="s">
        <v>19189</v>
      </c>
      <c r="M11567" t="s">
        <v>11208</v>
      </c>
      <c r="N11567">
        <v>4</v>
      </c>
      <c r="P11567" t="s">
        <v>10827</v>
      </c>
      <c r="Q11567" t="s">
        <v>19190</v>
      </c>
      <c r="S11567" t="s">
        <v>29</v>
      </c>
    </row>
    <row r="11568" spans="1:19" x14ac:dyDescent="0.2">
      <c r="A11568">
        <v>7564</v>
      </c>
      <c r="B11568" t="s">
        <v>19188</v>
      </c>
      <c r="C11568" t="s">
        <v>20</v>
      </c>
      <c r="D11568">
        <v>3.0708000000000002</v>
      </c>
      <c r="E11568">
        <v>30</v>
      </c>
      <c r="F11568" t="s">
        <v>13942</v>
      </c>
      <c r="G11568" t="s">
        <v>35</v>
      </c>
      <c r="H11568" t="s">
        <v>36</v>
      </c>
      <c r="I11568" t="s">
        <v>3485</v>
      </c>
      <c r="J11568" t="s">
        <v>43</v>
      </c>
      <c r="L11568" t="s">
        <v>19189</v>
      </c>
      <c r="M11568" t="s">
        <v>11208</v>
      </c>
      <c r="N11568">
        <v>4</v>
      </c>
      <c r="P11568" t="s">
        <v>10827</v>
      </c>
      <c r="Q11568" t="s">
        <v>19190</v>
      </c>
      <c r="S11568" t="s">
        <v>29</v>
      </c>
    </row>
    <row r="11569" spans="1:19" x14ac:dyDescent="0.2">
      <c r="A11569">
        <v>7564</v>
      </c>
      <c r="B11569" t="s">
        <v>19188</v>
      </c>
      <c r="C11569" t="s">
        <v>20</v>
      </c>
      <c r="D11569">
        <v>3.0198</v>
      </c>
      <c r="E11569">
        <v>35</v>
      </c>
      <c r="F11569" t="s">
        <v>13942</v>
      </c>
      <c r="G11569" t="s">
        <v>35</v>
      </c>
      <c r="H11569" t="s">
        <v>36</v>
      </c>
      <c r="I11569" t="s">
        <v>3485</v>
      </c>
      <c r="J11569" t="s">
        <v>43</v>
      </c>
      <c r="L11569" t="s">
        <v>19189</v>
      </c>
      <c r="M11569" t="s">
        <v>11208</v>
      </c>
      <c r="N11569">
        <v>4</v>
      </c>
      <c r="P11569" t="s">
        <v>10827</v>
      </c>
      <c r="Q11569" t="s">
        <v>19190</v>
      </c>
      <c r="S11569" t="s">
        <v>29</v>
      </c>
    </row>
    <row r="11570" spans="1:19" x14ac:dyDescent="0.2">
      <c r="A11570">
        <v>7564</v>
      </c>
      <c r="B11570" t="s">
        <v>19188</v>
      </c>
      <c r="C11570" t="s">
        <v>20</v>
      </c>
      <c r="D11570">
        <v>2.9729999999999999</v>
      </c>
      <c r="E11570">
        <v>40</v>
      </c>
      <c r="F11570" t="s">
        <v>13942</v>
      </c>
      <c r="G11570" t="s">
        <v>35</v>
      </c>
      <c r="H11570" t="s">
        <v>36</v>
      </c>
      <c r="I11570" t="s">
        <v>3485</v>
      </c>
      <c r="J11570" t="s">
        <v>43</v>
      </c>
      <c r="L11570" t="s">
        <v>19189</v>
      </c>
      <c r="M11570" t="s">
        <v>11208</v>
      </c>
      <c r="N11570">
        <v>4</v>
      </c>
      <c r="P11570" t="s">
        <v>10827</v>
      </c>
      <c r="Q11570" t="s">
        <v>19190</v>
      </c>
      <c r="S11570" t="s">
        <v>29</v>
      </c>
    </row>
    <row r="11571" spans="1:19" x14ac:dyDescent="0.2">
      <c r="A11571">
        <v>7564</v>
      </c>
      <c r="B11571" t="s">
        <v>19188</v>
      </c>
      <c r="C11571" t="s">
        <v>20</v>
      </c>
      <c r="D11571">
        <v>2.9256000000000002</v>
      </c>
      <c r="E11571">
        <v>45</v>
      </c>
      <c r="F11571" t="s">
        <v>13942</v>
      </c>
      <c r="G11571" t="s">
        <v>35</v>
      </c>
      <c r="H11571" t="s">
        <v>36</v>
      </c>
      <c r="I11571" t="s">
        <v>3485</v>
      </c>
      <c r="J11571" t="s">
        <v>43</v>
      </c>
      <c r="L11571" t="s">
        <v>19189</v>
      </c>
      <c r="M11571" t="s">
        <v>11208</v>
      </c>
      <c r="N11571">
        <v>4</v>
      </c>
      <c r="P11571" t="s">
        <v>10827</v>
      </c>
      <c r="Q11571" t="s">
        <v>19190</v>
      </c>
      <c r="S11571" t="s">
        <v>29</v>
      </c>
    </row>
    <row r="11572" spans="1:19" x14ac:dyDescent="0.2">
      <c r="A11572">
        <v>7564</v>
      </c>
      <c r="B11572" t="s">
        <v>19188</v>
      </c>
      <c r="C11572" t="s">
        <v>20</v>
      </c>
      <c r="D11572">
        <v>2.8820999999999999</v>
      </c>
      <c r="E11572">
        <v>50</v>
      </c>
      <c r="F11572" t="s">
        <v>13942</v>
      </c>
      <c r="G11572" t="s">
        <v>35</v>
      </c>
      <c r="H11572" t="s">
        <v>36</v>
      </c>
      <c r="I11572" t="s">
        <v>3485</v>
      </c>
      <c r="J11572" t="s">
        <v>43</v>
      </c>
      <c r="L11572" t="s">
        <v>19189</v>
      </c>
      <c r="M11572" t="s">
        <v>11208</v>
      </c>
      <c r="N11572">
        <v>4</v>
      </c>
      <c r="P11572" t="s">
        <v>10827</v>
      </c>
      <c r="Q11572" t="s">
        <v>19190</v>
      </c>
      <c r="S11572" t="s">
        <v>29</v>
      </c>
    </row>
    <row r="11573" spans="1:19" hidden="1" x14ac:dyDescent="0.2">
      <c r="A11573">
        <v>7565</v>
      </c>
      <c r="B11573" t="s">
        <v>19191</v>
      </c>
      <c r="C11573" t="s">
        <v>20</v>
      </c>
      <c r="D11573">
        <v>1.88</v>
      </c>
      <c r="E11573">
        <v>25</v>
      </c>
      <c r="F11573" t="s">
        <v>12066</v>
      </c>
      <c r="G11573" t="s">
        <v>189</v>
      </c>
      <c r="I11573" t="s">
        <v>1960</v>
      </c>
      <c r="K11573"/>
      <c r="L11573" t="s">
        <v>19192</v>
      </c>
      <c r="M11573" t="s">
        <v>26</v>
      </c>
      <c r="N11573">
        <v>2</v>
      </c>
      <c r="P11573" t="s">
        <v>10827</v>
      </c>
      <c r="Q11573" t="s">
        <v>19193</v>
      </c>
      <c r="S11573" t="s">
        <v>29</v>
      </c>
    </row>
    <row r="11574" spans="1:19" hidden="1" x14ac:dyDescent="0.2">
      <c r="A11574">
        <v>7565</v>
      </c>
      <c r="B11574" t="s">
        <v>19191</v>
      </c>
      <c r="C11574" t="s">
        <v>73</v>
      </c>
      <c r="D11574">
        <v>8.4700000000000006</v>
      </c>
      <c r="E11574">
        <v>25</v>
      </c>
      <c r="F11574" t="s">
        <v>12066</v>
      </c>
      <c r="G11574" t="s">
        <v>189</v>
      </c>
      <c r="I11574" t="s">
        <v>1960</v>
      </c>
      <c r="K11574"/>
      <c r="L11574" t="s">
        <v>19192</v>
      </c>
      <c r="M11574" t="s">
        <v>26</v>
      </c>
      <c r="N11574">
        <v>2</v>
      </c>
      <c r="P11574" t="s">
        <v>10827</v>
      </c>
      <c r="Q11574" t="s">
        <v>19193</v>
      </c>
      <c r="S11574" t="s">
        <v>29</v>
      </c>
    </row>
    <row r="11575" spans="1:19" hidden="1" x14ac:dyDescent="0.2">
      <c r="A11575">
        <v>7566</v>
      </c>
      <c r="B11575" t="s">
        <v>9140</v>
      </c>
      <c r="C11575" t="s">
        <v>20</v>
      </c>
      <c r="D11575">
        <v>10.94</v>
      </c>
      <c r="E11575">
        <v>21.5</v>
      </c>
      <c r="F11575" t="s">
        <v>11092</v>
      </c>
      <c r="G11575" t="s">
        <v>55</v>
      </c>
      <c r="H11575" t="s">
        <v>46</v>
      </c>
      <c r="I11575" t="s">
        <v>8179</v>
      </c>
      <c r="K11575"/>
      <c r="L11575" t="s">
        <v>19194</v>
      </c>
      <c r="M11575" t="s">
        <v>26</v>
      </c>
      <c r="N11575">
        <v>2</v>
      </c>
      <c r="P11575" t="s">
        <v>10827</v>
      </c>
      <c r="Q11575" t="s">
        <v>19195</v>
      </c>
      <c r="S11575" t="s">
        <v>29</v>
      </c>
    </row>
    <row r="11576" spans="1:19" hidden="1" x14ac:dyDescent="0.2">
      <c r="A11576">
        <v>7566</v>
      </c>
      <c r="B11576" t="s">
        <v>9140</v>
      </c>
      <c r="C11576" t="s">
        <v>20</v>
      </c>
      <c r="D11576">
        <v>10.91</v>
      </c>
      <c r="E11576">
        <v>20</v>
      </c>
      <c r="F11576" t="s">
        <v>19181</v>
      </c>
      <c r="G11576" t="s">
        <v>22</v>
      </c>
      <c r="H11576" t="s">
        <v>23</v>
      </c>
      <c r="I11576" t="s">
        <v>7635</v>
      </c>
      <c r="K11576"/>
      <c r="L11576" t="s">
        <v>19194</v>
      </c>
      <c r="M11576" t="s">
        <v>26</v>
      </c>
      <c r="N11576">
        <v>2</v>
      </c>
      <c r="P11576" t="s">
        <v>10827</v>
      </c>
      <c r="Q11576" t="s">
        <v>19195</v>
      </c>
      <c r="S11576" t="s">
        <v>29</v>
      </c>
    </row>
    <row r="11577" spans="1:19" hidden="1" x14ac:dyDescent="0.2">
      <c r="A11577">
        <v>7567</v>
      </c>
      <c r="B11577" t="s">
        <v>9174</v>
      </c>
      <c r="C11577" t="s">
        <v>20</v>
      </c>
      <c r="D11577">
        <v>3.65</v>
      </c>
      <c r="E11577">
        <v>0</v>
      </c>
      <c r="F11577" t="s">
        <v>19196</v>
      </c>
      <c r="G11577" t="s">
        <v>35</v>
      </c>
      <c r="H11577" t="s">
        <v>46</v>
      </c>
      <c r="I11577" t="s">
        <v>8787</v>
      </c>
      <c r="K11577"/>
      <c r="L11577" t="s">
        <v>9177</v>
      </c>
      <c r="M11577" t="s">
        <v>11208</v>
      </c>
      <c r="N11577">
        <v>4</v>
      </c>
      <c r="P11577" t="s">
        <v>10827</v>
      </c>
      <c r="Q11577" t="s">
        <v>19197</v>
      </c>
      <c r="S11577" t="s">
        <v>29</v>
      </c>
    </row>
    <row r="11578" spans="1:19" hidden="1" x14ac:dyDescent="0.2">
      <c r="A11578">
        <v>7567</v>
      </c>
      <c r="B11578" t="s">
        <v>9174</v>
      </c>
      <c r="C11578" t="s">
        <v>73</v>
      </c>
      <c r="D11578">
        <v>11.05</v>
      </c>
      <c r="E11578">
        <v>0</v>
      </c>
      <c r="F11578" t="s">
        <v>19196</v>
      </c>
      <c r="G11578" t="s">
        <v>35</v>
      </c>
      <c r="H11578" t="s">
        <v>46</v>
      </c>
      <c r="I11578" t="s">
        <v>8787</v>
      </c>
      <c r="K11578"/>
      <c r="L11578" t="s">
        <v>9177</v>
      </c>
      <c r="M11578" t="s">
        <v>11208</v>
      </c>
      <c r="N11578">
        <v>4</v>
      </c>
      <c r="P11578" t="s">
        <v>10827</v>
      </c>
      <c r="Q11578" t="s">
        <v>19197</v>
      </c>
      <c r="S11578" t="s">
        <v>29</v>
      </c>
    </row>
    <row r="11579" spans="1:19" hidden="1" x14ac:dyDescent="0.2">
      <c r="A11579">
        <v>7567</v>
      </c>
      <c r="B11579" t="s">
        <v>9174</v>
      </c>
      <c r="C11579" t="s">
        <v>20</v>
      </c>
      <c r="D11579">
        <v>3.5830000000000002</v>
      </c>
      <c r="E11579">
        <v>15</v>
      </c>
      <c r="F11579" t="s">
        <v>19196</v>
      </c>
      <c r="G11579" t="s">
        <v>35</v>
      </c>
      <c r="H11579" t="s">
        <v>46</v>
      </c>
      <c r="I11579" t="s">
        <v>8787</v>
      </c>
      <c r="K11579"/>
      <c r="L11579" t="s">
        <v>9177</v>
      </c>
      <c r="M11579" t="s">
        <v>11208</v>
      </c>
      <c r="N11579">
        <v>4</v>
      </c>
      <c r="P11579" t="s">
        <v>10827</v>
      </c>
      <c r="Q11579" t="s">
        <v>19197</v>
      </c>
      <c r="S11579" t="s">
        <v>29</v>
      </c>
    </row>
    <row r="11580" spans="1:19" hidden="1" x14ac:dyDescent="0.2">
      <c r="A11580">
        <v>7567</v>
      </c>
      <c r="B11580" t="s">
        <v>9174</v>
      </c>
      <c r="C11580" t="s">
        <v>73</v>
      </c>
      <c r="D11580">
        <v>10.582000000000001</v>
      </c>
      <c r="E11580">
        <v>15</v>
      </c>
      <c r="F11580" t="s">
        <v>19196</v>
      </c>
      <c r="G11580" t="s">
        <v>35</v>
      </c>
      <c r="H11580" t="s">
        <v>46</v>
      </c>
      <c r="I11580" t="s">
        <v>8787</v>
      </c>
      <c r="K11580"/>
      <c r="L11580" t="s">
        <v>9177</v>
      </c>
      <c r="M11580" t="s">
        <v>11208</v>
      </c>
      <c r="N11580">
        <v>4</v>
      </c>
      <c r="P11580" t="s">
        <v>10827</v>
      </c>
      <c r="Q11580" t="s">
        <v>19197</v>
      </c>
      <c r="S11580" t="s">
        <v>29</v>
      </c>
    </row>
    <row r="11581" spans="1:19" hidden="1" x14ac:dyDescent="0.2">
      <c r="A11581">
        <v>7567</v>
      </c>
      <c r="B11581" t="s">
        <v>9174</v>
      </c>
      <c r="C11581" t="s">
        <v>20</v>
      </c>
      <c r="D11581">
        <v>3.5510000000000002</v>
      </c>
      <c r="E11581">
        <v>25</v>
      </c>
      <c r="F11581" t="s">
        <v>19196</v>
      </c>
      <c r="G11581" t="s">
        <v>35</v>
      </c>
      <c r="H11581" t="s">
        <v>46</v>
      </c>
      <c r="I11581" t="s">
        <v>8787</v>
      </c>
      <c r="K11581"/>
      <c r="L11581" t="s">
        <v>9177</v>
      </c>
      <c r="M11581" t="s">
        <v>11208</v>
      </c>
      <c r="N11581">
        <v>4</v>
      </c>
      <c r="P11581" t="s">
        <v>10827</v>
      </c>
      <c r="Q11581" t="s">
        <v>19197</v>
      </c>
      <c r="S11581" t="s">
        <v>29</v>
      </c>
    </row>
    <row r="11582" spans="1:19" hidden="1" x14ac:dyDescent="0.2">
      <c r="A11582">
        <v>7567</v>
      </c>
      <c r="B11582" t="s">
        <v>9174</v>
      </c>
      <c r="C11582" t="s">
        <v>73</v>
      </c>
      <c r="D11582">
        <v>10.295</v>
      </c>
      <c r="E11582">
        <v>25</v>
      </c>
      <c r="F11582" t="s">
        <v>19196</v>
      </c>
      <c r="G11582" t="s">
        <v>35</v>
      </c>
      <c r="H11582" t="s">
        <v>46</v>
      </c>
      <c r="I11582" t="s">
        <v>8787</v>
      </c>
      <c r="K11582"/>
      <c r="L11582" t="s">
        <v>9177</v>
      </c>
      <c r="M11582" t="s">
        <v>11208</v>
      </c>
      <c r="N11582">
        <v>4</v>
      </c>
      <c r="P11582" t="s">
        <v>10827</v>
      </c>
      <c r="Q11582" t="s">
        <v>19197</v>
      </c>
      <c r="S11582" t="s">
        <v>29</v>
      </c>
    </row>
    <row r="11583" spans="1:19" hidden="1" x14ac:dyDescent="0.2">
      <c r="A11583">
        <v>7567</v>
      </c>
      <c r="B11583" t="s">
        <v>9174</v>
      </c>
      <c r="C11583" t="s">
        <v>20</v>
      </c>
      <c r="D11583">
        <v>3.53</v>
      </c>
      <c r="E11583">
        <v>35</v>
      </c>
      <c r="F11583" t="s">
        <v>19196</v>
      </c>
      <c r="G11583" t="s">
        <v>35</v>
      </c>
      <c r="H11583" t="s">
        <v>46</v>
      </c>
      <c r="I11583" t="s">
        <v>8787</v>
      </c>
      <c r="K11583"/>
      <c r="L11583" t="s">
        <v>9177</v>
      </c>
      <c r="M11583" t="s">
        <v>11208</v>
      </c>
      <c r="N11583">
        <v>4</v>
      </c>
      <c r="P11583" t="s">
        <v>10827</v>
      </c>
      <c r="Q11583" t="s">
        <v>19197</v>
      </c>
      <c r="S11583" t="s">
        <v>29</v>
      </c>
    </row>
    <row r="11584" spans="1:19" hidden="1" x14ac:dyDescent="0.2">
      <c r="A11584">
        <v>7567</v>
      </c>
      <c r="B11584" t="s">
        <v>9174</v>
      </c>
      <c r="C11584" t="s">
        <v>73</v>
      </c>
      <c r="D11584">
        <v>10.029</v>
      </c>
      <c r="E11584">
        <v>35</v>
      </c>
      <c r="F11584" t="s">
        <v>19196</v>
      </c>
      <c r="G11584" t="s">
        <v>35</v>
      </c>
      <c r="H11584" t="s">
        <v>46</v>
      </c>
      <c r="I11584" t="s">
        <v>8787</v>
      </c>
      <c r="K11584"/>
      <c r="L11584" t="s">
        <v>9177</v>
      </c>
      <c r="M11584" t="s">
        <v>11208</v>
      </c>
      <c r="N11584">
        <v>4</v>
      </c>
      <c r="P11584" t="s">
        <v>10827</v>
      </c>
      <c r="Q11584" t="s">
        <v>19197</v>
      </c>
      <c r="S11584" t="s">
        <v>29</v>
      </c>
    </row>
    <row r="11585" spans="1:19" hidden="1" x14ac:dyDescent="0.2">
      <c r="A11585">
        <v>7567</v>
      </c>
      <c r="B11585" t="s">
        <v>9174</v>
      </c>
      <c r="C11585" t="s">
        <v>20</v>
      </c>
      <c r="D11585">
        <v>3.5169999999999999</v>
      </c>
      <c r="E11585">
        <v>45</v>
      </c>
      <c r="F11585" t="s">
        <v>19196</v>
      </c>
      <c r="G11585" t="s">
        <v>35</v>
      </c>
      <c r="H11585" t="s">
        <v>46</v>
      </c>
      <c r="I11585" t="s">
        <v>8787</v>
      </c>
      <c r="K11585"/>
      <c r="L11585" t="s">
        <v>9177</v>
      </c>
      <c r="M11585" t="s">
        <v>11208</v>
      </c>
      <c r="N11585">
        <v>4</v>
      </c>
      <c r="P11585" t="s">
        <v>10827</v>
      </c>
      <c r="Q11585" t="s">
        <v>19197</v>
      </c>
      <c r="S11585" t="s">
        <v>29</v>
      </c>
    </row>
    <row r="11586" spans="1:19" hidden="1" x14ac:dyDescent="0.2">
      <c r="A11586">
        <v>7567</v>
      </c>
      <c r="B11586" t="s">
        <v>9174</v>
      </c>
      <c r="C11586" t="s">
        <v>73</v>
      </c>
      <c r="D11586">
        <v>9.7799999999999994</v>
      </c>
      <c r="E11586">
        <v>45</v>
      </c>
      <c r="F11586" t="s">
        <v>19196</v>
      </c>
      <c r="G11586" t="s">
        <v>35</v>
      </c>
      <c r="H11586" t="s">
        <v>46</v>
      </c>
      <c r="I11586" t="s">
        <v>8787</v>
      </c>
      <c r="K11586"/>
      <c r="L11586" t="s">
        <v>9177</v>
      </c>
      <c r="M11586" t="s">
        <v>11208</v>
      </c>
      <c r="N11586">
        <v>4</v>
      </c>
      <c r="P11586" t="s">
        <v>10827</v>
      </c>
      <c r="Q11586" t="s">
        <v>19197</v>
      </c>
      <c r="S11586" t="s">
        <v>29</v>
      </c>
    </row>
    <row r="11587" spans="1:19" hidden="1" x14ac:dyDescent="0.2">
      <c r="A11587">
        <v>7567</v>
      </c>
      <c r="B11587" t="s">
        <v>9174</v>
      </c>
      <c r="C11587" t="s">
        <v>73</v>
      </c>
      <c r="D11587">
        <v>10.333</v>
      </c>
      <c r="E11587">
        <v>25</v>
      </c>
      <c r="F11587" t="s">
        <v>19198</v>
      </c>
      <c r="G11587" t="s">
        <v>55</v>
      </c>
      <c r="H11587" t="s">
        <v>46</v>
      </c>
      <c r="I11587" t="s">
        <v>618</v>
      </c>
      <c r="K11587"/>
      <c r="L11587" t="s">
        <v>9177</v>
      </c>
      <c r="M11587" t="s">
        <v>11208</v>
      </c>
      <c r="N11587">
        <v>4</v>
      </c>
      <c r="P11587" t="s">
        <v>10827</v>
      </c>
      <c r="Q11587" t="s">
        <v>19197</v>
      </c>
      <c r="S11587" t="s">
        <v>29</v>
      </c>
    </row>
    <row r="11588" spans="1:19" hidden="1" x14ac:dyDescent="0.2">
      <c r="A11588">
        <v>7567</v>
      </c>
      <c r="B11588" t="s">
        <v>9174</v>
      </c>
      <c r="C11588" t="s">
        <v>73</v>
      </c>
      <c r="D11588">
        <v>10.016</v>
      </c>
      <c r="E11588">
        <v>37</v>
      </c>
      <c r="F11588" t="s">
        <v>19198</v>
      </c>
      <c r="G11588" t="s">
        <v>55</v>
      </c>
      <c r="H11588" t="s">
        <v>46</v>
      </c>
      <c r="I11588" t="s">
        <v>618</v>
      </c>
      <c r="K11588"/>
      <c r="L11588" t="s">
        <v>9177</v>
      </c>
      <c r="M11588" t="s">
        <v>11208</v>
      </c>
      <c r="N11588">
        <v>4</v>
      </c>
      <c r="P11588" t="s">
        <v>10827</v>
      </c>
      <c r="Q11588" t="s">
        <v>19197</v>
      </c>
      <c r="S11588" t="s">
        <v>29</v>
      </c>
    </row>
    <row r="11589" spans="1:19" hidden="1" x14ac:dyDescent="0.2">
      <c r="A11589">
        <v>7567</v>
      </c>
      <c r="B11589" t="s">
        <v>9174</v>
      </c>
      <c r="C11589" t="s">
        <v>73</v>
      </c>
      <c r="D11589">
        <v>9.6940000000000008</v>
      </c>
      <c r="E11589">
        <v>50</v>
      </c>
      <c r="F11589" t="s">
        <v>19198</v>
      </c>
      <c r="G11589" t="s">
        <v>55</v>
      </c>
      <c r="H11589" t="s">
        <v>46</v>
      </c>
      <c r="I11589" t="s">
        <v>618</v>
      </c>
      <c r="K11589"/>
      <c r="L11589" t="s">
        <v>9177</v>
      </c>
      <c r="M11589" t="s">
        <v>11208</v>
      </c>
      <c r="N11589">
        <v>4</v>
      </c>
      <c r="P11589" t="s">
        <v>10827</v>
      </c>
      <c r="Q11589" t="s">
        <v>19197</v>
      </c>
      <c r="S11589" t="s">
        <v>29</v>
      </c>
    </row>
    <row r="11590" spans="1:19" hidden="1" x14ac:dyDescent="0.2">
      <c r="A11590">
        <v>7567</v>
      </c>
      <c r="B11590" t="s">
        <v>9174</v>
      </c>
      <c r="C11590" t="s">
        <v>73</v>
      </c>
      <c r="D11590">
        <v>10.06</v>
      </c>
      <c r="E11590">
        <v>30</v>
      </c>
      <c r="F11590" t="s">
        <v>19199</v>
      </c>
      <c r="G11590" t="s">
        <v>55</v>
      </c>
      <c r="H11590" t="s">
        <v>46</v>
      </c>
      <c r="I11590" t="s">
        <v>19005</v>
      </c>
      <c r="K11590"/>
      <c r="L11590" t="s">
        <v>9177</v>
      </c>
      <c r="M11590" t="s">
        <v>11208</v>
      </c>
      <c r="N11590">
        <v>4</v>
      </c>
      <c r="P11590" t="s">
        <v>10827</v>
      </c>
      <c r="Q11590" t="s">
        <v>19197</v>
      </c>
      <c r="S11590" t="s">
        <v>29</v>
      </c>
    </row>
    <row r="11591" spans="1:19" hidden="1" x14ac:dyDescent="0.2">
      <c r="A11591">
        <v>7567</v>
      </c>
      <c r="B11591" t="s">
        <v>9174</v>
      </c>
      <c r="C11591" t="s">
        <v>73</v>
      </c>
      <c r="D11591">
        <v>10.39</v>
      </c>
      <c r="E11591">
        <v>20</v>
      </c>
      <c r="F11591" t="s">
        <v>19181</v>
      </c>
      <c r="G11591" t="s">
        <v>22</v>
      </c>
      <c r="H11591" t="s">
        <v>23</v>
      </c>
      <c r="I11591" t="s">
        <v>7635</v>
      </c>
      <c r="K11591"/>
      <c r="L11591" t="s">
        <v>9177</v>
      </c>
      <c r="M11591" t="s">
        <v>11208</v>
      </c>
      <c r="N11591">
        <v>4</v>
      </c>
      <c r="P11591" t="s">
        <v>10827</v>
      </c>
      <c r="Q11591" t="s">
        <v>19197</v>
      </c>
      <c r="S11591" t="s">
        <v>29</v>
      </c>
    </row>
    <row r="11592" spans="1:19" hidden="1" x14ac:dyDescent="0.2">
      <c r="A11592">
        <v>7567</v>
      </c>
      <c r="B11592" t="s">
        <v>9174</v>
      </c>
      <c r="C11592" t="s">
        <v>20</v>
      </c>
      <c r="D11592">
        <v>3.68</v>
      </c>
      <c r="E11592">
        <v>15</v>
      </c>
      <c r="F11592" t="s">
        <v>19200</v>
      </c>
      <c r="G11592" t="s">
        <v>55</v>
      </c>
      <c r="H11592" t="s">
        <v>46</v>
      </c>
      <c r="I11592" t="s">
        <v>779</v>
      </c>
      <c r="K11592"/>
      <c r="L11592" t="s">
        <v>9177</v>
      </c>
      <c r="M11592" t="s">
        <v>11208</v>
      </c>
      <c r="N11592">
        <v>4</v>
      </c>
      <c r="P11592" t="s">
        <v>10827</v>
      </c>
      <c r="Q11592" t="s">
        <v>19197</v>
      </c>
      <c r="S11592" t="s">
        <v>29</v>
      </c>
    </row>
    <row r="11593" spans="1:19" hidden="1" x14ac:dyDescent="0.2">
      <c r="A11593">
        <v>7567</v>
      </c>
      <c r="B11593" t="s">
        <v>9174</v>
      </c>
      <c r="C11593" t="s">
        <v>73</v>
      </c>
      <c r="D11593">
        <v>10.44</v>
      </c>
      <c r="E11593">
        <v>15</v>
      </c>
      <c r="F11593" t="s">
        <v>19200</v>
      </c>
      <c r="G11593" t="s">
        <v>55</v>
      </c>
      <c r="H11593" t="s">
        <v>46</v>
      </c>
      <c r="I11593" t="s">
        <v>779</v>
      </c>
      <c r="K11593"/>
      <c r="L11593" t="s">
        <v>9177</v>
      </c>
      <c r="M11593" t="s">
        <v>11208</v>
      </c>
      <c r="N11593">
        <v>4</v>
      </c>
      <c r="P11593" t="s">
        <v>10827</v>
      </c>
      <c r="Q11593" t="s">
        <v>19197</v>
      </c>
      <c r="S11593" t="s">
        <v>29</v>
      </c>
    </row>
    <row r="11594" spans="1:19" hidden="1" x14ac:dyDescent="0.2">
      <c r="A11594">
        <v>7567</v>
      </c>
      <c r="B11594" t="s">
        <v>9174</v>
      </c>
      <c r="C11594" t="s">
        <v>20</v>
      </c>
      <c r="D11594">
        <v>3.66</v>
      </c>
      <c r="E11594">
        <v>25</v>
      </c>
      <c r="F11594" t="s">
        <v>19200</v>
      </c>
      <c r="G11594" t="s">
        <v>55</v>
      </c>
      <c r="H11594" t="s">
        <v>46</v>
      </c>
      <c r="I11594" t="s">
        <v>779</v>
      </c>
      <c r="K11594"/>
      <c r="L11594" t="s">
        <v>9177</v>
      </c>
      <c r="M11594" t="s">
        <v>11208</v>
      </c>
      <c r="N11594">
        <v>4</v>
      </c>
      <c r="P11594" t="s">
        <v>10827</v>
      </c>
      <c r="Q11594" t="s">
        <v>19197</v>
      </c>
      <c r="S11594" t="s">
        <v>29</v>
      </c>
    </row>
    <row r="11595" spans="1:19" hidden="1" x14ac:dyDescent="0.2">
      <c r="A11595">
        <v>7567</v>
      </c>
      <c r="B11595" t="s">
        <v>9174</v>
      </c>
      <c r="C11595" t="s">
        <v>73</v>
      </c>
      <c r="D11595">
        <v>10.16</v>
      </c>
      <c r="E11595">
        <v>25</v>
      </c>
      <c r="F11595" t="s">
        <v>19200</v>
      </c>
      <c r="G11595" t="s">
        <v>55</v>
      </c>
      <c r="H11595" t="s">
        <v>46</v>
      </c>
      <c r="I11595" t="s">
        <v>779</v>
      </c>
      <c r="K11595"/>
      <c r="L11595" t="s">
        <v>9177</v>
      </c>
      <c r="M11595" t="s">
        <v>11208</v>
      </c>
      <c r="N11595">
        <v>4</v>
      </c>
      <c r="P11595" t="s">
        <v>10827</v>
      </c>
      <c r="Q11595" t="s">
        <v>19197</v>
      </c>
      <c r="S11595" t="s">
        <v>29</v>
      </c>
    </row>
    <row r="11596" spans="1:19" hidden="1" x14ac:dyDescent="0.2">
      <c r="A11596">
        <v>7567</v>
      </c>
      <c r="B11596" t="s">
        <v>9174</v>
      </c>
      <c r="C11596" t="s">
        <v>20</v>
      </c>
      <c r="D11596">
        <v>3.65</v>
      </c>
      <c r="E11596">
        <v>40</v>
      </c>
      <c r="F11596" t="s">
        <v>19200</v>
      </c>
      <c r="G11596" t="s">
        <v>55</v>
      </c>
      <c r="H11596" t="s">
        <v>46</v>
      </c>
      <c r="I11596" t="s">
        <v>779</v>
      </c>
      <c r="K11596"/>
      <c r="L11596" t="s">
        <v>9177</v>
      </c>
      <c r="M11596" t="s">
        <v>11208</v>
      </c>
      <c r="N11596">
        <v>4</v>
      </c>
      <c r="P11596" t="s">
        <v>10827</v>
      </c>
      <c r="Q11596" t="s">
        <v>19197</v>
      </c>
      <c r="S11596" t="s">
        <v>29</v>
      </c>
    </row>
    <row r="11597" spans="1:19" hidden="1" x14ac:dyDescent="0.2">
      <c r="A11597">
        <v>7567</v>
      </c>
      <c r="B11597" t="s">
        <v>9174</v>
      </c>
      <c r="C11597" t="s">
        <v>73</v>
      </c>
      <c r="D11597">
        <v>9.8000000000000007</v>
      </c>
      <c r="E11597">
        <v>40</v>
      </c>
      <c r="F11597" t="s">
        <v>19200</v>
      </c>
      <c r="G11597" t="s">
        <v>55</v>
      </c>
      <c r="H11597" t="s">
        <v>46</v>
      </c>
      <c r="I11597" t="s">
        <v>779</v>
      </c>
      <c r="K11597"/>
      <c r="L11597" t="s">
        <v>9177</v>
      </c>
      <c r="M11597" t="s">
        <v>11208</v>
      </c>
      <c r="N11597">
        <v>4</v>
      </c>
      <c r="P11597" t="s">
        <v>10827</v>
      </c>
      <c r="Q11597" t="s">
        <v>19197</v>
      </c>
      <c r="S11597" t="s">
        <v>29</v>
      </c>
    </row>
    <row r="11598" spans="1:19" hidden="1" x14ac:dyDescent="0.2">
      <c r="A11598">
        <v>7567</v>
      </c>
      <c r="B11598" t="s">
        <v>9174</v>
      </c>
      <c r="C11598" t="s">
        <v>73</v>
      </c>
      <c r="D11598">
        <v>10.06</v>
      </c>
      <c r="E11598">
        <v>30</v>
      </c>
      <c r="F11598" t="s">
        <v>19201</v>
      </c>
      <c r="G11598" t="s">
        <v>55</v>
      </c>
      <c r="H11598" t="s">
        <v>23</v>
      </c>
      <c r="I11598" t="s">
        <v>1470</v>
      </c>
      <c r="J11598" t="s">
        <v>43</v>
      </c>
      <c r="K11598"/>
      <c r="L11598" t="s">
        <v>9177</v>
      </c>
      <c r="M11598" t="s">
        <v>11208</v>
      </c>
      <c r="N11598">
        <v>4</v>
      </c>
      <c r="P11598" t="s">
        <v>10827</v>
      </c>
      <c r="Q11598" t="s">
        <v>19197</v>
      </c>
      <c r="S11598" t="s">
        <v>29</v>
      </c>
    </row>
    <row r="11599" spans="1:19" hidden="1" x14ac:dyDescent="0.2">
      <c r="A11599">
        <v>7571</v>
      </c>
      <c r="B11599" t="s">
        <v>19202</v>
      </c>
      <c r="C11599" t="s">
        <v>20</v>
      </c>
      <c r="D11599">
        <v>9.17</v>
      </c>
      <c r="E11599">
        <v>25</v>
      </c>
      <c r="F11599" t="s">
        <v>19203</v>
      </c>
      <c r="G11599" t="s">
        <v>55</v>
      </c>
      <c r="H11599" t="s">
        <v>46</v>
      </c>
      <c r="I11599" t="s">
        <v>618</v>
      </c>
      <c r="J11599" t="s">
        <v>43</v>
      </c>
      <c r="K11599"/>
      <c r="L11599" t="s">
        <v>19204</v>
      </c>
      <c r="M11599" t="s">
        <v>11208</v>
      </c>
      <c r="N11599">
        <v>4</v>
      </c>
      <c r="P11599" t="s">
        <v>10827</v>
      </c>
      <c r="Q11599" t="s">
        <v>19205</v>
      </c>
      <c r="S11599" t="s">
        <v>29</v>
      </c>
    </row>
    <row r="11600" spans="1:19" hidden="1" x14ac:dyDescent="0.2">
      <c r="A11600">
        <v>7571</v>
      </c>
      <c r="B11600" t="s">
        <v>19202</v>
      </c>
      <c r="C11600" t="s">
        <v>20</v>
      </c>
      <c r="D11600">
        <v>8.8040000000000003</v>
      </c>
      <c r="E11600">
        <v>37</v>
      </c>
      <c r="F11600" t="s">
        <v>19203</v>
      </c>
      <c r="G11600" t="s">
        <v>55</v>
      </c>
      <c r="H11600" t="s">
        <v>46</v>
      </c>
      <c r="I11600" t="s">
        <v>618</v>
      </c>
      <c r="J11600" t="s">
        <v>43</v>
      </c>
      <c r="K11600"/>
      <c r="L11600" t="s">
        <v>19204</v>
      </c>
      <c r="M11600" t="s">
        <v>11208</v>
      </c>
      <c r="N11600">
        <v>4</v>
      </c>
      <c r="P11600" t="s">
        <v>10827</v>
      </c>
      <c r="Q11600" t="s">
        <v>19205</v>
      </c>
      <c r="S11600" t="s">
        <v>29</v>
      </c>
    </row>
    <row r="11601" spans="1:19" hidden="1" x14ac:dyDescent="0.2">
      <c r="A11601">
        <v>7571</v>
      </c>
      <c r="B11601" t="s">
        <v>19202</v>
      </c>
      <c r="C11601" t="s">
        <v>20</v>
      </c>
      <c r="D11601">
        <v>8.4540000000000006</v>
      </c>
      <c r="E11601">
        <v>50</v>
      </c>
      <c r="F11601" t="s">
        <v>19203</v>
      </c>
      <c r="G11601" t="s">
        <v>55</v>
      </c>
      <c r="H11601" t="s">
        <v>46</v>
      </c>
      <c r="I11601" t="s">
        <v>618</v>
      </c>
      <c r="J11601" t="s">
        <v>43</v>
      </c>
      <c r="K11601"/>
      <c r="L11601" t="s">
        <v>19204</v>
      </c>
      <c r="M11601" t="s">
        <v>11208</v>
      </c>
      <c r="N11601">
        <v>4</v>
      </c>
      <c r="P11601" t="s">
        <v>10827</v>
      </c>
      <c r="Q11601" t="s">
        <v>19205</v>
      </c>
      <c r="S11601" t="s">
        <v>29</v>
      </c>
    </row>
    <row r="11602" spans="1:19" hidden="1" x14ac:dyDescent="0.2">
      <c r="A11602">
        <v>7572</v>
      </c>
      <c r="B11602" t="s">
        <v>9186</v>
      </c>
      <c r="C11602" t="s">
        <v>20</v>
      </c>
      <c r="D11602">
        <v>2.02</v>
      </c>
      <c r="E11602" t="s">
        <v>363</v>
      </c>
      <c r="F11602" t="s">
        <v>5425</v>
      </c>
      <c r="G11602" t="s">
        <v>55</v>
      </c>
      <c r="H11602" t="s">
        <v>23</v>
      </c>
      <c r="I11602" t="s">
        <v>19206</v>
      </c>
      <c r="K11602"/>
      <c r="L11602" t="s">
        <v>9188</v>
      </c>
      <c r="M11602" t="s">
        <v>11208</v>
      </c>
      <c r="N11602">
        <v>4</v>
      </c>
      <c r="P11602" t="s">
        <v>10827</v>
      </c>
      <c r="Q11602" t="s">
        <v>19207</v>
      </c>
      <c r="S11602" t="s">
        <v>29</v>
      </c>
    </row>
    <row r="11603" spans="1:19" hidden="1" x14ac:dyDescent="0.2">
      <c r="A11603">
        <v>7572</v>
      </c>
      <c r="B11603" t="s">
        <v>9186</v>
      </c>
      <c r="C11603" t="s">
        <v>73</v>
      </c>
      <c r="D11603">
        <v>3.73</v>
      </c>
      <c r="E11603" t="s">
        <v>363</v>
      </c>
      <c r="F11603" t="s">
        <v>5425</v>
      </c>
      <c r="G11603" t="s">
        <v>55</v>
      </c>
      <c r="H11603" t="s">
        <v>23</v>
      </c>
      <c r="I11603" t="s">
        <v>19206</v>
      </c>
      <c r="K11603"/>
      <c r="L11603" t="s">
        <v>9188</v>
      </c>
      <c r="M11603" t="s">
        <v>11208</v>
      </c>
      <c r="N11603">
        <v>4</v>
      </c>
      <c r="P11603" t="s">
        <v>10827</v>
      </c>
      <c r="Q11603" t="s">
        <v>19207</v>
      </c>
      <c r="S11603" t="s">
        <v>29</v>
      </c>
    </row>
    <row r="11604" spans="1:19" hidden="1" x14ac:dyDescent="0.2">
      <c r="A11604">
        <v>7573</v>
      </c>
      <c r="B11604" t="s">
        <v>19208</v>
      </c>
      <c r="C11604" t="s">
        <v>20</v>
      </c>
      <c r="D11604">
        <v>2.87</v>
      </c>
      <c r="E11604" t="s">
        <v>19209</v>
      </c>
      <c r="F11604" t="s">
        <v>10861</v>
      </c>
      <c r="G11604" t="s">
        <v>55</v>
      </c>
      <c r="H11604" t="s">
        <v>23</v>
      </c>
      <c r="I11604" t="s">
        <v>19210</v>
      </c>
      <c r="K11604"/>
      <c r="L11604" t="s">
        <v>19211</v>
      </c>
      <c r="M11604" t="s">
        <v>11071</v>
      </c>
      <c r="N11604">
        <v>3</v>
      </c>
      <c r="P11604" t="s">
        <v>10827</v>
      </c>
      <c r="Q11604" t="s">
        <v>19212</v>
      </c>
      <c r="S11604" t="s">
        <v>29</v>
      </c>
    </row>
    <row r="11605" spans="1:19" hidden="1" x14ac:dyDescent="0.2">
      <c r="A11605">
        <v>7573</v>
      </c>
      <c r="B11605" t="s">
        <v>19208</v>
      </c>
      <c r="C11605" t="s">
        <v>73</v>
      </c>
      <c r="D11605">
        <v>4.67</v>
      </c>
      <c r="E11605" t="s">
        <v>19209</v>
      </c>
      <c r="F11605" t="s">
        <v>10861</v>
      </c>
      <c r="G11605" t="s">
        <v>55</v>
      </c>
      <c r="H11605" t="s">
        <v>23</v>
      </c>
      <c r="I11605" t="s">
        <v>19210</v>
      </c>
      <c r="K11605"/>
      <c r="L11605" t="s">
        <v>19211</v>
      </c>
      <c r="M11605" t="s">
        <v>11071</v>
      </c>
      <c r="N11605">
        <v>3</v>
      </c>
      <c r="P11605" t="s">
        <v>10827</v>
      </c>
      <c r="Q11605" t="s">
        <v>19212</v>
      </c>
      <c r="S11605" t="s">
        <v>29</v>
      </c>
    </row>
    <row r="11606" spans="1:19" hidden="1" x14ac:dyDescent="0.2">
      <c r="A11606">
        <v>7573</v>
      </c>
      <c r="B11606" t="s">
        <v>19208</v>
      </c>
      <c r="C11606" t="s">
        <v>20</v>
      </c>
      <c r="D11606">
        <v>4.1500000000000004</v>
      </c>
      <c r="E11606" t="s">
        <v>363</v>
      </c>
      <c r="F11606" t="s">
        <v>11910</v>
      </c>
      <c r="G11606" t="s">
        <v>55</v>
      </c>
      <c r="H11606" t="s">
        <v>23</v>
      </c>
      <c r="I11606" t="s">
        <v>19213</v>
      </c>
      <c r="K11606"/>
      <c r="L11606" t="s">
        <v>19211</v>
      </c>
      <c r="M11606" t="s">
        <v>11071</v>
      </c>
      <c r="N11606">
        <v>3</v>
      </c>
      <c r="P11606" t="s">
        <v>10827</v>
      </c>
      <c r="Q11606" t="s">
        <v>19212</v>
      </c>
      <c r="S11606" t="s">
        <v>29</v>
      </c>
    </row>
    <row r="11607" spans="1:19" hidden="1" x14ac:dyDescent="0.2">
      <c r="A11607">
        <v>7574</v>
      </c>
      <c r="B11607" t="s">
        <v>19214</v>
      </c>
      <c r="C11607" t="s">
        <v>20</v>
      </c>
      <c r="D11607">
        <v>4.47</v>
      </c>
      <c r="E11607" t="s">
        <v>363</v>
      </c>
      <c r="F11607" t="s">
        <v>11910</v>
      </c>
      <c r="G11607" t="s">
        <v>55</v>
      </c>
      <c r="H11607" t="s">
        <v>23</v>
      </c>
      <c r="I11607" t="s">
        <v>19213</v>
      </c>
      <c r="K11607"/>
      <c r="L11607" t="s">
        <v>19215</v>
      </c>
      <c r="M11607" t="s">
        <v>26</v>
      </c>
      <c r="N11607">
        <v>2</v>
      </c>
      <c r="P11607" t="s">
        <v>10827</v>
      </c>
      <c r="Q11607" t="s">
        <v>19216</v>
      </c>
      <c r="S11607" t="s">
        <v>29</v>
      </c>
    </row>
    <row r="11608" spans="1:19" hidden="1" x14ac:dyDescent="0.2">
      <c r="A11608">
        <v>7575</v>
      </c>
      <c r="B11608" t="s">
        <v>19217</v>
      </c>
      <c r="C11608" t="s">
        <v>20</v>
      </c>
      <c r="D11608">
        <v>3.83</v>
      </c>
      <c r="E11608" t="s">
        <v>19209</v>
      </c>
      <c r="F11608" t="s">
        <v>10861</v>
      </c>
      <c r="G11608" t="s">
        <v>55</v>
      </c>
      <c r="H11608" t="s">
        <v>23</v>
      </c>
      <c r="I11608" t="s">
        <v>19210</v>
      </c>
      <c r="K11608"/>
      <c r="L11608" t="s">
        <v>19218</v>
      </c>
      <c r="M11608" t="s">
        <v>26</v>
      </c>
      <c r="N11608">
        <v>2</v>
      </c>
      <c r="P11608" t="s">
        <v>10827</v>
      </c>
      <c r="Q11608" t="s">
        <v>19219</v>
      </c>
      <c r="S11608" t="s">
        <v>29</v>
      </c>
    </row>
    <row r="11609" spans="1:19" hidden="1" x14ac:dyDescent="0.2">
      <c r="A11609">
        <v>7575</v>
      </c>
      <c r="B11609" t="s">
        <v>19217</v>
      </c>
      <c r="C11609" t="s">
        <v>73</v>
      </c>
      <c r="D11609">
        <v>5.23</v>
      </c>
      <c r="E11609" t="s">
        <v>19209</v>
      </c>
      <c r="F11609" t="s">
        <v>10861</v>
      </c>
      <c r="G11609" t="s">
        <v>55</v>
      </c>
      <c r="H11609" t="s">
        <v>23</v>
      </c>
      <c r="I11609" t="s">
        <v>19210</v>
      </c>
      <c r="K11609"/>
      <c r="L11609" t="s">
        <v>19218</v>
      </c>
      <c r="M11609" t="s">
        <v>26</v>
      </c>
      <c r="N11609">
        <v>2</v>
      </c>
      <c r="P11609" t="s">
        <v>10827</v>
      </c>
      <c r="Q11609" t="s">
        <v>19219</v>
      </c>
      <c r="S11609" t="s">
        <v>29</v>
      </c>
    </row>
    <row r="11610" spans="1:19" hidden="1" x14ac:dyDescent="0.2">
      <c r="A11610">
        <v>7576</v>
      </c>
      <c r="B11610" t="s">
        <v>19220</v>
      </c>
      <c r="C11610" t="s">
        <v>20</v>
      </c>
      <c r="D11610">
        <v>4.43</v>
      </c>
      <c r="E11610" t="s">
        <v>363</v>
      </c>
      <c r="F11610" t="s">
        <v>11910</v>
      </c>
      <c r="G11610" t="s">
        <v>55</v>
      </c>
      <c r="H11610" t="s">
        <v>23</v>
      </c>
      <c r="I11610" t="s">
        <v>19213</v>
      </c>
      <c r="K11610"/>
      <c r="L11610" t="s">
        <v>19221</v>
      </c>
      <c r="M11610" t="s">
        <v>26</v>
      </c>
      <c r="N11610">
        <v>2</v>
      </c>
      <c r="P11610" t="s">
        <v>10827</v>
      </c>
      <c r="Q11610" t="s">
        <v>19222</v>
      </c>
      <c r="S11610" t="s">
        <v>29</v>
      </c>
    </row>
    <row r="11611" spans="1:19" hidden="1" x14ac:dyDescent="0.2">
      <c r="A11611">
        <v>7578</v>
      </c>
      <c r="B11611" t="s">
        <v>19223</v>
      </c>
      <c r="C11611" t="s">
        <v>20</v>
      </c>
      <c r="D11611">
        <v>4.55</v>
      </c>
      <c r="E11611" t="s">
        <v>363</v>
      </c>
      <c r="F11611" t="s">
        <v>11910</v>
      </c>
      <c r="G11611" t="s">
        <v>55</v>
      </c>
      <c r="H11611" t="s">
        <v>23</v>
      </c>
      <c r="I11611" t="s">
        <v>19213</v>
      </c>
      <c r="K11611"/>
      <c r="L11611" t="s">
        <v>19224</v>
      </c>
      <c r="M11611" t="s">
        <v>26</v>
      </c>
      <c r="N11611">
        <v>2</v>
      </c>
      <c r="P11611" t="s">
        <v>10827</v>
      </c>
      <c r="Q11611" t="s">
        <v>19225</v>
      </c>
      <c r="S11611" t="s">
        <v>29</v>
      </c>
    </row>
    <row r="11612" spans="1:19" hidden="1" x14ac:dyDescent="0.2">
      <c r="A11612">
        <v>7579</v>
      </c>
      <c r="B11612" t="s">
        <v>19226</v>
      </c>
      <c r="C11612" t="s">
        <v>20</v>
      </c>
      <c r="D11612">
        <v>4.03</v>
      </c>
      <c r="E11612" t="s">
        <v>363</v>
      </c>
      <c r="F11612" t="s">
        <v>11910</v>
      </c>
      <c r="G11612" t="s">
        <v>55</v>
      </c>
      <c r="H11612" t="s">
        <v>23</v>
      </c>
      <c r="I11612" t="s">
        <v>19213</v>
      </c>
      <c r="K11612"/>
      <c r="L11612" t="s">
        <v>19227</v>
      </c>
      <c r="M11612" t="s">
        <v>26</v>
      </c>
      <c r="N11612">
        <v>2</v>
      </c>
      <c r="P11612" t="s">
        <v>10827</v>
      </c>
      <c r="Q11612" t="s">
        <v>19228</v>
      </c>
      <c r="S11612" t="s">
        <v>29</v>
      </c>
    </row>
    <row r="11613" spans="1:19" hidden="1" x14ac:dyDescent="0.2">
      <c r="A11613">
        <v>7581</v>
      </c>
      <c r="B11613" t="s">
        <v>19229</v>
      </c>
      <c r="C11613" t="s">
        <v>20</v>
      </c>
      <c r="D11613">
        <v>4.72</v>
      </c>
      <c r="E11613" t="s">
        <v>363</v>
      </c>
      <c r="F11613" t="s">
        <v>11910</v>
      </c>
      <c r="G11613" t="s">
        <v>55</v>
      </c>
      <c r="H11613" t="s">
        <v>23</v>
      </c>
      <c r="I11613" t="s">
        <v>19213</v>
      </c>
      <c r="K11613"/>
      <c r="L11613" t="s">
        <v>19230</v>
      </c>
      <c r="M11613" t="s">
        <v>26</v>
      </c>
      <c r="N11613">
        <v>2</v>
      </c>
      <c r="P11613" t="s">
        <v>10827</v>
      </c>
      <c r="Q11613" t="s">
        <v>19231</v>
      </c>
      <c r="S11613" t="s">
        <v>29</v>
      </c>
    </row>
    <row r="11614" spans="1:19" hidden="1" x14ac:dyDescent="0.2">
      <c r="A11614">
        <v>7583</v>
      </c>
      <c r="B11614" t="s">
        <v>9227</v>
      </c>
      <c r="C11614" t="s">
        <v>73</v>
      </c>
      <c r="D11614">
        <v>8.7200000000000006</v>
      </c>
      <c r="E11614">
        <v>30</v>
      </c>
      <c r="F11614" t="s">
        <v>19017</v>
      </c>
      <c r="G11614" t="s">
        <v>55</v>
      </c>
      <c r="H11614" t="s">
        <v>46</v>
      </c>
      <c r="I11614" t="s">
        <v>19005</v>
      </c>
      <c r="K11614"/>
      <c r="L11614" t="s">
        <v>9228</v>
      </c>
      <c r="M11614" t="s">
        <v>11208</v>
      </c>
      <c r="N11614">
        <v>4</v>
      </c>
      <c r="P11614" t="s">
        <v>10827</v>
      </c>
      <c r="Q11614" t="s">
        <v>19232</v>
      </c>
      <c r="S11614" t="s">
        <v>29</v>
      </c>
    </row>
    <row r="11615" spans="1:19" hidden="1" x14ac:dyDescent="0.2">
      <c r="A11615">
        <v>7583</v>
      </c>
      <c r="B11615" t="s">
        <v>9227</v>
      </c>
      <c r="C11615" t="s">
        <v>20</v>
      </c>
      <c r="D11615">
        <v>2.14</v>
      </c>
      <c r="E11615">
        <v>25</v>
      </c>
      <c r="F11615" t="s">
        <v>6159</v>
      </c>
      <c r="G11615" t="s">
        <v>55</v>
      </c>
      <c r="H11615" t="s">
        <v>46</v>
      </c>
      <c r="I11615" t="s">
        <v>19233</v>
      </c>
      <c r="K11615"/>
      <c r="L11615" t="s">
        <v>9228</v>
      </c>
      <c r="M11615" t="s">
        <v>11208</v>
      </c>
      <c r="N11615">
        <v>4</v>
      </c>
      <c r="P11615" t="s">
        <v>10827</v>
      </c>
      <c r="Q11615" t="s">
        <v>19232</v>
      </c>
      <c r="S11615" t="s">
        <v>29</v>
      </c>
    </row>
    <row r="11616" spans="1:19" hidden="1" x14ac:dyDescent="0.2">
      <c r="A11616">
        <v>7583</v>
      </c>
      <c r="B11616" t="s">
        <v>9227</v>
      </c>
      <c r="C11616" t="s">
        <v>73</v>
      </c>
      <c r="D11616">
        <v>8.7200000000000006</v>
      </c>
      <c r="E11616">
        <v>25</v>
      </c>
      <c r="F11616" t="s">
        <v>6159</v>
      </c>
      <c r="G11616" t="s">
        <v>55</v>
      </c>
      <c r="H11616" t="s">
        <v>46</v>
      </c>
      <c r="I11616" t="s">
        <v>19233</v>
      </c>
      <c r="K11616"/>
      <c r="L11616" t="s">
        <v>9228</v>
      </c>
      <c r="M11616" t="s">
        <v>11208</v>
      </c>
      <c r="N11616">
        <v>4</v>
      </c>
      <c r="P11616" t="s">
        <v>10827</v>
      </c>
      <c r="Q11616" t="s">
        <v>19232</v>
      </c>
      <c r="S11616" t="s">
        <v>29</v>
      </c>
    </row>
    <row r="11617" spans="1:19" hidden="1" x14ac:dyDescent="0.2">
      <c r="A11617">
        <v>7583</v>
      </c>
      <c r="B11617" t="s">
        <v>9227</v>
      </c>
      <c r="C11617" t="s">
        <v>73</v>
      </c>
      <c r="D11617">
        <v>9.1300000000000008</v>
      </c>
      <c r="E11617">
        <v>15</v>
      </c>
      <c r="F11617" t="s">
        <v>11092</v>
      </c>
      <c r="G11617" t="s">
        <v>55</v>
      </c>
      <c r="H11617" t="s">
        <v>46</v>
      </c>
      <c r="I11617" t="s">
        <v>8179</v>
      </c>
      <c r="K11617"/>
      <c r="L11617" t="s">
        <v>9228</v>
      </c>
      <c r="M11617" t="s">
        <v>11208</v>
      </c>
      <c r="N11617">
        <v>4</v>
      </c>
      <c r="P11617" t="s">
        <v>10827</v>
      </c>
      <c r="Q11617" t="s">
        <v>19232</v>
      </c>
      <c r="S11617" t="s">
        <v>29</v>
      </c>
    </row>
    <row r="11618" spans="1:19" hidden="1" x14ac:dyDescent="0.2">
      <c r="A11618">
        <v>7585</v>
      </c>
      <c r="B11618" t="s">
        <v>9234</v>
      </c>
      <c r="C11618" t="s">
        <v>20</v>
      </c>
      <c r="D11618">
        <v>6.75</v>
      </c>
      <c r="E11618">
        <v>30</v>
      </c>
      <c r="F11618" t="s">
        <v>11226</v>
      </c>
      <c r="G11618" t="s">
        <v>55</v>
      </c>
      <c r="H11618" t="s">
        <v>23</v>
      </c>
      <c r="I11618" t="s">
        <v>19234</v>
      </c>
      <c r="K11618" t="e">
        <f>- Other measurements: B35</f>
        <v>#NAME?</v>
      </c>
      <c r="L11618" t="s">
        <v>9237</v>
      </c>
      <c r="M11618" t="s">
        <v>26</v>
      </c>
      <c r="N11618">
        <v>2</v>
      </c>
      <c r="P11618" t="s">
        <v>10827</v>
      </c>
      <c r="Q11618" t="s">
        <v>19235</v>
      </c>
      <c r="S11618" t="s">
        <v>29</v>
      </c>
    </row>
    <row r="11619" spans="1:19" hidden="1" x14ac:dyDescent="0.2">
      <c r="A11619">
        <v>7585</v>
      </c>
      <c r="B11619" t="s">
        <v>9234</v>
      </c>
      <c r="C11619" t="s">
        <v>73</v>
      </c>
      <c r="D11619">
        <v>9.32</v>
      </c>
      <c r="E11619">
        <v>30</v>
      </c>
      <c r="F11619" t="s">
        <v>11226</v>
      </c>
      <c r="G11619" t="s">
        <v>55</v>
      </c>
      <c r="H11619" t="s">
        <v>23</v>
      </c>
      <c r="I11619" t="s">
        <v>19234</v>
      </c>
      <c r="K11619" t="e">
        <f>- Other measurements: B35</f>
        <v>#NAME?</v>
      </c>
      <c r="L11619" t="s">
        <v>9237</v>
      </c>
      <c r="M11619" t="s">
        <v>26</v>
      </c>
      <c r="N11619">
        <v>2</v>
      </c>
      <c r="P11619" t="s">
        <v>10827</v>
      </c>
      <c r="Q11619" t="s">
        <v>19235</v>
      </c>
      <c r="S11619" t="s">
        <v>29</v>
      </c>
    </row>
    <row r="11620" spans="1:19" hidden="1" x14ac:dyDescent="0.2">
      <c r="A11620">
        <v>7585</v>
      </c>
      <c r="B11620" t="s">
        <v>9234</v>
      </c>
      <c r="C11620" t="s">
        <v>20</v>
      </c>
      <c r="D11620">
        <v>6.72</v>
      </c>
      <c r="E11620">
        <v>30</v>
      </c>
      <c r="F11620" t="s">
        <v>19236</v>
      </c>
      <c r="G11620" t="s">
        <v>12576</v>
      </c>
      <c r="H11620" t="s">
        <v>23</v>
      </c>
      <c r="I11620" t="s">
        <v>19234</v>
      </c>
      <c r="K11620" t="e">
        <f>- Other measurements: B35</f>
        <v>#NAME?</v>
      </c>
      <c r="L11620" t="s">
        <v>9237</v>
      </c>
      <c r="M11620" t="s">
        <v>26</v>
      </c>
      <c r="N11620">
        <v>2</v>
      </c>
      <c r="P11620" t="s">
        <v>10827</v>
      </c>
      <c r="Q11620" t="s">
        <v>19235</v>
      </c>
      <c r="S11620" t="s">
        <v>29</v>
      </c>
    </row>
    <row r="11621" spans="1:19" hidden="1" x14ac:dyDescent="0.2">
      <c r="A11621">
        <v>7585</v>
      </c>
      <c r="B11621" t="s">
        <v>9234</v>
      </c>
      <c r="C11621" t="s">
        <v>73</v>
      </c>
      <c r="D11621">
        <v>9.39</v>
      </c>
      <c r="E11621">
        <v>30</v>
      </c>
      <c r="F11621" t="s">
        <v>19236</v>
      </c>
      <c r="G11621" t="s">
        <v>12576</v>
      </c>
      <c r="H11621" t="s">
        <v>23</v>
      </c>
      <c r="I11621" t="s">
        <v>19234</v>
      </c>
      <c r="K11621" t="e">
        <f>- Other measurements: B35</f>
        <v>#NAME?</v>
      </c>
      <c r="L11621" t="s">
        <v>9237</v>
      </c>
      <c r="M11621" t="s">
        <v>26</v>
      </c>
      <c r="N11621">
        <v>2</v>
      </c>
      <c r="P11621" t="s">
        <v>10827</v>
      </c>
      <c r="Q11621" t="s">
        <v>19235</v>
      </c>
      <c r="S11621" t="s">
        <v>29</v>
      </c>
    </row>
    <row r="11622" spans="1:19" hidden="1" x14ac:dyDescent="0.2">
      <c r="A11622">
        <v>7585</v>
      </c>
      <c r="B11622" t="s">
        <v>9234</v>
      </c>
      <c r="C11622" t="s">
        <v>20</v>
      </c>
      <c r="D11622">
        <v>1.94</v>
      </c>
      <c r="E11622">
        <v>25</v>
      </c>
      <c r="F11622" t="s">
        <v>10845</v>
      </c>
      <c r="G11622" t="s">
        <v>55</v>
      </c>
      <c r="H11622" t="s">
        <v>46</v>
      </c>
      <c r="I11622" t="s">
        <v>19233</v>
      </c>
      <c r="K11622" t="e">
        <f>- Other measurements: B35</f>
        <v>#NAME?</v>
      </c>
      <c r="L11622" t="s">
        <v>9237</v>
      </c>
      <c r="M11622" t="s">
        <v>26</v>
      </c>
      <c r="N11622">
        <v>2</v>
      </c>
      <c r="P11622" t="s">
        <v>10827</v>
      </c>
      <c r="Q11622" t="s">
        <v>19235</v>
      </c>
      <c r="S11622" t="s">
        <v>29</v>
      </c>
    </row>
    <row r="11623" spans="1:19" hidden="1" x14ac:dyDescent="0.2">
      <c r="A11623">
        <v>7585</v>
      </c>
      <c r="B11623" t="s">
        <v>9234</v>
      </c>
      <c r="C11623" t="s">
        <v>73</v>
      </c>
      <c r="D11623">
        <v>3.71</v>
      </c>
      <c r="E11623">
        <v>25</v>
      </c>
      <c r="F11623" t="s">
        <v>10845</v>
      </c>
      <c r="G11623" t="s">
        <v>55</v>
      </c>
      <c r="H11623" t="s">
        <v>46</v>
      </c>
      <c r="I11623" t="s">
        <v>19233</v>
      </c>
      <c r="K11623" t="e">
        <f>- Other measurements: B35</f>
        <v>#NAME?</v>
      </c>
      <c r="L11623" t="s">
        <v>9237</v>
      </c>
      <c r="M11623" t="s">
        <v>26</v>
      </c>
      <c r="N11623">
        <v>2</v>
      </c>
      <c r="P11623" t="s">
        <v>10827</v>
      </c>
      <c r="Q11623" t="s">
        <v>19235</v>
      </c>
      <c r="S11623" t="s">
        <v>29</v>
      </c>
    </row>
    <row r="11624" spans="1:19" hidden="1" x14ac:dyDescent="0.2">
      <c r="A11624">
        <v>7585</v>
      </c>
      <c r="B11624" t="s">
        <v>9234</v>
      </c>
      <c r="C11624" t="s">
        <v>77</v>
      </c>
      <c r="D11624">
        <v>9.6300000000000008</v>
      </c>
      <c r="E11624">
        <v>25</v>
      </c>
      <c r="F11624" t="s">
        <v>10845</v>
      </c>
      <c r="G11624" t="s">
        <v>55</v>
      </c>
      <c r="H11624" t="s">
        <v>46</v>
      </c>
      <c r="I11624" t="s">
        <v>19233</v>
      </c>
      <c r="K11624" t="e">
        <f>- Other measurements: B35</f>
        <v>#NAME?</v>
      </c>
      <c r="L11624" t="s">
        <v>9237</v>
      </c>
      <c r="M11624" t="s">
        <v>26</v>
      </c>
      <c r="N11624">
        <v>2</v>
      </c>
      <c r="P11624" t="s">
        <v>10827</v>
      </c>
      <c r="Q11624" t="s">
        <v>19235</v>
      </c>
      <c r="S11624" t="s">
        <v>29</v>
      </c>
    </row>
    <row r="11625" spans="1:19" hidden="1" x14ac:dyDescent="0.2">
      <c r="A11625">
        <v>7585</v>
      </c>
      <c r="B11625" t="s">
        <v>9234</v>
      </c>
      <c r="C11625" t="s">
        <v>73</v>
      </c>
      <c r="D11625">
        <v>3.88</v>
      </c>
      <c r="E11625">
        <v>25</v>
      </c>
      <c r="F11625" t="s">
        <v>13964</v>
      </c>
      <c r="G11625" t="s">
        <v>189</v>
      </c>
      <c r="I11625" t="s">
        <v>8660</v>
      </c>
      <c r="K11625" t="e">
        <f>- Other measurements: B35</f>
        <v>#NAME?</v>
      </c>
      <c r="L11625" t="s">
        <v>9237</v>
      </c>
      <c r="M11625" t="s">
        <v>26</v>
      </c>
      <c r="N11625">
        <v>2</v>
      </c>
      <c r="P11625" t="s">
        <v>10827</v>
      </c>
      <c r="Q11625" t="s">
        <v>19235</v>
      </c>
      <c r="S11625" t="s">
        <v>29</v>
      </c>
    </row>
    <row r="11626" spans="1:19" hidden="1" x14ac:dyDescent="0.2">
      <c r="A11626">
        <v>7585</v>
      </c>
      <c r="B11626" t="s">
        <v>9234</v>
      </c>
      <c r="C11626" t="s">
        <v>77</v>
      </c>
      <c r="D11626">
        <v>9.7799999999999994</v>
      </c>
      <c r="E11626">
        <v>25</v>
      </c>
      <c r="F11626" t="s">
        <v>13964</v>
      </c>
      <c r="G11626" t="s">
        <v>189</v>
      </c>
      <c r="I11626" t="s">
        <v>8660</v>
      </c>
      <c r="K11626" t="e">
        <f>- Other measurements: B35</f>
        <v>#NAME?</v>
      </c>
      <c r="L11626" t="s">
        <v>9237</v>
      </c>
      <c r="M11626" t="s">
        <v>26</v>
      </c>
      <c r="N11626">
        <v>2</v>
      </c>
      <c r="P11626" t="s">
        <v>10827</v>
      </c>
      <c r="Q11626" t="s">
        <v>19235</v>
      </c>
      <c r="S11626" t="s">
        <v>29</v>
      </c>
    </row>
    <row r="11627" spans="1:19" hidden="1" x14ac:dyDescent="0.2">
      <c r="A11627">
        <v>7586</v>
      </c>
      <c r="B11627" t="s">
        <v>9255</v>
      </c>
      <c r="C11627" t="s">
        <v>20</v>
      </c>
      <c r="D11627">
        <v>1.94</v>
      </c>
      <c r="E11627">
        <v>25</v>
      </c>
      <c r="F11627" t="s">
        <v>19237</v>
      </c>
      <c r="G11627" t="s">
        <v>55</v>
      </c>
      <c r="H11627" t="s">
        <v>46</v>
      </c>
      <c r="I11627" t="s">
        <v>19233</v>
      </c>
      <c r="K11627" t="e">
        <f>- Other measurements: B35</f>
        <v>#NAME?</v>
      </c>
      <c r="L11627" t="s">
        <v>9257</v>
      </c>
      <c r="M11627" t="s">
        <v>11208</v>
      </c>
      <c r="N11627">
        <v>4</v>
      </c>
      <c r="P11627" t="s">
        <v>10827</v>
      </c>
      <c r="Q11627" t="s">
        <v>19238</v>
      </c>
      <c r="S11627" t="s">
        <v>29</v>
      </c>
    </row>
    <row r="11628" spans="1:19" hidden="1" x14ac:dyDescent="0.2">
      <c r="A11628">
        <v>7586</v>
      </c>
      <c r="B11628" t="s">
        <v>9255</v>
      </c>
      <c r="C11628" t="s">
        <v>73</v>
      </c>
      <c r="D11628">
        <v>3.71</v>
      </c>
      <c r="E11628">
        <v>25</v>
      </c>
      <c r="F11628" t="s">
        <v>19237</v>
      </c>
      <c r="G11628" t="s">
        <v>55</v>
      </c>
      <c r="H11628" t="s">
        <v>46</v>
      </c>
      <c r="I11628" t="s">
        <v>19233</v>
      </c>
      <c r="K11628" t="e">
        <f>- Other measurements: B35</f>
        <v>#NAME?</v>
      </c>
      <c r="L11628" t="s">
        <v>9257</v>
      </c>
      <c r="M11628" t="s">
        <v>11208</v>
      </c>
      <c r="N11628">
        <v>4</v>
      </c>
      <c r="P11628" t="s">
        <v>10827</v>
      </c>
      <c r="Q11628" t="s">
        <v>19238</v>
      </c>
      <c r="S11628" t="s">
        <v>29</v>
      </c>
    </row>
    <row r="11629" spans="1:19" hidden="1" x14ac:dyDescent="0.2">
      <c r="A11629">
        <v>7586</v>
      </c>
      <c r="B11629" t="s">
        <v>9255</v>
      </c>
      <c r="C11629" t="s">
        <v>77</v>
      </c>
      <c r="D11629">
        <v>9.6300000000000008</v>
      </c>
      <c r="E11629">
        <v>25</v>
      </c>
      <c r="F11629" t="s">
        <v>19237</v>
      </c>
      <c r="G11629" t="s">
        <v>55</v>
      </c>
      <c r="H11629" t="s">
        <v>46</v>
      </c>
      <c r="I11629" t="s">
        <v>19233</v>
      </c>
      <c r="K11629" t="e">
        <f>- Other measurements: B35</f>
        <v>#NAME?</v>
      </c>
      <c r="L11629" t="s">
        <v>9257</v>
      </c>
      <c r="M11629" t="s">
        <v>11208</v>
      </c>
      <c r="N11629">
        <v>4</v>
      </c>
      <c r="P11629" t="s">
        <v>10827</v>
      </c>
      <c r="Q11629" t="s">
        <v>19238</v>
      </c>
      <c r="S11629" t="s">
        <v>29</v>
      </c>
    </row>
    <row r="11630" spans="1:19" hidden="1" x14ac:dyDescent="0.2">
      <c r="A11630">
        <v>7586</v>
      </c>
      <c r="B11630" t="s">
        <v>9255</v>
      </c>
      <c r="C11630" t="s">
        <v>73</v>
      </c>
      <c r="D11630">
        <v>3.88</v>
      </c>
      <c r="E11630">
        <v>25</v>
      </c>
      <c r="F11630" t="s">
        <v>13964</v>
      </c>
      <c r="G11630" t="s">
        <v>189</v>
      </c>
      <c r="I11630" t="s">
        <v>8660</v>
      </c>
      <c r="K11630" t="e">
        <f>- Other measurements: B35</f>
        <v>#NAME?</v>
      </c>
      <c r="L11630" t="s">
        <v>9257</v>
      </c>
      <c r="M11630" t="s">
        <v>11208</v>
      </c>
      <c r="N11630">
        <v>4</v>
      </c>
      <c r="P11630" t="s">
        <v>10827</v>
      </c>
      <c r="Q11630" t="s">
        <v>19238</v>
      </c>
      <c r="S11630" t="s">
        <v>29</v>
      </c>
    </row>
    <row r="11631" spans="1:19" hidden="1" x14ac:dyDescent="0.2">
      <c r="A11631">
        <v>7586</v>
      </c>
      <c r="B11631" t="s">
        <v>9255</v>
      </c>
      <c r="C11631" t="s">
        <v>77</v>
      </c>
      <c r="D11631">
        <v>9.7799999999999994</v>
      </c>
      <c r="E11631">
        <v>25</v>
      </c>
      <c r="F11631" t="s">
        <v>13964</v>
      </c>
      <c r="G11631" t="s">
        <v>189</v>
      </c>
      <c r="I11631" t="s">
        <v>8660</v>
      </c>
      <c r="K11631" t="e">
        <f>- Other measurements: B35</f>
        <v>#NAME?</v>
      </c>
      <c r="L11631" t="s">
        <v>9257</v>
      </c>
      <c r="M11631" t="s">
        <v>11208</v>
      </c>
      <c r="N11631">
        <v>4</v>
      </c>
      <c r="P11631" t="s">
        <v>10827</v>
      </c>
      <c r="Q11631" t="s">
        <v>19238</v>
      </c>
      <c r="S11631" t="s">
        <v>29</v>
      </c>
    </row>
    <row r="11632" spans="1:19" hidden="1" x14ac:dyDescent="0.2">
      <c r="A11632">
        <v>7587</v>
      </c>
      <c r="B11632" t="s">
        <v>19239</v>
      </c>
      <c r="C11632" t="s">
        <v>20</v>
      </c>
      <c r="D11632">
        <v>2.06</v>
      </c>
      <c r="E11632">
        <v>30</v>
      </c>
      <c r="F11632" t="s">
        <v>19240</v>
      </c>
      <c r="G11632" t="s">
        <v>55</v>
      </c>
      <c r="H11632" t="s">
        <v>23</v>
      </c>
      <c r="I11632" t="s">
        <v>12222</v>
      </c>
      <c r="K11632"/>
      <c r="L11632" t="s">
        <v>19241</v>
      </c>
      <c r="M11632" t="s">
        <v>26</v>
      </c>
      <c r="N11632">
        <v>2</v>
      </c>
      <c r="P11632" t="s">
        <v>10827</v>
      </c>
      <c r="Q11632" t="s">
        <v>19242</v>
      </c>
      <c r="S11632" t="s">
        <v>29</v>
      </c>
    </row>
    <row r="11633" spans="1:19" hidden="1" x14ac:dyDescent="0.2">
      <c r="A11633">
        <v>7587</v>
      </c>
      <c r="B11633" t="s">
        <v>19239</v>
      </c>
      <c r="C11633" t="s">
        <v>73</v>
      </c>
      <c r="D11633">
        <v>3.34</v>
      </c>
      <c r="E11633">
        <v>30</v>
      </c>
      <c r="F11633" t="s">
        <v>19240</v>
      </c>
      <c r="G11633" t="s">
        <v>55</v>
      </c>
      <c r="H11633" t="s">
        <v>23</v>
      </c>
      <c r="I11633" t="s">
        <v>12222</v>
      </c>
      <c r="K11633"/>
      <c r="L11633" t="s">
        <v>19241</v>
      </c>
      <c r="M11633" t="s">
        <v>26</v>
      </c>
      <c r="N11633">
        <v>2</v>
      </c>
      <c r="P11633" t="s">
        <v>10827</v>
      </c>
      <c r="Q11633" t="s">
        <v>19242</v>
      </c>
      <c r="S11633" t="s">
        <v>29</v>
      </c>
    </row>
    <row r="11634" spans="1:19" hidden="1" x14ac:dyDescent="0.2">
      <c r="A11634">
        <v>7587</v>
      </c>
      <c r="B11634" t="s">
        <v>19239</v>
      </c>
      <c r="C11634" t="s">
        <v>77</v>
      </c>
      <c r="D11634">
        <v>9.07</v>
      </c>
      <c r="E11634" t="s">
        <v>222</v>
      </c>
      <c r="F11634" t="s">
        <v>19240</v>
      </c>
      <c r="G11634" t="s">
        <v>55</v>
      </c>
      <c r="H11634" t="s">
        <v>46</v>
      </c>
      <c r="I11634" t="s">
        <v>12222</v>
      </c>
      <c r="K11634"/>
      <c r="L11634" t="s">
        <v>19241</v>
      </c>
      <c r="M11634" t="s">
        <v>26</v>
      </c>
      <c r="N11634">
        <v>2</v>
      </c>
      <c r="P11634" t="s">
        <v>10827</v>
      </c>
      <c r="Q11634" t="s">
        <v>19242</v>
      </c>
      <c r="S11634" t="s">
        <v>29</v>
      </c>
    </row>
    <row r="11635" spans="1:19" hidden="1" x14ac:dyDescent="0.2">
      <c r="A11635">
        <v>7590</v>
      </c>
      <c r="B11635" t="s">
        <v>19243</v>
      </c>
      <c r="C11635" t="s">
        <v>20</v>
      </c>
      <c r="D11635">
        <v>9.4</v>
      </c>
      <c r="E11635">
        <v>30</v>
      </c>
      <c r="F11635" t="s">
        <v>2017</v>
      </c>
      <c r="G11635" t="s">
        <v>55</v>
      </c>
      <c r="H11635" t="s">
        <v>23</v>
      </c>
      <c r="I11635" t="s">
        <v>19244</v>
      </c>
      <c r="K11635"/>
      <c r="L11635" t="s">
        <v>19245</v>
      </c>
      <c r="M11635" t="s">
        <v>26</v>
      </c>
      <c r="N11635">
        <v>2</v>
      </c>
      <c r="P11635" t="s">
        <v>10827</v>
      </c>
      <c r="Q11635" t="s">
        <v>19246</v>
      </c>
      <c r="S11635" t="s">
        <v>29</v>
      </c>
    </row>
    <row r="11636" spans="1:19" hidden="1" x14ac:dyDescent="0.2">
      <c r="A11636">
        <v>7591</v>
      </c>
      <c r="B11636" t="s">
        <v>19247</v>
      </c>
      <c r="C11636" t="s">
        <v>20</v>
      </c>
      <c r="D11636">
        <v>10.3</v>
      </c>
      <c r="E11636">
        <v>30</v>
      </c>
      <c r="F11636" t="s">
        <v>17689</v>
      </c>
      <c r="G11636" t="s">
        <v>55</v>
      </c>
      <c r="H11636" t="s">
        <v>23</v>
      </c>
      <c r="I11636" t="s">
        <v>19244</v>
      </c>
      <c r="K11636"/>
      <c r="L11636" t="s">
        <v>19248</v>
      </c>
      <c r="M11636" t="s">
        <v>26</v>
      </c>
      <c r="N11636">
        <v>2</v>
      </c>
      <c r="P11636" t="s">
        <v>10827</v>
      </c>
      <c r="Q11636" t="s">
        <v>19249</v>
      </c>
      <c r="S11636" t="s">
        <v>29</v>
      </c>
    </row>
    <row r="11637" spans="1:19" hidden="1" x14ac:dyDescent="0.2">
      <c r="A11637">
        <v>7593</v>
      </c>
      <c r="B11637" t="s">
        <v>9302</v>
      </c>
      <c r="C11637" t="s">
        <v>20</v>
      </c>
      <c r="D11637">
        <v>9.69</v>
      </c>
      <c r="E11637">
        <v>20</v>
      </c>
      <c r="F11637" t="s">
        <v>11092</v>
      </c>
      <c r="G11637" t="s">
        <v>55</v>
      </c>
      <c r="H11637" t="s">
        <v>46</v>
      </c>
      <c r="I11637" t="s">
        <v>8179</v>
      </c>
      <c r="K11637"/>
      <c r="L11637" t="s">
        <v>9303</v>
      </c>
      <c r="M11637" t="s">
        <v>11208</v>
      </c>
      <c r="N11637">
        <v>4</v>
      </c>
      <c r="P11637" t="s">
        <v>10827</v>
      </c>
      <c r="Q11637" t="s">
        <v>19250</v>
      </c>
      <c r="S11637" t="s">
        <v>29</v>
      </c>
    </row>
    <row r="11638" spans="1:19" hidden="1" x14ac:dyDescent="0.2">
      <c r="A11638">
        <v>7594</v>
      </c>
      <c r="B11638" t="s">
        <v>19251</v>
      </c>
      <c r="C11638" t="s">
        <v>20</v>
      </c>
      <c r="D11638">
        <v>4.5</v>
      </c>
      <c r="E11638">
        <v>10</v>
      </c>
      <c r="F11638" t="s">
        <v>19252</v>
      </c>
      <c r="G11638" t="s">
        <v>55</v>
      </c>
      <c r="H11638" t="s">
        <v>46</v>
      </c>
      <c r="I11638" t="s">
        <v>19253</v>
      </c>
      <c r="K11638"/>
      <c r="L11638" t="s">
        <v>19254</v>
      </c>
      <c r="M11638" t="s">
        <v>17562</v>
      </c>
      <c r="N11638">
        <v>3</v>
      </c>
      <c r="P11638" t="s">
        <v>10827</v>
      </c>
      <c r="Q11638" t="s">
        <v>19255</v>
      </c>
      <c r="S11638" t="s">
        <v>29</v>
      </c>
    </row>
    <row r="11639" spans="1:19" hidden="1" x14ac:dyDescent="0.2">
      <c r="A11639">
        <v>7594</v>
      </c>
      <c r="B11639" t="s">
        <v>19251</v>
      </c>
      <c r="C11639" t="s">
        <v>73</v>
      </c>
      <c r="D11639">
        <v>7.74</v>
      </c>
      <c r="E11639">
        <v>10</v>
      </c>
      <c r="F11639" t="s">
        <v>19252</v>
      </c>
      <c r="G11639" t="s">
        <v>55</v>
      </c>
      <c r="H11639" t="s">
        <v>46</v>
      </c>
      <c r="I11639" t="s">
        <v>19253</v>
      </c>
      <c r="K11639"/>
      <c r="L11639" t="s">
        <v>19254</v>
      </c>
      <c r="M11639" t="s">
        <v>17562</v>
      </c>
      <c r="N11639">
        <v>3</v>
      </c>
      <c r="P11639" t="s">
        <v>10827</v>
      </c>
      <c r="Q11639" t="s">
        <v>19255</v>
      </c>
      <c r="S11639" t="s">
        <v>29</v>
      </c>
    </row>
    <row r="11640" spans="1:19" hidden="1" x14ac:dyDescent="0.2">
      <c r="A11640">
        <v>7594</v>
      </c>
      <c r="B11640" t="s">
        <v>19251</v>
      </c>
      <c r="C11640" t="s">
        <v>20</v>
      </c>
      <c r="D11640">
        <v>4.5</v>
      </c>
      <c r="E11640">
        <v>25</v>
      </c>
      <c r="F11640" t="s">
        <v>19252</v>
      </c>
      <c r="G11640" t="s">
        <v>55</v>
      </c>
      <c r="H11640" t="s">
        <v>46</v>
      </c>
      <c r="I11640" t="s">
        <v>19253</v>
      </c>
      <c r="K11640"/>
      <c r="L11640" t="s">
        <v>19254</v>
      </c>
      <c r="M11640" t="s">
        <v>17562</v>
      </c>
      <c r="N11640">
        <v>3</v>
      </c>
      <c r="P11640" t="s">
        <v>10827</v>
      </c>
      <c r="Q11640" t="s">
        <v>19255</v>
      </c>
      <c r="S11640" t="s">
        <v>29</v>
      </c>
    </row>
    <row r="11641" spans="1:19" hidden="1" x14ac:dyDescent="0.2">
      <c r="A11641">
        <v>7594</v>
      </c>
      <c r="B11641" t="s">
        <v>19251</v>
      </c>
      <c r="C11641" t="s">
        <v>73</v>
      </c>
      <c r="D11641">
        <v>7.43</v>
      </c>
      <c r="E11641">
        <v>25</v>
      </c>
      <c r="F11641" t="s">
        <v>19252</v>
      </c>
      <c r="G11641" t="s">
        <v>55</v>
      </c>
      <c r="H11641" t="s">
        <v>46</v>
      </c>
      <c r="I11641" t="s">
        <v>19253</v>
      </c>
      <c r="K11641"/>
      <c r="L11641" t="s">
        <v>19254</v>
      </c>
      <c r="M11641" t="s">
        <v>17562</v>
      </c>
      <c r="N11641">
        <v>3</v>
      </c>
      <c r="P11641" t="s">
        <v>10827</v>
      </c>
      <c r="Q11641" t="s">
        <v>19255</v>
      </c>
      <c r="S11641" t="s">
        <v>29</v>
      </c>
    </row>
    <row r="11642" spans="1:19" hidden="1" x14ac:dyDescent="0.2">
      <c r="A11642">
        <v>7594</v>
      </c>
      <c r="B11642" t="s">
        <v>19251</v>
      </c>
      <c r="C11642" t="s">
        <v>20</v>
      </c>
      <c r="D11642">
        <v>4.46</v>
      </c>
      <c r="E11642">
        <v>40</v>
      </c>
      <c r="F11642" t="s">
        <v>19252</v>
      </c>
      <c r="G11642" t="s">
        <v>55</v>
      </c>
      <c r="H11642" t="s">
        <v>46</v>
      </c>
      <c r="I11642" t="s">
        <v>19253</v>
      </c>
      <c r="K11642"/>
      <c r="L11642" t="s">
        <v>19254</v>
      </c>
      <c r="M11642" t="s">
        <v>17562</v>
      </c>
      <c r="N11642">
        <v>3</v>
      </c>
      <c r="P11642" t="s">
        <v>10827</v>
      </c>
      <c r="Q11642" t="s">
        <v>19255</v>
      </c>
      <c r="S11642" t="s">
        <v>29</v>
      </c>
    </row>
    <row r="11643" spans="1:19" hidden="1" x14ac:dyDescent="0.2">
      <c r="A11643">
        <v>7594</v>
      </c>
      <c r="B11643" t="s">
        <v>19251</v>
      </c>
      <c r="C11643" t="s">
        <v>73</v>
      </c>
      <c r="D11643">
        <v>7.29</v>
      </c>
      <c r="E11643">
        <v>40</v>
      </c>
      <c r="F11643" t="s">
        <v>19252</v>
      </c>
      <c r="G11643" t="s">
        <v>55</v>
      </c>
      <c r="H11643" t="s">
        <v>46</v>
      </c>
      <c r="I11643" t="s">
        <v>19253</v>
      </c>
      <c r="K11643"/>
      <c r="L11643" t="s">
        <v>19254</v>
      </c>
      <c r="M11643" t="s">
        <v>17562</v>
      </c>
      <c r="N11643">
        <v>3</v>
      </c>
      <c r="P11643" t="s">
        <v>10827</v>
      </c>
      <c r="Q11643" t="s">
        <v>19255</v>
      </c>
      <c r="S11643" t="s">
        <v>29</v>
      </c>
    </row>
    <row r="11644" spans="1:19" hidden="1" x14ac:dyDescent="0.2">
      <c r="A11644">
        <v>7594</v>
      </c>
      <c r="B11644" t="s">
        <v>19251</v>
      </c>
      <c r="C11644" t="s">
        <v>20</v>
      </c>
      <c r="D11644">
        <v>4.4400000000000004</v>
      </c>
      <c r="E11644">
        <v>50</v>
      </c>
      <c r="F11644" t="s">
        <v>19252</v>
      </c>
      <c r="G11644" t="s">
        <v>55</v>
      </c>
      <c r="H11644" t="s">
        <v>46</v>
      </c>
      <c r="I11644" t="s">
        <v>19253</v>
      </c>
      <c r="K11644"/>
      <c r="L11644" t="s">
        <v>19254</v>
      </c>
      <c r="M11644" t="s">
        <v>17562</v>
      </c>
      <c r="N11644">
        <v>3</v>
      </c>
      <c r="P11644" t="s">
        <v>10827</v>
      </c>
      <c r="Q11644" t="s">
        <v>19255</v>
      </c>
      <c r="S11644" t="s">
        <v>29</v>
      </c>
    </row>
    <row r="11645" spans="1:19" hidden="1" x14ac:dyDescent="0.2">
      <c r="A11645">
        <v>7594</v>
      </c>
      <c r="B11645" t="s">
        <v>19251</v>
      </c>
      <c r="C11645" t="s">
        <v>73</v>
      </c>
      <c r="D11645">
        <v>7.2</v>
      </c>
      <c r="E11645">
        <v>50</v>
      </c>
      <c r="F11645" t="s">
        <v>19252</v>
      </c>
      <c r="G11645" t="s">
        <v>55</v>
      </c>
      <c r="H11645" t="s">
        <v>46</v>
      </c>
      <c r="I11645" t="s">
        <v>19253</v>
      </c>
      <c r="K11645"/>
      <c r="L11645" t="s">
        <v>19254</v>
      </c>
      <c r="M11645" t="s">
        <v>17562</v>
      </c>
      <c r="N11645">
        <v>3</v>
      </c>
      <c r="P11645" t="s">
        <v>10827</v>
      </c>
      <c r="Q11645" t="s">
        <v>19255</v>
      </c>
      <c r="S11645" t="s">
        <v>29</v>
      </c>
    </row>
    <row r="11646" spans="1:19" hidden="1" x14ac:dyDescent="0.2">
      <c r="A11646">
        <v>7595</v>
      </c>
      <c r="B11646" t="s">
        <v>9312</v>
      </c>
      <c r="C11646" t="s">
        <v>73</v>
      </c>
      <c r="D11646">
        <v>8</v>
      </c>
      <c r="E11646">
        <v>25</v>
      </c>
      <c r="F11646" t="s">
        <v>10896</v>
      </c>
      <c r="G11646" t="s">
        <v>55</v>
      </c>
      <c r="H11646" t="s">
        <v>46</v>
      </c>
      <c r="I11646" t="s">
        <v>8362</v>
      </c>
      <c r="K11646" t="e">
        <f>- Other measurements: D16, F16</f>
        <v>#NAME?</v>
      </c>
      <c r="L11646" t="s">
        <v>9314</v>
      </c>
      <c r="M11646" t="s">
        <v>2579</v>
      </c>
      <c r="N11646">
        <v>3</v>
      </c>
      <c r="P11646" t="s">
        <v>10827</v>
      </c>
      <c r="Q11646" t="s">
        <v>19256</v>
      </c>
      <c r="S11646" t="s">
        <v>29</v>
      </c>
    </row>
    <row r="11647" spans="1:19" hidden="1" x14ac:dyDescent="0.2">
      <c r="A11647">
        <v>7595</v>
      </c>
      <c r="B11647" t="s">
        <v>9312</v>
      </c>
      <c r="C11647" t="s">
        <v>77</v>
      </c>
      <c r="D11647">
        <v>10.11</v>
      </c>
      <c r="E11647">
        <v>25</v>
      </c>
      <c r="F11647" t="s">
        <v>10896</v>
      </c>
      <c r="G11647" t="s">
        <v>55</v>
      </c>
      <c r="H11647" t="s">
        <v>46</v>
      </c>
      <c r="I11647" t="s">
        <v>8362</v>
      </c>
      <c r="K11647" t="e">
        <f>- Other measurements: D16, F16</f>
        <v>#NAME?</v>
      </c>
      <c r="L11647" t="s">
        <v>9314</v>
      </c>
      <c r="M11647" t="s">
        <v>2579</v>
      </c>
      <c r="N11647">
        <v>3</v>
      </c>
      <c r="P11647" t="s">
        <v>10827</v>
      </c>
      <c r="Q11647" t="s">
        <v>19256</v>
      </c>
      <c r="S11647" t="s">
        <v>29</v>
      </c>
    </row>
    <row r="11648" spans="1:19" hidden="1" x14ac:dyDescent="0.2">
      <c r="A11648">
        <v>7595</v>
      </c>
      <c r="B11648" t="s">
        <v>9312</v>
      </c>
      <c r="C11648" t="s">
        <v>73</v>
      </c>
      <c r="D11648">
        <v>8.2100000000000009</v>
      </c>
      <c r="E11648">
        <v>25</v>
      </c>
      <c r="F11648" t="s">
        <v>19257</v>
      </c>
      <c r="G11648" t="s">
        <v>55</v>
      </c>
      <c r="H11648" t="s">
        <v>46</v>
      </c>
      <c r="I11648" t="s">
        <v>8626</v>
      </c>
      <c r="K11648" t="e">
        <f>- Other measurements: D16, F16</f>
        <v>#NAME?</v>
      </c>
      <c r="L11648" t="s">
        <v>9314</v>
      </c>
      <c r="M11648" t="s">
        <v>2579</v>
      </c>
      <c r="N11648">
        <v>3</v>
      </c>
      <c r="P11648" t="s">
        <v>10827</v>
      </c>
      <c r="Q11648" t="s">
        <v>19256</v>
      </c>
      <c r="S11648" t="s">
        <v>29</v>
      </c>
    </row>
    <row r="11649" spans="1:19" hidden="1" x14ac:dyDescent="0.2">
      <c r="A11649">
        <v>7595</v>
      </c>
      <c r="B11649" t="s">
        <v>9312</v>
      </c>
      <c r="C11649" t="s">
        <v>77</v>
      </c>
      <c r="D11649">
        <v>10.36</v>
      </c>
      <c r="E11649">
        <v>25</v>
      </c>
      <c r="F11649" t="s">
        <v>19257</v>
      </c>
      <c r="G11649" t="s">
        <v>55</v>
      </c>
      <c r="H11649" t="s">
        <v>46</v>
      </c>
      <c r="I11649" t="s">
        <v>8626</v>
      </c>
      <c r="K11649" t="e">
        <f>- Other measurements: D16, F16</f>
        <v>#NAME?</v>
      </c>
      <c r="L11649" t="s">
        <v>9314</v>
      </c>
      <c r="M11649" t="s">
        <v>2579</v>
      </c>
      <c r="N11649">
        <v>3</v>
      </c>
      <c r="P11649" t="s">
        <v>10827</v>
      </c>
      <c r="Q11649" t="s">
        <v>19256</v>
      </c>
      <c r="S11649" t="s">
        <v>29</v>
      </c>
    </row>
    <row r="11650" spans="1:19" hidden="1" x14ac:dyDescent="0.2">
      <c r="A11650">
        <v>7595</v>
      </c>
      <c r="B11650" t="s">
        <v>9312</v>
      </c>
      <c r="C11650" t="s">
        <v>73</v>
      </c>
      <c r="D11650">
        <v>8.5299999999999994</v>
      </c>
      <c r="E11650">
        <v>20</v>
      </c>
      <c r="F11650" t="s">
        <v>11092</v>
      </c>
      <c r="G11650" t="s">
        <v>55</v>
      </c>
      <c r="H11650" t="s">
        <v>46</v>
      </c>
      <c r="I11650" t="s">
        <v>8179</v>
      </c>
      <c r="K11650" t="e">
        <f>- Other measurements: D16, F16</f>
        <v>#NAME?</v>
      </c>
      <c r="L11650" t="s">
        <v>9314</v>
      </c>
      <c r="M11650" t="s">
        <v>2579</v>
      </c>
      <c r="N11650">
        <v>3</v>
      </c>
      <c r="P11650" t="s">
        <v>10827</v>
      </c>
      <c r="Q11650" t="s">
        <v>19256</v>
      </c>
      <c r="S11650" t="s">
        <v>29</v>
      </c>
    </row>
    <row r="11651" spans="1:19" hidden="1" x14ac:dyDescent="0.2">
      <c r="A11651">
        <v>7595</v>
      </c>
      <c r="B11651" t="s">
        <v>9312</v>
      </c>
      <c r="C11651" t="s">
        <v>77</v>
      </c>
      <c r="D11651">
        <v>10.53</v>
      </c>
      <c r="E11651">
        <v>20</v>
      </c>
      <c r="F11651" t="s">
        <v>11092</v>
      </c>
      <c r="G11651" t="s">
        <v>55</v>
      </c>
      <c r="H11651" t="s">
        <v>46</v>
      </c>
      <c r="I11651" t="s">
        <v>8179</v>
      </c>
      <c r="K11651" t="e">
        <f>- Other measurements: D16, F16</f>
        <v>#NAME?</v>
      </c>
      <c r="L11651" t="s">
        <v>9314</v>
      </c>
      <c r="M11651" t="s">
        <v>2579</v>
      </c>
      <c r="N11651">
        <v>3</v>
      </c>
      <c r="P11651" t="s">
        <v>10827</v>
      </c>
      <c r="Q11651" t="s">
        <v>19256</v>
      </c>
      <c r="S11651" t="s">
        <v>29</v>
      </c>
    </row>
    <row r="11652" spans="1:19" hidden="1" x14ac:dyDescent="0.2">
      <c r="A11652">
        <v>7595</v>
      </c>
      <c r="B11652" t="s">
        <v>9312</v>
      </c>
      <c r="C11652" t="s">
        <v>73</v>
      </c>
      <c r="D11652">
        <v>8.84</v>
      </c>
      <c r="E11652">
        <v>5</v>
      </c>
      <c r="F11652" t="s">
        <v>1903</v>
      </c>
      <c r="G11652" t="s">
        <v>55</v>
      </c>
      <c r="H11652" t="s">
        <v>46</v>
      </c>
      <c r="I11652" t="s">
        <v>6948</v>
      </c>
      <c r="K11652" t="e">
        <f>- Other measurements: D16, F16</f>
        <v>#NAME?</v>
      </c>
      <c r="L11652" t="s">
        <v>9314</v>
      </c>
      <c r="M11652" t="s">
        <v>2579</v>
      </c>
      <c r="N11652">
        <v>3</v>
      </c>
      <c r="P11652" t="s">
        <v>10827</v>
      </c>
      <c r="Q11652" t="s">
        <v>19256</v>
      </c>
      <c r="S11652" t="s">
        <v>29</v>
      </c>
    </row>
    <row r="11653" spans="1:19" hidden="1" x14ac:dyDescent="0.2">
      <c r="A11653">
        <v>7595</v>
      </c>
      <c r="B11653" t="s">
        <v>9312</v>
      </c>
      <c r="C11653" t="s">
        <v>77</v>
      </c>
      <c r="D11653">
        <v>11.2</v>
      </c>
      <c r="E11653">
        <v>5</v>
      </c>
      <c r="F11653" t="s">
        <v>1903</v>
      </c>
      <c r="G11653" t="s">
        <v>55</v>
      </c>
      <c r="H11653" t="s">
        <v>46</v>
      </c>
      <c r="I11653" t="s">
        <v>6948</v>
      </c>
      <c r="K11653" t="e">
        <f>- Other measurements: D16, F16</f>
        <v>#NAME?</v>
      </c>
      <c r="L11653" t="s">
        <v>9314</v>
      </c>
      <c r="M11653" t="s">
        <v>2579</v>
      </c>
      <c r="N11653">
        <v>3</v>
      </c>
      <c r="P11653" t="s">
        <v>10827</v>
      </c>
      <c r="Q11653" t="s">
        <v>19256</v>
      </c>
      <c r="S11653" t="s">
        <v>29</v>
      </c>
    </row>
    <row r="11654" spans="1:19" hidden="1" x14ac:dyDescent="0.2">
      <c r="A11654">
        <v>7595</v>
      </c>
      <c r="B11654" t="s">
        <v>9312</v>
      </c>
      <c r="C11654" t="s">
        <v>73</v>
      </c>
      <c r="D11654">
        <v>8.58</v>
      </c>
      <c r="E11654">
        <v>15</v>
      </c>
      <c r="F11654" t="s">
        <v>1903</v>
      </c>
      <c r="G11654" t="s">
        <v>55</v>
      </c>
      <c r="H11654" t="s">
        <v>46</v>
      </c>
      <c r="I11654" t="s">
        <v>6948</v>
      </c>
      <c r="K11654" t="e">
        <f>- Other measurements: D16, F16</f>
        <v>#NAME?</v>
      </c>
      <c r="L11654" t="s">
        <v>9314</v>
      </c>
      <c r="M11654" t="s">
        <v>2579</v>
      </c>
      <c r="N11654">
        <v>3</v>
      </c>
      <c r="P11654" t="s">
        <v>10827</v>
      </c>
      <c r="Q11654" t="s">
        <v>19256</v>
      </c>
      <c r="S11654" t="s">
        <v>29</v>
      </c>
    </row>
    <row r="11655" spans="1:19" hidden="1" x14ac:dyDescent="0.2">
      <c r="A11655">
        <v>7595</v>
      </c>
      <c r="B11655" t="s">
        <v>9312</v>
      </c>
      <c r="C11655" t="s">
        <v>77</v>
      </c>
      <c r="D11655">
        <v>10.89</v>
      </c>
      <c r="E11655">
        <v>15</v>
      </c>
      <c r="F11655" t="s">
        <v>1903</v>
      </c>
      <c r="G11655" t="s">
        <v>55</v>
      </c>
      <c r="H11655" t="s">
        <v>46</v>
      </c>
      <c r="I11655" t="s">
        <v>6948</v>
      </c>
      <c r="K11655" t="e">
        <f>- Other measurements: D16, F16</f>
        <v>#NAME?</v>
      </c>
      <c r="L11655" t="s">
        <v>9314</v>
      </c>
      <c r="M11655" t="s">
        <v>2579</v>
      </c>
      <c r="N11655">
        <v>3</v>
      </c>
      <c r="P11655" t="s">
        <v>10827</v>
      </c>
      <c r="Q11655" t="s">
        <v>19256</v>
      </c>
      <c r="S11655" t="s">
        <v>29</v>
      </c>
    </row>
    <row r="11656" spans="1:19" hidden="1" x14ac:dyDescent="0.2">
      <c r="A11656">
        <v>7595</v>
      </c>
      <c r="B11656" t="s">
        <v>9312</v>
      </c>
      <c r="C11656" t="s">
        <v>73</v>
      </c>
      <c r="D11656">
        <v>8.3699999999999992</v>
      </c>
      <c r="E11656">
        <v>25</v>
      </c>
      <c r="F11656" t="s">
        <v>1903</v>
      </c>
      <c r="G11656" t="s">
        <v>55</v>
      </c>
      <c r="H11656" t="s">
        <v>46</v>
      </c>
      <c r="I11656" t="s">
        <v>6948</v>
      </c>
      <c r="K11656" t="e">
        <f>- Other measurements: D16, F16</f>
        <v>#NAME?</v>
      </c>
      <c r="L11656" t="s">
        <v>9314</v>
      </c>
      <c r="M11656" t="s">
        <v>2579</v>
      </c>
      <c r="N11656">
        <v>3</v>
      </c>
      <c r="P11656" t="s">
        <v>10827</v>
      </c>
      <c r="Q11656" t="s">
        <v>19256</v>
      </c>
      <c r="S11656" t="s">
        <v>29</v>
      </c>
    </row>
    <row r="11657" spans="1:19" hidden="1" x14ac:dyDescent="0.2">
      <c r="A11657">
        <v>7595</v>
      </c>
      <c r="B11657" t="s">
        <v>9312</v>
      </c>
      <c r="C11657" t="s">
        <v>77</v>
      </c>
      <c r="D11657">
        <v>10.7</v>
      </c>
      <c r="E11657">
        <v>25</v>
      </c>
      <c r="F11657" t="s">
        <v>1903</v>
      </c>
      <c r="G11657" t="s">
        <v>55</v>
      </c>
      <c r="H11657" t="s">
        <v>46</v>
      </c>
      <c r="I11657" t="s">
        <v>6948</v>
      </c>
      <c r="K11657" t="e">
        <f>- Other measurements: D16, F16</f>
        <v>#NAME?</v>
      </c>
      <c r="L11657" t="s">
        <v>9314</v>
      </c>
      <c r="M11657" t="s">
        <v>2579</v>
      </c>
      <c r="N11657">
        <v>3</v>
      </c>
      <c r="P11657" t="s">
        <v>10827</v>
      </c>
      <c r="Q11657" t="s">
        <v>19256</v>
      </c>
      <c r="S11657" t="s">
        <v>29</v>
      </c>
    </row>
    <row r="11658" spans="1:19" hidden="1" x14ac:dyDescent="0.2">
      <c r="A11658">
        <v>7595</v>
      </c>
      <c r="B11658" t="s">
        <v>9312</v>
      </c>
      <c r="C11658" t="s">
        <v>73</v>
      </c>
      <c r="D11658">
        <v>8.17</v>
      </c>
      <c r="E11658">
        <v>10.5</v>
      </c>
      <c r="F11658" t="s">
        <v>1903</v>
      </c>
      <c r="G11658" t="s">
        <v>55</v>
      </c>
      <c r="H11658" t="s">
        <v>46</v>
      </c>
      <c r="I11658" t="s">
        <v>6948</v>
      </c>
      <c r="K11658" t="e">
        <f>- Other measurements: D16, F16</f>
        <v>#NAME?</v>
      </c>
      <c r="L11658" t="s">
        <v>9314</v>
      </c>
      <c r="M11658" t="s">
        <v>2579</v>
      </c>
      <c r="N11658">
        <v>3</v>
      </c>
      <c r="P11658" t="s">
        <v>10827</v>
      </c>
      <c r="Q11658" t="s">
        <v>19256</v>
      </c>
      <c r="S11658" t="s">
        <v>29</v>
      </c>
    </row>
    <row r="11659" spans="1:19" hidden="1" x14ac:dyDescent="0.2">
      <c r="A11659">
        <v>7595</v>
      </c>
      <c r="B11659" t="s">
        <v>9312</v>
      </c>
      <c r="C11659" t="s">
        <v>77</v>
      </c>
      <c r="D11659">
        <v>10.5</v>
      </c>
      <c r="E11659">
        <v>10.5</v>
      </c>
      <c r="F11659" t="s">
        <v>1903</v>
      </c>
      <c r="G11659" t="s">
        <v>55</v>
      </c>
      <c r="H11659" t="s">
        <v>46</v>
      </c>
      <c r="I11659" t="s">
        <v>6948</v>
      </c>
      <c r="K11659" t="e">
        <f>- Other measurements: D16, F16</f>
        <v>#NAME?</v>
      </c>
      <c r="L11659" t="s">
        <v>9314</v>
      </c>
      <c r="M11659" t="s">
        <v>2579</v>
      </c>
      <c r="N11659">
        <v>3</v>
      </c>
      <c r="P11659" t="s">
        <v>10827</v>
      </c>
      <c r="Q11659" t="s">
        <v>19256</v>
      </c>
      <c r="S11659" t="s">
        <v>29</v>
      </c>
    </row>
    <row r="11660" spans="1:19" hidden="1" x14ac:dyDescent="0.2">
      <c r="A11660">
        <v>7595</v>
      </c>
      <c r="B11660" t="s">
        <v>9312</v>
      </c>
      <c r="C11660" t="s">
        <v>73</v>
      </c>
      <c r="D11660">
        <v>7.98</v>
      </c>
      <c r="E11660">
        <v>45</v>
      </c>
      <c r="F11660" t="s">
        <v>1903</v>
      </c>
      <c r="G11660" t="s">
        <v>55</v>
      </c>
      <c r="H11660" t="s">
        <v>46</v>
      </c>
      <c r="I11660" t="s">
        <v>6948</v>
      </c>
      <c r="K11660" t="e">
        <f>- Other measurements: D16, F16</f>
        <v>#NAME?</v>
      </c>
      <c r="L11660" t="s">
        <v>9314</v>
      </c>
      <c r="M11660" t="s">
        <v>2579</v>
      </c>
      <c r="N11660">
        <v>3</v>
      </c>
      <c r="P11660" t="s">
        <v>10827</v>
      </c>
      <c r="Q11660" t="s">
        <v>19256</v>
      </c>
      <c r="S11660" t="s">
        <v>29</v>
      </c>
    </row>
    <row r="11661" spans="1:19" hidden="1" x14ac:dyDescent="0.2">
      <c r="A11661">
        <v>7595</v>
      </c>
      <c r="B11661" t="s">
        <v>9312</v>
      </c>
      <c r="C11661" t="s">
        <v>77</v>
      </c>
      <c r="D11661">
        <v>10.34</v>
      </c>
      <c r="E11661">
        <v>45</v>
      </c>
      <c r="F11661" t="s">
        <v>1903</v>
      </c>
      <c r="G11661" t="s">
        <v>55</v>
      </c>
      <c r="H11661" t="s">
        <v>46</v>
      </c>
      <c r="I11661" t="s">
        <v>6948</v>
      </c>
      <c r="K11661" t="e">
        <f>- Other measurements: D16, F16</f>
        <v>#NAME?</v>
      </c>
      <c r="L11661" t="s">
        <v>9314</v>
      </c>
      <c r="M11661" t="s">
        <v>2579</v>
      </c>
      <c r="N11661">
        <v>3</v>
      </c>
      <c r="P11661" t="s">
        <v>10827</v>
      </c>
      <c r="Q11661" t="s">
        <v>19256</v>
      </c>
      <c r="S11661" t="s">
        <v>29</v>
      </c>
    </row>
    <row r="11662" spans="1:19" hidden="1" x14ac:dyDescent="0.2">
      <c r="A11662">
        <v>7595</v>
      </c>
      <c r="B11662" t="s">
        <v>9312</v>
      </c>
      <c r="C11662" t="s">
        <v>73</v>
      </c>
      <c r="D11662">
        <v>7.85</v>
      </c>
      <c r="E11662">
        <v>55</v>
      </c>
      <c r="F11662" t="s">
        <v>1903</v>
      </c>
      <c r="G11662" t="s">
        <v>55</v>
      </c>
      <c r="H11662" t="s">
        <v>46</v>
      </c>
      <c r="I11662" t="s">
        <v>6948</v>
      </c>
      <c r="K11662" t="e">
        <f>- Other measurements: D16, F16</f>
        <v>#NAME?</v>
      </c>
      <c r="L11662" t="s">
        <v>9314</v>
      </c>
      <c r="M11662" t="s">
        <v>2579</v>
      </c>
      <c r="N11662">
        <v>3</v>
      </c>
      <c r="P11662" t="s">
        <v>10827</v>
      </c>
      <c r="Q11662" t="s">
        <v>19256</v>
      </c>
      <c r="S11662" t="s">
        <v>29</v>
      </c>
    </row>
    <row r="11663" spans="1:19" hidden="1" x14ac:dyDescent="0.2">
      <c r="A11663">
        <v>7595</v>
      </c>
      <c r="B11663" t="s">
        <v>9312</v>
      </c>
      <c r="C11663" t="s">
        <v>77</v>
      </c>
      <c r="D11663">
        <v>10.23</v>
      </c>
      <c r="E11663">
        <v>55</v>
      </c>
      <c r="F11663" t="s">
        <v>1903</v>
      </c>
      <c r="G11663" t="s">
        <v>55</v>
      </c>
      <c r="H11663" t="s">
        <v>46</v>
      </c>
      <c r="I11663" t="s">
        <v>6948</v>
      </c>
      <c r="K11663" t="e">
        <f>- Other measurements: D16, F16</f>
        <v>#NAME?</v>
      </c>
      <c r="L11663" t="s">
        <v>9314</v>
      </c>
      <c r="M11663" t="s">
        <v>2579</v>
      </c>
      <c r="N11663">
        <v>3</v>
      </c>
      <c r="P11663" t="s">
        <v>10827</v>
      </c>
      <c r="Q11663" t="s">
        <v>19256</v>
      </c>
      <c r="S11663" t="s">
        <v>29</v>
      </c>
    </row>
    <row r="11664" spans="1:19" hidden="1" x14ac:dyDescent="0.2">
      <c r="A11664">
        <v>7595</v>
      </c>
      <c r="B11664" t="s">
        <v>9312</v>
      </c>
      <c r="C11664" t="s">
        <v>73</v>
      </c>
      <c r="D11664">
        <v>7.69</v>
      </c>
      <c r="E11664">
        <v>65</v>
      </c>
      <c r="F11664" t="s">
        <v>1903</v>
      </c>
      <c r="G11664" t="s">
        <v>55</v>
      </c>
      <c r="H11664" t="s">
        <v>46</v>
      </c>
      <c r="I11664" t="s">
        <v>6948</v>
      </c>
      <c r="K11664" t="e">
        <f>- Other measurements: D16, F16</f>
        <v>#NAME?</v>
      </c>
      <c r="L11664" t="s">
        <v>9314</v>
      </c>
      <c r="M11664" t="s">
        <v>2579</v>
      </c>
      <c r="N11664">
        <v>3</v>
      </c>
      <c r="P11664" t="s">
        <v>10827</v>
      </c>
      <c r="Q11664" t="s">
        <v>19256</v>
      </c>
      <c r="S11664" t="s">
        <v>29</v>
      </c>
    </row>
    <row r="11665" spans="1:19" hidden="1" x14ac:dyDescent="0.2">
      <c r="A11665">
        <v>7595</v>
      </c>
      <c r="B11665" t="s">
        <v>9312</v>
      </c>
      <c r="C11665" t="s">
        <v>77</v>
      </c>
      <c r="D11665">
        <v>10.08</v>
      </c>
      <c r="E11665">
        <v>65</v>
      </c>
      <c r="F11665" t="s">
        <v>1903</v>
      </c>
      <c r="G11665" t="s">
        <v>55</v>
      </c>
      <c r="H11665" t="s">
        <v>46</v>
      </c>
      <c r="I11665" t="s">
        <v>6948</v>
      </c>
      <c r="K11665" t="e">
        <f>- Other measurements: D16, F16</f>
        <v>#NAME?</v>
      </c>
      <c r="L11665" t="s">
        <v>9314</v>
      </c>
      <c r="M11665" t="s">
        <v>2579</v>
      </c>
      <c r="N11665">
        <v>3</v>
      </c>
      <c r="P11665" t="s">
        <v>10827</v>
      </c>
      <c r="Q11665" t="s">
        <v>19256</v>
      </c>
      <c r="S11665" t="s">
        <v>29</v>
      </c>
    </row>
    <row r="11666" spans="1:19" hidden="1" x14ac:dyDescent="0.2">
      <c r="A11666">
        <v>7595</v>
      </c>
      <c r="B11666" t="s">
        <v>9312</v>
      </c>
      <c r="C11666" t="s">
        <v>73</v>
      </c>
      <c r="D11666">
        <v>7.52</v>
      </c>
      <c r="E11666">
        <v>75</v>
      </c>
      <c r="F11666" t="s">
        <v>1903</v>
      </c>
      <c r="G11666" t="s">
        <v>55</v>
      </c>
      <c r="H11666" t="s">
        <v>46</v>
      </c>
      <c r="I11666" t="s">
        <v>6948</v>
      </c>
      <c r="K11666" t="e">
        <f>- Other measurements: D16, F16</f>
        <v>#NAME?</v>
      </c>
      <c r="L11666" t="s">
        <v>9314</v>
      </c>
      <c r="M11666" t="s">
        <v>2579</v>
      </c>
      <c r="N11666">
        <v>3</v>
      </c>
      <c r="P11666" t="s">
        <v>10827</v>
      </c>
      <c r="Q11666" t="s">
        <v>19256</v>
      </c>
      <c r="S11666" t="s">
        <v>29</v>
      </c>
    </row>
    <row r="11667" spans="1:19" hidden="1" x14ac:dyDescent="0.2">
      <c r="A11667">
        <v>7595</v>
      </c>
      <c r="B11667" t="s">
        <v>9312</v>
      </c>
      <c r="C11667" t="s">
        <v>77</v>
      </c>
      <c r="D11667">
        <v>9.93</v>
      </c>
      <c r="E11667">
        <v>75</v>
      </c>
      <c r="F11667" t="s">
        <v>1903</v>
      </c>
      <c r="G11667" t="s">
        <v>55</v>
      </c>
      <c r="H11667" t="s">
        <v>46</v>
      </c>
      <c r="I11667" t="s">
        <v>6948</v>
      </c>
      <c r="K11667" t="e">
        <f>- Other measurements: D16, F16</f>
        <v>#NAME?</v>
      </c>
      <c r="L11667" t="s">
        <v>9314</v>
      </c>
      <c r="M11667" t="s">
        <v>2579</v>
      </c>
      <c r="N11667">
        <v>3</v>
      </c>
      <c r="P11667" t="s">
        <v>10827</v>
      </c>
      <c r="Q11667" t="s">
        <v>19256</v>
      </c>
      <c r="S11667" t="s">
        <v>29</v>
      </c>
    </row>
    <row r="11668" spans="1:19" hidden="1" x14ac:dyDescent="0.2">
      <c r="A11668">
        <v>7595</v>
      </c>
      <c r="B11668" t="s">
        <v>9312</v>
      </c>
      <c r="C11668" t="s">
        <v>73</v>
      </c>
      <c r="D11668">
        <v>7.38</v>
      </c>
      <c r="E11668">
        <v>85</v>
      </c>
      <c r="F11668" t="s">
        <v>1903</v>
      </c>
      <c r="G11668" t="s">
        <v>55</v>
      </c>
      <c r="H11668" t="s">
        <v>46</v>
      </c>
      <c r="I11668" t="s">
        <v>6948</v>
      </c>
      <c r="K11668" t="e">
        <f>- Other measurements: D16, F16</f>
        <v>#NAME?</v>
      </c>
      <c r="L11668" t="s">
        <v>9314</v>
      </c>
      <c r="M11668" t="s">
        <v>2579</v>
      </c>
      <c r="N11668">
        <v>3</v>
      </c>
      <c r="P11668" t="s">
        <v>10827</v>
      </c>
      <c r="Q11668" t="s">
        <v>19256</v>
      </c>
      <c r="S11668" t="s">
        <v>29</v>
      </c>
    </row>
    <row r="11669" spans="1:19" hidden="1" x14ac:dyDescent="0.2">
      <c r="A11669">
        <v>7595</v>
      </c>
      <c r="B11669" t="s">
        <v>9312</v>
      </c>
      <c r="C11669" t="s">
        <v>77</v>
      </c>
      <c r="D11669">
        <v>9.85</v>
      </c>
      <c r="E11669">
        <v>85</v>
      </c>
      <c r="F11669" t="s">
        <v>1903</v>
      </c>
      <c r="G11669" t="s">
        <v>55</v>
      </c>
      <c r="H11669" t="s">
        <v>46</v>
      </c>
      <c r="I11669" t="s">
        <v>6948</v>
      </c>
      <c r="K11669" t="e">
        <f>- Other measurements: D16, F16</f>
        <v>#NAME?</v>
      </c>
      <c r="L11669" t="s">
        <v>9314</v>
      </c>
      <c r="M11669" t="s">
        <v>2579</v>
      </c>
      <c r="N11669">
        <v>3</v>
      </c>
      <c r="P11669" t="s">
        <v>10827</v>
      </c>
      <c r="Q11669" t="s">
        <v>19256</v>
      </c>
      <c r="S11669" t="s">
        <v>29</v>
      </c>
    </row>
    <row r="11670" spans="1:19" hidden="1" x14ac:dyDescent="0.2">
      <c r="A11670">
        <v>7595</v>
      </c>
      <c r="B11670" t="s">
        <v>9312</v>
      </c>
      <c r="C11670" t="s">
        <v>73</v>
      </c>
      <c r="D11670">
        <v>7.28</v>
      </c>
      <c r="E11670">
        <v>95</v>
      </c>
      <c r="F11670" t="s">
        <v>1903</v>
      </c>
      <c r="G11670" t="s">
        <v>55</v>
      </c>
      <c r="H11670" t="s">
        <v>46</v>
      </c>
      <c r="I11670" t="s">
        <v>6948</v>
      </c>
      <c r="K11670" t="e">
        <f>- Other measurements: D16, F16</f>
        <v>#NAME?</v>
      </c>
      <c r="L11670" t="s">
        <v>9314</v>
      </c>
      <c r="M11670" t="s">
        <v>2579</v>
      </c>
      <c r="N11670">
        <v>3</v>
      </c>
      <c r="P11670" t="s">
        <v>10827</v>
      </c>
      <c r="Q11670" t="s">
        <v>19256</v>
      </c>
      <c r="S11670" t="s">
        <v>29</v>
      </c>
    </row>
    <row r="11671" spans="1:19" hidden="1" x14ac:dyDescent="0.2">
      <c r="A11671">
        <v>7595</v>
      </c>
      <c r="B11671" t="s">
        <v>9312</v>
      </c>
      <c r="C11671" t="s">
        <v>77</v>
      </c>
      <c r="D11671">
        <v>9.76</v>
      </c>
      <c r="E11671">
        <v>95</v>
      </c>
      <c r="F11671" t="s">
        <v>1903</v>
      </c>
      <c r="G11671" t="s">
        <v>55</v>
      </c>
      <c r="H11671" t="s">
        <v>46</v>
      </c>
      <c r="I11671" t="s">
        <v>6948</v>
      </c>
      <c r="K11671" t="e">
        <f>- Other measurements: D16, F16</f>
        <v>#NAME?</v>
      </c>
      <c r="L11671" t="s">
        <v>9314</v>
      </c>
      <c r="M11671" t="s">
        <v>2579</v>
      </c>
      <c r="N11671">
        <v>3</v>
      </c>
      <c r="P11671" t="s">
        <v>10827</v>
      </c>
      <c r="Q11671" t="s">
        <v>19256</v>
      </c>
      <c r="S11671" t="s">
        <v>29</v>
      </c>
    </row>
    <row r="11672" spans="1:19" hidden="1" x14ac:dyDescent="0.2">
      <c r="A11672">
        <v>7595</v>
      </c>
      <c r="B11672" t="s">
        <v>9312</v>
      </c>
      <c r="C11672" t="s">
        <v>73</v>
      </c>
      <c r="D11672">
        <v>8.3919999999999995</v>
      </c>
      <c r="E11672">
        <v>25</v>
      </c>
      <c r="F11672" t="s">
        <v>19258</v>
      </c>
      <c r="G11672" t="s">
        <v>55</v>
      </c>
      <c r="H11672" t="s">
        <v>46</v>
      </c>
      <c r="I11672" t="s">
        <v>19259</v>
      </c>
      <c r="J11672" t="s">
        <v>43</v>
      </c>
      <c r="K11672" t="e">
        <f>- Other measurements: D16, F16</f>
        <v>#NAME?</v>
      </c>
      <c r="L11672" t="s">
        <v>9314</v>
      </c>
      <c r="M11672" t="s">
        <v>2579</v>
      </c>
      <c r="N11672">
        <v>3</v>
      </c>
      <c r="P11672" t="s">
        <v>10827</v>
      </c>
      <c r="Q11672" t="s">
        <v>19256</v>
      </c>
      <c r="S11672" t="s">
        <v>29</v>
      </c>
    </row>
    <row r="11673" spans="1:19" hidden="1" x14ac:dyDescent="0.2">
      <c r="A11673">
        <v>7595</v>
      </c>
      <c r="B11673" t="s">
        <v>9312</v>
      </c>
      <c r="C11673" t="s">
        <v>77</v>
      </c>
      <c r="D11673">
        <v>10.760999999999999</v>
      </c>
      <c r="E11673">
        <v>25</v>
      </c>
      <c r="F11673" t="s">
        <v>19258</v>
      </c>
      <c r="G11673" t="s">
        <v>55</v>
      </c>
      <c r="H11673" t="s">
        <v>46</v>
      </c>
      <c r="I11673" t="s">
        <v>19259</v>
      </c>
      <c r="J11673" t="s">
        <v>43</v>
      </c>
      <c r="K11673" t="e">
        <f>- Other measurements: D16, F16</f>
        <v>#NAME?</v>
      </c>
      <c r="L11673" t="s">
        <v>9314</v>
      </c>
      <c r="M11673" t="s">
        <v>2579</v>
      </c>
      <c r="N11673">
        <v>3</v>
      </c>
      <c r="P11673" t="s">
        <v>10827</v>
      </c>
      <c r="Q11673" t="s">
        <v>19256</v>
      </c>
      <c r="S11673" t="s">
        <v>29</v>
      </c>
    </row>
    <row r="11674" spans="1:19" hidden="1" x14ac:dyDescent="0.2">
      <c r="A11674">
        <v>7596</v>
      </c>
      <c r="B11674" t="s">
        <v>19260</v>
      </c>
      <c r="C11674" t="s">
        <v>73</v>
      </c>
      <c r="D11674">
        <v>8.65</v>
      </c>
      <c r="E11674">
        <v>20</v>
      </c>
      <c r="F11674" t="s">
        <v>19261</v>
      </c>
      <c r="G11674" t="s">
        <v>55</v>
      </c>
      <c r="H11674" t="s">
        <v>46</v>
      </c>
      <c r="I11674" t="s">
        <v>37</v>
      </c>
      <c r="K11674"/>
      <c r="L11674" t="s">
        <v>19262</v>
      </c>
      <c r="M11674" t="s">
        <v>26</v>
      </c>
      <c r="N11674">
        <v>2</v>
      </c>
      <c r="P11674" t="s">
        <v>10827</v>
      </c>
      <c r="Q11674" t="s">
        <v>19263</v>
      </c>
      <c r="S11674" t="s">
        <v>29</v>
      </c>
    </row>
    <row r="11675" spans="1:19" hidden="1" x14ac:dyDescent="0.2">
      <c r="A11675">
        <v>7600</v>
      </c>
      <c r="B11675" t="s">
        <v>19264</v>
      </c>
      <c r="C11675" t="s">
        <v>73</v>
      </c>
      <c r="D11675">
        <v>8.2200000000000006</v>
      </c>
      <c r="E11675">
        <v>20</v>
      </c>
      <c r="F11675" t="s">
        <v>19265</v>
      </c>
      <c r="G11675" t="s">
        <v>55</v>
      </c>
      <c r="H11675" t="s">
        <v>46</v>
      </c>
      <c r="I11675" t="s">
        <v>37</v>
      </c>
      <c r="K11675"/>
      <c r="L11675" t="s">
        <v>19266</v>
      </c>
      <c r="M11675" t="s">
        <v>11071</v>
      </c>
      <c r="N11675">
        <v>3</v>
      </c>
      <c r="P11675" t="s">
        <v>10827</v>
      </c>
      <c r="Q11675" t="s">
        <v>19267</v>
      </c>
      <c r="S11675" t="s">
        <v>29</v>
      </c>
    </row>
    <row r="11676" spans="1:19" hidden="1" x14ac:dyDescent="0.2">
      <c r="A11676">
        <v>7600</v>
      </c>
      <c r="B11676" t="s">
        <v>19264</v>
      </c>
      <c r="C11676" t="s">
        <v>77</v>
      </c>
      <c r="D11676">
        <v>9.52</v>
      </c>
      <c r="E11676">
        <v>20</v>
      </c>
      <c r="F11676" t="s">
        <v>19265</v>
      </c>
      <c r="G11676" t="s">
        <v>55</v>
      </c>
      <c r="H11676" t="s">
        <v>46</v>
      </c>
      <c r="I11676" t="s">
        <v>37</v>
      </c>
      <c r="K11676"/>
      <c r="L11676" t="s">
        <v>19266</v>
      </c>
      <c r="M11676" t="s">
        <v>11071</v>
      </c>
      <c r="N11676">
        <v>3</v>
      </c>
      <c r="P11676" t="s">
        <v>10827</v>
      </c>
      <c r="Q11676" t="s">
        <v>19267</v>
      </c>
      <c r="S11676" t="s">
        <v>29</v>
      </c>
    </row>
    <row r="11677" spans="1:19" hidden="1" x14ac:dyDescent="0.2">
      <c r="A11677">
        <v>7600</v>
      </c>
      <c r="B11677" t="s">
        <v>19264</v>
      </c>
      <c r="C11677" t="s">
        <v>73</v>
      </c>
      <c r="D11677">
        <v>8.3699999999999992</v>
      </c>
      <c r="E11677">
        <v>20</v>
      </c>
      <c r="F11677" t="s">
        <v>19265</v>
      </c>
      <c r="I11677" t="s">
        <v>19268</v>
      </c>
      <c r="K11677"/>
      <c r="L11677" t="s">
        <v>19266</v>
      </c>
      <c r="M11677" t="s">
        <v>11071</v>
      </c>
      <c r="N11677">
        <v>3</v>
      </c>
      <c r="P11677" t="s">
        <v>10827</v>
      </c>
      <c r="Q11677" t="s">
        <v>19267</v>
      </c>
      <c r="S11677" t="s">
        <v>29</v>
      </c>
    </row>
    <row r="11678" spans="1:19" hidden="1" x14ac:dyDescent="0.2">
      <c r="A11678">
        <v>7600</v>
      </c>
      <c r="B11678" t="s">
        <v>19264</v>
      </c>
      <c r="C11678" t="s">
        <v>77</v>
      </c>
      <c r="D11678">
        <v>9.83</v>
      </c>
      <c r="E11678">
        <v>20</v>
      </c>
      <c r="F11678" t="s">
        <v>19265</v>
      </c>
      <c r="I11678" t="s">
        <v>19268</v>
      </c>
      <c r="K11678"/>
      <c r="L11678" t="s">
        <v>19266</v>
      </c>
      <c r="M11678" t="s">
        <v>11071</v>
      </c>
      <c r="N11678">
        <v>3</v>
      </c>
      <c r="P11678" t="s">
        <v>10827</v>
      </c>
      <c r="Q11678" t="s">
        <v>19267</v>
      </c>
      <c r="S11678" t="s">
        <v>29</v>
      </c>
    </row>
    <row r="11679" spans="1:19" hidden="1" x14ac:dyDescent="0.2">
      <c r="A11679">
        <v>7603</v>
      </c>
      <c r="B11679" t="s">
        <v>19269</v>
      </c>
      <c r="C11679" t="s">
        <v>20</v>
      </c>
      <c r="D11679">
        <v>8.65</v>
      </c>
      <c r="E11679">
        <v>30</v>
      </c>
      <c r="F11679" t="s">
        <v>19270</v>
      </c>
      <c r="G11679" t="s">
        <v>55</v>
      </c>
      <c r="H11679" t="s">
        <v>23</v>
      </c>
      <c r="I11679" t="s">
        <v>1470</v>
      </c>
      <c r="K11679"/>
      <c r="L11679" t="s">
        <v>19271</v>
      </c>
      <c r="M11679" t="s">
        <v>26</v>
      </c>
      <c r="N11679">
        <v>2</v>
      </c>
      <c r="P11679" t="s">
        <v>10827</v>
      </c>
      <c r="Q11679" t="s">
        <v>19272</v>
      </c>
      <c r="S11679" t="s">
        <v>29</v>
      </c>
    </row>
    <row r="11680" spans="1:19" hidden="1" x14ac:dyDescent="0.2">
      <c r="A11680">
        <v>7604</v>
      </c>
      <c r="B11680" t="s">
        <v>19273</v>
      </c>
      <c r="C11680" t="s">
        <v>77</v>
      </c>
      <c r="D11680">
        <v>8.9499999999999993</v>
      </c>
      <c r="E11680">
        <v>20</v>
      </c>
      <c r="F11680" t="s">
        <v>19261</v>
      </c>
      <c r="G11680" t="s">
        <v>55</v>
      </c>
      <c r="H11680" t="s">
        <v>46</v>
      </c>
      <c r="I11680" t="s">
        <v>37</v>
      </c>
      <c r="K11680"/>
      <c r="L11680" t="s">
        <v>19274</v>
      </c>
      <c r="M11680" t="s">
        <v>26</v>
      </c>
      <c r="N11680">
        <v>2</v>
      </c>
      <c r="P11680" t="s">
        <v>10827</v>
      </c>
      <c r="Q11680" t="s">
        <v>19275</v>
      </c>
      <c r="S11680" t="s">
        <v>29</v>
      </c>
    </row>
    <row r="11681" spans="1:19" hidden="1" x14ac:dyDescent="0.2">
      <c r="A11681">
        <v>7607</v>
      </c>
      <c r="B11681" t="s">
        <v>19276</v>
      </c>
      <c r="C11681" t="s">
        <v>20</v>
      </c>
      <c r="D11681">
        <v>8.6</v>
      </c>
      <c r="E11681">
        <v>30</v>
      </c>
      <c r="F11681" t="s">
        <v>19270</v>
      </c>
      <c r="G11681" t="s">
        <v>55</v>
      </c>
      <c r="H11681" t="s">
        <v>23</v>
      </c>
      <c r="I11681" t="s">
        <v>1470</v>
      </c>
      <c r="K11681"/>
      <c r="L11681" t="s">
        <v>19277</v>
      </c>
      <c r="M11681" t="s">
        <v>26</v>
      </c>
      <c r="N11681">
        <v>2</v>
      </c>
      <c r="P11681" t="s">
        <v>10827</v>
      </c>
      <c r="Q11681" t="s">
        <v>19278</v>
      </c>
      <c r="S11681" t="s">
        <v>29</v>
      </c>
    </row>
    <row r="11682" spans="1:19" hidden="1" x14ac:dyDescent="0.2">
      <c r="A11682">
        <v>7608</v>
      </c>
      <c r="B11682" t="s">
        <v>19279</v>
      </c>
      <c r="C11682" t="s">
        <v>20</v>
      </c>
      <c r="D11682">
        <v>8.01</v>
      </c>
      <c r="E11682">
        <v>30</v>
      </c>
      <c r="F11682" t="s">
        <v>19280</v>
      </c>
      <c r="G11682" t="s">
        <v>55</v>
      </c>
      <c r="H11682" t="s">
        <v>23</v>
      </c>
      <c r="I11682" t="s">
        <v>19234</v>
      </c>
      <c r="K11682"/>
      <c r="L11682" t="s">
        <v>19281</v>
      </c>
      <c r="M11682" t="s">
        <v>26</v>
      </c>
      <c r="N11682">
        <v>2</v>
      </c>
      <c r="P11682" t="s">
        <v>10827</v>
      </c>
      <c r="Q11682" t="s">
        <v>19282</v>
      </c>
      <c r="S11682" t="s">
        <v>29</v>
      </c>
    </row>
    <row r="11683" spans="1:19" hidden="1" x14ac:dyDescent="0.2">
      <c r="A11683">
        <v>7608</v>
      </c>
      <c r="B11683" t="s">
        <v>19279</v>
      </c>
      <c r="C11683" t="s">
        <v>73</v>
      </c>
      <c r="D11683">
        <v>9.58</v>
      </c>
      <c r="E11683">
        <v>30</v>
      </c>
      <c r="F11683" t="s">
        <v>19280</v>
      </c>
      <c r="G11683" t="s">
        <v>55</v>
      </c>
      <c r="H11683" t="s">
        <v>23</v>
      </c>
      <c r="I11683" t="s">
        <v>19234</v>
      </c>
      <c r="K11683"/>
      <c r="L11683" t="s">
        <v>19281</v>
      </c>
      <c r="M11683" t="s">
        <v>26</v>
      </c>
      <c r="N11683">
        <v>2</v>
      </c>
      <c r="P11683" t="s">
        <v>10827</v>
      </c>
      <c r="Q11683" t="s">
        <v>19282</v>
      </c>
      <c r="S11683" t="s">
        <v>29</v>
      </c>
    </row>
    <row r="11684" spans="1:19" hidden="1" x14ac:dyDescent="0.2">
      <c r="A11684">
        <v>7608</v>
      </c>
      <c r="B11684" t="s">
        <v>19279</v>
      </c>
      <c r="C11684" t="s">
        <v>73</v>
      </c>
      <c r="D11684">
        <v>9.4600000000000009</v>
      </c>
      <c r="E11684">
        <v>30</v>
      </c>
      <c r="F11684" t="s">
        <v>19236</v>
      </c>
      <c r="G11684" t="s">
        <v>12576</v>
      </c>
      <c r="H11684" t="s">
        <v>23</v>
      </c>
      <c r="I11684" t="s">
        <v>19234</v>
      </c>
      <c r="K11684"/>
      <c r="L11684" t="s">
        <v>19281</v>
      </c>
      <c r="M11684" t="s">
        <v>26</v>
      </c>
      <c r="N11684">
        <v>2</v>
      </c>
      <c r="P11684" t="s">
        <v>10827</v>
      </c>
      <c r="Q11684" t="s">
        <v>19282</v>
      </c>
      <c r="S11684" t="s">
        <v>29</v>
      </c>
    </row>
    <row r="11685" spans="1:19" hidden="1" x14ac:dyDescent="0.2">
      <c r="A11685">
        <v>7610</v>
      </c>
      <c r="B11685" t="s">
        <v>9331</v>
      </c>
      <c r="C11685" t="s">
        <v>20</v>
      </c>
      <c r="D11685">
        <v>8.73</v>
      </c>
      <c r="E11685">
        <v>25</v>
      </c>
      <c r="F11685" t="s">
        <v>19283</v>
      </c>
      <c r="G11685" t="s">
        <v>55</v>
      </c>
      <c r="H11685" t="s">
        <v>46</v>
      </c>
      <c r="I11685" t="s">
        <v>8362</v>
      </c>
      <c r="K11685"/>
      <c r="L11685" t="s">
        <v>19284</v>
      </c>
      <c r="M11685" t="s">
        <v>11208</v>
      </c>
      <c r="N11685">
        <v>4</v>
      </c>
      <c r="P11685" t="s">
        <v>10827</v>
      </c>
      <c r="Q11685" t="s">
        <v>19285</v>
      </c>
      <c r="S11685" t="s">
        <v>29</v>
      </c>
    </row>
    <row r="11686" spans="1:19" hidden="1" x14ac:dyDescent="0.2">
      <c r="A11686">
        <v>7610</v>
      </c>
      <c r="B11686" t="s">
        <v>9331</v>
      </c>
      <c r="C11686" t="s">
        <v>20</v>
      </c>
      <c r="D11686">
        <v>8.9700000000000006</v>
      </c>
      <c r="E11686">
        <v>25</v>
      </c>
      <c r="F11686" t="s">
        <v>19286</v>
      </c>
      <c r="G11686" t="s">
        <v>55</v>
      </c>
      <c r="H11686" t="s">
        <v>46</v>
      </c>
      <c r="I11686" t="s">
        <v>19259</v>
      </c>
      <c r="K11686"/>
      <c r="L11686" t="s">
        <v>19284</v>
      </c>
      <c r="M11686" t="s">
        <v>11208</v>
      </c>
      <c r="N11686">
        <v>4</v>
      </c>
      <c r="P11686" t="s">
        <v>10827</v>
      </c>
      <c r="Q11686" t="s">
        <v>19285</v>
      </c>
      <c r="S11686" t="s">
        <v>29</v>
      </c>
    </row>
    <row r="11687" spans="1:19" hidden="1" x14ac:dyDescent="0.2">
      <c r="A11687">
        <v>7611</v>
      </c>
      <c r="B11687" t="s">
        <v>9336</v>
      </c>
      <c r="C11687" t="s">
        <v>20</v>
      </c>
      <c r="D11687">
        <v>9.06</v>
      </c>
      <c r="E11687">
        <v>25</v>
      </c>
      <c r="F11687" t="s">
        <v>19287</v>
      </c>
      <c r="G11687" t="s">
        <v>55</v>
      </c>
      <c r="H11687" t="s">
        <v>46</v>
      </c>
      <c r="I11687" t="s">
        <v>8626</v>
      </c>
      <c r="K11687"/>
      <c r="L11687" t="s">
        <v>9337</v>
      </c>
      <c r="M11687" t="s">
        <v>11071</v>
      </c>
      <c r="N11687">
        <v>3</v>
      </c>
      <c r="P11687" t="s">
        <v>10827</v>
      </c>
      <c r="Q11687" t="s">
        <v>19288</v>
      </c>
      <c r="S11687" t="s">
        <v>29</v>
      </c>
    </row>
    <row r="11688" spans="1:19" hidden="1" x14ac:dyDescent="0.2">
      <c r="A11688">
        <v>7611</v>
      </c>
      <c r="B11688" t="s">
        <v>9336</v>
      </c>
      <c r="C11688" t="s">
        <v>73</v>
      </c>
      <c r="D11688">
        <v>6.65</v>
      </c>
      <c r="E11688">
        <v>25</v>
      </c>
      <c r="F11688" t="s">
        <v>19287</v>
      </c>
      <c r="G11688" t="s">
        <v>55</v>
      </c>
      <c r="H11688" t="s">
        <v>46</v>
      </c>
      <c r="I11688" t="s">
        <v>8626</v>
      </c>
      <c r="K11688"/>
      <c r="L11688" t="s">
        <v>9337</v>
      </c>
      <c r="M11688" t="s">
        <v>11071</v>
      </c>
      <c r="N11688">
        <v>3</v>
      </c>
      <c r="P11688" t="s">
        <v>10827</v>
      </c>
      <c r="Q11688" t="s">
        <v>19288</v>
      </c>
      <c r="S11688" t="s">
        <v>29</v>
      </c>
    </row>
    <row r="11689" spans="1:19" hidden="1" x14ac:dyDescent="0.2">
      <c r="A11689">
        <v>7611</v>
      </c>
      <c r="B11689" t="s">
        <v>9336</v>
      </c>
      <c r="C11689" t="s">
        <v>20</v>
      </c>
      <c r="D11689">
        <v>9.0500000000000007</v>
      </c>
      <c r="E11689">
        <v>30</v>
      </c>
      <c r="F11689" t="s">
        <v>19289</v>
      </c>
      <c r="G11689" t="s">
        <v>55</v>
      </c>
      <c r="H11689" t="s">
        <v>23</v>
      </c>
      <c r="I11689" t="s">
        <v>1470</v>
      </c>
      <c r="K11689"/>
      <c r="L11689" t="s">
        <v>9337</v>
      </c>
      <c r="M11689" t="s">
        <v>11071</v>
      </c>
      <c r="N11689">
        <v>3</v>
      </c>
      <c r="P11689" t="s">
        <v>10827</v>
      </c>
      <c r="Q11689" t="s">
        <v>19288</v>
      </c>
      <c r="S11689" t="s">
        <v>29</v>
      </c>
    </row>
    <row r="11690" spans="1:19" hidden="1" x14ac:dyDescent="0.2">
      <c r="A11690">
        <v>7611</v>
      </c>
      <c r="B11690" t="s">
        <v>9336</v>
      </c>
      <c r="C11690" t="s">
        <v>73</v>
      </c>
      <c r="D11690">
        <v>6.53</v>
      </c>
      <c r="E11690">
        <v>30</v>
      </c>
      <c r="F11690" t="s">
        <v>19289</v>
      </c>
      <c r="G11690" t="s">
        <v>55</v>
      </c>
      <c r="H11690" t="s">
        <v>23</v>
      </c>
      <c r="I11690" t="s">
        <v>1470</v>
      </c>
      <c r="K11690"/>
      <c r="L11690" t="s">
        <v>9337</v>
      </c>
      <c r="M11690" t="s">
        <v>11071</v>
      </c>
      <c r="N11690">
        <v>3</v>
      </c>
      <c r="P11690" t="s">
        <v>10827</v>
      </c>
      <c r="Q11690" t="s">
        <v>19288</v>
      </c>
      <c r="S11690" t="s">
        <v>29</v>
      </c>
    </row>
    <row r="11691" spans="1:19" hidden="1" x14ac:dyDescent="0.2">
      <c r="A11691">
        <v>7612</v>
      </c>
      <c r="B11691" t="s">
        <v>9339</v>
      </c>
      <c r="C11691" t="s">
        <v>20</v>
      </c>
      <c r="D11691">
        <v>6.65</v>
      </c>
      <c r="E11691">
        <v>25</v>
      </c>
      <c r="F11691" t="s">
        <v>19290</v>
      </c>
      <c r="G11691" t="s">
        <v>55</v>
      </c>
      <c r="H11691" t="s">
        <v>46</v>
      </c>
      <c r="I11691" t="s">
        <v>19291</v>
      </c>
      <c r="K11691"/>
      <c r="L11691" t="s">
        <v>9340</v>
      </c>
      <c r="M11691" t="s">
        <v>11208</v>
      </c>
      <c r="N11691">
        <v>4</v>
      </c>
      <c r="P11691" t="s">
        <v>10827</v>
      </c>
      <c r="Q11691" t="s">
        <v>19292</v>
      </c>
      <c r="S11691" t="s">
        <v>29</v>
      </c>
    </row>
    <row r="11692" spans="1:19" hidden="1" x14ac:dyDescent="0.2">
      <c r="A11692">
        <v>7612</v>
      </c>
      <c r="B11692" t="s">
        <v>9339</v>
      </c>
      <c r="C11692" t="s">
        <v>73</v>
      </c>
      <c r="D11692">
        <v>9.0399999999999991</v>
      </c>
      <c r="E11692">
        <v>25</v>
      </c>
      <c r="F11692" t="s">
        <v>19290</v>
      </c>
      <c r="G11692" t="s">
        <v>55</v>
      </c>
      <c r="H11692" t="s">
        <v>46</v>
      </c>
      <c r="I11692" t="s">
        <v>19291</v>
      </c>
      <c r="K11692"/>
      <c r="L11692" t="s">
        <v>9340</v>
      </c>
      <c r="M11692" t="s">
        <v>11208</v>
      </c>
      <c r="N11692">
        <v>4</v>
      </c>
      <c r="P11692" t="s">
        <v>10827</v>
      </c>
      <c r="Q11692" t="s">
        <v>19292</v>
      </c>
      <c r="S11692" t="s">
        <v>29</v>
      </c>
    </row>
    <row r="11693" spans="1:19" hidden="1" x14ac:dyDescent="0.2">
      <c r="A11693">
        <v>7613</v>
      </c>
      <c r="B11693" t="s">
        <v>19293</v>
      </c>
      <c r="C11693" t="s">
        <v>20</v>
      </c>
      <c r="D11693">
        <v>6.7</v>
      </c>
      <c r="E11693">
        <v>25</v>
      </c>
      <c r="F11693" t="s">
        <v>19294</v>
      </c>
      <c r="G11693" t="s">
        <v>55</v>
      </c>
      <c r="H11693" t="s">
        <v>46</v>
      </c>
      <c r="I11693" t="s">
        <v>4480</v>
      </c>
      <c r="J11693" t="s">
        <v>43</v>
      </c>
      <c r="K11693"/>
      <c r="L11693" t="s">
        <v>19295</v>
      </c>
      <c r="M11693" t="s">
        <v>26</v>
      </c>
      <c r="N11693">
        <v>2</v>
      </c>
      <c r="P11693" t="s">
        <v>10827</v>
      </c>
      <c r="Q11693" t="s">
        <v>19296</v>
      </c>
      <c r="S11693" t="s">
        <v>29</v>
      </c>
    </row>
    <row r="11694" spans="1:19" hidden="1" x14ac:dyDescent="0.2">
      <c r="A11694">
        <v>7613</v>
      </c>
      <c r="B11694" t="s">
        <v>19293</v>
      </c>
      <c r="C11694" t="s">
        <v>20</v>
      </c>
      <c r="D11694">
        <v>6.39</v>
      </c>
      <c r="E11694">
        <v>37</v>
      </c>
      <c r="F11694" t="s">
        <v>19294</v>
      </c>
      <c r="G11694" t="s">
        <v>55</v>
      </c>
      <c r="H11694" t="s">
        <v>46</v>
      </c>
      <c r="I11694" t="s">
        <v>4480</v>
      </c>
      <c r="J11694" t="s">
        <v>43</v>
      </c>
      <c r="K11694"/>
      <c r="L11694" t="s">
        <v>19295</v>
      </c>
      <c r="M11694" t="s">
        <v>26</v>
      </c>
      <c r="N11694">
        <v>2</v>
      </c>
      <c r="P11694" t="s">
        <v>10827</v>
      </c>
      <c r="Q11694" t="s">
        <v>19296</v>
      </c>
      <c r="S11694" t="s">
        <v>29</v>
      </c>
    </row>
    <row r="11695" spans="1:19" hidden="1" x14ac:dyDescent="0.2">
      <c r="A11695">
        <v>7613</v>
      </c>
      <c r="B11695" t="s">
        <v>19293</v>
      </c>
      <c r="C11695" t="s">
        <v>20</v>
      </c>
      <c r="D11695">
        <v>6.07</v>
      </c>
      <c r="E11695">
        <v>50</v>
      </c>
      <c r="F11695" t="s">
        <v>19294</v>
      </c>
      <c r="G11695" t="s">
        <v>55</v>
      </c>
      <c r="H11695" t="s">
        <v>46</v>
      </c>
      <c r="I11695" t="s">
        <v>4480</v>
      </c>
      <c r="J11695" t="s">
        <v>43</v>
      </c>
      <c r="K11695"/>
      <c r="L11695" t="s">
        <v>19295</v>
      </c>
      <c r="M11695" t="s">
        <v>26</v>
      </c>
      <c r="N11695">
        <v>2</v>
      </c>
      <c r="P11695" t="s">
        <v>10827</v>
      </c>
      <c r="Q11695" t="s">
        <v>19296</v>
      </c>
      <c r="S11695" t="s">
        <v>29</v>
      </c>
    </row>
    <row r="11696" spans="1:19" hidden="1" x14ac:dyDescent="0.2">
      <c r="A11696">
        <v>7614</v>
      </c>
      <c r="B11696" t="s">
        <v>19297</v>
      </c>
      <c r="C11696" t="s">
        <v>20</v>
      </c>
      <c r="D11696">
        <v>1.87</v>
      </c>
      <c r="E11696">
        <v>25</v>
      </c>
      <c r="F11696" t="s">
        <v>19298</v>
      </c>
      <c r="G11696" t="s">
        <v>55</v>
      </c>
      <c r="H11696" t="s">
        <v>46</v>
      </c>
      <c r="I11696" t="s">
        <v>1966</v>
      </c>
      <c r="K11696"/>
      <c r="L11696" t="s">
        <v>19299</v>
      </c>
      <c r="M11696" t="s">
        <v>11208</v>
      </c>
      <c r="N11696">
        <v>4</v>
      </c>
      <c r="P11696" t="s">
        <v>10827</v>
      </c>
      <c r="Q11696" t="s">
        <v>19300</v>
      </c>
      <c r="S11696" t="s">
        <v>29</v>
      </c>
    </row>
    <row r="11697" spans="1:19" hidden="1" x14ac:dyDescent="0.2">
      <c r="A11697">
        <v>7614</v>
      </c>
      <c r="B11697" t="s">
        <v>19297</v>
      </c>
      <c r="C11697" t="s">
        <v>73</v>
      </c>
      <c r="D11697">
        <v>8.31</v>
      </c>
      <c r="E11697">
        <v>25</v>
      </c>
      <c r="F11697" t="s">
        <v>19298</v>
      </c>
      <c r="G11697" t="s">
        <v>55</v>
      </c>
      <c r="H11697" t="s">
        <v>46</v>
      </c>
      <c r="I11697" t="s">
        <v>1966</v>
      </c>
      <c r="K11697"/>
      <c r="L11697" t="s">
        <v>19299</v>
      </c>
      <c r="M11697" t="s">
        <v>11208</v>
      </c>
      <c r="N11697">
        <v>4</v>
      </c>
      <c r="P11697" t="s">
        <v>10827</v>
      </c>
      <c r="Q11697" t="s">
        <v>19300</v>
      </c>
      <c r="S11697" t="s">
        <v>29</v>
      </c>
    </row>
    <row r="11698" spans="1:19" hidden="1" x14ac:dyDescent="0.2">
      <c r="A11698">
        <v>7614</v>
      </c>
      <c r="B11698" t="s">
        <v>19297</v>
      </c>
      <c r="C11698" t="s">
        <v>77</v>
      </c>
      <c r="D11698">
        <v>10.25</v>
      </c>
      <c r="E11698">
        <v>25</v>
      </c>
      <c r="F11698" t="s">
        <v>19298</v>
      </c>
      <c r="G11698" t="s">
        <v>55</v>
      </c>
      <c r="H11698" t="s">
        <v>46</v>
      </c>
      <c r="I11698" t="s">
        <v>1966</v>
      </c>
      <c r="K11698"/>
      <c r="L11698" t="s">
        <v>19299</v>
      </c>
      <c r="M11698" t="s">
        <v>11208</v>
      </c>
      <c r="N11698">
        <v>4</v>
      </c>
      <c r="P11698" t="s">
        <v>10827</v>
      </c>
      <c r="Q11698" t="s">
        <v>19300</v>
      </c>
      <c r="S11698" t="s">
        <v>29</v>
      </c>
    </row>
    <row r="11699" spans="1:19" hidden="1" x14ac:dyDescent="0.2">
      <c r="A11699">
        <v>7615</v>
      </c>
      <c r="B11699" t="s">
        <v>19301</v>
      </c>
      <c r="C11699" t="s">
        <v>20</v>
      </c>
      <c r="D11699">
        <v>8.74</v>
      </c>
      <c r="E11699">
        <v>25</v>
      </c>
      <c r="F11699" t="s">
        <v>19298</v>
      </c>
      <c r="G11699" t="s">
        <v>55</v>
      </c>
      <c r="H11699" t="s">
        <v>46</v>
      </c>
      <c r="I11699" t="s">
        <v>1966</v>
      </c>
      <c r="K11699"/>
      <c r="L11699" t="s">
        <v>19302</v>
      </c>
      <c r="M11699" t="s">
        <v>2579</v>
      </c>
      <c r="N11699">
        <v>3</v>
      </c>
      <c r="P11699" t="s">
        <v>10827</v>
      </c>
      <c r="Q11699" t="s">
        <v>19303</v>
      </c>
      <c r="S11699" t="s">
        <v>29</v>
      </c>
    </row>
    <row r="11700" spans="1:19" hidden="1" x14ac:dyDescent="0.2">
      <c r="A11700">
        <v>7615</v>
      </c>
      <c r="B11700" t="s">
        <v>19301</v>
      </c>
      <c r="C11700" t="s">
        <v>73</v>
      </c>
      <c r="D11700">
        <v>6.23</v>
      </c>
      <c r="E11700">
        <v>25</v>
      </c>
      <c r="F11700" t="s">
        <v>19298</v>
      </c>
      <c r="G11700" t="s">
        <v>55</v>
      </c>
      <c r="H11700" t="s">
        <v>46</v>
      </c>
      <c r="I11700" t="s">
        <v>1966</v>
      </c>
      <c r="K11700"/>
      <c r="L11700" t="s">
        <v>19302</v>
      </c>
      <c r="M11700" t="s">
        <v>2579</v>
      </c>
      <c r="N11700">
        <v>3</v>
      </c>
      <c r="P11700" t="s">
        <v>10827</v>
      </c>
      <c r="Q11700" t="s">
        <v>19303</v>
      </c>
      <c r="S11700" t="s">
        <v>29</v>
      </c>
    </row>
    <row r="11701" spans="1:19" hidden="1" x14ac:dyDescent="0.2">
      <c r="A11701">
        <v>7616</v>
      </c>
      <c r="B11701" t="s">
        <v>19304</v>
      </c>
      <c r="C11701" t="s">
        <v>20</v>
      </c>
      <c r="D11701">
        <v>1.59</v>
      </c>
      <c r="E11701">
        <v>25</v>
      </c>
      <c r="F11701" t="s">
        <v>19298</v>
      </c>
      <c r="G11701" t="s">
        <v>55</v>
      </c>
      <c r="H11701" t="s">
        <v>46</v>
      </c>
      <c r="I11701" t="s">
        <v>1966</v>
      </c>
      <c r="K11701"/>
      <c r="L11701" t="s">
        <v>19305</v>
      </c>
      <c r="M11701" t="s">
        <v>11208</v>
      </c>
      <c r="N11701">
        <v>4</v>
      </c>
      <c r="P11701" t="s">
        <v>10827</v>
      </c>
      <c r="Q11701" t="s">
        <v>19306</v>
      </c>
      <c r="S11701" t="s">
        <v>29</v>
      </c>
    </row>
    <row r="11702" spans="1:19" hidden="1" x14ac:dyDescent="0.2">
      <c r="A11702">
        <v>7616</v>
      </c>
      <c r="B11702" t="s">
        <v>19304</v>
      </c>
      <c r="C11702" t="s">
        <v>73</v>
      </c>
      <c r="D11702">
        <v>6.76</v>
      </c>
      <c r="E11702">
        <v>25</v>
      </c>
      <c r="F11702" t="s">
        <v>19298</v>
      </c>
      <c r="G11702" t="s">
        <v>55</v>
      </c>
      <c r="H11702" t="s">
        <v>46</v>
      </c>
      <c r="I11702" t="s">
        <v>1966</v>
      </c>
      <c r="K11702"/>
      <c r="L11702" t="s">
        <v>19305</v>
      </c>
      <c r="M11702" t="s">
        <v>11208</v>
      </c>
      <c r="N11702">
        <v>4</v>
      </c>
      <c r="P11702" t="s">
        <v>10827</v>
      </c>
      <c r="Q11702" t="s">
        <v>19306</v>
      </c>
      <c r="S11702" t="s">
        <v>29</v>
      </c>
    </row>
    <row r="11703" spans="1:19" hidden="1" x14ac:dyDescent="0.2">
      <c r="A11703">
        <v>7616</v>
      </c>
      <c r="B11703" t="s">
        <v>19304</v>
      </c>
      <c r="C11703" t="s">
        <v>77</v>
      </c>
      <c r="D11703">
        <v>9.34</v>
      </c>
      <c r="E11703">
        <v>25</v>
      </c>
      <c r="F11703" t="s">
        <v>19298</v>
      </c>
      <c r="G11703" t="s">
        <v>55</v>
      </c>
      <c r="H11703" t="s">
        <v>46</v>
      </c>
      <c r="I11703" t="s">
        <v>1966</v>
      </c>
      <c r="K11703"/>
      <c r="L11703" t="s">
        <v>19305</v>
      </c>
      <c r="M11703" t="s">
        <v>11208</v>
      </c>
      <c r="N11703">
        <v>4</v>
      </c>
      <c r="P11703" t="s">
        <v>10827</v>
      </c>
      <c r="Q11703" t="s">
        <v>19306</v>
      </c>
      <c r="S11703" t="s">
        <v>29</v>
      </c>
    </row>
    <row r="11704" spans="1:19" hidden="1" x14ac:dyDescent="0.2">
      <c r="A11704">
        <v>7617</v>
      </c>
      <c r="B11704" t="s">
        <v>19307</v>
      </c>
      <c r="C11704" t="s">
        <v>20</v>
      </c>
      <c r="D11704">
        <v>8.33</v>
      </c>
      <c r="E11704">
        <v>25</v>
      </c>
      <c r="F11704" t="s">
        <v>19298</v>
      </c>
      <c r="G11704" t="s">
        <v>55</v>
      </c>
      <c r="H11704" t="s">
        <v>46</v>
      </c>
      <c r="I11704" t="s">
        <v>1966</v>
      </c>
      <c r="K11704"/>
      <c r="L11704" t="s">
        <v>19308</v>
      </c>
      <c r="M11704" t="s">
        <v>2579</v>
      </c>
      <c r="N11704">
        <v>3</v>
      </c>
      <c r="P11704" t="s">
        <v>10827</v>
      </c>
      <c r="Q11704" t="s">
        <v>19309</v>
      </c>
      <c r="S11704" t="s">
        <v>29</v>
      </c>
    </row>
    <row r="11705" spans="1:19" hidden="1" x14ac:dyDescent="0.2">
      <c r="A11705">
        <v>7617</v>
      </c>
      <c r="B11705" t="s">
        <v>19307</v>
      </c>
      <c r="C11705" t="s">
        <v>73</v>
      </c>
      <c r="D11705">
        <v>4.8600000000000003</v>
      </c>
      <c r="E11705">
        <v>25</v>
      </c>
      <c r="F11705" t="s">
        <v>19298</v>
      </c>
      <c r="G11705" t="s">
        <v>55</v>
      </c>
      <c r="H11705" t="s">
        <v>46</v>
      </c>
      <c r="I11705" t="s">
        <v>1966</v>
      </c>
      <c r="K11705"/>
      <c r="L11705" t="s">
        <v>19308</v>
      </c>
      <c r="M11705" t="s">
        <v>2579</v>
      </c>
      <c r="N11705">
        <v>3</v>
      </c>
      <c r="P11705" t="s">
        <v>10827</v>
      </c>
      <c r="Q11705" t="s">
        <v>19309</v>
      </c>
      <c r="S11705" t="s">
        <v>29</v>
      </c>
    </row>
    <row r="11706" spans="1:19" hidden="1" x14ac:dyDescent="0.2">
      <c r="A11706">
        <v>7620</v>
      </c>
      <c r="B11706" t="s">
        <v>19310</v>
      </c>
      <c r="C11706" t="s">
        <v>20</v>
      </c>
      <c r="D11706">
        <v>1.85</v>
      </c>
      <c r="E11706">
        <v>22</v>
      </c>
      <c r="F11706" t="s">
        <v>19311</v>
      </c>
      <c r="G11706" t="s">
        <v>55</v>
      </c>
      <c r="H11706" t="s">
        <v>23</v>
      </c>
      <c r="I11706" t="s">
        <v>8863</v>
      </c>
      <c r="K11706"/>
      <c r="L11706" t="s">
        <v>19312</v>
      </c>
      <c r="M11706" t="s">
        <v>2579</v>
      </c>
      <c r="N11706">
        <v>3</v>
      </c>
      <c r="P11706" t="s">
        <v>10827</v>
      </c>
      <c r="Q11706" t="s">
        <v>19313</v>
      </c>
      <c r="S11706" t="s">
        <v>29</v>
      </c>
    </row>
    <row r="11707" spans="1:19" hidden="1" x14ac:dyDescent="0.2">
      <c r="A11707">
        <v>7620</v>
      </c>
      <c r="B11707" t="s">
        <v>19310</v>
      </c>
      <c r="C11707" t="s">
        <v>73</v>
      </c>
      <c r="D11707">
        <v>5.75</v>
      </c>
      <c r="E11707">
        <v>22</v>
      </c>
      <c r="F11707" t="s">
        <v>19311</v>
      </c>
      <c r="G11707" t="s">
        <v>55</v>
      </c>
      <c r="H11707" t="s">
        <v>23</v>
      </c>
      <c r="I11707" t="s">
        <v>8863</v>
      </c>
      <c r="K11707"/>
      <c r="L11707" t="s">
        <v>19312</v>
      </c>
      <c r="M11707" t="s">
        <v>2579</v>
      </c>
      <c r="N11707">
        <v>3</v>
      </c>
      <c r="P11707" t="s">
        <v>10827</v>
      </c>
      <c r="Q11707" t="s">
        <v>19313</v>
      </c>
      <c r="S11707" t="s">
        <v>29</v>
      </c>
    </row>
    <row r="11708" spans="1:19" hidden="1" x14ac:dyDescent="0.2">
      <c r="A11708">
        <v>7622</v>
      </c>
      <c r="B11708" t="s">
        <v>9372</v>
      </c>
      <c r="C11708" t="s">
        <v>20</v>
      </c>
      <c r="D11708">
        <v>2.1800000000000002</v>
      </c>
      <c r="E11708">
        <v>25</v>
      </c>
      <c r="F11708" t="s">
        <v>6159</v>
      </c>
      <c r="G11708" t="s">
        <v>55</v>
      </c>
      <c r="H11708" t="s">
        <v>46</v>
      </c>
      <c r="I11708" t="s">
        <v>19233</v>
      </c>
      <c r="K11708"/>
      <c r="L11708" t="s">
        <v>19314</v>
      </c>
      <c r="M11708" t="s">
        <v>11208</v>
      </c>
      <c r="N11708">
        <v>4</v>
      </c>
      <c r="P11708" t="s">
        <v>10827</v>
      </c>
      <c r="Q11708" t="s">
        <v>19315</v>
      </c>
      <c r="S11708" t="s">
        <v>29</v>
      </c>
    </row>
    <row r="11709" spans="1:19" hidden="1" x14ac:dyDescent="0.2">
      <c r="A11709">
        <v>7622</v>
      </c>
      <c r="B11709" t="s">
        <v>9372</v>
      </c>
      <c r="C11709" t="s">
        <v>73</v>
      </c>
      <c r="D11709">
        <v>4.18</v>
      </c>
      <c r="E11709">
        <v>25</v>
      </c>
      <c r="F11709" t="s">
        <v>6159</v>
      </c>
      <c r="G11709" t="s">
        <v>55</v>
      </c>
      <c r="H11709" t="s">
        <v>46</v>
      </c>
      <c r="I11709" t="s">
        <v>19233</v>
      </c>
      <c r="K11709"/>
      <c r="L11709" t="s">
        <v>19314</v>
      </c>
      <c r="M11709" t="s">
        <v>11208</v>
      </c>
      <c r="N11709">
        <v>4</v>
      </c>
      <c r="P11709" t="s">
        <v>10827</v>
      </c>
      <c r="Q11709" t="s">
        <v>19315</v>
      </c>
      <c r="S11709" t="s">
        <v>29</v>
      </c>
    </row>
    <row r="11710" spans="1:19" hidden="1" x14ac:dyDescent="0.2">
      <c r="A11710">
        <v>7622</v>
      </c>
      <c r="B11710" t="s">
        <v>9372</v>
      </c>
      <c r="C11710" t="s">
        <v>77</v>
      </c>
      <c r="D11710">
        <v>9.64</v>
      </c>
      <c r="E11710">
        <v>25</v>
      </c>
      <c r="F11710" t="s">
        <v>6159</v>
      </c>
      <c r="G11710" t="s">
        <v>55</v>
      </c>
      <c r="H11710" t="s">
        <v>46</v>
      </c>
      <c r="I11710" t="s">
        <v>19233</v>
      </c>
      <c r="K11710"/>
      <c r="L11710" t="s">
        <v>19314</v>
      </c>
      <c r="M11710" t="s">
        <v>11208</v>
      </c>
      <c r="N11710">
        <v>4</v>
      </c>
      <c r="P11710" t="s">
        <v>10827</v>
      </c>
      <c r="Q11710" t="s">
        <v>19315</v>
      </c>
      <c r="S11710" t="s">
        <v>29</v>
      </c>
    </row>
    <row r="11711" spans="1:19" hidden="1" x14ac:dyDescent="0.2">
      <c r="A11711">
        <v>7622</v>
      </c>
      <c r="B11711" t="s">
        <v>9372</v>
      </c>
      <c r="C11711" t="s">
        <v>77</v>
      </c>
      <c r="D11711">
        <v>10.06</v>
      </c>
      <c r="E11711">
        <v>15</v>
      </c>
      <c r="F11711" t="s">
        <v>19316</v>
      </c>
      <c r="G11711" t="s">
        <v>55</v>
      </c>
      <c r="H11711" t="s">
        <v>46</v>
      </c>
      <c r="I11711" t="s">
        <v>8179</v>
      </c>
      <c r="K11711"/>
      <c r="L11711" t="s">
        <v>19314</v>
      </c>
      <c r="M11711" t="s">
        <v>11208</v>
      </c>
      <c r="N11711">
        <v>4</v>
      </c>
      <c r="P11711" t="s">
        <v>10827</v>
      </c>
      <c r="Q11711" t="s">
        <v>19315</v>
      </c>
      <c r="S11711" t="s">
        <v>29</v>
      </c>
    </row>
    <row r="11712" spans="1:19" hidden="1" x14ac:dyDescent="0.2">
      <c r="A11712">
        <v>7622</v>
      </c>
      <c r="B11712" t="s">
        <v>9372</v>
      </c>
      <c r="E11712" s="2">
        <v>18384</v>
      </c>
      <c r="F11712" t="s">
        <v>19317</v>
      </c>
      <c r="G11712" t="s">
        <v>35</v>
      </c>
      <c r="I11712" t="s">
        <v>19318</v>
      </c>
      <c r="K11712"/>
      <c r="L11712" t="s">
        <v>19314</v>
      </c>
      <c r="M11712" t="s">
        <v>11208</v>
      </c>
      <c r="N11712">
        <v>4</v>
      </c>
      <c r="P11712" t="s">
        <v>10827</v>
      </c>
      <c r="Q11712" t="s">
        <v>19315</v>
      </c>
    </row>
    <row r="11713" spans="1:19" hidden="1" x14ac:dyDescent="0.2">
      <c r="A11713">
        <v>7622</v>
      </c>
      <c r="B11713" t="s">
        <v>9372</v>
      </c>
      <c r="E11713" s="2">
        <v>18384</v>
      </c>
      <c r="F11713" t="s">
        <v>19319</v>
      </c>
      <c r="G11713" t="s">
        <v>35</v>
      </c>
      <c r="I11713" t="s">
        <v>19318</v>
      </c>
      <c r="K11713"/>
      <c r="L11713" t="s">
        <v>19314</v>
      </c>
      <c r="M11713" t="s">
        <v>11208</v>
      </c>
      <c r="N11713">
        <v>4</v>
      </c>
      <c r="P11713" t="s">
        <v>10827</v>
      </c>
      <c r="Q11713" t="s">
        <v>19315</v>
      </c>
    </row>
    <row r="11714" spans="1:19" hidden="1" x14ac:dyDescent="0.2">
      <c r="A11714">
        <v>7622</v>
      </c>
      <c r="B11714" t="s">
        <v>9372</v>
      </c>
      <c r="E11714" s="2">
        <v>18384</v>
      </c>
      <c r="F11714" t="s">
        <v>19320</v>
      </c>
      <c r="G11714" t="s">
        <v>35</v>
      </c>
      <c r="I11714" t="s">
        <v>19318</v>
      </c>
      <c r="K11714"/>
      <c r="L11714" t="s">
        <v>19314</v>
      </c>
      <c r="M11714" t="s">
        <v>11208</v>
      </c>
      <c r="N11714">
        <v>4</v>
      </c>
      <c r="P11714" t="s">
        <v>10827</v>
      </c>
      <c r="Q11714" t="s">
        <v>19315</v>
      </c>
    </row>
    <row r="11715" spans="1:19" hidden="1" x14ac:dyDescent="0.2">
      <c r="A11715">
        <v>7625</v>
      </c>
      <c r="B11715" t="s">
        <v>19321</v>
      </c>
      <c r="C11715" t="s">
        <v>73</v>
      </c>
      <c r="D11715">
        <v>4.05</v>
      </c>
      <c r="E11715">
        <v>25</v>
      </c>
      <c r="F11715" t="s">
        <v>19322</v>
      </c>
      <c r="G11715" t="s">
        <v>55</v>
      </c>
      <c r="H11715" t="s">
        <v>46</v>
      </c>
      <c r="I11715" t="s">
        <v>8953</v>
      </c>
      <c r="K11715" t="e">
        <f>- Other measurements: P23</f>
        <v>#NAME?</v>
      </c>
      <c r="L11715" t="s">
        <v>19323</v>
      </c>
      <c r="M11715" t="s">
        <v>26</v>
      </c>
      <c r="N11715">
        <v>2</v>
      </c>
      <c r="P11715" t="s">
        <v>10827</v>
      </c>
      <c r="Q11715" t="s">
        <v>19324</v>
      </c>
      <c r="S11715" t="s">
        <v>29</v>
      </c>
    </row>
    <row r="11716" spans="1:19" hidden="1" x14ac:dyDescent="0.2">
      <c r="A11716">
        <v>7625</v>
      </c>
      <c r="B11716" t="s">
        <v>19321</v>
      </c>
      <c r="C11716" t="s">
        <v>77</v>
      </c>
      <c r="D11716">
        <v>9.7200000000000006</v>
      </c>
      <c r="E11716">
        <v>25</v>
      </c>
      <c r="F11716" t="s">
        <v>19322</v>
      </c>
      <c r="G11716" t="s">
        <v>55</v>
      </c>
      <c r="H11716" t="s">
        <v>46</v>
      </c>
      <c r="I11716" t="s">
        <v>8953</v>
      </c>
      <c r="K11716" t="e">
        <f>- Other measurements: P23</f>
        <v>#NAME?</v>
      </c>
      <c r="L11716" t="s">
        <v>19323</v>
      </c>
      <c r="M11716" t="s">
        <v>26</v>
      </c>
      <c r="N11716">
        <v>2</v>
      </c>
      <c r="P11716" t="s">
        <v>10827</v>
      </c>
      <c r="Q11716" t="s">
        <v>19324</v>
      </c>
      <c r="S11716" t="s">
        <v>29</v>
      </c>
    </row>
    <row r="11717" spans="1:19" hidden="1" x14ac:dyDescent="0.2">
      <c r="A11717">
        <v>7627</v>
      </c>
      <c r="B11717" t="s">
        <v>19325</v>
      </c>
      <c r="C11717" t="s">
        <v>20</v>
      </c>
      <c r="D11717">
        <v>2.94</v>
      </c>
      <c r="E11717">
        <v>25</v>
      </c>
      <c r="F11717" t="s">
        <v>19326</v>
      </c>
      <c r="G11717" t="s">
        <v>55</v>
      </c>
      <c r="H11717" t="s">
        <v>46</v>
      </c>
      <c r="I11717" t="s">
        <v>6507</v>
      </c>
      <c r="K11717"/>
      <c r="L11717" t="s">
        <v>19327</v>
      </c>
      <c r="M11717" t="s">
        <v>26</v>
      </c>
      <c r="N11717">
        <v>2</v>
      </c>
      <c r="P11717" t="s">
        <v>10827</v>
      </c>
      <c r="Q11717" t="s">
        <v>19328</v>
      </c>
      <c r="S11717" t="s">
        <v>29</v>
      </c>
    </row>
    <row r="11718" spans="1:19" hidden="1" x14ac:dyDescent="0.2">
      <c r="A11718">
        <v>7627</v>
      </c>
      <c r="B11718" t="s">
        <v>19325</v>
      </c>
      <c r="C11718" t="s">
        <v>73</v>
      </c>
      <c r="D11718">
        <v>4.34</v>
      </c>
      <c r="E11718">
        <v>25</v>
      </c>
      <c r="F11718" t="s">
        <v>19326</v>
      </c>
      <c r="G11718" t="s">
        <v>55</v>
      </c>
      <c r="H11718" t="s">
        <v>46</v>
      </c>
      <c r="I11718" t="s">
        <v>6507</v>
      </c>
      <c r="K11718"/>
      <c r="L11718" t="s">
        <v>19327</v>
      </c>
      <c r="M11718" t="s">
        <v>26</v>
      </c>
      <c r="N11718">
        <v>2</v>
      </c>
      <c r="P11718" t="s">
        <v>10827</v>
      </c>
      <c r="Q11718" t="s">
        <v>19328</v>
      </c>
      <c r="S11718" t="s">
        <v>29</v>
      </c>
    </row>
    <row r="11719" spans="1:19" hidden="1" x14ac:dyDescent="0.2">
      <c r="A11719">
        <v>7627</v>
      </c>
      <c r="B11719" t="s">
        <v>19325</v>
      </c>
      <c r="C11719" t="s">
        <v>77</v>
      </c>
      <c r="D11719">
        <v>7.42</v>
      </c>
      <c r="E11719">
        <v>25</v>
      </c>
      <c r="F11719" t="s">
        <v>19326</v>
      </c>
      <c r="G11719" t="s">
        <v>55</v>
      </c>
      <c r="H11719" t="s">
        <v>46</v>
      </c>
      <c r="I11719" t="s">
        <v>6507</v>
      </c>
      <c r="K11719"/>
      <c r="L11719" t="s">
        <v>19327</v>
      </c>
      <c r="M11719" t="s">
        <v>26</v>
      </c>
      <c r="N11719">
        <v>2</v>
      </c>
      <c r="P11719" t="s">
        <v>10827</v>
      </c>
      <c r="Q11719" t="s">
        <v>19328</v>
      </c>
      <c r="S11719" t="s">
        <v>29</v>
      </c>
    </row>
    <row r="11720" spans="1:19" hidden="1" x14ac:dyDescent="0.2">
      <c r="A11720">
        <v>7628</v>
      </c>
      <c r="B11720" t="s">
        <v>19329</v>
      </c>
      <c r="C11720" t="s">
        <v>20</v>
      </c>
      <c r="D11720">
        <v>7.03</v>
      </c>
      <c r="E11720">
        <v>25</v>
      </c>
      <c r="F11720" t="s">
        <v>19330</v>
      </c>
      <c r="G11720" t="s">
        <v>55</v>
      </c>
      <c r="H11720" t="s">
        <v>46</v>
      </c>
      <c r="I11720" t="s">
        <v>4480</v>
      </c>
      <c r="K11720"/>
      <c r="L11720" t="s">
        <v>19331</v>
      </c>
      <c r="M11720" t="s">
        <v>11208</v>
      </c>
      <c r="N11720">
        <v>4</v>
      </c>
      <c r="P11720" t="s">
        <v>10827</v>
      </c>
      <c r="Q11720" t="s">
        <v>19332</v>
      </c>
      <c r="S11720" t="s">
        <v>29</v>
      </c>
    </row>
    <row r="11721" spans="1:19" hidden="1" x14ac:dyDescent="0.2">
      <c r="A11721">
        <v>7630</v>
      </c>
      <c r="B11721" t="s">
        <v>9395</v>
      </c>
      <c r="C11721" t="s">
        <v>20</v>
      </c>
      <c r="D11721">
        <v>2.17</v>
      </c>
      <c r="E11721">
        <v>25</v>
      </c>
      <c r="F11721" t="s">
        <v>10845</v>
      </c>
      <c r="G11721" t="s">
        <v>55</v>
      </c>
      <c r="H11721" t="s">
        <v>46</v>
      </c>
      <c r="I11721" t="s">
        <v>19233</v>
      </c>
      <c r="K11721"/>
      <c r="L11721" t="s">
        <v>19333</v>
      </c>
      <c r="M11721" t="s">
        <v>11208</v>
      </c>
      <c r="N11721">
        <v>4</v>
      </c>
      <c r="P11721" t="s">
        <v>10827</v>
      </c>
      <c r="Q11721" t="s">
        <v>19334</v>
      </c>
      <c r="S11721" t="s">
        <v>29</v>
      </c>
    </row>
    <row r="11722" spans="1:19" hidden="1" x14ac:dyDescent="0.2">
      <c r="A11722">
        <v>7630</v>
      </c>
      <c r="B11722" t="s">
        <v>9395</v>
      </c>
      <c r="C11722" t="s">
        <v>73</v>
      </c>
      <c r="D11722">
        <v>9.01</v>
      </c>
      <c r="E11722">
        <v>25</v>
      </c>
      <c r="F11722" t="s">
        <v>10845</v>
      </c>
      <c r="G11722" t="s">
        <v>55</v>
      </c>
      <c r="H11722" t="s">
        <v>46</v>
      </c>
      <c r="I11722" t="s">
        <v>19233</v>
      </c>
      <c r="K11722"/>
      <c r="L11722" t="s">
        <v>19333</v>
      </c>
      <c r="M11722" t="s">
        <v>11208</v>
      </c>
      <c r="N11722">
        <v>4</v>
      </c>
      <c r="P11722" t="s">
        <v>10827</v>
      </c>
      <c r="Q11722" t="s">
        <v>19334</v>
      </c>
      <c r="S11722" t="s">
        <v>29</v>
      </c>
    </row>
    <row r="11723" spans="1:19" hidden="1" x14ac:dyDescent="0.2">
      <c r="A11723">
        <v>7630</v>
      </c>
      <c r="B11723" t="s">
        <v>9395</v>
      </c>
      <c r="C11723" t="s">
        <v>20</v>
      </c>
      <c r="D11723">
        <v>9.34</v>
      </c>
      <c r="E11723">
        <v>15</v>
      </c>
      <c r="F11723" t="s">
        <v>11092</v>
      </c>
      <c r="G11723" t="s">
        <v>55</v>
      </c>
      <c r="H11723" t="s">
        <v>46</v>
      </c>
      <c r="I11723" t="s">
        <v>8179</v>
      </c>
      <c r="K11723"/>
      <c r="L11723" t="s">
        <v>19333</v>
      </c>
      <c r="M11723" t="s">
        <v>11208</v>
      </c>
      <c r="N11723">
        <v>4</v>
      </c>
      <c r="P11723" t="s">
        <v>10827</v>
      </c>
      <c r="Q11723" t="s">
        <v>19334</v>
      </c>
      <c r="S11723" t="s">
        <v>29</v>
      </c>
    </row>
    <row r="11724" spans="1:19" hidden="1" x14ac:dyDescent="0.2">
      <c r="A11724">
        <v>7631</v>
      </c>
      <c r="B11724" t="s">
        <v>9402</v>
      </c>
      <c r="C11724" t="s">
        <v>73</v>
      </c>
      <c r="D11724">
        <v>3.61</v>
      </c>
      <c r="E11724">
        <v>30</v>
      </c>
      <c r="F11724" t="s">
        <v>19335</v>
      </c>
      <c r="G11724" t="s">
        <v>55</v>
      </c>
      <c r="H11724" t="s">
        <v>23</v>
      </c>
      <c r="I11724" t="s">
        <v>19234</v>
      </c>
      <c r="K11724"/>
      <c r="L11724" t="s">
        <v>19336</v>
      </c>
      <c r="M11724" t="s">
        <v>11208</v>
      </c>
      <c r="N11724">
        <v>4</v>
      </c>
      <c r="P11724" t="s">
        <v>10827</v>
      </c>
      <c r="Q11724" t="s">
        <v>19337</v>
      </c>
      <c r="S11724" t="s">
        <v>29</v>
      </c>
    </row>
    <row r="11725" spans="1:19" hidden="1" x14ac:dyDescent="0.2">
      <c r="A11725">
        <v>7631</v>
      </c>
      <c r="B11725" t="s">
        <v>9402</v>
      </c>
      <c r="C11725" t="s">
        <v>77</v>
      </c>
      <c r="D11725">
        <v>8.65</v>
      </c>
      <c r="E11725">
        <v>30</v>
      </c>
      <c r="F11725" t="s">
        <v>19335</v>
      </c>
      <c r="G11725" t="s">
        <v>55</v>
      </c>
      <c r="H11725" t="s">
        <v>23</v>
      </c>
      <c r="I11725" t="s">
        <v>19234</v>
      </c>
      <c r="K11725"/>
      <c r="L11725" t="s">
        <v>19336</v>
      </c>
      <c r="M11725" t="s">
        <v>11208</v>
      </c>
      <c r="N11725">
        <v>4</v>
      </c>
      <c r="P11725" t="s">
        <v>10827</v>
      </c>
      <c r="Q11725" t="s">
        <v>19337</v>
      </c>
      <c r="S11725" t="s">
        <v>29</v>
      </c>
    </row>
    <row r="11726" spans="1:19" hidden="1" x14ac:dyDescent="0.2">
      <c r="A11726">
        <v>7631</v>
      </c>
      <c r="B11726" t="s">
        <v>9402</v>
      </c>
      <c r="C11726" t="s">
        <v>283</v>
      </c>
      <c r="D11726">
        <v>9.52</v>
      </c>
      <c r="E11726">
        <v>30</v>
      </c>
      <c r="F11726" t="s">
        <v>19335</v>
      </c>
      <c r="G11726" t="s">
        <v>55</v>
      </c>
      <c r="H11726" t="s">
        <v>23</v>
      </c>
      <c r="I11726" t="s">
        <v>19234</v>
      </c>
      <c r="K11726"/>
      <c r="L11726" t="s">
        <v>19336</v>
      </c>
      <c r="M11726" t="s">
        <v>11208</v>
      </c>
      <c r="N11726">
        <v>4</v>
      </c>
      <c r="P11726" t="s">
        <v>10827</v>
      </c>
      <c r="Q11726" t="s">
        <v>19337</v>
      </c>
      <c r="S11726" t="s">
        <v>29</v>
      </c>
    </row>
    <row r="11727" spans="1:19" hidden="1" x14ac:dyDescent="0.2">
      <c r="A11727">
        <v>7631</v>
      </c>
      <c r="B11727" t="s">
        <v>9402</v>
      </c>
      <c r="C11727" t="s">
        <v>20</v>
      </c>
      <c r="D11727">
        <v>3.5</v>
      </c>
      <c r="E11727">
        <v>25</v>
      </c>
      <c r="F11727" t="s">
        <v>19338</v>
      </c>
      <c r="G11727" t="s">
        <v>55</v>
      </c>
      <c r="H11727" t="s">
        <v>23</v>
      </c>
      <c r="I11727" t="s">
        <v>10495</v>
      </c>
      <c r="K11727"/>
      <c r="L11727" t="s">
        <v>19336</v>
      </c>
      <c r="M11727" t="s">
        <v>11208</v>
      </c>
      <c r="N11727">
        <v>4</v>
      </c>
      <c r="P11727" t="s">
        <v>10827</v>
      </c>
      <c r="Q11727" t="s">
        <v>19337</v>
      </c>
      <c r="S11727" t="s">
        <v>29</v>
      </c>
    </row>
    <row r="11728" spans="1:19" hidden="1" x14ac:dyDescent="0.2">
      <c r="A11728">
        <v>7631</v>
      </c>
      <c r="B11728" t="s">
        <v>9402</v>
      </c>
      <c r="C11728" t="s">
        <v>73</v>
      </c>
      <c r="D11728">
        <v>8.6999999999999993</v>
      </c>
      <c r="E11728">
        <v>25</v>
      </c>
      <c r="F11728" t="s">
        <v>19338</v>
      </c>
      <c r="G11728" t="s">
        <v>55</v>
      </c>
      <c r="H11728" t="s">
        <v>23</v>
      </c>
      <c r="I11728" t="s">
        <v>10495</v>
      </c>
      <c r="K11728"/>
      <c r="L11728" t="s">
        <v>19336</v>
      </c>
      <c r="M11728" t="s">
        <v>11208</v>
      </c>
      <c r="N11728">
        <v>4</v>
      </c>
      <c r="P11728" t="s">
        <v>10827</v>
      </c>
      <c r="Q11728" t="s">
        <v>19337</v>
      </c>
      <c r="S11728" t="s">
        <v>29</v>
      </c>
    </row>
    <row r="11729" spans="1:19" hidden="1" x14ac:dyDescent="0.2">
      <c r="A11729">
        <v>7631</v>
      </c>
      <c r="B11729" t="s">
        <v>9402</v>
      </c>
      <c r="C11729" t="s">
        <v>77</v>
      </c>
      <c r="D11729">
        <v>10</v>
      </c>
      <c r="E11729">
        <v>25</v>
      </c>
      <c r="F11729" t="s">
        <v>19338</v>
      </c>
      <c r="G11729" t="s">
        <v>55</v>
      </c>
      <c r="H11729" t="s">
        <v>23</v>
      </c>
      <c r="I11729" t="s">
        <v>10495</v>
      </c>
      <c r="K11729"/>
      <c r="L11729" t="s">
        <v>19336</v>
      </c>
      <c r="M11729" t="s">
        <v>11208</v>
      </c>
      <c r="N11729">
        <v>4</v>
      </c>
      <c r="P11729" t="s">
        <v>10827</v>
      </c>
      <c r="Q11729" t="s">
        <v>19337</v>
      </c>
      <c r="S11729" t="s">
        <v>29</v>
      </c>
    </row>
    <row r="11730" spans="1:19" hidden="1" x14ac:dyDescent="0.2">
      <c r="A11730">
        <v>7633</v>
      </c>
      <c r="B11730" t="s">
        <v>19339</v>
      </c>
      <c r="C11730" t="s">
        <v>20</v>
      </c>
      <c r="D11730">
        <v>3.28</v>
      </c>
      <c r="E11730">
        <v>25</v>
      </c>
      <c r="F11730" t="s">
        <v>19340</v>
      </c>
      <c r="G11730" t="s">
        <v>189</v>
      </c>
      <c r="H11730" t="s">
        <v>46</v>
      </c>
      <c r="I11730" t="s">
        <v>1464</v>
      </c>
      <c r="K11730"/>
      <c r="L11730" t="s">
        <v>19341</v>
      </c>
      <c r="M11730" t="s">
        <v>26</v>
      </c>
      <c r="N11730">
        <v>2</v>
      </c>
      <c r="P11730" t="s">
        <v>10827</v>
      </c>
      <c r="Q11730" t="s">
        <v>19342</v>
      </c>
      <c r="S11730" t="s">
        <v>29</v>
      </c>
    </row>
    <row r="11731" spans="1:19" hidden="1" x14ac:dyDescent="0.2">
      <c r="A11731">
        <v>7633</v>
      </c>
      <c r="B11731" t="s">
        <v>19339</v>
      </c>
      <c r="C11731" t="s">
        <v>73</v>
      </c>
      <c r="D11731">
        <v>7.05</v>
      </c>
      <c r="E11731">
        <v>25</v>
      </c>
      <c r="F11731" t="s">
        <v>19340</v>
      </c>
      <c r="G11731" t="s">
        <v>189</v>
      </c>
      <c r="H11731" t="s">
        <v>46</v>
      </c>
      <c r="I11731" t="s">
        <v>1464</v>
      </c>
      <c r="K11731"/>
      <c r="L11731" t="s">
        <v>19341</v>
      </c>
      <c r="M11731" t="s">
        <v>26</v>
      </c>
      <c r="N11731">
        <v>2</v>
      </c>
      <c r="P11731" t="s">
        <v>10827</v>
      </c>
      <c r="Q11731" t="s">
        <v>19342</v>
      </c>
      <c r="S11731" t="s">
        <v>29</v>
      </c>
    </row>
    <row r="11732" spans="1:19" x14ac:dyDescent="0.2">
      <c r="A11732">
        <v>7634</v>
      </c>
      <c r="B11732" t="s">
        <v>9463</v>
      </c>
      <c r="C11732" t="s">
        <v>73</v>
      </c>
      <c r="D11732">
        <v>8.7530000000000001</v>
      </c>
      <c r="E11732">
        <v>0</v>
      </c>
      <c r="F11732" t="s">
        <v>13942</v>
      </c>
      <c r="G11732" t="s">
        <v>641</v>
      </c>
      <c r="H11732" t="s">
        <v>36</v>
      </c>
      <c r="I11732" t="s">
        <v>336</v>
      </c>
      <c r="J11732" t="s">
        <v>43</v>
      </c>
      <c r="L11732" t="s">
        <v>9466</v>
      </c>
      <c r="M11732" t="s">
        <v>11208</v>
      </c>
      <c r="N11732">
        <v>4</v>
      </c>
      <c r="P11732" t="s">
        <v>10827</v>
      </c>
      <c r="Q11732" t="s">
        <v>19343</v>
      </c>
      <c r="S11732" t="s">
        <v>29</v>
      </c>
    </row>
    <row r="11733" spans="1:19" x14ac:dyDescent="0.2">
      <c r="A11733">
        <v>7634</v>
      </c>
      <c r="B11733" t="s">
        <v>9463</v>
      </c>
      <c r="C11733" t="s">
        <v>73</v>
      </c>
      <c r="D11733">
        <v>8.6631999999999998</v>
      </c>
      <c r="E11733">
        <v>5</v>
      </c>
      <c r="F11733" t="s">
        <v>13942</v>
      </c>
      <c r="G11733" t="s">
        <v>641</v>
      </c>
      <c r="H11733" t="s">
        <v>36</v>
      </c>
      <c r="I11733" t="s">
        <v>336</v>
      </c>
      <c r="J11733" t="s">
        <v>43</v>
      </c>
      <c r="L11733" t="s">
        <v>9466</v>
      </c>
      <c r="M11733" t="s">
        <v>11208</v>
      </c>
      <c r="N11733">
        <v>4</v>
      </c>
      <c r="P11733" t="s">
        <v>10827</v>
      </c>
      <c r="Q11733" t="s">
        <v>19343</v>
      </c>
      <c r="S11733" t="s">
        <v>29</v>
      </c>
    </row>
    <row r="11734" spans="1:19" x14ac:dyDescent="0.2">
      <c r="A11734">
        <v>7634</v>
      </c>
      <c r="B11734" t="s">
        <v>9463</v>
      </c>
      <c r="C11734" t="s">
        <v>73</v>
      </c>
      <c r="D11734">
        <v>8.5777000000000001</v>
      </c>
      <c r="E11734">
        <v>10</v>
      </c>
      <c r="F11734" t="s">
        <v>13942</v>
      </c>
      <c r="G11734" t="s">
        <v>641</v>
      </c>
      <c r="H11734" t="s">
        <v>36</v>
      </c>
      <c r="I11734" t="s">
        <v>336</v>
      </c>
      <c r="J11734" t="s">
        <v>43</v>
      </c>
      <c r="L11734" t="s">
        <v>9466</v>
      </c>
      <c r="M11734" t="s">
        <v>11208</v>
      </c>
      <c r="N11734">
        <v>4</v>
      </c>
      <c r="P11734" t="s">
        <v>10827</v>
      </c>
      <c r="Q11734" t="s">
        <v>19343</v>
      </c>
      <c r="S11734" t="s">
        <v>29</v>
      </c>
    </row>
    <row r="11735" spans="1:19" x14ac:dyDescent="0.2">
      <c r="A11735">
        <v>7634</v>
      </c>
      <c r="B11735" t="s">
        <v>9463</v>
      </c>
      <c r="C11735" t="s">
        <v>73</v>
      </c>
      <c r="D11735">
        <v>8.4923999999999999</v>
      </c>
      <c r="E11735">
        <v>15</v>
      </c>
      <c r="F11735" t="s">
        <v>13942</v>
      </c>
      <c r="G11735" t="s">
        <v>641</v>
      </c>
      <c r="H11735" t="s">
        <v>36</v>
      </c>
      <c r="I11735" t="s">
        <v>336</v>
      </c>
      <c r="J11735" t="s">
        <v>43</v>
      </c>
      <c r="L11735" t="s">
        <v>9466</v>
      </c>
      <c r="M11735" t="s">
        <v>11208</v>
      </c>
      <c r="N11735">
        <v>4</v>
      </c>
      <c r="P11735" t="s">
        <v>10827</v>
      </c>
      <c r="Q11735" t="s">
        <v>19343</v>
      </c>
      <c r="S11735" t="s">
        <v>29</v>
      </c>
    </row>
    <row r="11736" spans="1:19" x14ac:dyDescent="0.2">
      <c r="A11736">
        <v>7634</v>
      </c>
      <c r="B11736" t="s">
        <v>9463</v>
      </c>
      <c r="C11736" t="s">
        <v>73</v>
      </c>
      <c r="D11736">
        <v>8.4132999999999996</v>
      </c>
      <c r="E11736">
        <v>20</v>
      </c>
      <c r="F11736" t="s">
        <v>13942</v>
      </c>
      <c r="G11736" t="s">
        <v>641</v>
      </c>
      <c r="H11736" t="s">
        <v>36</v>
      </c>
      <c r="I11736" t="s">
        <v>336</v>
      </c>
      <c r="J11736" t="s">
        <v>43</v>
      </c>
      <c r="L11736" t="s">
        <v>9466</v>
      </c>
      <c r="M11736" t="s">
        <v>11208</v>
      </c>
      <c r="N11736">
        <v>4</v>
      </c>
      <c r="P11736" t="s">
        <v>10827</v>
      </c>
      <c r="Q11736" t="s">
        <v>19343</v>
      </c>
      <c r="S11736" t="s">
        <v>29</v>
      </c>
    </row>
    <row r="11737" spans="1:19" x14ac:dyDescent="0.2">
      <c r="A11737">
        <v>7634</v>
      </c>
      <c r="B11737" t="s">
        <v>9463</v>
      </c>
      <c r="C11737" t="s">
        <v>73</v>
      </c>
      <c r="D11737">
        <v>8.3327000000000009</v>
      </c>
      <c r="E11737">
        <v>25</v>
      </c>
      <c r="F11737" t="s">
        <v>13942</v>
      </c>
      <c r="G11737" t="s">
        <v>641</v>
      </c>
      <c r="H11737" t="s">
        <v>36</v>
      </c>
      <c r="I11737" t="s">
        <v>336</v>
      </c>
      <c r="J11737" t="s">
        <v>43</v>
      </c>
      <c r="L11737" t="s">
        <v>9466</v>
      </c>
      <c r="M11737" t="s">
        <v>11208</v>
      </c>
      <c r="N11737">
        <v>4</v>
      </c>
      <c r="P11737" t="s">
        <v>10827</v>
      </c>
      <c r="Q11737" t="s">
        <v>19343</v>
      </c>
      <c r="S11737" t="s">
        <v>29</v>
      </c>
    </row>
    <row r="11738" spans="1:19" x14ac:dyDescent="0.2">
      <c r="A11738">
        <v>7634</v>
      </c>
      <c r="B11738" t="s">
        <v>9463</v>
      </c>
      <c r="C11738" t="s">
        <v>73</v>
      </c>
      <c r="D11738">
        <v>8.2560000000000002</v>
      </c>
      <c r="E11738">
        <v>30</v>
      </c>
      <c r="F11738" t="s">
        <v>13942</v>
      </c>
      <c r="G11738" t="s">
        <v>641</v>
      </c>
      <c r="H11738" t="s">
        <v>36</v>
      </c>
      <c r="I11738" t="s">
        <v>336</v>
      </c>
      <c r="J11738" t="s">
        <v>43</v>
      </c>
      <c r="L11738" t="s">
        <v>9466</v>
      </c>
      <c r="M11738" t="s">
        <v>11208</v>
      </c>
      <c r="N11738">
        <v>4</v>
      </c>
      <c r="P11738" t="s">
        <v>10827</v>
      </c>
      <c r="Q11738" t="s">
        <v>19343</v>
      </c>
      <c r="S11738" t="s">
        <v>29</v>
      </c>
    </row>
    <row r="11739" spans="1:19" x14ac:dyDescent="0.2">
      <c r="A11739">
        <v>7634</v>
      </c>
      <c r="B11739" t="s">
        <v>9463</v>
      </c>
      <c r="C11739" t="s">
        <v>73</v>
      </c>
      <c r="D11739">
        <v>8.1819000000000006</v>
      </c>
      <c r="E11739">
        <v>35</v>
      </c>
      <c r="F11739" t="s">
        <v>13942</v>
      </c>
      <c r="G11739" t="s">
        <v>641</v>
      </c>
      <c r="H11739" t="s">
        <v>36</v>
      </c>
      <c r="I11739" t="s">
        <v>336</v>
      </c>
      <c r="J11739" t="s">
        <v>43</v>
      </c>
      <c r="L11739" t="s">
        <v>9466</v>
      </c>
      <c r="M11739" t="s">
        <v>11208</v>
      </c>
      <c r="N11739">
        <v>4</v>
      </c>
      <c r="P11739" t="s">
        <v>10827</v>
      </c>
      <c r="Q11739" t="s">
        <v>19343</v>
      </c>
      <c r="S11739" t="s">
        <v>29</v>
      </c>
    </row>
    <row r="11740" spans="1:19" x14ac:dyDescent="0.2">
      <c r="A11740">
        <v>7634</v>
      </c>
      <c r="B11740" t="s">
        <v>9463</v>
      </c>
      <c r="C11740" t="s">
        <v>73</v>
      </c>
      <c r="D11740">
        <v>8.1134000000000004</v>
      </c>
      <c r="E11740">
        <v>40</v>
      </c>
      <c r="F11740" t="s">
        <v>13942</v>
      </c>
      <c r="G11740" t="s">
        <v>641</v>
      </c>
      <c r="H11740" t="s">
        <v>36</v>
      </c>
      <c r="I11740" t="s">
        <v>336</v>
      </c>
      <c r="J11740" t="s">
        <v>43</v>
      </c>
      <c r="L11740" t="s">
        <v>9466</v>
      </c>
      <c r="M11740" t="s">
        <v>11208</v>
      </c>
      <c r="N11740">
        <v>4</v>
      </c>
      <c r="P11740" t="s">
        <v>10827</v>
      </c>
      <c r="Q11740" t="s">
        <v>19343</v>
      </c>
      <c r="S11740" t="s">
        <v>29</v>
      </c>
    </row>
    <row r="11741" spans="1:19" x14ac:dyDescent="0.2">
      <c r="A11741">
        <v>7634</v>
      </c>
      <c r="B11741" t="s">
        <v>9463</v>
      </c>
      <c r="C11741" t="s">
        <v>73</v>
      </c>
      <c r="D11741">
        <v>8.0420999999999996</v>
      </c>
      <c r="E11741">
        <v>45</v>
      </c>
      <c r="F11741" t="s">
        <v>13942</v>
      </c>
      <c r="G11741" t="s">
        <v>641</v>
      </c>
      <c r="H11741" t="s">
        <v>36</v>
      </c>
      <c r="I11741" t="s">
        <v>336</v>
      </c>
      <c r="J11741" t="s">
        <v>43</v>
      </c>
      <c r="L11741" t="s">
        <v>9466</v>
      </c>
      <c r="M11741" t="s">
        <v>11208</v>
      </c>
      <c r="N11741">
        <v>4</v>
      </c>
      <c r="P11741" t="s">
        <v>10827</v>
      </c>
      <c r="Q11741" t="s">
        <v>19343</v>
      </c>
      <c r="S11741" t="s">
        <v>29</v>
      </c>
    </row>
    <row r="11742" spans="1:19" x14ac:dyDescent="0.2">
      <c r="A11742">
        <v>7634</v>
      </c>
      <c r="B11742" t="s">
        <v>9463</v>
      </c>
      <c r="C11742" t="s">
        <v>73</v>
      </c>
      <c r="D11742">
        <v>7.9794999999999998</v>
      </c>
      <c r="E11742">
        <v>50</v>
      </c>
      <c r="F11742" t="s">
        <v>13942</v>
      </c>
      <c r="G11742" t="s">
        <v>641</v>
      </c>
      <c r="H11742" t="s">
        <v>36</v>
      </c>
      <c r="I11742" t="s">
        <v>336</v>
      </c>
      <c r="J11742" t="s">
        <v>43</v>
      </c>
      <c r="L11742" t="s">
        <v>9466</v>
      </c>
      <c r="M11742" t="s">
        <v>11208</v>
      </c>
      <c r="N11742">
        <v>4</v>
      </c>
      <c r="P11742" t="s">
        <v>10827</v>
      </c>
      <c r="Q11742" t="s">
        <v>19343</v>
      </c>
      <c r="S11742" t="s">
        <v>29</v>
      </c>
    </row>
    <row r="11743" spans="1:19" x14ac:dyDescent="0.2">
      <c r="A11743">
        <v>7634</v>
      </c>
      <c r="B11743" t="s">
        <v>9463</v>
      </c>
      <c r="C11743" t="s">
        <v>73</v>
      </c>
      <c r="D11743">
        <v>7.9097</v>
      </c>
      <c r="E11743">
        <v>55</v>
      </c>
      <c r="F11743" t="s">
        <v>13942</v>
      </c>
      <c r="G11743" t="s">
        <v>641</v>
      </c>
      <c r="H11743" t="s">
        <v>36</v>
      </c>
      <c r="I11743" t="s">
        <v>336</v>
      </c>
      <c r="J11743" t="s">
        <v>43</v>
      </c>
      <c r="L11743" t="s">
        <v>9466</v>
      </c>
      <c r="M11743" t="s">
        <v>11208</v>
      </c>
      <c r="N11743">
        <v>4</v>
      </c>
      <c r="P11743" t="s">
        <v>10827</v>
      </c>
      <c r="Q11743" t="s">
        <v>19343</v>
      </c>
      <c r="S11743" t="s">
        <v>29</v>
      </c>
    </row>
    <row r="11744" spans="1:19" hidden="1" x14ac:dyDescent="0.2">
      <c r="A11744">
        <v>7634</v>
      </c>
      <c r="B11744" t="s">
        <v>9463</v>
      </c>
      <c r="C11744" t="s">
        <v>20</v>
      </c>
      <c r="D11744">
        <v>1.81</v>
      </c>
      <c r="E11744">
        <v>25</v>
      </c>
      <c r="F11744" t="s">
        <v>12066</v>
      </c>
      <c r="G11744" t="s">
        <v>55</v>
      </c>
      <c r="H11744" t="s">
        <v>46</v>
      </c>
      <c r="I11744" t="s">
        <v>12490</v>
      </c>
      <c r="K11744"/>
      <c r="L11744" t="s">
        <v>9466</v>
      </c>
      <c r="M11744" t="s">
        <v>11208</v>
      </c>
      <c r="N11744">
        <v>4</v>
      </c>
      <c r="P11744" t="s">
        <v>10827</v>
      </c>
      <c r="Q11744" t="s">
        <v>19343</v>
      </c>
      <c r="S11744" t="s">
        <v>29</v>
      </c>
    </row>
    <row r="11745" spans="1:19" hidden="1" x14ac:dyDescent="0.2">
      <c r="A11745">
        <v>7634</v>
      </c>
      <c r="B11745" t="s">
        <v>9463</v>
      </c>
      <c r="C11745" t="s">
        <v>73</v>
      </c>
      <c r="D11745">
        <v>8.27</v>
      </c>
      <c r="E11745">
        <v>25</v>
      </c>
      <c r="F11745" t="s">
        <v>12066</v>
      </c>
      <c r="G11745" t="s">
        <v>55</v>
      </c>
      <c r="H11745" t="s">
        <v>46</v>
      </c>
      <c r="I11745" t="s">
        <v>12490</v>
      </c>
      <c r="K11745"/>
      <c r="L11745" t="s">
        <v>9466</v>
      </c>
      <c r="M11745" t="s">
        <v>11208</v>
      </c>
      <c r="N11745">
        <v>4</v>
      </c>
      <c r="P11745" t="s">
        <v>10827</v>
      </c>
      <c r="Q11745" t="s">
        <v>19343</v>
      </c>
      <c r="S11745" t="s">
        <v>29</v>
      </c>
    </row>
    <row r="11746" spans="1:19" hidden="1" x14ac:dyDescent="0.2">
      <c r="A11746">
        <v>7634</v>
      </c>
      <c r="B11746" t="s">
        <v>9463</v>
      </c>
      <c r="C11746" t="s">
        <v>73</v>
      </c>
      <c r="D11746">
        <v>8.6999999999999993</v>
      </c>
      <c r="E11746">
        <v>0</v>
      </c>
      <c r="F11746" t="s">
        <v>10992</v>
      </c>
      <c r="G11746" t="s">
        <v>55</v>
      </c>
      <c r="H11746" t="s">
        <v>23</v>
      </c>
      <c r="I11746" t="s">
        <v>214</v>
      </c>
      <c r="K11746"/>
      <c r="L11746" t="s">
        <v>9466</v>
      </c>
      <c r="M11746" t="s">
        <v>11208</v>
      </c>
      <c r="N11746">
        <v>4</v>
      </c>
      <c r="P11746" t="s">
        <v>10827</v>
      </c>
      <c r="Q11746" t="s">
        <v>19343</v>
      </c>
      <c r="S11746" t="s">
        <v>29</v>
      </c>
    </row>
    <row r="11747" spans="1:19" hidden="1" x14ac:dyDescent="0.2">
      <c r="A11747">
        <v>7634</v>
      </c>
      <c r="B11747" t="s">
        <v>9463</v>
      </c>
      <c r="C11747" t="s">
        <v>73</v>
      </c>
      <c r="D11747">
        <v>8.35</v>
      </c>
      <c r="E11747">
        <v>20</v>
      </c>
      <c r="F11747" t="s">
        <v>10992</v>
      </c>
      <c r="G11747" t="s">
        <v>55</v>
      </c>
      <c r="H11747" t="s">
        <v>23</v>
      </c>
      <c r="I11747" t="s">
        <v>214</v>
      </c>
      <c r="K11747"/>
      <c r="L11747" t="s">
        <v>9466</v>
      </c>
      <c r="M11747" t="s">
        <v>11208</v>
      </c>
      <c r="N11747">
        <v>4</v>
      </c>
      <c r="P11747" t="s">
        <v>10827</v>
      </c>
      <c r="Q11747" t="s">
        <v>19343</v>
      </c>
      <c r="S11747" t="s">
        <v>29</v>
      </c>
    </row>
    <row r="11748" spans="1:19" hidden="1" x14ac:dyDescent="0.2">
      <c r="A11748">
        <v>7634</v>
      </c>
      <c r="B11748" t="s">
        <v>9463</v>
      </c>
      <c r="C11748" t="s">
        <v>73</v>
      </c>
      <c r="D11748">
        <v>8.1999999999999993</v>
      </c>
      <c r="E11748">
        <v>37</v>
      </c>
      <c r="F11748" t="s">
        <v>10992</v>
      </c>
      <c r="G11748" t="s">
        <v>55</v>
      </c>
      <c r="H11748" t="s">
        <v>23</v>
      </c>
      <c r="I11748" t="s">
        <v>214</v>
      </c>
      <c r="K11748"/>
      <c r="L11748" t="s">
        <v>9466</v>
      </c>
      <c r="M11748" t="s">
        <v>11208</v>
      </c>
      <c r="N11748">
        <v>4</v>
      </c>
      <c r="P11748" t="s">
        <v>10827</v>
      </c>
      <c r="Q11748" t="s">
        <v>19343</v>
      </c>
      <c r="S11748" t="s">
        <v>29</v>
      </c>
    </row>
    <row r="11749" spans="1:19" hidden="1" x14ac:dyDescent="0.2">
      <c r="A11749">
        <v>7638</v>
      </c>
      <c r="B11749" t="s">
        <v>19344</v>
      </c>
      <c r="C11749" t="s">
        <v>20</v>
      </c>
      <c r="D11749">
        <v>1.96</v>
      </c>
      <c r="E11749">
        <v>25</v>
      </c>
      <c r="F11749" t="s">
        <v>12066</v>
      </c>
      <c r="G11749" t="s">
        <v>55</v>
      </c>
      <c r="H11749" t="s">
        <v>46</v>
      </c>
      <c r="I11749" t="s">
        <v>12490</v>
      </c>
      <c r="K11749"/>
      <c r="L11749" t="s">
        <v>19345</v>
      </c>
      <c r="M11749" t="s">
        <v>26</v>
      </c>
      <c r="N11749">
        <v>2</v>
      </c>
      <c r="P11749" t="s">
        <v>10827</v>
      </c>
      <c r="Q11749" t="s">
        <v>19346</v>
      </c>
      <c r="S11749" t="s">
        <v>29</v>
      </c>
    </row>
    <row r="11750" spans="1:19" hidden="1" x14ac:dyDescent="0.2">
      <c r="A11750">
        <v>7638</v>
      </c>
      <c r="B11750" t="s">
        <v>19344</v>
      </c>
      <c r="C11750" t="s">
        <v>73</v>
      </c>
      <c r="D11750">
        <v>10.71</v>
      </c>
      <c r="E11750">
        <v>25</v>
      </c>
      <c r="F11750" t="s">
        <v>12066</v>
      </c>
      <c r="G11750" t="s">
        <v>55</v>
      </c>
      <c r="H11750" t="s">
        <v>46</v>
      </c>
      <c r="I11750" t="s">
        <v>12490</v>
      </c>
      <c r="K11750"/>
      <c r="L11750" t="s">
        <v>19345</v>
      </c>
      <c r="M11750" t="s">
        <v>26</v>
      </c>
      <c r="N11750">
        <v>2</v>
      </c>
      <c r="P11750" t="s">
        <v>10827</v>
      </c>
      <c r="Q11750" t="s">
        <v>19346</v>
      </c>
      <c r="S11750" t="s">
        <v>29</v>
      </c>
    </row>
    <row r="11751" spans="1:19" hidden="1" x14ac:dyDescent="0.2">
      <c r="A11751">
        <v>7639</v>
      </c>
      <c r="B11751" t="s">
        <v>9479</v>
      </c>
      <c r="C11751" t="s">
        <v>20</v>
      </c>
      <c r="D11751">
        <v>1.97</v>
      </c>
      <c r="E11751">
        <v>25</v>
      </c>
      <c r="F11751" t="s">
        <v>12066</v>
      </c>
      <c r="G11751" t="s">
        <v>55</v>
      </c>
      <c r="H11751" t="s">
        <v>46</v>
      </c>
      <c r="I11751" t="s">
        <v>12490</v>
      </c>
      <c r="K11751"/>
      <c r="L11751" t="s">
        <v>9480</v>
      </c>
      <c r="M11751" t="s">
        <v>11071</v>
      </c>
      <c r="N11751">
        <v>3</v>
      </c>
      <c r="P11751" t="s">
        <v>10827</v>
      </c>
      <c r="Q11751" t="s">
        <v>19347</v>
      </c>
      <c r="S11751" t="s">
        <v>29</v>
      </c>
    </row>
    <row r="11752" spans="1:19" hidden="1" x14ac:dyDescent="0.2">
      <c r="A11752">
        <v>7639</v>
      </c>
      <c r="B11752" t="s">
        <v>9479</v>
      </c>
      <c r="C11752" t="s">
        <v>73</v>
      </c>
      <c r="D11752">
        <v>10.51</v>
      </c>
      <c r="E11752">
        <v>25</v>
      </c>
      <c r="F11752" t="s">
        <v>12066</v>
      </c>
      <c r="G11752" t="s">
        <v>55</v>
      </c>
      <c r="H11752" t="s">
        <v>46</v>
      </c>
      <c r="I11752" t="s">
        <v>12490</v>
      </c>
      <c r="K11752"/>
      <c r="L11752" t="s">
        <v>9480</v>
      </c>
      <c r="M11752" t="s">
        <v>11071</v>
      </c>
      <c r="N11752">
        <v>3</v>
      </c>
      <c r="P11752" t="s">
        <v>10827</v>
      </c>
      <c r="Q11752" t="s">
        <v>19347</v>
      </c>
      <c r="S11752" t="s">
        <v>29</v>
      </c>
    </row>
    <row r="11753" spans="1:19" hidden="1" x14ac:dyDescent="0.2">
      <c r="A11753">
        <v>7639</v>
      </c>
      <c r="B11753" t="s">
        <v>9479</v>
      </c>
      <c r="C11753" t="s">
        <v>20</v>
      </c>
      <c r="D11753">
        <v>2.04</v>
      </c>
      <c r="E11753">
        <v>25</v>
      </c>
      <c r="F11753" t="s">
        <v>19335</v>
      </c>
      <c r="G11753" t="s">
        <v>22</v>
      </c>
      <c r="H11753" t="s">
        <v>46</v>
      </c>
      <c r="I11753" t="s">
        <v>5845</v>
      </c>
      <c r="K11753"/>
      <c r="L11753" t="s">
        <v>9480</v>
      </c>
      <c r="M11753" t="s">
        <v>11071</v>
      </c>
      <c r="N11753">
        <v>3</v>
      </c>
      <c r="P11753" t="s">
        <v>10827</v>
      </c>
      <c r="Q11753" t="s">
        <v>19347</v>
      </c>
      <c r="S11753" t="s">
        <v>29</v>
      </c>
    </row>
    <row r="11754" spans="1:19" hidden="1" x14ac:dyDescent="0.2">
      <c r="A11754">
        <v>7639</v>
      </c>
      <c r="B11754" t="s">
        <v>9479</v>
      </c>
      <c r="C11754" t="s">
        <v>73</v>
      </c>
      <c r="D11754">
        <v>10.47</v>
      </c>
      <c r="E11754">
        <v>25</v>
      </c>
      <c r="F11754" t="s">
        <v>19335</v>
      </c>
      <c r="G11754" t="s">
        <v>22</v>
      </c>
      <c r="H11754" t="s">
        <v>46</v>
      </c>
      <c r="I11754" t="s">
        <v>5845</v>
      </c>
      <c r="K11754"/>
      <c r="L11754" t="s">
        <v>9480</v>
      </c>
      <c r="M11754" t="s">
        <v>11071</v>
      </c>
      <c r="N11754">
        <v>3</v>
      </c>
      <c r="P11754" t="s">
        <v>10827</v>
      </c>
      <c r="Q11754" t="s">
        <v>19347</v>
      </c>
      <c r="S11754" t="s">
        <v>29</v>
      </c>
    </row>
    <row r="11755" spans="1:19" hidden="1" x14ac:dyDescent="0.2">
      <c r="A11755">
        <v>7640</v>
      </c>
      <c r="B11755" t="s">
        <v>9482</v>
      </c>
      <c r="C11755" t="s">
        <v>20</v>
      </c>
      <c r="D11755">
        <v>2.06</v>
      </c>
      <c r="E11755">
        <v>25</v>
      </c>
      <c r="F11755" t="s">
        <v>12066</v>
      </c>
      <c r="G11755" t="s">
        <v>55</v>
      </c>
      <c r="H11755" t="s">
        <v>46</v>
      </c>
      <c r="I11755" t="s">
        <v>12490</v>
      </c>
      <c r="K11755"/>
      <c r="L11755" t="s">
        <v>9484</v>
      </c>
      <c r="M11755" t="s">
        <v>11208</v>
      </c>
      <c r="N11755">
        <v>4</v>
      </c>
      <c r="P11755" t="s">
        <v>10827</v>
      </c>
      <c r="Q11755" t="s">
        <v>19348</v>
      </c>
      <c r="S11755" t="s">
        <v>29</v>
      </c>
    </row>
    <row r="11756" spans="1:19" hidden="1" x14ac:dyDescent="0.2">
      <c r="A11756">
        <v>7640</v>
      </c>
      <c r="B11756" t="s">
        <v>9482</v>
      </c>
      <c r="C11756" t="s">
        <v>73</v>
      </c>
      <c r="D11756">
        <v>9.8800000000000008</v>
      </c>
      <c r="E11756">
        <v>25</v>
      </c>
      <c r="F11756" t="s">
        <v>12066</v>
      </c>
      <c r="G11756" t="s">
        <v>55</v>
      </c>
      <c r="H11756" t="s">
        <v>46</v>
      </c>
      <c r="I11756" t="s">
        <v>12490</v>
      </c>
      <c r="K11756"/>
      <c r="L11756" t="s">
        <v>9484</v>
      </c>
      <c r="M11756" t="s">
        <v>11208</v>
      </c>
      <c r="N11756">
        <v>4</v>
      </c>
      <c r="P11756" t="s">
        <v>10827</v>
      </c>
      <c r="Q11756" t="s">
        <v>19348</v>
      </c>
      <c r="S11756" t="s">
        <v>29</v>
      </c>
    </row>
    <row r="11757" spans="1:19" hidden="1" x14ac:dyDescent="0.2">
      <c r="A11757">
        <v>7640</v>
      </c>
      <c r="B11757" t="s">
        <v>9482</v>
      </c>
      <c r="C11757" t="s">
        <v>20</v>
      </c>
      <c r="D11757">
        <v>2.08</v>
      </c>
      <c r="E11757">
        <v>25</v>
      </c>
      <c r="F11757" t="s">
        <v>11226</v>
      </c>
      <c r="G11757" t="s">
        <v>22</v>
      </c>
      <c r="H11757" t="s">
        <v>46</v>
      </c>
      <c r="I11757" t="s">
        <v>5845</v>
      </c>
      <c r="K11757"/>
      <c r="L11757" t="s">
        <v>9484</v>
      </c>
      <c r="M11757" t="s">
        <v>11208</v>
      </c>
      <c r="N11757">
        <v>4</v>
      </c>
      <c r="P11757" t="s">
        <v>10827</v>
      </c>
      <c r="Q11757" t="s">
        <v>19348</v>
      </c>
      <c r="S11757" t="s">
        <v>29</v>
      </c>
    </row>
    <row r="11758" spans="1:19" hidden="1" x14ac:dyDescent="0.2">
      <c r="A11758">
        <v>7640</v>
      </c>
      <c r="B11758" t="s">
        <v>9482</v>
      </c>
      <c r="C11758" t="s">
        <v>73</v>
      </c>
      <c r="D11758">
        <v>9.8000000000000007</v>
      </c>
      <c r="E11758">
        <v>25</v>
      </c>
      <c r="F11758" t="s">
        <v>11226</v>
      </c>
      <c r="G11758" t="s">
        <v>22</v>
      </c>
      <c r="H11758" t="s">
        <v>46</v>
      </c>
      <c r="I11758" t="s">
        <v>5845</v>
      </c>
      <c r="K11758"/>
      <c r="L11758" t="s">
        <v>9484</v>
      </c>
      <c r="M11758" t="s">
        <v>11208</v>
      </c>
      <c r="N11758">
        <v>4</v>
      </c>
      <c r="P11758" t="s">
        <v>10827</v>
      </c>
      <c r="Q11758" t="s">
        <v>19348</v>
      </c>
      <c r="S11758" t="s">
        <v>29</v>
      </c>
    </row>
    <row r="11759" spans="1:19" hidden="1" x14ac:dyDescent="0.2">
      <c r="A11759">
        <v>7641</v>
      </c>
      <c r="B11759" t="s">
        <v>9500</v>
      </c>
      <c r="C11759" t="s">
        <v>20</v>
      </c>
      <c r="D11759">
        <v>8.0399999999999991</v>
      </c>
      <c r="E11759">
        <v>30</v>
      </c>
      <c r="F11759" t="s">
        <v>19349</v>
      </c>
      <c r="G11759" t="s">
        <v>55</v>
      </c>
      <c r="H11759" t="s">
        <v>46</v>
      </c>
      <c r="I11759" t="s">
        <v>19005</v>
      </c>
      <c r="K11759" t="e">
        <f>- Other measurements: K19</f>
        <v>#NAME?</v>
      </c>
      <c r="L11759" t="s">
        <v>9502</v>
      </c>
      <c r="M11759" t="s">
        <v>11208</v>
      </c>
      <c r="N11759">
        <v>4</v>
      </c>
      <c r="P11759" t="s">
        <v>10827</v>
      </c>
      <c r="Q11759" t="s">
        <v>19350</v>
      </c>
      <c r="S11759" t="s">
        <v>29</v>
      </c>
    </row>
    <row r="11760" spans="1:19" hidden="1" x14ac:dyDescent="0.2">
      <c r="A11760">
        <v>7642</v>
      </c>
      <c r="B11760" t="s">
        <v>19351</v>
      </c>
      <c r="C11760" t="s">
        <v>20</v>
      </c>
      <c r="D11760">
        <v>7.82</v>
      </c>
      <c r="E11760">
        <v>30</v>
      </c>
      <c r="F11760" t="s">
        <v>19352</v>
      </c>
      <c r="G11760" t="s">
        <v>55</v>
      </c>
      <c r="H11760" t="s">
        <v>23</v>
      </c>
      <c r="I11760" t="s">
        <v>19234</v>
      </c>
      <c r="K11760"/>
      <c r="L11760" t="s">
        <v>19353</v>
      </c>
      <c r="M11760" t="s">
        <v>11071</v>
      </c>
      <c r="N11760">
        <v>3</v>
      </c>
      <c r="P11760" t="s">
        <v>10827</v>
      </c>
      <c r="Q11760" t="s">
        <v>19354</v>
      </c>
      <c r="S11760" t="s">
        <v>29</v>
      </c>
    </row>
    <row r="11761" spans="1:19" hidden="1" x14ac:dyDescent="0.2">
      <c r="A11761">
        <v>7642</v>
      </c>
      <c r="B11761" t="s">
        <v>19351</v>
      </c>
      <c r="C11761" t="s">
        <v>73</v>
      </c>
      <c r="D11761">
        <v>9.0399999999999991</v>
      </c>
      <c r="E11761">
        <v>30</v>
      </c>
      <c r="F11761" t="s">
        <v>19352</v>
      </c>
      <c r="G11761" t="s">
        <v>55</v>
      </c>
      <c r="H11761" t="s">
        <v>23</v>
      </c>
      <c r="I11761" t="s">
        <v>19234</v>
      </c>
      <c r="K11761"/>
      <c r="L11761" t="s">
        <v>19353</v>
      </c>
      <c r="M11761" t="s">
        <v>11071</v>
      </c>
      <c r="N11761">
        <v>3</v>
      </c>
      <c r="P11761" t="s">
        <v>10827</v>
      </c>
      <c r="Q11761" t="s">
        <v>19354</v>
      </c>
      <c r="S11761" t="s">
        <v>29</v>
      </c>
    </row>
    <row r="11762" spans="1:19" hidden="1" x14ac:dyDescent="0.2">
      <c r="A11762">
        <v>7643</v>
      </c>
      <c r="B11762" t="s">
        <v>9520</v>
      </c>
      <c r="C11762" t="s">
        <v>20</v>
      </c>
      <c r="D11762">
        <v>3.3</v>
      </c>
      <c r="E11762">
        <v>25</v>
      </c>
      <c r="F11762" t="s">
        <v>9512</v>
      </c>
      <c r="G11762" t="s">
        <v>55</v>
      </c>
      <c r="H11762" t="s">
        <v>46</v>
      </c>
      <c r="I11762" t="s">
        <v>9426</v>
      </c>
      <c r="K11762" t="e">
        <f>- Other measurements: K19</f>
        <v>#NAME?</v>
      </c>
      <c r="L11762" t="s">
        <v>9523</v>
      </c>
      <c r="M11762" t="s">
        <v>11071</v>
      </c>
      <c r="N11762">
        <v>3</v>
      </c>
      <c r="P11762" t="s">
        <v>10827</v>
      </c>
      <c r="Q11762" t="s">
        <v>19355</v>
      </c>
      <c r="S11762" t="s">
        <v>29</v>
      </c>
    </row>
    <row r="11763" spans="1:19" hidden="1" x14ac:dyDescent="0.2">
      <c r="A11763">
        <v>7643</v>
      </c>
      <c r="B11763" t="s">
        <v>9520</v>
      </c>
      <c r="C11763" t="s">
        <v>73</v>
      </c>
      <c r="D11763">
        <v>7.96</v>
      </c>
      <c r="E11763">
        <v>25</v>
      </c>
      <c r="F11763" t="s">
        <v>9512</v>
      </c>
      <c r="G11763" t="s">
        <v>55</v>
      </c>
      <c r="H11763" t="s">
        <v>46</v>
      </c>
      <c r="I11763" t="s">
        <v>9426</v>
      </c>
      <c r="K11763" t="e">
        <f>- Other measurements: K19</f>
        <v>#NAME?</v>
      </c>
      <c r="L11763" t="s">
        <v>9523</v>
      </c>
      <c r="M11763" t="s">
        <v>11071</v>
      </c>
      <c r="N11763">
        <v>3</v>
      </c>
      <c r="P11763" t="s">
        <v>10827</v>
      </c>
      <c r="Q11763" t="s">
        <v>19355</v>
      </c>
      <c r="S11763" t="s">
        <v>29</v>
      </c>
    </row>
    <row r="11764" spans="1:19" hidden="1" x14ac:dyDescent="0.2">
      <c r="A11764">
        <v>7643</v>
      </c>
      <c r="B11764" t="s">
        <v>9520</v>
      </c>
      <c r="C11764" t="s">
        <v>73</v>
      </c>
      <c r="D11764">
        <v>7.79</v>
      </c>
      <c r="E11764">
        <v>30</v>
      </c>
      <c r="F11764" t="s">
        <v>19017</v>
      </c>
      <c r="G11764" t="s">
        <v>55</v>
      </c>
      <c r="H11764" t="s">
        <v>46</v>
      </c>
      <c r="I11764" t="s">
        <v>19005</v>
      </c>
      <c r="K11764" t="e">
        <f>- Other measurements: K19</f>
        <v>#NAME?</v>
      </c>
      <c r="L11764" t="s">
        <v>9523</v>
      </c>
      <c r="M11764" t="s">
        <v>11071</v>
      </c>
      <c r="N11764">
        <v>3</v>
      </c>
      <c r="P11764" t="s">
        <v>10827</v>
      </c>
      <c r="Q11764" t="s">
        <v>19355</v>
      </c>
      <c r="S11764" t="s">
        <v>29</v>
      </c>
    </row>
    <row r="11765" spans="1:19" hidden="1" x14ac:dyDescent="0.2">
      <c r="A11765">
        <v>7644</v>
      </c>
      <c r="B11765" t="s">
        <v>9529</v>
      </c>
      <c r="C11765" t="s">
        <v>20</v>
      </c>
      <c r="D11765">
        <v>3.25</v>
      </c>
      <c r="E11765">
        <v>25</v>
      </c>
      <c r="F11765" t="s">
        <v>9512</v>
      </c>
      <c r="G11765" t="s">
        <v>55</v>
      </c>
      <c r="H11765" t="s">
        <v>46</v>
      </c>
      <c r="I11765" t="s">
        <v>9426</v>
      </c>
      <c r="K11765" t="e">
        <f>- Other measurements: K19</f>
        <v>#NAME?</v>
      </c>
      <c r="L11765" t="s">
        <v>9530</v>
      </c>
      <c r="M11765" t="s">
        <v>11071</v>
      </c>
      <c r="N11765">
        <v>3</v>
      </c>
      <c r="P11765" t="s">
        <v>10827</v>
      </c>
      <c r="Q11765" t="s">
        <v>19356</v>
      </c>
      <c r="S11765" t="s">
        <v>29</v>
      </c>
    </row>
    <row r="11766" spans="1:19" hidden="1" x14ac:dyDescent="0.2">
      <c r="A11766">
        <v>7644</v>
      </c>
      <c r="B11766" t="s">
        <v>9529</v>
      </c>
      <c r="C11766" t="s">
        <v>73</v>
      </c>
      <c r="D11766">
        <v>7.98</v>
      </c>
      <c r="E11766">
        <v>25</v>
      </c>
      <c r="F11766" t="s">
        <v>9512</v>
      </c>
      <c r="G11766" t="s">
        <v>55</v>
      </c>
      <c r="H11766" t="s">
        <v>46</v>
      </c>
      <c r="I11766" t="s">
        <v>9426</v>
      </c>
      <c r="K11766" t="e">
        <f>- Other measurements: K19</f>
        <v>#NAME?</v>
      </c>
      <c r="L11766" t="s">
        <v>9530</v>
      </c>
      <c r="M11766" t="s">
        <v>11071</v>
      </c>
      <c r="N11766">
        <v>3</v>
      </c>
      <c r="P11766" t="s">
        <v>10827</v>
      </c>
      <c r="Q11766" t="s">
        <v>19356</v>
      </c>
      <c r="S11766" t="s">
        <v>29</v>
      </c>
    </row>
    <row r="11767" spans="1:19" hidden="1" x14ac:dyDescent="0.2">
      <c r="A11767">
        <v>7644</v>
      </c>
      <c r="B11767" t="s">
        <v>9529</v>
      </c>
      <c r="C11767" t="s">
        <v>73</v>
      </c>
      <c r="D11767">
        <v>7.63</v>
      </c>
      <c r="E11767">
        <v>30</v>
      </c>
      <c r="F11767" t="s">
        <v>19357</v>
      </c>
      <c r="G11767" t="s">
        <v>55</v>
      </c>
      <c r="H11767" t="s">
        <v>46</v>
      </c>
      <c r="I11767" t="s">
        <v>19005</v>
      </c>
      <c r="K11767" t="e">
        <f>- Other measurements: K19</f>
        <v>#NAME?</v>
      </c>
      <c r="L11767" t="s">
        <v>9530</v>
      </c>
      <c r="M11767" t="s">
        <v>11071</v>
      </c>
      <c r="N11767">
        <v>3</v>
      </c>
      <c r="P11767" t="s">
        <v>10827</v>
      </c>
      <c r="Q11767" t="s">
        <v>19356</v>
      </c>
      <c r="S11767" t="s">
        <v>29</v>
      </c>
    </row>
    <row r="11768" spans="1:19" hidden="1" x14ac:dyDescent="0.2">
      <c r="A11768">
        <v>7649</v>
      </c>
      <c r="B11768" t="s">
        <v>65</v>
      </c>
      <c r="C11768" t="s">
        <v>20</v>
      </c>
      <c r="D11768">
        <v>8.8000000000000007</v>
      </c>
      <c r="E11768">
        <v>0</v>
      </c>
      <c r="F11768" t="s">
        <v>10992</v>
      </c>
      <c r="G11768" t="s">
        <v>55</v>
      </c>
      <c r="H11768" t="s">
        <v>23</v>
      </c>
      <c r="I11768" t="s">
        <v>214</v>
      </c>
      <c r="K11768"/>
      <c r="L11768" t="s">
        <v>19358</v>
      </c>
      <c r="M11768" t="s">
        <v>11208</v>
      </c>
      <c r="N11768">
        <v>4</v>
      </c>
      <c r="P11768" t="s">
        <v>10827</v>
      </c>
      <c r="Q11768" t="s">
        <v>19359</v>
      </c>
      <c r="S11768" t="s">
        <v>29</v>
      </c>
    </row>
    <row r="11769" spans="1:19" hidden="1" x14ac:dyDescent="0.2">
      <c r="A11769">
        <v>7649</v>
      </c>
      <c r="B11769" t="s">
        <v>65</v>
      </c>
      <c r="C11769" t="s">
        <v>20</v>
      </c>
      <c r="D11769">
        <v>8.1999999999999993</v>
      </c>
      <c r="E11769">
        <v>20</v>
      </c>
      <c r="F11769" t="s">
        <v>10992</v>
      </c>
      <c r="G11769" t="s">
        <v>55</v>
      </c>
      <c r="H11769" t="s">
        <v>23</v>
      </c>
      <c r="I11769" t="s">
        <v>214</v>
      </c>
      <c r="K11769"/>
      <c r="L11769" t="s">
        <v>19358</v>
      </c>
      <c r="M11769" t="s">
        <v>11208</v>
      </c>
      <c r="N11769">
        <v>4</v>
      </c>
      <c r="P11769" t="s">
        <v>10827</v>
      </c>
      <c r="Q11769" t="s">
        <v>19359</v>
      </c>
      <c r="S11769" t="s">
        <v>29</v>
      </c>
    </row>
    <row r="11770" spans="1:19" hidden="1" x14ac:dyDescent="0.2">
      <c r="A11770">
        <v>7649</v>
      </c>
      <c r="B11770" t="s">
        <v>65</v>
      </c>
      <c r="C11770" t="s">
        <v>20</v>
      </c>
      <c r="D11770">
        <v>7.7</v>
      </c>
      <c r="E11770">
        <v>37</v>
      </c>
      <c r="F11770" t="s">
        <v>10992</v>
      </c>
      <c r="G11770" t="s">
        <v>55</v>
      </c>
      <c r="H11770" t="s">
        <v>23</v>
      </c>
      <c r="I11770" t="s">
        <v>214</v>
      </c>
      <c r="K11770"/>
      <c r="L11770" t="s">
        <v>19358</v>
      </c>
      <c r="M11770" t="s">
        <v>11208</v>
      </c>
      <c r="N11770">
        <v>4</v>
      </c>
      <c r="P11770" t="s">
        <v>10827</v>
      </c>
      <c r="Q11770" t="s">
        <v>19359</v>
      </c>
      <c r="S11770" t="s">
        <v>29</v>
      </c>
    </row>
    <row r="11771" spans="1:19" hidden="1" x14ac:dyDescent="0.2">
      <c r="A11771">
        <v>7651</v>
      </c>
      <c r="B11771" t="s">
        <v>9579</v>
      </c>
      <c r="C11771" t="s">
        <v>20</v>
      </c>
      <c r="D11771">
        <v>7.69</v>
      </c>
      <c r="E11771">
        <v>25</v>
      </c>
      <c r="F11771" t="s">
        <v>19141</v>
      </c>
      <c r="G11771" t="s">
        <v>55</v>
      </c>
      <c r="H11771" t="s">
        <v>46</v>
      </c>
      <c r="I11771" t="s">
        <v>4480</v>
      </c>
      <c r="J11771" t="s">
        <v>43</v>
      </c>
      <c r="K11771" t="s">
        <v>19360</v>
      </c>
      <c r="L11771" t="s">
        <v>9580</v>
      </c>
      <c r="M11771" t="s">
        <v>11208</v>
      </c>
      <c r="N11771">
        <v>4</v>
      </c>
      <c r="P11771" t="s">
        <v>10827</v>
      </c>
      <c r="Q11771" t="s">
        <v>19361</v>
      </c>
      <c r="S11771" t="s">
        <v>29</v>
      </c>
    </row>
    <row r="11772" spans="1:19" hidden="1" x14ac:dyDescent="0.2">
      <c r="A11772">
        <v>7651</v>
      </c>
      <c r="B11772" t="s">
        <v>9579</v>
      </c>
      <c r="C11772" t="s">
        <v>20</v>
      </c>
      <c r="D11772">
        <v>7.4</v>
      </c>
      <c r="E11772">
        <v>37</v>
      </c>
      <c r="F11772" t="s">
        <v>19141</v>
      </c>
      <c r="G11772" t="s">
        <v>55</v>
      </c>
      <c r="H11772" t="s">
        <v>46</v>
      </c>
      <c r="I11772" t="s">
        <v>4480</v>
      </c>
      <c r="J11772" t="s">
        <v>43</v>
      </c>
      <c r="K11772" t="s">
        <v>19360</v>
      </c>
      <c r="L11772" t="s">
        <v>9580</v>
      </c>
      <c r="M11772" t="s">
        <v>11208</v>
      </c>
      <c r="N11772">
        <v>4</v>
      </c>
      <c r="P11772" t="s">
        <v>10827</v>
      </c>
      <c r="Q11772" t="s">
        <v>19361</v>
      </c>
      <c r="S11772" t="s">
        <v>29</v>
      </c>
    </row>
    <row r="11773" spans="1:19" hidden="1" x14ac:dyDescent="0.2">
      <c r="A11773">
        <v>7651</v>
      </c>
      <c r="B11773" t="s">
        <v>9579</v>
      </c>
      <c r="C11773" t="s">
        <v>20</v>
      </c>
      <c r="D11773">
        <v>7.09</v>
      </c>
      <c r="E11773">
        <v>50</v>
      </c>
      <c r="F11773" t="s">
        <v>19141</v>
      </c>
      <c r="G11773" t="s">
        <v>55</v>
      </c>
      <c r="H11773" t="s">
        <v>46</v>
      </c>
      <c r="I11773" t="s">
        <v>4480</v>
      </c>
      <c r="J11773" t="s">
        <v>43</v>
      </c>
      <c r="K11773" t="s">
        <v>19360</v>
      </c>
      <c r="L11773" t="s">
        <v>9580</v>
      </c>
      <c r="M11773" t="s">
        <v>11208</v>
      </c>
      <c r="N11773">
        <v>4</v>
      </c>
      <c r="P11773" t="s">
        <v>10827</v>
      </c>
      <c r="Q11773" t="s">
        <v>19361</v>
      </c>
      <c r="S11773" t="s">
        <v>29</v>
      </c>
    </row>
    <row r="11774" spans="1:19" hidden="1" x14ac:dyDescent="0.2">
      <c r="A11774">
        <v>7651</v>
      </c>
      <c r="B11774" t="s">
        <v>9579</v>
      </c>
      <c r="C11774" t="s">
        <v>20</v>
      </c>
      <c r="D11774">
        <v>8.3800000000000008</v>
      </c>
      <c r="E11774">
        <v>0</v>
      </c>
      <c r="F11774" t="s">
        <v>19362</v>
      </c>
      <c r="G11774" t="s">
        <v>55</v>
      </c>
      <c r="H11774" t="s">
        <v>46</v>
      </c>
      <c r="I11774" t="s">
        <v>1808</v>
      </c>
      <c r="K11774" t="s">
        <v>19360</v>
      </c>
      <c r="L11774" t="s">
        <v>9580</v>
      </c>
      <c r="M11774" t="s">
        <v>11208</v>
      </c>
      <c r="N11774">
        <v>4</v>
      </c>
      <c r="P11774" t="s">
        <v>10827</v>
      </c>
      <c r="Q11774" t="s">
        <v>19361</v>
      </c>
      <c r="S11774" t="s">
        <v>29</v>
      </c>
    </row>
    <row r="11775" spans="1:19" hidden="1" x14ac:dyDescent="0.2">
      <c r="A11775">
        <v>7651</v>
      </c>
      <c r="B11775" t="s">
        <v>9579</v>
      </c>
      <c r="C11775" t="s">
        <v>20</v>
      </c>
      <c r="D11775">
        <v>7.72</v>
      </c>
      <c r="E11775">
        <v>25</v>
      </c>
      <c r="F11775" t="s">
        <v>19363</v>
      </c>
      <c r="G11775" t="s">
        <v>55</v>
      </c>
      <c r="H11775" t="s">
        <v>46</v>
      </c>
      <c r="I11775" t="s">
        <v>1808</v>
      </c>
      <c r="K11775" t="s">
        <v>19360</v>
      </c>
      <c r="L11775" t="s">
        <v>9580</v>
      </c>
      <c r="M11775" t="s">
        <v>11208</v>
      </c>
      <c r="N11775">
        <v>4</v>
      </c>
      <c r="P11775" t="s">
        <v>10827</v>
      </c>
      <c r="Q11775" t="s">
        <v>19361</v>
      </c>
      <c r="S11775" t="s">
        <v>29</v>
      </c>
    </row>
    <row r="11776" spans="1:19" hidden="1" x14ac:dyDescent="0.2">
      <c r="A11776">
        <v>7651</v>
      </c>
      <c r="B11776" t="s">
        <v>9579</v>
      </c>
      <c r="C11776" t="s">
        <v>20</v>
      </c>
      <c r="D11776">
        <v>7.41</v>
      </c>
      <c r="E11776">
        <v>35.5</v>
      </c>
      <c r="F11776" t="s">
        <v>5425</v>
      </c>
      <c r="G11776" t="s">
        <v>55</v>
      </c>
      <c r="H11776" t="s">
        <v>46</v>
      </c>
      <c r="I11776" t="s">
        <v>1808</v>
      </c>
      <c r="K11776" t="s">
        <v>19360</v>
      </c>
      <c r="L11776" t="s">
        <v>9580</v>
      </c>
      <c r="M11776" t="s">
        <v>11208</v>
      </c>
      <c r="N11776">
        <v>4</v>
      </c>
      <c r="P11776" t="s">
        <v>10827</v>
      </c>
      <c r="Q11776" t="s">
        <v>19361</v>
      </c>
      <c r="S11776" t="s">
        <v>29</v>
      </c>
    </row>
    <row r="11777" spans="1:19" hidden="1" x14ac:dyDescent="0.2">
      <c r="A11777">
        <v>7651</v>
      </c>
      <c r="B11777" t="s">
        <v>9579</v>
      </c>
      <c r="C11777" t="s">
        <v>20</v>
      </c>
      <c r="D11777">
        <v>7.25</v>
      </c>
      <c r="E11777">
        <v>41.95</v>
      </c>
      <c r="F11777" t="s">
        <v>5425</v>
      </c>
      <c r="G11777" t="s">
        <v>55</v>
      </c>
      <c r="H11777" t="s">
        <v>46</v>
      </c>
      <c r="I11777" t="s">
        <v>1808</v>
      </c>
      <c r="K11777" t="s">
        <v>19360</v>
      </c>
      <c r="L11777" t="s">
        <v>9580</v>
      </c>
      <c r="M11777" t="s">
        <v>11208</v>
      </c>
      <c r="N11777">
        <v>4</v>
      </c>
      <c r="P11777" t="s">
        <v>10827</v>
      </c>
      <c r="Q11777" t="s">
        <v>19361</v>
      </c>
      <c r="S11777" t="s">
        <v>29</v>
      </c>
    </row>
    <row r="11778" spans="1:19" hidden="1" x14ac:dyDescent="0.2">
      <c r="A11778">
        <v>7651</v>
      </c>
      <c r="B11778" t="s">
        <v>9579</v>
      </c>
      <c r="C11778" t="s">
        <v>20</v>
      </c>
      <c r="D11778">
        <v>7.1</v>
      </c>
      <c r="E11778">
        <v>49.45</v>
      </c>
      <c r="F11778" t="s">
        <v>5425</v>
      </c>
      <c r="G11778" t="s">
        <v>55</v>
      </c>
      <c r="H11778" t="s">
        <v>46</v>
      </c>
      <c r="I11778" t="s">
        <v>1808</v>
      </c>
      <c r="K11778" t="s">
        <v>19360</v>
      </c>
      <c r="L11778" t="s">
        <v>9580</v>
      </c>
      <c r="M11778" t="s">
        <v>11208</v>
      </c>
      <c r="N11778">
        <v>4</v>
      </c>
      <c r="P11778" t="s">
        <v>10827</v>
      </c>
      <c r="Q11778" t="s">
        <v>19361</v>
      </c>
      <c r="S11778" t="s">
        <v>29</v>
      </c>
    </row>
    <row r="11779" spans="1:19" hidden="1" x14ac:dyDescent="0.2">
      <c r="A11779">
        <v>7651</v>
      </c>
      <c r="B11779" t="s">
        <v>9579</v>
      </c>
      <c r="C11779" t="s">
        <v>20</v>
      </c>
      <c r="D11779">
        <v>7.84</v>
      </c>
      <c r="E11779">
        <v>20</v>
      </c>
      <c r="F11779" t="s">
        <v>19364</v>
      </c>
      <c r="G11779" t="s">
        <v>55</v>
      </c>
      <c r="H11779" t="s">
        <v>46</v>
      </c>
      <c r="I11779" t="s">
        <v>19365</v>
      </c>
      <c r="J11779" t="s">
        <v>43</v>
      </c>
      <c r="K11779" t="s">
        <v>19360</v>
      </c>
      <c r="L11779" t="s">
        <v>9580</v>
      </c>
      <c r="M11779" t="s">
        <v>11208</v>
      </c>
      <c r="N11779">
        <v>4</v>
      </c>
      <c r="P11779" t="s">
        <v>10827</v>
      </c>
      <c r="Q11779" t="s">
        <v>19361</v>
      </c>
      <c r="S11779" t="s">
        <v>29</v>
      </c>
    </row>
    <row r="11780" spans="1:19" hidden="1" x14ac:dyDescent="0.2">
      <c r="A11780">
        <v>7651</v>
      </c>
      <c r="B11780" t="s">
        <v>9579</v>
      </c>
      <c r="C11780" t="s">
        <v>20</v>
      </c>
      <c r="D11780">
        <v>7.75</v>
      </c>
      <c r="E11780">
        <v>25</v>
      </c>
      <c r="F11780" t="s">
        <v>19364</v>
      </c>
      <c r="G11780" t="s">
        <v>55</v>
      </c>
      <c r="H11780" t="s">
        <v>46</v>
      </c>
      <c r="I11780" t="s">
        <v>19365</v>
      </c>
      <c r="J11780" t="s">
        <v>43</v>
      </c>
      <c r="K11780" t="s">
        <v>19360</v>
      </c>
      <c r="L11780" t="s">
        <v>9580</v>
      </c>
      <c r="M11780" t="s">
        <v>11208</v>
      </c>
      <c r="N11780">
        <v>4</v>
      </c>
      <c r="P11780" t="s">
        <v>10827</v>
      </c>
      <c r="Q11780" t="s">
        <v>19361</v>
      </c>
      <c r="S11780" t="s">
        <v>29</v>
      </c>
    </row>
    <row r="11781" spans="1:19" hidden="1" x14ac:dyDescent="0.2">
      <c r="A11781">
        <v>7651</v>
      </c>
      <c r="B11781" t="s">
        <v>9579</v>
      </c>
      <c r="C11781" t="s">
        <v>20</v>
      </c>
      <c r="D11781">
        <v>7.65</v>
      </c>
      <c r="E11781">
        <v>30</v>
      </c>
      <c r="F11781" t="s">
        <v>19364</v>
      </c>
      <c r="G11781" t="s">
        <v>55</v>
      </c>
      <c r="H11781" t="s">
        <v>46</v>
      </c>
      <c r="I11781" t="s">
        <v>19365</v>
      </c>
      <c r="J11781" t="s">
        <v>43</v>
      </c>
      <c r="K11781" t="s">
        <v>19360</v>
      </c>
      <c r="L11781" t="s">
        <v>9580</v>
      </c>
      <c r="M11781" t="s">
        <v>11208</v>
      </c>
      <c r="N11781">
        <v>4</v>
      </c>
      <c r="P11781" t="s">
        <v>10827</v>
      </c>
      <c r="Q11781" t="s">
        <v>19361</v>
      </c>
      <c r="S11781" t="s">
        <v>29</v>
      </c>
    </row>
    <row r="11782" spans="1:19" hidden="1" x14ac:dyDescent="0.2">
      <c r="A11782">
        <v>7651</v>
      </c>
      <c r="B11782" t="s">
        <v>9579</v>
      </c>
      <c r="C11782" t="s">
        <v>20</v>
      </c>
      <c r="D11782">
        <v>7.56</v>
      </c>
      <c r="E11782">
        <v>35</v>
      </c>
      <c r="F11782" t="s">
        <v>19364</v>
      </c>
      <c r="G11782" t="s">
        <v>55</v>
      </c>
      <c r="H11782" t="s">
        <v>46</v>
      </c>
      <c r="I11782" t="s">
        <v>19365</v>
      </c>
      <c r="J11782" t="s">
        <v>43</v>
      </c>
      <c r="K11782" t="s">
        <v>19360</v>
      </c>
      <c r="L11782" t="s">
        <v>9580</v>
      </c>
      <c r="M11782" t="s">
        <v>11208</v>
      </c>
      <c r="N11782">
        <v>4</v>
      </c>
      <c r="P11782" t="s">
        <v>10827</v>
      </c>
      <c r="Q11782" t="s">
        <v>19361</v>
      </c>
      <c r="S11782" t="s">
        <v>29</v>
      </c>
    </row>
    <row r="11783" spans="1:19" hidden="1" x14ac:dyDescent="0.2">
      <c r="A11783">
        <v>7651</v>
      </c>
      <c r="B11783" t="s">
        <v>9579</v>
      </c>
      <c r="C11783" t="s">
        <v>20</v>
      </c>
      <c r="D11783">
        <v>7.48</v>
      </c>
      <c r="E11783">
        <v>40</v>
      </c>
      <c r="F11783" t="s">
        <v>19364</v>
      </c>
      <c r="G11783" t="s">
        <v>55</v>
      </c>
      <c r="H11783" t="s">
        <v>46</v>
      </c>
      <c r="I11783" t="s">
        <v>19365</v>
      </c>
      <c r="J11783" t="s">
        <v>43</v>
      </c>
      <c r="K11783" t="s">
        <v>19360</v>
      </c>
      <c r="L11783" t="s">
        <v>9580</v>
      </c>
      <c r="M11783" t="s">
        <v>11208</v>
      </c>
      <c r="N11783">
        <v>4</v>
      </c>
      <c r="P11783" t="s">
        <v>10827</v>
      </c>
      <c r="Q11783" t="s">
        <v>19361</v>
      </c>
      <c r="S11783" t="s">
        <v>29</v>
      </c>
    </row>
    <row r="11784" spans="1:19" hidden="1" x14ac:dyDescent="0.2">
      <c r="A11784">
        <v>7651</v>
      </c>
      <c r="B11784" t="s">
        <v>9579</v>
      </c>
      <c r="C11784" t="s">
        <v>20</v>
      </c>
      <c r="D11784">
        <v>7.38</v>
      </c>
      <c r="E11784">
        <v>45</v>
      </c>
      <c r="F11784" t="s">
        <v>19364</v>
      </c>
      <c r="G11784" t="s">
        <v>55</v>
      </c>
      <c r="H11784" t="s">
        <v>46</v>
      </c>
      <c r="I11784" t="s">
        <v>19365</v>
      </c>
      <c r="J11784" t="s">
        <v>43</v>
      </c>
      <c r="K11784" t="s">
        <v>19360</v>
      </c>
      <c r="L11784" t="s">
        <v>9580</v>
      </c>
      <c r="M11784" t="s">
        <v>11208</v>
      </c>
      <c r="N11784">
        <v>4</v>
      </c>
      <c r="P11784" t="s">
        <v>10827</v>
      </c>
      <c r="Q11784" t="s">
        <v>19361</v>
      </c>
      <c r="S11784" t="s">
        <v>29</v>
      </c>
    </row>
    <row r="11785" spans="1:19" hidden="1" x14ac:dyDescent="0.2">
      <c r="A11785">
        <v>7654</v>
      </c>
      <c r="B11785" t="s">
        <v>9583</v>
      </c>
      <c r="C11785" t="s">
        <v>20</v>
      </c>
      <c r="D11785">
        <v>7.66</v>
      </c>
      <c r="E11785">
        <v>25</v>
      </c>
      <c r="F11785" t="s">
        <v>19366</v>
      </c>
      <c r="G11785" t="s">
        <v>55</v>
      </c>
      <c r="H11785" t="s">
        <v>46</v>
      </c>
      <c r="I11785" t="s">
        <v>4480</v>
      </c>
      <c r="J11785" t="s">
        <v>43</v>
      </c>
      <c r="K11785"/>
      <c r="L11785" t="s">
        <v>9584</v>
      </c>
      <c r="M11785" t="s">
        <v>11208</v>
      </c>
      <c r="N11785">
        <v>4</v>
      </c>
      <c r="P11785" t="s">
        <v>10827</v>
      </c>
      <c r="Q11785" t="s">
        <v>19367</v>
      </c>
      <c r="S11785" t="s">
        <v>29</v>
      </c>
    </row>
    <row r="11786" spans="1:19" hidden="1" x14ac:dyDescent="0.2">
      <c r="A11786">
        <v>7654</v>
      </c>
      <c r="B11786" t="s">
        <v>9583</v>
      </c>
      <c r="C11786" t="s">
        <v>20</v>
      </c>
      <c r="D11786">
        <v>7.33</v>
      </c>
      <c r="E11786">
        <v>37</v>
      </c>
      <c r="F11786" t="s">
        <v>19366</v>
      </c>
      <c r="G11786" t="s">
        <v>55</v>
      </c>
      <c r="H11786" t="s">
        <v>46</v>
      </c>
      <c r="I11786" t="s">
        <v>4480</v>
      </c>
      <c r="J11786" t="s">
        <v>43</v>
      </c>
      <c r="K11786"/>
      <c r="L11786" t="s">
        <v>9584</v>
      </c>
      <c r="M11786" t="s">
        <v>11208</v>
      </c>
      <c r="N11786">
        <v>4</v>
      </c>
      <c r="P11786" t="s">
        <v>10827</v>
      </c>
      <c r="Q11786" t="s">
        <v>19367</v>
      </c>
      <c r="S11786" t="s">
        <v>29</v>
      </c>
    </row>
    <row r="11787" spans="1:19" hidden="1" x14ac:dyDescent="0.2">
      <c r="A11787">
        <v>7654</v>
      </c>
      <c r="B11787" t="s">
        <v>9583</v>
      </c>
      <c r="C11787" t="s">
        <v>20</v>
      </c>
      <c r="D11787">
        <v>7</v>
      </c>
      <c r="E11787">
        <v>50</v>
      </c>
      <c r="F11787" t="s">
        <v>19366</v>
      </c>
      <c r="G11787" t="s">
        <v>55</v>
      </c>
      <c r="H11787" t="s">
        <v>46</v>
      </c>
      <c r="I11787" t="s">
        <v>4480</v>
      </c>
      <c r="J11787" t="s">
        <v>43</v>
      </c>
      <c r="K11787"/>
      <c r="L11787" t="s">
        <v>9584</v>
      </c>
      <c r="M11787" t="s">
        <v>11208</v>
      </c>
      <c r="N11787">
        <v>4</v>
      </c>
      <c r="P11787" t="s">
        <v>10827</v>
      </c>
      <c r="Q11787" t="s">
        <v>19367</v>
      </c>
      <c r="S11787" t="s">
        <v>29</v>
      </c>
    </row>
    <row r="11788" spans="1:19" hidden="1" x14ac:dyDescent="0.2">
      <c r="A11788">
        <v>7657</v>
      </c>
      <c r="B11788" t="s">
        <v>19368</v>
      </c>
      <c r="C11788" t="s">
        <v>20</v>
      </c>
      <c r="D11788">
        <v>2.68</v>
      </c>
      <c r="E11788" t="s">
        <v>19209</v>
      </c>
      <c r="F11788" t="s">
        <v>10861</v>
      </c>
      <c r="G11788" t="s">
        <v>55</v>
      </c>
      <c r="H11788" t="s">
        <v>23</v>
      </c>
      <c r="I11788" t="s">
        <v>19210</v>
      </c>
      <c r="K11788"/>
      <c r="L11788" t="s">
        <v>19369</v>
      </c>
      <c r="M11788" t="s">
        <v>26</v>
      </c>
      <c r="N11788">
        <v>2</v>
      </c>
      <c r="P11788" t="s">
        <v>10827</v>
      </c>
      <c r="Q11788" t="s">
        <v>19370</v>
      </c>
      <c r="S11788" t="s">
        <v>29</v>
      </c>
    </row>
    <row r="11789" spans="1:19" hidden="1" x14ac:dyDescent="0.2">
      <c r="A11789">
        <v>7657</v>
      </c>
      <c r="B11789" t="s">
        <v>19368</v>
      </c>
      <c r="C11789" t="s">
        <v>73</v>
      </c>
      <c r="D11789">
        <v>7.51</v>
      </c>
      <c r="E11789" t="s">
        <v>19209</v>
      </c>
      <c r="F11789" t="s">
        <v>10861</v>
      </c>
      <c r="G11789" t="s">
        <v>55</v>
      </c>
      <c r="H11789" t="s">
        <v>23</v>
      </c>
      <c r="I11789" t="s">
        <v>19210</v>
      </c>
      <c r="K11789"/>
      <c r="L11789" t="s">
        <v>19369</v>
      </c>
      <c r="M11789" t="s">
        <v>26</v>
      </c>
      <c r="N11789">
        <v>2</v>
      </c>
      <c r="P11789" t="s">
        <v>10827</v>
      </c>
      <c r="Q11789" t="s">
        <v>19370</v>
      </c>
      <c r="S11789" t="s">
        <v>29</v>
      </c>
    </row>
    <row r="11790" spans="1:19" hidden="1" x14ac:dyDescent="0.2">
      <c r="A11790">
        <v>7658</v>
      </c>
      <c r="B11790" t="s">
        <v>19371</v>
      </c>
      <c r="C11790" t="s">
        <v>20</v>
      </c>
      <c r="D11790">
        <v>4.07</v>
      </c>
      <c r="E11790" t="s">
        <v>19209</v>
      </c>
      <c r="F11790" t="s">
        <v>10861</v>
      </c>
      <c r="G11790" t="s">
        <v>55</v>
      </c>
      <c r="H11790" t="s">
        <v>23</v>
      </c>
      <c r="I11790" t="s">
        <v>19210</v>
      </c>
      <c r="K11790"/>
      <c r="L11790" t="s">
        <v>19372</v>
      </c>
      <c r="M11790" t="s">
        <v>26</v>
      </c>
      <c r="N11790">
        <v>2</v>
      </c>
      <c r="P11790" t="s">
        <v>10827</v>
      </c>
      <c r="Q11790" t="s">
        <v>19373</v>
      </c>
      <c r="S11790" t="s">
        <v>29</v>
      </c>
    </row>
    <row r="11791" spans="1:19" hidden="1" x14ac:dyDescent="0.2">
      <c r="A11791">
        <v>7658</v>
      </c>
      <c r="B11791" t="s">
        <v>19371</v>
      </c>
      <c r="C11791" t="s">
        <v>73</v>
      </c>
      <c r="D11791">
        <v>7.59</v>
      </c>
      <c r="E11791" t="s">
        <v>19209</v>
      </c>
      <c r="F11791" t="s">
        <v>10861</v>
      </c>
      <c r="G11791" t="s">
        <v>55</v>
      </c>
      <c r="H11791" t="s">
        <v>23</v>
      </c>
      <c r="I11791" t="s">
        <v>19210</v>
      </c>
      <c r="K11791"/>
      <c r="L11791" t="s">
        <v>19372</v>
      </c>
      <c r="M11791" t="s">
        <v>26</v>
      </c>
      <c r="N11791">
        <v>2</v>
      </c>
      <c r="P11791" t="s">
        <v>10827</v>
      </c>
      <c r="Q11791" t="s">
        <v>19373</v>
      </c>
      <c r="S11791" t="s">
        <v>29</v>
      </c>
    </row>
    <row r="11792" spans="1:19" hidden="1" x14ac:dyDescent="0.2">
      <c r="A11792">
        <v>7662</v>
      </c>
      <c r="B11792" t="s">
        <v>9596</v>
      </c>
      <c r="C11792" t="s">
        <v>73</v>
      </c>
      <c r="D11792">
        <v>7.15</v>
      </c>
      <c r="E11792">
        <v>25</v>
      </c>
      <c r="F11792" t="s">
        <v>19374</v>
      </c>
      <c r="G11792" t="s">
        <v>55</v>
      </c>
      <c r="H11792" t="s">
        <v>46</v>
      </c>
      <c r="I11792" t="s">
        <v>9816</v>
      </c>
      <c r="K11792"/>
      <c r="L11792" t="s">
        <v>19375</v>
      </c>
      <c r="M11792" t="s">
        <v>26</v>
      </c>
      <c r="N11792">
        <v>2</v>
      </c>
      <c r="P11792" t="s">
        <v>10827</v>
      </c>
      <c r="Q11792" t="s">
        <v>19376</v>
      </c>
      <c r="S11792" t="s">
        <v>29</v>
      </c>
    </row>
    <row r="11793" spans="1:19" hidden="1" x14ac:dyDescent="0.2">
      <c r="A11793">
        <v>7662</v>
      </c>
      <c r="B11793" t="s">
        <v>9596</v>
      </c>
      <c r="C11793" t="s">
        <v>77</v>
      </c>
      <c r="D11793">
        <v>9.49</v>
      </c>
      <c r="E11793">
        <v>25</v>
      </c>
      <c r="F11793" t="s">
        <v>19374</v>
      </c>
      <c r="G11793" t="s">
        <v>55</v>
      </c>
      <c r="H11793" t="s">
        <v>46</v>
      </c>
      <c r="I11793" t="s">
        <v>9816</v>
      </c>
      <c r="K11793"/>
      <c r="L11793" t="s">
        <v>19375</v>
      </c>
      <c r="M11793" t="s">
        <v>26</v>
      </c>
      <c r="N11793">
        <v>2</v>
      </c>
      <c r="P11793" t="s">
        <v>10827</v>
      </c>
      <c r="Q11793" t="s">
        <v>19376</v>
      </c>
      <c r="S11793" t="s">
        <v>29</v>
      </c>
    </row>
    <row r="11794" spans="1:19" hidden="1" x14ac:dyDescent="0.2">
      <c r="A11794">
        <v>7664</v>
      </c>
      <c r="B11794" t="s">
        <v>19377</v>
      </c>
      <c r="C11794" t="s">
        <v>20</v>
      </c>
      <c r="D11794">
        <v>1.96</v>
      </c>
      <c r="E11794">
        <v>25</v>
      </c>
      <c r="F11794" t="s">
        <v>13694</v>
      </c>
      <c r="G11794" t="s">
        <v>55</v>
      </c>
      <c r="H11794" t="s">
        <v>46</v>
      </c>
      <c r="I11794" t="s">
        <v>2496</v>
      </c>
      <c r="K11794"/>
      <c r="L11794" t="s">
        <v>19378</v>
      </c>
      <c r="M11794" t="s">
        <v>26</v>
      </c>
      <c r="N11794">
        <v>2</v>
      </c>
      <c r="P11794" t="s">
        <v>10827</v>
      </c>
      <c r="Q11794" t="s">
        <v>19379</v>
      </c>
      <c r="S11794" t="s">
        <v>29</v>
      </c>
    </row>
    <row r="11795" spans="1:19" hidden="1" x14ac:dyDescent="0.2">
      <c r="A11795">
        <v>7664</v>
      </c>
      <c r="B11795" t="s">
        <v>19377</v>
      </c>
      <c r="C11795" t="s">
        <v>73</v>
      </c>
      <c r="D11795">
        <v>5.36</v>
      </c>
      <c r="E11795">
        <v>25</v>
      </c>
      <c r="F11795" t="s">
        <v>13694</v>
      </c>
      <c r="G11795" t="s">
        <v>55</v>
      </c>
      <c r="H11795" t="s">
        <v>46</v>
      </c>
      <c r="I11795" t="s">
        <v>2496</v>
      </c>
      <c r="K11795"/>
      <c r="L11795" t="s">
        <v>19378</v>
      </c>
      <c r="M11795" t="s">
        <v>26</v>
      </c>
      <c r="N11795">
        <v>2</v>
      </c>
      <c r="P11795" t="s">
        <v>10827</v>
      </c>
      <c r="Q11795" t="s">
        <v>19379</v>
      </c>
      <c r="S11795" t="s">
        <v>29</v>
      </c>
    </row>
    <row r="11796" spans="1:19" hidden="1" x14ac:dyDescent="0.2">
      <c r="A11796">
        <v>7664</v>
      </c>
      <c r="B11796" t="s">
        <v>19377</v>
      </c>
      <c r="C11796" t="s">
        <v>77</v>
      </c>
      <c r="D11796">
        <v>9.3000000000000007</v>
      </c>
      <c r="E11796">
        <v>25</v>
      </c>
      <c r="F11796" t="s">
        <v>13694</v>
      </c>
      <c r="G11796" t="s">
        <v>55</v>
      </c>
      <c r="H11796" t="s">
        <v>46</v>
      </c>
      <c r="I11796" t="s">
        <v>2496</v>
      </c>
      <c r="K11796"/>
      <c r="L11796" t="s">
        <v>19378</v>
      </c>
      <c r="M11796" t="s">
        <v>26</v>
      </c>
      <c r="N11796">
        <v>2</v>
      </c>
      <c r="P11796" t="s">
        <v>10827</v>
      </c>
      <c r="Q11796" t="s">
        <v>19379</v>
      </c>
      <c r="S11796" t="s">
        <v>29</v>
      </c>
    </row>
    <row r="11797" spans="1:19" hidden="1" x14ac:dyDescent="0.2">
      <c r="A11797">
        <v>7671</v>
      </c>
      <c r="B11797" t="s">
        <v>19380</v>
      </c>
      <c r="C11797" t="s">
        <v>20</v>
      </c>
      <c r="D11797">
        <v>1.92</v>
      </c>
      <c r="E11797">
        <v>25</v>
      </c>
      <c r="F11797" t="s">
        <v>19381</v>
      </c>
      <c r="G11797" t="s">
        <v>55</v>
      </c>
      <c r="H11797" t="s">
        <v>46</v>
      </c>
      <c r="I11797" t="s">
        <v>9701</v>
      </c>
      <c r="K11797"/>
      <c r="L11797" t="s">
        <v>19382</v>
      </c>
      <c r="M11797" t="s">
        <v>26</v>
      </c>
      <c r="N11797">
        <v>2</v>
      </c>
      <c r="P11797" t="s">
        <v>10827</v>
      </c>
      <c r="Q11797" t="s">
        <v>19383</v>
      </c>
      <c r="S11797" t="s">
        <v>29</v>
      </c>
    </row>
    <row r="11798" spans="1:19" hidden="1" x14ac:dyDescent="0.2">
      <c r="A11798">
        <v>7671</v>
      </c>
      <c r="B11798" t="s">
        <v>19380</v>
      </c>
      <c r="C11798" t="s">
        <v>73</v>
      </c>
      <c r="D11798">
        <v>6.56</v>
      </c>
      <c r="E11798">
        <v>25</v>
      </c>
      <c r="F11798" t="s">
        <v>19381</v>
      </c>
      <c r="G11798" t="s">
        <v>55</v>
      </c>
      <c r="H11798" t="s">
        <v>46</v>
      </c>
      <c r="I11798" t="s">
        <v>9701</v>
      </c>
      <c r="K11798"/>
      <c r="L11798" t="s">
        <v>19382</v>
      </c>
      <c r="M11798" t="s">
        <v>26</v>
      </c>
      <c r="N11798">
        <v>2</v>
      </c>
      <c r="P11798" t="s">
        <v>10827</v>
      </c>
      <c r="Q11798" t="s">
        <v>19383</v>
      </c>
      <c r="S11798" t="s">
        <v>29</v>
      </c>
    </row>
    <row r="11799" spans="1:19" hidden="1" x14ac:dyDescent="0.2">
      <c r="A11799">
        <v>7671</v>
      </c>
      <c r="B11799" t="s">
        <v>19380</v>
      </c>
      <c r="C11799" t="s">
        <v>77</v>
      </c>
      <c r="D11799">
        <v>8.73</v>
      </c>
      <c r="E11799">
        <v>25</v>
      </c>
      <c r="F11799" t="s">
        <v>19381</v>
      </c>
      <c r="G11799" t="s">
        <v>55</v>
      </c>
      <c r="H11799" t="s">
        <v>46</v>
      </c>
      <c r="I11799" t="s">
        <v>9701</v>
      </c>
      <c r="K11799"/>
      <c r="L11799" t="s">
        <v>19382</v>
      </c>
      <c r="M11799" t="s">
        <v>26</v>
      </c>
      <c r="N11799">
        <v>2</v>
      </c>
      <c r="P11799" t="s">
        <v>10827</v>
      </c>
      <c r="Q11799" t="s">
        <v>19383</v>
      </c>
      <c r="S11799" t="s">
        <v>29</v>
      </c>
    </row>
    <row r="11800" spans="1:19" hidden="1" x14ac:dyDescent="0.2">
      <c r="A11800">
        <v>7683</v>
      </c>
      <c r="B11800" t="s">
        <v>19384</v>
      </c>
      <c r="C11800" t="s">
        <v>73</v>
      </c>
      <c r="D11800">
        <v>8.6999999999999993</v>
      </c>
      <c r="E11800">
        <v>30</v>
      </c>
      <c r="F11800" t="s">
        <v>19385</v>
      </c>
      <c r="G11800" t="s">
        <v>55</v>
      </c>
      <c r="H11800" t="s">
        <v>23</v>
      </c>
      <c r="I11800" t="s">
        <v>1470</v>
      </c>
      <c r="K11800"/>
      <c r="L11800" t="s">
        <v>19386</v>
      </c>
      <c r="M11800" t="s">
        <v>10986</v>
      </c>
      <c r="N11800">
        <v>3</v>
      </c>
      <c r="P11800" t="s">
        <v>10827</v>
      </c>
      <c r="Q11800" t="s">
        <v>19387</v>
      </c>
      <c r="S11800" t="s">
        <v>29</v>
      </c>
    </row>
    <row r="11801" spans="1:19" hidden="1" x14ac:dyDescent="0.2">
      <c r="A11801">
        <v>7683</v>
      </c>
      <c r="B11801" t="s">
        <v>19384</v>
      </c>
      <c r="C11801" t="s">
        <v>77</v>
      </c>
      <c r="D11801">
        <v>10.46</v>
      </c>
      <c r="E11801">
        <v>30</v>
      </c>
      <c r="F11801" t="s">
        <v>19385</v>
      </c>
      <c r="G11801" t="s">
        <v>55</v>
      </c>
      <c r="H11801" t="s">
        <v>23</v>
      </c>
      <c r="I11801" t="s">
        <v>1470</v>
      </c>
      <c r="K11801"/>
      <c r="L11801" t="s">
        <v>19386</v>
      </c>
      <c r="M11801" t="s">
        <v>10986</v>
      </c>
      <c r="N11801">
        <v>3</v>
      </c>
      <c r="P11801" t="s">
        <v>10827</v>
      </c>
      <c r="Q11801" t="s">
        <v>19387</v>
      </c>
      <c r="S11801" t="s">
        <v>29</v>
      </c>
    </row>
    <row r="11802" spans="1:19" hidden="1" x14ac:dyDescent="0.2">
      <c r="A11802">
        <v>7687</v>
      </c>
      <c r="B11802" t="s">
        <v>9620</v>
      </c>
      <c r="C11802" t="s">
        <v>20</v>
      </c>
      <c r="D11802">
        <v>9.7850000000000001</v>
      </c>
      <c r="E11802">
        <v>25</v>
      </c>
      <c r="F11802" t="s">
        <v>19388</v>
      </c>
      <c r="G11802" t="s">
        <v>55</v>
      </c>
      <c r="H11802" t="s">
        <v>46</v>
      </c>
      <c r="I11802" t="s">
        <v>618</v>
      </c>
      <c r="K11802"/>
      <c r="L11802" t="s">
        <v>9622</v>
      </c>
      <c r="M11802" t="s">
        <v>11208</v>
      </c>
      <c r="N11802">
        <v>4</v>
      </c>
      <c r="P11802" t="s">
        <v>10827</v>
      </c>
      <c r="Q11802" t="s">
        <v>19389</v>
      </c>
      <c r="S11802" t="s">
        <v>29</v>
      </c>
    </row>
    <row r="11803" spans="1:19" hidden="1" x14ac:dyDescent="0.2">
      <c r="A11803">
        <v>7688</v>
      </c>
      <c r="B11803" t="s">
        <v>19390</v>
      </c>
      <c r="C11803" t="s">
        <v>20</v>
      </c>
      <c r="D11803">
        <v>2.25</v>
      </c>
      <c r="I11803" t="s">
        <v>4979</v>
      </c>
      <c r="K11803"/>
      <c r="L11803" t="s">
        <v>19391</v>
      </c>
      <c r="M11803" t="s">
        <v>26</v>
      </c>
      <c r="N11803">
        <v>2</v>
      </c>
      <c r="P11803" t="s">
        <v>10827</v>
      </c>
      <c r="Q11803" t="s">
        <v>19392</v>
      </c>
      <c r="S11803" t="s">
        <v>29</v>
      </c>
    </row>
    <row r="11804" spans="1:19" hidden="1" x14ac:dyDescent="0.2">
      <c r="A11804">
        <v>7688</v>
      </c>
      <c r="B11804" t="s">
        <v>19390</v>
      </c>
      <c r="C11804" t="s">
        <v>73</v>
      </c>
      <c r="D11804">
        <v>9</v>
      </c>
      <c r="I11804" t="s">
        <v>4979</v>
      </c>
      <c r="K11804"/>
      <c r="L11804" t="s">
        <v>19391</v>
      </c>
      <c r="M11804" t="s">
        <v>26</v>
      </c>
      <c r="N11804">
        <v>2</v>
      </c>
      <c r="P11804" t="s">
        <v>10827</v>
      </c>
      <c r="Q11804" t="s">
        <v>19392</v>
      </c>
      <c r="S11804" t="s">
        <v>29</v>
      </c>
    </row>
    <row r="11805" spans="1:19" hidden="1" x14ac:dyDescent="0.2">
      <c r="A11805">
        <v>7689</v>
      </c>
      <c r="B11805" t="s">
        <v>19393</v>
      </c>
      <c r="C11805" t="s">
        <v>73</v>
      </c>
      <c r="D11805">
        <v>8.1</v>
      </c>
      <c r="E11805">
        <v>30</v>
      </c>
      <c r="F11805" t="s">
        <v>19394</v>
      </c>
      <c r="G11805" t="s">
        <v>55</v>
      </c>
      <c r="H11805" t="s">
        <v>23</v>
      </c>
      <c r="I11805" t="s">
        <v>1470</v>
      </c>
      <c r="K11805"/>
      <c r="L11805" t="s">
        <v>19395</v>
      </c>
      <c r="M11805" t="s">
        <v>26</v>
      </c>
      <c r="N11805">
        <v>2</v>
      </c>
      <c r="P11805" t="s">
        <v>10827</v>
      </c>
      <c r="Q11805" t="s">
        <v>19396</v>
      </c>
      <c r="S11805" t="s">
        <v>29</v>
      </c>
    </row>
    <row r="11806" spans="1:19" hidden="1" x14ac:dyDescent="0.2">
      <c r="A11806">
        <v>7689</v>
      </c>
      <c r="B11806" t="s">
        <v>19393</v>
      </c>
      <c r="C11806" t="s">
        <v>77</v>
      </c>
      <c r="D11806">
        <v>10.6</v>
      </c>
      <c r="E11806">
        <v>30</v>
      </c>
      <c r="F11806" t="s">
        <v>19394</v>
      </c>
      <c r="G11806" t="s">
        <v>55</v>
      </c>
      <c r="H11806" t="s">
        <v>23</v>
      </c>
      <c r="I11806" t="s">
        <v>1470</v>
      </c>
      <c r="K11806"/>
      <c r="L11806" t="s">
        <v>19395</v>
      </c>
      <c r="M11806" t="s">
        <v>26</v>
      </c>
      <c r="N11806">
        <v>2</v>
      </c>
      <c r="P11806" t="s">
        <v>10827</v>
      </c>
      <c r="Q11806" t="s">
        <v>19396</v>
      </c>
      <c r="S11806" t="s">
        <v>29</v>
      </c>
    </row>
    <row r="11807" spans="1:19" hidden="1" x14ac:dyDescent="0.2">
      <c r="A11807">
        <v>7690</v>
      </c>
      <c r="B11807" t="s">
        <v>19397</v>
      </c>
      <c r="C11807" t="s">
        <v>20</v>
      </c>
      <c r="D11807">
        <v>7.5419999999999998</v>
      </c>
      <c r="E11807">
        <v>25</v>
      </c>
      <c r="F11807" t="s">
        <v>19398</v>
      </c>
      <c r="G11807" t="s">
        <v>55</v>
      </c>
      <c r="H11807" t="s">
        <v>46</v>
      </c>
      <c r="I11807" t="s">
        <v>618</v>
      </c>
      <c r="K11807"/>
      <c r="L11807" t="s">
        <v>19399</v>
      </c>
      <c r="M11807" t="s">
        <v>11208</v>
      </c>
      <c r="N11807">
        <v>4</v>
      </c>
      <c r="P11807" t="s">
        <v>10827</v>
      </c>
      <c r="Q11807" t="s">
        <v>19400</v>
      </c>
      <c r="S11807" t="s">
        <v>29</v>
      </c>
    </row>
    <row r="11808" spans="1:19" hidden="1" x14ac:dyDescent="0.2">
      <c r="A11808">
        <v>7692</v>
      </c>
      <c r="B11808" t="s">
        <v>19401</v>
      </c>
      <c r="C11808" t="s">
        <v>19167</v>
      </c>
      <c r="D11808">
        <v>2.3199999999999998</v>
      </c>
      <c r="E11808">
        <v>20</v>
      </c>
      <c r="F11808" t="s">
        <v>19402</v>
      </c>
      <c r="G11808" t="s">
        <v>55</v>
      </c>
      <c r="H11808" t="s">
        <v>46</v>
      </c>
      <c r="I11808" t="s">
        <v>2111</v>
      </c>
      <c r="K11808"/>
      <c r="L11808" t="s">
        <v>19403</v>
      </c>
      <c r="M11808" t="s">
        <v>11208</v>
      </c>
      <c r="N11808">
        <v>4</v>
      </c>
      <c r="P11808" t="s">
        <v>10827</v>
      </c>
      <c r="Q11808" t="s">
        <v>19404</v>
      </c>
      <c r="S11808" t="s">
        <v>29</v>
      </c>
    </row>
    <row r="11809" spans="1:19" hidden="1" x14ac:dyDescent="0.2">
      <c r="A11809">
        <v>7692</v>
      </c>
      <c r="B11809" t="s">
        <v>19401</v>
      </c>
      <c r="C11809" t="s">
        <v>19169</v>
      </c>
      <c r="D11809">
        <v>9.23</v>
      </c>
      <c r="E11809">
        <v>20</v>
      </c>
      <c r="F11809" t="s">
        <v>19402</v>
      </c>
      <c r="G11809" t="s">
        <v>55</v>
      </c>
      <c r="H11809" t="s">
        <v>46</v>
      </c>
      <c r="I11809" t="s">
        <v>2111</v>
      </c>
      <c r="K11809"/>
      <c r="L11809" t="s">
        <v>19403</v>
      </c>
      <c r="M11809" t="s">
        <v>11208</v>
      </c>
      <c r="N11809">
        <v>4</v>
      </c>
      <c r="P11809" t="s">
        <v>10827</v>
      </c>
      <c r="Q11809" t="s">
        <v>19404</v>
      </c>
      <c r="S11809" t="s">
        <v>29</v>
      </c>
    </row>
    <row r="11810" spans="1:19" hidden="1" x14ac:dyDescent="0.2">
      <c r="A11810">
        <v>7692</v>
      </c>
      <c r="B11810" t="s">
        <v>19401</v>
      </c>
      <c r="C11810" t="s">
        <v>19405</v>
      </c>
      <c r="D11810">
        <v>2.64</v>
      </c>
      <c r="E11810" t="s">
        <v>383</v>
      </c>
      <c r="F11810" t="s">
        <v>19402</v>
      </c>
      <c r="G11810" t="s">
        <v>55</v>
      </c>
      <c r="H11810" t="s">
        <v>46</v>
      </c>
      <c r="I11810" t="s">
        <v>2111</v>
      </c>
      <c r="K11810"/>
      <c r="L11810" t="s">
        <v>19403</v>
      </c>
      <c r="M11810" t="s">
        <v>11208</v>
      </c>
      <c r="N11810">
        <v>4</v>
      </c>
      <c r="P11810" t="s">
        <v>10827</v>
      </c>
      <c r="Q11810" t="s">
        <v>19404</v>
      </c>
      <c r="S11810" t="s">
        <v>29</v>
      </c>
    </row>
    <row r="11811" spans="1:19" hidden="1" x14ac:dyDescent="0.2">
      <c r="A11811">
        <v>7692</v>
      </c>
      <c r="B11811" t="s">
        <v>19401</v>
      </c>
      <c r="C11811" t="s">
        <v>19166</v>
      </c>
      <c r="D11811">
        <v>9.17</v>
      </c>
      <c r="E11811" t="s">
        <v>383</v>
      </c>
      <c r="F11811" t="s">
        <v>19402</v>
      </c>
      <c r="G11811" t="s">
        <v>55</v>
      </c>
      <c r="H11811" t="s">
        <v>46</v>
      </c>
      <c r="I11811" t="s">
        <v>2111</v>
      </c>
      <c r="K11811"/>
      <c r="L11811" t="s">
        <v>19403</v>
      </c>
      <c r="M11811" t="s">
        <v>11208</v>
      </c>
      <c r="N11811">
        <v>4</v>
      </c>
      <c r="P11811" t="s">
        <v>10827</v>
      </c>
      <c r="Q11811" t="s">
        <v>19404</v>
      </c>
      <c r="S11811" t="s">
        <v>29</v>
      </c>
    </row>
    <row r="11812" spans="1:19" hidden="1" x14ac:dyDescent="0.2">
      <c r="A11812">
        <v>7693</v>
      </c>
      <c r="B11812" t="s">
        <v>19406</v>
      </c>
      <c r="C11812" t="s">
        <v>19167</v>
      </c>
      <c r="D11812">
        <v>2.62</v>
      </c>
      <c r="E11812">
        <v>20</v>
      </c>
      <c r="F11812" t="s">
        <v>19402</v>
      </c>
      <c r="G11812" t="s">
        <v>55</v>
      </c>
      <c r="H11812" t="s">
        <v>46</v>
      </c>
      <c r="I11812" t="s">
        <v>2111</v>
      </c>
      <c r="K11812"/>
      <c r="L11812" t="s">
        <v>19407</v>
      </c>
      <c r="M11812" t="s">
        <v>26</v>
      </c>
      <c r="N11812">
        <v>2</v>
      </c>
      <c r="P11812" t="s">
        <v>10827</v>
      </c>
      <c r="Q11812" t="s">
        <v>19408</v>
      </c>
      <c r="S11812" t="s">
        <v>29</v>
      </c>
    </row>
    <row r="11813" spans="1:19" hidden="1" x14ac:dyDescent="0.2">
      <c r="A11813">
        <v>7693</v>
      </c>
      <c r="B11813" t="s">
        <v>19406</v>
      </c>
      <c r="C11813" t="s">
        <v>19169</v>
      </c>
      <c r="D11813">
        <v>9.5399999999999991</v>
      </c>
      <c r="E11813">
        <v>20</v>
      </c>
      <c r="F11813" t="s">
        <v>19402</v>
      </c>
      <c r="G11813" t="s">
        <v>55</v>
      </c>
      <c r="H11813" t="s">
        <v>46</v>
      </c>
      <c r="I11813" t="s">
        <v>2111</v>
      </c>
      <c r="K11813"/>
      <c r="L11813" t="s">
        <v>19407</v>
      </c>
      <c r="M11813" t="s">
        <v>26</v>
      </c>
      <c r="N11813">
        <v>2</v>
      </c>
      <c r="P11813" t="s">
        <v>10827</v>
      </c>
      <c r="Q11813" t="s">
        <v>19408</v>
      </c>
      <c r="S11813" t="s">
        <v>29</v>
      </c>
    </row>
    <row r="11814" spans="1:19" hidden="1" x14ac:dyDescent="0.2">
      <c r="A11814">
        <v>7693</v>
      </c>
      <c r="B11814" t="s">
        <v>19406</v>
      </c>
      <c r="C11814" t="s">
        <v>19405</v>
      </c>
      <c r="D11814">
        <v>2.4700000000000002</v>
      </c>
      <c r="E11814" t="s">
        <v>383</v>
      </c>
      <c r="F11814" t="s">
        <v>19402</v>
      </c>
      <c r="G11814" t="s">
        <v>55</v>
      </c>
      <c r="H11814" t="s">
        <v>46</v>
      </c>
      <c r="I11814" t="s">
        <v>2111</v>
      </c>
      <c r="K11814"/>
      <c r="L11814" t="s">
        <v>19407</v>
      </c>
      <c r="M11814" t="s">
        <v>26</v>
      </c>
      <c r="N11814">
        <v>2</v>
      </c>
      <c r="P11814" t="s">
        <v>10827</v>
      </c>
      <c r="Q11814" t="s">
        <v>19408</v>
      </c>
      <c r="S11814" t="s">
        <v>29</v>
      </c>
    </row>
    <row r="11815" spans="1:19" hidden="1" x14ac:dyDescent="0.2">
      <c r="A11815">
        <v>7693</v>
      </c>
      <c r="B11815" t="s">
        <v>19406</v>
      </c>
      <c r="C11815" t="s">
        <v>19166</v>
      </c>
      <c r="D11815">
        <v>9.6199999999999992</v>
      </c>
      <c r="E11815" t="s">
        <v>383</v>
      </c>
      <c r="F11815" t="s">
        <v>19402</v>
      </c>
      <c r="G11815" t="s">
        <v>55</v>
      </c>
      <c r="H11815" t="s">
        <v>46</v>
      </c>
      <c r="I11815" t="s">
        <v>2111</v>
      </c>
      <c r="K11815"/>
      <c r="L11815" t="s">
        <v>19407</v>
      </c>
      <c r="M11815" t="s">
        <v>26</v>
      </c>
      <c r="N11815">
        <v>2</v>
      </c>
      <c r="P11815" t="s">
        <v>10827</v>
      </c>
      <c r="Q11815" t="s">
        <v>19408</v>
      </c>
      <c r="S11815" t="s">
        <v>29</v>
      </c>
    </row>
    <row r="11816" spans="1:19" hidden="1" x14ac:dyDescent="0.2">
      <c r="A11816">
        <v>7695</v>
      </c>
      <c r="B11816" t="s">
        <v>9649</v>
      </c>
      <c r="C11816" t="s">
        <v>20</v>
      </c>
      <c r="D11816">
        <v>7.66</v>
      </c>
      <c r="E11816">
        <v>25</v>
      </c>
      <c r="F11816" t="s">
        <v>19409</v>
      </c>
      <c r="G11816" t="s">
        <v>55</v>
      </c>
      <c r="H11816" t="s">
        <v>46</v>
      </c>
      <c r="I11816" t="s">
        <v>4480</v>
      </c>
      <c r="J11816" t="s">
        <v>43</v>
      </c>
      <c r="K11816"/>
      <c r="L11816" t="s">
        <v>9651</v>
      </c>
      <c r="M11816" t="s">
        <v>11071</v>
      </c>
      <c r="N11816">
        <v>3</v>
      </c>
      <c r="P11816" t="s">
        <v>10827</v>
      </c>
      <c r="Q11816" t="s">
        <v>19410</v>
      </c>
      <c r="S11816" t="s">
        <v>29</v>
      </c>
    </row>
    <row r="11817" spans="1:19" hidden="1" x14ac:dyDescent="0.2">
      <c r="A11817">
        <v>7695</v>
      </c>
      <c r="B11817" t="s">
        <v>9649</v>
      </c>
      <c r="C11817" t="s">
        <v>20</v>
      </c>
      <c r="D11817">
        <v>7.35</v>
      </c>
      <c r="E11817">
        <v>37</v>
      </c>
      <c r="F11817" t="s">
        <v>19409</v>
      </c>
      <c r="G11817" t="s">
        <v>55</v>
      </c>
      <c r="H11817" t="s">
        <v>46</v>
      </c>
      <c r="I11817" t="s">
        <v>4480</v>
      </c>
      <c r="J11817" t="s">
        <v>43</v>
      </c>
      <c r="K11817"/>
      <c r="L11817" t="s">
        <v>9651</v>
      </c>
      <c r="M11817" t="s">
        <v>11071</v>
      </c>
      <c r="N11817">
        <v>3</v>
      </c>
      <c r="P11817" t="s">
        <v>10827</v>
      </c>
      <c r="Q11817" t="s">
        <v>19410</v>
      </c>
      <c r="S11817" t="s">
        <v>29</v>
      </c>
    </row>
    <row r="11818" spans="1:19" hidden="1" x14ac:dyDescent="0.2">
      <c r="A11818">
        <v>7695</v>
      </c>
      <c r="B11818" t="s">
        <v>9649</v>
      </c>
      <c r="C11818" t="s">
        <v>20</v>
      </c>
      <c r="D11818">
        <v>7.06</v>
      </c>
      <c r="E11818">
        <v>50</v>
      </c>
      <c r="F11818" t="s">
        <v>19409</v>
      </c>
      <c r="G11818" t="s">
        <v>55</v>
      </c>
      <c r="H11818" t="s">
        <v>46</v>
      </c>
      <c r="I11818" t="s">
        <v>4480</v>
      </c>
      <c r="J11818" t="s">
        <v>43</v>
      </c>
      <c r="K11818"/>
      <c r="L11818" t="s">
        <v>9651</v>
      </c>
      <c r="M11818" t="s">
        <v>11071</v>
      </c>
      <c r="N11818">
        <v>3</v>
      </c>
      <c r="P11818" t="s">
        <v>10827</v>
      </c>
      <c r="Q11818" t="s">
        <v>19410</v>
      </c>
      <c r="S11818" t="s">
        <v>29</v>
      </c>
    </row>
    <row r="11819" spans="1:19" hidden="1" x14ac:dyDescent="0.2">
      <c r="A11819">
        <v>7696</v>
      </c>
      <c r="B11819" t="s">
        <v>19411</v>
      </c>
      <c r="C11819" t="s">
        <v>20</v>
      </c>
      <c r="D11819">
        <v>7.62</v>
      </c>
      <c r="E11819">
        <v>25</v>
      </c>
      <c r="F11819" t="s">
        <v>19412</v>
      </c>
      <c r="G11819" t="s">
        <v>55</v>
      </c>
      <c r="H11819" t="s">
        <v>46</v>
      </c>
      <c r="I11819" t="s">
        <v>4480</v>
      </c>
      <c r="K11819"/>
      <c r="L11819" t="s">
        <v>19413</v>
      </c>
      <c r="M11819" t="s">
        <v>11208</v>
      </c>
      <c r="N11819">
        <v>4</v>
      </c>
      <c r="P11819" t="s">
        <v>10827</v>
      </c>
      <c r="Q11819" t="s">
        <v>19414</v>
      </c>
      <c r="S11819" t="s">
        <v>29</v>
      </c>
    </row>
    <row r="11820" spans="1:19" hidden="1" x14ac:dyDescent="0.2">
      <c r="A11820">
        <v>7696</v>
      </c>
      <c r="B11820" t="s">
        <v>19411</v>
      </c>
      <c r="C11820" t="s">
        <v>20</v>
      </c>
      <c r="D11820">
        <v>7.63</v>
      </c>
      <c r="E11820">
        <v>25</v>
      </c>
      <c r="F11820" t="s">
        <v>19030</v>
      </c>
      <c r="G11820" t="s">
        <v>55</v>
      </c>
      <c r="H11820" t="s">
        <v>46</v>
      </c>
      <c r="I11820" t="s">
        <v>19415</v>
      </c>
      <c r="K11820"/>
      <c r="L11820" t="s">
        <v>19413</v>
      </c>
      <c r="M11820" t="s">
        <v>11208</v>
      </c>
      <c r="N11820">
        <v>4</v>
      </c>
      <c r="P11820" t="s">
        <v>10827</v>
      </c>
      <c r="Q11820" t="s">
        <v>19414</v>
      </c>
      <c r="S11820" t="s">
        <v>29</v>
      </c>
    </row>
    <row r="11821" spans="1:19" hidden="1" x14ac:dyDescent="0.2">
      <c r="A11821">
        <v>7698</v>
      </c>
      <c r="B11821" t="s">
        <v>9653</v>
      </c>
      <c r="C11821" t="s">
        <v>20</v>
      </c>
      <c r="D11821">
        <v>9.06</v>
      </c>
      <c r="E11821">
        <v>25</v>
      </c>
      <c r="F11821" t="s">
        <v>19322</v>
      </c>
      <c r="G11821" t="s">
        <v>55</v>
      </c>
      <c r="H11821" t="s">
        <v>46</v>
      </c>
      <c r="I11821" t="s">
        <v>8875</v>
      </c>
      <c r="K11821"/>
      <c r="L11821" t="s">
        <v>19416</v>
      </c>
      <c r="M11821" t="s">
        <v>11208</v>
      </c>
      <c r="N11821">
        <v>4</v>
      </c>
      <c r="P11821" t="s">
        <v>10827</v>
      </c>
      <c r="Q11821" t="s">
        <v>19417</v>
      </c>
      <c r="S11821" t="s">
        <v>29</v>
      </c>
    </row>
    <row r="11822" spans="1:19" hidden="1" x14ac:dyDescent="0.2">
      <c r="A11822">
        <v>7698</v>
      </c>
      <c r="B11822" t="s">
        <v>9653</v>
      </c>
      <c r="C11822" t="s">
        <v>73</v>
      </c>
      <c r="D11822">
        <v>10.54</v>
      </c>
      <c r="E11822">
        <v>25</v>
      </c>
      <c r="F11822" t="s">
        <v>19322</v>
      </c>
      <c r="G11822" t="s">
        <v>55</v>
      </c>
      <c r="H11822" t="s">
        <v>46</v>
      </c>
      <c r="I11822" t="s">
        <v>8875</v>
      </c>
      <c r="K11822"/>
      <c r="L11822" t="s">
        <v>19416</v>
      </c>
      <c r="M11822" t="s">
        <v>11208</v>
      </c>
      <c r="N11822">
        <v>4</v>
      </c>
      <c r="P11822" t="s">
        <v>10827</v>
      </c>
      <c r="Q11822" t="s">
        <v>19417</v>
      </c>
      <c r="S11822" t="s">
        <v>29</v>
      </c>
    </row>
    <row r="11823" spans="1:19" hidden="1" x14ac:dyDescent="0.2">
      <c r="A11823">
        <v>7698</v>
      </c>
      <c r="B11823" t="s">
        <v>9653</v>
      </c>
      <c r="C11823" t="s">
        <v>20</v>
      </c>
      <c r="D11823">
        <v>9.0299999999999994</v>
      </c>
      <c r="E11823">
        <v>20</v>
      </c>
      <c r="F11823" t="s">
        <v>11092</v>
      </c>
      <c r="G11823" t="s">
        <v>55</v>
      </c>
      <c r="H11823" t="s">
        <v>46</v>
      </c>
      <c r="I11823" t="s">
        <v>8179</v>
      </c>
      <c r="K11823"/>
      <c r="L11823" t="s">
        <v>19416</v>
      </c>
      <c r="M11823" t="s">
        <v>11208</v>
      </c>
      <c r="N11823">
        <v>4</v>
      </c>
      <c r="P11823" t="s">
        <v>10827</v>
      </c>
      <c r="Q11823" t="s">
        <v>19417</v>
      </c>
      <c r="S11823" t="s">
        <v>29</v>
      </c>
    </row>
    <row r="11824" spans="1:19" hidden="1" x14ac:dyDescent="0.2">
      <c r="A11824">
        <v>7698</v>
      </c>
      <c r="B11824" t="s">
        <v>9653</v>
      </c>
      <c r="C11824" t="s">
        <v>20</v>
      </c>
      <c r="D11824">
        <v>9.0299999999999994</v>
      </c>
      <c r="E11824">
        <v>20</v>
      </c>
      <c r="F11824" t="s">
        <v>11092</v>
      </c>
      <c r="G11824" t="s">
        <v>55</v>
      </c>
      <c r="H11824" t="s">
        <v>46</v>
      </c>
      <c r="I11824" t="s">
        <v>37</v>
      </c>
      <c r="K11824"/>
      <c r="L11824" t="s">
        <v>19416</v>
      </c>
      <c r="M11824" t="s">
        <v>11208</v>
      </c>
      <c r="N11824">
        <v>4</v>
      </c>
      <c r="P11824" t="s">
        <v>10827</v>
      </c>
      <c r="Q11824" t="s">
        <v>19417</v>
      </c>
      <c r="S11824" t="s">
        <v>29</v>
      </c>
    </row>
    <row r="11825" spans="1:19" hidden="1" x14ac:dyDescent="0.2">
      <c r="A11825">
        <v>7703</v>
      </c>
      <c r="B11825" t="s">
        <v>19418</v>
      </c>
      <c r="C11825" t="s">
        <v>20</v>
      </c>
      <c r="D11825">
        <v>2.92</v>
      </c>
      <c r="E11825">
        <v>25</v>
      </c>
      <c r="F11825" t="s">
        <v>19419</v>
      </c>
      <c r="G11825" t="s">
        <v>55</v>
      </c>
      <c r="H11825" t="s">
        <v>46</v>
      </c>
      <c r="I11825" t="s">
        <v>6507</v>
      </c>
      <c r="K11825"/>
      <c r="L11825" t="s">
        <v>19420</v>
      </c>
      <c r="M11825" t="s">
        <v>26</v>
      </c>
      <c r="N11825">
        <v>2</v>
      </c>
      <c r="P11825" t="s">
        <v>10827</v>
      </c>
      <c r="Q11825" t="s">
        <v>19421</v>
      </c>
      <c r="S11825" t="s">
        <v>29</v>
      </c>
    </row>
    <row r="11826" spans="1:19" hidden="1" x14ac:dyDescent="0.2">
      <c r="A11826">
        <v>7703</v>
      </c>
      <c r="B11826" t="s">
        <v>19418</v>
      </c>
      <c r="C11826" t="s">
        <v>73</v>
      </c>
      <c r="D11826">
        <v>7.16</v>
      </c>
      <c r="E11826">
        <v>25</v>
      </c>
      <c r="F11826" t="s">
        <v>19419</v>
      </c>
      <c r="G11826" t="s">
        <v>55</v>
      </c>
      <c r="H11826" t="s">
        <v>46</v>
      </c>
      <c r="I11826" t="s">
        <v>6507</v>
      </c>
      <c r="K11826"/>
      <c r="L11826" t="s">
        <v>19420</v>
      </c>
      <c r="M11826" t="s">
        <v>26</v>
      </c>
      <c r="N11826">
        <v>2</v>
      </c>
      <c r="P11826" t="s">
        <v>10827</v>
      </c>
      <c r="Q11826" t="s">
        <v>19421</v>
      </c>
      <c r="S11826" t="s">
        <v>29</v>
      </c>
    </row>
    <row r="11827" spans="1:19" hidden="1" x14ac:dyDescent="0.2">
      <c r="A11827">
        <v>7703</v>
      </c>
      <c r="B11827" t="s">
        <v>19418</v>
      </c>
      <c r="C11827" t="s">
        <v>77</v>
      </c>
      <c r="D11827">
        <v>10.49</v>
      </c>
      <c r="E11827">
        <v>25</v>
      </c>
      <c r="F11827" t="s">
        <v>19419</v>
      </c>
      <c r="G11827" t="s">
        <v>55</v>
      </c>
      <c r="H11827" t="s">
        <v>46</v>
      </c>
      <c r="I11827" t="s">
        <v>6507</v>
      </c>
      <c r="K11827"/>
      <c r="L11827" t="s">
        <v>19420</v>
      </c>
      <c r="M11827" t="s">
        <v>26</v>
      </c>
      <c r="N11827">
        <v>2</v>
      </c>
      <c r="P11827" t="s">
        <v>10827</v>
      </c>
      <c r="Q11827" t="s">
        <v>19421</v>
      </c>
      <c r="S11827" t="s">
        <v>29</v>
      </c>
    </row>
    <row r="11828" spans="1:19" hidden="1" x14ac:dyDescent="0.2">
      <c r="A11828">
        <v>7704</v>
      </c>
      <c r="B11828" t="s">
        <v>9669</v>
      </c>
      <c r="C11828" t="s">
        <v>20</v>
      </c>
      <c r="D11828">
        <v>2.13</v>
      </c>
      <c r="E11828">
        <v>10</v>
      </c>
      <c r="F11828" t="s">
        <v>1363</v>
      </c>
      <c r="G11828" t="s">
        <v>55</v>
      </c>
      <c r="H11828" t="s">
        <v>46</v>
      </c>
      <c r="I11828" t="s">
        <v>9672</v>
      </c>
      <c r="J11828" t="s">
        <v>43</v>
      </c>
      <c r="K11828"/>
      <c r="L11828" t="s">
        <v>9670</v>
      </c>
      <c r="M11828" t="s">
        <v>2579</v>
      </c>
      <c r="N11828">
        <v>3</v>
      </c>
      <c r="P11828" t="s">
        <v>10827</v>
      </c>
      <c r="Q11828" t="s">
        <v>19422</v>
      </c>
      <c r="S11828" t="s">
        <v>29</v>
      </c>
    </row>
    <row r="11829" spans="1:19" hidden="1" x14ac:dyDescent="0.2">
      <c r="A11829">
        <v>7704</v>
      </c>
      <c r="B11829" t="s">
        <v>9669</v>
      </c>
      <c r="C11829" t="s">
        <v>73</v>
      </c>
      <c r="D11829">
        <v>9.73</v>
      </c>
      <c r="E11829">
        <v>10</v>
      </c>
      <c r="F11829" t="s">
        <v>1363</v>
      </c>
      <c r="G11829" t="s">
        <v>55</v>
      </c>
      <c r="H11829" t="s">
        <v>46</v>
      </c>
      <c r="I11829" t="s">
        <v>9672</v>
      </c>
      <c r="J11829" t="s">
        <v>43</v>
      </c>
      <c r="K11829"/>
      <c r="L11829" t="s">
        <v>9670</v>
      </c>
      <c r="M11829" t="s">
        <v>2579</v>
      </c>
      <c r="N11829">
        <v>3</v>
      </c>
      <c r="P11829" t="s">
        <v>10827</v>
      </c>
      <c r="Q11829" t="s">
        <v>19422</v>
      </c>
      <c r="S11829" t="s">
        <v>29</v>
      </c>
    </row>
    <row r="11830" spans="1:19" hidden="1" x14ac:dyDescent="0.2">
      <c r="A11830">
        <v>7704</v>
      </c>
      <c r="B11830" t="s">
        <v>9669</v>
      </c>
      <c r="C11830" t="s">
        <v>20</v>
      </c>
      <c r="D11830">
        <v>2.125</v>
      </c>
      <c r="E11830">
        <v>25</v>
      </c>
      <c r="F11830" t="s">
        <v>1363</v>
      </c>
      <c r="G11830" t="s">
        <v>55</v>
      </c>
      <c r="H11830" t="s">
        <v>46</v>
      </c>
      <c r="I11830" t="s">
        <v>9672</v>
      </c>
      <c r="J11830" t="s">
        <v>43</v>
      </c>
      <c r="K11830"/>
      <c r="L11830" t="s">
        <v>9670</v>
      </c>
      <c r="M11830" t="s">
        <v>2579</v>
      </c>
      <c r="N11830">
        <v>3</v>
      </c>
      <c r="P11830" t="s">
        <v>10827</v>
      </c>
      <c r="Q11830" t="s">
        <v>19422</v>
      </c>
      <c r="S11830" t="s">
        <v>29</v>
      </c>
    </row>
    <row r="11831" spans="1:19" hidden="1" x14ac:dyDescent="0.2">
      <c r="A11831">
        <v>7704</v>
      </c>
      <c r="B11831" t="s">
        <v>9669</v>
      </c>
      <c r="C11831" t="s">
        <v>73</v>
      </c>
      <c r="D11831">
        <v>9.2799999999999994</v>
      </c>
      <c r="E11831">
        <v>25</v>
      </c>
      <c r="F11831" t="s">
        <v>1363</v>
      </c>
      <c r="G11831" t="s">
        <v>55</v>
      </c>
      <c r="H11831" t="s">
        <v>46</v>
      </c>
      <c r="I11831" t="s">
        <v>9672</v>
      </c>
      <c r="J11831" t="s">
        <v>43</v>
      </c>
      <c r="K11831"/>
      <c r="L11831" t="s">
        <v>9670</v>
      </c>
      <c r="M11831" t="s">
        <v>2579</v>
      </c>
      <c r="N11831">
        <v>3</v>
      </c>
      <c r="P11831" t="s">
        <v>10827</v>
      </c>
      <c r="Q11831" t="s">
        <v>19422</v>
      </c>
      <c r="S11831" t="s">
        <v>29</v>
      </c>
    </row>
    <row r="11832" spans="1:19" hidden="1" x14ac:dyDescent="0.2">
      <c r="A11832">
        <v>7704</v>
      </c>
      <c r="B11832" t="s">
        <v>9669</v>
      </c>
      <c r="C11832" t="s">
        <v>20</v>
      </c>
      <c r="D11832">
        <v>2.125</v>
      </c>
      <c r="E11832">
        <v>30</v>
      </c>
      <c r="F11832" t="s">
        <v>1363</v>
      </c>
      <c r="G11832" t="s">
        <v>55</v>
      </c>
      <c r="H11832" t="s">
        <v>46</v>
      </c>
      <c r="I11832" t="s">
        <v>9672</v>
      </c>
      <c r="J11832" t="s">
        <v>43</v>
      </c>
      <c r="K11832"/>
      <c r="L11832" t="s">
        <v>9670</v>
      </c>
      <c r="M11832" t="s">
        <v>2579</v>
      </c>
      <c r="N11832">
        <v>3</v>
      </c>
      <c r="P11832" t="s">
        <v>10827</v>
      </c>
      <c r="Q11832" t="s">
        <v>19422</v>
      </c>
      <c r="S11832" t="s">
        <v>29</v>
      </c>
    </row>
    <row r="11833" spans="1:19" hidden="1" x14ac:dyDescent="0.2">
      <c r="A11833">
        <v>7704</v>
      </c>
      <c r="B11833" t="s">
        <v>9669</v>
      </c>
      <c r="C11833" t="s">
        <v>73</v>
      </c>
      <c r="D11833">
        <v>9.15</v>
      </c>
      <c r="E11833">
        <v>30</v>
      </c>
      <c r="F11833" t="s">
        <v>1363</v>
      </c>
      <c r="G11833" t="s">
        <v>55</v>
      </c>
      <c r="H11833" t="s">
        <v>46</v>
      </c>
      <c r="I11833" t="s">
        <v>9672</v>
      </c>
      <c r="J11833" t="s">
        <v>43</v>
      </c>
      <c r="K11833"/>
      <c r="L11833" t="s">
        <v>9670</v>
      </c>
      <c r="M11833" t="s">
        <v>2579</v>
      </c>
      <c r="N11833">
        <v>3</v>
      </c>
      <c r="P11833" t="s">
        <v>10827</v>
      </c>
      <c r="Q11833" t="s">
        <v>19422</v>
      </c>
      <c r="S11833" t="s">
        <v>29</v>
      </c>
    </row>
    <row r="11834" spans="1:19" hidden="1" x14ac:dyDescent="0.2">
      <c r="A11834">
        <v>7704</v>
      </c>
      <c r="B11834" t="s">
        <v>9669</v>
      </c>
      <c r="C11834" t="s">
        <v>20</v>
      </c>
      <c r="D11834">
        <v>2.12</v>
      </c>
      <c r="E11834">
        <v>40</v>
      </c>
      <c r="F11834" t="s">
        <v>1363</v>
      </c>
      <c r="G11834" t="s">
        <v>55</v>
      </c>
      <c r="H11834" t="s">
        <v>46</v>
      </c>
      <c r="I11834" t="s">
        <v>9672</v>
      </c>
      <c r="J11834" t="s">
        <v>43</v>
      </c>
      <c r="K11834"/>
      <c r="L11834" t="s">
        <v>9670</v>
      </c>
      <c r="M11834" t="s">
        <v>2579</v>
      </c>
      <c r="N11834">
        <v>3</v>
      </c>
      <c r="P11834" t="s">
        <v>10827</v>
      </c>
      <c r="Q11834" t="s">
        <v>19422</v>
      </c>
      <c r="S11834" t="s">
        <v>29</v>
      </c>
    </row>
    <row r="11835" spans="1:19" hidden="1" x14ac:dyDescent="0.2">
      <c r="A11835">
        <v>7704</v>
      </c>
      <c r="B11835" t="s">
        <v>9669</v>
      </c>
      <c r="C11835" t="s">
        <v>73</v>
      </c>
      <c r="D11835">
        <v>8.92</v>
      </c>
      <c r="E11835">
        <v>40</v>
      </c>
      <c r="F11835" t="s">
        <v>1363</v>
      </c>
      <c r="G11835" t="s">
        <v>55</v>
      </c>
      <c r="H11835" t="s">
        <v>46</v>
      </c>
      <c r="I11835" t="s">
        <v>9672</v>
      </c>
      <c r="J11835" t="s">
        <v>43</v>
      </c>
      <c r="K11835"/>
      <c r="L11835" t="s">
        <v>9670</v>
      </c>
      <c r="M11835" t="s">
        <v>2579</v>
      </c>
      <c r="N11835">
        <v>3</v>
      </c>
      <c r="P11835" t="s">
        <v>10827</v>
      </c>
      <c r="Q11835" t="s">
        <v>19422</v>
      </c>
      <c r="S11835" t="s">
        <v>29</v>
      </c>
    </row>
    <row r="11836" spans="1:19" hidden="1" x14ac:dyDescent="0.2">
      <c r="A11836">
        <v>7704</v>
      </c>
      <c r="B11836" t="s">
        <v>9669</v>
      </c>
      <c r="C11836" t="s">
        <v>73</v>
      </c>
      <c r="D11836">
        <v>9.0399999999999991</v>
      </c>
      <c r="E11836">
        <v>25</v>
      </c>
      <c r="F11836" t="s">
        <v>19423</v>
      </c>
      <c r="G11836" t="s">
        <v>55</v>
      </c>
      <c r="H11836" t="s">
        <v>46</v>
      </c>
      <c r="I11836" t="s">
        <v>8362</v>
      </c>
      <c r="K11836"/>
      <c r="L11836" t="s">
        <v>9670</v>
      </c>
      <c r="M11836" t="s">
        <v>2579</v>
      </c>
      <c r="N11836">
        <v>3</v>
      </c>
      <c r="P11836" t="s">
        <v>10827</v>
      </c>
      <c r="Q11836" t="s">
        <v>19422</v>
      </c>
      <c r="S11836" t="s">
        <v>29</v>
      </c>
    </row>
    <row r="11837" spans="1:19" hidden="1" x14ac:dyDescent="0.2">
      <c r="A11837">
        <v>7704</v>
      </c>
      <c r="B11837" t="s">
        <v>9669</v>
      </c>
      <c r="C11837" t="s">
        <v>73</v>
      </c>
      <c r="D11837">
        <v>9.08</v>
      </c>
      <c r="E11837">
        <v>30</v>
      </c>
      <c r="F11837" t="s">
        <v>19017</v>
      </c>
      <c r="G11837" t="s">
        <v>55</v>
      </c>
      <c r="H11837" t="s">
        <v>46</v>
      </c>
      <c r="I11837" t="s">
        <v>19005</v>
      </c>
      <c r="K11837"/>
      <c r="L11837" t="s">
        <v>9670</v>
      </c>
      <c r="M11837" t="s">
        <v>2579</v>
      </c>
      <c r="N11837">
        <v>3</v>
      </c>
      <c r="P11837" t="s">
        <v>10827</v>
      </c>
      <c r="Q11837" t="s">
        <v>19422</v>
      </c>
      <c r="S11837" t="s">
        <v>29</v>
      </c>
    </row>
    <row r="11838" spans="1:19" hidden="1" x14ac:dyDescent="0.2">
      <c r="A11838">
        <v>7704</v>
      </c>
      <c r="B11838" t="s">
        <v>9669</v>
      </c>
      <c r="C11838" t="s">
        <v>73</v>
      </c>
      <c r="D11838">
        <v>9.31</v>
      </c>
      <c r="E11838">
        <v>18</v>
      </c>
      <c r="F11838" t="s">
        <v>11092</v>
      </c>
      <c r="G11838" t="s">
        <v>55</v>
      </c>
      <c r="H11838" t="s">
        <v>46</v>
      </c>
      <c r="I11838" t="s">
        <v>8179</v>
      </c>
      <c r="K11838"/>
      <c r="L11838" t="s">
        <v>9670</v>
      </c>
      <c r="M11838" t="s">
        <v>2579</v>
      </c>
      <c r="N11838">
        <v>3</v>
      </c>
      <c r="P11838" t="s">
        <v>10827</v>
      </c>
      <c r="Q11838" t="s">
        <v>19422</v>
      </c>
      <c r="S11838" t="s">
        <v>29</v>
      </c>
    </row>
    <row r="11839" spans="1:19" hidden="1" x14ac:dyDescent="0.2">
      <c r="A11839">
        <v>7706</v>
      </c>
      <c r="B11839" t="s">
        <v>9673</v>
      </c>
      <c r="C11839" t="s">
        <v>20</v>
      </c>
      <c r="D11839">
        <v>7.4</v>
      </c>
      <c r="E11839">
        <v>30</v>
      </c>
      <c r="F11839" t="s">
        <v>19017</v>
      </c>
      <c r="G11839" t="s">
        <v>55</v>
      </c>
      <c r="H11839" t="s">
        <v>46</v>
      </c>
      <c r="I11839" t="s">
        <v>19005</v>
      </c>
      <c r="K11839"/>
      <c r="L11839" t="s">
        <v>9675</v>
      </c>
      <c r="M11839" t="s">
        <v>11071</v>
      </c>
      <c r="N11839">
        <v>3</v>
      </c>
      <c r="P11839" t="s">
        <v>10827</v>
      </c>
      <c r="Q11839" t="s">
        <v>19424</v>
      </c>
      <c r="S11839" t="s">
        <v>29</v>
      </c>
    </row>
    <row r="11840" spans="1:19" hidden="1" x14ac:dyDescent="0.2">
      <c r="A11840">
        <v>7707</v>
      </c>
      <c r="B11840" t="s">
        <v>19425</v>
      </c>
      <c r="C11840" t="s">
        <v>20</v>
      </c>
      <c r="D11840">
        <v>7.09</v>
      </c>
      <c r="E11840">
        <v>25</v>
      </c>
      <c r="F11840" t="s">
        <v>19426</v>
      </c>
      <c r="G11840" t="s">
        <v>55</v>
      </c>
      <c r="H11840" t="s">
        <v>23</v>
      </c>
      <c r="I11840" t="s">
        <v>4480</v>
      </c>
      <c r="K11840"/>
      <c r="L11840" t="s">
        <v>19427</v>
      </c>
      <c r="M11840" t="s">
        <v>11208</v>
      </c>
      <c r="N11840">
        <v>4</v>
      </c>
      <c r="P11840" t="s">
        <v>10827</v>
      </c>
      <c r="Q11840" t="s">
        <v>19428</v>
      </c>
      <c r="S11840" t="s">
        <v>29</v>
      </c>
    </row>
    <row r="11841" spans="1:19" hidden="1" x14ac:dyDescent="0.2">
      <c r="A11841">
        <v>7708</v>
      </c>
      <c r="B11841" t="s">
        <v>19429</v>
      </c>
      <c r="C11841" t="s">
        <v>20</v>
      </c>
      <c r="D11841">
        <v>1.79</v>
      </c>
      <c r="E11841">
        <v>20</v>
      </c>
      <c r="F11841" t="s">
        <v>11092</v>
      </c>
      <c r="G11841" t="s">
        <v>55</v>
      </c>
      <c r="H11841" t="s">
        <v>46</v>
      </c>
      <c r="I11841" t="s">
        <v>3279</v>
      </c>
      <c r="K11841"/>
      <c r="L11841" t="s">
        <v>19430</v>
      </c>
      <c r="M11841" t="s">
        <v>11208</v>
      </c>
      <c r="N11841">
        <v>4</v>
      </c>
      <c r="P11841" t="s">
        <v>10827</v>
      </c>
      <c r="Q11841" t="s">
        <v>19431</v>
      </c>
      <c r="S11841" t="s">
        <v>29</v>
      </c>
    </row>
    <row r="11842" spans="1:19" hidden="1" x14ac:dyDescent="0.2">
      <c r="A11842">
        <v>7708</v>
      </c>
      <c r="B11842" t="s">
        <v>19429</v>
      </c>
      <c r="C11842" t="s">
        <v>73</v>
      </c>
      <c r="D11842">
        <v>5.57</v>
      </c>
      <c r="E11842">
        <v>20</v>
      </c>
      <c r="F11842" t="s">
        <v>11092</v>
      </c>
      <c r="G11842" t="s">
        <v>55</v>
      </c>
      <c r="H11842" t="s">
        <v>46</v>
      </c>
      <c r="I11842" t="s">
        <v>3279</v>
      </c>
      <c r="K11842"/>
      <c r="L11842" t="s">
        <v>19430</v>
      </c>
      <c r="M11842" t="s">
        <v>11208</v>
      </c>
      <c r="N11842">
        <v>4</v>
      </c>
      <c r="P11842" t="s">
        <v>10827</v>
      </c>
      <c r="Q11842" t="s">
        <v>19431</v>
      </c>
      <c r="S11842" t="s">
        <v>29</v>
      </c>
    </row>
    <row r="11843" spans="1:19" hidden="1" x14ac:dyDescent="0.2">
      <c r="A11843">
        <v>7710</v>
      </c>
      <c r="B11843" t="s">
        <v>9680</v>
      </c>
      <c r="C11843" t="s">
        <v>20</v>
      </c>
      <c r="D11843">
        <v>9.8789999999999996</v>
      </c>
      <c r="E11843">
        <v>25</v>
      </c>
      <c r="F11843" t="s">
        <v>19432</v>
      </c>
      <c r="G11843" t="s">
        <v>55</v>
      </c>
      <c r="H11843" t="s">
        <v>46</v>
      </c>
      <c r="I11843" t="s">
        <v>618</v>
      </c>
      <c r="K11843"/>
      <c r="L11843" t="s">
        <v>9682</v>
      </c>
      <c r="M11843" t="s">
        <v>11208</v>
      </c>
      <c r="N11843">
        <v>4</v>
      </c>
      <c r="P11843" t="s">
        <v>10827</v>
      </c>
      <c r="Q11843" t="s">
        <v>19433</v>
      </c>
      <c r="S11843" t="s">
        <v>29</v>
      </c>
    </row>
    <row r="11844" spans="1:19" hidden="1" x14ac:dyDescent="0.2">
      <c r="A11844">
        <v>7710</v>
      </c>
      <c r="B11844" t="s">
        <v>9680</v>
      </c>
      <c r="C11844" t="s">
        <v>20</v>
      </c>
      <c r="D11844">
        <v>9.6300000000000008</v>
      </c>
      <c r="E11844">
        <v>30</v>
      </c>
      <c r="F11844" t="s">
        <v>19004</v>
      </c>
      <c r="G11844" t="s">
        <v>55</v>
      </c>
      <c r="H11844" t="s">
        <v>46</v>
      </c>
      <c r="I11844" t="s">
        <v>19005</v>
      </c>
      <c r="K11844"/>
      <c r="L11844" t="s">
        <v>9682</v>
      </c>
      <c r="M11844" t="s">
        <v>11208</v>
      </c>
      <c r="N11844">
        <v>4</v>
      </c>
      <c r="P11844" t="s">
        <v>10827</v>
      </c>
      <c r="Q11844" t="s">
        <v>19433</v>
      </c>
      <c r="S11844" t="s">
        <v>29</v>
      </c>
    </row>
    <row r="11845" spans="1:19" hidden="1" x14ac:dyDescent="0.2">
      <c r="A11845">
        <v>7710</v>
      </c>
      <c r="B11845" t="s">
        <v>9680</v>
      </c>
      <c r="C11845" t="s">
        <v>20</v>
      </c>
      <c r="D11845">
        <v>9.92</v>
      </c>
      <c r="E11845">
        <v>18</v>
      </c>
      <c r="F11845" t="s">
        <v>11092</v>
      </c>
      <c r="G11845" t="s">
        <v>55</v>
      </c>
      <c r="H11845" t="s">
        <v>46</v>
      </c>
      <c r="I11845" t="s">
        <v>8179</v>
      </c>
      <c r="K11845"/>
      <c r="L11845" t="s">
        <v>9682</v>
      </c>
      <c r="M11845" t="s">
        <v>11208</v>
      </c>
      <c r="N11845">
        <v>4</v>
      </c>
      <c r="P11845" t="s">
        <v>10827</v>
      </c>
      <c r="Q11845" t="s">
        <v>19433</v>
      </c>
      <c r="S11845" t="s">
        <v>29</v>
      </c>
    </row>
    <row r="11846" spans="1:19" hidden="1" x14ac:dyDescent="0.2">
      <c r="A11846">
        <v>7712</v>
      </c>
      <c r="B11846" t="s">
        <v>19434</v>
      </c>
      <c r="C11846" t="s">
        <v>19167</v>
      </c>
      <c r="D11846">
        <v>2.37</v>
      </c>
      <c r="E11846">
        <v>20</v>
      </c>
      <c r="F11846" t="s">
        <v>19435</v>
      </c>
      <c r="G11846" t="s">
        <v>55</v>
      </c>
      <c r="H11846" t="s">
        <v>46</v>
      </c>
      <c r="I11846" t="s">
        <v>2111</v>
      </c>
      <c r="K11846"/>
      <c r="L11846" t="s">
        <v>19436</v>
      </c>
      <c r="M11846" t="s">
        <v>26</v>
      </c>
      <c r="N11846">
        <v>2</v>
      </c>
      <c r="P11846" t="s">
        <v>10827</v>
      </c>
      <c r="Q11846" t="s">
        <v>19437</v>
      </c>
      <c r="S11846" t="s">
        <v>29</v>
      </c>
    </row>
    <row r="11847" spans="1:19" hidden="1" x14ac:dyDescent="0.2">
      <c r="A11847">
        <v>7712</v>
      </c>
      <c r="B11847" t="s">
        <v>19434</v>
      </c>
      <c r="C11847" t="s">
        <v>19169</v>
      </c>
      <c r="D11847">
        <v>9.2200000000000006</v>
      </c>
      <c r="E11847">
        <v>20</v>
      </c>
      <c r="F11847" t="s">
        <v>19435</v>
      </c>
      <c r="G11847" t="s">
        <v>55</v>
      </c>
      <c r="H11847" t="s">
        <v>46</v>
      </c>
      <c r="I11847" t="s">
        <v>2111</v>
      </c>
      <c r="K11847"/>
      <c r="L11847" t="s">
        <v>19436</v>
      </c>
      <c r="M11847" t="s">
        <v>26</v>
      </c>
      <c r="N11847">
        <v>2</v>
      </c>
      <c r="P11847" t="s">
        <v>10827</v>
      </c>
      <c r="Q11847" t="s">
        <v>19437</v>
      </c>
      <c r="S11847" t="s">
        <v>29</v>
      </c>
    </row>
    <row r="11848" spans="1:19" hidden="1" x14ac:dyDescent="0.2">
      <c r="A11848">
        <v>7712</v>
      </c>
      <c r="B11848" t="s">
        <v>19434</v>
      </c>
      <c r="C11848" t="s">
        <v>19162</v>
      </c>
      <c r="D11848">
        <v>2.37</v>
      </c>
      <c r="E11848" t="s">
        <v>383</v>
      </c>
      <c r="F11848" t="s">
        <v>19435</v>
      </c>
      <c r="G11848" t="s">
        <v>55</v>
      </c>
      <c r="H11848" t="s">
        <v>46</v>
      </c>
      <c r="I11848" t="s">
        <v>2111</v>
      </c>
      <c r="K11848"/>
      <c r="L11848" t="s">
        <v>19436</v>
      </c>
      <c r="M11848" t="s">
        <v>26</v>
      </c>
      <c r="N11848">
        <v>2</v>
      </c>
      <c r="P11848" t="s">
        <v>10827</v>
      </c>
      <c r="Q11848" t="s">
        <v>19437</v>
      </c>
      <c r="S11848" t="s">
        <v>29</v>
      </c>
    </row>
    <row r="11849" spans="1:19" hidden="1" x14ac:dyDescent="0.2">
      <c r="A11849">
        <v>7712</v>
      </c>
      <c r="B11849" t="s">
        <v>19434</v>
      </c>
      <c r="C11849" t="s">
        <v>19166</v>
      </c>
      <c r="D11849">
        <v>9.1999999999999993</v>
      </c>
      <c r="E11849" t="s">
        <v>383</v>
      </c>
      <c r="F11849" t="s">
        <v>19435</v>
      </c>
      <c r="G11849" t="s">
        <v>55</v>
      </c>
      <c r="H11849" t="s">
        <v>46</v>
      </c>
      <c r="I11849" t="s">
        <v>2111</v>
      </c>
      <c r="K11849"/>
      <c r="L11849" t="s">
        <v>19436</v>
      </c>
      <c r="M11849" t="s">
        <v>26</v>
      </c>
      <c r="N11849">
        <v>2</v>
      </c>
      <c r="P11849" t="s">
        <v>10827</v>
      </c>
      <c r="Q11849" t="s">
        <v>19437</v>
      </c>
      <c r="S11849" t="s">
        <v>29</v>
      </c>
    </row>
    <row r="11850" spans="1:19" hidden="1" x14ac:dyDescent="0.2">
      <c r="A11850">
        <v>7713</v>
      </c>
      <c r="B11850" t="s">
        <v>19438</v>
      </c>
      <c r="C11850" t="s">
        <v>20</v>
      </c>
      <c r="D11850">
        <v>7.6820000000000004</v>
      </c>
      <c r="E11850">
        <v>25</v>
      </c>
      <c r="F11850" t="s">
        <v>19439</v>
      </c>
      <c r="G11850" t="s">
        <v>55</v>
      </c>
      <c r="H11850" t="s">
        <v>46</v>
      </c>
      <c r="I11850" t="s">
        <v>618</v>
      </c>
      <c r="K11850"/>
      <c r="L11850" t="s">
        <v>19440</v>
      </c>
      <c r="M11850" t="s">
        <v>11071</v>
      </c>
      <c r="N11850">
        <v>3</v>
      </c>
      <c r="P11850" t="s">
        <v>10827</v>
      </c>
      <c r="Q11850" t="s">
        <v>19441</v>
      </c>
      <c r="S11850" t="s">
        <v>29</v>
      </c>
    </row>
    <row r="11851" spans="1:19" hidden="1" x14ac:dyDescent="0.2">
      <c r="A11851">
        <v>7714</v>
      </c>
      <c r="B11851" t="s">
        <v>9689</v>
      </c>
      <c r="C11851" t="s">
        <v>20</v>
      </c>
      <c r="D11851">
        <v>9.8689999999999998</v>
      </c>
      <c r="E11851">
        <v>25</v>
      </c>
      <c r="F11851" t="s">
        <v>19442</v>
      </c>
      <c r="G11851" t="s">
        <v>55</v>
      </c>
      <c r="H11851" t="s">
        <v>46</v>
      </c>
      <c r="I11851" t="s">
        <v>618</v>
      </c>
      <c r="K11851"/>
      <c r="L11851" t="s">
        <v>9691</v>
      </c>
      <c r="M11851" t="s">
        <v>2579</v>
      </c>
      <c r="N11851">
        <v>3</v>
      </c>
      <c r="P11851" t="s">
        <v>10827</v>
      </c>
      <c r="Q11851" t="s">
        <v>19443</v>
      </c>
      <c r="S11851" t="s">
        <v>29</v>
      </c>
    </row>
    <row r="11852" spans="1:19" hidden="1" x14ac:dyDescent="0.2">
      <c r="A11852">
        <v>7714</v>
      </c>
      <c r="B11852" t="s">
        <v>9689</v>
      </c>
      <c r="C11852" t="s">
        <v>20</v>
      </c>
      <c r="D11852">
        <v>9.8699999999999992</v>
      </c>
      <c r="E11852">
        <v>19</v>
      </c>
      <c r="F11852" t="s">
        <v>11092</v>
      </c>
      <c r="G11852" t="s">
        <v>55</v>
      </c>
      <c r="H11852" t="s">
        <v>46</v>
      </c>
      <c r="I11852" t="s">
        <v>8179</v>
      </c>
      <c r="K11852"/>
      <c r="L11852" t="s">
        <v>9691</v>
      </c>
      <c r="M11852" t="s">
        <v>2579</v>
      </c>
      <c r="N11852">
        <v>3</v>
      </c>
      <c r="P11852" t="s">
        <v>10827</v>
      </c>
      <c r="Q11852" t="s">
        <v>19443</v>
      </c>
      <c r="S11852" t="s">
        <v>29</v>
      </c>
    </row>
    <row r="11853" spans="1:19" hidden="1" x14ac:dyDescent="0.2">
      <c r="A11853">
        <v>7716</v>
      </c>
      <c r="B11853" t="s">
        <v>19444</v>
      </c>
      <c r="C11853" t="s">
        <v>19167</v>
      </c>
      <c r="D11853">
        <v>2.3199999999999998</v>
      </c>
      <c r="E11853">
        <v>20</v>
      </c>
      <c r="F11853" t="s">
        <v>19445</v>
      </c>
      <c r="G11853" t="s">
        <v>55</v>
      </c>
      <c r="H11853" t="s">
        <v>46</v>
      </c>
      <c r="I11853" t="s">
        <v>2111</v>
      </c>
      <c r="K11853"/>
      <c r="L11853" t="s">
        <v>19446</v>
      </c>
      <c r="M11853" t="s">
        <v>26</v>
      </c>
      <c r="N11853">
        <v>2</v>
      </c>
      <c r="P11853" t="s">
        <v>10827</v>
      </c>
      <c r="Q11853" t="s">
        <v>19447</v>
      </c>
      <c r="S11853" t="s">
        <v>29</v>
      </c>
    </row>
    <row r="11854" spans="1:19" hidden="1" x14ac:dyDescent="0.2">
      <c r="A11854">
        <v>7716</v>
      </c>
      <c r="B11854" t="s">
        <v>19444</v>
      </c>
      <c r="C11854" t="s">
        <v>19169</v>
      </c>
      <c r="D11854">
        <v>9.1199999999999992</v>
      </c>
      <c r="E11854">
        <v>20</v>
      </c>
      <c r="F11854" t="s">
        <v>19445</v>
      </c>
      <c r="G11854" t="s">
        <v>55</v>
      </c>
      <c r="H11854" t="s">
        <v>46</v>
      </c>
      <c r="I11854" t="s">
        <v>2111</v>
      </c>
      <c r="K11854"/>
      <c r="L11854" t="s">
        <v>19446</v>
      </c>
      <c r="M11854" t="s">
        <v>26</v>
      </c>
      <c r="N11854">
        <v>2</v>
      </c>
      <c r="P11854" t="s">
        <v>10827</v>
      </c>
      <c r="Q11854" t="s">
        <v>19447</v>
      </c>
      <c r="S11854" t="s">
        <v>29</v>
      </c>
    </row>
    <row r="11855" spans="1:19" hidden="1" x14ac:dyDescent="0.2">
      <c r="A11855">
        <v>7716</v>
      </c>
      <c r="B11855" t="s">
        <v>19444</v>
      </c>
      <c r="C11855" t="s">
        <v>19162</v>
      </c>
      <c r="D11855">
        <v>2.44</v>
      </c>
      <c r="E11855" t="s">
        <v>383</v>
      </c>
      <c r="F11855" t="s">
        <v>19445</v>
      </c>
      <c r="G11855" t="s">
        <v>55</v>
      </c>
      <c r="H11855" t="s">
        <v>46</v>
      </c>
      <c r="I11855" t="s">
        <v>2111</v>
      </c>
      <c r="K11855"/>
      <c r="L11855" t="s">
        <v>19446</v>
      </c>
      <c r="M11855" t="s">
        <v>26</v>
      </c>
      <c r="N11855">
        <v>2</v>
      </c>
      <c r="P11855" t="s">
        <v>10827</v>
      </c>
      <c r="Q11855" t="s">
        <v>19447</v>
      </c>
      <c r="S11855" t="s">
        <v>29</v>
      </c>
    </row>
    <row r="11856" spans="1:19" hidden="1" x14ac:dyDescent="0.2">
      <c r="A11856">
        <v>7716</v>
      </c>
      <c r="B11856" t="s">
        <v>19444</v>
      </c>
      <c r="C11856" t="s">
        <v>19166</v>
      </c>
      <c r="D11856">
        <v>9.19</v>
      </c>
      <c r="E11856" t="s">
        <v>383</v>
      </c>
      <c r="F11856" t="s">
        <v>19445</v>
      </c>
      <c r="G11856" t="s">
        <v>55</v>
      </c>
      <c r="H11856" t="s">
        <v>46</v>
      </c>
      <c r="I11856" t="s">
        <v>2111</v>
      </c>
      <c r="K11856"/>
      <c r="L11856" t="s">
        <v>19446</v>
      </c>
      <c r="M11856" t="s">
        <v>26</v>
      </c>
      <c r="N11856">
        <v>2</v>
      </c>
      <c r="P11856" t="s">
        <v>10827</v>
      </c>
      <c r="Q11856" t="s">
        <v>19447</v>
      </c>
      <c r="S11856" t="s">
        <v>29</v>
      </c>
    </row>
    <row r="11857" spans="1:19" hidden="1" x14ac:dyDescent="0.2">
      <c r="A11857">
        <v>7717</v>
      </c>
      <c r="B11857" t="s">
        <v>19448</v>
      </c>
      <c r="C11857" t="s">
        <v>20</v>
      </c>
      <c r="D11857">
        <v>7.6619999999999999</v>
      </c>
      <c r="E11857">
        <v>25</v>
      </c>
      <c r="F11857" t="s">
        <v>19141</v>
      </c>
      <c r="G11857" t="s">
        <v>55</v>
      </c>
      <c r="H11857" t="s">
        <v>46</v>
      </c>
      <c r="I11857" t="s">
        <v>618</v>
      </c>
      <c r="K11857"/>
      <c r="L11857" t="s">
        <v>19449</v>
      </c>
      <c r="M11857" t="s">
        <v>11071</v>
      </c>
      <c r="N11857">
        <v>3</v>
      </c>
      <c r="P11857" t="s">
        <v>10827</v>
      </c>
      <c r="Q11857" t="s">
        <v>19450</v>
      </c>
      <c r="S11857" t="s">
        <v>29</v>
      </c>
    </row>
    <row r="11858" spans="1:19" hidden="1" x14ac:dyDescent="0.2">
      <c r="A11858">
        <v>7718</v>
      </c>
      <c r="B11858" t="s">
        <v>9697</v>
      </c>
      <c r="C11858" t="s">
        <v>73</v>
      </c>
      <c r="D11858">
        <v>8.75</v>
      </c>
      <c r="E11858">
        <v>20</v>
      </c>
      <c r="F11858" t="s">
        <v>11092</v>
      </c>
      <c r="G11858" t="s">
        <v>55</v>
      </c>
      <c r="H11858" t="s">
        <v>46</v>
      </c>
      <c r="I11858" t="s">
        <v>8179</v>
      </c>
      <c r="K11858"/>
      <c r="L11858" t="s">
        <v>9699</v>
      </c>
      <c r="M11858" t="s">
        <v>11208</v>
      </c>
      <c r="N11858">
        <v>4</v>
      </c>
      <c r="P11858" t="s">
        <v>10827</v>
      </c>
      <c r="Q11858" t="s">
        <v>19451</v>
      </c>
      <c r="S11858" t="s">
        <v>29</v>
      </c>
    </row>
    <row r="11859" spans="1:19" hidden="1" x14ac:dyDescent="0.2">
      <c r="A11859">
        <v>7718</v>
      </c>
      <c r="B11859" t="s">
        <v>9697</v>
      </c>
      <c r="C11859" t="s">
        <v>77</v>
      </c>
      <c r="D11859">
        <v>10.73</v>
      </c>
      <c r="E11859">
        <v>20</v>
      </c>
      <c r="F11859" t="s">
        <v>11092</v>
      </c>
      <c r="G11859" t="s">
        <v>55</v>
      </c>
      <c r="H11859" t="s">
        <v>46</v>
      </c>
      <c r="I11859" t="s">
        <v>8179</v>
      </c>
      <c r="K11859"/>
      <c r="L11859" t="s">
        <v>9699</v>
      </c>
      <c r="M11859" t="s">
        <v>11208</v>
      </c>
      <c r="N11859">
        <v>4</v>
      </c>
      <c r="P11859" t="s">
        <v>10827</v>
      </c>
      <c r="Q11859" t="s">
        <v>19451</v>
      </c>
      <c r="S11859" t="s">
        <v>29</v>
      </c>
    </row>
    <row r="11860" spans="1:19" hidden="1" x14ac:dyDescent="0.2">
      <c r="A11860">
        <v>7728</v>
      </c>
      <c r="B11860" t="s">
        <v>9722</v>
      </c>
      <c r="C11860" t="s">
        <v>20</v>
      </c>
      <c r="D11860">
        <v>9.0299999999999994</v>
      </c>
      <c r="E11860">
        <v>20</v>
      </c>
      <c r="F11860" t="s">
        <v>11092</v>
      </c>
      <c r="G11860" t="s">
        <v>55</v>
      </c>
      <c r="H11860" t="s">
        <v>46</v>
      </c>
      <c r="I11860" t="s">
        <v>8179</v>
      </c>
      <c r="K11860"/>
      <c r="L11860" t="s">
        <v>9723</v>
      </c>
      <c r="M11860" t="s">
        <v>26</v>
      </c>
      <c r="N11860">
        <v>2</v>
      </c>
      <c r="P11860" t="s">
        <v>10827</v>
      </c>
      <c r="Q11860" t="s">
        <v>19452</v>
      </c>
      <c r="S11860" t="s">
        <v>29</v>
      </c>
    </row>
    <row r="11861" spans="1:19" hidden="1" x14ac:dyDescent="0.2">
      <c r="A11861">
        <v>7731</v>
      </c>
      <c r="B11861" t="s">
        <v>9747</v>
      </c>
      <c r="C11861" t="s">
        <v>20</v>
      </c>
      <c r="D11861">
        <v>2.218</v>
      </c>
      <c r="E11861">
        <v>25</v>
      </c>
      <c r="F11861" t="s">
        <v>19453</v>
      </c>
      <c r="G11861" t="s">
        <v>189</v>
      </c>
      <c r="I11861" t="s">
        <v>19454</v>
      </c>
      <c r="K11861"/>
      <c r="L11861" t="s">
        <v>9748</v>
      </c>
      <c r="M11861" t="s">
        <v>26</v>
      </c>
      <c r="N11861">
        <v>2</v>
      </c>
      <c r="P11861" t="s">
        <v>10827</v>
      </c>
      <c r="Q11861" t="s">
        <v>19455</v>
      </c>
      <c r="S11861" t="s">
        <v>29</v>
      </c>
    </row>
    <row r="11862" spans="1:19" hidden="1" x14ac:dyDescent="0.2">
      <c r="A11862">
        <v>7731</v>
      </c>
      <c r="B11862" t="s">
        <v>9747</v>
      </c>
      <c r="C11862" t="s">
        <v>73</v>
      </c>
      <c r="D11862">
        <v>9.157</v>
      </c>
      <c r="E11862">
        <v>25</v>
      </c>
      <c r="F11862" t="s">
        <v>19453</v>
      </c>
      <c r="G11862" t="s">
        <v>189</v>
      </c>
      <c r="I11862" t="s">
        <v>19454</v>
      </c>
      <c r="K11862"/>
      <c r="L11862" t="s">
        <v>9748</v>
      </c>
      <c r="M11862" t="s">
        <v>26</v>
      </c>
      <c r="N11862">
        <v>2</v>
      </c>
      <c r="P11862" t="s">
        <v>10827</v>
      </c>
      <c r="Q11862" t="s">
        <v>19455</v>
      </c>
      <c r="S11862" t="s">
        <v>29</v>
      </c>
    </row>
    <row r="11863" spans="1:19" hidden="1" x14ac:dyDescent="0.2">
      <c r="A11863">
        <v>7731</v>
      </c>
      <c r="B11863" t="s">
        <v>9747</v>
      </c>
      <c r="C11863" t="s">
        <v>77</v>
      </c>
      <c r="D11863">
        <v>10.629</v>
      </c>
      <c r="E11863">
        <v>25</v>
      </c>
      <c r="F11863" t="s">
        <v>19453</v>
      </c>
      <c r="G11863" t="s">
        <v>189</v>
      </c>
      <c r="I11863" t="s">
        <v>19454</v>
      </c>
      <c r="K11863"/>
      <c r="L11863" t="s">
        <v>9748</v>
      </c>
      <c r="M11863" t="s">
        <v>26</v>
      </c>
      <c r="N11863">
        <v>2</v>
      </c>
      <c r="P11863" t="s">
        <v>10827</v>
      </c>
      <c r="Q11863" t="s">
        <v>19455</v>
      </c>
      <c r="S11863" t="s">
        <v>29</v>
      </c>
    </row>
    <row r="11864" spans="1:19" hidden="1" x14ac:dyDescent="0.2">
      <c r="A11864">
        <v>7736</v>
      </c>
      <c r="B11864" t="s">
        <v>19456</v>
      </c>
      <c r="C11864" t="s">
        <v>19167</v>
      </c>
      <c r="D11864">
        <v>2.13</v>
      </c>
      <c r="E11864">
        <v>20</v>
      </c>
      <c r="F11864" t="s">
        <v>19457</v>
      </c>
      <c r="G11864" t="s">
        <v>55</v>
      </c>
      <c r="H11864" t="s">
        <v>46</v>
      </c>
      <c r="I11864" t="s">
        <v>2111</v>
      </c>
      <c r="K11864"/>
      <c r="L11864" t="s">
        <v>19458</v>
      </c>
      <c r="M11864" t="s">
        <v>16755</v>
      </c>
      <c r="N11864">
        <v>2</v>
      </c>
      <c r="P11864" t="s">
        <v>10827</v>
      </c>
      <c r="Q11864" t="s">
        <v>19459</v>
      </c>
      <c r="S11864" t="s">
        <v>29</v>
      </c>
    </row>
    <row r="11865" spans="1:19" hidden="1" x14ac:dyDescent="0.2">
      <c r="A11865">
        <v>7736</v>
      </c>
      <c r="B11865" t="s">
        <v>19456</v>
      </c>
      <c r="C11865" t="s">
        <v>19169</v>
      </c>
      <c r="D11865">
        <v>8.82</v>
      </c>
      <c r="E11865">
        <v>20</v>
      </c>
      <c r="F11865" t="s">
        <v>19457</v>
      </c>
      <c r="G11865" t="s">
        <v>55</v>
      </c>
      <c r="H11865" t="s">
        <v>46</v>
      </c>
      <c r="I11865" t="s">
        <v>2111</v>
      </c>
      <c r="K11865"/>
      <c r="L11865" t="s">
        <v>19458</v>
      </c>
      <c r="M11865" t="s">
        <v>16755</v>
      </c>
      <c r="N11865">
        <v>2</v>
      </c>
      <c r="P11865" t="s">
        <v>10827</v>
      </c>
      <c r="Q11865" t="s">
        <v>19459</v>
      </c>
      <c r="S11865" t="s">
        <v>29</v>
      </c>
    </row>
    <row r="11866" spans="1:19" hidden="1" x14ac:dyDescent="0.2">
      <c r="A11866">
        <v>7736</v>
      </c>
      <c r="B11866" t="s">
        <v>19456</v>
      </c>
      <c r="C11866" t="s">
        <v>19162</v>
      </c>
      <c r="D11866">
        <v>2.08</v>
      </c>
      <c r="E11866" t="s">
        <v>383</v>
      </c>
      <c r="F11866" t="s">
        <v>19457</v>
      </c>
      <c r="G11866" t="s">
        <v>55</v>
      </c>
      <c r="H11866" t="s">
        <v>46</v>
      </c>
      <c r="I11866" t="s">
        <v>2111</v>
      </c>
      <c r="K11866"/>
      <c r="L11866" t="s">
        <v>19458</v>
      </c>
      <c r="M11866" t="s">
        <v>16755</v>
      </c>
      <c r="N11866">
        <v>2</v>
      </c>
      <c r="P11866" t="s">
        <v>10827</v>
      </c>
      <c r="Q11866" t="s">
        <v>19459</v>
      </c>
      <c r="S11866" t="s">
        <v>29</v>
      </c>
    </row>
    <row r="11867" spans="1:19" hidden="1" x14ac:dyDescent="0.2">
      <c r="A11867">
        <v>7736</v>
      </c>
      <c r="B11867" t="s">
        <v>19456</v>
      </c>
      <c r="C11867" t="s">
        <v>19166</v>
      </c>
      <c r="D11867">
        <v>8.86</v>
      </c>
      <c r="E11867" t="s">
        <v>383</v>
      </c>
      <c r="F11867" t="s">
        <v>19457</v>
      </c>
      <c r="G11867" t="s">
        <v>55</v>
      </c>
      <c r="H11867" t="s">
        <v>46</v>
      </c>
      <c r="I11867" t="s">
        <v>2111</v>
      </c>
      <c r="K11867"/>
      <c r="L11867" t="s">
        <v>19458</v>
      </c>
      <c r="M11867" t="s">
        <v>16755</v>
      </c>
      <c r="N11867">
        <v>2</v>
      </c>
      <c r="P11867" t="s">
        <v>10827</v>
      </c>
      <c r="Q11867" t="s">
        <v>19459</v>
      </c>
      <c r="S11867" t="s">
        <v>29</v>
      </c>
    </row>
    <row r="11868" spans="1:19" hidden="1" x14ac:dyDescent="0.2">
      <c r="A11868">
        <v>7736</v>
      </c>
      <c r="B11868" t="s">
        <v>19456</v>
      </c>
      <c r="C11868" t="s">
        <v>73</v>
      </c>
      <c r="D11868">
        <v>8.86</v>
      </c>
      <c r="E11868">
        <v>17</v>
      </c>
      <c r="F11868" t="s">
        <v>11092</v>
      </c>
      <c r="G11868" t="s">
        <v>55</v>
      </c>
      <c r="H11868" t="s">
        <v>46</v>
      </c>
      <c r="I11868" t="s">
        <v>8179</v>
      </c>
      <c r="K11868"/>
      <c r="L11868" t="s">
        <v>19458</v>
      </c>
      <c r="M11868" t="s">
        <v>16755</v>
      </c>
      <c r="N11868">
        <v>2</v>
      </c>
      <c r="P11868" t="s">
        <v>10827</v>
      </c>
      <c r="Q11868" t="s">
        <v>19459</v>
      </c>
      <c r="S11868" t="s">
        <v>29</v>
      </c>
    </row>
    <row r="11869" spans="1:19" hidden="1" x14ac:dyDescent="0.2">
      <c r="A11869">
        <v>7737</v>
      </c>
      <c r="B11869" t="s">
        <v>19460</v>
      </c>
      <c r="C11869" t="s">
        <v>20</v>
      </c>
      <c r="D11869" t="s">
        <v>4918</v>
      </c>
      <c r="F11869" t="s">
        <v>19461</v>
      </c>
      <c r="G11869" t="s">
        <v>55</v>
      </c>
      <c r="H11869" t="s">
        <v>23</v>
      </c>
      <c r="I11869" t="s">
        <v>214</v>
      </c>
      <c r="K11869"/>
      <c r="L11869" t="s">
        <v>19462</v>
      </c>
      <c r="M11869" t="s">
        <v>17035</v>
      </c>
      <c r="N11869">
        <v>2</v>
      </c>
      <c r="P11869" t="s">
        <v>10827</v>
      </c>
      <c r="Q11869" t="s">
        <v>19463</v>
      </c>
      <c r="S11869" t="s">
        <v>29</v>
      </c>
    </row>
    <row r="11870" spans="1:19" hidden="1" x14ac:dyDescent="0.2">
      <c r="A11870">
        <v>7737</v>
      </c>
      <c r="B11870" t="s">
        <v>19460</v>
      </c>
      <c r="C11870" t="s">
        <v>73</v>
      </c>
      <c r="D11870">
        <v>7.02</v>
      </c>
      <c r="E11870">
        <v>0</v>
      </c>
      <c r="F11870" t="s">
        <v>19461</v>
      </c>
      <c r="G11870" t="s">
        <v>55</v>
      </c>
      <c r="H11870" t="s">
        <v>46</v>
      </c>
      <c r="I11870" t="s">
        <v>214</v>
      </c>
      <c r="K11870"/>
      <c r="L11870" t="s">
        <v>19462</v>
      </c>
      <c r="M11870" t="s">
        <v>17035</v>
      </c>
      <c r="N11870">
        <v>2</v>
      </c>
      <c r="P11870" t="s">
        <v>10827</v>
      </c>
      <c r="Q11870" t="s">
        <v>19463</v>
      </c>
      <c r="S11870" t="s">
        <v>29</v>
      </c>
    </row>
    <row r="11871" spans="1:19" hidden="1" x14ac:dyDescent="0.2">
      <c r="A11871">
        <v>7737</v>
      </c>
      <c r="B11871" t="s">
        <v>19460</v>
      </c>
      <c r="C11871" t="s">
        <v>73</v>
      </c>
      <c r="D11871">
        <v>6.82</v>
      </c>
      <c r="E11871">
        <v>20</v>
      </c>
      <c r="F11871" t="s">
        <v>19461</v>
      </c>
      <c r="G11871" t="s">
        <v>55</v>
      </c>
      <c r="H11871" t="s">
        <v>46</v>
      </c>
      <c r="I11871" t="s">
        <v>214</v>
      </c>
      <c r="K11871"/>
      <c r="L11871" t="s">
        <v>19462</v>
      </c>
      <c r="M11871" t="s">
        <v>17035</v>
      </c>
      <c r="N11871">
        <v>2</v>
      </c>
      <c r="P11871" t="s">
        <v>10827</v>
      </c>
      <c r="Q11871" t="s">
        <v>19463</v>
      </c>
      <c r="S11871" t="s">
        <v>29</v>
      </c>
    </row>
    <row r="11872" spans="1:19" hidden="1" x14ac:dyDescent="0.2">
      <c r="A11872">
        <v>7737</v>
      </c>
      <c r="B11872" t="s">
        <v>19460</v>
      </c>
      <c r="C11872" t="s">
        <v>73</v>
      </c>
      <c r="D11872">
        <v>6.7</v>
      </c>
      <c r="E11872">
        <v>37</v>
      </c>
      <c r="F11872" t="s">
        <v>19461</v>
      </c>
      <c r="G11872" t="s">
        <v>55</v>
      </c>
      <c r="H11872" t="s">
        <v>46</v>
      </c>
      <c r="I11872" t="s">
        <v>214</v>
      </c>
      <c r="K11872"/>
      <c r="L11872" t="s">
        <v>19462</v>
      </c>
      <c r="M11872" t="s">
        <v>17035</v>
      </c>
      <c r="N11872">
        <v>2</v>
      </c>
      <c r="P11872" t="s">
        <v>10827</v>
      </c>
      <c r="Q11872" t="s">
        <v>19463</v>
      </c>
      <c r="S11872" t="s">
        <v>29</v>
      </c>
    </row>
    <row r="11873" spans="1:19" hidden="1" x14ac:dyDescent="0.2">
      <c r="A11873">
        <v>7738</v>
      </c>
      <c r="B11873" t="s">
        <v>19464</v>
      </c>
      <c r="C11873" t="s">
        <v>20</v>
      </c>
      <c r="D11873">
        <v>2.78</v>
      </c>
      <c r="E11873">
        <v>20</v>
      </c>
      <c r="F11873" t="s">
        <v>11092</v>
      </c>
      <c r="G11873" t="s">
        <v>55</v>
      </c>
      <c r="H11873" t="s">
        <v>46</v>
      </c>
      <c r="I11873" t="s">
        <v>3279</v>
      </c>
      <c r="K11873"/>
      <c r="L11873" t="s">
        <v>19465</v>
      </c>
      <c r="M11873" t="s">
        <v>26</v>
      </c>
      <c r="N11873">
        <v>2</v>
      </c>
      <c r="P11873" t="s">
        <v>10827</v>
      </c>
      <c r="Q11873" t="s">
        <v>19466</v>
      </c>
      <c r="S11873" t="s">
        <v>29</v>
      </c>
    </row>
    <row r="11874" spans="1:19" hidden="1" x14ac:dyDescent="0.2">
      <c r="A11874">
        <v>7738</v>
      </c>
      <c r="B11874" t="s">
        <v>19464</v>
      </c>
      <c r="C11874" t="s">
        <v>73</v>
      </c>
      <c r="D11874">
        <v>9.2799999999999994</v>
      </c>
      <c r="E11874">
        <v>20</v>
      </c>
      <c r="F11874" t="s">
        <v>11092</v>
      </c>
      <c r="G11874" t="s">
        <v>55</v>
      </c>
      <c r="H11874" t="s">
        <v>46</v>
      </c>
      <c r="I11874" t="s">
        <v>3279</v>
      </c>
      <c r="K11874"/>
      <c r="L11874" t="s">
        <v>19465</v>
      </c>
      <c r="M11874" t="s">
        <v>26</v>
      </c>
      <c r="N11874">
        <v>2</v>
      </c>
      <c r="P11874" t="s">
        <v>10827</v>
      </c>
      <c r="Q11874" t="s">
        <v>19466</v>
      </c>
      <c r="S11874" t="s">
        <v>29</v>
      </c>
    </row>
    <row r="11875" spans="1:19" hidden="1" x14ac:dyDescent="0.2">
      <c r="A11875">
        <v>7739</v>
      </c>
      <c r="B11875" t="s">
        <v>19467</v>
      </c>
      <c r="C11875" t="s">
        <v>73</v>
      </c>
      <c r="D11875">
        <v>10.38</v>
      </c>
      <c r="E11875">
        <v>20</v>
      </c>
      <c r="F11875" t="s">
        <v>19261</v>
      </c>
      <c r="G11875" t="s">
        <v>55</v>
      </c>
      <c r="H11875" t="s">
        <v>46</v>
      </c>
      <c r="I11875" t="s">
        <v>37</v>
      </c>
      <c r="K11875"/>
      <c r="L11875" t="s">
        <v>19468</v>
      </c>
      <c r="M11875" t="s">
        <v>11208</v>
      </c>
      <c r="N11875">
        <v>4</v>
      </c>
      <c r="P11875" t="s">
        <v>10827</v>
      </c>
      <c r="Q11875" t="s">
        <v>19469</v>
      </c>
      <c r="S11875" t="s">
        <v>29</v>
      </c>
    </row>
    <row r="11876" spans="1:19" hidden="1" x14ac:dyDescent="0.2">
      <c r="A11876">
        <v>7740</v>
      </c>
      <c r="B11876" t="s">
        <v>19470</v>
      </c>
      <c r="C11876" t="s">
        <v>20</v>
      </c>
      <c r="D11876">
        <v>1.78</v>
      </c>
      <c r="E11876">
        <v>20</v>
      </c>
      <c r="F11876" t="s">
        <v>11092</v>
      </c>
      <c r="G11876" t="s">
        <v>55</v>
      </c>
      <c r="H11876" t="s">
        <v>46</v>
      </c>
      <c r="I11876" t="s">
        <v>3279</v>
      </c>
      <c r="K11876"/>
      <c r="L11876" t="s">
        <v>19471</v>
      </c>
      <c r="M11876" t="s">
        <v>26</v>
      </c>
      <c r="N11876">
        <v>2</v>
      </c>
      <c r="P11876" t="s">
        <v>10827</v>
      </c>
      <c r="Q11876" t="s">
        <v>19472</v>
      </c>
      <c r="S11876" t="s">
        <v>29</v>
      </c>
    </row>
    <row r="11877" spans="1:19" hidden="1" x14ac:dyDescent="0.2">
      <c r="A11877">
        <v>7740</v>
      </c>
      <c r="B11877" t="s">
        <v>19470</v>
      </c>
      <c r="C11877" t="s">
        <v>73</v>
      </c>
      <c r="D11877">
        <v>8.0299999999999994</v>
      </c>
      <c r="E11877">
        <v>20</v>
      </c>
      <c r="F11877" t="s">
        <v>11092</v>
      </c>
      <c r="G11877" t="s">
        <v>55</v>
      </c>
      <c r="H11877" t="s">
        <v>46</v>
      </c>
      <c r="I11877" t="s">
        <v>3279</v>
      </c>
      <c r="K11877"/>
      <c r="L11877" t="s">
        <v>19471</v>
      </c>
      <c r="M11877" t="s">
        <v>26</v>
      </c>
      <c r="N11877">
        <v>2</v>
      </c>
      <c r="P11877" t="s">
        <v>10827</v>
      </c>
      <c r="Q11877" t="s">
        <v>19472</v>
      </c>
      <c r="S11877" t="s">
        <v>29</v>
      </c>
    </row>
    <row r="11878" spans="1:19" hidden="1" x14ac:dyDescent="0.2">
      <c r="A11878">
        <v>7741</v>
      </c>
      <c r="B11878" t="s">
        <v>19473</v>
      </c>
      <c r="C11878" t="s">
        <v>20</v>
      </c>
      <c r="D11878">
        <v>2.57</v>
      </c>
      <c r="E11878">
        <v>25</v>
      </c>
      <c r="F11878" t="s">
        <v>19474</v>
      </c>
      <c r="G11878" t="s">
        <v>55</v>
      </c>
      <c r="H11878" t="s">
        <v>46</v>
      </c>
      <c r="I11878" t="s">
        <v>9701</v>
      </c>
      <c r="K11878"/>
      <c r="L11878" t="s">
        <v>19475</v>
      </c>
      <c r="M11878" t="s">
        <v>16755</v>
      </c>
      <c r="N11878">
        <v>2</v>
      </c>
      <c r="P11878" t="s">
        <v>10827</v>
      </c>
      <c r="Q11878" t="s">
        <v>19476</v>
      </c>
      <c r="S11878" t="s">
        <v>29</v>
      </c>
    </row>
    <row r="11879" spans="1:19" hidden="1" x14ac:dyDescent="0.2">
      <c r="A11879">
        <v>7741</v>
      </c>
      <c r="B11879" t="s">
        <v>19473</v>
      </c>
      <c r="C11879" t="s">
        <v>73</v>
      </c>
      <c r="D11879">
        <v>5.68</v>
      </c>
      <c r="E11879">
        <v>25</v>
      </c>
      <c r="F11879" t="s">
        <v>19474</v>
      </c>
      <c r="G11879" t="s">
        <v>55</v>
      </c>
      <c r="H11879" t="s">
        <v>46</v>
      </c>
      <c r="I11879" t="s">
        <v>9701</v>
      </c>
      <c r="K11879"/>
      <c r="L11879" t="s">
        <v>19475</v>
      </c>
      <c r="M11879" t="s">
        <v>16755</v>
      </c>
      <c r="N11879">
        <v>2</v>
      </c>
      <c r="P11879" t="s">
        <v>10827</v>
      </c>
      <c r="Q11879" t="s">
        <v>19476</v>
      </c>
      <c r="S11879" t="s">
        <v>29</v>
      </c>
    </row>
    <row r="11880" spans="1:19" hidden="1" x14ac:dyDescent="0.2">
      <c r="A11880">
        <v>7743</v>
      </c>
      <c r="B11880" t="s">
        <v>9785</v>
      </c>
      <c r="C11880" t="s">
        <v>20</v>
      </c>
      <c r="D11880">
        <v>2.12</v>
      </c>
      <c r="E11880">
        <v>20</v>
      </c>
      <c r="F11880" t="s">
        <v>19187</v>
      </c>
      <c r="G11880" t="s">
        <v>55</v>
      </c>
      <c r="H11880" t="s">
        <v>46</v>
      </c>
      <c r="I11880" t="s">
        <v>8449</v>
      </c>
      <c r="K11880"/>
      <c r="L11880" t="s">
        <v>9787</v>
      </c>
      <c r="M11880" t="s">
        <v>11208</v>
      </c>
      <c r="N11880">
        <v>4</v>
      </c>
      <c r="P11880" t="s">
        <v>10827</v>
      </c>
      <c r="Q11880" t="s">
        <v>19477</v>
      </c>
      <c r="S11880" t="s">
        <v>29</v>
      </c>
    </row>
    <row r="11881" spans="1:19" hidden="1" x14ac:dyDescent="0.2">
      <c r="A11881">
        <v>7743</v>
      </c>
      <c r="B11881" t="s">
        <v>9785</v>
      </c>
      <c r="C11881" t="s">
        <v>73</v>
      </c>
      <c r="D11881">
        <v>10.19</v>
      </c>
      <c r="E11881">
        <v>20</v>
      </c>
      <c r="F11881" t="s">
        <v>19187</v>
      </c>
      <c r="G11881" t="s">
        <v>55</v>
      </c>
      <c r="H11881" t="s">
        <v>46</v>
      </c>
      <c r="I11881" t="s">
        <v>8449</v>
      </c>
      <c r="K11881"/>
      <c r="L11881" t="s">
        <v>9787</v>
      </c>
      <c r="M11881" t="s">
        <v>11208</v>
      </c>
      <c r="N11881">
        <v>4</v>
      </c>
      <c r="P11881" t="s">
        <v>10827</v>
      </c>
      <c r="Q11881" t="s">
        <v>19477</v>
      </c>
      <c r="S11881" t="s">
        <v>29</v>
      </c>
    </row>
    <row r="11882" spans="1:19" hidden="1" x14ac:dyDescent="0.2">
      <c r="A11882">
        <v>7743</v>
      </c>
      <c r="B11882" t="s">
        <v>9785</v>
      </c>
      <c r="C11882" t="s">
        <v>20</v>
      </c>
      <c r="D11882">
        <v>2.09</v>
      </c>
      <c r="E11882">
        <v>30</v>
      </c>
      <c r="F11882" t="s">
        <v>19187</v>
      </c>
      <c r="G11882" t="s">
        <v>55</v>
      </c>
      <c r="H11882" t="s">
        <v>46</v>
      </c>
      <c r="I11882" t="s">
        <v>8449</v>
      </c>
      <c r="K11882"/>
      <c r="L11882" t="s">
        <v>9787</v>
      </c>
      <c r="M11882" t="s">
        <v>11208</v>
      </c>
      <c r="N11882">
        <v>4</v>
      </c>
      <c r="P11882" t="s">
        <v>10827</v>
      </c>
      <c r="Q11882" t="s">
        <v>19477</v>
      </c>
      <c r="S11882" t="s">
        <v>29</v>
      </c>
    </row>
    <row r="11883" spans="1:19" hidden="1" x14ac:dyDescent="0.2">
      <c r="A11883">
        <v>7743</v>
      </c>
      <c r="B11883" t="s">
        <v>9785</v>
      </c>
      <c r="C11883" t="s">
        <v>73</v>
      </c>
      <c r="D11883">
        <v>10.08</v>
      </c>
      <c r="E11883">
        <v>30</v>
      </c>
      <c r="F11883" t="s">
        <v>19187</v>
      </c>
      <c r="G11883" t="s">
        <v>55</v>
      </c>
      <c r="H11883" t="s">
        <v>46</v>
      </c>
      <c r="I11883" t="s">
        <v>8449</v>
      </c>
      <c r="K11883"/>
      <c r="L11883" t="s">
        <v>9787</v>
      </c>
      <c r="M11883" t="s">
        <v>11208</v>
      </c>
      <c r="N11883">
        <v>4</v>
      </c>
      <c r="P11883" t="s">
        <v>10827</v>
      </c>
      <c r="Q11883" t="s">
        <v>19477</v>
      </c>
      <c r="S11883" t="s">
        <v>29</v>
      </c>
    </row>
    <row r="11884" spans="1:19" hidden="1" x14ac:dyDescent="0.2">
      <c r="A11884">
        <v>7744</v>
      </c>
      <c r="B11884" t="s">
        <v>19478</v>
      </c>
      <c r="C11884" t="s">
        <v>20</v>
      </c>
      <c r="D11884">
        <v>3.3</v>
      </c>
      <c r="E11884">
        <v>25</v>
      </c>
      <c r="F11884" t="s">
        <v>9512</v>
      </c>
      <c r="G11884" t="s">
        <v>55</v>
      </c>
      <c r="H11884" t="s">
        <v>23</v>
      </c>
      <c r="I11884" t="s">
        <v>9426</v>
      </c>
      <c r="K11884"/>
      <c r="L11884" t="s">
        <v>19479</v>
      </c>
      <c r="M11884" t="s">
        <v>26</v>
      </c>
      <c r="N11884">
        <v>2</v>
      </c>
      <c r="P11884" t="s">
        <v>10827</v>
      </c>
      <c r="Q11884" t="s">
        <v>19480</v>
      </c>
      <c r="S11884" t="s">
        <v>29</v>
      </c>
    </row>
    <row r="11885" spans="1:19" hidden="1" x14ac:dyDescent="0.2">
      <c r="A11885">
        <v>7744</v>
      </c>
      <c r="B11885" t="s">
        <v>19478</v>
      </c>
      <c r="C11885" t="s">
        <v>73</v>
      </c>
      <c r="D11885">
        <v>8.4</v>
      </c>
      <c r="E11885">
        <v>25</v>
      </c>
      <c r="F11885" t="s">
        <v>9512</v>
      </c>
      <c r="G11885" t="s">
        <v>55</v>
      </c>
      <c r="H11885" t="s">
        <v>23</v>
      </c>
      <c r="I11885" t="s">
        <v>9426</v>
      </c>
      <c r="K11885"/>
      <c r="L11885" t="s">
        <v>19479</v>
      </c>
      <c r="M11885" t="s">
        <v>26</v>
      </c>
      <c r="N11885">
        <v>2</v>
      </c>
      <c r="P11885" t="s">
        <v>10827</v>
      </c>
      <c r="Q11885" t="s">
        <v>19480</v>
      </c>
      <c r="S11885" t="s">
        <v>29</v>
      </c>
    </row>
    <row r="11886" spans="1:19" hidden="1" x14ac:dyDescent="0.2">
      <c r="A11886">
        <v>7746</v>
      </c>
      <c r="B11886" t="s">
        <v>9796</v>
      </c>
      <c r="C11886" t="s">
        <v>20</v>
      </c>
      <c r="D11886">
        <v>9.26</v>
      </c>
      <c r="E11886">
        <v>25</v>
      </c>
      <c r="F11886" t="s">
        <v>19027</v>
      </c>
      <c r="G11886" t="s">
        <v>55</v>
      </c>
      <c r="H11886" t="s">
        <v>46</v>
      </c>
      <c r="I11886" t="s">
        <v>618</v>
      </c>
      <c r="J11886" t="s">
        <v>43</v>
      </c>
      <c r="K11886"/>
      <c r="L11886" t="s">
        <v>9798</v>
      </c>
      <c r="M11886" t="s">
        <v>11208</v>
      </c>
      <c r="N11886">
        <v>4</v>
      </c>
      <c r="P11886" t="s">
        <v>10827</v>
      </c>
      <c r="Q11886" t="s">
        <v>19481</v>
      </c>
      <c r="S11886" t="s">
        <v>29</v>
      </c>
    </row>
    <row r="11887" spans="1:19" hidden="1" x14ac:dyDescent="0.2">
      <c r="A11887">
        <v>7746</v>
      </c>
      <c r="B11887" t="s">
        <v>9796</v>
      </c>
      <c r="C11887" t="s">
        <v>20</v>
      </c>
      <c r="D11887">
        <v>8.9770000000000003</v>
      </c>
      <c r="E11887">
        <v>37</v>
      </c>
      <c r="F11887" t="s">
        <v>19027</v>
      </c>
      <c r="G11887" t="s">
        <v>55</v>
      </c>
      <c r="H11887" t="s">
        <v>46</v>
      </c>
      <c r="I11887" t="s">
        <v>618</v>
      </c>
      <c r="J11887" t="s">
        <v>43</v>
      </c>
      <c r="K11887"/>
      <c r="L11887" t="s">
        <v>9798</v>
      </c>
      <c r="M11887" t="s">
        <v>11208</v>
      </c>
      <c r="N11887">
        <v>4</v>
      </c>
      <c r="P11887" t="s">
        <v>10827</v>
      </c>
      <c r="Q11887" t="s">
        <v>19481</v>
      </c>
      <c r="S11887" t="s">
        <v>29</v>
      </c>
    </row>
    <row r="11888" spans="1:19" hidden="1" x14ac:dyDescent="0.2">
      <c r="A11888">
        <v>7746</v>
      </c>
      <c r="B11888" t="s">
        <v>9796</v>
      </c>
      <c r="C11888" t="s">
        <v>20</v>
      </c>
      <c r="D11888">
        <v>8.6850000000000005</v>
      </c>
      <c r="E11888">
        <v>50</v>
      </c>
      <c r="F11888" t="s">
        <v>19027</v>
      </c>
      <c r="G11888" t="s">
        <v>55</v>
      </c>
      <c r="H11888" t="s">
        <v>46</v>
      </c>
      <c r="I11888" t="s">
        <v>618</v>
      </c>
      <c r="J11888" t="s">
        <v>43</v>
      </c>
      <c r="K11888"/>
      <c r="L11888" t="s">
        <v>9798</v>
      </c>
      <c r="M11888" t="s">
        <v>11208</v>
      </c>
      <c r="N11888">
        <v>4</v>
      </c>
      <c r="P11888" t="s">
        <v>10827</v>
      </c>
      <c r="Q11888" t="s">
        <v>19481</v>
      </c>
      <c r="S11888" t="s">
        <v>29</v>
      </c>
    </row>
    <row r="11889" spans="1:19" hidden="1" x14ac:dyDescent="0.2">
      <c r="A11889">
        <v>7746</v>
      </c>
      <c r="B11889" t="s">
        <v>9796</v>
      </c>
      <c r="C11889" t="s">
        <v>20</v>
      </c>
      <c r="D11889">
        <v>9.34</v>
      </c>
      <c r="E11889">
        <v>20</v>
      </c>
      <c r="F11889" t="s">
        <v>11092</v>
      </c>
      <c r="G11889" t="s">
        <v>55</v>
      </c>
      <c r="H11889" t="s">
        <v>46</v>
      </c>
      <c r="I11889" t="s">
        <v>8179</v>
      </c>
      <c r="K11889"/>
      <c r="L11889" t="s">
        <v>9798</v>
      </c>
      <c r="M11889" t="s">
        <v>11208</v>
      </c>
      <c r="N11889">
        <v>4</v>
      </c>
      <c r="P11889" t="s">
        <v>10827</v>
      </c>
      <c r="Q11889" t="s">
        <v>19481</v>
      </c>
      <c r="S11889" t="s">
        <v>29</v>
      </c>
    </row>
    <row r="11890" spans="1:19" hidden="1" x14ac:dyDescent="0.2">
      <c r="A11890">
        <v>7749</v>
      </c>
      <c r="B11890" t="s">
        <v>9806</v>
      </c>
      <c r="C11890" t="s">
        <v>20</v>
      </c>
      <c r="D11890">
        <v>2.21</v>
      </c>
      <c r="E11890">
        <v>20</v>
      </c>
      <c r="F11890" t="s">
        <v>19187</v>
      </c>
      <c r="G11890" t="s">
        <v>55</v>
      </c>
      <c r="H11890" t="s">
        <v>46</v>
      </c>
      <c r="I11890" t="s">
        <v>8449</v>
      </c>
      <c r="K11890"/>
      <c r="L11890" t="s">
        <v>9808</v>
      </c>
      <c r="M11890" t="s">
        <v>11208</v>
      </c>
      <c r="N11890">
        <v>4</v>
      </c>
      <c r="P11890" t="s">
        <v>10827</v>
      </c>
      <c r="Q11890" t="s">
        <v>19482</v>
      </c>
      <c r="S11890" t="s">
        <v>29</v>
      </c>
    </row>
    <row r="11891" spans="1:19" hidden="1" x14ac:dyDescent="0.2">
      <c r="A11891">
        <v>7749</v>
      </c>
      <c r="B11891" t="s">
        <v>9806</v>
      </c>
      <c r="C11891" t="s">
        <v>73</v>
      </c>
      <c r="D11891">
        <v>9.26</v>
      </c>
      <c r="E11891">
        <v>20</v>
      </c>
      <c r="F11891" t="s">
        <v>19187</v>
      </c>
      <c r="G11891" t="s">
        <v>55</v>
      </c>
      <c r="H11891" t="s">
        <v>46</v>
      </c>
      <c r="I11891" t="s">
        <v>8449</v>
      </c>
      <c r="K11891"/>
      <c r="L11891" t="s">
        <v>9808</v>
      </c>
      <c r="M11891" t="s">
        <v>11208</v>
      </c>
      <c r="N11891">
        <v>4</v>
      </c>
      <c r="P11891" t="s">
        <v>10827</v>
      </c>
      <c r="Q11891" t="s">
        <v>19482</v>
      </c>
      <c r="S11891" t="s">
        <v>29</v>
      </c>
    </row>
    <row r="11892" spans="1:19" hidden="1" x14ac:dyDescent="0.2">
      <c r="A11892">
        <v>7749</v>
      </c>
      <c r="B11892" t="s">
        <v>9806</v>
      </c>
      <c r="C11892" t="s">
        <v>20</v>
      </c>
      <c r="D11892">
        <v>2.14</v>
      </c>
      <c r="E11892">
        <v>30</v>
      </c>
      <c r="F11892" t="s">
        <v>19187</v>
      </c>
      <c r="G11892" t="s">
        <v>55</v>
      </c>
      <c r="H11892" t="s">
        <v>46</v>
      </c>
      <c r="I11892" t="s">
        <v>8449</v>
      </c>
      <c r="K11892"/>
      <c r="L11892" t="s">
        <v>9808</v>
      </c>
      <c r="M11892" t="s">
        <v>11208</v>
      </c>
      <c r="N11892">
        <v>4</v>
      </c>
      <c r="P11892" t="s">
        <v>10827</v>
      </c>
      <c r="Q11892" t="s">
        <v>19482</v>
      </c>
      <c r="S11892" t="s">
        <v>29</v>
      </c>
    </row>
    <row r="11893" spans="1:19" hidden="1" x14ac:dyDescent="0.2">
      <c r="A11893">
        <v>7749</v>
      </c>
      <c r="B11893" t="s">
        <v>9806</v>
      </c>
      <c r="C11893" t="s">
        <v>73</v>
      </c>
      <c r="D11893">
        <v>9.01</v>
      </c>
      <c r="E11893">
        <v>30</v>
      </c>
      <c r="F11893" t="s">
        <v>19187</v>
      </c>
      <c r="G11893" t="s">
        <v>55</v>
      </c>
      <c r="H11893" t="s">
        <v>46</v>
      </c>
      <c r="I11893" t="s">
        <v>8449</v>
      </c>
      <c r="K11893"/>
      <c r="L11893" t="s">
        <v>9808</v>
      </c>
      <c r="M11893" t="s">
        <v>11208</v>
      </c>
      <c r="N11893">
        <v>4</v>
      </c>
      <c r="P11893" t="s">
        <v>10827</v>
      </c>
      <c r="Q11893" t="s">
        <v>19482</v>
      </c>
      <c r="S11893" t="s">
        <v>29</v>
      </c>
    </row>
    <row r="11894" spans="1:19" hidden="1" x14ac:dyDescent="0.2">
      <c r="A11894">
        <v>7749</v>
      </c>
      <c r="B11894" t="s">
        <v>9806</v>
      </c>
      <c r="C11894" t="s">
        <v>73</v>
      </c>
      <c r="D11894">
        <v>9.1199999999999992</v>
      </c>
      <c r="E11894">
        <v>20</v>
      </c>
      <c r="F11894" t="s">
        <v>11092</v>
      </c>
      <c r="G11894" t="s">
        <v>55</v>
      </c>
      <c r="H11894" t="s">
        <v>46</v>
      </c>
      <c r="I11894" t="s">
        <v>8179</v>
      </c>
      <c r="K11894"/>
      <c r="L11894" t="s">
        <v>9808</v>
      </c>
      <c r="M11894" t="s">
        <v>11208</v>
      </c>
      <c r="N11894">
        <v>4</v>
      </c>
      <c r="P11894" t="s">
        <v>10827</v>
      </c>
      <c r="Q11894" t="s">
        <v>19482</v>
      </c>
      <c r="S11894" t="s">
        <v>29</v>
      </c>
    </row>
    <row r="11895" spans="1:19" hidden="1" x14ac:dyDescent="0.2">
      <c r="A11895">
        <v>7749</v>
      </c>
      <c r="B11895" t="s">
        <v>9806</v>
      </c>
      <c r="C11895" t="s">
        <v>20</v>
      </c>
      <c r="D11895">
        <v>2.29</v>
      </c>
      <c r="E11895">
        <v>20</v>
      </c>
      <c r="F11895" t="s">
        <v>19402</v>
      </c>
      <c r="G11895" t="s">
        <v>55</v>
      </c>
      <c r="H11895" t="s">
        <v>46</v>
      </c>
      <c r="I11895" t="s">
        <v>2111</v>
      </c>
      <c r="K11895"/>
      <c r="L11895" t="s">
        <v>9808</v>
      </c>
      <c r="M11895" t="s">
        <v>11208</v>
      </c>
      <c r="N11895">
        <v>4</v>
      </c>
      <c r="P11895" t="s">
        <v>10827</v>
      </c>
      <c r="Q11895" t="s">
        <v>19482</v>
      </c>
      <c r="S11895" t="s">
        <v>29</v>
      </c>
    </row>
    <row r="11896" spans="1:19" hidden="1" x14ac:dyDescent="0.2">
      <c r="A11896">
        <v>7749</v>
      </c>
      <c r="B11896" t="s">
        <v>9806</v>
      </c>
      <c r="C11896" t="s">
        <v>73</v>
      </c>
      <c r="D11896">
        <v>9.16</v>
      </c>
      <c r="E11896">
        <v>20</v>
      </c>
      <c r="F11896" t="s">
        <v>19402</v>
      </c>
      <c r="G11896" t="s">
        <v>55</v>
      </c>
      <c r="H11896" t="s">
        <v>46</v>
      </c>
      <c r="I11896" t="s">
        <v>2111</v>
      </c>
      <c r="K11896"/>
      <c r="L11896" t="s">
        <v>9808</v>
      </c>
      <c r="M11896" t="s">
        <v>11208</v>
      </c>
      <c r="N11896">
        <v>4</v>
      </c>
      <c r="P11896" t="s">
        <v>10827</v>
      </c>
      <c r="Q11896" t="s">
        <v>19482</v>
      </c>
      <c r="S11896" t="s">
        <v>29</v>
      </c>
    </row>
    <row r="11897" spans="1:19" hidden="1" x14ac:dyDescent="0.2">
      <c r="A11897">
        <v>7750</v>
      </c>
      <c r="B11897" t="s">
        <v>19483</v>
      </c>
      <c r="C11897" t="s">
        <v>20</v>
      </c>
      <c r="D11897">
        <v>2.33</v>
      </c>
      <c r="E11897">
        <v>20</v>
      </c>
      <c r="F11897" t="s">
        <v>19435</v>
      </c>
      <c r="G11897" t="s">
        <v>55</v>
      </c>
      <c r="H11897" t="s">
        <v>46</v>
      </c>
      <c r="I11897" t="s">
        <v>2111</v>
      </c>
      <c r="K11897"/>
      <c r="L11897" t="s">
        <v>19484</v>
      </c>
      <c r="M11897" t="s">
        <v>26</v>
      </c>
      <c r="N11897">
        <v>2</v>
      </c>
      <c r="P11897" t="s">
        <v>10827</v>
      </c>
      <c r="Q11897" t="s">
        <v>19485</v>
      </c>
      <c r="S11897" t="s">
        <v>29</v>
      </c>
    </row>
    <row r="11898" spans="1:19" hidden="1" x14ac:dyDescent="0.2">
      <c r="A11898">
        <v>7750</v>
      </c>
      <c r="B11898" t="s">
        <v>19483</v>
      </c>
      <c r="C11898" t="s">
        <v>73</v>
      </c>
      <c r="D11898">
        <v>9.58</v>
      </c>
      <c r="E11898">
        <v>20</v>
      </c>
      <c r="F11898" t="s">
        <v>19435</v>
      </c>
      <c r="G11898" t="s">
        <v>55</v>
      </c>
      <c r="H11898" t="s">
        <v>46</v>
      </c>
      <c r="I11898" t="s">
        <v>2111</v>
      </c>
      <c r="K11898"/>
      <c r="L11898" t="s">
        <v>19484</v>
      </c>
      <c r="M11898" t="s">
        <v>26</v>
      </c>
      <c r="N11898">
        <v>2</v>
      </c>
      <c r="P11898" t="s">
        <v>10827</v>
      </c>
      <c r="Q11898" t="s">
        <v>19485</v>
      </c>
      <c r="S11898" t="s">
        <v>29</v>
      </c>
    </row>
    <row r="11899" spans="1:19" hidden="1" x14ac:dyDescent="0.2">
      <c r="A11899">
        <v>7752</v>
      </c>
      <c r="B11899" t="s">
        <v>19486</v>
      </c>
      <c r="C11899" t="s">
        <v>19487</v>
      </c>
      <c r="D11899">
        <v>9.6</v>
      </c>
      <c r="E11899">
        <v>30</v>
      </c>
      <c r="F11899" t="s">
        <v>2017</v>
      </c>
      <c r="G11899" t="s">
        <v>55</v>
      </c>
      <c r="H11899" t="s">
        <v>23</v>
      </c>
      <c r="I11899" t="s">
        <v>19244</v>
      </c>
      <c r="K11899"/>
      <c r="L11899" t="s">
        <v>19488</v>
      </c>
      <c r="M11899" t="s">
        <v>26</v>
      </c>
      <c r="N11899">
        <v>2</v>
      </c>
      <c r="P11899" t="s">
        <v>10827</v>
      </c>
      <c r="Q11899" t="s">
        <v>19489</v>
      </c>
      <c r="S11899" t="s">
        <v>29</v>
      </c>
    </row>
    <row r="11900" spans="1:19" hidden="1" x14ac:dyDescent="0.2">
      <c r="A11900">
        <v>7752</v>
      </c>
      <c r="B11900" t="s">
        <v>19486</v>
      </c>
      <c r="C11900" t="s">
        <v>20</v>
      </c>
      <c r="D11900">
        <v>9.6999999999999993</v>
      </c>
      <c r="E11900">
        <v>30</v>
      </c>
      <c r="F11900" t="s">
        <v>2017</v>
      </c>
      <c r="G11900" t="s">
        <v>1440</v>
      </c>
      <c r="H11900" t="s">
        <v>23</v>
      </c>
      <c r="I11900" t="s">
        <v>19244</v>
      </c>
      <c r="K11900"/>
      <c r="L11900" t="s">
        <v>19488</v>
      </c>
      <c r="M11900" t="s">
        <v>26</v>
      </c>
      <c r="N11900">
        <v>2</v>
      </c>
      <c r="P11900" t="s">
        <v>10827</v>
      </c>
      <c r="Q11900" t="s">
        <v>19489</v>
      </c>
      <c r="S11900" t="s">
        <v>29</v>
      </c>
    </row>
    <row r="11901" spans="1:19" hidden="1" x14ac:dyDescent="0.2">
      <c r="A11901">
        <v>7752</v>
      </c>
      <c r="B11901" t="s">
        <v>19486</v>
      </c>
      <c r="C11901" t="s">
        <v>19490</v>
      </c>
      <c r="D11901">
        <v>10.7</v>
      </c>
      <c r="E11901">
        <v>30</v>
      </c>
      <c r="F11901" t="s">
        <v>2017</v>
      </c>
      <c r="G11901" t="s">
        <v>55</v>
      </c>
      <c r="H11901" t="s">
        <v>23</v>
      </c>
      <c r="I11901" t="s">
        <v>19244</v>
      </c>
      <c r="K11901"/>
      <c r="L11901" t="s">
        <v>19488</v>
      </c>
      <c r="M11901" t="s">
        <v>26</v>
      </c>
      <c r="N11901">
        <v>2</v>
      </c>
      <c r="P11901" t="s">
        <v>10827</v>
      </c>
      <c r="Q11901" t="s">
        <v>19489</v>
      </c>
      <c r="S11901" t="s">
        <v>29</v>
      </c>
    </row>
    <row r="11902" spans="1:19" hidden="1" x14ac:dyDescent="0.2">
      <c r="A11902">
        <v>7754</v>
      </c>
      <c r="B11902" t="s">
        <v>19491</v>
      </c>
      <c r="C11902" t="s">
        <v>20</v>
      </c>
      <c r="D11902" t="s">
        <v>19492</v>
      </c>
      <c r="F11902" t="s">
        <v>19461</v>
      </c>
      <c r="G11902" t="s">
        <v>55</v>
      </c>
      <c r="H11902" t="s">
        <v>23</v>
      </c>
      <c r="I11902" t="s">
        <v>214</v>
      </c>
      <c r="K11902"/>
      <c r="L11902" t="s">
        <v>19493</v>
      </c>
      <c r="M11902" t="s">
        <v>18967</v>
      </c>
      <c r="N11902">
        <v>2</v>
      </c>
      <c r="P11902" t="s">
        <v>10827</v>
      </c>
      <c r="Q11902" t="s">
        <v>19494</v>
      </c>
      <c r="S11902" t="s">
        <v>29</v>
      </c>
    </row>
    <row r="11903" spans="1:19" hidden="1" x14ac:dyDescent="0.2">
      <c r="A11903">
        <v>7754</v>
      </c>
      <c r="B11903" t="s">
        <v>19491</v>
      </c>
      <c r="C11903" t="s">
        <v>73</v>
      </c>
      <c r="D11903">
        <v>8.6</v>
      </c>
      <c r="E11903">
        <v>0</v>
      </c>
      <c r="F11903" t="s">
        <v>19461</v>
      </c>
      <c r="G11903" t="s">
        <v>55</v>
      </c>
      <c r="H11903" t="s">
        <v>23</v>
      </c>
      <c r="I11903" t="s">
        <v>214</v>
      </c>
      <c r="K11903"/>
      <c r="L11903" t="s">
        <v>19493</v>
      </c>
      <c r="M11903" t="s">
        <v>18967</v>
      </c>
      <c r="N11903">
        <v>2</v>
      </c>
      <c r="P11903" t="s">
        <v>10827</v>
      </c>
      <c r="Q11903" t="s">
        <v>19494</v>
      </c>
      <c r="S11903" t="s">
        <v>29</v>
      </c>
    </row>
    <row r="11904" spans="1:19" hidden="1" x14ac:dyDescent="0.2">
      <c r="A11904">
        <v>7754</v>
      </c>
      <c r="B11904" t="s">
        <v>19491</v>
      </c>
      <c r="C11904" t="s">
        <v>73</v>
      </c>
      <c r="D11904">
        <v>8.15</v>
      </c>
      <c r="E11904">
        <v>20</v>
      </c>
      <c r="F11904" t="s">
        <v>19461</v>
      </c>
      <c r="G11904" t="s">
        <v>55</v>
      </c>
      <c r="H11904" t="s">
        <v>23</v>
      </c>
      <c r="I11904" t="s">
        <v>214</v>
      </c>
      <c r="K11904"/>
      <c r="L11904" t="s">
        <v>19493</v>
      </c>
      <c r="M11904" t="s">
        <v>18967</v>
      </c>
      <c r="N11904">
        <v>2</v>
      </c>
      <c r="P11904" t="s">
        <v>10827</v>
      </c>
      <c r="Q11904" t="s">
        <v>19494</v>
      </c>
      <c r="S11904" t="s">
        <v>29</v>
      </c>
    </row>
    <row r="11905" spans="1:19" hidden="1" x14ac:dyDescent="0.2">
      <c r="A11905">
        <v>7754</v>
      </c>
      <c r="B11905" t="s">
        <v>19491</v>
      </c>
      <c r="C11905" t="s">
        <v>73</v>
      </c>
      <c r="D11905">
        <v>7.8</v>
      </c>
      <c r="E11905">
        <v>37</v>
      </c>
      <c r="F11905" t="s">
        <v>19461</v>
      </c>
      <c r="G11905" t="s">
        <v>55</v>
      </c>
      <c r="H11905" t="s">
        <v>23</v>
      </c>
      <c r="I11905" t="s">
        <v>214</v>
      </c>
      <c r="K11905"/>
      <c r="L11905" t="s">
        <v>19493</v>
      </c>
      <c r="M11905" t="s">
        <v>18967</v>
      </c>
      <c r="N11905">
        <v>2</v>
      </c>
      <c r="P11905" t="s">
        <v>10827</v>
      </c>
      <c r="Q11905" t="s">
        <v>19494</v>
      </c>
      <c r="S11905" t="s">
        <v>29</v>
      </c>
    </row>
    <row r="11906" spans="1:19" hidden="1" x14ac:dyDescent="0.2">
      <c r="A11906">
        <v>7755</v>
      </c>
      <c r="B11906" t="s">
        <v>9815</v>
      </c>
      <c r="C11906" t="s">
        <v>73</v>
      </c>
      <c r="D11906">
        <v>9.57</v>
      </c>
      <c r="E11906">
        <v>20</v>
      </c>
      <c r="F11906" t="s">
        <v>11092</v>
      </c>
      <c r="G11906" t="s">
        <v>55</v>
      </c>
      <c r="H11906" t="s">
        <v>46</v>
      </c>
      <c r="I11906" t="s">
        <v>8179</v>
      </c>
      <c r="K11906"/>
      <c r="L11906" t="s">
        <v>9817</v>
      </c>
      <c r="M11906" t="s">
        <v>11208</v>
      </c>
      <c r="N11906">
        <v>4</v>
      </c>
      <c r="P11906" t="s">
        <v>10827</v>
      </c>
      <c r="Q11906" t="s">
        <v>19495</v>
      </c>
      <c r="S11906" t="s">
        <v>29</v>
      </c>
    </row>
    <row r="11907" spans="1:19" hidden="1" x14ac:dyDescent="0.2">
      <c r="A11907">
        <v>7755</v>
      </c>
      <c r="B11907" t="s">
        <v>9815</v>
      </c>
      <c r="C11907" t="s">
        <v>20</v>
      </c>
      <c r="D11907">
        <v>2.46</v>
      </c>
      <c r="E11907">
        <v>2</v>
      </c>
      <c r="F11907" t="s">
        <v>19496</v>
      </c>
      <c r="G11907" t="s">
        <v>31</v>
      </c>
      <c r="H11907" t="s">
        <v>46</v>
      </c>
      <c r="I11907" t="s">
        <v>9437</v>
      </c>
      <c r="K11907"/>
      <c r="L11907" t="s">
        <v>9817</v>
      </c>
      <c r="M11907" t="s">
        <v>11208</v>
      </c>
      <c r="N11907">
        <v>4</v>
      </c>
      <c r="P11907" t="s">
        <v>10827</v>
      </c>
      <c r="Q11907" t="s">
        <v>19495</v>
      </c>
      <c r="S11907" t="s">
        <v>29</v>
      </c>
    </row>
    <row r="11908" spans="1:19" hidden="1" x14ac:dyDescent="0.2">
      <c r="A11908">
        <v>7755</v>
      </c>
      <c r="B11908" t="s">
        <v>9815</v>
      </c>
      <c r="C11908" t="s">
        <v>73</v>
      </c>
      <c r="D11908">
        <v>10</v>
      </c>
      <c r="E11908">
        <v>2</v>
      </c>
      <c r="F11908" t="s">
        <v>19496</v>
      </c>
      <c r="G11908" t="s">
        <v>31</v>
      </c>
      <c r="H11908" t="s">
        <v>46</v>
      </c>
      <c r="I11908" t="s">
        <v>9437</v>
      </c>
      <c r="K11908"/>
      <c r="L11908" t="s">
        <v>9817</v>
      </c>
      <c r="M11908" t="s">
        <v>11208</v>
      </c>
      <c r="N11908">
        <v>4</v>
      </c>
      <c r="P11908" t="s">
        <v>10827</v>
      </c>
      <c r="Q11908" t="s">
        <v>19495</v>
      </c>
      <c r="S11908" t="s">
        <v>29</v>
      </c>
    </row>
    <row r="11909" spans="1:19" hidden="1" x14ac:dyDescent="0.2">
      <c r="A11909">
        <v>7755</v>
      </c>
      <c r="B11909" t="s">
        <v>9815</v>
      </c>
      <c r="C11909" t="s">
        <v>20</v>
      </c>
      <c r="D11909">
        <v>2.46</v>
      </c>
      <c r="E11909">
        <v>25</v>
      </c>
      <c r="F11909" t="s">
        <v>19496</v>
      </c>
      <c r="G11909" t="s">
        <v>31</v>
      </c>
      <c r="H11909" t="s">
        <v>46</v>
      </c>
      <c r="I11909" t="s">
        <v>9437</v>
      </c>
      <c r="K11909"/>
      <c r="L11909" t="s">
        <v>9817</v>
      </c>
      <c r="M11909" t="s">
        <v>11208</v>
      </c>
      <c r="N11909">
        <v>4</v>
      </c>
      <c r="P11909" t="s">
        <v>10827</v>
      </c>
      <c r="Q11909" t="s">
        <v>19495</v>
      </c>
      <c r="S11909" t="s">
        <v>29</v>
      </c>
    </row>
    <row r="11910" spans="1:19" hidden="1" x14ac:dyDescent="0.2">
      <c r="A11910">
        <v>7755</v>
      </c>
      <c r="B11910" t="s">
        <v>9815</v>
      </c>
      <c r="C11910" t="s">
        <v>73</v>
      </c>
      <c r="D11910">
        <v>9.41</v>
      </c>
      <c r="E11910">
        <v>25</v>
      </c>
      <c r="F11910" t="s">
        <v>19496</v>
      </c>
      <c r="G11910" t="s">
        <v>31</v>
      </c>
      <c r="H11910" t="s">
        <v>46</v>
      </c>
      <c r="I11910" t="s">
        <v>9437</v>
      </c>
      <c r="K11910"/>
      <c r="L11910" t="s">
        <v>9817</v>
      </c>
      <c r="M11910" t="s">
        <v>11208</v>
      </c>
      <c r="N11910">
        <v>4</v>
      </c>
      <c r="P11910" t="s">
        <v>10827</v>
      </c>
      <c r="Q11910" t="s">
        <v>19495</v>
      </c>
      <c r="S11910" t="s">
        <v>29</v>
      </c>
    </row>
    <row r="11911" spans="1:19" hidden="1" x14ac:dyDescent="0.2">
      <c r="A11911">
        <v>7755</v>
      </c>
      <c r="B11911" t="s">
        <v>9815</v>
      </c>
      <c r="C11911" t="s">
        <v>20</v>
      </c>
      <c r="D11911">
        <v>2.46</v>
      </c>
      <c r="E11911">
        <v>44</v>
      </c>
      <c r="F11911" t="s">
        <v>19496</v>
      </c>
      <c r="G11911" t="s">
        <v>31</v>
      </c>
      <c r="H11911" t="s">
        <v>46</v>
      </c>
      <c r="I11911" t="s">
        <v>9437</v>
      </c>
      <c r="K11911"/>
      <c r="L11911" t="s">
        <v>9817</v>
      </c>
      <c r="M11911" t="s">
        <v>11208</v>
      </c>
      <c r="N11911">
        <v>4</v>
      </c>
      <c r="P11911" t="s">
        <v>10827</v>
      </c>
      <c r="Q11911" t="s">
        <v>19495</v>
      </c>
      <c r="S11911" t="s">
        <v>29</v>
      </c>
    </row>
    <row r="11912" spans="1:19" hidden="1" x14ac:dyDescent="0.2">
      <c r="A11912">
        <v>7755</v>
      </c>
      <c r="B11912" t="s">
        <v>9815</v>
      </c>
      <c r="C11912" t="s">
        <v>73</v>
      </c>
      <c r="D11912">
        <v>8.89</v>
      </c>
      <c r="E11912">
        <v>44</v>
      </c>
      <c r="F11912" t="s">
        <v>19496</v>
      </c>
      <c r="G11912" t="s">
        <v>31</v>
      </c>
      <c r="H11912" t="s">
        <v>46</v>
      </c>
      <c r="I11912" t="s">
        <v>9437</v>
      </c>
      <c r="K11912"/>
      <c r="L11912" t="s">
        <v>9817</v>
      </c>
      <c r="M11912" t="s">
        <v>11208</v>
      </c>
      <c r="N11912">
        <v>4</v>
      </c>
      <c r="P11912" t="s">
        <v>10827</v>
      </c>
      <c r="Q11912" t="s">
        <v>19495</v>
      </c>
      <c r="S11912" t="s">
        <v>29</v>
      </c>
    </row>
    <row r="11913" spans="1:19" hidden="1" x14ac:dyDescent="0.2">
      <c r="A11913">
        <v>7755</v>
      </c>
      <c r="B11913" t="s">
        <v>9815</v>
      </c>
      <c r="C11913" t="s">
        <v>73</v>
      </c>
      <c r="D11913">
        <v>9.4</v>
      </c>
      <c r="E11913">
        <v>25</v>
      </c>
      <c r="F11913" t="s">
        <v>19497</v>
      </c>
      <c r="G11913" t="s">
        <v>55</v>
      </c>
      <c r="H11913" t="s">
        <v>46</v>
      </c>
      <c r="I11913" t="s">
        <v>9437</v>
      </c>
      <c r="K11913"/>
      <c r="L11913" t="s">
        <v>9817</v>
      </c>
      <c r="M11913" t="s">
        <v>11208</v>
      </c>
      <c r="N11913">
        <v>4</v>
      </c>
      <c r="P11913" t="s">
        <v>10827</v>
      </c>
      <c r="Q11913" t="s">
        <v>19495</v>
      </c>
      <c r="S11913" t="s">
        <v>29</v>
      </c>
    </row>
    <row r="11914" spans="1:19" hidden="1" x14ac:dyDescent="0.2">
      <c r="A11914">
        <v>7755</v>
      </c>
      <c r="B11914" t="s">
        <v>9815</v>
      </c>
      <c r="C11914" t="s">
        <v>73</v>
      </c>
      <c r="D11914">
        <v>8.9</v>
      </c>
      <c r="E11914">
        <v>44</v>
      </c>
      <c r="F11914" t="s">
        <v>19497</v>
      </c>
      <c r="G11914" t="s">
        <v>55</v>
      </c>
      <c r="H11914" t="s">
        <v>46</v>
      </c>
      <c r="I11914" t="s">
        <v>9437</v>
      </c>
      <c r="K11914"/>
      <c r="L11914" t="s">
        <v>9817</v>
      </c>
      <c r="M11914" t="s">
        <v>11208</v>
      </c>
      <c r="N11914">
        <v>4</v>
      </c>
      <c r="P11914" t="s">
        <v>10827</v>
      </c>
      <c r="Q11914" t="s">
        <v>19495</v>
      </c>
      <c r="S11914" t="s">
        <v>29</v>
      </c>
    </row>
    <row r="11915" spans="1:19" hidden="1" x14ac:dyDescent="0.2">
      <c r="A11915">
        <v>7755</v>
      </c>
      <c r="B11915" t="s">
        <v>9815</v>
      </c>
      <c r="C11915" t="s">
        <v>19498</v>
      </c>
      <c r="D11915">
        <v>-6.23</v>
      </c>
      <c r="E11915" t="s">
        <v>363</v>
      </c>
      <c r="F11915" t="s">
        <v>19499</v>
      </c>
      <c r="G11915" t="s">
        <v>75</v>
      </c>
      <c r="H11915" t="s">
        <v>23</v>
      </c>
      <c r="I11915" t="s">
        <v>2365</v>
      </c>
      <c r="K11915"/>
      <c r="L11915" t="s">
        <v>9817</v>
      </c>
      <c r="M11915" t="s">
        <v>11208</v>
      </c>
      <c r="N11915">
        <v>4</v>
      </c>
      <c r="P11915" t="s">
        <v>10827</v>
      </c>
      <c r="Q11915" t="s">
        <v>19495</v>
      </c>
      <c r="S11915" t="s">
        <v>29</v>
      </c>
    </row>
    <row r="11916" spans="1:19" hidden="1" x14ac:dyDescent="0.2">
      <c r="A11916">
        <v>7757</v>
      </c>
      <c r="B11916" t="s">
        <v>19500</v>
      </c>
      <c r="C11916" t="s">
        <v>20</v>
      </c>
      <c r="D11916">
        <v>7.29</v>
      </c>
      <c r="E11916">
        <v>25</v>
      </c>
      <c r="F11916" t="s">
        <v>19501</v>
      </c>
      <c r="G11916" t="s">
        <v>55</v>
      </c>
      <c r="H11916" t="s">
        <v>23</v>
      </c>
      <c r="I11916" t="s">
        <v>4480</v>
      </c>
      <c r="K11916"/>
      <c r="L11916" t="s">
        <v>19502</v>
      </c>
      <c r="M11916" t="s">
        <v>11208</v>
      </c>
      <c r="N11916">
        <v>4</v>
      </c>
      <c r="P11916" t="s">
        <v>10827</v>
      </c>
      <c r="Q11916" t="s">
        <v>19503</v>
      </c>
      <c r="S11916" t="s">
        <v>29</v>
      </c>
    </row>
    <row r="11917" spans="1:19" hidden="1" x14ac:dyDescent="0.2">
      <c r="A11917">
        <v>7758</v>
      </c>
      <c r="B11917" t="s">
        <v>9826</v>
      </c>
      <c r="C11917" t="s">
        <v>73</v>
      </c>
      <c r="D11917">
        <v>9.2100000000000009</v>
      </c>
      <c r="E11917">
        <v>25</v>
      </c>
      <c r="F11917" t="s">
        <v>13964</v>
      </c>
      <c r="G11917" t="s">
        <v>55</v>
      </c>
      <c r="H11917" t="s">
        <v>46</v>
      </c>
      <c r="I11917" t="s">
        <v>19504</v>
      </c>
      <c r="K11917"/>
      <c r="L11917" t="s">
        <v>9828</v>
      </c>
      <c r="M11917" t="s">
        <v>11208</v>
      </c>
      <c r="N11917">
        <v>4</v>
      </c>
      <c r="P11917" t="s">
        <v>10827</v>
      </c>
      <c r="Q11917" t="s">
        <v>19505</v>
      </c>
      <c r="S11917" t="s">
        <v>29</v>
      </c>
    </row>
    <row r="11918" spans="1:19" hidden="1" x14ac:dyDescent="0.2">
      <c r="A11918">
        <v>7758</v>
      </c>
      <c r="B11918" t="s">
        <v>9826</v>
      </c>
      <c r="C11918" t="s">
        <v>77</v>
      </c>
      <c r="D11918">
        <v>10.46</v>
      </c>
      <c r="E11918">
        <v>25</v>
      </c>
      <c r="F11918" t="s">
        <v>13964</v>
      </c>
      <c r="G11918" t="s">
        <v>55</v>
      </c>
      <c r="H11918" t="s">
        <v>46</v>
      </c>
      <c r="I11918" t="s">
        <v>19504</v>
      </c>
      <c r="K11918"/>
      <c r="L11918" t="s">
        <v>9828</v>
      </c>
      <c r="M11918" t="s">
        <v>11208</v>
      </c>
      <c r="N11918">
        <v>4</v>
      </c>
      <c r="P11918" t="s">
        <v>10827</v>
      </c>
      <c r="Q11918" t="s">
        <v>19505</v>
      </c>
      <c r="S11918" t="s">
        <v>29</v>
      </c>
    </row>
    <row r="11919" spans="1:19" hidden="1" x14ac:dyDescent="0.2">
      <c r="A11919">
        <v>7758</v>
      </c>
      <c r="B11919" t="s">
        <v>9826</v>
      </c>
      <c r="C11919" t="s">
        <v>73</v>
      </c>
      <c r="D11919">
        <v>8.51</v>
      </c>
      <c r="E11919">
        <v>60</v>
      </c>
      <c r="F11919" t="s">
        <v>13356</v>
      </c>
      <c r="G11919" t="s">
        <v>55</v>
      </c>
      <c r="H11919" t="s">
        <v>46</v>
      </c>
      <c r="I11919" t="s">
        <v>19504</v>
      </c>
      <c r="K11919"/>
      <c r="L11919" t="s">
        <v>9828</v>
      </c>
      <c r="M11919" t="s">
        <v>11208</v>
      </c>
      <c r="N11919">
        <v>4</v>
      </c>
      <c r="P11919" t="s">
        <v>10827</v>
      </c>
      <c r="Q11919" t="s">
        <v>19505</v>
      </c>
      <c r="S11919" t="s">
        <v>29</v>
      </c>
    </row>
    <row r="11920" spans="1:19" hidden="1" x14ac:dyDescent="0.2">
      <c r="A11920">
        <v>7758</v>
      </c>
      <c r="B11920" t="s">
        <v>9826</v>
      </c>
      <c r="C11920" t="s">
        <v>77</v>
      </c>
      <c r="D11920">
        <v>10.09</v>
      </c>
      <c r="E11920">
        <v>60</v>
      </c>
      <c r="F11920" t="s">
        <v>13356</v>
      </c>
      <c r="G11920" t="s">
        <v>55</v>
      </c>
      <c r="H11920" t="s">
        <v>46</v>
      </c>
      <c r="I11920" t="s">
        <v>19504</v>
      </c>
      <c r="K11920"/>
      <c r="L11920" t="s">
        <v>9828</v>
      </c>
      <c r="M11920" t="s">
        <v>11208</v>
      </c>
      <c r="N11920">
        <v>4</v>
      </c>
      <c r="P11920" t="s">
        <v>10827</v>
      </c>
      <c r="Q11920" t="s">
        <v>19505</v>
      </c>
      <c r="S11920" t="s">
        <v>29</v>
      </c>
    </row>
    <row r="11921" spans="1:19" hidden="1" x14ac:dyDescent="0.2">
      <c r="A11921">
        <v>7758</v>
      </c>
      <c r="B11921" t="s">
        <v>9826</v>
      </c>
      <c r="C11921" t="s">
        <v>73</v>
      </c>
      <c r="D11921">
        <v>8.06</v>
      </c>
      <c r="E11921">
        <v>90</v>
      </c>
      <c r="F11921" s="1" t="s">
        <v>19506</v>
      </c>
      <c r="G11921" t="s">
        <v>55</v>
      </c>
      <c r="H11921" t="s">
        <v>46</v>
      </c>
      <c r="I11921" t="s">
        <v>19504</v>
      </c>
      <c r="K11921"/>
      <c r="L11921" t="s">
        <v>9828</v>
      </c>
      <c r="M11921" t="s">
        <v>11208</v>
      </c>
      <c r="N11921">
        <v>4</v>
      </c>
      <c r="P11921" t="s">
        <v>10827</v>
      </c>
      <c r="Q11921" t="s">
        <v>19505</v>
      </c>
      <c r="S11921" t="s">
        <v>29</v>
      </c>
    </row>
    <row r="11922" spans="1:19" hidden="1" x14ac:dyDescent="0.2">
      <c r="A11922">
        <v>7758</v>
      </c>
      <c r="B11922" t="s">
        <v>9826</v>
      </c>
      <c r="C11922" t="s">
        <v>77</v>
      </c>
      <c r="D11922">
        <v>10</v>
      </c>
      <c r="E11922">
        <v>90</v>
      </c>
      <c r="F11922" s="1" t="s">
        <v>19506</v>
      </c>
      <c r="G11922" t="s">
        <v>55</v>
      </c>
      <c r="H11922" t="s">
        <v>46</v>
      </c>
      <c r="I11922" t="s">
        <v>19504</v>
      </c>
      <c r="K11922"/>
      <c r="L11922" t="s">
        <v>9828</v>
      </c>
      <c r="M11922" t="s">
        <v>11208</v>
      </c>
      <c r="N11922">
        <v>4</v>
      </c>
      <c r="P11922" t="s">
        <v>10827</v>
      </c>
      <c r="Q11922" t="s">
        <v>19505</v>
      </c>
      <c r="S11922" t="s">
        <v>29</v>
      </c>
    </row>
    <row r="11923" spans="1:19" hidden="1" x14ac:dyDescent="0.2">
      <c r="A11923">
        <v>7758</v>
      </c>
      <c r="B11923" t="s">
        <v>9826</v>
      </c>
      <c r="C11923" t="s">
        <v>73</v>
      </c>
      <c r="D11923">
        <v>9</v>
      </c>
      <c r="E11923">
        <v>30</v>
      </c>
      <c r="F11923" t="s">
        <v>19507</v>
      </c>
      <c r="G11923" t="s">
        <v>55</v>
      </c>
      <c r="H11923" t="s">
        <v>23</v>
      </c>
      <c r="I11923" t="s">
        <v>7356</v>
      </c>
      <c r="K11923"/>
      <c r="L11923" t="s">
        <v>9828</v>
      </c>
      <c r="M11923" t="s">
        <v>11208</v>
      </c>
      <c r="N11923">
        <v>4</v>
      </c>
      <c r="P11923" t="s">
        <v>10827</v>
      </c>
      <c r="Q11923" t="s">
        <v>19505</v>
      </c>
      <c r="S11923" t="s">
        <v>29</v>
      </c>
    </row>
    <row r="11924" spans="1:19" hidden="1" x14ac:dyDescent="0.2">
      <c r="A11924">
        <v>7758</v>
      </c>
      <c r="B11924" t="s">
        <v>9826</v>
      </c>
      <c r="C11924" t="s">
        <v>73</v>
      </c>
      <c r="D11924">
        <v>9.23</v>
      </c>
      <c r="E11924">
        <v>20</v>
      </c>
      <c r="F11924" t="s">
        <v>16578</v>
      </c>
      <c r="G11924" t="s">
        <v>55</v>
      </c>
      <c r="H11924" t="s">
        <v>46</v>
      </c>
      <c r="I11924" t="s">
        <v>8179</v>
      </c>
      <c r="K11924"/>
      <c r="L11924" t="s">
        <v>9828</v>
      </c>
      <c r="M11924" t="s">
        <v>11208</v>
      </c>
      <c r="N11924">
        <v>4</v>
      </c>
      <c r="P11924" t="s">
        <v>10827</v>
      </c>
      <c r="Q11924" t="s">
        <v>19505</v>
      </c>
      <c r="S11924" t="s">
        <v>29</v>
      </c>
    </row>
    <row r="11925" spans="1:19" hidden="1" x14ac:dyDescent="0.2">
      <c r="A11925">
        <v>7758</v>
      </c>
      <c r="B11925" t="s">
        <v>9826</v>
      </c>
      <c r="C11925" t="s">
        <v>77</v>
      </c>
      <c r="D11925">
        <v>10.43</v>
      </c>
      <c r="E11925">
        <v>20</v>
      </c>
      <c r="F11925" t="s">
        <v>16578</v>
      </c>
      <c r="G11925" t="s">
        <v>55</v>
      </c>
      <c r="H11925" t="s">
        <v>46</v>
      </c>
      <c r="I11925" t="s">
        <v>8179</v>
      </c>
      <c r="K11925"/>
      <c r="L11925" t="s">
        <v>9828</v>
      </c>
      <c r="M11925" t="s">
        <v>11208</v>
      </c>
      <c r="N11925">
        <v>4</v>
      </c>
      <c r="P11925" t="s">
        <v>10827</v>
      </c>
      <c r="Q11925" t="s">
        <v>19505</v>
      </c>
      <c r="S11925" t="s">
        <v>29</v>
      </c>
    </row>
    <row r="11926" spans="1:19" hidden="1" x14ac:dyDescent="0.2">
      <c r="A11926">
        <v>7759</v>
      </c>
      <c r="B11926" t="s">
        <v>19508</v>
      </c>
      <c r="C11926" t="s">
        <v>19509</v>
      </c>
      <c r="D11926">
        <v>3.22</v>
      </c>
      <c r="E11926">
        <v>25</v>
      </c>
      <c r="F11926" t="s">
        <v>19510</v>
      </c>
      <c r="G11926" t="s">
        <v>55</v>
      </c>
      <c r="H11926" t="s">
        <v>46</v>
      </c>
      <c r="I11926" t="s">
        <v>5916</v>
      </c>
      <c r="K11926"/>
      <c r="L11926" t="s">
        <v>19511</v>
      </c>
      <c r="M11926" t="s">
        <v>26</v>
      </c>
      <c r="N11926">
        <v>2</v>
      </c>
      <c r="P11926" t="s">
        <v>10827</v>
      </c>
      <c r="Q11926" t="s">
        <v>19512</v>
      </c>
      <c r="S11926" t="s">
        <v>29</v>
      </c>
    </row>
    <row r="11927" spans="1:19" hidden="1" x14ac:dyDescent="0.2">
      <c r="A11927">
        <v>7759</v>
      </c>
      <c r="B11927" t="s">
        <v>19508</v>
      </c>
      <c r="C11927" t="s">
        <v>19513</v>
      </c>
      <c r="D11927">
        <v>8.08</v>
      </c>
      <c r="E11927">
        <v>25</v>
      </c>
      <c r="F11927" t="s">
        <v>19510</v>
      </c>
      <c r="G11927" t="s">
        <v>55</v>
      </c>
      <c r="H11927" t="s">
        <v>46</v>
      </c>
      <c r="I11927" t="s">
        <v>5916</v>
      </c>
      <c r="K11927"/>
      <c r="L11927" t="s">
        <v>19511</v>
      </c>
      <c r="M11927" t="s">
        <v>26</v>
      </c>
      <c r="N11927">
        <v>2</v>
      </c>
      <c r="P11927" t="s">
        <v>10827</v>
      </c>
      <c r="Q11927" t="s">
        <v>19512</v>
      </c>
      <c r="S11927" t="s">
        <v>29</v>
      </c>
    </row>
    <row r="11928" spans="1:19" hidden="1" x14ac:dyDescent="0.2">
      <c r="A11928">
        <v>7759</v>
      </c>
      <c r="B11928" t="s">
        <v>19508</v>
      </c>
      <c r="C11928" t="s">
        <v>19514</v>
      </c>
      <c r="D11928">
        <v>10.24</v>
      </c>
      <c r="E11928">
        <v>25</v>
      </c>
      <c r="F11928" t="s">
        <v>19510</v>
      </c>
      <c r="G11928" t="s">
        <v>55</v>
      </c>
      <c r="H11928" t="s">
        <v>46</v>
      </c>
      <c r="I11928" t="s">
        <v>5916</v>
      </c>
      <c r="K11928"/>
      <c r="L11928" t="s">
        <v>19511</v>
      </c>
      <c r="M11928" t="s">
        <v>26</v>
      </c>
      <c r="N11928">
        <v>2</v>
      </c>
      <c r="P11928" t="s">
        <v>10827</v>
      </c>
      <c r="Q11928" t="s">
        <v>19512</v>
      </c>
      <c r="S11928" t="s">
        <v>29</v>
      </c>
    </row>
    <row r="11929" spans="1:19" hidden="1" x14ac:dyDescent="0.2">
      <c r="A11929">
        <v>7760</v>
      </c>
      <c r="B11929" t="s">
        <v>19515</v>
      </c>
      <c r="C11929" t="s">
        <v>20</v>
      </c>
      <c r="D11929">
        <v>6.5</v>
      </c>
      <c r="E11929">
        <v>30</v>
      </c>
      <c r="F11929" t="s">
        <v>19516</v>
      </c>
      <c r="G11929" t="s">
        <v>55</v>
      </c>
      <c r="H11929" t="s">
        <v>23</v>
      </c>
      <c r="I11929" t="s">
        <v>7356</v>
      </c>
      <c r="K11929"/>
      <c r="L11929" t="s">
        <v>19517</v>
      </c>
      <c r="M11929" t="s">
        <v>26</v>
      </c>
      <c r="N11929">
        <v>2</v>
      </c>
      <c r="P11929" t="s">
        <v>10827</v>
      </c>
      <c r="Q11929" t="s">
        <v>19518</v>
      </c>
      <c r="S11929" t="s">
        <v>29</v>
      </c>
    </row>
    <row r="11930" spans="1:19" hidden="1" x14ac:dyDescent="0.2">
      <c r="A11930">
        <v>7760</v>
      </c>
      <c r="B11930" t="s">
        <v>19515</v>
      </c>
      <c r="C11930" t="s">
        <v>19519</v>
      </c>
      <c r="D11930">
        <v>9.9499999999999993</v>
      </c>
      <c r="E11930" t="s">
        <v>222</v>
      </c>
      <c r="F11930" t="s">
        <v>19520</v>
      </c>
      <c r="G11930" t="s">
        <v>55</v>
      </c>
      <c r="H11930" t="s">
        <v>23</v>
      </c>
      <c r="I11930" t="s">
        <v>7356</v>
      </c>
      <c r="K11930"/>
      <c r="L11930" t="s">
        <v>19517</v>
      </c>
      <c r="M11930" t="s">
        <v>26</v>
      </c>
      <c r="N11930">
        <v>2</v>
      </c>
      <c r="P11930" t="s">
        <v>10827</v>
      </c>
      <c r="Q11930" t="s">
        <v>19518</v>
      </c>
      <c r="S11930" t="s">
        <v>29</v>
      </c>
    </row>
    <row r="11931" spans="1:19" hidden="1" x14ac:dyDescent="0.2">
      <c r="A11931">
        <v>7760</v>
      </c>
      <c r="B11931" t="s">
        <v>19515</v>
      </c>
      <c r="C11931" t="s">
        <v>19519</v>
      </c>
      <c r="D11931">
        <v>10</v>
      </c>
      <c r="E11931" t="s">
        <v>222</v>
      </c>
      <c r="F11931" t="s">
        <v>19520</v>
      </c>
      <c r="G11931" t="s">
        <v>31</v>
      </c>
      <c r="H11931" t="s">
        <v>23</v>
      </c>
      <c r="I11931" t="s">
        <v>7356</v>
      </c>
      <c r="K11931"/>
      <c r="L11931" t="s">
        <v>19517</v>
      </c>
      <c r="M11931" t="s">
        <v>26</v>
      </c>
      <c r="N11931">
        <v>2</v>
      </c>
      <c r="P11931" t="s">
        <v>10827</v>
      </c>
      <c r="Q11931" t="s">
        <v>19518</v>
      </c>
      <c r="S11931" t="s">
        <v>29</v>
      </c>
    </row>
    <row r="11932" spans="1:19" hidden="1" x14ac:dyDescent="0.2">
      <c r="A11932">
        <v>7762</v>
      </c>
      <c r="B11932" t="s">
        <v>9844</v>
      </c>
      <c r="C11932" t="s">
        <v>73</v>
      </c>
      <c r="D11932">
        <v>5.32</v>
      </c>
      <c r="E11932">
        <v>20</v>
      </c>
      <c r="F11932" t="s">
        <v>16578</v>
      </c>
      <c r="G11932" t="s">
        <v>55</v>
      </c>
      <c r="H11932" t="s">
        <v>46</v>
      </c>
      <c r="I11932" t="s">
        <v>8179</v>
      </c>
      <c r="K11932"/>
      <c r="L11932" t="s">
        <v>19521</v>
      </c>
      <c r="M11932" t="s">
        <v>11208</v>
      </c>
      <c r="N11932">
        <v>4</v>
      </c>
      <c r="P11932" t="s">
        <v>10827</v>
      </c>
      <c r="Q11932" t="s">
        <v>19522</v>
      </c>
      <c r="S11932" t="s">
        <v>29</v>
      </c>
    </row>
    <row r="11933" spans="1:19" hidden="1" x14ac:dyDescent="0.2">
      <c r="A11933">
        <v>7762</v>
      </c>
      <c r="B11933" t="s">
        <v>9844</v>
      </c>
      <c r="C11933" t="s">
        <v>77</v>
      </c>
      <c r="D11933">
        <v>9.48</v>
      </c>
      <c r="E11933">
        <v>20</v>
      </c>
      <c r="F11933" t="s">
        <v>16578</v>
      </c>
      <c r="G11933" t="s">
        <v>55</v>
      </c>
      <c r="H11933" t="s">
        <v>46</v>
      </c>
      <c r="I11933" t="s">
        <v>8179</v>
      </c>
      <c r="K11933"/>
      <c r="L11933" t="s">
        <v>19521</v>
      </c>
      <c r="M11933" t="s">
        <v>11208</v>
      </c>
      <c r="N11933">
        <v>4</v>
      </c>
      <c r="P11933" t="s">
        <v>10827</v>
      </c>
      <c r="Q11933" t="s">
        <v>19522</v>
      </c>
      <c r="S11933" t="s">
        <v>29</v>
      </c>
    </row>
    <row r="11934" spans="1:19" hidden="1" x14ac:dyDescent="0.2">
      <c r="A11934">
        <v>7764</v>
      </c>
      <c r="B11934" t="s">
        <v>19523</v>
      </c>
      <c r="C11934" t="s">
        <v>19509</v>
      </c>
      <c r="D11934">
        <v>3.46</v>
      </c>
      <c r="E11934">
        <v>25</v>
      </c>
      <c r="F11934" t="s">
        <v>19524</v>
      </c>
      <c r="G11934" t="s">
        <v>55</v>
      </c>
      <c r="H11934" t="s">
        <v>46</v>
      </c>
      <c r="I11934" t="s">
        <v>5916</v>
      </c>
      <c r="K11934"/>
      <c r="L11934" t="s">
        <v>19525</v>
      </c>
      <c r="M11934" t="s">
        <v>26</v>
      </c>
      <c r="N11934">
        <v>2</v>
      </c>
      <c r="P11934" t="s">
        <v>10827</v>
      </c>
      <c r="Q11934" t="s">
        <v>19526</v>
      </c>
      <c r="S11934" t="s">
        <v>29</v>
      </c>
    </row>
    <row r="11935" spans="1:19" hidden="1" x14ac:dyDescent="0.2">
      <c r="A11935">
        <v>7764</v>
      </c>
      <c r="B11935" t="s">
        <v>19523</v>
      </c>
      <c r="C11935" t="s">
        <v>19513</v>
      </c>
      <c r="D11935">
        <v>7.84</v>
      </c>
      <c r="E11935">
        <v>25</v>
      </c>
      <c r="F11935" t="s">
        <v>19524</v>
      </c>
      <c r="G11935" t="s">
        <v>55</v>
      </c>
      <c r="H11935" t="s">
        <v>46</v>
      </c>
      <c r="I11935" t="s">
        <v>5916</v>
      </c>
      <c r="K11935"/>
      <c r="L11935" t="s">
        <v>19525</v>
      </c>
      <c r="M11935" t="s">
        <v>26</v>
      </c>
      <c r="N11935">
        <v>2</v>
      </c>
      <c r="P11935" t="s">
        <v>10827</v>
      </c>
      <c r="Q11935" t="s">
        <v>19526</v>
      </c>
      <c r="S11935" t="s">
        <v>29</v>
      </c>
    </row>
    <row r="11936" spans="1:19" hidden="1" x14ac:dyDescent="0.2">
      <c r="A11936">
        <v>7764</v>
      </c>
      <c r="B11936" t="s">
        <v>19523</v>
      </c>
      <c r="C11936" t="s">
        <v>19514</v>
      </c>
      <c r="D11936">
        <v>10.09</v>
      </c>
      <c r="E11936">
        <v>25</v>
      </c>
      <c r="F11936" t="s">
        <v>19524</v>
      </c>
      <c r="G11936" t="s">
        <v>55</v>
      </c>
      <c r="H11936" t="s">
        <v>46</v>
      </c>
      <c r="I11936" t="s">
        <v>5916</v>
      </c>
      <c r="K11936"/>
      <c r="L11936" t="s">
        <v>19525</v>
      </c>
      <c r="M11936" t="s">
        <v>26</v>
      </c>
      <c r="N11936">
        <v>2</v>
      </c>
      <c r="P11936" t="s">
        <v>10827</v>
      </c>
      <c r="Q11936" t="s">
        <v>19526</v>
      </c>
      <c r="S11936" t="s">
        <v>29</v>
      </c>
    </row>
    <row r="11937" spans="1:19" hidden="1" x14ac:dyDescent="0.2">
      <c r="A11937">
        <v>7765</v>
      </c>
      <c r="B11937" t="s">
        <v>19527</v>
      </c>
      <c r="C11937" t="s">
        <v>20</v>
      </c>
      <c r="D11937">
        <v>7.09</v>
      </c>
      <c r="E11937">
        <v>25</v>
      </c>
      <c r="F11937" t="s">
        <v>19528</v>
      </c>
      <c r="G11937" t="s">
        <v>55</v>
      </c>
      <c r="H11937" t="s">
        <v>46</v>
      </c>
      <c r="I11937" t="s">
        <v>4480</v>
      </c>
      <c r="K11937"/>
      <c r="L11937" t="s">
        <v>19529</v>
      </c>
      <c r="M11937" t="s">
        <v>11208</v>
      </c>
      <c r="N11937">
        <v>4</v>
      </c>
      <c r="P11937" t="s">
        <v>10827</v>
      </c>
      <c r="Q11937" t="s">
        <v>19530</v>
      </c>
      <c r="S11937" t="s">
        <v>29</v>
      </c>
    </row>
    <row r="11938" spans="1:19" hidden="1" x14ac:dyDescent="0.2">
      <c r="A11938">
        <v>7765</v>
      </c>
      <c r="B11938" t="s">
        <v>19527</v>
      </c>
      <c r="C11938" t="s">
        <v>73</v>
      </c>
      <c r="D11938">
        <v>9.89</v>
      </c>
      <c r="E11938">
        <v>25</v>
      </c>
      <c r="F11938" t="s">
        <v>19528</v>
      </c>
      <c r="G11938" t="s">
        <v>55</v>
      </c>
      <c r="H11938" t="s">
        <v>46</v>
      </c>
      <c r="I11938" t="s">
        <v>4480</v>
      </c>
      <c r="K11938"/>
      <c r="L11938" t="s">
        <v>19529</v>
      </c>
      <c r="M11938" t="s">
        <v>11208</v>
      </c>
      <c r="N11938">
        <v>4</v>
      </c>
      <c r="P11938" t="s">
        <v>10827</v>
      </c>
      <c r="Q11938" t="s">
        <v>19530</v>
      </c>
      <c r="S11938" t="s">
        <v>29</v>
      </c>
    </row>
    <row r="11939" spans="1:19" hidden="1" x14ac:dyDescent="0.2">
      <c r="A11939">
        <v>7769</v>
      </c>
      <c r="B11939" t="s">
        <v>9875</v>
      </c>
      <c r="C11939" t="s">
        <v>20</v>
      </c>
      <c r="D11939">
        <v>9.7360000000000007</v>
      </c>
      <c r="E11939">
        <v>25</v>
      </c>
      <c r="F11939" t="s">
        <v>19531</v>
      </c>
      <c r="G11939" t="s">
        <v>55</v>
      </c>
      <c r="H11939" t="s">
        <v>46</v>
      </c>
      <c r="I11939" t="s">
        <v>618</v>
      </c>
      <c r="K11939"/>
      <c r="L11939" t="s">
        <v>9878</v>
      </c>
      <c r="M11939" t="s">
        <v>11208</v>
      </c>
      <c r="N11939">
        <v>4</v>
      </c>
      <c r="P11939" t="s">
        <v>10827</v>
      </c>
      <c r="Q11939" t="s">
        <v>19532</v>
      </c>
      <c r="S11939" t="s">
        <v>29</v>
      </c>
    </row>
    <row r="11940" spans="1:19" hidden="1" x14ac:dyDescent="0.2">
      <c r="A11940">
        <v>7770</v>
      </c>
      <c r="B11940" t="s">
        <v>19533</v>
      </c>
      <c r="C11940" t="s">
        <v>20</v>
      </c>
      <c r="D11940">
        <v>2.14</v>
      </c>
      <c r="E11940">
        <v>20</v>
      </c>
      <c r="F11940" t="s">
        <v>19032</v>
      </c>
      <c r="G11940" t="s">
        <v>55</v>
      </c>
      <c r="H11940" t="s">
        <v>46</v>
      </c>
      <c r="I11940" t="s">
        <v>2111</v>
      </c>
      <c r="K11940"/>
      <c r="L11940" t="s">
        <v>19534</v>
      </c>
      <c r="M11940" t="s">
        <v>11071</v>
      </c>
      <c r="N11940">
        <v>3</v>
      </c>
      <c r="P11940" t="s">
        <v>10827</v>
      </c>
      <c r="Q11940" t="s">
        <v>19535</v>
      </c>
      <c r="S11940" t="s">
        <v>29</v>
      </c>
    </row>
    <row r="11941" spans="1:19" hidden="1" x14ac:dyDescent="0.2">
      <c r="A11941">
        <v>7770</v>
      </c>
      <c r="B11941" t="s">
        <v>19533</v>
      </c>
      <c r="C11941" t="s">
        <v>73</v>
      </c>
      <c r="D11941">
        <v>9.1199999999999992</v>
      </c>
      <c r="E11941">
        <v>20</v>
      </c>
      <c r="F11941" t="s">
        <v>19032</v>
      </c>
      <c r="G11941" t="s">
        <v>55</v>
      </c>
      <c r="H11941" t="s">
        <v>46</v>
      </c>
      <c r="I11941" t="s">
        <v>2111</v>
      </c>
      <c r="K11941"/>
      <c r="L11941" t="s">
        <v>19534</v>
      </c>
      <c r="M11941" t="s">
        <v>11071</v>
      </c>
      <c r="N11941">
        <v>3</v>
      </c>
      <c r="P11941" t="s">
        <v>10827</v>
      </c>
      <c r="Q11941" t="s">
        <v>19535</v>
      </c>
      <c r="S11941" t="s">
        <v>29</v>
      </c>
    </row>
    <row r="11942" spans="1:19" hidden="1" x14ac:dyDescent="0.2">
      <c r="A11942">
        <v>7770</v>
      </c>
      <c r="B11942" t="s">
        <v>19533</v>
      </c>
      <c r="C11942" t="s">
        <v>20</v>
      </c>
      <c r="D11942">
        <v>2.1</v>
      </c>
      <c r="F11942" t="s">
        <v>19032</v>
      </c>
      <c r="I11942" t="s">
        <v>4979</v>
      </c>
      <c r="K11942"/>
      <c r="L11942" t="s">
        <v>19534</v>
      </c>
      <c r="M11942" t="s">
        <v>11071</v>
      </c>
      <c r="N11942">
        <v>3</v>
      </c>
      <c r="P11942" t="s">
        <v>10827</v>
      </c>
      <c r="Q11942" t="s">
        <v>19535</v>
      </c>
      <c r="S11942" t="s">
        <v>29</v>
      </c>
    </row>
    <row r="11943" spans="1:19" hidden="1" x14ac:dyDescent="0.2">
      <c r="A11943">
        <v>7770</v>
      </c>
      <c r="B11943" t="s">
        <v>19533</v>
      </c>
      <c r="C11943" t="s">
        <v>73</v>
      </c>
      <c r="D11943">
        <v>9.1</v>
      </c>
      <c r="F11943" t="s">
        <v>19032</v>
      </c>
      <c r="I11943" t="s">
        <v>4979</v>
      </c>
      <c r="K11943"/>
      <c r="L11943" t="s">
        <v>19534</v>
      </c>
      <c r="M11943" t="s">
        <v>11071</v>
      </c>
      <c r="N11943">
        <v>3</v>
      </c>
      <c r="P11943" t="s">
        <v>10827</v>
      </c>
      <c r="Q11943" t="s">
        <v>19535</v>
      </c>
      <c r="S11943" t="s">
        <v>29</v>
      </c>
    </row>
    <row r="11944" spans="1:19" hidden="1" x14ac:dyDescent="0.2">
      <c r="A11944">
        <v>7771</v>
      </c>
      <c r="B11944" t="s">
        <v>19536</v>
      </c>
      <c r="C11944" t="s">
        <v>20</v>
      </c>
      <c r="D11944">
        <v>7.75</v>
      </c>
      <c r="E11944">
        <v>25</v>
      </c>
      <c r="F11944" t="s">
        <v>19030</v>
      </c>
      <c r="G11944" t="s">
        <v>55</v>
      </c>
      <c r="H11944" t="s">
        <v>46</v>
      </c>
      <c r="I11944" t="s">
        <v>19415</v>
      </c>
      <c r="K11944"/>
      <c r="L11944" t="s">
        <v>19537</v>
      </c>
      <c r="M11944" t="s">
        <v>11071</v>
      </c>
      <c r="N11944">
        <v>3</v>
      </c>
      <c r="P11944" t="s">
        <v>10827</v>
      </c>
      <c r="Q11944" t="s">
        <v>19538</v>
      </c>
      <c r="S11944" t="s">
        <v>29</v>
      </c>
    </row>
    <row r="11945" spans="1:19" hidden="1" x14ac:dyDescent="0.2">
      <c r="A11945">
        <v>7772</v>
      </c>
      <c r="B11945" t="s">
        <v>19539</v>
      </c>
      <c r="C11945" t="s">
        <v>20</v>
      </c>
      <c r="D11945">
        <v>7.49</v>
      </c>
      <c r="E11945">
        <v>25</v>
      </c>
      <c r="F11945" t="s">
        <v>19540</v>
      </c>
      <c r="G11945" t="s">
        <v>55</v>
      </c>
      <c r="H11945" t="s">
        <v>46</v>
      </c>
      <c r="I11945" t="s">
        <v>4480</v>
      </c>
      <c r="J11945" t="s">
        <v>43</v>
      </c>
      <c r="K11945"/>
      <c r="L11945" t="s">
        <v>19541</v>
      </c>
      <c r="M11945" t="s">
        <v>11071</v>
      </c>
      <c r="N11945">
        <v>3</v>
      </c>
      <c r="P11945" t="s">
        <v>10827</v>
      </c>
      <c r="Q11945" t="s">
        <v>19542</v>
      </c>
      <c r="S11945" t="s">
        <v>29</v>
      </c>
    </row>
    <row r="11946" spans="1:19" hidden="1" x14ac:dyDescent="0.2">
      <c r="A11946">
        <v>7772</v>
      </c>
      <c r="B11946" t="s">
        <v>19539</v>
      </c>
      <c r="C11946" t="s">
        <v>20</v>
      </c>
      <c r="D11946">
        <v>7.16</v>
      </c>
      <c r="E11946">
        <v>37</v>
      </c>
      <c r="F11946" t="s">
        <v>19540</v>
      </c>
      <c r="G11946" t="s">
        <v>55</v>
      </c>
      <c r="H11946" t="s">
        <v>46</v>
      </c>
      <c r="I11946" t="s">
        <v>4480</v>
      </c>
      <c r="J11946" t="s">
        <v>43</v>
      </c>
      <c r="K11946"/>
      <c r="L11946" t="s">
        <v>19541</v>
      </c>
      <c r="M11946" t="s">
        <v>11071</v>
      </c>
      <c r="N11946">
        <v>3</v>
      </c>
      <c r="P11946" t="s">
        <v>10827</v>
      </c>
      <c r="Q11946" t="s">
        <v>19542</v>
      </c>
      <c r="S11946" t="s">
        <v>29</v>
      </c>
    </row>
    <row r="11947" spans="1:19" hidden="1" x14ac:dyDescent="0.2">
      <c r="A11947">
        <v>7772</v>
      </c>
      <c r="B11947" t="s">
        <v>19539</v>
      </c>
      <c r="C11947" t="s">
        <v>20</v>
      </c>
      <c r="D11947">
        <v>6.85</v>
      </c>
      <c r="E11947">
        <v>50</v>
      </c>
      <c r="F11947" t="s">
        <v>19540</v>
      </c>
      <c r="G11947" t="s">
        <v>55</v>
      </c>
      <c r="H11947" t="s">
        <v>46</v>
      </c>
      <c r="I11947" t="s">
        <v>4480</v>
      </c>
      <c r="J11947" t="s">
        <v>43</v>
      </c>
      <c r="K11947"/>
      <c r="L11947" t="s">
        <v>19541</v>
      </c>
      <c r="M11947" t="s">
        <v>11071</v>
      </c>
      <c r="N11947">
        <v>3</v>
      </c>
      <c r="P11947" t="s">
        <v>10827</v>
      </c>
      <c r="Q11947" t="s">
        <v>19542</v>
      </c>
      <c r="S11947" t="s">
        <v>29</v>
      </c>
    </row>
    <row r="11948" spans="1:19" hidden="1" x14ac:dyDescent="0.2">
      <c r="A11948">
        <v>7777</v>
      </c>
      <c r="B11948" t="s">
        <v>19543</v>
      </c>
      <c r="C11948" t="s">
        <v>20</v>
      </c>
      <c r="D11948">
        <v>2.2999999999999998</v>
      </c>
      <c r="E11948">
        <v>25</v>
      </c>
      <c r="F11948" t="s">
        <v>11092</v>
      </c>
      <c r="G11948" t="s">
        <v>55</v>
      </c>
      <c r="H11948" t="s">
        <v>46</v>
      </c>
      <c r="I11948" t="s">
        <v>10642</v>
      </c>
      <c r="K11948" t="e">
        <f>- Other measurements: B34</f>
        <v>#NAME?</v>
      </c>
      <c r="L11948" t="s">
        <v>19544</v>
      </c>
      <c r="M11948" t="s">
        <v>11208</v>
      </c>
      <c r="N11948">
        <v>4</v>
      </c>
      <c r="P11948" t="s">
        <v>10827</v>
      </c>
      <c r="Q11948" t="s">
        <v>19545</v>
      </c>
      <c r="S11948" t="s">
        <v>29</v>
      </c>
    </row>
    <row r="11949" spans="1:19" hidden="1" x14ac:dyDescent="0.2">
      <c r="A11949">
        <v>7777</v>
      </c>
      <c r="B11949" t="s">
        <v>19543</v>
      </c>
      <c r="C11949" t="s">
        <v>73</v>
      </c>
      <c r="D11949">
        <v>4.9000000000000004</v>
      </c>
      <c r="E11949">
        <v>25</v>
      </c>
      <c r="F11949" t="s">
        <v>11092</v>
      </c>
      <c r="G11949" t="s">
        <v>55</v>
      </c>
      <c r="H11949" t="s">
        <v>46</v>
      </c>
      <c r="I11949" t="s">
        <v>10642</v>
      </c>
      <c r="K11949" t="e">
        <f>- Other measurements: B34</f>
        <v>#NAME?</v>
      </c>
      <c r="L11949" t="s">
        <v>19544</v>
      </c>
      <c r="M11949" t="s">
        <v>11208</v>
      </c>
      <c r="N11949">
        <v>4</v>
      </c>
      <c r="P11949" t="s">
        <v>10827</v>
      </c>
      <c r="Q11949" t="s">
        <v>19545</v>
      </c>
      <c r="S11949" t="s">
        <v>29</v>
      </c>
    </row>
    <row r="11950" spans="1:19" hidden="1" x14ac:dyDescent="0.2">
      <c r="A11950">
        <v>7778</v>
      </c>
      <c r="B11950" t="s">
        <v>19546</v>
      </c>
      <c r="C11950" t="s">
        <v>20</v>
      </c>
      <c r="D11950">
        <v>2.52</v>
      </c>
      <c r="E11950">
        <v>25</v>
      </c>
      <c r="F11950" t="s">
        <v>11092</v>
      </c>
      <c r="G11950" t="s">
        <v>55</v>
      </c>
      <c r="H11950" t="s">
        <v>46</v>
      </c>
      <c r="I11950" t="s">
        <v>10642</v>
      </c>
      <c r="K11950"/>
      <c r="L11950" t="s">
        <v>19547</v>
      </c>
      <c r="M11950" t="s">
        <v>17562</v>
      </c>
      <c r="N11950">
        <v>3</v>
      </c>
      <c r="P11950" t="s">
        <v>10827</v>
      </c>
      <c r="Q11950" t="s">
        <v>19548</v>
      </c>
      <c r="S11950" t="s">
        <v>29</v>
      </c>
    </row>
    <row r="11951" spans="1:19" hidden="1" x14ac:dyDescent="0.2">
      <c r="A11951">
        <v>7778</v>
      </c>
      <c r="B11951" t="s">
        <v>19546</v>
      </c>
      <c r="C11951" t="s">
        <v>73</v>
      </c>
      <c r="D11951">
        <v>7.24</v>
      </c>
      <c r="E11951">
        <v>25</v>
      </c>
      <c r="F11951" t="s">
        <v>11092</v>
      </c>
      <c r="G11951" t="s">
        <v>55</v>
      </c>
      <c r="H11951" t="s">
        <v>46</v>
      </c>
      <c r="I11951" t="s">
        <v>10642</v>
      </c>
      <c r="K11951"/>
      <c r="L11951" t="s">
        <v>19547</v>
      </c>
      <c r="M11951" t="s">
        <v>17562</v>
      </c>
      <c r="N11951">
        <v>3</v>
      </c>
      <c r="P11951" t="s">
        <v>10827</v>
      </c>
      <c r="Q11951" t="s">
        <v>19548</v>
      </c>
      <c r="S11951" t="s">
        <v>29</v>
      </c>
    </row>
    <row r="11952" spans="1:19" hidden="1" x14ac:dyDescent="0.2">
      <c r="A11952">
        <v>7780</v>
      </c>
      <c r="B11952" t="s">
        <v>19549</v>
      </c>
      <c r="C11952" t="s">
        <v>19550</v>
      </c>
      <c r="D11952">
        <v>5.32</v>
      </c>
      <c r="E11952">
        <v>25</v>
      </c>
      <c r="F11952" t="s">
        <v>11092</v>
      </c>
      <c r="G11952" t="s">
        <v>55</v>
      </c>
      <c r="H11952" t="s">
        <v>46</v>
      </c>
      <c r="I11952" t="s">
        <v>10642</v>
      </c>
      <c r="K11952"/>
      <c r="L11952" t="s">
        <v>19551</v>
      </c>
      <c r="M11952" t="s">
        <v>8613</v>
      </c>
      <c r="N11952">
        <v>2</v>
      </c>
      <c r="P11952" t="s">
        <v>10827</v>
      </c>
      <c r="Q11952" t="s">
        <v>19552</v>
      </c>
      <c r="S11952" t="s">
        <v>29</v>
      </c>
    </row>
    <row r="11953" spans="1:19" hidden="1" x14ac:dyDescent="0.2">
      <c r="A11953">
        <v>7780</v>
      </c>
      <c r="B11953" t="s">
        <v>19549</v>
      </c>
      <c r="C11953" t="s">
        <v>73</v>
      </c>
      <c r="D11953">
        <v>2.95</v>
      </c>
      <c r="E11953">
        <v>23</v>
      </c>
      <c r="F11953" t="s">
        <v>2017</v>
      </c>
      <c r="H11953" t="s">
        <v>23</v>
      </c>
      <c r="I11953" t="s">
        <v>16362</v>
      </c>
      <c r="K11953"/>
      <c r="L11953" t="s">
        <v>19551</v>
      </c>
      <c r="M11953" t="s">
        <v>8613</v>
      </c>
      <c r="N11953">
        <v>2</v>
      </c>
      <c r="P11953" t="s">
        <v>10827</v>
      </c>
      <c r="Q11953" t="s">
        <v>19552</v>
      </c>
      <c r="S11953" t="s">
        <v>29</v>
      </c>
    </row>
    <row r="11954" spans="1:19" hidden="1" x14ac:dyDescent="0.2">
      <c r="A11954">
        <v>7780</v>
      </c>
      <c r="B11954" t="s">
        <v>19549</v>
      </c>
      <c r="C11954" t="s">
        <v>77</v>
      </c>
      <c r="D11954">
        <v>5.25</v>
      </c>
      <c r="E11954">
        <v>23</v>
      </c>
      <c r="F11954" t="s">
        <v>2017</v>
      </c>
      <c r="H11954" t="s">
        <v>23</v>
      </c>
      <c r="I11954" t="s">
        <v>16362</v>
      </c>
      <c r="K11954"/>
      <c r="L11954" t="s">
        <v>19551</v>
      </c>
      <c r="M11954" t="s">
        <v>8613</v>
      </c>
      <c r="N11954">
        <v>2</v>
      </c>
      <c r="P11954" t="s">
        <v>10827</v>
      </c>
      <c r="Q11954" t="s">
        <v>19552</v>
      </c>
      <c r="S11954" t="s">
        <v>29</v>
      </c>
    </row>
    <row r="11955" spans="1:19" hidden="1" x14ac:dyDescent="0.2">
      <c r="A11955">
        <v>7785</v>
      </c>
      <c r="B11955" t="s">
        <v>19553</v>
      </c>
      <c r="C11955" t="s">
        <v>20</v>
      </c>
      <c r="D11955">
        <v>4</v>
      </c>
      <c r="E11955">
        <v>25</v>
      </c>
      <c r="F11955" t="s">
        <v>19554</v>
      </c>
      <c r="G11955" t="s">
        <v>31</v>
      </c>
      <c r="H11955" t="s">
        <v>23</v>
      </c>
      <c r="I11955" t="s">
        <v>19555</v>
      </c>
      <c r="K11955"/>
      <c r="L11955" t="s">
        <v>19556</v>
      </c>
      <c r="M11955" t="s">
        <v>11208</v>
      </c>
      <c r="N11955">
        <v>4</v>
      </c>
      <c r="P11955" t="s">
        <v>10827</v>
      </c>
      <c r="Q11955" t="s">
        <v>19557</v>
      </c>
      <c r="S11955" t="s">
        <v>29</v>
      </c>
    </row>
    <row r="11956" spans="1:19" hidden="1" x14ac:dyDescent="0.2">
      <c r="A11956">
        <v>7791</v>
      </c>
      <c r="B11956" t="s">
        <v>9893</v>
      </c>
      <c r="C11956" t="s">
        <v>20</v>
      </c>
      <c r="D11956">
        <v>4.13</v>
      </c>
      <c r="E11956">
        <v>50</v>
      </c>
      <c r="F11956" t="s">
        <v>19558</v>
      </c>
      <c r="G11956" t="s">
        <v>31</v>
      </c>
      <c r="H11956" t="s">
        <v>46</v>
      </c>
      <c r="I11956" t="s">
        <v>3533</v>
      </c>
      <c r="K11956"/>
      <c r="L11956" t="s">
        <v>9894</v>
      </c>
      <c r="M11956" t="s">
        <v>11208</v>
      </c>
      <c r="N11956">
        <v>4</v>
      </c>
      <c r="P11956" t="s">
        <v>10827</v>
      </c>
      <c r="Q11956" t="s">
        <v>19559</v>
      </c>
      <c r="S11956" t="s">
        <v>29</v>
      </c>
    </row>
    <row r="11957" spans="1:19" hidden="1" x14ac:dyDescent="0.2">
      <c r="A11957">
        <v>7791</v>
      </c>
      <c r="B11957" t="s">
        <v>9893</v>
      </c>
      <c r="C11957" t="s">
        <v>73</v>
      </c>
      <c r="D11957">
        <v>8.3699999999999992</v>
      </c>
      <c r="E11957">
        <v>50</v>
      </c>
      <c r="F11957" t="s">
        <v>19558</v>
      </c>
      <c r="G11957" t="s">
        <v>31</v>
      </c>
      <c r="H11957" t="s">
        <v>46</v>
      </c>
      <c r="I11957" t="s">
        <v>3533</v>
      </c>
      <c r="K11957"/>
      <c r="L11957" t="s">
        <v>9894</v>
      </c>
      <c r="M11957" t="s">
        <v>11208</v>
      </c>
      <c r="N11957">
        <v>4</v>
      </c>
      <c r="P11957" t="s">
        <v>10827</v>
      </c>
      <c r="Q11957" t="s">
        <v>19559</v>
      </c>
      <c r="S11957" t="s">
        <v>29</v>
      </c>
    </row>
    <row r="11958" spans="1:19" hidden="1" x14ac:dyDescent="0.2">
      <c r="A11958">
        <v>7791</v>
      </c>
      <c r="B11958" t="s">
        <v>9893</v>
      </c>
      <c r="C11958" t="s">
        <v>77</v>
      </c>
      <c r="D11958">
        <v>13.04</v>
      </c>
      <c r="E11958" t="s">
        <v>9262</v>
      </c>
      <c r="F11958" t="s">
        <v>19558</v>
      </c>
      <c r="G11958" t="s">
        <v>4302</v>
      </c>
      <c r="H11958" t="s">
        <v>46</v>
      </c>
      <c r="I11958" t="s">
        <v>3533</v>
      </c>
      <c r="K11958"/>
      <c r="L11958" t="s">
        <v>9894</v>
      </c>
      <c r="M11958" t="s">
        <v>11208</v>
      </c>
      <c r="N11958">
        <v>4</v>
      </c>
      <c r="P11958" t="s">
        <v>10827</v>
      </c>
      <c r="Q11958" t="s">
        <v>19559</v>
      </c>
      <c r="S11958" t="s">
        <v>29</v>
      </c>
    </row>
    <row r="11959" spans="1:19" hidden="1" x14ac:dyDescent="0.2">
      <c r="A11959">
        <v>7794</v>
      </c>
      <c r="B11959" t="s">
        <v>9898</v>
      </c>
      <c r="C11959" t="s">
        <v>20</v>
      </c>
      <c r="D11959">
        <v>3.14</v>
      </c>
      <c r="I11959" t="s">
        <v>9863</v>
      </c>
      <c r="K11959"/>
      <c r="L11959" t="s">
        <v>9899</v>
      </c>
      <c r="M11959" t="s">
        <v>11208</v>
      </c>
      <c r="N11959">
        <v>4</v>
      </c>
      <c r="P11959" t="s">
        <v>10827</v>
      </c>
      <c r="Q11959" t="s">
        <v>19560</v>
      </c>
      <c r="S11959" t="s">
        <v>29</v>
      </c>
    </row>
    <row r="11960" spans="1:19" hidden="1" x14ac:dyDescent="0.2">
      <c r="A11960">
        <v>7794</v>
      </c>
      <c r="B11960" t="s">
        <v>9898</v>
      </c>
      <c r="C11960" t="s">
        <v>73</v>
      </c>
      <c r="D11960">
        <v>8.19</v>
      </c>
      <c r="I11960" t="s">
        <v>9863</v>
      </c>
      <c r="K11960"/>
      <c r="L11960" t="s">
        <v>9899</v>
      </c>
      <c r="M11960" t="s">
        <v>11208</v>
      </c>
      <c r="N11960">
        <v>4</v>
      </c>
      <c r="P11960" t="s">
        <v>10827</v>
      </c>
      <c r="Q11960" t="s">
        <v>19560</v>
      </c>
      <c r="S11960" t="s">
        <v>29</v>
      </c>
    </row>
    <row r="11961" spans="1:19" hidden="1" x14ac:dyDescent="0.2">
      <c r="A11961">
        <v>7794</v>
      </c>
      <c r="B11961" t="s">
        <v>9898</v>
      </c>
      <c r="C11961" t="s">
        <v>77</v>
      </c>
      <c r="D11961">
        <v>10.28</v>
      </c>
      <c r="I11961" t="s">
        <v>9863</v>
      </c>
      <c r="K11961"/>
      <c r="L11961" t="s">
        <v>9899</v>
      </c>
      <c r="M11961" t="s">
        <v>11208</v>
      </c>
      <c r="N11961">
        <v>4</v>
      </c>
      <c r="P11961" t="s">
        <v>10827</v>
      </c>
      <c r="Q11961" t="s">
        <v>19560</v>
      </c>
      <c r="S11961" t="s">
        <v>29</v>
      </c>
    </row>
    <row r="11962" spans="1:19" hidden="1" x14ac:dyDescent="0.2">
      <c r="A11962">
        <v>7797</v>
      </c>
      <c r="B11962" t="s">
        <v>9902</v>
      </c>
      <c r="C11962" t="s">
        <v>20</v>
      </c>
      <c r="D11962">
        <v>3.12</v>
      </c>
      <c r="I11962" t="s">
        <v>9863</v>
      </c>
      <c r="K11962"/>
      <c r="L11962" t="s">
        <v>19561</v>
      </c>
      <c r="M11962" t="s">
        <v>11208</v>
      </c>
      <c r="N11962">
        <v>4</v>
      </c>
      <c r="P11962" t="s">
        <v>10827</v>
      </c>
      <c r="Q11962" t="s">
        <v>19562</v>
      </c>
      <c r="S11962" t="s">
        <v>29</v>
      </c>
    </row>
    <row r="11963" spans="1:19" hidden="1" x14ac:dyDescent="0.2">
      <c r="A11963">
        <v>7797</v>
      </c>
      <c r="B11963" t="s">
        <v>9902</v>
      </c>
      <c r="C11963" t="s">
        <v>73</v>
      </c>
      <c r="D11963">
        <v>8.33</v>
      </c>
      <c r="I11963" t="s">
        <v>9863</v>
      </c>
      <c r="K11963"/>
      <c r="L11963" t="s">
        <v>19561</v>
      </c>
      <c r="M11963" t="s">
        <v>11208</v>
      </c>
      <c r="N11963">
        <v>4</v>
      </c>
      <c r="P11963" t="s">
        <v>10827</v>
      </c>
      <c r="Q11963" t="s">
        <v>19562</v>
      </c>
      <c r="S11963" t="s">
        <v>29</v>
      </c>
    </row>
    <row r="11964" spans="1:19" hidden="1" x14ac:dyDescent="0.2">
      <c r="A11964">
        <v>7797</v>
      </c>
      <c r="B11964" t="s">
        <v>9902</v>
      </c>
      <c r="C11964" t="s">
        <v>77</v>
      </c>
      <c r="D11964">
        <v>10.39</v>
      </c>
      <c r="I11964" t="s">
        <v>9863</v>
      </c>
      <c r="K11964"/>
      <c r="L11964" t="s">
        <v>19561</v>
      </c>
      <c r="M11964" t="s">
        <v>11208</v>
      </c>
      <c r="N11964">
        <v>4</v>
      </c>
      <c r="P11964" t="s">
        <v>10827</v>
      </c>
      <c r="Q11964" t="s">
        <v>19562</v>
      </c>
      <c r="S11964" t="s">
        <v>29</v>
      </c>
    </row>
    <row r="11965" spans="1:19" hidden="1" x14ac:dyDescent="0.2">
      <c r="A11965">
        <v>7799</v>
      </c>
      <c r="B11965" t="s">
        <v>9920</v>
      </c>
      <c r="C11965" t="s">
        <v>20</v>
      </c>
      <c r="D11965">
        <v>3.52</v>
      </c>
      <c r="E11965">
        <v>20</v>
      </c>
      <c r="F11965" t="s">
        <v>14835</v>
      </c>
      <c r="G11965" t="s">
        <v>31</v>
      </c>
      <c r="H11965" t="s">
        <v>46</v>
      </c>
      <c r="I11965" t="s">
        <v>895</v>
      </c>
      <c r="K11965"/>
      <c r="L11965" t="s">
        <v>9921</v>
      </c>
      <c r="M11965" t="s">
        <v>11208</v>
      </c>
      <c r="N11965">
        <v>4</v>
      </c>
      <c r="P11965" t="s">
        <v>10827</v>
      </c>
      <c r="Q11965" t="s">
        <v>19563</v>
      </c>
      <c r="S11965" t="s">
        <v>29</v>
      </c>
    </row>
    <row r="11966" spans="1:19" hidden="1" x14ac:dyDescent="0.2">
      <c r="A11966">
        <v>7799</v>
      </c>
      <c r="B11966" t="s">
        <v>9920</v>
      </c>
      <c r="C11966" t="s">
        <v>20</v>
      </c>
      <c r="D11966">
        <v>3.55</v>
      </c>
      <c r="E11966">
        <v>25</v>
      </c>
      <c r="F11966" t="s">
        <v>5425</v>
      </c>
      <c r="I11966" t="s">
        <v>84</v>
      </c>
      <c r="K11966"/>
      <c r="L11966" t="s">
        <v>9921</v>
      </c>
      <c r="M11966" t="s">
        <v>11208</v>
      </c>
      <c r="N11966">
        <v>4</v>
      </c>
      <c r="P11966" t="s">
        <v>10827</v>
      </c>
      <c r="Q11966" t="s">
        <v>19563</v>
      </c>
      <c r="S11966" t="s">
        <v>29</v>
      </c>
    </row>
    <row r="11967" spans="1:19" hidden="1" x14ac:dyDescent="0.2">
      <c r="A11967">
        <v>7799</v>
      </c>
      <c r="B11967" t="s">
        <v>9920</v>
      </c>
      <c r="C11967" t="s">
        <v>8006</v>
      </c>
      <c r="D11967">
        <v>2.6</v>
      </c>
      <c r="E11967">
        <v>25</v>
      </c>
      <c r="F11967" t="s">
        <v>19564</v>
      </c>
      <c r="I11967" t="s">
        <v>84</v>
      </c>
      <c r="K11967"/>
      <c r="L11967" t="s">
        <v>9921</v>
      </c>
      <c r="M11967" t="s">
        <v>11208</v>
      </c>
      <c r="N11967">
        <v>4</v>
      </c>
      <c r="P11967" t="s">
        <v>10827</v>
      </c>
      <c r="Q11967" t="s">
        <v>19563</v>
      </c>
      <c r="S11967" t="s">
        <v>29</v>
      </c>
    </row>
    <row r="11968" spans="1:19" hidden="1" x14ac:dyDescent="0.2">
      <c r="A11968">
        <v>7799</v>
      </c>
      <c r="B11968" t="s">
        <v>9920</v>
      </c>
      <c r="C11968" t="s">
        <v>20</v>
      </c>
      <c r="D11968">
        <v>3.66</v>
      </c>
      <c r="E11968" t="s">
        <v>363</v>
      </c>
      <c r="F11968" t="s">
        <v>19565</v>
      </c>
      <c r="G11968" t="s">
        <v>31</v>
      </c>
      <c r="H11968" t="s">
        <v>23</v>
      </c>
      <c r="I11968" t="s">
        <v>801</v>
      </c>
      <c r="K11968"/>
      <c r="L11968" t="s">
        <v>9921</v>
      </c>
      <c r="M11968" t="s">
        <v>11208</v>
      </c>
      <c r="N11968">
        <v>4</v>
      </c>
      <c r="P11968" t="s">
        <v>10827</v>
      </c>
      <c r="Q11968" t="s">
        <v>19563</v>
      </c>
      <c r="S11968" t="s">
        <v>29</v>
      </c>
    </row>
    <row r="11969" spans="1:19" hidden="1" x14ac:dyDescent="0.2">
      <c r="A11969">
        <v>7800</v>
      </c>
      <c r="B11969" t="s">
        <v>19566</v>
      </c>
      <c r="C11969" t="s">
        <v>20</v>
      </c>
      <c r="D11969">
        <v>3.79</v>
      </c>
      <c r="E11969">
        <v>20</v>
      </c>
      <c r="F11969" t="s">
        <v>19567</v>
      </c>
      <c r="G11969" t="s">
        <v>31</v>
      </c>
      <c r="H11969" t="s">
        <v>23</v>
      </c>
      <c r="I11969" t="s">
        <v>895</v>
      </c>
      <c r="K11969"/>
      <c r="L11969" t="s">
        <v>19568</v>
      </c>
      <c r="M11969" t="s">
        <v>11208</v>
      </c>
      <c r="N11969">
        <v>4</v>
      </c>
      <c r="P11969" t="s">
        <v>10827</v>
      </c>
      <c r="Q11969" t="s">
        <v>19569</v>
      </c>
      <c r="S11969" t="s">
        <v>29</v>
      </c>
    </row>
    <row r="11970" spans="1:19" hidden="1" x14ac:dyDescent="0.2">
      <c r="A11970">
        <v>7800</v>
      </c>
      <c r="B11970" t="s">
        <v>19566</v>
      </c>
      <c r="C11970" t="s">
        <v>20</v>
      </c>
      <c r="D11970">
        <v>3.47</v>
      </c>
      <c r="F11970" t="s">
        <v>19567</v>
      </c>
      <c r="G11970" t="s">
        <v>1440</v>
      </c>
      <c r="I11970" t="s">
        <v>185</v>
      </c>
      <c r="K11970"/>
      <c r="L11970" t="s">
        <v>19568</v>
      </c>
      <c r="M11970" t="s">
        <v>11208</v>
      </c>
      <c r="N11970">
        <v>4</v>
      </c>
      <c r="P11970" t="s">
        <v>10827</v>
      </c>
      <c r="Q11970" t="s">
        <v>19569</v>
      </c>
      <c r="S11970" t="s">
        <v>29</v>
      </c>
    </row>
    <row r="11971" spans="1:19" hidden="1" x14ac:dyDescent="0.2">
      <c r="A11971">
        <v>7801</v>
      </c>
      <c r="B11971" t="s">
        <v>9951</v>
      </c>
      <c r="C11971" t="s">
        <v>20</v>
      </c>
      <c r="D11971">
        <v>4.08</v>
      </c>
      <c r="E11971">
        <v>25</v>
      </c>
      <c r="F11971" t="s">
        <v>19570</v>
      </c>
      <c r="G11971" t="s">
        <v>55</v>
      </c>
      <c r="H11971" t="s">
        <v>46</v>
      </c>
      <c r="I11971" t="s">
        <v>9465</v>
      </c>
      <c r="K11971"/>
      <c r="L11971" t="s">
        <v>9952</v>
      </c>
      <c r="M11971" t="s">
        <v>11208</v>
      </c>
      <c r="N11971">
        <v>4</v>
      </c>
      <c r="P11971" t="s">
        <v>10827</v>
      </c>
      <c r="Q11971" t="s">
        <v>19571</v>
      </c>
      <c r="S11971" t="s">
        <v>29</v>
      </c>
    </row>
    <row r="11972" spans="1:19" hidden="1" x14ac:dyDescent="0.2">
      <c r="A11972">
        <v>7801</v>
      </c>
      <c r="B11972" t="s">
        <v>9951</v>
      </c>
      <c r="C11972" t="s">
        <v>73</v>
      </c>
      <c r="D11972">
        <v>12.24</v>
      </c>
      <c r="E11972">
        <v>25</v>
      </c>
      <c r="F11972" t="s">
        <v>19572</v>
      </c>
      <c r="G11972" t="s">
        <v>55</v>
      </c>
      <c r="H11972" t="s">
        <v>46</v>
      </c>
      <c r="I11972" t="s">
        <v>9465</v>
      </c>
      <c r="K11972"/>
      <c r="L11972" t="s">
        <v>9952</v>
      </c>
      <c r="M11972" t="s">
        <v>11208</v>
      </c>
      <c r="N11972">
        <v>4</v>
      </c>
      <c r="P11972" t="s">
        <v>10827</v>
      </c>
      <c r="Q11972" t="s">
        <v>19571</v>
      </c>
      <c r="S11972" t="s">
        <v>29</v>
      </c>
    </row>
    <row r="11973" spans="1:19" hidden="1" x14ac:dyDescent="0.2">
      <c r="A11973">
        <v>7801</v>
      </c>
      <c r="B11973" t="s">
        <v>9951</v>
      </c>
      <c r="C11973" t="s">
        <v>20</v>
      </c>
      <c r="D11973">
        <v>4.54</v>
      </c>
      <c r="E11973">
        <v>20</v>
      </c>
      <c r="F11973" t="s">
        <v>10899</v>
      </c>
      <c r="G11973" t="s">
        <v>55</v>
      </c>
      <c r="H11973" t="s">
        <v>46</v>
      </c>
      <c r="I11973" t="s">
        <v>14838</v>
      </c>
      <c r="K11973"/>
      <c r="L11973" t="s">
        <v>9952</v>
      </c>
      <c r="M11973" t="s">
        <v>11208</v>
      </c>
      <c r="N11973">
        <v>4</v>
      </c>
      <c r="P11973" t="s">
        <v>10827</v>
      </c>
      <c r="Q11973" t="s">
        <v>19571</v>
      </c>
      <c r="S11973" t="s">
        <v>29</v>
      </c>
    </row>
    <row r="11974" spans="1:19" hidden="1" x14ac:dyDescent="0.2">
      <c r="A11974">
        <v>7801</v>
      </c>
      <c r="B11974" t="s">
        <v>9951</v>
      </c>
      <c r="C11974" t="s">
        <v>20</v>
      </c>
      <c r="D11974">
        <v>4.24</v>
      </c>
      <c r="E11974">
        <v>20</v>
      </c>
      <c r="F11974" t="s">
        <v>12209</v>
      </c>
      <c r="G11974" t="s">
        <v>31</v>
      </c>
      <c r="H11974" t="s">
        <v>46</v>
      </c>
      <c r="I11974" t="s">
        <v>14838</v>
      </c>
      <c r="K11974"/>
      <c r="L11974" t="s">
        <v>9952</v>
      </c>
      <c r="M11974" t="s">
        <v>11208</v>
      </c>
      <c r="N11974">
        <v>4</v>
      </c>
      <c r="P11974" t="s">
        <v>10827</v>
      </c>
      <c r="Q11974" t="s">
        <v>19571</v>
      </c>
      <c r="S11974" t="s">
        <v>29</v>
      </c>
    </row>
    <row r="11975" spans="1:19" hidden="1" x14ac:dyDescent="0.2">
      <c r="A11975">
        <v>7801</v>
      </c>
      <c r="B11975" t="s">
        <v>9951</v>
      </c>
      <c r="C11975" t="s">
        <v>20</v>
      </c>
      <c r="D11975">
        <v>4.4400000000000004</v>
      </c>
      <c r="E11975">
        <v>30</v>
      </c>
      <c r="F11975" t="s">
        <v>10899</v>
      </c>
      <c r="G11975" t="s">
        <v>55</v>
      </c>
      <c r="H11975" t="s">
        <v>46</v>
      </c>
      <c r="I11975" t="s">
        <v>14838</v>
      </c>
      <c r="K11975"/>
      <c r="L11975" t="s">
        <v>9952</v>
      </c>
      <c r="M11975" t="s">
        <v>11208</v>
      </c>
      <c r="N11975">
        <v>4</v>
      </c>
      <c r="P11975" t="s">
        <v>10827</v>
      </c>
      <c r="Q11975" t="s">
        <v>19571</v>
      </c>
      <c r="S11975" t="s">
        <v>29</v>
      </c>
    </row>
    <row r="11976" spans="1:19" hidden="1" x14ac:dyDescent="0.2">
      <c r="A11976">
        <v>7801</v>
      </c>
      <c r="B11976" t="s">
        <v>9951</v>
      </c>
      <c r="C11976" t="s">
        <v>20</v>
      </c>
      <c r="D11976">
        <v>4.16</v>
      </c>
      <c r="E11976">
        <v>30</v>
      </c>
      <c r="F11976" t="s">
        <v>19573</v>
      </c>
      <c r="G11976" t="s">
        <v>31</v>
      </c>
      <c r="H11976" t="s">
        <v>46</v>
      </c>
      <c r="I11976" t="s">
        <v>14838</v>
      </c>
      <c r="K11976"/>
      <c r="L11976" t="s">
        <v>9952</v>
      </c>
      <c r="M11976" t="s">
        <v>11208</v>
      </c>
      <c r="N11976">
        <v>4</v>
      </c>
      <c r="P11976" t="s">
        <v>10827</v>
      </c>
      <c r="Q11976" t="s">
        <v>19571</v>
      </c>
      <c r="S11976" t="s">
        <v>29</v>
      </c>
    </row>
    <row r="11977" spans="1:19" hidden="1" x14ac:dyDescent="0.2">
      <c r="A11977">
        <v>7801</v>
      </c>
      <c r="B11977" t="s">
        <v>9951</v>
      </c>
      <c r="C11977" t="s">
        <v>20</v>
      </c>
      <c r="D11977">
        <v>4.37</v>
      </c>
      <c r="E11977">
        <v>40</v>
      </c>
      <c r="F11977" t="s">
        <v>10899</v>
      </c>
      <c r="G11977" t="s">
        <v>55</v>
      </c>
      <c r="H11977" t="s">
        <v>46</v>
      </c>
      <c r="I11977" t="s">
        <v>14838</v>
      </c>
      <c r="K11977"/>
      <c r="L11977" t="s">
        <v>9952</v>
      </c>
      <c r="M11977" t="s">
        <v>11208</v>
      </c>
      <c r="N11977">
        <v>4</v>
      </c>
      <c r="P11977" t="s">
        <v>10827</v>
      </c>
      <c r="Q11977" t="s">
        <v>19571</v>
      </c>
      <c r="S11977" t="s">
        <v>29</v>
      </c>
    </row>
    <row r="11978" spans="1:19" hidden="1" x14ac:dyDescent="0.2">
      <c r="A11978">
        <v>7801</v>
      </c>
      <c r="B11978" t="s">
        <v>9951</v>
      </c>
      <c r="C11978" t="s">
        <v>20</v>
      </c>
      <c r="D11978">
        <v>4.0999999999999996</v>
      </c>
      <c r="E11978">
        <v>40</v>
      </c>
      <c r="F11978" t="s">
        <v>4172</v>
      </c>
      <c r="G11978" t="s">
        <v>31</v>
      </c>
      <c r="H11978" t="s">
        <v>46</v>
      </c>
      <c r="I11978" t="s">
        <v>14838</v>
      </c>
      <c r="K11978"/>
      <c r="L11978" t="s">
        <v>9952</v>
      </c>
      <c r="M11978" t="s">
        <v>11208</v>
      </c>
      <c r="N11978">
        <v>4</v>
      </c>
      <c r="P11978" t="s">
        <v>10827</v>
      </c>
      <c r="Q11978" t="s">
        <v>19571</v>
      </c>
      <c r="S11978" t="s">
        <v>29</v>
      </c>
    </row>
    <row r="11979" spans="1:19" hidden="1" x14ac:dyDescent="0.2">
      <c r="A11979">
        <v>7801</v>
      </c>
      <c r="B11979" t="s">
        <v>9951</v>
      </c>
      <c r="C11979" t="s">
        <v>20</v>
      </c>
      <c r="D11979">
        <v>4.29</v>
      </c>
      <c r="E11979">
        <v>50</v>
      </c>
      <c r="F11979" t="s">
        <v>10899</v>
      </c>
      <c r="G11979" t="s">
        <v>55</v>
      </c>
      <c r="H11979" t="s">
        <v>46</v>
      </c>
      <c r="I11979" t="s">
        <v>14838</v>
      </c>
      <c r="K11979"/>
      <c r="L11979" t="s">
        <v>9952</v>
      </c>
      <c r="M11979" t="s">
        <v>11208</v>
      </c>
      <c r="N11979">
        <v>4</v>
      </c>
      <c r="P11979" t="s">
        <v>10827</v>
      </c>
      <c r="Q11979" t="s">
        <v>19571</v>
      </c>
      <c r="S11979" t="s">
        <v>29</v>
      </c>
    </row>
    <row r="11980" spans="1:19" hidden="1" x14ac:dyDescent="0.2">
      <c r="A11980">
        <v>7801</v>
      </c>
      <c r="B11980" t="s">
        <v>9951</v>
      </c>
      <c r="C11980" t="s">
        <v>20</v>
      </c>
      <c r="D11980">
        <v>4</v>
      </c>
      <c r="E11980">
        <v>50</v>
      </c>
      <c r="F11980" t="s">
        <v>4172</v>
      </c>
      <c r="G11980" t="s">
        <v>31</v>
      </c>
      <c r="H11980" t="s">
        <v>46</v>
      </c>
      <c r="I11980" t="s">
        <v>14838</v>
      </c>
      <c r="K11980"/>
      <c r="L11980" t="s">
        <v>9952</v>
      </c>
      <c r="M11980" t="s">
        <v>11208</v>
      </c>
      <c r="N11980">
        <v>4</v>
      </c>
      <c r="P11980" t="s">
        <v>10827</v>
      </c>
      <c r="Q11980" t="s">
        <v>19571</v>
      </c>
      <c r="S11980" t="s">
        <v>29</v>
      </c>
    </row>
    <row r="11981" spans="1:19" hidden="1" x14ac:dyDescent="0.2">
      <c r="A11981">
        <v>7801</v>
      </c>
      <c r="B11981" t="s">
        <v>9951</v>
      </c>
      <c r="C11981" t="s">
        <v>20</v>
      </c>
      <c r="D11981">
        <v>4.22</v>
      </c>
      <c r="E11981">
        <v>25</v>
      </c>
      <c r="F11981" t="s">
        <v>5425</v>
      </c>
      <c r="G11981" t="s">
        <v>31</v>
      </c>
      <c r="H11981" t="s">
        <v>46</v>
      </c>
      <c r="I11981" t="s">
        <v>14838</v>
      </c>
      <c r="K11981"/>
      <c r="L11981" t="s">
        <v>9952</v>
      </c>
      <c r="M11981" t="s">
        <v>11208</v>
      </c>
      <c r="N11981">
        <v>4</v>
      </c>
      <c r="P11981" t="s">
        <v>10827</v>
      </c>
      <c r="Q11981" t="s">
        <v>19571</v>
      </c>
      <c r="S11981" t="s">
        <v>29</v>
      </c>
    </row>
    <row r="11982" spans="1:19" hidden="1" x14ac:dyDescent="0.2">
      <c r="A11982">
        <v>7801</v>
      </c>
      <c r="B11982" t="s">
        <v>9951</v>
      </c>
      <c r="C11982" t="s">
        <v>20</v>
      </c>
      <c r="D11982">
        <v>4.24</v>
      </c>
      <c r="E11982">
        <v>20</v>
      </c>
      <c r="F11982" t="s">
        <v>19574</v>
      </c>
      <c r="G11982" t="s">
        <v>31</v>
      </c>
      <c r="H11982" t="s">
        <v>23</v>
      </c>
      <c r="I11982" t="s">
        <v>14838</v>
      </c>
      <c r="K11982"/>
      <c r="L11982" t="s">
        <v>9952</v>
      </c>
      <c r="M11982" t="s">
        <v>11208</v>
      </c>
      <c r="N11982">
        <v>4</v>
      </c>
      <c r="P11982" t="s">
        <v>10827</v>
      </c>
      <c r="Q11982" t="s">
        <v>19571</v>
      </c>
      <c r="S11982" t="s">
        <v>29</v>
      </c>
    </row>
    <row r="11983" spans="1:19" hidden="1" x14ac:dyDescent="0.2">
      <c r="A11983">
        <v>7801</v>
      </c>
      <c r="B11983" t="s">
        <v>9951</v>
      </c>
      <c r="C11983" t="s">
        <v>20</v>
      </c>
      <c r="D11983">
        <v>4.16</v>
      </c>
      <c r="E11983">
        <v>30</v>
      </c>
      <c r="F11983" t="s">
        <v>19574</v>
      </c>
      <c r="G11983" t="s">
        <v>31</v>
      </c>
      <c r="H11983" t="s">
        <v>23</v>
      </c>
      <c r="I11983" t="s">
        <v>14838</v>
      </c>
      <c r="K11983"/>
      <c r="L11983" t="s">
        <v>9952</v>
      </c>
      <c r="M11983" t="s">
        <v>11208</v>
      </c>
      <c r="N11983">
        <v>4</v>
      </c>
      <c r="P11983" t="s">
        <v>10827</v>
      </c>
      <c r="Q11983" t="s">
        <v>19571</v>
      </c>
      <c r="S11983" t="s">
        <v>29</v>
      </c>
    </row>
    <row r="11984" spans="1:19" hidden="1" x14ac:dyDescent="0.2">
      <c r="A11984">
        <v>7801</v>
      </c>
      <c r="B11984" t="s">
        <v>9951</v>
      </c>
      <c r="C11984" t="s">
        <v>20</v>
      </c>
      <c r="D11984">
        <v>4.0999999999999996</v>
      </c>
      <c r="E11984">
        <v>40</v>
      </c>
      <c r="F11984" t="s">
        <v>19574</v>
      </c>
      <c r="G11984" t="s">
        <v>31</v>
      </c>
      <c r="H11984" t="s">
        <v>23</v>
      </c>
      <c r="I11984" t="s">
        <v>14838</v>
      </c>
      <c r="K11984"/>
      <c r="L11984" t="s">
        <v>9952</v>
      </c>
      <c r="M11984" t="s">
        <v>11208</v>
      </c>
      <c r="N11984">
        <v>4</v>
      </c>
      <c r="P11984" t="s">
        <v>10827</v>
      </c>
      <c r="Q11984" t="s">
        <v>19571</v>
      </c>
      <c r="S11984" t="s">
        <v>29</v>
      </c>
    </row>
    <row r="11985" spans="1:19" hidden="1" x14ac:dyDescent="0.2">
      <c r="A11985">
        <v>7801</v>
      </c>
      <c r="B11985" t="s">
        <v>9951</v>
      </c>
      <c r="C11985" t="s">
        <v>20</v>
      </c>
      <c r="D11985">
        <v>4</v>
      </c>
      <c r="E11985">
        <v>50</v>
      </c>
      <c r="F11985" t="s">
        <v>19574</v>
      </c>
      <c r="G11985" t="s">
        <v>31</v>
      </c>
      <c r="H11985" t="s">
        <v>23</v>
      </c>
      <c r="I11985" t="s">
        <v>14838</v>
      </c>
      <c r="K11985"/>
      <c r="L11985" t="s">
        <v>9952</v>
      </c>
      <c r="M11985" t="s">
        <v>11208</v>
      </c>
      <c r="N11985">
        <v>4</v>
      </c>
      <c r="P11985" t="s">
        <v>10827</v>
      </c>
      <c r="Q11985" t="s">
        <v>19571</v>
      </c>
      <c r="S11985" t="s">
        <v>29</v>
      </c>
    </row>
    <row r="11986" spans="1:19" hidden="1" x14ac:dyDescent="0.2">
      <c r="A11986">
        <v>7801</v>
      </c>
      <c r="B11986" t="s">
        <v>9951</v>
      </c>
      <c r="C11986" t="s">
        <v>20</v>
      </c>
      <c r="D11986">
        <v>4.54</v>
      </c>
      <c r="E11986">
        <v>20</v>
      </c>
      <c r="F11986" t="s">
        <v>10899</v>
      </c>
      <c r="G11986" t="s">
        <v>55</v>
      </c>
      <c r="H11986" t="s">
        <v>23</v>
      </c>
      <c r="I11986" t="s">
        <v>14838</v>
      </c>
      <c r="K11986"/>
      <c r="L11986" t="s">
        <v>9952</v>
      </c>
      <c r="M11986" t="s">
        <v>11208</v>
      </c>
      <c r="N11986">
        <v>4</v>
      </c>
      <c r="P11986" t="s">
        <v>10827</v>
      </c>
      <c r="Q11986" t="s">
        <v>19571</v>
      </c>
      <c r="S11986" t="s">
        <v>29</v>
      </c>
    </row>
    <row r="11987" spans="1:19" hidden="1" x14ac:dyDescent="0.2">
      <c r="A11987">
        <v>7801</v>
      </c>
      <c r="B11987" t="s">
        <v>9951</v>
      </c>
      <c r="C11987" t="s">
        <v>20</v>
      </c>
      <c r="D11987">
        <v>4.4400000000000004</v>
      </c>
      <c r="E11987">
        <v>30</v>
      </c>
      <c r="F11987" t="s">
        <v>10899</v>
      </c>
      <c r="G11987" t="s">
        <v>55</v>
      </c>
      <c r="H11987" t="s">
        <v>23</v>
      </c>
      <c r="I11987" t="s">
        <v>14838</v>
      </c>
      <c r="K11987"/>
      <c r="L11987" t="s">
        <v>9952</v>
      </c>
      <c r="M11987" t="s">
        <v>11208</v>
      </c>
      <c r="N11987">
        <v>4</v>
      </c>
      <c r="P11987" t="s">
        <v>10827</v>
      </c>
      <c r="Q11987" t="s">
        <v>19571</v>
      </c>
      <c r="S11987" t="s">
        <v>29</v>
      </c>
    </row>
    <row r="11988" spans="1:19" hidden="1" x14ac:dyDescent="0.2">
      <c r="A11988">
        <v>7801</v>
      </c>
      <c r="B11988" t="s">
        <v>9951</v>
      </c>
      <c r="C11988" t="s">
        <v>20</v>
      </c>
      <c r="D11988">
        <v>4.37</v>
      </c>
      <c r="E11988">
        <v>40</v>
      </c>
      <c r="F11988" t="s">
        <v>10899</v>
      </c>
      <c r="G11988" t="s">
        <v>55</v>
      </c>
      <c r="H11988" t="s">
        <v>23</v>
      </c>
      <c r="I11988" t="s">
        <v>14838</v>
      </c>
      <c r="K11988"/>
      <c r="L11988" t="s">
        <v>9952</v>
      </c>
      <c r="M11988" t="s">
        <v>11208</v>
      </c>
      <c r="N11988">
        <v>4</v>
      </c>
      <c r="P11988" t="s">
        <v>10827</v>
      </c>
      <c r="Q11988" t="s">
        <v>19571</v>
      </c>
      <c r="S11988" t="s">
        <v>29</v>
      </c>
    </row>
    <row r="11989" spans="1:19" hidden="1" x14ac:dyDescent="0.2">
      <c r="A11989">
        <v>7801</v>
      </c>
      <c r="B11989" t="s">
        <v>9951</v>
      </c>
      <c r="C11989" t="s">
        <v>20</v>
      </c>
      <c r="D11989">
        <v>4.29</v>
      </c>
      <c r="E11989">
        <v>50</v>
      </c>
      <c r="F11989" t="s">
        <v>10899</v>
      </c>
      <c r="G11989" t="s">
        <v>55</v>
      </c>
      <c r="H11989" t="s">
        <v>23</v>
      </c>
      <c r="I11989" t="s">
        <v>14838</v>
      </c>
      <c r="K11989"/>
      <c r="L11989" t="s">
        <v>9952</v>
      </c>
      <c r="M11989" t="s">
        <v>11208</v>
      </c>
      <c r="N11989">
        <v>4</v>
      </c>
      <c r="P11989" t="s">
        <v>10827</v>
      </c>
      <c r="Q11989" t="s">
        <v>19571</v>
      </c>
      <c r="S11989" t="s">
        <v>29</v>
      </c>
    </row>
    <row r="11990" spans="1:19" hidden="1" x14ac:dyDescent="0.2">
      <c r="A11990">
        <v>7801</v>
      </c>
      <c r="B11990" t="s">
        <v>9951</v>
      </c>
      <c r="C11990" t="s">
        <v>20</v>
      </c>
      <c r="D11990">
        <v>4.29</v>
      </c>
      <c r="E11990">
        <v>10</v>
      </c>
      <c r="F11990" t="s">
        <v>10899</v>
      </c>
      <c r="G11990" t="s">
        <v>55</v>
      </c>
      <c r="H11990" t="s">
        <v>46</v>
      </c>
      <c r="I11990" t="s">
        <v>19575</v>
      </c>
      <c r="K11990"/>
      <c r="L11990" t="s">
        <v>9952</v>
      </c>
      <c r="M11990" t="s">
        <v>11208</v>
      </c>
      <c r="N11990">
        <v>4</v>
      </c>
      <c r="P11990" t="s">
        <v>10827</v>
      </c>
      <c r="Q11990" t="s">
        <v>19571</v>
      </c>
      <c r="S11990" t="s">
        <v>29</v>
      </c>
    </row>
    <row r="11991" spans="1:19" hidden="1" x14ac:dyDescent="0.2">
      <c r="A11991">
        <v>7801</v>
      </c>
      <c r="B11991" t="s">
        <v>9951</v>
      </c>
      <c r="C11991" t="s">
        <v>20</v>
      </c>
      <c r="D11991">
        <v>3.92</v>
      </c>
      <c r="E11991">
        <v>40</v>
      </c>
      <c r="F11991" t="s">
        <v>10899</v>
      </c>
      <c r="G11991" t="s">
        <v>55</v>
      </c>
      <c r="H11991" t="s">
        <v>46</v>
      </c>
      <c r="I11991" t="s">
        <v>19575</v>
      </c>
      <c r="K11991"/>
      <c r="L11991" t="s">
        <v>9952</v>
      </c>
      <c r="M11991" t="s">
        <v>11208</v>
      </c>
      <c r="N11991">
        <v>4</v>
      </c>
      <c r="P11991" t="s">
        <v>10827</v>
      </c>
      <c r="Q11991" t="s">
        <v>19571</v>
      </c>
      <c r="S11991" t="s">
        <v>29</v>
      </c>
    </row>
    <row r="11992" spans="1:19" hidden="1" x14ac:dyDescent="0.2">
      <c r="A11992">
        <v>7801</v>
      </c>
      <c r="B11992" t="s">
        <v>9951</v>
      </c>
      <c r="C11992" t="s">
        <v>73</v>
      </c>
      <c r="D11992">
        <v>13.1</v>
      </c>
      <c r="E11992">
        <v>10</v>
      </c>
      <c r="F11992" t="s">
        <v>19576</v>
      </c>
      <c r="G11992" t="s">
        <v>55</v>
      </c>
      <c r="H11992" t="s">
        <v>23</v>
      </c>
      <c r="I11992" t="s">
        <v>19575</v>
      </c>
      <c r="K11992"/>
      <c r="L11992" t="s">
        <v>9952</v>
      </c>
      <c r="M11992" t="s">
        <v>11208</v>
      </c>
      <c r="N11992">
        <v>4</v>
      </c>
      <c r="P11992" t="s">
        <v>10827</v>
      </c>
      <c r="Q11992" t="s">
        <v>19571</v>
      </c>
      <c r="S11992" t="s">
        <v>29</v>
      </c>
    </row>
    <row r="11993" spans="1:19" hidden="1" x14ac:dyDescent="0.2">
      <c r="A11993">
        <v>7801</v>
      </c>
      <c r="B11993" t="s">
        <v>9951</v>
      </c>
      <c r="C11993" t="s">
        <v>73</v>
      </c>
      <c r="D11993">
        <v>12.5</v>
      </c>
      <c r="E11993">
        <v>25</v>
      </c>
      <c r="F11993" t="s">
        <v>19576</v>
      </c>
      <c r="G11993" t="s">
        <v>55</v>
      </c>
      <c r="H11993" t="s">
        <v>23</v>
      </c>
      <c r="I11993" t="s">
        <v>19575</v>
      </c>
      <c r="K11993"/>
      <c r="L11993" t="s">
        <v>9952</v>
      </c>
      <c r="M11993" t="s">
        <v>11208</v>
      </c>
      <c r="N11993">
        <v>4</v>
      </c>
      <c r="P11993" t="s">
        <v>10827</v>
      </c>
      <c r="Q11993" t="s">
        <v>19571</v>
      </c>
      <c r="S11993" t="s">
        <v>29</v>
      </c>
    </row>
    <row r="11994" spans="1:19" hidden="1" x14ac:dyDescent="0.2">
      <c r="A11994">
        <v>7801</v>
      </c>
      <c r="B11994" t="s">
        <v>9951</v>
      </c>
      <c r="C11994" t="s">
        <v>73</v>
      </c>
      <c r="D11994">
        <v>12</v>
      </c>
      <c r="E11994">
        <v>40</v>
      </c>
      <c r="F11994" t="s">
        <v>19576</v>
      </c>
      <c r="G11994" t="s">
        <v>55</v>
      </c>
      <c r="H11994" t="s">
        <v>23</v>
      </c>
      <c r="I11994" t="s">
        <v>19575</v>
      </c>
      <c r="K11994"/>
      <c r="L11994" t="s">
        <v>9952</v>
      </c>
      <c r="M11994" t="s">
        <v>11208</v>
      </c>
      <c r="N11994">
        <v>4</v>
      </c>
      <c r="P11994" t="s">
        <v>10827</v>
      </c>
      <c r="Q11994" t="s">
        <v>19571</v>
      </c>
      <c r="S11994" t="s">
        <v>29</v>
      </c>
    </row>
    <row r="11995" spans="1:19" hidden="1" x14ac:dyDescent="0.2">
      <c r="A11995">
        <v>7801</v>
      </c>
      <c r="B11995" t="s">
        <v>9951</v>
      </c>
      <c r="C11995" t="s">
        <v>20</v>
      </c>
      <c r="D11995">
        <v>4.22</v>
      </c>
      <c r="E11995">
        <v>25</v>
      </c>
      <c r="F11995" t="s">
        <v>5425</v>
      </c>
      <c r="I11995" t="s">
        <v>84</v>
      </c>
      <c r="K11995"/>
      <c r="L11995" t="s">
        <v>9952</v>
      </c>
      <c r="M11995" t="s">
        <v>11208</v>
      </c>
      <c r="N11995">
        <v>4</v>
      </c>
      <c r="P11995" t="s">
        <v>10827</v>
      </c>
      <c r="Q11995" t="s">
        <v>19571</v>
      </c>
      <c r="S11995" t="s">
        <v>29</v>
      </c>
    </row>
    <row r="11996" spans="1:19" hidden="1" x14ac:dyDescent="0.2">
      <c r="A11996">
        <v>7801</v>
      </c>
      <c r="B11996" t="s">
        <v>9951</v>
      </c>
      <c r="C11996" t="s">
        <v>8006</v>
      </c>
      <c r="D11996">
        <v>6.86</v>
      </c>
      <c r="E11996">
        <v>25</v>
      </c>
      <c r="F11996" t="s">
        <v>19564</v>
      </c>
      <c r="I11996" t="s">
        <v>84</v>
      </c>
      <c r="K11996"/>
      <c r="L11996" t="s">
        <v>9952</v>
      </c>
      <c r="M11996" t="s">
        <v>11208</v>
      </c>
      <c r="N11996">
        <v>4</v>
      </c>
      <c r="P11996" t="s">
        <v>10827</v>
      </c>
      <c r="Q11996" t="s">
        <v>19571</v>
      </c>
      <c r="S11996" t="s">
        <v>29</v>
      </c>
    </row>
    <row r="11997" spans="1:19" hidden="1" x14ac:dyDescent="0.2">
      <c r="A11997">
        <v>7801</v>
      </c>
      <c r="B11997" t="s">
        <v>9951</v>
      </c>
      <c r="C11997" t="s">
        <v>20</v>
      </c>
      <c r="D11997">
        <v>4.4000000000000004</v>
      </c>
      <c r="E11997" t="s">
        <v>363</v>
      </c>
      <c r="F11997" t="s">
        <v>19565</v>
      </c>
      <c r="G11997" t="s">
        <v>31</v>
      </c>
      <c r="H11997" t="s">
        <v>23</v>
      </c>
      <c r="I11997" t="s">
        <v>801</v>
      </c>
      <c r="K11997"/>
      <c r="L11997" t="s">
        <v>9952</v>
      </c>
      <c r="M11997" t="s">
        <v>11208</v>
      </c>
      <c r="N11997">
        <v>4</v>
      </c>
      <c r="P11997" t="s">
        <v>10827</v>
      </c>
      <c r="Q11997" t="s">
        <v>19571</v>
      </c>
      <c r="S11997" t="s">
        <v>29</v>
      </c>
    </row>
    <row r="11998" spans="1:19" hidden="1" x14ac:dyDescent="0.2">
      <c r="A11998">
        <v>7801</v>
      </c>
      <c r="B11998" t="s">
        <v>9951</v>
      </c>
      <c r="C11998" t="s">
        <v>20</v>
      </c>
      <c r="D11998">
        <v>4.17</v>
      </c>
      <c r="E11998">
        <v>20</v>
      </c>
      <c r="F11998" t="s">
        <v>14835</v>
      </c>
      <c r="G11998" t="s">
        <v>31</v>
      </c>
      <c r="H11998" t="s">
        <v>46</v>
      </c>
      <c r="I11998" t="s">
        <v>895</v>
      </c>
      <c r="K11998"/>
      <c r="L11998" t="s">
        <v>9952</v>
      </c>
      <c r="M11998" t="s">
        <v>11208</v>
      </c>
      <c r="N11998">
        <v>4</v>
      </c>
      <c r="P11998" t="s">
        <v>10827</v>
      </c>
      <c r="Q11998" t="s">
        <v>19571</v>
      </c>
      <c r="S11998" t="s">
        <v>29</v>
      </c>
    </row>
    <row r="11999" spans="1:19" hidden="1" x14ac:dyDescent="0.2">
      <c r="A11999">
        <v>7802</v>
      </c>
      <c r="B11999" t="s">
        <v>9958</v>
      </c>
      <c r="C11999" t="s">
        <v>20</v>
      </c>
      <c r="D11999">
        <v>3.62</v>
      </c>
      <c r="F11999" t="s">
        <v>615</v>
      </c>
      <c r="H11999" t="s">
        <v>23</v>
      </c>
      <c r="I11999" t="s">
        <v>14686</v>
      </c>
      <c r="K11999"/>
      <c r="L11999" t="s">
        <v>19577</v>
      </c>
      <c r="M11999" t="s">
        <v>11071</v>
      </c>
      <c r="N11999">
        <v>3</v>
      </c>
      <c r="P11999" t="s">
        <v>10827</v>
      </c>
      <c r="Q11999" t="s">
        <v>19578</v>
      </c>
      <c r="S11999" t="s">
        <v>29</v>
      </c>
    </row>
    <row r="12000" spans="1:19" hidden="1" x14ac:dyDescent="0.2">
      <c r="A12000">
        <v>7803</v>
      </c>
      <c r="B12000" t="s">
        <v>9967</v>
      </c>
      <c r="C12000" t="s">
        <v>20</v>
      </c>
      <c r="D12000">
        <v>2.2599999999999998</v>
      </c>
      <c r="F12000" t="s">
        <v>615</v>
      </c>
      <c r="H12000" t="s">
        <v>23</v>
      </c>
      <c r="I12000" t="s">
        <v>14686</v>
      </c>
      <c r="K12000"/>
      <c r="L12000" t="s">
        <v>19579</v>
      </c>
      <c r="M12000" t="s">
        <v>11208</v>
      </c>
      <c r="N12000">
        <v>4</v>
      </c>
      <c r="P12000" t="s">
        <v>10827</v>
      </c>
      <c r="Q12000" t="s">
        <v>19580</v>
      </c>
      <c r="S12000" t="s">
        <v>29</v>
      </c>
    </row>
    <row r="12001" spans="1:19" hidden="1" x14ac:dyDescent="0.2">
      <c r="A12001">
        <v>7809</v>
      </c>
      <c r="B12001" t="s">
        <v>19581</v>
      </c>
      <c r="C12001" t="s">
        <v>20</v>
      </c>
      <c r="D12001">
        <v>2.0499999999999998</v>
      </c>
      <c r="F12001" t="s">
        <v>615</v>
      </c>
      <c r="G12001" t="s">
        <v>1440</v>
      </c>
      <c r="H12001" t="s">
        <v>23</v>
      </c>
      <c r="I12001" t="s">
        <v>1734</v>
      </c>
      <c r="K12001"/>
      <c r="L12001" t="s">
        <v>19582</v>
      </c>
      <c r="M12001" t="s">
        <v>17562</v>
      </c>
      <c r="N12001">
        <v>3</v>
      </c>
      <c r="P12001" t="s">
        <v>10827</v>
      </c>
      <c r="Q12001" t="s">
        <v>19583</v>
      </c>
      <c r="S12001" t="s">
        <v>29</v>
      </c>
    </row>
    <row r="12002" spans="1:19" hidden="1" x14ac:dyDescent="0.2">
      <c r="A12002">
        <v>7812</v>
      </c>
      <c r="B12002" t="s">
        <v>19584</v>
      </c>
      <c r="C12002" t="s">
        <v>20</v>
      </c>
      <c r="D12002">
        <v>9.51</v>
      </c>
      <c r="E12002">
        <v>25</v>
      </c>
      <c r="F12002" t="s">
        <v>5425</v>
      </c>
      <c r="I12002" t="s">
        <v>84</v>
      </c>
      <c r="K12002"/>
      <c r="L12002" t="s">
        <v>19585</v>
      </c>
      <c r="M12002" t="s">
        <v>11208</v>
      </c>
      <c r="N12002">
        <v>4</v>
      </c>
      <c r="P12002" t="s">
        <v>10827</v>
      </c>
      <c r="Q12002" t="s">
        <v>19586</v>
      </c>
      <c r="S12002" t="s">
        <v>29</v>
      </c>
    </row>
    <row r="12003" spans="1:19" hidden="1" x14ac:dyDescent="0.2">
      <c r="A12003">
        <v>7812</v>
      </c>
      <c r="B12003" t="s">
        <v>19584</v>
      </c>
      <c r="C12003" t="s">
        <v>8006</v>
      </c>
      <c r="D12003">
        <v>9.81</v>
      </c>
      <c r="E12003">
        <v>25</v>
      </c>
      <c r="F12003" t="s">
        <v>19564</v>
      </c>
      <c r="I12003" t="s">
        <v>84</v>
      </c>
      <c r="K12003"/>
      <c r="L12003" t="s">
        <v>19585</v>
      </c>
      <c r="M12003" t="s">
        <v>11208</v>
      </c>
      <c r="N12003">
        <v>4</v>
      </c>
      <c r="P12003" t="s">
        <v>10827</v>
      </c>
      <c r="Q12003" t="s">
        <v>19586</v>
      </c>
      <c r="S12003" t="s">
        <v>29</v>
      </c>
    </row>
    <row r="12004" spans="1:19" hidden="1" x14ac:dyDescent="0.2">
      <c r="A12004">
        <v>7814</v>
      </c>
      <c r="B12004" t="s">
        <v>19587</v>
      </c>
      <c r="C12004" t="s">
        <v>20</v>
      </c>
      <c r="D12004">
        <v>7.68</v>
      </c>
      <c r="E12004" t="s">
        <v>11026</v>
      </c>
      <c r="F12004" t="s">
        <v>19588</v>
      </c>
      <c r="G12004" t="s">
        <v>63</v>
      </c>
      <c r="H12004" t="s">
        <v>46</v>
      </c>
      <c r="I12004" t="s">
        <v>7189</v>
      </c>
      <c r="K12004"/>
      <c r="L12004" t="s">
        <v>19589</v>
      </c>
      <c r="M12004" t="s">
        <v>11208</v>
      </c>
      <c r="N12004">
        <v>4</v>
      </c>
      <c r="P12004" t="s">
        <v>10827</v>
      </c>
      <c r="Q12004" t="s">
        <v>19590</v>
      </c>
      <c r="S12004" t="s">
        <v>29</v>
      </c>
    </row>
    <row r="12005" spans="1:19" hidden="1" x14ac:dyDescent="0.2">
      <c r="A12005">
        <v>7814</v>
      </c>
      <c r="B12005" t="s">
        <v>19587</v>
      </c>
      <c r="C12005" t="s">
        <v>20</v>
      </c>
      <c r="D12005">
        <v>7.9</v>
      </c>
      <c r="E12005">
        <v>15</v>
      </c>
      <c r="F12005" t="s">
        <v>5655</v>
      </c>
      <c r="G12005" t="s">
        <v>55</v>
      </c>
      <c r="H12005" t="s">
        <v>46</v>
      </c>
      <c r="I12005" t="s">
        <v>1414</v>
      </c>
      <c r="K12005"/>
      <c r="L12005" t="s">
        <v>19589</v>
      </c>
      <c r="M12005" t="s">
        <v>11208</v>
      </c>
      <c r="N12005">
        <v>4</v>
      </c>
      <c r="P12005" t="s">
        <v>10827</v>
      </c>
      <c r="Q12005" t="s">
        <v>19590</v>
      </c>
      <c r="S12005" t="s">
        <v>29</v>
      </c>
    </row>
    <row r="12006" spans="1:19" hidden="1" x14ac:dyDescent="0.2">
      <c r="A12006">
        <v>7814</v>
      </c>
      <c r="B12006" t="s">
        <v>19587</v>
      </c>
      <c r="C12006" t="s">
        <v>20</v>
      </c>
      <c r="D12006">
        <v>7.8</v>
      </c>
      <c r="E12006">
        <v>20</v>
      </c>
      <c r="F12006" t="s">
        <v>5655</v>
      </c>
      <c r="G12006" t="s">
        <v>55</v>
      </c>
      <c r="H12006" t="s">
        <v>46</v>
      </c>
      <c r="I12006" t="s">
        <v>1414</v>
      </c>
      <c r="K12006"/>
      <c r="L12006" t="s">
        <v>19589</v>
      </c>
      <c r="M12006" t="s">
        <v>11208</v>
      </c>
      <c r="N12006">
        <v>4</v>
      </c>
      <c r="P12006" t="s">
        <v>10827</v>
      </c>
      <c r="Q12006" t="s">
        <v>19590</v>
      </c>
      <c r="S12006" t="s">
        <v>29</v>
      </c>
    </row>
    <row r="12007" spans="1:19" hidden="1" x14ac:dyDescent="0.2">
      <c r="A12007">
        <v>7814</v>
      </c>
      <c r="B12007" t="s">
        <v>19587</v>
      </c>
      <c r="C12007" t="s">
        <v>20</v>
      </c>
      <c r="D12007">
        <v>7.7</v>
      </c>
      <c r="E12007">
        <v>25</v>
      </c>
      <c r="F12007" t="s">
        <v>5655</v>
      </c>
      <c r="G12007" t="s">
        <v>55</v>
      </c>
      <c r="H12007" t="s">
        <v>46</v>
      </c>
      <c r="I12007" t="s">
        <v>1414</v>
      </c>
      <c r="K12007"/>
      <c r="L12007" t="s">
        <v>19589</v>
      </c>
      <c r="M12007" t="s">
        <v>11208</v>
      </c>
      <c r="N12007">
        <v>4</v>
      </c>
      <c r="P12007" t="s">
        <v>10827</v>
      </c>
      <c r="Q12007" t="s">
        <v>19590</v>
      </c>
      <c r="S12007" t="s">
        <v>29</v>
      </c>
    </row>
    <row r="12008" spans="1:19" hidden="1" x14ac:dyDescent="0.2">
      <c r="A12008">
        <v>7814</v>
      </c>
      <c r="B12008" t="s">
        <v>19587</v>
      </c>
      <c r="C12008" t="s">
        <v>20</v>
      </c>
      <c r="D12008">
        <v>7.58</v>
      </c>
      <c r="E12008">
        <v>30</v>
      </c>
      <c r="F12008" t="s">
        <v>5655</v>
      </c>
      <c r="G12008" t="s">
        <v>55</v>
      </c>
      <c r="H12008" t="s">
        <v>46</v>
      </c>
      <c r="I12008" t="s">
        <v>1414</v>
      </c>
      <c r="K12008"/>
      <c r="L12008" t="s">
        <v>19589</v>
      </c>
      <c r="M12008" t="s">
        <v>11208</v>
      </c>
      <c r="N12008">
        <v>4</v>
      </c>
      <c r="P12008" t="s">
        <v>10827</v>
      </c>
      <c r="Q12008" t="s">
        <v>19590</v>
      </c>
      <c r="S12008" t="s">
        <v>29</v>
      </c>
    </row>
    <row r="12009" spans="1:19" hidden="1" x14ac:dyDescent="0.2">
      <c r="A12009">
        <v>7814</v>
      </c>
      <c r="B12009" t="s">
        <v>19587</v>
      </c>
      <c r="C12009" t="s">
        <v>20</v>
      </c>
      <c r="D12009">
        <v>7.49</v>
      </c>
      <c r="E12009">
        <v>35</v>
      </c>
      <c r="F12009" t="s">
        <v>5655</v>
      </c>
      <c r="G12009" t="s">
        <v>55</v>
      </c>
      <c r="H12009" t="s">
        <v>46</v>
      </c>
      <c r="I12009" t="s">
        <v>1414</v>
      </c>
      <c r="K12009"/>
      <c r="L12009" t="s">
        <v>19589</v>
      </c>
      <c r="M12009" t="s">
        <v>11208</v>
      </c>
      <c r="N12009">
        <v>4</v>
      </c>
      <c r="P12009" t="s">
        <v>10827</v>
      </c>
      <c r="Q12009" t="s">
        <v>19590</v>
      </c>
      <c r="S12009" t="s">
        <v>29</v>
      </c>
    </row>
    <row r="12010" spans="1:19" hidden="1" x14ac:dyDescent="0.2">
      <c r="A12010">
        <v>7814</v>
      </c>
      <c r="B12010" t="s">
        <v>19587</v>
      </c>
      <c r="C12010" t="s">
        <v>20</v>
      </c>
      <c r="D12010">
        <v>7.43</v>
      </c>
      <c r="E12010">
        <v>40</v>
      </c>
      <c r="F12010" t="s">
        <v>5655</v>
      </c>
      <c r="G12010" t="s">
        <v>55</v>
      </c>
      <c r="H12010" t="s">
        <v>46</v>
      </c>
      <c r="I12010" t="s">
        <v>1414</v>
      </c>
      <c r="K12010"/>
      <c r="L12010" t="s">
        <v>19589</v>
      </c>
      <c r="M12010" t="s">
        <v>11208</v>
      </c>
      <c r="N12010">
        <v>4</v>
      </c>
      <c r="P12010" t="s">
        <v>10827</v>
      </c>
      <c r="Q12010" t="s">
        <v>19590</v>
      </c>
      <c r="S12010" t="s">
        <v>29</v>
      </c>
    </row>
    <row r="12011" spans="1:19" hidden="1" x14ac:dyDescent="0.2">
      <c r="A12011">
        <v>7814</v>
      </c>
      <c r="B12011" t="s">
        <v>19587</v>
      </c>
      <c r="C12011" t="s">
        <v>20</v>
      </c>
      <c r="D12011">
        <v>7.36</v>
      </c>
      <c r="E12011">
        <v>45</v>
      </c>
      <c r="F12011" t="s">
        <v>5655</v>
      </c>
      <c r="G12011" t="s">
        <v>55</v>
      </c>
      <c r="H12011" t="s">
        <v>46</v>
      </c>
      <c r="I12011" t="s">
        <v>1414</v>
      </c>
      <c r="K12011"/>
      <c r="L12011" t="s">
        <v>19589</v>
      </c>
      <c r="M12011" t="s">
        <v>11208</v>
      </c>
      <c r="N12011">
        <v>4</v>
      </c>
      <c r="P12011" t="s">
        <v>10827</v>
      </c>
      <c r="Q12011" t="s">
        <v>19590</v>
      </c>
      <c r="S12011" t="s">
        <v>29</v>
      </c>
    </row>
    <row r="12012" spans="1:19" hidden="1" x14ac:dyDescent="0.2">
      <c r="A12012">
        <v>7814</v>
      </c>
      <c r="B12012" t="s">
        <v>19587</v>
      </c>
      <c r="C12012" t="s">
        <v>20</v>
      </c>
      <c r="D12012">
        <v>7.32</v>
      </c>
      <c r="E12012">
        <v>50</v>
      </c>
      <c r="F12012" t="s">
        <v>5655</v>
      </c>
      <c r="G12012" t="s">
        <v>55</v>
      </c>
      <c r="H12012" t="s">
        <v>46</v>
      </c>
      <c r="I12012" t="s">
        <v>1414</v>
      </c>
      <c r="K12012"/>
      <c r="L12012" t="s">
        <v>19589</v>
      </c>
      <c r="M12012" t="s">
        <v>11208</v>
      </c>
      <c r="N12012">
        <v>4</v>
      </c>
      <c r="P12012" t="s">
        <v>10827</v>
      </c>
      <c r="Q12012" t="s">
        <v>19590</v>
      </c>
      <c r="S12012" t="s">
        <v>29</v>
      </c>
    </row>
    <row r="12013" spans="1:19" hidden="1" x14ac:dyDescent="0.2">
      <c r="A12013">
        <v>7822</v>
      </c>
      <c r="B12013" t="s">
        <v>19591</v>
      </c>
      <c r="C12013" t="s">
        <v>20</v>
      </c>
      <c r="D12013">
        <v>5.57</v>
      </c>
      <c r="E12013" t="s">
        <v>11026</v>
      </c>
      <c r="F12013" t="s">
        <v>11027</v>
      </c>
      <c r="G12013" t="s">
        <v>63</v>
      </c>
      <c r="H12013" t="s">
        <v>46</v>
      </c>
      <c r="I12013" t="s">
        <v>7189</v>
      </c>
      <c r="K12013"/>
      <c r="L12013" t="s">
        <v>19592</v>
      </c>
      <c r="M12013" t="s">
        <v>26</v>
      </c>
      <c r="N12013">
        <v>2</v>
      </c>
      <c r="P12013" t="s">
        <v>10827</v>
      </c>
      <c r="Q12013" t="s">
        <v>19593</v>
      </c>
      <c r="S12013" t="s">
        <v>29</v>
      </c>
    </row>
    <row r="12014" spans="1:19" hidden="1" x14ac:dyDescent="0.2">
      <c r="A12014">
        <v>7826</v>
      </c>
      <c r="B12014" t="s">
        <v>19594</v>
      </c>
      <c r="C12014" t="s">
        <v>20</v>
      </c>
      <c r="D12014">
        <v>7.5</v>
      </c>
      <c r="E12014">
        <v>15</v>
      </c>
      <c r="F12014" t="s">
        <v>19595</v>
      </c>
      <c r="G12014" t="s">
        <v>55</v>
      </c>
      <c r="H12014" t="s">
        <v>46</v>
      </c>
      <c r="I12014" t="s">
        <v>8984</v>
      </c>
      <c r="K12014"/>
      <c r="L12014" t="s">
        <v>19596</v>
      </c>
      <c r="M12014" t="s">
        <v>11208</v>
      </c>
      <c r="N12014">
        <v>4</v>
      </c>
      <c r="P12014" t="s">
        <v>10827</v>
      </c>
      <c r="Q12014" t="s">
        <v>19597</v>
      </c>
      <c r="S12014" t="s">
        <v>29</v>
      </c>
    </row>
    <row r="12015" spans="1:19" hidden="1" x14ac:dyDescent="0.2">
      <c r="A12015">
        <v>7826</v>
      </c>
      <c r="B12015" t="s">
        <v>19594</v>
      </c>
      <c r="C12015" t="s">
        <v>20</v>
      </c>
      <c r="D12015">
        <v>7.42</v>
      </c>
      <c r="E12015">
        <v>20</v>
      </c>
      <c r="F12015" t="s">
        <v>19595</v>
      </c>
      <c r="G12015" t="s">
        <v>55</v>
      </c>
      <c r="H12015" t="s">
        <v>46</v>
      </c>
      <c r="I12015" t="s">
        <v>8984</v>
      </c>
      <c r="K12015"/>
      <c r="L12015" t="s">
        <v>19596</v>
      </c>
      <c r="M12015" t="s">
        <v>11208</v>
      </c>
      <c r="N12015">
        <v>4</v>
      </c>
      <c r="P12015" t="s">
        <v>10827</v>
      </c>
      <c r="Q12015" t="s">
        <v>19597</v>
      </c>
      <c r="S12015" t="s">
        <v>29</v>
      </c>
    </row>
    <row r="12016" spans="1:19" hidden="1" x14ac:dyDescent="0.2">
      <c r="A12016">
        <v>7826</v>
      </c>
      <c r="B12016" t="s">
        <v>19594</v>
      </c>
      <c r="C12016" t="s">
        <v>20</v>
      </c>
      <c r="D12016">
        <v>7.28</v>
      </c>
      <c r="E12016">
        <v>25</v>
      </c>
      <c r="F12016" t="s">
        <v>19595</v>
      </c>
      <c r="G12016" t="s">
        <v>55</v>
      </c>
      <c r="H12016" t="s">
        <v>46</v>
      </c>
      <c r="I12016" t="s">
        <v>8984</v>
      </c>
      <c r="K12016"/>
      <c r="L12016" t="s">
        <v>19596</v>
      </c>
      <c r="M12016" t="s">
        <v>11208</v>
      </c>
      <c r="N12016">
        <v>4</v>
      </c>
      <c r="P12016" t="s">
        <v>10827</v>
      </c>
      <c r="Q12016" t="s">
        <v>19597</v>
      </c>
      <c r="S12016" t="s">
        <v>29</v>
      </c>
    </row>
    <row r="12017" spans="1:19" hidden="1" x14ac:dyDescent="0.2">
      <c r="A12017">
        <v>7826</v>
      </c>
      <c r="B12017" t="s">
        <v>19594</v>
      </c>
      <c r="C12017" t="s">
        <v>20</v>
      </c>
      <c r="D12017">
        <v>7.21</v>
      </c>
      <c r="E12017">
        <v>30</v>
      </c>
      <c r="F12017" t="s">
        <v>19595</v>
      </c>
      <c r="G12017" t="s">
        <v>55</v>
      </c>
      <c r="H12017" t="s">
        <v>46</v>
      </c>
      <c r="I12017" t="s">
        <v>8984</v>
      </c>
      <c r="K12017"/>
      <c r="L12017" t="s">
        <v>19596</v>
      </c>
      <c r="M12017" t="s">
        <v>11208</v>
      </c>
      <c r="N12017">
        <v>4</v>
      </c>
      <c r="P12017" t="s">
        <v>10827</v>
      </c>
      <c r="Q12017" t="s">
        <v>19597</v>
      </c>
      <c r="S12017" t="s">
        <v>29</v>
      </c>
    </row>
    <row r="12018" spans="1:19" hidden="1" x14ac:dyDescent="0.2">
      <c r="A12018">
        <v>7826</v>
      </c>
      <c r="B12018" t="s">
        <v>19594</v>
      </c>
      <c r="C12018" t="s">
        <v>20</v>
      </c>
      <c r="D12018">
        <v>7.1</v>
      </c>
      <c r="E12018">
        <v>35</v>
      </c>
      <c r="F12018" t="s">
        <v>19595</v>
      </c>
      <c r="G12018" t="s">
        <v>55</v>
      </c>
      <c r="H12018" t="s">
        <v>46</v>
      </c>
      <c r="I12018" t="s">
        <v>8984</v>
      </c>
      <c r="K12018"/>
      <c r="L12018" t="s">
        <v>19596</v>
      </c>
      <c r="M12018" t="s">
        <v>11208</v>
      </c>
      <c r="N12018">
        <v>4</v>
      </c>
      <c r="P12018" t="s">
        <v>10827</v>
      </c>
      <c r="Q12018" t="s">
        <v>19597</v>
      </c>
      <c r="S12018" t="s">
        <v>29</v>
      </c>
    </row>
    <row r="12019" spans="1:19" hidden="1" x14ac:dyDescent="0.2">
      <c r="A12019">
        <v>7826</v>
      </c>
      <c r="B12019" t="s">
        <v>19594</v>
      </c>
      <c r="C12019" t="s">
        <v>20</v>
      </c>
      <c r="D12019">
        <v>6.99</v>
      </c>
      <c r="E12019">
        <v>40</v>
      </c>
      <c r="F12019" t="s">
        <v>19595</v>
      </c>
      <c r="G12019" t="s">
        <v>55</v>
      </c>
      <c r="H12019" t="s">
        <v>46</v>
      </c>
      <c r="I12019" t="s">
        <v>8984</v>
      </c>
      <c r="K12019"/>
      <c r="L12019" t="s">
        <v>19596</v>
      </c>
      <c r="M12019" t="s">
        <v>11208</v>
      </c>
      <c r="N12019">
        <v>4</v>
      </c>
      <c r="P12019" t="s">
        <v>10827</v>
      </c>
      <c r="Q12019" t="s">
        <v>19597</v>
      </c>
      <c r="S12019" t="s">
        <v>29</v>
      </c>
    </row>
    <row r="12020" spans="1:19" hidden="1" x14ac:dyDescent="0.2">
      <c r="A12020">
        <v>7826</v>
      </c>
      <c r="B12020" t="s">
        <v>19594</v>
      </c>
      <c r="C12020" t="s">
        <v>20</v>
      </c>
      <c r="D12020">
        <v>6.89</v>
      </c>
      <c r="E12020">
        <v>45</v>
      </c>
      <c r="F12020" t="s">
        <v>19595</v>
      </c>
      <c r="G12020" t="s">
        <v>55</v>
      </c>
      <c r="H12020" t="s">
        <v>46</v>
      </c>
      <c r="I12020" t="s">
        <v>8984</v>
      </c>
      <c r="K12020"/>
      <c r="L12020" t="s">
        <v>19596</v>
      </c>
      <c r="M12020" t="s">
        <v>11208</v>
      </c>
      <c r="N12020">
        <v>4</v>
      </c>
      <c r="P12020" t="s">
        <v>10827</v>
      </c>
      <c r="Q12020" t="s">
        <v>19597</v>
      </c>
      <c r="S12020" t="s">
        <v>29</v>
      </c>
    </row>
    <row r="12021" spans="1:19" hidden="1" x14ac:dyDescent="0.2">
      <c r="A12021">
        <v>7826</v>
      </c>
      <c r="B12021" t="s">
        <v>19594</v>
      </c>
      <c r="C12021" t="s">
        <v>20</v>
      </c>
      <c r="D12021">
        <v>6.75</v>
      </c>
      <c r="E12021">
        <v>50</v>
      </c>
      <c r="F12021" t="s">
        <v>19595</v>
      </c>
      <c r="G12021" t="s">
        <v>55</v>
      </c>
      <c r="H12021" t="s">
        <v>46</v>
      </c>
      <c r="I12021" t="s">
        <v>8984</v>
      </c>
      <c r="K12021"/>
      <c r="L12021" t="s">
        <v>19596</v>
      </c>
      <c r="M12021" t="s">
        <v>11208</v>
      </c>
      <c r="N12021">
        <v>4</v>
      </c>
      <c r="P12021" t="s">
        <v>10827</v>
      </c>
      <c r="Q12021" t="s">
        <v>19597</v>
      </c>
      <c r="S12021" t="s">
        <v>29</v>
      </c>
    </row>
    <row r="12022" spans="1:19" hidden="1" x14ac:dyDescent="0.2">
      <c r="A12022">
        <v>7827</v>
      </c>
      <c r="B12022" t="s">
        <v>19598</v>
      </c>
      <c r="C12022" t="s">
        <v>20</v>
      </c>
      <c r="D12022">
        <v>8.84</v>
      </c>
      <c r="E12022" t="s">
        <v>11026</v>
      </c>
      <c r="F12022" t="s">
        <v>11027</v>
      </c>
      <c r="G12022" t="s">
        <v>63</v>
      </c>
      <c r="H12022" t="s">
        <v>46</v>
      </c>
      <c r="I12022" t="s">
        <v>7189</v>
      </c>
      <c r="K12022"/>
      <c r="L12022" t="s">
        <v>19599</v>
      </c>
      <c r="M12022" t="s">
        <v>26</v>
      </c>
      <c r="N12022">
        <v>2</v>
      </c>
      <c r="P12022" t="s">
        <v>10827</v>
      </c>
      <c r="Q12022" t="s">
        <v>19600</v>
      </c>
      <c r="S12022" t="s">
        <v>29</v>
      </c>
    </row>
    <row r="12023" spans="1:19" hidden="1" x14ac:dyDescent="0.2">
      <c r="A12023">
        <v>7842</v>
      </c>
      <c r="B12023" t="s">
        <v>19601</v>
      </c>
      <c r="C12023" t="s">
        <v>20</v>
      </c>
      <c r="D12023">
        <v>7.54</v>
      </c>
      <c r="E12023" t="s">
        <v>11026</v>
      </c>
      <c r="F12023" t="s">
        <v>11027</v>
      </c>
      <c r="G12023" t="s">
        <v>63</v>
      </c>
      <c r="H12023" t="s">
        <v>46</v>
      </c>
      <c r="I12023" t="s">
        <v>7189</v>
      </c>
      <c r="K12023"/>
      <c r="L12023" t="s">
        <v>19602</v>
      </c>
      <c r="M12023" t="s">
        <v>26</v>
      </c>
      <c r="N12023">
        <v>2</v>
      </c>
      <c r="P12023" t="s">
        <v>10827</v>
      </c>
      <c r="Q12023" t="s">
        <v>19603</v>
      </c>
      <c r="S12023" t="s">
        <v>29</v>
      </c>
    </row>
    <row r="12024" spans="1:19" hidden="1" x14ac:dyDescent="0.2">
      <c r="A12024">
        <v>7843</v>
      </c>
      <c r="B12024" t="s">
        <v>19604</v>
      </c>
      <c r="C12024" t="s">
        <v>20</v>
      </c>
      <c r="D12024">
        <v>7.23</v>
      </c>
      <c r="E12024" t="s">
        <v>11026</v>
      </c>
      <c r="F12024" t="s">
        <v>11027</v>
      </c>
      <c r="G12024" t="s">
        <v>63</v>
      </c>
      <c r="H12024" t="s">
        <v>46</v>
      </c>
      <c r="I12024" t="s">
        <v>7189</v>
      </c>
      <c r="K12024"/>
      <c r="L12024" t="s">
        <v>19605</v>
      </c>
      <c r="M12024" t="s">
        <v>26</v>
      </c>
      <c r="N12024">
        <v>2</v>
      </c>
      <c r="P12024" t="s">
        <v>10827</v>
      </c>
      <c r="Q12024" t="s">
        <v>19606</v>
      </c>
      <c r="S12024" t="s">
        <v>29</v>
      </c>
    </row>
    <row r="12025" spans="1:19" hidden="1" x14ac:dyDescent="0.2">
      <c r="A12025">
        <v>7843</v>
      </c>
      <c r="B12025" t="s">
        <v>19604</v>
      </c>
      <c r="C12025" t="s">
        <v>20</v>
      </c>
      <c r="D12025">
        <v>7.15</v>
      </c>
      <c r="E12025">
        <v>30</v>
      </c>
      <c r="F12025" t="s">
        <v>19607</v>
      </c>
      <c r="G12025" t="s">
        <v>55</v>
      </c>
      <c r="H12025" t="s">
        <v>46</v>
      </c>
      <c r="I12025" t="s">
        <v>5484</v>
      </c>
      <c r="K12025"/>
      <c r="L12025" t="s">
        <v>19605</v>
      </c>
      <c r="M12025" t="s">
        <v>26</v>
      </c>
      <c r="N12025">
        <v>2</v>
      </c>
      <c r="P12025" t="s">
        <v>10827</v>
      </c>
      <c r="Q12025" t="s">
        <v>19606</v>
      </c>
      <c r="S12025" t="s">
        <v>29</v>
      </c>
    </row>
    <row r="12026" spans="1:19" hidden="1" x14ac:dyDescent="0.2">
      <c r="A12026">
        <v>7844</v>
      </c>
      <c r="B12026" t="s">
        <v>19608</v>
      </c>
      <c r="C12026" t="s">
        <v>20</v>
      </c>
      <c r="D12026">
        <v>7.82</v>
      </c>
      <c r="E12026" t="s">
        <v>11026</v>
      </c>
      <c r="F12026" t="s">
        <v>11027</v>
      </c>
      <c r="G12026" t="s">
        <v>63</v>
      </c>
      <c r="H12026" t="s">
        <v>46</v>
      </c>
      <c r="I12026" t="s">
        <v>7189</v>
      </c>
      <c r="K12026"/>
      <c r="L12026" t="s">
        <v>19609</v>
      </c>
      <c r="M12026" t="s">
        <v>26</v>
      </c>
      <c r="N12026">
        <v>2</v>
      </c>
      <c r="P12026" t="s">
        <v>10827</v>
      </c>
      <c r="Q12026" t="s">
        <v>19610</v>
      </c>
      <c r="S12026" t="s">
        <v>29</v>
      </c>
    </row>
    <row r="12027" spans="1:19" hidden="1" x14ac:dyDescent="0.2">
      <c r="A12027">
        <v>7845</v>
      </c>
      <c r="B12027" t="s">
        <v>19611</v>
      </c>
      <c r="C12027" t="s">
        <v>20</v>
      </c>
      <c r="D12027">
        <v>7.58</v>
      </c>
      <c r="E12027" t="s">
        <v>11026</v>
      </c>
      <c r="F12027" t="s">
        <v>11027</v>
      </c>
      <c r="G12027" t="s">
        <v>63</v>
      </c>
      <c r="H12027" t="s">
        <v>46</v>
      </c>
      <c r="I12027" t="s">
        <v>7189</v>
      </c>
      <c r="K12027"/>
      <c r="L12027" t="s">
        <v>19612</v>
      </c>
      <c r="M12027" t="s">
        <v>26</v>
      </c>
      <c r="N12027">
        <v>2</v>
      </c>
      <c r="P12027" t="s">
        <v>10827</v>
      </c>
      <c r="Q12027" t="s">
        <v>19613</v>
      </c>
      <c r="S12027" t="s">
        <v>29</v>
      </c>
    </row>
    <row r="12028" spans="1:19" hidden="1" x14ac:dyDescent="0.2">
      <c r="A12028">
        <v>7846</v>
      </c>
      <c r="B12028" t="s">
        <v>19614</v>
      </c>
      <c r="C12028" t="s">
        <v>20</v>
      </c>
      <c r="D12028">
        <v>8.86</v>
      </c>
      <c r="E12028" t="s">
        <v>11026</v>
      </c>
      <c r="F12028" t="s">
        <v>11027</v>
      </c>
      <c r="G12028" t="s">
        <v>63</v>
      </c>
      <c r="H12028" t="s">
        <v>46</v>
      </c>
      <c r="I12028" t="s">
        <v>7189</v>
      </c>
      <c r="K12028"/>
      <c r="L12028" t="s">
        <v>19615</v>
      </c>
      <c r="M12028" t="s">
        <v>26</v>
      </c>
      <c r="N12028">
        <v>2</v>
      </c>
      <c r="P12028" t="s">
        <v>10827</v>
      </c>
      <c r="Q12028" t="s">
        <v>19616</v>
      </c>
      <c r="S12028" t="s">
        <v>29</v>
      </c>
    </row>
    <row r="12029" spans="1:19" hidden="1" x14ac:dyDescent="0.2">
      <c r="A12029">
        <v>7847</v>
      </c>
      <c r="B12029" t="s">
        <v>19617</v>
      </c>
      <c r="C12029" t="s">
        <v>20</v>
      </c>
      <c r="D12029">
        <v>8.06</v>
      </c>
      <c r="E12029" t="s">
        <v>11026</v>
      </c>
      <c r="F12029" t="s">
        <v>11027</v>
      </c>
      <c r="G12029" t="s">
        <v>63</v>
      </c>
      <c r="H12029" t="s">
        <v>46</v>
      </c>
      <c r="I12029" t="s">
        <v>7189</v>
      </c>
      <c r="K12029"/>
      <c r="L12029" t="s">
        <v>19618</v>
      </c>
      <c r="M12029" t="s">
        <v>26</v>
      </c>
      <c r="N12029">
        <v>2</v>
      </c>
      <c r="P12029" t="s">
        <v>10827</v>
      </c>
      <c r="Q12029" t="s">
        <v>19619</v>
      </c>
      <c r="S12029" t="s">
        <v>29</v>
      </c>
    </row>
    <row r="12030" spans="1:19" hidden="1" x14ac:dyDescent="0.2">
      <c r="A12030">
        <v>7852</v>
      </c>
      <c r="B12030" t="s">
        <v>19620</v>
      </c>
      <c r="C12030" t="s">
        <v>20</v>
      </c>
      <c r="D12030">
        <v>8.84</v>
      </c>
      <c r="E12030" t="s">
        <v>11026</v>
      </c>
      <c r="F12030" t="s">
        <v>19621</v>
      </c>
      <c r="G12030" t="s">
        <v>63</v>
      </c>
      <c r="H12030" t="s">
        <v>46</v>
      </c>
      <c r="I12030" t="s">
        <v>7189</v>
      </c>
      <c r="K12030"/>
      <c r="L12030" t="s">
        <v>19622</v>
      </c>
      <c r="M12030" t="s">
        <v>26</v>
      </c>
      <c r="N12030">
        <v>2</v>
      </c>
      <c r="P12030" t="s">
        <v>10827</v>
      </c>
      <c r="Q12030" t="s">
        <v>19623</v>
      </c>
      <c r="S12030" t="s">
        <v>29</v>
      </c>
    </row>
    <row r="12031" spans="1:19" hidden="1" x14ac:dyDescent="0.2">
      <c r="A12031">
        <v>7852</v>
      </c>
      <c r="B12031" t="s">
        <v>19620</v>
      </c>
      <c r="C12031" t="s">
        <v>73</v>
      </c>
      <c r="D12031">
        <v>7.35</v>
      </c>
      <c r="E12031" t="s">
        <v>11026</v>
      </c>
      <c r="F12031" t="s">
        <v>19621</v>
      </c>
      <c r="G12031" t="s">
        <v>63</v>
      </c>
      <c r="H12031" t="s">
        <v>46</v>
      </c>
      <c r="I12031" t="s">
        <v>7189</v>
      </c>
      <c r="K12031"/>
      <c r="L12031" t="s">
        <v>19622</v>
      </c>
      <c r="M12031" t="s">
        <v>26</v>
      </c>
      <c r="N12031">
        <v>2</v>
      </c>
      <c r="P12031" t="s">
        <v>10827</v>
      </c>
      <c r="Q12031" t="s">
        <v>19623</v>
      </c>
      <c r="S12031" t="s">
        <v>29</v>
      </c>
    </row>
    <row r="12032" spans="1:19" hidden="1" x14ac:dyDescent="0.2">
      <c r="A12032">
        <v>7853</v>
      </c>
      <c r="B12032" t="s">
        <v>19624</v>
      </c>
      <c r="C12032" t="s">
        <v>20</v>
      </c>
      <c r="D12032">
        <v>8.9700000000000006</v>
      </c>
      <c r="E12032" t="s">
        <v>11026</v>
      </c>
      <c r="F12032" t="s">
        <v>19621</v>
      </c>
      <c r="G12032" t="s">
        <v>63</v>
      </c>
      <c r="H12032" t="s">
        <v>46</v>
      </c>
      <c r="I12032" t="s">
        <v>7189</v>
      </c>
      <c r="K12032"/>
      <c r="L12032" t="s">
        <v>19625</v>
      </c>
      <c r="M12032" t="s">
        <v>26</v>
      </c>
      <c r="N12032">
        <v>2</v>
      </c>
      <c r="P12032" t="s">
        <v>10827</v>
      </c>
      <c r="Q12032" t="s">
        <v>19626</v>
      </c>
      <c r="S12032" t="s">
        <v>29</v>
      </c>
    </row>
    <row r="12033" spans="1:19" hidden="1" x14ac:dyDescent="0.2">
      <c r="A12033">
        <v>7853</v>
      </c>
      <c r="B12033" t="s">
        <v>19624</v>
      </c>
      <c r="C12033" t="s">
        <v>73</v>
      </c>
      <c r="D12033">
        <v>7.28</v>
      </c>
      <c r="E12033" t="s">
        <v>11026</v>
      </c>
      <c r="F12033" t="s">
        <v>19621</v>
      </c>
      <c r="G12033" t="s">
        <v>63</v>
      </c>
      <c r="H12033" t="s">
        <v>46</v>
      </c>
      <c r="I12033" t="s">
        <v>7189</v>
      </c>
      <c r="K12033"/>
      <c r="L12033" t="s">
        <v>19625</v>
      </c>
      <c r="M12033" t="s">
        <v>26</v>
      </c>
      <c r="N12033">
        <v>2</v>
      </c>
      <c r="P12033" t="s">
        <v>10827</v>
      </c>
      <c r="Q12033" t="s">
        <v>19626</v>
      </c>
      <c r="S12033" t="s">
        <v>29</v>
      </c>
    </row>
    <row r="12034" spans="1:19" hidden="1" x14ac:dyDescent="0.2">
      <c r="A12034">
        <v>7855</v>
      </c>
      <c r="B12034" t="s">
        <v>19627</v>
      </c>
      <c r="C12034" t="s">
        <v>20</v>
      </c>
      <c r="D12034">
        <v>8.9499999999999993</v>
      </c>
      <c r="E12034" t="s">
        <v>11026</v>
      </c>
      <c r="F12034" t="s">
        <v>19621</v>
      </c>
      <c r="G12034" t="s">
        <v>63</v>
      </c>
      <c r="H12034" t="s">
        <v>46</v>
      </c>
      <c r="I12034" t="s">
        <v>7189</v>
      </c>
      <c r="K12034"/>
      <c r="L12034" t="s">
        <v>19628</v>
      </c>
      <c r="M12034" t="s">
        <v>26</v>
      </c>
      <c r="N12034">
        <v>2</v>
      </c>
      <c r="P12034" t="s">
        <v>10827</v>
      </c>
      <c r="Q12034" t="s">
        <v>19629</v>
      </c>
      <c r="S12034" t="s">
        <v>29</v>
      </c>
    </row>
    <row r="12035" spans="1:19" hidden="1" x14ac:dyDescent="0.2">
      <c r="A12035">
        <v>7855</v>
      </c>
      <c r="B12035" t="s">
        <v>19627</v>
      </c>
      <c r="C12035" t="s">
        <v>73</v>
      </c>
      <c r="D12035">
        <v>7.42</v>
      </c>
      <c r="E12035" t="s">
        <v>11026</v>
      </c>
      <c r="F12035" t="s">
        <v>19621</v>
      </c>
      <c r="G12035" t="s">
        <v>63</v>
      </c>
      <c r="H12035" t="s">
        <v>46</v>
      </c>
      <c r="I12035" t="s">
        <v>7189</v>
      </c>
      <c r="K12035"/>
      <c r="L12035" t="s">
        <v>19628</v>
      </c>
      <c r="M12035" t="s">
        <v>26</v>
      </c>
      <c r="N12035">
        <v>2</v>
      </c>
      <c r="P12035" t="s">
        <v>10827</v>
      </c>
      <c r="Q12035" t="s">
        <v>19629</v>
      </c>
      <c r="S12035" t="s">
        <v>29</v>
      </c>
    </row>
    <row r="12036" spans="1:19" hidden="1" x14ac:dyDescent="0.2">
      <c r="A12036">
        <v>7856</v>
      </c>
      <c r="B12036" t="s">
        <v>10028</v>
      </c>
      <c r="C12036" t="s">
        <v>48</v>
      </c>
      <c r="D12036">
        <v>4.83</v>
      </c>
      <c r="E12036">
        <v>22</v>
      </c>
      <c r="G12036" t="s">
        <v>189</v>
      </c>
      <c r="H12036" t="s">
        <v>23</v>
      </c>
      <c r="I12036" t="s">
        <v>5900</v>
      </c>
      <c r="K12036"/>
      <c r="L12036" t="s">
        <v>19630</v>
      </c>
      <c r="M12036" t="s">
        <v>11208</v>
      </c>
      <c r="N12036">
        <v>4</v>
      </c>
      <c r="P12036" t="s">
        <v>10827</v>
      </c>
      <c r="Q12036" t="s">
        <v>19631</v>
      </c>
      <c r="S12036" t="s">
        <v>50</v>
      </c>
    </row>
    <row r="12037" spans="1:19" hidden="1" x14ac:dyDescent="0.2">
      <c r="A12037">
        <v>7858</v>
      </c>
      <c r="B12037" t="s">
        <v>19632</v>
      </c>
      <c r="C12037" t="s">
        <v>20</v>
      </c>
      <c r="D12037">
        <v>0.42</v>
      </c>
      <c r="E12037">
        <v>25</v>
      </c>
      <c r="F12037" t="s">
        <v>19633</v>
      </c>
      <c r="G12037" t="s">
        <v>567</v>
      </c>
      <c r="H12037" t="s">
        <v>23</v>
      </c>
      <c r="I12037" t="s">
        <v>11974</v>
      </c>
      <c r="K12037"/>
      <c r="L12037" t="s">
        <v>19634</v>
      </c>
      <c r="M12037" t="s">
        <v>16755</v>
      </c>
      <c r="N12037">
        <v>2</v>
      </c>
      <c r="P12037" t="s">
        <v>10827</v>
      </c>
      <c r="Q12037" t="s">
        <v>19635</v>
      </c>
      <c r="S12037" t="s">
        <v>29</v>
      </c>
    </row>
    <row r="12038" spans="1:19" hidden="1" x14ac:dyDescent="0.2">
      <c r="A12038">
        <v>7863</v>
      </c>
      <c r="B12038" t="s">
        <v>96</v>
      </c>
      <c r="C12038" t="s">
        <v>20</v>
      </c>
      <c r="D12038">
        <v>-1.4</v>
      </c>
      <c r="E12038" t="s">
        <v>19636</v>
      </c>
      <c r="F12038" t="s">
        <v>11461</v>
      </c>
      <c r="G12038" t="s">
        <v>19637</v>
      </c>
      <c r="H12038" t="s">
        <v>23</v>
      </c>
      <c r="I12038" t="s">
        <v>643</v>
      </c>
      <c r="K12038"/>
      <c r="L12038" t="s">
        <v>19638</v>
      </c>
      <c r="M12038" t="s">
        <v>11208</v>
      </c>
      <c r="N12038">
        <v>4</v>
      </c>
      <c r="P12038" t="s">
        <v>10827</v>
      </c>
      <c r="Q12038" t="s">
        <v>19639</v>
      </c>
      <c r="S12038" t="s">
        <v>29</v>
      </c>
    </row>
    <row r="12039" spans="1:19" hidden="1" x14ac:dyDescent="0.2">
      <c r="A12039">
        <v>7864</v>
      </c>
      <c r="B12039" t="s">
        <v>10037</v>
      </c>
      <c r="C12039" t="s">
        <v>20</v>
      </c>
      <c r="D12039">
        <v>-7.2</v>
      </c>
      <c r="G12039" t="s">
        <v>19640</v>
      </c>
      <c r="H12039" t="s">
        <v>23</v>
      </c>
      <c r="I12039" t="s">
        <v>643</v>
      </c>
      <c r="K12039" t="e">
        <f>- Other measurements: H10, H11, W10, N1</f>
        <v>#NAME?</v>
      </c>
      <c r="L12039" t="s">
        <v>10038</v>
      </c>
      <c r="M12039" t="s">
        <v>11208</v>
      </c>
      <c r="N12039">
        <v>4</v>
      </c>
      <c r="P12039" t="s">
        <v>10827</v>
      </c>
      <c r="Q12039" t="s">
        <v>19641</v>
      </c>
      <c r="S12039" t="s">
        <v>29</v>
      </c>
    </row>
    <row r="12040" spans="1:19" hidden="1" x14ac:dyDescent="0.2">
      <c r="A12040">
        <v>7864</v>
      </c>
      <c r="B12040" t="s">
        <v>10037</v>
      </c>
      <c r="C12040" t="s">
        <v>20</v>
      </c>
      <c r="D12040">
        <v>-7.2</v>
      </c>
      <c r="G12040" t="s">
        <v>19642</v>
      </c>
      <c r="H12040" t="s">
        <v>23</v>
      </c>
      <c r="I12040" t="s">
        <v>643</v>
      </c>
      <c r="K12040" t="e">
        <f>- Other measurements: H10, H11, W10, N1</f>
        <v>#NAME?</v>
      </c>
      <c r="L12040" t="s">
        <v>10038</v>
      </c>
      <c r="M12040" t="s">
        <v>11208</v>
      </c>
      <c r="N12040">
        <v>4</v>
      </c>
      <c r="P12040" t="s">
        <v>10827</v>
      </c>
      <c r="Q12040" t="s">
        <v>19641</v>
      </c>
      <c r="S12040" t="s">
        <v>29</v>
      </c>
    </row>
    <row r="12041" spans="1:19" hidden="1" x14ac:dyDescent="0.2">
      <c r="A12041">
        <v>7865</v>
      </c>
      <c r="B12041" t="s">
        <v>10042</v>
      </c>
      <c r="C12041" t="s">
        <v>20</v>
      </c>
      <c r="D12041">
        <v>-7.82</v>
      </c>
      <c r="E12041">
        <v>20</v>
      </c>
      <c r="F12041" t="s">
        <v>19643</v>
      </c>
      <c r="G12041" t="s">
        <v>75</v>
      </c>
      <c r="H12041" t="s">
        <v>23</v>
      </c>
      <c r="I12041" t="s">
        <v>3143</v>
      </c>
      <c r="K12041"/>
      <c r="L12041" t="s">
        <v>10046</v>
      </c>
      <c r="M12041" t="s">
        <v>11208</v>
      </c>
      <c r="N12041">
        <v>4</v>
      </c>
      <c r="P12041" t="s">
        <v>10827</v>
      </c>
      <c r="Q12041" t="s">
        <v>19644</v>
      </c>
      <c r="S12041" t="s">
        <v>29</v>
      </c>
    </row>
    <row r="12042" spans="1:19" hidden="1" x14ac:dyDescent="0.2">
      <c r="A12042">
        <v>7865</v>
      </c>
      <c r="B12042" t="s">
        <v>10042</v>
      </c>
      <c r="C12042" t="s">
        <v>20</v>
      </c>
      <c r="D12042">
        <v>-7.99</v>
      </c>
      <c r="E12042">
        <v>20</v>
      </c>
      <c r="F12042" t="s">
        <v>19643</v>
      </c>
      <c r="G12042" t="s">
        <v>75</v>
      </c>
      <c r="H12042" t="s">
        <v>23</v>
      </c>
      <c r="I12042" t="s">
        <v>3143</v>
      </c>
      <c r="K12042"/>
      <c r="L12042" t="s">
        <v>10046</v>
      </c>
      <c r="M12042" t="s">
        <v>11208</v>
      </c>
      <c r="N12042">
        <v>4</v>
      </c>
      <c r="P12042" t="s">
        <v>10827</v>
      </c>
      <c r="Q12042" t="s">
        <v>19644</v>
      </c>
      <c r="S12042" t="s">
        <v>29</v>
      </c>
    </row>
    <row r="12043" spans="1:19" hidden="1" x14ac:dyDescent="0.2">
      <c r="A12043">
        <v>7865</v>
      </c>
      <c r="B12043" t="s">
        <v>10042</v>
      </c>
      <c r="C12043" t="s">
        <v>20</v>
      </c>
      <c r="D12043">
        <v>-4.12</v>
      </c>
      <c r="F12043" t="s">
        <v>13556</v>
      </c>
      <c r="G12043" t="s">
        <v>75</v>
      </c>
      <c r="H12043" t="s">
        <v>23</v>
      </c>
      <c r="I12043" t="s">
        <v>72</v>
      </c>
      <c r="K12043"/>
      <c r="L12043" t="s">
        <v>10046</v>
      </c>
      <c r="M12043" t="s">
        <v>11208</v>
      </c>
      <c r="N12043">
        <v>4</v>
      </c>
      <c r="P12043" t="s">
        <v>10827</v>
      </c>
      <c r="Q12043" t="s">
        <v>19644</v>
      </c>
      <c r="S12043" t="s">
        <v>29</v>
      </c>
    </row>
    <row r="12044" spans="1:19" hidden="1" x14ac:dyDescent="0.2">
      <c r="A12044">
        <v>7865</v>
      </c>
      <c r="B12044" t="s">
        <v>10042</v>
      </c>
      <c r="C12044" t="s">
        <v>20</v>
      </c>
      <c r="D12044">
        <v>-6.4</v>
      </c>
      <c r="E12044">
        <v>25</v>
      </c>
      <c r="F12044" t="s">
        <v>11461</v>
      </c>
      <c r="G12044" t="s">
        <v>75</v>
      </c>
      <c r="H12044" t="s">
        <v>23</v>
      </c>
      <c r="I12044" t="s">
        <v>11458</v>
      </c>
      <c r="K12044"/>
      <c r="L12044" t="s">
        <v>10046</v>
      </c>
      <c r="M12044" t="s">
        <v>11208</v>
      </c>
      <c r="N12044">
        <v>4</v>
      </c>
      <c r="P12044" t="s">
        <v>10827</v>
      </c>
      <c r="Q12044" t="s">
        <v>19644</v>
      </c>
      <c r="S12044" t="s">
        <v>29</v>
      </c>
    </row>
    <row r="12045" spans="1:19" hidden="1" x14ac:dyDescent="0.2">
      <c r="A12045">
        <v>7865</v>
      </c>
      <c r="B12045" t="s">
        <v>10042</v>
      </c>
      <c r="C12045" t="s">
        <v>20</v>
      </c>
      <c r="D12045">
        <v>-6.04</v>
      </c>
      <c r="F12045" t="s">
        <v>11461</v>
      </c>
      <c r="G12045" t="s">
        <v>75</v>
      </c>
      <c r="H12045" t="s">
        <v>23</v>
      </c>
      <c r="I12045" t="s">
        <v>2616</v>
      </c>
      <c r="K12045"/>
      <c r="L12045" t="s">
        <v>10046</v>
      </c>
      <c r="M12045" t="s">
        <v>11208</v>
      </c>
      <c r="N12045">
        <v>4</v>
      </c>
      <c r="P12045" t="s">
        <v>10827</v>
      </c>
      <c r="Q12045" t="s">
        <v>19644</v>
      </c>
      <c r="S12045" t="s">
        <v>29</v>
      </c>
    </row>
    <row r="12046" spans="1:19" hidden="1" x14ac:dyDescent="0.2">
      <c r="A12046">
        <v>7865</v>
      </c>
      <c r="B12046" t="s">
        <v>10042</v>
      </c>
      <c r="C12046" t="s">
        <v>20</v>
      </c>
      <c r="D12046">
        <v>-6.51</v>
      </c>
      <c r="F12046" t="s">
        <v>11461</v>
      </c>
      <c r="G12046" t="s">
        <v>13977</v>
      </c>
      <c r="H12046" t="s">
        <v>23</v>
      </c>
      <c r="I12046" t="s">
        <v>19645</v>
      </c>
      <c r="K12046"/>
      <c r="L12046" t="s">
        <v>10046</v>
      </c>
      <c r="M12046" t="s">
        <v>11208</v>
      </c>
      <c r="N12046">
        <v>4</v>
      </c>
      <c r="P12046" t="s">
        <v>10827</v>
      </c>
      <c r="Q12046" t="s">
        <v>19644</v>
      </c>
      <c r="S12046" t="s">
        <v>29</v>
      </c>
    </row>
    <row r="12047" spans="1:19" hidden="1" x14ac:dyDescent="0.2">
      <c r="A12047">
        <v>7866</v>
      </c>
      <c r="B12047" t="s">
        <v>10075</v>
      </c>
      <c r="C12047" t="s">
        <v>20</v>
      </c>
      <c r="D12047">
        <v>-6.2</v>
      </c>
      <c r="F12047" t="s">
        <v>19646</v>
      </c>
      <c r="G12047" t="s">
        <v>13977</v>
      </c>
      <c r="H12047" t="s">
        <v>23</v>
      </c>
      <c r="I12047" t="s">
        <v>8592</v>
      </c>
      <c r="K12047"/>
      <c r="L12047" t="s">
        <v>10076</v>
      </c>
      <c r="M12047" t="s">
        <v>26</v>
      </c>
      <c r="N12047">
        <v>2</v>
      </c>
      <c r="P12047" t="s">
        <v>10827</v>
      </c>
      <c r="Q12047" t="s">
        <v>19647</v>
      </c>
      <c r="S12047" t="s">
        <v>29</v>
      </c>
    </row>
    <row r="12048" spans="1:19" hidden="1" x14ac:dyDescent="0.2">
      <c r="A12048">
        <v>7867</v>
      </c>
      <c r="B12048" t="s">
        <v>10093</v>
      </c>
      <c r="C12048" t="s">
        <v>20</v>
      </c>
      <c r="D12048">
        <v>-3.61</v>
      </c>
      <c r="F12048" t="s">
        <v>13556</v>
      </c>
      <c r="G12048" t="s">
        <v>75</v>
      </c>
      <c r="H12048" t="s">
        <v>23</v>
      </c>
      <c r="I12048" t="s">
        <v>72</v>
      </c>
      <c r="K12048"/>
      <c r="L12048" t="s">
        <v>10095</v>
      </c>
      <c r="M12048" t="s">
        <v>26</v>
      </c>
      <c r="N12048">
        <v>2</v>
      </c>
      <c r="P12048" t="s">
        <v>10827</v>
      </c>
      <c r="Q12048" t="s">
        <v>19648</v>
      </c>
      <c r="S12048" t="s">
        <v>29</v>
      </c>
    </row>
    <row r="12049" spans="1:19" hidden="1" x14ac:dyDescent="0.2">
      <c r="A12049">
        <v>7868</v>
      </c>
      <c r="B12049" t="s">
        <v>19649</v>
      </c>
      <c r="C12049" t="s">
        <v>20</v>
      </c>
      <c r="D12049">
        <v>-5.09</v>
      </c>
      <c r="E12049">
        <v>20</v>
      </c>
      <c r="F12049" t="s">
        <v>19643</v>
      </c>
      <c r="G12049" t="s">
        <v>75</v>
      </c>
      <c r="H12049" t="s">
        <v>23</v>
      </c>
      <c r="I12049" t="s">
        <v>3143</v>
      </c>
      <c r="K12049"/>
      <c r="L12049" t="s">
        <v>19650</v>
      </c>
      <c r="M12049" t="s">
        <v>11208</v>
      </c>
      <c r="N12049">
        <v>4</v>
      </c>
      <c r="P12049" t="s">
        <v>10827</v>
      </c>
      <c r="Q12049" t="s">
        <v>19651</v>
      </c>
      <c r="S12049" t="s">
        <v>29</v>
      </c>
    </row>
    <row r="12050" spans="1:19" hidden="1" x14ac:dyDescent="0.2">
      <c r="A12050">
        <v>7868</v>
      </c>
      <c r="B12050" t="s">
        <v>19649</v>
      </c>
      <c r="C12050" t="s">
        <v>20</v>
      </c>
      <c r="D12050">
        <v>-5.41</v>
      </c>
      <c r="E12050">
        <v>20</v>
      </c>
      <c r="F12050" t="s">
        <v>19643</v>
      </c>
      <c r="G12050" t="s">
        <v>75</v>
      </c>
      <c r="H12050" t="s">
        <v>23</v>
      </c>
      <c r="I12050" t="s">
        <v>3143</v>
      </c>
      <c r="K12050"/>
      <c r="L12050" t="s">
        <v>19650</v>
      </c>
      <c r="M12050" t="s">
        <v>11208</v>
      </c>
      <c r="N12050">
        <v>4</v>
      </c>
      <c r="P12050" t="s">
        <v>10827</v>
      </c>
      <c r="Q12050" t="s">
        <v>19651</v>
      </c>
      <c r="S12050" t="s">
        <v>29</v>
      </c>
    </row>
    <row r="12051" spans="1:19" hidden="1" x14ac:dyDescent="0.2">
      <c r="A12051">
        <v>7868</v>
      </c>
      <c r="B12051" t="s">
        <v>19649</v>
      </c>
      <c r="C12051" t="s">
        <v>20</v>
      </c>
      <c r="D12051">
        <v>-5.65</v>
      </c>
      <c r="F12051" t="s">
        <v>11461</v>
      </c>
      <c r="G12051" t="s">
        <v>75</v>
      </c>
      <c r="H12051" t="s">
        <v>23</v>
      </c>
      <c r="I12051" t="s">
        <v>2616</v>
      </c>
      <c r="K12051"/>
      <c r="L12051" t="s">
        <v>19650</v>
      </c>
      <c r="M12051" t="s">
        <v>11208</v>
      </c>
      <c r="N12051">
        <v>4</v>
      </c>
      <c r="P12051" t="s">
        <v>10827</v>
      </c>
      <c r="Q12051" t="s">
        <v>19651</v>
      </c>
      <c r="S12051" t="s">
        <v>29</v>
      </c>
    </row>
    <row r="12052" spans="1:19" hidden="1" x14ac:dyDescent="0.2">
      <c r="A12052">
        <v>7869</v>
      </c>
      <c r="B12052" t="s">
        <v>10548</v>
      </c>
      <c r="C12052" t="s">
        <v>20</v>
      </c>
      <c r="D12052">
        <v>-5.71</v>
      </c>
      <c r="E12052">
        <v>20</v>
      </c>
      <c r="F12052" t="s">
        <v>19643</v>
      </c>
      <c r="G12052" t="s">
        <v>75</v>
      </c>
      <c r="H12052" t="s">
        <v>23</v>
      </c>
      <c r="I12052" t="s">
        <v>3143</v>
      </c>
      <c r="K12052"/>
      <c r="L12052" t="s">
        <v>19652</v>
      </c>
      <c r="M12052" t="s">
        <v>11208</v>
      </c>
      <c r="N12052">
        <v>4</v>
      </c>
      <c r="P12052" t="s">
        <v>10827</v>
      </c>
      <c r="Q12052" t="s">
        <v>19653</v>
      </c>
      <c r="S12052" t="s">
        <v>29</v>
      </c>
    </row>
    <row r="12053" spans="1:19" hidden="1" x14ac:dyDescent="0.2">
      <c r="A12053">
        <v>7869</v>
      </c>
      <c r="B12053" t="s">
        <v>10548</v>
      </c>
      <c r="C12053" t="s">
        <v>20</v>
      </c>
      <c r="D12053">
        <v>-6.04</v>
      </c>
      <c r="F12053" t="s">
        <v>11461</v>
      </c>
      <c r="G12053" t="s">
        <v>75</v>
      </c>
      <c r="H12053" t="s">
        <v>23</v>
      </c>
      <c r="I12053" t="s">
        <v>2616</v>
      </c>
      <c r="K12053"/>
      <c r="L12053" t="s">
        <v>19652</v>
      </c>
      <c r="M12053" t="s">
        <v>11208</v>
      </c>
      <c r="N12053">
        <v>4</v>
      </c>
      <c r="P12053" t="s">
        <v>10827</v>
      </c>
      <c r="Q12053" t="s">
        <v>19653</v>
      </c>
      <c r="S12053" t="s">
        <v>29</v>
      </c>
    </row>
    <row r="12054" spans="1:19" hidden="1" x14ac:dyDescent="0.2">
      <c r="A12054">
        <v>7871</v>
      </c>
      <c r="B12054" t="s">
        <v>19654</v>
      </c>
      <c r="C12054" t="s">
        <v>20</v>
      </c>
      <c r="D12054">
        <v>-4.41</v>
      </c>
      <c r="F12054" t="s">
        <v>13556</v>
      </c>
      <c r="G12054" t="s">
        <v>75</v>
      </c>
      <c r="H12054" t="s">
        <v>23</v>
      </c>
      <c r="I12054" t="s">
        <v>72</v>
      </c>
      <c r="K12054"/>
      <c r="L12054" t="s">
        <v>19655</v>
      </c>
      <c r="M12054" t="s">
        <v>11208</v>
      </c>
      <c r="N12054">
        <v>4</v>
      </c>
      <c r="P12054" t="s">
        <v>10827</v>
      </c>
      <c r="Q12054" t="s">
        <v>19656</v>
      </c>
      <c r="S12054" t="s">
        <v>29</v>
      </c>
    </row>
    <row r="12055" spans="1:19" hidden="1" x14ac:dyDescent="0.2">
      <c r="A12055">
        <v>7871</v>
      </c>
      <c r="B12055" t="s">
        <v>19654</v>
      </c>
      <c r="C12055" t="s">
        <v>20</v>
      </c>
      <c r="D12055">
        <v>-7.55</v>
      </c>
      <c r="E12055" t="s">
        <v>1620</v>
      </c>
      <c r="F12055" t="s">
        <v>11461</v>
      </c>
      <c r="G12055" t="s">
        <v>75</v>
      </c>
      <c r="H12055" t="s">
        <v>23</v>
      </c>
      <c r="I12055" t="s">
        <v>5131</v>
      </c>
      <c r="K12055"/>
      <c r="L12055" t="s">
        <v>19655</v>
      </c>
      <c r="M12055" t="s">
        <v>11208</v>
      </c>
      <c r="N12055">
        <v>4</v>
      </c>
      <c r="P12055" t="s">
        <v>10827</v>
      </c>
      <c r="Q12055" t="s">
        <v>19656</v>
      </c>
      <c r="S12055" t="s">
        <v>29</v>
      </c>
    </row>
    <row r="12056" spans="1:19" hidden="1" x14ac:dyDescent="0.2">
      <c r="A12056">
        <v>7877</v>
      </c>
      <c r="B12056" t="s">
        <v>19657</v>
      </c>
      <c r="C12056" t="s">
        <v>20</v>
      </c>
      <c r="D12056">
        <v>-10.01</v>
      </c>
      <c r="E12056">
        <v>25</v>
      </c>
      <c r="F12056" t="s">
        <v>11461</v>
      </c>
      <c r="G12056" t="s">
        <v>75</v>
      </c>
      <c r="H12056" t="s">
        <v>23</v>
      </c>
      <c r="I12056" t="s">
        <v>11458</v>
      </c>
      <c r="K12056"/>
      <c r="L12056" t="s">
        <v>19658</v>
      </c>
      <c r="M12056" t="s">
        <v>26</v>
      </c>
      <c r="N12056">
        <v>2</v>
      </c>
      <c r="P12056" t="s">
        <v>10827</v>
      </c>
      <c r="Q12056" t="s">
        <v>19659</v>
      </c>
      <c r="S12056" t="s">
        <v>29</v>
      </c>
    </row>
    <row r="12057" spans="1:19" hidden="1" x14ac:dyDescent="0.2">
      <c r="A12057">
        <v>7878</v>
      </c>
      <c r="B12057" t="s">
        <v>19660</v>
      </c>
      <c r="C12057" t="s">
        <v>20</v>
      </c>
      <c r="D12057">
        <v>-5.71</v>
      </c>
      <c r="F12057" t="s">
        <v>11461</v>
      </c>
      <c r="G12057" t="s">
        <v>75</v>
      </c>
      <c r="H12057" t="s">
        <v>23</v>
      </c>
      <c r="I12057" t="s">
        <v>2616</v>
      </c>
      <c r="K12057"/>
      <c r="L12057" t="s">
        <v>19661</v>
      </c>
      <c r="M12057" t="s">
        <v>26</v>
      </c>
      <c r="N12057">
        <v>2</v>
      </c>
      <c r="P12057" t="s">
        <v>10827</v>
      </c>
      <c r="Q12057" t="s">
        <v>19662</v>
      </c>
      <c r="S12057" t="s">
        <v>29</v>
      </c>
    </row>
    <row r="12058" spans="1:19" hidden="1" x14ac:dyDescent="0.2">
      <c r="A12058">
        <v>7879</v>
      </c>
      <c r="B12058" t="s">
        <v>19663</v>
      </c>
      <c r="C12058" t="s">
        <v>20</v>
      </c>
      <c r="D12058">
        <v>-4.8099999999999996</v>
      </c>
      <c r="F12058" t="s">
        <v>11461</v>
      </c>
      <c r="G12058" t="s">
        <v>75</v>
      </c>
      <c r="H12058" t="s">
        <v>23</v>
      </c>
      <c r="I12058" t="s">
        <v>2616</v>
      </c>
      <c r="K12058"/>
      <c r="L12058" t="s">
        <v>19664</v>
      </c>
      <c r="M12058" t="s">
        <v>11208</v>
      </c>
      <c r="N12058">
        <v>4</v>
      </c>
      <c r="P12058" t="s">
        <v>10827</v>
      </c>
      <c r="Q12058" t="s">
        <v>19665</v>
      </c>
      <c r="S12058" t="s">
        <v>29</v>
      </c>
    </row>
    <row r="12059" spans="1:19" hidden="1" x14ac:dyDescent="0.2">
      <c r="A12059">
        <v>7880</v>
      </c>
      <c r="B12059" t="s">
        <v>8970</v>
      </c>
      <c r="C12059" t="s">
        <v>20</v>
      </c>
      <c r="D12059">
        <v>-3.92</v>
      </c>
      <c r="F12059" t="s">
        <v>13556</v>
      </c>
      <c r="G12059" t="s">
        <v>75</v>
      </c>
      <c r="H12059" t="s">
        <v>23</v>
      </c>
      <c r="I12059" t="s">
        <v>72</v>
      </c>
      <c r="K12059"/>
      <c r="L12059" t="s">
        <v>19666</v>
      </c>
      <c r="M12059" t="s">
        <v>11208</v>
      </c>
      <c r="N12059">
        <v>4</v>
      </c>
      <c r="P12059" t="s">
        <v>10827</v>
      </c>
      <c r="Q12059" t="s">
        <v>19667</v>
      </c>
      <c r="S12059" t="s">
        <v>29</v>
      </c>
    </row>
    <row r="12060" spans="1:19" hidden="1" x14ac:dyDescent="0.2">
      <c r="A12060">
        <v>7886</v>
      </c>
      <c r="B12060" t="s">
        <v>19668</v>
      </c>
      <c r="C12060" t="s">
        <v>20</v>
      </c>
      <c r="D12060">
        <v>-0.92</v>
      </c>
      <c r="E12060" t="s">
        <v>5597</v>
      </c>
      <c r="F12060" t="s">
        <v>8359</v>
      </c>
      <c r="G12060" t="s">
        <v>75</v>
      </c>
      <c r="H12060" t="s">
        <v>23</v>
      </c>
      <c r="I12060" t="s">
        <v>7650</v>
      </c>
      <c r="K12060"/>
      <c r="L12060" t="s">
        <v>19669</v>
      </c>
      <c r="M12060" t="s">
        <v>11208</v>
      </c>
      <c r="N12060">
        <v>4</v>
      </c>
      <c r="P12060" t="s">
        <v>10827</v>
      </c>
      <c r="Q12060" t="s">
        <v>19670</v>
      </c>
      <c r="S12060" t="s">
        <v>29</v>
      </c>
    </row>
    <row r="12061" spans="1:19" hidden="1" x14ac:dyDescent="0.2">
      <c r="A12061">
        <v>7886</v>
      </c>
      <c r="B12061" t="s">
        <v>19668</v>
      </c>
      <c r="C12061" t="s">
        <v>20</v>
      </c>
      <c r="D12061">
        <v>-1.7</v>
      </c>
      <c r="E12061" t="s">
        <v>19671</v>
      </c>
      <c r="F12061" t="s">
        <v>14835</v>
      </c>
      <c r="G12061" t="s">
        <v>75</v>
      </c>
      <c r="H12061" t="s">
        <v>23</v>
      </c>
      <c r="I12061" t="s">
        <v>7650</v>
      </c>
      <c r="K12061"/>
      <c r="L12061" t="s">
        <v>19669</v>
      </c>
      <c r="M12061" t="s">
        <v>11208</v>
      </c>
      <c r="N12061">
        <v>4</v>
      </c>
      <c r="P12061" t="s">
        <v>10827</v>
      </c>
      <c r="Q12061" t="s">
        <v>19670</v>
      </c>
      <c r="S12061" t="s">
        <v>29</v>
      </c>
    </row>
    <row r="12062" spans="1:19" hidden="1" x14ac:dyDescent="0.2">
      <c r="A12062">
        <v>7886</v>
      </c>
      <c r="B12062" t="s">
        <v>19668</v>
      </c>
      <c r="C12062" t="s">
        <v>20</v>
      </c>
      <c r="D12062">
        <v>-1.65</v>
      </c>
      <c r="E12062">
        <v>25</v>
      </c>
      <c r="F12062" t="s">
        <v>19672</v>
      </c>
      <c r="G12062" t="s">
        <v>75</v>
      </c>
      <c r="H12062" t="s">
        <v>23</v>
      </c>
      <c r="I12062" t="s">
        <v>19673</v>
      </c>
      <c r="K12062"/>
      <c r="L12062" t="s">
        <v>19669</v>
      </c>
      <c r="M12062" t="s">
        <v>11208</v>
      </c>
      <c r="N12062">
        <v>4</v>
      </c>
      <c r="P12062" t="s">
        <v>10827</v>
      </c>
      <c r="Q12062" t="s">
        <v>19670</v>
      </c>
      <c r="S12062" t="s">
        <v>29</v>
      </c>
    </row>
    <row r="12063" spans="1:19" hidden="1" x14ac:dyDescent="0.2">
      <c r="A12063">
        <v>7887</v>
      </c>
      <c r="B12063" t="s">
        <v>19674</v>
      </c>
      <c r="C12063" t="s">
        <v>20</v>
      </c>
      <c r="D12063">
        <v>-3.5</v>
      </c>
      <c r="E12063">
        <v>25</v>
      </c>
      <c r="F12063" t="s">
        <v>8359</v>
      </c>
      <c r="G12063" t="s">
        <v>75</v>
      </c>
      <c r="H12063" t="s">
        <v>23</v>
      </c>
      <c r="I12063" t="s">
        <v>7650</v>
      </c>
      <c r="K12063"/>
      <c r="L12063" t="s">
        <v>19675</v>
      </c>
      <c r="M12063" t="s">
        <v>26</v>
      </c>
      <c r="N12063">
        <v>2</v>
      </c>
      <c r="P12063" t="s">
        <v>10827</v>
      </c>
      <c r="Q12063" t="s">
        <v>19676</v>
      </c>
      <c r="S12063" t="s">
        <v>29</v>
      </c>
    </row>
    <row r="12064" spans="1:19" hidden="1" x14ac:dyDescent="0.2">
      <c r="A12064">
        <v>7888</v>
      </c>
      <c r="B12064" t="s">
        <v>19677</v>
      </c>
      <c r="C12064" t="s">
        <v>20</v>
      </c>
      <c r="D12064">
        <v>-1.8</v>
      </c>
      <c r="E12064" t="s">
        <v>5597</v>
      </c>
      <c r="F12064" t="s">
        <v>8359</v>
      </c>
      <c r="G12064" t="s">
        <v>75</v>
      </c>
      <c r="H12064" t="s">
        <v>23</v>
      </c>
      <c r="I12064" t="s">
        <v>7650</v>
      </c>
      <c r="K12064"/>
      <c r="L12064" t="s">
        <v>19678</v>
      </c>
      <c r="M12064" t="s">
        <v>11208</v>
      </c>
      <c r="N12064">
        <v>4</v>
      </c>
      <c r="P12064" t="s">
        <v>10827</v>
      </c>
      <c r="Q12064" t="s">
        <v>19679</v>
      </c>
      <c r="S12064" t="s">
        <v>29</v>
      </c>
    </row>
    <row r="12065" spans="1:19" hidden="1" x14ac:dyDescent="0.2">
      <c r="A12065">
        <v>7888</v>
      </c>
      <c r="B12065" t="s">
        <v>19677</v>
      </c>
      <c r="C12065" t="s">
        <v>20</v>
      </c>
      <c r="D12065">
        <v>-3.4</v>
      </c>
      <c r="E12065" t="s">
        <v>19671</v>
      </c>
      <c r="F12065" t="s">
        <v>14835</v>
      </c>
      <c r="G12065" t="s">
        <v>75</v>
      </c>
      <c r="H12065" t="s">
        <v>23</v>
      </c>
      <c r="I12065" t="s">
        <v>7650</v>
      </c>
      <c r="K12065"/>
      <c r="L12065" t="s">
        <v>19678</v>
      </c>
      <c r="M12065" t="s">
        <v>11208</v>
      </c>
      <c r="N12065">
        <v>4</v>
      </c>
      <c r="P12065" t="s">
        <v>10827</v>
      </c>
      <c r="Q12065" t="s">
        <v>19679</v>
      </c>
      <c r="S12065" t="s">
        <v>29</v>
      </c>
    </row>
    <row r="12066" spans="1:19" hidden="1" x14ac:dyDescent="0.2">
      <c r="A12066">
        <v>7888</v>
      </c>
      <c r="B12066" t="s">
        <v>19677</v>
      </c>
      <c r="C12066" t="s">
        <v>20</v>
      </c>
      <c r="D12066">
        <v>-3.05</v>
      </c>
      <c r="E12066">
        <v>25</v>
      </c>
      <c r="F12066" t="s">
        <v>19672</v>
      </c>
      <c r="G12066" t="s">
        <v>75</v>
      </c>
      <c r="H12066" t="s">
        <v>23</v>
      </c>
      <c r="I12066" t="s">
        <v>19673</v>
      </c>
      <c r="K12066"/>
      <c r="L12066" t="s">
        <v>19678</v>
      </c>
      <c r="M12066" t="s">
        <v>11208</v>
      </c>
      <c r="N12066">
        <v>4</v>
      </c>
      <c r="P12066" t="s">
        <v>10827</v>
      </c>
      <c r="Q12066" t="s">
        <v>19679</v>
      </c>
      <c r="S12066" t="s">
        <v>29</v>
      </c>
    </row>
    <row r="12067" spans="1:19" hidden="1" x14ac:dyDescent="0.2">
      <c r="A12067">
        <v>7889</v>
      </c>
      <c r="B12067" t="s">
        <v>19680</v>
      </c>
      <c r="C12067" t="s">
        <v>20</v>
      </c>
      <c r="D12067">
        <v>-4.59</v>
      </c>
      <c r="E12067" t="s">
        <v>5597</v>
      </c>
      <c r="F12067" t="s">
        <v>8359</v>
      </c>
      <c r="G12067" t="s">
        <v>75</v>
      </c>
      <c r="H12067" t="s">
        <v>23</v>
      </c>
      <c r="I12067" t="s">
        <v>7650</v>
      </c>
      <c r="K12067"/>
      <c r="L12067" t="s">
        <v>19681</v>
      </c>
      <c r="M12067" t="s">
        <v>26</v>
      </c>
      <c r="N12067">
        <v>2</v>
      </c>
      <c r="P12067" t="s">
        <v>10827</v>
      </c>
      <c r="Q12067" t="s">
        <v>19682</v>
      </c>
      <c r="S12067" t="s">
        <v>29</v>
      </c>
    </row>
    <row r="12068" spans="1:19" hidden="1" x14ac:dyDescent="0.2">
      <c r="A12068">
        <v>7889</v>
      </c>
      <c r="B12068" t="s">
        <v>19680</v>
      </c>
      <c r="C12068" t="s">
        <v>20</v>
      </c>
      <c r="D12068">
        <v>-6.8</v>
      </c>
      <c r="E12068" t="s">
        <v>19671</v>
      </c>
      <c r="F12068" t="s">
        <v>14835</v>
      </c>
      <c r="G12068" t="s">
        <v>75</v>
      </c>
      <c r="H12068" t="s">
        <v>23</v>
      </c>
      <c r="I12068" t="s">
        <v>7650</v>
      </c>
      <c r="K12068"/>
      <c r="L12068" t="s">
        <v>19681</v>
      </c>
      <c r="M12068" t="s">
        <v>26</v>
      </c>
      <c r="N12068">
        <v>2</v>
      </c>
      <c r="P12068" t="s">
        <v>10827</v>
      </c>
      <c r="Q12068" t="s">
        <v>19682</v>
      </c>
      <c r="S12068" t="s">
        <v>29</v>
      </c>
    </row>
    <row r="12069" spans="1:19" hidden="1" x14ac:dyDescent="0.2">
      <c r="A12069">
        <v>7889</v>
      </c>
      <c r="B12069" t="s">
        <v>19680</v>
      </c>
      <c r="C12069" t="s">
        <v>20</v>
      </c>
      <c r="D12069">
        <v>-6.35</v>
      </c>
      <c r="E12069">
        <v>25</v>
      </c>
      <c r="F12069" t="s">
        <v>19672</v>
      </c>
      <c r="G12069" t="s">
        <v>75</v>
      </c>
      <c r="H12069" t="s">
        <v>23</v>
      </c>
      <c r="I12069" t="s">
        <v>19673</v>
      </c>
      <c r="K12069"/>
      <c r="L12069" t="s">
        <v>19681</v>
      </c>
      <c r="M12069" t="s">
        <v>26</v>
      </c>
      <c r="N12069">
        <v>2</v>
      </c>
      <c r="P12069" t="s">
        <v>10827</v>
      </c>
      <c r="Q12069" t="s">
        <v>19682</v>
      </c>
      <c r="S12069" t="s">
        <v>29</v>
      </c>
    </row>
    <row r="12070" spans="1:19" hidden="1" x14ac:dyDescent="0.2">
      <c r="A12070">
        <v>7890</v>
      </c>
      <c r="B12070" t="s">
        <v>19683</v>
      </c>
      <c r="C12070" t="s">
        <v>20</v>
      </c>
      <c r="D12070">
        <v>-5.43</v>
      </c>
      <c r="E12070">
        <v>25</v>
      </c>
      <c r="F12070" t="s">
        <v>19672</v>
      </c>
      <c r="G12070" t="s">
        <v>75</v>
      </c>
      <c r="H12070" t="s">
        <v>23</v>
      </c>
      <c r="I12070" t="s">
        <v>19673</v>
      </c>
      <c r="K12070"/>
      <c r="L12070" t="s">
        <v>19684</v>
      </c>
      <c r="M12070" t="s">
        <v>11208</v>
      </c>
      <c r="N12070">
        <v>4</v>
      </c>
      <c r="P12070" t="s">
        <v>10827</v>
      </c>
      <c r="Q12070" t="s">
        <v>19685</v>
      </c>
      <c r="S12070" t="s">
        <v>29</v>
      </c>
    </row>
    <row r="12071" spans="1:19" hidden="1" x14ac:dyDescent="0.2">
      <c r="A12071">
        <v>7891</v>
      </c>
      <c r="B12071" t="s">
        <v>19686</v>
      </c>
      <c r="C12071" t="s">
        <v>20</v>
      </c>
      <c r="D12071">
        <v>-0.86</v>
      </c>
      <c r="E12071" t="s">
        <v>5597</v>
      </c>
      <c r="F12071" t="s">
        <v>8359</v>
      </c>
      <c r="G12071" t="s">
        <v>75</v>
      </c>
      <c r="H12071" t="s">
        <v>23</v>
      </c>
      <c r="I12071" t="s">
        <v>7650</v>
      </c>
      <c r="K12071"/>
      <c r="L12071" t="s">
        <v>19687</v>
      </c>
      <c r="M12071" t="s">
        <v>26</v>
      </c>
      <c r="N12071">
        <v>2</v>
      </c>
      <c r="P12071" t="s">
        <v>10827</v>
      </c>
      <c r="Q12071" t="s">
        <v>19688</v>
      </c>
      <c r="S12071" t="s">
        <v>29</v>
      </c>
    </row>
    <row r="12072" spans="1:19" hidden="1" x14ac:dyDescent="0.2">
      <c r="A12072">
        <v>7891</v>
      </c>
      <c r="B12072" t="s">
        <v>19686</v>
      </c>
      <c r="C12072" t="s">
        <v>20</v>
      </c>
      <c r="D12072">
        <v>-1.7</v>
      </c>
      <c r="E12072" t="s">
        <v>19671</v>
      </c>
      <c r="F12072" t="s">
        <v>14835</v>
      </c>
      <c r="G12072" t="s">
        <v>75</v>
      </c>
      <c r="H12072" t="s">
        <v>23</v>
      </c>
      <c r="I12072" t="s">
        <v>7650</v>
      </c>
      <c r="K12072"/>
      <c r="L12072" t="s">
        <v>19687</v>
      </c>
      <c r="M12072" t="s">
        <v>26</v>
      </c>
      <c r="N12072">
        <v>2</v>
      </c>
      <c r="P12072" t="s">
        <v>10827</v>
      </c>
      <c r="Q12072" t="s">
        <v>19688</v>
      </c>
      <c r="S12072" t="s">
        <v>29</v>
      </c>
    </row>
    <row r="12073" spans="1:19" hidden="1" x14ac:dyDescent="0.2">
      <c r="A12073">
        <v>7892</v>
      </c>
      <c r="B12073" t="s">
        <v>19689</v>
      </c>
      <c r="C12073" t="s">
        <v>20</v>
      </c>
      <c r="D12073">
        <v>-1.1200000000000001</v>
      </c>
      <c r="E12073" t="s">
        <v>5597</v>
      </c>
      <c r="F12073" t="s">
        <v>8359</v>
      </c>
      <c r="G12073" t="s">
        <v>75</v>
      </c>
      <c r="H12073" t="s">
        <v>23</v>
      </c>
      <c r="I12073" t="s">
        <v>7650</v>
      </c>
      <c r="K12073"/>
      <c r="L12073" t="s">
        <v>19690</v>
      </c>
      <c r="M12073" t="s">
        <v>26</v>
      </c>
      <c r="N12073">
        <v>2</v>
      </c>
      <c r="P12073" t="s">
        <v>10827</v>
      </c>
      <c r="Q12073" t="s">
        <v>19691</v>
      </c>
      <c r="S12073" t="s">
        <v>29</v>
      </c>
    </row>
    <row r="12074" spans="1:19" hidden="1" x14ac:dyDescent="0.2">
      <c r="A12074">
        <v>7892</v>
      </c>
      <c r="B12074" t="s">
        <v>19689</v>
      </c>
      <c r="C12074" t="s">
        <v>20</v>
      </c>
      <c r="D12074">
        <v>-1</v>
      </c>
      <c r="F12074" t="s">
        <v>2017</v>
      </c>
      <c r="G12074" t="s">
        <v>1440</v>
      </c>
      <c r="H12074" t="s">
        <v>23</v>
      </c>
      <c r="I12074" t="s">
        <v>19692</v>
      </c>
      <c r="K12074"/>
      <c r="L12074" t="s">
        <v>19690</v>
      </c>
      <c r="M12074" t="s">
        <v>26</v>
      </c>
      <c r="N12074">
        <v>2</v>
      </c>
      <c r="P12074" t="s">
        <v>10827</v>
      </c>
      <c r="Q12074" t="s">
        <v>19691</v>
      </c>
      <c r="S12074" t="s">
        <v>29</v>
      </c>
    </row>
    <row r="12075" spans="1:19" hidden="1" x14ac:dyDescent="0.2">
      <c r="A12075">
        <v>7893</v>
      </c>
      <c r="B12075" t="s">
        <v>19693</v>
      </c>
      <c r="C12075" t="s">
        <v>20</v>
      </c>
      <c r="D12075">
        <v>-0.36</v>
      </c>
      <c r="E12075" t="s">
        <v>5597</v>
      </c>
      <c r="F12075" t="s">
        <v>19694</v>
      </c>
      <c r="G12075" t="s">
        <v>75</v>
      </c>
      <c r="H12075" t="s">
        <v>23</v>
      </c>
      <c r="I12075" t="s">
        <v>7650</v>
      </c>
      <c r="K12075"/>
      <c r="L12075" t="s">
        <v>19695</v>
      </c>
      <c r="M12075" t="s">
        <v>26</v>
      </c>
      <c r="N12075">
        <v>2</v>
      </c>
      <c r="P12075" t="s">
        <v>10827</v>
      </c>
      <c r="Q12075" t="s">
        <v>19696</v>
      </c>
      <c r="S12075" t="s">
        <v>29</v>
      </c>
    </row>
    <row r="12076" spans="1:19" hidden="1" x14ac:dyDescent="0.2">
      <c r="A12076">
        <v>7893</v>
      </c>
      <c r="B12076" t="s">
        <v>19693</v>
      </c>
      <c r="C12076" t="s">
        <v>20</v>
      </c>
      <c r="D12076">
        <v>-0.83</v>
      </c>
      <c r="E12076" t="s">
        <v>19671</v>
      </c>
      <c r="F12076" t="s">
        <v>14835</v>
      </c>
      <c r="G12076" t="s">
        <v>75</v>
      </c>
      <c r="H12076" t="s">
        <v>23</v>
      </c>
      <c r="I12076" t="s">
        <v>7650</v>
      </c>
      <c r="K12076"/>
      <c r="L12076" t="s">
        <v>19695</v>
      </c>
      <c r="M12076" t="s">
        <v>26</v>
      </c>
      <c r="N12076">
        <v>2</v>
      </c>
      <c r="P12076" t="s">
        <v>10827</v>
      </c>
      <c r="Q12076" t="s">
        <v>19696</v>
      </c>
      <c r="S12076" t="s">
        <v>29</v>
      </c>
    </row>
    <row r="12077" spans="1:19" hidden="1" x14ac:dyDescent="0.2">
      <c r="A12077">
        <v>7893</v>
      </c>
      <c r="B12077" t="s">
        <v>19693</v>
      </c>
      <c r="C12077" t="s">
        <v>20</v>
      </c>
      <c r="D12077">
        <v>-1.1000000000000001</v>
      </c>
      <c r="E12077">
        <v>25</v>
      </c>
      <c r="F12077" t="s">
        <v>19672</v>
      </c>
      <c r="G12077" t="s">
        <v>75</v>
      </c>
      <c r="H12077" t="s">
        <v>23</v>
      </c>
      <c r="I12077" t="s">
        <v>19673</v>
      </c>
      <c r="K12077"/>
      <c r="L12077" t="s">
        <v>19695</v>
      </c>
      <c r="M12077" t="s">
        <v>26</v>
      </c>
      <c r="N12077">
        <v>2</v>
      </c>
      <c r="P12077" t="s">
        <v>10827</v>
      </c>
      <c r="Q12077" t="s">
        <v>19696</v>
      </c>
      <c r="S12077" t="s">
        <v>29</v>
      </c>
    </row>
    <row r="12078" spans="1:19" hidden="1" x14ac:dyDescent="0.2">
      <c r="A12078">
        <v>7894</v>
      </c>
      <c r="B12078" t="s">
        <v>19697</v>
      </c>
      <c r="C12078" t="s">
        <v>20</v>
      </c>
      <c r="D12078">
        <v>-4.68</v>
      </c>
      <c r="E12078" t="s">
        <v>5597</v>
      </c>
      <c r="F12078" t="s">
        <v>19698</v>
      </c>
      <c r="G12078" t="s">
        <v>75</v>
      </c>
      <c r="H12078" t="s">
        <v>23</v>
      </c>
      <c r="I12078" t="s">
        <v>7650</v>
      </c>
      <c r="K12078"/>
      <c r="L12078" t="s">
        <v>19699</v>
      </c>
      <c r="M12078" t="s">
        <v>26</v>
      </c>
      <c r="N12078">
        <v>2</v>
      </c>
      <c r="P12078" t="s">
        <v>10827</v>
      </c>
      <c r="Q12078" t="s">
        <v>19700</v>
      </c>
      <c r="S12078" t="s">
        <v>29</v>
      </c>
    </row>
    <row r="12079" spans="1:19" hidden="1" x14ac:dyDescent="0.2">
      <c r="A12079">
        <v>7895</v>
      </c>
      <c r="B12079" t="s">
        <v>19701</v>
      </c>
      <c r="C12079" t="s">
        <v>20</v>
      </c>
      <c r="D12079">
        <v>0.63</v>
      </c>
      <c r="E12079">
        <v>25</v>
      </c>
      <c r="F12079" t="s">
        <v>19672</v>
      </c>
      <c r="G12079" t="s">
        <v>75</v>
      </c>
      <c r="H12079" t="s">
        <v>23</v>
      </c>
      <c r="I12079" t="s">
        <v>19673</v>
      </c>
      <c r="K12079"/>
      <c r="L12079" t="s">
        <v>19702</v>
      </c>
      <c r="M12079" t="s">
        <v>11208</v>
      </c>
      <c r="N12079">
        <v>4</v>
      </c>
      <c r="P12079" t="s">
        <v>10827</v>
      </c>
      <c r="Q12079" t="s">
        <v>19703</v>
      </c>
      <c r="S12079" t="s">
        <v>29</v>
      </c>
    </row>
    <row r="12080" spans="1:19" hidden="1" x14ac:dyDescent="0.2">
      <c r="A12080">
        <v>7896</v>
      </c>
      <c r="B12080" t="s">
        <v>19704</v>
      </c>
      <c r="C12080" t="s">
        <v>20</v>
      </c>
      <c r="D12080">
        <v>-2.2599999999999998</v>
      </c>
      <c r="E12080" t="s">
        <v>5597</v>
      </c>
      <c r="F12080" t="s">
        <v>8359</v>
      </c>
      <c r="G12080" t="s">
        <v>75</v>
      </c>
      <c r="H12080" t="s">
        <v>23</v>
      </c>
      <c r="I12080" t="s">
        <v>7650</v>
      </c>
      <c r="K12080"/>
      <c r="L12080" t="s">
        <v>19705</v>
      </c>
      <c r="M12080" t="s">
        <v>26</v>
      </c>
      <c r="N12080">
        <v>2</v>
      </c>
      <c r="P12080" t="s">
        <v>10827</v>
      </c>
      <c r="Q12080" t="s">
        <v>19706</v>
      </c>
      <c r="S12080" t="s">
        <v>29</v>
      </c>
    </row>
    <row r="12081" spans="1:19" hidden="1" x14ac:dyDescent="0.2">
      <c r="A12081">
        <v>7897</v>
      </c>
      <c r="B12081" t="s">
        <v>10133</v>
      </c>
      <c r="C12081" t="s">
        <v>20</v>
      </c>
      <c r="D12081">
        <v>-6.87</v>
      </c>
      <c r="E12081">
        <v>20</v>
      </c>
      <c r="F12081" t="s">
        <v>19643</v>
      </c>
      <c r="G12081" t="s">
        <v>75</v>
      </c>
      <c r="H12081" t="s">
        <v>23</v>
      </c>
      <c r="I12081" t="s">
        <v>3143</v>
      </c>
      <c r="K12081"/>
      <c r="L12081" t="s">
        <v>10135</v>
      </c>
      <c r="M12081" t="s">
        <v>11208</v>
      </c>
      <c r="N12081">
        <v>4</v>
      </c>
      <c r="P12081" t="s">
        <v>10827</v>
      </c>
      <c r="Q12081" t="s">
        <v>19707</v>
      </c>
      <c r="S12081" t="s">
        <v>29</v>
      </c>
    </row>
    <row r="12082" spans="1:19" hidden="1" x14ac:dyDescent="0.2">
      <c r="A12082">
        <v>7897</v>
      </c>
      <c r="B12082" t="s">
        <v>10133</v>
      </c>
      <c r="C12082" t="s">
        <v>19708</v>
      </c>
      <c r="D12082">
        <v>-6.63</v>
      </c>
      <c r="E12082">
        <v>20</v>
      </c>
      <c r="F12082" t="s">
        <v>19643</v>
      </c>
      <c r="G12082" t="s">
        <v>75</v>
      </c>
      <c r="H12082" t="s">
        <v>23</v>
      </c>
      <c r="I12082" t="s">
        <v>3143</v>
      </c>
      <c r="K12082"/>
      <c r="L12082" t="s">
        <v>10135</v>
      </c>
      <c r="M12082" t="s">
        <v>11208</v>
      </c>
      <c r="N12082">
        <v>4</v>
      </c>
      <c r="P12082" t="s">
        <v>10827</v>
      </c>
      <c r="Q12082" t="s">
        <v>19707</v>
      </c>
      <c r="S12082" t="s">
        <v>29</v>
      </c>
    </row>
    <row r="12083" spans="1:19" hidden="1" x14ac:dyDescent="0.2">
      <c r="A12083">
        <v>7897</v>
      </c>
      <c r="B12083" t="s">
        <v>10133</v>
      </c>
      <c r="C12083" t="s">
        <v>20</v>
      </c>
      <c r="D12083">
        <v>-4.87</v>
      </c>
      <c r="F12083" t="s">
        <v>19709</v>
      </c>
      <c r="G12083" t="s">
        <v>75</v>
      </c>
      <c r="H12083" t="s">
        <v>23</v>
      </c>
      <c r="I12083" t="s">
        <v>72</v>
      </c>
      <c r="K12083"/>
      <c r="L12083" t="s">
        <v>10135</v>
      </c>
      <c r="M12083" t="s">
        <v>11208</v>
      </c>
      <c r="N12083">
        <v>4</v>
      </c>
      <c r="P12083" t="s">
        <v>10827</v>
      </c>
      <c r="Q12083" t="s">
        <v>19707</v>
      </c>
      <c r="S12083" t="s">
        <v>29</v>
      </c>
    </row>
    <row r="12084" spans="1:19" hidden="1" x14ac:dyDescent="0.2">
      <c r="A12084">
        <v>7897</v>
      </c>
      <c r="B12084" t="s">
        <v>10133</v>
      </c>
      <c r="C12084" t="s">
        <v>20</v>
      </c>
      <c r="D12084">
        <v>-7.43</v>
      </c>
      <c r="E12084">
        <v>25</v>
      </c>
      <c r="F12084" t="s">
        <v>11461</v>
      </c>
      <c r="G12084" t="s">
        <v>75</v>
      </c>
      <c r="H12084" t="s">
        <v>23</v>
      </c>
      <c r="I12084" t="s">
        <v>11458</v>
      </c>
      <c r="K12084"/>
      <c r="L12084" t="s">
        <v>10135</v>
      </c>
      <c r="M12084" t="s">
        <v>11208</v>
      </c>
      <c r="N12084">
        <v>4</v>
      </c>
      <c r="P12084" t="s">
        <v>10827</v>
      </c>
      <c r="Q12084" t="s">
        <v>19707</v>
      </c>
      <c r="S12084" t="s">
        <v>29</v>
      </c>
    </row>
    <row r="12085" spans="1:19" hidden="1" x14ac:dyDescent="0.2">
      <c r="A12085">
        <v>7897</v>
      </c>
      <c r="B12085" t="s">
        <v>10133</v>
      </c>
      <c r="C12085" t="s">
        <v>20</v>
      </c>
      <c r="D12085">
        <v>-6.99</v>
      </c>
      <c r="F12085" t="s">
        <v>11461</v>
      </c>
      <c r="G12085" t="s">
        <v>75</v>
      </c>
      <c r="H12085" t="s">
        <v>23</v>
      </c>
      <c r="I12085" t="s">
        <v>2616</v>
      </c>
      <c r="K12085"/>
      <c r="L12085" t="s">
        <v>10135</v>
      </c>
      <c r="M12085" t="s">
        <v>11208</v>
      </c>
      <c r="N12085">
        <v>4</v>
      </c>
      <c r="P12085" t="s">
        <v>10827</v>
      </c>
      <c r="Q12085" t="s">
        <v>19707</v>
      </c>
      <c r="S12085" t="s">
        <v>29</v>
      </c>
    </row>
    <row r="12086" spans="1:19" hidden="1" x14ac:dyDescent="0.2">
      <c r="A12086">
        <v>7898</v>
      </c>
      <c r="B12086" t="s">
        <v>10144</v>
      </c>
      <c r="C12086" t="s">
        <v>20</v>
      </c>
      <c r="D12086">
        <v>-4.28</v>
      </c>
      <c r="E12086">
        <v>20</v>
      </c>
      <c r="F12086" t="s">
        <v>19643</v>
      </c>
      <c r="G12086" t="s">
        <v>75</v>
      </c>
      <c r="H12086" t="s">
        <v>23</v>
      </c>
      <c r="I12086" t="s">
        <v>3143</v>
      </c>
      <c r="K12086"/>
      <c r="L12086" t="s">
        <v>19710</v>
      </c>
      <c r="M12086" t="s">
        <v>11208</v>
      </c>
      <c r="N12086">
        <v>4</v>
      </c>
      <c r="P12086" t="s">
        <v>10827</v>
      </c>
      <c r="Q12086" t="s">
        <v>19711</v>
      </c>
      <c r="S12086" t="s">
        <v>29</v>
      </c>
    </row>
    <row r="12087" spans="1:19" hidden="1" x14ac:dyDescent="0.2">
      <c r="A12087">
        <v>7898</v>
      </c>
      <c r="B12087" t="s">
        <v>10144</v>
      </c>
      <c r="C12087" t="s">
        <v>19708</v>
      </c>
      <c r="D12087">
        <v>-4.84</v>
      </c>
      <c r="E12087">
        <v>20</v>
      </c>
      <c r="F12087" t="s">
        <v>19643</v>
      </c>
      <c r="G12087" t="s">
        <v>75</v>
      </c>
      <c r="H12087" t="s">
        <v>23</v>
      </c>
      <c r="I12087" t="s">
        <v>3143</v>
      </c>
      <c r="K12087"/>
      <c r="L12087" t="s">
        <v>19710</v>
      </c>
      <c r="M12087" t="s">
        <v>11208</v>
      </c>
      <c r="N12087">
        <v>4</v>
      </c>
      <c r="P12087" t="s">
        <v>10827</v>
      </c>
      <c r="Q12087" t="s">
        <v>19711</v>
      </c>
      <c r="S12087" t="s">
        <v>29</v>
      </c>
    </row>
    <row r="12088" spans="1:19" hidden="1" x14ac:dyDescent="0.2">
      <c r="A12088">
        <v>7899</v>
      </c>
      <c r="B12088" t="s">
        <v>10153</v>
      </c>
      <c r="C12088" t="s">
        <v>20</v>
      </c>
      <c r="D12088">
        <v>-4.18</v>
      </c>
      <c r="F12088" t="s">
        <v>19712</v>
      </c>
      <c r="G12088" t="s">
        <v>75</v>
      </c>
      <c r="H12088" t="s">
        <v>23</v>
      </c>
      <c r="I12088" t="s">
        <v>72</v>
      </c>
      <c r="K12088"/>
      <c r="L12088" t="s">
        <v>19713</v>
      </c>
      <c r="M12088" t="s">
        <v>11208</v>
      </c>
      <c r="N12088">
        <v>4</v>
      </c>
      <c r="P12088" t="s">
        <v>10827</v>
      </c>
      <c r="Q12088" t="s">
        <v>19714</v>
      </c>
      <c r="S12088" t="s">
        <v>29</v>
      </c>
    </row>
    <row r="12089" spans="1:19" hidden="1" x14ac:dyDescent="0.2">
      <c r="A12089">
        <v>7900</v>
      </c>
      <c r="B12089" t="s">
        <v>19715</v>
      </c>
      <c r="C12089" t="s">
        <v>20</v>
      </c>
      <c r="D12089">
        <v>-2.1</v>
      </c>
      <c r="F12089" t="s">
        <v>19716</v>
      </c>
      <c r="G12089" t="s">
        <v>75</v>
      </c>
      <c r="H12089" t="s">
        <v>23</v>
      </c>
      <c r="I12089" t="s">
        <v>4919</v>
      </c>
      <c r="K12089"/>
      <c r="L12089" t="s">
        <v>19717</v>
      </c>
      <c r="M12089" t="s">
        <v>11208</v>
      </c>
      <c r="N12089">
        <v>4</v>
      </c>
      <c r="P12089" t="s">
        <v>10827</v>
      </c>
      <c r="Q12089" t="s">
        <v>19718</v>
      </c>
      <c r="S12089" t="s">
        <v>29</v>
      </c>
    </row>
    <row r="12090" spans="1:19" hidden="1" x14ac:dyDescent="0.2">
      <c r="A12090">
        <v>7900</v>
      </c>
      <c r="B12090" t="s">
        <v>19715</v>
      </c>
      <c r="C12090" t="s">
        <v>20</v>
      </c>
      <c r="D12090">
        <v>-2.19</v>
      </c>
      <c r="F12090" t="s">
        <v>19719</v>
      </c>
      <c r="G12090" t="s">
        <v>75</v>
      </c>
      <c r="H12090" t="s">
        <v>23</v>
      </c>
      <c r="I12090" t="s">
        <v>4919</v>
      </c>
      <c r="K12090"/>
      <c r="L12090" t="s">
        <v>19717</v>
      </c>
      <c r="M12090" t="s">
        <v>11208</v>
      </c>
      <c r="N12090">
        <v>4</v>
      </c>
      <c r="P12090" t="s">
        <v>10827</v>
      </c>
      <c r="Q12090" t="s">
        <v>19718</v>
      </c>
      <c r="S12090" t="s">
        <v>29</v>
      </c>
    </row>
    <row r="12091" spans="1:19" hidden="1" x14ac:dyDescent="0.2">
      <c r="A12091">
        <v>7900</v>
      </c>
      <c r="B12091" t="s">
        <v>19715</v>
      </c>
      <c r="C12091" t="s">
        <v>20</v>
      </c>
      <c r="D12091">
        <v>-2.06</v>
      </c>
      <c r="F12091" t="s">
        <v>19720</v>
      </c>
      <c r="G12091" t="s">
        <v>75</v>
      </c>
      <c r="H12091" t="s">
        <v>23</v>
      </c>
      <c r="I12091" t="s">
        <v>4919</v>
      </c>
      <c r="K12091"/>
      <c r="L12091" t="s">
        <v>19717</v>
      </c>
      <c r="M12091" t="s">
        <v>11208</v>
      </c>
      <c r="N12091">
        <v>4</v>
      </c>
      <c r="P12091" t="s">
        <v>10827</v>
      </c>
      <c r="Q12091" t="s">
        <v>19718</v>
      </c>
      <c r="S12091" t="s">
        <v>29</v>
      </c>
    </row>
    <row r="12092" spans="1:19" hidden="1" x14ac:dyDescent="0.2">
      <c r="A12092">
        <v>7901</v>
      </c>
      <c r="B12092" t="s">
        <v>2410</v>
      </c>
      <c r="C12092" t="s">
        <v>20</v>
      </c>
      <c r="D12092">
        <v>-2.15</v>
      </c>
      <c r="F12092" t="s">
        <v>8359</v>
      </c>
      <c r="G12092" t="s">
        <v>75</v>
      </c>
      <c r="H12092" t="s">
        <v>23</v>
      </c>
      <c r="I12092" t="s">
        <v>19721</v>
      </c>
      <c r="K12092" s="1" t="s">
        <v>19722</v>
      </c>
      <c r="L12092" t="s">
        <v>10172</v>
      </c>
      <c r="M12092" t="s">
        <v>11208</v>
      </c>
      <c r="N12092">
        <v>4</v>
      </c>
      <c r="P12092" t="s">
        <v>10827</v>
      </c>
      <c r="Q12092" t="s">
        <v>19723</v>
      </c>
      <c r="S12092" t="s">
        <v>29</v>
      </c>
    </row>
    <row r="12093" spans="1:19" hidden="1" x14ac:dyDescent="0.2">
      <c r="A12093">
        <v>7902</v>
      </c>
      <c r="B12093" t="s">
        <v>10174</v>
      </c>
      <c r="C12093" t="s">
        <v>20</v>
      </c>
      <c r="D12093">
        <v>-2.5499999999999998</v>
      </c>
      <c r="E12093">
        <v>20</v>
      </c>
      <c r="F12093" t="s">
        <v>11429</v>
      </c>
      <c r="G12093" t="s">
        <v>75</v>
      </c>
      <c r="H12093" t="s">
        <v>23</v>
      </c>
      <c r="I12093" t="s">
        <v>1680</v>
      </c>
      <c r="K12093"/>
      <c r="L12093" t="s">
        <v>19724</v>
      </c>
      <c r="M12093" t="s">
        <v>11208</v>
      </c>
      <c r="N12093">
        <v>4</v>
      </c>
      <c r="P12093" t="s">
        <v>10827</v>
      </c>
      <c r="Q12093" t="s">
        <v>19725</v>
      </c>
      <c r="S12093" t="s">
        <v>29</v>
      </c>
    </row>
    <row r="12094" spans="1:19" hidden="1" x14ac:dyDescent="0.2">
      <c r="A12094">
        <v>7903</v>
      </c>
      <c r="B12094" t="s">
        <v>10177</v>
      </c>
      <c r="C12094" t="s">
        <v>20</v>
      </c>
      <c r="D12094">
        <v>-2.15</v>
      </c>
      <c r="E12094">
        <v>20</v>
      </c>
      <c r="F12094" t="s">
        <v>11429</v>
      </c>
      <c r="G12094" t="s">
        <v>75</v>
      </c>
      <c r="H12094" t="s">
        <v>23</v>
      </c>
      <c r="I12094" t="s">
        <v>1680</v>
      </c>
      <c r="K12094"/>
      <c r="L12094" t="s">
        <v>19726</v>
      </c>
      <c r="M12094" t="s">
        <v>11208</v>
      </c>
      <c r="N12094">
        <v>4</v>
      </c>
      <c r="P12094" t="s">
        <v>10827</v>
      </c>
      <c r="Q12094" t="s">
        <v>19727</v>
      </c>
      <c r="S12094" t="s">
        <v>29</v>
      </c>
    </row>
    <row r="12095" spans="1:19" hidden="1" x14ac:dyDescent="0.2">
      <c r="A12095">
        <v>7904</v>
      </c>
      <c r="B12095" t="s">
        <v>10183</v>
      </c>
      <c r="C12095" t="s">
        <v>20</v>
      </c>
      <c r="D12095">
        <v>-2.2999999999999998</v>
      </c>
      <c r="E12095">
        <v>20</v>
      </c>
      <c r="F12095" t="s">
        <v>11429</v>
      </c>
      <c r="G12095" t="s">
        <v>75</v>
      </c>
      <c r="H12095" t="s">
        <v>23</v>
      </c>
      <c r="I12095" t="s">
        <v>1680</v>
      </c>
      <c r="K12095"/>
      <c r="L12095" t="s">
        <v>19728</v>
      </c>
      <c r="M12095" t="s">
        <v>11208</v>
      </c>
      <c r="N12095">
        <v>4</v>
      </c>
      <c r="P12095" t="s">
        <v>10827</v>
      </c>
      <c r="Q12095" t="s">
        <v>19729</v>
      </c>
      <c r="S12095" t="s">
        <v>29</v>
      </c>
    </row>
    <row r="12096" spans="1:19" hidden="1" x14ac:dyDescent="0.2">
      <c r="A12096">
        <v>7905</v>
      </c>
      <c r="B12096" t="s">
        <v>19730</v>
      </c>
      <c r="C12096" t="s">
        <v>20</v>
      </c>
      <c r="D12096">
        <v>-3.73</v>
      </c>
      <c r="E12096">
        <v>25</v>
      </c>
      <c r="F12096" t="s">
        <v>19731</v>
      </c>
      <c r="G12096" t="s">
        <v>75</v>
      </c>
      <c r="H12096" t="s">
        <v>23</v>
      </c>
      <c r="I12096" t="s">
        <v>19732</v>
      </c>
      <c r="K12096"/>
      <c r="L12096" t="s">
        <v>19733</v>
      </c>
      <c r="M12096" t="s">
        <v>11208</v>
      </c>
      <c r="N12096">
        <v>4</v>
      </c>
      <c r="P12096" t="s">
        <v>10827</v>
      </c>
      <c r="Q12096" t="s">
        <v>19734</v>
      </c>
      <c r="S12096" t="s">
        <v>29</v>
      </c>
    </row>
    <row r="12097" spans="1:19" hidden="1" x14ac:dyDescent="0.2">
      <c r="A12097">
        <v>7905</v>
      </c>
      <c r="B12097" t="s">
        <v>19730</v>
      </c>
      <c r="C12097" t="s">
        <v>20</v>
      </c>
      <c r="D12097">
        <v>-3.12</v>
      </c>
      <c r="E12097">
        <v>20</v>
      </c>
      <c r="F12097" t="s">
        <v>19735</v>
      </c>
      <c r="G12097" t="s">
        <v>75</v>
      </c>
      <c r="H12097" t="s">
        <v>23</v>
      </c>
      <c r="I12097" t="s">
        <v>3143</v>
      </c>
      <c r="K12097"/>
      <c r="L12097" t="s">
        <v>19733</v>
      </c>
      <c r="M12097" t="s">
        <v>11208</v>
      </c>
      <c r="N12097">
        <v>4</v>
      </c>
      <c r="P12097" t="s">
        <v>10827</v>
      </c>
      <c r="Q12097" t="s">
        <v>19734</v>
      </c>
      <c r="S12097" t="s">
        <v>29</v>
      </c>
    </row>
    <row r="12098" spans="1:19" hidden="1" x14ac:dyDescent="0.2">
      <c r="A12098">
        <v>7906</v>
      </c>
      <c r="B12098" t="s">
        <v>19736</v>
      </c>
      <c r="C12098" t="s">
        <v>20</v>
      </c>
      <c r="D12098">
        <v>-2.77</v>
      </c>
      <c r="E12098">
        <v>25</v>
      </c>
      <c r="F12098" t="s">
        <v>19737</v>
      </c>
      <c r="G12098" t="s">
        <v>75</v>
      </c>
      <c r="H12098" t="s">
        <v>23</v>
      </c>
      <c r="I12098" t="s">
        <v>19738</v>
      </c>
      <c r="K12098"/>
      <c r="L12098" t="s">
        <v>19739</v>
      </c>
      <c r="M12098" t="s">
        <v>26</v>
      </c>
      <c r="N12098">
        <v>2</v>
      </c>
      <c r="P12098" t="s">
        <v>10827</v>
      </c>
      <c r="Q12098" t="s">
        <v>19740</v>
      </c>
      <c r="S12098" t="s">
        <v>29</v>
      </c>
    </row>
    <row r="12099" spans="1:19" hidden="1" x14ac:dyDescent="0.2">
      <c r="A12099">
        <v>7906</v>
      </c>
      <c r="B12099" t="s">
        <v>19736</v>
      </c>
      <c r="C12099" t="s">
        <v>20</v>
      </c>
      <c r="D12099">
        <v>-2.69</v>
      </c>
      <c r="E12099">
        <v>25</v>
      </c>
      <c r="F12099" t="s">
        <v>3110</v>
      </c>
      <c r="G12099" t="s">
        <v>75</v>
      </c>
      <c r="H12099" t="s">
        <v>23</v>
      </c>
      <c r="I12099" t="s">
        <v>19738</v>
      </c>
      <c r="K12099"/>
      <c r="L12099" t="s">
        <v>19739</v>
      </c>
      <c r="M12099" t="s">
        <v>26</v>
      </c>
      <c r="N12099">
        <v>2</v>
      </c>
      <c r="P12099" t="s">
        <v>10827</v>
      </c>
      <c r="Q12099" t="s">
        <v>19740</v>
      </c>
      <c r="S12099" t="s">
        <v>29</v>
      </c>
    </row>
    <row r="12100" spans="1:19" hidden="1" x14ac:dyDescent="0.2">
      <c r="A12100">
        <v>7907</v>
      </c>
      <c r="B12100" t="s">
        <v>10189</v>
      </c>
      <c r="C12100" t="s">
        <v>20</v>
      </c>
      <c r="D12100">
        <v>-2.2400000000000002</v>
      </c>
      <c r="F12100" t="s">
        <v>19646</v>
      </c>
      <c r="G12100" t="s">
        <v>13977</v>
      </c>
      <c r="H12100" t="s">
        <v>23</v>
      </c>
      <c r="I12100" t="s">
        <v>8592</v>
      </c>
      <c r="K12100"/>
      <c r="L12100" t="s">
        <v>10190</v>
      </c>
      <c r="M12100" t="s">
        <v>11208</v>
      </c>
      <c r="N12100">
        <v>4</v>
      </c>
      <c r="P12100" t="s">
        <v>10827</v>
      </c>
      <c r="Q12100" t="s">
        <v>19741</v>
      </c>
      <c r="S12100" t="s">
        <v>29</v>
      </c>
    </row>
    <row r="12101" spans="1:19" hidden="1" x14ac:dyDescent="0.2">
      <c r="A12101">
        <v>7908</v>
      </c>
      <c r="B12101" t="s">
        <v>10192</v>
      </c>
      <c r="C12101" t="s">
        <v>20</v>
      </c>
      <c r="D12101">
        <v>-2.4500000000000002</v>
      </c>
      <c r="E12101">
        <v>20</v>
      </c>
      <c r="F12101" t="s">
        <v>19742</v>
      </c>
      <c r="G12101" t="s">
        <v>75</v>
      </c>
      <c r="H12101" t="s">
        <v>23</v>
      </c>
      <c r="I12101" t="s">
        <v>1680</v>
      </c>
      <c r="K12101"/>
      <c r="L12101" t="s">
        <v>19743</v>
      </c>
      <c r="M12101" t="s">
        <v>11208</v>
      </c>
      <c r="N12101">
        <v>4</v>
      </c>
      <c r="P12101" t="s">
        <v>10827</v>
      </c>
      <c r="Q12101" t="s">
        <v>19744</v>
      </c>
      <c r="S12101" t="s">
        <v>29</v>
      </c>
    </row>
    <row r="12102" spans="1:19" hidden="1" x14ac:dyDescent="0.2">
      <c r="A12102">
        <v>7909</v>
      </c>
      <c r="B12102" t="s">
        <v>2415</v>
      </c>
      <c r="C12102" t="s">
        <v>20</v>
      </c>
      <c r="D12102">
        <v>-1.44</v>
      </c>
      <c r="E12102">
        <v>25</v>
      </c>
      <c r="F12102" t="s">
        <v>19731</v>
      </c>
      <c r="G12102" t="s">
        <v>75</v>
      </c>
      <c r="H12102" t="s">
        <v>23</v>
      </c>
      <c r="I12102" t="s">
        <v>19732</v>
      </c>
      <c r="K12102"/>
      <c r="L12102" t="s">
        <v>19745</v>
      </c>
      <c r="M12102" t="s">
        <v>11208</v>
      </c>
      <c r="N12102">
        <v>4</v>
      </c>
      <c r="P12102" t="s">
        <v>10827</v>
      </c>
      <c r="Q12102" t="s">
        <v>19746</v>
      </c>
      <c r="S12102" t="s">
        <v>29</v>
      </c>
    </row>
    <row r="12103" spans="1:19" hidden="1" x14ac:dyDescent="0.2">
      <c r="A12103">
        <v>7909</v>
      </c>
      <c r="B12103" t="s">
        <v>2415</v>
      </c>
      <c r="C12103" t="s">
        <v>20</v>
      </c>
      <c r="D12103">
        <v>-1.1499999999999999</v>
      </c>
      <c r="E12103">
        <v>20</v>
      </c>
      <c r="F12103" t="s">
        <v>19747</v>
      </c>
      <c r="G12103" t="s">
        <v>75</v>
      </c>
      <c r="H12103" t="s">
        <v>23</v>
      </c>
      <c r="I12103" t="s">
        <v>3143</v>
      </c>
      <c r="K12103"/>
      <c r="L12103" t="s">
        <v>19745</v>
      </c>
      <c r="M12103" t="s">
        <v>11208</v>
      </c>
      <c r="N12103">
        <v>4</v>
      </c>
      <c r="P12103" t="s">
        <v>10827</v>
      </c>
      <c r="Q12103" t="s">
        <v>19746</v>
      </c>
      <c r="S12103" t="s">
        <v>29</v>
      </c>
    </row>
    <row r="12104" spans="1:19" hidden="1" x14ac:dyDescent="0.2">
      <c r="A12104">
        <v>7909</v>
      </c>
      <c r="B12104" t="s">
        <v>2415</v>
      </c>
      <c r="C12104" t="s">
        <v>20</v>
      </c>
      <c r="D12104">
        <v>-1.6</v>
      </c>
      <c r="E12104">
        <v>20</v>
      </c>
      <c r="F12104" t="s">
        <v>11429</v>
      </c>
      <c r="G12104" t="s">
        <v>75</v>
      </c>
      <c r="H12104" t="s">
        <v>23</v>
      </c>
      <c r="I12104" t="s">
        <v>1680</v>
      </c>
      <c r="K12104"/>
      <c r="L12104" t="s">
        <v>19745</v>
      </c>
      <c r="M12104" t="s">
        <v>11208</v>
      </c>
      <c r="N12104">
        <v>4</v>
      </c>
      <c r="P12104" t="s">
        <v>10827</v>
      </c>
      <c r="Q12104" t="s">
        <v>19746</v>
      </c>
      <c r="S12104" t="s">
        <v>29</v>
      </c>
    </row>
    <row r="12105" spans="1:19" hidden="1" x14ac:dyDescent="0.2">
      <c r="A12105">
        <v>7910</v>
      </c>
      <c r="B12105" t="s">
        <v>10197</v>
      </c>
      <c r="C12105" t="s">
        <v>20</v>
      </c>
      <c r="D12105">
        <v>-2</v>
      </c>
      <c r="E12105">
        <v>20</v>
      </c>
      <c r="F12105" t="s">
        <v>11429</v>
      </c>
      <c r="G12105" t="s">
        <v>75</v>
      </c>
      <c r="H12105" t="s">
        <v>23</v>
      </c>
      <c r="I12105" t="s">
        <v>1680</v>
      </c>
      <c r="K12105"/>
      <c r="L12105" t="s">
        <v>10198</v>
      </c>
      <c r="M12105" t="s">
        <v>11208</v>
      </c>
      <c r="N12105">
        <v>4</v>
      </c>
      <c r="P12105" t="s">
        <v>10827</v>
      </c>
      <c r="Q12105" t="s">
        <v>19748</v>
      </c>
      <c r="S12105" t="s">
        <v>29</v>
      </c>
    </row>
    <row r="12106" spans="1:19" hidden="1" x14ac:dyDescent="0.2">
      <c r="A12106">
        <v>7912</v>
      </c>
      <c r="B12106" t="s">
        <v>19736</v>
      </c>
      <c r="C12106" t="s">
        <v>20</v>
      </c>
      <c r="D12106">
        <v>-2.69</v>
      </c>
      <c r="E12106">
        <v>25</v>
      </c>
      <c r="F12106" t="s">
        <v>19731</v>
      </c>
      <c r="G12106" t="s">
        <v>75</v>
      </c>
      <c r="H12106" t="s">
        <v>23</v>
      </c>
      <c r="I12106" t="s">
        <v>19732</v>
      </c>
      <c r="K12106"/>
      <c r="L12106" t="s">
        <v>19749</v>
      </c>
      <c r="M12106" t="s">
        <v>11071</v>
      </c>
      <c r="N12106">
        <v>3</v>
      </c>
      <c r="P12106" t="s">
        <v>10827</v>
      </c>
      <c r="Q12106" t="s">
        <v>19750</v>
      </c>
      <c r="S12106" t="s">
        <v>29</v>
      </c>
    </row>
    <row r="12107" spans="1:19" hidden="1" x14ac:dyDescent="0.2">
      <c r="A12107">
        <v>7913</v>
      </c>
      <c r="B12107" t="s">
        <v>10206</v>
      </c>
      <c r="C12107" t="s">
        <v>20</v>
      </c>
      <c r="D12107">
        <v>-2.42</v>
      </c>
      <c r="E12107">
        <v>25</v>
      </c>
      <c r="F12107" t="s">
        <v>19731</v>
      </c>
      <c r="G12107" t="s">
        <v>75</v>
      </c>
      <c r="H12107" t="s">
        <v>23</v>
      </c>
      <c r="I12107" t="s">
        <v>19732</v>
      </c>
      <c r="K12107"/>
      <c r="L12107" t="s">
        <v>19751</v>
      </c>
      <c r="M12107" t="s">
        <v>11208</v>
      </c>
      <c r="N12107">
        <v>4</v>
      </c>
      <c r="P12107" t="s">
        <v>10827</v>
      </c>
      <c r="Q12107" t="s">
        <v>19752</v>
      </c>
      <c r="S12107" t="s">
        <v>29</v>
      </c>
    </row>
    <row r="12108" spans="1:19" hidden="1" x14ac:dyDescent="0.2">
      <c r="A12108">
        <v>7913</v>
      </c>
      <c r="B12108" t="s">
        <v>10206</v>
      </c>
      <c r="C12108" t="s">
        <v>20</v>
      </c>
      <c r="D12108">
        <v>-1.88</v>
      </c>
      <c r="E12108">
        <v>20</v>
      </c>
      <c r="F12108" t="s">
        <v>19735</v>
      </c>
      <c r="G12108" t="s">
        <v>75</v>
      </c>
      <c r="H12108" t="s">
        <v>23</v>
      </c>
      <c r="I12108" t="s">
        <v>3143</v>
      </c>
      <c r="K12108"/>
      <c r="L12108" t="s">
        <v>19751</v>
      </c>
      <c r="M12108" t="s">
        <v>11208</v>
      </c>
      <c r="N12108">
        <v>4</v>
      </c>
      <c r="P12108" t="s">
        <v>10827</v>
      </c>
      <c r="Q12108" t="s">
        <v>19752</v>
      </c>
      <c r="S12108" t="s">
        <v>29</v>
      </c>
    </row>
    <row r="12109" spans="1:19" hidden="1" x14ac:dyDescent="0.2">
      <c r="A12109">
        <v>7914</v>
      </c>
      <c r="B12109" t="s">
        <v>2418</v>
      </c>
      <c r="C12109" t="s">
        <v>20</v>
      </c>
      <c r="D12109">
        <v>-3.8</v>
      </c>
      <c r="E12109">
        <v>20</v>
      </c>
      <c r="F12109" t="s">
        <v>11429</v>
      </c>
      <c r="G12109" t="s">
        <v>75</v>
      </c>
      <c r="H12109" t="s">
        <v>23</v>
      </c>
      <c r="I12109" t="s">
        <v>1680</v>
      </c>
      <c r="K12109"/>
      <c r="L12109" t="s">
        <v>19753</v>
      </c>
      <c r="M12109" t="s">
        <v>11208</v>
      </c>
      <c r="N12109">
        <v>4</v>
      </c>
      <c r="P12109" t="s">
        <v>10827</v>
      </c>
      <c r="Q12109" t="s">
        <v>19754</v>
      </c>
      <c r="S12109" t="s">
        <v>29</v>
      </c>
    </row>
    <row r="12110" spans="1:19" hidden="1" x14ac:dyDescent="0.2">
      <c r="A12110">
        <v>7915</v>
      </c>
      <c r="B12110" t="s">
        <v>19755</v>
      </c>
      <c r="C12110" t="s">
        <v>20</v>
      </c>
      <c r="D12110">
        <v>-3.3</v>
      </c>
      <c r="E12110">
        <v>25</v>
      </c>
      <c r="F12110" t="s">
        <v>19731</v>
      </c>
      <c r="G12110" t="s">
        <v>75</v>
      </c>
      <c r="H12110" t="s">
        <v>23</v>
      </c>
      <c r="I12110" t="s">
        <v>19732</v>
      </c>
      <c r="K12110"/>
      <c r="L12110" t="s">
        <v>19756</v>
      </c>
      <c r="M12110" t="s">
        <v>11071</v>
      </c>
      <c r="N12110">
        <v>3</v>
      </c>
      <c r="P12110" t="s">
        <v>10827</v>
      </c>
      <c r="Q12110" t="s">
        <v>19757</v>
      </c>
      <c r="S12110" t="s">
        <v>29</v>
      </c>
    </row>
    <row r="12111" spans="1:19" hidden="1" x14ac:dyDescent="0.2">
      <c r="A12111">
        <v>7916</v>
      </c>
      <c r="B12111" t="s">
        <v>19758</v>
      </c>
      <c r="C12111" t="s">
        <v>20</v>
      </c>
      <c r="D12111">
        <v>-1.82</v>
      </c>
      <c r="E12111">
        <v>25</v>
      </c>
      <c r="F12111" t="s">
        <v>19731</v>
      </c>
      <c r="G12111" t="s">
        <v>75</v>
      </c>
      <c r="H12111" t="s">
        <v>23</v>
      </c>
      <c r="I12111" t="s">
        <v>19732</v>
      </c>
      <c r="K12111"/>
      <c r="L12111" t="s">
        <v>19759</v>
      </c>
      <c r="M12111" t="s">
        <v>11208</v>
      </c>
      <c r="N12111">
        <v>4</v>
      </c>
      <c r="P12111" t="s">
        <v>10827</v>
      </c>
      <c r="Q12111" t="s">
        <v>19760</v>
      </c>
      <c r="S12111" t="s">
        <v>29</v>
      </c>
    </row>
    <row r="12112" spans="1:19" hidden="1" x14ac:dyDescent="0.2">
      <c r="A12112">
        <v>7917</v>
      </c>
      <c r="B12112" t="s">
        <v>19761</v>
      </c>
      <c r="C12112" t="s">
        <v>20</v>
      </c>
      <c r="D12112">
        <v>-4.08</v>
      </c>
      <c r="E12112">
        <v>25</v>
      </c>
      <c r="F12112" t="s">
        <v>19731</v>
      </c>
      <c r="G12112" t="s">
        <v>75</v>
      </c>
      <c r="H12112" t="s">
        <v>23</v>
      </c>
      <c r="I12112" t="s">
        <v>19732</v>
      </c>
      <c r="K12112"/>
      <c r="L12112" t="s">
        <v>19762</v>
      </c>
      <c r="M12112" t="s">
        <v>26</v>
      </c>
      <c r="N12112">
        <v>2</v>
      </c>
      <c r="P12112" t="s">
        <v>10827</v>
      </c>
      <c r="Q12112" t="s">
        <v>19763</v>
      </c>
      <c r="S12112" t="s">
        <v>29</v>
      </c>
    </row>
    <row r="12113" spans="1:19" hidden="1" x14ac:dyDescent="0.2">
      <c r="A12113">
        <v>7921</v>
      </c>
      <c r="B12113" t="s">
        <v>19764</v>
      </c>
      <c r="C12113" t="s">
        <v>20</v>
      </c>
      <c r="D12113">
        <v>-6.4</v>
      </c>
      <c r="F12113" t="s">
        <v>615</v>
      </c>
      <c r="G12113" t="s">
        <v>1440</v>
      </c>
      <c r="H12113" t="s">
        <v>23</v>
      </c>
      <c r="I12113" t="s">
        <v>13148</v>
      </c>
      <c r="K12113"/>
      <c r="L12113" t="s">
        <v>19765</v>
      </c>
      <c r="M12113" t="s">
        <v>11208</v>
      </c>
      <c r="N12113">
        <v>4</v>
      </c>
      <c r="P12113" t="s">
        <v>10827</v>
      </c>
      <c r="Q12113" t="s">
        <v>19766</v>
      </c>
      <c r="S12113" t="s">
        <v>29</v>
      </c>
    </row>
    <row r="12114" spans="1:19" hidden="1" x14ac:dyDescent="0.2">
      <c r="A12114">
        <v>7922</v>
      </c>
      <c r="B12114" t="s">
        <v>10224</v>
      </c>
      <c r="C12114" t="s">
        <v>20</v>
      </c>
      <c r="D12114">
        <v>-8.41</v>
      </c>
      <c r="E12114">
        <v>15</v>
      </c>
      <c r="F12114" t="s">
        <v>11461</v>
      </c>
      <c r="G12114" t="s">
        <v>75</v>
      </c>
      <c r="H12114" t="s">
        <v>23</v>
      </c>
      <c r="I12114" t="s">
        <v>3404</v>
      </c>
      <c r="K12114"/>
      <c r="L12114" t="s">
        <v>10225</v>
      </c>
      <c r="M12114" t="s">
        <v>11208</v>
      </c>
      <c r="N12114">
        <v>4</v>
      </c>
      <c r="P12114" t="s">
        <v>10827</v>
      </c>
      <c r="Q12114" t="s">
        <v>19767</v>
      </c>
      <c r="S12114" t="s">
        <v>29</v>
      </c>
    </row>
    <row r="12115" spans="1:19" hidden="1" x14ac:dyDescent="0.2">
      <c r="A12115">
        <v>7922</v>
      </c>
      <c r="B12115" t="s">
        <v>10224</v>
      </c>
      <c r="C12115" t="s">
        <v>20</v>
      </c>
      <c r="D12115">
        <v>-8.15</v>
      </c>
      <c r="E12115">
        <v>45</v>
      </c>
      <c r="F12115" t="s">
        <v>11461</v>
      </c>
      <c r="G12115" t="s">
        <v>75</v>
      </c>
      <c r="H12115" t="s">
        <v>23</v>
      </c>
      <c r="I12115" t="s">
        <v>3404</v>
      </c>
      <c r="K12115"/>
      <c r="L12115" t="s">
        <v>10225</v>
      </c>
      <c r="M12115" t="s">
        <v>11208</v>
      </c>
      <c r="N12115">
        <v>4</v>
      </c>
      <c r="P12115" t="s">
        <v>10827</v>
      </c>
      <c r="Q12115" t="s">
        <v>19767</v>
      </c>
      <c r="S12115" t="s">
        <v>29</v>
      </c>
    </row>
    <row r="12116" spans="1:19" hidden="1" x14ac:dyDescent="0.2">
      <c r="A12116">
        <v>7922</v>
      </c>
      <c r="B12116" t="s">
        <v>10224</v>
      </c>
      <c r="C12116" t="s">
        <v>20</v>
      </c>
      <c r="D12116">
        <v>-17.899999999999999</v>
      </c>
      <c r="E12116">
        <v>15</v>
      </c>
      <c r="F12116" t="s">
        <v>19768</v>
      </c>
      <c r="G12116" t="s">
        <v>75</v>
      </c>
      <c r="H12116" t="s">
        <v>23</v>
      </c>
      <c r="I12116" t="s">
        <v>3404</v>
      </c>
      <c r="K12116"/>
      <c r="L12116" t="s">
        <v>10225</v>
      </c>
      <c r="M12116" t="s">
        <v>11208</v>
      </c>
      <c r="N12116">
        <v>4</v>
      </c>
      <c r="P12116" t="s">
        <v>10827</v>
      </c>
      <c r="Q12116" t="s">
        <v>19767</v>
      </c>
      <c r="S12116" t="s">
        <v>29</v>
      </c>
    </row>
    <row r="12117" spans="1:19" hidden="1" x14ac:dyDescent="0.2">
      <c r="A12117">
        <v>7922</v>
      </c>
      <c r="B12117" t="s">
        <v>10224</v>
      </c>
      <c r="C12117" t="s">
        <v>20</v>
      </c>
      <c r="D12117">
        <v>-19.25</v>
      </c>
      <c r="E12117">
        <v>45</v>
      </c>
      <c r="F12117" t="s">
        <v>19768</v>
      </c>
      <c r="G12117" t="s">
        <v>75</v>
      </c>
      <c r="H12117" t="s">
        <v>23</v>
      </c>
      <c r="I12117" t="s">
        <v>3404</v>
      </c>
      <c r="K12117"/>
      <c r="L12117" t="s">
        <v>10225</v>
      </c>
      <c r="M12117" t="s">
        <v>11208</v>
      </c>
      <c r="N12117">
        <v>4</v>
      </c>
      <c r="P12117" t="s">
        <v>10827</v>
      </c>
      <c r="Q12117" t="s">
        <v>19767</v>
      </c>
      <c r="S12117" t="s">
        <v>29</v>
      </c>
    </row>
    <row r="12118" spans="1:19" hidden="1" x14ac:dyDescent="0.2">
      <c r="A12118">
        <v>7923</v>
      </c>
      <c r="B12118" t="s">
        <v>19769</v>
      </c>
      <c r="C12118" t="s">
        <v>20</v>
      </c>
      <c r="D12118">
        <v>-6.66</v>
      </c>
      <c r="E12118">
        <v>25</v>
      </c>
      <c r="F12118" t="s">
        <v>19770</v>
      </c>
      <c r="G12118" t="s">
        <v>75</v>
      </c>
      <c r="H12118" t="s">
        <v>23</v>
      </c>
      <c r="I12118" t="s">
        <v>2281</v>
      </c>
      <c r="K12118"/>
      <c r="L12118" t="s">
        <v>19771</v>
      </c>
      <c r="M12118" t="s">
        <v>26</v>
      </c>
      <c r="N12118">
        <v>2</v>
      </c>
      <c r="P12118" t="s">
        <v>10827</v>
      </c>
      <c r="Q12118" t="s">
        <v>19772</v>
      </c>
      <c r="S12118" t="s">
        <v>29</v>
      </c>
    </row>
    <row r="12119" spans="1:19" hidden="1" x14ac:dyDescent="0.2">
      <c r="A12119">
        <v>7924</v>
      </c>
      <c r="B12119" t="s">
        <v>19773</v>
      </c>
      <c r="C12119" t="s">
        <v>20</v>
      </c>
      <c r="D12119">
        <v>-7.27</v>
      </c>
      <c r="E12119">
        <v>25</v>
      </c>
      <c r="F12119" t="s">
        <v>19770</v>
      </c>
      <c r="G12119" t="s">
        <v>75</v>
      </c>
      <c r="H12119" t="s">
        <v>23</v>
      </c>
      <c r="I12119" t="s">
        <v>2281</v>
      </c>
      <c r="K12119" t="e">
        <f>- Other measurements: S17</f>
        <v>#NAME?</v>
      </c>
      <c r="L12119" t="s">
        <v>19774</v>
      </c>
      <c r="M12119" t="s">
        <v>11208</v>
      </c>
      <c r="N12119">
        <v>4</v>
      </c>
      <c r="P12119" t="s">
        <v>10827</v>
      </c>
      <c r="Q12119" t="s">
        <v>19775</v>
      </c>
      <c r="S12119" t="s">
        <v>29</v>
      </c>
    </row>
    <row r="12120" spans="1:19" hidden="1" x14ac:dyDescent="0.2">
      <c r="A12120">
        <v>7926</v>
      </c>
      <c r="B12120" t="s">
        <v>19776</v>
      </c>
      <c r="C12120" t="s">
        <v>20</v>
      </c>
      <c r="D12120">
        <v>-5.87</v>
      </c>
      <c r="E12120">
        <v>0</v>
      </c>
      <c r="F12120" t="s">
        <v>19777</v>
      </c>
      <c r="G12120" t="s">
        <v>75</v>
      </c>
      <c r="H12120" t="s">
        <v>23</v>
      </c>
      <c r="I12120" t="s">
        <v>3404</v>
      </c>
      <c r="K12120"/>
      <c r="L12120" t="s">
        <v>19778</v>
      </c>
      <c r="M12120" t="s">
        <v>11208</v>
      </c>
      <c r="N12120">
        <v>4</v>
      </c>
      <c r="P12120" t="s">
        <v>10827</v>
      </c>
      <c r="Q12120" t="s">
        <v>19779</v>
      </c>
      <c r="S12120" t="s">
        <v>29</v>
      </c>
    </row>
    <row r="12121" spans="1:19" hidden="1" x14ac:dyDescent="0.2">
      <c r="A12121">
        <v>7926</v>
      </c>
      <c r="B12121" t="s">
        <v>19776</v>
      </c>
      <c r="C12121" t="s">
        <v>20</v>
      </c>
      <c r="D12121">
        <v>-5.69</v>
      </c>
      <c r="E12121">
        <v>15</v>
      </c>
      <c r="F12121" t="s">
        <v>19777</v>
      </c>
      <c r="G12121" t="s">
        <v>75</v>
      </c>
      <c r="H12121" t="s">
        <v>23</v>
      </c>
      <c r="I12121" t="s">
        <v>3404</v>
      </c>
      <c r="K12121"/>
      <c r="L12121" t="s">
        <v>19778</v>
      </c>
      <c r="M12121" t="s">
        <v>11208</v>
      </c>
      <c r="N12121">
        <v>4</v>
      </c>
      <c r="P12121" t="s">
        <v>10827</v>
      </c>
      <c r="Q12121" t="s">
        <v>19779</v>
      </c>
      <c r="S12121" t="s">
        <v>29</v>
      </c>
    </row>
    <row r="12122" spans="1:19" hidden="1" x14ac:dyDescent="0.2">
      <c r="A12122">
        <v>7926</v>
      </c>
      <c r="B12122" t="s">
        <v>19776</v>
      </c>
      <c r="C12122" t="s">
        <v>20</v>
      </c>
      <c r="D12122">
        <v>-5.62</v>
      </c>
      <c r="E12122">
        <v>30</v>
      </c>
      <c r="F12122" t="s">
        <v>19777</v>
      </c>
      <c r="G12122" t="s">
        <v>75</v>
      </c>
      <c r="H12122" t="s">
        <v>23</v>
      </c>
      <c r="I12122" t="s">
        <v>3404</v>
      </c>
      <c r="K12122"/>
      <c r="L12122" t="s">
        <v>19778</v>
      </c>
      <c r="M12122" t="s">
        <v>11208</v>
      </c>
      <c r="N12122">
        <v>4</v>
      </c>
      <c r="P12122" t="s">
        <v>10827</v>
      </c>
      <c r="Q12122" t="s">
        <v>19779</v>
      </c>
      <c r="S12122" t="s">
        <v>29</v>
      </c>
    </row>
    <row r="12123" spans="1:19" hidden="1" x14ac:dyDescent="0.2">
      <c r="A12123">
        <v>7926</v>
      </c>
      <c r="B12123" t="s">
        <v>19776</v>
      </c>
      <c r="C12123" t="s">
        <v>20</v>
      </c>
      <c r="D12123">
        <v>-5.36</v>
      </c>
      <c r="E12123">
        <v>45</v>
      </c>
      <c r="F12123" t="s">
        <v>19777</v>
      </c>
      <c r="G12123" t="s">
        <v>75</v>
      </c>
      <c r="H12123" t="s">
        <v>23</v>
      </c>
      <c r="I12123" t="s">
        <v>3404</v>
      </c>
      <c r="K12123"/>
      <c r="L12123" t="s">
        <v>19778</v>
      </c>
      <c r="M12123" t="s">
        <v>11208</v>
      </c>
      <c r="N12123">
        <v>4</v>
      </c>
      <c r="P12123" t="s">
        <v>10827</v>
      </c>
      <c r="Q12123" t="s">
        <v>19779</v>
      </c>
      <c r="S12123" t="s">
        <v>29</v>
      </c>
    </row>
    <row r="12124" spans="1:19" hidden="1" x14ac:dyDescent="0.2">
      <c r="A12124">
        <v>7929</v>
      </c>
      <c r="B12124" t="s">
        <v>19780</v>
      </c>
      <c r="C12124" t="s">
        <v>20</v>
      </c>
      <c r="D12124">
        <v>-2.4500000000000002</v>
      </c>
      <c r="E12124">
        <v>25</v>
      </c>
      <c r="F12124" s="1" t="s">
        <v>19781</v>
      </c>
      <c r="G12124" t="s">
        <v>75</v>
      </c>
      <c r="H12124" t="s">
        <v>23</v>
      </c>
      <c r="I12124" t="s">
        <v>19782</v>
      </c>
      <c r="K12124"/>
      <c r="L12124" t="s">
        <v>19783</v>
      </c>
      <c r="M12124" t="s">
        <v>11208</v>
      </c>
      <c r="N12124">
        <v>4</v>
      </c>
      <c r="P12124" t="s">
        <v>10827</v>
      </c>
      <c r="Q12124" t="s">
        <v>19784</v>
      </c>
      <c r="S12124" t="s">
        <v>29</v>
      </c>
    </row>
    <row r="12125" spans="1:19" hidden="1" x14ac:dyDescent="0.2">
      <c r="A12125">
        <v>7929</v>
      </c>
      <c r="B12125" t="s">
        <v>19780</v>
      </c>
      <c r="C12125" t="s">
        <v>20</v>
      </c>
      <c r="D12125">
        <v>-2.0499999999999998</v>
      </c>
      <c r="E12125">
        <v>25</v>
      </c>
      <c r="F12125" t="s">
        <v>13548</v>
      </c>
      <c r="G12125" t="s">
        <v>75</v>
      </c>
      <c r="H12125" t="s">
        <v>23</v>
      </c>
      <c r="I12125" t="s">
        <v>19782</v>
      </c>
      <c r="K12125"/>
      <c r="L12125" t="s">
        <v>19783</v>
      </c>
      <c r="M12125" t="s">
        <v>11208</v>
      </c>
      <c r="N12125">
        <v>4</v>
      </c>
      <c r="P12125" t="s">
        <v>10827</v>
      </c>
      <c r="Q12125" t="s">
        <v>19784</v>
      </c>
      <c r="S12125" t="s">
        <v>29</v>
      </c>
    </row>
    <row r="12126" spans="1:19" hidden="1" x14ac:dyDescent="0.2">
      <c r="A12126">
        <v>7930</v>
      </c>
      <c r="B12126" t="s">
        <v>19785</v>
      </c>
      <c r="C12126" t="s">
        <v>20</v>
      </c>
      <c r="D12126">
        <v>-2.56</v>
      </c>
      <c r="E12126">
        <v>25</v>
      </c>
      <c r="F12126" t="s">
        <v>19786</v>
      </c>
      <c r="G12126" t="s">
        <v>75</v>
      </c>
      <c r="H12126" t="s">
        <v>23</v>
      </c>
      <c r="I12126" t="s">
        <v>19782</v>
      </c>
      <c r="K12126"/>
      <c r="L12126" t="s">
        <v>19787</v>
      </c>
      <c r="M12126" t="s">
        <v>26</v>
      </c>
      <c r="N12126">
        <v>2</v>
      </c>
      <c r="P12126" t="s">
        <v>10827</v>
      </c>
      <c r="Q12126" t="s">
        <v>19788</v>
      </c>
      <c r="S12126" t="s">
        <v>29</v>
      </c>
    </row>
    <row r="12127" spans="1:19" hidden="1" x14ac:dyDescent="0.2">
      <c r="A12127">
        <v>7930</v>
      </c>
      <c r="B12127" t="s">
        <v>19785</v>
      </c>
      <c r="C12127" t="s">
        <v>20</v>
      </c>
      <c r="D12127">
        <v>-2.0499999999999998</v>
      </c>
      <c r="E12127">
        <v>25</v>
      </c>
      <c r="F12127" t="s">
        <v>13548</v>
      </c>
      <c r="G12127" t="s">
        <v>75</v>
      </c>
      <c r="H12127" t="s">
        <v>23</v>
      </c>
      <c r="I12127" t="s">
        <v>19782</v>
      </c>
      <c r="K12127"/>
      <c r="L12127" t="s">
        <v>19787</v>
      </c>
      <c r="M12127" t="s">
        <v>26</v>
      </c>
      <c r="N12127">
        <v>2</v>
      </c>
      <c r="P12127" t="s">
        <v>10827</v>
      </c>
      <c r="Q12127" t="s">
        <v>19788</v>
      </c>
      <c r="S12127" t="s">
        <v>29</v>
      </c>
    </row>
    <row r="12128" spans="1:19" hidden="1" x14ac:dyDescent="0.2">
      <c r="A12128">
        <v>7931</v>
      </c>
      <c r="B12128" t="s">
        <v>19789</v>
      </c>
      <c r="C12128" t="s">
        <v>20</v>
      </c>
      <c r="D12128">
        <v>-1.69</v>
      </c>
      <c r="E12128">
        <v>25</v>
      </c>
      <c r="F12128" t="s">
        <v>19786</v>
      </c>
      <c r="G12128" t="s">
        <v>75</v>
      </c>
      <c r="H12128" t="s">
        <v>23</v>
      </c>
      <c r="I12128" t="s">
        <v>19782</v>
      </c>
      <c r="K12128"/>
      <c r="L12128" t="s">
        <v>19790</v>
      </c>
      <c r="M12128" t="s">
        <v>26</v>
      </c>
      <c r="N12128">
        <v>2</v>
      </c>
      <c r="P12128" t="s">
        <v>10827</v>
      </c>
      <c r="Q12128" t="s">
        <v>19791</v>
      </c>
      <c r="S12128" t="s">
        <v>29</v>
      </c>
    </row>
    <row r="12129" spans="1:19" hidden="1" x14ac:dyDescent="0.2">
      <c r="A12129">
        <v>7931</v>
      </c>
      <c r="B12129" t="s">
        <v>19789</v>
      </c>
      <c r="C12129" t="s">
        <v>20</v>
      </c>
      <c r="D12129">
        <v>-1.54</v>
      </c>
      <c r="E12129">
        <v>25</v>
      </c>
      <c r="F12129" t="s">
        <v>13548</v>
      </c>
      <c r="G12129" t="s">
        <v>75</v>
      </c>
      <c r="H12129" t="s">
        <v>23</v>
      </c>
      <c r="I12129" t="s">
        <v>19782</v>
      </c>
      <c r="K12129"/>
      <c r="L12129" t="s">
        <v>19790</v>
      </c>
      <c r="M12129" t="s">
        <v>26</v>
      </c>
      <c r="N12129">
        <v>2</v>
      </c>
      <c r="P12129" t="s">
        <v>10827</v>
      </c>
      <c r="Q12129" t="s">
        <v>19791</v>
      </c>
      <c r="S12129" t="s">
        <v>29</v>
      </c>
    </row>
    <row r="12130" spans="1:19" hidden="1" x14ac:dyDescent="0.2">
      <c r="A12130">
        <v>7932</v>
      </c>
      <c r="B12130" t="s">
        <v>19792</v>
      </c>
      <c r="C12130" t="s">
        <v>20</v>
      </c>
      <c r="D12130">
        <v>-1.79</v>
      </c>
      <c r="E12130">
        <v>25</v>
      </c>
      <c r="F12130" t="s">
        <v>19786</v>
      </c>
      <c r="G12130" t="s">
        <v>75</v>
      </c>
      <c r="H12130" t="s">
        <v>23</v>
      </c>
      <c r="I12130" t="s">
        <v>19782</v>
      </c>
      <c r="K12130"/>
      <c r="L12130" t="s">
        <v>19793</v>
      </c>
      <c r="M12130" t="s">
        <v>26</v>
      </c>
      <c r="N12130">
        <v>2</v>
      </c>
      <c r="P12130" t="s">
        <v>10827</v>
      </c>
      <c r="Q12130" t="s">
        <v>19794</v>
      </c>
      <c r="S12130" t="s">
        <v>29</v>
      </c>
    </row>
    <row r="12131" spans="1:19" hidden="1" x14ac:dyDescent="0.2">
      <c r="A12131">
        <v>7932</v>
      </c>
      <c r="B12131" t="s">
        <v>19792</v>
      </c>
      <c r="C12131" t="s">
        <v>20</v>
      </c>
      <c r="D12131">
        <v>-1.48</v>
      </c>
      <c r="E12131">
        <v>25</v>
      </c>
      <c r="F12131" t="s">
        <v>13548</v>
      </c>
      <c r="G12131" t="s">
        <v>75</v>
      </c>
      <c r="H12131" t="s">
        <v>23</v>
      </c>
      <c r="I12131" t="s">
        <v>19782</v>
      </c>
      <c r="K12131"/>
      <c r="L12131" t="s">
        <v>19793</v>
      </c>
      <c r="M12131" t="s">
        <v>26</v>
      </c>
      <c r="N12131">
        <v>2</v>
      </c>
      <c r="P12131" t="s">
        <v>10827</v>
      </c>
      <c r="Q12131" t="s">
        <v>19794</v>
      </c>
      <c r="S12131" t="s">
        <v>29</v>
      </c>
    </row>
    <row r="12132" spans="1:19" hidden="1" x14ac:dyDescent="0.2">
      <c r="A12132">
        <v>7933</v>
      </c>
      <c r="B12132" t="s">
        <v>19795</v>
      </c>
      <c r="C12132" t="s">
        <v>20</v>
      </c>
      <c r="D12132">
        <v>-2.0699999999999998</v>
      </c>
      <c r="E12132">
        <v>25</v>
      </c>
      <c r="F12132" t="s">
        <v>19786</v>
      </c>
      <c r="G12132" t="s">
        <v>75</v>
      </c>
      <c r="H12132" t="s">
        <v>23</v>
      </c>
      <c r="I12132" t="s">
        <v>19782</v>
      </c>
      <c r="K12132"/>
      <c r="L12132" t="s">
        <v>19796</v>
      </c>
      <c r="M12132" t="s">
        <v>26</v>
      </c>
      <c r="N12132">
        <v>2</v>
      </c>
      <c r="P12132" t="s">
        <v>10827</v>
      </c>
      <c r="Q12132" t="s">
        <v>19797</v>
      </c>
      <c r="S12132" t="s">
        <v>29</v>
      </c>
    </row>
    <row r="12133" spans="1:19" hidden="1" x14ac:dyDescent="0.2">
      <c r="A12133">
        <v>7933</v>
      </c>
      <c r="B12133" t="s">
        <v>19795</v>
      </c>
      <c r="C12133" t="s">
        <v>20</v>
      </c>
      <c r="D12133">
        <v>-1.72</v>
      </c>
      <c r="E12133">
        <v>25</v>
      </c>
      <c r="F12133" t="s">
        <v>13548</v>
      </c>
      <c r="G12133" t="s">
        <v>75</v>
      </c>
      <c r="H12133" t="s">
        <v>23</v>
      </c>
      <c r="I12133" t="s">
        <v>19782</v>
      </c>
      <c r="K12133"/>
      <c r="L12133" t="s">
        <v>19796</v>
      </c>
      <c r="M12133" t="s">
        <v>26</v>
      </c>
      <c r="N12133">
        <v>2</v>
      </c>
      <c r="P12133" t="s">
        <v>10827</v>
      </c>
      <c r="Q12133" t="s">
        <v>19797</v>
      </c>
      <c r="S12133" t="s">
        <v>29</v>
      </c>
    </row>
    <row r="12134" spans="1:19" hidden="1" x14ac:dyDescent="0.2">
      <c r="A12134">
        <v>7934</v>
      </c>
      <c r="B12134" t="s">
        <v>10241</v>
      </c>
      <c r="C12134" t="s">
        <v>20</v>
      </c>
      <c r="D12134">
        <v>-4.5999999999999996</v>
      </c>
      <c r="F12134" t="s">
        <v>13556</v>
      </c>
      <c r="G12134" t="s">
        <v>75</v>
      </c>
      <c r="H12134" t="s">
        <v>23</v>
      </c>
      <c r="I12134" t="s">
        <v>72</v>
      </c>
      <c r="K12134"/>
      <c r="L12134" t="s">
        <v>10243</v>
      </c>
      <c r="M12134" t="s">
        <v>11208</v>
      </c>
      <c r="N12134">
        <v>4</v>
      </c>
      <c r="P12134" t="s">
        <v>10827</v>
      </c>
      <c r="Q12134" t="s">
        <v>19798</v>
      </c>
      <c r="S12134" t="s">
        <v>29</v>
      </c>
    </row>
    <row r="12135" spans="1:19" hidden="1" x14ac:dyDescent="0.2">
      <c r="A12135">
        <v>7934</v>
      </c>
      <c r="B12135" t="s">
        <v>10241</v>
      </c>
      <c r="C12135" t="s">
        <v>20</v>
      </c>
      <c r="D12135">
        <v>-7.64</v>
      </c>
      <c r="E12135">
        <v>25</v>
      </c>
      <c r="F12135" t="s">
        <v>11461</v>
      </c>
      <c r="G12135" t="s">
        <v>75</v>
      </c>
      <c r="H12135" t="s">
        <v>23</v>
      </c>
      <c r="I12135" t="s">
        <v>11458</v>
      </c>
      <c r="K12135"/>
      <c r="L12135" t="s">
        <v>10243</v>
      </c>
      <c r="M12135" t="s">
        <v>11208</v>
      </c>
      <c r="N12135">
        <v>4</v>
      </c>
      <c r="P12135" t="s">
        <v>10827</v>
      </c>
      <c r="Q12135" t="s">
        <v>19798</v>
      </c>
      <c r="S12135" t="s">
        <v>29</v>
      </c>
    </row>
    <row r="12136" spans="1:19" hidden="1" x14ac:dyDescent="0.2">
      <c r="A12136">
        <v>7934</v>
      </c>
      <c r="B12136" t="s">
        <v>10241</v>
      </c>
      <c r="C12136" t="s">
        <v>19799</v>
      </c>
      <c r="D12136">
        <v>3.2</v>
      </c>
      <c r="F12136" t="s">
        <v>19800</v>
      </c>
      <c r="H12136" t="s">
        <v>23</v>
      </c>
      <c r="I12136" t="s">
        <v>365</v>
      </c>
      <c r="K12136"/>
      <c r="L12136" t="s">
        <v>10243</v>
      </c>
      <c r="M12136" t="s">
        <v>11208</v>
      </c>
      <c r="N12136">
        <v>4</v>
      </c>
      <c r="P12136" t="s">
        <v>10827</v>
      </c>
      <c r="Q12136" t="s">
        <v>19798</v>
      </c>
      <c r="S12136" t="s">
        <v>29</v>
      </c>
    </row>
    <row r="12137" spans="1:19" hidden="1" x14ac:dyDescent="0.2">
      <c r="A12137">
        <v>7936</v>
      </c>
      <c r="B12137" t="s">
        <v>10360</v>
      </c>
      <c r="C12137" t="s">
        <v>20</v>
      </c>
      <c r="D12137">
        <v>-8.42</v>
      </c>
      <c r="E12137">
        <v>20</v>
      </c>
      <c r="F12137" t="s">
        <v>19643</v>
      </c>
      <c r="G12137" t="s">
        <v>75</v>
      </c>
      <c r="H12137" t="s">
        <v>23</v>
      </c>
      <c r="I12137" t="s">
        <v>3143</v>
      </c>
      <c r="K12137" t="e">
        <f>- For basic pKa values of substituted benzophenones in aqueous H2SO4  see refs. B61, F6, M16</f>
        <v>#NAME?</v>
      </c>
      <c r="L12137" t="s">
        <v>10361</v>
      </c>
      <c r="M12137" t="s">
        <v>11208</v>
      </c>
      <c r="N12137">
        <v>4</v>
      </c>
      <c r="P12137" t="s">
        <v>10827</v>
      </c>
      <c r="Q12137" t="s">
        <v>19801</v>
      </c>
      <c r="S12137" t="s">
        <v>29</v>
      </c>
    </row>
    <row r="12138" spans="1:19" hidden="1" x14ac:dyDescent="0.2">
      <c r="A12138">
        <v>7936</v>
      </c>
      <c r="B12138" t="s">
        <v>10360</v>
      </c>
      <c r="C12138" t="s">
        <v>20</v>
      </c>
      <c r="D12138">
        <v>-8</v>
      </c>
      <c r="E12138">
        <v>20</v>
      </c>
      <c r="F12138" t="s">
        <v>19643</v>
      </c>
      <c r="G12138" t="s">
        <v>75</v>
      </c>
      <c r="H12138" t="s">
        <v>23</v>
      </c>
      <c r="I12138" t="s">
        <v>3143</v>
      </c>
      <c r="K12138" t="e">
        <f>- For basic pKa values of substituted benzophenones in aqueous H2SO4  see refs. B61, F6, M16</f>
        <v>#NAME?</v>
      </c>
      <c r="L12138" t="s">
        <v>10361</v>
      </c>
      <c r="M12138" t="s">
        <v>11208</v>
      </c>
      <c r="N12138">
        <v>4</v>
      </c>
      <c r="P12138" t="s">
        <v>10827</v>
      </c>
      <c r="Q12138" t="s">
        <v>19801</v>
      </c>
      <c r="S12138" t="s">
        <v>29</v>
      </c>
    </row>
    <row r="12139" spans="1:19" hidden="1" x14ac:dyDescent="0.2">
      <c r="A12139">
        <v>7936</v>
      </c>
      <c r="B12139" t="s">
        <v>10360</v>
      </c>
      <c r="C12139" t="s">
        <v>20</v>
      </c>
      <c r="D12139">
        <v>-4.01</v>
      </c>
      <c r="F12139" t="s">
        <v>13556</v>
      </c>
      <c r="G12139" t="s">
        <v>75</v>
      </c>
      <c r="H12139" t="s">
        <v>23</v>
      </c>
      <c r="I12139" t="s">
        <v>72</v>
      </c>
      <c r="K12139" t="e">
        <f>- For basic pKa values of substituted benzophenones in aqueous H2SO4  see refs. B61, F6, M16</f>
        <v>#NAME?</v>
      </c>
      <c r="L12139" t="s">
        <v>10361</v>
      </c>
      <c r="M12139" t="s">
        <v>11208</v>
      </c>
      <c r="N12139">
        <v>4</v>
      </c>
      <c r="P12139" t="s">
        <v>10827</v>
      </c>
      <c r="Q12139" t="s">
        <v>19801</v>
      </c>
      <c r="S12139" t="s">
        <v>29</v>
      </c>
    </row>
    <row r="12140" spans="1:19" hidden="1" x14ac:dyDescent="0.2">
      <c r="A12140">
        <v>7937</v>
      </c>
      <c r="B12140" t="s">
        <v>19802</v>
      </c>
      <c r="C12140" t="s">
        <v>20</v>
      </c>
      <c r="D12140">
        <v>-4.37</v>
      </c>
      <c r="E12140">
        <v>15</v>
      </c>
      <c r="F12140" t="s">
        <v>11461</v>
      </c>
      <c r="G12140" t="s">
        <v>75</v>
      </c>
      <c r="H12140" t="s">
        <v>23</v>
      </c>
      <c r="I12140" t="s">
        <v>3404</v>
      </c>
      <c r="K12140"/>
      <c r="L12140" t="s">
        <v>19803</v>
      </c>
      <c r="M12140" t="s">
        <v>11208</v>
      </c>
      <c r="N12140">
        <v>4</v>
      </c>
      <c r="P12140" t="s">
        <v>10827</v>
      </c>
      <c r="Q12140" t="s">
        <v>19804</v>
      </c>
      <c r="S12140" t="s">
        <v>29</v>
      </c>
    </row>
    <row r="12141" spans="1:19" hidden="1" x14ac:dyDescent="0.2">
      <c r="A12141">
        <v>7937</v>
      </c>
      <c r="B12141" t="s">
        <v>19802</v>
      </c>
      <c r="C12141" t="s">
        <v>20</v>
      </c>
      <c r="D12141">
        <v>-4.34</v>
      </c>
      <c r="E12141">
        <v>35</v>
      </c>
      <c r="F12141" t="s">
        <v>11461</v>
      </c>
      <c r="G12141" t="s">
        <v>75</v>
      </c>
      <c r="H12141" t="s">
        <v>23</v>
      </c>
      <c r="I12141" t="s">
        <v>3404</v>
      </c>
      <c r="K12141"/>
      <c r="L12141" t="s">
        <v>19803</v>
      </c>
      <c r="M12141" t="s">
        <v>11208</v>
      </c>
      <c r="N12141">
        <v>4</v>
      </c>
      <c r="P12141" t="s">
        <v>10827</v>
      </c>
      <c r="Q12141" t="s">
        <v>19804</v>
      </c>
      <c r="S12141" t="s">
        <v>29</v>
      </c>
    </row>
    <row r="12142" spans="1:19" hidden="1" x14ac:dyDescent="0.2">
      <c r="A12142">
        <v>7937</v>
      </c>
      <c r="B12142" t="s">
        <v>19802</v>
      </c>
      <c r="C12142" t="s">
        <v>20</v>
      </c>
      <c r="D12142">
        <v>-4.3099999999999996</v>
      </c>
      <c r="E12142">
        <v>45</v>
      </c>
      <c r="F12142" t="s">
        <v>11461</v>
      </c>
      <c r="G12142" t="s">
        <v>75</v>
      </c>
      <c r="H12142" t="s">
        <v>23</v>
      </c>
      <c r="I12142" t="s">
        <v>3404</v>
      </c>
      <c r="K12142"/>
      <c r="L12142" t="s">
        <v>19803</v>
      </c>
      <c r="M12142" t="s">
        <v>11208</v>
      </c>
      <c r="N12142">
        <v>4</v>
      </c>
      <c r="P12142" t="s">
        <v>10827</v>
      </c>
      <c r="Q12142" t="s">
        <v>19804</v>
      </c>
      <c r="S12142" t="s">
        <v>29</v>
      </c>
    </row>
    <row r="12143" spans="1:19" hidden="1" x14ac:dyDescent="0.2">
      <c r="A12143">
        <v>7955</v>
      </c>
      <c r="B12143" t="s">
        <v>19805</v>
      </c>
      <c r="C12143" t="s">
        <v>20</v>
      </c>
      <c r="D12143">
        <v>-6.85</v>
      </c>
      <c r="E12143">
        <v>25</v>
      </c>
      <c r="F12143" t="s">
        <v>11461</v>
      </c>
      <c r="G12143" t="s">
        <v>75</v>
      </c>
      <c r="H12143" t="s">
        <v>23</v>
      </c>
      <c r="I12143" t="s">
        <v>9191</v>
      </c>
      <c r="K12143" s="1" t="s">
        <v>19806</v>
      </c>
      <c r="L12143" t="s">
        <v>19807</v>
      </c>
      <c r="M12143" t="s">
        <v>11208</v>
      </c>
      <c r="N12143">
        <v>4</v>
      </c>
      <c r="P12143" t="s">
        <v>10827</v>
      </c>
      <c r="Q12143" t="s">
        <v>19808</v>
      </c>
      <c r="S12143" t="s">
        <v>29</v>
      </c>
    </row>
    <row r="12144" spans="1:19" hidden="1" x14ac:dyDescent="0.2">
      <c r="A12144">
        <v>7956</v>
      </c>
      <c r="B12144" t="s">
        <v>19809</v>
      </c>
      <c r="C12144" t="s">
        <v>20</v>
      </c>
      <c r="D12144">
        <v>-2.35</v>
      </c>
      <c r="F12144" t="s">
        <v>19810</v>
      </c>
      <c r="G12144" t="s">
        <v>19811</v>
      </c>
      <c r="H12144" t="s">
        <v>23</v>
      </c>
      <c r="I12144" t="s">
        <v>3364</v>
      </c>
      <c r="K12144"/>
      <c r="L12144" t="s">
        <v>19812</v>
      </c>
      <c r="M12144" t="s">
        <v>11208</v>
      </c>
      <c r="N12144">
        <v>4</v>
      </c>
      <c r="P12144" t="s">
        <v>10827</v>
      </c>
      <c r="Q12144" t="s">
        <v>19813</v>
      </c>
      <c r="S12144" t="s">
        <v>29</v>
      </c>
    </row>
    <row r="12145" spans="1:19" hidden="1" x14ac:dyDescent="0.2">
      <c r="A12145">
        <v>7957</v>
      </c>
      <c r="B12145" t="s">
        <v>19814</v>
      </c>
      <c r="C12145" t="s">
        <v>20</v>
      </c>
      <c r="D12145">
        <v>-2.16</v>
      </c>
      <c r="F12145" t="s">
        <v>19810</v>
      </c>
      <c r="G12145" t="s">
        <v>19811</v>
      </c>
      <c r="H12145" t="s">
        <v>23</v>
      </c>
      <c r="I12145" t="s">
        <v>3364</v>
      </c>
      <c r="K12145"/>
      <c r="L12145" t="s">
        <v>19815</v>
      </c>
      <c r="M12145" t="s">
        <v>11208</v>
      </c>
      <c r="N12145">
        <v>4</v>
      </c>
      <c r="P12145" t="s">
        <v>10827</v>
      </c>
      <c r="Q12145" t="s">
        <v>19816</v>
      </c>
      <c r="S12145" t="s">
        <v>29</v>
      </c>
    </row>
    <row r="12146" spans="1:19" hidden="1" x14ac:dyDescent="0.2">
      <c r="A12146">
        <v>7958</v>
      </c>
      <c r="B12146" t="s">
        <v>10378</v>
      </c>
      <c r="C12146" t="s">
        <v>20</v>
      </c>
      <c r="D12146">
        <v>-2.56</v>
      </c>
      <c r="F12146" t="s">
        <v>19810</v>
      </c>
      <c r="G12146" t="s">
        <v>19811</v>
      </c>
      <c r="H12146" t="s">
        <v>23</v>
      </c>
      <c r="I12146" t="s">
        <v>3364</v>
      </c>
      <c r="K12146"/>
      <c r="L12146" t="s">
        <v>10381</v>
      </c>
      <c r="M12146" t="s">
        <v>11208</v>
      </c>
      <c r="N12146">
        <v>4</v>
      </c>
      <c r="P12146" t="s">
        <v>10827</v>
      </c>
      <c r="Q12146" t="s">
        <v>19817</v>
      </c>
      <c r="S12146" t="s">
        <v>29</v>
      </c>
    </row>
    <row r="12147" spans="1:19" hidden="1" x14ac:dyDescent="0.2">
      <c r="A12147">
        <v>7960</v>
      </c>
      <c r="B12147" t="s">
        <v>19818</v>
      </c>
      <c r="C12147" t="s">
        <v>20</v>
      </c>
      <c r="D12147">
        <v>-2.92</v>
      </c>
      <c r="F12147" t="s">
        <v>13556</v>
      </c>
      <c r="G12147" t="s">
        <v>75</v>
      </c>
      <c r="H12147" t="s">
        <v>23</v>
      </c>
      <c r="I12147" t="s">
        <v>19819</v>
      </c>
      <c r="K12147"/>
      <c r="L12147" t="s">
        <v>19820</v>
      </c>
      <c r="M12147" t="s">
        <v>17562</v>
      </c>
      <c r="N12147">
        <v>3</v>
      </c>
      <c r="P12147" t="s">
        <v>10827</v>
      </c>
      <c r="Q12147" t="s">
        <v>19821</v>
      </c>
      <c r="S12147" t="s">
        <v>29</v>
      </c>
    </row>
    <row r="12148" spans="1:19" hidden="1" x14ac:dyDescent="0.2">
      <c r="A12148">
        <v>7961</v>
      </c>
      <c r="B12148" t="s">
        <v>19822</v>
      </c>
      <c r="C12148" t="s">
        <v>20</v>
      </c>
      <c r="D12148">
        <v>-5</v>
      </c>
      <c r="E12148" t="s">
        <v>5597</v>
      </c>
      <c r="F12148" t="s">
        <v>11461</v>
      </c>
      <c r="G12148" t="s">
        <v>75</v>
      </c>
      <c r="H12148" t="s">
        <v>23</v>
      </c>
      <c r="I12148" t="s">
        <v>19823</v>
      </c>
      <c r="K12148" s="1" t="s">
        <v>19824</v>
      </c>
      <c r="L12148" t="s">
        <v>19825</v>
      </c>
      <c r="M12148" t="s">
        <v>11208</v>
      </c>
      <c r="N12148">
        <v>4</v>
      </c>
      <c r="P12148" t="s">
        <v>10827</v>
      </c>
      <c r="Q12148" t="s">
        <v>19826</v>
      </c>
      <c r="S12148" t="s">
        <v>29</v>
      </c>
    </row>
    <row r="12149" spans="1:19" hidden="1" x14ac:dyDescent="0.2">
      <c r="A12149">
        <v>7962</v>
      </c>
      <c r="B12149" t="s">
        <v>19827</v>
      </c>
      <c r="C12149" t="s">
        <v>20</v>
      </c>
      <c r="D12149">
        <v>-2</v>
      </c>
      <c r="F12149" t="s">
        <v>11461</v>
      </c>
      <c r="G12149" t="s">
        <v>75</v>
      </c>
      <c r="H12149" t="s">
        <v>23</v>
      </c>
      <c r="I12149" t="s">
        <v>19828</v>
      </c>
      <c r="K12149"/>
      <c r="L12149" t="s">
        <v>19829</v>
      </c>
      <c r="M12149" t="s">
        <v>11208</v>
      </c>
      <c r="N12149">
        <v>4</v>
      </c>
      <c r="P12149" t="s">
        <v>10827</v>
      </c>
      <c r="Q12149" t="s">
        <v>19830</v>
      </c>
      <c r="S12149" t="s">
        <v>29</v>
      </c>
    </row>
    <row r="12150" spans="1:19" hidden="1" x14ac:dyDescent="0.2">
      <c r="A12150">
        <v>7963</v>
      </c>
      <c r="B12150" t="s">
        <v>19831</v>
      </c>
      <c r="C12150" t="s">
        <v>20</v>
      </c>
      <c r="D12150">
        <v>-1.17</v>
      </c>
      <c r="F12150" t="s">
        <v>11461</v>
      </c>
      <c r="G12150" t="s">
        <v>75</v>
      </c>
      <c r="H12150" t="s">
        <v>23</v>
      </c>
      <c r="I12150" t="s">
        <v>19828</v>
      </c>
      <c r="K12150"/>
      <c r="L12150" t="s">
        <v>19832</v>
      </c>
      <c r="M12150" t="s">
        <v>26</v>
      </c>
      <c r="N12150">
        <v>2</v>
      </c>
      <c r="P12150" t="s">
        <v>10827</v>
      </c>
      <c r="Q12150" t="s">
        <v>19833</v>
      </c>
      <c r="S12150" t="s">
        <v>29</v>
      </c>
    </row>
    <row r="12151" spans="1:19" hidden="1" x14ac:dyDescent="0.2">
      <c r="A12151">
        <v>7964</v>
      </c>
      <c r="B12151" t="s">
        <v>19834</v>
      </c>
      <c r="C12151" t="s">
        <v>20</v>
      </c>
      <c r="D12151">
        <v>-1.38</v>
      </c>
      <c r="F12151" t="s">
        <v>11461</v>
      </c>
      <c r="G12151" t="s">
        <v>75</v>
      </c>
      <c r="H12151" t="s">
        <v>23</v>
      </c>
      <c r="I12151" t="s">
        <v>19828</v>
      </c>
      <c r="K12151"/>
      <c r="L12151" t="s">
        <v>19835</v>
      </c>
      <c r="M12151" t="s">
        <v>26</v>
      </c>
      <c r="N12151">
        <v>2</v>
      </c>
      <c r="P12151" t="s">
        <v>10827</v>
      </c>
      <c r="Q12151" t="s">
        <v>19836</v>
      </c>
      <c r="S12151" t="s">
        <v>29</v>
      </c>
    </row>
    <row r="12152" spans="1:19" hidden="1" x14ac:dyDescent="0.2">
      <c r="A12152">
        <v>7965</v>
      </c>
      <c r="B12152" t="s">
        <v>19837</v>
      </c>
      <c r="C12152" t="s">
        <v>20</v>
      </c>
      <c r="D12152">
        <v>-1.1599999999999999</v>
      </c>
      <c r="F12152" t="s">
        <v>11461</v>
      </c>
      <c r="G12152" t="s">
        <v>75</v>
      </c>
      <c r="H12152" t="s">
        <v>23</v>
      </c>
      <c r="I12152" t="s">
        <v>19828</v>
      </c>
      <c r="K12152"/>
      <c r="L12152" t="s">
        <v>19838</v>
      </c>
      <c r="M12152" t="s">
        <v>11208</v>
      </c>
      <c r="N12152">
        <v>4</v>
      </c>
      <c r="P12152" t="s">
        <v>10827</v>
      </c>
      <c r="Q12152" t="s">
        <v>19839</v>
      </c>
      <c r="S12152" t="s">
        <v>29</v>
      </c>
    </row>
    <row r="12153" spans="1:19" hidden="1" x14ac:dyDescent="0.2">
      <c r="A12153">
        <v>7966</v>
      </c>
      <c r="B12153" t="s">
        <v>19840</v>
      </c>
      <c r="C12153" t="s">
        <v>20</v>
      </c>
      <c r="D12153">
        <v>-1.7</v>
      </c>
      <c r="F12153" t="s">
        <v>11461</v>
      </c>
      <c r="G12153" t="s">
        <v>75</v>
      </c>
      <c r="H12153" t="s">
        <v>23</v>
      </c>
      <c r="I12153" t="s">
        <v>19828</v>
      </c>
      <c r="K12153"/>
      <c r="L12153" t="s">
        <v>19841</v>
      </c>
      <c r="M12153" t="s">
        <v>26</v>
      </c>
      <c r="N12153">
        <v>2</v>
      </c>
      <c r="P12153" t="s">
        <v>10827</v>
      </c>
      <c r="Q12153" t="s">
        <v>19842</v>
      </c>
      <c r="S12153" t="s">
        <v>29</v>
      </c>
    </row>
    <row r="12154" spans="1:19" hidden="1" x14ac:dyDescent="0.2">
      <c r="A12154">
        <v>7967</v>
      </c>
      <c r="B12154" t="s">
        <v>19843</v>
      </c>
      <c r="C12154" t="s">
        <v>20</v>
      </c>
      <c r="D12154">
        <v>-4.97</v>
      </c>
      <c r="F12154" t="s">
        <v>11461</v>
      </c>
      <c r="G12154" t="s">
        <v>75</v>
      </c>
      <c r="H12154" t="s">
        <v>23</v>
      </c>
      <c r="I12154" t="s">
        <v>19844</v>
      </c>
      <c r="K12154"/>
      <c r="L12154" t="s">
        <v>19845</v>
      </c>
      <c r="M12154" t="s">
        <v>11208</v>
      </c>
      <c r="N12154">
        <v>4</v>
      </c>
      <c r="P12154" t="s">
        <v>10827</v>
      </c>
      <c r="Q12154" t="s">
        <v>19846</v>
      </c>
      <c r="S12154" t="s">
        <v>29</v>
      </c>
    </row>
    <row r="12155" spans="1:19" hidden="1" x14ac:dyDescent="0.2">
      <c r="A12155">
        <v>7969</v>
      </c>
      <c r="B12155" t="s">
        <v>19847</v>
      </c>
      <c r="C12155" t="s">
        <v>20</v>
      </c>
      <c r="D12155">
        <v>-4.03</v>
      </c>
      <c r="F12155" t="s">
        <v>13556</v>
      </c>
      <c r="G12155" t="s">
        <v>75</v>
      </c>
      <c r="H12155" t="s">
        <v>23</v>
      </c>
      <c r="I12155" t="s">
        <v>72</v>
      </c>
      <c r="K12155"/>
      <c r="L12155" t="s">
        <v>19848</v>
      </c>
      <c r="M12155" t="s">
        <v>11208</v>
      </c>
      <c r="N12155">
        <v>4</v>
      </c>
      <c r="P12155" t="s">
        <v>10827</v>
      </c>
      <c r="Q12155" t="s">
        <v>19849</v>
      </c>
      <c r="S12155" t="s">
        <v>29</v>
      </c>
    </row>
    <row r="12156" spans="1:19" hidden="1" x14ac:dyDescent="0.2">
      <c r="A12156">
        <v>7969</v>
      </c>
      <c r="B12156" t="s">
        <v>19847</v>
      </c>
      <c r="C12156" t="s">
        <v>20</v>
      </c>
      <c r="D12156">
        <v>-6.17</v>
      </c>
      <c r="E12156" t="s">
        <v>1620</v>
      </c>
      <c r="F12156" t="s">
        <v>11461</v>
      </c>
      <c r="G12156" t="s">
        <v>75</v>
      </c>
      <c r="H12156" t="s">
        <v>23</v>
      </c>
      <c r="I12156" t="s">
        <v>5131</v>
      </c>
      <c r="K12156"/>
      <c r="L12156" t="s">
        <v>19848</v>
      </c>
      <c r="M12156" t="s">
        <v>11208</v>
      </c>
      <c r="N12156">
        <v>4</v>
      </c>
      <c r="P12156" t="s">
        <v>10827</v>
      </c>
      <c r="Q12156" t="s">
        <v>19849</v>
      </c>
      <c r="S12156" t="s">
        <v>29</v>
      </c>
    </row>
    <row r="12157" spans="1:19" hidden="1" x14ac:dyDescent="0.2">
      <c r="A12157">
        <v>7970</v>
      </c>
      <c r="B12157" t="s">
        <v>19850</v>
      </c>
      <c r="C12157" t="s">
        <v>20</v>
      </c>
      <c r="D12157">
        <v>-2.5</v>
      </c>
      <c r="E12157">
        <v>25</v>
      </c>
      <c r="F12157" t="s">
        <v>11461</v>
      </c>
      <c r="G12157" t="s">
        <v>19811</v>
      </c>
      <c r="H12157" t="s">
        <v>23</v>
      </c>
      <c r="I12157" t="s">
        <v>19851</v>
      </c>
      <c r="K12157"/>
      <c r="L12157" t="s">
        <v>19852</v>
      </c>
      <c r="M12157" t="s">
        <v>11208</v>
      </c>
      <c r="N12157">
        <v>4</v>
      </c>
      <c r="P12157" t="s">
        <v>10827</v>
      </c>
      <c r="Q12157" t="s">
        <v>19853</v>
      </c>
      <c r="S12157" t="s">
        <v>29</v>
      </c>
    </row>
    <row r="12158" spans="1:19" hidden="1" x14ac:dyDescent="0.2">
      <c r="A12158">
        <v>7971</v>
      </c>
      <c r="B12158" t="s">
        <v>19854</v>
      </c>
      <c r="C12158" t="s">
        <v>20</v>
      </c>
      <c r="D12158">
        <v>-3.59</v>
      </c>
      <c r="F12158" t="s">
        <v>13556</v>
      </c>
      <c r="G12158" t="s">
        <v>75</v>
      </c>
      <c r="H12158" t="s">
        <v>23</v>
      </c>
      <c r="I12158" t="s">
        <v>72</v>
      </c>
      <c r="K12158"/>
      <c r="L12158" t="s">
        <v>19855</v>
      </c>
      <c r="M12158" t="s">
        <v>11208</v>
      </c>
      <c r="N12158">
        <v>4</v>
      </c>
      <c r="P12158" t="s">
        <v>10827</v>
      </c>
      <c r="Q12158" t="s">
        <v>19856</v>
      </c>
      <c r="S12158" t="s">
        <v>29</v>
      </c>
    </row>
    <row r="12159" spans="1:19" hidden="1" x14ac:dyDescent="0.2">
      <c r="A12159">
        <v>7972</v>
      </c>
      <c r="B12159" t="s">
        <v>19857</v>
      </c>
      <c r="C12159" t="s">
        <v>20</v>
      </c>
      <c r="D12159">
        <v>-2.86</v>
      </c>
      <c r="F12159" t="s">
        <v>13556</v>
      </c>
      <c r="G12159" t="s">
        <v>75</v>
      </c>
      <c r="H12159" t="s">
        <v>23</v>
      </c>
      <c r="I12159" t="s">
        <v>19819</v>
      </c>
      <c r="K12159"/>
      <c r="L12159" t="s">
        <v>19858</v>
      </c>
      <c r="M12159" t="s">
        <v>11208</v>
      </c>
      <c r="N12159">
        <v>4</v>
      </c>
      <c r="P12159" t="s">
        <v>10827</v>
      </c>
      <c r="Q12159" t="s">
        <v>19859</v>
      </c>
      <c r="S12159" t="s">
        <v>29</v>
      </c>
    </row>
    <row r="12160" spans="1:19" hidden="1" x14ac:dyDescent="0.2">
      <c r="A12160">
        <v>7973</v>
      </c>
      <c r="B12160" t="s">
        <v>19860</v>
      </c>
      <c r="C12160" t="s">
        <v>20</v>
      </c>
      <c r="D12160">
        <v>-0.77</v>
      </c>
      <c r="F12160" t="s">
        <v>19861</v>
      </c>
      <c r="G12160" t="s">
        <v>75</v>
      </c>
      <c r="H12160" t="s">
        <v>23</v>
      </c>
      <c r="I12160" t="s">
        <v>19819</v>
      </c>
      <c r="K12160"/>
      <c r="L12160" t="s">
        <v>19862</v>
      </c>
      <c r="M12160" t="s">
        <v>11208</v>
      </c>
      <c r="N12160">
        <v>4</v>
      </c>
      <c r="P12160" t="s">
        <v>10827</v>
      </c>
      <c r="Q12160" t="s">
        <v>19863</v>
      </c>
      <c r="S12160" t="s">
        <v>29</v>
      </c>
    </row>
    <row r="12161" spans="1:19" hidden="1" x14ac:dyDescent="0.2">
      <c r="A12161">
        <v>7974</v>
      </c>
      <c r="B12161" t="s">
        <v>19864</v>
      </c>
      <c r="C12161" t="s">
        <v>20</v>
      </c>
      <c r="D12161">
        <v>-0.84</v>
      </c>
      <c r="F12161" t="s">
        <v>19861</v>
      </c>
      <c r="G12161" t="s">
        <v>75</v>
      </c>
      <c r="H12161" t="s">
        <v>23</v>
      </c>
      <c r="I12161" t="s">
        <v>19819</v>
      </c>
      <c r="K12161"/>
      <c r="L12161" t="s">
        <v>19865</v>
      </c>
      <c r="M12161" t="s">
        <v>11208</v>
      </c>
      <c r="N12161">
        <v>4</v>
      </c>
      <c r="P12161" t="s">
        <v>10827</v>
      </c>
      <c r="Q12161" t="s">
        <v>19866</v>
      </c>
      <c r="S12161" t="s">
        <v>29</v>
      </c>
    </row>
    <row r="12162" spans="1:19" hidden="1" x14ac:dyDescent="0.2">
      <c r="A12162">
        <v>7975</v>
      </c>
      <c r="B12162" t="s">
        <v>19867</v>
      </c>
      <c r="C12162" t="s">
        <v>20</v>
      </c>
      <c r="D12162">
        <v>-2.83</v>
      </c>
      <c r="F12162" t="s">
        <v>13556</v>
      </c>
      <c r="G12162" t="s">
        <v>75</v>
      </c>
      <c r="H12162" t="s">
        <v>23</v>
      </c>
      <c r="I12162" t="s">
        <v>19819</v>
      </c>
      <c r="K12162"/>
      <c r="L12162" t="s">
        <v>19868</v>
      </c>
      <c r="M12162" t="s">
        <v>11208</v>
      </c>
      <c r="N12162">
        <v>4</v>
      </c>
      <c r="P12162" t="s">
        <v>10827</v>
      </c>
      <c r="Q12162" t="s">
        <v>19869</v>
      </c>
      <c r="S12162" t="s">
        <v>29</v>
      </c>
    </row>
    <row r="12163" spans="1:19" hidden="1" x14ac:dyDescent="0.2">
      <c r="A12163">
        <v>7977</v>
      </c>
      <c r="B12163" t="s">
        <v>19870</v>
      </c>
      <c r="C12163" t="s">
        <v>20</v>
      </c>
      <c r="D12163">
        <v>-3.55</v>
      </c>
      <c r="F12163" t="s">
        <v>13556</v>
      </c>
      <c r="G12163" t="s">
        <v>75</v>
      </c>
      <c r="H12163" t="s">
        <v>23</v>
      </c>
      <c r="I12163" t="s">
        <v>19819</v>
      </c>
      <c r="K12163"/>
      <c r="L12163" t="s">
        <v>19871</v>
      </c>
      <c r="M12163" t="s">
        <v>11208</v>
      </c>
      <c r="N12163">
        <v>4</v>
      </c>
      <c r="P12163" t="s">
        <v>10827</v>
      </c>
      <c r="Q12163" t="s">
        <v>19872</v>
      </c>
      <c r="S12163" t="s">
        <v>29</v>
      </c>
    </row>
    <row r="12164" spans="1:19" hidden="1" x14ac:dyDescent="0.2">
      <c r="A12164">
        <v>7977</v>
      </c>
      <c r="B12164" t="s">
        <v>19870</v>
      </c>
      <c r="C12164" t="s">
        <v>20</v>
      </c>
      <c r="D12164">
        <v>-5.48</v>
      </c>
      <c r="F12164" t="s">
        <v>11398</v>
      </c>
      <c r="G12164" t="s">
        <v>75</v>
      </c>
      <c r="H12164" t="s">
        <v>23</v>
      </c>
      <c r="I12164" t="s">
        <v>19819</v>
      </c>
      <c r="K12164"/>
      <c r="L12164" t="s">
        <v>19871</v>
      </c>
      <c r="M12164" t="s">
        <v>11208</v>
      </c>
      <c r="N12164">
        <v>4</v>
      </c>
      <c r="P12164" t="s">
        <v>10827</v>
      </c>
      <c r="Q12164" t="s">
        <v>19872</v>
      </c>
      <c r="S12164" t="s">
        <v>29</v>
      </c>
    </row>
    <row r="12165" spans="1:19" hidden="1" x14ac:dyDescent="0.2">
      <c r="A12165">
        <v>7978</v>
      </c>
      <c r="B12165" t="s">
        <v>19873</v>
      </c>
      <c r="C12165" t="s">
        <v>20</v>
      </c>
      <c r="D12165">
        <v>-2.5499999999999998</v>
      </c>
      <c r="F12165" t="s">
        <v>13556</v>
      </c>
      <c r="G12165" t="s">
        <v>75</v>
      </c>
      <c r="H12165" t="s">
        <v>23</v>
      </c>
      <c r="I12165" t="s">
        <v>19819</v>
      </c>
      <c r="K12165"/>
      <c r="L12165" t="s">
        <v>19874</v>
      </c>
      <c r="M12165" t="s">
        <v>11208</v>
      </c>
      <c r="N12165">
        <v>4</v>
      </c>
      <c r="P12165" t="s">
        <v>10827</v>
      </c>
      <c r="Q12165" t="s">
        <v>19875</v>
      </c>
      <c r="S12165" t="s">
        <v>29</v>
      </c>
    </row>
    <row r="12166" spans="1:19" hidden="1" x14ac:dyDescent="0.2">
      <c r="A12166">
        <v>7979</v>
      </c>
      <c r="B12166" t="s">
        <v>19876</v>
      </c>
      <c r="C12166" t="s">
        <v>20</v>
      </c>
      <c r="D12166">
        <v>-3.27</v>
      </c>
      <c r="F12166" t="s">
        <v>13556</v>
      </c>
      <c r="G12166" t="s">
        <v>75</v>
      </c>
      <c r="H12166" t="s">
        <v>23</v>
      </c>
      <c r="I12166" t="s">
        <v>19819</v>
      </c>
      <c r="K12166"/>
      <c r="L12166" t="s">
        <v>19877</v>
      </c>
      <c r="M12166" t="s">
        <v>11208</v>
      </c>
      <c r="N12166">
        <v>4</v>
      </c>
      <c r="P12166" t="s">
        <v>10827</v>
      </c>
      <c r="Q12166" t="s">
        <v>19878</v>
      </c>
      <c r="S12166" t="s">
        <v>29</v>
      </c>
    </row>
    <row r="12167" spans="1:19" hidden="1" x14ac:dyDescent="0.2">
      <c r="A12167">
        <v>7980</v>
      </c>
      <c r="B12167" t="s">
        <v>19879</v>
      </c>
      <c r="C12167" t="s">
        <v>20</v>
      </c>
      <c r="D12167">
        <v>-2.82</v>
      </c>
      <c r="F12167" t="s">
        <v>13556</v>
      </c>
      <c r="G12167" t="s">
        <v>75</v>
      </c>
      <c r="H12167" t="s">
        <v>23</v>
      </c>
      <c r="I12167" t="s">
        <v>19819</v>
      </c>
      <c r="K12167"/>
      <c r="L12167" t="s">
        <v>19880</v>
      </c>
      <c r="M12167" t="s">
        <v>11208</v>
      </c>
      <c r="N12167">
        <v>4</v>
      </c>
      <c r="P12167" t="s">
        <v>10827</v>
      </c>
      <c r="Q12167" t="s">
        <v>19881</v>
      </c>
      <c r="S12167" t="s">
        <v>29</v>
      </c>
    </row>
    <row r="12168" spans="1:19" hidden="1" x14ac:dyDescent="0.2">
      <c r="A12168">
        <v>7981</v>
      </c>
      <c r="B12168" t="s">
        <v>19882</v>
      </c>
      <c r="C12168" t="s">
        <v>20</v>
      </c>
      <c r="D12168">
        <v>-2.5</v>
      </c>
      <c r="F12168" t="s">
        <v>19883</v>
      </c>
      <c r="I12168" t="s">
        <v>19884</v>
      </c>
      <c r="K12168"/>
      <c r="L12168" t="s">
        <v>19885</v>
      </c>
      <c r="M12168" t="s">
        <v>10986</v>
      </c>
      <c r="N12168">
        <v>3</v>
      </c>
      <c r="P12168" t="s">
        <v>10827</v>
      </c>
      <c r="Q12168" t="s">
        <v>19886</v>
      </c>
      <c r="S12168" t="s">
        <v>29</v>
      </c>
    </row>
    <row r="12169" spans="1:19" hidden="1" x14ac:dyDescent="0.2">
      <c r="A12169">
        <v>7983</v>
      </c>
      <c r="B12169" t="s">
        <v>19887</v>
      </c>
      <c r="C12169" t="s">
        <v>20</v>
      </c>
      <c r="D12169">
        <v>-6.52</v>
      </c>
      <c r="E12169" t="s">
        <v>363</v>
      </c>
      <c r="F12169" t="s">
        <v>3110</v>
      </c>
      <c r="G12169" t="s">
        <v>13977</v>
      </c>
      <c r="H12169" t="s">
        <v>23</v>
      </c>
      <c r="I12169" t="s">
        <v>19888</v>
      </c>
      <c r="K12169" t="s">
        <v>19889</v>
      </c>
      <c r="L12169" t="s">
        <v>19890</v>
      </c>
      <c r="M12169" t="s">
        <v>11208</v>
      </c>
      <c r="N12169">
        <v>4</v>
      </c>
      <c r="P12169" t="s">
        <v>10827</v>
      </c>
      <c r="Q12169" t="s">
        <v>19891</v>
      </c>
      <c r="S12169" t="s">
        <v>29</v>
      </c>
    </row>
    <row r="12170" spans="1:19" hidden="1" x14ac:dyDescent="0.2">
      <c r="A12170">
        <v>7987</v>
      </c>
      <c r="B12170" t="s">
        <v>19892</v>
      </c>
      <c r="C12170" t="s">
        <v>20</v>
      </c>
      <c r="D12170">
        <v>-2.0299999999999998</v>
      </c>
      <c r="E12170">
        <v>25</v>
      </c>
      <c r="F12170" t="s">
        <v>19893</v>
      </c>
      <c r="G12170" t="s">
        <v>19811</v>
      </c>
      <c r="H12170" t="s">
        <v>23</v>
      </c>
      <c r="I12170" t="s">
        <v>13571</v>
      </c>
      <c r="K12170"/>
      <c r="L12170" t="s">
        <v>19894</v>
      </c>
      <c r="M12170" t="s">
        <v>26</v>
      </c>
      <c r="N12170">
        <v>2</v>
      </c>
      <c r="P12170" t="s">
        <v>10827</v>
      </c>
      <c r="Q12170" t="s">
        <v>19895</v>
      </c>
      <c r="S12170" t="s">
        <v>29</v>
      </c>
    </row>
    <row r="12171" spans="1:19" hidden="1" x14ac:dyDescent="0.2">
      <c r="A12171">
        <v>7988</v>
      </c>
      <c r="B12171" t="s">
        <v>19896</v>
      </c>
      <c r="C12171" t="s">
        <v>20</v>
      </c>
      <c r="D12171">
        <v>-1.47</v>
      </c>
      <c r="E12171">
        <v>25</v>
      </c>
      <c r="F12171" t="s">
        <v>12036</v>
      </c>
      <c r="G12171" t="s">
        <v>19811</v>
      </c>
      <c r="H12171" t="s">
        <v>23</v>
      </c>
      <c r="I12171" t="s">
        <v>19897</v>
      </c>
      <c r="K12171"/>
      <c r="L12171" t="s">
        <v>19898</v>
      </c>
      <c r="M12171" t="s">
        <v>11208</v>
      </c>
      <c r="N12171">
        <v>4</v>
      </c>
      <c r="P12171" t="s">
        <v>10827</v>
      </c>
      <c r="Q12171" t="s">
        <v>19899</v>
      </c>
      <c r="S12171" t="s">
        <v>29</v>
      </c>
    </row>
    <row r="12172" spans="1:19" hidden="1" x14ac:dyDescent="0.2">
      <c r="A12172">
        <v>7989</v>
      </c>
      <c r="B12172" t="s">
        <v>10406</v>
      </c>
      <c r="C12172" t="s">
        <v>20</v>
      </c>
      <c r="D12172">
        <v>-6.2</v>
      </c>
      <c r="F12172" t="s">
        <v>11683</v>
      </c>
      <c r="G12172" t="s">
        <v>13977</v>
      </c>
      <c r="H12172" t="s">
        <v>23</v>
      </c>
      <c r="I12172" t="s">
        <v>1292</v>
      </c>
      <c r="K12172" t="e">
        <f>- Other measurements: W9</f>
        <v>#NAME?</v>
      </c>
      <c r="L12172" t="s">
        <v>10408</v>
      </c>
      <c r="M12172" t="s">
        <v>11208</v>
      </c>
      <c r="N12172">
        <v>4</v>
      </c>
      <c r="P12172" t="s">
        <v>10827</v>
      </c>
      <c r="Q12172" t="s">
        <v>19900</v>
      </c>
      <c r="S12172" t="s">
        <v>29</v>
      </c>
    </row>
    <row r="12173" spans="1:19" hidden="1" x14ac:dyDescent="0.2">
      <c r="A12173">
        <v>7989</v>
      </c>
      <c r="B12173" t="s">
        <v>10406</v>
      </c>
      <c r="C12173" t="s">
        <v>20</v>
      </c>
      <c r="D12173">
        <v>-5.7</v>
      </c>
      <c r="F12173" t="s">
        <v>11683</v>
      </c>
      <c r="G12173" t="s">
        <v>19901</v>
      </c>
      <c r="H12173" t="s">
        <v>23</v>
      </c>
      <c r="I12173" t="s">
        <v>671</v>
      </c>
      <c r="K12173" t="e">
        <f>- Other measurements: W9</f>
        <v>#NAME?</v>
      </c>
      <c r="L12173" t="s">
        <v>10408</v>
      </c>
      <c r="M12173" t="s">
        <v>11208</v>
      </c>
      <c r="N12173">
        <v>4</v>
      </c>
      <c r="P12173" t="s">
        <v>10827</v>
      </c>
      <c r="Q12173" t="s">
        <v>19900</v>
      </c>
      <c r="S12173" t="s">
        <v>29</v>
      </c>
    </row>
    <row r="12174" spans="1:19" hidden="1" x14ac:dyDescent="0.2">
      <c r="A12174">
        <v>7989</v>
      </c>
      <c r="B12174" t="s">
        <v>10406</v>
      </c>
      <c r="C12174" t="s">
        <v>20</v>
      </c>
      <c r="D12174">
        <v>-3.53</v>
      </c>
      <c r="F12174" t="s">
        <v>11683</v>
      </c>
      <c r="G12174" t="s">
        <v>19902</v>
      </c>
      <c r="H12174" t="s">
        <v>23</v>
      </c>
      <c r="I12174" t="s">
        <v>1367</v>
      </c>
      <c r="K12174" t="e">
        <f>- Other measurements: W9</f>
        <v>#NAME?</v>
      </c>
      <c r="L12174" t="s">
        <v>10408</v>
      </c>
      <c r="M12174" t="s">
        <v>11208</v>
      </c>
      <c r="N12174">
        <v>4</v>
      </c>
      <c r="P12174" t="s">
        <v>10827</v>
      </c>
      <c r="Q12174" t="s">
        <v>19900</v>
      </c>
      <c r="S12174" t="s">
        <v>29</v>
      </c>
    </row>
    <row r="12175" spans="1:19" hidden="1" x14ac:dyDescent="0.2">
      <c r="A12175">
        <v>7989</v>
      </c>
      <c r="B12175" t="s">
        <v>10406</v>
      </c>
      <c r="C12175" t="s">
        <v>20</v>
      </c>
      <c r="D12175">
        <v>-5.0999999999999996</v>
      </c>
      <c r="F12175" t="s">
        <v>11683</v>
      </c>
      <c r="H12175" t="s">
        <v>23</v>
      </c>
      <c r="I12175" t="s">
        <v>3601</v>
      </c>
      <c r="K12175" t="e">
        <f>- Other measurements: W9</f>
        <v>#NAME?</v>
      </c>
      <c r="L12175" t="s">
        <v>10408</v>
      </c>
      <c r="M12175" t="s">
        <v>11208</v>
      </c>
      <c r="N12175">
        <v>4</v>
      </c>
      <c r="P12175" t="s">
        <v>10827</v>
      </c>
      <c r="Q12175" t="s">
        <v>19900</v>
      </c>
      <c r="S12175" t="s">
        <v>29</v>
      </c>
    </row>
    <row r="12176" spans="1:19" hidden="1" x14ac:dyDescent="0.2">
      <c r="A12176">
        <v>7993</v>
      </c>
      <c r="B12176" t="s">
        <v>147</v>
      </c>
      <c r="C12176" t="s">
        <v>20</v>
      </c>
      <c r="D12176">
        <v>-0.39</v>
      </c>
      <c r="F12176" t="s">
        <v>11461</v>
      </c>
      <c r="G12176" t="s">
        <v>13977</v>
      </c>
      <c r="H12176" t="s">
        <v>23</v>
      </c>
      <c r="I12176" t="s">
        <v>19645</v>
      </c>
      <c r="K12176"/>
      <c r="L12176" t="s">
        <v>19903</v>
      </c>
      <c r="M12176" t="s">
        <v>11208</v>
      </c>
      <c r="N12176">
        <v>4</v>
      </c>
      <c r="P12176" t="s">
        <v>10827</v>
      </c>
      <c r="Q12176" t="s">
        <v>19904</v>
      </c>
      <c r="S12176" t="s">
        <v>29</v>
      </c>
    </row>
    <row r="12177" spans="1:19" hidden="1" x14ac:dyDescent="0.2">
      <c r="A12177">
        <v>7994</v>
      </c>
      <c r="B12177" t="s">
        <v>19905</v>
      </c>
      <c r="C12177" t="s">
        <v>20</v>
      </c>
      <c r="D12177">
        <v>-1.07</v>
      </c>
      <c r="F12177" t="s">
        <v>19906</v>
      </c>
      <c r="G12177" t="s">
        <v>13977</v>
      </c>
      <c r="H12177" t="s">
        <v>23</v>
      </c>
      <c r="I12177" t="s">
        <v>19645</v>
      </c>
      <c r="K12177"/>
      <c r="L12177" t="s">
        <v>19907</v>
      </c>
      <c r="M12177" t="s">
        <v>11208</v>
      </c>
      <c r="N12177">
        <v>4</v>
      </c>
      <c r="P12177" t="s">
        <v>10827</v>
      </c>
      <c r="Q12177" t="s">
        <v>19908</v>
      </c>
      <c r="S12177" t="s">
        <v>29</v>
      </c>
    </row>
    <row r="12178" spans="1:19" hidden="1" x14ac:dyDescent="0.2">
      <c r="A12178">
        <v>7994</v>
      </c>
      <c r="B12178" t="s">
        <v>19905</v>
      </c>
      <c r="C12178" t="s">
        <v>73</v>
      </c>
      <c r="D12178">
        <v>-5.72</v>
      </c>
      <c r="F12178" t="s">
        <v>19906</v>
      </c>
      <c r="G12178" t="s">
        <v>13977</v>
      </c>
      <c r="H12178" t="s">
        <v>23</v>
      </c>
      <c r="I12178" t="s">
        <v>19645</v>
      </c>
      <c r="K12178"/>
      <c r="L12178" t="s">
        <v>19907</v>
      </c>
      <c r="M12178" t="s">
        <v>11208</v>
      </c>
      <c r="N12178">
        <v>4</v>
      </c>
      <c r="P12178" t="s">
        <v>10827</v>
      </c>
      <c r="Q12178" t="s">
        <v>19908</v>
      </c>
      <c r="S12178" t="s">
        <v>29</v>
      </c>
    </row>
    <row r="12179" spans="1:19" hidden="1" x14ac:dyDescent="0.2">
      <c r="A12179">
        <v>7995</v>
      </c>
      <c r="B12179" t="s">
        <v>19909</v>
      </c>
      <c r="C12179" t="s">
        <v>20</v>
      </c>
      <c r="D12179">
        <v>-0.3</v>
      </c>
      <c r="E12179" t="s">
        <v>363</v>
      </c>
      <c r="F12179" t="s">
        <v>19910</v>
      </c>
      <c r="G12179" t="s">
        <v>567</v>
      </c>
      <c r="H12179" t="s">
        <v>23</v>
      </c>
      <c r="I12179" t="s">
        <v>1353</v>
      </c>
      <c r="K12179"/>
      <c r="L12179" t="s">
        <v>19911</v>
      </c>
      <c r="M12179" t="s">
        <v>11208</v>
      </c>
      <c r="N12179">
        <v>4</v>
      </c>
      <c r="P12179" t="s">
        <v>10827</v>
      </c>
      <c r="Q12179" t="s">
        <v>19912</v>
      </c>
      <c r="S12179" t="s">
        <v>29</v>
      </c>
    </row>
    <row r="12180" spans="1:19" hidden="1" x14ac:dyDescent="0.2">
      <c r="A12180">
        <v>7996</v>
      </c>
      <c r="B12180" t="s">
        <v>19913</v>
      </c>
      <c r="C12180" t="s">
        <v>20</v>
      </c>
      <c r="D12180">
        <v>-5.22</v>
      </c>
      <c r="F12180" t="s">
        <v>11461</v>
      </c>
      <c r="G12180" t="s">
        <v>13977</v>
      </c>
      <c r="H12180" t="s">
        <v>23</v>
      </c>
      <c r="I12180" t="s">
        <v>19645</v>
      </c>
      <c r="K12180"/>
      <c r="L12180" t="s">
        <v>19914</v>
      </c>
      <c r="M12180" t="s">
        <v>11208</v>
      </c>
      <c r="N12180">
        <v>4</v>
      </c>
      <c r="P12180" t="s">
        <v>10827</v>
      </c>
      <c r="Q12180" t="s">
        <v>19915</v>
      </c>
      <c r="S12180" t="s">
        <v>29</v>
      </c>
    </row>
    <row r="12181" spans="1:19" hidden="1" x14ac:dyDescent="0.2">
      <c r="A12181">
        <v>7997</v>
      </c>
      <c r="B12181" t="s">
        <v>19916</v>
      </c>
      <c r="C12181" t="s">
        <v>20</v>
      </c>
      <c r="D12181">
        <v>-2.09</v>
      </c>
      <c r="F12181" t="s">
        <v>11461</v>
      </c>
      <c r="G12181" t="s">
        <v>13977</v>
      </c>
      <c r="H12181" t="s">
        <v>23</v>
      </c>
      <c r="I12181" t="s">
        <v>19645</v>
      </c>
      <c r="K12181"/>
      <c r="L12181" t="s">
        <v>19917</v>
      </c>
      <c r="M12181" t="s">
        <v>11208</v>
      </c>
      <c r="N12181">
        <v>4</v>
      </c>
      <c r="P12181" t="s">
        <v>10827</v>
      </c>
      <c r="Q12181" t="s">
        <v>19918</v>
      </c>
      <c r="S12181" t="s">
        <v>29</v>
      </c>
    </row>
    <row r="12182" spans="1:19" hidden="1" x14ac:dyDescent="0.2">
      <c r="A12182">
        <v>7998</v>
      </c>
      <c r="B12182" t="s">
        <v>19919</v>
      </c>
      <c r="C12182" t="s">
        <v>20</v>
      </c>
      <c r="D12182">
        <v>-4.58</v>
      </c>
      <c r="F12182" t="s">
        <v>11461</v>
      </c>
      <c r="G12182" t="s">
        <v>13977</v>
      </c>
      <c r="H12182" t="s">
        <v>23</v>
      </c>
      <c r="I12182" t="s">
        <v>19645</v>
      </c>
      <c r="K12182"/>
      <c r="L12182" t="s">
        <v>19920</v>
      </c>
      <c r="M12182" t="s">
        <v>26</v>
      </c>
      <c r="N12182">
        <v>2</v>
      </c>
      <c r="P12182" t="s">
        <v>10827</v>
      </c>
      <c r="Q12182" t="s">
        <v>19921</v>
      </c>
      <c r="S12182" t="s">
        <v>29</v>
      </c>
    </row>
    <row r="12183" spans="1:19" hidden="1" x14ac:dyDescent="0.2">
      <c r="A12183">
        <v>7999</v>
      </c>
      <c r="B12183" t="s">
        <v>19922</v>
      </c>
      <c r="C12183" t="s">
        <v>20</v>
      </c>
      <c r="D12183">
        <v>-4.07</v>
      </c>
      <c r="F12183" t="s">
        <v>11461</v>
      </c>
      <c r="G12183" t="s">
        <v>13977</v>
      </c>
      <c r="H12183" t="s">
        <v>23</v>
      </c>
      <c r="I12183" t="s">
        <v>19645</v>
      </c>
      <c r="K12183"/>
      <c r="L12183" t="s">
        <v>19923</v>
      </c>
      <c r="M12183" t="s">
        <v>11208</v>
      </c>
      <c r="N12183">
        <v>4</v>
      </c>
      <c r="P12183" t="s">
        <v>10827</v>
      </c>
      <c r="Q12183" t="s">
        <v>19924</v>
      </c>
      <c r="S12183" t="s">
        <v>29</v>
      </c>
    </row>
    <row r="12184" spans="1:19" hidden="1" x14ac:dyDescent="0.2">
      <c r="A12184">
        <v>8000</v>
      </c>
      <c r="B12184" t="s">
        <v>19925</v>
      </c>
      <c r="C12184" t="s">
        <v>20</v>
      </c>
      <c r="D12184">
        <v>-2.78</v>
      </c>
      <c r="F12184" t="s">
        <v>11461</v>
      </c>
      <c r="G12184" t="s">
        <v>13977</v>
      </c>
      <c r="H12184" t="s">
        <v>23</v>
      </c>
      <c r="I12184" t="s">
        <v>19926</v>
      </c>
      <c r="K12184" t="e">
        <f>- For pK values of substituted methyl and phenyl sulphoxides in aqueous H2SO4 and HClO4  see ref. L4</f>
        <v>#NAME?</v>
      </c>
      <c r="L12184" t="s">
        <v>19927</v>
      </c>
      <c r="M12184" t="s">
        <v>11208</v>
      </c>
      <c r="N12184">
        <v>4</v>
      </c>
      <c r="P12184" t="s">
        <v>10827</v>
      </c>
      <c r="Q12184" t="s">
        <v>19928</v>
      </c>
      <c r="S12184" t="s">
        <v>29</v>
      </c>
    </row>
    <row r="12185" spans="1:19" hidden="1" x14ac:dyDescent="0.2">
      <c r="A12185">
        <v>8000</v>
      </c>
      <c r="B12185" t="s">
        <v>19925</v>
      </c>
      <c r="C12185" t="s">
        <v>20</v>
      </c>
      <c r="D12185">
        <v>-2.16</v>
      </c>
      <c r="F12185" t="s">
        <v>13556</v>
      </c>
      <c r="G12185" t="s">
        <v>13977</v>
      </c>
      <c r="H12185" t="s">
        <v>23</v>
      </c>
      <c r="I12185" t="s">
        <v>19929</v>
      </c>
      <c r="K12185" t="e">
        <f>- For pK values of substituted methyl and phenyl sulphoxides in aqueous H2SO4 and HClO4  see ref. L4</f>
        <v>#NAME?</v>
      </c>
      <c r="L12185" t="s">
        <v>19927</v>
      </c>
      <c r="M12185" t="s">
        <v>11208</v>
      </c>
      <c r="N12185">
        <v>4</v>
      </c>
      <c r="P12185" t="s">
        <v>10827</v>
      </c>
      <c r="Q12185" t="s">
        <v>19928</v>
      </c>
      <c r="S12185" t="s">
        <v>29</v>
      </c>
    </row>
    <row r="12186" spans="1:19" hidden="1" x14ac:dyDescent="0.2">
      <c r="A12186">
        <v>8001</v>
      </c>
      <c r="B12186" t="s">
        <v>19930</v>
      </c>
      <c r="C12186" t="s">
        <v>20</v>
      </c>
      <c r="D12186">
        <v>-3.32</v>
      </c>
      <c r="F12186" t="s">
        <v>13556</v>
      </c>
      <c r="G12186" t="s">
        <v>75</v>
      </c>
      <c r="H12186" t="s">
        <v>23</v>
      </c>
      <c r="I12186" t="s">
        <v>19819</v>
      </c>
      <c r="K12186"/>
      <c r="L12186" t="s">
        <v>19931</v>
      </c>
      <c r="M12186" t="s">
        <v>26</v>
      </c>
      <c r="N12186">
        <v>2</v>
      </c>
      <c r="P12186" t="s">
        <v>10827</v>
      </c>
      <c r="Q12186" t="s">
        <v>19932</v>
      </c>
      <c r="S12186" t="s">
        <v>29</v>
      </c>
    </row>
    <row r="12187" spans="1:19" hidden="1" x14ac:dyDescent="0.2">
      <c r="A12187">
        <v>8002</v>
      </c>
      <c r="B12187" t="s">
        <v>19933</v>
      </c>
      <c r="C12187" t="s">
        <v>20</v>
      </c>
      <c r="D12187">
        <v>-1.53</v>
      </c>
      <c r="E12187" t="s">
        <v>2893</v>
      </c>
      <c r="F12187" t="s">
        <v>11461</v>
      </c>
      <c r="G12187" t="s">
        <v>75</v>
      </c>
      <c r="H12187" t="s">
        <v>23</v>
      </c>
      <c r="I12187" t="s">
        <v>19934</v>
      </c>
      <c r="K12187"/>
      <c r="L12187" t="s">
        <v>19935</v>
      </c>
      <c r="M12187" t="s">
        <v>11208</v>
      </c>
      <c r="N12187">
        <v>4</v>
      </c>
      <c r="P12187" t="s">
        <v>10827</v>
      </c>
      <c r="Q12187" t="s">
        <v>19936</v>
      </c>
      <c r="S12187" t="s">
        <v>29</v>
      </c>
    </row>
    <row r="12188" spans="1:19" hidden="1" x14ac:dyDescent="0.2">
      <c r="A12188">
        <v>8003</v>
      </c>
      <c r="B12188" t="s">
        <v>19937</v>
      </c>
      <c r="C12188" t="s">
        <v>20</v>
      </c>
      <c r="D12188">
        <v>-2.54</v>
      </c>
      <c r="E12188" t="s">
        <v>2893</v>
      </c>
      <c r="F12188" t="s">
        <v>11461</v>
      </c>
      <c r="G12188" t="s">
        <v>75</v>
      </c>
      <c r="H12188" t="s">
        <v>23</v>
      </c>
      <c r="I12188" t="s">
        <v>19934</v>
      </c>
      <c r="K12188"/>
      <c r="L12188" t="s">
        <v>19938</v>
      </c>
      <c r="M12188" t="s">
        <v>11208</v>
      </c>
      <c r="N12188">
        <v>4</v>
      </c>
      <c r="P12188" t="s">
        <v>10827</v>
      </c>
      <c r="Q12188" t="s">
        <v>19939</v>
      </c>
      <c r="S12188" t="s">
        <v>29</v>
      </c>
    </row>
    <row r="12189" spans="1:19" hidden="1" x14ac:dyDescent="0.2">
      <c r="A12189">
        <v>8004</v>
      </c>
      <c r="B12189" t="s">
        <v>19940</v>
      </c>
      <c r="C12189" t="s">
        <v>20</v>
      </c>
      <c r="D12189">
        <v>-1.51</v>
      </c>
      <c r="E12189" t="s">
        <v>2893</v>
      </c>
      <c r="F12189" t="s">
        <v>11461</v>
      </c>
      <c r="G12189" t="s">
        <v>75</v>
      </c>
      <c r="H12189" t="s">
        <v>23</v>
      </c>
      <c r="I12189" t="s">
        <v>19934</v>
      </c>
      <c r="K12189"/>
      <c r="L12189" t="s">
        <v>19941</v>
      </c>
      <c r="M12189" t="s">
        <v>16755</v>
      </c>
      <c r="N12189">
        <v>2</v>
      </c>
      <c r="P12189" t="s">
        <v>10827</v>
      </c>
      <c r="Q12189" t="s">
        <v>19942</v>
      </c>
      <c r="S12189" t="s">
        <v>29</v>
      </c>
    </row>
    <row r="12190" spans="1:19" hidden="1" x14ac:dyDescent="0.2">
      <c r="A12190">
        <v>8005</v>
      </c>
      <c r="B12190" t="s">
        <v>19943</v>
      </c>
      <c r="C12190" t="s">
        <v>20</v>
      </c>
      <c r="D12190">
        <v>-1.5</v>
      </c>
      <c r="E12190" t="s">
        <v>2893</v>
      </c>
      <c r="F12190" t="s">
        <v>11461</v>
      </c>
      <c r="G12190" t="s">
        <v>75</v>
      </c>
      <c r="H12190" t="s">
        <v>23</v>
      </c>
      <c r="I12190" t="s">
        <v>19934</v>
      </c>
      <c r="K12190"/>
      <c r="L12190" t="s">
        <v>19944</v>
      </c>
      <c r="M12190" t="s">
        <v>26</v>
      </c>
      <c r="N12190">
        <v>2</v>
      </c>
      <c r="P12190" t="s">
        <v>10827</v>
      </c>
      <c r="Q12190" t="s">
        <v>19945</v>
      </c>
      <c r="S12190" t="s">
        <v>29</v>
      </c>
    </row>
    <row r="12191" spans="1:19" hidden="1" x14ac:dyDescent="0.2">
      <c r="A12191">
        <v>8007</v>
      </c>
      <c r="B12191" t="s">
        <v>10432</v>
      </c>
      <c r="C12191" t="s">
        <v>19946</v>
      </c>
      <c r="D12191">
        <v>-13.1</v>
      </c>
      <c r="F12191" t="s">
        <v>19947</v>
      </c>
      <c r="G12191" t="s">
        <v>75</v>
      </c>
      <c r="H12191" t="s">
        <v>23</v>
      </c>
      <c r="I12191" t="s">
        <v>19948</v>
      </c>
      <c r="K12191"/>
      <c r="L12191" t="s">
        <v>10434</v>
      </c>
      <c r="M12191" t="s">
        <v>11208</v>
      </c>
      <c r="N12191">
        <v>4</v>
      </c>
      <c r="P12191" t="s">
        <v>10827</v>
      </c>
      <c r="Q12191" t="s">
        <v>19949</v>
      </c>
      <c r="S12191" t="s">
        <v>50</v>
      </c>
    </row>
    <row r="12192" spans="1:19" hidden="1" x14ac:dyDescent="0.2">
      <c r="A12192">
        <v>8008</v>
      </c>
      <c r="B12192" t="s">
        <v>19882</v>
      </c>
      <c r="C12192" t="s">
        <v>20</v>
      </c>
      <c r="D12192">
        <v>-3.2</v>
      </c>
      <c r="F12192" t="s">
        <v>2017</v>
      </c>
      <c r="G12192" t="s">
        <v>1440</v>
      </c>
      <c r="H12192" t="s">
        <v>23</v>
      </c>
      <c r="I12192" t="s">
        <v>19692</v>
      </c>
      <c r="K12192"/>
      <c r="L12192" t="s">
        <v>19950</v>
      </c>
      <c r="M12192" t="s">
        <v>11208</v>
      </c>
      <c r="N12192">
        <v>4</v>
      </c>
      <c r="P12192" t="s">
        <v>10827</v>
      </c>
      <c r="Q12192" t="s">
        <v>19951</v>
      </c>
      <c r="S12192" t="s">
        <v>29</v>
      </c>
    </row>
    <row r="12193" spans="1:19" hidden="1" x14ac:dyDescent="0.2">
      <c r="A12193">
        <v>8011</v>
      </c>
      <c r="B12193" t="s">
        <v>19952</v>
      </c>
      <c r="C12193" t="s">
        <v>20</v>
      </c>
      <c r="D12193">
        <v>0.35</v>
      </c>
      <c r="E12193">
        <v>25</v>
      </c>
      <c r="F12193" t="s">
        <v>11461</v>
      </c>
      <c r="G12193" t="s">
        <v>19811</v>
      </c>
      <c r="H12193" t="s">
        <v>23</v>
      </c>
      <c r="I12193" t="s">
        <v>13571</v>
      </c>
      <c r="K12193"/>
      <c r="L12193" t="s">
        <v>19953</v>
      </c>
      <c r="M12193" t="s">
        <v>10986</v>
      </c>
      <c r="N12193">
        <v>3</v>
      </c>
      <c r="P12193" t="s">
        <v>10827</v>
      </c>
      <c r="Q12193" t="s">
        <v>19954</v>
      </c>
      <c r="S12193" t="s">
        <v>29</v>
      </c>
    </row>
    <row r="12194" spans="1:19" hidden="1" x14ac:dyDescent="0.2">
      <c r="A12194">
        <v>8012</v>
      </c>
      <c r="B12194" t="s">
        <v>19955</v>
      </c>
      <c r="C12194" t="s">
        <v>20</v>
      </c>
      <c r="D12194">
        <v>-3.19</v>
      </c>
      <c r="E12194">
        <v>25</v>
      </c>
      <c r="F12194" t="s">
        <v>11461</v>
      </c>
      <c r="G12194" t="s">
        <v>19811</v>
      </c>
      <c r="H12194" t="s">
        <v>23</v>
      </c>
      <c r="I12194" t="s">
        <v>13571</v>
      </c>
      <c r="K12194"/>
      <c r="L12194" t="s">
        <v>19956</v>
      </c>
      <c r="M12194" t="s">
        <v>26</v>
      </c>
      <c r="N12194">
        <v>2</v>
      </c>
      <c r="P12194" t="s">
        <v>10827</v>
      </c>
      <c r="Q12194" t="s">
        <v>19957</v>
      </c>
      <c r="S12194" t="s">
        <v>29</v>
      </c>
    </row>
    <row r="12195" spans="1:19" hidden="1" x14ac:dyDescent="0.2">
      <c r="A12195">
        <v>8012</v>
      </c>
      <c r="B12195" t="s">
        <v>19955</v>
      </c>
      <c r="C12195" t="s">
        <v>20</v>
      </c>
      <c r="D12195">
        <v>-3.38</v>
      </c>
      <c r="F12195" t="s">
        <v>11461</v>
      </c>
      <c r="G12195" t="s">
        <v>13977</v>
      </c>
      <c r="H12195" t="s">
        <v>23</v>
      </c>
      <c r="I12195" t="s">
        <v>19926</v>
      </c>
      <c r="K12195"/>
      <c r="L12195" t="s">
        <v>19956</v>
      </c>
      <c r="M12195" t="s">
        <v>26</v>
      </c>
      <c r="N12195">
        <v>2</v>
      </c>
      <c r="P12195" t="s">
        <v>10827</v>
      </c>
      <c r="Q12195" t="s">
        <v>19957</v>
      </c>
      <c r="S12195" t="s">
        <v>29</v>
      </c>
    </row>
    <row r="12196" spans="1:19" hidden="1" x14ac:dyDescent="0.2">
      <c r="A12196">
        <v>8012</v>
      </c>
      <c r="B12196" t="s">
        <v>19955</v>
      </c>
      <c r="C12196" t="s">
        <v>20</v>
      </c>
      <c r="D12196">
        <v>-2.0699999999999998</v>
      </c>
      <c r="F12196" t="s">
        <v>11398</v>
      </c>
      <c r="G12196" t="s">
        <v>19811</v>
      </c>
      <c r="H12196" t="s">
        <v>23</v>
      </c>
      <c r="I12196" t="s">
        <v>19897</v>
      </c>
      <c r="K12196"/>
      <c r="L12196" t="s">
        <v>19956</v>
      </c>
      <c r="M12196" t="s">
        <v>26</v>
      </c>
      <c r="N12196">
        <v>2</v>
      </c>
      <c r="P12196" t="s">
        <v>10827</v>
      </c>
      <c r="Q12196" t="s">
        <v>19957</v>
      </c>
      <c r="S12196" t="s">
        <v>29</v>
      </c>
    </row>
    <row r="12197" spans="1:19" hidden="1" x14ac:dyDescent="0.2">
      <c r="A12197">
        <v>8015</v>
      </c>
      <c r="B12197" t="s">
        <v>19958</v>
      </c>
      <c r="C12197" t="s">
        <v>19946</v>
      </c>
      <c r="D12197">
        <v>-4.0999999999999996</v>
      </c>
      <c r="F12197" t="s">
        <v>19959</v>
      </c>
      <c r="G12197" t="s">
        <v>75</v>
      </c>
      <c r="H12197" t="s">
        <v>23</v>
      </c>
      <c r="I12197" t="s">
        <v>19948</v>
      </c>
      <c r="K12197"/>
      <c r="L12197" t="s">
        <v>19960</v>
      </c>
      <c r="M12197" t="s">
        <v>26</v>
      </c>
      <c r="N12197">
        <v>2</v>
      </c>
      <c r="P12197" t="s">
        <v>10827</v>
      </c>
      <c r="Q12197" t="s">
        <v>19961</v>
      </c>
      <c r="S12197" t="s">
        <v>50</v>
      </c>
    </row>
    <row r="12198" spans="1:19" hidden="1" x14ac:dyDescent="0.2">
      <c r="A12198">
        <v>8016</v>
      </c>
      <c r="B12198" t="s">
        <v>19962</v>
      </c>
      <c r="C12198" t="s">
        <v>20</v>
      </c>
      <c r="D12198">
        <v>-0.33</v>
      </c>
      <c r="F12198" t="s">
        <v>11683</v>
      </c>
      <c r="G12198" t="s">
        <v>19963</v>
      </c>
      <c r="H12198" t="s">
        <v>23</v>
      </c>
      <c r="I12198" t="s">
        <v>1375</v>
      </c>
      <c r="K12198"/>
      <c r="L12198" t="s">
        <v>19964</v>
      </c>
      <c r="M12198" t="s">
        <v>11208</v>
      </c>
      <c r="N12198">
        <v>4</v>
      </c>
      <c r="P12198" t="s">
        <v>10827</v>
      </c>
      <c r="Q12198" t="s">
        <v>19965</v>
      </c>
      <c r="S12198" t="s">
        <v>29</v>
      </c>
    </row>
    <row r="12199" spans="1:19" hidden="1" x14ac:dyDescent="0.2">
      <c r="A12199">
        <v>8016</v>
      </c>
      <c r="B12199" t="s">
        <v>19962</v>
      </c>
      <c r="C12199" t="s">
        <v>20</v>
      </c>
      <c r="D12199">
        <v>-0.33</v>
      </c>
      <c r="F12199" t="s">
        <v>11683</v>
      </c>
      <c r="G12199" t="s">
        <v>520</v>
      </c>
      <c r="H12199" t="s">
        <v>23</v>
      </c>
      <c r="I12199" t="s">
        <v>2970</v>
      </c>
      <c r="K12199"/>
      <c r="L12199" t="s">
        <v>19964</v>
      </c>
      <c r="M12199" t="s">
        <v>11208</v>
      </c>
      <c r="N12199">
        <v>4</v>
      </c>
      <c r="P12199" t="s">
        <v>10827</v>
      </c>
      <c r="Q12199" t="s">
        <v>19965</v>
      </c>
      <c r="S12199" t="s">
        <v>29</v>
      </c>
    </row>
    <row r="12200" spans="1:19" hidden="1" x14ac:dyDescent="0.2">
      <c r="A12200">
        <v>8016</v>
      </c>
      <c r="B12200" t="s">
        <v>19962</v>
      </c>
      <c r="C12200" t="s">
        <v>20</v>
      </c>
      <c r="D12200">
        <v>-4.8</v>
      </c>
      <c r="F12200" t="s">
        <v>11683</v>
      </c>
      <c r="G12200" t="s">
        <v>19966</v>
      </c>
      <c r="H12200" t="s">
        <v>23</v>
      </c>
      <c r="I12200" t="s">
        <v>1292</v>
      </c>
      <c r="K12200"/>
      <c r="L12200" t="s">
        <v>19964</v>
      </c>
      <c r="M12200" t="s">
        <v>11208</v>
      </c>
      <c r="N12200">
        <v>4</v>
      </c>
      <c r="P12200" t="s">
        <v>10827</v>
      </c>
      <c r="Q12200" t="s">
        <v>19965</v>
      </c>
      <c r="S12200" t="s">
        <v>29</v>
      </c>
    </row>
    <row r="12201" spans="1:19" hidden="1" x14ac:dyDescent="0.2">
      <c r="A12201">
        <v>8016</v>
      </c>
      <c r="B12201" t="s">
        <v>19962</v>
      </c>
      <c r="C12201" t="s">
        <v>20</v>
      </c>
      <c r="D12201">
        <v>-2.2999999999999998</v>
      </c>
      <c r="F12201" t="s">
        <v>11683</v>
      </c>
      <c r="G12201" t="s">
        <v>19967</v>
      </c>
      <c r="H12201" t="s">
        <v>23</v>
      </c>
      <c r="I12201" t="s">
        <v>2906</v>
      </c>
      <c r="K12201"/>
      <c r="L12201" t="s">
        <v>19964</v>
      </c>
      <c r="M12201" t="s">
        <v>11208</v>
      </c>
      <c r="N12201">
        <v>4</v>
      </c>
      <c r="P12201" t="s">
        <v>10827</v>
      </c>
      <c r="Q12201" t="s">
        <v>19965</v>
      </c>
      <c r="S12201" t="s">
        <v>29</v>
      </c>
    </row>
    <row r="12202" spans="1:19" hidden="1" x14ac:dyDescent="0.2">
      <c r="A12202">
        <v>8016</v>
      </c>
      <c r="B12202" t="s">
        <v>19962</v>
      </c>
      <c r="C12202" t="s">
        <v>20</v>
      </c>
      <c r="D12202">
        <v>-5.0999999999999996</v>
      </c>
      <c r="F12202" t="s">
        <v>11683</v>
      </c>
      <c r="H12202" t="s">
        <v>23</v>
      </c>
      <c r="I12202" t="s">
        <v>3601</v>
      </c>
      <c r="K12202"/>
      <c r="L12202" t="s">
        <v>19964</v>
      </c>
      <c r="M12202" t="s">
        <v>11208</v>
      </c>
      <c r="N12202">
        <v>4</v>
      </c>
      <c r="P12202" t="s">
        <v>10827</v>
      </c>
      <c r="Q12202" t="s">
        <v>19965</v>
      </c>
      <c r="S12202" t="s">
        <v>29</v>
      </c>
    </row>
    <row r="12203" spans="1:19" hidden="1" x14ac:dyDescent="0.2">
      <c r="A12203">
        <v>8017</v>
      </c>
      <c r="B12203" t="s">
        <v>10439</v>
      </c>
      <c r="C12203" t="s">
        <v>20</v>
      </c>
      <c r="D12203">
        <v>-6.93</v>
      </c>
      <c r="E12203">
        <v>25</v>
      </c>
      <c r="F12203" t="s">
        <v>19968</v>
      </c>
      <c r="G12203" t="s">
        <v>75</v>
      </c>
      <c r="H12203" t="s">
        <v>23</v>
      </c>
      <c r="I12203" t="s">
        <v>6339</v>
      </c>
      <c r="K12203"/>
      <c r="L12203" t="s">
        <v>10440</v>
      </c>
      <c r="M12203" t="s">
        <v>11208</v>
      </c>
      <c r="N12203">
        <v>4</v>
      </c>
      <c r="P12203" t="s">
        <v>10827</v>
      </c>
      <c r="Q12203" t="s">
        <v>19969</v>
      </c>
      <c r="S12203" t="s">
        <v>29</v>
      </c>
    </row>
    <row r="12204" spans="1:19" hidden="1" x14ac:dyDescent="0.2">
      <c r="A12204">
        <v>8018</v>
      </c>
      <c r="B12204" t="s">
        <v>19970</v>
      </c>
      <c r="C12204" t="s">
        <v>20</v>
      </c>
      <c r="D12204">
        <v>-4.9000000000000004</v>
      </c>
      <c r="F12204" t="s">
        <v>11461</v>
      </c>
      <c r="G12204" t="s">
        <v>75</v>
      </c>
      <c r="H12204" t="s">
        <v>23</v>
      </c>
      <c r="I12204" t="s">
        <v>19971</v>
      </c>
      <c r="K12204"/>
      <c r="L12204" t="s">
        <v>19972</v>
      </c>
      <c r="M12204" t="s">
        <v>17562</v>
      </c>
      <c r="N12204">
        <v>3</v>
      </c>
      <c r="P12204" t="s">
        <v>10827</v>
      </c>
      <c r="Q12204" t="s">
        <v>19973</v>
      </c>
      <c r="S12204" t="s">
        <v>29</v>
      </c>
    </row>
    <row r="12205" spans="1:19" hidden="1" x14ac:dyDescent="0.2">
      <c r="A12205">
        <v>8019</v>
      </c>
      <c r="B12205" t="s">
        <v>10446</v>
      </c>
      <c r="C12205" t="s">
        <v>20</v>
      </c>
      <c r="D12205">
        <v>-1.33</v>
      </c>
      <c r="F12205" t="s">
        <v>11461</v>
      </c>
      <c r="G12205" t="s">
        <v>75</v>
      </c>
      <c r="H12205" t="s">
        <v>23</v>
      </c>
      <c r="I12205" t="s">
        <v>19828</v>
      </c>
      <c r="K12205"/>
      <c r="L12205" t="s">
        <v>10448</v>
      </c>
      <c r="M12205" t="s">
        <v>11208</v>
      </c>
      <c r="N12205">
        <v>4</v>
      </c>
      <c r="P12205" t="s">
        <v>10827</v>
      </c>
      <c r="Q12205" t="s">
        <v>19974</v>
      </c>
      <c r="S12205" t="s">
        <v>29</v>
      </c>
    </row>
    <row r="12206" spans="1:19" hidden="1" x14ac:dyDescent="0.2">
      <c r="A12206">
        <v>8022</v>
      </c>
      <c r="B12206" t="s">
        <v>19975</v>
      </c>
      <c r="C12206" t="s">
        <v>20</v>
      </c>
      <c r="D12206">
        <v>-2.52</v>
      </c>
      <c r="F12206" t="s">
        <v>11461</v>
      </c>
      <c r="G12206" t="s">
        <v>75</v>
      </c>
      <c r="H12206" t="s">
        <v>23</v>
      </c>
      <c r="I12206" t="s">
        <v>19828</v>
      </c>
      <c r="K12206"/>
      <c r="L12206" t="s">
        <v>19976</v>
      </c>
      <c r="M12206" t="s">
        <v>11208</v>
      </c>
      <c r="N12206">
        <v>4</v>
      </c>
      <c r="P12206" t="s">
        <v>10827</v>
      </c>
      <c r="Q12206" t="s">
        <v>19977</v>
      </c>
      <c r="S12206" t="s">
        <v>29</v>
      </c>
    </row>
    <row r="12207" spans="1:19" hidden="1" x14ac:dyDescent="0.2">
      <c r="A12207">
        <v>8023</v>
      </c>
      <c r="B12207" t="s">
        <v>10499</v>
      </c>
      <c r="C12207" t="s">
        <v>20</v>
      </c>
      <c r="D12207">
        <v>-4.7</v>
      </c>
      <c r="G12207" t="s">
        <v>19637</v>
      </c>
      <c r="H12207" t="s">
        <v>23</v>
      </c>
      <c r="I12207" t="s">
        <v>113</v>
      </c>
      <c r="K12207" t="e">
        <f>- Other measurements: G15, H8, W8</f>
        <v>#NAME?</v>
      </c>
      <c r="L12207" t="s">
        <v>10502</v>
      </c>
      <c r="M12207" t="s">
        <v>11208</v>
      </c>
      <c r="N12207">
        <v>4</v>
      </c>
      <c r="P12207" t="s">
        <v>10827</v>
      </c>
      <c r="Q12207" t="s">
        <v>19978</v>
      </c>
      <c r="S12207" t="s">
        <v>29</v>
      </c>
    </row>
    <row r="12208" spans="1:19" hidden="1" x14ac:dyDescent="0.2">
      <c r="A12208">
        <v>8023</v>
      </c>
      <c r="B12208" t="s">
        <v>10499</v>
      </c>
      <c r="C12208" t="s">
        <v>20</v>
      </c>
      <c r="D12208">
        <v>-5.2</v>
      </c>
      <c r="G12208" t="s">
        <v>19637</v>
      </c>
      <c r="H12208" t="s">
        <v>23</v>
      </c>
      <c r="I12208" t="s">
        <v>113</v>
      </c>
      <c r="K12208" t="e">
        <f>- Other measurements: G15, H8, W8</f>
        <v>#NAME?</v>
      </c>
      <c r="L12208" t="s">
        <v>10502</v>
      </c>
      <c r="M12208" t="s">
        <v>11208</v>
      </c>
      <c r="N12208">
        <v>4</v>
      </c>
      <c r="P12208" t="s">
        <v>10827</v>
      </c>
      <c r="Q12208" t="s">
        <v>19978</v>
      </c>
      <c r="S12208" t="s">
        <v>29</v>
      </c>
    </row>
    <row r="12209" spans="1:19" hidden="1" x14ac:dyDescent="0.2">
      <c r="A12209">
        <v>8023</v>
      </c>
      <c r="B12209" t="s">
        <v>10499</v>
      </c>
      <c r="C12209" t="s">
        <v>20</v>
      </c>
      <c r="D12209">
        <v>-3.8</v>
      </c>
      <c r="G12209" t="s">
        <v>12576</v>
      </c>
      <c r="H12209" t="s">
        <v>23</v>
      </c>
      <c r="I12209" t="s">
        <v>19979</v>
      </c>
      <c r="K12209" t="e">
        <f>- Other measurements: G15, H8, W8</f>
        <v>#NAME?</v>
      </c>
      <c r="L12209" t="s">
        <v>10502</v>
      </c>
      <c r="M12209" t="s">
        <v>11208</v>
      </c>
      <c r="N12209">
        <v>4</v>
      </c>
      <c r="P12209" t="s">
        <v>10827</v>
      </c>
      <c r="Q12209" t="s">
        <v>19978</v>
      </c>
      <c r="S12209" t="s">
        <v>29</v>
      </c>
    </row>
    <row r="12210" spans="1:19" hidden="1" x14ac:dyDescent="0.2">
      <c r="A12210">
        <v>8023</v>
      </c>
      <c r="B12210" t="s">
        <v>10499</v>
      </c>
      <c r="C12210" t="s">
        <v>20</v>
      </c>
      <c r="D12210">
        <v>-2.5</v>
      </c>
      <c r="G12210" t="s">
        <v>10116</v>
      </c>
      <c r="H12210" t="s">
        <v>23</v>
      </c>
      <c r="I12210" t="s">
        <v>2906</v>
      </c>
      <c r="K12210" t="e">
        <f>- Other measurements: G15, H8, W8</f>
        <v>#NAME?</v>
      </c>
      <c r="L12210" t="s">
        <v>10502</v>
      </c>
      <c r="M12210" t="s">
        <v>11208</v>
      </c>
      <c r="N12210">
        <v>4</v>
      </c>
      <c r="P12210" t="s">
        <v>10827</v>
      </c>
      <c r="Q12210" t="s">
        <v>19978</v>
      </c>
      <c r="S12210" t="s">
        <v>29</v>
      </c>
    </row>
    <row r="12211" spans="1:19" hidden="1" x14ac:dyDescent="0.2">
      <c r="A12211">
        <v>8026</v>
      </c>
      <c r="B12211" t="s">
        <v>10506</v>
      </c>
      <c r="C12211" t="s">
        <v>20</v>
      </c>
      <c r="D12211">
        <v>-5.36</v>
      </c>
      <c r="E12211">
        <v>20</v>
      </c>
      <c r="F12211" t="s">
        <v>19643</v>
      </c>
      <c r="G12211" t="s">
        <v>75</v>
      </c>
      <c r="H12211" t="s">
        <v>23</v>
      </c>
      <c r="I12211" t="s">
        <v>3143</v>
      </c>
      <c r="K12211"/>
      <c r="L12211" t="s">
        <v>10510</v>
      </c>
      <c r="M12211" t="s">
        <v>11208</v>
      </c>
      <c r="N12211">
        <v>4</v>
      </c>
      <c r="P12211" t="s">
        <v>10827</v>
      </c>
      <c r="Q12211" t="s">
        <v>19980</v>
      </c>
      <c r="S12211" t="s">
        <v>29</v>
      </c>
    </row>
    <row r="12212" spans="1:19" hidden="1" x14ac:dyDescent="0.2">
      <c r="A12212">
        <v>8027</v>
      </c>
      <c r="B12212" t="s">
        <v>19981</v>
      </c>
      <c r="C12212" t="s">
        <v>20</v>
      </c>
      <c r="D12212">
        <v>-0.34</v>
      </c>
      <c r="G12212" t="s">
        <v>520</v>
      </c>
      <c r="H12212" t="s">
        <v>23</v>
      </c>
      <c r="I12212" t="s">
        <v>2970</v>
      </c>
      <c r="K12212" t="e">
        <f>- For the relative basicities of water, methanol, Other alcohols, dioxan, acetone and ethyl acetate, see ref. G11</f>
        <v>#NAME?</v>
      </c>
      <c r="L12212" t="s">
        <v>19982</v>
      </c>
      <c r="M12212" t="s">
        <v>11208</v>
      </c>
      <c r="N12212">
        <v>4</v>
      </c>
      <c r="P12212" t="s">
        <v>10827</v>
      </c>
      <c r="Q12212" t="s">
        <v>19983</v>
      </c>
      <c r="S12212" t="s">
        <v>29</v>
      </c>
    </row>
    <row r="12213" spans="1:19" hidden="1" x14ac:dyDescent="0.2">
      <c r="A12213">
        <v>8027</v>
      </c>
      <c r="B12213" t="s">
        <v>19981</v>
      </c>
      <c r="C12213" t="s">
        <v>20</v>
      </c>
      <c r="D12213">
        <v>-1.05</v>
      </c>
      <c r="G12213" t="s">
        <v>75</v>
      </c>
      <c r="H12213" t="s">
        <v>23</v>
      </c>
      <c r="I12213" t="s">
        <v>19984</v>
      </c>
      <c r="K12213" t="e">
        <f>- For the relative basicities of water, methanol, Other alcohols, dioxan, acetone and ethyl acetate, see ref. G11</f>
        <v>#NAME?</v>
      </c>
      <c r="L12213" t="s">
        <v>19982</v>
      </c>
      <c r="M12213" t="s">
        <v>11208</v>
      </c>
      <c r="N12213">
        <v>4</v>
      </c>
      <c r="P12213" t="s">
        <v>10827</v>
      </c>
      <c r="Q12213" t="s">
        <v>19983</v>
      </c>
      <c r="S12213" t="s">
        <v>29</v>
      </c>
    </row>
    <row r="12214" spans="1:19" hidden="1" x14ac:dyDescent="0.2">
      <c r="A12214">
        <v>8027</v>
      </c>
      <c r="B12214" t="s">
        <v>19981</v>
      </c>
      <c r="C12214" t="s">
        <v>20</v>
      </c>
      <c r="D12214">
        <v>-2.2000000000000002</v>
      </c>
      <c r="G12214" t="s">
        <v>19637</v>
      </c>
      <c r="H12214" t="s">
        <v>23</v>
      </c>
      <c r="I12214" t="s">
        <v>643</v>
      </c>
      <c r="K12214" t="e">
        <f>- For the relative basicities of water, methanol, Other alcohols, dioxan, acetone and ethyl acetate, see ref. G11</f>
        <v>#NAME?</v>
      </c>
      <c r="L12214" t="s">
        <v>19982</v>
      </c>
      <c r="M12214" t="s">
        <v>11208</v>
      </c>
      <c r="N12214">
        <v>4</v>
      </c>
      <c r="P12214" t="s">
        <v>10827</v>
      </c>
      <c r="Q12214" t="s">
        <v>19983</v>
      </c>
      <c r="S12214" t="s">
        <v>29</v>
      </c>
    </row>
    <row r="12215" spans="1:19" hidden="1" x14ac:dyDescent="0.2">
      <c r="A12215">
        <v>8027</v>
      </c>
      <c r="B12215" t="s">
        <v>19981</v>
      </c>
      <c r="C12215" t="s">
        <v>20</v>
      </c>
      <c r="D12215">
        <v>-4.9000000000000004</v>
      </c>
      <c r="G12215" t="s">
        <v>19637</v>
      </c>
      <c r="H12215" t="s">
        <v>23</v>
      </c>
      <c r="I12215" t="s">
        <v>113</v>
      </c>
      <c r="K12215" t="e">
        <f>- For the relative basicities of water, methanol, Other alcohols, dioxan, acetone and ethyl acetate, see ref. G11</f>
        <v>#NAME?</v>
      </c>
      <c r="L12215" t="s">
        <v>19982</v>
      </c>
      <c r="M12215" t="s">
        <v>11208</v>
      </c>
      <c r="N12215">
        <v>4</v>
      </c>
      <c r="P12215" t="s">
        <v>10827</v>
      </c>
      <c r="Q12215" t="s">
        <v>19983</v>
      </c>
      <c r="S12215" t="s">
        <v>29</v>
      </c>
    </row>
    <row r="12216" spans="1:19" hidden="1" x14ac:dyDescent="0.2">
      <c r="A12216">
        <v>8028</v>
      </c>
      <c r="B12216" t="s">
        <v>19985</v>
      </c>
      <c r="C12216" t="s">
        <v>20</v>
      </c>
      <c r="D12216">
        <v>-7.25</v>
      </c>
      <c r="E12216">
        <v>25</v>
      </c>
      <c r="F12216" t="s">
        <v>19968</v>
      </c>
      <c r="G12216" t="s">
        <v>75</v>
      </c>
      <c r="H12216" t="s">
        <v>23</v>
      </c>
      <c r="I12216" t="s">
        <v>19986</v>
      </c>
      <c r="K12216"/>
      <c r="L12216" t="s">
        <v>19987</v>
      </c>
      <c r="M12216" t="s">
        <v>11208</v>
      </c>
      <c r="N12216">
        <v>4</v>
      </c>
      <c r="P12216" t="s">
        <v>10827</v>
      </c>
      <c r="Q12216" t="s">
        <v>19988</v>
      </c>
      <c r="S12216" t="s">
        <v>29</v>
      </c>
    </row>
    <row r="12217" spans="1:19" hidden="1" x14ac:dyDescent="0.2">
      <c r="A12217">
        <v>8029</v>
      </c>
      <c r="B12217" t="s">
        <v>19989</v>
      </c>
      <c r="C12217" t="s">
        <v>20</v>
      </c>
      <c r="D12217">
        <v>-8.11</v>
      </c>
      <c r="E12217">
        <v>20</v>
      </c>
      <c r="F12217" t="s">
        <v>19643</v>
      </c>
      <c r="G12217" t="s">
        <v>75</v>
      </c>
      <c r="H12217" t="s">
        <v>23</v>
      </c>
      <c r="I12217" t="s">
        <v>3143</v>
      </c>
      <c r="K12217"/>
      <c r="L12217" t="s">
        <v>19990</v>
      </c>
      <c r="M12217" t="s">
        <v>11208</v>
      </c>
      <c r="N12217">
        <v>4</v>
      </c>
      <c r="P12217" t="s">
        <v>10827</v>
      </c>
      <c r="Q12217" t="s">
        <v>19991</v>
      </c>
      <c r="S12217" t="s">
        <v>29</v>
      </c>
    </row>
    <row r="12218" spans="1:19" hidden="1" x14ac:dyDescent="0.2">
      <c r="A12218">
        <v>8029</v>
      </c>
      <c r="B12218" t="s">
        <v>19989</v>
      </c>
      <c r="C12218" t="s">
        <v>19708</v>
      </c>
      <c r="D12218">
        <v>-6.51</v>
      </c>
      <c r="E12218">
        <v>20</v>
      </c>
      <c r="F12218" t="s">
        <v>19643</v>
      </c>
      <c r="G12218" t="s">
        <v>75</v>
      </c>
      <c r="H12218" t="s">
        <v>23</v>
      </c>
      <c r="I12218" t="s">
        <v>3143</v>
      </c>
      <c r="K12218"/>
      <c r="L12218" t="s">
        <v>19990</v>
      </c>
      <c r="M12218" t="s">
        <v>11208</v>
      </c>
      <c r="N12218">
        <v>4</v>
      </c>
      <c r="P12218" t="s">
        <v>10827</v>
      </c>
      <c r="Q12218" t="s">
        <v>19991</v>
      </c>
      <c r="S12218" t="s">
        <v>29</v>
      </c>
    </row>
    <row r="12219" spans="1:19" hidden="1" x14ac:dyDescent="0.2">
      <c r="A12219">
        <v>8031</v>
      </c>
      <c r="B12219" t="s">
        <v>19649</v>
      </c>
      <c r="C12219" t="s">
        <v>20</v>
      </c>
      <c r="D12219">
        <v>-6.22</v>
      </c>
      <c r="F12219" t="s">
        <v>11461</v>
      </c>
      <c r="G12219" t="s">
        <v>75</v>
      </c>
      <c r="H12219" t="s">
        <v>23</v>
      </c>
      <c r="I12219" t="s">
        <v>365</v>
      </c>
      <c r="K12219"/>
      <c r="L12219" t="s">
        <v>19992</v>
      </c>
      <c r="M12219" t="s">
        <v>11208</v>
      </c>
      <c r="N12219">
        <v>4</v>
      </c>
      <c r="P12219" t="s">
        <v>10827</v>
      </c>
      <c r="Q12219" t="s">
        <v>19993</v>
      </c>
      <c r="S12219" t="s">
        <v>29</v>
      </c>
    </row>
    <row r="12220" spans="1:19" hidden="1" x14ac:dyDescent="0.2">
      <c r="A12220">
        <v>8031</v>
      </c>
      <c r="B12220" t="s">
        <v>19649</v>
      </c>
      <c r="C12220" t="s">
        <v>19994</v>
      </c>
      <c r="D12220">
        <v>5.79</v>
      </c>
      <c r="F12220" t="s">
        <v>19995</v>
      </c>
      <c r="G12220" t="s">
        <v>75</v>
      </c>
      <c r="H12220" t="s">
        <v>23</v>
      </c>
      <c r="I12220" t="s">
        <v>365</v>
      </c>
      <c r="K12220"/>
      <c r="L12220" t="s">
        <v>19992</v>
      </c>
      <c r="M12220" t="s">
        <v>11208</v>
      </c>
      <c r="N12220">
        <v>4</v>
      </c>
      <c r="P12220" t="s">
        <v>10827</v>
      </c>
      <c r="Q12220" t="s">
        <v>19993</v>
      </c>
      <c r="S12220" t="s">
        <v>29</v>
      </c>
    </row>
    <row r="12221" spans="1:19" hidden="1" x14ac:dyDescent="0.2">
      <c r="A12221">
        <v>8032</v>
      </c>
      <c r="B12221" t="s">
        <v>10548</v>
      </c>
      <c r="C12221" t="s">
        <v>20</v>
      </c>
      <c r="D12221">
        <v>-6.16</v>
      </c>
      <c r="F12221" t="s">
        <v>11461</v>
      </c>
      <c r="G12221" t="s">
        <v>75</v>
      </c>
      <c r="H12221" t="s">
        <v>23</v>
      </c>
      <c r="I12221" t="s">
        <v>365</v>
      </c>
      <c r="K12221"/>
      <c r="L12221" t="s">
        <v>19996</v>
      </c>
      <c r="M12221" t="s">
        <v>11208</v>
      </c>
      <c r="N12221">
        <v>4</v>
      </c>
      <c r="P12221" t="s">
        <v>10827</v>
      </c>
      <c r="Q12221" t="s">
        <v>19997</v>
      </c>
      <c r="S12221" t="s">
        <v>29</v>
      </c>
    </row>
    <row r="12222" spans="1:19" hidden="1" x14ac:dyDescent="0.2">
      <c r="A12222">
        <v>8032</v>
      </c>
      <c r="B12222" t="s">
        <v>10548</v>
      </c>
      <c r="C12222" t="s">
        <v>19994</v>
      </c>
      <c r="D12222">
        <v>5.27</v>
      </c>
      <c r="F12222" t="s">
        <v>19995</v>
      </c>
      <c r="G12222" t="s">
        <v>75</v>
      </c>
      <c r="H12222" t="s">
        <v>23</v>
      </c>
      <c r="I12222" t="s">
        <v>365</v>
      </c>
      <c r="K12222"/>
      <c r="L12222" t="s">
        <v>19996</v>
      </c>
      <c r="M12222" t="s">
        <v>11208</v>
      </c>
      <c r="N12222">
        <v>4</v>
      </c>
      <c r="P12222" t="s">
        <v>10827</v>
      </c>
      <c r="Q12222" t="s">
        <v>19997</v>
      </c>
      <c r="S12222" t="s">
        <v>29</v>
      </c>
    </row>
    <row r="12223" spans="1:19" hidden="1" x14ac:dyDescent="0.2">
      <c r="A12223">
        <v>8037</v>
      </c>
      <c r="B12223" t="s">
        <v>19998</v>
      </c>
      <c r="C12223" t="s">
        <v>20</v>
      </c>
      <c r="D12223">
        <v>-6.46</v>
      </c>
      <c r="E12223">
        <v>20</v>
      </c>
      <c r="F12223" t="s">
        <v>19643</v>
      </c>
      <c r="G12223" t="s">
        <v>75</v>
      </c>
      <c r="H12223" t="s">
        <v>23</v>
      </c>
      <c r="I12223" t="s">
        <v>3143</v>
      </c>
      <c r="K12223"/>
      <c r="L12223" t="s">
        <v>19999</v>
      </c>
      <c r="M12223" t="s">
        <v>11208</v>
      </c>
      <c r="N12223">
        <v>4</v>
      </c>
      <c r="P12223" t="s">
        <v>10827</v>
      </c>
      <c r="Q12223" t="s">
        <v>20000</v>
      </c>
      <c r="S12223" t="s">
        <v>29</v>
      </c>
    </row>
    <row r="12224" spans="1:19" hidden="1" x14ac:dyDescent="0.2">
      <c r="A12224">
        <v>8037</v>
      </c>
      <c r="B12224" t="s">
        <v>19998</v>
      </c>
      <c r="C12224" t="s">
        <v>20</v>
      </c>
      <c r="D12224">
        <v>-6.63</v>
      </c>
      <c r="F12224" t="s">
        <v>11461</v>
      </c>
      <c r="G12224" t="s">
        <v>75</v>
      </c>
      <c r="H12224" t="s">
        <v>23</v>
      </c>
      <c r="I12224" t="s">
        <v>365</v>
      </c>
      <c r="K12224"/>
      <c r="L12224" t="s">
        <v>19999</v>
      </c>
      <c r="M12224" t="s">
        <v>11208</v>
      </c>
      <c r="N12224">
        <v>4</v>
      </c>
      <c r="P12224" t="s">
        <v>10827</v>
      </c>
      <c r="Q12224" t="s">
        <v>20000</v>
      </c>
      <c r="S12224" t="s">
        <v>29</v>
      </c>
    </row>
    <row r="12225" spans="1:19" hidden="1" x14ac:dyDescent="0.2">
      <c r="A12225">
        <v>8037</v>
      </c>
      <c r="B12225" t="s">
        <v>19998</v>
      </c>
      <c r="C12225" t="s">
        <v>19994</v>
      </c>
      <c r="D12225">
        <v>3.8</v>
      </c>
      <c r="F12225" t="s">
        <v>19995</v>
      </c>
      <c r="G12225" t="s">
        <v>75</v>
      </c>
      <c r="H12225" t="s">
        <v>23</v>
      </c>
      <c r="I12225" t="s">
        <v>365</v>
      </c>
      <c r="K12225"/>
      <c r="L12225" t="s">
        <v>19999</v>
      </c>
      <c r="M12225" t="s">
        <v>11208</v>
      </c>
      <c r="N12225">
        <v>4</v>
      </c>
      <c r="P12225" t="s">
        <v>10827</v>
      </c>
      <c r="Q12225" t="s">
        <v>20000</v>
      </c>
      <c r="S12225" t="s">
        <v>29</v>
      </c>
    </row>
    <row r="12226" spans="1:19" hidden="1" x14ac:dyDescent="0.2">
      <c r="A12226">
        <v>8037</v>
      </c>
      <c r="B12226" t="s">
        <v>19998</v>
      </c>
      <c r="C12226" t="s">
        <v>20</v>
      </c>
      <c r="D12226">
        <v>-6.34</v>
      </c>
      <c r="F12226" t="s">
        <v>11461</v>
      </c>
      <c r="G12226" t="s">
        <v>75</v>
      </c>
      <c r="H12226" t="s">
        <v>23</v>
      </c>
      <c r="I12226" t="s">
        <v>2616</v>
      </c>
      <c r="K12226"/>
      <c r="L12226" t="s">
        <v>19999</v>
      </c>
      <c r="M12226" t="s">
        <v>11208</v>
      </c>
      <c r="N12226">
        <v>4</v>
      </c>
      <c r="P12226" t="s">
        <v>10827</v>
      </c>
      <c r="Q12226" t="s">
        <v>20000</v>
      </c>
      <c r="S12226" t="s">
        <v>29</v>
      </c>
    </row>
    <row r="12227" spans="1:19" hidden="1" x14ac:dyDescent="0.2">
      <c r="A12227">
        <v>8038</v>
      </c>
      <c r="B12227" t="s">
        <v>20001</v>
      </c>
      <c r="C12227" t="s">
        <v>20</v>
      </c>
      <c r="D12227">
        <v>-7.04</v>
      </c>
      <c r="E12227">
        <v>20</v>
      </c>
      <c r="F12227" t="s">
        <v>19643</v>
      </c>
      <c r="G12227" t="s">
        <v>75</v>
      </c>
      <c r="H12227" t="s">
        <v>23</v>
      </c>
      <c r="I12227" t="s">
        <v>3143</v>
      </c>
      <c r="K12227"/>
      <c r="L12227" t="s">
        <v>20002</v>
      </c>
      <c r="M12227" t="s">
        <v>11208</v>
      </c>
      <c r="N12227">
        <v>4</v>
      </c>
      <c r="P12227" t="s">
        <v>10827</v>
      </c>
      <c r="Q12227" t="s">
        <v>20003</v>
      </c>
      <c r="S12227" t="s">
        <v>29</v>
      </c>
    </row>
    <row r="12228" spans="1:19" hidden="1" x14ac:dyDescent="0.2">
      <c r="A12228">
        <v>8038</v>
      </c>
      <c r="B12228" t="s">
        <v>20001</v>
      </c>
      <c r="C12228" t="s">
        <v>20</v>
      </c>
      <c r="D12228">
        <v>-7.08</v>
      </c>
      <c r="F12228" t="s">
        <v>11461</v>
      </c>
      <c r="G12228" t="s">
        <v>75</v>
      </c>
      <c r="H12228" t="s">
        <v>23</v>
      </c>
      <c r="I12228" t="s">
        <v>365</v>
      </c>
      <c r="K12228"/>
      <c r="L12228" t="s">
        <v>20002</v>
      </c>
      <c r="M12228" t="s">
        <v>11208</v>
      </c>
      <c r="N12228">
        <v>4</v>
      </c>
      <c r="P12228" t="s">
        <v>10827</v>
      </c>
      <c r="Q12228" t="s">
        <v>20003</v>
      </c>
      <c r="S12228" t="s">
        <v>29</v>
      </c>
    </row>
    <row r="12229" spans="1:19" hidden="1" x14ac:dyDescent="0.2">
      <c r="A12229">
        <v>8038</v>
      </c>
      <c r="B12229" t="s">
        <v>20001</v>
      </c>
      <c r="C12229" t="s">
        <v>19994</v>
      </c>
      <c r="D12229">
        <v>3.58</v>
      </c>
      <c r="F12229" t="s">
        <v>19995</v>
      </c>
      <c r="G12229" t="s">
        <v>75</v>
      </c>
      <c r="H12229" t="s">
        <v>23</v>
      </c>
      <c r="I12229" t="s">
        <v>365</v>
      </c>
      <c r="K12229"/>
      <c r="L12229" t="s">
        <v>20002</v>
      </c>
      <c r="M12229" t="s">
        <v>11208</v>
      </c>
      <c r="N12229">
        <v>4</v>
      </c>
      <c r="P12229" t="s">
        <v>10827</v>
      </c>
      <c r="Q12229" t="s">
        <v>20003</v>
      </c>
      <c r="S12229" t="s">
        <v>29</v>
      </c>
    </row>
    <row r="12230" spans="1:19" hidden="1" x14ac:dyDescent="0.2">
      <c r="A12230">
        <v>8038</v>
      </c>
      <c r="B12230" t="s">
        <v>20001</v>
      </c>
      <c r="C12230" t="s">
        <v>20</v>
      </c>
      <c r="D12230">
        <v>-6.68</v>
      </c>
      <c r="F12230" t="s">
        <v>11461</v>
      </c>
      <c r="G12230" t="s">
        <v>75</v>
      </c>
      <c r="H12230" t="s">
        <v>23</v>
      </c>
      <c r="I12230" t="s">
        <v>2616</v>
      </c>
      <c r="K12230"/>
      <c r="L12230" t="s">
        <v>20002</v>
      </c>
      <c r="M12230" t="s">
        <v>11208</v>
      </c>
      <c r="N12230">
        <v>4</v>
      </c>
      <c r="P12230" t="s">
        <v>10827</v>
      </c>
      <c r="Q12230" t="s">
        <v>20003</v>
      </c>
      <c r="S12230" t="s">
        <v>29</v>
      </c>
    </row>
    <row r="12231" spans="1:19" hidden="1" x14ac:dyDescent="0.2">
      <c r="A12231">
        <v>8039</v>
      </c>
      <c r="B12231" t="s">
        <v>20004</v>
      </c>
      <c r="C12231" t="s">
        <v>20</v>
      </c>
      <c r="D12231">
        <v>-2.35</v>
      </c>
      <c r="F12231" t="s">
        <v>11461</v>
      </c>
      <c r="G12231" t="s">
        <v>75</v>
      </c>
      <c r="H12231" t="s">
        <v>23</v>
      </c>
      <c r="I12231" t="s">
        <v>365</v>
      </c>
      <c r="K12231" t="e">
        <f>- For pK values of naphthamides and derivatives in aqueous H2SO4, see ref. H43</f>
        <v>#NAME?</v>
      </c>
      <c r="L12231" t="s">
        <v>20005</v>
      </c>
      <c r="M12231" t="s">
        <v>11208</v>
      </c>
      <c r="N12231">
        <v>4</v>
      </c>
      <c r="P12231" t="s">
        <v>10827</v>
      </c>
      <c r="Q12231" t="s">
        <v>20006</v>
      </c>
      <c r="S12231" t="s">
        <v>29</v>
      </c>
    </row>
    <row r="12232" spans="1:19" hidden="1" x14ac:dyDescent="0.2">
      <c r="A12232">
        <v>8039</v>
      </c>
      <c r="B12232" t="s">
        <v>20004</v>
      </c>
      <c r="C12232" t="s">
        <v>20</v>
      </c>
      <c r="D12232">
        <v>-1.95</v>
      </c>
      <c r="F12232" t="s">
        <v>13548</v>
      </c>
      <c r="G12232" t="s">
        <v>75</v>
      </c>
      <c r="H12232" t="s">
        <v>23</v>
      </c>
      <c r="I12232" t="s">
        <v>365</v>
      </c>
      <c r="K12232" t="e">
        <f>- For pK values of naphthamides and derivatives in aqueous H2SO4, see ref. H43</f>
        <v>#NAME?</v>
      </c>
      <c r="L12232" t="s">
        <v>20005</v>
      </c>
      <c r="M12232" t="s">
        <v>11208</v>
      </c>
      <c r="N12232">
        <v>4</v>
      </c>
      <c r="P12232" t="s">
        <v>10827</v>
      </c>
      <c r="Q12232" t="s">
        <v>20006</v>
      </c>
      <c r="S12232" t="s">
        <v>29</v>
      </c>
    </row>
    <row r="12233" spans="1:19" hidden="1" x14ac:dyDescent="0.2">
      <c r="A12233">
        <v>8039</v>
      </c>
      <c r="B12233" t="s">
        <v>20004</v>
      </c>
      <c r="C12233" t="s">
        <v>19994</v>
      </c>
      <c r="D12233">
        <v>2.4700000000000002</v>
      </c>
      <c r="F12233" t="s">
        <v>19995</v>
      </c>
      <c r="G12233" t="s">
        <v>75</v>
      </c>
      <c r="H12233" t="s">
        <v>23</v>
      </c>
      <c r="I12233" t="s">
        <v>365</v>
      </c>
      <c r="K12233" t="e">
        <f>- For pK values of naphthamides and derivatives in aqueous H2SO4, see ref. H43</f>
        <v>#NAME?</v>
      </c>
      <c r="L12233" t="s">
        <v>20005</v>
      </c>
      <c r="M12233" t="s">
        <v>11208</v>
      </c>
      <c r="N12233">
        <v>4</v>
      </c>
      <c r="P12233" t="s">
        <v>10827</v>
      </c>
      <c r="Q12233" t="s">
        <v>20006</v>
      </c>
      <c r="S12233" t="s">
        <v>29</v>
      </c>
    </row>
    <row r="12234" spans="1:19" hidden="1" x14ac:dyDescent="0.2">
      <c r="A12234">
        <v>8040</v>
      </c>
      <c r="B12234" t="s">
        <v>10539</v>
      </c>
      <c r="C12234" t="s">
        <v>20</v>
      </c>
      <c r="D12234">
        <v>-7.7</v>
      </c>
      <c r="F12234" t="s">
        <v>11461</v>
      </c>
      <c r="G12234" t="s">
        <v>75</v>
      </c>
      <c r="H12234" t="s">
        <v>23</v>
      </c>
      <c r="I12234" t="s">
        <v>365</v>
      </c>
      <c r="K12234"/>
      <c r="L12234" t="s">
        <v>20007</v>
      </c>
      <c r="M12234" t="s">
        <v>11208</v>
      </c>
      <c r="N12234">
        <v>4</v>
      </c>
      <c r="P12234" t="s">
        <v>10827</v>
      </c>
      <c r="Q12234" t="s">
        <v>20008</v>
      </c>
      <c r="S12234" t="s">
        <v>29</v>
      </c>
    </row>
    <row r="12235" spans="1:19" hidden="1" x14ac:dyDescent="0.2">
      <c r="A12235">
        <v>8040</v>
      </c>
      <c r="B12235" t="s">
        <v>10539</v>
      </c>
      <c r="C12235" t="s">
        <v>19994</v>
      </c>
      <c r="D12235">
        <v>-0.2</v>
      </c>
      <c r="F12235" t="s">
        <v>19995</v>
      </c>
      <c r="G12235" t="s">
        <v>75</v>
      </c>
      <c r="H12235" t="s">
        <v>23</v>
      </c>
      <c r="I12235" t="s">
        <v>365</v>
      </c>
      <c r="K12235"/>
      <c r="L12235" t="s">
        <v>20007</v>
      </c>
      <c r="M12235" t="s">
        <v>11208</v>
      </c>
      <c r="N12235">
        <v>4</v>
      </c>
      <c r="P12235" t="s">
        <v>10827</v>
      </c>
      <c r="Q12235" t="s">
        <v>20008</v>
      </c>
      <c r="S12235" t="s">
        <v>29</v>
      </c>
    </row>
    <row r="12236" spans="1:19" hidden="1" x14ac:dyDescent="0.2">
      <c r="A12236">
        <v>8041</v>
      </c>
      <c r="B12236" t="s">
        <v>10542</v>
      </c>
      <c r="C12236" t="s">
        <v>20</v>
      </c>
      <c r="D12236">
        <v>-7.68</v>
      </c>
      <c r="F12236" t="s">
        <v>11461</v>
      </c>
      <c r="G12236" t="s">
        <v>75</v>
      </c>
      <c r="H12236" t="s">
        <v>23</v>
      </c>
      <c r="I12236" t="s">
        <v>365</v>
      </c>
      <c r="K12236"/>
      <c r="L12236" t="s">
        <v>20009</v>
      </c>
      <c r="M12236" t="s">
        <v>11208</v>
      </c>
      <c r="N12236">
        <v>4</v>
      </c>
      <c r="P12236" t="s">
        <v>10827</v>
      </c>
      <c r="Q12236" t="s">
        <v>20010</v>
      </c>
      <c r="S12236" t="s">
        <v>29</v>
      </c>
    </row>
    <row r="12237" spans="1:19" hidden="1" x14ac:dyDescent="0.2">
      <c r="A12237">
        <v>8041</v>
      </c>
      <c r="B12237" t="s">
        <v>10542</v>
      </c>
      <c r="C12237" t="s">
        <v>19994</v>
      </c>
      <c r="D12237">
        <v>-0.35</v>
      </c>
      <c r="F12237" t="s">
        <v>19995</v>
      </c>
      <c r="G12237" t="s">
        <v>75</v>
      </c>
      <c r="H12237" t="s">
        <v>23</v>
      </c>
      <c r="I12237" t="s">
        <v>365</v>
      </c>
      <c r="K12237"/>
      <c r="L12237" t="s">
        <v>20009</v>
      </c>
      <c r="M12237" t="s">
        <v>11208</v>
      </c>
      <c r="N12237">
        <v>4</v>
      </c>
      <c r="P12237" t="s">
        <v>10827</v>
      </c>
      <c r="Q12237" t="s">
        <v>20010</v>
      </c>
      <c r="S12237" t="s">
        <v>29</v>
      </c>
    </row>
    <row r="12238" spans="1:19" hidden="1" x14ac:dyDescent="0.2">
      <c r="A12238">
        <v>8042</v>
      </c>
      <c r="B12238" t="s">
        <v>20011</v>
      </c>
      <c r="C12238" t="s">
        <v>20</v>
      </c>
      <c r="D12238">
        <v>-0.89</v>
      </c>
      <c r="F12238" t="s">
        <v>11461</v>
      </c>
      <c r="G12238" t="s">
        <v>75</v>
      </c>
      <c r="H12238" t="s">
        <v>23</v>
      </c>
      <c r="I12238" t="s">
        <v>19844</v>
      </c>
      <c r="K12238"/>
      <c r="L12238" t="s">
        <v>20012</v>
      </c>
      <c r="M12238" t="s">
        <v>11071</v>
      </c>
      <c r="N12238">
        <v>3</v>
      </c>
      <c r="P12238" t="s">
        <v>10827</v>
      </c>
      <c r="Q12238" t="s">
        <v>20013</v>
      </c>
      <c r="S12238" t="s">
        <v>29</v>
      </c>
    </row>
    <row r="12239" spans="1:19" hidden="1" x14ac:dyDescent="0.2">
      <c r="A12239">
        <v>8043</v>
      </c>
      <c r="B12239" t="s">
        <v>20014</v>
      </c>
      <c r="C12239" t="s">
        <v>20</v>
      </c>
      <c r="D12239">
        <v>-0.89</v>
      </c>
      <c r="F12239" t="s">
        <v>11461</v>
      </c>
      <c r="G12239" t="s">
        <v>75</v>
      </c>
      <c r="H12239" t="s">
        <v>23</v>
      </c>
      <c r="I12239" t="s">
        <v>19844</v>
      </c>
      <c r="K12239"/>
      <c r="L12239" t="s">
        <v>20015</v>
      </c>
      <c r="M12239" t="s">
        <v>11071</v>
      </c>
      <c r="N12239">
        <v>3</v>
      </c>
      <c r="P12239" t="s">
        <v>10827</v>
      </c>
      <c r="Q12239" t="s">
        <v>20016</v>
      </c>
      <c r="S12239" t="s">
        <v>29</v>
      </c>
    </row>
    <row r="12240" spans="1:19" hidden="1" x14ac:dyDescent="0.2">
      <c r="A12240">
        <v>8044</v>
      </c>
      <c r="B12240" t="s">
        <v>10551</v>
      </c>
      <c r="C12240" t="s">
        <v>20</v>
      </c>
      <c r="D12240">
        <v>-12.19</v>
      </c>
      <c r="E12240" t="s">
        <v>1636</v>
      </c>
      <c r="F12240" t="s">
        <v>11429</v>
      </c>
      <c r="G12240" t="s">
        <v>75</v>
      </c>
      <c r="H12240" t="s">
        <v>23</v>
      </c>
      <c r="I12240" t="s">
        <v>8771</v>
      </c>
      <c r="K12240"/>
      <c r="L12240" t="s">
        <v>10553</v>
      </c>
      <c r="M12240" t="s">
        <v>11208</v>
      </c>
      <c r="N12240">
        <v>4</v>
      </c>
      <c r="P12240" t="s">
        <v>10827</v>
      </c>
      <c r="Q12240" t="s">
        <v>20017</v>
      </c>
      <c r="S12240" t="s">
        <v>29</v>
      </c>
    </row>
    <row r="12241" spans="1:19" hidden="1" x14ac:dyDescent="0.2">
      <c r="A12241">
        <v>8045</v>
      </c>
      <c r="B12241" t="s">
        <v>10563</v>
      </c>
      <c r="C12241" t="s">
        <v>20</v>
      </c>
      <c r="D12241">
        <v>-12.63</v>
      </c>
      <c r="E12241" t="s">
        <v>1636</v>
      </c>
      <c r="F12241" t="s">
        <v>11429</v>
      </c>
      <c r="G12241" t="s">
        <v>75</v>
      </c>
      <c r="H12241" t="s">
        <v>23</v>
      </c>
      <c r="I12241" t="s">
        <v>8771</v>
      </c>
      <c r="K12241"/>
      <c r="L12241" t="s">
        <v>10564</v>
      </c>
      <c r="M12241" t="s">
        <v>26</v>
      </c>
      <c r="N12241">
        <v>2</v>
      </c>
      <c r="P12241" t="s">
        <v>10827</v>
      </c>
      <c r="Q12241" t="s">
        <v>20018</v>
      </c>
      <c r="S12241" t="s">
        <v>29</v>
      </c>
    </row>
    <row r="12242" spans="1:19" hidden="1" x14ac:dyDescent="0.2">
      <c r="A12242">
        <v>8046</v>
      </c>
      <c r="B12242" t="s">
        <v>20019</v>
      </c>
      <c r="C12242" t="s">
        <v>20</v>
      </c>
      <c r="D12242">
        <v>-1.4</v>
      </c>
      <c r="F12242" t="s">
        <v>11461</v>
      </c>
      <c r="G12242" t="s">
        <v>75</v>
      </c>
      <c r="H12242" t="s">
        <v>23</v>
      </c>
      <c r="I12242" t="s">
        <v>2616</v>
      </c>
      <c r="K12242"/>
      <c r="L12242" t="s">
        <v>20020</v>
      </c>
      <c r="M12242" t="s">
        <v>17562</v>
      </c>
      <c r="N12242">
        <v>3</v>
      </c>
      <c r="P12242" t="s">
        <v>10827</v>
      </c>
      <c r="Q12242" t="s">
        <v>20021</v>
      </c>
      <c r="S12242" t="s">
        <v>29</v>
      </c>
    </row>
    <row r="12243" spans="1:19" hidden="1" x14ac:dyDescent="0.2">
      <c r="A12243">
        <v>8048</v>
      </c>
      <c r="B12243" t="s">
        <v>20022</v>
      </c>
      <c r="C12243" t="s">
        <v>20</v>
      </c>
      <c r="D12243">
        <v>-6.64</v>
      </c>
      <c r="E12243">
        <v>25</v>
      </c>
      <c r="F12243" t="s">
        <v>20023</v>
      </c>
      <c r="G12243" t="s">
        <v>75</v>
      </c>
      <c r="H12243" t="s">
        <v>23</v>
      </c>
      <c r="I12243" t="s">
        <v>2281</v>
      </c>
      <c r="K12243"/>
      <c r="L12243" t="s">
        <v>20024</v>
      </c>
      <c r="M12243" t="s">
        <v>11071</v>
      </c>
      <c r="N12243">
        <v>3</v>
      </c>
      <c r="P12243" t="s">
        <v>10827</v>
      </c>
      <c r="Q12243" t="s">
        <v>20025</v>
      </c>
      <c r="S12243" t="s">
        <v>29</v>
      </c>
    </row>
    <row r="12244" spans="1:19" hidden="1" x14ac:dyDescent="0.2">
      <c r="A12244">
        <v>8052</v>
      </c>
      <c r="B12244" t="s">
        <v>20026</v>
      </c>
      <c r="C12244" t="s">
        <v>19946</v>
      </c>
      <c r="D12244">
        <v>-1.2</v>
      </c>
      <c r="F12244" t="s">
        <v>19947</v>
      </c>
      <c r="G12244" t="s">
        <v>75</v>
      </c>
      <c r="H12244" t="s">
        <v>23</v>
      </c>
      <c r="I12244" t="s">
        <v>19948</v>
      </c>
      <c r="K12244"/>
      <c r="L12244" t="s">
        <v>20027</v>
      </c>
      <c r="M12244" t="s">
        <v>26</v>
      </c>
      <c r="N12244">
        <v>2</v>
      </c>
      <c r="P12244" t="s">
        <v>10827</v>
      </c>
      <c r="Q12244" t="s">
        <v>20028</v>
      </c>
      <c r="S12244" t="s">
        <v>50</v>
      </c>
    </row>
    <row r="12245" spans="1:19" hidden="1" x14ac:dyDescent="0.2">
      <c r="A12245">
        <v>8053</v>
      </c>
      <c r="B12245" t="s">
        <v>20029</v>
      </c>
      <c r="C12245" t="s">
        <v>20</v>
      </c>
      <c r="D12245">
        <v>-2.37</v>
      </c>
      <c r="F12245" t="s">
        <v>20030</v>
      </c>
      <c r="G12245" t="s">
        <v>1440</v>
      </c>
      <c r="I12245" t="s">
        <v>20031</v>
      </c>
      <c r="K12245"/>
      <c r="L12245" t="s">
        <v>20032</v>
      </c>
      <c r="M12245" t="s">
        <v>26</v>
      </c>
      <c r="N12245">
        <v>2</v>
      </c>
      <c r="P12245" t="s">
        <v>10827</v>
      </c>
      <c r="Q12245" t="s">
        <v>20033</v>
      </c>
      <c r="S12245" t="s">
        <v>29</v>
      </c>
    </row>
    <row r="12246" spans="1:19" hidden="1" x14ac:dyDescent="0.2">
      <c r="A12246">
        <v>8053</v>
      </c>
      <c r="B12246" t="s">
        <v>20029</v>
      </c>
      <c r="C12246" t="s">
        <v>20</v>
      </c>
      <c r="D12246">
        <v>-2.25</v>
      </c>
      <c r="F12246" t="s">
        <v>20034</v>
      </c>
      <c r="G12246" t="s">
        <v>1440</v>
      </c>
      <c r="I12246" t="s">
        <v>20031</v>
      </c>
      <c r="K12246"/>
      <c r="L12246" t="s">
        <v>20032</v>
      </c>
      <c r="M12246" t="s">
        <v>26</v>
      </c>
      <c r="N12246">
        <v>2</v>
      </c>
      <c r="P12246" t="s">
        <v>10827</v>
      </c>
      <c r="Q12246" t="s">
        <v>20033</v>
      </c>
      <c r="S12246" t="s">
        <v>29</v>
      </c>
    </row>
    <row r="12247" spans="1:19" hidden="1" x14ac:dyDescent="0.2">
      <c r="A12247">
        <v>8053</v>
      </c>
      <c r="B12247" t="s">
        <v>20029</v>
      </c>
      <c r="C12247" t="s">
        <v>20</v>
      </c>
      <c r="D12247">
        <v>-2.1800000000000002</v>
      </c>
      <c r="F12247" t="s">
        <v>20030</v>
      </c>
      <c r="G12247" t="s">
        <v>13977</v>
      </c>
      <c r="I12247" t="s">
        <v>20031</v>
      </c>
      <c r="K12247"/>
      <c r="L12247" t="s">
        <v>20032</v>
      </c>
      <c r="M12247" t="s">
        <v>26</v>
      </c>
      <c r="N12247">
        <v>2</v>
      </c>
      <c r="P12247" t="s">
        <v>10827</v>
      </c>
      <c r="Q12247" t="s">
        <v>20033</v>
      </c>
      <c r="S12247" t="s">
        <v>29</v>
      </c>
    </row>
    <row r="12248" spans="1:19" hidden="1" x14ac:dyDescent="0.2">
      <c r="A12248">
        <v>8053</v>
      </c>
      <c r="B12248" t="s">
        <v>20029</v>
      </c>
      <c r="C12248" t="s">
        <v>20</v>
      </c>
      <c r="D12248">
        <v>-2.2599999999999998</v>
      </c>
      <c r="F12248" t="s">
        <v>20034</v>
      </c>
      <c r="G12248" t="s">
        <v>13977</v>
      </c>
      <c r="I12248" t="s">
        <v>20031</v>
      </c>
      <c r="K12248"/>
      <c r="L12248" t="s">
        <v>20032</v>
      </c>
      <c r="M12248" t="s">
        <v>26</v>
      </c>
      <c r="N12248">
        <v>2</v>
      </c>
      <c r="P12248" t="s">
        <v>10827</v>
      </c>
      <c r="Q12248" t="s">
        <v>20033</v>
      </c>
      <c r="S12248" t="s">
        <v>29</v>
      </c>
    </row>
    <row r="12249" spans="1:19" hidden="1" x14ac:dyDescent="0.2">
      <c r="A12249">
        <v>8054</v>
      </c>
      <c r="B12249" t="s">
        <v>20035</v>
      </c>
      <c r="C12249" t="s">
        <v>19946</v>
      </c>
      <c r="D12249">
        <v>-9.9</v>
      </c>
      <c r="F12249" t="s">
        <v>19947</v>
      </c>
      <c r="G12249" t="s">
        <v>75</v>
      </c>
      <c r="H12249" t="s">
        <v>23</v>
      </c>
      <c r="I12249" t="s">
        <v>19948</v>
      </c>
      <c r="K12249"/>
      <c r="L12249" t="s">
        <v>20036</v>
      </c>
      <c r="M12249" t="s">
        <v>26</v>
      </c>
      <c r="N12249">
        <v>2</v>
      </c>
      <c r="P12249" t="s">
        <v>10827</v>
      </c>
      <c r="Q12249" t="s">
        <v>20037</v>
      </c>
      <c r="S12249" t="s">
        <v>50</v>
      </c>
    </row>
    <row r="12250" spans="1:19" hidden="1" x14ac:dyDescent="0.2">
      <c r="A12250">
        <v>8055</v>
      </c>
      <c r="B12250" t="s">
        <v>20038</v>
      </c>
      <c r="C12250" t="s">
        <v>20</v>
      </c>
      <c r="D12250">
        <v>-7.74</v>
      </c>
      <c r="E12250">
        <v>25</v>
      </c>
      <c r="F12250" t="s">
        <v>20039</v>
      </c>
      <c r="G12250" t="s">
        <v>75</v>
      </c>
      <c r="H12250" t="s">
        <v>23</v>
      </c>
      <c r="I12250" t="s">
        <v>2281</v>
      </c>
      <c r="K12250" t="e">
        <f>- For values of phloroglucinol and its methylethers in aqueous HClO4 see ref. S18</f>
        <v>#NAME?</v>
      </c>
      <c r="L12250" t="s">
        <v>20040</v>
      </c>
      <c r="M12250" t="s">
        <v>11208</v>
      </c>
      <c r="N12250">
        <v>4</v>
      </c>
      <c r="P12250" t="s">
        <v>10827</v>
      </c>
      <c r="Q12250" t="s">
        <v>20041</v>
      </c>
      <c r="S12250" t="s">
        <v>29</v>
      </c>
    </row>
    <row r="12251" spans="1:19" hidden="1" x14ac:dyDescent="0.2">
      <c r="A12251">
        <v>8055</v>
      </c>
      <c r="B12251" t="s">
        <v>20038</v>
      </c>
      <c r="C12251" t="s">
        <v>20042</v>
      </c>
      <c r="D12251">
        <v>-3.83</v>
      </c>
      <c r="F12251" t="s">
        <v>20043</v>
      </c>
      <c r="G12251" t="s">
        <v>75</v>
      </c>
      <c r="H12251" t="s">
        <v>23</v>
      </c>
      <c r="I12251" t="s">
        <v>20044</v>
      </c>
      <c r="K12251" t="e">
        <f>- For values of phloroglucinol and its methylethers in aqueous HClO4 see ref. S18</f>
        <v>#NAME?</v>
      </c>
      <c r="L12251" t="s">
        <v>20040</v>
      </c>
      <c r="M12251" t="s">
        <v>11208</v>
      </c>
      <c r="N12251">
        <v>4</v>
      </c>
      <c r="P12251" t="s">
        <v>10827</v>
      </c>
      <c r="Q12251" t="s">
        <v>20041</v>
      </c>
      <c r="S12251" t="s">
        <v>29</v>
      </c>
    </row>
    <row r="12252" spans="1:19" hidden="1" x14ac:dyDescent="0.2">
      <c r="A12252">
        <v>8065</v>
      </c>
      <c r="B12252" t="s">
        <v>20045</v>
      </c>
      <c r="C12252" t="s">
        <v>20</v>
      </c>
      <c r="D12252">
        <v>-7.98</v>
      </c>
      <c r="F12252" t="s">
        <v>11461</v>
      </c>
      <c r="G12252" t="s">
        <v>75</v>
      </c>
      <c r="H12252" t="s">
        <v>23</v>
      </c>
      <c r="I12252" t="s">
        <v>365</v>
      </c>
      <c r="K12252"/>
      <c r="L12252" t="s">
        <v>20046</v>
      </c>
      <c r="M12252" t="s">
        <v>11208</v>
      </c>
      <c r="N12252">
        <v>4</v>
      </c>
      <c r="P12252" t="s">
        <v>10827</v>
      </c>
      <c r="Q12252" t="s">
        <v>20047</v>
      </c>
      <c r="S12252" t="s">
        <v>29</v>
      </c>
    </row>
    <row r="12253" spans="1:19" hidden="1" x14ac:dyDescent="0.2">
      <c r="A12253">
        <v>8065</v>
      </c>
      <c r="B12253" t="s">
        <v>20045</v>
      </c>
      <c r="C12253" t="s">
        <v>20042</v>
      </c>
      <c r="D12253">
        <v>1.27</v>
      </c>
      <c r="F12253" t="s">
        <v>19800</v>
      </c>
      <c r="G12253" t="s">
        <v>75</v>
      </c>
      <c r="H12253" t="s">
        <v>23</v>
      </c>
      <c r="I12253" t="s">
        <v>365</v>
      </c>
      <c r="K12253"/>
      <c r="L12253" t="s">
        <v>20046</v>
      </c>
      <c r="M12253" t="s">
        <v>11208</v>
      </c>
      <c r="N12253">
        <v>4</v>
      </c>
      <c r="P12253" t="s">
        <v>10827</v>
      </c>
      <c r="Q12253" t="s">
        <v>20047</v>
      </c>
      <c r="S12253" t="s">
        <v>29</v>
      </c>
    </row>
    <row r="12254" spans="1:19" hidden="1" x14ac:dyDescent="0.2">
      <c r="A12254">
        <v>8066</v>
      </c>
      <c r="B12254" t="s">
        <v>452</v>
      </c>
      <c r="C12254" t="s">
        <v>20</v>
      </c>
      <c r="D12254">
        <v>-0.9</v>
      </c>
      <c r="E12254" t="s">
        <v>20048</v>
      </c>
      <c r="F12254" t="s">
        <v>11461</v>
      </c>
      <c r="G12254" t="s">
        <v>75</v>
      </c>
      <c r="H12254" t="s">
        <v>23</v>
      </c>
      <c r="I12254" t="s">
        <v>4295</v>
      </c>
      <c r="K12254"/>
      <c r="L12254" t="s">
        <v>20049</v>
      </c>
      <c r="M12254" t="s">
        <v>11208</v>
      </c>
      <c r="N12254">
        <v>4</v>
      </c>
      <c r="P12254" t="s">
        <v>10827</v>
      </c>
      <c r="Q12254" t="s">
        <v>20050</v>
      </c>
      <c r="S12254" t="s">
        <v>29</v>
      </c>
    </row>
    <row r="12255" spans="1:19" hidden="1" x14ac:dyDescent="0.2">
      <c r="A12255">
        <v>8066</v>
      </c>
      <c r="B12255" t="s">
        <v>452</v>
      </c>
      <c r="C12255" t="s">
        <v>20</v>
      </c>
      <c r="D12255">
        <v>-1.1000000000000001</v>
      </c>
      <c r="F12255" t="s">
        <v>11461</v>
      </c>
      <c r="G12255" t="s">
        <v>13977</v>
      </c>
      <c r="H12255" t="s">
        <v>23</v>
      </c>
      <c r="I12255" t="s">
        <v>1292</v>
      </c>
      <c r="K12255"/>
      <c r="L12255" t="s">
        <v>20049</v>
      </c>
      <c r="M12255" t="s">
        <v>11208</v>
      </c>
      <c r="N12255">
        <v>4</v>
      </c>
      <c r="P12255" t="s">
        <v>10827</v>
      </c>
      <c r="Q12255" t="s">
        <v>20050</v>
      </c>
      <c r="S12255" t="s">
        <v>29</v>
      </c>
    </row>
    <row r="12256" spans="1:19" hidden="1" x14ac:dyDescent="0.2">
      <c r="A12256">
        <v>8067</v>
      </c>
      <c r="B12256" t="s">
        <v>20051</v>
      </c>
      <c r="C12256" t="s">
        <v>20</v>
      </c>
      <c r="D12256">
        <v>-6.8</v>
      </c>
      <c r="E12256" t="s">
        <v>20048</v>
      </c>
      <c r="F12256" t="s">
        <v>11461</v>
      </c>
      <c r="G12256" t="s">
        <v>75</v>
      </c>
      <c r="H12256" t="s">
        <v>23</v>
      </c>
      <c r="I12256" t="s">
        <v>4295</v>
      </c>
      <c r="K12256"/>
      <c r="L12256" t="s">
        <v>20052</v>
      </c>
      <c r="M12256" t="s">
        <v>11208</v>
      </c>
      <c r="N12256">
        <v>4</v>
      </c>
      <c r="P12256" t="s">
        <v>10827</v>
      </c>
      <c r="Q12256" t="s">
        <v>20053</v>
      </c>
      <c r="S12256" t="s">
        <v>29</v>
      </c>
    </row>
    <row r="12257" spans="1:19" hidden="1" x14ac:dyDescent="0.2">
      <c r="A12257">
        <v>8068</v>
      </c>
      <c r="B12257" t="s">
        <v>20054</v>
      </c>
      <c r="C12257" t="s">
        <v>20</v>
      </c>
      <c r="D12257">
        <v>-7.18</v>
      </c>
      <c r="E12257">
        <v>25</v>
      </c>
      <c r="F12257" t="s">
        <v>19968</v>
      </c>
      <c r="G12257" t="s">
        <v>75</v>
      </c>
      <c r="H12257" t="s">
        <v>23</v>
      </c>
      <c r="I12257" t="s">
        <v>19986</v>
      </c>
      <c r="K12257"/>
      <c r="L12257" t="s">
        <v>20055</v>
      </c>
      <c r="M12257" t="s">
        <v>11208</v>
      </c>
      <c r="N12257">
        <v>4</v>
      </c>
      <c r="P12257" t="s">
        <v>10827</v>
      </c>
      <c r="Q12257" t="s">
        <v>20056</v>
      </c>
      <c r="S12257" t="s">
        <v>29</v>
      </c>
    </row>
    <row r="12258" spans="1:19" hidden="1" x14ac:dyDescent="0.2">
      <c r="A12258">
        <v>8069</v>
      </c>
      <c r="B12258" t="s">
        <v>20057</v>
      </c>
      <c r="C12258" t="s">
        <v>20</v>
      </c>
      <c r="D12258">
        <v>-3.78</v>
      </c>
      <c r="F12258" t="s">
        <v>11461</v>
      </c>
      <c r="G12258" t="s">
        <v>75</v>
      </c>
      <c r="H12258" t="s">
        <v>23</v>
      </c>
      <c r="I12258" t="s">
        <v>20058</v>
      </c>
      <c r="K12258"/>
      <c r="L12258" t="s">
        <v>20059</v>
      </c>
      <c r="M12258" t="s">
        <v>26</v>
      </c>
      <c r="N12258">
        <v>2</v>
      </c>
      <c r="P12258" t="s">
        <v>10827</v>
      </c>
      <c r="Q12258" t="s">
        <v>20060</v>
      </c>
      <c r="S12258" t="s">
        <v>29</v>
      </c>
    </row>
    <row r="12259" spans="1:19" hidden="1" x14ac:dyDescent="0.2">
      <c r="A12259">
        <v>8070</v>
      </c>
      <c r="B12259" t="s">
        <v>10609</v>
      </c>
      <c r="C12259" t="s">
        <v>20</v>
      </c>
      <c r="D12259">
        <v>-1.1399999999999999</v>
      </c>
      <c r="F12259" t="s">
        <v>11461</v>
      </c>
      <c r="G12259" t="s">
        <v>75</v>
      </c>
      <c r="H12259" t="s">
        <v>23</v>
      </c>
      <c r="I12259" t="s">
        <v>20058</v>
      </c>
      <c r="K12259"/>
      <c r="L12259" t="s">
        <v>10612</v>
      </c>
      <c r="M12259" t="s">
        <v>11208</v>
      </c>
      <c r="N12259">
        <v>4</v>
      </c>
      <c r="P12259" t="s">
        <v>10827</v>
      </c>
      <c r="Q12259" t="s">
        <v>20061</v>
      </c>
      <c r="S12259" t="s">
        <v>29</v>
      </c>
    </row>
    <row r="12260" spans="1:19" hidden="1" x14ac:dyDescent="0.2">
      <c r="A12260">
        <v>8071</v>
      </c>
      <c r="B12260" t="s">
        <v>10614</v>
      </c>
      <c r="C12260" t="s">
        <v>20</v>
      </c>
      <c r="D12260">
        <v>0.21</v>
      </c>
      <c r="E12260" t="s">
        <v>363</v>
      </c>
      <c r="F12260" t="s">
        <v>11461</v>
      </c>
      <c r="G12260" t="s">
        <v>75</v>
      </c>
      <c r="H12260" t="s">
        <v>23</v>
      </c>
      <c r="I12260" t="s">
        <v>20058</v>
      </c>
      <c r="K12260"/>
      <c r="L12260" t="s">
        <v>10616</v>
      </c>
      <c r="M12260" t="s">
        <v>26</v>
      </c>
      <c r="N12260">
        <v>2</v>
      </c>
      <c r="P12260" t="s">
        <v>10827</v>
      </c>
      <c r="Q12260" t="s">
        <v>20062</v>
      </c>
      <c r="S12260" t="s">
        <v>29</v>
      </c>
    </row>
    <row r="12261" spans="1:19" hidden="1" x14ac:dyDescent="0.2">
      <c r="A12261">
        <v>8072</v>
      </c>
      <c r="B12261" t="s">
        <v>10618</v>
      </c>
      <c r="C12261" t="s">
        <v>20</v>
      </c>
      <c r="D12261">
        <v>-0.21</v>
      </c>
      <c r="F12261" t="s">
        <v>11461</v>
      </c>
      <c r="G12261" t="s">
        <v>75</v>
      </c>
      <c r="H12261" t="s">
        <v>23</v>
      </c>
      <c r="I12261" t="s">
        <v>20058</v>
      </c>
      <c r="K12261"/>
      <c r="L12261" t="s">
        <v>10619</v>
      </c>
      <c r="M12261" t="s">
        <v>26</v>
      </c>
      <c r="N12261">
        <v>2</v>
      </c>
      <c r="P12261" t="s">
        <v>10827</v>
      </c>
      <c r="Q12261" t="s">
        <v>20063</v>
      </c>
      <c r="S12261" t="s">
        <v>29</v>
      </c>
    </row>
    <row r="12262" spans="1:19" hidden="1" x14ac:dyDescent="0.2">
      <c r="A12262">
        <v>8074</v>
      </c>
      <c r="B12262" t="s">
        <v>10621</v>
      </c>
      <c r="C12262" t="s">
        <v>20</v>
      </c>
      <c r="D12262">
        <v>-0.02</v>
      </c>
      <c r="F12262" t="s">
        <v>11461</v>
      </c>
      <c r="G12262" t="s">
        <v>75</v>
      </c>
      <c r="H12262" t="s">
        <v>23</v>
      </c>
      <c r="I12262" t="s">
        <v>20058</v>
      </c>
      <c r="K12262"/>
      <c r="L12262" t="s">
        <v>10622</v>
      </c>
      <c r="M12262" t="s">
        <v>26</v>
      </c>
      <c r="N12262">
        <v>2</v>
      </c>
      <c r="P12262" t="s">
        <v>10827</v>
      </c>
      <c r="Q12262" t="s">
        <v>20064</v>
      </c>
      <c r="S12262" t="s">
        <v>29</v>
      </c>
    </row>
    <row r="12263" spans="1:19" hidden="1" x14ac:dyDescent="0.2">
      <c r="A12263">
        <v>8075</v>
      </c>
      <c r="B12263" t="s">
        <v>20065</v>
      </c>
      <c r="C12263" t="s">
        <v>20</v>
      </c>
      <c r="D12263">
        <v>-0.55000000000000004</v>
      </c>
      <c r="F12263" t="s">
        <v>11461</v>
      </c>
      <c r="G12263" t="s">
        <v>75</v>
      </c>
      <c r="H12263" t="s">
        <v>23</v>
      </c>
      <c r="I12263" t="s">
        <v>20058</v>
      </c>
      <c r="K12263"/>
      <c r="L12263" t="s">
        <v>20066</v>
      </c>
      <c r="M12263" t="s">
        <v>26</v>
      </c>
      <c r="N12263">
        <v>2</v>
      </c>
      <c r="P12263" t="s">
        <v>10827</v>
      </c>
      <c r="Q12263" t="s">
        <v>20067</v>
      </c>
      <c r="S12263" t="s">
        <v>29</v>
      </c>
    </row>
    <row r="12264" spans="1:19" hidden="1" x14ac:dyDescent="0.2">
      <c r="A12264">
        <v>8076</v>
      </c>
      <c r="B12264" t="s">
        <v>20068</v>
      </c>
      <c r="C12264" t="s">
        <v>20</v>
      </c>
      <c r="D12264">
        <v>-1.23</v>
      </c>
      <c r="E12264">
        <v>25</v>
      </c>
      <c r="F12264" t="s">
        <v>20069</v>
      </c>
      <c r="G12264" t="s">
        <v>75</v>
      </c>
      <c r="H12264" t="s">
        <v>23</v>
      </c>
      <c r="I12264" t="s">
        <v>19732</v>
      </c>
      <c r="K12264"/>
      <c r="L12264" t="s">
        <v>20070</v>
      </c>
      <c r="M12264" t="s">
        <v>26</v>
      </c>
      <c r="N12264">
        <v>2</v>
      </c>
      <c r="P12264" t="s">
        <v>10827</v>
      </c>
      <c r="Q12264" t="s">
        <v>20071</v>
      </c>
      <c r="S12264" t="s">
        <v>29</v>
      </c>
    </row>
    <row r="12265" spans="1:19" hidden="1" x14ac:dyDescent="0.2">
      <c r="A12265">
        <v>8080</v>
      </c>
      <c r="B12265" t="s">
        <v>20072</v>
      </c>
      <c r="C12265" t="s">
        <v>20</v>
      </c>
      <c r="D12265">
        <v>-1.1200000000000001</v>
      </c>
      <c r="F12265" t="s">
        <v>11461</v>
      </c>
      <c r="G12265" t="s">
        <v>75</v>
      </c>
      <c r="H12265" t="s">
        <v>23</v>
      </c>
      <c r="I12265" t="s">
        <v>19844</v>
      </c>
      <c r="K12265"/>
      <c r="L12265" t="s">
        <v>20073</v>
      </c>
      <c r="M12265" t="s">
        <v>26</v>
      </c>
      <c r="N12265">
        <v>2</v>
      </c>
      <c r="P12265" t="s">
        <v>10827</v>
      </c>
      <c r="Q12265" t="s">
        <v>20074</v>
      </c>
      <c r="S12265" t="s">
        <v>29</v>
      </c>
    </row>
    <row r="12266" spans="1:19" hidden="1" x14ac:dyDescent="0.2">
      <c r="A12266">
        <v>8081</v>
      </c>
      <c r="B12266" t="s">
        <v>20075</v>
      </c>
      <c r="C12266" t="s">
        <v>20</v>
      </c>
      <c r="D12266">
        <v>-0.69</v>
      </c>
      <c r="F12266" t="s">
        <v>11461</v>
      </c>
      <c r="G12266" t="s">
        <v>75</v>
      </c>
      <c r="H12266" t="s">
        <v>23</v>
      </c>
      <c r="I12266" t="s">
        <v>19844</v>
      </c>
      <c r="K12266"/>
      <c r="L12266" t="s">
        <v>20076</v>
      </c>
      <c r="M12266" t="s">
        <v>26</v>
      </c>
      <c r="N12266">
        <v>2</v>
      </c>
      <c r="P12266" t="s">
        <v>10827</v>
      </c>
      <c r="Q12266" t="s">
        <v>20077</v>
      </c>
      <c r="S12266" t="s">
        <v>29</v>
      </c>
    </row>
    <row r="12267" spans="1:19" hidden="1" x14ac:dyDescent="0.2">
      <c r="A12267">
        <v>8082</v>
      </c>
      <c r="B12267" t="s">
        <v>20078</v>
      </c>
      <c r="C12267" t="s">
        <v>20</v>
      </c>
      <c r="D12267">
        <v>-0.93</v>
      </c>
      <c r="F12267" t="s">
        <v>11461</v>
      </c>
      <c r="G12267" t="s">
        <v>75</v>
      </c>
      <c r="H12267" t="s">
        <v>23</v>
      </c>
      <c r="I12267" t="s">
        <v>19844</v>
      </c>
      <c r="K12267"/>
      <c r="L12267" t="s">
        <v>20079</v>
      </c>
      <c r="M12267" t="s">
        <v>26</v>
      </c>
      <c r="N12267">
        <v>2</v>
      </c>
      <c r="P12267" t="s">
        <v>10827</v>
      </c>
      <c r="Q12267" t="s">
        <v>20080</v>
      </c>
      <c r="S12267" t="s">
        <v>29</v>
      </c>
    </row>
    <row r="12268" spans="1:19" hidden="1" x14ac:dyDescent="0.2">
      <c r="A12268">
        <v>8083</v>
      </c>
      <c r="B12268" t="s">
        <v>20081</v>
      </c>
      <c r="C12268" t="s">
        <v>20</v>
      </c>
      <c r="D12268">
        <v>-2.37</v>
      </c>
      <c r="F12268" t="s">
        <v>11461</v>
      </c>
      <c r="G12268" t="s">
        <v>75</v>
      </c>
      <c r="H12268" t="s">
        <v>23</v>
      </c>
      <c r="I12268" t="s">
        <v>19844</v>
      </c>
      <c r="K12268"/>
      <c r="L12268" t="s">
        <v>20082</v>
      </c>
      <c r="M12268" t="s">
        <v>26</v>
      </c>
      <c r="N12268">
        <v>2</v>
      </c>
      <c r="P12268" t="s">
        <v>10827</v>
      </c>
      <c r="Q12268" t="s">
        <v>20083</v>
      </c>
      <c r="S12268" t="s">
        <v>29</v>
      </c>
    </row>
    <row r="12269" spans="1:19" hidden="1" x14ac:dyDescent="0.2">
      <c r="A12269">
        <v>8084</v>
      </c>
      <c r="B12269" t="s">
        <v>20084</v>
      </c>
      <c r="C12269" t="s">
        <v>20</v>
      </c>
      <c r="D12269">
        <v>-4.28</v>
      </c>
      <c r="F12269" t="s">
        <v>11461</v>
      </c>
      <c r="G12269" t="s">
        <v>75</v>
      </c>
      <c r="H12269" t="s">
        <v>23</v>
      </c>
      <c r="I12269" t="s">
        <v>19844</v>
      </c>
      <c r="K12269"/>
      <c r="L12269" t="s">
        <v>20085</v>
      </c>
      <c r="M12269" t="s">
        <v>11071</v>
      </c>
      <c r="N12269">
        <v>3</v>
      </c>
      <c r="P12269" t="s">
        <v>10827</v>
      </c>
      <c r="Q12269" t="s">
        <v>20086</v>
      </c>
      <c r="S12269" t="s">
        <v>29</v>
      </c>
    </row>
    <row r="12270" spans="1:19" hidden="1" x14ac:dyDescent="0.2">
      <c r="A12270">
        <v>8091</v>
      </c>
      <c r="B12270" t="s">
        <v>10799</v>
      </c>
      <c r="C12270" t="s">
        <v>20</v>
      </c>
      <c r="D12270">
        <v>-1.19</v>
      </c>
      <c r="E12270" t="s">
        <v>2893</v>
      </c>
      <c r="F12270" t="s">
        <v>11461</v>
      </c>
      <c r="G12270" t="s">
        <v>75</v>
      </c>
      <c r="H12270" t="s">
        <v>23</v>
      </c>
      <c r="I12270" t="s">
        <v>19934</v>
      </c>
      <c r="K12270" s="1" t="s">
        <v>20087</v>
      </c>
      <c r="L12270" t="s">
        <v>10801</v>
      </c>
      <c r="M12270" t="s">
        <v>11208</v>
      </c>
      <c r="N12270">
        <v>4</v>
      </c>
      <c r="P12270" t="s">
        <v>10827</v>
      </c>
      <c r="Q12270" t="s">
        <v>20088</v>
      </c>
      <c r="S12270" t="s">
        <v>29</v>
      </c>
    </row>
    <row r="12271" spans="1:19" hidden="1" x14ac:dyDescent="0.2">
      <c r="A12271">
        <v>8093</v>
      </c>
      <c r="B12271" t="s">
        <v>10426</v>
      </c>
      <c r="C12271" t="s">
        <v>20</v>
      </c>
      <c r="D12271">
        <v>-13.53</v>
      </c>
      <c r="E12271" t="s">
        <v>1636</v>
      </c>
      <c r="F12271" t="s">
        <v>11429</v>
      </c>
      <c r="G12271" t="s">
        <v>75</v>
      </c>
      <c r="H12271" t="s">
        <v>23</v>
      </c>
      <c r="I12271" t="s">
        <v>8771</v>
      </c>
      <c r="K12271"/>
      <c r="L12271" t="s">
        <v>20089</v>
      </c>
      <c r="M12271" t="s">
        <v>11208</v>
      </c>
      <c r="N12271">
        <v>4</v>
      </c>
      <c r="P12271" t="s">
        <v>10827</v>
      </c>
      <c r="Q12271" t="s">
        <v>20090</v>
      </c>
      <c r="S12271" t="s">
        <v>29</v>
      </c>
    </row>
    <row r="12272" spans="1:19" hidden="1" x14ac:dyDescent="0.2">
      <c r="A12272">
        <v>8094</v>
      </c>
      <c r="B12272" t="s">
        <v>10579</v>
      </c>
      <c r="C12272" t="s">
        <v>20</v>
      </c>
      <c r="D12272">
        <v>-11.27</v>
      </c>
      <c r="E12272" t="s">
        <v>1636</v>
      </c>
      <c r="F12272" t="s">
        <v>20091</v>
      </c>
      <c r="G12272" t="s">
        <v>75</v>
      </c>
      <c r="H12272" t="s">
        <v>23</v>
      </c>
      <c r="I12272" t="s">
        <v>8771</v>
      </c>
      <c r="K12272"/>
      <c r="L12272" t="s">
        <v>20092</v>
      </c>
      <c r="M12272" t="s">
        <v>26</v>
      </c>
      <c r="N12272">
        <v>2</v>
      </c>
      <c r="P12272" t="s">
        <v>10827</v>
      </c>
      <c r="Q12272" t="s">
        <v>20093</v>
      </c>
      <c r="S12272" t="s">
        <v>29</v>
      </c>
    </row>
    <row r="12273" spans="1:19" hidden="1" x14ac:dyDescent="0.2">
      <c r="A12273">
        <v>8095</v>
      </c>
      <c r="B12273" t="s">
        <v>20094</v>
      </c>
      <c r="C12273" t="s">
        <v>20</v>
      </c>
      <c r="D12273">
        <v>0.99</v>
      </c>
      <c r="E12273">
        <v>25</v>
      </c>
      <c r="F12273" t="s">
        <v>20095</v>
      </c>
      <c r="G12273" t="s">
        <v>19811</v>
      </c>
      <c r="H12273" t="s">
        <v>23</v>
      </c>
      <c r="I12273" t="s">
        <v>13571</v>
      </c>
      <c r="K12273"/>
      <c r="L12273" t="s">
        <v>20096</v>
      </c>
      <c r="M12273" t="s">
        <v>11208</v>
      </c>
      <c r="N12273">
        <v>4</v>
      </c>
      <c r="P12273" t="s">
        <v>10827</v>
      </c>
      <c r="Q12273" t="s">
        <v>20097</v>
      </c>
      <c r="S12273" t="s">
        <v>29</v>
      </c>
    </row>
    <row r="12274" spans="1:19" hidden="1" x14ac:dyDescent="0.2">
      <c r="A12274">
        <v>8096</v>
      </c>
      <c r="B12274" t="s">
        <v>10630</v>
      </c>
      <c r="C12274" t="s">
        <v>20</v>
      </c>
      <c r="D12274">
        <v>-6.71</v>
      </c>
      <c r="E12274">
        <v>0</v>
      </c>
      <c r="F12274" t="s">
        <v>19777</v>
      </c>
      <c r="G12274" t="s">
        <v>75</v>
      </c>
      <c r="H12274" t="s">
        <v>23</v>
      </c>
      <c r="I12274" t="s">
        <v>3404</v>
      </c>
      <c r="K12274"/>
      <c r="L12274" t="s">
        <v>10632</v>
      </c>
      <c r="M12274" t="s">
        <v>11208</v>
      </c>
      <c r="N12274">
        <v>4</v>
      </c>
      <c r="P12274" t="s">
        <v>10827</v>
      </c>
      <c r="Q12274" t="s">
        <v>20098</v>
      </c>
      <c r="S12274" t="s">
        <v>29</v>
      </c>
    </row>
    <row r="12275" spans="1:19" hidden="1" x14ac:dyDescent="0.2">
      <c r="A12275">
        <v>8096</v>
      </c>
      <c r="B12275" t="s">
        <v>10630</v>
      </c>
      <c r="C12275" t="s">
        <v>20</v>
      </c>
      <c r="D12275">
        <v>-6.55</v>
      </c>
      <c r="E12275">
        <v>15</v>
      </c>
      <c r="F12275" t="s">
        <v>19777</v>
      </c>
      <c r="G12275" t="s">
        <v>75</v>
      </c>
      <c r="H12275" t="s">
        <v>23</v>
      </c>
      <c r="I12275" t="s">
        <v>3404</v>
      </c>
      <c r="K12275"/>
      <c r="L12275" t="s">
        <v>10632</v>
      </c>
      <c r="M12275" t="s">
        <v>11208</v>
      </c>
      <c r="N12275">
        <v>4</v>
      </c>
      <c r="P12275" t="s">
        <v>10827</v>
      </c>
      <c r="Q12275" t="s">
        <v>20098</v>
      </c>
      <c r="S12275" t="s">
        <v>29</v>
      </c>
    </row>
    <row r="12276" spans="1:19" hidden="1" x14ac:dyDescent="0.2">
      <c r="A12276">
        <v>8096</v>
      </c>
      <c r="B12276" t="s">
        <v>10630</v>
      </c>
      <c r="C12276" t="s">
        <v>20</v>
      </c>
      <c r="D12276">
        <v>-6.39</v>
      </c>
      <c r="E12276">
        <v>30</v>
      </c>
      <c r="F12276" t="s">
        <v>19777</v>
      </c>
      <c r="G12276" t="s">
        <v>75</v>
      </c>
      <c r="H12276" t="s">
        <v>23</v>
      </c>
      <c r="I12276" t="s">
        <v>3404</v>
      </c>
      <c r="K12276"/>
      <c r="L12276" t="s">
        <v>10632</v>
      </c>
      <c r="M12276" t="s">
        <v>11208</v>
      </c>
      <c r="N12276">
        <v>4</v>
      </c>
      <c r="P12276" t="s">
        <v>10827</v>
      </c>
      <c r="Q12276" t="s">
        <v>20098</v>
      </c>
      <c r="S12276" t="s">
        <v>29</v>
      </c>
    </row>
    <row r="12277" spans="1:19" hidden="1" x14ac:dyDescent="0.2">
      <c r="A12277">
        <v>8096</v>
      </c>
      <c r="B12277" t="s">
        <v>10630</v>
      </c>
      <c r="C12277" t="s">
        <v>20</v>
      </c>
      <c r="D12277">
        <v>-6.36</v>
      </c>
      <c r="E12277">
        <v>45</v>
      </c>
      <c r="F12277" t="s">
        <v>19777</v>
      </c>
      <c r="G12277" t="s">
        <v>75</v>
      </c>
      <c r="H12277" t="s">
        <v>23</v>
      </c>
      <c r="I12277" t="s">
        <v>3404</v>
      </c>
      <c r="K12277"/>
      <c r="L12277" t="s">
        <v>10632</v>
      </c>
      <c r="M12277" t="s">
        <v>11208</v>
      </c>
      <c r="N12277">
        <v>4</v>
      </c>
      <c r="P12277" t="s">
        <v>10827</v>
      </c>
      <c r="Q12277" t="s">
        <v>20098</v>
      </c>
      <c r="S12277" t="s">
        <v>29</v>
      </c>
    </row>
    <row r="12278" spans="1:19" hidden="1" x14ac:dyDescent="0.2">
      <c r="A12278">
        <v>8106</v>
      </c>
      <c r="B12278" t="s">
        <v>20099</v>
      </c>
      <c r="C12278" t="s">
        <v>20</v>
      </c>
      <c r="D12278">
        <v>-2.1</v>
      </c>
      <c r="E12278">
        <v>25</v>
      </c>
      <c r="F12278" t="s">
        <v>19893</v>
      </c>
      <c r="G12278" t="s">
        <v>19811</v>
      </c>
      <c r="H12278" t="s">
        <v>23</v>
      </c>
      <c r="I12278" t="s">
        <v>13571</v>
      </c>
      <c r="K12278"/>
      <c r="L12278" t="s">
        <v>20100</v>
      </c>
      <c r="M12278" t="s">
        <v>11208</v>
      </c>
      <c r="N12278">
        <v>4</v>
      </c>
      <c r="P12278" t="s">
        <v>10827</v>
      </c>
      <c r="Q12278" t="s">
        <v>20101</v>
      </c>
      <c r="S12278" t="s">
        <v>29</v>
      </c>
    </row>
    <row r="12279" spans="1:19" hidden="1" x14ac:dyDescent="0.2">
      <c r="A12279">
        <v>8107</v>
      </c>
      <c r="B12279" t="s">
        <v>20102</v>
      </c>
      <c r="C12279" t="s">
        <v>20</v>
      </c>
      <c r="D12279">
        <v>-0.53</v>
      </c>
      <c r="F12279" t="s">
        <v>11398</v>
      </c>
      <c r="G12279" t="s">
        <v>75</v>
      </c>
      <c r="H12279" t="s">
        <v>23</v>
      </c>
      <c r="I12279" t="s">
        <v>9042</v>
      </c>
      <c r="K12279"/>
      <c r="L12279" t="s">
        <v>20103</v>
      </c>
      <c r="M12279" t="s">
        <v>17562</v>
      </c>
      <c r="N12279">
        <v>3</v>
      </c>
      <c r="P12279" t="s">
        <v>10827</v>
      </c>
      <c r="Q12279" t="s">
        <v>20104</v>
      </c>
      <c r="S12279" t="s">
        <v>29</v>
      </c>
    </row>
    <row r="12280" spans="1:19" hidden="1" x14ac:dyDescent="0.2">
      <c r="A12280">
        <v>8108</v>
      </c>
      <c r="B12280" t="s">
        <v>20105</v>
      </c>
      <c r="C12280" t="s">
        <v>20</v>
      </c>
      <c r="D12280">
        <v>-0.6</v>
      </c>
      <c r="F12280" t="s">
        <v>2017</v>
      </c>
      <c r="G12280" t="s">
        <v>1440</v>
      </c>
      <c r="H12280" t="s">
        <v>23</v>
      </c>
      <c r="I12280" t="s">
        <v>19692</v>
      </c>
      <c r="K12280"/>
      <c r="L12280" t="s">
        <v>20106</v>
      </c>
      <c r="M12280" t="s">
        <v>17562</v>
      </c>
      <c r="N12280">
        <v>3</v>
      </c>
      <c r="P12280" t="s">
        <v>10827</v>
      </c>
      <c r="Q12280" t="s">
        <v>20107</v>
      </c>
      <c r="S12280" t="s">
        <v>29</v>
      </c>
    </row>
    <row r="12281" spans="1:19" hidden="1" x14ac:dyDescent="0.2">
      <c r="A12281">
        <v>8109</v>
      </c>
      <c r="B12281" t="s">
        <v>20108</v>
      </c>
      <c r="C12281" t="s">
        <v>19946</v>
      </c>
      <c r="D12281">
        <v>4.7</v>
      </c>
      <c r="F12281" t="s">
        <v>20109</v>
      </c>
      <c r="G12281" t="s">
        <v>63</v>
      </c>
      <c r="H12281" t="s">
        <v>23</v>
      </c>
      <c r="I12281" t="s">
        <v>6334</v>
      </c>
      <c r="K12281"/>
      <c r="L12281" t="s">
        <v>20110</v>
      </c>
      <c r="M12281" t="s">
        <v>17035</v>
      </c>
      <c r="N12281">
        <v>2</v>
      </c>
      <c r="P12281" t="s">
        <v>10827</v>
      </c>
      <c r="Q12281" t="s">
        <v>20111</v>
      </c>
      <c r="S12281" t="s">
        <v>50</v>
      </c>
    </row>
    <row r="12282" spans="1:19" hidden="1" x14ac:dyDescent="0.2">
      <c r="A12282">
        <v>8110</v>
      </c>
      <c r="B12282" t="s">
        <v>20112</v>
      </c>
      <c r="C12282" t="s">
        <v>20</v>
      </c>
      <c r="D12282">
        <v>-4.8499999999999996</v>
      </c>
      <c r="E12282">
        <v>15</v>
      </c>
      <c r="F12282" t="s">
        <v>11461</v>
      </c>
      <c r="G12282" t="s">
        <v>75</v>
      </c>
      <c r="H12282" t="s">
        <v>23</v>
      </c>
      <c r="I12282" t="s">
        <v>3404</v>
      </c>
      <c r="K12282"/>
      <c r="L12282" t="s">
        <v>20113</v>
      </c>
      <c r="M12282" t="s">
        <v>11208</v>
      </c>
      <c r="N12282">
        <v>4</v>
      </c>
      <c r="P12282" t="s">
        <v>10827</v>
      </c>
      <c r="Q12282" t="s">
        <v>20114</v>
      </c>
      <c r="S12282" t="s">
        <v>29</v>
      </c>
    </row>
    <row r="12283" spans="1:19" hidden="1" x14ac:dyDescent="0.2">
      <c r="A12283">
        <v>8110</v>
      </c>
      <c r="B12283" t="s">
        <v>20112</v>
      </c>
      <c r="C12283" t="s">
        <v>20</v>
      </c>
      <c r="D12283">
        <v>-4.8099999999999996</v>
      </c>
      <c r="E12283">
        <v>30</v>
      </c>
      <c r="F12283" t="s">
        <v>11461</v>
      </c>
      <c r="G12283" t="s">
        <v>75</v>
      </c>
      <c r="H12283" t="s">
        <v>23</v>
      </c>
      <c r="I12283" t="s">
        <v>3404</v>
      </c>
      <c r="K12283"/>
      <c r="L12283" t="s">
        <v>20113</v>
      </c>
      <c r="M12283" t="s">
        <v>11208</v>
      </c>
      <c r="N12283">
        <v>4</v>
      </c>
      <c r="P12283" t="s">
        <v>10827</v>
      </c>
      <c r="Q12283" t="s">
        <v>20114</v>
      </c>
      <c r="S12283" t="s">
        <v>29</v>
      </c>
    </row>
    <row r="12284" spans="1:19" hidden="1" x14ac:dyDescent="0.2">
      <c r="A12284">
        <v>8110</v>
      </c>
      <c r="B12284" t="s">
        <v>20112</v>
      </c>
      <c r="C12284" t="s">
        <v>20</v>
      </c>
      <c r="D12284">
        <v>-4.78</v>
      </c>
      <c r="E12284">
        <v>45</v>
      </c>
      <c r="F12284" t="s">
        <v>11461</v>
      </c>
      <c r="G12284" t="s">
        <v>75</v>
      </c>
      <c r="H12284" t="s">
        <v>23</v>
      </c>
      <c r="I12284" t="s">
        <v>3404</v>
      </c>
      <c r="K12284"/>
      <c r="L12284" t="s">
        <v>20113</v>
      </c>
      <c r="M12284" t="s">
        <v>11208</v>
      </c>
      <c r="N12284">
        <v>4</v>
      </c>
      <c r="P12284" t="s">
        <v>10827</v>
      </c>
      <c r="Q12284" t="s">
        <v>20114</v>
      </c>
      <c r="S12284" t="s">
        <v>29</v>
      </c>
    </row>
    <row r="12285" spans="1:19" hidden="1" x14ac:dyDescent="0.2">
      <c r="A12285">
        <v>8110</v>
      </c>
      <c r="B12285" t="s">
        <v>20112</v>
      </c>
      <c r="C12285" t="s">
        <v>20</v>
      </c>
      <c r="D12285">
        <v>-4.08</v>
      </c>
      <c r="F12285" t="s">
        <v>11461</v>
      </c>
      <c r="G12285" t="s">
        <v>75</v>
      </c>
      <c r="H12285" t="s">
        <v>23</v>
      </c>
      <c r="I12285" t="s">
        <v>19828</v>
      </c>
      <c r="K12285"/>
      <c r="L12285" t="s">
        <v>20113</v>
      </c>
      <c r="M12285" t="s">
        <v>11208</v>
      </c>
      <c r="N12285">
        <v>4</v>
      </c>
      <c r="P12285" t="s">
        <v>10827</v>
      </c>
      <c r="Q12285" t="s">
        <v>20114</v>
      </c>
      <c r="S12285" t="s">
        <v>29</v>
      </c>
    </row>
    <row r="12286" spans="1:19" hidden="1" x14ac:dyDescent="0.2">
      <c r="A12286">
        <v>8111</v>
      </c>
      <c r="B12286" t="s">
        <v>20115</v>
      </c>
      <c r="C12286" t="s">
        <v>20</v>
      </c>
      <c r="D12286">
        <v>-0.36</v>
      </c>
      <c r="E12286">
        <v>0</v>
      </c>
      <c r="F12286" t="s">
        <v>19777</v>
      </c>
      <c r="G12286" t="s">
        <v>75</v>
      </c>
      <c r="H12286" t="s">
        <v>23</v>
      </c>
      <c r="I12286" t="s">
        <v>3404</v>
      </c>
      <c r="K12286"/>
      <c r="L12286" t="s">
        <v>20116</v>
      </c>
      <c r="M12286" t="s">
        <v>17562</v>
      </c>
      <c r="N12286">
        <v>3</v>
      </c>
      <c r="P12286" t="s">
        <v>10827</v>
      </c>
      <c r="Q12286" t="s">
        <v>20117</v>
      </c>
      <c r="S12286" t="s">
        <v>29</v>
      </c>
    </row>
    <row r="12287" spans="1:19" hidden="1" x14ac:dyDescent="0.2">
      <c r="A12287">
        <v>8111</v>
      </c>
      <c r="B12287" t="s">
        <v>20115</v>
      </c>
      <c r="C12287" t="s">
        <v>20</v>
      </c>
      <c r="D12287">
        <v>-0.34</v>
      </c>
      <c r="E12287">
        <v>15</v>
      </c>
      <c r="F12287" t="s">
        <v>19777</v>
      </c>
      <c r="G12287" t="s">
        <v>75</v>
      </c>
      <c r="H12287" t="s">
        <v>23</v>
      </c>
      <c r="I12287" t="s">
        <v>3404</v>
      </c>
      <c r="K12287"/>
      <c r="L12287" t="s">
        <v>20116</v>
      </c>
      <c r="M12287" t="s">
        <v>17562</v>
      </c>
      <c r="N12287">
        <v>3</v>
      </c>
      <c r="P12287" t="s">
        <v>10827</v>
      </c>
      <c r="Q12287" t="s">
        <v>20117</v>
      </c>
      <c r="S12287" t="s">
        <v>29</v>
      </c>
    </row>
    <row r="12288" spans="1:19" hidden="1" x14ac:dyDescent="0.2">
      <c r="A12288">
        <v>8111</v>
      </c>
      <c r="B12288" t="s">
        <v>20115</v>
      </c>
      <c r="C12288" t="s">
        <v>20</v>
      </c>
      <c r="D12288">
        <v>-0.06</v>
      </c>
      <c r="E12288">
        <v>30</v>
      </c>
      <c r="F12288" t="s">
        <v>19777</v>
      </c>
      <c r="G12288" t="s">
        <v>75</v>
      </c>
      <c r="H12288" t="s">
        <v>23</v>
      </c>
      <c r="I12288" t="s">
        <v>3404</v>
      </c>
      <c r="K12288"/>
      <c r="L12288" t="s">
        <v>20116</v>
      </c>
      <c r="M12288" t="s">
        <v>17562</v>
      </c>
      <c r="N12288">
        <v>3</v>
      </c>
      <c r="P12288" t="s">
        <v>10827</v>
      </c>
      <c r="Q12288" t="s">
        <v>20117</v>
      </c>
      <c r="S12288" t="s">
        <v>29</v>
      </c>
    </row>
    <row r="12289" spans="1:19" hidden="1" x14ac:dyDescent="0.2">
      <c r="A12289">
        <v>8111</v>
      </c>
      <c r="B12289" t="s">
        <v>20115</v>
      </c>
      <c r="C12289" t="s">
        <v>20</v>
      </c>
      <c r="D12289">
        <v>-0.04</v>
      </c>
      <c r="E12289">
        <v>45</v>
      </c>
      <c r="F12289" t="s">
        <v>19777</v>
      </c>
      <c r="G12289" t="s">
        <v>75</v>
      </c>
      <c r="H12289" t="s">
        <v>23</v>
      </c>
      <c r="I12289" t="s">
        <v>3404</v>
      </c>
      <c r="K12289"/>
      <c r="L12289" t="s">
        <v>20116</v>
      </c>
      <c r="M12289" t="s">
        <v>17562</v>
      </c>
      <c r="N12289">
        <v>3</v>
      </c>
      <c r="P12289" t="s">
        <v>10827</v>
      </c>
      <c r="Q12289" t="s">
        <v>20117</v>
      </c>
      <c r="S12289" t="s">
        <v>29</v>
      </c>
    </row>
    <row r="12290" spans="1:19" hidden="1" x14ac:dyDescent="0.2">
      <c r="A12290">
        <v>8118</v>
      </c>
      <c r="B12290" t="s">
        <v>20118</v>
      </c>
      <c r="C12290" t="s">
        <v>20</v>
      </c>
      <c r="D12290">
        <v>1.26</v>
      </c>
      <c r="E12290">
        <v>25</v>
      </c>
      <c r="G12290" t="s">
        <v>1440</v>
      </c>
      <c r="H12290" t="s">
        <v>23</v>
      </c>
      <c r="I12290" t="s">
        <v>11974</v>
      </c>
      <c r="K12290"/>
      <c r="L12290" t="s">
        <v>20119</v>
      </c>
      <c r="M12290" t="s">
        <v>18967</v>
      </c>
      <c r="N12290">
        <v>2</v>
      </c>
      <c r="P12290" t="s">
        <v>10827</v>
      </c>
      <c r="Q12290" t="s">
        <v>20120</v>
      </c>
      <c r="S12290" t="s">
        <v>29</v>
      </c>
    </row>
    <row r="12291" spans="1:19" hidden="1" x14ac:dyDescent="0.2">
      <c r="A12291">
        <v>8119</v>
      </c>
      <c r="B12291" t="s">
        <v>10652</v>
      </c>
      <c r="C12291" t="s">
        <v>20</v>
      </c>
      <c r="D12291">
        <v>1.59</v>
      </c>
      <c r="E12291">
        <v>25</v>
      </c>
      <c r="G12291" t="s">
        <v>1440</v>
      </c>
      <c r="H12291" t="s">
        <v>23</v>
      </c>
      <c r="I12291" t="s">
        <v>11974</v>
      </c>
      <c r="K12291"/>
      <c r="L12291" t="s">
        <v>10656</v>
      </c>
      <c r="M12291" t="s">
        <v>18967</v>
      </c>
      <c r="N12291">
        <v>2</v>
      </c>
      <c r="P12291" t="s">
        <v>10827</v>
      </c>
      <c r="Q12291" t="s">
        <v>20121</v>
      </c>
      <c r="S12291" t="s">
        <v>29</v>
      </c>
    </row>
    <row r="12292" spans="1:19" hidden="1" x14ac:dyDescent="0.2">
      <c r="A12292">
        <v>8119</v>
      </c>
      <c r="B12292" t="s">
        <v>10652</v>
      </c>
      <c r="C12292" t="s">
        <v>20</v>
      </c>
      <c r="D12292">
        <v>1.57</v>
      </c>
      <c r="I12292" t="s">
        <v>4539</v>
      </c>
      <c r="K12292"/>
      <c r="L12292" t="s">
        <v>10656</v>
      </c>
      <c r="M12292" t="s">
        <v>18967</v>
      </c>
      <c r="N12292">
        <v>2</v>
      </c>
      <c r="P12292" t="s">
        <v>10827</v>
      </c>
      <c r="Q12292" t="s">
        <v>20121</v>
      </c>
      <c r="S12292" t="s">
        <v>29</v>
      </c>
    </row>
    <row r="12293" spans="1:19" hidden="1" x14ac:dyDescent="0.2">
      <c r="A12293">
        <v>8120</v>
      </c>
      <c r="B12293" t="s">
        <v>20122</v>
      </c>
      <c r="C12293" t="s">
        <v>20</v>
      </c>
      <c r="D12293">
        <v>0.5</v>
      </c>
      <c r="E12293" t="s">
        <v>363</v>
      </c>
      <c r="F12293" t="s">
        <v>8359</v>
      </c>
      <c r="G12293" t="s">
        <v>75</v>
      </c>
      <c r="H12293" t="s">
        <v>23</v>
      </c>
      <c r="I12293" t="s">
        <v>20123</v>
      </c>
      <c r="K12293"/>
      <c r="L12293" t="s">
        <v>20124</v>
      </c>
      <c r="M12293" t="s">
        <v>17562</v>
      </c>
      <c r="N12293">
        <v>3</v>
      </c>
      <c r="P12293" t="s">
        <v>10827</v>
      </c>
      <c r="Q12293" t="s">
        <v>20125</v>
      </c>
      <c r="S12293" t="s">
        <v>29</v>
      </c>
    </row>
    <row r="12294" spans="1:19" hidden="1" x14ac:dyDescent="0.2">
      <c r="A12294">
        <v>8120</v>
      </c>
      <c r="B12294" t="s">
        <v>20122</v>
      </c>
      <c r="C12294" t="s">
        <v>73</v>
      </c>
      <c r="D12294">
        <v>3.5</v>
      </c>
      <c r="E12294" t="s">
        <v>5018</v>
      </c>
      <c r="F12294" t="s">
        <v>20126</v>
      </c>
      <c r="G12294" t="s">
        <v>31</v>
      </c>
      <c r="H12294" t="s">
        <v>23</v>
      </c>
      <c r="I12294" t="s">
        <v>20123</v>
      </c>
      <c r="K12294"/>
      <c r="L12294" t="s">
        <v>20124</v>
      </c>
      <c r="M12294" t="s">
        <v>17562</v>
      </c>
      <c r="N12294">
        <v>3</v>
      </c>
      <c r="P12294" t="s">
        <v>10827</v>
      </c>
      <c r="Q12294" t="s">
        <v>20125</v>
      </c>
      <c r="S12294" t="s">
        <v>29</v>
      </c>
    </row>
    <row r="12295" spans="1:19" hidden="1" x14ac:dyDescent="0.2">
      <c r="A12295">
        <v>8120</v>
      </c>
      <c r="B12295" t="s">
        <v>20122</v>
      </c>
      <c r="C12295" t="s">
        <v>77</v>
      </c>
      <c r="D12295">
        <v>5</v>
      </c>
      <c r="E12295" t="s">
        <v>5018</v>
      </c>
      <c r="F12295" t="s">
        <v>20126</v>
      </c>
      <c r="G12295" t="s">
        <v>31</v>
      </c>
      <c r="H12295" t="s">
        <v>23</v>
      </c>
      <c r="I12295" t="s">
        <v>20123</v>
      </c>
      <c r="K12295"/>
      <c r="L12295" t="s">
        <v>20124</v>
      </c>
      <c r="M12295" t="s">
        <v>17562</v>
      </c>
      <c r="N12295">
        <v>3</v>
      </c>
      <c r="P12295" t="s">
        <v>10827</v>
      </c>
      <c r="Q12295" t="s">
        <v>20125</v>
      </c>
      <c r="S12295" t="s">
        <v>29</v>
      </c>
    </row>
    <row r="12296" spans="1:19" hidden="1" x14ac:dyDescent="0.2">
      <c r="A12296">
        <v>8120</v>
      </c>
      <c r="B12296" t="s">
        <v>20122</v>
      </c>
      <c r="C12296" t="s">
        <v>8006</v>
      </c>
      <c r="D12296">
        <v>5.2</v>
      </c>
      <c r="E12296" t="s">
        <v>5018</v>
      </c>
      <c r="F12296" t="s">
        <v>19564</v>
      </c>
      <c r="G12296" t="s">
        <v>1440</v>
      </c>
      <c r="H12296" t="s">
        <v>23</v>
      </c>
      <c r="I12296" t="s">
        <v>20123</v>
      </c>
      <c r="K12296"/>
      <c r="L12296" t="s">
        <v>20124</v>
      </c>
      <c r="M12296" t="s">
        <v>17562</v>
      </c>
      <c r="N12296">
        <v>3</v>
      </c>
      <c r="P12296" t="s">
        <v>10827</v>
      </c>
      <c r="Q12296" t="s">
        <v>20125</v>
      </c>
      <c r="S12296" t="s">
        <v>29</v>
      </c>
    </row>
    <row r="12297" spans="1:19" hidden="1" x14ac:dyDescent="0.2">
      <c r="A12297">
        <v>8121</v>
      </c>
      <c r="B12297" t="s">
        <v>20127</v>
      </c>
      <c r="C12297" t="s">
        <v>20</v>
      </c>
      <c r="D12297">
        <v>2.2000000000000002</v>
      </c>
      <c r="F12297" t="s">
        <v>19564</v>
      </c>
      <c r="I12297" t="s">
        <v>20128</v>
      </c>
      <c r="K12297"/>
      <c r="L12297" t="s">
        <v>20129</v>
      </c>
      <c r="M12297" t="s">
        <v>17562</v>
      </c>
      <c r="N12297">
        <v>3</v>
      </c>
      <c r="P12297" t="s">
        <v>10827</v>
      </c>
      <c r="Q12297" t="s">
        <v>20130</v>
      </c>
      <c r="S12297" t="s">
        <v>29</v>
      </c>
    </row>
    <row r="12298" spans="1:19" hidden="1" x14ac:dyDescent="0.2">
      <c r="A12298">
        <v>8121</v>
      </c>
      <c r="B12298" t="s">
        <v>20127</v>
      </c>
      <c r="C12298" t="s">
        <v>73</v>
      </c>
      <c r="D12298">
        <v>4.4000000000000004</v>
      </c>
      <c r="F12298" t="s">
        <v>19564</v>
      </c>
      <c r="I12298" t="s">
        <v>20128</v>
      </c>
      <c r="K12298"/>
      <c r="L12298" t="s">
        <v>20129</v>
      </c>
      <c r="M12298" t="s">
        <v>17562</v>
      </c>
      <c r="N12298">
        <v>3</v>
      </c>
      <c r="P12298" t="s">
        <v>10827</v>
      </c>
      <c r="Q12298" t="s">
        <v>20130</v>
      </c>
      <c r="S12298" t="s">
        <v>29</v>
      </c>
    </row>
    <row r="12299" spans="1:19" hidden="1" x14ac:dyDescent="0.2">
      <c r="A12299">
        <v>8121</v>
      </c>
      <c r="B12299" t="s">
        <v>20127</v>
      </c>
      <c r="C12299" t="s">
        <v>77</v>
      </c>
      <c r="D12299">
        <v>6.7</v>
      </c>
      <c r="F12299" t="s">
        <v>19564</v>
      </c>
      <c r="I12299" t="s">
        <v>20128</v>
      </c>
      <c r="K12299"/>
      <c r="L12299" t="s">
        <v>20129</v>
      </c>
      <c r="M12299" t="s">
        <v>17562</v>
      </c>
      <c r="N12299">
        <v>3</v>
      </c>
      <c r="P12299" t="s">
        <v>10827</v>
      </c>
      <c r="Q12299" t="s">
        <v>20130</v>
      </c>
      <c r="S12299" t="s">
        <v>29</v>
      </c>
    </row>
    <row r="12300" spans="1:19" hidden="1" x14ac:dyDescent="0.2">
      <c r="A12300">
        <v>8122</v>
      </c>
      <c r="B12300" t="s">
        <v>20131</v>
      </c>
      <c r="C12300" t="s">
        <v>20</v>
      </c>
      <c r="D12300">
        <v>1.5</v>
      </c>
      <c r="E12300" t="s">
        <v>363</v>
      </c>
      <c r="F12300" t="s">
        <v>20132</v>
      </c>
      <c r="G12300" t="s">
        <v>1440</v>
      </c>
      <c r="H12300" t="s">
        <v>23</v>
      </c>
      <c r="I12300" t="s">
        <v>1353</v>
      </c>
      <c r="K12300"/>
      <c r="L12300" t="s">
        <v>20133</v>
      </c>
      <c r="M12300" t="s">
        <v>17562</v>
      </c>
      <c r="N12300">
        <v>3</v>
      </c>
      <c r="P12300" t="s">
        <v>10827</v>
      </c>
      <c r="Q12300" t="s">
        <v>20134</v>
      </c>
      <c r="S12300" t="s">
        <v>29</v>
      </c>
    </row>
    <row r="12301" spans="1:19" hidden="1" x14ac:dyDescent="0.2">
      <c r="A12301">
        <v>8125</v>
      </c>
      <c r="B12301" t="s">
        <v>10658</v>
      </c>
      <c r="C12301" t="s">
        <v>20</v>
      </c>
      <c r="D12301">
        <v>3.47</v>
      </c>
      <c r="F12301" t="s">
        <v>10899</v>
      </c>
      <c r="I12301" t="s">
        <v>20135</v>
      </c>
      <c r="K12301"/>
      <c r="L12301" t="s">
        <v>10661</v>
      </c>
      <c r="M12301" t="s">
        <v>17562</v>
      </c>
      <c r="N12301">
        <v>3</v>
      </c>
      <c r="P12301" t="s">
        <v>10827</v>
      </c>
      <c r="Q12301" t="s">
        <v>20136</v>
      </c>
      <c r="S12301" t="s">
        <v>29</v>
      </c>
    </row>
    <row r="12302" spans="1:19" hidden="1" x14ac:dyDescent="0.2">
      <c r="A12302">
        <v>8126</v>
      </c>
      <c r="B12302" t="s">
        <v>20137</v>
      </c>
      <c r="C12302" t="s">
        <v>20</v>
      </c>
      <c r="D12302">
        <v>7.8</v>
      </c>
      <c r="I12302" t="s">
        <v>20138</v>
      </c>
      <c r="K12302"/>
      <c r="L12302" t="s">
        <v>20139</v>
      </c>
      <c r="M12302" t="s">
        <v>8613</v>
      </c>
      <c r="N12302">
        <v>2</v>
      </c>
      <c r="P12302" t="s">
        <v>10827</v>
      </c>
      <c r="Q12302" t="s">
        <v>20140</v>
      </c>
      <c r="S12302" t="s">
        <v>29</v>
      </c>
    </row>
    <row r="12303" spans="1:19" hidden="1" x14ac:dyDescent="0.2">
      <c r="A12303">
        <v>8127</v>
      </c>
      <c r="B12303" t="s">
        <v>20141</v>
      </c>
      <c r="C12303" t="s">
        <v>73</v>
      </c>
      <c r="D12303">
        <v>0.44</v>
      </c>
      <c r="E12303" t="s">
        <v>2594</v>
      </c>
      <c r="F12303" t="s">
        <v>20142</v>
      </c>
      <c r="I12303" t="s">
        <v>20143</v>
      </c>
      <c r="K12303"/>
      <c r="L12303" t="s">
        <v>20144</v>
      </c>
      <c r="M12303" t="s">
        <v>8613</v>
      </c>
      <c r="N12303">
        <v>2</v>
      </c>
      <c r="P12303" t="s">
        <v>10827</v>
      </c>
      <c r="Q12303" t="s">
        <v>20145</v>
      </c>
      <c r="S12303" t="s">
        <v>29</v>
      </c>
    </row>
    <row r="12304" spans="1:19" hidden="1" x14ac:dyDescent="0.2">
      <c r="A12304">
        <v>8127</v>
      </c>
      <c r="B12304" t="s">
        <v>20141</v>
      </c>
      <c r="C12304" t="s">
        <v>77</v>
      </c>
      <c r="D12304">
        <v>-4.96</v>
      </c>
      <c r="E12304" t="s">
        <v>2594</v>
      </c>
      <c r="F12304" t="s">
        <v>20146</v>
      </c>
      <c r="I12304" t="s">
        <v>20143</v>
      </c>
      <c r="K12304"/>
      <c r="L12304" t="s">
        <v>20144</v>
      </c>
      <c r="M12304" t="s">
        <v>8613</v>
      </c>
      <c r="N12304">
        <v>2</v>
      </c>
      <c r="P12304" t="s">
        <v>10827</v>
      </c>
      <c r="Q12304" t="s">
        <v>20145</v>
      </c>
      <c r="S12304" t="s">
        <v>29</v>
      </c>
    </row>
    <row r="12305" spans="1:19" hidden="1" x14ac:dyDescent="0.2">
      <c r="A12305">
        <v>8128</v>
      </c>
      <c r="B12305" t="s">
        <v>20147</v>
      </c>
      <c r="C12305" t="s">
        <v>20</v>
      </c>
      <c r="D12305">
        <v>3.45</v>
      </c>
      <c r="E12305" t="s">
        <v>363</v>
      </c>
      <c r="F12305" t="s">
        <v>20132</v>
      </c>
      <c r="G12305" t="s">
        <v>1440</v>
      </c>
      <c r="H12305" t="s">
        <v>23</v>
      </c>
      <c r="I12305" t="s">
        <v>1353</v>
      </c>
      <c r="K12305"/>
      <c r="L12305" t="s">
        <v>20148</v>
      </c>
      <c r="M12305" t="s">
        <v>18967</v>
      </c>
      <c r="N12305">
        <v>2</v>
      </c>
      <c r="P12305" t="s">
        <v>10827</v>
      </c>
      <c r="Q12305" t="s">
        <v>20149</v>
      </c>
      <c r="S12305" t="s">
        <v>29</v>
      </c>
    </row>
    <row r="12306" spans="1:19" hidden="1" x14ac:dyDescent="0.2">
      <c r="A12306">
        <v>8129</v>
      </c>
      <c r="B12306" t="s">
        <v>20150</v>
      </c>
      <c r="C12306" t="s">
        <v>20</v>
      </c>
      <c r="D12306">
        <v>2.6</v>
      </c>
      <c r="G12306" t="s">
        <v>1440</v>
      </c>
      <c r="I12306" t="s">
        <v>6117</v>
      </c>
      <c r="K12306"/>
      <c r="L12306" t="s">
        <v>20151</v>
      </c>
      <c r="M12306" t="s">
        <v>26</v>
      </c>
      <c r="N12306">
        <v>2</v>
      </c>
      <c r="P12306" t="s">
        <v>10827</v>
      </c>
      <c r="Q12306" t="s">
        <v>20152</v>
      </c>
      <c r="S12306" t="s">
        <v>29</v>
      </c>
    </row>
    <row r="12307" spans="1:19" hidden="1" x14ac:dyDescent="0.2">
      <c r="A12307">
        <v>8129</v>
      </c>
      <c r="B12307" t="s">
        <v>20150</v>
      </c>
      <c r="C12307" t="s">
        <v>73</v>
      </c>
      <c r="D12307">
        <v>9.15</v>
      </c>
      <c r="G12307" t="s">
        <v>1440</v>
      </c>
      <c r="I12307" t="s">
        <v>6117</v>
      </c>
      <c r="K12307"/>
      <c r="L12307" t="s">
        <v>20151</v>
      </c>
      <c r="M12307" t="s">
        <v>26</v>
      </c>
      <c r="N12307">
        <v>2</v>
      </c>
      <c r="P12307" t="s">
        <v>10827</v>
      </c>
      <c r="Q12307" t="s">
        <v>20152</v>
      </c>
      <c r="S12307" t="s">
        <v>29</v>
      </c>
    </row>
    <row r="12308" spans="1:19" hidden="1" x14ac:dyDescent="0.2">
      <c r="A12308">
        <v>8136</v>
      </c>
      <c r="B12308" t="s">
        <v>20153</v>
      </c>
      <c r="C12308" t="s">
        <v>20</v>
      </c>
      <c r="D12308">
        <v>5.58</v>
      </c>
      <c r="F12308" t="s">
        <v>20154</v>
      </c>
      <c r="G12308" t="s">
        <v>1440</v>
      </c>
      <c r="I12308" t="s">
        <v>5808</v>
      </c>
      <c r="K12308"/>
      <c r="L12308" t="s">
        <v>20155</v>
      </c>
      <c r="M12308" t="s">
        <v>8613</v>
      </c>
      <c r="N12308">
        <v>2</v>
      </c>
      <c r="P12308" t="s">
        <v>10827</v>
      </c>
      <c r="Q12308" t="s">
        <v>20156</v>
      </c>
      <c r="S12308" t="s">
        <v>29</v>
      </c>
    </row>
    <row r="12309" spans="1:19" hidden="1" x14ac:dyDescent="0.2">
      <c r="A12309">
        <v>8136</v>
      </c>
      <c r="B12309" t="s">
        <v>20153</v>
      </c>
      <c r="C12309" t="s">
        <v>20</v>
      </c>
      <c r="D12309">
        <v>5.55</v>
      </c>
      <c r="F12309" t="s">
        <v>20154</v>
      </c>
      <c r="G12309" t="s">
        <v>189</v>
      </c>
      <c r="I12309" t="s">
        <v>5808</v>
      </c>
      <c r="K12309"/>
      <c r="L12309" t="s">
        <v>20155</v>
      </c>
      <c r="M12309" t="s">
        <v>8613</v>
      </c>
      <c r="N12309">
        <v>2</v>
      </c>
      <c r="P12309" t="s">
        <v>10827</v>
      </c>
      <c r="Q12309" t="s">
        <v>20156</v>
      </c>
      <c r="S12309" t="s">
        <v>29</v>
      </c>
    </row>
    <row r="12310" spans="1:19" hidden="1" x14ac:dyDescent="0.2">
      <c r="A12310">
        <v>8138</v>
      </c>
      <c r="B12310" t="s">
        <v>10699</v>
      </c>
      <c r="C12310" t="s">
        <v>73</v>
      </c>
      <c r="D12310">
        <v>9.1859999999999999</v>
      </c>
      <c r="E12310">
        <v>25</v>
      </c>
      <c r="F12310" t="s">
        <v>20157</v>
      </c>
      <c r="G12310" t="s">
        <v>498</v>
      </c>
      <c r="H12310" t="s">
        <v>46</v>
      </c>
      <c r="I12310" t="s">
        <v>1360</v>
      </c>
      <c r="K12310" t="e">
        <f>- Other measurements: H42</f>
        <v>#NAME?</v>
      </c>
      <c r="L12310" t="s">
        <v>10701</v>
      </c>
      <c r="M12310" t="s">
        <v>17562</v>
      </c>
      <c r="N12310">
        <v>3</v>
      </c>
      <c r="P12310" t="s">
        <v>10827</v>
      </c>
      <c r="Q12310" t="s">
        <v>20158</v>
      </c>
      <c r="S12310" t="s">
        <v>29</v>
      </c>
    </row>
    <row r="12311" spans="1:19" hidden="1" x14ac:dyDescent="0.2">
      <c r="A12311">
        <v>8138</v>
      </c>
      <c r="B12311" t="s">
        <v>10699</v>
      </c>
      <c r="C12311" t="s">
        <v>20</v>
      </c>
      <c r="D12311">
        <v>1.52</v>
      </c>
      <c r="E12311">
        <v>25</v>
      </c>
      <c r="F12311" t="s">
        <v>20157</v>
      </c>
      <c r="G12311" t="s">
        <v>1440</v>
      </c>
      <c r="H12311" t="s">
        <v>23</v>
      </c>
      <c r="I12311" t="s">
        <v>11974</v>
      </c>
      <c r="K12311" t="e">
        <f>- Other measurements: H42</f>
        <v>#NAME?</v>
      </c>
      <c r="L12311" t="s">
        <v>10701</v>
      </c>
      <c r="M12311" t="s">
        <v>17562</v>
      </c>
      <c r="N12311">
        <v>3</v>
      </c>
      <c r="P12311" t="s">
        <v>10827</v>
      </c>
      <c r="Q12311" t="s">
        <v>20158</v>
      </c>
      <c r="S12311" t="s">
        <v>29</v>
      </c>
    </row>
    <row r="12312" spans="1:19" hidden="1" x14ac:dyDescent="0.2">
      <c r="A12312">
        <v>8138</v>
      </c>
      <c r="B12312" t="s">
        <v>10699</v>
      </c>
      <c r="C12312" t="s">
        <v>20</v>
      </c>
      <c r="D12312">
        <v>1.78</v>
      </c>
      <c r="F12312" t="s">
        <v>20157</v>
      </c>
      <c r="I12312" t="s">
        <v>10703</v>
      </c>
      <c r="K12312" t="e">
        <f>- Other measurements: H42</f>
        <v>#NAME?</v>
      </c>
      <c r="L12312" t="s">
        <v>10701</v>
      </c>
      <c r="M12312" t="s">
        <v>17562</v>
      </c>
      <c r="N12312">
        <v>3</v>
      </c>
      <c r="P12312" t="s">
        <v>10827</v>
      </c>
      <c r="Q12312" t="s">
        <v>20158</v>
      </c>
      <c r="S12312" t="s">
        <v>29</v>
      </c>
    </row>
    <row r="12313" spans="1:19" hidden="1" x14ac:dyDescent="0.2">
      <c r="A12313">
        <v>8139</v>
      </c>
      <c r="B12313" t="s">
        <v>20159</v>
      </c>
      <c r="C12313" t="s">
        <v>20</v>
      </c>
      <c r="D12313">
        <v>1.1000000000000001</v>
      </c>
      <c r="E12313">
        <v>25</v>
      </c>
      <c r="F12313" t="s">
        <v>20160</v>
      </c>
      <c r="G12313" t="s">
        <v>11116</v>
      </c>
      <c r="H12313" t="s">
        <v>23</v>
      </c>
      <c r="I12313" t="s">
        <v>4519</v>
      </c>
      <c r="K12313"/>
      <c r="L12313" t="s">
        <v>20161</v>
      </c>
      <c r="M12313" t="s">
        <v>2579</v>
      </c>
      <c r="N12313">
        <v>3</v>
      </c>
      <c r="P12313" t="s">
        <v>10827</v>
      </c>
      <c r="Q12313" t="s">
        <v>20162</v>
      </c>
      <c r="S12313" t="s">
        <v>29</v>
      </c>
    </row>
    <row r="12314" spans="1:19" hidden="1" x14ac:dyDescent="0.2">
      <c r="A12314">
        <v>8140</v>
      </c>
      <c r="B12314" t="s">
        <v>20163</v>
      </c>
      <c r="C12314" t="s">
        <v>20</v>
      </c>
      <c r="D12314">
        <v>1.33</v>
      </c>
      <c r="E12314">
        <v>25</v>
      </c>
      <c r="F12314" t="s">
        <v>20160</v>
      </c>
      <c r="H12314" t="s">
        <v>23</v>
      </c>
      <c r="I12314" t="s">
        <v>4519</v>
      </c>
      <c r="K12314"/>
      <c r="L12314" t="s">
        <v>20164</v>
      </c>
      <c r="M12314" t="s">
        <v>11208</v>
      </c>
      <c r="N12314">
        <v>4</v>
      </c>
      <c r="P12314" t="s">
        <v>10827</v>
      </c>
      <c r="Q12314" t="s">
        <v>20165</v>
      </c>
      <c r="S12314" t="s">
        <v>29</v>
      </c>
    </row>
    <row r="12315" spans="1:19" hidden="1" x14ac:dyDescent="0.2">
      <c r="A12315">
        <v>8142</v>
      </c>
      <c r="B12315" t="s">
        <v>20166</v>
      </c>
      <c r="C12315" t="s">
        <v>20</v>
      </c>
      <c r="D12315">
        <v>0.96</v>
      </c>
      <c r="E12315">
        <v>25</v>
      </c>
      <c r="F12315" t="s">
        <v>20160</v>
      </c>
      <c r="G12315" t="s">
        <v>11116</v>
      </c>
      <c r="H12315" t="s">
        <v>23</v>
      </c>
      <c r="I12315" t="s">
        <v>4519</v>
      </c>
      <c r="K12315"/>
      <c r="L12315" t="s">
        <v>20167</v>
      </c>
      <c r="M12315" t="s">
        <v>11208</v>
      </c>
      <c r="N12315">
        <v>4</v>
      </c>
      <c r="P12315" t="s">
        <v>10827</v>
      </c>
      <c r="Q12315" t="s">
        <v>20168</v>
      </c>
      <c r="S12315" t="s">
        <v>29</v>
      </c>
    </row>
    <row r="12316" spans="1:19" hidden="1" x14ac:dyDescent="0.2">
      <c r="A12316">
        <v>8155</v>
      </c>
      <c r="B12316" t="s">
        <v>20169</v>
      </c>
      <c r="C12316" t="s">
        <v>20</v>
      </c>
      <c r="D12316">
        <v>7.19</v>
      </c>
      <c r="E12316">
        <v>20</v>
      </c>
      <c r="F12316" t="s">
        <v>5425</v>
      </c>
      <c r="H12316" t="s">
        <v>23</v>
      </c>
      <c r="I12316" t="s">
        <v>7396</v>
      </c>
      <c r="K12316"/>
      <c r="L12316" t="s">
        <v>20170</v>
      </c>
      <c r="M12316" t="s">
        <v>26</v>
      </c>
      <c r="N12316">
        <v>2</v>
      </c>
      <c r="P12316" t="s">
        <v>10827</v>
      </c>
      <c r="Q12316" t="s">
        <v>20171</v>
      </c>
      <c r="S12316" t="s">
        <v>29</v>
      </c>
    </row>
    <row r="12317" spans="1:19" hidden="1" x14ac:dyDescent="0.2">
      <c r="A12317">
        <v>8155</v>
      </c>
      <c r="B12317" t="s">
        <v>20169</v>
      </c>
      <c r="C12317" t="s">
        <v>73</v>
      </c>
      <c r="D12317">
        <v>4.8499999999999996</v>
      </c>
      <c r="E12317">
        <v>20</v>
      </c>
      <c r="F12317" t="s">
        <v>5425</v>
      </c>
      <c r="H12317" t="s">
        <v>23</v>
      </c>
      <c r="I12317" t="s">
        <v>7396</v>
      </c>
      <c r="K12317"/>
      <c r="L12317" t="s">
        <v>20170</v>
      </c>
      <c r="M12317" t="s">
        <v>26</v>
      </c>
      <c r="N12317">
        <v>2</v>
      </c>
      <c r="P12317" t="s">
        <v>10827</v>
      </c>
      <c r="Q12317" t="s">
        <v>20171</v>
      </c>
      <c r="S12317" t="s">
        <v>29</v>
      </c>
    </row>
    <row r="12318" spans="1:19" hidden="1" x14ac:dyDescent="0.2">
      <c r="A12318">
        <v>8155</v>
      </c>
      <c r="B12318" t="s">
        <v>20169</v>
      </c>
      <c r="C12318" t="s">
        <v>77</v>
      </c>
      <c r="D12318">
        <v>3.32</v>
      </c>
      <c r="E12318">
        <v>20</v>
      </c>
      <c r="F12318" t="s">
        <v>5425</v>
      </c>
      <c r="H12318" t="s">
        <v>23</v>
      </c>
      <c r="I12318" t="s">
        <v>7396</v>
      </c>
      <c r="K12318"/>
      <c r="L12318" t="s">
        <v>20170</v>
      </c>
      <c r="M12318" t="s">
        <v>26</v>
      </c>
      <c r="N12318">
        <v>2</v>
      </c>
      <c r="P12318" t="s">
        <v>10827</v>
      </c>
      <c r="Q12318" t="s">
        <v>20171</v>
      </c>
      <c r="S12318" t="s">
        <v>29</v>
      </c>
    </row>
    <row r="12319" spans="1:19" hidden="1" x14ac:dyDescent="0.2">
      <c r="A12319">
        <v>8155</v>
      </c>
      <c r="B12319" t="s">
        <v>20169</v>
      </c>
      <c r="C12319" t="s">
        <v>283</v>
      </c>
      <c r="D12319">
        <v>2.85</v>
      </c>
      <c r="E12319">
        <v>20</v>
      </c>
      <c r="F12319" t="s">
        <v>5425</v>
      </c>
      <c r="H12319" t="s">
        <v>23</v>
      </c>
      <c r="I12319" t="s">
        <v>7396</v>
      </c>
      <c r="K12319"/>
      <c r="L12319" t="s">
        <v>20170</v>
      </c>
      <c r="M12319" t="s">
        <v>26</v>
      </c>
      <c r="N12319">
        <v>2</v>
      </c>
      <c r="P12319" t="s">
        <v>10827</v>
      </c>
      <c r="Q12319" t="s">
        <v>20171</v>
      </c>
      <c r="S12319" t="s">
        <v>29</v>
      </c>
    </row>
    <row r="12320" spans="1:19" hidden="1" x14ac:dyDescent="0.2">
      <c r="A12320">
        <v>8156</v>
      </c>
      <c r="B12320" t="s">
        <v>20172</v>
      </c>
      <c r="C12320" t="s">
        <v>20</v>
      </c>
      <c r="D12320">
        <v>1.44</v>
      </c>
      <c r="E12320">
        <v>25</v>
      </c>
      <c r="F12320" s="1" t="s">
        <v>20173</v>
      </c>
      <c r="G12320" t="s">
        <v>11116</v>
      </c>
      <c r="H12320" t="s">
        <v>23</v>
      </c>
      <c r="I12320" t="s">
        <v>4519</v>
      </c>
      <c r="K12320"/>
      <c r="L12320" t="s">
        <v>20174</v>
      </c>
      <c r="M12320" t="s">
        <v>11208</v>
      </c>
      <c r="N12320">
        <v>4</v>
      </c>
      <c r="P12320" t="s">
        <v>10827</v>
      </c>
      <c r="Q12320" t="s">
        <v>20175</v>
      </c>
      <c r="S12320" t="s">
        <v>29</v>
      </c>
    </row>
    <row r="12321" spans="1:19" hidden="1" x14ac:dyDescent="0.2">
      <c r="A12321">
        <v>8158</v>
      </c>
      <c r="B12321" t="s">
        <v>20176</v>
      </c>
      <c r="C12321" t="s">
        <v>20</v>
      </c>
      <c r="D12321">
        <v>7.5</v>
      </c>
      <c r="E12321">
        <v>25</v>
      </c>
      <c r="F12321" t="s">
        <v>11092</v>
      </c>
      <c r="G12321" t="s">
        <v>55</v>
      </c>
      <c r="H12321" t="s">
        <v>46</v>
      </c>
      <c r="I12321" t="s">
        <v>13835</v>
      </c>
      <c r="K12321"/>
      <c r="L12321" t="s">
        <v>20177</v>
      </c>
      <c r="M12321" t="s">
        <v>26</v>
      </c>
      <c r="N12321">
        <v>2</v>
      </c>
      <c r="P12321" t="s">
        <v>10827</v>
      </c>
      <c r="Q12321" t="s">
        <v>20178</v>
      </c>
      <c r="S12321" t="s">
        <v>29</v>
      </c>
    </row>
    <row r="12322" spans="1:19" hidden="1" x14ac:dyDescent="0.2">
      <c r="A12322">
        <v>8159</v>
      </c>
      <c r="B12322" t="s">
        <v>20179</v>
      </c>
      <c r="C12322" t="s">
        <v>20</v>
      </c>
      <c r="D12322">
        <v>9.1</v>
      </c>
      <c r="E12322">
        <v>25</v>
      </c>
      <c r="F12322" t="s">
        <v>11092</v>
      </c>
      <c r="G12322" t="s">
        <v>55</v>
      </c>
      <c r="H12322" t="s">
        <v>46</v>
      </c>
      <c r="I12322" t="s">
        <v>13835</v>
      </c>
      <c r="K12322"/>
      <c r="L12322" t="s">
        <v>20180</v>
      </c>
      <c r="M12322" t="s">
        <v>26</v>
      </c>
      <c r="N12322">
        <v>2</v>
      </c>
      <c r="P12322" t="s">
        <v>10827</v>
      </c>
      <c r="Q12322" t="s">
        <v>20181</v>
      </c>
      <c r="S12322" t="s">
        <v>29</v>
      </c>
    </row>
    <row r="12323" spans="1:19" hidden="1" x14ac:dyDescent="0.2">
      <c r="A12323">
        <v>8164</v>
      </c>
      <c r="B12323" t="s">
        <v>20182</v>
      </c>
      <c r="C12323" t="s">
        <v>20</v>
      </c>
      <c r="D12323">
        <v>4.93</v>
      </c>
      <c r="E12323">
        <v>23</v>
      </c>
      <c r="F12323" t="s">
        <v>66</v>
      </c>
      <c r="G12323" t="s">
        <v>55</v>
      </c>
      <c r="H12323" t="s">
        <v>46</v>
      </c>
      <c r="I12323" t="s">
        <v>8897</v>
      </c>
      <c r="K12323"/>
      <c r="L12323" t="s">
        <v>20183</v>
      </c>
      <c r="M12323" t="s">
        <v>26</v>
      </c>
      <c r="N12323">
        <v>2</v>
      </c>
      <c r="P12323" t="s">
        <v>10827</v>
      </c>
      <c r="Q12323" t="s">
        <v>20184</v>
      </c>
      <c r="S12323" t="s">
        <v>29</v>
      </c>
    </row>
    <row r="12324" spans="1:19" hidden="1" x14ac:dyDescent="0.2">
      <c r="A12324">
        <v>8165</v>
      </c>
      <c r="B12324" t="s">
        <v>20185</v>
      </c>
      <c r="C12324" t="s">
        <v>20</v>
      </c>
      <c r="D12324">
        <v>-2.1</v>
      </c>
      <c r="E12324" t="s">
        <v>363</v>
      </c>
      <c r="F12324" t="s">
        <v>20186</v>
      </c>
      <c r="G12324" t="s">
        <v>13977</v>
      </c>
      <c r="H12324" t="s">
        <v>23</v>
      </c>
      <c r="I12324" t="s">
        <v>20187</v>
      </c>
      <c r="K12324"/>
      <c r="L12324" t="s">
        <v>20188</v>
      </c>
      <c r="M12324" t="s">
        <v>26</v>
      </c>
      <c r="N12324">
        <v>2</v>
      </c>
      <c r="P12324" t="s">
        <v>10827</v>
      </c>
      <c r="Q12324" t="s">
        <v>20189</v>
      </c>
      <c r="S12324" t="s">
        <v>29</v>
      </c>
    </row>
    <row r="12325" spans="1:19" hidden="1" x14ac:dyDescent="0.2">
      <c r="A12325">
        <v>8166</v>
      </c>
      <c r="B12325" t="s">
        <v>20190</v>
      </c>
      <c r="C12325" t="s">
        <v>20</v>
      </c>
      <c r="D12325">
        <v>7.46</v>
      </c>
      <c r="E12325" t="s">
        <v>19209</v>
      </c>
      <c r="F12325" t="s">
        <v>20191</v>
      </c>
      <c r="G12325" t="s">
        <v>55</v>
      </c>
      <c r="H12325" t="s">
        <v>23</v>
      </c>
      <c r="I12325" t="s">
        <v>19210</v>
      </c>
      <c r="K12325"/>
      <c r="L12325" t="s">
        <v>20192</v>
      </c>
      <c r="M12325" t="s">
        <v>26</v>
      </c>
      <c r="N12325">
        <v>2</v>
      </c>
      <c r="P12325" t="s">
        <v>10827</v>
      </c>
      <c r="Q12325" t="s">
        <v>20193</v>
      </c>
      <c r="S12325" t="s">
        <v>29</v>
      </c>
    </row>
    <row r="12326" spans="1:19" hidden="1" x14ac:dyDescent="0.2">
      <c r="A12326">
        <v>8167</v>
      </c>
      <c r="B12326" t="s">
        <v>20194</v>
      </c>
      <c r="C12326" t="s">
        <v>20</v>
      </c>
      <c r="D12326">
        <v>-1.7</v>
      </c>
      <c r="E12326" t="s">
        <v>363</v>
      </c>
      <c r="F12326" t="s">
        <v>20186</v>
      </c>
      <c r="G12326" t="s">
        <v>13977</v>
      </c>
      <c r="H12326" t="s">
        <v>23</v>
      </c>
      <c r="I12326" t="s">
        <v>20187</v>
      </c>
      <c r="K12326"/>
      <c r="L12326" t="s">
        <v>20195</v>
      </c>
      <c r="M12326" t="s">
        <v>11071</v>
      </c>
      <c r="N12326">
        <v>3</v>
      </c>
      <c r="P12326" t="s">
        <v>10827</v>
      </c>
      <c r="Q12326" t="s">
        <v>20196</v>
      </c>
      <c r="S12326" t="s">
        <v>29</v>
      </c>
    </row>
    <row r="12327" spans="1:19" hidden="1" x14ac:dyDescent="0.2">
      <c r="A12327">
        <v>8169</v>
      </c>
      <c r="B12327" t="s">
        <v>20197</v>
      </c>
      <c r="C12327" t="s">
        <v>20</v>
      </c>
      <c r="D12327">
        <v>-0.82</v>
      </c>
      <c r="E12327" t="s">
        <v>363</v>
      </c>
      <c r="F12327" t="s">
        <v>20198</v>
      </c>
      <c r="G12327" t="s">
        <v>75</v>
      </c>
      <c r="H12327" t="s">
        <v>23</v>
      </c>
      <c r="I12327" t="s">
        <v>20187</v>
      </c>
      <c r="K12327"/>
      <c r="L12327" t="s">
        <v>20199</v>
      </c>
      <c r="M12327" t="s">
        <v>26</v>
      </c>
      <c r="N12327">
        <v>2</v>
      </c>
      <c r="P12327" t="s">
        <v>10827</v>
      </c>
      <c r="Q12327" t="s">
        <v>20200</v>
      </c>
      <c r="S12327" t="s">
        <v>29</v>
      </c>
    </row>
    <row r="12328" spans="1:19" hidden="1" x14ac:dyDescent="0.2">
      <c r="A12328">
        <v>8169</v>
      </c>
      <c r="B12328" t="s">
        <v>20197</v>
      </c>
      <c r="C12328" t="s">
        <v>20</v>
      </c>
      <c r="D12328">
        <v>-0.75</v>
      </c>
      <c r="E12328" t="s">
        <v>363</v>
      </c>
      <c r="F12328" t="s">
        <v>20201</v>
      </c>
      <c r="G12328" t="s">
        <v>13977</v>
      </c>
      <c r="H12328" t="s">
        <v>23</v>
      </c>
      <c r="I12328" t="s">
        <v>20187</v>
      </c>
      <c r="K12328"/>
      <c r="L12328" t="s">
        <v>20199</v>
      </c>
      <c r="M12328" t="s">
        <v>26</v>
      </c>
      <c r="N12328">
        <v>2</v>
      </c>
      <c r="P12328" t="s">
        <v>10827</v>
      </c>
      <c r="Q12328" t="s">
        <v>20200</v>
      </c>
      <c r="S12328" t="s">
        <v>29</v>
      </c>
    </row>
    <row r="12329" spans="1:19" hidden="1" x14ac:dyDescent="0.2">
      <c r="A12329">
        <v>8172</v>
      </c>
      <c r="B12329" t="s">
        <v>20202</v>
      </c>
      <c r="C12329" t="s">
        <v>20</v>
      </c>
      <c r="D12329">
        <v>6.93</v>
      </c>
      <c r="E12329" t="s">
        <v>20203</v>
      </c>
      <c r="G12329" t="s">
        <v>55</v>
      </c>
      <c r="H12329" t="s">
        <v>23</v>
      </c>
      <c r="I12329" t="s">
        <v>5876</v>
      </c>
      <c r="K12329"/>
      <c r="L12329" t="s">
        <v>20204</v>
      </c>
      <c r="M12329" t="s">
        <v>26</v>
      </c>
      <c r="N12329">
        <v>2</v>
      </c>
      <c r="P12329" t="s">
        <v>10827</v>
      </c>
      <c r="Q12329" t="s">
        <v>20205</v>
      </c>
      <c r="S12329" t="s">
        <v>29</v>
      </c>
    </row>
    <row r="12330" spans="1:19" hidden="1" x14ac:dyDescent="0.2">
      <c r="A12330">
        <v>8173</v>
      </c>
      <c r="B12330" t="s">
        <v>2448</v>
      </c>
      <c r="C12330" t="s">
        <v>20</v>
      </c>
      <c r="D12330">
        <v>2.97</v>
      </c>
      <c r="E12330" t="s">
        <v>3075</v>
      </c>
      <c r="F12330" t="s">
        <v>20206</v>
      </c>
      <c r="G12330" t="s">
        <v>55</v>
      </c>
      <c r="H12330" t="s">
        <v>23</v>
      </c>
      <c r="I12330" t="s">
        <v>9020</v>
      </c>
      <c r="K12330"/>
      <c r="L12330" t="s">
        <v>20207</v>
      </c>
      <c r="M12330" t="s">
        <v>11208</v>
      </c>
      <c r="N12330">
        <v>4</v>
      </c>
      <c r="P12330" t="s">
        <v>10827</v>
      </c>
      <c r="Q12330" t="s">
        <v>20208</v>
      </c>
      <c r="S12330" t="s">
        <v>29</v>
      </c>
    </row>
    <row r="12331" spans="1:19" hidden="1" x14ac:dyDescent="0.2">
      <c r="A12331">
        <v>8177</v>
      </c>
      <c r="B12331" t="s">
        <v>20209</v>
      </c>
      <c r="C12331" t="s">
        <v>20</v>
      </c>
      <c r="D12331">
        <v>6.83</v>
      </c>
      <c r="E12331">
        <v>25</v>
      </c>
      <c r="F12331" t="s">
        <v>20210</v>
      </c>
      <c r="G12331" t="s">
        <v>55</v>
      </c>
      <c r="H12331" t="s">
        <v>46</v>
      </c>
      <c r="I12331" t="s">
        <v>419</v>
      </c>
      <c r="K12331"/>
      <c r="L12331" t="s">
        <v>20211</v>
      </c>
      <c r="M12331" t="s">
        <v>11208</v>
      </c>
      <c r="N12331">
        <v>4</v>
      </c>
      <c r="P12331" t="s">
        <v>10827</v>
      </c>
      <c r="Q12331" t="s">
        <v>20212</v>
      </c>
      <c r="S12331" t="s">
        <v>29</v>
      </c>
    </row>
    <row r="12332" spans="1:19" hidden="1" x14ac:dyDescent="0.2">
      <c r="A12332">
        <v>8186</v>
      </c>
      <c r="B12332" t="s">
        <v>20213</v>
      </c>
      <c r="C12332" t="s">
        <v>20</v>
      </c>
      <c r="D12332">
        <v>4.68</v>
      </c>
      <c r="E12332">
        <v>25</v>
      </c>
      <c r="F12332" t="s">
        <v>13964</v>
      </c>
      <c r="G12332" t="s">
        <v>63</v>
      </c>
      <c r="H12332" t="s">
        <v>46</v>
      </c>
      <c r="I12332" t="s">
        <v>8821</v>
      </c>
      <c r="K12332"/>
      <c r="L12332" t="s">
        <v>20214</v>
      </c>
      <c r="M12332" t="s">
        <v>26</v>
      </c>
      <c r="N12332">
        <v>2</v>
      </c>
      <c r="P12332" t="s">
        <v>10827</v>
      </c>
      <c r="Q12332" t="s">
        <v>20215</v>
      </c>
      <c r="S12332" t="s">
        <v>29</v>
      </c>
    </row>
    <row r="12333" spans="1:19" hidden="1" x14ac:dyDescent="0.2">
      <c r="A12333">
        <v>8187</v>
      </c>
      <c r="B12333" t="s">
        <v>20216</v>
      </c>
      <c r="C12333" t="s">
        <v>20</v>
      </c>
      <c r="D12333">
        <v>4.3</v>
      </c>
      <c r="E12333">
        <v>25</v>
      </c>
      <c r="F12333" t="s">
        <v>13964</v>
      </c>
      <c r="G12333" t="s">
        <v>63</v>
      </c>
      <c r="H12333" t="s">
        <v>46</v>
      </c>
      <c r="I12333" t="s">
        <v>8821</v>
      </c>
      <c r="K12333"/>
      <c r="L12333" t="s">
        <v>20217</v>
      </c>
      <c r="M12333" t="s">
        <v>26</v>
      </c>
      <c r="N12333">
        <v>2</v>
      </c>
      <c r="P12333" t="s">
        <v>10827</v>
      </c>
      <c r="Q12333" t="s">
        <v>20218</v>
      </c>
      <c r="S12333" t="s">
        <v>29</v>
      </c>
    </row>
    <row r="12334" spans="1:19" hidden="1" x14ac:dyDescent="0.2">
      <c r="A12334">
        <v>8188</v>
      </c>
      <c r="B12334" t="s">
        <v>20219</v>
      </c>
      <c r="C12334" t="s">
        <v>20</v>
      </c>
      <c r="D12334">
        <v>4.62</v>
      </c>
      <c r="E12334">
        <v>25</v>
      </c>
      <c r="F12334" t="s">
        <v>13964</v>
      </c>
      <c r="G12334" t="s">
        <v>63</v>
      </c>
      <c r="H12334" t="s">
        <v>46</v>
      </c>
      <c r="I12334" t="s">
        <v>8821</v>
      </c>
      <c r="K12334"/>
      <c r="L12334" t="s">
        <v>20220</v>
      </c>
      <c r="M12334" t="s">
        <v>26</v>
      </c>
      <c r="N12334">
        <v>2</v>
      </c>
      <c r="P12334" t="s">
        <v>10827</v>
      </c>
      <c r="Q12334" t="s">
        <v>20221</v>
      </c>
      <c r="S12334" t="s">
        <v>29</v>
      </c>
    </row>
    <row r="12335" spans="1:19" hidden="1" x14ac:dyDescent="0.2">
      <c r="A12335">
        <v>8189</v>
      </c>
      <c r="B12335" t="s">
        <v>20222</v>
      </c>
      <c r="C12335" t="s">
        <v>20</v>
      </c>
      <c r="D12335">
        <v>2.75</v>
      </c>
      <c r="E12335" t="s">
        <v>3075</v>
      </c>
      <c r="F12335" t="s">
        <v>20206</v>
      </c>
      <c r="G12335" t="s">
        <v>55</v>
      </c>
      <c r="H12335" t="s">
        <v>23</v>
      </c>
      <c r="I12335" t="s">
        <v>9020</v>
      </c>
      <c r="K12335"/>
      <c r="L12335" t="s">
        <v>20223</v>
      </c>
      <c r="M12335" t="s">
        <v>26</v>
      </c>
      <c r="N12335">
        <v>2</v>
      </c>
      <c r="P12335" t="s">
        <v>10827</v>
      </c>
      <c r="Q12335" t="s">
        <v>20224</v>
      </c>
      <c r="S12335" t="s">
        <v>29</v>
      </c>
    </row>
    <row r="12336" spans="1:19" hidden="1" x14ac:dyDescent="0.2">
      <c r="A12336">
        <v>8190</v>
      </c>
      <c r="B12336" t="s">
        <v>20225</v>
      </c>
      <c r="C12336" t="s">
        <v>20</v>
      </c>
      <c r="D12336">
        <v>2.7</v>
      </c>
      <c r="E12336" t="s">
        <v>3075</v>
      </c>
      <c r="F12336" t="s">
        <v>20206</v>
      </c>
      <c r="G12336" t="s">
        <v>55</v>
      </c>
      <c r="H12336" t="s">
        <v>23</v>
      </c>
      <c r="I12336" t="s">
        <v>9020</v>
      </c>
      <c r="K12336"/>
      <c r="L12336" t="s">
        <v>20226</v>
      </c>
      <c r="M12336" t="s">
        <v>26</v>
      </c>
      <c r="N12336">
        <v>2</v>
      </c>
      <c r="P12336" t="s">
        <v>10827</v>
      </c>
      <c r="Q12336" t="s">
        <v>20227</v>
      </c>
      <c r="S12336" t="s">
        <v>29</v>
      </c>
    </row>
    <row r="12337" spans="1:19" hidden="1" x14ac:dyDescent="0.2">
      <c r="A12337">
        <v>8198</v>
      </c>
      <c r="B12337" t="s">
        <v>20228</v>
      </c>
      <c r="C12337" t="s">
        <v>20</v>
      </c>
      <c r="D12337">
        <v>2.63</v>
      </c>
      <c r="E12337">
        <v>25</v>
      </c>
      <c r="F12337" t="s">
        <v>13964</v>
      </c>
      <c r="G12337" t="s">
        <v>63</v>
      </c>
      <c r="H12337" t="s">
        <v>46</v>
      </c>
      <c r="I12337" t="s">
        <v>8821</v>
      </c>
      <c r="K12337"/>
      <c r="L12337" t="s">
        <v>20229</v>
      </c>
      <c r="M12337" t="s">
        <v>26</v>
      </c>
      <c r="N12337">
        <v>2</v>
      </c>
      <c r="P12337" t="s">
        <v>10827</v>
      </c>
      <c r="Q12337" t="s">
        <v>20230</v>
      </c>
      <c r="S12337" t="s">
        <v>29</v>
      </c>
    </row>
    <row r="12338" spans="1:19" hidden="1" x14ac:dyDescent="0.2">
      <c r="A12338">
        <v>8199</v>
      </c>
      <c r="B12338" t="s">
        <v>20231</v>
      </c>
      <c r="C12338" t="s">
        <v>20</v>
      </c>
      <c r="D12338">
        <v>2.9</v>
      </c>
      <c r="E12338">
        <v>25</v>
      </c>
      <c r="F12338" t="s">
        <v>13964</v>
      </c>
      <c r="G12338" t="s">
        <v>63</v>
      </c>
      <c r="H12338" t="s">
        <v>46</v>
      </c>
      <c r="I12338" t="s">
        <v>8821</v>
      </c>
      <c r="K12338"/>
      <c r="L12338" t="s">
        <v>20232</v>
      </c>
      <c r="M12338" t="s">
        <v>26</v>
      </c>
      <c r="N12338">
        <v>2</v>
      </c>
      <c r="P12338" t="s">
        <v>10827</v>
      </c>
      <c r="Q12338" t="s">
        <v>20233</v>
      </c>
      <c r="S12338" t="s">
        <v>29</v>
      </c>
    </row>
    <row r="12339" spans="1:19" hidden="1" x14ac:dyDescent="0.2">
      <c r="A12339">
        <v>8200</v>
      </c>
      <c r="B12339" t="s">
        <v>20234</v>
      </c>
      <c r="C12339" t="s">
        <v>20</v>
      </c>
      <c r="D12339">
        <v>3.41</v>
      </c>
      <c r="E12339">
        <v>25</v>
      </c>
      <c r="F12339" t="s">
        <v>13964</v>
      </c>
      <c r="G12339" t="s">
        <v>63</v>
      </c>
      <c r="H12339" t="s">
        <v>46</v>
      </c>
      <c r="I12339" t="s">
        <v>8821</v>
      </c>
      <c r="K12339"/>
      <c r="L12339" t="s">
        <v>20235</v>
      </c>
      <c r="M12339" t="s">
        <v>26</v>
      </c>
      <c r="N12339">
        <v>2</v>
      </c>
      <c r="P12339" t="s">
        <v>10827</v>
      </c>
      <c r="Q12339" t="s">
        <v>20236</v>
      </c>
      <c r="S12339" t="s">
        <v>29</v>
      </c>
    </row>
    <row r="12340" spans="1:19" hidden="1" x14ac:dyDescent="0.2">
      <c r="A12340">
        <v>8204</v>
      </c>
      <c r="B12340" t="s">
        <v>20237</v>
      </c>
      <c r="C12340" t="s">
        <v>20</v>
      </c>
      <c r="D12340">
        <v>4.78</v>
      </c>
      <c r="E12340">
        <v>25</v>
      </c>
      <c r="F12340" t="s">
        <v>20238</v>
      </c>
      <c r="G12340" t="s">
        <v>63</v>
      </c>
      <c r="H12340" t="s">
        <v>46</v>
      </c>
      <c r="I12340" t="s">
        <v>8821</v>
      </c>
      <c r="K12340"/>
      <c r="L12340" t="s">
        <v>20239</v>
      </c>
      <c r="M12340" t="s">
        <v>26</v>
      </c>
      <c r="N12340">
        <v>2</v>
      </c>
      <c r="P12340" t="s">
        <v>10827</v>
      </c>
      <c r="Q12340" t="s">
        <v>20240</v>
      </c>
      <c r="S12340" t="s">
        <v>29</v>
      </c>
    </row>
    <row r="12341" spans="1:19" hidden="1" x14ac:dyDescent="0.2">
      <c r="A12341">
        <v>8205</v>
      </c>
      <c r="B12341" t="s">
        <v>20241</v>
      </c>
      <c r="C12341" t="s">
        <v>20</v>
      </c>
      <c r="D12341">
        <v>4.43</v>
      </c>
      <c r="E12341">
        <v>25</v>
      </c>
      <c r="F12341" t="s">
        <v>13964</v>
      </c>
      <c r="G12341" t="s">
        <v>63</v>
      </c>
      <c r="H12341" t="s">
        <v>46</v>
      </c>
      <c r="I12341" t="s">
        <v>8821</v>
      </c>
      <c r="K12341"/>
      <c r="L12341" t="s">
        <v>20242</v>
      </c>
      <c r="M12341" t="s">
        <v>26</v>
      </c>
      <c r="N12341">
        <v>2</v>
      </c>
      <c r="P12341" t="s">
        <v>10827</v>
      </c>
      <c r="Q12341" t="s">
        <v>20243</v>
      </c>
      <c r="S12341" t="s">
        <v>29</v>
      </c>
    </row>
    <row r="12342" spans="1:19" hidden="1" x14ac:dyDescent="0.2">
      <c r="A12342">
        <v>8206</v>
      </c>
      <c r="B12342" t="s">
        <v>20244</v>
      </c>
      <c r="C12342" t="s">
        <v>20</v>
      </c>
      <c r="D12342">
        <v>4.6399999999999997</v>
      </c>
      <c r="E12342">
        <v>25</v>
      </c>
      <c r="F12342" t="s">
        <v>13964</v>
      </c>
      <c r="G12342" t="s">
        <v>63</v>
      </c>
      <c r="H12342" t="s">
        <v>46</v>
      </c>
      <c r="I12342" t="s">
        <v>8821</v>
      </c>
      <c r="K12342"/>
      <c r="L12342" t="s">
        <v>20245</v>
      </c>
      <c r="M12342" t="s">
        <v>26</v>
      </c>
      <c r="N12342">
        <v>2</v>
      </c>
      <c r="P12342" t="s">
        <v>10827</v>
      </c>
      <c r="Q12342" t="s">
        <v>20246</v>
      </c>
      <c r="S12342" t="s">
        <v>29</v>
      </c>
    </row>
    <row r="12343" spans="1:19" hidden="1" x14ac:dyDescent="0.2">
      <c r="A12343">
        <v>8207</v>
      </c>
      <c r="B12343" t="s">
        <v>20247</v>
      </c>
      <c r="C12343" t="s">
        <v>20</v>
      </c>
      <c r="D12343">
        <v>5.91</v>
      </c>
      <c r="E12343">
        <v>25</v>
      </c>
      <c r="F12343" t="s">
        <v>20248</v>
      </c>
      <c r="G12343" t="s">
        <v>55</v>
      </c>
      <c r="H12343" t="s">
        <v>46</v>
      </c>
      <c r="I12343" t="s">
        <v>419</v>
      </c>
      <c r="K12343"/>
      <c r="L12343" t="s">
        <v>20249</v>
      </c>
      <c r="M12343" t="s">
        <v>26</v>
      </c>
      <c r="N12343">
        <v>2</v>
      </c>
      <c r="P12343" t="s">
        <v>10827</v>
      </c>
      <c r="Q12343" t="s">
        <v>20250</v>
      </c>
      <c r="S12343" t="s">
        <v>29</v>
      </c>
    </row>
    <row r="12344" spans="1:19" hidden="1" x14ac:dyDescent="0.2">
      <c r="A12344">
        <v>8216</v>
      </c>
      <c r="B12344" t="s">
        <v>20251</v>
      </c>
      <c r="C12344" t="s">
        <v>20</v>
      </c>
      <c r="D12344">
        <v>5.97</v>
      </c>
      <c r="E12344">
        <v>25</v>
      </c>
      <c r="F12344" t="s">
        <v>20210</v>
      </c>
      <c r="G12344" t="s">
        <v>55</v>
      </c>
      <c r="H12344" t="s">
        <v>46</v>
      </c>
      <c r="I12344" t="s">
        <v>419</v>
      </c>
      <c r="K12344"/>
      <c r="L12344" t="s">
        <v>20252</v>
      </c>
      <c r="M12344" t="s">
        <v>26</v>
      </c>
      <c r="N12344">
        <v>2</v>
      </c>
      <c r="P12344" t="s">
        <v>10827</v>
      </c>
      <c r="Q12344" t="s">
        <v>20253</v>
      </c>
      <c r="S12344" t="s">
        <v>29</v>
      </c>
    </row>
    <row r="12345" spans="1:19" hidden="1" x14ac:dyDescent="0.2">
      <c r="A12345">
        <v>8217</v>
      </c>
      <c r="B12345" t="s">
        <v>20254</v>
      </c>
      <c r="C12345" t="s">
        <v>20</v>
      </c>
      <c r="D12345">
        <v>4.66</v>
      </c>
      <c r="E12345">
        <v>25</v>
      </c>
      <c r="F12345" t="s">
        <v>13964</v>
      </c>
      <c r="G12345" t="s">
        <v>63</v>
      </c>
      <c r="H12345" t="s">
        <v>46</v>
      </c>
      <c r="I12345" t="s">
        <v>8965</v>
      </c>
      <c r="K12345"/>
      <c r="L12345" t="s">
        <v>20255</v>
      </c>
      <c r="M12345" t="s">
        <v>26</v>
      </c>
      <c r="N12345">
        <v>2</v>
      </c>
      <c r="P12345" t="s">
        <v>10827</v>
      </c>
      <c r="Q12345" t="s">
        <v>20256</v>
      </c>
      <c r="S12345" t="s">
        <v>29</v>
      </c>
    </row>
    <row r="12346" spans="1:19" hidden="1" x14ac:dyDescent="0.2">
      <c r="A12346">
        <v>8220</v>
      </c>
      <c r="B12346" t="s">
        <v>20257</v>
      </c>
      <c r="C12346" t="s">
        <v>20</v>
      </c>
      <c r="D12346">
        <v>4.91</v>
      </c>
      <c r="E12346">
        <v>25</v>
      </c>
      <c r="F12346" t="s">
        <v>13964</v>
      </c>
      <c r="G12346" t="s">
        <v>63</v>
      </c>
      <c r="H12346" t="s">
        <v>23</v>
      </c>
      <c r="I12346" t="s">
        <v>8821</v>
      </c>
      <c r="K12346"/>
      <c r="L12346" t="s">
        <v>20258</v>
      </c>
      <c r="M12346" t="s">
        <v>26</v>
      </c>
      <c r="N12346">
        <v>2</v>
      </c>
      <c r="P12346" t="s">
        <v>10827</v>
      </c>
      <c r="Q12346" t="s">
        <v>20259</v>
      </c>
      <c r="S12346" t="s">
        <v>29</v>
      </c>
    </row>
    <row r="12347" spans="1:19" hidden="1" x14ac:dyDescent="0.2">
      <c r="A12347">
        <v>8221</v>
      </c>
      <c r="B12347" t="s">
        <v>20260</v>
      </c>
      <c r="C12347" t="s">
        <v>20</v>
      </c>
      <c r="D12347">
        <v>4.45</v>
      </c>
      <c r="E12347">
        <v>25</v>
      </c>
      <c r="F12347" t="s">
        <v>13964</v>
      </c>
      <c r="G12347" t="s">
        <v>63</v>
      </c>
      <c r="H12347" t="s">
        <v>46</v>
      </c>
      <c r="I12347" t="s">
        <v>8821</v>
      </c>
      <c r="K12347"/>
      <c r="L12347" t="s">
        <v>20261</v>
      </c>
      <c r="M12347" t="s">
        <v>26</v>
      </c>
      <c r="N12347">
        <v>2</v>
      </c>
      <c r="P12347" t="s">
        <v>10827</v>
      </c>
      <c r="Q12347" t="s">
        <v>20262</v>
      </c>
      <c r="S12347" t="s">
        <v>29</v>
      </c>
    </row>
    <row r="12348" spans="1:19" hidden="1" x14ac:dyDescent="0.2">
      <c r="A12348">
        <v>8222</v>
      </c>
      <c r="B12348" t="s">
        <v>20263</v>
      </c>
      <c r="C12348" t="s">
        <v>20</v>
      </c>
      <c r="D12348">
        <v>4.1500000000000004</v>
      </c>
      <c r="E12348">
        <v>25</v>
      </c>
      <c r="F12348" t="s">
        <v>13964</v>
      </c>
      <c r="G12348" t="s">
        <v>63</v>
      </c>
      <c r="H12348" t="s">
        <v>46</v>
      </c>
      <c r="I12348" t="s">
        <v>8821</v>
      </c>
      <c r="K12348"/>
      <c r="L12348" t="s">
        <v>20264</v>
      </c>
      <c r="M12348" t="s">
        <v>26</v>
      </c>
      <c r="N12348">
        <v>2</v>
      </c>
      <c r="P12348" t="s">
        <v>10827</v>
      </c>
      <c r="Q12348" t="s">
        <v>20265</v>
      </c>
      <c r="S12348" t="s">
        <v>29</v>
      </c>
    </row>
    <row r="12349" spans="1:19" hidden="1" x14ac:dyDescent="0.2">
      <c r="A12349">
        <v>8223</v>
      </c>
      <c r="B12349" t="s">
        <v>20266</v>
      </c>
      <c r="C12349" t="s">
        <v>20</v>
      </c>
      <c r="D12349">
        <v>5.36</v>
      </c>
      <c r="E12349">
        <v>25</v>
      </c>
      <c r="F12349" t="s">
        <v>13964</v>
      </c>
      <c r="G12349" t="s">
        <v>63</v>
      </c>
      <c r="H12349" t="s">
        <v>46</v>
      </c>
      <c r="I12349" t="s">
        <v>8965</v>
      </c>
      <c r="K12349"/>
      <c r="L12349" t="s">
        <v>20267</v>
      </c>
      <c r="M12349" t="s">
        <v>26</v>
      </c>
      <c r="N12349">
        <v>2</v>
      </c>
      <c r="P12349" t="s">
        <v>10827</v>
      </c>
      <c r="Q12349" t="s">
        <v>20268</v>
      </c>
      <c r="S12349" t="s">
        <v>29</v>
      </c>
    </row>
    <row r="12350" spans="1:19" hidden="1" x14ac:dyDescent="0.2">
      <c r="A12350">
        <v>8229</v>
      </c>
      <c r="B12350" t="s">
        <v>20269</v>
      </c>
      <c r="C12350" t="s">
        <v>20</v>
      </c>
      <c r="D12350">
        <v>5.16</v>
      </c>
      <c r="E12350">
        <v>25</v>
      </c>
      <c r="F12350" t="s">
        <v>13964</v>
      </c>
      <c r="G12350" t="s">
        <v>63</v>
      </c>
      <c r="H12350" t="s">
        <v>46</v>
      </c>
      <c r="I12350" t="s">
        <v>8821</v>
      </c>
      <c r="K12350"/>
      <c r="L12350" t="s">
        <v>20270</v>
      </c>
      <c r="M12350" t="s">
        <v>11208</v>
      </c>
      <c r="N12350">
        <v>4</v>
      </c>
      <c r="P12350" t="s">
        <v>10827</v>
      </c>
      <c r="Q12350" t="s">
        <v>20271</v>
      </c>
      <c r="S12350" t="s">
        <v>29</v>
      </c>
    </row>
    <row r="12351" spans="1:19" hidden="1" x14ac:dyDescent="0.2">
      <c r="A12351">
        <v>8231</v>
      </c>
      <c r="B12351" t="s">
        <v>20272</v>
      </c>
      <c r="C12351" t="s">
        <v>48</v>
      </c>
      <c r="D12351">
        <v>9.23</v>
      </c>
      <c r="E12351" t="s">
        <v>363</v>
      </c>
      <c r="F12351" t="s">
        <v>20273</v>
      </c>
      <c r="G12351" t="s">
        <v>10834</v>
      </c>
      <c r="H12351" t="s">
        <v>23</v>
      </c>
      <c r="I12351" t="s">
        <v>20274</v>
      </c>
      <c r="K12351"/>
      <c r="L12351" t="s">
        <v>20275</v>
      </c>
      <c r="M12351" t="s">
        <v>26</v>
      </c>
      <c r="N12351">
        <v>2</v>
      </c>
      <c r="P12351" t="s">
        <v>10827</v>
      </c>
      <c r="Q12351" t="s">
        <v>20276</v>
      </c>
      <c r="S12351" t="s">
        <v>50</v>
      </c>
    </row>
    <row r="12352" spans="1:19" hidden="1" x14ac:dyDescent="0.2">
      <c r="A12352">
        <v>8232</v>
      </c>
      <c r="B12352" t="s">
        <v>20277</v>
      </c>
      <c r="C12352" t="s">
        <v>48</v>
      </c>
      <c r="D12352">
        <v>9.1</v>
      </c>
      <c r="E12352" t="s">
        <v>363</v>
      </c>
      <c r="F12352" t="s">
        <v>20273</v>
      </c>
      <c r="G12352" t="s">
        <v>10834</v>
      </c>
      <c r="H12352" t="s">
        <v>23</v>
      </c>
      <c r="I12352" t="s">
        <v>20274</v>
      </c>
      <c r="K12352"/>
      <c r="L12352" t="s">
        <v>20278</v>
      </c>
      <c r="M12352" t="s">
        <v>26</v>
      </c>
      <c r="N12352">
        <v>2</v>
      </c>
      <c r="P12352" t="s">
        <v>10827</v>
      </c>
      <c r="Q12352" t="s">
        <v>20279</v>
      </c>
      <c r="S12352" t="s">
        <v>50</v>
      </c>
    </row>
    <row r="12353" spans="1:19" hidden="1" x14ac:dyDescent="0.2">
      <c r="A12353">
        <v>8236</v>
      </c>
      <c r="B12353" t="s">
        <v>20280</v>
      </c>
      <c r="C12353" t="s">
        <v>20</v>
      </c>
      <c r="D12353">
        <v>5.42</v>
      </c>
      <c r="E12353">
        <v>25</v>
      </c>
      <c r="F12353" t="s">
        <v>13964</v>
      </c>
      <c r="G12353" t="s">
        <v>63</v>
      </c>
      <c r="H12353" t="s">
        <v>46</v>
      </c>
      <c r="I12353" t="s">
        <v>8821</v>
      </c>
      <c r="K12353"/>
      <c r="L12353" t="s">
        <v>20281</v>
      </c>
      <c r="M12353" t="s">
        <v>26</v>
      </c>
      <c r="N12353">
        <v>2</v>
      </c>
      <c r="P12353" t="s">
        <v>10827</v>
      </c>
      <c r="Q12353" t="s">
        <v>20282</v>
      </c>
      <c r="S12353" t="s">
        <v>29</v>
      </c>
    </row>
    <row r="12354" spans="1:19" hidden="1" x14ac:dyDescent="0.2">
      <c r="A12354">
        <v>8237</v>
      </c>
      <c r="B12354" t="s">
        <v>20283</v>
      </c>
      <c r="C12354" t="s">
        <v>20</v>
      </c>
      <c r="D12354">
        <v>4.9000000000000004</v>
      </c>
      <c r="E12354">
        <v>25</v>
      </c>
      <c r="F12354" t="s">
        <v>13964</v>
      </c>
      <c r="G12354" t="s">
        <v>63</v>
      </c>
      <c r="H12354" t="s">
        <v>46</v>
      </c>
      <c r="I12354" t="s">
        <v>8821</v>
      </c>
      <c r="K12354"/>
      <c r="L12354" t="s">
        <v>20284</v>
      </c>
      <c r="M12354" t="s">
        <v>26</v>
      </c>
      <c r="N12354">
        <v>2</v>
      </c>
      <c r="P12354" t="s">
        <v>10827</v>
      </c>
      <c r="Q12354" t="s">
        <v>20285</v>
      </c>
      <c r="S12354" t="s">
        <v>29</v>
      </c>
    </row>
    <row r="12355" spans="1:19" hidden="1" x14ac:dyDescent="0.2">
      <c r="A12355">
        <v>8238</v>
      </c>
      <c r="B12355" t="s">
        <v>20286</v>
      </c>
      <c r="C12355" t="s">
        <v>20</v>
      </c>
      <c r="D12355">
        <v>5.6</v>
      </c>
      <c r="E12355">
        <v>25</v>
      </c>
      <c r="F12355" t="s">
        <v>13964</v>
      </c>
      <c r="G12355" t="s">
        <v>63</v>
      </c>
      <c r="H12355" t="s">
        <v>46</v>
      </c>
      <c r="I12355" t="s">
        <v>8821</v>
      </c>
      <c r="K12355"/>
      <c r="L12355" t="s">
        <v>20287</v>
      </c>
      <c r="M12355" t="s">
        <v>26</v>
      </c>
      <c r="N12355">
        <v>2</v>
      </c>
      <c r="P12355" t="s">
        <v>10827</v>
      </c>
      <c r="Q12355" t="s">
        <v>20288</v>
      </c>
      <c r="S12355" t="s">
        <v>29</v>
      </c>
    </row>
    <row r="12356" spans="1:19" hidden="1" x14ac:dyDescent="0.2">
      <c r="A12356">
        <v>8242</v>
      </c>
      <c r="B12356" t="s">
        <v>20289</v>
      </c>
      <c r="C12356" t="s">
        <v>20</v>
      </c>
      <c r="D12356">
        <v>4.9800000000000004</v>
      </c>
      <c r="E12356">
        <v>25</v>
      </c>
      <c r="F12356" t="s">
        <v>13964</v>
      </c>
      <c r="G12356" t="s">
        <v>63</v>
      </c>
      <c r="H12356" t="s">
        <v>46</v>
      </c>
      <c r="I12356" t="s">
        <v>8821</v>
      </c>
      <c r="K12356"/>
      <c r="L12356" t="s">
        <v>20290</v>
      </c>
      <c r="M12356" t="s">
        <v>11208</v>
      </c>
      <c r="N12356">
        <v>4</v>
      </c>
      <c r="P12356" t="s">
        <v>10827</v>
      </c>
      <c r="Q12356" t="s">
        <v>20291</v>
      </c>
      <c r="S12356" t="s">
        <v>29</v>
      </c>
    </row>
    <row r="12357" spans="1:19" hidden="1" x14ac:dyDescent="0.2">
      <c r="A12357">
        <v>8247</v>
      </c>
      <c r="B12357" t="s">
        <v>20292</v>
      </c>
      <c r="C12357" t="s">
        <v>20</v>
      </c>
      <c r="D12357">
        <v>5.29</v>
      </c>
      <c r="E12357">
        <v>25</v>
      </c>
      <c r="F12357" t="s">
        <v>13964</v>
      </c>
      <c r="G12357" t="s">
        <v>63</v>
      </c>
      <c r="H12357" t="s">
        <v>46</v>
      </c>
      <c r="I12357" t="s">
        <v>8821</v>
      </c>
      <c r="K12357"/>
      <c r="L12357" t="s">
        <v>20293</v>
      </c>
      <c r="M12357" t="s">
        <v>26</v>
      </c>
      <c r="N12357">
        <v>2</v>
      </c>
      <c r="P12357" t="s">
        <v>10827</v>
      </c>
      <c r="Q12357" t="s">
        <v>20294</v>
      </c>
      <c r="S12357" t="s">
        <v>29</v>
      </c>
    </row>
    <row r="12358" spans="1:19" hidden="1" x14ac:dyDescent="0.2">
      <c r="A12358">
        <v>8248</v>
      </c>
      <c r="B12358" t="s">
        <v>20295</v>
      </c>
      <c r="C12358" t="s">
        <v>20</v>
      </c>
      <c r="D12358">
        <v>5.09</v>
      </c>
      <c r="E12358">
        <v>25</v>
      </c>
      <c r="F12358" t="s">
        <v>13964</v>
      </c>
      <c r="G12358" t="s">
        <v>63</v>
      </c>
      <c r="H12358" t="s">
        <v>46</v>
      </c>
      <c r="I12358" t="s">
        <v>8821</v>
      </c>
      <c r="K12358"/>
      <c r="L12358" t="s">
        <v>20296</v>
      </c>
      <c r="M12358" t="s">
        <v>26</v>
      </c>
      <c r="N12358">
        <v>2</v>
      </c>
      <c r="P12358" t="s">
        <v>10827</v>
      </c>
      <c r="Q12358" t="s">
        <v>20297</v>
      </c>
      <c r="S12358" t="s">
        <v>29</v>
      </c>
    </row>
    <row r="12359" spans="1:19" hidden="1" x14ac:dyDescent="0.2">
      <c r="A12359">
        <v>8249</v>
      </c>
      <c r="B12359" t="s">
        <v>20298</v>
      </c>
      <c r="C12359" t="s">
        <v>20</v>
      </c>
      <c r="D12359">
        <v>5.3</v>
      </c>
      <c r="E12359">
        <v>25</v>
      </c>
      <c r="F12359" t="s">
        <v>13964</v>
      </c>
      <c r="G12359" t="s">
        <v>63</v>
      </c>
      <c r="H12359" t="s">
        <v>46</v>
      </c>
      <c r="I12359" t="s">
        <v>8821</v>
      </c>
      <c r="K12359"/>
      <c r="L12359" t="s">
        <v>20299</v>
      </c>
      <c r="M12359" t="s">
        <v>26</v>
      </c>
      <c r="N12359">
        <v>2</v>
      </c>
      <c r="P12359" t="s">
        <v>10827</v>
      </c>
      <c r="Q12359" t="s">
        <v>20300</v>
      </c>
      <c r="S12359" t="s">
        <v>29</v>
      </c>
    </row>
    <row r="12360" spans="1:19" hidden="1" x14ac:dyDescent="0.2">
      <c r="A12360">
        <v>8250</v>
      </c>
      <c r="B12360" t="s">
        <v>20301</v>
      </c>
      <c r="C12360" t="s">
        <v>20</v>
      </c>
      <c r="D12360">
        <v>5.0599999999999996</v>
      </c>
      <c r="E12360">
        <v>25</v>
      </c>
      <c r="G12360" t="s">
        <v>31</v>
      </c>
      <c r="H12360" t="s">
        <v>46</v>
      </c>
      <c r="I12360" t="s">
        <v>3135</v>
      </c>
      <c r="K12360"/>
      <c r="L12360" t="s">
        <v>20302</v>
      </c>
      <c r="M12360" t="s">
        <v>26</v>
      </c>
      <c r="N12360">
        <v>2</v>
      </c>
      <c r="P12360" t="s">
        <v>10827</v>
      </c>
      <c r="Q12360" t="s">
        <v>20303</v>
      </c>
      <c r="S12360" t="s">
        <v>29</v>
      </c>
    </row>
    <row r="12361" spans="1:19" hidden="1" x14ac:dyDescent="0.2">
      <c r="A12361">
        <v>8255</v>
      </c>
      <c r="B12361" t="s">
        <v>20304</v>
      </c>
      <c r="C12361" t="s">
        <v>48</v>
      </c>
      <c r="D12361">
        <v>8.64</v>
      </c>
      <c r="E12361" t="s">
        <v>363</v>
      </c>
      <c r="F12361" t="s">
        <v>20273</v>
      </c>
      <c r="G12361" t="s">
        <v>10834</v>
      </c>
      <c r="H12361" t="s">
        <v>23</v>
      </c>
      <c r="I12361" t="s">
        <v>20274</v>
      </c>
      <c r="K12361"/>
      <c r="L12361" t="s">
        <v>20305</v>
      </c>
      <c r="M12361" t="s">
        <v>26</v>
      </c>
      <c r="N12361">
        <v>2</v>
      </c>
      <c r="P12361" t="s">
        <v>10827</v>
      </c>
      <c r="Q12361" t="s">
        <v>20306</v>
      </c>
      <c r="S12361" t="s">
        <v>50</v>
      </c>
    </row>
    <row r="12362" spans="1:19" hidden="1" x14ac:dyDescent="0.2">
      <c r="A12362">
        <v>8256</v>
      </c>
      <c r="B12362" t="s">
        <v>20307</v>
      </c>
      <c r="C12362" t="s">
        <v>20</v>
      </c>
      <c r="D12362">
        <v>5.2</v>
      </c>
      <c r="E12362">
        <v>25</v>
      </c>
      <c r="F12362" t="s">
        <v>3110</v>
      </c>
      <c r="G12362" t="s">
        <v>20308</v>
      </c>
      <c r="H12362" t="s">
        <v>46</v>
      </c>
      <c r="I12362" t="s">
        <v>3135</v>
      </c>
      <c r="K12362" t="e">
        <f>- Other measurements: A28, V4</f>
        <v>#NAME?</v>
      </c>
      <c r="L12362" t="s">
        <v>20309</v>
      </c>
      <c r="M12362" t="s">
        <v>11208</v>
      </c>
      <c r="N12362">
        <v>4</v>
      </c>
      <c r="P12362" t="s">
        <v>10827</v>
      </c>
      <c r="Q12362" t="s">
        <v>20310</v>
      </c>
      <c r="S12362" t="s">
        <v>29</v>
      </c>
    </row>
    <row r="12363" spans="1:19" hidden="1" x14ac:dyDescent="0.2">
      <c r="A12363">
        <v>8256</v>
      </c>
      <c r="B12363" t="s">
        <v>20307</v>
      </c>
      <c r="C12363" t="s">
        <v>20</v>
      </c>
      <c r="D12363">
        <v>5.27</v>
      </c>
      <c r="E12363">
        <v>25</v>
      </c>
      <c r="F12363" t="s">
        <v>13964</v>
      </c>
      <c r="G12363" t="s">
        <v>63</v>
      </c>
      <c r="H12363" t="s">
        <v>46</v>
      </c>
      <c r="I12363" t="s">
        <v>8965</v>
      </c>
      <c r="K12363" t="e">
        <f>- Other measurements: A28, V4</f>
        <v>#NAME?</v>
      </c>
      <c r="L12363" t="s">
        <v>20309</v>
      </c>
      <c r="M12363" t="s">
        <v>11208</v>
      </c>
      <c r="N12363">
        <v>4</v>
      </c>
      <c r="P12363" t="s">
        <v>10827</v>
      </c>
      <c r="Q12363" t="s">
        <v>20310</v>
      </c>
      <c r="S12363" t="s">
        <v>29</v>
      </c>
    </row>
    <row r="12364" spans="1:19" hidden="1" x14ac:dyDescent="0.2">
      <c r="A12364">
        <v>8256</v>
      </c>
      <c r="B12364" t="s">
        <v>20307</v>
      </c>
      <c r="C12364" t="s">
        <v>73</v>
      </c>
      <c r="D12364">
        <v>-5.2</v>
      </c>
      <c r="E12364">
        <v>20</v>
      </c>
      <c r="F12364" t="s">
        <v>3110</v>
      </c>
      <c r="G12364" t="s">
        <v>75</v>
      </c>
      <c r="H12364" t="s">
        <v>23</v>
      </c>
      <c r="I12364" t="s">
        <v>161</v>
      </c>
      <c r="K12364" t="e">
        <f>- Other measurements: A28, V4</f>
        <v>#NAME?</v>
      </c>
      <c r="L12364" t="s">
        <v>20309</v>
      </c>
      <c r="M12364" t="s">
        <v>11208</v>
      </c>
      <c r="N12364">
        <v>4</v>
      </c>
      <c r="P12364" t="s">
        <v>10827</v>
      </c>
      <c r="Q12364" t="s">
        <v>20310</v>
      </c>
      <c r="S12364" t="s">
        <v>29</v>
      </c>
    </row>
    <row r="12365" spans="1:19" hidden="1" x14ac:dyDescent="0.2">
      <c r="A12365">
        <v>8258</v>
      </c>
      <c r="B12365" t="s">
        <v>20311</v>
      </c>
      <c r="C12365" t="s">
        <v>20</v>
      </c>
      <c r="D12365">
        <v>5.46</v>
      </c>
      <c r="E12365">
        <v>25</v>
      </c>
      <c r="F12365" t="s">
        <v>20210</v>
      </c>
      <c r="G12365" t="s">
        <v>55</v>
      </c>
      <c r="H12365" t="s">
        <v>46</v>
      </c>
      <c r="I12365" t="s">
        <v>419</v>
      </c>
      <c r="K12365"/>
      <c r="L12365" t="s">
        <v>20312</v>
      </c>
      <c r="M12365" t="s">
        <v>26</v>
      </c>
      <c r="N12365">
        <v>2</v>
      </c>
      <c r="P12365" t="s">
        <v>10827</v>
      </c>
      <c r="Q12365" t="s">
        <v>20313</v>
      </c>
      <c r="S12365" t="s">
        <v>29</v>
      </c>
    </row>
    <row r="12366" spans="1:19" hidden="1" x14ac:dyDescent="0.2">
      <c r="A12366">
        <v>8265</v>
      </c>
      <c r="B12366" t="s">
        <v>20314</v>
      </c>
      <c r="C12366" t="s">
        <v>20</v>
      </c>
      <c r="D12366">
        <v>2.95</v>
      </c>
      <c r="E12366">
        <v>20</v>
      </c>
      <c r="F12366" t="s">
        <v>11092</v>
      </c>
      <c r="G12366" t="s">
        <v>55</v>
      </c>
      <c r="H12366" t="s">
        <v>46</v>
      </c>
      <c r="I12366" t="s">
        <v>20315</v>
      </c>
      <c r="K12366"/>
      <c r="L12366" t="s">
        <v>20316</v>
      </c>
      <c r="M12366" t="s">
        <v>11071</v>
      </c>
      <c r="N12366">
        <v>3</v>
      </c>
      <c r="P12366" t="s">
        <v>10827</v>
      </c>
      <c r="Q12366" t="s">
        <v>20317</v>
      </c>
      <c r="S12366" t="s">
        <v>29</v>
      </c>
    </row>
    <row r="12367" spans="1:19" hidden="1" x14ac:dyDescent="0.2">
      <c r="A12367">
        <v>8266</v>
      </c>
      <c r="B12367" t="s">
        <v>20318</v>
      </c>
      <c r="C12367" t="s">
        <v>20</v>
      </c>
      <c r="D12367">
        <v>2.81</v>
      </c>
      <c r="E12367">
        <v>20</v>
      </c>
      <c r="F12367" t="s">
        <v>11092</v>
      </c>
      <c r="G12367" t="s">
        <v>55</v>
      </c>
      <c r="H12367" t="s">
        <v>46</v>
      </c>
      <c r="I12367" t="s">
        <v>20315</v>
      </c>
      <c r="K12367"/>
      <c r="L12367" t="s">
        <v>20319</v>
      </c>
      <c r="M12367" t="s">
        <v>26</v>
      </c>
      <c r="N12367">
        <v>2</v>
      </c>
      <c r="P12367" t="s">
        <v>10827</v>
      </c>
      <c r="Q12367" t="s">
        <v>20320</v>
      </c>
      <c r="S12367" t="s">
        <v>29</v>
      </c>
    </row>
    <row r="12368" spans="1:19" hidden="1" x14ac:dyDescent="0.2">
      <c r="A12368">
        <v>8267</v>
      </c>
      <c r="B12368" t="s">
        <v>20321</v>
      </c>
      <c r="C12368" t="s">
        <v>20</v>
      </c>
      <c r="D12368">
        <v>2.79</v>
      </c>
      <c r="E12368">
        <v>20</v>
      </c>
      <c r="F12368" t="s">
        <v>11092</v>
      </c>
      <c r="G12368" t="s">
        <v>55</v>
      </c>
      <c r="H12368" t="s">
        <v>46</v>
      </c>
      <c r="I12368" t="s">
        <v>20315</v>
      </c>
      <c r="K12368"/>
      <c r="L12368" t="s">
        <v>20322</v>
      </c>
      <c r="M12368" t="s">
        <v>26</v>
      </c>
      <c r="N12368">
        <v>2</v>
      </c>
      <c r="P12368" t="s">
        <v>10827</v>
      </c>
      <c r="Q12368" t="s">
        <v>20323</v>
      </c>
      <c r="S12368" t="s">
        <v>29</v>
      </c>
    </row>
    <row r="12369" spans="1:19" hidden="1" x14ac:dyDescent="0.2">
      <c r="A12369">
        <v>8268</v>
      </c>
      <c r="B12369" t="s">
        <v>20324</v>
      </c>
      <c r="C12369" t="s">
        <v>20</v>
      </c>
      <c r="D12369">
        <v>3.61</v>
      </c>
      <c r="E12369">
        <v>20</v>
      </c>
      <c r="F12369" t="s">
        <v>11092</v>
      </c>
      <c r="G12369" t="s">
        <v>55</v>
      </c>
      <c r="H12369" t="s">
        <v>46</v>
      </c>
      <c r="I12369" t="s">
        <v>20315</v>
      </c>
      <c r="K12369"/>
      <c r="L12369" t="s">
        <v>20325</v>
      </c>
      <c r="M12369" t="s">
        <v>26</v>
      </c>
      <c r="N12369">
        <v>2</v>
      </c>
      <c r="P12369" t="s">
        <v>10827</v>
      </c>
      <c r="Q12369" t="s">
        <v>20326</v>
      </c>
      <c r="S12369" t="s">
        <v>29</v>
      </c>
    </row>
    <row r="12370" spans="1:19" hidden="1" x14ac:dyDescent="0.2">
      <c r="A12370">
        <v>8269</v>
      </c>
      <c r="B12370" t="s">
        <v>20327</v>
      </c>
      <c r="C12370" t="s">
        <v>20</v>
      </c>
      <c r="D12370">
        <v>3.39</v>
      </c>
      <c r="E12370">
        <v>20</v>
      </c>
      <c r="F12370" t="s">
        <v>11092</v>
      </c>
      <c r="G12370" t="s">
        <v>55</v>
      </c>
      <c r="H12370" t="s">
        <v>23</v>
      </c>
      <c r="I12370" t="s">
        <v>20315</v>
      </c>
      <c r="K12370"/>
      <c r="L12370" t="s">
        <v>20328</v>
      </c>
      <c r="M12370" t="s">
        <v>26</v>
      </c>
      <c r="N12370">
        <v>2</v>
      </c>
      <c r="P12370" t="s">
        <v>10827</v>
      </c>
      <c r="Q12370" t="s">
        <v>20329</v>
      </c>
      <c r="S12370" t="s">
        <v>29</v>
      </c>
    </row>
    <row r="12371" spans="1:19" hidden="1" x14ac:dyDescent="0.2">
      <c r="A12371">
        <v>8270</v>
      </c>
      <c r="B12371" t="s">
        <v>20330</v>
      </c>
      <c r="C12371" t="s">
        <v>20</v>
      </c>
      <c r="D12371">
        <v>3.04</v>
      </c>
      <c r="E12371">
        <v>20</v>
      </c>
      <c r="F12371" t="s">
        <v>11092</v>
      </c>
      <c r="G12371" t="s">
        <v>55</v>
      </c>
      <c r="H12371" t="s">
        <v>23</v>
      </c>
      <c r="I12371" t="s">
        <v>20315</v>
      </c>
      <c r="K12371"/>
      <c r="L12371" t="s">
        <v>20331</v>
      </c>
      <c r="M12371" t="s">
        <v>26</v>
      </c>
      <c r="N12371">
        <v>2</v>
      </c>
      <c r="P12371" t="s">
        <v>10827</v>
      </c>
      <c r="Q12371" t="s">
        <v>20332</v>
      </c>
      <c r="S12371" t="s">
        <v>29</v>
      </c>
    </row>
    <row r="12372" spans="1:19" hidden="1" x14ac:dyDescent="0.2">
      <c r="A12372">
        <v>8271</v>
      </c>
      <c r="B12372" t="s">
        <v>20333</v>
      </c>
      <c r="C12372" t="s">
        <v>20</v>
      </c>
      <c r="D12372">
        <v>3.15</v>
      </c>
      <c r="E12372">
        <v>20</v>
      </c>
      <c r="F12372" t="s">
        <v>11092</v>
      </c>
      <c r="G12372" t="s">
        <v>55</v>
      </c>
      <c r="H12372" t="s">
        <v>23</v>
      </c>
      <c r="I12372" t="s">
        <v>20315</v>
      </c>
      <c r="K12372"/>
      <c r="L12372" t="s">
        <v>20334</v>
      </c>
      <c r="M12372" t="s">
        <v>26</v>
      </c>
      <c r="N12372">
        <v>2</v>
      </c>
      <c r="P12372" t="s">
        <v>10827</v>
      </c>
      <c r="Q12372" t="s">
        <v>20335</v>
      </c>
      <c r="S12372" t="s">
        <v>29</v>
      </c>
    </row>
    <row r="12373" spans="1:19" hidden="1" x14ac:dyDescent="0.2">
      <c r="A12373">
        <v>8272</v>
      </c>
      <c r="B12373" t="s">
        <v>20336</v>
      </c>
      <c r="C12373" t="s">
        <v>20</v>
      </c>
      <c r="D12373">
        <v>2.15</v>
      </c>
      <c r="E12373">
        <v>20</v>
      </c>
      <c r="F12373" t="s">
        <v>11092</v>
      </c>
      <c r="G12373" t="s">
        <v>55</v>
      </c>
      <c r="H12373" t="s">
        <v>23</v>
      </c>
      <c r="I12373" t="s">
        <v>20315</v>
      </c>
      <c r="K12373"/>
      <c r="L12373" t="s">
        <v>20337</v>
      </c>
      <c r="M12373" t="s">
        <v>26</v>
      </c>
      <c r="N12373">
        <v>2</v>
      </c>
      <c r="P12373" t="s">
        <v>10827</v>
      </c>
      <c r="Q12373" t="s">
        <v>20338</v>
      </c>
      <c r="S12373" t="s">
        <v>29</v>
      </c>
    </row>
    <row r="12374" spans="1:19" hidden="1" x14ac:dyDescent="0.2">
      <c r="A12374">
        <v>8273</v>
      </c>
      <c r="B12374" t="s">
        <v>20339</v>
      </c>
      <c r="C12374" t="s">
        <v>20</v>
      </c>
      <c r="D12374">
        <v>1.91</v>
      </c>
      <c r="E12374">
        <v>20</v>
      </c>
      <c r="F12374" t="s">
        <v>11092</v>
      </c>
      <c r="G12374" t="s">
        <v>55</v>
      </c>
      <c r="H12374" t="s">
        <v>23</v>
      </c>
      <c r="I12374" t="s">
        <v>20315</v>
      </c>
      <c r="K12374"/>
      <c r="L12374" t="s">
        <v>20340</v>
      </c>
      <c r="M12374" t="s">
        <v>26</v>
      </c>
      <c r="N12374">
        <v>2</v>
      </c>
      <c r="P12374" t="s">
        <v>10827</v>
      </c>
      <c r="Q12374" t="s">
        <v>20341</v>
      </c>
      <c r="S12374" t="s">
        <v>29</v>
      </c>
    </row>
    <row r="12375" spans="1:19" hidden="1" x14ac:dyDescent="0.2">
      <c r="A12375">
        <v>8274</v>
      </c>
      <c r="B12375" t="s">
        <v>20342</v>
      </c>
      <c r="C12375" t="s">
        <v>20</v>
      </c>
      <c r="D12375">
        <v>2.3199999999999998</v>
      </c>
      <c r="E12375">
        <v>20</v>
      </c>
      <c r="F12375" t="s">
        <v>11092</v>
      </c>
      <c r="G12375" t="s">
        <v>55</v>
      </c>
      <c r="H12375" t="s">
        <v>46</v>
      </c>
      <c r="I12375" t="s">
        <v>20315</v>
      </c>
      <c r="K12375"/>
      <c r="L12375" t="s">
        <v>20343</v>
      </c>
      <c r="M12375" t="s">
        <v>26</v>
      </c>
      <c r="N12375">
        <v>2</v>
      </c>
      <c r="P12375" t="s">
        <v>10827</v>
      </c>
      <c r="Q12375" t="s">
        <v>20344</v>
      </c>
      <c r="S12375" t="s">
        <v>29</v>
      </c>
    </row>
    <row r="12376" spans="1:19" hidden="1" x14ac:dyDescent="0.2">
      <c r="A12376">
        <v>8275</v>
      </c>
      <c r="B12376" t="s">
        <v>20345</v>
      </c>
      <c r="C12376" t="s">
        <v>20</v>
      </c>
      <c r="D12376">
        <v>3</v>
      </c>
      <c r="E12376">
        <v>20</v>
      </c>
      <c r="F12376" t="s">
        <v>11092</v>
      </c>
      <c r="G12376" t="s">
        <v>55</v>
      </c>
      <c r="H12376" t="s">
        <v>46</v>
      </c>
      <c r="I12376" t="s">
        <v>20315</v>
      </c>
      <c r="K12376"/>
      <c r="L12376" t="s">
        <v>20346</v>
      </c>
      <c r="M12376" t="s">
        <v>26</v>
      </c>
      <c r="N12376">
        <v>2</v>
      </c>
      <c r="P12376" t="s">
        <v>10827</v>
      </c>
      <c r="Q12376" t="s">
        <v>20347</v>
      </c>
      <c r="S12376" t="s">
        <v>29</v>
      </c>
    </row>
    <row r="12377" spans="1:19" hidden="1" x14ac:dyDescent="0.2">
      <c r="A12377">
        <v>8276</v>
      </c>
      <c r="B12377" t="s">
        <v>20348</v>
      </c>
      <c r="C12377" t="s">
        <v>20</v>
      </c>
      <c r="D12377">
        <v>3.06</v>
      </c>
      <c r="E12377">
        <v>20</v>
      </c>
      <c r="F12377" t="s">
        <v>11092</v>
      </c>
      <c r="G12377" t="s">
        <v>55</v>
      </c>
      <c r="H12377" t="s">
        <v>46</v>
      </c>
      <c r="I12377" t="s">
        <v>20315</v>
      </c>
      <c r="K12377"/>
      <c r="L12377" t="s">
        <v>20349</v>
      </c>
      <c r="M12377" t="s">
        <v>26</v>
      </c>
      <c r="N12377">
        <v>2</v>
      </c>
      <c r="P12377" t="s">
        <v>10827</v>
      </c>
      <c r="Q12377" t="s">
        <v>20350</v>
      </c>
      <c r="S12377" t="s">
        <v>29</v>
      </c>
    </row>
    <row r="12378" spans="1:19" hidden="1" x14ac:dyDescent="0.2">
      <c r="A12378">
        <v>8279</v>
      </c>
      <c r="B12378" t="s">
        <v>20351</v>
      </c>
      <c r="C12378" t="s">
        <v>20</v>
      </c>
      <c r="D12378">
        <v>0.59</v>
      </c>
      <c r="E12378">
        <v>25</v>
      </c>
      <c r="F12378" t="s">
        <v>20160</v>
      </c>
      <c r="G12378" t="s">
        <v>11116</v>
      </c>
      <c r="H12378" t="s">
        <v>23</v>
      </c>
      <c r="I12378" t="s">
        <v>4519</v>
      </c>
      <c r="K12378"/>
      <c r="L12378" t="s">
        <v>20352</v>
      </c>
      <c r="M12378" t="s">
        <v>10986</v>
      </c>
      <c r="N12378">
        <v>3</v>
      </c>
      <c r="P12378" t="s">
        <v>10827</v>
      </c>
      <c r="Q12378" t="s">
        <v>20353</v>
      </c>
      <c r="S12378" t="s">
        <v>29</v>
      </c>
    </row>
    <row r="12379" spans="1:19" hidden="1" x14ac:dyDescent="0.2">
      <c r="A12379">
        <v>8280</v>
      </c>
      <c r="B12379" t="s">
        <v>10796</v>
      </c>
      <c r="C12379" t="s">
        <v>20</v>
      </c>
      <c r="D12379">
        <v>3.65</v>
      </c>
      <c r="E12379" t="s">
        <v>363</v>
      </c>
      <c r="F12379" t="s">
        <v>20354</v>
      </c>
      <c r="G12379" t="s">
        <v>246</v>
      </c>
      <c r="H12379" t="s">
        <v>23</v>
      </c>
      <c r="I12379" t="s">
        <v>20355</v>
      </c>
      <c r="K12379"/>
      <c r="L12379" t="s">
        <v>10797</v>
      </c>
      <c r="M12379" t="s">
        <v>11208</v>
      </c>
      <c r="N12379">
        <v>4</v>
      </c>
      <c r="P12379" t="s">
        <v>10827</v>
      </c>
      <c r="Q12379" t="s">
        <v>20356</v>
      </c>
      <c r="S12379" t="s">
        <v>29</v>
      </c>
    </row>
    <row r="12380" spans="1:19" hidden="1" x14ac:dyDescent="0.2">
      <c r="A12380">
        <v>8280</v>
      </c>
      <c r="B12380" t="s">
        <v>10796</v>
      </c>
      <c r="C12380" t="s">
        <v>20</v>
      </c>
      <c r="D12380">
        <v>4.26</v>
      </c>
      <c r="E12380">
        <v>0</v>
      </c>
      <c r="F12380" t="s">
        <v>20357</v>
      </c>
      <c r="G12380" t="s">
        <v>55</v>
      </c>
      <c r="H12380" t="s">
        <v>23</v>
      </c>
      <c r="I12380" t="s">
        <v>301</v>
      </c>
      <c r="K12380"/>
      <c r="L12380" t="s">
        <v>10797</v>
      </c>
      <c r="M12380" t="s">
        <v>11208</v>
      </c>
      <c r="N12380">
        <v>4</v>
      </c>
      <c r="P12380" t="s">
        <v>10827</v>
      </c>
      <c r="Q12380" t="s">
        <v>20356</v>
      </c>
      <c r="S12380" t="s">
        <v>29</v>
      </c>
    </row>
    <row r="12381" spans="1:19" hidden="1" x14ac:dyDescent="0.2">
      <c r="A12381">
        <v>8280</v>
      </c>
      <c r="B12381" t="s">
        <v>10796</v>
      </c>
      <c r="C12381" t="s">
        <v>20</v>
      </c>
      <c r="D12381">
        <v>3.52</v>
      </c>
      <c r="E12381">
        <v>24</v>
      </c>
      <c r="F12381" t="s">
        <v>20357</v>
      </c>
      <c r="G12381" t="s">
        <v>55</v>
      </c>
      <c r="H12381" t="s">
        <v>23</v>
      </c>
      <c r="I12381" t="s">
        <v>301</v>
      </c>
      <c r="K12381"/>
      <c r="L12381" t="s">
        <v>10797</v>
      </c>
      <c r="M12381" t="s">
        <v>11208</v>
      </c>
      <c r="N12381">
        <v>4</v>
      </c>
      <c r="P12381" t="s">
        <v>10827</v>
      </c>
      <c r="Q12381" t="s">
        <v>20356</v>
      </c>
      <c r="S12381" t="s">
        <v>29</v>
      </c>
    </row>
    <row r="12382" spans="1:19" hidden="1" x14ac:dyDescent="0.2">
      <c r="A12382">
        <v>8280</v>
      </c>
      <c r="B12382" t="s">
        <v>10796</v>
      </c>
      <c r="C12382" t="s">
        <v>20</v>
      </c>
      <c r="D12382">
        <v>2.9</v>
      </c>
      <c r="E12382">
        <v>40.200000000000003</v>
      </c>
      <c r="F12382" t="s">
        <v>10723</v>
      </c>
      <c r="G12382" t="s">
        <v>20358</v>
      </c>
      <c r="H12382" t="s">
        <v>23</v>
      </c>
      <c r="I12382" t="s">
        <v>1549</v>
      </c>
      <c r="K12382"/>
      <c r="L12382" t="s">
        <v>10797</v>
      </c>
      <c r="M12382" t="s">
        <v>11208</v>
      </c>
      <c r="N12382">
        <v>4</v>
      </c>
      <c r="P12382" t="s">
        <v>10827</v>
      </c>
      <c r="Q12382" t="s">
        <v>20356</v>
      </c>
      <c r="S12382" t="s">
        <v>29</v>
      </c>
    </row>
    <row r="12383" spans="1:19" hidden="1" x14ac:dyDescent="0.2">
      <c r="A12383">
        <v>8290</v>
      </c>
      <c r="B12383" t="s">
        <v>20094</v>
      </c>
      <c r="C12383" t="s">
        <v>20</v>
      </c>
      <c r="D12383">
        <v>2.1</v>
      </c>
      <c r="E12383">
        <v>20</v>
      </c>
      <c r="F12383" t="s">
        <v>11092</v>
      </c>
      <c r="G12383" t="s">
        <v>55</v>
      </c>
      <c r="H12383" t="s">
        <v>23</v>
      </c>
      <c r="I12383" t="s">
        <v>20315</v>
      </c>
      <c r="K12383"/>
      <c r="L12383" t="s">
        <v>20096</v>
      </c>
      <c r="M12383" t="s">
        <v>11208</v>
      </c>
      <c r="N12383">
        <v>4</v>
      </c>
      <c r="P12383" t="s">
        <v>10827</v>
      </c>
      <c r="Q12383" t="s">
        <v>20359</v>
      </c>
      <c r="S12383" t="s">
        <v>29</v>
      </c>
    </row>
    <row r="12384" spans="1:19" hidden="1" x14ac:dyDescent="0.2">
      <c r="A12384">
        <v>8294</v>
      </c>
      <c r="B12384" t="s">
        <v>10810</v>
      </c>
      <c r="C12384" t="s">
        <v>20</v>
      </c>
      <c r="D12384">
        <v>0.18</v>
      </c>
      <c r="E12384" t="s">
        <v>363</v>
      </c>
      <c r="G12384" t="s">
        <v>567</v>
      </c>
      <c r="H12384" t="s">
        <v>23</v>
      </c>
      <c r="I12384" t="s">
        <v>493</v>
      </c>
      <c r="K12384"/>
      <c r="L12384" t="s">
        <v>10814</v>
      </c>
      <c r="M12384" t="s">
        <v>11208</v>
      </c>
      <c r="N12384">
        <v>4</v>
      </c>
      <c r="P12384" t="s">
        <v>10827</v>
      </c>
      <c r="Q12384" t="s">
        <v>20360</v>
      </c>
      <c r="S12384" t="s">
        <v>29</v>
      </c>
    </row>
    <row r="12385" spans="1:19" hidden="1" x14ac:dyDescent="0.2">
      <c r="A12385">
        <v>8296</v>
      </c>
      <c r="B12385" t="s">
        <v>10821</v>
      </c>
      <c r="C12385" t="s">
        <v>20</v>
      </c>
      <c r="D12385">
        <v>-1.45</v>
      </c>
      <c r="E12385">
        <v>25</v>
      </c>
      <c r="F12385" t="s">
        <v>13556</v>
      </c>
      <c r="G12385" t="s">
        <v>75</v>
      </c>
      <c r="H12385" t="s">
        <v>23</v>
      </c>
      <c r="I12385" t="s">
        <v>1011</v>
      </c>
      <c r="K12385"/>
      <c r="L12385" t="s">
        <v>20361</v>
      </c>
      <c r="M12385" t="s">
        <v>11071</v>
      </c>
      <c r="N12385">
        <v>3</v>
      </c>
      <c r="P12385" t="s">
        <v>10827</v>
      </c>
      <c r="Q12385" t="s">
        <v>20362</v>
      </c>
      <c r="S12385" t="s">
        <v>29</v>
      </c>
    </row>
    <row r="12386" spans="1:19" hidden="1" x14ac:dyDescent="0.2">
      <c r="A12386">
        <v>2001</v>
      </c>
      <c r="B12386" t="s">
        <v>10467</v>
      </c>
      <c r="C12386" t="s">
        <v>105</v>
      </c>
      <c r="D12386">
        <v>13.27</v>
      </c>
      <c r="E12386">
        <v>25</v>
      </c>
      <c r="F12386" t="s">
        <v>20363</v>
      </c>
      <c r="G12386" t="s">
        <v>817</v>
      </c>
      <c r="H12386" t="s">
        <v>46</v>
      </c>
      <c r="I12386" t="s">
        <v>1928</v>
      </c>
      <c r="K12386"/>
      <c r="L12386" t="s">
        <v>20364</v>
      </c>
      <c r="M12386" t="s">
        <v>20365</v>
      </c>
      <c r="N12386">
        <v>8</v>
      </c>
      <c r="O12386" t="s">
        <v>10470</v>
      </c>
      <c r="P12386" t="s">
        <v>20366</v>
      </c>
      <c r="Q12386" t="s">
        <v>20367</v>
      </c>
      <c r="S12386" t="s">
        <v>20368</v>
      </c>
    </row>
    <row r="12387" spans="1:19" x14ac:dyDescent="0.2">
      <c r="A12387">
        <v>2002</v>
      </c>
      <c r="B12387" t="s">
        <v>20369</v>
      </c>
      <c r="C12387" t="s">
        <v>105</v>
      </c>
      <c r="D12387">
        <v>3.7370000000000001</v>
      </c>
      <c r="E12387">
        <v>25</v>
      </c>
      <c r="F12387" t="s">
        <v>20370</v>
      </c>
      <c r="G12387" t="s">
        <v>20371</v>
      </c>
      <c r="H12387" t="s">
        <v>36</v>
      </c>
      <c r="I12387" t="s">
        <v>1360</v>
      </c>
      <c r="L12387" t="s">
        <v>20372</v>
      </c>
      <c r="M12387" t="s">
        <v>20365</v>
      </c>
      <c r="N12387">
        <v>8</v>
      </c>
      <c r="O12387" t="s">
        <v>20373</v>
      </c>
      <c r="P12387" t="s">
        <v>20366</v>
      </c>
      <c r="Q12387" t="s">
        <v>20374</v>
      </c>
      <c r="S12387" t="s">
        <v>20368</v>
      </c>
    </row>
    <row r="12388" spans="1:19" x14ac:dyDescent="0.2">
      <c r="A12388">
        <v>2002</v>
      </c>
      <c r="B12388" t="s">
        <v>20369</v>
      </c>
      <c r="C12388" t="s">
        <v>105</v>
      </c>
      <c r="D12388">
        <v>3.7389999999999999</v>
      </c>
      <c r="E12388">
        <v>25</v>
      </c>
      <c r="F12388" t="s">
        <v>20370</v>
      </c>
      <c r="G12388" t="s">
        <v>20375</v>
      </c>
      <c r="H12388" t="s">
        <v>36</v>
      </c>
      <c r="I12388" t="s">
        <v>20376</v>
      </c>
      <c r="L12388" t="s">
        <v>20372</v>
      </c>
      <c r="M12388" t="s">
        <v>20365</v>
      </c>
      <c r="N12388">
        <v>8</v>
      </c>
      <c r="O12388" t="s">
        <v>20373</v>
      </c>
      <c r="P12388" t="s">
        <v>20366</v>
      </c>
      <c r="Q12388" t="s">
        <v>20374</v>
      </c>
      <c r="S12388" t="s">
        <v>20368</v>
      </c>
    </row>
    <row r="12389" spans="1:19" hidden="1" x14ac:dyDescent="0.2">
      <c r="A12389">
        <v>2002</v>
      </c>
      <c r="B12389" t="s">
        <v>20369</v>
      </c>
      <c r="C12389" t="s">
        <v>105</v>
      </c>
      <c r="D12389">
        <v>3.71</v>
      </c>
      <c r="E12389">
        <v>25</v>
      </c>
      <c r="F12389" t="s">
        <v>20370</v>
      </c>
      <c r="G12389" t="s">
        <v>567</v>
      </c>
      <c r="H12389" t="s">
        <v>46</v>
      </c>
      <c r="I12389" t="s">
        <v>20377</v>
      </c>
      <c r="K12389"/>
      <c r="L12389" t="s">
        <v>20372</v>
      </c>
      <c r="M12389" t="s">
        <v>20365</v>
      </c>
      <c r="N12389">
        <v>8</v>
      </c>
      <c r="O12389" t="s">
        <v>20373</v>
      </c>
      <c r="P12389" t="s">
        <v>20366</v>
      </c>
      <c r="Q12389" t="s">
        <v>20374</v>
      </c>
      <c r="S12389" t="s">
        <v>20368</v>
      </c>
    </row>
    <row r="12390" spans="1:19" hidden="1" x14ac:dyDescent="0.2">
      <c r="A12390">
        <v>2002</v>
      </c>
      <c r="B12390" t="s">
        <v>20369</v>
      </c>
      <c r="C12390" t="s">
        <v>105</v>
      </c>
      <c r="D12390">
        <v>3.76</v>
      </c>
      <c r="E12390">
        <v>25</v>
      </c>
      <c r="F12390" t="s">
        <v>20370</v>
      </c>
      <c r="G12390" t="s">
        <v>20378</v>
      </c>
      <c r="H12390" t="s">
        <v>23</v>
      </c>
      <c r="I12390" t="s">
        <v>859</v>
      </c>
      <c r="K12390"/>
      <c r="L12390" t="s">
        <v>20372</v>
      </c>
      <c r="M12390" t="s">
        <v>20365</v>
      </c>
      <c r="N12390">
        <v>8</v>
      </c>
      <c r="O12390" t="s">
        <v>20373</v>
      </c>
      <c r="P12390" t="s">
        <v>20366</v>
      </c>
      <c r="Q12390" t="s">
        <v>20374</v>
      </c>
      <c r="S12390" t="s">
        <v>20368</v>
      </c>
    </row>
    <row r="12391" spans="1:19" hidden="1" x14ac:dyDescent="0.2">
      <c r="A12391">
        <v>2002</v>
      </c>
      <c r="B12391" t="s">
        <v>20369</v>
      </c>
      <c r="C12391" t="s">
        <v>105</v>
      </c>
      <c r="D12391">
        <v>3.56</v>
      </c>
      <c r="E12391">
        <v>25</v>
      </c>
      <c r="F12391" t="s">
        <v>20379</v>
      </c>
      <c r="G12391" t="s">
        <v>55</v>
      </c>
      <c r="H12391" t="s">
        <v>46</v>
      </c>
      <c r="I12391" t="s">
        <v>20380</v>
      </c>
      <c r="K12391"/>
      <c r="L12391" t="s">
        <v>20372</v>
      </c>
      <c r="M12391" t="s">
        <v>20365</v>
      </c>
      <c r="N12391">
        <v>8</v>
      </c>
      <c r="O12391" t="s">
        <v>20373</v>
      </c>
      <c r="P12391" t="s">
        <v>20366</v>
      </c>
      <c r="Q12391" t="s">
        <v>20374</v>
      </c>
      <c r="S12391" t="s">
        <v>20368</v>
      </c>
    </row>
    <row r="12392" spans="1:19" hidden="1" x14ac:dyDescent="0.2">
      <c r="A12392">
        <v>2002</v>
      </c>
      <c r="B12392" t="s">
        <v>20369</v>
      </c>
      <c r="C12392" t="s">
        <v>105</v>
      </c>
      <c r="D12392">
        <v>3.75</v>
      </c>
      <c r="E12392">
        <v>25</v>
      </c>
      <c r="F12392" t="s">
        <v>20379</v>
      </c>
      <c r="G12392" t="s">
        <v>55</v>
      </c>
      <c r="H12392" t="s">
        <v>23</v>
      </c>
      <c r="I12392" t="s">
        <v>5476</v>
      </c>
      <c r="K12392"/>
      <c r="L12392" t="s">
        <v>20372</v>
      </c>
      <c r="M12392" t="s">
        <v>20365</v>
      </c>
      <c r="N12392">
        <v>8</v>
      </c>
      <c r="O12392" t="s">
        <v>20373</v>
      </c>
      <c r="P12392" t="s">
        <v>20366</v>
      </c>
      <c r="Q12392" t="s">
        <v>20374</v>
      </c>
      <c r="S12392" t="s">
        <v>20368</v>
      </c>
    </row>
    <row r="12393" spans="1:19" hidden="1" x14ac:dyDescent="0.2">
      <c r="A12393">
        <v>2002</v>
      </c>
      <c r="B12393" t="s">
        <v>20369</v>
      </c>
      <c r="C12393" t="s">
        <v>20381</v>
      </c>
      <c r="D12393">
        <v>4.2</v>
      </c>
      <c r="E12393">
        <v>25</v>
      </c>
      <c r="F12393" t="s">
        <v>20379</v>
      </c>
      <c r="G12393" t="s">
        <v>55</v>
      </c>
      <c r="H12393" t="s">
        <v>23</v>
      </c>
      <c r="I12393" t="s">
        <v>5476</v>
      </c>
      <c r="K12393"/>
      <c r="L12393" t="s">
        <v>20372</v>
      </c>
      <c r="M12393" t="s">
        <v>20365</v>
      </c>
      <c r="N12393">
        <v>8</v>
      </c>
      <c r="O12393" t="s">
        <v>20373</v>
      </c>
      <c r="P12393" t="s">
        <v>20366</v>
      </c>
      <c r="Q12393" t="s">
        <v>20374</v>
      </c>
      <c r="S12393" t="s">
        <v>20368</v>
      </c>
    </row>
    <row r="12394" spans="1:19" hidden="1" x14ac:dyDescent="0.2">
      <c r="A12394">
        <v>2002</v>
      </c>
      <c r="B12394" t="s">
        <v>20369</v>
      </c>
      <c r="C12394" t="s">
        <v>105</v>
      </c>
      <c r="D12394">
        <v>3.75</v>
      </c>
      <c r="E12394">
        <v>25</v>
      </c>
      <c r="F12394" t="s">
        <v>20382</v>
      </c>
      <c r="G12394" t="s">
        <v>2615</v>
      </c>
      <c r="H12394" t="s">
        <v>46</v>
      </c>
      <c r="I12394" t="s">
        <v>7638</v>
      </c>
      <c r="K12394"/>
      <c r="L12394" t="s">
        <v>20372</v>
      </c>
      <c r="M12394" t="s">
        <v>20365</v>
      </c>
      <c r="N12394">
        <v>8</v>
      </c>
      <c r="O12394" t="s">
        <v>20373</v>
      </c>
      <c r="P12394" t="s">
        <v>20366</v>
      </c>
      <c r="Q12394" t="s">
        <v>20374</v>
      </c>
      <c r="S12394" t="s">
        <v>20368</v>
      </c>
    </row>
    <row r="12395" spans="1:19" hidden="1" x14ac:dyDescent="0.2">
      <c r="A12395">
        <v>2002</v>
      </c>
      <c r="B12395" t="s">
        <v>20369</v>
      </c>
      <c r="C12395" t="s">
        <v>20381</v>
      </c>
      <c r="D12395">
        <v>4.21</v>
      </c>
      <c r="E12395">
        <v>25</v>
      </c>
      <c r="F12395" t="s">
        <v>20382</v>
      </c>
      <c r="G12395" t="s">
        <v>2615</v>
      </c>
      <c r="H12395" t="s">
        <v>46</v>
      </c>
      <c r="I12395" t="s">
        <v>7638</v>
      </c>
      <c r="K12395"/>
      <c r="L12395" t="s">
        <v>20372</v>
      </c>
      <c r="M12395" t="s">
        <v>20365</v>
      </c>
      <c r="N12395">
        <v>8</v>
      </c>
      <c r="O12395" t="s">
        <v>20373</v>
      </c>
      <c r="P12395" t="s">
        <v>20366</v>
      </c>
      <c r="Q12395" t="s">
        <v>20374</v>
      </c>
      <c r="S12395" t="s">
        <v>20368</v>
      </c>
    </row>
    <row r="12396" spans="1:19" x14ac:dyDescent="0.2">
      <c r="A12396">
        <v>2002</v>
      </c>
      <c r="B12396" t="s">
        <v>20369</v>
      </c>
      <c r="C12396" t="s">
        <v>105</v>
      </c>
      <c r="D12396">
        <v>3.7719999999999998</v>
      </c>
      <c r="E12396">
        <v>25</v>
      </c>
      <c r="F12396" t="s">
        <v>20383</v>
      </c>
      <c r="G12396" t="s">
        <v>20371</v>
      </c>
      <c r="H12396" t="s">
        <v>36</v>
      </c>
      <c r="I12396" t="s">
        <v>1360</v>
      </c>
      <c r="L12396" t="s">
        <v>20372</v>
      </c>
      <c r="M12396" t="s">
        <v>20365</v>
      </c>
      <c r="N12396">
        <v>8</v>
      </c>
      <c r="O12396" t="s">
        <v>20373</v>
      </c>
      <c r="P12396" t="s">
        <v>20366</v>
      </c>
      <c r="Q12396" t="s">
        <v>20374</v>
      </c>
      <c r="S12396" t="s">
        <v>20368</v>
      </c>
    </row>
    <row r="12397" spans="1:19" hidden="1" x14ac:dyDescent="0.2">
      <c r="A12397">
        <v>2002</v>
      </c>
      <c r="B12397" t="s">
        <v>20369</v>
      </c>
      <c r="C12397" t="s">
        <v>105</v>
      </c>
      <c r="D12397">
        <v>3.76</v>
      </c>
      <c r="E12397">
        <v>25</v>
      </c>
      <c r="F12397" t="s">
        <v>20384</v>
      </c>
      <c r="G12397" t="s">
        <v>567</v>
      </c>
      <c r="H12397" t="s">
        <v>46</v>
      </c>
      <c r="I12397" t="s">
        <v>20377</v>
      </c>
      <c r="K12397"/>
      <c r="L12397" t="s">
        <v>20372</v>
      </c>
      <c r="M12397" t="s">
        <v>20365</v>
      </c>
      <c r="N12397">
        <v>8</v>
      </c>
      <c r="O12397" t="s">
        <v>20373</v>
      </c>
      <c r="P12397" t="s">
        <v>20366</v>
      </c>
      <c r="Q12397" t="s">
        <v>20374</v>
      </c>
      <c r="S12397" t="s">
        <v>20368</v>
      </c>
    </row>
    <row r="12398" spans="1:19" hidden="1" x14ac:dyDescent="0.2">
      <c r="A12398">
        <v>2002</v>
      </c>
      <c r="B12398" t="s">
        <v>20369</v>
      </c>
      <c r="C12398" t="s">
        <v>105</v>
      </c>
      <c r="D12398">
        <v>3.61</v>
      </c>
      <c r="E12398">
        <v>25</v>
      </c>
      <c r="F12398" s="1" t="s">
        <v>20385</v>
      </c>
      <c r="G12398" t="s">
        <v>20378</v>
      </c>
      <c r="H12398" t="s">
        <v>23</v>
      </c>
      <c r="I12398" t="s">
        <v>859</v>
      </c>
      <c r="K12398"/>
      <c r="L12398" t="s">
        <v>20372</v>
      </c>
      <c r="M12398" t="s">
        <v>20365</v>
      </c>
      <c r="N12398">
        <v>8</v>
      </c>
      <c r="O12398" t="s">
        <v>20373</v>
      </c>
      <c r="P12398" t="s">
        <v>20366</v>
      </c>
      <c r="Q12398" t="s">
        <v>20374</v>
      </c>
      <c r="R12398" t="s">
        <v>20386</v>
      </c>
      <c r="S12398" t="s">
        <v>20368</v>
      </c>
    </row>
    <row r="12399" spans="1:19" hidden="1" x14ac:dyDescent="0.2">
      <c r="A12399">
        <v>2002</v>
      </c>
      <c r="B12399" t="s">
        <v>20369</v>
      </c>
      <c r="C12399" t="s">
        <v>105</v>
      </c>
      <c r="D12399">
        <v>3.49</v>
      </c>
      <c r="E12399">
        <v>25</v>
      </c>
      <c r="F12399" s="1" t="s">
        <v>20387</v>
      </c>
      <c r="G12399" t="s">
        <v>20378</v>
      </c>
      <c r="H12399" t="s">
        <v>23</v>
      </c>
      <c r="I12399" t="s">
        <v>859</v>
      </c>
      <c r="K12399"/>
      <c r="L12399" t="s">
        <v>20372</v>
      </c>
      <c r="M12399" t="s">
        <v>20365</v>
      </c>
      <c r="N12399">
        <v>8</v>
      </c>
      <c r="O12399" t="s">
        <v>20373</v>
      </c>
      <c r="P12399" t="s">
        <v>20366</v>
      </c>
      <c r="Q12399" t="s">
        <v>20374</v>
      </c>
      <c r="R12399" t="s">
        <v>20388</v>
      </c>
      <c r="S12399" t="s">
        <v>20368</v>
      </c>
    </row>
    <row r="12400" spans="1:19" hidden="1" x14ac:dyDescent="0.2">
      <c r="A12400">
        <v>2002</v>
      </c>
      <c r="B12400" t="s">
        <v>20369</v>
      </c>
      <c r="C12400" t="s">
        <v>105</v>
      </c>
      <c r="D12400">
        <v>3.38</v>
      </c>
      <c r="E12400">
        <v>25</v>
      </c>
      <c r="F12400" s="1" t="s">
        <v>20389</v>
      </c>
      <c r="G12400" t="s">
        <v>20378</v>
      </c>
      <c r="H12400" t="s">
        <v>23</v>
      </c>
      <c r="I12400" t="s">
        <v>859</v>
      </c>
      <c r="K12400"/>
      <c r="L12400" t="s">
        <v>20372</v>
      </c>
      <c r="M12400" t="s">
        <v>20365</v>
      </c>
      <c r="N12400">
        <v>8</v>
      </c>
      <c r="O12400" t="s">
        <v>20373</v>
      </c>
      <c r="P12400" t="s">
        <v>20366</v>
      </c>
      <c r="Q12400" t="s">
        <v>20374</v>
      </c>
      <c r="R12400" t="s">
        <v>20390</v>
      </c>
      <c r="S12400" t="s">
        <v>20368</v>
      </c>
    </row>
    <row r="12401" spans="1:19" hidden="1" x14ac:dyDescent="0.2">
      <c r="A12401">
        <v>2003</v>
      </c>
      <c r="B12401" t="s">
        <v>20391</v>
      </c>
      <c r="C12401" t="s">
        <v>105</v>
      </c>
      <c r="D12401">
        <v>7.1</v>
      </c>
      <c r="E12401">
        <v>19.5</v>
      </c>
      <c r="F12401" t="s">
        <v>3222</v>
      </c>
      <c r="G12401" t="s">
        <v>55</v>
      </c>
      <c r="H12401" t="s">
        <v>23</v>
      </c>
      <c r="I12401" t="s">
        <v>3082</v>
      </c>
      <c r="K12401"/>
      <c r="L12401" t="s">
        <v>20392</v>
      </c>
      <c r="M12401" t="s">
        <v>20393</v>
      </c>
      <c r="N12401">
        <v>5</v>
      </c>
      <c r="O12401" t="s">
        <v>20394</v>
      </c>
      <c r="P12401" t="s">
        <v>20366</v>
      </c>
      <c r="Q12401" t="s">
        <v>20395</v>
      </c>
      <c r="S12401" t="s">
        <v>20368</v>
      </c>
    </row>
    <row r="12402" spans="1:19" hidden="1" x14ac:dyDescent="0.2">
      <c r="A12402">
        <v>2004</v>
      </c>
      <c r="B12402" t="s">
        <v>19981</v>
      </c>
      <c r="C12402" t="s">
        <v>105</v>
      </c>
      <c r="D12402">
        <v>15.5</v>
      </c>
      <c r="E12402">
        <v>25</v>
      </c>
      <c r="G12402" t="s">
        <v>817</v>
      </c>
      <c r="H12402" t="s">
        <v>23</v>
      </c>
      <c r="I12402" t="s">
        <v>16845</v>
      </c>
      <c r="K12402"/>
      <c r="L12402" t="s">
        <v>19982</v>
      </c>
      <c r="M12402" t="s">
        <v>20396</v>
      </c>
      <c r="N12402">
        <v>4</v>
      </c>
      <c r="P12402" t="s">
        <v>20366</v>
      </c>
      <c r="Q12402" t="s">
        <v>20397</v>
      </c>
      <c r="S12402" t="s">
        <v>20368</v>
      </c>
    </row>
    <row r="12403" spans="1:19" hidden="1" x14ac:dyDescent="0.2">
      <c r="A12403">
        <v>2004</v>
      </c>
      <c r="B12403" t="s">
        <v>19981</v>
      </c>
      <c r="C12403" t="s">
        <v>105</v>
      </c>
      <c r="D12403">
        <v>15.09</v>
      </c>
      <c r="E12403">
        <v>25</v>
      </c>
      <c r="G12403" t="s">
        <v>12576</v>
      </c>
      <c r="H12403" t="s">
        <v>23</v>
      </c>
      <c r="I12403" t="s">
        <v>20398</v>
      </c>
      <c r="K12403"/>
      <c r="L12403" t="s">
        <v>19982</v>
      </c>
      <c r="M12403" t="s">
        <v>20396</v>
      </c>
      <c r="N12403">
        <v>4</v>
      </c>
      <c r="P12403" t="s">
        <v>20366</v>
      </c>
      <c r="Q12403" t="s">
        <v>20397</v>
      </c>
      <c r="S12403" t="s">
        <v>20368</v>
      </c>
    </row>
    <row r="12404" spans="1:19" hidden="1" x14ac:dyDescent="0.2">
      <c r="A12404">
        <v>2005</v>
      </c>
      <c r="B12404" t="s">
        <v>20399</v>
      </c>
      <c r="C12404" t="s">
        <v>105</v>
      </c>
      <c r="D12404">
        <v>11.5</v>
      </c>
      <c r="E12404">
        <v>20</v>
      </c>
      <c r="G12404" t="s">
        <v>31</v>
      </c>
      <c r="H12404" t="s">
        <v>23</v>
      </c>
      <c r="I12404" t="s">
        <v>3082</v>
      </c>
      <c r="K12404"/>
      <c r="L12404" t="s">
        <v>20400</v>
      </c>
      <c r="M12404" t="s">
        <v>10986</v>
      </c>
      <c r="N12404">
        <v>3</v>
      </c>
      <c r="P12404" t="s">
        <v>20366</v>
      </c>
      <c r="Q12404" t="s">
        <v>20401</v>
      </c>
      <c r="S12404" t="s">
        <v>20368</v>
      </c>
    </row>
    <row r="12405" spans="1:19" hidden="1" x14ac:dyDescent="0.2">
      <c r="A12405">
        <v>2006</v>
      </c>
      <c r="B12405" t="s">
        <v>20402</v>
      </c>
      <c r="C12405" t="s">
        <v>105</v>
      </c>
      <c r="D12405">
        <v>10.33</v>
      </c>
      <c r="E12405">
        <v>25</v>
      </c>
      <c r="F12405" t="s">
        <v>20403</v>
      </c>
      <c r="H12405" t="s">
        <v>23</v>
      </c>
      <c r="I12405" t="s">
        <v>20404</v>
      </c>
      <c r="K12405"/>
      <c r="L12405" t="s">
        <v>20405</v>
      </c>
      <c r="M12405" t="s">
        <v>20396</v>
      </c>
      <c r="N12405">
        <v>4</v>
      </c>
      <c r="P12405" t="s">
        <v>20366</v>
      </c>
      <c r="Q12405" t="s">
        <v>20406</v>
      </c>
      <c r="S12405" t="s">
        <v>20368</v>
      </c>
    </row>
    <row r="12406" spans="1:19" hidden="1" x14ac:dyDescent="0.2">
      <c r="A12406">
        <v>2007</v>
      </c>
      <c r="B12406" t="s">
        <v>20407</v>
      </c>
      <c r="C12406" t="s">
        <v>105</v>
      </c>
      <c r="D12406">
        <v>0.14000000000000001</v>
      </c>
      <c r="E12406">
        <v>20</v>
      </c>
      <c r="F12406" t="s">
        <v>20408</v>
      </c>
      <c r="G12406" t="s">
        <v>75</v>
      </c>
      <c r="H12406" t="s">
        <v>23</v>
      </c>
      <c r="I12406" t="s">
        <v>20409</v>
      </c>
      <c r="K12406"/>
      <c r="L12406" t="s">
        <v>20410</v>
      </c>
      <c r="M12406" t="s">
        <v>20396</v>
      </c>
      <c r="N12406">
        <v>4</v>
      </c>
      <c r="P12406" t="s">
        <v>20366</v>
      </c>
      <c r="Q12406" t="s">
        <v>20411</v>
      </c>
      <c r="S12406" t="s">
        <v>20368</v>
      </c>
    </row>
    <row r="12407" spans="1:19" hidden="1" x14ac:dyDescent="0.2">
      <c r="A12407">
        <v>2007</v>
      </c>
      <c r="B12407" t="s">
        <v>20407</v>
      </c>
      <c r="C12407" t="s">
        <v>105</v>
      </c>
      <c r="D12407">
        <v>0.06</v>
      </c>
      <c r="E12407">
        <v>25.5</v>
      </c>
      <c r="F12407" t="s">
        <v>20412</v>
      </c>
      <c r="G12407" t="s">
        <v>31</v>
      </c>
      <c r="H12407" t="s">
        <v>23</v>
      </c>
      <c r="I12407" t="s">
        <v>4468</v>
      </c>
      <c r="K12407"/>
      <c r="L12407" t="s">
        <v>20410</v>
      </c>
      <c r="M12407" t="s">
        <v>20396</v>
      </c>
      <c r="N12407">
        <v>4</v>
      </c>
      <c r="P12407" t="s">
        <v>20366</v>
      </c>
      <c r="Q12407" t="s">
        <v>20411</v>
      </c>
      <c r="S12407" t="s">
        <v>20368</v>
      </c>
    </row>
    <row r="12408" spans="1:19" hidden="1" x14ac:dyDescent="0.2">
      <c r="A12408">
        <v>2007</v>
      </c>
      <c r="B12408" t="s">
        <v>20407</v>
      </c>
      <c r="C12408" t="s">
        <v>105</v>
      </c>
      <c r="D12408">
        <v>0.05</v>
      </c>
      <c r="E12408">
        <v>9.6</v>
      </c>
      <c r="F12408" t="s">
        <v>20412</v>
      </c>
      <c r="G12408" t="s">
        <v>31</v>
      </c>
      <c r="H12408" t="s">
        <v>23</v>
      </c>
      <c r="I12408" t="s">
        <v>4468</v>
      </c>
      <c r="K12408"/>
      <c r="L12408" t="s">
        <v>20410</v>
      </c>
      <c r="M12408" t="s">
        <v>20396</v>
      </c>
      <c r="N12408">
        <v>4</v>
      </c>
      <c r="P12408" t="s">
        <v>20366</v>
      </c>
      <c r="Q12408" t="s">
        <v>20411</v>
      </c>
      <c r="S12408" t="s">
        <v>20368</v>
      </c>
    </row>
    <row r="12409" spans="1:19" hidden="1" x14ac:dyDescent="0.2">
      <c r="A12409">
        <v>2007</v>
      </c>
      <c r="B12409" t="s">
        <v>20407</v>
      </c>
      <c r="C12409" t="s">
        <v>105</v>
      </c>
      <c r="D12409">
        <v>0.23</v>
      </c>
      <c r="E12409">
        <v>5</v>
      </c>
      <c r="F12409" t="s">
        <v>20413</v>
      </c>
      <c r="G12409" t="s">
        <v>75</v>
      </c>
      <c r="H12409" t="s">
        <v>23</v>
      </c>
      <c r="I12409" t="s">
        <v>20414</v>
      </c>
      <c r="J12409" t="s">
        <v>43</v>
      </c>
      <c r="K12409"/>
      <c r="L12409" t="s">
        <v>20410</v>
      </c>
      <c r="M12409" t="s">
        <v>20396</v>
      </c>
      <c r="N12409">
        <v>4</v>
      </c>
      <c r="P12409" t="s">
        <v>20366</v>
      </c>
      <c r="Q12409" t="s">
        <v>20411</v>
      </c>
      <c r="S12409" t="s">
        <v>20368</v>
      </c>
    </row>
    <row r="12410" spans="1:19" hidden="1" x14ac:dyDescent="0.2">
      <c r="A12410">
        <v>2007</v>
      </c>
      <c r="B12410" t="s">
        <v>20407</v>
      </c>
      <c r="C12410" t="s">
        <v>105</v>
      </c>
      <c r="D12410">
        <v>0.17</v>
      </c>
      <c r="E12410">
        <v>20</v>
      </c>
      <c r="F12410" t="s">
        <v>20413</v>
      </c>
      <c r="G12410" t="s">
        <v>75</v>
      </c>
      <c r="H12410" t="s">
        <v>23</v>
      </c>
      <c r="I12410" t="s">
        <v>20414</v>
      </c>
      <c r="J12410" t="s">
        <v>43</v>
      </c>
      <c r="K12410"/>
      <c r="L12410" t="s">
        <v>20410</v>
      </c>
      <c r="M12410" t="s">
        <v>20396</v>
      </c>
      <c r="N12410">
        <v>4</v>
      </c>
      <c r="P12410" t="s">
        <v>20366</v>
      </c>
      <c r="Q12410" t="s">
        <v>20411</v>
      </c>
      <c r="S12410" t="s">
        <v>20368</v>
      </c>
    </row>
    <row r="12411" spans="1:19" hidden="1" x14ac:dyDescent="0.2">
      <c r="A12411">
        <v>2007</v>
      </c>
      <c r="B12411" t="s">
        <v>20407</v>
      </c>
      <c r="C12411" t="s">
        <v>105</v>
      </c>
      <c r="D12411">
        <v>0.11</v>
      </c>
      <c r="E12411">
        <v>40</v>
      </c>
      <c r="F12411" t="s">
        <v>20413</v>
      </c>
      <c r="G12411" t="s">
        <v>75</v>
      </c>
      <c r="H12411" t="s">
        <v>23</v>
      </c>
      <c r="I12411" t="s">
        <v>20414</v>
      </c>
      <c r="J12411" t="s">
        <v>43</v>
      </c>
      <c r="K12411"/>
      <c r="L12411" t="s">
        <v>20410</v>
      </c>
      <c r="M12411" t="s">
        <v>20396</v>
      </c>
      <c r="N12411">
        <v>4</v>
      </c>
      <c r="P12411" t="s">
        <v>20366</v>
      </c>
      <c r="Q12411" t="s">
        <v>20411</v>
      </c>
      <c r="S12411" t="s">
        <v>20368</v>
      </c>
    </row>
    <row r="12412" spans="1:19" hidden="1" x14ac:dyDescent="0.2">
      <c r="A12412">
        <v>2007</v>
      </c>
      <c r="B12412" t="s">
        <v>20407</v>
      </c>
      <c r="C12412" t="s">
        <v>105</v>
      </c>
      <c r="D12412">
        <v>0.02</v>
      </c>
      <c r="E12412">
        <v>60</v>
      </c>
      <c r="F12412" t="s">
        <v>20413</v>
      </c>
      <c r="G12412" t="s">
        <v>75</v>
      </c>
      <c r="H12412" t="s">
        <v>23</v>
      </c>
      <c r="I12412" t="s">
        <v>20414</v>
      </c>
      <c r="J12412" t="s">
        <v>43</v>
      </c>
      <c r="K12412"/>
      <c r="L12412" t="s">
        <v>20410</v>
      </c>
      <c r="M12412" t="s">
        <v>20396</v>
      </c>
      <c r="N12412">
        <v>4</v>
      </c>
      <c r="P12412" t="s">
        <v>20366</v>
      </c>
      <c r="Q12412" t="s">
        <v>20411</v>
      </c>
      <c r="S12412" t="s">
        <v>20368</v>
      </c>
    </row>
    <row r="12413" spans="1:19" hidden="1" x14ac:dyDescent="0.2">
      <c r="A12413">
        <v>2008</v>
      </c>
      <c r="B12413" t="s">
        <v>20415</v>
      </c>
      <c r="C12413" t="s">
        <v>105</v>
      </c>
      <c r="D12413">
        <v>3.63</v>
      </c>
      <c r="E12413">
        <v>20</v>
      </c>
      <c r="F12413" t="s">
        <v>12272</v>
      </c>
      <c r="G12413" t="s">
        <v>31</v>
      </c>
      <c r="H12413" t="s">
        <v>46</v>
      </c>
      <c r="I12413" t="s">
        <v>20416</v>
      </c>
      <c r="J12413" t="s">
        <v>43</v>
      </c>
      <c r="K12413"/>
      <c r="L12413" t="s">
        <v>20417</v>
      </c>
      <c r="M12413" t="s">
        <v>20396</v>
      </c>
      <c r="N12413">
        <v>4</v>
      </c>
      <c r="P12413" t="s">
        <v>20366</v>
      </c>
      <c r="Q12413" t="s">
        <v>20418</v>
      </c>
      <c r="S12413" t="s">
        <v>20368</v>
      </c>
    </row>
    <row r="12414" spans="1:19" hidden="1" x14ac:dyDescent="0.2">
      <c r="A12414">
        <v>2008</v>
      </c>
      <c r="B12414" t="s">
        <v>20415</v>
      </c>
      <c r="C12414" t="s">
        <v>105</v>
      </c>
      <c r="D12414">
        <v>3.72</v>
      </c>
      <c r="E12414">
        <v>5</v>
      </c>
      <c r="F12414" t="s">
        <v>12272</v>
      </c>
      <c r="G12414" t="s">
        <v>31</v>
      </c>
      <c r="H12414" t="s">
        <v>46</v>
      </c>
      <c r="I12414" t="s">
        <v>20416</v>
      </c>
      <c r="J12414" t="s">
        <v>43</v>
      </c>
      <c r="K12414"/>
      <c r="L12414" t="s">
        <v>20417</v>
      </c>
      <c r="M12414" t="s">
        <v>20396</v>
      </c>
      <c r="N12414">
        <v>4</v>
      </c>
      <c r="P12414" t="s">
        <v>20366</v>
      </c>
      <c r="Q12414" t="s">
        <v>20418</v>
      </c>
      <c r="S12414" t="s">
        <v>20368</v>
      </c>
    </row>
    <row r="12415" spans="1:19" hidden="1" x14ac:dyDescent="0.2">
      <c r="A12415">
        <v>2008</v>
      </c>
      <c r="B12415" t="s">
        <v>20415</v>
      </c>
      <c r="C12415" t="s">
        <v>105</v>
      </c>
      <c r="D12415">
        <v>3.6</v>
      </c>
      <c r="E12415">
        <v>20</v>
      </c>
      <c r="F12415" t="s">
        <v>12272</v>
      </c>
      <c r="G12415" t="s">
        <v>31</v>
      </c>
      <c r="H12415" t="s">
        <v>46</v>
      </c>
      <c r="I12415" t="s">
        <v>20416</v>
      </c>
      <c r="J12415" t="s">
        <v>43</v>
      </c>
      <c r="K12415"/>
      <c r="L12415" t="s">
        <v>20417</v>
      </c>
      <c r="M12415" t="s">
        <v>20396</v>
      </c>
      <c r="N12415">
        <v>4</v>
      </c>
      <c r="P12415" t="s">
        <v>20366</v>
      </c>
      <c r="Q12415" t="s">
        <v>20418</v>
      </c>
      <c r="S12415" t="s">
        <v>20368</v>
      </c>
    </row>
    <row r="12416" spans="1:19" hidden="1" x14ac:dyDescent="0.2">
      <c r="A12416">
        <v>2008</v>
      </c>
      <c r="B12416" t="s">
        <v>20415</v>
      </c>
      <c r="C12416" t="s">
        <v>105</v>
      </c>
      <c r="D12416">
        <v>3.51</v>
      </c>
      <c r="E12416">
        <v>40</v>
      </c>
      <c r="F12416" t="s">
        <v>12272</v>
      </c>
      <c r="G12416" t="s">
        <v>31</v>
      </c>
      <c r="H12416" t="s">
        <v>46</v>
      </c>
      <c r="I12416" t="s">
        <v>20416</v>
      </c>
      <c r="J12416" t="s">
        <v>43</v>
      </c>
      <c r="K12416"/>
      <c r="L12416" t="s">
        <v>20417</v>
      </c>
      <c r="M12416" t="s">
        <v>20396</v>
      </c>
      <c r="N12416">
        <v>4</v>
      </c>
      <c r="P12416" t="s">
        <v>20366</v>
      </c>
      <c r="Q12416" t="s">
        <v>20418</v>
      </c>
      <c r="S12416" t="s">
        <v>20368</v>
      </c>
    </row>
    <row r="12417" spans="1:19" hidden="1" x14ac:dyDescent="0.2">
      <c r="A12417">
        <v>2008</v>
      </c>
      <c r="B12417" t="s">
        <v>20415</v>
      </c>
      <c r="C12417" t="s">
        <v>105</v>
      </c>
      <c r="D12417">
        <v>3.43</v>
      </c>
      <c r="E12417">
        <v>60</v>
      </c>
      <c r="F12417" t="s">
        <v>12272</v>
      </c>
      <c r="G12417" t="s">
        <v>31</v>
      </c>
      <c r="H12417" t="s">
        <v>46</v>
      </c>
      <c r="I12417" t="s">
        <v>20416</v>
      </c>
      <c r="J12417" t="s">
        <v>43</v>
      </c>
      <c r="K12417"/>
      <c r="L12417" t="s">
        <v>20417</v>
      </c>
      <c r="M12417" t="s">
        <v>20396</v>
      </c>
      <c r="N12417">
        <v>4</v>
      </c>
      <c r="P12417" t="s">
        <v>20366</v>
      </c>
      <c r="Q12417" t="s">
        <v>20418</v>
      </c>
      <c r="S12417" t="s">
        <v>20368</v>
      </c>
    </row>
    <row r="12418" spans="1:19" hidden="1" x14ac:dyDescent="0.2">
      <c r="A12418">
        <v>2008</v>
      </c>
      <c r="B12418" t="s">
        <v>20415</v>
      </c>
      <c r="C12418" t="s">
        <v>105</v>
      </c>
      <c r="D12418">
        <v>3.57</v>
      </c>
      <c r="E12418">
        <v>25</v>
      </c>
      <c r="F12418" t="s">
        <v>12272</v>
      </c>
      <c r="G12418" t="s">
        <v>31</v>
      </c>
      <c r="H12418" t="s">
        <v>46</v>
      </c>
      <c r="I12418" t="s">
        <v>16585</v>
      </c>
      <c r="K12418"/>
      <c r="L12418" t="s">
        <v>20417</v>
      </c>
      <c r="M12418" t="s">
        <v>20396</v>
      </c>
      <c r="N12418">
        <v>4</v>
      </c>
      <c r="P12418" t="s">
        <v>20366</v>
      </c>
      <c r="Q12418" t="s">
        <v>20418</v>
      </c>
      <c r="S12418" t="s">
        <v>20368</v>
      </c>
    </row>
    <row r="12419" spans="1:19" hidden="1" x14ac:dyDescent="0.2">
      <c r="A12419">
        <v>2009</v>
      </c>
      <c r="B12419" t="s">
        <v>20419</v>
      </c>
      <c r="C12419" t="s">
        <v>105</v>
      </c>
      <c r="D12419">
        <v>10.45</v>
      </c>
      <c r="E12419">
        <v>10</v>
      </c>
      <c r="F12419" t="s">
        <v>20420</v>
      </c>
      <c r="G12419" t="s">
        <v>55</v>
      </c>
      <c r="H12419" t="s">
        <v>46</v>
      </c>
      <c r="I12419" t="s">
        <v>20421</v>
      </c>
      <c r="K12419"/>
      <c r="L12419" t="s">
        <v>20422</v>
      </c>
      <c r="M12419" t="s">
        <v>20396</v>
      </c>
      <c r="N12419">
        <v>4</v>
      </c>
      <c r="P12419" t="s">
        <v>20366</v>
      </c>
      <c r="Q12419" t="s">
        <v>20423</v>
      </c>
      <c r="S12419" t="s">
        <v>20368</v>
      </c>
    </row>
    <row r="12420" spans="1:19" hidden="1" x14ac:dyDescent="0.2">
      <c r="A12420">
        <v>2009</v>
      </c>
      <c r="B12420" t="s">
        <v>20419</v>
      </c>
      <c r="C12420" t="s">
        <v>105</v>
      </c>
      <c r="D12420">
        <v>10.33</v>
      </c>
      <c r="E12420">
        <v>18</v>
      </c>
      <c r="F12420" t="s">
        <v>20420</v>
      </c>
      <c r="G12420" t="s">
        <v>55</v>
      </c>
      <c r="H12420" t="s">
        <v>46</v>
      </c>
      <c r="I12420" t="s">
        <v>20421</v>
      </c>
      <c r="K12420"/>
      <c r="L12420" t="s">
        <v>20422</v>
      </c>
      <c r="M12420" t="s">
        <v>20396</v>
      </c>
      <c r="N12420">
        <v>4</v>
      </c>
      <c r="P12420" t="s">
        <v>20366</v>
      </c>
      <c r="Q12420" t="s">
        <v>20423</v>
      </c>
      <c r="S12420" t="s">
        <v>20368</v>
      </c>
    </row>
    <row r="12421" spans="1:19" hidden="1" x14ac:dyDescent="0.2">
      <c r="A12421">
        <v>2009</v>
      </c>
      <c r="B12421" t="s">
        <v>20419</v>
      </c>
      <c r="C12421" t="s">
        <v>105</v>
      </c>
      <c r="D12421">
        <v>10.210000000000001</v>
      </c>
      <c r="E12421">
        <v>25</v>
      </c>
      <c r="F12421" t="s">
        <v>20420</v>
      </c>
      <c r="G12421" t="s">
        <v>55</v>
      </c>
      <c r="H12421" t="s">
        <v>46</v>
      </c>
      <c r="I12421" t="s">
        <v>20421</v>
      </c>
      <c r="K12421"/>
      <c r="L12421" t="s">
        <v>20422</v>
      </c>
      <c r="M12421" t="s">
        <v>20396</v>
      </c>
      <c r="N12421">
        <v>4</v>
      </c>
      <c r="P12421" t="s">
        <v>20366</v>
      </c>
      <c r="Q12421" t="s">
        <v>20423</v>
      </c>
      <c r="S12421" t="s">
        <v>20368</v>
      </c>
    </row>
    <row r="12422" spans="1:19" hidden="1" x14ac:dyDescent="0.2">
      <c r="A12422">
        <v>2009</v>
      </c>
      <c r="B12422" t="s">
        <v>20419</v>
      </c>
      <c r="C12422" t="s">
        <v>105</v>
      </c>
      <c r="D12422">
        <v>10.24</v>
      </c>
      <c r="E12422">
        <v>25</v>
      </c>
      <c r="F12422" t="s">
        <v>20420</v>
      </c>
      <c r="G12422" t="s">
        <v>55</v>
      </c>
      <c r="H12422" t="s">
        <v>46</v>
      </c>
      <c r="I12422" t="s">
        <v>1549</v>
      </c>
      <c r="K12422"/>
      <c r="L12422" t="s">
        <v>20422</v>
      </c>
      <c r="M12422" t="s">
        <v>20396</v>
      </c>
      <c r="N12422">
        <v>4</v>
      </c>
      <c r="P12422" t="s">
        <v>20366</v>
      </c>
      <c r="Q12422" t="s">
        <v>20423</v>
      </c>
      <c r="S12422" t="s">
        <v>20368</v>
      </c>
    </row>
    <row r="12423" spans="1:19" hidden="1" x14ac:dyDescent="0.2">
      <c r="A12423">
        <v>2012</v>
      </c>
      <c r="B12423" t="s">
        <v>20424</v>
      </c>
      <c r="C12423" t="s">
        <v>105</v>
      </c>
      <c r="D12423">
        <v>1.65</v>
      </c>
      <c r="E12423">
        <v>20</v>
      </c>
      <c r="F12423" t="s">
        <v>20425</v>
      </c>
      <c r="G12423" t="s">
        <v>55</v>
      </c>
      <c r="H12423" t="s">
        <v>46</v>
      </c>
      <c r="I12423" t="s">
        <v>20426</v>
      </c>
      <c r="K12423"/>
      <c r="L12423" t="s">
        <v>20427</v>
      </c>
      <c r="M12423" t="s">
        <v>26</v>
      </c>
      <c r="N12423">
        <v>2</v>
      </c>
      <c r="P12423" t="s">
        <v>20366</v>
      </c>
      <c r="Q12423" t="s">
        <v>20428</v>
      </c>
      <c r="S12423" t="s">
        <v>20368</v>
      </c>
    </row>
    <row r="12424" spans="1:19" hidden="1" x14ac:dyDescent="0.2">
      <c r="A12424">
        <v>2013</v>
      </c>
      <c r="B12424" t="s">
        <v>20429</v>
      </c>
      <c r="C12424" t="s">
        <v>105</v>
      </c>
      <c r="D12424">
        <v>3.5</v>
      </c>
      <c r="E12424">
        <v>25</v>
      </c>
      <c r="F12424" t="s">
        <v>20430</v>
      </c>
      <c r="G12424" t="s">
        <v>55</v>
      </c>
      <c r="H12424" t="s">
        <v>23</v>
      </c>
      <c r="I12424" t="s">
        <v>20431</v>
      </c>
      <c r="K12424"/>
      <c r="L12424" t="s">
        <v>20432</v>
      </c>
      <c r="M12424" t="s">
        <v>26</v>
      </c>
      <c r="N12424">
        <v>2</v>
      </c>
      <c r="P12424" t="s">
        <v>20366</v>
      </c>
      <c r="Q12424" t="s">
        <v>20433</v>
      </c>
      <c r="S12424" t="s">
        <v>20368</v>
      </c>
    </row>
    <row r="12425" spans="1:19" hidden="1" x14ac:dyDescent="0.2">
      <c r="A12425">
        <v>2014</v>
      </c>
      <c r="B12425" t="s">
        <v>20434</v>
      </c>
      <c r="C12425" t="s">
        <v>105</v>
      </c>
      <c r="D12425">
        <v>-1.86</v>
      </c>
      <c r="E12425">
        <v>25</v>
      </c>
      <c r="G12425" t="s">
        <v>20435</v>
      </c>
      <c r="H12425" t="s">
        <v>23</v>
      </c>
      <c r="I12425" t="s">
        <v>20436</v>
      </c>
      <c r="K12425"/>
      <c r="L12425" t="s">
        <v>20437</v>
      </c>
      <c r="M12425" t="s">
        <v>20396</v>
      </c>
      <c r="N12425">
        <v>4</v>
      </c>
      <c r="P12425" t="s">
        <v>20366</v>
      </c>
      <c r="Q12425" t="s">
        <v>20438</v>
      </c>
      <c r="S12425" t="s">
        <v>20368</v>
      </c>
    </row>
    <row r="12426" spans="1:19" hidden="1" x14ac:dyDescent="0.2">
      <c r="A12426">
        <v>2014</v>
      </c>
      <c r="B12426" t="s">
        <v>20434</v>
      </c>
      <c r="C12426" t="s">
        <v>105</v>
      </c>
      <c r="D12426">
        <v>-1.2</v>
      </c>
      <c r="E12426">
        <v>25</v>
      </c>
      <c r="G12426" t="s">
        <v>13977</v>
      </c>
      <c r="H12426" t="s">
        <v>23</v>
      </c>
      <c r="I12426" t="s">
        <v>20439</v>
      </c>
      <c r="K12426"/>
      <c r="L12426" t="s">
        <v>20437</v>
      </c>
      <c r="M12426" t="s">
        <v>20396</v>
      </c>
      <c r="N12426">
        <v>4</v>
      </c>
      <c r="P12426" t="s">
        <v>20366</v>
      </c>
      <c r="Q12426" t="s">
        <v>20438</v>
      </c>
      <c r="S12426" t="s">
        <v>20368</v>
      </c>
    </row>
    <row r="12427" spans="1:19" hidden="1" x14ac:dyDescent="0.2">
      <c r="A12427">
        <v>2015</v>
      </c>
      <c r="B12427" t="s">
        <v>20440</v>
      </c>
      <c r="C12427" t="s">
        <v>20441</v>
      </c>
      <c r="D12427">
        <v>5.81</v>
      </c>
      <c r="E12427">
        <v>25</v>
      </c>
      <c r="F12427" t="s">
        <v>20442</v>
      </c>
      <c r="G12427" t="s">
        <v>55</v>
      </c>
      <c r="H12427" t="s">
        <v>46</v>
      </c>
      <c r="I12427" t="s">
        <v>801</v>
      </c>
      <c r="K12427"/>
      <c r="L12427" t="s">
        <v>20443</v>
      </c>
      <c r="M12427" t="s">
        <v>20444</v>
      </c>
      <c r="N12427">
        <v>3</v>
      </c>
      <c r="O12427" t="s">
        <v>20445</v>
      </c>
      <c r="P12427" t="s">
        <v>20366</v>
      </c>
      <c r="Q12427" t="s">
        <v>20446</v>
      </c>
      <c r="S12427" t="s">
        <v>20368</v>
      </c>
    </row>
    <row r="12428" spans="1:19" hidden="1" x14ac:dyDescent="0.2">
      <c r="A12428">
        <v>2015</v>
      </c>
      <c r="B12428" t="s">
        <v>20440</v>
      </c>
      <c r="C12428" t="s">
        <v>20447</v>
      </c>
      <c r="D12428">
        <v>8.42</v>
      </c>
      <c r="E12428">
        <v>25</v>
      </c>
      <c r="F12428" t="s">
        <v>20442</v>
      </c>
      <c r="G12428" t="s">
        <v>55</v>
      </c>
      <c r="H12428" t="s">
        <v>46</v>
      </c>
      <c r="I12428" t="s">
        <v>801</v>
      </c>
      <c r="K12428"/>
      <c r="L12428" t="s">
        <v>20443</v>
      </c>
      <c r="M12428" t="s">
        <v>20444</v>
      </c>
      <c r="N12428">
        <v>3</v>
      </c>
      <c r="O12428" t="s">
        <v>20445</v>
      </c>
      <c r="P12428" t="s">
        <v>20366</v>
      </c>
      <c r="Q12428" t="s">
        <v>20446</v>
      </c>
      <c r="S12428" t="s">
        <v>20368</v>
      </c>
    </row>
    <row r="12429" spans="1:19" hidden="1" x14ac:dyDescent="0.2">
      <c r="A12429">
        <v>2016</v>
      </c>
      <c r="B12429" t="s">
        <v>20448</v>
      </c>
      <c r="C12429" t="s">
        <v>105</v>
      </c>
      <c r="D12429">
        <v>1.87</v>
      </c>
      <c r="E12429">
        <v>15</v>
      </c>
      <c r="F12429" t="s">
        <v>20449</v>
      </c>
      <c r="I12429" t="s">
        <v>7124</v>
      </c>
      <c r="K12429"/>
      <c r="L12429" t="s">
        <v>20450</v>
      </c>
      <c r="M12429" t="s">
        <v>20396</v>
      </c>
      <c r="N12429">
        <v>4</v>
      </c>
      <c r="P12429" t="s">
        <v>20366</v>
      </c>
      <c r="Q12429" t="s">
        <v>20451</v>
      </c>
      <c r="S12429" t="s">
        <v>20368</v>
      </c>
    </row>
    <row r="12430" spans="1:19" hidden="1" x14ac:dyDescent="0.2">
      <c r="A12430">
        <v>2016</v>
      </c>
      <c r="B12430" t="s">
        <v>20448</v>
      </c>
      <c r="C12430" t="s">
        <v>20452</v>
      </c>
      <c r="D12430">
        <v>7.19</v>
      </c>
      <c r="E12430">
        <v>15</v>
      </c>
      <c r="F12430" t="s">
        <v>20449</v>
      </c>
      <c r="I12430" t="s">
        <v>7124</v>
      </c>
      <c r="K12430"/>
      <c r="L12430" t="s">
        <v>20450</v>
      </c>
      <c r="M12430" t="s">
        <v>20396</v>
      </c>
      <c r="N12430">
        <v>4</v>
      </c>
      <c r="P12430" t="s">
        <v>20366</v>
      </c>
      <c r="Q12430" t="s">
        <v>20451</v>
      </c>
      <c r="S12430" t="s">
        <v>20368</v>
      </c>
    </row>
    <row r="12431" spans="1:19" hidden="1" x14ac:dyDescent="0.2">
      <c r="A12431">
        <v>2016</v>
      </c>
      <c r="B12431" t="s">
        <v>20448</v>
      </c>
      <c r="C12431" t="s">
        <v>105</v>
      </c>
      <c r="D12431">
        <v>2.12</v>
      </c>
      <c r="E12431">
        <v>25</v>
      </c>
      <c r="F12431" t="s">
        <v>20449</v>
      </c>
      <c r="I12431" t="s">
        <v>7124</v>
      </c>
      <c r="K12431"/>
      <c r="L12431" t="s">
        <v>20450</v>
      </c>
      <c r="M12431" t="s">
        <v>20396</v>
      </c>
      <c r="N12431">
        <v>4</v>
      </c>
      <c r="P12431" t="s">
        <v>20366</v>
      </c>
      <c r="Q12431" t="s">
        <v>20451</v>
      </c>
      <c r="S12431" t="s">
        <v>20368</v>
      </c>
    </row>
    <row r="12432" spans="1:19" hidden="1" x14ac:dyDescent="0.2">
      <c r="A12432">
        <v>2016</v>
      </c>
      <c r="B12432" t="s">
        <v>20448</v>
      </c>
      <c r="C12432" t="s">
        <v>20452</v>
      </c>
      <c r="D12432">
        <v>7.29</v>
      </c>
      <c r="E12432">
        <v>25</v>
      </c>
      <c r="F12432" t="s">
        <v>20449</v>
      </c>
      <c r="I12432" t="s">
        <v>7124</v>
      </c>
      <c r="K12432"/>
      <c r="L12432" t="s">
        <v>20450</v>
      </c>
      <c r="M12432" t="s">
        <v>20396</v>
      </c>
      <c r="N12432">
        <v>4</v>
      </c>
      <c r="P12432" t="s">
        <v>20366</v>
      </c>
      <c r="Q12432" t="s">
        <v>20451</v>
      </c>
      <c r="S12432" t="s">
        <v>20368</v>
      </c>
    </row>
    <row r="12433" spans="1:19" hidden="1" x14ac:dyDescent="0.2">
      <c r="A12433">
        <v>2016</v>
      </c>
      <c r="B12433" t="s">
        <v>20448</v>
      </c>
      <c r="C12433" t="s">
        <v>105</v>
      </c>
      <c r="D12433">
        <v>2.29</v>
      </c>
      <c r="E12433">
        <v>45</v>
      </c>
      <c r="F12433" t="s">
        <v>20449</v>
      </c>
      <c r="I12433" t="s">
        <v>7124</v>
      </c>
      <c r="K12433"/>
      <c r="L12433" t="s">
        <v>20450</v>
      </c>
      <c r="M12433" t="s">
        <v>20396</v>
      </c>
      <c r="N12433">
        <v>4</v>
      </c>
      <c r="P12433" t="s">
        <v>20366</v>
      </c>
      <c r="Q12433" t="s">
        <v>20451</v>
      </c>
      <c r="S12433" t="s">
        <v>20368</v>
      </c>
    </row>
    <row r="12434" spans="1:19" hidden="1" x14ac:dyDescent="0.2">
      <c r="A12434">
        <v>2016</v>
      </c>
      <c r="B12434" t="s">
        <v>20448</v>
      </c>
      <c r="C12434" t="s">
        <v>20452</v>
      </c>
      <c r="D12434">
        <v>7.23</v>
      </c>
      <c r="E12434">
        <v>45</v>
      </c>
      <c r="F12434" t="s">
        <v>20449</v>
      </c>
      <c r="I12434" t="s">
        <v>7124</v>
      </c>
      <c r="K12434"/>
      <c r="L12434" t="s">
        <v>20450</v>
      </c>
      <c r="M12434" t="s">
        <v>20396</v>
      </c>
      <c r="N12434">
        <v>4</v>
      </c>
      <c r="P12434" t="s">
        <v>20366</v>
      </c>
      <c r="Q12434" t="s">
        <v>20451</v>
      </c>
      <c r="S12434" t="s">
        <v>20368</v>
      </c>
    </row>
    <row r="12435" spans="1:19" hidden="1" x14ac:dyDescent="0.2">
      <c r="A12435">
        <v>2016</v>
      </c>
      <c r="B12435" t="s">
        <v>20448</v>
      </c>
      <c r="C12435" t="s">
        <v>105</v>
      </c>
      <c r="D12435">
        <v>2.41</v>
      </c>
      <c r="E12435">
        <v>25</v>
      </c>
      <c r="F12435" t="s">
        <v>20453</v>
      </c>
      <c r="G12435" t="s">
        <v>55</v>
      </c>
      <c r="H12435" t="s">
        <v>23</v>
      </c>
      <c r="I12435" t="s">
        <v>20454</v>
      </c>
      <c r="K12435"/>
      <c r="L12435" t="s">
        <v>20450</v>
      </c>
      <c r="M12435" t="s">
        <v>20396</v>
      </c>
      <c r="N12435">
        <v>4</v>
      </c>
      <c r="P12435" t="s">
        <v>20366</v>
      </c>
      <c r="Q12435" t="s">
        <v>20451</v>
      </c>
      <c r="S12435" t="s">
        <v>20368</v>
      </c>
    </row>
    <row r="12436" spans="1:19" hidden="1" x14ac:dyDescent="0.2">
      <c r="A12436">
        <v>2016</v>
      </c>
      <c r="B12436" t="s">
        <v>20448</v>
      </c>
      <c r="C12436" t="s">
        <v>20452</v>
      </c>
      <c r="D12436">
        <v>7.35</v>
      </c>
      <c r="E12436" t="s">
        <v>414</v>
      </c>
      <c r="F12436" t="s">
        <v>20453</v>
      </c>
      <c r="G12436" t="s">
        <v>55</v>
      </c>
      <c r="H12436" t="s">
        <v>46</v>
      </c>
      <c r="I12436" t="s">
        <v>20454</v>
      </c>
      <c r="K12436"/>
      <c r="L12436" t="s">
        <v>20450</v>
      </c>
      <c r="M12436" t="s">
        <v>20396</v>
      </c>
      <c r="N12436">
        <v>4</v>
      </c>
      <c r="P12436" t="s">
        <v>20366</v>
      </c>
      <c r="Q12436" t="s">
        <v>20451</v>
      </c>
      <c r="S12436" t="s">
        <v>20368</v>
      </c>
    </row>
    <row r="12437" spans="1:19" hidden="1" x14ac:dyDescent="0.2">
      <c r="A12437">
        <v>2016</v>
      </c>
      <c r="B12437" t="s">
        <v>20448</v>
      </c>
      <c r="C12437" t="s">
        <v>105</v>
      </c>
      <c r="D12437">
        <v>2.48</v>
      </c>
      <c r="E12437" t="s">
        <v>363</v>
      </c>
      <c r="F12437" t="s">
        <v>209</v>
      </c>
      <c r="G12437" t="s">
        <v>55</v>
      </c>
      <c r="H12437" t="s">
        <v>23</v>
      </c>
      <c r="I12437" t="s">
        <v>5638</v>
      </c>
      <c r="K12437"/>
      <c r="L12437" t="s">
        <v>20450</v>
      </c>
      <c r="M12437" t="s">
        <v>20396</v>
      </c>
      <c r="N12437">
        <v>4</v>
      </c>
      <c r="P12437" t="s">
        <v>20366</v>
      </c>
      <c r="Q12437" t="s">
        <v>20451</v>
      </c>
      <c r="S12437" t="s">
        <v>20368</v>
      </c>
    </row>
    <row r="12438" spans="1:19" hidden="1" x14ac:dyDescent="0.2">
      <c r="A12438">
        <v>2016</v>
      </c>
      <c r="B12438" t="s">
        <v>20448</v>
      </c>
      <c r="C12438" t="s">
        <v>20452</v>
      </c>
      <c r="D12438">
        <v>7.34</v>
      </c>
      <c r="E12438" t="s">
        <v>363</v>
      </c>
      <c r="F12438" t="s">
        <v>209</v>
      </c>
      <c r="G12438" t="s">
        <v>55</v>
      </c>
      <c r="H12438" t="s">
        <v>23</v>
      </c>
      <c r="I12438" t="s">
        <v>5638</v>
      </c>
      <c r="K12438"/>
      <c r="L12438" t="s">
        <v>20450</v>
      </c>
      <c r="M12438" t="s">
        <v>20396</v>
      </c>
      <c r="N12438">
        <v>4</v>
      </c>
      <c r="P12438" t="s">
        <v>20366</v>
      </c>
      <c r="Q12438" t="s">
        <v>20451</v>
      </c>
      <c r="S12438" t="s">
        <v>20368</v>
      </c>
    </row>
    <row r="12439" spans="1:19" hidden="1" x14ac:dyDescent="0.2">
      <c r="A12439">
        <v>2016</v>
      </c>
      <c r="B12439" t="s">
        <v>20448</v>
      </c>
      <c r="C12439" t="s">
        <v>105</v>
      </c>
      <c r="D12439">
        <v>2.35</v>
      </c>
      <c r="E12439" t="s">
        <v>363</v>
      </c>
      <c r="F12439" t="s">
        <v>62</v>
      </c>
      <c r="G12439" t="s">
        <v>55</v>
      </c>
      <c r="H12439" t="s">
        <v>23</v>
      </c>
      <c r="I12439" t="s">
        <v>3077</v>
      </c>
      <c r="K12439"/>
      <c r="L12439" t="s">
        <v>20450</v>
      </c>
      <c r="M12439" t="s">
        <v>20396</v>
      </c>
      <c r="N12439">
        <v>4</v>
      </c>
      <c r="P12439" t="s">
        <v>20366</v>
      </c>
      <c r="Q12439" t="s">
        <v>20451</v>
      </c>
      <c r="S12439" t="s">
        <v>20368</v>
      </c>
    </row>
    <row r="12440" spans="1:19" hidden="1" x14ac:dyDescent="0.2">
      <c r="A12440">
        <v>2016</v>
      </c>
      <c r="B12440" t="s">
        <v>20448</v>
      </c>
      <c r="C12440" t="s">
        <v>20452</v>
      </c>
      <c r="D12440">
        <v>7.1</v>
      </c>
      <c r="E12440" t="s">
        <v>363</v>
      </c>
      <c r="F12440" t="s">
        <v>62</v>
      </c>
      <c r="G12440" t="s">
        <v>55</v>
      </c>
      <c r="H12440" t="s">
        <v>23</v>
      </c>
      <c r="I12440" t="s">
        <v>3077</v>
      </c>
      <c r="K12440"/>
      <c r="L12440" t="s">
        <v>20450</v>
      </c>
      <c r="M12440" t="s">
        <v>20396</v>
      </c>
      <c r="N12440">
        <v>4</v>
      </c>
      <c r="P12440" t="s">
        <v>20366</v>
      </c>
      <c r="Q12440" t="s">
        <v>20451</v>
      </c>
      <c r="S12440" t="s">
        <v>20368</v>
      </c>
    </row>
    <row r="12441" spans="1:19" hidden="1" x14ac:dyDescent="0.2">
      <c r="A12441">
        <v>2017</v>
      </c>
      <c r="B12441" t="s">
        <v>20455</v>
      </c>
      <c r="C12441" t="s">
        <v>20452</v>
      </c>
      <c r="D12441">
        <v>8.5299999999999994</v>
      </c>
      <c r="E12441">
        <v>25</v>
      </c>
      <c r="F12441" t="s">
        <v>20456</v>
      </c>
      <c r="G12441" t="s">
        <v>55</v>
      </c>
      <c r="H12441" t="s">
        <v>23</v>
      </c>
      <c r="I12441" t="s">
        <v>10162</v>
      </c>
      <c r="K12441"/>
      <c r="L12441" t="s">
        <v>20457</v>
      </c>
      <c r="M12441" t="s">
        <v>20396</v>
      </c>
      <c r="N12441">
        <v>4</v>
      </c>
      <c r="P12441" t="s">
        <v>20366</v>
      </c>
      <c r="Q12441" t="s">
        <v>20458</v>
      </c>
      <c r="S12441" t="s">
        <v>20368</v>
      </c>
    </row>
    <row r="12442" spans="1:19" hidden="1" x14ac:dyDescent="0.2">
      <c r="A12442">
        <v>2017</v>
      </c>
      <c r="B12442" t="s">
        <v>20455</v>
      </c>
      <c r="C12442" t="s">
        <v>105</v>
      </c>
      <c r="D12442">
        <v>4.58</v>
      </c>
      <c r="E12442" t="s">
        <v>363</v>
      </c>
      <c r="F12442" t="s">
        <v>20459</v>
      </c>
      <c r="G12442" t="s">
        <v>55</v>
      </c>
      <c r="H12442" t="s">
        <v>23</v>
      </c>
      <c r="I12442" t="s">
        <v>392</v>
      </c>
      <c r="K12442"/>
      <c r="L12442" t="s">
        <v>20457</v>
      </c>
      <c r="M12442" t="s">
        <v>20396</v>
      </c>
      <c r="N12442">
        <v>4</v>
      </c>
      <c r="P12442" t="s">
        <v>20366</v>
      </c>
      <c r="Q12442" t="s">
        <v>20458</v>
      </c>
      <c r="S12442" t="s">
        <v>20368</v>
      </c>
    </row>
    <row r="12443" spans="1:19" hidden="1" x14ac:dyDescent="0.2">
      <c r="A12443">
        <v>2017</v>
      </c>
      <c r="B12443" t="s">
        <v>20455</v>
      </c>
      <c r="C12443" t="s">
        <v>20452</v>
      </c>
      <c r="D12443">
        <v>7.82</v>
      </c>
      <c r="E12443" t="s">
        <v>363</v>
      </c>
      <c r="F12443" t="s">
        <v>20459</v>
      </c>
      <c r="G12443" t="s">
        <v>55</v>
      </c>
      <c r="H12443" t="s">
        <v>23</v>
      </c>
      <c r="I12443" t="s">
        <v>392</v>
      </c>
      <c r="K12443"/>
      <c r="L12443" t="s">
        <v>20457</v>
      </c>
      <c r="M12443" t="s">
        <v>20396</v>
      </c>
      <c r="N12443">
        <v>4</v>
      </c>
      <c r="P12443" t="s">
        <v>20366</v>
      </c>
      <c r="Q12443" t="s">
        <v>20458</v>
      </c>
      <c r="S12443" t="s">
        <v>20368</v>
      </c>
    </row>
    <row r="12444" spans="1:19" hidden="1" x14ac:dyDescent="0.2">
      <c r="A12444">
        <v>2018</v>
      </c>
      <c r="B12444" t="s">
        <v>20460</v>
      </c>
      <c r="C12444" t="s">
        <v>105</v>
      </c>
      <c r="D12444">
        <v>1.54</v>
      </c>
      <c r="E12444">
        <v>25</v>
      </c>
      <c r="F12444" t="s">
        <v>20461</v>
      </c>
      <c r="G12444" t="s">
        <v>55</v>
      </c>
      <c r="H12444" t="s">
        <v>23</v>
      </c>
      <c r="I12444" t="s">
        <v>20462</v>
      </c>
      <c r="K12444"/>
      <c r="L12444" t="s">
        <v>20463</v>
      </c>
      <c r="M12444" t="s">
        <v>20396</v>
      </c>
      <c r="N12444">
        <v>4</v>
      </c>
      <c r="P12444" t="s">
        <v>20366</v>
      </c>
      <c r="Q12444" t="s">
        <v>20464</v>
      </c>
      <c r="S12444" t="s">
        <v>20368</v>
      </c>
    </row>
    <row r="12445" spans="1:19" hidden="1" x14ac:dyDescent="0.2">
      <c r="A12445">
        <v>2018</v>
      </c>
      <c r="B12445" t="s">
        <v>20460</v>
      </c>
      <c r="C12445" t="s">
        <v>20452</v>
      </c>
      <c r="D12445">
        <v>6.31</v>
      </c>
      <c r="E12445" t="s">
        <v>414</v>
      </c>
      <c r="F12445" t="s">
        <v>20461</v>
      </c>
      <c r="G12445" t="s">
        <v>55</v>
      </c>
      <c r="H12445" t="s">
        <v>46</v>
      </c>
      <c r="I12445" t="s">
        <v>20462</v>
      </c>
      <c r="K12445"/>
      <c r="L12445" t="s">
        <v>20463</v>
      </c>
      <c r="M12445" t="s">
        <v>20396</v>
      </c>
      <c r="N12445">
        <v>4</v>
      </c>
      <c r="P12445" t="s">
        <v>20366</v>
      </c>
      <c r="Q12445" t="s">
        <v>20464</v>
      </c>
      <c r="S12445" t="s">
        <v>20368</v>
      </c>
    </row>
    <row r="12446" spans="1:19" hidden="1" x14ac:dyDescent="0.2">
      <c r="A12446">
        <v>2018</v>
      </c>
      <c r="B12446" t="s">
        <v>20460</v>
      </c>
      <c r="C12446" t="s">
        <v>105</v>
      </c>
      <c r="D12446">
        <v>1.52</v>
      </c>
      <c r="E12446">
        <v>22</v>
      </c>
      <c r="F12446" t="s">
        <v>20461</v>
      </c>
      <c r="G12446" t="s">
        <v>55</v>
      </c>
      <c r="H12446" t="s">
        <v>23</v>
      </c>
      <c r="I12446" t="s">
        <v>20465</v>
      </c>
      <c r="K12446"/>
      <c r="L12446" t="s">
        <v>20463</v>
      </c>
      <c r="M12446" t="s">
        <v>20396</v>
      </c>
      <c r="N12446">
        <v>4</v>
      </c>
      <c r="P12446" t="s">
        <v>20366</v>
      </c>
      <c r="Q12446" t="s">
        <v>20464</v>
      </c>
      <c r="S12446" t="s">
        <v>20368</v>
      </c>
    </row>
    <row r="12447" spans="1:19" hidden="1" x14ac:dyDescent="0.2">
      <c r="A12447">
        <v>2018</v>
      </c>
      <c r="B12447" t="s">
        <v>20460</v>
      </c>
      <c r="C12447" t="s">
        <v>20452</v>
      </c>
      <c r="D12447">
        <v>6.58</v>
      </c>
      <c r="E12447">
        <v>22.5</v>
      </c>
      <c r="F12447" t="s">
        <v>20461</v>
      </c>
      <c r="G12447" t="s">
        <v>55</v>
      </c>
      <c r="H12447" t="s">
        <v>46</v>
      </c>
      <c r="I12447" t="s">
        <v>20465</v>
      </c>
      <c r="K12447"/>
      <c r="L12447" t="s">
        <v>20463</v>
      </c>
      <c r="M12447" t="s">
        <v>20396</v>
      </c>
      <c r="N12447">
        <v>4</v>
      </c>
      <c r="P12447" t="s">
        <v>20366</v>
      </c>
      <c r="Q12447" t="s">
        <v>20464</v>
      </c>
      <c r="S12447" t="s">
        <v>20368</v>
      </c>
    </row>
    <row r="12448" spans="1:19" hidden="1" x14ac:dyDescent="0.2">
      <c r="A12448">
        <v>2018</v>
      </c>
      <c r="B12448" t="s">
        <v>20460</v>
      </c>
      <c r="C12448" t="s">
        <v>105</v>
      </c>
      <c r="D12448">
        <v>1.45</v>
      </c>
      <c r="E12448">
        <v>35</v>
      </c>
      <c r="F12448" t="s">
        <v>20461</v>
      </c>
      <c r="G12448" t="s">
        <v>55</v>
      </c>
      <c r="H12448" t="s">
        <v>46</v>
      </c>
      <c r="I12448" t="s">
        <v>20465</v>
      </c>
      <c r="K12448"/>
      <c r="L12448" t="s">
        <v>20463</v>
      </c>
      <c r="M12448" t="s">
        <v>20396</v>
      </c>
      <c r="N12448">
        <v>4</v>
      </c>
      <c r="P12448" t="s">
        <v>20366</v>
      </c>
      <c r="Q12448" t="s">
        <v>20464</v>
      </c>
      <c r="S12448" t="s">
        <v>20368</v>
      </c>
    </row>
    <row r="12449" spans="1:19" hidden="1" x14ac:dyDescent="0.2">
      <c r="A12449">
        <v>2018</v>
      </c>
      <c r="B12449" t="s">
        <v>20460</v>
      </c>
      <c r="C12449" t="s">
        <v>105</v>
      </c>
      <c r="D12449">
        <v>1.46</v>
      </c>
      <c r="E12449">
        <v>58</v>
      </c>
      <c r="F12449" t="s">
        <v>20461</v>
      </c>
      <c r="G12449" t="s">
        <v>55</v>
      </c>
      <c r="H12449" t="s">
        <v>46</v>
      </c>
      <c r="I12449" t="s">
        <v>20465</v>
      </c>
      <c r="K12449"/>
      <c r="L12449" t="s">
        <v>20463</v>
      </c>
      <c r="M12449" t="s">
        <v>20396</v>
      </c>
      <c r="N12449">
        <v>4</v>
      </c>
      <c r="P12449" t="s">
        <v>20366</v>
      </c>
      <c r="Q12449" t="s">
        <v>20464</v>
      </c>
      <c r="S12449" t="s">
        <v>20368</v>
      </c>
    </row>
    <row r="12450" spans="1:19" hidden="1" x14ac:dyDescent="0.2">
      <c r="A12450">
        <v>2018</v>
      </c>
      <c r="B12450" t="s">
        <v>20460</v>
      </c>
      <c r="C12450" t="s">
        <v>105</v>
      </c>
      <c r="D12450">
        <v>1.43</v>
      </c>
      <c r="E12450">
        <v>60</v>
      </c>
      <c r="F12450" t="s">
        <v>20461</v>
      </c>
      <c r="G12450" t="s">
        <v>55</v>
      </c>
      <c r="H12450" t="s">
        <v>46</v>
      </c>
      <c r="I12450" t="s">
        <v>20465</v>
      </c>
      <c r="K12450"/>
      <c r="L12450" t="s">
        <v>20463</v>
      </c>
      <c r="M12450" t="s">
        <v>20396</v>
      </c>
      <c r="N12450">
        <v>4</v>
      </c>
      <c r="P12450" t="s">
        <v>20366</v>
      </c>
      <c r="Q12450" t="s">
        <v>20464</v>
      </c>
      <c r="S12450" t="s">
        <v>20368</v>
      </c>
    </row>
    <row r="12451" spans="1:19" hidden="1" x14ac:dyDescent="0.2">
      <c r="A12451">
        <v>2018</v>
      </c>
      <c r="B12451" t="s">
        <v>20460</v>
      </c>
      <c r="C12451" t="s">
        <v>105</v>
      </c>
      <c r="D12451">
        <v>1.6</v>
      </c>
      <c r="E12451">
        <v>72</v>
      </c>
      <c r="F12451" t="s">
        <v>20461</v>
      </c>
      <c r="G12451" t="s">
        <v>55</v>
      </c>
      <c r="H12451" t="s">
        <v>46</v>
      </c>
      <c r="I12451" t="s">
        <v>20465</v>
      </c>
      <c r="K12451"/>
      <c r="L12451" t="s">
        <v>20463</v>
      </c>
      <c r="M12451" t="s">
        <v>20396</v>
      </c>
      <c r="N12451">
        <v>4</v>
      </c>
      <c r="P12451" t="s">
        <v>20366</v>
      </c>
      <c r="Q12451" t="s">
        <v>20464</v>
      </c>
      <c r="S12451" t="s">
        <v>20368</v>
      </c>
    </row>
    <row r="12452" spans="1:19" hidden="1" x14ac:dyDescent="0.2">
      <c r="A12452">
        <v>2018</v>
      </c>
      <c r="B12452" t="s">
        <v>20460</v>
      </c>
      <c r="C12452" t="s">
        <v>20452</v>
      </c>
      <c r="D12452">
        <v>6.75</v>
      </c>
      <c r="E12452">
        <v>1.1000000000000001</v>
      </c>
      <c r="F12452" t="s">
        <v>20461</v>
      </c>
      <c r="G12452" t="s">
        <v>55</v>
      </c>
      <c r="H12452" t="s">
        <v>46</v>
      </c>
      <c r="I12452" t="s">
        <v>20465</v>
      </c>
      <c r="K12452"/>
      <c r="L12452" t="s">
        <v>20463</v>
      </c>
      <c r="M12452" t="s">
        <v>20396</v>
      </c>
      <c r="N12452">
        <v>4</v>
      </c>
      <c r="P12452" t="s">
        <v>20366</v>
      </c>
      <c r="Q12452" t="s">
        <v>20464</v>
      </c>
      <c r="S12452" t="s">
        <v>20368</v>
      </c>
    </row>
    <row r="12453" spans="1:19" hidden="1" x14ac:dyDescent="0.2">
      <c r="A12453">
        <v>2018</v>
      </c>
      <c r="B12453" t="s">
        <v>20460</v>
      </c>
      <c r="C12453" t="s">
        <v>20452</v>
      </c>
      <c r="D12453">
        <v>6.61</v>
      </c>
      <c r="E12453">
        <v>11</v>
      </c>
      <c r="F12453" t="s">
        <v>20461</v>
      </c>
      <c r="G12453" t="s">
        <v>55</v>
      </c>
      <c r="H12453" t="s">
        <v>46</v>
      </c>
      <c r="I12453" t="s">
        <v>20465</v>
      </c>
      <c r="K12453"/>
      <c r="L12453" t="s">
        <v>20463</v>
      </c>
      <c r="M12453" t="s">
        <v>20396</v>
      </c>
      <c r="N12453">
        <v>4</v>
      </c>
      <c r="P12453" t="s">
        <v>20366</v>
      </c>
      <c r="Q12453" t="s">
        <v>20464</v>
      </c>
      <c r="S12453" t="s">
        <v>20368</v>
      </c>
    </row>
    <row r="12454" spans="1:19" hidden="1" x14ac:dyDescent="0.2">
      <c r="A12454">
        <v>2018</v>
      </c>
      <c r="B12454" t="s">
        <v>20460</v>
      </c>
      <c r="C12454" t="s">
        <v>20452</v>
      </c>
      <c r="D12454">
        <v>6.59</v>
      </c>
      <c r="E12454">
        <v>34.200000000000003</v>
      </c>
      <c r="F12454" t="s">
        <v>20461</v>
      </c>
      <c r="G12454" t="s">
        <v>55</v>
      </c>
      <c r="H12454" t="s">
        <v>46</v>
      </c>
      <c r="I12454" t="s">
        <v>20465</v>
      </c>
      <c r="K12454"/>
      <c r="L12454" t="s">
        <v>20463</v>
      </c>
      <c r="M12454" t="s">
        <v>20396</v>
      </c>
      <c r="N12454">
        <v>4</v>
      </c>
      <c r="P12454" t="s">
        <v>20366</v>
      </c>
      <c r="Q12454" t="s">
        <v>20464</v>
      </c>
      <c r="S12454" t="s">
        <v>20368</v>
      </c>
    </row>
    <row r="12455" spans="1:19" hidden="1" x14ac:dyDescent="0.2">
      <c r="A12455">
        <v>2018</v>
      </c>
      <c r="B12455" t="s">
        <v>20460</v>
      </c>
      <c r="C12455" t="s">
        <v>20452</v>
      </c>
      <c r="D12455">
        <v>6.7</v>
      </c>
      <c r="E12455">
        <v>58</v>
      </c>
      <c r="F12455" t="s">
        <v>20461</v>
      </c>
      <c r="G12455" t="s">
        <v>55</v>
      </c>
      <c r="H12455" t="s">
        <v>46</v>
      </c>
      <c r="I12455" t="s">
        <v>20465</v>
      </c>
      <c r="K12455"/>
      <c r="L12455" t="s">
        <v>20463</v>
      </c>
      <c r="M12455" t="s">
        <v>20396</v>
      </c>
      <c r="N12455">
        <v>4</v>
      </c>
      <c r="P12455" t="s">
        <v>20366</v>
      </c>
      <c r="Q12455" t="s">
        <v>20464</v>
      </c>
      <c r="S12455" t="s">
        <v>20368</v>
      </c>
    </row>
    <row r="12456" spans="1:19" hidden="1" x14ac:dyDescent="0.2">
      <c r="A12456">
        <v>2018</v>
      </c>
      <c r="B12456" t="s">
        <v>20460</v>
      </c>
      <c r="C12456" t="s">
        <v>20452</v>
      </c>
      <c r="D12456">
        <v>6.71</v>
      </c>
      <c r="E12456">
        <v>74.5</v>
      </c>
      <c r="F12456" t="s">
        <v>20461</v>
      </c>
      <c r="G12456" t="s">
        <v>55</v>
      </c>
      <c r="H12456" t="s">
        <v>46</v>
      </c>
      <c r="I12456" t="s">
        <v>20465</v>
      </c>
      <c r="K12456"/>
      <c r="L12456" t="s">
        <v>20463</v>
      </c>
      <c r="M12456" t="s">
        <v>20396</v>
      </c>
      <c r="N12456">
        <v>4</v>
      </c>
      <c r="P12456" t="s">
        <v>20366</v>
      </c>
      <c r="Q12456" t="s">
        <v>20464</v>
      </c>
      <c r="S12456" t="s">
        <v>20368</v>
      </c>
    </row>
    <row r="12457" spans="1:19" hidden="1" x14ac:dyDescent="0.2">
      <c r="A12457">
        <v>2019</v>
      </c>
      <c r="B12457" t="s">
        <v>20466</v>
      </c>
      <c r="C12457" t="s">
        <v>105</v>
      </c>
      <c r="D12457">
        <v>1.88</v>
      </c>
      <c r="E12457">
        <v>25</v>
      </c>
      <c r="F12457" t="s">
        <v>20467</v>
      </c>
      <c r="G12457" t="s">
        <v>55</v>
      </c>
      <c r="H12457" t="s">
        <v>46</v>
      </c>
      <c r="I12457" t="s">
        <v>20380</v>
      </c>
      <c r="K12457"/>
      <c r="L12457" t="s">
        <v>20468</v>
      </c>
      <c r="M12457" t="s">
        <v>20396</v>
      </c>
      <c r="N12457">
        <v>4</v>
      </c>
      <c r="P12457" t="s">
        <v>20366</v>
      </c>
      <c r="Q12457" t="s">
        <v>20469</v>
      </c>
      <c r="S12457" t="s">
        <v>20368</v>
      </c>
    </row>
    <row r="12458" spans="1:19" hidden="1" x14ac:dyDescent="0.2">
      <c r="A12458">
        <v>2019</v>
      </c>
      <c r="B12458" t="s">
        <v>20466</v>
      </c>
      <c r="C12458" t="s">
        <v>20452</v>
      </c>
      <c r="D12458">
        <v>12.81</v>
      </c>
      <c r="E12458">
        <v>25</v>
      </c>
      <c r="F12458" t="s">
        <v>20470</v>
      </c>
      <c r="G12458" t="s">
        <v>31</v>
      </c>
      <c r="H12458" t="s">
        <v>23</v>
      </c>
      <c r="I12458" t="s">
        <v>20380</v>
      </c>
      <c r="K12458"/>
      <c r="L12458" t="s">
        <v>20468</v>
      </c>
      <c r="M12458" t="s">
        <v>20396</v>
      </c>
      <c r="N12458">
        <v>4</v>
      </c>
      <c r="P12458" t="s">
        <v>20366</v>
      </c>
      <c r="Q12458" t="s">
        <v>20469</v>
      </c>
      <c r="S12458" t="s">
        <v>20368</v>
      </c>
    </row>
    <row r="12459" spans="1:19" hidden="1" x14ac:dyDescent="0.2">
      <c r="A12459">
        <v>2019</v>
      </c>
      <c r="B12459" t="s">
        <v>20466</v>
      </c>
      <c r="C12459" t="s">
        <v>20471</v>
      </c>
      <c r="D12459">
        <v>13.42</v>
      </c>
      <c r="E12459">
        <v>25</v>
      </c>
      <c r="F12459" t="s">
        <v>20470</v>
      </c>
      <c r="G12459" t="s">
        <v>31</v>
      </c>
      <c r="H12459" t="s">
        <v>23</v>
      </c>
      <c r="I12459" t="s">
        <v>20380</v>
      </c>
      <c r="K12459"/>
      <c r="L12459" t="s">
        <v>20468</v>
      </c>
      <c r="M12459" t="s">
        <v>20396</v>
      </c>
      <c r="N12459">
        <v>4</v>
      </c>
      <c r="P12459" t="s">
        <v>20366</v>
      </c>
      <c r="Q12459" t="s">
        <v>20469</v>
      </c>
      <c r="S12459" t="s">
        <v>20368</v>
      </c>
    </row>
    <row r="12460" spans="1:19" hidden="1" x14ac:dyDescent="0.2">
      <c r="A12460">
        <v>2020</v>
      </c>
      <c r="B12460" t="s">
        <v>20472</v>
      </c>
      <c r="C12460" t="s">
        <v>20452</v>
      </c>
      <c r="D12460">
        <v>2.4900000000000002</v>
      </c>
      <c r="E12460">
        <v>25</v>
      </c>
      <c r="F12460" t="s">
        <v>20473</v>
      </c>
      <c r="G12460" t="s">
        <v>55</v>
      </c>
      <c r="H12460" t="s">
        <v>46</v>
      </c>
      <c r="I12460" t="s">
        <v>9465</v>
      </c>
      <c r="K12460"/>
      <c r="L12460" t="s">
        <v>20474</v>
      </c>
      <c r="M12460" t="s">
        <v>10986</v>
      </c>
      <c r="N12460">
        <v>3</v>
      </c>
      <c r="P12460" t="s">
        <v>20366</v>
      </c>
      <c r="Q12460" t="s">
        <v>20475</v>
      </c>
      <c r="S12460" t="s">
        <v>20368</v>
      </c>
    </row>
    <row r="12461" spans="1:19" hidden="1" x14ac:dyDescent="0.2">
      <c r="A12461">
        <v>2020</v>
      </c>
      <c r="B12461" t="s">
        <v>20472</v>
      </c>
      <c r="C12461" t="s">
        <v>20441</v>
      </c>
      <c r="D12461">
        <v>6.87</v>
      </c>
      <c r="E12461">
        <v>25</v>
      </c>
      <c r="F12461" t="s">
        <v>20473</v>
      </c>
      <c r="G12461" t="s">
        <v>55</v>
      </c>
      <c r="H12461" t="s">
        <v>46</v>
      </c>
      <c r="I12461" t="s">
        <v>9465</v>
      </c>
      <c r="K12461"/>
      <c r="L12461" t="s">
        <v>20474</v>
      </c>
      <c r="M12461" t="s">
        <v>10986</v>
      </c>
      <c r="N12461">
        <v>3</v>
      </c>
      <c r="P12461" t="s">
        <v>20366</v>
      </c>
      <c r="Q12461" t="s">
        <v>20475</v>
      </c>
      <c r="S12461" t="s">
        <v>20368</v>
      </c>
    </row>
    <row r="12462" spans="1:19" hidden="1" x14ac:dyDescent="0.2">
      <c r="A12462">
        <v>2020</v>
      </c>
      <c r="B12462" t="s">
        <v>20472</v>
      </c>
      <c r="C12462" t="s">
        <v>20447</v>
      </c>
      <c r="D12462">
        <v>10.54</v>
      </c>
      <c r="E12462">
        <v>25</v>
      </c>
      <c r="F12462" t="s">
        <v>20473</v>
      </c>
      <c r="G12462" t="s">
        <v>55</v>
      </c>
      <c r="H12462" t="s">
        <v>46</v>
      </c>
      <c r="I12462" t="s">
        <v>9465</v>
      </c>
      <c r="K12462"/>
      <c r="L12462" t="s">
        <v>20474</v>
      </c>
      <c r="M12462" t="s">
        <v>10986</v>
      </c>
      <c r="N12462">
        <v>3</v>
      </c>
      <c r="P12462" t="s">
        <v>20366</v>
      </c>
      <c r="Q12462" t="s">
        <v>20475</v>
      </c>
      <c r="S12462" t="s">
        <v>20368</v>
      </c>
    </row>
    <row r="12463" spans="1:19" hidden="1" x14ac:dyDescent="0.2">
      <c r="A12463">
        <v>2020</v>
      </c>
      <c r="B12463" t="s">
        <v>20472</v>
      </c>
      <c r="C12463" t="s">
        <v>20441</v>
      </c>
      <c r="D12463">
        <v>6.87</v>
      </c>
      <c r="E12463" t="s">
        <v>383</v>
      </c>
      <c r="F12463" t="s">
        <v>6351</v>
      </c>
      <c r="G12463" t="s">
        <v>55</v>
      </c>
      <c r="H12463" t="s">
        <v>23</v>
      </c>
      <c r="I12463" t="s">
        <v>12543</v>
      </c>
      <c r="K12463"/>
      <c r="L12463" t="s">
        <v>20474</v>
      </c>
      <c r="M12463" t="s">
        <v>10986</v>
      </c>
      <c r="N12463">
        <v>3</v>
      </c>
      <c r="P12463" t="s">
        <v>20366</v>
      </c>
      <c r="Q12463" t="s">
        <v>20475</v>
      </c>
      <c r="S12463" t="s">
        <v>20368</v>
      </c>
    </row>
    <row r="12464" spans="1:19" hidden="1" x14ac:dyDescent="0.2">
      <c r="A12464">
        <v>2020</v>
      </c>
      <c r="B12464" t="s">
        <v>20472</v>
      </c>
      <c r="C12464" t="s">
        <v>20447</v>
      </c>
      <c r="D12464">
        <v>10.33</v>
      </c>
      <c r="E12464" t="s">
        <v>383</v>
      </c>
      <c r="F12464" t="s">
        <v>6351</v>
      </c>
      <c r="G12464" t="s">
        <v>55</v>
      </c>
      <c r="H12464" t="s">
        <v>23</v>
      </c>
      <c r="I12464" t="s">
        <v>12543</v>
      </c>
      <c r="K12464"/>
      <c r="L12464" t="s">
        <v>20474</v>
      </c>
      <c r="M12464" t="s">
        <v>10986</v>
      </c>
      <c r="N12464">
        <v>3</v>
      </c>
      <c r="P12464" t="s">
        <v>20366</v>
      </c>
      <c r="Q12464" t="s">
        <v>20475</v>
      </c>
      <c r="S12464" t="s">
        <v>20368</v>
      </c>
    </row>
    <row r="12465" spans="1:19" hidden="1" x14ac:dyDescent="0.2">
      <c r="A12465">
        <v>2020</v>
      </c>
      <c r="B12465" t="s">
        <v>20472</v>
      </c>
      <c r="C12465" t="s">
        <v>20452</v>
      </c>
      <c r="D12465">
        <v>3.05</v>
      </c>
      <c r="E12465">
        <v>25</v>
      </c>
      <c r="F12465" t="s">
        <v>20476</v>
      </c>
      <c r="G12465" t="s">
        <v>55</v>
      </c>
      <c r="H12465" t="s">
        <v>46</v>
      </c>
      <c r="I12465" t="s">
        <v>801</v>
      </c>
      <c r="K12465"/>
      <c r="L12465" t="s">
        <v>20474</v>
      </c>
      <c r="M12465" t="s">
        <v>10986</v>
      </c>
      <c r="N12465">
        <v>3</v>
      </c>
      <c r="P12465" t="s">
        <v>20366</v>
      </c>
      <c r="Q12465" t="s">
        <v>20475</v>
      </c>
      <c r="S12465" t="s">
        <v>20368</v>
      </c>
    </row>
    <row r="12466" spans="1:19" hidden="1" x14ac:dyDescent="0.2">
      <c r="A12466">
        <v>2020</v>
      </c>
      <c r="B12466" t="s">
        <v>20472</v>
      </c>
      <c r="C12466" t="s">
        <v>20441</v>
      </c>
      <c r="D12466">
        <v>7.35</v>
      </c>
      <c r="E12466" t="s">
        <v>414</v>
      </c>
      <c r="F12466" t="s">
        <v>20476</v>
      </c>
      <c r="G12466" t="s">
        <v>55</v>
      </c>
      <c r="H12466" t="s">
        <v>23</v>
      </c>
      <c r="I12466" t="s">
        <v>801</v>
      </c>
      <c r="K12466"/>
      <c r="L12466" t="s">
        <v>20474</v>
      </c>
      <c r="M12466" t="s">
        <v>10986</v>
      </c>
      <c r="N12466">
        <v>3</v>
      </c>
      <c r="P12466" t="s">
        <v>20366</v>
      </c>
      <c r="Q12466" t="s">
        <v>20475</v>
      </c>
      <c r="S12466" t="s">
        <v>20368</v>
      </c>
    </row>
    <row r="12467" spans="1:19" hidden="1" x14ac:dyDescent="0.2">
      <c r="A12467">
        <v>2020</v>
      </c>
      <c r="B12467" t="s">
        <v>20472</v>
      </c>
      <c r="C12467" t="s">
        <v>20447</v>
      </c>
      <c r="D12467">
        <v>10.96</v>
      </c>
      <c r="E12467" t="s">
        <v>414</v>
      </c>
      <c r="F12467" t="s">
        <v>20476</v>
      </c>
      <c r="G12467" t="s">
        <v>55</v>
      </c>
      <c r="H12467" t="s">
        <v>23</v>
      </c>
      <c r="I12467" t="s">
        <v>801</v>
      </c>
      <c r="K12467"/>
      <c r="L12467" t="s">
        <v>20474</v>
      </c>
      <c r="M12467" t="s">
        <v>10986</v>
      </c>
      <c r="N12467">
        <v>3</v>
      </c>
      <c r="P12467" t="s">
        <v>20366</v>
      </c>
      <c r="Q12467" t="s">
        <v>20475</v>
      </c>
      <c r="S12467" t="s">
        <v>20368</v>
      </c>
    </row>
    <row r="12468" spans="1:19" hidden="1" x14ac:dyDescent="0.2">
      <c r="A12468">
        <v>2020</v>
      </c>
      <c r="B12468" t="s">
        <v>20472</v>
      </c>
      <c r="C12468" t="s">
        <v>105</v>
      </c>
      <c r="D12468">
        <v>1.7</v>
      </c>
      <c r="E12468">
        <v>25</v>
      </c>
      <c r="F12468" t="s">
        <v>6351</v>
      </c>
      <c r="G12468" t="s">
        <v>279</v>
      </c>
      <c r="H12468" t="s">
        <v>23</v>
      </c>
      <c r="I12468" t="s">
        <v>3339</v>
      </c>
      <c r="K12468"/>
      <c r="L12468" t="s">
        <v>20474</v>
      </c>
      <c r="M12468" t="s">
        <v>10986</v>
      </c>
      <c r="N12468">
        <v>3</v>
      </c>
      <c r="P12468" t="s">
        <v>20366</v>
      </c>
      <c r="Q12468" t="s">
        <v>20475</v>
      </c>
      <c r="S12468" t="s">
        <v>20368</v>
      </c>
    </row>
    <row r="12469" spans="1:19" hidden="1" x14ac:dyDescent="0.2">
      <c r="A12469">
        <v>2020</v>
      </c>
      <c r="B12469" t="s">
        <v>20472</v>
      </c>
      <c r="C12469" t="s">
        <v>20452</v>
      </c>
      <c r="D12469">
        <v>2.75</v>
      </c>
      <c r="E12469">
        <v>25</v>
      </c>
      <c r="F12469" t="s">
        <v>6351</v>
      </c>
      <c r="G12469" t="s">
        <v>279</v>
      </c>
      <c r="H12469" t="s">
        <v>23</v>
      </c>
      <c r="I12469" t="s">
        <v>3339</v>
      </c>
      <c r="K12469"/>
      <c r="L12469" t="s">
        <v>20474</v>
      </c>
      <c r="M12469" t="s">
        <v>10986</v>
      </c>
      <c r="N12469">
        <v>3</v>
      </c>
      <c r="P12469" t="s">
        <v>20366</v>
      </c>
      <c r="Q12469" t="s">
        <v>20475</v>
      </c>
      <c r="S12469" t="s">
        <v>20368</v>
      </c>
    </row>
    <row r="12470" spans="1:19" hidden="1" x14ac:dyDescent="0.2">
      <c r="A12470">
        <v>2020</v>
      </c>
      <c r="B12470" t="s">
        <v>20472</v>
      </c>
      <c r="C12470" t="s">
        <v>20441</v>
      </c>
      <c r="D12470">
        <v>7.33</v>
      </c>
      <c r="E12470" t="s">
        <v>414</v>
      </c>
      <c r="F12470" t="s">
        <v>6351</v>
      </c>
      <c r="G12470" t="s">
        <v>279</v>
      </c>
      <c r="H12470" t="s">
        <v>46</v>
      </c>
      <c r="I12470" t="s">
        <v>3339</v>
      </c>
      <c r="K12470"/>
      <c r="L12470" t="s">
        <v>20474</v>
      </c>
      <c r="M12470" t="s">
        <v>10986</v>
      </c>
      <c r="N12470">
        <v>3</v>
      </c>
      <c r="P12470" t="s">
        <v>20366</v>
      </c>
      <c r="Q12470" t="s">
        <v>20475</v>
      </c>
      <c r="S12470" t="s">
        <v>20368</v>
      </c>
    </row>
    <row r="12471" spans="1:19" hidden="1" x14ac:dyDescent="0.2">
      <c r="A12471">
        <v>2020</v>
      </c>
      <c r="B12471" t="s">
        <v>20472</v>
      </c>
      <c r="C12471" t="s">
        <v>20447</v>
      </c>
      <c r="D12471">
        <v>10.42</v>
      </c>
      <c r="E12471" t="s">
        <v>414</v>
      </c>
      <c r="F12471" t="s">
        <v>6351</v>
      </c>
      <c r="G12471" t="s">
        <v>279</v>
      </c>
      <c r="H12471" t="s">
        <v>46</v>
      </c>
      <c r="I12471" t="s">
        <v>3339</v>
      </c>
      <c r="K12471"/>
      <c r="L12471" t="s">
        <v>20474</v>
      </c>
      <c r="M12471" t="s">
        <v>10986</v>
      </c>
      <c r="N12471">
        <v>3</v>
      </c>
      <c r="P12471" t="s">
        <v>20366</v>
      </c>
      <c r="Q12471" t="s">
        <v>20475</v>
      </c>
      <c r="S12471" t="s">
        <v>20368</v>
      </c>
    </row>
    <row r="12472" spans="1:19" hidden="1" x14ac:dyDescent="0.2">
      <c r="A12472">
        <v>2020</v>
      </c>
      <c r="B12472" t="s">
        <v>20472</v>
      </c>
      <c r="C12472" t="s">
        <v>20452</v>
      </c>
      <c r="D12472">
        <v>2.87</v>
      </c>
      <c r="E12472">
        <v>25</v>
      </c>
      <c r="F12472" t="s">
        <v>20477</v>
      </c>
      <c r="G12472" t="s">
        <v>55</v>
      </c>
      <c r="H12472" t="s">
        <v>23</v>
      </c>
      <c r="I12472" t="s">
        <v>6004</v>
      </c>
      <c r="K12472"/>
      <c r="L12472" t="s">
        <v>20474</v>
      </c>
      <c r="M12472" t="s">
        <v>10986</v>
      </c>
      <c r="N12472">
        <v>3</v>
      </c>
      <c r="P12472" t="s">
        <v>20366</v>
      </c>
      <c r="Q12472" t="s">
        <v>20475</v>
      </c>
      <c r="S12472" t="s">
        <v>20368</v>
      </c>
    </row>
    <row r="12473" spans="1:19" hidden="1" x14ac:dyDescent="0.2">
      <c r="A12473">
        <v>2020</v>
      </c>
      <c r="B12473" t="s">
        <v>20472</v>
      </c>
      <c r="C12473" t="s">
        <v>20441</v>
      </c>
      <c r="D12473">
        <v>7.45</v>
      </c>
      <c r="E12473">
        <v>25</v>
      </c>
      <c r="F12473" t="s">
        <v>20477</v>
      </c>
      <c r="G12473" t="s">
        <v>55</v>
      </c>
      <c r="H12473" t="s">
        <v>23</v>
      </c>
      <c r="I12473" t="s">
        <v>6004</v>
      </c>
      <c r="K12473"/>
      <c r="L12473" t="s">
        <v>20474</v>
      </c>
      <c r="M12473" t="s">
        <v>10986</v>
      </c>
      <c r="N12473">
        <v>3</v>
      </c>
      <c r="P12473" t="s">
        <v>20366</v>
      </c>
      <c r="Q12473" t="s">
        <v>20475</v>
      </c>
      <c r="S12473" t="s">
        <v>20368</v>
      </c>
    </row>
    <row r="12474" spans="1:19" hidden="1" x14ac:dyDescent="0.2">
      <c r="A12474">
        <v>2020</v>
      </c>
      <c r="B12474" t="s">
        <v>20472</v>
      </c>
      <c r="C12474" t="s">
        <v>20447</v>
      </c>
      <c r="D12474">
        <v>10.69</v>
      </c>
      <c r="E12474">
        <v>25</v>
      </c>
      <c r="F12474" t="s">
        <v>20477</v>
      </c>
      <c r="G12474" t="s">
        <v>55</v>
      </c>
      <c r="H12474" t="s">
        <v>23</v>
      </c>
      <c r="I12474" t="s">
        <v>6004</v>
      </c>
      <c r="K12474"/>
      <c r="L12474" t="s">
        <v>20474</v>
      </c>
      <c r="M12474" t="s">
        <v>10986</v>
      </c>
      <c r="N12474">
        <v>3</v>
      </c>
      <c r="P12474" t="s">
        <v>20366</v>
      </c>
      <c r="Q12474" t="s">
        <v>20475</v>
      </c>
      <c r="S12474" t="s">
        <v>20368</v>
      </c>
    </row>
    <row r="12475" spans="1:19" hidden="1" x14ac:dyDescent="0.2">
      <c r="A12475">
        <v>2020</v>
      </c>
      <c r="B12475" t="s">
        <v>20472</v>
      </c>
      <c r="C12475" t="s">
        <v>20452</v>
      </c>
      <c r="D12475">
        <v>3.08</v>
      </c>
      <c r="E12475">
        <v>50</v>
      </c>
      <c r="F12475" t="s">
        <v>20477</v>
      </c>
      <c r="G12475" t="s">
        <v>55</v>
      </c>
      <c r="H12475" t="s">
        <v>23</v>
      </c>
      <c r="I12475" t="s">
        <v>6004</v>
      </c>
      <c r="K12475"/>
      <c r="L12475" t="s">
        <v>20474</v>
      </c>
      <c r="M12475" t="s">
        <v>10986</v>
      </c>
      <c r="N12475">
        <v>3</v>
      </c>
      <c r="P12475" t="s">
        <v>20366</v>
      </c>
      <c r="Q12475" t="s">
        <v>20475</v>
      </c>
      <c r="S12475" t="s">
        <v>20368</v>
      </c>
    </row>
    <row r="12476" spans="1:19" hidden="1" x14ac:dyDescent="0.2">
      <c r="A12476">
        <v>2020</v>
      </c>
      <c r="B12476" t="s">
        <v>20472</v>
      </c>
      <c r="C12476" t="s">
        <v>20441</v>
      </c>
      <c r="D12476">
        <v>7.57</v>
      </c>
      <c r="E12476">
        <v>50</v>
      </c>
      <c r="F12476" t="s">
        <v>20477</v>
      </c>
      <c r="G12476" t="s">
        <v>55</v>
      </c>
      <c r="H12476" t="s">
        <v>23</v>
      </c>
      <c r="I12476" t="s">
        <v>6004</v>
      </c>
      <c r="K12476"/>
      <c r="L12476" t="s">
        <v>20474</v>
      </c>
      <c r="M12476" t="s">
        <v>10986</v>
      </c>
      <c r="N12476">
        <v>3</v>
      </c>
      <c r="P12476" t="s">
        <v>20366</v>
      </c>
      <c r="Q12476" t="s">
        <v>20475</v>
      </c>
      <c r="S12476" t="s">
        <v>20368</v>
      </c>
    </row>
    <row r="12477" spans="1:19" hidden="1" x14ac:dyDescent="0.2">
      <c r="A12477">
        <v>2020</v>
      </c>
      <c r="B12477" t="s">
        <v>20472</v>
      </c>
      <c r="C12477" t="s">
        <v>20447</v>
      </c>
      <c r="D12477">
        <v>10.47</v>
      </c>
      <c r="E12477">
        <v>50</v>
      </c>
      <c r="F12477" t="s">
        <v>20477</v>
      </c>
      <c r="G12477" t="s">
        <v>55</v>
      </c>
      <c r="H12477" t="s">
        <v>23</v>
      </c>
      <c r="I12477" t="s">
        <v>6004</v>
      </c>
      <c r="K12477"/>
      <c r="L12477" t="s">
        <v>20474</v>
      </c>
      <c r="M12477" t="s">
        <v>10986</v>
      </c>
      <c r="N12477">
        <v>3</v>
      </c>
      <c r="P12477" t="s">
        <v>20366</v>
      </c>
      <c r="Q12477" t="s">
        <v>20475</v>
      </c>
      <c r="S12477" t="s">
        <v>20368</v>
      </c>
    </row>
    <row r="12478" spans="1:19" hidden="1" x14ac:dyDescent="0.2">
      <c r="A12478">
        <v>2022</v>
      </c>
      <c r="B12478" t="s">
        <v>20478</v>
      </c>
      <c r="C12478" t="s">
        <v>105</v>
      </c>
      <c r="D12478">
        <v>6.45</v>
      </c>
      <c r="E12478">
        <v>20</v>
      </c>
      <c r="F12478" t="s">
        <v>20479</v>
      </c>
      <c r="G12478" t="s">
        <v>55</v>
      </c>
      <c r="H12478" t="s">
        <v>46</v>
      </c>
      <c r="I12478" t="s">
        <v>11541</v>
      </c>
      <c r="K12478"/>
      <c r="L12478" t="s">
        <v>20480</v>
      </c>
      <c r="M12478" t="s">
        <v>26</v>
      </c>
      <c r="N12478">
        <v>2</v>
      </c>
      <c r="P12478" t="s">
        <v>20366</v>
      </c>
      <c r="Q12478" t="s">
        <v>20481</v>
      </c>
      <c r="S12478" t="s">
        <v>20368</v>
      </c>
    </row>
    <row r="12479" spans="1:19" hidden="1" x14ac:dyDescent="0.2">
      <c r="A12479">
        <v>2023</v>
      </c>
      <c r="B12479" t="s">
        <v>20482</v>
      </c>
      <c r="C12479" t="s">
        <v>105</v>
      </c>
      <c r="D12479">
        <v>5.99</v>
      </c>
      <c r="E12479">
        <v>25</v>
      </c>
      <c r="F12479" t="s">
        <v>12272</v>
      </c>
      <c r="G12479" t="s">
        <v>31</v>
      </c>
      <c r="H12479" t="s">
        <v>46</v>
      </c>
      <c r="I12479" t="s">
        <v>16585</v>
      </c>
      <c r="J12479" t="s">
        <v>43</v>
      </c>
      <c r="K12479"/>
      <c r="L12479" t="s">
        <v>20483</v>
      </c>
      <c r="M12479" t="s">
        <v>20396</v>
      </c>
      <c r="N12479">
        <v>4</v>
      </c>
      <c r="P12479" t="s">
        <v>20366</v>
      </c>
      <c r="Q12479" t="s">
        <v>20484</v>
      </c>
      <c r="S12479" t="s">
        <v>20368</v>
      </c>
    </row>
    <row r="12480" spans="1:19" hidden="1" x14ac:dyDescent="0.2">
      <c r="A12480">
        <v>2023</v>
      </c>
      <c r="B12480" t="s">
        <v>20482</v>
      </c>
      <c r="C12480" t="s">
        <v>105</v>
      </c>
      <c r="D12480">
        <v>5.98</v>
      </c>
      <c r="E12480">
        <v>40</v>
      </c>
      <c r="F12480" t="s">
        <v>12272</v>
      </c>
      <c r="G12480" t="s">
        <v>31</v>
      </c>
      <c r="H12480" t="s">
        <v>46</v>
      </c>
      <c r="I12480" t="s">
        <v>16585</v>
      </c>
      <c r="J12480" t="s">
        <v>43</v>
      </c>
      <c r="K12480"/>
      <c r="L12480" t="s">
        <v>20483</v>
      </c>
      <c r="M12480" t="s">
        <v>20396</v>
      </c>
      <c r="N12480">
        <v>4</v>
      </c>
      <c r="P12480" t="s">
        <v>20366</v>
      </c>
      <c r="Q12480" t="s">
        <v>20484</v>
      </c>
      <c r="S12480" t="s">
        <v>20368</v>
      </c>
    </row>
    <row r="12481" spans="1:19" hidden="1" x14ac:dyDescent="0.2">
      <c r="A12481">
        <v>2024</v>
      </c>
      <c r="B12481" t="s">
        <v>20485</v>
      </c>
      <c r="C12481" t="s">
        <v>105</v>
      </c>
      <c r="D12481">
        <v>12.4</v>
      </c>
      <c r="E12481" t="s">
        <v>363</v>
      </c>
      <c r="H12481" t="s">
        <v>2675</v>
      </c>
      <c r="I12481" t="s">
        <v>2281</v>
      </c>
      <c r="K12481"/>
      <c r="L12481" t="s">
        <v>20486</v>
      </c>
      <c r="M12481" t="s">
        <v>26</v>
      </c>
      <c r="N12481">
        <v>2</v>
      </c>
      <c r="P12481" t="s">
        <v>20366</v>
      </c>
      <c r="Q12481" t="s">
        <v>20487</v>
      </c>
      <c r="S12481" t="s">
        <v>20368</v>
      </c>
    </row>
    <row r="12482" spans="1:19" hidden="1" x14ac:dyDescent="0.2">
      <c r="A12482">
        <v>2025</v>
      </c>
      <c r="B12482" t="s">
        <v>20488</v>
      </c>
      <c r="C12482" t="s">
        <v>105</v>
      </c>
      <c r="D12482">
        <v>3.8</v>
      </c>
      <c r="E12482">
        <v>25</v>
      </c>
      <c r="F12482" t="s">
        <v>12272</v>
      </c>
      <c r="G12482" t="s">
        <v>31</v>
      </c>
      <c r="H12482" t="s">
        <v>46</v>
      </c>
      <c r="I12482" t="s">
        <v>16585</v>
      </c>
      <c r="K12482"/>
      <c r="L12482" t="s">
        <v>20489</v>
      </c>
      <c r="M12482" t="s">
        <v>20396</v>
      </c>
      <c r="N12482">
        <v>4</v>
      </c>
      <c r="P12482" t="s">
        <v>20366</v>
      </c>
      <c r="Q12482" t="s">
        <v>20490</v>
      </c>
      <c r="S12482" t="s">
        <v>20368</v>
      </c>
    </row>
    <row r="12483" spans="1:19" hidden="1" x14ac:dyDescent="0.2">
      <c r="A12483">
        <v>2025</v>
      </c>
      <c r="B12483" t="s">
        <v>20488</v>
      </c>
      <c r="C12483" t="s">
        <v>105</v>
      </c>
      <c r="D12483">
        <v>3.67</v>
      </c>
      <c r="E12483">
        <v>5</v>
      </c>
      <c r="F12483" t="s">
        <v>20412</v>
      </c>
      <c r="G12483" t="s">
        <v>31</v>
      </c>
      <c r="H12483" t="s">
        <v>46</v>
      </c>
      <c r="I12483" t="s">
        <v>20491</v>
      </c>
      <c r="K12483"/>
      <c r="L12483" t="s">
        <v>20489</v>
      </c>
      <c r="M12483" t="s">
        <v>20396</v>
      </c>
      <c r="N12483">
        <v>4</v>
      </c>
      <c r="P12483" t="s">
        <v>20366</v>
      </c>
      <c r="Q12483" t="s">
        <v>20490</v>
      </c>
      <c r="S12483" t="s">
        <v>20368</v>
      </c>
    </row>
    <row r="12484" spans="1:19" hidden="1" x14ac:dyDescent="0.2">
      <c r="A12484">
        <v>2025</v>
      </c>
      <c r="B12484" t="s">
        <v>20488</v>
      </c>
      <c r="C12484" t="s">
        <v>105</v>
      </c>
      <c r="D12484">
        <v>3.53</v>
      </c>
      <c r="E12484">
        <v>20</v>
      </c>
      <c r="F12484" t="s">
        <v>20412</v>
      </c>
      <c r="G12484" t="s">
        <v>31</v>
      </c>
      <c r="H12484" t="s">
        <v>46</v>
      </c>
      <c r="I12484" t="s">
        <v>20491</v>
      </c>
      <c r="K12484"/>
      <c r="L12484" t="s">
        <v>20489</v>
      </c>
      <c r="M12484" t="s">
        <v>20396</v>
      </c>
      <c r="N12484">
        <v>4</v>
      </c>
      <c r="P12484" t="s">
        <v>20366</v>
      </c>
      <c r="Q12484" t="s">
        <v>20490</v>
      </c>
      <c r="S12484" t="s">
        <v>20368</v>
      </c>
    </row>
    <row r="12485" spans="1:19" hidden="1" x14ac:dyDescent="0.2">
      <c r="A12485">
        <v>2025</v>
      </c>
      <c r="B12485" t="s">
        <v>20488</v>
      </c>
      <c r="C12485" t="s">
        <v>105</v>
      </c>
      <c r="D12485">
        <v>3.36</v>
      </c>
      <c r="E12485">
        <v>40</v>
      </c>
      <c r="F12485" t="s">
        <v>20412</v>
      </c>
      <c r="G12485" t="s">
        <v>31</v>
      </c>
      <c r="H12485" t="s">
        <v>46</v>
      </c>
      <c r="I12485" t="s">
        <v>20491</v>
      </c>
      <c r="K12485"/>
      <c r="L12485" t="s">
        <v>20489</v>
      </c>
      <c r="M12485" t="s">
        <v>20396</v>
      </c>
      <c r="N12485">
        <v>4</v>
      </c>
      <c r="P12485" t="s">
        <v>20366</v>
      </c>
      <c r="Q12485" t="s">
        <v>20490</v>
      </c>
      <c r="S12485" t="s">
        <v>20368</v>
      </c>
    </row>
    <row r="12486" spans="1:19" hidden="1" x14ac:dyDescent="0.2">
      <c r="A12486">
        <v>2025</v>
      </c>
      <c r="B12486" t="s">
        <v>20488</v>
      </c>
      <c r="C12486" t="s">
        <v>105</v>
      </c>
      <c r="D12486">
        <v>3.28</v>
      </c>
      <c r="E12486">
        <v>60</v>
      </c>
      <c r="F12486" t="s">
        <v>20412</v>
      </c>
      <c r="G12486" t="s">
        <v>31</v>
      </c>
      <c r="H12486" t="s">
        <v>46</v>
      </c>
      <c r="I12486" t="s">
        <v>20491</v>
      </c>
      <c r="K12486"/>
      <c r="L12486" t="s">
        <v>20489</v>
      </c>
      <c r="M12486" t="s">
        <v>20396</v>
      </c>
      <c r="N12486">
        <v>4</v>
      </c>
      <c r="P12486" t="s">
        <v>20366</v>
      </c>
      <c r="Q12486" t="s">
        <v>20490</v>
      </c>
      <c r="S12486" t="s">
        <v>20368</v>
      </c>
    </row>
    <row r="12487" spans="1:19" hidden="1" x14ac:dyDescent="0.2">
      <c r="A12487">
        <v>2025</v>
      </c>
      <c r="B12487" t="s">
        <v>20488</v>
      </c>
      <c r="C12487" t="s">
        <v>105</v>
      </c>
      <c r="D12487">
        <v>3.62</v>
      </c>
      <c r="E12487">
        <v>9.3000000000000007</v>
      </c>
      <c r="F12487" t="s">
        <v>20412</v>
      </c>
      <c r="G12487" t="s">
        <v>31</v>
      </c>
      <c r="H12487" t="s">
        <v>23</v>
      </c>
      <c r="I12487" t="s">
        <v>4468</v>
      </c>
      <c r="K12487"/>
      <c r="L12487" t="s">
        <v>20489</v>
      </c>
      <c r="M12487" t="s">
        <v>20396</v>
      </c>
      <c r="N12487">
        <v>4</v>
      </c>
      <c r="P12487" t="s">
        <v>20366</v>
      </c>
      <c r="Q12487" t="s">
        <v>20490</v>
      </c>
      <c r="S12487" t="s">
        <v>20368</v>
      </c>
    </row>
    <row r="12488" spans="1:19" hidden="1" x14ac:dyDescent="0.2">
      <c r="A12488">
        <v>2025</v>
      </c>
      <c r="B12488" t="s">
        <v>20488</v>
      </c>
      <c r="C12488" t="s">
        <v>105</v>
      </c>
      <c r="D12488">
        <v>3.8</v>
      </c>
      <c r="E12488">
        <v>25.5</v>
      </c>
      <c r="F12488" t="s">
        <v>20412</v>
      </c>
      <c r="G12488" t="s">
        <v>31</v>
      </c>
      <c r="H12488" t="s">
        <v>23</v>
      </c>
      <c r="I12488" t="s">
        <v>4468</v>
      </c>
      <c r="K12488"/>
      <c r="L12488" t="s">
        <v>20489</v>
      </c>
      <c r="M12488" t="s">
        <v>20396</v>
      </c>
      <c r="N12488">
        <v>4</v>
      </c>
      <c r="P12488" t="s">
        <v>20366</v>
      </c>
      <c r="Q12488" t="s">
        <v>20490</v>
      </c>
      <c r="S12488" t="s">
        <v>20368</v>
      </c>
    </row>
    <row r="12489" spans="1:19" hidden="1" x14ac:dyDescent="0.2">
      <c r="A12489">
        <v>2026</v>
      </c>
      <c r="B12489" t="s">
        <v>20492</v>
      </c>
      <c r="C12489" t="s">
        <v>105</v>
      </c>
      <c r="D12489">
        <v>3.6</v>
      </c>
      <c r="E12489">
        <v>20</v>
      </c>
      <c r="F12489" t="s">
        <v>20412</v>
      </c>
      <c r="G12489" t="s">
        <v>31</v>
      </c>
      <c r="H12489" t="s">
        <v>23</v>
      </c>
      <c r="I12489" t="s">
        <v>20491</v>
      </c>
      <c r="K12489"/>
      <c r="L12489" t="s">
        <v>20493</v>
      </c>
      <c r="M12489" t="s">
        <v>20396</v>
      </c>
      <c r="N12489">
        <v>4</v>
      </c>
      <c r="P12489" t="s">
        <v>20366</v>
      </c>
      <c r="Q12489" t="s">
        <v>20494</v>
      </c>
      <c r="S12489" t="s">
        <v>20368</v>
      </c>
    </row>
    <row r="12490" spans="1:19" hidden="1" x14ac:dyDescent="0.2">
      <c r="A12490">
        <v>2026</v>
      </c>
      <c r="B12490" t="s">
        <v>20492</v>
      </c>
      <c r="C12490" t="s">
        <v>105</v>
      </c>
      <c r="D12490">
        <v>3.64</v>
      </c>
      <c r="E12490">
        <v>10.3</v>
      </c>
      <c r="F12490" t="s">
        <v>20412</v>
      </c>
      <c r="G12490" t="s">
        <v>31</v>
      </c>
      <c r="H12490" t="s">
        <v>23</v>
      </c>
      <c r="I12490" t="s">
        <v>4468</v>
      </c>
      <c r="K12490"/>
      <c r="L12490" t="s">
        <v>20493</v>
      </c>
      <c r="M12490" t="s">
        <v>20396</v>
      </c>
      <c r="N12490">
        <v>4</v>
      </c>
      <c r="P12490" t="s">
        <v>20366</v>
      </c>
      <c r="Q12490" t="s">
        <v>20494</v>
      </c>
      <c r="S12490" t="s">
        <v>20368</v>
      </c>
    </row>
    <row r="12491" spans="1:19" hidden="1" x14ac:dyDescent="0.2">
      <c r="A12491">
        <v>2026</v>
      </c>
      <c r="B12491" t="s">
        <v>20492</v>
      </c>
      <c r="C12491" t="s">
        <v>105</v>
      </c>
      <c r="D12491">
        <v>3.47</v>
      </c>
      <c r="E12491">
        <v>25.3</v>
      </c>
      <c r="F12491" t="s">
        <v>20412</v>
      </c>
      <c r="G12491" t="s">
        <v>31</v>
      </c>
      <c r="H12491" t="s">
        <v>23</v>
      </c>
      <c r="I12491" t="s">
        <v>4468</v>
      </c>
      <c r="K12491"/>
      <c r="L12491" t="s">
        <v>20493</v>
      </c>
      <c r="M12491" t="s">
        <v>20396</v>
      </c>
      <c r="N12491">
        <v>4</v>
      </c>
      <c r="P12491" t="s">
        <v>20366</v>
      </c>
      <c r="Q12491" t="s">
        <v>20494</v>
      </c>
      <c r="S12491" t="s">
        <v>20368</v>
      </c>
    </row>
    <row r="12492" spans="1:19" hidden="1" x14ac:dyDescent="0.2">
      <c r="A12492">
        <v>2026</v>
      </c>
      <c r="B12492" t="s">
        <v>20492</v>
      </c>
      <c r="C12492" t="s">
        <v>105</v>
      </c>
      <c r="D12492">
        <v>3.58</v>
      </c>
      <c r="E12492">
        <v>20</v>
      </c>
      <c r="F12492" t="s">
        <v>20412</v>
      </c>
      <c r="G12492" t="s">
        <v>31</v>
      </c>
      <c r="H12492" t="s">
        <v>23</v>
      </c>
      <c r="I12492" t="s">
        <v>20409</v>
      </c>
      <c r="K12492"/>
      <c r="L12492" t="s">
        <v>20493</v>
      </c>
      <c r="M12492" t="s">
        <v>20396</v>
      </c>
      <c r="N12492">
        <v>4</v>
      </c>
      <c r="P12492" t="s">
        <v>20366</v>
      </c>
      <c r="Q12492" t="s">
        <v>20494</v>
      </c>
      <c r="S12492" t="s">
        <v>20368</v>
      </c>
    </row>
    <row r="12493" spans="1:19" hidden="1" x14ac:dyDescent="0.2">
      <c r="A12493">
        <v>2027</v>
      </c>
      <c r="B12493" t="s">
        <v>20495</v>
      </c>
      <c r="C12493" t="s">
        <v>105</v>
      </c>
      <c r="D12493">
        <v>3.19</v>
      </c>
      <c r="E12493">
        <v>20</v>
      </c>
      <c r="G12493" t="s">
        <v>31</v>
      </c>
      <c r="H12493" t="s">
        <v>23</v>
      </c>
      <c r="I12493" t="s">
        <v>20409</v>
      </c>
      <c r="K12493"/>
      <c r="L12493" t="s">
        <v>20496</v>
      </c>
      <c r="M12493" t="s">
        <v>26</v>
      </c>
      <c r="N12493">
        <v>2</v>
      </c>
      <c r="P12493" t="s">
        <v>20366</v>
      </c>
      <c r="Q12493" t="s">
        <v>20497</v>
      </c>
      <c r="S12493" t="s">
        <v>20368</v>
      </c>
    </row>
    <row r="12494" spans="1:19" hidden="1" x14ac:dyDescent="0.2">
      <c r="A12494">
        <v>2028</v>
      </c>
      <c r="B12494" t="s">
        <v>20498</v>
      </c>
      <c r="C12494" t="s">
        <v>105</v>
      </c>
      <c r="D12494">
        <v>8.31</v>
      </c>
      <c r="E12494">
        <v>5</v>
      </c>
      <c r="G12494" t="s">
        <v>31</v>
      </c>
      <c r="H12494" t="s">
        <v>46</v>
      </c>
      <c r="I12494" t="s">
        <v>9533</v>
      </c>
      <c r="J12494" t="s">
        <v>43</v>
      </c>
      <c r="K12494"/>
      <c r="L12494" t="s">
        <v>20499</v>
      </c>
      <c r="M12494" t="s">
        <v>26</v>
      </c>
      <c r="N12494">
        <v>2</v>
      </c>
      <c r="P12494" t="s">
        <v>20366</v>
      </c>
      <c r="Q12494" t="s">
        <v>20500</v>
      </c>
      <c r="S12494" t="s">
        <v>20368</v>
      </c>
    </row>
    <row r="12495" spans="1:19" hidden="1" x14ac:dyDescent="0.2">
      <c r="A12495">
        <v>2028</v>
      </c>
      <c r="B12495" t="s">
        <v>20498</v>
      </c>
      <c r="C12495" t="s">
        <v>105</v>
      </c>
      <c r="D12495">
        <v>7.7</v>
      </c>
      <c r="E12495">
        <v>20</v>
      </c>
      <c r="G12495" t="s">
        <v>31</v>
      </c>
      <c r="H12495" t="s">
        <v>46</v>
      </c>
      <c r="I12495" t="s">
        <v>9533</v>
      </c>
      <c r="J12495" t="s">
        <v>43</v>
      </c>
      <c r="K12495"/>
      <c r="L12495" t="s">
        <v>20499</v>
      </c>
      <c r="M12495" t="s">
        <v>26</v>
      </c>
      <c r="N12495">
        <v>2</v>
      </c>
      <c r="P12495" t="s">
        <v>20366</v>
      </c>
      <c r="Q12495" t="s">
        <v>20500</v>
      </c>
      <c r="S12495" t="s">
        <v>20368</v>
      </c>
    </row>
    <row r="12496" spans="1:19" hidden="1" x14ac:dyDescent="0.2">
      <c r="A12496">
        <v>2028</v>
      </c>
      <c r="B12496" t="s">
        <v>20498</v>
      </c>
      <c r="C12496" t="s">
        <v>105</v>
      </c>
      <c r="D12496">
        <v>6.99</v>
      </c>
      <c r="E12496">
        <v>40</v>
      </c>
      <c r="G12496" t="s">
        <v>31</v>
      </c>
      <c r="H12496" t="s">
        <v>46</v>
      </c>
      <c r="I12496" t="s">
        <v>9533</v>
      </c>
      <c r="J12496" t="s">
        <v>43</v>
      </c>
      <c r="K12496"/>
      <c r="L12496" t="s">
        <v>20499</v>
      </c>
      <c r="M12496" t="s">
        <v>26</v>
      </c>
      <c r="N12496">
        <v>2</v>
      </c>
      <c r="P12496" t="s">
        <v>20366</v>
      </c>
      <c r="Q12496" t="s">
        <v>20500</v>
      </c>
      <c r="S12496" t="s">
        <v>20368</v>
      </c>
    </row>
    <row r="12497" spans="1:19" hidden="1" x14ac:dyDescent="0.2">
      <c r="A12497">
        <v>2028</v>
      </c>
      <c r="B12497" t="s">
        <v>20498</v>
      </c>
      <c r="C12497" t="s">
        <v>105</v>
      </c>
      <c r="D12497">
        <v>6.37</v>
      </c>
      <c r="E12497">
        <v>60</v>
      </c>
      <c r="G12497" t="s">
        <v>31</v>
      </c>
      <c r="H12497" t="s">
        <v>46</v>
      </c>
      <c r="I12497" t="s">
        <v>9533</v>
      </c>
      <c r="J12497" t="s">
        <v>43</v>
      </c>
      <c r="K12497"/>
      <c r="L12497" t="s">
        <v>20499</v>
      </c>
      <c r="M12497" t="s">
        <v>26</v>
      </c>
      <c r="N12497">
        <v>2</v>
      </c>
      <c r="P12497" t="s">
        <v>20366</v>
      </c>
      <c r="Q12497" t="s">
        <v>20500</v>
      </c>
      <c r="S12497" t="s">
        <v>20368</v>
      </c>
    </row>
    <row r="12498" spans="1:19" hidden="1" x14ac:dyDescent="0.2">
      <c r="A12498">
        <v>2029</v>
      </c>
      <c r="B12498" t="s">
        <v>20501</v>
      </c>
      <c r="C12498" t="s">
        <v>105</v>
      </c>
      <c r="D12498">
        <v>7.2</v>
      </c>
      <c r="E12498">
        <v>25</v>
      </c>
      <c r="F12498" t="s">
        <v>12272</v>
      </c>
      <c r="G12498" t="s">
        <v>31</v>
      </c>
      <c r="H12498" t="s">
        <v>46</v>
      </c>
      <c r="I12498" t="s">
        <v>16585</v>
      </c>
      <c r="J12498" t="s">
        <v>43</v>
      </c>
      <c r="K12498"/>
      <c r="L12498" t="s">
        <v>20502</v>
      </c>
      <c r="M12498" t="s">
        <v>20396</v>
      </c>
      <c r="N12498">
        <v>4</v>
      </c>
      <c r="P12498" t="s">
        <v>20366</v>
      </c>
      <c r="Q12498" t="s">
        <v>20503</v>
      </c>
      <c r="S12498" t="s">
        <v>20368</v>
      </c>
    </row>
    <row r="12499" spans="1:19" hidden="1" x14ac:dyDescent="0.2">
      <c r="A12499">
        <v>2029</v>
      </c>
      <c r="B12499" t="s">
        <v>20501</v>
      </c>
      <c r="C12499" t="s">
        <v>105</v>
      </c>
      <c r="D12499">
        <v>7.16</v>
      </c>
      <c r="E12499">
        <v>40</v>
      </c>
      <c r="F12499" t="s">
        <v>12272</v>
      </c>
      <c r="G12499" t="s">
        <v>31</v>
      </c>
      <c r="H12499" t="s">
        <v>46</v>
      </c>
      <c r="I12499" t="s">
        <v>16585</v>
      </c>
      <c r="J12499" t="s">
        <v>43</v>
      </c>
      <c r="K12499"/>
      <c r="L12499" t="s">
        <v>20502</v>
      </c>
      <c r="M12499" t="s">
        <v>20396</v>
      </c>
      <c r="N12499">
        <v>4</v>
      </c>
      <c r="P12499" t="s">
        <v>20366</v>
      </c>
      <c r="Q12499" t="s">
        <v>20503</v>
      </c>
      <c r="S12499" t="s">
        <v>20368</v>
      </c>
    </row>
    <row r="12500" spans="1:19" hidden="1" x14ac:dyDescent="0.2">
      <c r="A12500">
        <v>2031</v>
      </c>
      <c r="B12500" t="s">
        <v>20504</v>
      </c>
      <c r="C12500" t="s">
        <v>20452</v>
      </c>
      <c r="D12500">
        <v>4.28</v>
      </c>
      <c r="E12500">
        <v>25</v>
      </c>
      <c r="F12500" t="s">
        <v>20456</v>
      </c>
      <c r="G12500" t="s">
        <v>55</v>
      </c>
      <c r="H12500" t="s">
        <v>23</v>
      </c>
      <c r="I12500" t="s">
        <v>10162</v>
      </c>
      <c r="K12500"/>
      <c r="L12500" t="s">
        <v>20505</v>
      </c>
      <c r="M12500" t="s">
        <v>26</v>
      </c>
      <c r="N12500">
        <v>2</v>
      </c>
      <c r="P12500" t="s">
        <v>20366</v>
      </c>
      <c r="Q12500" t="s">
        <v>20506</v>
      </c>
      <c r="S12500" t="s">
        <v>20368</v>
      </c>
    </row>
    <row r="12501" spans="1:19" hidden="1" x14ac:dyDescent="0.2">
      <c r="A12501">
        <v>2031</v>
      </c>
      <c r="B12501" t="s">
        <v>20504</v>
      </c>
      <c r="C12501" t="s">
        <v>105</v>
      </c>
      <c r="D12501">
        <v>1.63</v>
      </c>
      <c r="E12501" t="s">
        <v>363</v>
      </c>
      <c r="F12501" t="s">
        <v>20456</v>
      </c>
      <c r="G12501" t="s">
        <v>1011</v>
      </c>
      <c r="H12501" t="s">
        <v>23</v>
      </c>
      <c r="I12501" t="s">
        <v>9707</v>
      </c>
      <c r="K12501"/>
      <c r="L12501" t="s">
        <v>20505</v>
      </c>
      <c r="M12501" t="s">
        <v>26</v>
      </c>
      <c r="N12501">
        <v>2</v>
      </c>
      <c r="P12501" t="s">
        <v>20366</v>
      </c>
      <c r="Q12501" t="s">
        <v>20506</v>
      </c>
      <c r="S12501" t="s">
        <v>20368</v>
      </c>
    </row>
    <row r="12502" spans="1:19" hidden="1" x14ac:dyDescent="0.2">
      <c r="A12502">
        <v>2031</v>
      </c>
      <c r="B12502" t="s">
        <v>20504</v>
      </c>
      <c r="C12502" t="s">
        <v>20452</v>
      </c>
      <c r="D12502">
        <v>4.71</v>
      </c>
      <c r="E12502" t="s">
        <v>363</v>
      </c>
      <c r="F12502" t="s">
        <v>20456</v>
      </c>
      <c r="G12502" t="s">
        <v>1011</v>
      </c>
      <c r="H12502" t="s">
        <v>23</v>
      </c>
      <c r="I12502" t="s">
        <v>9707</v>
      </c>
      <c r="K12502"/>
      <c r="L12502" t="s">
        <v>20505</v>
      </c>
      <c r="M12502" t="s">
        <v>26</v>
      </c>
      <c r="N12502">
        <v>2</v>
      </c>
      <c r="P12502" t="s">
        <v>20366</v>
      </c>
      <c r="Q12502" t="s">
        <v>20506</v>
      </c>
      <c r="S12502" t="s">
        <v>20368</v>
      </c>
    </row>
    <row r="12503" spans="1:19" hidden="1" x14ac:dyDescent="0.2">
      <c r="A12503">
        <v>2032</v>
      </c>
      <c r="B12503" t="s">
        <v>20507</v>
      </c>
      <c r="C12503" t="s">
        <v>105</v>
      </c>
      <c r="D12503">
        <v>1.17</v>
      </c>
      <c r="E12503" t="s">
        <v>363</v>
      </c>
      <c r="F12503" t="s">
        <v>209</v>
      </c>
      <c r="G12503" t="s">
        <v>55</v>
      </c>
      <c r="H12503" t="s">
        <v>23</v>
      </c>
      <c r="I12503" t="s">
        <v>5638</v>
      </c>
      <c r="K12503"/>
      <c r="L12503" t="s">
        <v>20508</v>
      </c>
      <c r="M12503" t="s">
        <v>26</v>
      </c>
      <c r="N12503">
        <v>2</v>
      </c>
      <c r="P12503" t="s">
        <v>20366</v>
      </c>
      <c r="Q12503" t="s">
        <v>20509</v>
      </c>
      <c r="S12503" t="s">
        <v>20368</v>
      </c>
    </row>
    <row r="12504" spans="1:19" hidden="1" x14ac:dyDescent="0.2">
      <c r="A12504">
        <v>2032</v>
      </c>
      <c r="B12504" t="s">
        <v>20507</v>
      </c>
      <c r="C12504" t="s">
        <v>20452</v>
      </c>
      <c r="D12504">
        <v>3.93</v>
      </c>
      <c r="E12504" t="s">
        <v>363</v>
      </c>
      <c r="F12504" t="s">
        <v>209</v>
      </c>
      <c r="G12504" t="s">
        <v>55</v>
      </c>
      <c r="H12504" t="s">
        <v>23</v>
      </c>
      <c r="I12504" t="s">
        <v>5638</v>
      </c>
      <c r="K12504"/>
      <c r="L12504" t="s">
        <v>20508</v>
      </c>
      <c r="M12504" t="s">
        <v>26</v>
      </c>
      <c r="N12504">
        <v>2</v>
      </c>
      <c r="P12504" t="s">
        <v>20366</v>
      </c>
      <c r="Q12504" t="s">
        <v>20509</v>
      </c>
      <c r="S12504" t="s">
        <v>20368</v>
      </c>
    </row>
    <row r="12505" spans="1:19" hidden="1" x14ac:dyDescent="0.2">
      <c r="A12505">
        <v>2032</v>
      </c>
      <c r="B12505" t="s">
        <v>20507</v>
      </c>
      <c r="C12505" t="s">
        <v>105</v>
      </c>
      <c r="D12505">
        <v>1.17</v>
      </c>
      <c r="E12505">
        <v>25</v>
      </c>
      <c r="F12505" t="s">
        <v>20510</v>
      </c>
      <c r="G12505" t="s">
        <v>20511</v>
      </c>
      <c r="H12505" t="s">
        <v>46</v>
      </c>
      <c r="I12505" t="s">
        <v>1441</v>
      </c>
      <c r="K12505"/>
      <c r="L12505" t="s">
        <v>20508</v>
      </c>
      <c r="M12505" t="s">
        <v>26</v>
      </c>
      <c r="N12505">
        <v>2</v>
      </c>
      <c r="P12505" t="s">
        <v>20366</v>
      </c>
      <c r="Q12505" t="s">
        <v>20509</v>
      </c>
      <c r="S12505" t="s">
        <v>20368</v>
      </c>
    </row>
    <row r="12506" spans="1:19" hidden="1" x14ac:dyDescent="0.2">
      <c r="A12506">
        <v>2032</v>
      </c>
      <c r="B12506" t="s">
        <v>20507</v>
      </c>
      <c r="C12506" t="s">
        <v>20452</v>
      </c>
      <c r="D12506">
        <v>3.92</v>
      </c>
      <c r="E12506">
        <v>25</v>
      </c>
      <c r="F12506" t="s">
        <v>20510</v>
      </c>
      <c r="G12506" t="s">
        <v>20511</v>
      </c>
      <c r="H12506" t="s">
        <v>46</v>
      </c>
      <c r="I12506" t="s">
        <v>1441</v>
      </c>
      <c r="K12506"/>
      <c r="L12506" t="s">
        <v>20508</v>
      </c>
      <c r="M12506" t="s">
        <v>26</v>
      </c>
      <c r="N12506">
        <v>2</v>
      </c>
      <c r="P12506" t="s">
        <v>20366</v>
      </c>
      <c r="Q12506" t="s">
        <v>20509</v>
      </c>
      <c r="S12506" t="s">
        <v>20368</v>
      </c>
    </row>
    <row r="12507" spans="1:19" hidden="1" x14ac:dyDescent="0.2">
      <c r="A12507">
        <v>2033</v>
      </c>
      <c r="B12507" t="s">
        <v>20512</v>
      </c>
      <c r="C12507" t="s">
        <v>105</v>
      </c>
      <c r="D12507">
        <v>1.1200000000000001</v>
      </c>
      <c r="E12507">
        <v>25</v>
      </c>
      <c r="F12507" t="s">
        <v>20513</v>
      </c>
      <c r="G12507" t="s">
        <v>20511</v>
      </c>
      <c r="H12507" t="s">
        <v>46</v>
      </c>
      <c r="I12507" t="s">
        <v>1441</v>
      </c>
      <c r="K12507"/>
      <c r="L12507" t="s">
        <v>20514</v>
      </c>
      <c r="M12507" t="s">
        <v>26</v>
      </c>
      <c r="N12507">
        <v>2</v>
      </c>
      <c r="P12507" t="s">
        <v>20366</v>
      </c>
      <c r="Q12507" t="s">
        <v>20515</v>
      </c>
      <c r="S12507" t="s">
        <v>20368</v>
      </c>
    </row>
    <row r="12508" spans="1:19" hidden="1" x14ac:dyDescent="0.2">
      <c r="A12508">
        <v>2033</v>
      </c>
      <c r="B12508" t="s">
        <v>20512</v>
      </c>
      <c r="C12508" t="s">
        <v>20452</v>
      </c>
      <c r="D12508">
        <v>5.5</v>
      </c>
      <c r="E12508" t="s">
        <v>414</v>
      </c>
      <c r="F12508" t="s">
        <v>20513</v>
      </c>
      <c r="G12508" t="s">
        <v>20511</v>
      </c>
      <c r="H12508" t="s">
        <v>23</v>
      </c>
      <c r="I12508" t="s">
        <v>1441</v>
      </c>
      <c r="K12508"/>
      <c r="L12508" t="s">
        <v>20514</v>
      </c>
      <c r="M12508" t="s">
        <v>26</v>
      </c>
      <c r="N12508">
        <v>2</v>
      </c>
      <c r="P12508" t="s">
        <v>20366</v>
      </c>
      <c r="Q12508" t="s">
        <v>20515</v>
      </c>
      <c r="S12508" t="s">
        <v>20368</v>
      </c>
    </row>
    <row r="12509" spans="1:19" hidden="1" x14ac:dyDescent="0.2">
      <c r="A12509">
        <v>2034</v>
      </c>
      <c r="B12509" t="s">
        <v>20516</v>
      </c>
      <c r="C12509" t="s">
        <v>20452</v>
      </c>
      <c r="D12509">
        <v>4.97</v>
      </c>
      <c r="E12509">
        <v>25</v>
      </c>
      <c r="F12509" t="s">
        <v>20456</v>
      </c>
      <c r="G12509" t="s">
        <v>55</v>
      </c>
      <c r="H12509" t="s">
        <v>23</v>
      </c>
      <c r="I12509" t="s">
        <v>10162</v>
      </c>
      <c r="K12509"/>
      <c r="L12509" t="s">
        <v>20517</v>
      </c>
      <c r="M12509" t="s">
        <v>26</v>
      </c>
      <c r="N12509">
        <v>2</v>
      </c>
      <c r="P12509" t="s">
        <v>20366</v>
      </c>
      <c r="Q12509" t="s">
        <v>20518</v>
      </c>
      <c r="S12509" t="s">
        <v>20368</v>
      </c>
    </row>
    <row r="12510" spans="1:19" hidden="1" x14ac:dyDescent="0.2">
      <c r="A12510">
        <v>2034</v>
      </c>
      <c r="B12510" t="s">
        <v>20516</v>
      </c>
      <c r="C12510" t="s">
        <v>105</v>
      </c>
      <c r="D12510">
        <v>1.1399999999999999</v>
      </c>
      <c r="E12510" t="s">
        <v>363</v>
      </c>
      <c r="F12510" t="s">
        <v>20456</v>
      </c>
      <c r="H12510" t="s">
        <v>23</v>
      </c>
      <c r="I12510" t="s">
        <v>20519</v>
      </c>
      <c r="K12510"/>
      <c r="L12510" t="s">
        <v>20517</v>
      </c>
      <c r="M12510" t="s">
        <v>26</v>
      </c>
      <c r="N12510">
        <v>2</v>
      </c>
      <c r="P12510" t="s">
        <v>20366</v>
      </c>
      <c r="Q12510" t="s">
        <v>20518</v>
      </c>
      <c r="S12510" t="s">
        <v>20368</v>
      </c>
    </row>
    <row r="12511" spans="1:19" hidden="1" x14ac:dyDescent="0.2">
      <c r="A12511">
        <v>2034</v>
      </c>
      <c r="B12511" t="s">
        <v>20516</v>
      </c>
      <c r="C12511" t="s">
        <v>20452</v>
      </c>
      <c r="D12511">
        <v>5.58</v>
      </c>
      <c r="E12511" t="s">
        <v>363</v>
      </c>
      <c r="F12511" t="s">
        <v>20456</v>
      </c>
      <c r="H12511" t="s">
        <v>23</v>
      </c>
      <c r="I12511" t="s">
        <v>20519</v>
      </c>
      <c r="K12511"/>
      <c r="L12511" t="s">
        <v>20517</v>
      </c>
      <c r="M12511" t="s">
        <v>26</v>
      </c>
      <c r="N12511">
        <v>2</v>
      </c>
      <c r="P12511" t="s">
        <v>20366</v>
      </c>
      <c r="Q12511" t="s">
        <v>20518</v>
      </c>
      <c r="S12511" t="s">
        <v>20368</v>
      </c>
    </row>
    <row r="12512" spans="1:19" hidden="1" x14ac:dyDescent="0.2">
      <c r="A12512">
        <v>2035</v>
      </c>
      <c r="B12512" t="s">
        <v>20520</v>
      </c>
      <c r="C12512" t="s">
        <v>105</v>
      </c>
      <c r="D12512">
        <v>1.51</v>
      </c>
      <c r="E12512">
        <v>25</v>
      </c>
      <c r="F12512" t="s">
        <v>20453</v>
      </c>
      <c r="G12512" t="s">
        <v>55</v>
      </c>
      <c r="H12512" t="s">
        <v>23</v>
      </c>
      <c r="I12512" t="s">
        <v>20454</v>
      </c>
      <c r="K12512"/>
      <c r="L12512" t="s">
        <v>20521</v>
      </c>
      <c r="M12512" t="s">
        <v>26</v>
      </c>
      <c r="N12512">
        <v>2</v>
      </c>
      <c r="P12512" t="s">
        <v>20366</v>
      </c>
      <c r="Q12512" t="s">
        <v>20522</v>
      </c>
      <c r="S12512" t="s">
        <v>20368</v>
      </c>
    </row>
    <row r="12513" spans="1:19" hidden="1" x14ac:dyDescent="0.2">
      <c r="A12513">
        <v>2035</v>
      </c>
      <c r="B12513" t="s">
        <v>20520</v>
      </c>
      <c r="C12513" t="s">
        <v>20452</v>
      </c>
      <c r="D12513">
        <v>6.17</v>
      </c>
      <c r="E12513" t="s">
        <v>414</v>
      </c>
      <c r="F12513" t="s">
        <v>20453</v>
      </c>
      <c r="G12513" t="s">
        <v>55</v>
      </c>
      <c r="H12513" t="s">
        <v>46</v>
      </c>
      <c r="I12513" t="s">
        <v>20454</v>
      </c>
      <c r="K12513"/>
      <c r="L12513" t="s">
        <v>20521</v>
      </c>
      <c r="M12513" t="s">
        <v>26</v>
      </c>
      <c r="N12513">
        <v>2</v>
      </c>
      <c r="P12513" t="s">
        <v>20366</v>
      </c>
      <c r="Q12513" t="s">
        <v>20522</v>
      </c>
      <c r="S12513" t="s">
        <v>20368</v>
      </c>
    </row>
    <row r="12514" spans="1:19" hidden="1" x14ac:dyDescent="0.2">
      <c r="A12514">
        <v>2038</v>
      </c>
      <c r="B12514" t="s">
        <v>20523</v>
      </c>
      <c r="C12514" t="s">
        <v>105</v>
      </c>
      <c r="D12514">
        <v>1.85</v>
      </c>
      <c r="E12514" t="s">
        <v>363</v>
      </c>
      <c r="F12514" t="s">
        <v>62</v>
      </c>
      <c r="G12514" t="s">
        <v>55</v>
      </c>
      <c r="H12514" t="s">
        <v>23</v>
      </c>
      <c r="I12514" t="s">
        <v>3077</v>
      </c>
      <c r="K12514"/>
      <c r="L12514" t="s">
        <v>20524</v>
      </c>
      <c r="M12514" t="s">
        <v>26</v>
      </c>
      <c r="N12514">
        <v>2</v>
      </c>
      <c r="P12514" t="s">
        <v>20366</v>
      </c>
      <c r="Q12514" t="s">
        <v>20525</v>
      </c>
      <c r="S12514" t="s">
        <v>20368</v>
      </c>
    </row>
    <row r="12515" spans="1:19" hidden="1" x14ac:dyDescent="0.2">
      <c r="A12515">
        <v>2038</v>
      </c>
      <c r="B12515" t="s">
        <v>20523</v>
      </c>
      <c r="C12515" t="s">
        <v>20452</v>
      </c>
      <c r="D12515">
        <v>5.35</v>
      </c>
      <c r="E12515" t="s">
        <v>363</v>
      </c>
      <c r="F12515" t="s">
        <v>62</v>
      </c>
      <c r="G12515" t="s">
        <v>55</v>
      </c>
      <c r="H12515" t="s">
        <v>23</v>
      </c>
      <c r="I12515" t="s">
        <v>3077</v>
      </c>
      <c r="K12515"/>
      <c r="L12515" t="s">
        <v>20524</v>
      </c>
      <c r="M12515" t="s">
        <v>26</v>
      </c>
      <c r="N12515">
        <v>2</v>
      </c>
      <c r="P12515" t="s">
        <v>20366</v>
      </c>
      <c r="Q12515" t="s">
        <v>20525</v>
      </c>
      <c r="S12515" t="s">
        <v>20368</v>
      </c>
    </row>
    <row r="12516" spans="1:19" hidden="1" x14ac:dyDescent="0.2">
      <c r="A12516">
        <v>2038</v>
      </c>
      <c r="B12516" t="s">
        <v>20523</v>
      </c>
      <c r="C12516" t="s">
        <v>20441</v>
      </c>
      <c r="D12516">
        <v>10</v>
      </c>
      <c r="E12516" t="s">
        <v>363</v>
      </c>
      <c r="F12516" t="s">
        <v>62</v>
      </c>
      <c r="G12516" t="s">
        <v>55</v>
      </c>
      <c r="H12516" t="s">
        <v>23</v>
      </c>
      <c r="I12516" t="s">
        <v>3077</v>
      </c>
      <c r="K12516"/>
      <c r="L12516" t="s">
        <v>20524</v>
      </c>
      <c r="M12516" t="s">
        <v>26</v>
      </c>
      <c r="N12516">
        <v>2</v>
      </c>
      <c r="P12516" t="s">
        <v>20366</v>
      </c>
      <c r="Q12516" t="s">
        <v>20525</v>
      </c>
      <c r="S12516" t="s">
        <v>20368</v>
      </c>
    </row>
    <row r="12517" spans="1:19" hidden="1" x14ac:dyDescent="0.2">
      <c r="A12517">
        <v>2039</v>
      </c>
      <c r="B12517" t="s">
        <v>20526</v>
      </c>
      <c r="C12517" t="s">
        <v>105</v>
      </c>
      <c r="D12517">
        <v>10.14</v>
      </c>
      <c r="E12517">
        <v>25</v>
      </c>
      <c r="F12517" t="s">
        <v>12272</v>
      </c>
      <c r="G12517" t="s">
        <v>31</v>
      </c>
      <c r="H12517" t="s">
        <v>46</v>
      </c>
      <c r="I12517" t="s">
        <v>16585</v>
      </c>
      <c r="J12517" t="s">
        <v>43</v>
      </c>
      <c r="K12517"/>
      <c r="L12517" t="s">
        <v>20527</v>
      </c>
      <c r="M12517" t="s">
        <v>26</v>
      </c>
      <c r="N12517">
        <v>2</v>
      </c>
      <c r="P12517" t="s">
        <v>20366</v>
      </c>
      <c r="Q12517" t="s">
        <v>20528</v>
      </c>
      <c r="S12517" t="s">
        <v>20368</v>
      </c>
    </row>
    <row r="12518" spans="1:19" hidden="1" x14ac:dyDescent="0.2">
      <c r="A12518">
        <v>2039</v>
      </c>
      <c r="B12518" t="s">
        <v>20526</v>
      </c>
      <c r="C12518" t="s">
        <v>105</v>
      </c>
      <c r="D12518">
        <v>9.92</v>
      </c>
      <c r="E12518">
        <v>40</v>
      </c>
      <c r="F12518" t="s">
        <v>12272</v>
      </c>
      <c r="G12518" t="s">
        <v>31</v>
      </c>
      <c r="H12518" t="s">
        <v>46</v>
      </c>
      <c r="I12518" t="s">
        <v>16585</v>
      </c>
      <c r="J12518" t="s">
        <v>43</v>
      </c>
      <c r="K12518"/>
      <c r="L12518" t="s">
        <v>20527</v>
      </c>
      <c r="M12518" t="s">
        <v>26</v>
      </c>
      <c r="N12518">
        <v>2</v>
      </c>
      <c r="P12518" t="s">
        <v>20366</v>
      </c>
      <c r="Q12518" t="s">
        <v>20528</v>
      </c>
      <c r="S12518" t="s">
        <v>20368</v>
      </c>
    </row>
    <row r="12519" spans="1:19" hidden="1" x14ac:dyDescent="0.2">
      <c r="A12519">
        <v>2040</v>
      </c>
      <c r="B12519" t="s">
        <v>20529</v>
      </c>
      <c r="C12519" t="s">
        <v>105</v>
      </c>
      <c r="D12519">
        <v>3.18</v>
      </c>
      <c r="E12519">
        <v>20</v>
      </c>
      <c r="F12519" t="s">
        <v>20530</v>
      </c>
      <c r="G12519" t="s">
        <v>55</v>
      </c>
      <c r="H12519" t="s">
        <v>46</v>
      </c>
      <c r="I12519" t="s">
        <v>20531</v>
      </c>
      <c r="K12519"/>
      <c r="L12519" t="s">
        <v>20532</v>
      </c>
      <c r="M12519" t="s">
        <v>20533</v>
      </c>
      <c r="N12519">
        <v>7</v>
      </c>
      <c r="O12519" t="s">
        <v>20534</v>
      </c>
      <c r="P12519" t="s">
        <v>20366</v>
      </c>
      <c r="Q12519" t="s">
        <v>20535</v>
      </c>
      <c r="S12519" t="s">
        <v>20368</v>
      </c>
    </row>
    <row r="12520" spans="1:19" hidden="1" x14ac:dyDescent="0.2">
      <c r="A12520">
        <v>2040</v>
      </c>
      <c r="B12520" t="s">
        <v>20529</v>
      </c>
      <c r="C12520" t="s">
        <v>105</v>
      </c>
      <c r="D12520">
        <v>3.46</v>
      </c>
      <c r="E12520">
        <v>25</v>
      </c>
      <c r="F12520" t="s">
        <v>20530</v>
      </c>
      <c r="G12520" t="s">
        <v>55</v>
      </c>
      <c r="H12520" t="s">
        <v>23</v>
      </c>
      <c r="I12520" t="s">
        <v>9771</v>
      </c>
      <c r="J12520" t="s">
        <v>20536</v>
      </c>
      <c r="K12520"/>
      <c r="L12520" t="s">
        <v>20532</v>
      </c>
      <c r="M12520" t="s">
        <v>20533</v>
      </c>
      <c r="N12520">
        <v>7</v>
      </c>
      <c r="O12520" t="s">
        <v>20534</v>
      </c>
      <c r="P12520" t="s">
        <v>20366</v>
      </c>
      <c r="Q12520" t="s">
        <v>20535</v>
      </c>
      <c r="S12520" t="s">
        <v>20368</v>
      </c>
    </row>
    <row r="12521" spans="1:19" hidden="1" x14ac:dyDescent="0.2">
      <c r="A12521">
        <v>2040</v>
      </c>
      <c r="B12521" t="s">
        <v>20529</v>
      </c>
      <c r="C12521" t="s">
        <v>105</v>
      </c>
      <c r="D12521">
        <v>2.98</v>
      </c>
      <c r="E12521">
        <v>25</v>
      </c>
      <c r="F12521" t="s">
        <v>20537</v>
      </c>
      <c r="G12521" t="s">
        <v>55</v>
      </c>
      <c r="H12521" t="s">
        <v>46</v>
      </c>
      <c r="I12521" t="s">
        <v>9795</v>
      </c>
      <c r="K12521"/>
      <c r="L12521" t="s">
        <v>20532</v>
      </c>
      <c r="M12521" t="s">
        <v>20533</v>
      </c>
      <c r="N12521">
        <v>7</v>
      </c>
      <c r="O12521" t="s">
        <v>20534</v>
      </c>
      <c r="P12521" t="s">
        <v>20366</v>
      </c>
      <c r="Q12521" t="s">
        <v>20535</v>
      </c>
      <c r="S12521" t="s">
        <v>20368</v>
      </c>
    </row>
    <row r="12522" spans="1:19" x14ac:dyDescent="0.2">
      <c r="A12522">
        <v>2041</v>
      </c>
      <c r="B12522" t="s">
        <v>20538</v>
      </c>
      <c r="C12522" t="s">
        <v>105</v>
      </c>
      <c r="D12522">
        <v>1.244</v>
      </c>
      <c r="E12522">
        <v>0</v>
      </c>
      <c r="F12522" s="1" t="s">
        <v>20539</v>
      </c>
      <c r="G12522" t="s">
        <v>20540</v>
      </c>
      <c r="H12522" t="s">
        <v>36</v>
      </c>
      <c r="I12522" t="s">
        <v>4101</v>
      </c>
      <c r="K12522" s="4" t="e">
        <f>- Other values in D44  K69  L37 and L77</f>
        <v>#NAME?</v>
      </c>
      <c r="L12522" t="s">
        <v>20541</v>
      </c>
      <c r="M12522" t="s">
        <v>20533</v>
      </c>
      <c r="N12522">
        <v>7</v>
      </c>
      <c r="O12522" t="s">
        <v>20542</v>
      </c>
      <c r="P12522" t="s">
        <v>20366</v>
      </c>
      <c r="Q12522" t="s">
        <v>20543</v>
      </c>
      <c r="S12522" t="s">
        <v>20368</v>
      </c>
    </row>
    <row r="12523" spans="1:19" x14ac:dyDescent="0.2">
      <c r="A12523">
        <v>2041</v>
      </c>
      <c r="B12523" t="s">
        <v>20538</v>
      </c>
      <c r="C12523" t="s">
        <v>105</v>
      </c>
      <c r="D12523">
        <v>1.252</v>
      </c>
      <c r="E12523">
        <v>15</v>
      </c>
      <c r="F12523" s="1" t="s">
        <v>20539</v>
      </c>
      <c r="G12523" t="s">
        <v>20540</v>
      </c>
      <c r="H12523" t="s">
        <v>36</v>
      </c>
      <c r="I12523" t="s">
        <v>4101</v>
      </c>
      <c r="K12523" s="4" t="e">
        <f>- Other values in D44  K69  L37 and L77</f>
        <v>#NAME?</v>
      </c>
      <c r="L12523" t="s">
        <v>20541</v>
      </c>
      <c r="M12523" t="s">
        <v>20533</v>
      </c>
      <c r="N12523">
        <v>7</v>
      </c>
      <c r="O12523" t="s">
        <v>20542</v>
      </c>
      <c r="P12523" t="s">
        <v>20366</v>
      </c>
      <c r="Q12523" t="s">
        <v>20543</v>
      </c>
      <c r="S12523" t="s">
        <v>20368</v>
      </c>
    </row>
    <row r="12524" spans="1:19" x14ac:dyDescent="0.2">
      <c r="A12524">
        <v>2041</v>
      </c>
      <c r="B12524" t="s">
        <v>20538</v>
      </c>
      <c r="C12524" t="s">
        <v>105</v>
      </c>
      <c r="D12524">
        <v>1.252</v>
      </c>
      <c r="E12524">
        <v>25</v>
      </c>
      <c r="F12524" s="1" t="s">
        <v>20539</v>
      </c>
      <c r="G12524" t="s">
        <v>20540</v>
      </c>
      <c r="H12524" t="s">
        <v>36</v>
      </c>
      <c r="I12524" t="s">
        <v>4101</v>
      </c>
      <c r="K12524" s="4" t="e">
        <f>- Other values in D44  K69  L37 and L77</f>
        <v>#NAME?</v>
      </c>
      <c r="L12524" t="s">
        <v>20541</v>
      </c>
      <c r="M12524" t="s">
        <v>20533</v>
      </c>
      <c r="N12524">
        <v>7</v>
      </c>
      <c r="O12524" t="s">
        <v>20542</v>
      </c>
      <c r="P12524" t="s">
        <v>20366</v>
      </c>
      <c r="Q12524" t="s">
        <v>20543</v>
      </c>
      <c r="S12524" t="s">
        <v>20368</v>
      </c>
    </row>
    <row r="12525" spans="1:19" x14ac:dyDescent="0.2">
      <c r="A12525">
        <v>2041</v>
      </c>
      <c r="B12525" t="s">
        <v>20538</v>
      </c>
      <c r="C12525" t="s">
        <v>105</v>
      </c>
      <c r="D12525">
        <v>1.286</v>
      </c>
      <c r="E12525">
        <v>35</v>
      </c>
      <c r="F12525" s="1" t="s">
        <v>20539</v>
      </c>
      <c r="G12525" t="s">
        <v>20540</v>
      </c>
      <c r="H12525" t="s">
        <v>36</v>
      </c>
      <c r="I12525" t="s">
        <v>4101</v>
      </c>
      <c r="K12525" s="4" t="e">
        <f>- Other values in D44  K69  L37 and L77</f>
        <v>#NAME?</v>
      </c>
      <c r="L12525" t="s">
        <v>20541</v>
      </c>
      <c r="M12525" t="s">
        <v>20533</v>
      </c>
      <c r="N12525">
        <v>7</v>
      </c>
      <c r="O12525" t="s">
        <v>20542</v>
      </c>
      <c r="P12525" t="s">
        <v>20366</v>
      </c>
      <c r="Q12525" t="s">
        <v>20543</v>
      </c>
      <c r="S12525" t="s">
        <v>20368</v>
      </c>
    </row>
    <row r="12526" spans="1:19" x14ac:dyDescent="0.2">
      <c r="A12526">
        <v>2041</v>
      </c>
      <c r="B12526" t="s">
        <v>20538</v>
      </c>
      <c r="C12526" t="s">
        <v>105</v>
      </c>
      <c r="D12526">
        <v>1.2949999999999999</v>
      </c>
      <c r="E12526">
        <v>45</v>
      </c>
      <c r="F12526" s="1" t="s">
        <v>20539</v>
      </c>
      <c r="G12526" t="s">
        <v>20540</v>
      </c>
      <c r="H12526" t="s">
        <v>36</v>
      </c>
      <c r="I12526" t="s">
        <v>4101</v>
      </c>
      <c r="K12526" s="4" t="e">
        <f>- Other values in D44  K69  L37 and L77</f>
        <v>#NAME?</v>
      </c>
      <c r="L12526" t="s">
        <v>20541</v>
      </c>
      <c r="M12526" t="s">
        <v>20533</v>
      </c>
      <c r="N12526">
        <v>7</v>
      </c>
      <c r="O12526" t="s">
        <v>20542</v>
      </c>
      <c r="P12526" t="s">
        <v>20366</v>
      </c>
      <c r="Q12526" t="s">
        <v>20543</v>
      </c>
      <c r="S12526" t="s">
        <v>20368</v>
      </c>
    </row>
    <row r="12527" spans="1:19" hidden="1" x14ac:dyDescent="0.2">
      <c r="A12527">
        <v>2041</v>
      </c>
      <c r="B12527" t="s">
        <v>20538</v>
      </c>
      <c r="C12527" t="s">
        <v>105</v>
      </c>
      <c r="D12527">
        <v>1.1000000000000001</v>
      </c>
      <c r="E12527">
        <v>25</v>
      </c>
      <c r="F12527" t="s">
        <v>20544</v>
      </c>
      <c r="G12527" t="s">
        <v>55</v>
      </c>
      <c r="H12527" t="s">
        <v>23</v>
      </c>
      <c r="I12527" t="s">
        <v>5466</v>
      </c>
      <c r="K12527" t="e">
        <f>- Other values in D44  K69  L37 and L77</f>
        <v>#NAME?</v>
      </c>
      <c r="L12527" t="s">
        <v>20541</v>
      </c>
      <c r="M12527" t="s">
        <v>20533</v>
      </c>
      <c r="N12527">
        <v>7</v>
      </c>
      <c r="O12527" t="s">
        <v>20542</v>
      </c>
      <c r="P12527" t="s">
        <v>20366</v>
      </c>
      <c r="Q12527" t="s">
        <v>20543</v>
      </c>
      <c r="S12527" t="s">
        <v>20368</v>
      </c>
    </row>
    <row r="12528" spans="1:19" hidden="1" x14ac:dyDescent="0.2">
      <c r="A12528">
        <v>2041</v>
      </c>
      <c r="B12528" t="s">
        <v>20538</v>
      </c>
      <c r="C12528" t="s">
        <v>20452</v>
      </c>
      <c r="D12528">
        <v>3.62</v>
      </c>
      <c r="E12528" t="s">
        <v>414</v>
      </c>
      <c r="F12528" t="s">
        <v>20544</v>
      </c>
      <c r="G12528" t="s">
        <v>55</v>
      </c>
      <c r="H12528" t="s">
        <v>46</v>
      </c>
      <c r="I12528" t="s">
        <v>5466</v>
      </c>
      <c r="K12528" t="e">
        <f>- Other values in D44  K69  L37 and L77</f>
        <v>#NAME?</v>
      </c>
      <c r="L12528" t="s">
        <v>20541</v>
      </c>
      <c r="M12528" t="s">
        <v>20533</v>
      </c>
      <c r="N12528">
        <v>7</v>
      </c>
      <c r="O12528" t="s">
        <v>20542</v>
      </c>
      <c r="P12528" t="s">
        <v>20366</v>
      </c>
      <c r="Q12528" t="s">
        <v>20543</v>
      </c>
      <c r="S12528" t="s">
        <v>20368</v>
      </c>
    </row>
    <row r="12529" spans="1:19" hidden="1" x14ac:dyDescent="0.2">
      <c r="A12529">
        <v>2041</v>
      </c>
      <c r="B12529" t="s">
        <v>20538</v>
      </c>
      <c r="C12529" t="s">
        <v>105</v>
      </c>
      <c r="D12529">
        <v>1.1299999999999999</v>
      </c>
      <c r="E12529">
        <v>25</v>
      </c>
      <c r="F12529" t="s">
        <v>20544</v>
      </c>
      <c r="G12529" t="s">
        <v>55</v>
      </c>
      <c r="H12529" t="s">
        <v>46</v>
      </c>
      <c r="I12529" t="s">
        <v>3533</v>
      </c>
      <c r="K12529" t="e">
        <f>- Other values in D44  K69  L37 and L77</f>
        <v>#NAME?</v>
      </c>
      <c r="L12529" t="s">
        <v>20541</v>
      </c>
      <c r="M12529" t="s">
        <v>20533</v>
      </c>
      <c r="N12529">
        <v>7</v>
      </c>
      <c r="O12529" t="s">
        <v>20542</v>
      </c>
      <c r="P12529" t="s">
        <v>20366</v>
      </c>
      <c r="Q12529" t="s">
        <v>20543</v>
      </c>
      <c r="S12529" t="s">
        <v>20368</v>
      </c>
    </row>
    <row r="12530" spans="1:19" hidden="1" x14ac:dyDescent="0.2">
      <c r="A12530">
        <v>2041</v>
      </c>
      <c r="B12530" t="s">
        <v>20538</v>
      </c>
      <c r="C12530" t="s">
        <v>20452</v>
      </c>
      <c r="D12530">
        <v>3.85</v>
      </c>
      <c r="E12530">
        <v>25</v>
      </c>
      <c r="F12530" t="s">
        <v>20544</v>
      </c>
      <c r="G12530" t="s">
        <v>55</v>
      </c>
      <c r="H12530" t="s">
        <v>46</v>
      </c>
      <c r="I12530" t="s">
        <v>3533</v>
      </c>
      <c r="K12530" t="e">
        <f>- Other values in D44  K69  L37 and L77</f>
        <v>#NAME?</v>
      </c>
      <c r="L12530" t="s">
        <v>20541</v>
      </c>
      <c r="M12530" t="s">
        <v>20533</v>
      </c>
      <c r="N12530">
        <v>7</v>
      </c>
      <c r="O12530" t="s">
        <v>20542</v>
      </c>
      <c r="P12530" t="s">
        <v>20366</v>
      </c>
      <c r="Q12530" t="s">
        <v>20543</v>
      </c>
      <c r="S12530" t="s">
        <v>20368</v>
      </c>
    </row>
    <row r="12531" spans="1:19" hidden="1" x14ac:dyDescent="0.2">
      <c r="A12531">
        <v>2041</v>
      </c>
      <c r="B12531" t="s">
        <v>20538</v>
      </c>
      <c r="C12531" t="s">
        <v>105</v>
      </c>
      <c r="D12531">
        <v>1</v>
      </c>
      <c r="E12531">
        <v>25</v>
      </c>
      <c r="F12531" t="s">
        <v>20545</v>
      </c>
      <c r="G12531" t="s">
        <v>55</v>
      </c>
      <c r="H12531" t="s">
        <v>23</v>
      </c>
      <c r="I12531" t="s">
        <v>20546</v>
      </c>
      <c r="K12531" t="e">
        <f>- Other values in D44  K69  L37 and L77</f>
        <v>#NAME?</v>
      </c>
      <c r="L12531" t="s">
        <v>20541</v>
      </c>
      <c r="M12531" t="s">
        <v>20533</v>
      </c>
      <c r="N12531">
        <v>7</v>
      </c>
      <c r="O12531" t="s">
        <v>20542</v>
      </c>
      <c r="P12531" t="s">
        <v>20366</v>
      </c>
      <c r="Q12531" t="s">
        <v>20543</v>
      </c>
      <c r="S12531" t="s">
        <v>20368</v>
      </c>
    </row>
    <row r="12532" spans="1:19" hidden="1" x14ac:dyDescent="0.2">
      <c r="A12532">
        <v>2041</v>
      </c>
      <c r="B12532" t="s">
        <v>20538</v>
      </c>
      <c r="C12532" t="s">
        <v>20452</v>
      </c>
      <c r="D12532">
        <v>3.5</v>
      </c>
      <c r="E12532" t="s">
        <v>414</v>
      </c>
      <c r="F12532" t="s">
        <v>20545</v>
      </c>
      <c r="G12532" t="s">
        <v>55</v>
      </c>
      <c r="H12532" t="s">
        <v>46</v>
      </c>
      <c r="I12532" t="s">
        <v>20546</v>
      </c>
      <c r="K12532" t="e">
        <f>- Other values in D44  K69  L37 and L77</f>
        <v>#NAME?</v>
      </c>
      <c r="L12532" t="s">
        <v>20541</v>
      </c>
      <c r="M12532" t="s">
        <v>20533</v>
      </c>
      <c r="N12532">
        <v>7</v>
      </c>
      <c r="O12532" t="s">
        <v>20542</v>
      </c>
      <c r="P12532" t="s">
        <v>20366</v>
      </c>
      <c r="Q12532" t="s">
        <v>20543</v>
      </c>
      <c r="S12532" t="s">
        <v>20368</v>
      </c>
    </row>
    <row r="12533" spans="1:19" hidden="1" x14ac:dyDescent="0.2">
      <c r="A12533">
        <v>2041</v>
      </c>
      <c r="B12533" t="s">
        <v>20538</v>
      </c>
      <c r="C12533" t="s">
        <v>105</v>
      </c>
      <c r="D12533">
        <v>1.32</v>
      </c>
      <c r="E12533">
        <v>5</v>
      </c>
      <c r="F12533" t="s">
        <v>20547</v>
      </c>
      <c r="G12533" t="s">
        <v>246</v>
      </c>
      <c r="H12533" t="s">
        <v>23</v>
      </c>
      <c r="I12533" t="s">
        <v>3841</v>
      </c>
      <c r="K12533" t="e">
        <f>- Other values in D44  K69  L37 and L77</f>
        <v>#NAME?</v>
      </c>
      <c r="L12533" t="s">
        <v>20541</v>
      </c>
      <c r="M12533" t="s">
        <v>20533</v>
      </c>
      <c r="N12533">
        <v>7</v>
      </c>
      <c r="O12533" t="s">
        <v>20542</v>
      </c>
      <c r="P12533" t="s">
        <v>20366</v>
      </c>
      <c r="Q12533" t="s">
        <v>20543</v>
      </c>
      <c r="S12533" t="s">
        <v>20368</v>
      </c>
    </row>
    <row r="12534" spans="1:19" hidden="1" x14ac:dyDescent="0.2">
      <c r="A12534">
        <v>2041</v>
      </c>
      <c r="B12534" t="s">
        <v>20538</v>
      </c>
      <c r="C12534" t="s">
        <v>20452</v>
      </c>
      <c r="D12534">
        <v>3.63</v>
      </c>
      <c r="E12534">
        <v>5</v>
      </c>
      <c r="F12534" t="s">
        <v>20547</v>
      </c>
      <c r="G12534" t="s">
        <v>246</v>
      </c>
      <c r="H12534" t="s">
        <v>23</v>
      </c>
      <c r="I12534" t="s">
        <v>3841</v>
      </c>
      <c r="K12534" t="e">
        <f>- Other values in D44  K69  L37 and L77</f>
        <v>#NAME?</v>
      </c>
      <c r="L12534" t="s">
        <v>20541</v>
      </c>
      <c r="M12534" t="s">
        <v>20533</v>
      </c>
      <c r="N12534">
        <v>7</v>
      </c>
      <c r="O12534" t="s">
        <v>20542</v>
      </c>
      <c r="P12534" t="s">
        <v>20366</v>
      </c>
      <c r="Q12534" t="s">
        <v>20543</v>
      </c>
      <c r="S12534" t="s">
        <v>20368</v>
      </c>
    </row>
    <row r="12535" spans="1:19" hidden="1" x14ac:dyDescent="0.2">
      <c r="A12535">
        <v>2041</v>
      </c>
      <c r="B12535" t="s">
        <v>20538</v>
      </c>
      <c r="C12535" t="s">
        <v>105</v>
      </c>
      <c r="D12535">
        <v>1.23</v>
      </c>
      <c r="E12535">
        <v>15</v>
      </c>
      <c r="F12535" t="s">
        <v>20547</v>
      </c>
      <c r="G12535" t="s">
        <v>246</v>
      </c>
      <c r="H12535" t="s">
        <v>23</v>
      </c>
      <c r="I12535" t="s">
        <v>3841</v>
      </c>
      <c r="K12535" t="e">
        <f>- Other values in D44  K69  L37 and L77</f>
        <v>#NAME?</v>
      </c>
      <c r="L12535" t="s">
        <v>20541</v>
      </c>
      <c r="M12535" t="s">
        <v>20533</v>
      </c>
      <c r="N12535">
        <v>7</v>
      </c>
      <c r="O12535" t="s">
        <v>20542</v>
      </c>
      <c r="P12535" t="s">
        <v>20366</v>
      </c>
      <c r="Q12535" t="s">
        <v>20543</v>
      </c>
      <c r="S12535" t="s">
        <v>20368</v>
      </c>
    </row>
    <row r="12536" spans="1:19" hidden="1" x14ac:dyDescent="0.2">
      <c r="A12536">
        <v>2041</v>
      </c>
      <c r="B12536" t="s">
        <v>20538</v>
      </c>
      <c r="C12536" t="s">
        <v>20452</v>
      </c>
      <c r="D12536">
        <v>3.65</v>
      </c>
      <c r="E12536">
        <v>15</v>
      </c>
      <c r="F12536" t="s">
        <v>20547</v>
      </c>
      <c r="G12536" t="s">
        <v>246</v>
      </c>
      <c r="H12536" t="s">
        <v>23</v>
      </c>
      <c r="I12536" t="s">
        <v>3841</v>
      </c>
      <c r="K12536" t="e">
        <f>- Other values in D44  K69  L37 and L77</f>
        <v>#NAME?</v>
      </c>
      <c r="L12536" t="s">
        <v>20541</v>
      </c>
      <c r="M12536" t="s">
        <v>20533</v>
      </c>
      <c r="N12536">
        <v>7</v>
      </c>
      <c r="O12536" t="s">
        <v>20542</v>
      </c>
      <c r="P12536" t="s">
        <v>20366</v>
      </c>
      <c r="Q12536" t="s">
        <v>20543</v>
      </c>
      <c r="S12536" t="s">
        <v>20368</v>
      </c>
    </row>
    <row r="12537" spans="1:19" hidden="1" x14ac:dyDescent="0.2">
      <c r="A12537">
        <v>2041</v>
      </c>
      <c r="B12537" t="s">
        <v>20538</v>
      </c>
      <c r="C12537" t="s">
        <v>105</v>
      </c>
      <c r="D12537">
        <v>1.2</v>
      </c>
      <c r="E12537">
        <v>25</v>
      </c>
      <c r="F12537" t="s">
        <v>20547</v>
      </c>
      <c r="G12537" t="s">
        <v>246</v>
      </c>
      <c r="H12537" t="s">
        <v>23</v>
      </c>
      <c r="I12537" t="s">
        <v>3841</v>
      </c>
      <c r="K12537" t="e">
        <f>- Other values in D44  K69  L37 and L77</f>
        <v>#NAME?</v>
      </c>
      <c r="L12537" t="s">
        <v>20541</v>
      </c>
      <c r="M12537" t="s">
        <v>20533</v>
      </c>
      <c r="N12537">
        <v>7</v>
      </c>
      <c r="O12537" t="s">
        <v>20542</v>
      </c>
      <c r="P12537" t="s">
        <v>20366</v>
      </c>
      <c r="Q12537" t="s">
        <v>20543</v>
      </c>
      <c r="S12537" t="s">
        <v>20368</v>
      </c>
    </row>
    <row r="12538" spans="1:19" hidden="1" x14ac:dyDescent="0.2">
      <c r="A12538">
        <v>2041</v>
      </c>
      <c r="B12538" t="s">
        <v>20538</v>
      </c>
      <c r="C12538" t="s">
        <v>20452</v>
      </c>
      <c r="D12538">
        <v>3.67</v>
      </c>
      <c r="E12538">
        <v>25</v>
      </c>
      <c r="F12538" t="s">
        <v>20547</v>
      </c>
      <c r="G12538" t="s">
        <v>246</v>
      </c>
      <c r="H12538" t="s">
        <v>23</v>
      </c>
      <c r="I12538" t="s">
        <v>3841</v>
      </c>
      <c r="K12538" t="e">
        <f>- Other values in D44  K69  L37 and L77</f>
        <v>#NAME?</v>
      </c>
      <c r="L12538" t="s">
        <v>20541</v>
      </c>
      <c r="M12538" t="s">
        <v>20533</v>
      </c>
      <c r="N12538">
        <v>7</v>
      </c>
      <c r="O12538" t="s">
        <v>20542</v>
      </c>
      <c r="P12538" t="s">
        <v>20366</v>
      </c>
      <c r="Q12538" t="s">
        <v>20543</v>
      </c>
      <c r="S12538" t="s">
        <v>20368</v>
      </c>
    </row>
    <row r="12539" spans="1:19" hidden="1" x14ac:dyDescent="0.2">
      <c r="A12539">
        <v>2041</v>
      </c>
      <c r="B12539" t="s">
        <v>20538</v>
      </c>
      <c r="C12539" t="s">
        <v>105</v>
      </c>
      <c r="D12539">
        <v>1.37</v>
      </c>
      <c r="E12539">
        <v>25</v>
      </c>
      <c r="F12539" t="s">
        <v>20548</v>
      </c>
      <c r="G12539" t="s">
        <v>55</v>
      </c>
      <c r="H12539" t="s">
        <v>46</v>
      </c>
      <c r="I12539" t="s">
        <v>9213</v>
      </c>
      <c r="K12539" t="e">
        <f>- Other values in D44  K69  L37 and L77</f>
        <v>#NAME?</v>
      </c>
      <c r="L12539" t="s">
        <v>20541</v>
      </c>
      <c r="M12539" t="s">
        <v>20533</v>
      </c>
      <c r="N12539">
        <v>7</v>
      </c>
      <c r="O12539" t="s">
        <v>20542</v>
      </c>
      <c r="P12539" t="s">
        <v>20366</v>
      </c>
      <c r="Q12539" t="s">
        <v>20543</v>
      </c>
      <c r="S12539" t="s">
        <v>20368</v>
      </c>
    </row>
    <row r="12540" spans="1:19" hidden="1" x14ac:dyDescent="0.2">
      <c r="A12540">
        <v>2041</v>
      </c>
      <c r="B12540" t="s">
        <v>20538</v>
      </c>
      <c r="C12540" t="s">
        <v>20452</v>
      </c>
      <c r="D12540">
        <v>3.81</v>
      </c>
      <c r="E12540">
        <v>25</v>
      </c>
      <c r="F12540" t="s">
        <v>20548</v>
      </c>
      <c r="G12540" t="s">
        <v>55</v>
      </c>
      <c r="H12540" t="s">
        <v>46</v>
      </c>
      <c r="I12540" t="s">
        <v>9213</v>
      </c>
      <c r="K12540" t="e">
        <f>- Other values in D44  K69  L37 and L77</f>
        <v>#NAME?</v>
      </c>
      <c r="L12540" t="s">
        <v>20541</v>
      </c>
      <c r="M12540" t="s">
        <v>20533</v>
      </c>
      <c r="N12540">
        <v>7</v>
      </c>
      <c r="O12540" t="s">
        <v>20542</v>
      </c>
      <c r="P12540" t="s">
        <v>20366</v>
      </c>
      <c r="Q12540" t="s">
        <v>20543</v>
      </c>
      <c r="S12540" t="s">
        <v>20368</v>
      </c>
    </row>
    <row r="12541" spans="1:19" hidden="1" x14ac:dyDescent="0.2">
      <c r="A12541">
        <v>2041</v>
      </c>
      <c r="B12541" t="s">
        <v>20538</v>
      </c>
      <c r="C12541" t="s">
        <v>105</v>
      </c>
      <c r="D12541">
        <v>1.08</v>
      </c>
      <c r="E12541">
        <v>25</v>
      </c>
      <c r="F12541" t="s">
        <v>20549</v>
      </c>
      <c r="G12541" t="s">
        <v>55</v>
      </c>
      <c r="H12541" t="s">
        <v>46</v>
      </c>
      <c r="I12541" t="s">
        <v>20550</v>
      </c>
      <c r="K12541" t="e">
        <f>- Other values in D44  K69  L37 and L77</f>
        <v>#NAME?</v>
      </c>
      <c r="L12541" t="s">
        <v>20541</v>
      </c>
      <c r="M12541" t="s">
        <v>20533</v>
      </c>
      <c r="N12541">
        <v>7</v>
      </c>
      <c r="O12541" t="s">
        <v>20542</v>
      </c>
      <c r="P12541" t="s">
        <v>20366</v>
      </c>
      <c r="Q12541" t="s">
        <v>20543</v>
      </c>
      <c r="S12541" t="s">
        <v>20368</v>
      </c>
    </row>
    <row r="12542" spans="1:19" hidden="1" x14ac:dyDescent="0.2">
      <c r="A12542">
        <v>2041</v>
      </c>
      <c r="B12542" t="s">
        <v>20538</v>
      </c>
      <c r="C12542" t="s">
        <v>20452</v>
      </c>
      <c r="D12542">
        <v>3.55</v>
      </c>
      <c r="E12542">
        <v>25</v>
      </c>
      <c r="F12542" t="s">
        <v>20549</v>
      </c>
      <c r="G12542" t="s">
        <v>55</v>
      </c>
      <c r="H12542" t="s">
        <v>46</v>
      </c>
      <c r="I12542" t="s">
        <v>20550</v>
      </c>
      <c r="K12542" t="e">
        <f>- Other values in D44  K69  L37 and L77</f>
        <v>#NAME?</v>
      </c>
      <c r="L12542" t="s">
        <v>20541</v>
      </c>
      <c r="M12542" t="s">
        <v>20533</v>
      </c>
      <c r="N12542">
        <v>7</v>
      </c>
      <c r="O12542" t="s">
        <v>20542</v>
      </c>
      <c r="P12542" t="s">
        <v>20366</v>
      </c>
      <c r="Q12542" t="s">
        <v>20543</v>
      </c>
      <c r="S12542" t="s">
        <v>20368</v>
      </c>
    </row>
    <row r="12543" spans="1:19" hidden="1" x14ac:dyDescent="0.2">
      <c r="A12543">
        <v>2041</v>
      </c>
      <c r="B12543" t="s">
        <v>20538</v>
      </c>
      <c r="C12543" t="s">
        <v>105</v>
      </c>
      <c r="D12543">
        <v>1.26</v>
      </c>
      <c r="E12543" t="s">
        <v>414</v>
      </c>
      <c r="F12543" t="s">
        <v>20551</v>
      </c>
      <c r="G12543" t="s">
        <v>55</v>
      </c>
      <c r="H12543" t="s">
        <v>46</v>
      </c>
      <c r="I12543" t="s">
        <v>20550</v>
      </c>
      <c r="K12543" t="e">
        <f>- Other values in D44  K69  L37 and L77</f>
        <v>#NAME?</v>
      </c>
      <c r="L12543" t="s">
        <v>20541</v>
      </c>
      <c r="M12543" t="s">
        <v>20533</v>
      </c>
      <c r="N12543">
        <v>7</v>
      </c>
      <c r="O12543" t="s">
        <v>20542</v>
      </c>
      <c r="P12543" t="s">
        <v>20366</v>
      </c>
      <c r="Q12543" t="s">
        <v>20543</v>
      </c>
      <c r="S12543" t="s">
        <v>20368</v>
      </c>
    </row>
    <row r="12544" spans="1:19" hidden="1" x14ac:dyDescent="0.2">
      <c r="A12544">
        <v>2041</v>
      </c>
      <c r="B12544" t="s">
        <v>20538</v>
      </c>
      <c r="C12544" t="s">
        <v>20452</v>
      </c>
      <c r="D12544">
        <v>3.8</v>
      </c>
      <c r="E12544" t="s">
        <v>414</v>
      </c>
      <c r="F12544" t="s">
        <v>20551</v>
      </c>
      <c r="G12544" t="s">
        <v>55</v>
      </c>
      <c r="H12544" t="s">
        <v>46</v>
      </c>
      <c r="I12544" t="s">
        <v>20550</v>
      </c>
      <c r="K12544" t="e">
        <f>- Other values in D44  K69  L37 and L77</f>
        <v>#NAME?</v>
      </c>
      <c r="L12544" t="s">
        <v>20541</v>
      </c>
      <c r="M12544" t="s">
        <v>20533</v>
      </c>
      <c r="N12544">
        <v>7</v>
      </c>
      <c r="O12544" t="s">
        <v>20542</v>
      </c>
      <c r="P12544" t="s">
        <v>20366</v>
      </c>
      <c r="Q12544" t="s">
        <v>20543</v>
      </c>
      <c r="S12544" t="s">
        <v>20368</v>
      </c>
    </row>
    <row r="12545" spans="1:19" hidden="1" x14ac:dyDescent="0.2">
      <c r="A12545">
        <v>2041</v>
      </c>
      <c r="B12545" t="s">
        <v>20538</v>
      </c>
      <c r="C12545" t="s">
        <v>105</v>
      </c>
      <c r="D12545">
        <v>1.32</v>
      </c>
      <c r="E12545" t="s">
        <v>414</v>
      </c>
      <c r="F12545" t="s">
        <v>20552</v>
      </c>
      <c r="G12545" t="s">
        <v>55</v>
      </c>
      <c r="H12545" t="s">
        <v>46</v>
      </c>
      <c r="I12545" t="s">
        <v>20550</v>
      </c>
      <c r="K12545" t="e">
        <f>- Other values in D44  K69  L37 and L77</f>
        <v>#NAME?</v>
      </c>
      <c r="L12545" t="s">
        <v>20541</v>
      </c>
      <c r="M12545" t="s">
        <v>20533</v>
      </c>
      <c r="N12545">
        <v>7</v>
      </c>
      <c r="O12545" t="s">
        <v>20542</v>
      </c>
      <c r="P12545" t="s">
        <v>20366</v>
      </c>
      <c r="Q12545" t="s">
        <v>20543</v>
      </c>
      <c r="S12545" t="s">
        <v>20368</v>
      </c>
    </row>
    <row r="12546" spans="1:19" hidden="1" x14ac:dyDescent="0.2">
      <c r="A12546">
        <v>2042</v>
      </c>
      <c r="B12546" t="s">
        <v>20553</v>
      </c>
      <c r="C12546" t="s">
        <v>105</v>
      </c>
      <c r="D12546">
        <v>13.57</v>
      </c>
      <c r="E12546">
        <v>25</v>
      </c>
      <c r="F12546" t="s">
        <v>20554</v>
      </c>
      <c r="G12546" t="s">
        <v>817</v>
      </c>
      <c r="H12546" t="s">
        <v>46</v>
      </c>
      <c r="I12546" t="s">
        <v>1928</v>
      </c>
      <c r="K12546"/>
      <c r="L12546" t="s">
        <v>20555</v>
      </c>
      <c r="M12546" t="s">
        <v>20365</v>
      </c>
      <c r="N12546">
        <v>8</v>
      </c>
      <c r="O12546" t="s">
        <v>20556</v>
      </c>
      <c r="P12546" t="s">
        <v>20366</v>
      </c>
      <c r="Q12546" t="s">
        <v>20557</v>
      </c>
      <c r="S12546" t="s">
        <v>20368</v>
      </c>
    </row>
    <row r="12547" spans="1:19" hidden="1" x14ac:dyDescent="0.2">
      <c r="A12547">
        <v>2042</v>
      </c>
      <c r="B12547" t="s">
        <v>20553</v>
      </c>
      <c r="C12547" t="s">
        <v>105</v>
      </c>
      <c r="D12547">
        <v>13.48</v>
      </c>
      <c r="E12547">
        <v>25</v>
      </c>
      <c r="F12547" t="s">
        <v>20558</v>
      </c>
      <c r="G12547" t="s">
        <v>817</v>
      </c>
      <c r="H12547" t="s">
        <v>23</v>
      </c>
      <c r="I12547" t="s">
        <v>333</v>
      </c>
      <c r="K12547"/>
      <c r="L12547" t="s">
        <v>20555</v>
      </c>
      <c r="M12547" t="s">
        <v>20365</v>
      </c>
      <c r="N12547">
        <v>8</v>
      </c>
      <c r="O12547" t="s">
        <v>20556</v>
      </c>
      <c r="P12547" t="s">
        <v>20366</v>
      </c>
      <c r="Q12547" t="s">
        <v>20557</v>
      </c>
      <c r="S12547" t="s">
        <v>20368</v>
      </c>
    </row>
    <row r="12548" spans="1:19" hidden="1" x14ac:dyDescent="0.2">
      <c r="A12548">
        <v>2043</v>
      </c>
      <c r="B12548" t="s">
        <v>10033</v>
      </c>
      <c r="C12548" t="s">
        <v>105</v>
      </c>
      <c r="D12548">
        <v>4.7569999999999997</v>
      </c>
      <c r="E12548">
        <v>25</v>
      </c>
      <c r="F12548" s="1" t="s">
        <v>20559</v>
      </c>
      <c r="G12548" t="s">
        <v>55</v>
      </c>
      <c r="H12548" t="s">
        <v>46</v>
      </c>
      <c r="I12548" t="s">
        <v>20560</v>
      </c>
      <c r="K12548" t="e">
        <f>- Other values For acetic acid are given in F7, H7, H17, M82, S18, S88 and V4</f>
        <v>#NAME?</v>
      </c>
      <c r="L12548" t="s">
        <v>10035</v>
      </c>
      <c r="M12548" t="s">
        <v>20365</v>
      </c>
      <c r="N12548">
        <v>8</v>
      </c>
      <c r="O12548" t="s">
        <v>20561</v>
      </c>
      <c r="P12548" t="s">
        <v>20366</v>
      </c>
      <c r="Q12548" t="s">
        <v>20562</v>
      </c>
      <c r="S12548" t="s">
        <v>20368</v>
      </c>
    </row>
    <row r="12549" spans="1:19" hidden="1" x14ac:dyDescent="0.2">
      <c r="A12549">
        <v>2043</v>
      </c>
      <c r="B12549" t="s">
        <v>10033</v>
      </c>
      <c r="C12549" t="s">
        <v>105</v>
      </c>
      <c r="D12549">
        <v>4.53</v>
      </c>
      <c r="E12549">
        <v>25</v>
      </c>
      <c r="F12549" s="1" t="s">
        <v>20559</v>
      </c>
      <c r="G12549" t="s">
        <v>55</v>
      </c>
      <c r="H12549" t="s">
        <v>46</v>
      </c>
      <c r="I12549" t="s">
        <v>20563</v>
      </c>
      <c r="K12549" t="e">
        <f>- Other values For acetic acid are given in F7, H7, H17, M82, S18, S88 and V4</f>
        <v>#NAME?</v>
      </c>
      <c r="L12549" t="s">
        <v>10035</v>
      </c>
      <c r="M12549" t="s">
        <v>20365</v>
      </c>
      <c r="N12549">
        <v>8</v>
      </c>
      <c r="O12549" t="s">
        <v>20561</v>
      </c>
      <c r="P12549" t="s">
        <v>20366</v>
      </c>
      <c r="Q12549" t="s">
        <v>20562</v>
      </c>
      <c r="S12549" t="s">
        <v>20368</v>
      </c>
    </row>
    <row r="12550" spans="1:19" hidden="1" x14ac:dyDescent="0.2">
      <c r="A12550">
        <v>2043</v>
      </c>
      <c r="B12550" t="s">
        <v>10033</v>
      </c>
      <c r="C12550" t="s">
        <v>105</v>
      </c>
      <c r="D12550">
        <v>4.4800000000000004</v>
      </c>
      <c r="E12550">
        <v>25</v>
      </c>
      <c r="F12550" t="s">
        <v>20564</v>
      </c>
      <c r="G12550" t="s">
        <v>55</v>
      </c>
      <c r="H12550" t="s">
        <v>46</v>
      </c>
      <c r="I12550" t="s">
        <v>20546</v>
      </c>
      <c r="K12550" t="e">
        <f>- Other values For acetic acid are given in F7, H7, H17, M82, S18, S88 and V4</f>
        <v>#NAME?</v>
      </c>
      <c r="L12550" t="s">
        <v>10035</v>
      </c>
      <c r="M12550" t="s">
        <v>20365</v>
      </c>
      <c r="N12550">
        <v>8</v>
      </c>
      <c r="O12550" t="s">
        <v>20561</v>
      </c>
      <c r="P12550" t="s">
        <v>20366</v>
      </c>
      <c r="Q12550" t="s">
        <v>20562</v>
      </c>
      <c r="S12550" t="s">
        <v>20368</v>
      </c>
    </row>
    <row r="12551" spans="1:19" hidden="1" x14ac:dyDescent="0.2">
      <c r="A12551">
        <v>2043</v>
      </c>
      <c r="B12551" t="s">
        <v>10033</v>
      </c>
      <c r="C12551" t="s">
        <v>105</v>
      </c>
      <c r="D12551">
        <v>4.7300000000000004</v>
      </c>
      <c r="E12551">
        <v>25</v>
      </c>
      <c r="F12551" t="s">
        <v>20564</v>
      </c>
      <c r="G12551" t="s">
        <v>55</v>
      </c>
      <c r="H12551" t="s">
        <v>23</v>
      </c>
      <c r="I12551" t="s">
        <v>5476</v>
      </c>
      <c r="K12551" t="e">
        <f>- Other values For acetic acid are given in F7, H7, H17, M82, S18, S88 and V4</f>
        <v>#NAME?</v>
      </c>
      <c r="L12551" t="s">
        <v>10035</v>
      </c>
      <c r="M12551" t="s">
        <v>20365</v>
      </c>
      <c r="N12551">
        <v>8</v>
      </c>
      <c r="O12551" t="s">
        <v>20561</v>
      </c>
      <c r="P12551" t="s">
        <v>20366</v>
      </c>
      <c r="Q12551" t="s">
        <v>20562</v>
      </c>
      <c r="S12551" t="s">
        <v>20368</v>
      </c>
    </row>
    <row r="12552" spans="1:19" hidden="1" x14ac:dyDescent="0.2">
      <c r="A12552">
        <v>2043</v>
      </c>
      <c r="B12552" t="s">
        <v>10033</v>
      </c>
      <c r="C12552" t="s">
        <v>20381</v>
      </c>
      <c r="D12552">
        <v>5.25</v>
      </c>
      <c r="E12552">
        <v>25</v>
      </c>
      <c r="F12552" t="s">
        <v>20564</v>
      </c>
      <c r="G12552" t="s">
        <v>55</v>
      </c>
      <c r="H12552" t="s">
        <v>23</v>
      </c>
      <c r="I12552" t="s">
        <v>5476</v>
      </c>
      <c r="K12552" t="e">
        <f>- Other values For acetic acid are given in F7, H7, H17, M82, S18, S88 and V4</f>
        <v>#NAME?</v>
      </c>
      <c r="L12552" t="s">
        <v>10035</v>
      </c>
      <c r="M12552" t="s">
        <v>20365</v>
      </c>
      <c r="N12552">
        <v>8</v>
      </c>
      <c r="O12552" t="s">
        <v>20561</v>
      </c>
      <c r="P12552" t="s">
        <v>20366</v>
      </c>
      <c r="Q12552" t="s">
        <v>20562</v>
      </c>
      <c r="S12552" t="s">
        <v>20368</v>
      </c>
    </row>
    <row r="12553" spans="1:19" hidden="1" x14ac:dyDescent="0.2">
      <c r="A12553">
        <v>2043</v>
      </c>
      <c r="B12553" t="s">
        <v>10033</v>
      </c>
      <c r="C12553" t="s">
        <v>105</v>
      </c>
      <c r="D12553">
        <v>4.76</v>
      </c>
      <c r="E12553">
        <v>25</v>
      </c>
      <c r="F12553" t="s">
        <v>20565</v>
      </c>
      <c r="G12553" t="s">
        <v>20371</v>
      </c>
      <c r="H12553" t="s">
        <v>46</v>
      </c>
      <c r="I12553" t="s">
        <v>19268</v>
      </c>
      <c r="K12553" t="e">
        <f>- Other values For acetic acid are given in F7, H7, H17, M82, S18, S88 and V4</f>
        <v>#NAME?</v>
      </c>
      <c r="L12553" t="s">
        <v>10035</v>
      </c>
      <c r="M12553" t="s">
        <v>20365</v>
      </c>
      <c r="N12553">
        <v>8</v>
      </c>
      <c r="O12553" t="s">
        <v>20561</v>
      </c>
      <c r="P12553" t="s">
        <v>20366</v>
      </c>
      <c r="Q12553" t="s">
        <v>20562</v>
      </c>
      <c r="S12553" t="s">
        <v>20368</v>
      </c>
    </row>
    <row r="12554" spans="1:19" hidden="1" x14ac:dyDescent="0.2">
      <c r="A12554">
        <v>2043</v>
      </c>
      <c r="B12554" t="s">
        <v>10033</v>
      </c>
      <c r="C12554" t="s">
        <v>105</v>
      </c>
      <c r="D12554">
        <v>4.75</v>
      </c>
      <c r="E12554">
        <v>25</v>
      </c>
      <c r="F12554" t="s">
        <v>20565</v>
      </c>
      <c r="G12554" t="s">
        <v>2474</v>
      </c>
      <c r="H12554" t="s">
        <v>46</v>
      </c>
      <c r="I12554" t="s">
        <v>6344</v>
      </c>
      <c r="K12554" t="e">
        <f>- Other values For acetic acid are given in F7, H7, H17, M82, S18, S88 and V4</f>
        <v>#NAME?</v>
      </c>
      <c r="L12554" t="s">
        <v>10035</v>
      </c>
      <c r="M12554" t="s">
        <v>20365</v>
      </c>
      <c r="N12554">
        <v>8</v>
      </c>
      <c r="O12554" t="s">
        <v>20561</v>
      </c>
      <c r="P12554" t="s">
        <v>20366</v>
      </c>
      <c r="Q12554" t="s">
        <v>20562</v>
      </c>
      <c r="S12554" t="s">
        <v>20368</v>
      </c>
    </row>
    <row r="12555" spans="1:19" hidden="1" x14ac:dyDescent="0.2">
      <c r="A12555">
        <v>2043</v>
      </c>
      <c r="B12555" t="s">
        <v>10033</v>
      </c>
      <c r="C12555" t="s">
        <v>105</v>
      </c>
      <c r="D12555">
        <v>4.76</v>
      </c>
      <c r="E12555">
        <v>25</v>
      </c>
      <c r="F12555" t="s">
        <v>20565</v>
      </c>
      <c r="G12555" t="s">
        <v>520</v>
      </c>
      <c r="H12555" t="s">
        <v>46</v>
      </c>
      <c r="I12555" t="s">
        <v>3228</v>
      </c>
      <c r="K12555" t="e">
        <f>- Other values For acetic acid are given in F7, H7, H17, M82, S18, S88 and V4</f>
        <v>#NAME?</v>
      </c>
      <c r="L12555" t="s">
        <v>10035</v>
      </c>
      <c r="M12555" t="s">
        <v>20365</v>
      </c>
      <c r="N12555">
        <v>8</v>
      </c>
      <c r="O12555" t="s">
        <v>20561</v>
      </c>
      <c r="P12555" t="s">
        <v>20366</v>
      </c>
      <c r="Q12555" t="s">
        <v>20562</v>
      </c>
      <c r="S12555" t="s">
        <v>20368</v>
      </c>
    </row>
    <row r="12556" spans="1:19" hidden="1" x14ac:dyDescent="0.2">
      <c r="A12556">
        <v>2043</v>
      </c>
      <c r="B12556" t="s">
        <v>10033</v>
      </c>
      <c r="C12556" t="s">
        <v>105</v>
      </c>
      <c r="D12556">
        <v>4.76</v>
      </c>
      <c r="E12556">
        <v>25</v>
      </c>
      <c r="F12556" t="s">
        <v>20566</v>
      </c>
      <c r="G12556" t="s">
        <v>520</v>
      </c>
      <c r="H12556" t="s">
        <v>46</v>
      </c>
      <c r="I12556" t="s">
        <v>3228</v>
      </c>
      <c r="K12556" t="e">
        <f>- Other values For acetic acid are given in F7, H7, H17, M82, S18, S88 and V4</f>
        <v>#NAME?</v>
      </c>
      <c r="L12556" t="s">
        <v>10035</v>
      </c>
      <c r="M12556" t="s">
        <v>20365</v>
      </c>
      <c r="N12556">
        <v>8</v>
      </c>
      <c r="O12556" t="s">
        <v>20561</v>
      </c>
      <c r="P12556" t="s">
        <v>20366</v>
      </c>
      <c r="Q12556" t="s">
        <v>20562</v>
      </c>
      <c r="R12556" t="s">
        <v>20567</v>
      </c>
      <c r="S12556" t="s">
        <v>20368</v>
      </c>
    </row>
    <row r="12557" spans="1:19" hidden="1" x14ac:dyDescent="0.2">
      <c r="A12557">
        <v>2043</v>
      </c>
      <c r="B12557" t="s">
        <v>10033</v>
      </c>
      <c r="C12557" t="s">
        <v>105</v>
      </c>
      <c r="D12557">
        <v>4.58</v>
      </c>
      <c r="E12557">
        <v>25</v>
      </c>
      <c r="F12557" t="s">
        <v>20568</v>
      </c>
      <c r="G12557" t="s">
        <v>520</v>
      </c>
      <c r="H12557" t="s">
        <v>46</v>
      </c>
      <c r="I12557" t="s">
        <v>3228</v>
      </c>
      <c r="K12557" t="e">
        <f>- Other values For acetic acid are given in F7, H7, H17, M82, S18, S88 and V4</f>
        <v>#NAME?</v>
      </c>
      <c r="L12557" t="s">
        <v>10035</v>
      </c>
      <c r="M12557" t="s">
        <v>20365</v>
      </c>
      <c r="N12557">
        <v>8</v>
      </c>
      <c r="O12557" t="s">
        <v>20561</v>
      </c>
      <c r="P12557" t="s">
        <v>20366</v>
      </c>
      <c r="Q12557" t="s">
        <v>20562</v>
      </c>
      <c r="R12557" t="s">
        <v>20569</v>
      </c>
      <c r="S12557" t="s">
        <v>20368</v>
      </c>
    </row>
    <row r="12558" spans="1:19" hidden="1" x14ac:dyDescent="0.2">
      <c r="A12558">
        <v>2043</v>
      </c>
      <c r="B12558" t="s">
        <v>10033</v>
      </c>
      <c r="C12558" t="s">
        <v>105</v>
      </c>
      <c r="D12558">
        <v>4.42</v>
      </c>
      <c r="E12558">
        <v>25</v>
      </c>
      <c r="F12558" t="s">
        <v>20570</v>
      </c>
      <c r="G12558" t="s">
        <v>520</v>
      </c>
      <c r="H12558" t="s">
        <v>46</v>
      </c>
      <c r="I12558" t="s">
        <v>3228</v>
      </c>
      <c r="K12558" t="e">
        <f>- Other values For acetic acid are given in F7, H7, H17, M82, S18, S88 and V4</f>
        <v>#NAME?</v>
      </c>
      <c r="L12558" t="s">
        <v>10035</v>
      </c>
      <c r="M12558" t="s">
        <v>20365</v>
      </c>
      <c r="N12558">
        <v>8</v>
      </c>
      <c r="O12558" t="s">
        <v>20561</v>
      </c>
      <c r="P12558" t="s">
        <v>20366</v>
      </c>
      <c r="Q12558" t="s">
        <v>20562</v>
      </c>
      <c r="R12558" t="s">
        <v>20571</v>
      </c>
      <c r="S12558" t="s">
        <v>20368</v>
      </c>
    </row>
    <row r="12559" spans="1:19" hidden="1" x14ac:dyDescent="0.2">
      <c r="A12559">
        <v>2043</v>
      </c>
      <c r="B12559" t="s">
        <v>10033</v>
      </c>
      <c r="C12559" t="s">
        <v>105</v>
      </c>
      <c r="D12559">
        <v>4.28</v>
      </c>
      <c r="E12559">
        <v>25</v>
      </c>
      <c r="F12559" t="s">
        <v>20572</v>
      </c>
      <c r="G12559" t="s">
        <v>520</v>
      </c>
      <c r="H12559" t="s">
        <v>46</v>
      </c>
      <c r="I12559" t="s">
        <v>3228</v>
      </c>
      <c r="K12559" t="e">
        <f>- Other values For acetic acid are given in F7, H7, H17, M82, S18, S88 and V4</f>
        <v>#NAME?</v>
      </c>
      <c r="L12559" t="s">
        <v>10035</v>
      </c>
      <c r="M12559" t="s">
        <v>20365</v>
      </c>
      <c r="N12559">
        <v>8</v>
      </c>
      <c r="O12559" t="s">
        <v>20561</v>
      </c>
      <c r="P12559" t="s">
        <v>20366</v>
      </c>
      <c r="Q12559" t="s">
        <v>20562</v>
      </c>
      <c r="R12559" t="s">
        <v>20573</v>
      </c>
      <c r="S12559" t="s">
        <v>20368</v>
      </c>
    </row>
    <row r="12560" spans="1:19" hidden="1" x14ac:dyDescent="0.2">
      <c r="A12560">
        <v>2043</v>
      </c>
      <c r="B12560" t="s">
        <v>10033</v>
      </c>
      <c r="C12560" t="s">
        <v>105</v>
      </c>
      <c r="D12560">
        <v>4.79</v>
      </c>
      <c r="E12560">
        <v>50</v>
      </c>
      <c r="F12560" t="s">
        <v>20566</v>
      </c>
      <c r="G12560" t="s">
        <v>520</v>
      </c>
      <c r="H12560" t="s">
        <v>46</v>
      </c>
      <c r="I12560" t="s">
        <v>3228</v>
      </c>
      <c r="K12560" t="e">
        <f>- Other values For acetic acid are given in F7, H7, H17, M82, S18, S88 and V4</f>
        <v>#NAME?</v>
      </c>
      <c r="L12560" t="s">
        <v>10035</v>
      </c>
      <c r="M12560" t="s">
        <v>20365</v>
      </c>
      <c r="N12560">
        <v>8</v>
      </c>
      <c r="O12560" t="s">
        <v>20561</v>
      </c>
      <c r="P12560" t="s">
        <v>20366</v>
      </c>
      <c r="Q12560" t="s">
        <v>20562</v>
      </c>
      <c r="R12560" t="s">
        <v>20567</v>
      </c>
      <c r="S12560" t="s">
        <v>20368</v>
      </c>
    </row>
    <row r="12561" spans="1:19" hidden="1" x14ac:dyDescent="0.2">
      <c r="A12561">
        <v>2043</v>
      </c>
      <c r="B12561" t="s">
        <v>10033</v>
      </c>
      <c r="C12561" t="s">
        <v>105</v>
      </c>
      <c r="D12561">
        <v>4.5999999999999996</v>
      </c>
      <c r="E12561">
        <v>50</v>
      </c>
      <c r="F12561" t="s">
        <v>20568</v>
      </c>
      <c r="G12561" t="s">
        <v>520</v>
      </c>
      <c r="H12561" t="s">
        <v>46</v>
      </c>
      <c r="I12561" t="s">
        <v>3228</v>
      </c>
      <c r="K12561" t="e">
        <f>- Other values For acetic acid are given in F7, H7, H17, M82, S18, S88 and V4</f>
        <v>#NAME?</v>
      </c>
      <c r="L12561" t="s">
        <v>10035</v>
      </c>
      <c r="M12561" t="s">
        <v>20365</v>
      </c>
      <c r="N12561">
        <v>8</v>
      </c>
      <c r="O12561" t="s">
        <v>20561</v>
      </c>
      <c r="P12561" t="s">
        <v>20366</v>
      </c>
      <c r="Q12561" t="s">
        <v>20562</v>
      </c>
      <c r="R12561" t="s">
        <v>20569</v>
      </c>
      <c r="S12561" t="s">
        <v>20368</v>
      </c>
    </row>
    <row r="12562" spans="1:19" hidden="1" x14ac:dyDescent="0.2">
      <c r="A12562">
        <v>2043</v>
      </c>
      <c r="B12562" t="s">
        <v>10033</v>
      </c>
      <c r="C12562" t="s">
        <v>105</v>
      </c>
      <c r="D12562">
        <v>4.43</v>
      </c>
      <c r="E12562">
        <v>50</v>
      </c>
      <c r="F12562" t="s">
        <v>20570</v>
      </c>
      <c r="G12562" t="s">
        <v>520</v>
      </c>
      <c r="H12562" t="s">
        <v>46</v>
      </c>
      <c r="I12562" t="s">
        <v>3228</v>
      </c>
      <c r="K12562" t="e">
        <f>- Other values For acetic acid are given in F7, H7, H17, M82, S18, S88 and V4</f>
        <v>#NAME?</v>
      </c>
      <c r="L12562" t="s">
        <v>10035</v>
      </c>
      <c r="M12562" t="s">
        <v>20365</v>
      </c>
      <c r="N12562">
        <v>8</v>
      </c>
      <c r="O12562" t="s">
        <v>20561</v>
      </c>
      <c r="P12562" t="s">
        <v>20366</v>
      </c>
      <c r="Q12562" t="s">
        <v>20562</v>
      </c>
      <c r="R12562" t="s">
        <v>20571</v>
      </c>
      <c r="S12562" t="s">
        <v>20368</v>
      </c>
    </row>
    <row r="12563" spans="1:19" hidden="1" x14ac:dyDescent="0.2">
      <c r="A12563">
        <v>2043</v>
      </c>
      <c r="B12563" t="s">
        <v>10033</v>
      </c>
      <c r="C12563" t="s">
        <v>105</v>
      </c>
      <c r="D12563">
        <v>4.3</v>
      </c>
      <c r="E12563">
        <v>50</v>
      </c>
      <c r="F12563" t="s">
        <v>20572</v>
      </c>
      <c r="G12563" t="s">
        <v>520</v>
      </c>
      <c r="H12563" t="s">
        <v>46</v>
      </c>
      <c r="I12563" t="s">
        <v>3228</v>
      </c>
      <c r="K12563" t="e">
        <f>- Other values For acetic acid are given in F7, H7, H17, M82, S18, S88 and V4</f>
        <v>#NAME?</v>
      </c>
      <c r="L12563" t="s">
        <v>10035</v>
      </c>
      <c r="M12563" t="s">
        <v>20365</v>
      </c>
      <c r="N12563">
        <v>8</v>
      </c>
      <c r="O12563" t="s">
        <v>20561</v>
      </c>
      <c r="P12563" t="s">
        <v>20366</v>
      </c>
      <c r="Q12563" t="s">
        <v>20562</v>
      </c>
      <c r="R12563" t="s">
        <v>20573</v>
      </c>
      <c r="S12563" t="s">
        <v>20368</v>
      </c>
    </row>
    <row r="12564" spans="1:19" hidden="1" x14ac:dyDescent="0.2">
      <c r="A12564">
        <v>2043</v>
      </c>
      <c r="B12564" t="s">
        <v>10033</v>
      </c>
      <c r="C12564" t="s">
        <v>105</v>
      </c>
      <c r="D12564">
        <v>4.84</v>
      </c>
      <c r="E12564">
        <v>75</v>
      </c>
      <c r="F12564" t="s">
        <v>20566</v>
      </c>
      <c r="G12564" t="s">
        <v>520</v>
      </c>
      <c r="H12564" t="s">
        <v>46</v>
      </c>
      <c r="I12564" t="s">
        <v>3228</v>
      </c>
      <c r="K12564" t="e">
        <f>- Other values For acetic acid are given in F7, H7, H17, M82, S18, S88 and V4</f>
        <v>#NAME?</v>
      </c>
      <c r="L12564" t="s">
        <v>10035</v>
      </c>
      <c r="M12564" t="s">
        <v>20365</v>
      </c>
      <c r="N12564">
        <v>8</v>
      </c>
      <c r="O12564" t="s">
        <v>20561</v>
      </c>
      <c r="P12564" t="s">
        <v>20366</v>
      </c>
      <c r="Q12564" t="s">
        <v>20562</v>
      </c>
      <c r="R12564" t="s">
        <v>20567</v>
      </c>
      <c r="S12564" t="s">
        <v>20368</v>
      </c>
    </row>
    <row r="12565" spans="1:19" hidden="1" x14ac:dyDescent="0.2">
      <c r="A12565">
        <v>2043</v>
      </c>
      <c r="B12565" t="s">
        <v>10033</v>
      </c>
      <c r="C12565" t="s">
        <v>105</v>
      </c>
      <c r="D12565">
        <v>4.6399999999999997</v>
      </c>
      <c r="E12565">
        <v>75</v>
      </c>
      <c r="F12565" t="s">
        <v>20568</v>
      </c>
      <c r="G12565" t="s">
        <v>520</v>
      </c>
      <c r="H12565" t="s">
        <v>46</v>
      </c>
      <c r="I12565" t="s">
        <v>3228</v>
      </c>
      <c r="K12565" t="e">
        <f>- Other values For acetic acid are given in F7, H7, H17, M82, S18, S88 and V4</f>
        <v>#NAME?</v>
      </c>
      <c r="L12565" t="s">
        <v>10035</v>
      </c>
      <c r="M12565" t="s">
        <v>20365</v>
      </c>
      <c r="N12565">
        <v>8</v>
      </c>
      <c r="O12565" t="s">
        <v>20561</v>
      </c>
      <c r="P12565" t="s">
        <v>20366</v>
      </c>
      <c r="Q12565" t="s">
        <v>20562</v>
      </c>
      <c r="R12565" t="s">
        <v>20569</v>
      </c>
      <c r="S12565" t="s">
        <v>20368</v>
      </c>
    </row>
    <row r="12566" spans="1:19" hidden="1" x14ac:dyDescent="0.2">
      <c r="A12566">
        <v>2043</v>
      </c>
      <c r="B12566" t="s">
        <v>10033</v>
      </c>
      <c r="C12566" t="s">
        <v>105</v>
      </c>
      <c r="D12566">
        <v>4.47</v>
      </c>
      <c r="E12566">
        <v>75</v>
      </c>
      <c r="F12566" t="s">
        <v>20570</v>
      </c>
      <c r="G12566" t="s">
        <v>520</v>
      </c>
      <c r="H12566" t="s">
        <v>46</v>
      </c>
      <c r="I12566" t="s">
        <v>3228</v>
      </c>
      <c r="K12566" t="e">
        <f>- Other values For acetic acid are given in F7, H7, H17, M82, S18, S88 and V4</f>
        <v>#NAME?</v>
      </c>
      <c r="L12566" t="s">
        <v>10035</v>
      </c>
      <c r="M12566" t="s">
        <v>20365</v>
      </c>
      <c r="N12566">
        <v>8</v>
      </c>
      <c r="O12566" t="s">
        <v>20561</v>
      </c>
      <c r="P12566" t="s">
        <v>20366</v>
      </c>
      <c r="Q12566" t="s">
        <v>20562</v>
      </c>
      <c r="R12566" t="s">
        <v>20571</v>
      </c>
      <c r="S12566" t="s">
        <v>20368</v>
      </c>
    </row>
    <row r="12567" spans="1:19" hidden="1" x14ac:dyDescent="0.2">
      <c r="A12567">
        <v>2043</v>
      </c>
      <c r="B12567" t="s">
        <v>10033</v>
      </c>
      <c r="C12567" t="s">
        <v>105</v>
      </c>
      <c r="D12567">
        <v>4.33</v>
      </c>
      <c r="E12567">
        <v>75</v>
      </c>
      <c r="F12567" t="s">
        <v>20572</v>
      </c>
      <c r="G12567" t="s">
        <v>520</v>
      </c>
      <c r="H12567" t="s">
        <v>46</v>
      </c>
      <c r="I12567" t="s">
        <v>3228</v>
      </c>
      <c r="K12567" t="e">
        <f>- Other values For acetic acid are given in F7, H7, H17, M82, S18, S88 and V4</f>
        <v>#NAME?</v>
      </c>
      <c r="L12567" t="s">
        <v>10035</v>
      </c>
      <c r="M12567" t="s">
        <v>20365</v>
      </c>
      <c r="N12567">
        <v>8</v>
      </c>
      <c r="O12567" t="s">
        <v>20561</v>
      </c>
      <c r="P12567" t="s">
        <v>20366</v>
      </c>
      <c r="Q12567" t="s">
        <v>20562</v>
      </c>
      <c r="R12567" t="s">
        <v>20573</v>
      </c>
      <c r="S12567" t="s">
        <v>20368</v>
      </c>
    </row>
    <row r="12568" spans="1:19" hidden="1" x14ac:dyDescent="0.2">
      <c r="A12568">
        <v>2043</v>
      </c>
      <c r="B12568" t="s">
        <v>10033</v>
      </c>
      <c r="C12568" t="s">
        <v>105</v>
      </c>
      <c r="D12568">
        <v>4.9400000000000004</v>
      </c>
      <c r="E12568">
        <v>100</v>
      </c>
      <c r="F12568" t="s">
        <v>20566</v>
      </c>
      <c r="G12568" t="s">
        <v>520</v>
      </c>
      <c r="H12568" t="s">
        <v>46</v>
      </c>
      <c r="I12568" t="s">
        <v>3228</v>
      </c>
      <c r="K12568" t="e">
        <f>- Other values For acetic acid are given in F7, H7, H17, M82, S18, S88 and V4</f>
        <v>#NAME?</v>
      </c>
      <c r="L12568" t="s">
        <v>10035</v>
      </c>
      <c r="M12568" t="s">
        <v>20365</v>
      </c>
      <c r="N12568">
        <v>8</v>
      </c>
      <c r="O12568" t="s">
        <v>20561</v>
      </c>
      <c r="P12568" t="s">
        <v>20366</v>
      </c>
      <c r="Q12568" t="s">
        <v>20562</v>
      </c>
      <c r="R12568" t="s">
        <v>20567</v>
      </c>
      <c r="S12568" t="s">
        <v>20368</v>
      </c>
    </row>
    <row r="12569" spans="1:19" hidden="1" x14ac:dyDescent="0.2">
      <c r="A12569">
        <v>2043</v>
      </c>
      <c r="B12569" t="s">
        <v>10033</v>
      </c>
      <c r="C12569" t="s">
        <v>105</v>
      </c>
      <c r="D12569">
        <v>4.71</v>
      </c>
      <c r="E12569">
        <v>100</v>
      </c>
      <c r="F12569" t="s">
        <v>20568</v>
      </c>
      <c r="G12569" t="s">
        <v>520</v>
      </c>
      <c r="H12569" t="s">
        <v>46</v>
      </c>
      <c r="I12569" t="s">
        <v>3228</v>
      </c>
      <c r="K12569" t="e">
        <f>- Other values For acetic acid are given in F7, H7, H17, M82, S18, S88 and V4</f>
        <v>#NAME?</v>
      </c>
      <c r="L12569" t="s">
        <v>10035</v>
      </c>
      <c r="M12569" t="s">
        <v>20365</v>
      </c>
      <c r="N12569">
        <v>8</v>
      </c>
      <c r="O12569" t="s">
        <v>20561</v>
      </c>
      <c r="P12569" t="s">
        <v>20366</v>
      </c>
      <c r="Q12569" t="s">
        <v>20562</v>
      </c>
      <c r="R12569" t="s">
        <v>20569</v>
      </c>
      <c r="S12569" t="s">
        <v>20368</v>
      </c>
    </row>
    <row r="12570" spans="1:19" hidden="1" x14ac:dyDescent="0.2">
      <c r="A12570">
        <v>2043</v>
      </c>
      <c r="B12570" t="s">
        <v>10033</v>
      </c>
      <c r="C12570" t="s">
        <v>105</v>
      </c>
      <c r="D12570">
        <v>4.5199999999999996</v>
      </c>
      <c r="E12570">
        <v>100</v>
      </c>
      <c r="F12570" t="s">
        <v>20570</v>
      </c>
      <c r="G12570" t="s">
        <v>520</v>
      </c>
      <c r="H12570" t="s">
        <v>46</v>
      </c>
      <c r="I12570" t="s">
        <v>3228</v>
      </c>
      <c r="K12570" t="e">
        <f>- Other values For acetic acid are given in F7, H7, H17, M82, S18, S88 and V4</f>
        <v>#NAME?</v>
      </c>
      <c r="L12570" t="s">
        <v>10035</v>
      </c>
      <c r="M12570" t="s">
        <v>20365</v>
      </c>
      <c r="N12570">
        <v>8</v>
      </c>
      <c r="O12570" t="s">
        <v>20561</v>
      </c>
      <c r="P12570" t="s">
        <v>20366</v>
      </c>
      <c r="Q12570" t="s">
        <v>20562</v>
      </c>
      <c r="R12570" t="s">
        <v>20571</v>
      </c>
      <c r="S12570" t="s">
        <v>20368</v>
      </c>
    </row>
    <row r="12571" spans="1:19" hidden="1" x14ac:dyDescent="0.2">
      <c r="A12571">
        <v>2043</v>
      </c>
      <c r="B12571" t="s">
        <v>10033</v>
      </c>
      <c r="C12571" t="s">
        <v>105</v>
      </c>
      <c r="D12571">
        <v>4.3600000000000003</v>
      </c>
      <c r="E12571">
        <v>100</v>
      </c>
      <c r="F12571" t="s">
        <v>20572</v>
      </c>
      <c r="G12571" t="s">
        <v>520</v>
      </c>
      <c r="H12571" t="s">
        <v>46</v>
      </c>
      <c r="I12571" t="s">
        <v>3228</v>
      </c>
      <c r="K12571" t="e">
        <f>- Other values For acetic acid are given in F7, H7, H17, M82, S18, S88 and V4</f>
        <v>#NAME?</v>
      </c>
      <c r="L12571" t="s">
        <v>10035</v>
      </c>
      <c r="M12571" t="s">
        <v>20365</v>
      </c>
      <c r="N12571">
        <v>8</v>
      </c>
      <c r="O12571" t="s">
        <v>20561</v>
      </c>
      <c r="P12571" t="s">
        <v>20366</v>
      </c>
      <c r="Q12571" t="s">
        <v>20562</v>
      </c>
      <c r="R12571" t="s">
        <v>20573</v>
      </c>
      <c r="S12571" t="s">
        <v>20368</v>
      </c>
    </row>
    <row r="12572" spans="1:19" hidden="1" x14ac:dyDescent="0.2">
      <c r="A12572">
        <v>2043</v>
      </c>
      <c r="B12572" t="s">
        <v>10033</v>
      </c>
      <c r="C12572" t="s">
        <v>105</v>
      </c>
      <c r="D12572">
        <v>5.19</v>
      </c>
      <c r="E12572">
        <v>150</v>
      </c>
      <c r="F12572" t="s">
        <v>20566</v>
      </c>
      <c r="G12572" t="s">
        <v>520</v>
      </c>
      <c r="H12572" t="s">
        <v>46</v>
      </c>
      <c r="I12572" t="s">
        <v>3228</v>
      </c>
      <c r="K12572" t="e">
        <f>- Other values For acetic acid are given in F7, H7, H17, M82, S18, S88 and V4</f>
        <v>#NAME?</v>
      </c>
      <c r="L12572" t="s">
        <v>10035</v>
      </c>
      <c r="M12572" t="s">
        <v>20365</v>
      </c>
      <c r="N12572">
        <v>8</v>
      </c>
      <c r="O12572" t="s">
        <v>20561</v>
      </c>
      <c r="P12572" t="s">
        <v>20366</v>
      </c>
      <c r="Q12572" t="s">
        <v>20562</v>
      </c>
      <c r="R12572" t="s">
        <v>20567</v>
      </c>
      <c r="S12572" t="s">
        <v>20368</v>
      </c>
    </row>
    <row r="12573" spans="1:19" hidden="1" x14ac:dyDescent="0.2">
      <c r="A12573">
        <v>2043</v>
      </c>
      <c r="B12573" t="s">
        <v>10033</v>
      </c>
      <c r="C12573" t="s">
        <v>105</v>
      </c>
      <c r="D12573">
        <v>4.9000000000000004</v>
      </c>
      <c r="E12573">
        <v>150</v>
      </c>
      <c r="F12573" t="s">
        <v>20568</v>
      </c>
      <c r="G12573" t="s">
        <v>520</v>
      </c>
      <c r="H12573" t="s">
        <v>46</v>
      </c>
      <c r="I12573" t="s">
        <v>3228</v>
      </c>
      <c r="K12573" t="e">
        <f>- Other values For acetic acid are given in F7, H7, H17, M82, S18, S88 and V4</f>
        <v>#NAME?</v>
      </c>
      <c r="L12573" t="s">
        <v>10035</v>
      </c>
      <c r="M12573" t="s">
        <v>20365</v>
      </c>
      <c r="N12573">
        <v>8</v>
      </c>
      <c r="O12573" t="s">
        <v>20561</v>
      </c>
      <c r="P12573" t="s">
        <v>20366</v>
      </c>
      <c r="Q12573" t="s">
        <v>20562</v>
      </c>
      <c r="R12573" t="s">
        <v>20569</v>
      </c>
      <c r="S12573" t="s">
        <v>20368</v>
      </c>
    </row>
    <row r="12574" spans="1:19" hidden="1" x14ac:dyDescent="0.2">
      <c r="A12574">
        <v>2043</v>
      </c>
      <c r="B12574" t="s">
        <v>10033</v>
      </c>
      <c r="C12574" t="s">
        <v>105</v>
      </c>
      <c r="D12574">
        <v>4.68</v>
      </c>
      <c r="E12574">
        <v>150</v>
      </c>
      <c r="F12574" t="s">
        <v>20570</v>
      </c>
      <c r="G12574" t="s">
        <v>520</v>
      </c>
      <c r="H12574" t="s">
        <v>46</v>
      </c>
      <c r="I12574" t="s">
        <v>3228</v>
      </c>
      <c r="K12574" t="e">
        <f>- Other values For acetic acid are given in F7, H7, H17, M82, S18, S88 and V4</f>
        <v>#NAME?</v>
      </c>
      <c r="L12574" t="s">
        <v>10035</v>
      </c>
      <c r="M12574" t="s">
        <v>20365</v>
      </c>
      <c r="N12574">
        <v>8</v>
      </c>
      <c r="O12574" t="s">
        <v>20561</v>
      </c>
      <c r="P12574" t="s">
        <v>20366</v>
      </c>
      <c r="Q12574" t="s">
        <v>20562</v>
      </c>
      <c r="R12574" t="s">
        <v>20571</v>
      </c>
      <c r="S12574" t="s">
        <v>20368</v>
      </c>
    </row>
    <row r="12575" spans="1:19" hidden="1" x14ac:dyDescent="0.2">
      <c r="A12575">
        <v>2043</v>
      </c>
      <c r="B12575" t="s">
        <v>10033</v>
      </c>
      <c r="C12575" t="s">
        <v>105</v>
      </c>
      <c r="D12575">
        <v>4.5</v>
      </c>
      <c r="E12575">
        <v>150</v>
      </c>
      <c r="F12575" t="s">
        <v>20572</v>
      </c>
      <c r="G12575" t="s">
        <v>520</v>
      </c>
      <c r="H12575" t="s">
        <v>46</v>
      </c>
      <c r="I12575" t="s">
        <v>3228</v>
      </c>
      <c r="K12575" t="e">
        <f>- Other values For acetic acid are given in F7, H7, H17, M82, S18, S88 and V4</f>
        <v>#NAME?</v>
      </c>
      <c r="L12575" t="s">
        <v>10035</v>
      </c>
      <c r="M12575" t="s">
        <v>20365</v>
      </c>
      <c r="N12575">
        <v>8</v>
      </c>
      <c r="O12575" t="s">
        <v>20561</v>
      </c>
      <c r="P12575" t="s">
        <v>20366</v>
      </c>
      <c r="Q12575" t="s">
        <v>20562</v>
      </c>
      <c r="R12575" t="s">
        <v>20573</v>
      </c>
      <c r="S12575" t="s">
        <v>20368</v>
      </c>
    </row>
    <row r="12576" spans="1:19" hidden="1" x14ac:dyDescent="0.2">
      <c r="A12576">
        <v>2043</v>
      </c>
      <c r="B12576" t="s">
        <v>10033</v>
      </c>
      <c r="C12576" t="s">
        <v>105</v>
      </c>
      <c r="D12576">
        <v>5.49</v>
      </c>
      <c r="E12576">
        <v>200</v>
      </c>
      <c r="F12576" t="s">
        <v>20566</v>
      </c>
      <c r="G12576" t="s">
        <v>520</v>
      </c>
      <c r="H12576" t="s">
        <v>46</v>
      </c>
      <c r="I12576" t="s">
        <v>3228</v>
      </c>
      <c r="K12576" t="e">
        <f>- Other values For acetic acid are given in F7, H7, H17, M82, S18, S88 and V4</f>
        <v>#NAME?</v>
      </c>
      <c r="L12576" t="s">
        <v>10035</v>
      </c>
      <c r="M12576" t="s">
        <v>20365</v>
      </c>
      <c r="N12576">
        <v>8</v>
      </c>
      <c r="O12576" t="s">
        <v>20561</v>
      </c>
      <c r="P12576" t="s">
        <v>20366</v>
      </c>
      <c r="Q12576" t="s">
        <v>20562</v>
      </c>
      <c r="R12576" t="s">
        <v>20567</v>
      </c>
      <c r="S12576" t="s">
        <v>20368</v>
      </c>
    </row>
    <row r="12577" spans="1:19" hidden="1" x14ac:dyDescent="0.2">
      <c r="A12577">
        <v>2043</v>
      </c>
      <c r="B12577" t="s">
        <v>10033</v>
      </c>
      <c r="C12577" t="s">
        <v>105</v>
      </c>
      <c r="D12577">
        <v>5.13</v>
      </c>
      <c r="E12577">
        <v>200</v>
      </c>
      <c r="F12577" t="s">
        <v>20568</v>
      </c>
      <c r="G12577" t="s">
        <v>520</v>
      </c>
      <c r="H12577" t="s">
        <v>46</v>
      </c>
      <c r="I12577" t="s">
        <v>3228</v>
      </c>
      <c r="K12577" t="e">
        <f>- Other values For acetic acid are given in F7, H7, H17, M82, S18, S88 and V4</f>
        <v>#NAME?</v>
      </c>
      <c r="L12577" t="s">
        <v>10035</v>
      </c>
      <c r="M12577" t="s">
        <v>20365</v>
      </c>
      <c r="N12577">
        <v>8</v>
      </c>
      <c r="O12577" t="s">
        <v>20561</v>
      </c>
      <c r="P12577" t="s">
        <v>20366</v>
      </c>
      <c r="Q12577" t="s">
        <v>20562</v>
      </c>
      <c r="R12577" t="s">
        <v>20569</v>
      </c>
      <c r="S12577" t="s">
        <v>20368</v>
      </c>
    </row>
    <row r="12578" spans="1:19" hidden="1" x14ac:dyDescent="0.2">
      <c r="A12578">
        <v>2043</v>
      </c>
      <c r="B12578" t="s">
        <v>10033</v>
      </c>
      <c r="C12578" t="s">
        <v>105</v>
      </c>
      <c r="D12578">
        <v>4.8899999999999997</v>
      </c>
      <c r="E12578">
        <v>200</v>
      </c>
      <c r="F12578" t="s">
        <v>20570</v>
      </c>
      <c r="G12578" t="s">
        <v>520</v>
      </c>
      <c r="H12578" t="s">
        <v>46</v>
      </c>
      <c r="I12578" t="s">
        <v>3228</v>
      </c>
      <c r="K12578" t="e">
        <f>- Other values For acetic acid are given in F7, H7, H17, M82, S18, S88 and V4</f>
        <v>#NAME?</v>
      </c>
      <c r="L12578" t="s">
        <v>10035</v>
      </c>
      <c r="M12578" t="s">
        <v>20365</v>
      </c>
      <c r="N12578">
        <v>8</v>
      </c>
      <c r="O12578" t="s">
        <v>20561</v>
      </c>
      <c r="P12578" t="s">
        <v>20366</v>
      </c>
      <c r="Q12578" t="s">
        <v>20562</v>
      </c>
      <c r="R12578" t="s">
        <v>20571</v>
      </c>
      <c r="S12578" t="s">
        <v>20368</v>
      </c>
    </row>
    <row r="12579" spans="1:19" hidden="1" x14ac:dyDescent="0.2">
      <c r="A12579">
        <v>2043</v>
      </c>
      <c r="B12579" t="s">
        <v>10033</v>
      </c>
      <c r="C12579" t="s">
        <v>105</v>
      </c>
      <c r="D12579">
        <v>4.66</v>
      </c>
      <c r="E12579">
        <v>200</v>
      </c>
      <c r="F12579" t="s">
        <v>20572</v>
      </c>
      <c r="G12579" t="s">
        <v>520</v>
      </c>
      <c r="H12579" t="s">
        <v>46</v>
      </c>
      <c r="I12579" t="s">
        <v>3228</v>
      </c>
      <c r="K12579" t="e">
        <f>- Other values For acetic acid are given in F7, H7, H17, M82, S18, S88 and V4</f>
        <v>#NAME?</v>
      </c>
      <c r="L12579" t="s">
        <v>10035</v>
      </c>
      <c r="M12579" t="s">
        <v>20365</v>
      </c>
      <c r="N12579">
        <v>8</v>
      </c>
      <c r="O12579" t="s">
        <v>20561</v>
      </c>
      <c r="P12579" t="s">
        <v>20366</v>
      </c>
      <c r="Q12579" t="s">
        <v>20562</v>
      </c>
      <c r="R12579" t="s">
        <v>20573</v>
      </c>
      <c r="S12579" t="s">
        <v>20368</v>
      </c>
    </row>
    <row r="12580" spans="1:19" hidden="1" x14ac:dyDescent="0.2">
      <c r="A12580">
        <v>2043</v>
      </c>
      <c r="B12580" t="s">
        <v>10033</v>
      </c>
      <c r="C12580" t="s">
        <v>105</v>
      </c>
      <c r="D12580">
        <v>5.68</v>
      </c>
      <c r="E12580">
        <v>225</v>
      </c>
      <c r="F12580" t="s">
        <v>20566</v>
      </c>
      <c r="G12580" t="s">
        <v>520</v>
      </c>
      <c r="H12580" t="s">
        <v>46</v>
      </c>
      <c r="I12580" t="s">
        <v>3228</v>
      </c>
      <c r="K12580" t="e">
        <f>- Other values For acetic acid are given in F7, H7, H17, M82, S18, S88 and V4</f>
        <v>#NAME?</v>
      </c>
      <c r="L12580" t="s">
        <v>10035</v>
      </c>
      <c r="M12580" t="s">
        <v>20365</v>
      </c>
      <c r="N12580">
        <v>8</v>
      </c>
      <c r="O12580" t="s">
        <v>20561</v>
      </c>
      <c r="P12580" t="s">
        <v>20366</v>
      </c>
      <c r="Q12580" t="s">
        <v>20562</v>
      </c>
      <c r="R12580" t="s">
        <v>20567</v>
      </c>
      <c r="S12580" t="s">
        <v>20368</v>
      </c>
    </row>
    <row r="12581" spans="1:19" hidden="1" x14ac:dyDescent="0.2">
      <c r="A12581">
        <v>2043</v>
      </c>
      <c r="B12581" t="s">
        <v>10033</v>
      </c>
      <c r="C12581" t="s">
        <v>105</v>
      </c>
      <c r="D12581">
        <v>5.32</v>
      </c>
      <c r="E12581">
        <v>225</v>
      </c>
      <c r="F12581" t="s">
        <v>20568</v>
      </c>
      <c r="G12581" t="s">
        <v>520</v>
      </c>
      <c r="H12581" t="s">
        <v>46</v>
      </c>
      <c r="I12581" t="s">
        <v>3228</v>
      </c>
      <c r="K12581" t="e">
        <f>- Other values For acetic acid are given in F7, H7, H17, M82, S18, S88 and V4</f>
        <v>#NAME?</v>
      </c>
      <c r="L12581" t="s">
        <v>10035</v>
      </c>
      <c r="M12581" t="s">
        <v>20365</v>
      </c>
      <c r="N12581">
        <v>8</v>
      </c>
      <c r="O12581" t="s">
        <v>20561</v>
      </c>
      <c r="P12581" t="s">
        <v>20366</v>
      </c>
      <c r="Q12581" t="s">
        <v>20562</v>
      </c>
      <c r="R12581" t="s">
        <v>20569</v>
      </c>
      <c r="S12581" t="s">
        <v>20368</v>
      </c>
    </row>
    <row r="12582" spans="1:19" hidden="1" x14ac:dyDescent="0.2">
      <c r="A12582">
        <v>2043</v>
      </c>
      <c r="B12582" t="s">
        <v>10033</v>
      </c>
      <c r="C12582" t="s">
        <v>105</v>
      </c>
      <c r="D12582">
        <v>5.04</v>
      </c>
      <c r="E12582">
        <v>225</v>
      </c>
      <c r="F12582" t="s">
        <v>20570</v>
      </c>
      <c r="G12582" t="s">
        <v>520</v>
      </c>
      <c r="H12582" t="s">
        <v>46</v>
      </c>
      <c r="I12582" t="s">
        <v>3228</v>
      </c>
      <c r="K12582" t="e">
        <f>- Other values For acetic acid are given in F7, H7, H17, M82, S18, S88 and V4</f>
        <v>#NAME?</v>
      </c>
      <c r="L12582" t="s">
        <v>10035</v>
      </c>
      <c r="M12582" t="s">
        <v>20365</v>
      </c>
      <c r="N12582">
        <v>8</v>
      </c>
      <c r="O12582" t="s">
        <v>20561</v>
      </c>
      <c r="P12582" t="s">
        <v>20366</v>
      </c>
      <c r="Q12582" t="s">
        <v>20562</v>
      </c>
      <c r="R12582" t="s">
        <v>20571</v>
      </c>
      <c r="S12582" t="s">
        <v>20368</v>
      </c>
    </row>
    <row r="12583" spans="1:19" hidden="1" x14ac:dyDescent="0.2">
      <c r="A12583">
        <v>2043</v>
      </c>
      <c r="B12583" t="s">
        <v>10033</v>
      </c>
      <c r="C12583" t="s">
        <v>105</v>
      </c>
      <c r="D12583">
        <v>4.79</v>
      </c>
      <c r="E12583">
        <v>225</v>
      </c>
      <c r="F12583" t="s">
        <v>20572</v>
      </c>
      <c r="G12583" t="s">
        <v>520</v>
      </c>
      <c r="H12583" t="s">
        <v>46</v>
      </c>
      <c r="I12583" t="s">
        <v>3228</v>
      </c>
      <c r="K12583" t="e">
        <f>- Other values For acetic acid are given in F7, H7, H17, M82, S18, S88 and V4</f>
        <v>#NAME?</v>
      </c>
      <c r="L12583" t="s">
        <v>10035</v>
      </c>
      <c r="M12583" t="s">
        <v>20365</v>
      </c>
      <c r="N12583">
        <v>8</v>
      </c>
      <c r="O12583" t="s">
        <v>20561</v>
      </c>
      <c r="P12583" t="s">
        <v>20366</v>
      </c>
      <c r="Q12583" t="s">
        <v>20562</v>
      </c>
      <c r="R12583" t="s">
        <v>20573</v>
      </c>
      <c r="S12583" t="s">
        <v>20368</v>
      </c>
    </row>
    <row r="12584" spans="1:19" x14ac:dyDescent="0.2">
      <c r="A12584">
        <v>2043</v>
      </c>
      <c r="B12584" t="s">
        <v>10033</v>
      </c>
      <c r="C12584" t="s">
        <v>20574</v>
      </c>
      <c r="D12584">
        <v>5.3129999999999997</v>
      </c>
      <c r="E12584">
        <v>25</v>
      </c>
      <c r="F12584" t="s">
        <v>20575</v>
      </c>
      <c r="G12584" t="s">
        <v>20375</v>
      </c>
      <c r="H12584" t="s">
        <v>36</v>
      </c>
      <c r="I12584" t="s">
        <v>417</v>
      </c>
      <c r="J12584" t="s">
        <v>43</v>
      </c>
      <c r="K12584" s="4" t="e">
        <f>- Other values For acetic acid are given in F7, H7, H17, M82, S18, S88 and V4</f>
        <v>#NAME?</v>
      </c>
      <c r="L12584" t="s">
        <v>10035</v>
      </c>
      <c r="M12584" t="s">
        <v>20365</v>
      </c>
      <c r="N12584">
        <v>8</v>
      </c>
      <c r="O12584" t="s">
        <v>20561</v>
      </c>
      <c r="P12584" t="s">
        <v>20366</v>
      </c>
      <c r="Q12584" t="s">
        <v>20562</v>
      </c>
      <c r="S12584" t="s">
        <v>20368</v>
      </c>
    </row>
    <row r="12585" spans="1:19" x14ac:dyDescent="0.2">
      <c r="A12585">
        <v>2043</v>
      </c>
      <c r="B12585" t="s">
        <v>10033</v>
      </c>
      <c r="C12585" t="s">
        <v>20576</v>
      </c>
      <c r="D12585">
        <v>4.7720000000000002</v>
      </c>
      <c r="E12585">
        <v>25</v>
      </c>
      <c r="F12585" t="s">
        <v>20577</v>
      </c>
      <c r="G12585" t="s">
        <v>20375</v>
      </c>
      <c r="H12585" t="s">
        <v>36</v>
      </c>
      <c r="I12585" t="s">
        <v>13658</v>
      </c>
      <c r="J12585" t="s">
        <v>43</v>
      </c>
      <c r="K12585" s="4" t="e">
        <f>- Other values For acetic acid are given in F7, H7, H17, M82, S18, S88 and V4</f>
        <v>#NAME?</v>
      </c>
      <c r="L12585" t="s">
        <v>10035</v>
      </c>
      <c r="M12585" t="s">
        <v>20365</v>
      </c>
      <c r="N12585">
        <v>8</v>
      </c>
      <c r="O12585" t="s">
        <v>20561</v>
      </c>
      <c r="P12585" t="s">
        <v>20366</v>
      </c>
      <c r="Q12585" t="s">
        <v>20562</v>
      </c>
      <c r="S12585" t="s">
        <v>20368</v>
      </c>
    </row>
    <row r="12586" spans="1:19" hidden="1" x14ac:dyDescent="0.2">
      <c r="A12586">
        <v>2043</v>
      </c>
      <c r="B12586" t="s">
        <v>10033</v>
      </c>
      <c r="C12586" t="s">
        <v>20576</v>
      </c>
      <c r="D12586">
        <v>4.76</v>
      </c>
      <c r="E12586" t="s">
        <v>13397</v>
      </c>
      <c r="F12586" t="s">
        <v>20578</v>
      </c>
      <c r="G12586" t="s">
        <v>2474</v>
      </c>
      <c r="H12586" t="s">
        <v>46</v>
      </c>
      <c r="I12586" t="s">
        <v>20579</v>
      </c>
      <c r="K12586" t="e">
        <f>- Other values For acetic acid are given in F7, H7, H17, M82, S18, S88 and V4</f>
        <v>#NAME?</v>
      </c>
      <c r="L12586" t="s">
        <v>10035</v>
      </c>
      <c r="M12586" t="s">
        <v>20365</v>
      </c>
      <c r="N12586">
        <v>8</v>
      </c>
      <c r="O12586" t="s">
        <v>20561</v>
      </c>
      <c r="P12586" t="s">
        <v>20366</v>
      </c>
      <c r="Q12586" t="s">
        <v>20562</v>
      </c>
      <c r="S12586" t="s">
        <v>20368</v>
      </c>
    </row>
    <row r="12587" spans="1:19" x14ac:dyDescent="0.2">
      <c r="A12587">
        <v>2043</v>
      </c>
      <c r="B12587" t="s">
        <v>10033</v>
      </c>
      <c r="C12587" t="s">
        <v>20580</v>
      </c>
      <c r="D12587">
        <v>5.3250000000000002</v>
      </c>
      <c r="E12587">
        <v>25</v>
      </c>
      <c r="F12587" t="s">
        <v>20581</v>
      </c>
      <c r="G12587" t="s">
        <v>20375</v>
      </c>
      <c r="H12587" t="s">
        <v>36</v>
      </c>
      <c r="I12587" t="s">
        <v>18495</v>
      </c>
      <c r="J12587" t="s">
        <v>43</v>
      </c>
      <c r="K12587" s="4" t="e">
        <f>- Other values For acetic acid are given in F7, H7, H17, M82, S18, S88 and V4</f>
        <v>#NAME?</v>
      </c>
      <c r="L12587" t="s">
        <v>10035</v>
      </c>
      <c r="M12587" t="s">
        <v>20365</v>
      </c>
      <c r="N12587">
        <v>8</v>
      </c>
      <c r="O12587" t="s">
        <v>20561</v>
      </c>
      <c r="P12587" t="s">
        <v>20366</v>
      </c>
      <c r="Q12587" t="s">
        <v>20562</v>
      </c>
      <c r="S12587" t="s">
        <v>20368</v>
      </c>
    </row>
    <row r="12588" spans="1:19" hidden="1" x14ac:dyDescent="0.2">
      <c r="A12588">
        <v>2043</v>
      </c>
      <c r="B12588" t="s">
        <v>10033</v>
      </c>
      <c r="C12588" t="s">
        <v>105</v>
      </c>
      <c r="D12588">
        <v>4.79</v>
      </c>
      <c r="E12588">
        <v>50</v>
      </c>
      <c r="F12588" t="s">
        <v>20565</v>
      </c>
      <c r="G12588" t="s">
        <v>20371</v>
      </c>
      <c r="H12588" t="s">
        <v>46</v>
      </c>
      <c r="I12588" t="s">
        <v>19268</v>
      </c>
      <c r="K12588" t="e">
        <f>- Other values For acetic acid are given in F7, H7, H17, M82, S18, S88 and V4</f>
        <v>#NAME?</v>
      </c>
      <c r="L12588" t="s">
        <v>10035</v>
      </c>
      <c r="M12588" t="s">
        <v>20365</v>
      </c>
      <c r="N12588">
        <v>8</v>
      </c>
      <c r="O12588" t="s">
        <v>20561</v>
      </c>
      <c r="P12588" t="s">
        <v>20366</v>
      </c>
      <c r="Q12588" t="s">
        <v>20562</v>
      </c>
      <c r="S12588" t="s">
        <v>20368</v>
      </c>
    </row>
    <row r="12589" spans="1:19" hidden="1" x14ac:dyDescent="0.2">
      <c r="A12589">
        <v>2043</v>
      </c>
      <c r="B12589" t="s">
        <v>10033</v>
      </c>
      <c r="C12589" t="s">
        <v>105</v>
      </c>
      <c r="D12589">
        <v>4.95</v>
      </c>
      <c r="E12589">
        <v>100</v>
      </c>
      <c r="F12589" t="s">
        <v>20565</v>
      </c>
      <c r="G12589" t="s">
        <v>20371</v>
      </c>
      <c r="H12589" t="s">
        <v>46</v>
      </c>
      <c r="I12589" t="s">
        <v>19268</v>
      </c>
      <c r="K12589" t="e">
        <f>- Other values For acetic acid are given in F7, H7, H17, M82, S18, S88 and V4</f>
        <v>#NAME?</v>
      </c>
      <c r="L12589" t="s">
        <v>10035</v>
      </c>
      <c r="M12589" t="s">
        <v>20365</v>
      </c>
      <c r="N12589">
        <v>8</v>
      </c>
      <c r="O12589" t="s">
        <v>20561</v>
      </c>
      <c r="P12589" t="s">
        <v>20366</v>
      </c>
      <c r="Q12589" t="s">
        <v>20562</v>
      </c>
      <c r="S12589" t="s">
        <v>20368</v>
      </c>
    </row>
    <row r="12590" spans="1:19" hidden="1" x14ac:dyDescent="0.2">
      <c r="A12590">
        <v>2043</v>
      </c>
      <c r="B12590" t="s">
        <v>10033</v>
      </c>
      <c r="C12590" t="s">
        <v>105</v>
      </c>
      <c r="D12590">
        <v>5.21</v>
      </c>
      <c r="E12590">
        <v>150</v>
      </c>
      <c r="F12590" t="s">
        <v>20565</v>
      </c>
      <c r="G12590" t="s">
        <v>20371</v>
      </c>
      <c r="H12590" t="s">
        <v>46</v>
      </c>
      <c r="I12590" t="s">
        <v>19268</v>
      </c>
      <c r="K12590" t="e">
        <f>- Other values For acetic acid are given in F7, H7, H17, M82, S18, S88 and V4</f>
        <v>#NAME?</v>
      </c>
      <c r="L12590" t="s">
        <v>10035</v>
      </c>
      <c r="M12590" t="s">
        <v>20365</v>
      </c>
      <c r="N12590">
        <v>8</v>
      </c>
      <c r="O12590" t="s">
        <v>20561</v>
      </c>
      <c r="P12590" t="s">
        <v>20366</v>
      </c>
      <c r="Q12590" t="s">
        <v>20562</v>
      </c>
      <c r="S12590" t="s">
        <v>20368</v>
      </c>
    </row>
    <row r="12591" spans="1:19" hidden="1" x14ac:dyDescent="0.2">
      <c r="A12591">
        <v>2043</v>
      </c>
      <c r="B12591" t="s">
        <v>10033</v>
      </c>
      <c r="C12591" t="s">
        <v>105</v>
      </c>
      <c r="D12591">
        <v>5.51</v>
      </c>
      <c r="E12591">
        <v>200</v>
      </c>
      <c r="F12591" t="s">
        <v>20565</v>
      </c>
      <c r="G12591" t="s">
        <v>20371</v>
      </c>
      <c r="H12591" t="s">
        <v>46</v>
      </c>
      <c r="I12591" t="s">
        <v>19268</v>
      </c>
      <c r="K12591" t="e">
        <f>- Other values For acetic acid are given in F7, H7, H17, M82, S18, S88 and V4</f>
        <v>#NAME?</v>
      </c>
      <c r="L12591" t="s">
        <v>10035</v>
      </c>
      <c r="M12591" t="s">
        <v>20365</v>
      </c>
      <c r="N12591">
        <v>8</v>
      </c>
      <c r="O12591" t="s">
        <v>20561</v>
      </c>
      <c r="P12591" t="s">
        <v>20366</v>
      </c>
      <c r="Q12591" t="s">
        <v>20562</v>
      </c>
      <c r="S12591" t="s">
        <v>20368</v>
      </c>
    </row>
    <row r="12592" spans="1:19" hidden="1" x14ac:dyDescent="0.2">
      <c r="A12592">
        <v>2043</v>
      </c>
      <c r="B12592" t="s">
        <v>10033</v>
      </c>
      <c r="C12592" t="s">
        <v>105</v>
      </c>
      <c r="D12592">
        <v>5.74</v>
      </c>
      <c r="E12592">
        <v>225</v>
      </c>
      <c r="F12592" t="s">
        <v>20565</v>
      </c>
      <c r="G12592" t="s">
        <v>20371</v>
      </c>
      <c r="H12592" t="s">
        <v>46</v>
      </c>
      <c r="I12592" t="s">
        <v>19268</v>
      </c>
      <c r="K12592" t="e">
        <f>- Other values For acetic acid are given in F7, H7, H17, M82, S18, S88 and V4</f>
        <v>#NAME?</v>
      </c>
      <c r="L12592" t="s">
        <v>10035</v>
      </c>
      <c r="M12592" t="s">
        <v>20365</v>
      </c>
      <c r="N12592">
        <v>8</v>
      </c>
      <c r="O12592" t="s">
        <v>20561</v>
      </c>
      <c r="P12592" t="s">
        <v>20366</v>
      </c>
      <c r="Q12592" t="s">
        <v>20562</v>
      </c>
      <c r="S12592" t="s">
        <v>20368</v>
      </c>
    </row>
    <row r="12593" spans="1:19" hidden="1" x14ac:dyDescent="0.2">
      <c r="A12593">
        <v>2043</v>
      </c>
      <c r="B12593" t="s">
        <v>10033</v>
      </c>
      <c r="C12593" t="s">
        <v>105</v>
      </c>
      <c r="D12593">
        <v>4.6500000000000004</v>
      </c>
      <c r="E12593">
        <v>25</v>
      </c>
      <c r="F12593" s="1" t="s">
        <v>20582</v>
      </c>
      <c r="G12593" t="s">
        <v>2474</v>
      </c>
      <c r="H12593" t="s">
        <v>46</v>
      </c>
      <c r="I12593" t="s">
        <v>6344</v>
      </c>
      <c r="K12593" t="e">
        <f>- Other values For acetic acid are given in F7, H7, H17, M82, S18, S88 and V4</f>
        <v>#NAME?</v>
      </c>
      <c r="L12593" t="s">
        <v>10035</v>
      </c>
      <c r="M12593" t="s">
        <v>20365</v>
      </c>
      <c r="N12593">
        <v>8</v>
      </c>
      <c r="O12593" t="s">
        <v>20561</v>
      </c>
      <c r="P12593" t="s">
        <v>20366</v>
      </c>
      <c r="Q12593" t="s">
        <v>20562</v>
      </c>
      <c r="R12593" t="s">
        <v>20583</v>
      </c>
      <c r="S12593" t="s">
        <v>20368</v>
      </c>
    </row>
    <row r="12594" spans="1:19" hidden="1" x14ac:dyDescent="0.2">
      <c r="A12594">
        <v>2043</v>
      </c>
      <c r="B12594" t="s">
        <v>10033</v>
      </c>
      <c r="C12594" t="s">
        <v>105</v>
      </c>
      <c r="D12594">
        <v>4.5599999999999996</v>
      </c>
      <c r="E12594">
        <v>25</v>
      </c>
      <c r="F12594" s="1" t="s">
        <v>20584</v>
      </c>
      <c r="G12594" t="s">
        <v>2474</v>
      </c>
      <c r="H12594" t="s">
        <v>46</v>
      </c>
      <c r="I12594" t="s">
        <v>6344</v>
      </c>
      <c r="K12594" t="e">
        <f>- Other values For acetic acid are given in F7, H7, H17, M82, S18, S88 and V4</f>
        <v>#NAME?</v>
      </c>
      <c r="L12594" t="s">
        <v>10035</v>
      </c>
      <c r="M12594" t="s">
        <v>20365</v>
      </c>
      <c r="N12594">
        <v>8</v>
      </c>
      <c r="O12594" t="s">
        <v>20561</v>
      </c>
      <c r="P12594" t="s">
        <v>20366</v>
      </c>
      <c r="Q12594" t="s">
        <v>20562</v>
      </c>
      <c r="R12594" t="s">
        <v>20386</v>
      </c>
      <c r="S12594" t="s">
        <v>20368</v>
      </c>
    </row>
    <row r="12595" spans="1:19" hidden="1" x14ac:dyDescent="0.2">
      <c r="A12595">
        <v>2043</v>
      </c>
      <c r="B12595" t="s">
        <v>10033</v>
      </c>
      <c r="C12595" t="s">
        <v>105</v>
      </c>
      <c r="D12595">
        <v>4.41</v>
      </c>
      <c r="E12595">
        <v>25</v>
      </c>
      <c r="F12595" s="1" t="s">
        <v>20585</v>
      </c>
      <c r="G12595" t="s">
        <v>2474</v>
      </c>
      <c r="H12595" t="s">
        <v>46</v>
      </c>
      <c r="I12595" t="s">
        <v>6344</v>
      </c>
      <c r="K12595" t="e">
        <f>- Other values For acetic acid are given in F7, H7, H17, M82, S18, S88 and V4</f>
        <v>#NAME?</v>
      </c>
      <c r="L12595" t="s">
        <v>10035</v>
      </c>
      <c r="M12595" t="s">
        <v>20365</v>
      </c>
      <c r="N12595">
        <v>8</v>
      </c>
      <c r="O12595" t="s">
        <v>20561</v>
      </c>
      <c r="P12595" t="s">
        <v>20366</v>
      </c>
      <c r="Q12595" t="s">
        <v>20562</v>
      </c>
      <c r="R12595" t="s">
        <v>20388</v>
      </c>
      <c r="S12595" t="s">
        <v>20368</v>
      </c>
    </row>
    <row r="12596" spans="1:19" x14ac:dyDescent="0.2">
      <c r="A12596">
        <v>2043</v>
      </c>
      <c r="B12596" t="s">
        <v>10033</v>
      </c>
      <c r="C12596" t="s">
        <v>20574</v>
      </c>
      <c r="D12596">
        <v>5.3460000000000001</v>
      </c>
      <c r="E12596">
        <v>5</v>
      </c>
      <c r="F12596" t="s">
        <v>20575</v>
      </c>
      <c r="G12596" t="s">
        <v>20375</v>
      </c>
      <c r="H12596" t="s">
        <v>36</v>
      </c>
      <c r="I12596" t="s">
        <v>417</v>
      </c>
      <c r="J12596" t="s">
        <v>43</v>
      </c>
      <c r="K12596" s="4" t="e">
        <f>- Other values For acetic acid are given in F7, H7, H17, M82, S18, S88 and V4</f>
        <v>#NAME?</v>
      </c>
      <c r="L12596" t="s">
        <v>10035</v>
      </c>
      <c r="M12596" t="s">
        <v>20365</v>
      </c>
      <c r="N12596">
        <v>8</v>
      </c>
      <c r="O12596" t="s">
        <v>20561</v>
      </c>
      <c r="P12596" t="s">
        <v>20366</v>
      </c>
      <c r="Q12596" t="s">
        <v>20562</v>
      </c>
      <c r="S12596" t="s">
        <v>20368</v>
      </c>
    </row>
    <row r="12597" spans="1:19" x14ac:dyDescent="0.2">
      <c r="A12597">
        <v>2043</v>
      </c>
      <c r="B12597" t="s">
        <v>10033</v>
      </c>
      <c r="C12597" t="s">
        <v>20574</v>
      </c>
      <c r="D12597">
        <v>5.3339999999999996</v>
      </c>
      <c r="E12597">
        <v>10</v>
      </c>
      <c r="F12597" t="s">
        <v>20575</v>
      </c>
      <c r="G12597" t="s">
        <v>20375</v>
      </c>
      <c r="H12597" t="s">
        <v>36</v>
      </c>
      <c r="I12597" t="s">
        <v>417</v>
      </c>
      <c r="J12597" t="s">
        <v>43</v>
      </c>
      <c r="K12597" s="4" t="e">
        <f>- Other values For acetic acid are given in F7, H7, H17, M82, S18, S88 and V4</f>
        <v>#NAME?</v>
      </c>
      <c r="L12597" t="s">
        <v>10035</v>
      </c>
      <c r="M12597" t="s">
        <v>20365</v>
      </c>
      <c r="N12597">
        <v>8</v>
      </c>
      <c r="O12597" t="s">
        <v>20561</v>
      </c>
      <c r="P12597" t="s">
        <v>20366</v>
      </c>
      <c r="Q12597" t="s">
        <v>20562</v>
      </c>
      <c r="S12597" t="s">
        <v>20368</v>
      </c>
    </row>
    <row r="12598" spans="1:19" x14ac:dyDescent="0.2">
      <c r="A12598">
        <v>2043</v>
      </c>
      <c r="B12598" t="s">
        <v>10033</v>
      </c>
      <c r="C12598" t="s">
        <v>20574</v>
      </c>
      <c r="D12598">
        <v>5.3239999999999998</v>
      </c>
      <c r="E12598">
        <v>15</v>
      </c>
      <c r="F12598" t="s">
        <v>20575</v>
      </c>
      <c r="G12598" t="s">
        <v>20375</v>
      </c>
      <c r="H12598" t="s">
        <v>36</v>
      </c>
      <c r="I12598" t="s">
        <v>417</v>
      </c>
      <c r="J12598" t="s">
        <v>43</v>
      </c>
      <c r="K12598" s="4" t="e">
        <f>- Other values For acetic acid are given in F7, H7, H17, M82, S18, S88 and V4</f>
        <v>#NAME?</v>
      </c>
      <c r="L12598" t="s">
        <v>10035</v>
      </c>
      <c r="M12598" t="s">
        <v>20365</v>
      </c>
      <c r="N12598">
        <v>8</v>
      </c>
      <c r="O12598" t="s">
        <v>20561</v>
      </c>
      <c r="P12598" t="s">
        <v>20366</v>
      </c>
      <c r="Q12598" t="s">
        <v>20562</v>
      </c>
      <c r="S12598" t="s">
        <v>20368</v>
      </c>
    </row>
    <row r="12599" spans="1:19" x14ac:dyDescent="0.2">
      <c r="A12599">
        <v>2043</v>
      </c>
      <c r="B12599" t="s">
        <v>10033</v>
      </c>
      <c r="C12599" t="s">
        <v>20574</v>
      </c>
      <c r="D12599">
        <v>5.3170000000000002</v>
      </c>
      <c r="E12599">
        <v>20</v>
      </c>
      <c r="F12599" t="s">
        <v>20575</v>
      </c>
      <c r="G12599" t="s">
        <v>20375</v>
      </c>
      <c r="H12599" t="s">
        <v>36</v>
      </c>
      <c r="I12599" t="s">
        <v>417</v>
      </c>
      <c r="J12599" t="s">
        <v>43</v>
      </c>
      <c r="K12599" s="4" t="e">
        <f>- Other values For acetic acid are given in F7, H7, H17, M82, S18, S88 and V4</f>
        <v>#NAME?</v>
      </c>
      <c r="L12599" t="s">
        <v>10035</v>
      </c>
      <c r="M12599" t="s">
        <v>20365</v>
      </c>
      <c r="N12599">
        <v>8</v>
      </c>
      <c r="O12599" t="s">
        <v>20561</v>
      </c>
      <c r="P12599" t="s">
        <v>20366</v>
      </c>
      <c r="Q12599" t="s">
        <v>20562</v>
      </c>
      <c r="S12599" t="s">
        <v>20368</v>
      </c>
    </row>
    <row r="12600" spans="1:19" x14ac:dyDescent="0.2">
      <c r="A12600">
        <v>2043</v>
      </c>
      <c r="B12600" t="s">
        <v>10033</v>
      </c>
      <c r="C12600" t="s">
        <v>20574</v>
      </c>
      <c r="D12600">
        <v>5.31</v>
      </c>
      <c r="E12600">
        <v>30</v>
      </c>
      <c r="F12600" t="s">
        <v>20575</v>
      </c>
      <c r="G12600" t="s">
        <v>20375</v>
      </c>
      <c r="H12600" t="s">
        <v>36</v>
      </c>
      <c r="I12600" t="s">
        <v>417</v>
      </c>
      <c r="J12600" t="s">
        <v>43</v>
      </c>
      <c r="K12600" s="4" t="e">
        <f>- Other values For acetic acid are given in F7, H7, H17, M82, S18, S88 and V4</f>
        <v>#NAME?</v>
      </c>
      <c r="L12600" t="s">
        <v>10035</v>
      </c>
      <c r="M12600" t="s">
        <v>20365</v>
      </c>
      <c r="N12600">
        <v>8</v>
      </c>
      <c r="O12600" t="s">
        <v>20561</v>
      </c>
      <c r="P12600" t="s">
        <v>20366</v>
      </c>
      <c r="Q12600" t="s">
        <v>20562</v>
      </c>
      <c r="S12600" t="s">
        <v>20368</v>
      </c>
    </row>
    <row r="12601" spans="1:19" x14ac:dyDescent="0.2">
      <c r="A12601">
        <v>2043</v>
      </c>
      <c r="B12601" t="s">
        <v>10033</v>
      </c>
      <c r="C12601" t="s">
        <v>20574</v>
      </c>
      <c r="D12601">
        <v>5.3090000000000002</v>
      </c>
      <c r="E12601">
        <v>35</v>
      </c>
      <c r="F12601" t="s">
        <v>20575</v>
      </c>
      <c r="G12601" t="s">
        <v>20375</v>
      </c>
      <c r="H12601" t="s">
        <v>36</v>
      </c>
      <c r="I12601" t="s">
        <v>417</v>
      </c>
      <c r="J12601" t="s">
        <v>43</v>
      </c>
      <c r="K12601" s="4" t="e">
        <f>- Other values For acetic acid are given in F7, H7, H17, M82, S18, S88 and V4</f>
        <v>#NAME?</v>
      </c>
      <c r="L12601" t="s">
        <v>10035</v>
      </c>
      <c r="M12601" t="s">
        <v>20365</v>
      </c>
      <c r="N12601">
        <v>8</v>
      </c>
      <c r="O12601" t="s">
        <v>20561</v>
      </c>
      <c r="P12601" t="s">
        <v>20366</v>
      </c>
      <c r="Q12601" t="s">
        <v>20562</v>
      </c>
      <c r="S12601" t="s">
        <v>20368</v>
      </c>
    </row>
    <row r="12602" spans="1:19" x14ac:dyDescent="0.2">
      <c r="A12602">
        <v>2043</v>
      </c>
      <c r="B12602" t="s">
        <v>10033</v>
      </c>
      <c r="C12602" t="s">
        <v>20574</v>
      </c>
      <c r="D12602">
        <v>5.3120000000000003</v>
      </c>
      <c r="E12602">
        <v>40</v>
      </c>
      <c r="F12602" t="s">
        <v>20575</v>
      </c>
      <c r="G12602" t="s">
        <v>20375</v>
      </c>
      <c r="H12602" t="s">
        <v>36</v>
      </c>
      <c r="I12602" t="s">
        <v>417</v>
      </c>
      <c r="J12602" t="s">
        <v>43</v>
      </c>
      <c r="K12602" s="4" t="e">
        <f>- Other values For acetic acid are given in F7, H7, H17, M82, S18, S88 and V4</f>
        <v>#NAME?</v>
      </c>
      <c r="L12602" t="s">
        <v>10035</v>
      </c>
      <c r="M12602" t="s">
        <v>20365</v>
      </c>
      <c r="N12602">
        <v>8</v>
      </c>
      <c r="O12602" t="s">
        <v>20561</v>
      </c>
      <c r="P12602" t="s">
        <v>20366</v>
      </c>
      <c r="Q12602" t="s">
        <v>20562</v>
      </c>
      <c r="S12602" t="s">
        <v>20368</v>
      </c>
    </row>
    <row r="12603" spans="1:19" x14ac:dyDescent="0.2">
      <c r="A12603">
        <v>2043</v>
      </c>
      <c r="B12603" t="s">
        <v>10033</v>
      </c>
      <c r="C12603" t="s">
        <v>20574</v>
      </c>
      <c r="D12603">
        <v>5.3170000000000002</v>
      </c>
      <c r="E12603">
        <v>45</v>
      </c>
      <c r="F12603" t="s">
        <v>20575</v>
      </c>
      <c r="G12603" t="s">
        <v>20375</v>
      </c>
      <c r="H12603" t="s">
        <v>36</v>
      </c>
      <c r="I12603" t="s">
        <v>417</v>
      </c>
      <c r="J12603" t="s">
        <v>43</v>
      </c>
      <c r="K12603" s="4" t="e">
        <f>- Other values For acetic acid are given in F7, H7, H17, M82, S18, S88 and V4</f>
        <v>#NAME?</v>
      </c>
      <c r="L12603" t="s">
        <v>10035</v>
      </c>
      <c r="M12603" t="s">
        <v>20365</v>
      </c>
      <c r="N12603">
        <v>8</v>
      </c>
      <c r="O12603" t="s">
        <v>20561</v>
      </c>
      <c r="P12603" t="s">
        <v>20366</v>
      </c>
      <c r="Q12603" t="s">
        <v>20562</v>
      </c>
      <c r="S12603" t="s">
        <v>20368</v>
      </c>
    </row>
    <row r="12604" spans="1:19" x14ac:dyDescent="0.2">
      <c r="A12604">
        <v>2043</v>
      </c>
      <c r="B12604" t="s">
        <v>10033</v>
      </c>
      <c r="C12604" t="s">
        <v>20574</v>
      </c>
      <c r="D12604">
        <v>5.3239999999999998</v>
      </c>
      <c r="E12604">
        <v>50</v>
      </c>
      <c r="F12604" t="s">
        <v>20575</v>
      </c>
      <c r="G12604" t="s">
        <v>20375</v>
      </c>
      <c r="H12604" t="s">
        <v>36</v>
      </c>
      <c r="I12604" t="s">
        <v>417</v>
      </c>
      <c r="J12604" t="s">
        <v>43</v>
      </c>
      <c r="K12604" s="4" t="e">
        <f>- Other values For acetic acid are given in F7, H7, H17, M82, S18, S88 and V4</f>
        <v>#NAME?</v>
      </c>
      <c r="L12604" t="s">
        <v>10035</v>
      </c>
      <c r="M12604" t="s">
        <v>20365</v>
      </c>
      <c r="N12604">
        <v>8</v>
      </c>
      <c r="O12604" t="s">
        <v>20561</v>
      </c>
      <c r="P12604" t="s">
        <v>20366</v>
      </c>
      <c r="Q12604" t="s">
        <v>20562</v>
      </c>
      <c r="S12604" t="s">
        <v>20368</v>
      </c>
    </row>
    <row r="12605" spans="1:19" x14ac:dyDescent="0.2">
      <c r="A12605">
        <v>2043</v>
      </c>
      <c r="B12605" t="s">
        <v>10033</v>
      </c>
      <c r="C12605" t="s">
        <v>20576</v>
      </c>
      <c r="D12605">
        <v>4.7960000000000003</v>
      </c>
      <c r="E12605">
        <v>0</v>
      </c>
      <c r="F12605" t="s">
        <v>20577</v>
      </c>
      <c r="G12605" t="s">
        <v>20375</v>
      </c>
      <c r="H12605" t="s">
        <v>36</v>
      </c>
      <c r="I12605" t="s">
        <v>13658</v>
      </c>
      <c r="J12605" t="s">
        <v>43</v>
      </c>
      <c r="K12605" s="4" t="e">
        <f>- Other values For acetic acid are given in F7, H7, H17, M82, S18, S88 and V4</f>
        <v>#NAME?</v>
      </c>
      <c r="L12605" t="s">
        <v>10035</v>
      </c>
      <c r="M12605" t="s">
        <v>20365</v>
      </c>
      <c r="N12605">
        <v>8</v>
      </c>
      <c r="O12605" t="s">
        <v>20561</v>
      </c>
      <c r="P12605" t="s">
        <v>20366</v>
      </c>
      <c r="Q12605" t="s">
        <v>20562</v>
      </c>
      <c r="S12605" t="s">
        <v>20368</v>
      </c>
    </row>
    <row r="12606" spans="1:19" x14ac:dyDescent="0.2">
      <c r="A12606">
        <v>2043</v>
      </c>
      <c r="B12606" t="s">
        <v>10033</v>
      </c>
      <c r="C12606" t="s">
        <v>20576</v>
      </c>
      <c r="D12606">
        <v>4.7850000000000001</v>
      </c>
      <c r="E12606">
        <v>5</v>
      </c>
      <c r="F12606" t="s">
        <v>20577</v>
      </c>
      <c r="G12606" t="s">
        <v>20375</v>
      </c>
      <c r="H12606" t="s">
        <v>36</v>
      </c>
      <c r="I12606" t="s">
        <v>13658</v>
      </c>
      <c r="J12606" t="s">
        <v>43</v>
      </c>
      <c r="K12606" s="4" t="e">
        <f>- Other values For acetic acid are given in F7, H7, H17, M82, S18, S88 and V4</f>
        <v>#NAME?</v>
      </c>
      <c r="L12606" t="s">
        <v>10035</v>
      </c>
      <c r="M12606" t="s">
        <v>20365</v>
      </c>
      <c r="N12606">
        <v>8</v>
      </c>
      <c r="O12606" t="s">
        <v>20561</v>
      </c>
      <c r="P12606" t="s">
        <v>20366</v>
      </c>
      <c r="Q12606" t="s">
        <v>20562</v>
      </c>
      <c r="S12606" t="s">
        <v>20368</v>
      </c>
    </row>
    <row r="12607" spans="1:19" x14ac:dyDescent="0.2">
      <c r="A12607">
        <v>2043</v>
      </c>
      <c r="B12607" t="s">
        <v>10033</v>
      </c>
      <c r="C12607" t="s">
        <v>20576</v>
      </c>
      <c r="D12607">
        <v>4.7770000000000001</v>
      </c>
      <c r="E12607">
        <v>10</v>
      </c>
      <c r="F12607" t="s">
        <v>20577</v>
      </c>
      <c r="G12607" t="s">
        <v>20375</v>
      </c>
      <c r="H12607" t="s">
        <v>36</v>
      </c>
      <c r="I12607" t="s">
        <v>13658</v>
      </c>
      <c r="J12607" t="s">
        <v>43</v>
      </c>
      <c r="K12607" s="4" t="e">
        <f>- Other values For acetic acid are given in F7, H7, H17, M82, S18, S88 and V4</f>
        <v>#NAME?</v>
      </c>
      <c r="L12607" t="s">
        <v>10035</v>
      </c>
      <c r="M12607" t="s">
        <v>20365</v>
      </c>
      <c r="N12607">
        <v>8</v>
      </c>
      <c r="O12607" t="s">
        <v>20561</v>
      </c>
      <c r="P12607" t="s">
        <v>20366</v>
      </c>
      <c r="Q12607" t="s">
        <v>20562</v>
      </c>
      <c r="S12607" t="s">
        <v>20368</v>
      </c>
    </row>
    <row r="12608" spans="1:19" x14ac:dyDescent="0.2">
      <c r="A12608">
        <v>2043</v>
      </c>
      <c r="B12608" t="s">
        <v>10033</v>
      </c>
      <c r="C12608" t="s">
        <v>20576</v>
      </c>
      <c r="D12608">
        <v>4.7750000000000004</v>
      </c>
      <c r="E12608">
        <v>15</v>
      </c>
      <c r="F12608" t="s">
        <v>20577</v>
      </c>
      <c r="G12608" t="s">
        <v>20375</v>
      </c>
      <c r="H12608" t="s">
        <v>36</v>
      </c>
      <c r="I12608" t="s">
        <v>13658</v>
      </c>
      <c r="J12608" t="s">
        <v>43</v>
      </c>
      <c r="K12608" s="4" t="e">
        <f>- Other values For acetic acid are given in F7, H7, H17, M82, S18, S88 and V4</f>
        <v>#NAME?</v>
      </c>
      <c r="L12608" t="s">
        <v>10035</v>
      </c>
      <c r="M12608" t="s">
        <v>20365</v>
      </c>
      <c r="N12608">
        <v>8</v>
      </c>
      <c r="O12608" t="s">
        <v>20561</v>
      </c>
      <c r="P12608" t="s">
        <v>20366</v>
      </c>
      <c r="Q12608" t="s">
        <v>20562</v>
      </c>
      <c r="S12608" t="s">
        <v>20368</v>
      </c>
    </row>
    <row r="12609" spans="1:19" x14ac:dyDescent="0.2">
      <c r="A12609">
        <v>2043</v>
      </c>
      <c r="B12609" t="s">
        <v>10033</v>
      </c>
      <c r="C12609" t="s">
        <v>20576</v>
      </c>
      <c r="D12609">
        <v>4.7709999999999999</v>
      </c>
      <c r="E12609">
        <v>20</v>
      </c>
      <c r="F12609" t="s">
        <v>20577</v>
      </c>
      <c r="G12609" t="s">
        <v>20375</v>
      </c>
      <c r="H12609" t="s">
        <v>36</v>
      </c>
      <c r="I12609" t="s">
        <v>13658</v>
      </c>
      <c r="J12609" t="s">
        <v>43</v>
      </c>
      <c r="K12609" s="4" t="e">
        <f>- Other values For acetic acid are given in F7, H7, H17, M82, S18, S88 and V4</f>
        <v>#NAME?</v>
      </c>
      <c r="L12609" t="s">
        <v>10035</v>
      </c>
      <c r="M12609" t="s">
        <v>20365</v>
      </c>
      <c r="N12609">
        <v>8</v>
      </c>
      <c r="O12609" t="s">
        <v>20561</v>
      </c>
      <c r="P12609" t="s">
        <v>20366</v>
      </c>
      <c r="Q12609" t="s">
        <v>20562</v>
      </c>
      <c r="S12609" t="s">
        <v>20368</v>
      </c>
    </row>
    <row r="12610" spans="1:19" x14ac:dyDescent="0.2">
      <c r="A12610">
        <v>2043</v>
      </c>
      <c r="B12610" t="s">
        <v>10033</v>
      </c>
      <c r="C12610" t="s">
        <v>20576</v>
      </c>
      <c r="D12610">
        <v>4.774</v>
      </c>
      <c r="E12610">
        <v>30</v>
      </c>
      <c r="F12610" t="s">
        <v>20577</v>
      </c>
      <c r="G12610" t="s">
        <v>20375</v>
      </c>
      <c r="H12610" t="s">
        <v>36</v>
      </c>
      <c r="I12610" t="s">
        <v>13658</v>
      </c>
      <c r="J12610" t="s">
        <v>43</v>
      </c>
      <c r="K12610" s="4" t="e">
        <f>- Other values For acetic acid are given in F7, H7, H17, M82, S18, S88 and V4</f>
        <v>#NAME?</v>
      </c>
      <c r="L12610" t="s">
        <v>10035</v>
      </c>
      <c r="M12610" t="s">
        <v>20365</v>
      </c>
      <c r="N12610">
        <v>8</v>
      </c>
      <c r="O12610" t="s">
        <v>20561</v>
      </c>
      <c r="P12610" t="s">
        <v>20366</v>
      </c>
      <c r="Q12610" t="s">
        <v>20562</v>
      </c>
      <c r="S12610" t="s">
        <v>20368</v>
      </c>
    </row>
    <row r="12611" spans="1:19" x14ac:dyDescent="0.2">
      <c r="A12611">
        <v>2043</v>
      </c>
      <c r="B12611" t="s">
        <v>10033</v>
      </c>
      <c r="C12611" t="s">
        <v>20576</v>
      </c>
      <c r="D12611">
        <v>4.7759999999999998</v>
      </c>
      <c r="E12611">
        <v>35</v>
      </c>
      <c r="F12611" t="s">
        <v>20577</v>
      </c>
      <c r="G12611" t="s">
        <v>20375</v>
      </c>
      <c r="H12611" t="s">
        <v>36</v>
      </c>
      <c r="I12611" t="s">
        <v>13658</v>
      </c>
      <c r="J12611" t="s">
        <v>43</v>
      </c>
      <c r="K12611" s="4" t="e">
        <f>- Other values For acetic acid are given in F7, H7, H17, M82, S18, S88 and V4</f>
        <v>#NAME?</v>
      </c>
      <c r="L12611" t="s">
        <v>10035</v>
      </c>
      <c r="M12611" t="s">
        <v>20365</v>
      </c>
      <c r="N12611">
        <v>8</v>
      </c>
      <c r="O12611" t="s">
        <v>20561</v>
      </c>
      <c r="P12611" t="s">
        <v>20366</v>
      </c>
      <c r="Q12611" t="s">
        <v>20562</v>
      </c>
      <c r="S12611" t="s">
        <v>20368</v>
      </c>
    </row>
    <row r="12612" spans="1:19" x14ac:dyDescent="0.2">
      <c r="A12612">
        <v>2043</v>
      </c>
      <c r="B12612" t="s">
        <v>10033</v>
      </c>
      <c r="C12612" t="s">
        <v>20576</v>
      </c>
      <c r="D12612">
        <v>4.782</v>
      </c>
      <c r="E12612">
        <v>40</v>
      </c>
      <c r="F12612" t="s">
        <v>20577</v>
      </c>
      <c r="G12612" t="s">
        <v>20375</v>
      </c>
      <c r="H12612" t="s">
        <v>36</v>
      </c>
      <c r="I12612" t="s">
        <v>13658</v>
      </c>
      <c r="J12612" t="s">
        <v>43</v>
      </c>
      <c r="K12612" s="4" t="e">
        <f>- Other values For acetic acid are given in F7, H7, H17, M82, S18, S88 and V4</f>
        <v>#NAME?</v>
      </c>
      <c r="L12612" t="s">
        <v>10035</v>
      </c>
      <c r="M12612" t="s">
        <v>20365</v>
      </c>
      <c r="N12612">
        <v>8</v>
      </c>
      <c r="O12612" t="s">
        <v>20561</v>
      </c>
      <c r="P12612" t="s">
        <v>20366</v>
      </c>
      <c r="Q12612" t="s">
        <v>20562</v>
      </c>
      <c r="S12612" t="s">
        <v>20368</v>
      </c>
    </row>
    <row r="12613" spans="1:19" x14ac:dyDescent="0.2">
      <c r="A12613">
        <v>2043</v>
      </c>
      <c r="B12613" t="s">
        <v>10033</v>
      </c>
      <c r="C12613" t="s">
        <v>20576</v>
      </c>
      <c r="D12613">
        <v>4.79</v>
      </c>
      <c r="E12613">
        <v>45</v>
      </c>
      <c r="F12613" t="s">
        <v>20577</v>
      </c>
      <c r="G12613" t="s">
        <v>20375</v>
      </c>
      <c r="H12613" t="s">
        <v>36</v>
      </c>
      <c r="I12613" t="s">
        <v>13658</v>
      </c>
      <c r="J12613" t="s">
        <v>43</v>
      </c>
      <c r="K12613" s="4" t="e">
        <f>- Other values For acetic acid are given in F7, H7, H17, M82, S18, S88 and V4</f>
        <v>#NAME?</v>
      </c>
      <c r="L12613" t="s">
        <v>10035</v>
      </c>
      <c r="M12613" t="s">
        <v>20365</v>
      </c>
      <c r="N12613">
        <v>8</v>
      </c>
      <c r="O12613" t="s">
        <v>20561</v>
      </c>
      <c r="P12613" t="s">
        <v>20366</v>
      </c>
      <c r="Q12613" t="s">
        <v>20562</v>
      </c>
      <c r="S12613" t="s">
        <v>20368</v>
      </c>
    </row>
    <row r="12614" spans="1:19" x14ac:dyDescent="0.2">
      <c r="A12614">
        <v>2043</v>
      </c>
      <c r="B12614" t="s">
        <v>10033</v>
      </c>
      <c r="C12614" t="s">
        <v>20576</v>
      </c>
      <c r="D12614">
        <v>4.7990000000000004</v>
      </c>
      <c r="E12614">
        <v>50</v>
      </c>
      <c r="F12614" t="s">
        <v>20577</v>
      </c>
      <c r="G12614" t="s">
        <v>20375</v>
      </c>
      <c r="H12614" t="s">
        <v>36</v>
      </c>
      <c r="I12614" t="s">
        <v>13658</v>
      </c>
      <c r="J12614" t="s">
        <v>43</v>
      </c>
      <c r="K12614" s="4" t="e">
        <f>- Other values For acetic acid are given in F7, H7, H17, M82, S18, S88 and V4</f>
        <v>#NAME?</v>
      </c>
      <c r="L12614" t="s">
        <v>10035</v>
      </c>
      <c r="M12614" t="s">
        <v>20365</v>
      </c>
      <c r="N12614">
        <v>8</v>
      </c>
      <c r="O12614" t="s">
        <v>20561</v>
      </c>
      <c r="P12614" t="s">
        <v>20366</v>
      </c>
      <c r="Q12614" t="s">
        <v>20562</v>
      </c>
      <c r="S12614" t="s">
        <v>20368</v>
      </c>
    </row>
    <row r="12615" spans="1:19" x14ac:dyDescent="0.2">
      <c r="A12615">
        <v>2043</v>
      </c>
      <c r="B12615" t="s">
        <v>10033</v>
      </c>
      <c r="C12615" t="s">
        <v>20580</v>
      </c>
      <c r="D12615">
        <v>5.36</v>
      </c>
      <c r="E12615">
        <v>5</v>
      </c>
      <c r="F12615" t="s">
        <v>20581</v>
      </c>
      <c r="G12615" t="s">
        <v>20375</v>
      </c>
      <c r="H12615" t="s">
        <v>36</v>
      </c>
      <c r="I12615" t="s">
        <v>18495</v>
      </c>
      <c r="J12615" t="s">
        <v>43</v>
      </c>
      <c r="K12615" s="4" t="e">
        <f>- Other values For acetic acid are given in F7, H7, H17, M82, S18, S88 and V4</f>
        <v>#NAME?</v>
      </c>
      <c r="L12615" t="s">
        <v>10035</v>
      </c>
      <c r="M12615" t="s">
        <v>20365</v>
      </c>
      <c r="N12615">
        <v>8</v>
      </c>
      <c r="O12615" t="s">
        <v>20561</v>
      </c>
      <c r="P12615" t="s">
        <v>20366</v>
      </c>
      <c r="Q12615" t="s">
        <v>20562</v>
      </c>
      <c r="S12615" t="s">
        <v>20368</v>
      </c>
    </row>
    <row r="12616" spans="1:19" x14ac:dyDescent="0.2">
      <c r="A12616">
        <v>2043</v>
      </c>
      <c r="B12616" t="s">
        <v>10033</v>
      </c>
      <c r="C12616" t="s">
        <v>20580</v>
      </c>
      <c r="D12616">
        <v>5.3479999999999999</v>
      </c>
      <c r="E12616">
        <v>10</v>
      </c>
      <c r="F12616" t="s">
        <v>20581</v>
      </c>
      <c r="G12616" t="s">
        <v>20375</v>
      </c>
      <c r="H12616" t="s">
        <v>36</v>
      </c>
      <c r="I12616" t="s">
        <v>18495</v>
      </c>
      <c r="J12616" t="s">
        <v>43</v>
      </c>
      <c r="K12616" s="4" t="e">
        <f>- Other values For acetic acid are given in F7, H7, H17, M82, S18, S88 and V4</f>
        <v>#NAME?</v>
      </c>
      <c r="L12616" t="s">
        <v>10035</v>
      </c>
      <c r="M12616" t="s">
        <v>20365</v>
      </c>
      <c r="N12616">
        <v>8</v>
      </c>
      <c r="O12616" t="s">
        <v>20561</v>
      </c>
      <c r="P12616" t="s">
        <v>20366</v>
      </c>
      <c r="Q12616" t="s">
        <v>20562</v>
      </c>
      <c r="S12616" t="s">
        <v>20368</v>
      </c>
    </row>
    <row r="12617" spans="1:19" x14ac:dyDescent="0.2">
      <c r="A12617">
        <v>2043</v>
      </c>
      <c r="B12617" t="s">
        <v>10033</v>
      </c>
      <c r="C12617" t="s">
        <v>20580</v>
      </c>
      <c r="D12617">
        <v>5.3380000000000001</v>
      </c>
      <c r="E12617">
        <v>15</v>
      </c>
      <c r="F12617" t="s">
        <v>20581</v>
      </c>
      <c r="G12617" t="s">
        <v>20375</v>
      </c>
      <c r="H12617" t="s">
        <v>36</v>
      </c>
      <c r="I12617" t="s">
        <v>18495</v>
      </c>
      <c r="J12617" t="s">
        <v>43</v>
      </c>
      <c r="K12617" s="4" t="e">
        <f>- Other values For acetic acid are given in F7, H7, H17, M82, S18, S88 and V4</f>
        <v>#NAME?</v>
      </c>
      <c r="L12617" t="s">
        <v>10035</v>
      </c>
      <c r="M12617" t="s">
        <v>20365</v>
      </c>
      <c r="N12617">
        <v>8</v>
      </c>
      <c r="O12617" t="s">
        <v>20561</v>
      </c>
      <c r="P12617" t="s">
        <v>20366</v>
      </c>
      <c r="Q12617" t="s">
        <v>20562</v>
      </c>
      <c r="S12617" t="s">
        <v>20368</v>
      </c>
    </row>
    <row r="12618" spans="1:19" x14ac:dyDescent="0.2">
      <c r="A12618">
        <v>2043</v>
      </c>
      <c r="B12618" t="s">
        <v>10033</v>
      </c>
      <c r="C12618" t="s">
        <v>20580</v>
      </c>
      <c r="D12618">
        <v>5.3310000000000004</v>
      </c>
      <c r="E12618">
        <v>20</v>
      </c>
      <c r="F12618" t="s">
        <v>20581</v>
      </c>
      <c r="G12618" t="s">
        <v>20375</v>
      </c>
      <c r="H12618" t="s">
        <v>36</v>
      </c>
      <c r="I12618" t="s">
        <v>18495</v>
      </c>
      <c r="J12618" t="s">
        <v>43</v>
      </c>
      <c r="K12618" s="4" t="e">
        <f>- Other values For acetic acid are given in F7, H7, H17, M82, S18, S88 and V4</f>
        <v>#NAME?</v>
      </c>
      <c r="L12618" t="s">
        <v>10035</v>
      </c>
      <c r="M12618" t="s">
        <v>20365</v>
      </c>
      <c r="N12618">
        <v>8</v>
      </c>
      <c r="O12618" t="s">
        <v>20561</v>
      </c>
      <c r="P12618" t="s">
        <v>20366</v>
      </c>
      <c r="Q12618" t="s">
        <v>20562</v>
      </c>
      <c r="S12618" t="s">
        <v>20368</v>
      </c>
    </row>
    <row r="12619" spans="1:19" x14ac:dyDescent="0.2">
      <c r="A12619">
        <v>2043</v>
      </c>
      <c r="B12619" t="s">
        <v>10033</v>
      </c>
      <c r="C12619" t="s">
        <v>20580</v>
      </c>
      <c r="D12619">
        <v>5.3230000000000004</v>
      </c>
      <c r="E12619">
        <v>30</v>
      </c>
      <c r="F12619" t="s">
        <v>20581</v>
      </c>
      <c r="G12619" t="s">
        <v>20375</v>
      </c>
      <c r="H12619" t="s">
        <v>36</v>
      </c>
      <c r="I12619" t="s">
        <v>18495</v>
      </c>
      <c r="J12619" t="s">
        <v>43</v>
      </c>
      <c r="K12619" s="4" t="e">
        <f>- Other values For acetic acid are given in F7, H7, H17, M82, S18, S88 and V4</f>
        <v>#NAME?</v>
      </c>
      <c r="L12619" t="s">
        <v>10035</v>
      </c>
      <c r="M12619" t="s">
        <v>20365</v>
      </c>
      <c r="N12619">
        <v>8</v>
      </c>
      <c r="O12619" t="s">
        <v>20561</v>
      </c>
      <c r="P12619" t="s">
        <v>20366</v>
      </c>
      <c r="Q12619" t="s">
        <v>20562</v>
      </c>
      <c r="S12619" t="s">
        <v>20368</v>
      </c>
    </row>
    <row r="12620" spans="1:19" x14ac:dyDescent="0.2">
      <c r="A12620">
        <v>2043</v>
      </c>
      <c r="B12620" t="s">
        <v>10033</v>
      </c>
      <c r="C12620" t="s">
        <v>20580</v>
      </c>
      <c r="D12620">
        <v>5.3230000000000004</v>
      </c>
      <c r="E12620">
        <v>35</v>
      </c>
      <c r="F12620" t="s">
        <v>20581</v>
      </c>
      <c r="G12620" t="s">
        <v>20375</v>
      </c>
      <c r="H12620" t="s">
        <v>36</v>
      </c>
      <c r="I12620" t="s">
        <v>18495</v>
      </c>
      <c r="J12620" t="s">
        <v>43</v>
      </c>
      <c r="K12620" s="4" t="e">
        <f>- Other values For acetic acid are given in F7, H7, H17, M82, S18, S88 and V4</f>
        <v>#NAME?</v>
      </c>
      <c r="L12620" t="s">
        <v>10035</v>
      </c>
      <c r="M12620" t="s">
        <v>20365</v>
      </c>
      <c r="N12620">
        <v>8</v>
      </c>
      <c r="O12620" t="s">
        <v>20561</v>
      </c>
      <c r="P12620" t="s">
        <v>20366</v>
      </c>
      <c r="Q12620" t="s">
        <v>20562</v>
      </c>
      <c r="S12620" t="s">
        <v>20368</v>
      </c>
    </row>
    <row r="12621" spans="1:19" x14ac:dyDescent="0.2">
      <c r="A12621">
        <v>2043</v>
      </c>
      <c r="B12621" t="s">
        <v>10033</v>
      </c>
      <c r="C12621" t="s">
        <v>20580</v>
      </c>
      <c r="D12621">
        <v>5.3259999999999996</v>
      </c>
      <c r="E12621">
        <v>40</v>
      </c>
      <c r="F12621" t="s">
        <v>20581</v>
      </c>
      <c r="G12621" t="s">
        <v>20375</v>
      </c>
      <c r="H12621" t="s">
        <v>36</v>
      </c>
      <c r="I12621" t="s">
        <v>18495</v>
      </c>
      <c r="J12621" t="s">
        <v>43</v>
      </c>
      <c r="K12621" s="4" t="e">
        <f>- Other values For acetic acid are given in F7, H7, H17, M82, S18, S88 and V4</f>
        <v>#NAME?</v>
      </c>
      <c r="L12621" t="s">
        <v>10035</v>
      </c>
      <c r="M12621" t="s">
        <v>20365</v>
      </c>
      <c r="N12621">
        <v>8</v>
      </c>
      <c r="O12621" t="s">
        <v>20561</v>
      </c>
      <c r="P12621" t="s">
        <v>20366</v>
      </c>
      <c r="Q12621" t="s">
        <v>20562</v>
      </c>
      <c r="S12621" t="s">
        <v>20368</v>
      </c>
    </row>
    <row r="12622" spans="1:19" x14ac:dyDescent="0.2">
      <c r="A12622">
        <v>2043</v>
      </c>
      <c r="B12622" t="s">
        <v>10033</v>
      </c>
      <c r="C12622" t="s">
        <v>20580</v>
      </c>
      <c r="D12622">
        <v>5.33</v>
      </c>
      <c r="E12622">
        <v>45</v>
      </c>
      <c r="F12622" t="s">
        <v>20581</v>
      </c>
      <c r="G12622" t="s">
        <v>20375</v>
      </c>
      <c r="H12622" t="s">
        <v>36</v>
      </c>
      <c r="I12622" t="s">
        <v>18495</v>
      </c>
      <c r="J12622" t="s">
        <v>43</v>
      </c>
      <c r="K12622" s="4" t="e">
        <f>- Other values For acetic acid are given in F7, H7, H17, M82, S18, S88 and V4</f>
        <v>#NAME?</v>
      </c>
      <c r="L12622" t="s">
        <v>10035</v>
      </c>
      <c r="M12622" t="s">
        <v>20365</v>
      </c>
      <c r="N12622">
        <v>8</v>
      </c>
      <c r="O12622" t="s">
        <v>20561</v>
      </c>
      <c r="P12622" t="s">
        <v>20366</v>
      </c>
      <c r="Q12622" t="s">
        <v>20562</v>
      </c>
      <c r="S12622" t="s">
        <v>20368</v>
      </c>
    </row>
    <row r="12623" spans="1:19" x14ac:dyDescent="0.2">
      <c r="A12623">
        <v>2043</v>
      </c>
      <c r="B12623" t="s">
        <v>10033</v>
      </c>
      <c r="C12623" t="s">
        <v>20580</v>
      </c>
      <c r="D12623">
        <v>5.3360000000000003</v>
      </c>
      <c r="E12623">
        <v>50</v>
      </c>
      <c r="F12623" t="s">
        <v>20581</v>
      </c>
      <c r="G12623" t="s">
        <v>20375</v>
      </c>
      <c r="H12623" t="s">
        <v>36</v>
      </c>
      <c r="I12623" t="s">
        <v>18495</v>
      </c>
      <c r="J12623" t="s">
        <v>43</v>
      </c>
      <c r="K12623" s="4" t="e">
        <f>- Other values For acetic acid are given in F7, H7, H17, M82, S18, S88 and V4</f>
        <v>#NAME?</v>
      </c>
      <c r="L12623" t="s">
        <v>10035</v>
      </c>
      <c r="M12623" t="s">
        <v>20365</v>
      </c>
      <c r="N12623">
        <v>8</v>
      </c>
      <c r="O12623" t="s">
        <v>20561</v>
      </c>
      <c r="P12623" t="s">
        <v>20366</v>
      </c>
      <c r="Q12623" t="s">
        <v>20562</v>
      </c>
      <c r="S12623" t="s">
        <v>20368</v>
      </c>
    </row>
    <row r="12624" spans="1:19" hidden="1" x14ac:dyDescent="0.2">
      <c r="A12624">
        <v>2044</v>
      </c>
      <c r="B12624" t="s">
        <v>20586</v>
      </c>
      <c r="C12624" t="s">
        <v>105</v>
      </c>
      <c r="D12624">
        <v>3.7</v>
      </c>
      <c r="E12624">
        <v>30</v>
      </c>
      <c r="F12624" t="s">
        <v>20587</v>
      </c>
      <c r="G12624" t="s">
        <v>55</v>
      </c>
      <c r="H12624" t="s">
        <v>46</v>
      </c>
      <c r="I12624" t="s">
        <v>6948</v>
      </c>
      <c r="K12624"/>
      <c r="L12624" t="s">
        <v>20588</v>
      </c>
      <c r="M12624" t="s">
        <v>20365</v>
      </c>
      <c r="N12624">
        <v>8</v>
      </c>
      <c r="O12624" t="s">
        <v>20589</v>
      </c>
      <c r="P12624" t="s">
        <v>20366</v>
      </c>
      <c r="Q12624" t="s">
        <v>20590</v>
      </c>
      <c r="S12624" t="s">
        <v>20368</v>
      </c>
    </row>
    <row r="12625" spans="1:19" hidden="1" x14ac:dyDescent="0.2">
      <c r="A12625">
        <v>2044</v>
      </c>
      <c r="B12625" t="s">
        <v>20586</v>
      </c>
      <c r="C12625" t="s">
        <v>105</v>
      </c>
      <c r="D12625">
        <v>3.62</v>
      </c>
      <c r="E12625">
        <v>25</v>
      </c>
      <c r="F12625" t="s">
        <v>20591</v>
      </c>
      <c r="G12625" t="s">
        <v>55</v>
      </c>
      <c r="H12625" t="s">
        <v>46</v>
      </c>
      <c r="I12625" t="s">
        <v>20592</v>
      </c>
      <c r="K12625"/>
      <c r="L12625" t="s">
        <v>20588</v>
      </c>
      <c r="M12625" t="s">
        <v>20365</v>
      </c>
      <c r="N12625">
        <v>8</v>
      </c>
      <c r="O12625" t="s">
        <v>20589</v>
      </c>
      <c r="P12625" t="s">
        <v>20366</v>
      </c>
      <c r="Q12625" t="s">
        <v>20590</v>
      </c>
      <c r="S12625" t="s">
        <v>20368</v>
      </c>
    </row>
    <row r="12626" spans="1:19" hidden="1" x14ac:dyDescent="0.2">
      <c r="A12626">
        <v>2044</v>
      </c>
      <c r="B12626" t="s">
        <v>20586</v>
      </c>
      <c r="C12626" t="s">
        <v>105</v>
      </c>
      <c r="D12626">
        <v>3.83</v>
      </c>
      <c r="E12626">
        <v>25</v>
      </c>
      <c r="F12626" t="s">
        <v>20593</v>
      </c>
      <c r="G12626" t="s">
        <v>2615</v>
      </c>
      <c r="H12626" t="s">
        <v>46</v>
      </c>
      <c r="I12626" t="s">
        <v>7638</v>
      </c>
      <c r="K12626"/>
      <c r="L12626" t="s">
        <v>20588</v>
      </c>
      <c r="M12626" t="s">
        <v>20365</v>
      </c>
      <c r="N12626">
        <v>8</v>
      </c>
      <c r="O12626" t="s">
        <v>20589</v>
      </c>
      <c r="P12626" t="s">
        <v>20366</v>
      </c>
      <c r="Q12626" t="s">
        <v>20590</v>
      </c>
      <c r="S12626" t="s">
        <v>20368</v>
      </c>
    </row>
    <row r="12627" spans="1:19" hidden="1" x14ac:dyDescent="0.2">
      <c r="A12627">
        <v>2044</v>
      </c>
      <c r="B12627" t="s">
        <v>20586</v>
      </c>
      <c r="C12627" t="s">
        <v>20381</v>
      </c>
      <c r="D12627">
        <v>4.26</v>
      </c>
      <c r="E12627">
        <v>25</v>
      </c>
      <c r="F12627" t="s">
        <v>20593</v>
      </c>
      <c r="G12627" t="s">
        <v>2615</v>
      </c>
      <c r="H12627" t="s">
        <v>46</v>
      </c>
      <c r="I12627" t="s">
        <v>7638</v>
      </c>
      <c r="K12627"/>
      <c r="L12627" t="s">
        <v>20588</v>
      </c>
      <c r="M12627" t="s">
        <v>20365</v>
      </c>
      <c r="N12627">
        <v>8</v>
      </c>
      <c r="O12627" t="s">
        <v>20589</v>
      </c>
      <c r="P12627" t="s">
        <v>20366</v>
      </c>
      <c r="Q12627" t="s">
        <v>20590</v>
      </c>
      <c r="S12627" t="s">
        <v>20368</v>
      </c>
    </row>
    <row r="12628" spans="1:19" hidden="1" x14ac:dyDescent="0.2">
      <c r="A12628">
        <v>2044</v>
      </c>
      <c r="B12628" t="s">
        <v>20586</v>
      </c>
      <c r="C12628" t="s">
        <v>20381</v>
      </c>
      <c r="D12628">
        <v>4.2699999999999996</v>
      </c>
      <c r="E12628">
        <v>25</v>
      </c>
      <c r="F12628" s="1" t="s">
        <v>20594</v>
      </c>
      <c r="G12628" t="s">
        <v>55</v>
      </c>
      <c r="H12628" t="s">
        <v>46</v>
      </c>
      <c r="I12628" t="s">
        <v>12170</v>
      </c>
      <c r="K12628"/>
      <c r="L12628" t="s">
        <v>20588</v>
      </c>
      <c r="M12628" t="s">
        <v>20365</v>
      </c>
      <c r="N12628">
        <v>8</v>
      </c>
      <c r="O12628" t="s">
        <v>20589</v>
      </c>
      <c r="P12628" t="s">
        <v>20366</v>
      </c>
      <c r="Q12628" t="s">
        <v>20590</v>
      </c>
      <c r="S12628" t="s">
        <v>20368</v>
      </c>
    </row>
    <row r="12629" spans="1:19" hidden="1" x14ac:dyDescent="0.2">
      <c r="A12629">
        <v>2045</v>
      </c>
      <c r="B12629" t="s">
        <v>20595</v>
      </c>
      <c r="C12629" t="s">
        <v>105</v>
      </c>
      <c r="D12629">
        <v>8.1999999999999993</v>
      </c>
      <c r="E12629">
        <v>20</v>
      </c>
      <c r="F12629" t="s">
        <v>3222</v>
      </c>
      <c r="G12629" t="s">
        <v>55</v>
      </c>
      <c r="H12629" t="s">
        <v>23</v>
      </c>
      <c r="I12629" t="s">
        <v>3082</v>
      </c>
      <c r="K12629"/>
      <c r="L12629" t="s">
        <v>20596</v>
      </c>
      <c r="M12629" t="s">
        <v>20365</v>
      </c>
      <c r="N12629">
        <v>8</v>
      </c>
      <c r="O12629" t="s">
        <v>20597</v>
      </c>
      <c r="P12629" t="s">
        <v>20366</v>
      </c>
      <c r="Q12629" t="s">
        <v>20598</v>
      </c>
      <c r="S12629" t="s">
        <v>20368</v>
      </c>
    </row>
    <row r="12630" spans="1:19" hidden="1" x14ac:dyDescent="0.2">
      <c r="A12630">
        <v>2046</v>
      </c>
      <c r="B12630" t="s">
        <v>19962</v>
      </c>
      <c r="C12630" t="s">
        <v>105</v>
      </c>
      <c r="D12630">
        <v>15.93</v>
      </c>
      <c r="E12630">
        <v>25</v>
      </c>
      <c r="G12630" t="s">
        <v>12576</v>
      </c>
      <c r="H12630" t="s">
        <v>23</v>
      </c>
      <c r="I12630" t="s">
        <v>20398</v>
      </c>
      <c r="K12630"/>
      <c r="L12630" t="s">
        <v>19964</v>
      </c>
      <c r="M12630" t="s">
        <v>20396</v>
      </c>
      <c r="N12630">
        <v>4</v>
      </c>
      <c r="P12630" t="s">
        <v>20366</v>
      </c>
      <c r="Q12630" t="s">
        <v>20599</v>
      </c>
      <c r="S12630" t="s">
        <v>20368</v>
      </c>
    </row>
    <row r="12631" spans="1:19" hidden="1" x14ac:dyDescent="0.2">
      <c r="A12631">
        <v>2046</v>
      </c>
      <c r="B12631" t="s">
        <v>19962</v>
      </c>
      <c r="C12631" t="s">
        <v>105</v>
      </c>
      <c r="D12631">
        <v>15.9</v>
      </c>
      <c r="F12631" t="s">
        <v>20600</v>
      </c>
      <c r="H12631" t="s">
        <v>23</v>
      </c>
      <c r="I12631" t="s">
        <v>16845</v>
      </c>
      <c r="K12631"/>
      <c r="L12631" t="s">
        <v>19964</v>
      </c>
      <c r="M12631" t="s">
        <v>20396</v>
      </c>
      <c r="N12631">
        <v>4</v>
      </c>
      <c r="P12631" t="s">
        <v>20366</v>
      </c>
      <c r="Q12631" t="s">
        <v>20599</v>
      </c>
      <c r="S12631" t="s">
        <v>20368</v>
      </c>
    </row>
    <row r="12632" spans="1:19" hidden="1" x14ac:dyDescent="0.2">
      <c r="A12632">
        <v>2046</v>
      </c>
      <c r="B12632" t="s">
        <v>19962</v>
      </c>
      <c r="C12632" t="s">
        <v>105</v>
      </c>
      <c r="D12632">
        <v>16</v>
      </c>
      <c r="F12632" t="s">
        <v>20600</v>
      </c>
      <c r="G12632" t="s">
        <v>817</v>
      </c>
      <c r="H12632" t="s">
        <v>23</v>
      </c>
      <c r="I12632" t="s">
        <v>3301</v>
      </c>
      <c r="K12632"/>
      <c r="L12632" t="s">
        <v>19964</v>
      </c>
      <c r="M12632" t="s">
        <v>20396</v>
      </c>
      <c r="N12632">
        <v>4</v>
      </c>
      <c r="P12632" t="s">
        <v>20366</v>
      </c>
      <c r="Q12632" t="s">
        <v>20599</v>
      </c>
      <c r="S12632" t="s">
        <v>20368</v>
      </c>
    </row>
    <row r="12633" spans="1:19" hidden="1" x14ac:dyDescent="0.2">
      <c r="A12633">
        <v>2047</v>
      </c>
      <c r="B12633" t="s">
        <v>20601</v>
      </c>
      <c r="C12633" t="s">
        <v>105</v>
      </c>
      <c r="D12633">
        <v>15.4</v>
      </c>
      <c r="E12633">
        <v>25</v>
      </c>
      <c r="F12633" t="s">
        <v>20602</v>
      </c>
      <c r="G12633" t="s">
        <v>817</v>
      </c>
      <c r="H12633" t="s">
        <v>23</v>
      </c>
      <c r="I12633" t="s">
        <v>16845</v>
      </c>
      <c r="K12633"/>
      <c r="L12633" t="s">
        <v>20603</v>
      </c>
      <c r="M12633" t="s">
        <v>20365</v>
      </c>
      <c r="N12633">
        <v>8</v>
      </c>
      <c r="O12633" t="s">
        <v>20604</v>
      </c>
      <c r="P12633" t="s">
        <v>20366</v>
      </c>
      <c r="Q12633" t="s">
        <v>20605</v>
      </c>
      <c r="S12633" t="s">
        <v>20368</v>
      </c>
    </row>
    <row r="12634" spans="1:19" hidden="1" x14ac:dyDescent="0.2">
      <c r="A12634">
        <v>2047</v>
      </c>
      <c r="B12634" t="s">
        <v>20601</v>
      </c>
      <c r="C12634" t="s">
        <v>105</v>
      </c>
      <c r="D12634">
        <v>15.1</v>
      </c>
      <c r="E12634" t="s">
        <v>414</v>
      </c>
      <c r="F12634" t="s">
        <v>20606</v>
      </c>
      <c r="G12634" t="s">
        <v>817</v>
      </c>
      <c r="H12634" t="s">
        <v>23</v>
      </c>
      <c r="I12634" t="s">
        <v>16845</v>
      </c>
      <c r="K12634"/>
      <c r="L12634" t="s">
        <v>20603</v>
      </c>
      <c r="M12634" t="s">
        <v>20365</v>
      </c>
      <c r="N12634">
        <v>8</v>
      </c>
      <c r="O12634" t="s">
        <v>20604</v>
      </c>
      <c r="P12634" t="s">
        <v>20366</v>
      </c>
      <c r="Q12634" t="s">
        <v>20605</v>
      </c>
      <c r="S12634" t="s">
        <v>20368</v>
      </c>
    </row>
    <row r="12635" spans="1:19" hidden="1" x14ac:dyDescent="0.2">
      <c r="A12635">
        <v>2048</v>
      </c>
      <c r="B12635" t="s">
        <v>20607</v>
      </c>
      <c r="C12635" t="s">
        <v>105</v>
      </c>
      <c r="D12635">
        <v>11.8</v>
      </c>
      <c r="E12635">
        <v>20</v>
      </c>
      <c r="G12635" t="s">
        <v>31</v>
      </c>
      <c r="H12635" t="s">
        <v>23</v>
      </c>
      <c r="I12635" t="s">
        <v>3082</v>
      </c>
      <c r="K12635"/>
      <c r="L12635" t="s">
        <v>20608</v>
      </c>
      <c r="M12635" t="s">
        <v>20396</v>
      </c>
      <c r="N12635">
        <v>4</v>
      </c>
      <c r="P12635" t="s">
        <v>20366</v>
      </c>
      <c r="Q12635" t="s">
        <v>20609</v>
      </c>
      <c r="S12635" t="s">
        <v>20368</v>
      </c>
    </row>
    <row r="12636" spans="1:19" hidden="1" x14ac:dyDescent="0.2">
      <c r="A12636">
        <v>2049</v>
      </c>
      <c r="B12636" t="s">
        <v>20610</v>
      </c>
      <c r="C12636" t="s">
        <v>105</v>
      </c>
      <c r="D12636">
        <v>10.61</v>
      </c>
      <c r="E12636">
        <v>25</v>
      </c>
      <c r="F12636" t="s">
        <v>20611</v>
      </c>
      <c r="G12636" t="s">
        <v>31</v>
      </c>
      <c r="H12636" t="s">
        <v>46</v>
      </c>
      <c r="I12636" t="s">
        <v>20612</v>
      </c>
      <c r="K12636"/>
      <c r="L12636" t="s">
        <v>20613</v>
      </c>
      <c r="M12636" t="s">
        <v>20396</v>
      </c>
      <c r="N12636">
        <v>4</v>
      </c>
      <c r="P12636" t="s">
        <v>20366</v>
      </c>
      <c r="Q12636" t="s">
        <v>20614</v>
      </c>
      <c r="S12636" t="s">
        <v>20368</v>
      </c>
    </row>
    <row r="12637" spans="1:19" hidden="1" x14ac:dyDescent="0.2">
      <c r="A12637">
        <v>2049</v>
      </c>
      <c r="B12637" t="s">
        <v>20610</v>
      </c>
      <c r="C12637" t="s">
        <v>105</v>
      </c>
      <c r="D12637">
        <v>10.5</v>
      </c>
      <c r="E12637">
        <v>20</v>
      </c>
      <c r="F12637" t="s">
        <v>79</v>
      </c>
      <c r="G12637" t="s">
        <v>55</v>
      </c>
      <c r="H12637" t="s">
        <v>23</v>
      </c>
      <c r="I12637" t="s">
        <v>4397</v>
      </c>
      <c r="K12637"/>
      <c r="L12637" t="s">
        <v>20613</v>
      </c>
      <c r="M12637" t="s">
        <v>20396</v>
      </c>
      <c r="N12637">
        <v>4</v>
      </c>
      <c r="P12637" t="s">
        <v>20366</v>
      </c>
      <c r="Q12637" t="s">
        <v>20614</v>
      </c>
      <c r="S12637" t="s">
        <v>20368</v>
      </c>
    </row>
    <row r="12638" spans="1:19" hidden="1" x14ac:dyDescent="0.2">
      <c r="A12638">
        <v>2050</v>
      </c>
      <c r="B12638" t="s">
        <v>20615</v>
      </c>
      <c r="C12638" t="s">
        <v>105</v>
      </c>
      <c r="D12638">
        <v>8.9600000000000009</v>
      </c>
      <c r="E12638">
        <v>30</v>
      </c>
      <c r="F12638" t="s">
        <v>6351</v>
      </c>
      <c r="G12638" t="s">
        <v>246</v>
      </c>
      <c r="H12638" t="s">
        <v>23</v>
      </c>
      <c r="I12638" t="s">
        <v>4894</v>
      </c>
      <c r="K12638"/>
      <c r="L12638" t="s">
        <v>20616</v>
      </c>
      <c r="M12638" t="s">
        <v>20396</v>
      </c>
      <c r="N12638">
        <v>4</v>
      </c>
      <c r="P12638" t="s">
        <v>20366</v>
      </c>
      <c r="Q12638" t="s">
        <v>20617</v>
      </c>
      <c r="S12638" t="s">
        <v>20368</v>
      </c>
    </row>
    <row r="12639" spans="1:19" hidden="1" x14ac:dyDescent="0.2">
      <c r="A12639">
        <v>2050</v>
      </c>
      <c r="B12639" t="s">
        <v>20615</v>
      </c>
      <c r="C12639" t="s">
        <v>20452</v>
      </c>
      <c r="D12639">
        <v>10.54</v>
      </c>
      <c r="E12639">
        <v>30</v>
      </c>
      <c r="F12639" t="s">
        <v>6351</v>
      </c>
      <c r="G12639" t="s">
        <v>246</v>
      </c>
      <c r="H12639" t="s">
        <v>23</v>
      </c>
      <c r="I12639" t="s">
        <v>4894</v>
      </c>
      <c r="K12639"/>
      <c r="L12639" t="s">
        <v>20616</v>
      </c>
      <c r="M12639" t="s">
        <v>20396</v>
      </c>
      <c r="N12639">
        <v>4</v>
      </c>
      <c r="P12639" t="s">
        <v>20366</v>
      </c>
      <c r="Q12639" t="s">
        <v>20617</v>
      </c>
      <c r="S12639" t="s">
        <v>20368</v>
      </c>
    </row>
    <row r="12640" spans="1:19" hidden="1" x14ac:dyDescent="0.2">
      <c r="A12640">
        <v>2050</v>
      </c>
      <c r="B12640" t="s">
        <v>20615</v>
      </c>
      <c r="C12640" t="s">
        <v>105</v>
      </c>
      <c r="D12640">
        <v>9.0500000000000007</v>
      </c>
      <c r="E12640">
        <v>25</v>
      </c>
      <c r="F12640" t="s">
        <v>20618</v>
      </c>
      <c r="G12640" t="s">
        <v>55</v>
      </c>
      <c r="H12640" t="s">
        <v>23</v>
      </c>
      <c r="I12640" t="s">
        <v>6739</v>
      </c>
      <c r="K12640"/>
      <c r="L12640" t="s">
        <v>20616</v>
      </c>
      <c r="M12640" t="s">
        <v>20396</v>
      </c>
      <c r="N12640">
        <v>4</v>
      </c>
      <c r="P12640" t="s">
        <v>20366</v>
      </c>
      <c r="Q12640" t="s">
        <v>20617</v>
      </c>
      <c r="S12640" t="s">
        <v>20368</v>
      </c>
    </row>
    <row r="12641" spans="1:19" hidden="1" x14ac:dyDescent="0.2">
      <c r="A12641">
        <v>2050</v>
      </c>
      <c r="B12641" t="s">
        <v>20615</v>
      </c>
      <c r="C12641" t="s">
        <v>20452</v>
      </c>
      <c r="D12641">
        <v>10.56</v>
      </c>
      <c r="E12641">
        <v>25</v>
      </c>
      <c r="F12641" t="s">
        <v>20618</v>
      </c>
      <c r="G12641" t="s">
        <v>55</v>
      </c>
      <c r="H12641" t="s">
        <v>23</v>
      </c>
      <c r="I12641" t="s">
        <v>6739</v>
      </c>
      <c r="K12641"/>
      <c r="L12641" t="s">
        <v>20616</v>
      </c>
      <c r="M12641" t="s">
        <v>20396</v>
      </c>
      <c r="N12641">
        <v>4</v>
      </c>
      <c r="P12641" t="s">
        <v>20366</v>
      </c>
      <c r="Q12641" t="s">
        <v>20617</v>
      </c>
      <c r="S12641" t="s">
        <v>20368</v>
      </c>
    </row>
    <row r="12642" spans="1:19" hidden="1" x14ac:dyDescent="0.2">
      <c r="A12642">
        <v>2052</v>
      </c>
      <c r="B12642" t="s">
        <v>20619</v>
      </c>
      <c r="C12642" t="s">
        <v>105</v>
      </c>
      <c r="D12642">
        <v>9.66</v>
      </c>
      <c r="E12642">
        <v>30</v>
      </c>
      <c r="F12642" s="1" t="s">
        <v>20620</v>
      </c>
      <c r="G12642" t="s">
        <v>55</v>
      </c>
      <c r="H12642" t="s">
        <v>23</v>
      </c>
      <c r="I12642" t="s">
        <v>20621</v>
      </c>
      <c r="K12642"/>
      <c r="L12642" t="s">
        <v>20622</v>
      </c>
      <c r="M12642" t="s">
        <v>20623</v>
      </c>
      <c r="N12642">
        <v>6</v>
      </c>
      <c r="O12642" t="s">
        <v>20624</v>
      </c>
      <c r="P12642" t="s">
        <v>20366</v>
      </c>
      <c r="Q12642" t="s">
        <v>20625</v>
      </c>
      <c r="S12642" t="s">
        <v>20368</v>
      </c>
    </row>
    <row r="12643" spans="1:19" hidden="1" x14ac:dyDescent="0.2">
      <c r="A12643">
        <v>2052</v>
      </c>
      <c r="B12643" t="s">
        <v>20619</v>
      </c>
      <c r="C12643" t="s">
        <v>105</v>
      </c>
      <c r="D12643">
        <v>10.039999999999999</v>
      </c>
      <c r="E12643">
        <v>25</v>
      </c>
      <c r="F12643" s="1" t="s">
        <v>20620</v>
      </c>
      <c r="G12643" t="s">
        <v>55</v>
      </c>
      <c r="H12643" t="s">
        <v>46</v>
      </c>
      <c r="I12643" t="s">
        <v>1928</v>
      </c>
      <c r="K12643"/>
      <c r="L12643" t="s">
        <v>20622</v>
      </c>
      <c r="M12643" t="s">
        <v>20623</v>
      </c>
      <c r="N12643">
        <v>6</v>
      </c>
      <c r="O12643" t="s">
        <v>20624</v>
      </c>
      <c r="P12643" t="s">
        <v>20366</v>
      </c>
      <c r="Q12643" t="s">
        <v>20625</v>
      </c>
      <c r="S12643" t="s">
        <v>20368</v>
      </c>
    </row>
    <row r="12644" spans="1:19" hidden="1" x14ac:dyDescent="0.2">
      <c r="A12644">
        <v>2052</v>
      </c>
      <c r="B12644" t="s">
        <v>20619</v>
      </c>
      <c r="C12644" t="s">
        <v>105</v>
      </c>
      <c r="D12644">
        <v>9.9499999999999993</v>
      </c>
      <c r="E12644">
        <v>30</v>
      </c>
      <c r="F12644" s="1" t="s">
        <v>20620</v>
      </c>
      <c r="G12644" t="s">
        <v>55</v>
      </c>
      <c r="H12644" t="s">
        <v>46</v>
      </c>
      <c r="I12644" t="s">
        <v>10113</v>
      </c>
      <c r="K12644"/>
      <c r="L12644" t="s">
        <v>20622</v>
      </c>
      <c r="M12644" t="s">
        <v>20623</v>
      </c>
      <c r="N12644">
        <v>6</v>
      </c>
      <c r="O12644" t="s">
        <v>20624</v>
      </c>
      <c r="P12644" t="s">
        <v>20366</v>
      </c>
      <c r="Q12644" t="s">
        <v>20625</v>
      </c>
      <c r="S12644" t="s">
        <v>20368</v>
      </c>
    </row>
    <row r="12645" spans="1:19" hidden="1" x14ac:dyDescent="0.2">
      <c r="A12645">
        <v>2053</v>
      </c>
      <c r="B12645" t="s">
        <v>20626</v>
      </c>
      <c r="C12645" t="s">
        <v>105</v>
      </c>
      <c r="D12645">
        <v>10.210000000000001</v>
      </c>
      <c r="E12645">
        <v>25</v>
      </c>
      <c r="F12645" t="s">
        <v>66</v>
      </c>
      <c r="G12645" t="s">
        <v>55</v>
      </c>
      <c r="H12645" t="s">
        <v>46</v>
      </c>
      <c r="I12645" t="s">
        <v>20627</v>
      </c>
      <c r="K12645"/>
      <c r="L12645" t="s">
        <v>20628</v>
      </c>
      <c r="M12645" t="s">
        <v>26</v>
      </c>
      <c r="N12645">
        <v>2</v>
      </c>
      <c r="P12645" t="s">
        <v>20366</v>
      </c>
      <c r="Q12645" t="s">
        <v>20629</v>
      </c>
      <c r="S12645" t="s">
        <v>20368</v>
      </c>
    </row>
    <row r="12646" spans="1:19" hidden="1" x14ac:dyDescent="0.2">
      <c r="A12646">
        <v>2053</v>
      </c>
      <c r="B12646" t="s">
        <v>20626</v>
      </c>
      <c r="C12646" t="s">
        <v>105</v>
      </c>
      <c r="D12646">
        <v>10.19</v>
      </c>
      <c r="E12646" t="s">
        <v>414</v>
      </c>
      <c r="F12646" t="s">
        <v>1363</v>
      </c>
      <c r="G12646" t="s">
        <v>55</v>
      </c>
      <c r="H12646" t="s">
        <v>46</v>
      </c>
      <c r="I12646" t="s">
        <v>20627</v>
      </c>
      <c r="K12646"/>
      <c r="L12646" t="s">
        <v>20628</v>
      </c>
      <c r="M12646" t="s">
        <v>26</v>
      </c>
      <c r="N12646">
        <v>2</v>
      </c>
      <c r="P12646" t="s">
        <v>20366</v>
      </c>
      <c r="Q12646" t="s">
        <v>20629</v>
      </c>
      <c r="S12646" t="s">
        <v>20368</v>
      </c>
    </row>
    <row r="12647" spans="1:19" hidden="1" x14ac:dyDescent="0.2">
      <c r="A12647">
        <v>2053</v>
      </c>
      <c r="B12647" t="s">
        <v>20626</v>
      </c>
      <c r="C12647" t="s">
        <v>105</v>
      </c>
      <c r="D12647">
        <v>10.01</v>
      </c>
      <c r="E12647" t="s">
        <v>414</v>
      </c>
      <c r="F12647" t="s">
        <v>20630</v>
      </c>
      <c r="G12647" t="s">
        <v>55</v>
      </c>
      <c r="H12647" t="s">
        <v>46</v>
      </c>
      <c r="I12647" t="s">
        <v>20627</v>
      </c>
      <c r="K12647"/>
      <c r="L12647" t="s">
        <v>20628</v>
      </c>
      <c r="M12647" t="s">
        <v>26</v>
      </c>
      <c r="N12647">
        <v>2</v>
      </c>
      <c r="P12647" t="s">
        <v>20366</v>
      </c>
      <c r="Q12647" t="s">
        <v>20629</v>
      </c>
      <c r="S12647" t="s">
        <v>20368</v>
      </c>
    </row>
    <row r="12648" spans="1:19" hidden="1" x14ac:dyDescent="0.2">
      <c r="A12648">
        <v>2053</v>
      </c>
      <c r="B12648" t="s">
        <v>20626</v>
      </c>
      <c r="C12648" t="s">
        <v>105</v>
      </c>
      <c r="D12648">
        <v>10.220000000000001</v>
      </c>
      <c r="E12648">
        <v>25</v>
      </c>
      <c r="F12648" t="s">
        <v>20631</v>
      </c>
      <c r="G12648" t="s">
        <v>55</v>
      </c>
      <c r="H12648" t="s">
        <v>46</v>
      </c>
      <c r="I12648" t="s">
        <v>20627</v>
      </c>
      <c r="K12648"/>
      <c r="L12648" t="s">
        <v>20628</v>
      </c>
      <c r="M12648" t="s">
        <v>26</v>
      </c>
      <c r="N12648">
        <v>2</v>
      </c>
      <c r="P12648" t="s">
        <v>20366</v>
      </c>
      <c r="Q12648" t="s">
        <v>20629</v>
      </c>
      <c r="S12648" t="s">
        <v>20368</v>
      </c>
    </row>
    <row r="12649" spans="1:19" hidden="1" x14ac:dyDescent="0.2">
      <c r="A12649">
        <v>2053</v>
      </c>
      <c r="B12649" t="s">
        <v>20626</v>
      </c>
      <c r="C12649" t="s">
        <v>105</v>
      </c>
      <c r="D12649">
        <v>10.029999999999999</v>
      </c>
      <c r="E12649" t="s">
        <v>414</v>
      </c>
      <c r="F12649" t="s">
        <v>20632</v>
      </c>
      <c r="G12649" t="s">
        <v>55</v>
      </c>
      <c r="H12649" t="s">
        <v>46</v>
      </c>
      <c r="I12649" t="s">
        <v>20627</v>
      </c>
      <c r="K12649"/>
      <c r="L12649" t="s">
        <v>20628</v>
      </c>
      <c r="M12649" t="s">
        <v>26</v>
      </c>
      <c r="N12649">
        <v>2</v>
      </c>
      <c r="P12649" t="s">
        <v>20366</v>
      </c>
      <c r="Q12649" t="s">
        <v>20629</v>
      </c>
      <c r="S12649" t="s">
        <v>20368</v>
      </c>
    </row>
    <row r="12650" spans="1:19" hidden="1" x14ac:dyDescent="0.2">
      <c r="A12650">
        <v>2054</v>
      </c>
      <c r="B12650" t="s">
        <v>20633</v>
      </c>
      <c r="C12650" t="s">
        <v>105</v>
      </c>
      <c r="D12650">
        <v>0.51200000000000001</v>
      </c>
      <c r="E12650">
        <v>25</v>
      </c>
      <c r="F12650" t="s">
        <v>20634</v>
      </c>
      <c r="G12650" t="s">
        <v>246</v>
      </c>
      <c r="H12650" t="s">
        <v>46</v>
      </c>
      <c r="I12650" t="s">
        <v>7655</v>
      </c>
      <c r="J12650" t="s">
        <v>43</v>
      </c>
      <c r="K12650"/>
      <c r="L12650" t="s">
        <v>20635</v>
      </c>
      <c r="M12650" t="s">
        <v>20396</v>
      </c>
      <c r="N12650">
        <v>4</v>
      </c>
      <c r="P12650" t="s">
        <v>20366</v>
      </c>
      <c r="Q12650" t="s">
        <v>20636</v>
      </c>
      <c r="S12650" t="s">
        <v>20368</v>
      </c>
    </row>
    <row r="12651" spans="1:19" hidden="1" x14ac:dyDescent="0.2">
      <c r="A12651">
        <v>2054</v>
      </c>
      <c r="B12651" t="s">
        <v>20633</v>
      </c>
      <c r="C12651" t="s">
        <v>105</v>
      </c>
      <c r="D12651">
        <v>-0.51</v>
      </c>
      <c r="E12651">
        <v>25</v>
      </c>
      <c r="F12651" t="s">
        <v>20637</v>
      </c>
      <c r="G12651" t="s">
        <v>20435</v>
      </c>
      <c r="H12651" t="s">
        <v>23</v>
      </c>
      <c r="I12651" t="s">
        <v>15201</v>
      </c>
      <c r="K12651"/>
      <c r="L12651" t="s">
        <v>20635</v>
      </c>
      <c r="M12651" t="s">
        <v>20396</v>
      </c>
      <c r="N12651">
        <v>4</v>
      </c>
      <c r="P12651" t="s">
        <v>20366</v>
      </c>
      <c r="Q12651" t="s">
        <v>20636</v>
      </c>
      <c r="S12651" t="s">
        <v>20368</v>
      </c>
    </row>
    <row r="12652" spans="1:19" hidden="1" x14ac:dyDescent="0.2">
      <c r="A12652">
        <v>2054</v>
      </c>
      <c r="B12652" t="s">
        <v>20633</v>
      </c>
      <c r="C12652" t="s">
        <v>105</v>
      </c>
      <c r="D12652">
        <v>0.53200000000000003</v>
      </c>
      <c r="E12652">
        <v>15</v>
      </c>
      <c r="F12652" t="s">
        <v>20634</v>
      </c>
      <c r="G12652" t="s">
        <v>246</v>
      </c>
      <c r="H12652" t="s">
        <v>46</v>
      </c>
      <c r="I12652" t="s">
        <v>7655</v>
      </c>
      <c r="J12652" t="s">
        <v>43</v>
      </c>
      <c r="K12652"/>
      <c r="L12652" t="s">
        <v>20635</v>
      </c>
      <c r="M12652" t="s">
        <v>20396</v>
      </c>
      <c r="N12652">
        <v>4</v>
      </c>
      <c r="P12652" t="s">
        <v>20366</v>
      </c>
      <c r="Q12652" t="s">
        <v>20636</v>
      </c>
      <c r="S12652" t="s">
        <v>20368</v>
      </c>
    </row>
    <row r="12653" spans="1:19" hidden="1" x14ac:dyDescent="0.2">
      <c r="A12653">
        <v>2054</v>
      </c>
      <c r="B12653" t="s">
        <v>20633</v>
      </c>
      <c r="C12653" t="s">
        <v>105</v>
      </c>
      <c r="D12653">
        <v>0.51800000000000002</v>
      </c>
      <c r="E12653">
        <v>20</v>
      </c>
      <c r="F12653" t="s">
        <v>20634</v>
      </c>
      <c r="G12653" t="s">
        <v>246</v>
      </c>
      <c r="H12653" t="s">
        <v>46</v>
      </c>
      <c r="I12653" t="s">
        <v>7655</v>
      </c>
      <c r="J12653" t="s">
        <v>43</v>
      </c>
      <c r="K12653"/>
      <c r="L12653" t="s">
        <v>20635</v>
      </c>
      <c r="M12653" t="s">
        <v>20396</v>
      </c>
      <c r="N12653">
        <v>4</v>
      </c>
      <c r="P12653" t="s">
        <v>20366</v>
      </c>
      <c r="Q12653" t="s">
        <v>20636</v>
      </c>
      <c r="S12653" t="s">
        <v>20368</v>
      </c>
    </row>
    <row r="12654" spans="1:19" hidden="1" x14ac:dyDescent="0.2">
      <c r="A12654">
        <v>2054</v>
      </c>
      <c r="B12654" t="s">
        <v>20633</v>
      </c>
      <c r="C12654" t="s">
        <v>105</v>
      </c>
      <c r="D12654">
        <v>0.51300000000000001</v>
      </c>
      <c r="E12654">
        <v>30</v>
      </c>
      <c r="F12654" t="s">
        <v>20634</v>
      </c>
      <c r="G12654" t="s">
        <v>246</v>
      </c>
      <c r="H12654" t="s">
        <v>46</v>
      </c>
      <c r="I12654" t="s">
        <v>7655</v>
      </c>
      <c r="J12654" t="s">
        <v>43</v>
      </c>
      <c r="K12654"/>
      <c r="L12654" t="s">
        <v>20635</v>
      </c>
      <c r="M12654" t="s">
        <v>20396</v>
      </c>
      <c r="N12654">
        <v>4</v>
      </c>
      <c r="P12654" t="s">
        <v>20366</v>
      </c>
      <c r="Q12654" t="s">
        <v>20636</v>
      </c>
      <c r="S12654" t="s">
        <v>20368</v>
      </c>
    </row>
    <row r="12655" spans="1:19" hidden="1" x14ac:dyDescent="0.2">
      <c r="A12655">
        <v>2054</v>
      </c>
      <c r="B12655" t="s">
        <v>20633</v>
      </c>
      <c r="C12655" t="s">
        <v>105</v>
      </c>
      <c r="D12655">
        <v>0.51300000000000001</v>
      </c>
      <c r="E12655">
        <v>35</v>
      </c>
      <c r="F12655" t="s">
        <v>20634</v>
      </c>
      <c r="G12655" t="s">
        <v>246</v>
      </c>
      <c r="H12655" t="s">
        <v>46</v>
      </c>
      <c r="I12655" t="s">
        <v>7655</v>
      </c>
      <c r="J12655" t="s">
        <v>43</v>
      </c>
      <c r="K12655"/>
      <c r="L12655" t="s">
        <v>20635</v>
      </c>
      <c r="M12655" t="s">
        <v>20396</v>
      </c>
      <c r="N12655">
        <v>4</v>
      </c>
      <c r="P12655" t="s">
        <v>20366</v>
      </c>
      <c r="Q12655" t="s">
        <v>20636</v>
      </c>
      <c r="S12655" t="s">
        <v>20368</v>
      </c>
    </row>
    <row r="12656" spans="1:19" hidden="1" x14ac:dyDescent="0.2">
      <c r="A12656">
        <v>2054</v>
      </c>
      <c r="B12656" t="s">
        <v>20633</v>
      </c>
      <c r="C12656" t="s">
        <v>105</v>
      </c>
      <c r="D12656">
        <v>0.51600000000000001</v>
      </c>
      <c r="E12656">
        <v>40</v>
      </c>
      <c r="F12656" t="s">
        <v>20634</v>
      </c>
      <c r="G12656" t="s">
        <v>246</v>
      </c>
      <c r="H12656" t="s">
        <v>46</v>
      </c>
      <c r="I12656" t="s">
        <v>7655</v>
      </c>
      <c r="J12656" t="s">
        <v>43</v>
      </c>
      <c r="K12656"/>
      <c r="L12656" t="s">
        <v>20635</v>
      </c>
      <c r="M12656" t="s">
        <v>20396</v>
      </c>
      <c r="N12656">
        <v>4</v>
      </c>
      <c r="P12656" t="s">
        <v>20366</v>
      </c>
      <c r="Q12656" t="s">
        <v>20636</v>
      </c>
      <c r="S12656" t="s">
        <v>20368</v>
      </c>
    </row>
    <row r="12657" spans="1:19" hidden="1" x14ac:dyDescent="0.2">
      <c r="A12657">
        <v>2054</v>
      </c>
      <c r="B12657" t="s">
        <v>20633</v>
      </c>
      <c r="C12657" t="s">
        <v>105</v>
      </c>
      <c r="D12657">
        <v>0.52700000000000002</v>
      </c>
      <c r="E12657">
        <v>45</v>
      </c>
      <c r="F12657" t="s">
        <v>20634</v>
      </c>
      <c r="G12657" t="s">
        <v>246</v>
      </c>
      <c r="H12657" t="s">
        <v>46</v>
      </c>
      <c r="I12657" t="s">
        <v>7655</v>
      </c>
      <c r="J12657" t="s">
        <v>43</v>
      </c>
      <c r="K12657"/>
      <c r="L12657" t="s">
        <v>20635</v>
      </c>
      <c r="M12657" t="s">
        <v>20396</v>
      </c>
      <c r="N12657">
        <v>4</v>
      </c>
      <c r="P12657" t="s">
        <v>20366</v>
      </c>
      <c r="Q12657" t="s">
        <v>20636</v>
      </c>
      <c r="S12657" t="s">
        <v>20368</v>
      </c>
    </row>
    <row r="12658" spans="1:19" hidden="1" x14ac:dyDescent="0.2">
      <c r="A12658">
        <v>2054</v>
      </c>
      <c r="B12658" t="s">
        <v>20633</v>
      </c>
      <c r="C12658" t="s">
        <v>105</v>
      </c>
      <c r="D12658">
        <v>0.52800000000000002</v>
      </c>
      <c r="E12658">
        <v>50</v>
      </c>
      <c r="F12658" t="s">
        <v>20634</v>
      </c>
      <c r="G12658" t="s">
        <v>246</v>
      </c>
      <c r="H12658" t="s">
        <v>46</v>
      </c>
      <c r="I12658" t="s">
        <v>7655</v>
      </c>
      <c r="J12658" t="s">
        <v>43</v>
      </c>
      <c r="K12658"/>
      <c r="L12658" t="s">
        <v>20635</v>
      </c>
      <c r="M12658" t="s">
        <v>20396</v>
      </c>
      <c r="N12658">
        <v>4</v>
      </c>
      <c r="P12658" t="s">
        <v>20366</v>
      </c>
      <c r="Q12658" t="s">
        <v>20636</v>
      </c>
      <c r="S12658" t="s">
        <v>20368</v>
      </c>
    </row>
    <row r="12659" spans="1:19" hidden="1" x14ac:dyDescent="0.2">
      <c r="A12659">
        <v>2054</v>
      </c>
      <c r="B12659" t="s">
        <v>20633</v>
      </c>
      <c r="C12659" t="s">
        <v>105</v>
      </c>
      <c r="D12659">
        <v>0.53800000000000003</v>
      </c>
      <c r="E12659">
        <v>55</v>
      </c>
      <c r="F12659" t="s">
        <v>20634</v>
      </c>
      <c r="G12659" t="s">
        <v>246</v>
      </c>
      <c r="H12659" t="s">
        <v>46</v>
      </c>
      <c r="I12659" t="s">
        <v>7655</v>
      </c>
      <c r="J12659" t="s">
        <v>43</v>
      </c>
      <c r="K12659"/>
      <c r="L12659" t="s">
        <v>20635</v>
      </c>
      <c r="M12659" t="s">
        <v>20396</v>
      </c>
      <c r="N12659">
        <v>4</v>
      </c>
      <c r="P12659" t="s">
        <v>20366</v>
      </c>
      <c r="Q12659" t="s">
        <v>20636</v>
      </c>
      <c r="S12659" t="s">
        <v>20368</v>
      </c>
    </row>
    <row r="12660" spans="1:19" hidden="1" x14ac:dyDescent="0.2">
      <c r="A12660">
        <v>2056</v>
      </c>
      <c r="B12660" t="s">
        <v>20638</v>
      </c>
      <c r="C12660" t="s">
        <v>105</v>
      </c>
      <c r="D12660">
        <v>1.1000000000000001</v>
      </c>
      <c r="E12660">
        <v>22</v>
      </c>
      <c r="F12660" t="s">
        <v>3222</v>
      </c>
      <c r="G12660" t="s">
        <v>20639</v>
      </c>
      <c r="H12660" t="s">
        <v>23</v>
      </c>
      <c r="I12660" t="s">
        <v>9268</v>
      </c>
      <c r="K12660"/>
      <c r="L12660" t="s">
        <v>20640</v>
      </c>
      <c r="M12660" t="s">
        <v>20396</v>
      </c>
      <c r="N12660">
        <v>4</v>
      </c>
      <c r="P12660" t="s">
        <v>20366</v>
      </c>
      <c r="Q12660" t="s">
        <v>20641</v>
      </c>
      <c r="S12660" t="s">
        <v>20368</v>
      </c>
    </row>
    <row r="12661" spans="1:19" hidden="1" x14ac:dyDescent="0.2">
      <c r="A12661">
        <v>2056</v>
      </c>
      <c r="B12661" t="s">
        <v>20638</v>
      </c>
      <c r="C12661" t="s">
        <v>105</v>
      </c>
      <c r="D12661">
        <v>0.52</v>
      </c>
      <c r="E12661">
        <v>25</v>
      </c>
      <c r="F12661" t="s">
        <v>3222</v>
      </c>
      <c r="G12661" t="s">
        <v>246</v>
      </c>
      <c r="H12661" t="s">
        <v>46</v>
      </c>
      <c r="I12661" t="s">
        <v>7655</v>
      </c>
      <c r="J12661" t="s">
        <v>43</v>
      </c>
      <c r="K12661"/>
      <c r="L12661" t="s">
        <v>20640</v>
      </c>
      <c r="M12661" t="s">
        <v>20396</v>
      </c>
      <c r="N12661">
        <v>4</v>
      </c>
      <c r="P12661" t="s">
        <v>20366</v>
      </c>
      <c r="Q12661" t="s">
        <v>20641</v>
      </c>
      <c r="S12661" t="s">
        <v>20368</v>
      </c>
    </row>
    <row r="12662" spans="1:19" hidden="1" x14ac:dyDescent="0.2">
      <c r="A12662">
        <v>2056</v>
      </c>
      <c r="B12662" t="s">
        <v>20638</v>
      </c>
      <c r="C12662" t="s">
        <v>105</v>
      </c>
      <c r="D12662">
        <v>0.5</v>
      </c>
      <c r="E12662">
        <v>15</v>
      </c>
      <c r="F12662" t="s">
        <v>3222</v>
      </c>
      <c r="G12662" t="s">
        <v>246</v>
      </c>
      <c r="H12662" t="s">
        <v>46</v>
      </c>
      <c r="I12662" t="s">
        <v>7655</v>
      </c>
      <c r="J12662" t="s">
        <v>43</v>
      </c>
      <c r="K12662"/>
      <c r="L12662" t="s">
        <v>20640</v>
      </c>
      <c r="M12662" t="s">
        <v>20396</v>
      </c>
      <c r="N12662">
        <v>4</v>
      </c>
      <c r="P12662" t="s">
        <v>20366</v>
      </c>
      <c r="Q12662" t="s">
        <v>20641</v>
      </c>
      <c r="S12662" t="s">
        <v>20368</v>
      </c>
    </row>
    <row r="12663" spans="1:19" hidden="1" x14ac:dyDescent="0.2">
      <c r="A12663">
        <v>2056</v>
      </c>
      <c r="B12663" t="s">
        <v>20638</v>
      </c>
      <c r="C12663" t="s">
        <v>105</v>
      </c>
      <c r="D12663">
        <v>0.52</v>
      </c>
      <c r="E12663">
        <v>20</v>
      </c>
      <c r="F12663" t="s">
        <v>3222</v>
      </c>
      <c r="G12663" t="s">
        <v>246</v>
      </c>
      <c r="H12663" t="s">
        <v>46</v>
      </c>
      <c r="I12663" t="s">
        <v>7655</v>
      </c>
      <c r="J12663" t="s">
        <v>43</v>
      </c>
      <c r="K12663"/>
      <c r="L12663" t="s">
        <v>20640</v>
      </c>
      <c r="M12663" t="s">
        <v>20396</v>
      </c>
      <c r="N12663">
        <v>4</v>
      </c>
      <c r="P12663" t="s">
        <v>20366</v>
      </c>
      <c r="Q12663" t="s">
        <v>20641</v>
      </c>
      <c r="S12663" t="s">
        <v>20368</v>
      </c>
    </row>
    <row r="12664" spans="1:19" hidden="1" x14ac:dyDescent="0.2">
      <c r="A12664">
        <v>2056</v>
      </c>
      <c r="B12664" t="s">
        <v>20638</v>
      </c>
      <c r="C12664" t="s">
        <v>105</v>
      </c>
      <c r="D12664">
        <v>0.51</v>
      </c>
      <c r="E12664">
        <v>30</v>
      </c>
      <c r="F12664" t="s">
        <v>3222</v>
      </c>
      <c r="G12664" t="s">
        <v>246</v>
      </c>
      <c r="H12664" t="s">
        <v>46</v>
      </c>
      <c r="I12664" t="s">
        <v>7655</v>
      </c>
      <c r="J12664" t="s">
        <v>43</v>
      </c>
      <c r="K12664"/>
      <c r="L12664" t="s">
        <v>20640</v>
      </c>
      <c r="M12664" t="s">
        <v>20396</v>
      </c>
      <c r="N12664">
        <v>4</v>
      </c>
      <c r="P12664" t="s">
        <v>20366</v>
      </c>
      <c r="Q12664" t="s">
        <v>20641</v>
      </c>
      <c r="S12664" t="s">
        <v>20368</v>
      </c>
    </row>
    <row r="12665" spans="1:19" hidden="1" x14ac:dyDescent="0.2">
      <c r="A12665">
        <v>2056</v>
      </c>
      <c r="B12665" t="s">
        <v>20638</v>
      </c>
      <c r="C12665" t="s">
        <v>105</v>
      </c>
      <c r="D12665">
        <v>0.48</v>
      </c>
      <c r="E12665">
        <v>35</v>
      </c>
      <c r="F12665" t="s">
        <v>3222</v>
      </c>
      <c r="G12665" t="s">
        <v>246</v>
      </c>
      <c r="H12665" t="s">
        <v>46</v>
      </c>
      <c r="I12665" t="s">
        <v>7655</v>
      </c>
      <c r="J12665" t="s">
        <v>43</v>
      </c>
      <c r="K12665"/>
      <c r="L12665" t="s">
        <v>20640</v>
      </c>
      <c r="M12665" t="s">
        <v>20396</v>
      </c>
      <c r="N12665">
        <v>4</v>
      </c>
      <c r="P12665" t="s">
        <v>20366</v>
      </c>
      <c r="Q12665" t="s">
        <v>20641</v>
      </c>
      <c r="S12665" t="s">
        <v>20368</v>
      </c>
    </row>
    <row r="12666" spans="1:19" hidden="1" x14ac:dyDescent="0.2">
      <c r="A12666">
        <v>2056</v>
      </c>
      <c r="B12666" t="s">
        <v>20638</v>
      </c>
      <c r="C12666" t="s">
        <v>105</v>
      </c>
      <c r="D12666">
        <v>0.47</v>
      </c>
      <c r="E12666">
        <v>40</v>
      </c>
      <c r="F12666" t="s">
        <v>3222</v>
      </c>
      <c r="G12666" t="s">
        <v>246</v>
      </c>
      <c r="H12666" t="s">
        <v>46</v>
      </c>
      <c r="I12666" t="s">
        <v>7655</v>
      </c>
      <c r="J12666" t="s">
        <v>43</v>
      </c>
      <c r="K12666"/>
      <c r="L12666" t="s">
        <v>20640</v>
      </c>
      <c r="M12666" t="s">
        <v>20396</v>
      </c>
      <c r="N12666">
        <v>4</v>
      </c>
      <c r="P12666" t="s">
        <v>20366</v>
      </c>
      <c r="Q12666" t="s">
        <v>20641</v>
      </c>
      <c r="S12666" t="s">
        <v>20368</v>
      </c>
    </row>
    <row r="12667" spans="1:19" hidden="1" x14ac:dyDescent="0.2">
      <c r="A12667">
        <v>2056</v>
      </c>
      <c r="B12667" t="s">
        <v>20638</v>
      </c>
      <c r="C12667" t="s">
        <v>105</v>
      </c>
      <c r="D12667">
        <v>0.51</v>
      </c>
      <c r="E12667">
        <v>45</v>
      </c>
      <c r="F12667" t="s">
        <v>3222</v>
      </c>
      <c r="G12667" t="s">
        <v>246</v>
      </c>
      <c r="H12667" t="s">
        <v>46</v>
      </c>
      <c r="I12667" t="s">
        <v>7655</v>
      </c>
      <c r="J12667" t="s">
        <v>43</v>
      </c>
      <c r="K12667"/>
      <c r="L12667" t="s">
        <v>20640</v>
      </c>
      <c r="M12667" t="s">
        <v>20396</v>
      </c>
      <c r="N12667">
        <v>4</v>
      </c>
      <c r="P12667" t="s">
        <v>20366</v>
      </c>
      <c r="Q12667" t="s">
        <v>20641</v>
      </c>
      <c r="S12667" t="s">
        <v>20368</v>
      </c>
    </row>
    <row r="12668" spans="1:19" hidden="1" x14ac:dyDescent="0.2">
      <c r="A12668">
        <v>2056</v>
      </c>
      <c r="B12668" t="s">
        <v>20638</v>
      </c>
      <c r="C12668" t="s">
        <v>105</v>
      </c>
      <c r="D12668">
        <v>0.52</v>
      </c>
      <c r="E12668">
        <v>50</v>
      </c>
      <c r="F12668" t="s">
        <v>3222</v>
      </c>
      <c r="G12668" t="s">
        <v>246</v>
      </c>
      <c r="H12668" t="s">
        <v>46</v>
      </c>
      <c r="I12668" t="s">
        <v>7655</v>
      </c>
      <c r="J12668" t="s">
        <v>43</v>
      </c>
      <c r="K12668"/>
      <c r="L12668" t="s">
        <v>20640</v>
      </c>
      <c r="M12668" t="s">
        <v>20396</v>
      </c>
      <c r="N12668">
        <v>4</v>
      </c>
      <c r="P12668" t="s">
        <v>20366</v>
      </c>
      <c r="Q12668" t="s">
        <v>20641</v>
      </c>
      <c r="S12668" t="s">
        <v>20368</v>
      </c>
    </row>
    <row r="12669" spans="1:19" hidden="1" x14ac:dyDescent="0.2">
      <c r="A12669">
        <v>2057</v>
      </c>
      <c r="B12669" t="s">
        <v>20642</v>
      </c>
      <c r="C12669" t="s">
        <v>105</v>
      </c>
      <c r="D12669">
        <v>-6.2</v>
      </c>
      <c r="E12669">
        <v>25</v>
      </c>
      <c r="F12669" t="s">
        <v>20643</v>
      </c>
      <c r="G12669" t="s">
        <v>75</v>
      </c>
      <c r="H12669" t="s">
        <v>23</v>
      </c>
      <c r="I12669" t="s">
        <v>4468</v>
      </c>
      <c r="K12669"/>
      <c r="L12669" t="s">
        <v>20644</v>
      </c>
      <c r="M12669" t="s">
        <v>26</v>
      </c>
      <c r="N12669">
        <v>2</v>
      </c>
      <c r="P12669" t="s">
        <v>20366</v>
      </c>
      <c r="Q12669" t="s">
        <v>20645</v>
      </c>
      <c r="S12669" t="s">
        <v>20368</v>
      </c>
    </row>
    <row r="12670" spans="1:19" hidden="1" x14ac:dyDescent="0.2">
      <c r="A12670">
        <v>2057</v>
      </c>
      <c r="B12670" t="s">
        <v>20642</v>
      </c>
      <c r="C12670" t="s">
        <v>105</v>
      </c>
      <c r="D12670">
        <v>-6.22</v>
      </c>
      <c r="E12670">
        <v>20</v>
      </c>
      <c r="F12670" t="s">
        <v>20646</v>
      </c>
      <c r="G12670" t="s">
        <v>75</v>
      </c>
      <c r="H12670" t="s">
        <v>23</v>
      </c>
      <c r="I12670" t="s">
        <v>20409</v>
      </c>
      <c r="K12670"/>
      <c r="L12670" t="s">
        <v>20644</v>
      </c>
      <c r="M12670" t="s">
        <v>26</v>
      </c>
      <c r="N12670">
        <v>2</v>
      </c>
      <c r="P12670" t="s">
        <v>20366</v>
      </c>
      <c r="Q12670" t="s">
        <v>20645</v>
      </c>
      <c r="S12670" t="s">
        <v>20368</v>
      </c>
    </row>
    <row r="12671" spans="1:19" hidden="1" x14ac:dyDescent="0.2">
      <c r="A12671">
        <v>2057</v>
      </c>
      <c r="B12671" t="s">
        <v>20642</v>
      </c>
      <c r="C12671" t="s">
        <v>105</v>
      </c>
      <c r="D12671">
        <v>-6.4</v>
      </c>
      <c r="E12671">
        <v>20</v>
      </c>
      <c r="F12671" t="s">
        <v>20643</v>
      </c>
      <c r="G12671" t="s">
        <v>75</v>
      </c>
      <c r="H12671" t="s">
        <v>23</v>
      </c>
      <c r="I12671" t="s">
        <v>20491</v>
      </c>
      <c r="K12671"/>
      <c r="L12671" t="s">
        <v>20644</v>
      </c>
      <c r="M12671" t="s">
        <v>26</v>
      </c>
      <c r="N12671">
        <v>2</v>
      </c>
      <c r="P12671" t="s">
        <v>20366</v>
      </c>
      <c r="Q12671" t="s">
        <v>20645</v>
      </c>
      <c r="S12671" t="s">
        <v>20368</v>
      </c>
    </row>
    <row r="12672" spans="1:19" hidden="1" x14ac:dyDescent="0.2">
      <c r="A12672">
        <v>2058</v>
      </c>
      <c r="B12672" t="s">
        <v>20647</v>
      </c>
      <c r="C12672" t="s">
        <v>105</v>
      </c>
      <c r="D12672">
        <v>1.35</v>
      </c>
      <c r="E12672">
        <v>25</v>
      </c>
      <c r="F12672" t="s">
        <v>3222</v>
      </c>
      <c r="G12672" t="s">
        <v>246</v>
      </c>
      <c r="H12672" t="s">
        <v>46</v>
      </c>
      <c r="I12672" t="s">
        <v>7655</v>
      </c>
      <c r="J12672" t="s">
        <v>43</v>
      </c>
      <c r="K12672"/>
      <c r="L12672" t="s">
        <v>20648</v>
      </c>
      <c r="M12672" t="s">
        <v>20396</v>
      </c>
      <c r="N12672">
        <v>4</v>
      </c>
      <c r="P12672" t="s">
        <v>20366</v>
      </c>
      <c r="Q12672" t="s">
        <v>20649</v>
      </c>
      <c r="S12672" t="s">
        <v>20368</v>
      </c>
    </row>
    <row r="12673" spans="1:19" hidden="1" x14ac:dyDescent="0.2">
      <c r="A12673">
        <v>2058</v>
      </c>
      <c r="B12673" t="s">
        <v>20647</v>
      </c>
      <c r="C12673" t="s">
        <v>105</v>
      </c>
      <c r="D12673">
        <v>1.3</v>
      </c>
      <c r="E12673">
        <v>25</v>
      </c>
      <c r="F12673" s="1" t="s">
        <v>20650</v>
      </c>
      <c r="G12673" t="s">
        <v>55</v>
      </c>
      <c r="H12673" t="s">
        <v>23</v>
      </c>
      <c r="I12673" t="s">
        <v>6413</v>
      </c>
      <c r="K12673"/>
      <c r="L12673" t="s">
        <v>20648</v>
      </c>
      <c r="M12673" t="s">
        <v>20396</v>
      </c>
      <c r="N12673">
        <v>4</v>
      </c>
      <c r="P12673" t="s">
        <v>20366</v>
      </c>
      <c r="Q12673" t="s">
        <v>20649</v>
      </c>
      <c r="S12673" t="s">
        <v>20368</v>
      </c>
    </row>
    <row r="12674" spans="1:19" hidden="1" x14ac:dyDescent="0.2">
      <c r="A12674">
        <v>2058</v>
      </c>
      <c r="B12674" t="s">
        <v>20647</v>
      </c>
      <c r="C12674" t="s">
        <v>105</v>
      </c>
      <c r="D12674">
        <v>1.31</v>
      </c>
      <c r="E12674">
        <v>15</v>
      </c>
      <c r="F12674" t="s">
        <v>3222</v>
      </c>
      <c r="G12674" t="s">
        <v>246</v>
      </c>
      <c r="H12674" t="s">
        <v>46</v>
      </c>
      <c r="I12674" t="s">
        <v>7655</v>
      </c>
      <c r="J12674" t="s">
        <v>43</v>
      </c>
      <c r="K12674"/>
      <c r="L12674" t="s">
        <v>20648</v>
      </c>
      <c r="M12674" t="s">
        <v>20396</v>
      </c>
      <c r="N12674">
        <v>4</v>
      </c>
      <c r="P12674" t="s">
        <v>20366</v>
      </c>
      <c r="Q12674" t="s">
        <v>20649</v>
      </c>
      <c r="S12674" t="s">
        <v>20368</v>
      </c>
    </row>
    <row r="12675" spans="1:19" hidden="1" x14ac:dyDescent="0.2">
      <c r="A12675">
        <v>2058</v>
      </c>
      <c r="B12675" t="s">
        <v>20647</v>
      </c>
      <c r="C12675" t="s">
        <v>105</v>
      </c>
      <c r="D12675">
        <v>1.33</v>
      </c>
      <c r="E12675">
        <v>20</v>
      </c>
      <c r="F12675" t="s">
        <v>3222</v>
      </c>
      <c r="G12675" t="s">
        <v>246</v>
      </c>
      <c r="H12675" t="s">
        <v>46</v>
      </c>
      <c r="I12675" t="s">
        <v>7655</v>
      </c>
      <c r="J12675" t="s">
        <v>43</v>
      </c>
      <c r="K12675"/>
      <c r="L12675" t="s">
        <v>20648</v>
      </c>
      <c r="M12675" t="s">
        <v>20396</v>
      </c>
      <c r="N12675">
        <v>4</v>
      </c>
      <c r="P12675" t="s">
        <v>20366</v>
      </c>
      <c r="Q12675" t="s">
        <v>20649</v>
      </c>
      <c r="S12675" t="s">
        <v>20368</v>
      </c>
    </row>
    <row r="12676" spans="1:19" hidden="1" x14ac:dyDescent="0.2">
      <c r="A12676">
        <v>2058</v>
      </c>
      <c r="B12676" t="s">
        <v>20647</v>
      </c>
      <c r="C12676" t="s">
        <v>105</v>
      </c>
      <c r="D12676">
        <v>1.38</v>
      </c>
      <c r="E12676">
        <v>30</v>
      </c>
      <c r="F12676" t="s">
        <v>3222</v>
      </c>
      <c r="G12676" t="s">
        <v>246</v>
      </c>
      <c r="H12676" t="s">
        <v>46</v>
      </c>
      <c r="I12676" t="s">
        <v>7655</v>
      </c>
      <c r="J12676" t="s">
        <v>43</v>
      </c>
      <c r="K12676"/>
      <c r="L12676" t="s">
        <v>20648</v>
      </c>
      <c r="M12676" t="s">
        <v>20396</v>
      </c>
      <c r="N12676">
        <v>4</v>
      </c>
      <c r="P12676" t="s">
        <v>20366</v>
      </c>
      <c r="Q12676" t="s">
        <v>20649</v>
      </c>
      <c r="S12676" t="s">
        <v>20368</v>
      </c>
    </row>
    <row r="12677" spans="1:19" hidden="1" x14ac:dyDescent="0.2">
      <c r="A12677">
        <v>2058</v>
      </c>
      <c r="B12677" t="s">
        <v>20647</v>
      </c>
      <c r="C12677" t="s">
        <v>105</v>
      </c>
      <c r="D12677">
        <v>1.4</v>
      </c>
      <c r="E12677">
        <v>35</v>
      </c>
      <c r="F12677" t="s">
        <v>3222</v>
      </c>
      <c r="G12677" t="s">
        <v>246</v>
      </c>
      <c r="H12677" t="s">
        <v>46</v>
      </c>
      <c r="I12677" t="s">
        <v>7655</v>
      </c>
      <c r="J12677" t="s">
        <v>43</v>
      </c>
      <c r="K12677"/>
      <c r="L12677" t="s">
        <v>20648</v>
      </c>
      <c r="M12677" t="s">
        <v>20396</v>
      </c>
      <c r="N12677">
        <v>4</v>
      </c>
      <c r="P12677" t="s">
        <v>20366</v>
      </c>
      <c r="Q12677" t="s">
        <v>20649</v>
      </c>
      <c r="S12677" t="s">
        <v>20368</v>
      </c>
    </row>
    <row r="12678" spans="1:19" hidden="1" x14ac:dyDescent="0.2">
      <c r="A12678">
        <v>2058</v>
      </c>
      <c r="B12678" t="s">
        <v>20647</v>
      </c>
      <c r="C12678" t="s">
        <v>105</v>
      </c>
      <c r="D12678">
        <v>1.42</v>
      </c>
      <c r="E12678">
        <v>40</v>
      </c>
      <c r="F12678" t="s">
        <v>3222</v>
      </c>
      <c r="G12678" t="s">
        <v>246</v>
      </c>
      <c r="H12678" t="s">
        <v>46</v>
      </c>
      <c r="I12678" t="s">
        <v>7655</v>
      </c>
      <c r="J12678" t="s">
        <v>43</v>
      </c>
      <c r="K12678"/>
      <c r="L12678" t="s">
        <v>20648</v>
      </c>
      <c r="M12678" t="s">
        <v>20396</v>
      </c>
      <c r="N12678">
        <v>4</v>
      </c>
      <c r="P12678" t="s">
        <v>20366</v>
      </c>
      <c r="Q12678" t="s">
        <v>20649</v>
      </c>
      <c r="S12678" t="s">
        <v>20368</v>
      </c>
    </row>
    <row r="12679" spans="1:19" hidden="1" x14ac:dyDescent="0.2">
      <c r="A12679">
        <v>2058</v>
      </c>
      <c r="B12679" t="s">
        <v>20647</v>
      </c>
      <c r="C12679" t="s">
        <v>105</v>
      </c>
      <c r="D12679">
        <v>1.44</v>
      </c>
      <c r="E12679">
        <v>45</v>
      </c>
      <c r="F12679" t="s">
        <v>3222</v>
      </c>
      <c r="G12679" t="s">
        <v>246</v>
      </c>
      <c r="H12679" t="s">
        <v>46</v>
      </c>
      <c r="I12679" t="s">
        <v>7655</v>
      </c>
      <c r="J12679" t="s">
        <v>43</v>
      </c>
      <c r="K12679"/>
      <c r="L12679" t="s">
        <v>20648</v>
      </c>
      <c r="M12679" t="s">
        <v>20396</v>
      </c>
      <c r="N12679">
        <v>4</v>
      </c>
      <c r="P12679" t="s">
        <v>20366</v>
      </c>
      <c r="Q12679" t="s">
        <v>20649</v>
      </c>
      <c r="S12679" t="s">
        <v>20368</v>
      </c>
    </row>
    <row r="12680" spans="1:19" hidden="1" x14ac:dyDescent="0.2">
      <c r="A12680">
        <v>2058</v>
      </c>
      <c r="B12680" t="s">
        <v>20647</v>
      </c>
      <c r="C12680" t="s">
        <v>105</v>
      </c>
      <c r="D12680">
        <v>1.45</v>
      </c>
      <c r="E12680">
        <v>50</v>
      </c>
      <c r="F12680" t="s">
        <v>3222</v>
      </c>
      <c r="G12680" t="s">
        <v>246</v>
      </c>
      <c r="H12680" t="s">
        <v>46</v>
      </c>
      <c r="I12680" t="s">
        <v>7655</v>
      </c>
      <c r="J12680" t="s">
        <v>43</v>
      </c>
      <c r="K12680"/>
      <c r="L12680" t="s">
        <v>20648</v>
      </c>
      <c r="M12680" t="s">
        <v>20396</v>
      </c>
      <c r="N12680">
        <v>4</v>
      </c>
      <c r="P12680" t="s">
        <v>20366</v>
      </c>
      <c r="Q12680" t="s">
        <v>20649</v>
      </c>
      <c r="S12680" t="s">
        <v>20368</v>
      </c>
    </row>
    <row r="12681" spans="1:19" hidden="1" x14ac:dyDescent="0.2">
      <c r="A12681">
        <v>2059</v>
      </c>
      <c r="B12681" t="s">
        <v>20651</v>
      </c>
      <c r="C12681" t="s">
        <v>105</v>
      </c>
      <c r="D12681">
        <v>1.48</v>
      </c>
      <c r="E12681">
        <v>25</v>
      </c>
      <c r="F12681" s="1" t="s">
        <v>20652</v>
      </c>
      <c r="G12681" t="s">
        <v>55</v>
      </c>
      <c r="H12681" t="s">
        <v>23</v>
      </c>
      <c r="I12681" t="s">
        <v>6413</v>
      </c>
      <c r="K12681"/>
      <c r="L12681" t="s">
        <v>20653</v>
      </c>
      <c r="M12681" t="s">
        <v>20396</v>
      </c>
      <c r="N12681">
        <v>4</v>
      </c>
      <c r="P12681" t="s">
        <v>20366</v>
      </c>
      <c r="Q12681" t="s">
        <v>20654</v>
      </c>
      <c r="S12681" t="s">
        <v>20368</v>
      </c>
    </row>
    <row r="12682" spans="1:19" hidden="1" x14ac:dyDescent="0.2">
      <c r="A12682">
        <v>2060</v>
      </c>
      <c r="B12682" t="s">
        <v>20655</v>
      </c>
      <c r="C12682" t="s">
        <v>105</v>
      </c>
      <c r="D12682">
        <v>1.1299999999999999</v>
      </c>
      <c r="E12682">
        <v>25</v>
      </c>
      <c r="F12682" t="s">
        <v>20379</v>
      </c>
      <c r="G12682" t="s">
        <v>55</v>
      </c>
      <c r="H12682" t="s">
        <v>46</v>
      </c>
      <c r="I12682" t="s">
        <v>20380</v>
      </c>
      <c r="K12682"/>
      <c r="L12682" t="s">
        <v>20656</v>
      </c>
      <c r="M12682" t="s">
        <v>20396</v>
      </c>
      <c r="N12682">
        <v>4</v>
      </c>
      <c r="P12682" t="s">
        <v>20366</v>
      </c>
      <c r="Q12682" t="s">
        <v>20657</v>
      </c>
      <c r="S12682" t="s">
        <v>20368</v>
      </c>
    </row>
    <row r="12683" spans="1:19" hidden="1" x14ac:dyDescent="0.2">
      <c r="A12683">
        <v>2060</v>
      </c>
      <c r="B12683" t="s">
        <v>20655</v>
      </c>
      <c r="C12683" t="s">
        <v>105</v>
      </c>
      <c r="D12683">
        <v>1.34</v>
      </c>
      <c r="E12683">
        <v>25</v>
      </c>
      <c r="F12683" t="s">
        <v>20379</v>
      </c>
      <c r="G12683" t="s">
        <v>246</v>
      </c>
      <c r="H12683" t="s">
        <v>46</v>
      </c>
      <c r="I12683" t="s">
        <v>7655</v>
      </c>
      <c r="J12683" t="s">
        <v>43</v>
      </c>
      <c r="K12683"/>
      <c r="L12683" t="s">
        <v>20656</v>
      </c>
      <c r="M12683" t="s">
        <v>20396</v>
      </c>
      <c r="N12683">
        <v>4</v>
      </c>
      <c r="P12683" t="s">
        <v>20366</v>
      </c>
      <c r="Q12683" t="s">
        <v>20657</v>
      </c>
      <c r="S12683" t="s">
        <v>20368</v>
      </c>
    </row>
    <row r="12684" spans="1:19" hidden="1" x14ac:dyDescent="0.2">
      <c r="A12684">
        <v>2060</v>
      </c>
      <c r="B12684" t="s">
        <v>20655</v>
      </c>
      <c r="C12684" t="s">
        <v>105</v>
      </c>
      <c r="D12684">
        <v>1.29</v>
      </c>
      <c r="E12684">
        <v>15</v>
      </c>
      <c r="F12684" t="s">
        <v>20379</v>
      </c>
      <c r="G12684" t="s">
        <v>246</v>
      </c>
      <c r="H12684" t="s">
        <v>46</v>
      </c>
      <c r="I12684" t="s">
        <v>7655</v>
      </c>
      <c r="J12684" t="s">
        <v>43</v>
      </c>
      <c r="K12684"/>
      <c r="L12684" t="s">
        <v>20656</v>
      </c>
      <c r="M12684" t="s">
        <v>20396</v>
      </c>
      <c r="N12684">
        <v>4</v>
      </c>
      <c r="P12684" t="s">
        <v>20366</v>
      </c>
      <c r="Q12684" t="s">
        <v>20657</v>
      </c>
      <c r="S12684" t="s">
        <v>20368</v>
      </c>
    </row>
    <row r="12685" spans="1:19" hidden="1" x14ac:dyDescent="0.2">
      <c r="A12685">
        <v>2060</v>
      </c>
      <c r="B12685" t="s">
        <v>20655</v>
      </c>
      <c r="C12685" t="s">
        <v>105</v>
      </c>
      <c r="D12685">
        <v>1.31</v>
      </c>
      <c r="E12685">
        <v>20</v>
      </c>
      <c r="F12685" t="s">
        <v>20379</v>
      </c>
      <c r="G12685" t="s">
        <v>246</v>
      </c>
      <c r="H12685" t="s">
        <v>46</v>
      </c>
      <c r="I12685" t="s">
        <v>7655</v>
      </c>
      <c r="J12685" t="s">
        <v>43</v>
      </c>
      <c r="K12685"/>
      <c r="L12685" t="s">
        <v>20656</v>
      </c>
      <c r="M12685" t="s">
        <v>20396</v>
      </c>
      <c r="N12685">
        <v>4</v>
      </c>
      <c r="P12685" t="s">
        <v>20366</v>
      </c>
      <c r="Q12685" t="s">
        <v>20657</v>
      </c>
      <c r="S12685" t="s">
        <v>20368</v>
      </c>
    </row>
    <row r="12686" spans="1:19" hidden="1" x14ac:dyDescent="0.2">
      <c r="A12686">
        <v>2060</v>
      </c>
      <c r="B12686" t="s">
        <v>20655</v>
      </c>
      <c r="C12686" t="s">
        <v>105</v>
      </c>
      <c r="D12686">
        <v>1.37</v>
      </c>
      <c r="E12686">
        <v>30</v>
      </c>
      <c r="F12686" t="s">
        <v>20379</v>
      </c>
      <c r="G12686" t="s">
        <v>246</v>
      </c>
      <c r="H12686" t="s">
        <v>46</v>
      </c>
      <c r="I12686" t="s">
        <v>7655</v>
      </c>
      <c r="J12686" t="s">
        <v>43</v>
      </c>
      <c r="K12686"/>
      <c r="L12686" t="s">
        <v>20656</v>
      </c>
      <c r="M12686" t="s">
        <v>20396</v>
      </c>
      <c r="N12686">
        <v>4</v>
      </c>
      <c r="P12686" t="s">
        <v>20366</v>
      </c>
      <c r="Q12686" t="s">
        <v>20657</v>
      </c>
      <c r="S12686" t="s">
        <v>20368</v>
      </c>
    </row>
    <row r="12687" spans="1:19" hidden="1" x14ac:dyDescent="0.2">
      <c r="A12687">
        <v>2060</v>
      </c>
      <c r="B12687" t="s">
        <v>20655</v>
      </c>
      <c r="C12687" t="s">
        <v>105</v>
      </c>
      <c r="D12687">
        <v>1.39</v>
      </c>
      <c r="E12687">
        <v>35</v>
      </c>
      <c r="F12687" t="s">
        <v>20379</v>
      </c>
      <c r="G12687" t="s">
        <v>246</v>
      </c>
      <c r="H12687" t="s">
        <v>46</v>
      </c>
      <c r="I12687" t="s">
        <v>7655</v>
      </c>
      <c r="J12687" t="s">
        <v>43</v>
      </c>
      <c r="K12687"/>
      <c r="L12687" t="s">
        <v>20656</v>
      </c>
      <c r="M12687" t="s">
        <v>20396</v>
      </c>
      <c r="N12687">
        <v>4</v>
      </c>
      <c r="P12687" t="s">
        <v>20366</v>
      </c>
      <c r="Q12687" t="s">
        <v>20657</v>
      </c>
      <c r="S12687" t="s">
        <v>20368</v>
      </c>
    </row>
    <row r="12688" spans="1:19" hidden="1" x14ac:dyDescent="0.2">
      <c r="A12688">
        <v>2060</v>
      </c>
      <c r="B12688" t="s">
        <v>20655</v>
      </c>
      <c r="C12688" t="s">
        <v>105</v>
      </c>
      <c r="D12688">
        <v>1.41</v>
      </c>
      <c r="E12688">
        <v>40</v>
      </c>
      <c r="F12688" t="s">
        <v>20379</v>
      </c>
      <c r="G12688" t="s">
        <v>246</v>
      </c>
      <c r="H12688" t="s">
        <v>46</v>
      </c>
      <c r="I12688" t="s">
        <v>7655</v>
      </c>
      <c r="J12688" t="s">
        <v>43</v>
      </c>
      <c r="K12688"/>
      <c r="L12688" t="s">
        <v>20656</v>
      </c>
      <c r="M12688" t="s">
        <v>20396</v>
      </c>
      <c r="N12688">
        <v>4</v>
      </c>
      <c r="P12688" t="s">
        <v>20366</v>
      </c>
      <c r="Q12688" t="s">
        <v>20657</v>
      </c>
      <c r="S12688" t="s">
        <v>20368</v>
      </c>
    </row>
    <row r="12689" spans="1:19" hidden="1" x14ac:dyDescent="0.2">
      <c r="A12689">
        <v>2060</v>
      </c>
      <c r="B12689" t="s">
        <v>20655</v>
      </c>
      <c r="C12689" t="s">
        <v>105</v>
      </c>
      <c r="D12689">
        <v>1.43</v>
      </c>
      <c r="E12689">
        <v>45</v>
      </c>
      <c r="F12689" t="s">
        <v>20379</v>
      </c>
      <c r="G12689" t="s">
        <v>246</v>
      </c>
      <c r="H12689" t="s">
        <v>46</v>
      </c>
      <c r="I12689" t="s">
        <v>7655</v>
      </c>
      <c r="J12689" t="s">
        <v>43</v>
      </c>
      <c r="K12689"/>
      <c r="L12689" t="s">
        <v>20656</v>
      </c>
      <c r="M12689" t="s">
        <v>20396</v>
      </c>
      <c r="N12689">
        <v>4</v>
      </c>
      <c r="P12689" t="s">
        <v>20366</v>
      </c>
      <c r="Q12689" t="s">
        <v>20657</v>
      </c>
      <c r="S12689" t="s">
        <v>20368</v>
      </c>
    </row>
    <row r="12690" spans="1:19" hidden="1" x14ac:dyDescent="0.2">
      <c r="A12690">
        <v>2060</v>
      </c>
      <c r="B12690" t="s">
        <v>20655</v>
      </c>
      <c r="C12690" t="s">
        <v>105</v>
      </c>
      <c r="D12690">
        <v>1.46</v>
      </c>
      <c r="E12690">
        <v>50</v>
      </c>
      <c r="F12690" t="s">
        <v>20379</v>
      </c>
      <c r="G12690" t="s">
        <v>246</v>
      </c>
      <c r="H12690" t="s">
        <v>46</v>
      </c>
      <c r="I12690" t="s">
        <v>7655</v>
      </c>
      <c r="J12690" t="s">
        <v>43</v>
      </c>
      <c r="K12690"/>
      <c r="L12690" t="s">
        <v>20656</v>
      </c>
      <c r="M12690" t="s">
        <v>20396</v>
      </c>
      <c r="N12690">
        <v>4</v>
      </c>
      <c r="P12690" t="s">
        <v>20366</v>
      </c>
      <c r="Q12690" t="s">
        <v>20657</v>
      </c>
      <c r="S12690" t="s">
        <v>20368</v>
      </c>
    </row>
    <row r="12691" spans="1:19" hidden="1" x14ac:dyDescent="0.2">
      <c r="A12691">
        <v>2062</v>
      </c>
      <c r="B12691" t="s">
        <v>20658</v>
      </c>
      <c r="C12691" t="s">
        <v>105</v>
      </c>
      <c r="D12691">
        <v>12.24</v>
      </c>
      <c r="E12691">
        <v>25</v>
      </c>
      <c r="F12691" t="s">
        <v>20659</v>
      </c>
      <c r="G12691" t="s">
        <v>817</v>
      </c>
      <c r="H12691" t="s">
        <v>46</v>
      </c>
      <c r="I12691" t="s">
        <v>16845</v>
      </c>
      <c r="K12691"/>
      <c r="L12691" t="s">
        <v>20660</v>
      </c>
      <c r="M12691" t="s">
        <v>20396</v>
      </c>
      <c r="N12691">
        <v>4</v>
      </c>
      <c r="P12691" t="s">
        <v>20366</v>
      </c>
      <c r="Q12691" t="s">
        <v>20661</v>
      </c>
      <c r="S12691" t="s">
        <v>20368</v>
      </c>
    </row>
    <row r="12692" spans="1:19" hidden="1" x14ac:dyDescent="0.2">
      <c r="A12692">
        <v>2062</v>
      </c>
      <c r="B12692" t="s">
        <v>20658</v>
      </c>
      <c r="C12692" t="s">
        <v>105</v>
      </c>
      <c r="D12692">
        <v>12.25</v>
      </c>
      <c r="E12692">
        <v>25</v>
      </c>
      <c r="F12692" t="s">
        <v>20659</v>
      </c>
      <c r="G12692" t="s">
        <v>12576</v>
      </c>
      <c r="H12692" t="s">
        <v>23</v>
      </c>
      <c r="I12692" t="s">
        <v>20398</v>
      </c>
      <c r="K12692"/>
      <c r="L12692" t="s">
        <v>20660</v>
      </c>
      <c r="M12692" t="s">
        <v>20396</v>
      </c>
      <c r="N12692">
        <v>4</v>
      </c>
      <c r="P12692" t="s">
        <v>20366</v>
      </c>
      <c r="Q12692" t="s">
        <v>20661</v>
      </c>
      <c r="S12692" t="s">
        <v>20368</v>
      </c>
    </row>
    <row r="12693" spans="1:19" hidden="1" x14ac:dyDescent="0.2">
      <c r="A12693">
        <v>2063</v>
      </c>
      <c r="B12693" t="s">
        <v>20662</v>
      </c>
      <c r="C12693" t="s">
        <v>20663</v>
      </c>
      <c r="D12693">
        <v>12.37</v>
      </c>
      <c r="E12693">
        <v>25</v>
      </c>
      <c r="F12693" t="s">
        <v>20664</v>
      </c>
      <c r="G12693" t="s">
        <v>817</v>
      </c>
      <c r="H12693" t="s">
        <v>46</v>
      </c>
      <c r="I12693" t="s">
        <v>4217</v>
      </c>
      <c r="K12693" t="e">
        <f>- Other values in D65, F14, M4 and R26</f>
        <v>#NAME?</v>
      </c>
      <c r="L12693" t="s">
        <v>20665</v>
      </c>
      <c r="M12693" t="s">
        <v>20396</v>
      </c>
      <c r="N12693">
        <v>4</v>
      </c>
      <c r="P12693" t="s">
        <v>20366</v>
      </c>
      <c r="Q12693" t="s">
        <v>20666</v>
      </c>
      <c r="S12693" t="s">
        <v>20368</v>
      </c>
    </row>
    <row r="12694" spans="1:19" hidden="1" x14ac:dyDescent="0.2">
      <c r="A12694">
        <v>2063</v>
      </c>
      <c r="B12694" t="s">
        <v>20662</v>
      </c>
      <c r="C12694" t="s">
        <v>20667</v>
      </c>
      <c r="D12694">
        <v>13.02</v>
      </c>
      <c r="E12694">
        <v>25</v>
      </c>
      <c r="F12694" t="s">
        <v>20668</v>
      </c>
      <c r="G12694" t="s">
        <v>817</v>
      </c>
      <c r="H12694" t="s">
        <v>46</v>
      </c>
      <c r="I12694" t="s">
        <v>4217</v>
      </c>
      <c r="K12694" t="e">
        <f>- Other values in D65, F14, M4 and R26</f>
        <v>#NAME?</v>
      </c>
      <c r="L12694" t="s">
        <v>20665</v>
      </c>
      <c r="M12694" t="s">
        <v>20396</v>
      </c>
      <c r="N12694">
        <v>4</v>
      </c>
      <c r="P12694" t="s">
        <v>20366</v>
      </c>
      <c r="Q12694" t="s">
        <v>20666</v>
      </c>
      <c r="S12694" t="s">
        <v>20368</v>
      </c>
    </row>
    <row r="12695" spans="1:19" hidden="1" x14ac:dyDescent="0.2">
      <c r="A12695">
        <v>2063</v>
      </c>
      <c r="B12695" t="s">
        <v>20662</v>
      </c>
      <c r="C12695" t="s">
        <v>105</v>
      </c>
      <c r="D12695">
        <v>12.8</v>
      </c>
      <c r="E12695">
        <v>25</v>
      </c>
      <c r="F12695" t="s">
        <v>20412</v>
      </c>
      <c r="G12695" t="s">
        <v>55</v>
      </c>
      <c r="H12695" t="s">
        <v>23</v>
      </c>
      <c r="I12695" t="s">
        <v>1539</v>
      </c>
      <c r="K12695" t="e">
        <f>- Other values in D65, F14, M4 and R26</f>
        <v>#NAME?</v>
      </c>
      <c r="L12695" t="s">
        <v>20665</v>
      </c>
      <c r="M12695" t="s">
        <v>20396</v>
      </c>
      <c r="N12695">
        <v>4</v>
      </c>
      <c r="P12695" t="s">
        <v>20366</v>
      </c>
      <c r="Q12695" t="s">
        <v>20666</v>
      </c>
      <c r="S12695" t="s">
        <v>20368</v>
      </c>
    </row>
    <row r="12696" spans="1:19" hidden="1" x14ac:dyDescent="0.2">
      <c r="A12696">
        <v>2063</v>
      </c>
      <c r="B12696" t="s">
        <v>20662</v>
      </c>
      <c r="C12696" t="s">
        <v>105</v>
      </c>
      <c r="D12696">
        <v>12.5</v>
      </c>
      <c r="E12696">
        <v>25</v>
      </c>
      <c r="F12696" t="s">
        <v>20412</v>
      </c>
      <c r="G12696" t="s">
        <v>10718</v>
      </c>
      <c r="H12696" t="s">
        <v>23</v>
      </c>
      <c r="I12696" t="s">
        <v>20669</v>
      </c>
      <c r="K12696" t="e">
        <f>- Other values in D65, F14, M4 and R26</f>
        <v>#NAME?</v>
      </c>
      <c r="L12696" t="s">
        <v>20665</v>
      </c>
      <c r="M12696" t="s">
        <v>20396</v>
      </c>
      <c r="N12696">
        <v>4</v>
      </c>
      <c r="P12696" t="s">
        <v>20366</v>
      </c>
      <c r="Q12696" t="s">
        <v>20666</v>
      </c>
      <c r="S12696" t="s">
        <v>20368</v>
      </c>
    </row>
    <row r="12697" spans="1:19" hidden="1" x14ac:dyDescent="0.2">
      <c r="A12697">
        <v>2063</v>
      </c>
      <c r="B12697" t="s">
        <v>20662</v>
      </c>
      <c r="C12697" t="s">
        <v>105</v>
      </c>
      <c r="D12697">
        <v>12.39</v>
      </c>
      <c r="E12697">
        <v>25</v>
      </c>
      <c r="F12697" t="s">
        <v>20412</v>
      </c>
      <c r="G12697" t="s">
        <v>12576</v>
      </c>
      <c r="H12697" t="s">
        <v>23</v>
      </c>
      <c r="I12697" t="s">
        <v>20398</v>
      </c>
      <c r="K12697" t="e">
        <f>- Other values in D65, F14, M4 and R26</f>
        <v>#NAME?</v>
      </c>
      <c r="L12697" t="s">
        <v>20665</v>
      </c>
      <c r="M12697" t="s">
        <v>20396</v>
      </c>
      <c r="N12697">
        <v>4</v>
      </c>
      <c r="P12697" t="s">
        <v>20366</v>
      </c>
      <c r="Q12697" t="s">
        <v>20666</v>
      </c>
      <c r="S12697" t="s">
        <v>20368</v>
      </c>
    </row>
    <row r="12698" spans="1:19" x14ac:dyDescent="0.2">
      <c r="A12698">
        <v>2064</v>
      </c>
      <c r="B12698" t="s">
        <v>20670</v>
      </c>
      <c r="C12698" t="s">
        <v>105</v>
      </c>
      <c r="D12698">
        <v>2.8660000000000001</v>
      </c>
      <c r="E12698">
        <v>25</v>
      </c>
      <c r="F12698" t="s">
        <v>20671</v>
      </c>
      <c r="G12698" t="s">
        <v>20672</v>
      </c>
      <c r="H12698" t="s">
        <v>36</v>
      </c>
      <c r="I12698" t="s">
        <v>20673</v>
      </c>
      <c r="J12698" t="s">
        <v>43</v>
      </c>
      <c r="K12698" s="4" t="e">
        <f>- Other values are given in C83  M82 and S88</f>
        <v>#NAME?</v>
      </c>
      <c r="L12698" t="s">
        <v>20674</v>
      </c>
      <c r="M12698" t="s">
        <v>20396</v>
      </c>
      <c r="N12698">
        <v>4</v>
      </c>
      <c r="P12698" t="s">
        <v>20366</v>
      </c>
      <c r="Q12698" t="s">
        <v>20675</v>
      </c>
      <c r="S12698" t="s">
        <v>20368</v>
      </c>
    </row>
    <row r="12699" spans="1:19" hidden="1" x14ac:dyDescent="0.2">
      <c r="A12699">
        <v>2064</v>
      </c>
      <c r="B12699" t="s">
        <v>20670</v>
      </c>
      <c r="C12699" t="s">
        <v>20663</v>
      </c>
      <c r="D12699">
        <v>2.84</v>
      </c>
      <c r="E12699">
        <v>25</v>
      </c>
      <c r="F12699" t="s">
        <v>20676</v>
      </c>
      <c r="G12699" t="s">
        <v>2615</v>
      </c>
      <c r="H12699" t="s">
        <v>46</v>
      </c>
      <c r="I12699" t="s">
        <v>7638</v>
      </c>
      <c r="K12699" t="e">
        <f>- Other values are given in C83  M82 and S88</f>
        <v>#NAME?</v>
      </c>
      <c r="L12699" t="s">
        <v>20674</v>
      </c>
      <c r="M12699" t="s">
        <v>20396</v>
      </c>
      <c r="N12699">
        <v>4</v>
      </c>
      <c r="P12699" t="s">
        <v>20366</v>
      </c>
      <c r="Q12699" t="s">
        <v>20675</v>
      </c>
      <c r="S12699" t="s">
        <v>20368</v>
      </c>
    </row>
    <row r="12700" spans="1:19" hidden="1" x14ac:dyDescent="0.2">
      <c r="A12700">
        <v>2064</v>
      </c>
      <c r="B12700" t="s">
        <v>20670</v>
      </c>
      <c r="C12700" t="s">
        <v>20667</v>
      </c>
      <c r="D12700">
        <v>3.33</v>
      </c>
      <c r="E12700" t="s">
        <v>414</v>
      </c>
      <c r="F12700" s="1" t="s">
        <v>20677</v>
      </c>
      <c r="G12700" t="s">
        <v>2615</v>
      </c>
      <c r="H12700" t="s">
        <v>46</v>
      </c>
      <c r="I12700" t="s">
        <v>7638</v>
      </c>
      <c r="K12700" t="e">
        <f>- Other values are given in C83  M82 and S88</f>
        <v>#NAME?</v>
      </c>
      <c r="L12700" t="s">
        <v>20674</v>
      </c>
      <c r="M12700" t="s">
        <v>20396</v>
      </c>
      <c r="N12700">
        <v>4</v>
      </c>
      <c r="P12700" t="s">
        <v>20366</v>
      </c>
      <c r="Q12700" t="s">
        <v>20675</v>
      </c>
      <c r="S12700" t="s">
        <v>20368</v>
      </c>
    </row>
    <row r="12701" spans="1:19" hidden="1" x14ac:dyDescent="0.2">
      <c r="A12701">
        <v>2064</v>
      </c>
      <c r="B12701" t="s">
        <v>20670</v>
      </c>
      <c r="C12701" t="s">
        <v>105</v>
      </c>
      <c r="D12701">
        <v>2.7</v>
      </c>
      <c r="E12701">
        <v>25</v>
      </c>
      <c r="F12701" t="s">
        <v>20379</v>
      </c>
      <c r="G12701" t="s">
        <v>55</v>
      </c>
      <c r="H12701" t="s">
        <v>46</v>
      </c>
      <c r="I12701" t="s">
        <v>20380</v>
      </c>
      <c r="K12701" t="e">
        <f>- Other values are given in C83  M82 and S88</f>
        <v>#NAME?</v>
      </c>
      <c r="L12701" t="s">
        <v>20674</v>
      </c>
      <c r="M12701" t="s">
        <v>20396</v>
      </c>
      <c r="N12701">
        <v>4</v>
      </c>
      <c r="P12701" t="s">
        <v>20366</v>
      </c>
      <c r="Q12701" t="s">
        <v>20675</v>
      </c>
      <c r="S12701" t="s">
        <v>20368</v>
      </c>
    </row>
    <row r="12702" spans="1:19" x14ac:dyDescent="0.2">
      <c r="A12702">
        <v>2064</v>
      </c>
      <c r="B12702" t="s">
        <v>20670</v>
      </c>
      <c r="C12702" t="s">
        <v>105</v>
      </c>
      <c r="D12702">
        <v>2.8450000000000002</v>
      </c>
      <c r="E12702">
        <v>15</v>
      </c>
      <c r="F12702" t="s">
        <v>20671</v>
      </c>
      <c r="G12702" t="s">
        <v>20672</v>
      </c>
      <c r="H12702" t="s">
        <v>36</v>
      </c>
      <c r="I12702" t="s">
        <v>20673</v>
      </c>
      <c r="J12702" t="s">
        <v>43</v>
      </c>
      <c r="K12702" s="4" t="e">
        <f>- Other values are given in C83  M82 and S88</f>
        <v>#NAME?</v>
      </c>
      <c r="L12702" t="s">
        <v>20674</v>
      </c>
      <c r="M12702" t="s">
        <v>20396</v>
      </c>
      <c r="N12702">
        <v>4</v>
      </c>
      <c r="P12702" t="s">
        <v>20366</v>
      </c>
      <c r="Q12702" t="s">
        <v>20675</v>
      </c>
      <c r="S12702" t="s">
        <v>20368</v>
      </c>
    </row>
    <row r="12703" spans="1:19" x14ac:dyDescent="0.2">
      <c r="A12703">
        <v>2064</v>
      </c>
      <c r="B12703" t="s">
        <v>20670</v>
      </c>
      <c r="C12703" t="s">
        <v>105</v>
      </c>
      <c r="D12703">
        <v>2.9</v>
      </c>
      <c r="E12703">
        <v>35</v>
      </c>
      <c r="F12703" t="s">
        <v>20671</v>
      </c>
      <c r="G12703" t="s">
        <v>20672</v>
      </c>
      <c r="H12703" t="s">
        <v>36</v>
      </c>
      <c r="I12703" t="s">
        <v>20673</v>
      </c>
      <c r="J12703" t="s">
        <v>43</v>
      </c>
      <c r="K12703" s="4" t="e">
        <f>- Other values are given in C83  M82 and S88</f>
        <v>#NAME?</v>
      </c>
      <c r="L12703" t="s">
        <v>20674</v>
      </c>
      <c r="M12703" t="s">
        <v>20396</v>
      </c>
      <c r="N12703">
        <v>4</v>
      </c>
      <c r="P12703" t="s">
        <v>20366</v>
      </c>
      <c r="Q12703" t="s">
        <v>20675</v>
      </c>
      <c r="S12703" t="s">
        <v>20368</v>
      </c>
    </row>
    <row r="12704" spans="1:19" x14ac:dyDescent="0.2">
      <c r="A12704">
        <v>2064</v>
      </c>
      <c r="B12704" t="s">
        <v>20670</v>
      </c>
      <c r="C12704" t="s">
        <v>105</v>
      </c>
      <c r="D12704">
        <v>2.9550000000000001</v>
      </c>
      <c r="E12704">
        <v>50</v>
      </c>
      <c r="F12704" t="s">
        <v>20671</v>
      </c>
      <c r="G12704" t="s">
        <v>20672</v>
      </c>
      <c r="H12704" t="s">
        <v>36</v>
      </c>
      <c r="I12704" t="s">
        <v>20673</v>
      </c>
      <c r="J12704" t="s">
        <v>43</v>
      </c>
      <c r="K12704" s="4" t="e">
        <f>- Other values are given in C83  M82 and S88</f>
        <v>#NAME?</v>
      </c>
      <c r="L12704" t="s">
        <v>20674</v>
      </c>
      <c r="M12704" t="s">
        <v>20396</v>
      </c>
      <c r="N12704">
        <v>4</v>
      </c>
      <c r="P12704" t="s">
        <v>20366</v>
      </c>
      <c r="Q12704" t="s">
        <v>20675</v>
      </c>
      <c r="S12704" t="s">
        <v>20368</v>
      </c>
    </row>
    <row r="12705" spans="1:19" x14ac:dyDescent="0.2">
      <c r="A12705">
        <v>2064</v>
      </c>
      <c r="B12705" t="s">
        <v>20670</v>
      </c>
      <c r="C12705" t="s">
        <v>105</v>
      </c>
      <c r="D12705">
        <v>3.004</v>
      </c>
      <c r="E12705">
        <v>60</v>
      </c>
      <c r="F12705" t="s">
        <v>20671</v>
      </c>
      <c r="G12705" t="s">
        <v>20672</v>
      </c>
      <c r="H12705" t="s">
        <v>36</v>
      </c>
      <c r="I12705" t="s">
        <v>20673</v>
      </c>
      <c r="J12705" t="s">
        <v>43</v>
      </c>
      <c r="K12705" s="4" t="e">
        <f>- Other values are given in C83  M82 and S88</f>
        <v>#NAME?</v>
      </c>
      <c r="L12705" t="s">
        <v>20674</v>
      </c>
      <c r="M12705" t="s">
        <v>20396</v>
      </c>
      <c r="N12705">
        <v>4</v>
      </c>
      <c r="P12705" t="s">
        <v>20366</v>
      </c>
      <c r="Q12705" t="s">
        <v>20675</v>
      </c>
      <c r="S12705" t="s">
        <v>20368</v>
      </c>
    </row>
    <row r="12706" spans="1:19" x14ac:dyDescent="0.2">
      <c r="A12706">
        <v>2064</v>
      </c>
      <c r="B12706" t="s">
        <v>20670</v>
      </c>
      <c r="C12706" t="s">
        <v>105</v>
      </c>
      <c r="D12706">
        <v>3.0619999999999998</v>
      </c>
      <c r="E12706">
        <v>75</v>
      </c>
      <c r="F12706" t="s">
        <v>20671</v>
      </c>
      <c r="G12706" t="s">
        <v>20672</v>
      </c>
      <c r="H12706" t="s">
        <v>36</v>
      </c>
      <c r="I12706" t="s">
        <v>20673</v>
      </c>
      <c r="J12706" t="s">
        <v>43</v>
      </c>
      <c r="K12706" s="4" t="e">
        <f>- Other values are given in C83  M82 and S88</f>
        <v>#NAME?</v>
      </c>
      <c r="L12706" t="s">
        <v>20674</v>
      </c>
      <c r="M12706" t="s">
        <v>20396</v>
      </c>
      <c r="N12706">
        <v>4</v>
      </c>
      <c r="P12706" t="s">
        <v>20366</v>
      </c>
      <c r="Q12706" t="s">
        <v>20675</v>
      </c>
      <c r="S12706" t="s">
        <v>20368</v>
      </c>
    </row>
    <row r="12707" spans="1:19" x14ac:dyDescent="0.2">
      <c r="A12707">
        <v>2064</v>
      </c>
      <c r="B12707" t="s">
        <v>20670</v>
      </c>
      <c r="C12707" t="s">
        <v>105</v>
      </c>
      <c r="D12707">
        <v>3.1339999999999999</v>
      </c>
      <c r="E12707">
        <v>90</v>
      </c>
      <c r="F12707" t="s">
        <v>20671</v>
      </c>
      <c r="G12707" t="s">
        <v>20672</v>
      </c>
      <c r="H12707" t="s">
        <v>36</v>
      </c>
      <c r="I12707" t="s">
        <v>20673</v>
      </c>
      <c r="J12707" t="s">
        <v>43</v>
      </c>
      <c r="K12707" s="4" t="e">
        <f>- Other values are given in C83  M82 and S88</f>
        <v>#NAME?</v>
      </c>
      <c r="L12707" t="s">
        <v>20674</v>
      </c>
      <c r="M12707" t="s">
        <v>20396</v>
      </c>
      <c r="N12707">
        <v>4</v>
      </c>
      <c r="P12707" t="s">
        <v>20366</v>
      </c>
      <c r="Q12707" t="s">
        <v>20675</v>
      </c>
      <c r="S12707" t="s">
        <v>20368</v>
      </c>
    </row>
    <row r="12708" spans="1:19" hidden="1" x14ac:dyDescent="0.2">
      <c r="A12708">
        <v>2065</v>
      </c>
      <c r="B12708" t="s">
        <v>20678</v>
      </c>
      <c r="C12708" t="s">
        <v>20663</v>
      </c>
      <c r="D12708">
        <v>2.92</v>
      </c>
      <c r="E12708">
        <v>25</v>
      </c>
      <c r="F12708" t="s">
        <v>20676</v>
      </c>
      <c r="G12708" t="s">
        <v>2615</v>
      </c>
      <c r="H12708" t="s">
        <v>46</v>
      </c>
      <c r="I12708" t="s">
        <v>7638</v>
      </c>
      <c r="K12708"/>
      <c r="L12708" t="s">
        <v>20679</v>
      </c>
      <c r="M12708" t="s">
        <v>20396</v>
      </c>
      <c r="N12708">
        <v>4</v>
      </c>
      <c r="P12708" t="s">
        <v>20366</v>
      </c>
      <c r="Q12708" t="s">
        <v>20680</v>
      </c>
      <c r="S12708" t="s">
        <v>20368</v>
      </c>
    </row>
    <row r="12709" spans="1:19" hidden="1" x14ac:dyDescent="0.2">
      <c r="A12709">
        <v>2065</v>
      </c>
      <c r="B12709" t="s">
        <v>20678</v>
      </c>
      <c r="C12709" t="s">
        <v>20667</v>
      </c>
      <c r="D12709">
        <v>3.46</v>
      </c>
      <c r="E12709" t="s">
        <v>414</v>
      </c>
      <c r="F12709" t="s">
        <v>20382</v>
      </c>
      <c r="G12709" t="s">
        <v>2615</v>
      </c>
      <c r="H12709" t="s">
        <v>46</v>
      </c>
      <c r="I12709" t="s">
        <v>7638</v>
      </c>
      <c r="K12709"/>
      <c r="L12709" t="s">
        <v>20679</v>
      </c>
      <c r="M12709" t="s">
        <v>20396</v>
      </c>
      <c r="N12709">
        <v>4</v>
      </c>
      <c r="P12709" t="s">
        <v>20366</v>
      </c>
      <c r="Q12709" t="s">
        <v>20680</v>
      </c>
      <c r="S12709" t="s">
        <v>20368</v>
      </c>
    </row>
    <row r="12710" spans="1:19" hidden="1" x14ac:dyDescent="0.2">
      <c r="A12710">
        <v>2065</v>
      </c>
      <c r="B12710" t="s">
        <v>20678</v>
      </c>
      <c r="C12710" t="s">
        <v>105</v>
      </c>
      <c r="D12710">
        <v>2.93</v>
      </c>
      <c r="E12710">
        <v>40</v>
      </c>
      <c r="F12710" t="s">
        <v>20382</v>
      </c>
      <c r="G12710" t="s">
        <v>55</v>
      </c>
      <c r="H12710" t="s">
        <v>46</v>
      </c>
      <c r="I12710" t="s">
        <v>4388</v>
      </c>
      <c r="K12710"/>
      <c r="L12710" t="s">
        <v>20679</v>
      </c>
      <c r="M12710" t="s">
        <v>20396</v>
      </c>
      <c r="N12710">
        <v>4</v>
      </c>
      <c r="P12710" t="s">
        <v>20366</v>
      </c>
      <c r="Q12710" t="s">
        <v>20680</v>
      </c>
      <c r="S12710" t="s">
        <v>20368</v>
      </c>
    </row>
    <row r="12711" spans="1:19" hidden="1" x14ac:dyDescent="0.2">
      <c r="A12711">
        <v>2065</v>
      </c>
      <c r="B12711" t="s">
        <v>20678</v>
      </c>
      <c r="C12711" t="s">
        <v>105</v>
      </c>
      <c r="D12711">
        <v>2.9009999999999998</v>
      </c>
      <c r="E12711">
        <v>25</v>
      </c>
      <c r="F12711" t="s">
        <v>20382</v>
      </c>
      <c r="I12711" t="s">
        <v>20681</v>
      </c>
      <c r="K12711"/>
      <c r="L12711" t="s">
        <v>20679</v>
      </c>
      <c r="M12711" t="s">
        <v>20396</v>
      </c>
      <c r="N12711">
        <v>4</v>
      </c>
      <c r="P12711" t="s">
        <v>20366</v>
      </c>
      <c r="Q12711" t="s">
        <v>20680</v>
      </c>
      <c r="S12711" t="s">
        <v>20368</v>
      </c>
    </row>
    <row r="12712" spans="1:19" hidden="1" x14ac:dyDescent="0.2">
      <c r="A12712">
        <v>2066</v>
      </c>
      <c r="B12712" t="s">
        <v>20682</v>
      </c>
      <c r="C12712" t="s">
        <v>105</v>
      </c>
      <c r="D12712">
        <v>3.1240000000000001</v>
      </c>
      <c r="E12712">
        <v>10</v>
      </c>
      <c r="G12712" t="s">
        <v>55</v>
      </c>
      <c r="H12712" t="s">
        <v>46</v>
      </c>
      <c r="I12712" t="s">
        <v>4388</v>
      </c>
      <c r="K12712"/>
      <c r="L12712" t="s">
        <v>20683</v>
      </c>
      <c r="M12712" t="s">
        <v>20396</v>
      </c>
      <c r="N12712">
        <v>4</v>
      </c>
      <c r="P12712" t="s">
        <v>20366</v>
      </c>
      <c r="Q12712" t="s">
        <v>20684</v>
      </c>
      <c r="S12712" t="s">
        <v>20368</v>
      </c>
    </row>
    <row r="12713" spans="1:19" hidden="1" x14ac:dyDescent="0.2">
      <c r="A12713">
        <v>2066</v>
      </c>
      <c r="B12713" t="s">
        <v>20682</v>
      </c>
      <c r="C12713" t="s">
        <v>105</v>
      </c>
      <c r="D12713">
        <v>3.2109999999999999</v>
      </c>
      <c r="E12713">
        <v>40</v>
      </c>
      <c r="G12713" t="s">
        <v>55</v>
      </c>
      <c r="H12713" t="s">
        <v>46</v>
      </c>
      <c r="I12713" t="s">
        <v>4388</v>
      </c>
      <c r="K12713"/>
      <c r="L12713" t="s">
        <v>20683</v>
      </c>
      <c r="M12713" t="s">
        <v>20396</v>
      </c>
      <c r="N12713">
        <v>4</v>
      </c>
      <c r="P12713" t="s">
        <v>20366</v>
      </c>
      <c r="Q12713" t="s">
        <v>20684</v>
      </c>
      <c r="S12713" t="s">
        <v>20368</v>
      </c>
    </row>
    <row r="12714" spans="1:19" hidden="1" x14ac:dyDescent="0.2">
      <c r="A12714">
        <v>2066</v>
      </c>
      <c r="B12714" t="s">
        <v>20682</v>
      </c>
      <c r="C12714" t="s">
        <v>20663</v>
      </c>
      <c r="D12714">
        <v>3.19</v>
      </c>
      <c r="E12714">
        <v>25</v>
      </c>
      <c r="F12714" t="s">
        <v>20676</v>
      </c>
      <c r="G12714" t="s">
        <v>2615</v>
      </c>
      <c r="H12714" t="s">
        <v>46</v>
      </c>
      <c r="I12714" t="s">
        <v>7638</v>
      </c>
      <c r="K12714"/>
      <c r="L12714" t="s">
        <v>20683</v>
      </c>
      <c r="M12714" t="s">
        <v>20396</v>
      </c>
      <c r="N12714">
        <v>4</v>
      </c>
      <c r="P12714" t="s">
        <v>20366</v>
      </c>
      <c r="Q12714" t="s">
        <v>20684</v>
      </c>
      <c r="S12714" t="s">
        <v>20368</v>
      </c>
    </row>
    <row r="12715" spans="1:19" hidden="1" x14ac:dyDescent="0.2">
      <c r="A12715">
        <v>2066</v>
      </c>
      <c r="B12715" t="s">
        <v>20682</v>
      </c>
      <c r="C12715" t="s">
        <v>20667</v>
      </c>
      <c r="D12715">
        <v>3.61</v>
      </c>
      <c r="E12715" t="s">
        <v>414</v>
      </c>
      <c r="F12715" t="s">
        <v>20382</v>
      </c>
      <c r="G12715" t="s">
        <v>2615</v>
      </c>
      <c r="H12715" t="s">
        <v>46</v>
      </c>
      <c r="I12715" t="s">
        <v>7638</v>
      </c>
      <c r="K12715"/>
      <c r="L12715" t="s">
        <v>20683</v>
      </c>
      <c r="M12715" t="s">
        <v>20396</v>
      </c>
      <c r="N12715">
        <v>4</v>
      </c>
      <c r="P12715" t="s">
        <v>20366</v>
      </c>
      <c r="Q12715" t="s">
        <v>20684</v>
      </c>
      <c r="S12715" t="s">
        <v>20368</v>
      </c>
    </row>
    <row r="12716" spans="1:19" hidden="1" x14ac:dyDescent="0.2">
      <c r="A12716">
        <v>2066</v>
      </c>
      <c r="B12716" t="s">
        <v>20682</v>
      </c>
      <c r="C12716" t="s">
        <v>105</v>
      </c>
      <c r="D12716">
        <v>3.1739999999999999</v>
      </c>
      <c r="E12716">
        <v>25</v>
      </c>
      <c r="F12716" t="s">
        <v>20382</v>
      </c>
      <c r="I12716" t="s">
        <v>20681</v>
      </c>
      <c r="K12716"/>
      <c r="L12716" t="s">
        <v>20683</v>
      </c>
      <c r="M12716" t="s">
        <v>20396</v>
      </c>
      <c r="N12716">
        <v>4</v>
      </c>
      <c r="P12716" t="s">
        <v>20366</v>
      </c>
      <c r="Q12716" t="s">
        <v>20684</v>
      </c>
      <c r="S12716" t="s">
        <v>20368</v>
      </c>
    </row>
    <row r="12717" spans="1:19" hidden="1" x14ac:dyDescent="0.2">
      <c r="A12717">
        <v>2067</v>
      </c>
      <c r="B12717" t="s">
        <v>20685</v>
      </c>
      <c r="C12717" t="s">
        <v>20663</v>
      </c>
      <c r="D12717">
        <v>2.72</v>
      </c>
      <c r="E12717">
        <v>25</v>
      </c>
      <c r="F12717" t="s">
        <v>20676</v>
      </c>
      <c r="G12717" t="s">
        <v>2615</v>
      </c>
      <c r="H12717" t="s">
        <v>46</v>
      </c>
      <c r="I12717" t="s">
        <v>7638</v>
      </c>
      <c r="K12717"/>
      <c r="L12717" t="s">
        <v>20686</v>
      </c>
      <c r="M12717" t="s">
        <v>20396</v>
      </c>
      <c r="N12717">
        <v>4</v>
      </c>
      <c r="P12717" t="s">
        <v>20366</v>
      </c>
      <c r="Q12717" t="s">
        <v>20687</v>
      </c>
      <c r="S12717" t="s">
        <v>20368</v>
      </c>
    </row>
    <row r="12718" spans="1:19" hidden="1" x14ac:dyDescent="0.2">
      <c r="A12718">
        <v>2067</v>
      </c>
      <c r="B12718" t="s">
        <v>20685</v>
      </c>
      <c r="C12718" t="s">
        <v>20667</v>
      </c>
      <c r="D12718">
        <v>3.13</v>
      </c>
      <c r="E12718" t="s">
        <v>414</v>
      </c>
      <c r="F12718" t="s">
        <v>20382</v>
      </c>
      <c r="G12718" t="s">
        <v>2615</v>
      </c>
      <c r="H12718" t="s">
        <v>46</v>
      </c>
      <c r="I12718" t="s">
        <v>7638</v>
      </c>
      <c r="K12718"/>
      <c r="L12718" t="s">
        <v>20686</v>
      </c>
      <c r="M12718" t="s">
        <v>20396</v>
      </c>
      <c r="N12718">
        <v>4</v>
      </c>
      <c r="P12718" t="s">
        <v>20366</v>
      </c>
      <c r="Q12718" t="s">
        <v>20687</v>
      </c>
      <c r="S12718" t="s">
        <v>20368</v>
      </c>
    </row>
    <row r="12719" spans="1:19" hidden="1" x14ac:dyDescent="0.2">
      <c r="A12719">
        <v>2067</v>
      </c>
      <c r="B12719" t="s">
        <v>20685</v>
      </c>
      <c r="C12719" t="s">
        <v>105</v>
      </c>
      <c r="D12719">
        <v>2.5840000000000001</v>
      </c>
      <c r="E12719">
        <v>25</v>
      </c>
      <c r="F12719" t="s">
        <v>20382</v>
      </c>
      <c r="I12719" t="s">
        <v>20681</v>
      </c>
      <c r="K12719"/>
      <c r="L12719" t="s">
        <v>20686</v>
      </c>
      <c r="M12719" t="s">
        <v>20396</v>
      </c>
      <c r="N12719">
        <v>4</v>
      </c>
      <c r="P12719" t="s">
        <v>20366</v>
      </c>
      <c r="Q12719" t="s">
        <v>20687</v>
      </c>
      <c r="S12719" t="s">
        <v>20368</v>
      </c>
    </row>
    <row r="12720" spans="1:19" hidden="1" x14ac:dyDescent="0.2">
      <c r="A12720">
        <v>2068</v>
      </c>
      <c r="B12720" t="s">
        <v>20688</v>
      </c>
      <c r="C12720" t="s">
        <v>105</v>
      </c>
      <c r="D12720">
        <v>1.48</v>
      </c>
      <c r="E12720">
        <v>23.5</v>
      </c>
      <c r="F12720" s="1" t="s">
        <v>20689</v>
      </c>
      <c r="G12720" t="s">
        <v>31</v>
      </c>
      <c r="H12720" t="s">
        <v>23</v>
      </c>
      <c r="I12720" t="s">
        <v>7356</v>
      </c>
      <c r="K12720"/>
      <c r="L12720" t="s">
        <v>20690</v>
      </c>
      <c r="M12720" t="s">
        <v>20396</v>
      </c>
      <c r="N12720">
        <v>4</v>
      </c>
      <c r="P12720" t="s">
        <v>20366</v>
      </c>
      <c r="Q12720" t="s">
        <v>20691</v>
      </c>
      <c r="S12720" t="s">
        <v>20368</v>
      </c>
    </row>
    <row r="12721" spans="1:19" hidden="1" x14ac:dyDescent="0.2">
      <c r="A12721">
        <v>2068</v>
      </c>
      <c r="B12721" t="s">
        <v>20688</v>
      </c>
      <c r="C12721" t="s">
        <v>20452</v>
      </c>
      <c r="D12721">
        <v>8.9</v>
      </c>
      <c r="E12721" t="s">
        <v>20692</v>
      </c>
      <c r="F12721" t="s">
        <v>20693</v>
      </c>
      <c r="G12721" t="s">
        <v>31</v>
      </c>
      <c r="H12721" t="s">
        <v>46</v>
      </c>
      <c r="I12721" t="s">
        <v>7356</v>
      </c>
      <c r="K12721"/>
      <c r="L12721" t="s">
        <v>20690</v>
      </c>
      <c r="M12721" t="s">
        <v>20396</v>
      </c>
      <c r="N12721">
        <v>4</v>
      </c>
      <c r="P12721" t="s">
        <v>20366</v>
      </c>
      <c r="Q12721" t="s">
        <v>20691</v>
      </c>
      <c r="S12721" t="s">
        <v>20368</v>
      </c>
    </row>
    <row r="12722" spans="1:19" hidden="1" x14ac:dyDescent="0.2">
      <c r="A12722">
        <v>2069</v>
      </c>
      <c r="B12722" t="s">
        <v>20694</v>
      </c>
      <c r="C12722" t="s">
        <v>105</v>
      </c>
      <c r="D12722">
        <v>2.2599999999999998</v>
      </c>
      <c r="E12722" t="s">
        <v>363</v>
      </c>
      <c r="F12722" t="s">
        <v>2199</v>
      </c>
      <c r="G12722" t="s">
        <v>55</v>
      </c>
      <c r="H12722" t="s">
        <v>23</v>
      </c>
      <c r="I12722" t="s">
        <v>8246</v>
      </c>
      <c r="K12722"/>
      <c r="L12722" t="s">
        <v>20695</v>
      </c>
      <c r="M12722" t="s">
        <v>26</v>
      </c>
      <c r="N12722">
        <v>2</v>
      </c>
      <c r="P12722" t="s">
        <v>20366</v>
      </c>
      <c r="Q12722" t="s">
        <v>20696</v>
      </c>
      <c r="S12722" t="s">
        <v>20368</v>
      </c>
    </row>
    <row r="12723" spans="1:19" hidden="1" x14ac:dyDescent="0.2">
      <c r="A12723">
        <v>2070</v>
      </c>
      <c r="B12723" t="s">
        <v>20697</v>
      </c>
      <c r="C12723" t="s">
        <v>105</v>
      </c>
      <c r="D12723">
        <v>1.3</v>
      </c>
      <c r="E12723">
        <v>20</v>
      </c>
      <c r="F12723" t="s">
        <v>20698</v>
      </c>
      <c r="G12723" t="s">
        <v>75</v>
      </c>
      <c r="H12723" t="s">
        <v>23</v>
      </c>
      <c r="I12723" t="s">
        <v>20409</v>
      </c>
      <c r="K12723"/>
      <c r="L12723" t="s">
        <v>20699</v>
      </c>
      <c r="M12723" t="s">
        <v>26</v>
      </c>
      <c r="N12723">
        <v>2</v>
      </c>
      <c r="P12723" t="s">
        <v>20366</v>
      </c>
      <c r="Q12723" t="s">
        <v>20700</v>
      </c>
      <c r="S12723" t="s">
        <v>20368</v>
      </c>
    </row>
    <row r="12724" spans="1:19" hidden="1" x14ac:dyDescent="0.2">
      <c r="A12724">
        <v>2071</v>
      </c>
      <c r="B12724" t="s">
        <v>20701</v>
      </c>
      <c r="C12724" t="s">
        <v>105</v>
      </c>
      <c r="D12724">
        <v>12.89</v>
      </c>
      <c r="E12724">
        <v>25</v>
      </c>
      <c r="G12724" t="s">
        <v>817</v>
      </c>
      <c r="H12724" t="s">
        <v>46</v>
      </c>
      <c r="I12724" t="s">
        <v>16845</v>
      </c>
      <c r="K12724"/>
      <c r="L12724" t="s">
        <v>20702</v>
      </c>
      <c r="M12724" t="s">
        <v>20396</v>
      </c>
      <c r="N12724">
        <v>4</v>
      </c>
      <c r="P12724" t="s">
        <v>20366</v>
      </c>
      <c r="Q12724" t="s">
        <v>20703</v>
      </c>
      <c r="S12724" t="s">
        <v>20368</v>
      </c>
    </row>
    <row r="12725" spans="1:19" hidden="1" x14ac:dyDescent="0.2">
      <c r="A12725" t="s">
        <v>20704</v>
      </c>
      <c r="B12725" t="s">
        <v>20705</v>
      </c>
      <c r="C12725" t="s">
        <v>105</v>
      </c>
      <c r="D12725">
        <v>5.8</v>
      </c>
      <c r="E12725">
        <v>21</v>
      </c>
      <c r="F12725" t="s">
        <v>10843</v>
      </c>
      <c r="G12725" t="s">
        <v>31</v>
      </c>
      <c r="H12725" t="s">
        <v>23</v>
      </c>
      <c r="I12725" t="s">
        <v>10407</v>
      </c>
      <c r="K12725"/>
      <c r="L12725" t="s">
        <v>20706</v>
      </c>
      <c r="M12725" t="s">
        <v>26</v>
      </c>
      <c r="N12725">
        <v>2</v>
      </c>
      <c r="P12725" t="s">
        <v>20366</v>
      </c>
      <c r="Q12725" t="s">
        <v>20707</v>
      </c>
      <c r="S12725" t="s">
        <v>20368</v>
      </c>
    </row>
    <row r="12726" spans="1:19" hidden="1" x14ac:dyDescent="0.2">
      <c r="A12726">
        <v>2075</v>
      </c>
      <c r="B12726" t="s">
        <v>20708</v>
      </c>
      <c r="C12726" t="s">
        <v>105</v>
      </c>
      <c r="D12726">
        <v>3.42</v>
      </c>
      <c r="E12726">
        <v>0</v>
      </c>
      <c r="F12726" t="s">
        <v>1420</v>
      </c>
      <c r="G12726" t="s">
        <v>55</v>
      </c>
      <c r="H12726" t="s">
        <v>46</v>
      </c>
      <c r="I12726" t="s">
        <v>12386</v>
      </c>
      <c r="K12726" t="e">
        <f>- Other values in B59, D8, F42, J5, I20, K69, L24, L68, P79 and W46</f>
        <v>#NAME?</v>
      </c>
      <c r="L12726" t="s">
        <v>20709</v>
      </c>
      <c r="M12726" t="s">
        <v>20365</v>
      </c>
      <c r="N12726">
        <v>8</v>
      </c>
      <c r="O12726" t="s">
        <v>20710</v>
      </c>
      <c r="P12726" t="s">
        <v>20366</v>
      </c>
      <c r="Q12726" t="s">
        <v>20711</v>
      </c>
      <c r="S12726" t="s">
        <v>20368</v>
      </c>
    </row>
    <row r="12727" spans="1:19" hidden="1" x14ac:dyDescent="0.2">
      <c r="A12727">
        <v>2075</v>
      </c>
      <c r="B12727" t="s">
        <v>20708</v>
      </c>
      <c r="C12727" t="s">
        <v>20452</v>
      </c>
      <c r="D12727">
        <v>10.48</v>
      </c>
      <c r="E12727">
        <v>0</v>
      </c>
      <c r="F12727" t="s">
        <v>1420</v>
      </c>
      <c r="G12727" t="s">
        <v>55</v>
      </c>
      <c r="H12727" t="s">
        <v>46</v>
      </c>
      <c r="I12727" t="s">
        <v>12386</v>
      </c>
      <c r="K12727" t="e">
        <f>- Other values in B59, D8, F42, J5, I20, K69, L24, L68, P79 and W46</f>
        <v>#NAME?</v>
      </c>
      <c r="L12727" t="s">
        <v>20709</v>
      </c>
      <c r="M12727" t="s">
        <v>20365</v>
      </c>
      <c r="N12727">
        <v>8</v>
      </c>
      <c r="O12727" t="s">
        <v>20710</v>
      </c>
      <c r="P12727" t="s">
        <v>20366</v>
      </c>
      <c r="Q12727" t="s">
        <v>20711</v>
      </c>
      <c r="S12727" t="s">
        <v>20368</v>
      </c>
    </row>
    <row r="12728" spans="1:19" hidden="1" x14ac:dyDescent="0.2">
      <c r="A12728">
        <v>2075</v>
      </c>
      <c r="B12728" t="s">
        <v>20708</v>
      </c>
      <c r="C12728" t="s">
        <v>105</v>
      </c>
      <c r="D12728">
        <v>3.55</v>
      </c>
      <c r="E12728">
        <v>15</v>
      </c>
      <c r="F12728" t="s">
        <v>1420</v>
      </c>
      <c r="G12728" t="s">
        <v>55</v>
      </c>
      <c r="H12728" t="s">
        <v>46</v>
      </c>
      <c r="I12728" t="s">
        <v>12386</v>
      </c>
      <c r="K12728" t="e">
        <f>- Other values in B59, D8, F42, J5, I20, K69, L24, L68, P79 and W46</f>
        <v>#NAME?</v>
      </c>
      <c r="L12728" t="s">
        <v>20709</v>
      </c>
      <c r="M12728" t="s">
        <v>20365</v>
      </c>
      <c r="N12728">
        <v>8</v>
      </c>
      <c r="O12728" t="s">
        <v>20710</v>
      </c>
      <c r="P12728" t="s">
        <v>20366</v>
      </c>
      <c r="Q12728" t="s">
        <v>20711</v>
      </c>
      <c r="S12728" t="s">
        <v>20368</v>
      </c>
    </row>
    <row r="12729" spans="1:19" hidden="1" x14ac:dyDescent="0.2">
      <c r="A12729">
        <v>2075</v>
      </c>
      <c r="B12729" t="s">
        <v>20708</v>
      </c>
      <c r="C12729" t="s">
        <v>20452</v>
      </c>
      <c r="D12729">
        <v>10.35</v>
      </c>
      <c r="E12729">
        <v>15</v>
      </c>
      <c r="F12729" t="s">
        <v>1420</v>
      </c>
      <c r="G12729" t="s">
        <v>55</v>
      </c>
      <c r="H12729" t="s">
        <v>46</v>
      </c>
      <c r="I12729" t="s">
        <v>12386</v>
      </c>
      <c r="K12729" t="e">
        <f>- Other values in B59, D8, F42, J5, I20, K69, L24, L68, P79 and W46</f>
        <v>#NAME?</v>
      </c>
      <c r="L12729" t="s">
        <v>20709</v>
      </c>
      <c r="M12729" t="s">
        <v>20365</v>
      </c>
      <c r="N12729">
        <v>8</v>
      </c>
      <c r="O12729" t="s">
        <v>20710</v>
      </c>
      <c r="P12729" t="s">
        <v>20366</v>
      </c>
      <c r="Q12729" t="s">
        <v>20711</v>
      </c>
      <c r="S12729" t="s">
        <v>20368</v>
      </c>
    </row>
    <row r="12730" spans="1:19" hidden="1" x14ac:dyDescent="0.2">
      <c r="A12730">
        <v>2075</v>
      </c>
      <c r="B12730" t="s">
        <v>20708</v>
      </c>
      <c r="C12730" t="s">
        <v>105</v>
      </c>
      <c r="D12730">
        <v>3.59</v>
      </c>
      <c r="E12730">
        <v>35</v>
      </c>
      <c r="F12730" t="s">
        <v>1420</v>
      </c>
      <c r="G12730" t="s">
        <v>55</v>
      </c>
      <c r="H12730" t="s">
        <v>46</v>
      </c>
      <c r="I12730" t="s">
        <v>12386</v>
      </c>
      <c r="K12730" t="e">
        <f>- Other values in B59, D8, F42, J5, I20, K69, L24, L68, P79 and W46</f>
        <v>#NAME?</v>
      </c>
      <c r="L12730" t="s">
        <v>20709</v>
      </c>
      <c r="M12730" t="s">
        <v>20365</v>
      </c>
      <c r="N12730">
        <v>8</v>
      </c>
      <c r="O12730" t="s">
        <v>20710</v>
      </c>
      <c r="P12730" t="s">
        <v>20366</v>
      </c>
      <c r="Q12730" t="s">
        <v>20711</v>
      </c>
      <c r="S12730" t="s">
        <v>20368</v>
      </c>
    </row>
    <row r="12731" spans="1:19" hidden="1" x14ac:dyDescent="0.2">
      <c r="A12731">
        <v>2075</v>
      </c>
      <c r="B12731" t="s">
        <v>20708</v>
      </c>
      <c r="C12731" t="s">
        <v>20452</v>
      </c>
      <c r="D12731">
        <v>10.07</v>
      </c>
      <c r="E12731">
        <v>35</v>
      </c>
      <c r="F12731" t="s">
        <v>1420</v>
      </c>
      <c r="G12731" t="s">
        <v>55</v>
      </c>
      <c r="H12731" t="s">
        <v>46</v>
      </c>
      <c r="I12731" t="s">
        <v>12386</v>
      </c>
      <c r="K12731" t="e">
        <f>- Other values in B59, D8, F42, J5, I20, K69, L24, L68, P79 and W46</f>
        <v>#NAME?</v>
      </c>
      <c r="L12731" t="s">
        <v>20709</v>
      </c>
      <c r="M12731" t="s">
        <v>20365</v>
      </c>
      <c r="N12731">
        <v>8</v>
      </c>
      <c r="O12731" t="s">
        <v>20710</v>
      </c>
      <c r="P12731" t="s">
        <v>20366</v>
      </c>
      <c r="Q12731" t="s">
        <v>20711</v>
      </c>
      <c r="S12731" t="s">
        <v>20368</v>
      </c>
    </row>
    <row r="12732" spans="1:19" hidden="1" x14ac:dyDescent="0.2">
      <c r="A12732">
        <v>2075</v>
      </c>
      <c r="B12732" t="s">
        <v>20708</v>
      </c>
      <c r="C12732" t="s">
        <v>105</v>
      </c>
      <c r="D12732">
        <v>3.66</v>
      </c>
      <c r="E12732">
        <v>40</v>
      </c>
      <c r="F12732" t="s">
        <v>1420</v>
      </c>
      <c r="G12732" t="s">
        <v>55</v>
      </c>
      <c r="H12732" t="s">
        <v>46</v>
      </c>
      <c r="I12732" t="s">
        <v>12386</v>
      </c>
      <c r="K12732" t="e">
        <f>- Other values in B59, D8, F42, J5, I20, K69, L24, L68, P79 and W46</f>
        <v>#NAME?</v>
      </c>
      <c r="L12732" t="s">
        <v>20709</v>
      </c>
      <c r="M12732" t="s">
        <v>20365</v>
      </c>
      <c r="N12732">
        <v>8</v>
      </c>
      <c r="O12732" t="s">
        <v>20710</v>
      </c>
      <c r="P12732" t="s">
        <v>20366</v>
      </c>
      <c r="Q12732" t="s">
        <v>20711</v>
      </c>
      <c r="S12732" t="s">
        <v>20368</v>
      </c>
    </row>
    <row r="12733" spans="1:19" hidden="1" x14ac:dyDescent="0.2">
      <c r="A12733">
        <v>2075</v>
      </c>
      <c r="B12733" t="s">
        <v>20708</v>
      </c>
      <c r="C12733" t="s">
        <v>20452</v>
      </c>
      <c r="D12733">
        <v>9.9499999999999993</v>
      </c>
      <c r="E12733">
        <v>40</v>
      </c>
      <c r="F12733" t="s">
        <v>1420</v>
      </c>
      <c r="G12733" t="s">
        <v>55</v>
      </c>
      <c r="H12733" t="s">
        <v>46</v>
      </c>
      <c r="I12733" t="s">
        <v>12386</v>
      </c>
      <c r="K12733" t="e">
        <f>- Other values in B59, D8, F42, J5, I20, K69, L24, L68, P79 and W46</f>
        <v>#NAME?</v>
      </c>
      <c r="L12733" t="s">
        <v>20709</v>
      </c>
      <c r="M12733" t="s">
        <v>20365</v>
      </c>
      <c r="N12733">
        <v>8</v>
      </c>
      <c r="O12733" t="s">
        <v>20710</v>
      </c>
      <c r="P12733" t="s">
        <v>20366</v>
      </c>
      <c r="Q12733" t="s">
        <v>20711</v>
      </c>
      <c r="S12733" t="s">
        <v>20368</v>
      </c>
    </row>
    <row r="12734" spans="1:19" hidden="1" x14ac:dyDescent="0.2">
      <c r="A12734">
        <v>2075</v>
      </c>
      <c r="B12734" t="s">
        <v>20708</v>
      </c>
      <c r="C12734" t="s">
        <v>105</v>
      </c>
      <c r="D12734">
        <v>3.581</v>
      </c>
      <c r="E12734">
        <v>25</v>
      </c>
      <c r="F12734" t="s">
        <v>20712</v>
      </c>
      <c r="G12734" t="s">
        <v>55</v>
      </c>
      <c r="H12734" t="s">
        <v>46</v>
      </c>
      <c r="I12734" t="s">
        <v>9409</v>
      </c>
      <c r="K12734" t="e">
        <f>- Other values in B59, D8, F42, J5, I20, K69, L24, L68, P79 and W46</f>
        <v>#NAME?</v>
      </c>
      <c r="L12734" t="s">
        <v>20709</v>
      </c>
      <c r="M12734" t="s">
        <v>20365</v>
      </c>
      <c r="N12734">
        <v>8</v>
      </c>
      <c r="O12734" t="s">
        <v>20710</v>
      </c>
      <c r="P12734" t="s">
        <v>20366</v>
      </c>
      <c r="Q12734" t="s">
        <v>20711</v>
      </c>
      <c r="S12734" t="s">
        <v>20368</v>
      </c>
    </row>
    <row r="12735" spans="1:19" hidden="1" x14ac:dyDescent="0.2">
      <c r="A12735">
        <v>2075</v>
      </c>
      <c r="B12735" t="s">
        <v>20708</v>
      </c>
      <c r="C12735" t="s">
        <v>105</v>
      </c>
      <c r="D12735">
        <v>3.55</v>
      </c>
      <c r="E12735">
        <v>30</v>
      </c>
      <c r="F12735" t="s">
        <v>20713</v>
      </c>
      <c r="G12735" t="s">
        <v>55</v>
      </c>
      <c r="H12735" t="s">
        <v>46</v>
      </c>
      <c r="I12735" t="s">
        <v>6948</v>
      </c>
      <c r="K12735" t="e">
        <f>- Other values in B59, D8, F42, J5, I20, K69, L24, L68, P79 and W46</f>
        <v>#NAME?</v>
      </c>
      <c r="L12735" t="s">
        <v>20709</v>
      </c>
      <c r="M12735" t="s">
        <v>20365</v>
      </c>
      <c r="N12735">
        <v>8</v>
      </c>
      <c r="O12735" t="s">
        <v>20710</v>
      </c>
      <c r="P12735" t="s">
        <v>20366</v>
      </c>
      <c r="Q12735" t="s">
        <v>20711</v>
      </c>
      <c r="S12735" t="s">
        <v>20368</v>
      </c>
    </row>
    <row r="12736" spans="1:19" hidden="1" x14ac:dyDescent="0.2">
      <c r="A12736">
        <v>2075</v>
      </c>
      <c r="B12736" t="s">
        <v>20708</v>
      </c>
      <c r="C12736" t="s">
        <v>105</v>
      </c>
      <c r="D12736">
        <v>3.677</v>
      </c>
      <c r="E12736">
        <v>25</v>
      </c>
      <c r="F12736" t="s">
        <v>20713</v>
      </c>
      <c r="G12736" t="s">
        <v>55</v>
      </c>
      <c r="H12736" t="s">
        <v>46</v>
      </c>
      <c r="I12736" t="s">
        <v>20714</v>
      </c>
      <c r="K12736" t="e">
        <f>- Other values in B59, D8, F42, J5, I20, K69, L24, L68, P79 and W46</f>
        <v>#NAME?</v>
      </c>
      <c r="L12736" t="s">
        <v>20709</v>
      </c>
      <c r="M12736" t="s">
        <v>20365</v>
      </c>
      <c r="N12736">
        <v>8</v>
      </c>
      <c r="O12736" t="s">
        <v>20710</v>
      </c>
      <c r="P12736" t="s">
        <v>20366</v>
      </c>
      <c r="Q12736" t="s">
        <v>20711</v>
      </c>
      <c r="S12736" t="s">
        <v>20368</v>
      </c>
    </row>
    <row r="12737" spans="1:19" hidden="1" x14ac:dyDescent="0.2">
      <c r="A12737">
        <v>2075</v>
      </c>
      <c r="B12737" t="s">
        <v>20708</v>
      </c>
      <c r="C12737" t="s">
        <v>20452</v>
      </c>
      <c r="D12737">
        <v>10.55</v>
      </c>
      <c r="E12737">
        <v>25</v>
      </c>
      <c r="F12737" t="s">
        <v>20713</v>
      </c>
      <c r="G12737" t="s">
        <v>55</v>
      </c>
      <c r="H12737" t="s">
        <v>46</v>
      </c>
      <c r="I12737" t="s">
        <v>20714</v>
      </c>
      <c r="K12737" t="e">
        <f>- Other values in B59, D8, F42, J5, I20, K69, L24, L68, P79 and W46</f>
        <v>#NAME?</v>
      </c>
      <c r="L12737" t="s">
        <v>20709</v>
      </c>
      <c r="M12737" t="s">
        <v>20365</v>
      </c>
      <c r="N12737">
        <v>8</v>
      </c>
      <c r="O12737" t="s">
        <v>20710</v>
      </c>
      <c r="P12737" t="s">
        <v>20366</v>
      </c>
      <c r="Q12737" t="s">
        <v>20711</v>
      </c>
      <c r="S12737" t="s">
        <v>20368</v>
      </c>
    </row>
    <row r="12738" spans="1:19" hidden="1" x14ac:dyDescent="0.2">
      <c r="A12738">
        <v>2075</v>
      </c>
      <c r="B12738" t="s">
        <v>20708</v>
      </c>
      <c r="C12738" t="s">
        <v>105</v>
      </c>
      <c r="D12738">
        <v>3.52</v>
      </c>
      <c r="E12738">
        <v>20</v>
      </c>
      <c r="F12738" t="s">
        <v>20548</v>
      </c>
      <c r="G12738" t="s">
        <v>55</v>
      </c>
      <c r="H12738" t="s">
        <v>46</v>
      </c>
      <c r="I12738" t="s">
        <v>10018</v>
      </c>
      <c r="K12738" t="e">
        <f>- Other values in B59, D8, F42, J5, I20, K69, L24, L68, P79 and W46</f>
        <v>#NAME?</v>
      </c>
      <c r="L12738" t="s">
        <v>20709</v>
      </c>
      <c r="M12738" t="s">
        <v>20365</v>
      </c>
      <c r="N12738">
        <v>8</v>
      </c>
      <c r="O12738" t="s">
        <v>20710</v>
      </c>
      <c r="P12738" t="s">
        <v>20366</v>
      </c>
      <c r="Q12738" t="s">
        <v>20711</v>
      </c>
      <c r="S12738" t="s">
        <v>20368</v>
      </c>
    </row>
    <row r="12739" spans="1:19" hidden="1" x14ac:dyDescent="0.2">
      <c r="A12739">
        <v>2075</v>
      </c>
      <c r="B12739" t="s">
        <v>20708</v>
      </c>
      <c r="C12739" t="s">
        <v>20452</v>
      </c>
      <c r="D12739">
        <v>10.199999999999999</v>
      </c>
      <c r="E12739">
        <v>20</v>
      </c>
      <c r="F12739" t="s">
        <v>20548</v>
      </c>
      <c r="G12739" t="s">
        <v>55</v>
      </c>
      <c r="H12739" t="s">
        <v>46</v>
      </c>
      <c r="I12739" t="s">
        <v>10018</v>
      </c>
      <c r="K12739" t="e">
        <f>- Other values in B59, D8, F42, J5, I20, K69, L24, L68, P79 and W46</f>
        <v>#NAME?</v>
      </c>
      <c r="L12739" t="s">
        <v>20709</v>
      </c>
      <c r="M12739" t="s">
        <v>20365</v>
      </c>
      <c r="N12739">
        <v>8</v>
      </c>
      <c r="O12739" t="s">
        <v>20710</v>
      </c>
      <c r="P12739" t="s">
        <v>20366</v>
      </c>
      <c r="Q12739" t="s">
        <v>20711</v>
      </c>
      <c r="S12739" t="s">
        <v>20368</v>
      </c>
    </row>
    <row r="12740" spans="1:19" hidden="1" x14ac:dyDescent="0.2">
      <c r="A12740">
        <v>2075</v>
      </c>
      <c r="B12740" t="s">
        <v>20708</v>
      </c>
      <c r="C12740" t="s">
        <v>105</v>
      </c>
      <c r="D12740">
        <v>3.55</v>
      </c>
      <c r="E12740">
        <v>25</v>
      </c>
      <c r="F12740" t="s">
        <v>20715</v>
      </c>
      <c r="G12740" t="s">
        <v>55</v>
      </c>
      <c r="H12740" t="s">
        <v>46</v>
      </c>
      <c r="I12740" t="s">
        <v>20716</v>
      </c>
      <c r="K12740" t="e">
        <f>- Other values in B59, D8, F42, J5, I20, K69, L24, L68, P79 and W46</f>
        <v>#NAME?</v>
      </c>
      <c r="L12740" t="s">
        <v>20709</v>
      </c>
      <c r="M12740" t="s">
        <v>20365</v>
      </c>
      <c r="N12740">
        <v>8</v>
      </c>
      <c r="O12740" t="s">
        <v>20710</v>
      </c>
      <c r="P12740" t="s">
        <v>20366</v>
      </c>
      <c r="Q12740" t="s">
        <v>20711</v>
      </c>
      <c r="S12740" t="s">
        <v>20368</v>
      </c>
    </row>
    <row r="12741" spans="1:19" hidden="1" x14ac:dyDescent="0.2">
      <c r="A12741">
        <v>2075</v>
      </c>
      <c r="B12741" t="s">
        <v>20708</v>
      </c>
      <c r="C12741" t="s">
        <v>20452</v>
      </c>
      <c r="D12741">
        <v>10.220000000000001</v>
      </c>
      <c r="E12741">
        <v>25</v>
      </c>
      <c r="F12741" t="s">
        <v>20715</v>
      </c>
      <c r="G12741" t="s">
        <v>55</v>
      </c>
      <c r="H12741" t="s">
        <v>46</v>
      </c>
      <c r="I12741" t="s">
        <v>20716</v>
      </c>
      <c r="K12741" t="e">
        <f>- Other values in B59, D8, F42, J5, I20, K69, L24, L68, P79 and W46</f>
        <v>#NAME?</v>
      </c>
      <c r="L12741" t="s">
        <v>20709</v>
      </c>
      <c r="M12741" t="s">
        <v>20365</v>
      </c>
      <c r="N12741">
        <v>8</v>
      </c>
      <c r="O12741" t="s">
        <v>20710</v>
      </c>
      <c r="P12741" t="s">
        <v>20366</v>
      </c>
      <c r="Q12741" t="s">
        <v>20711</v>
      </c>
      <c r="S12741" t="s">
        <v>20368</v>
      </c>
    </row>
    <row r="12742" spans="1:19" hidden="1" x14ac:dyDescent="0.2">
      <c r="A12742">
        <v>2075</v>
      </c>
      <c r="B12742" t="s">
        <v>20708</v>
      </c>
      <c r="C12742" t="s">
        <v>105</v>
      </c>
      <c r="D12742">
        <v>3.6</v>
      </c>
      <c r="E12742">
        <v>60</v>
      </c>
      <c r="F12742" t="s">
        <v>20715</v>
      </c>
      <c r="G12742" t="s">
        <v>55</v>
      </c>
      <c r="H12742" t="s">
        <v>46</v>
      </c>
      <c r="I12742" t="s">
        <v>20716</v>
      </c>
      <c r="K12742" t="e">
        <f>- Other values in B59, D8, F42, J5, I20, K69, L24, L68, P79 and W46</f>
        <v>#NAME?</v>
      </c>
      <c r="L12742" t="s">
        <v>20709</v>
      </c>
      <c r="M12742" t="s">
        <v>20365</v>
      </c>
      <c r="N12742">
        <v>8</v>
      </c>
      <c r="O12742" t="s">
        <v>20710</v>
      </c>
      <c r="P12742" t="s">
        <v>20366</v>
      </c>
      <c r="Q12742" t="s">
        <v>20711</v>
      </c>
      <c r="S12742" t="s">
        <v>20368</v>
      </c>
    </row>
    <row r="12743" spans="1:19" hidden="1" x14ac:dyDescent="0.2">
      <c r="A12743">
        <v>2075</v>
      </c>
      <c r="B12743" t="s">
        <v>20708</v>
      </c>
      <c r="C12743" t="s">
        <v>20452</v>
      </c>
      <c r="D12743">
        <v>9.74</v>
      </c>
      <c r="E12743">
        <v>60</v>
      </c>
      <c r="F12743" t="s">
        <v>20715</v>
      </c>
      <c r="G12743" t="s">
        <v>55</v>
      </c>
      <c r="H12743" t="s">
        <v>46</v>
      </c>
      <c r="I12743" t="s">
        <v>20716</v>
      </c>
      <c r="K12743" t="e">
        <f>- Other values in B59, D8, F42, J5, I20, K69, L24, L68, P79 and W46</f>
        <v>#NAME?</v>
      </c>
      <c r="L12743" t="s">
        <v>20709</v>
      </c>
      <c r="M12743" t="s">
        <v>20365</v>
      </c>
      <c r="N12743">
        <v>8</v>
      </c>
      <c r="O12743" t="s">
        <v>20710</v>
      </c>
      <c r="P12743" t="s">
        <v>20366</v>
      </c>
      <c r="Q12743" t="s">
        <v>20711</v>
      </c>
      <c r="S12743" t="s">
        <v>20368</v>
      </c>
    </row>
    <row r="12744" spans="1:19" hidden="1" x14ac:dyDescent="0.2">
      <c r="A12744">
        <v>2075</v>
      </c>
      <c r="B12744" t="s">
        <v>20708</v>
      </c>
      <c r="C12744" t="s">
        <v>105</v>
      </c>
      <c r="D12744">
        <v>3.42</v>
      </c>
      <c r="E12744">
        <v>25</v>
      </c>
      <c r="F12744" t="s">
        <v>1420</v>
      </c>
      <c r="G12744" t="s">
        <v>55</v>
      </c>
      <c r="H12744" t="s">
        <v>46</v>
      </c>
      <c r="I12744" t="s">
        <v>9203</v>
      </c>
      <c r="K12744" t="e">
        <f>- Other values in B59, D8, F42, J5, I20, K69, L24, L68, P79 and W46</f>
        <v>#NAME?</v>
      </c>
      <c r="L12744" t="s">
        <v>20709</v>
      </c>
      <c r="M12744" t="s">
        <v>20365</v>
      </c>
      <c r="N12744">
        <v>8</v>
      </c>
      <c r="O12744" t="s">
        <v>20710</v>
      </c>
      <c r="P12744" t="s">
        <v>20366</v>
      </c>
      <c r="Q12744" t="s">
        <v>20711</v>
      </c>
      <c r="S12744" t="s">
        <v>20368</v>
      </c>
    </row>
    <row r="12745" spans="1:19" hidden="1" x14ac:dyDescent="0.2">
      <c r="A12745">
        <v>2075</v>
      </c>
      <c r="B12745" t="s">
        <v>20708</v>
      </c>
      <c r="C12745" t="s">
        <v>20452</v>
      </c>
      <c r="D12745">
        <v>10.199999999999999</v>
      </c>
      <c r="E12745">
        <v>25</v>
      </c>
      <c r="F12745" t="s">
        <v>1420</v>
      </c>
      <c r="G12745" t="s">
        <v>55</v>
      </c>
      <c r="H12745" t="s">
        <v>46</v>
      </c>
      <c r="I12745" t="s">
        <v>9203</v>
      </c>
      <c r="K12745" t="e">
        <f>- Other values in B59, D8, F42, J5, I20, K69, L24, L68, P79 and W46</f>
        <v>#NAME?</v>
      </c>
      <c r="L12745" t="s">
        <v>20709</v>
      </c>
      <c r="M12745" t="s">
        <v>20365</v>
      </c>
      <c r="N12745">
        <v>8</v>
      </c>
      <c r="O12745" t="s">
        <v>20710</v>
      </c>
      <c r="P12745" t="s">
        <v>20366</v>
      </c>
      <c r="Q12745" t="s">
        <v>20711</v>
      </c>
      <c r="S12745" t="s">
        <v>20368</v>
      </c>
    </row>
    <row r="12746" spans="1:19" hidden="1" x14ac:dyDescent="0.2">
      <c r="A12746">
        <v>2077</v>
      </c>
      <c r="B12746" t="s">
        <v>20717</v>
      </c>
      <c r="C12746" t="s">
        <v>105</v>
      </c>
      <c r="D12746">
        <v>5.18</v>
      </c>
      <c r="E12746">
        <v>25</v>
      </c>
      <c r="F12746" t="s">
        <v>12272</v>
      </c>
      <c r="G12746" t="s">
        <v>31</v>
      </c>
      <c r="H12746" t="s">
        <v>46</v>
      </c>
      <c r="I12746" t="s">
        <v>16585</v>
      </c>
      <c r="J12746" t="s">
        <v>43</v>
      </c>
      <c r="K12746"/>
      <c r="L12746" t="s">
        <v>20718</v>
      </c>
      <c r="M12746" t="s">
        <v>20719</v>
      </c>
      <c r="N12746">
        <v>3</v>
      </c>
      <c r="P12746" t="s">
        <v>20366</v>
      </c>
      <c r="Q12746" t="s">
        <v>20720</v>
      </c>
      <c r="S12746" t="s">
        <v>20368</v>
      </c>
    </row>
    <row r="12747" spans="1:19" hidden="1" x14ac:dyDescent="0.2">
      <c r="A12747">
        <v>2077</v>
      </c>
      <c r="B12747" t="s">
        <v>20717</v>
      </c>
      <c r="C12747" t="s">
        <v>105</v>
      </c>
      <c r="D12747">
        <v>5.15</v>
      </c>
      <c r="E12747">
        <v>40</v>
      </c>
      <c r="F12747" t="s">
        <v>12272</v>
      </c>
      <c r="G12747" t="s">
        <v>31</v>
      </c>
      <c r="H12747" t="s">
        <v>46</v>
      </c>
      <c r="I12747" t="s">
        <v>16585</v>
      </c>
      <c r="J12747" t="s">
        <v>43</v>
      </c>
      <c r="K12747"/>
      <c r="L12747" t="s">
        <v>20718</v>
      </c>
      <c r="M12747" t="s">
        <v>20719</v>
      </c>
      <c r="N12747">
        <v>3</v>
      </c>
      <c r="P12747" t="s">
        <v>20366</v>
      </c>
      <c r="Q12747" t="s">
        <v>20720</v>
      </c>
      <c r="S12747" t="s">
        <v>20368</v>
      </c>
    </row>
    <row r="12748" spans="1:19" hidden="1" x14ac:dyDescent="0.2">
      <c r="A12748">
        <v>2078</v>
      </c>
      <c r="B12748" t="s">
        <v>20721</v>
      </c>
      <c r="C12748" t="s">
        <v>105</v>
      </c>
      <c r="D12748">
        <v>7.4</v>
      </c>
      <c r="E12748">
        <v>21</v>
      </c>
      <c r="F12748" t="s">
        <v>10843</v>
      </c>
      <c r="G12748" t="s">
        <v>31</v>
      </c>
      <c r="H12748" t="s">
        <v>23</v>
      </c>
      <c r="I12748" t="s">
        <v>10407</v>
      </c>
      <c r="K12748"/>
      <c r="L12748" t="s">
        <v>20722</v>
      </c>
      <c r="M12748" t="s">
        <v>26</v>
      </c>
      <c r="N12748">
        <v>2</v>
      </c>
      <c r="P12748" t="s">
        <v>20366</v>
      </c>
      <c r="Q12748" t="s">
        <v>20723</v>
      </c>
      <c r="S12748" t="s">
        <v>20368</v>
      </c>
    </row>
    <row r="12749" spans="1:19" hidden="1" x14ac:dyDescent="0.2">
      <c r="A12749">
        <v>2079</v>
      </c>
      <c r="B12749" t="s">
        <v>20724</v>
      </c>
      <c r="C12749" t="s">
        <v>105</v>
      </c>
      <c r="D12749">
        <v>5.3</v>
      </c>
      <c r="E12749">
        <v>20</v>
      </c>
      <c r="G12749" t="s">
        <v>31</v>
      </c>
      <c r="H12749" t="s">
        <v>46</v>
      </c>
      <c r="I12749" t="s">
        <v>20409</v>
      </c>
      <c r="K12749"/>
      <c r="L12749" t="s">
        <v>20725</v>
      </c>
      <c r="M12749" t="s">
        <v>20396</v>
      </c>
      <c r="N12749">
        <v>4</v>
      </c>
      <c r="P12749" t="s">
        <v>20366</v>
      </c>
      <c r="Q12749" t="s">
        <v>20726</v>
      </c>
      <c r="S12749" t="s">
        <v>20368</v>
      </c>
    </row>
    <row r="12750" spans="1:19" hidden="1" x14ac:dyDescent="0.2">
      <c r="A12750">
        <v>2079</v>
      </c>
      <c r="B12750" t="s">
        <v>20724</v>
      </c>
      <c r="C12750" t="s">
        <v>105</v>
      </c>
      <c r="D12750">
        <v>5.21</v>
      </c>
      <c r="E12750">
        <v>20</v>
      </c>
      <c r="G12750" t="s">
        <v>31</v>
      </c>
      <c r="I12750" t="s">
        <v>20727</v>
      </c>
      <c r="K12750"/>
      <c r="L12750" t="s">
        <v>20725</v>
      </c>
      <c r="M12750" t="s">
        <v>20396</v>
      </c>
      <c r="N12750">
        <v>4</v>
      </c>
      <c r="P12750" t="s">
        <v>20366</v>
      </c>
      <c r="Q12750" t="s">
        <v>20726</v>
      </c>
      <c r="S12750" t="s">
        <v>20368</v>
      </c>
    </row>
    <row r="12751" spans="1:19" hidden="1" x14ac:dyDescent="0.2">
      <c r="A12751">
        <v>2079</v>
      </c>
      <c r="B12751" t="s">
        <v>20724</v>
      </c>
      <c r="C12751" t="s">
        <v>105</v>
      </c>
      <c r="D12751">
        <v>5.13</v>
      </c>
      <c r="E12751">
        <v>25</v>
      </c>
      <c r="F12751" s="1" t="s">
        <v>20728</v>
      </c>
      <c r="G12751" t="s">
        <v>31</v>
      </c>
      <c r="H12751" t="s">
        <v>46</v>
      </c>
      <c r="I12751" t="s">
        <v>186</v>
      </c>
      <c r="K12751"/>
      <c r="L12751" t="s">
        <v>20725</v>
      </c>
      <c r="M12751" t="s">
        <v>20396</v>
      </c>
      <c r="N12751">
        <v>4</v>
      </c>
      <c r="P12751" t="s">
        <v>20366</v>
      </c>
      <c r="Q12751" t="s">
        <v>20726</v>
      </c>
      <c r="S12751" t="s">
        <v>20368</v>
      </c>
    </row>
    <row r="12752" spans="1:19" hidden="1" x14ac:dyDescent="0.2">
      <c r="A12752">
        <v>2079</v>
      </c>
      <c r="B12752" t="s">
        <v>20724</v>
      </c>
      <c r="C12752" t="s">
        <v>105</v>
      </c>
      <c r="D12752">
        <v>5.28</v>
      </c>
      <c r="E12752">
        <v>25</v>
      </c>
      <c r="F12752" s="1" t="s">
        <v>20729</v>
      </c>
      <c r="G12752" t="s">
        <v>55</v>
      </c>
      <c r="H12752" t="s">
        <v>46</v>
      </c>
      <c r="I12752" t="s">
        <v>10813</v>
      </c>
      <c r="K12752"/>
      <c r="L12752" t="s">
        <v>20725</v>
      </c>
      <c r="M12752" t="s">
        <v>20396</v>
      </c>
      <c r="N12752">
        <v>4</v>
      </c>
      <c r="P12752" t="s">
        <v>20366</v>
      </c>
      <c r="Q12752" t="s">
        <v>20726</v>
      </c>
      <c r="S12752" t="s">
        <v>20368</v>
      </c>
    </row>
    <row r="12753" spans="1:19" hidden="1" x14ac:dyDescent="0.2">
      <c r="A12753">
        <v>2079</v>
      </c>
      <c r="B12753" t="s">
        <v>20724</v>
      </c>
      <c r="C12753" t="s">
        <v>105</v>
      </c>
      <c r="D12753">
        <v>5.38</v>
      </c>
      <c r="E12753">
        <v>5</v>
      </c>
      <c r="F12753" s="1" t="s">
        <v>20729</v>
      </c>
      <c r="G12753" t="s">
        <v>31</v>
      </c>
      <c r="H12753" t="s">
        <v>46</v>
      </c>
      <c r="I12753" t="s">
        <v>20416</v>
      </c>
      <c r="J12753" t="s">
        <v>43</v>
      </c>
      <c r="K12753"/>
      <c r="L12753" t="s">
        <v>20725</v>
      </c>
      <c r="M12753" t="s">
        <v>20396</v>
      </c>
      <c r="N12753">
        <v>4</v>
      </c>
      <c r="P12753" t="s">
        <v>20366</v>
      </c>
      <c r="Q12753" t="s">
        <v>20726</v>
      </c>
      <c r="S12753" t="s">
        <v>20368</v>
      </c>
    </row>
    <row r="12754" spans="1:19" hidden="1" x14ac:dyDescent="0.2">
      <c r="A12754">
        <v>2079</v>
      </c>
      <c r="B12754" t="s">
        <v>20724</v>
      </c>
      <c r="C12754" t="s">
        <v>105</v>
      </c>
      <c r="D12754">
        <v>5.21</v>
      </c>
      <c r="E12754">
        <v>20</v>
      </c>
      <c r="F12754" s="1" t="s">
        <v>20729</v>
      </c>
      <c r="G12754" t="s">
        <v>31</v>
      </c>
      <c r="H12754" t="s">
        <v>46</v>
      </c>
      <c r="I12754" t="s">
        <v>20416</v>
      </c>
      <c r="J12754" t="s">
        <v>43</v>
      </c>
      <c r="K12754"/>
      <c r="L12754" t="s">
        <v>20725</v>
      </c>
      <c r="M12754" t="s">
        <v>20396</v>
      </c>
      <c r="N12754">
        <v>4</v>
      </c>
      <c r="P12754" t="s">
        <v>20366</v>
      </c>
      <c r="Q12754" t="s">
        <v>20726</v>
      </c>
      <c r="S12754" t="s">
        <v>20368</v>
      </c>
    </row>
    <row r="12755" spans="1:19" hidden="1" x14ac:dyDescent="0.2">
      <c r="A12755">
        <v>2079</v>
      </c>
      <c r="B12755" t="s">
        <v>20724</v>
      </c>
      <c r="C12755" t="s">
        <v>105</v>
      </c>
      <c r="D12755">
        <v>5.0599999999999996</v>
      </c>
      <c r="E12755">
        <v>40</v>
      </c>
      <c r="F12755" s="1" t="s">
        <v>20729</v>
      </c>
      <c r="G12755" t="s">
        <v>31</v>
      </c>
      <c r="H12755" t="s">
        <v>46</v>
      </c>
      <c r="I12755" t="s">
        <v>20416</v>
      </c>
      <c r="J12755" t="s">
        <v>43</v>
      </c>
      <c r="K12755"/>
      <c r="L12755" t="s">
        <v>20725</v>
      </c>
      <c r="M12755" t="s">
        <v>20396</v>
      </c>
      <c r="N12755">
        <v>4</v>
      </c>
      <c r="P12755" t="s">
        <v>20366</v>
      </c>
      <c r="Q12755" t="s">
        <v>20726</v>
      </c>
      <c r="S12755" t="s">
        <v>20368</v>
      </c>
    </row>
    <row r="12756" spans="1:19" hidden="1" x14ac:dyDescent="0.2">
      <c r="A12756">
        <v>2079</v>
      </c>
      <c r="B12756" t="s">
        <v>20724</v>
      </c>
      <c r="C12756" t="s">
        <v>105</v>
      </c>
      <c r="D12756">
        <v>4.91</v>
      </c>
      <c r="E12756">
        <v>50</v>
      </c>
      <c r="F12756" s="1" t="s">
        <v>20729</v>
      </c>
      <c r="G12756" t="s">
        <v>31</v>
      </c>
      <c r="H12756" t="s">
        <v>46</v>
      </c>
      <c r="I12756" t="s">
        <v>20416</v>
      </c>
      <c r="J12756" t="s">
        <v>43</v>
      </c>
      <c r="K12756"/>
      <c r="L12756" t="s">
        <v>20725</v>
      </c>
      <c r="M12756" t="s">
        <v>20396</v>
      </c>
      <c r="N12756">
        <v>4</v>
      </c>
      <c r="P12756" t="s">
        <v>20366</v>
      </c>
      <c r="Q12756" t="s">
        <v>20726</v>
      </c>
      <c r="S12756" t="s">
        <v>20368</v>
      </c>
    </row>
    <row r="12757" spans="1:19" hidden="1" x14ac:dyDescent="0.2">
      <c r="A12757">
        <v>2079</v>
      </c>
      <c r="B12757" t="s">
        <v>20724</v>
      </c>
      <c r="C12757" t="s">
        <v>105</v>
      </c>
      <c r="D12757">
        <v>5.25</v>
      </c>
      <c r="E12757">
        <v>9.6</v>
      </c>
      <c r="F12757" t="s">
        <v>20412</v>
      </c>
      <c r="G12757" t="s">
        <v>31</v>
      </c>
      <c r="H12757" t="s">
        <v>23</v>
      </c>
      <c r="I12757" t="s">
        <v>4468</v>
      </c>
      <c r="K12757"/>
      <c r="L12757" t="s">
        <v>20725</v>
      </c>
      <c r="M12757" t="s">
        <v>20396</v>
      </c>
      <c r="N12757">
        <v>4</v>
      </c>
      <c r="P12757" t="s">
        <v>20366</v>
      </c>
      <c r="Q12757" t="s">
        <v>20726</v>
      </c>
      <c r="S12757" t="s">
        <v>20368</v>
      </c>
    </row>
    <row r="12758" spans="1:19" hidden="1" x14ac:dyDescent="0.2">
      <c r="A12758">
        <v>2079</v>
      </c>
      <c r="B12758" t="s">
        <v>20724</v>
      </c>
      <c r="C12758" t="s">
        <v>105</v>
      </c>
      <c r="D12758">
        <v>5.13</v>
      </c>
      <c r="E12758">
        <v>25.1</v>
      </c>
      <c r="F12758" t="s">
        <v>20412</v>
      </c>
      <c r="G12758" t="s">
        <v>31</v>
      </c>
      <c r="H12758" t="s">
        <v>23</v>
      </c>
      <c r="I12758" t="s">
        <v>4468</v>
      </c>
      <c r="K12758"/>
      <c r="L12758" t="s">
        <v>20725</v>
      </c>
      <c r="M12758" t="s">
        <v>20396</v>
      </c>
      <c r="N12758">
        <v>4</v>
      </c>
      <c r="P12758" t="s">
        <v>20366</v>
      </c>
      <c r="Q12758" t="s">
        <v>20726</v>
      </c>
      <c r="S12758" t="s">
        <v>20368</v>
      </c>
    </row>
    <row r="12759" spans="1:19" hidden="1" x14ac:dyDescent="0.2">
      <c r="A12759">
        <v>2082</v>
      </c>
      <c r="B12759" t="s">
        <v>20730</v>
      </c>
      <c r="C12759" t="s">
        <v>105</v>
      </c>
      <c r="D12759">
        <v>4.24</v>
      </c>
      <c r="E12759">
        <v>20</v>
      </c>
      <c r="G12759" t="s">
        <v>31</v>
      </c>
      <c r="H12759" t="s">
        <v>46</v>
      </c>
      <c r="I12759" t="s">
        <v>20409</v>
      </c>
      <c r="K12759"/>
      <c r="L12759" t="s">
        <v>20731</v>
      </c>
      <c r="M12759" t="s">
        <v>20396</v>
      </c>
      <c r="N12759">
        <v>4</v>
      </c>
      <c r="P12759" t="s">
        <v>20366</v>
      </c>
      <c r="Q12759" t="s">
        <v>20732</v>
      </c>
      <c r="S12759" t="s">
        <v>20368</v>
      </c>
    </row>
    <row r="12760" spans="1:19" hidden="1" x14ac:dyDescent="0.2">
      <c r="A12760">
        <v>2083</v>
      </c>
      <c r="B12760" t="s">
        <v>20733</v>
      </c>
      <c r="C12760" t="s">
        <v>20452</v>
      </c>
      <c r="D12760">
        <v>4.2</v>
      </c>
      <c r="E12760">
        <v>25</v>
      </c>
      <c r="F12760" t="s">
        <v>20734</v>
      </c>
      <c r="G12760" t="s">
        <v>55</v>
      </c>
      <c r="H12760" t="s">
        <v>46</v>
      </c>
      <c r="I12760" t="s">
        <v>7719</v>
      </c>
      <c r="K12760"/>
      <c r="L12760" t="s">
        <v>20735</v>
      </c>
      <c r="M12760" t="s">
        <v>20396</v>
      </c>
      <c r="N12760">
        <v>4</v>
      </c>
      <c r="P12760" t="s">
        <v>20366</v>
      </c>
      <c r="Q12760" t="s">
        <v>20736</v>
      </c>
      <c r="S12760" t="s">
        <v>20368</v>
      </c>
    </row>
    <row r="12761" spans="1:19" hidden="1" x14ac:dyDescent="0.2">
      <c r="A12761">
        <v>2083</v>
      </c>
      <c r="B12761" t="s">
        <v>20733</v>
      </c>
      <c r="C12761" t="s">
        <v>20452</v>
      </c>
      <c r="D12761">
        <v>4.07</v>
      </c>
      <c r="E12761" t="s">
        <v>363</v>
      </c>
      <c r="F12761" t="s">
        <v>20734</v>
      </c>
      <c r="G12761" t="s">
        <v>189</v>
      </c>
      <c r="H12761" t="s">
        <v>23</v>
      </c>
      <c r="I12761" t="s">
        <v>252</v>
      </c>
      <c r="K12761"/>
      <c r="L12761" t="s">
        <v>20735</v>
      </c>
      <c r="M12761" t="s">
        <v>20396</v>
      </c>
      <c r="N12761">
        <v>4</v>
      </c>
      <c r="P12761" t="s">
        <v>20366</v>
      </c>
      <c r="Q12761" t="s">
        <v>20736</v>
      </c>
      <c r="S12761" t="s">
        <v>20368</v>
      </c>
    </row>
    <row r="12762" spans="1:19" hidden="1" x14ac:dyDescent="0.2">
      <c r="A12762">
        <v>2084</v>
      </c>
      <c r="B12762" t="s">
        <v>20737</v>
      </c>
      <c r="C12762" t="s">
        <v>105</v>
      </c>
      <c r="D12762">
        <v>10.9</v>
      </c>
      <c r="E12762" t="s">
        <v>363</v>
      </c>
      <c r="G12762" t="s">
        <v>55</v>
      </c>
      <c r="H12762" t="s">
        <v>23</v>
      </c>
      <c r="I12762" t="s">
        <v>3837</v>
      </c>
      <c r="K12762"/>
      <c r="L12762" t="s">
        <v>20738</v>
      </c>
      <c r="M12762" t="s">
        <v>20365</v>
      </c>
      <c r="N12762">
        <v>8</v>
      </c>
      <c r="O12762" t="s">
        <v>20739</v>
      </c>
      <c r="P12762" t="s">
        <v>20366</v>
      </c>
      <c r="Q12762" t="s">
        <v>20740</v>
      </c>
      <c r="S12762" t="s">
        <v>20368</v>
      </c>
    </row>
    <row r="12763" spans="1:19" hidden="1" x14ac:dyDescent="0.2">
      <c r="A12763">
        <v>2085</v>
      </c>
      <c r="B12763" t="s">
        <v>20741</v>
      </c>
      <c r="C12763" t="s">
        <v>20663</v>
      </c>
      <c r="D12763">
        <v>14.31</v>
      </c>
      <c r="E12763">
        <v>25</v>
      </c>
      <c r="F12763" t="s">
        <v>20742</v>
      </c>
      <c r="G12763" t="s">
        <v>817</v>
      </c>
      <c r="H12763" t="s">
        <v>23</v>
      </c>
      <c r="I12763" t="s">
        <v>16845</v>
      </c>
      <c r="K12763"/>
      <c r="L12763" t="s">
        <v>20743</v>
      </c>
      <c r="M12763" t="s">
        <v>20396</v>
      </c>
      <c r="N12763">
        <v>4</v>
      </c>
      <c r="P12763" t="s">
        <v>20366</v>
      </c>
      <c r="Q12763" t="s">
        <v>20744</v>
      </c>
      <c r="S12763" t="s">
        <v>20368</v>
      </c>
    </row>
    <row r="12764" spans="1:19" hidden="1" x14ac:dyDescent="0.2">
      <c r="A12764">
        <v>2085</v>
      </c>
      <c r="B12764" t="s">
        <v>20741</v>
      </c>
      <c r="C12764" t="s">
        <v>20667</v>
      </c>
      <c r="D12764">
        <v>14.99</v>
      </c>
      <c r="E12764">
        <v>25</v>
      </c>
      <c r="F12764" t="s">
        <v>20745</v>
      </c>
      <c r="G12764" t="s">
        <v>817</v>
      </c>
      <c r="H12764" t="s">
        <v>23</v>
      </c>
      <c r="I12764" t="s">
        <v>16845</v>
      </c>
      <c r="K12764"/>
      <c r="L12764" t="s">
        <v>20743</v>
      </c>
      <c r="M12764" t="s">
        <v>20396</v>
      </c>
      <c r="N12764">
        <v>4</v>
      </c>
      <c r="P12764" t="s">
        <v>20366</v>
      </c>
      <c r="Q12764" t="s">
        <v>20744</v>
      </c>
      <c r="S12764" t="s">
        <v>20368</v>
      </c>
    </row>
    <row r="12765" spans="1:19" hidden="1" x14ac:dyDescent="0.2">
      <c r="A12765">
        <v>2086</v>
      </c>
      <c r="B12765" t="s">
        <v>9418</v>
      </c>
      <c r="C12765" t="s">
        <v>105</v>
      </c>
      <c r="D12765">
        <v>2.33</v>
      </c>
      <c r="E12765">
        <v>25</v>
      </c>
      <c r="F12765" t="s">
        <v>20746</v>
      </c>
      <c r="G12765" t="s">
        <v>55</v>
      </c>
      <c r="H12765" t="s">
        <v>46</v>
      </c>
      <c r="I12765" t="s">
        <v>7671</v>
      </c>
      <c r="K12765" t="e">
        <f>- Other values in L27  P28  S109  and T23</f>
        <v>#NAME?</v>
      </c>
      <c r="L12765" t="s">
        <v>20747</v>
      </c>
      <c r="M12765" t="s">
        <v>20365</v>
      </c>
      <c r="N12765">
        <v>8</v>
      </c>
      <c r="O12765" t="s">
        <v>9421</v>
      </c>
      <c r="P12765" t="s">
        <v>20366</v>
      </c>
      <c r="Q12765" t="s">
        <v>20748</v>
      </c>
      <c r="S12765" t="s">
        <v>20368</v>
      </c>
    </row>
    <row r="12766" spans="1:19" hidden="1" x14ac:dyDescent="0.2">
      <c r="A12766">
        <v>2086</v>
      </c>
      <c r="B12766" t="s">
        <v>9418</v>
      </c>
      <c r="C12766" t="s">
        <v>20452</v>
      </c>
      <c r="D12766">
        <v>9.6</v>
      </c>
      <c r="E12766">
        <v>25</v>
      </c>
      <c r="F12766" t="s">
        <v>20746</v>
      </c>
      <c r="G12766" t="s">
        <v>55</v>
      </c>
      <c r="H12766" t="s">
        <v>46</v>
      </c>
      <c r="I12766" t="s">
        <v>7671</v>
      </c>
      <c r="K12766" t="e">
        <f>- Other values in L27  P28  S109  and T23</f>
        <v>#NAME?</v>
      </c>
      <c r="L12766" t="s">
        <v>20747</v>
      </c>
      <c r="M12766" t="s">
        <v>20365</v>
      </c>
      <c r="N12766">
        <v>8</v>
      </c>
      <c r="O12766" t="s">
        <v>9421</v>
      </c>
      <c r="P12766" t="s">
        <v>20366</v>
      </c>
      <c r="Q12766" t="s">
        <v>20748</v>
      </c>
      <c r="S12766" t="s">
        <v>20368</v>
      </c>
    </row>
    <row r="12767" spans="1:19" hidden="1" x14ac:dyDescent="0.2">
      <c r="A12767">
        <v>2086</v>
      </c>
      <c r="B12767" t="s">
        <v>9418</v>
      </c>
      <c r="C12767" t="s">
        <v>105</v>
      </c>
      <c r="D12767">
        <v>2.78</v>
      </c>
      <c r="E12767">
        <v>10</v>
      </c>
      <c r="F12767" t="s">
        <v>20749</v>
      </c>
      <c r="G12767" t="s">
        <v>55</v>
      </c>
      <c r="H12767" t="s">
        <v>46</v>
      </c>
      <c r="I12767" t="s">
        <v>2378</v>
      </c>
      <c r="K12767" t="e">
        <f>- Other values in L27  P28  S109  and T23</f>
        <v>#NAME?</v>
      </c>
      <c r="L12767" t="s">
        <v>20747</v>
      </c>
      <c r="M12767" t="s">
        <v>20365</v>
      </c>
      <c r="N12767">
        <v>8</v>
      </c>
      <c r="O12767" t="s">
        <v>9421</v>
      </c>
      <c r="P12767" t="s">
        <v>20366</v>
      </c>
      <c r="Q12767" t="s">
        <v>20748</v>
      </c>
      <c r="S12767" t="s">
        <v>20368</v>
      </c>
    </row>
    <row r="12768" spans="1:19" hidden="1" x14ac:dyDescent="0.2">
      <c r="A12768">
        <v>2086</v>
      </c>
      <c r="B12768" t="s">
        <v>9418</v>
      </c>
      <c r="C12768" t="s">
        <v>20452</v>
      </c>
      <c r="D12768">
        <v>10.1</v>
      </c>
      <c r="E12768">
        <v>10</v>
      </c>
      <c r="F12768" t="s">
        <v>20749</v>
      </c>
      <c r="G12768" t="s">
        <v>55</v>
      </c>
      <c r="H12768" t="s">
        <v>46</v>
      </c>
      <c r="I12768" t="s">
        <v>2378</v>
      </c>
      <c r="K12768" t="e">
        <f>- Other values in L27  P28  S109  and T23</f>
        <v>#NAME?</v>
      </c>
      <c r="L12768" t="s">
        <v>20747</v>
      </c>
      <c r="M12768" t="s">
        <v>20365</v>
      </c>
      <c r="N12768">
        <v>8</v>
      </c>
      <c r="O12768" t="s">
        <v>9421</v>
      </c>
      <c r="P12768" t="s">
        <v>20366</v>
      </c>
      <c r="Q12768" t="s">
        <v>20748</v>
      </c>
      <c r="S12768" t="s">
        <v>20368</v>
      </c>
    </row>
    <row r="12769" spans="1:19" hidden="1" x14ac:dyDescent="0.2">
      <c r="A12769">
        <v>2086</v>
      </c>
      <c r="B12769" t="s">
        <v>9418</v>
      </c>
      <c r="C12769" t="s">
        <v>105</v>
      </c>
      <c r="D12769">
        <v>2.46</v>
      </c>
      <c r="E12769">
        <v>25</v>
      </c>
      <c r="F12769" t="s">
        <v>20749</v>
      </c>
      <c r="G12769" t="s">
        <v>55</v>
      </c>
      <c r="H12769" t="s">
        <v>46</v>
      </c>
      <c r="I12769" t="s">
        <v>2378</v>
      </c>
      <c r="K12769" t="e">
        <f>- Other values in L27  P28  S109  and T23</f>
        <v>#NAME?</v>
      </c>
      <c r="L12769" t="s">
        <v>20747</v>
      </c>
      <c r="M12769" t="s">
        <v>20365</v>
      </c>
      <c r="N12769">
        <v>8</v>
      </c>
      <c r="O12769" t="s">
        <v>9421</v>
      </c>
      <c r="P12769" t="s">
        <v>20366</v>
      </c>
      <c r="Q12769" t="s">
        <v>20748</v>
      </c>
      <c r="S12769" t="s">
        <v>20368</v>
      </c>
    </row>
    <row r="12770" spans="1:19" hidden="1" x14ac:dyDescent="0.2">
      <c r="A12770">
        <v>2086</v>
      </c>
      <c r="B12770" t="s">
        <v>9418</v>
      </c>
      <c r="C12770" t="s">
        <v>20452</v>
      </c>
      <c r="D12770">
        <v>9.6999999999999993</v>
      </c>
      <c r="E12770">
        <v>25</v>
      </c>
      <c r="F12770" t="s">
        <v>20749</v>
      </c>
      <c r="G12770" t="s">
        <v>55</v>
      </c>
      <c r="H12770" t="s">
        <v>46</v>
      </c>
      <c r="I12770" t="s">
        <v>2378</v>
      </c>
      <c r="K12770" t="e">
        <f>- Other values in L27  P28  S109  and T23</f>
        <v>#NAME?</v>
      </c>
      <c r="L12770" t="s">
        <v>20747</v>
      </c>
      <c r="M12770" t="s">
        <v>20365</v>
      </c>
      <c r="N12770">
        <v>8</v>
      </c>
      <c r="O12770" t="s">
        <v>9421</v>
      </c>
      <c r="P12770" t="s">
        <v>20366</v>
      </c>
      <c r="Q12770" t="s">
        <v>20748</v>
      </c>
      <c r="S12770" t="s">
        <v>20368</v>
      </c>
    </row>
    <row r="12771" spans="1:19" hidden="1" x14ac:dyDescent="0.2">
      <c r="A12771">
        <v>2086</v>
      </c>
      <c r="B12771" t="s">
        <v>9418</v>
      </c>
      <c r="C12771" t="s">
        <v>105</v>
      </c>
      <c r="D12771">
        <v>2.23</v>
      </c>
      <c r="E12771">
        <v>40</v>
      </c>
      <c r="F12771" t="s">
        <v>20749</v>
      </c>
      <c r="G12771" t="s">
        <v>55</v>
      </c>
      <c r="H12771" t="s">
        <v>46</v>
      </c>
      <c r="I12771" t="s">
        <v>2378</v>
      </c>
      <c r="K12771" t="e">
        <f>- Other values in L27  P28  S109  and T23</f>
        <v>#NAME?</v>
      </c>
      <c r="L12771" t="s">
        <v>20747</v>
      </c>
      <c r="M12771" t="s">
        <v>20365</v>
      </c>
      <c r="N12771">
        <v>8</v>
      </c>
      <c r="O12771" t="s">
        <v>9421</v>
      </c>
      <c r="P12771" t="s">
        <v>20366</v>
      </c>
      <c r="Q12771" t="s">
        <v>20748</v>
      </c>
      <c r="S12771" t="s">
        <v>20368</v>
      </c>
    </row>
    <row r="12772" spans="1:19" hidden="1" x14ac:dyDescent="0.2">
      <c r="A12772">
        <v>2086</v>
      </c>
      <c r="B12772" t="s">
        <v>9418</v>
      </c>
      <c r="C12772" t="s">
        <v>20452</v>
      </c>
      <c r="D12772">
        <v>9.2799999999999994</v>
      </c>
      <c r="E12772">
        <v>40</v>
      </c>
      <c r="F12772" t="s">
        <v>20749</v>
      </c>
      <c r="G12772" t="s">
        <v>55</v>
      </c>
      <c r="H12772" t="s">
        <v>46</v>
      </c>
      <c r="I12772" t="s">
        <v>2378</v>
      </c>
      <c r="K12772" t="e">
        <f>- Other values in L27  P28  S109  and T23</f>
        <v>#NAME?</v>
      </c>
      <c r="L12772" t="s">
        <v>20747</v>
      </c>
      <c r="M12772" t="s">
        <v>20365</v>
      </c>
      <c r="N12772">
        <v>8</v>
      </c>
      <c r="O12772" t="s">
        <v>9421</v>
      </c>
      <c r="P12772" t="s">
        <v>20366</v>
      </c>
      <c r="Q12772" t="s">
        <v>20748</v>
      </c>
      <c r="S12772" t="s">
        <v>20368</v>
      </c>
    </row>
    <row r="12773" spans="1:19" hidden="1" x14ac:dyDescent="0.2">
      <c r="A12773">
        <v>2086</v>
      </c>
      <c r="B12773" t="s">
        <v>9418</v>
      </c>
      <c r="C12773" t="s">
        <v>105</v>
      </c>
      <c r="D12773">
        <v>2.48</v>
      </c>
      <c r="E12773">
        <v>25</v>
      </c>
      <c r="F12773" t="s">
        <v>20379</v>
      </c>
      <c r="G12773" t="s">
        <v>55</v>
      </c>
      <c r="H12773" t="s">
        <v>46</v>
      </c>
      <c r="I12773" t="s">
        <v>20380</v>
      </c>
      <c r="K12773" t="e">
        <f>- Other values in L27  P28  S109  and T23</f>
        <v>#NAME?</v>
      </c>
      <c r="L12773" t="s">
        <v>20747</v>
      </c>
      <c r="M12773" t="s">
        <v>20365</v>
      </c>
      <c r="N12773">
        <v>8</v>
      </c>
      <c r="O12773" t="s">
        <v>9421</v>
      </c>
      <c r="P12773" t="s">
        <v>20366</v>
      </c>
      <c r="Q12773" t="s">
        <v>20748</v>
      </c>
      <c r="S12773" t="s">
        <v>20368</v>
      </c>
    </row>
    <row r="12774" spans="1:19" hidden="1" x14ac:dyDescent="0.2">
      <c r="A12774">
        <v>2086</v>
      </c>
      <c r="B12774" t="s">
        <v>9418</v>
      </c>
      <c r="C12774" t="s">
        <v>20452</v>
      </c>
      <c r="D12774">
        <v>10.25</v>
      </c>
      <c r="E12774">
        <v>0.35</v>
      </c>
      <c r="F12774" t="s">
        <v>20750</v>
      </c>
      <c r="G12774" t="s">
        <v>55</v>
      </c>
      <c r="H12774" t="s">
        <v>46</v>
      </c>
      <c r="I12774" t="s">
        <v>20751</v>
      </c>
      <c r="J12774" t="s">
        <v>43</v>
      </c>
      <c r="K12774" t="e">
        <f>- Other values in L27  P28  S109  and T23</f>
        <v>#NAME?</v>
      </c>
      <c r="L12774" t="s">
        <v>20747</v>
      </c>
      <c r="M12774" t="s">
        <v>20365</v>
      </c>
      <c r="N12774">
        <v>8</v>
      </c>
      <c r="O12774" t="s">
        <v>9421</v>
      </c>
      <c r="P12774" t="s">
        <v>20366</v>
      </c>
      <c r="Q12774" t="s">
        <v>20748</v>
      </c>
      <c r="S12774" t="s">
        <v>20368</v>
      </c>
    </row>
    <row r="12775" spans="1:19" hidden="1" x14ac:dyDescent="0.2">
      <c r="A12775">
        <v>2086</v>
      </c>
      <c r="B12775" t="s">
        <v>9418</v>
      </c>
      <c r="C12775" t="s">
        <v>20452</v>
      </c>
      <c r="D12775">
        <v>9.44</v>
      </c>
      <c r="E12775">
        <v>30</v>
      </c>
      <c r="F12775" t="s">
        <v>20750</v>
      </c>
      <c r="G12775" t="s">
        <v>55</v>
      </c>
      <c r="H12775" t="s">
        <v>46</v>
      </c>
      <c r="I12775" t="s">
        <v>20751</v>
      </c>
      <c r="J12775" t="s">
        <v>43</v>
      </c>
      <c r="K12775" t="e">
        <f>- Other values in L27  P28  S109  and T23</f>
        <v>#NAME?</v>
      </c>
      <c r="L12775" t="s">
        <v>20747</v>
      </c>
      <c r="M12775" t="s">
        <v>20365</v>
      </c>
      <c r="N12775">
        <v>8</v>
      </c>
      <c r="O12775" t="s">
        <v>9421</v>
      </c>
      <c r="P12775" t="s">
        <v>20366</v>
      </c>
      <c r="Q12775" t="s">
        <v>20748</v>
      </c>
      <c r="S12775" t="s">
        <v>20368</v>
      </c>
    </row>
    <row r="12776" spans="1:19" hidden="1" x14ac:dyDescent="0.2">
      <c r="A12776">
        <v>2086</v>
      </c>
      <c r="B12776" t="s">
        <v>9418</v>
      </c>
      <c r="C12776" t="s">
        <v>20452</v>
      </c>
      <c r="D12776">
        <v>9</v>
      </c>
      <c r="E12776">
        <v>48.8</v>
      </c>
      <c r="F12776" t="s">
        <v>20750</v>
      </c>
      <c r="G12776" t="s">
        <v>55</v>
      </c>
      <c r="H12776" t="s">
        <v>46</v>
      </c>
      <c r="I12776" t="s">
        <v>20751</v>
      </c>
      <c r="J12776" t="s">
        <v>43</v>
      </c>
      <c r="K12776" t="e">
        <f>- Other values in L27  P28  S109  and T23</f>
        <v>#NAME?</v>
      </c>
      <c r="L12776" t="s">
        <v>20747</v>
      </c>
      <c r="M12776" t="s">
        <v>20365</v>
      </c>
      <c r="N12776">
        <v>8</v>
      </c>
      <c r="O12776" t="s">
        <v>9421</v>
      </c>
      <c r="P12776" t="s">
        <v>20366</v>
      </c>
      <c r="Q12776" t="s">
        <v>20748</v>
      </c>
      <c r="S12776" t="s">
        <v>20368</v>
      </c>
    </row>
    <row r="12777" spans="1:19" hidden="1" x14ac:dyDescent="0.2">
      <c r="A12777">
        <v>2086</v>
      </c>
      <c r="B12777" t="s">
        <v>9418</v>
      </c>
      <c r="C12777" t="s">
        <v>20452</v>
      </c>
      <c r="D12777">
        <v>9.5299999999999994</v>
      </c>
      <c r="E12777">
        <v>30</v>
      </c>
      <c r="F12777" t="s">
        <v>20587</v>
      </c>
      <c r="G12777" t="s">
        <v>55</v>
      </c>
      <c r="H12777" t="s">
        <v>46</v>
      </c>
      <c r="I12777" t="s">
        <v>6948</v>
      </c>
      <c r="K12777" t="e">
        <f>- Other values in L27  P28  S109  and T23</f>
        <v>#NAME?</v>
      </c>
      <c r="L12777" t="s">
        <v>20747</v>
      </c>
      <c r="M12777" t="s">
        <v>20365</v>
      </c>
      <c r="N12777">
        <v>8</v>
      </c>
      <c r="O12777" t="s">
        <v>9421</v>
      </c>
      <c r="P12777" t="s">
        <v>20366</v>
      </c>
      <c r="Q12777" t="s">
        <v>20748</v>
      </c>
      <c r="S12777" t="s">
        <v>20368</v>
      </c>
    </row>
    <row r="12778" spans="1:19" hidden="1" x14ac:dyDescent="0.2">
      <c r="A12778">
        <v>2087</v>
      </c>
      <c r="B12778" t="s">
        <v>20752</v>
      </c>
      <c r="C12778" t="s">
        <v>105</v>
      </c>
      <c r="D12778">
        <v>8.6999999999999993</v>
      </c>
      <c r="E12778" t="s">
        <v>20203</v>
      </c>
      <c r="F12778" t="s">
        <v>20753</v>
      </c>
      <c r="G12778" t="s">
        <v>55</v>
      </c>
      <c r="H12778" t="s">
        <v>23</v>
      </c>
      <c r="I12778" t="s">
        <v>20754</v>
      </c>
      <c r="K12778"/>
      <c r="L12778" t="s">
        <v>20755</v>
      </c>
      <c r="M12778" t="s">
        <v>20396</v>
      </c>
      <c r="N12778">
        <v>4</v>
      </c>
      <c r="P12778" t="s">
        <v>20366</v>
      </c>
      <c r="Q12778" t="s">
        <v>20756</v>
      </c>
      <c r="S12778" t="s">
        <v>20368</v>
      </c>
    </row>
    <row r="12779" spans="1:19" hidden="1" x14ac:dyDescent="0.2">
      <c r="A12779">
        <v>2087</v>
      </c>
      <c r="B12779" t="s">
        <v>20752</v>
      </c>
      <c r="C12779" t="s">
        <v>105</v>
      </c>
      <c r="D12779">
        <v>9.4</v>
      </c>
      <c r="E12779">
        <v>20</v>
      </c>
      <c r="F12779" t="s">
        <v>79</v>
      </c>
      <c r="G12779" t="s">
        <v>144</v>
      </c>
      <c r="H12779" t="s">
        <v>23</v>
      </c>
      <c r="I12779" t="s">
        <v>1578</v>
      </c>
      <c r="K12779"/>
      <c r="L12779" t="s">
        <v>20755</v>
      </c>
      <c r="M12779" t="s">
        <v>20396</v>
      </c>
      <c r="N12779">
        <v>4</v>
      </c>
      <c r="P12779" t="s">
        <v>20366</v>
      </c>
      <c r="Q12779" t="s">
        <v>20756</v>
      </c>
      <c r="S12779" t="s">
        <v>20368</v>
      </c>
    </row>
    <row r="12780" spans="1:19" hidden="1" x14ac:dyDescent="0.2">
      <c r="A12780">
        <v>2088</v>
      </c>
      <c r="B12780" t="s">
        <v>20757</v>
      </c>
      <c r="C12780" t="s">
        <v>105</v>
      </c>
      <c r="D12780">
        <v>8.6</v>
      </c>
      <c r="E12780">
        <v>25</v>
      </c>
      <c r="G12780" t="s">
        <v>55</v>
      </c>
      <c r="H12780" t="s">
        <v>46</v>
      </c>
      <c r="I12780" t="s">
        <v>1549</v>
      </c>
      <c r="K12780"/>
      <c r="L12780" t="s">
        <v>20758</v>
      </c>
      <c r="M12780" t="s">
        <v>20396</v>
      </c>
      <c r="N12780">
        <v>4</v>
      </c>
      <c r="P12780" t="s">
        <v>20366</v>
      </c>
      <c r="Q12780" t="s">
        <v>20759</v>
      </c>
      <c r="S12780" t="s">
        <v>20368</v>
      </c>
    </row>
    <row r="12781" spans="1:19" hidden="1" x14ac:dyDescent="0.2">
      <c r="A12781">
        <v>2088</v>
      </c>
      <c r="B12781" t="s">
        <v>20757</v>
      </c>
      <c r="C12781" t="s">
        <v>105</v>
      </c>
      <c r="D12781">
        <v>8.49</v>
      </c>
      <c r="E12781">
        <v>18</v>
      </c>
      <c r="F12781" t="s">
        <v>20760</v>
      </c>
      <c r="G12781" t="s">
        <v>55</v>
      </c>
      <c r="H12781" t="s">
        <v>46</v>
      </c>
      <c r="I12781" t="s">
        <v>20421</v>
      </c>
      <c r="K12781"/>
      <c r="L12781" t="s">
        <v>20758</v>
      </c>
      <c r="M12781" t="s">
        <v>20396</v>
      </c>
      <c r="N12781">
        <v>4</v>
      </c>
      <c r="P12781" t="s">
        <v>20366</v>
      </c>
      <c r="Q12781" t="s">
        <v>20759</v>
      </c>
      <c r="S12781" t="s">
        <v>20368</v>
      </c>
    </row>
    <row r="12782" spans="1:19" hidden="1" x14ac:dyDescent="0.2">
      <c r="A12782">
        <v>2088</v>
      </c>
      <c r="B12782" t="s">
        <v>20757</v>
      </c>
      <c r="C12782" t="s">
        <v>105</v>
      </c>
      <c r="D12782">
        <v>8.4600000000000009</v>
      </c>
      <c r="E12782">
        <v>25</v>
      </c>
      <c r="F12782" t="s">
        <v>20761</v>
      </c>
      <c r="G12782" t="s">
        <v>55</v>
      </c>
      <c r="H12782" t="s">
        <v>46</v>
      </c>
      <c r="I12782" t="s">
        <v>20421</v>
      </c>
      <c r="K12782"/>
      <c r="L12782" t="s">
        <v>20758</v>
      </c>
      <c r="M12782" t="s">
        <v>20396</v>
      </c>
      <c r="N12782">
        <v>4</v>
      </c>
      <c r="P12782" t="s">
        <v>20366</v>
      </c>
      <c r="Q12782" t="s">
        <v>20759</v>
      </c>
      <c r="S12782" t="s">
        <v>20368</v>
      </c>
    </row>
    <row r="12783" spans="1:19" hidden="1" x14ac:dyDescent="0.2">
      <c r="A12783">
        <v>2088</v>
      </c>
      <c r="B12783" t="s">
        <v>20757</v>
      </c>
      <c r="C12783" t="s">
        <v>105</v>
      </c>
      <c r="D12783">
        <v>8.44</v>
      </c>
      <c r="E12783">
        <v>30</v>
      </c>
      <c r="F12783" t="s">
        <v>20761</v>
      </c>
      <c r="G12783" t="s">
        <v>55</v>
      </c>
      <c r="H12783" t="s">
        <v>46</v>
      </c>
      <c r="I12783" t="s">
        <v>20421</v>
      </c>
      <c r="K12783"/>
      <c r="L12783" t="s">
        <v>20758</v>
      </c>
      <c r="M12783" t="s">
        <v>20396</v>
      </c>
      <c r="N12783">
        <v>4</v>
      </c>
      <c r="P12783" t="s">
        <v>20366</v>
      </c>
      <c r="Q12783" t="s">
        <v>20759</v>
      </c>
      <c r="S12783" t="s">
        <v>20368</v>
      </c>
    </row>
    <row r="12784" spans="1:19" hidden="1" x14ac:dyDescent="0.2">
      <c r="A12784">
        <v>2089</v>
      </c>
      <c r="B12784" t="s">
        <v>10705</v>
      </c>
      <c r="C12784" t="s">
        <v>105</v>
      </c>
      <c r="D12784">
        <v>13.2</v>
      </c>
      <c r="G12784" t="s">
        <v>31</v>
      </c>
      <c r="H12784" t="s">
        <v>23</v>
      </c>
      <c r="I12784" t="s">
        <v>1629</v>
      </c>
      <c r="K12784"/>
      <c r="L12784" t="s">
        <v>10707</v>
      </c>
      <c r="M12784" t="s">
        <v>20396</v>
      </c>
      <c r="N12784">
        <v>4</v>
      </c>
      <c r="P12784" t="s">
        <v>20366</v>
      </c>
      <c r="Q12784" t="s">
        <v>20762</v>
      </c>
      <c r="S12784" t="s">
        <v>20368</v>
      </c>
    </row>
    <row r="12785" spans="1:19" hidden="1" x14ac:dyDescent="0.2">
      <c r="A12785">
        <v>2090</v>
      </c>
      <c r="B12785" t="s">
        <v>20763</v>
      </c>
      <c r="C12785" t="s">
        <v>105</v>
      </c>
      <c r="D12785">
        <v>1.2</v>
      </c>
      <c r="E12785">
        <v>21</v>
      </c>
      <c r="G12785" t="s">
        <v>55</v>
      </c>
      <c r="H12785" t="s">
        <v>23</v>
      </c>
      <c r="I12785" t="s">
        <v>449</v>
      </c>
      <c r="K12785"/>
      <c r="L12785" t="s">
        <v>20764</v>
      </c>
      <c r="M12785" t="s">
        <v>20396</v>
      </c>
      <c r="N12785">
        <v>4</v>
      </c>
      <c r="P12785" t="s">
        <v>20366</v>
      </c>
      <c r="Q12785" t="s">
        <v>20765</v>
      </c>
      <c r="S12785" t="s">
        <v>20368</v>
      </c>
    </row>
    <row r="12786" spans="1:19" hidden="1" x14ac:dyDescent="0.2">
      <c r="A12786">
        <v>2090</v>
      </c>
      <c r="B12786" t="s">
        <v>20763</v>
      </c>
      <c r="C12786" t="s">
        <v>20452</v>
      </c>
      <c r="D12786">
        <v>4.9000000000000004</v>
      </c>
      <c r="E12786">
        <v>21</v>
      </c>
      <c r="G12786" t="s">
        <v>55</v>
      </c>
      <c r="H12786" t="s">
        <v>23</v>
      </c>
      <c r="I12786" t="s">
        <v>449</v>
      </c>
      <c r="K12786"/>
      <c r="L12786" t="s">
        <v>20764</v>
      </c>
      <c r="M12786" t="s">
        <v>20396</v>
      </c>
      <c r="N12786">
        <v>4</v>
      </c>
      <c r="P12786" t="s">
        <v>20366</v>
      </c>
      <c r="Q12786" t="s">
        <v>20765</v>
      </c>
      <c r="S12786" t="s">
        <v>20368</v>
      </c>
    </row>
    <row r="12787" spans="1:19" hidden="1" x14ac:dyDescent="0.2">
      <c r="A12787">
        <v>2091</v>
      </c>
      <c r="B12787" t="s">
        <v>179</v>
      </c>
      <c r="C12787" t="s">
        <v>105</v>
      </c>
      <c r="D12787">
        <v>13.4</v>
      </c>
      <c r="E12787">
        <v>25</v>
      </c>
      <c r="G12787" t="s">
        <v>4302</v>
      </c>
      <c r="H12787" t="s">
        <v>23</v>
      </c>
      <c r="I12787" t="s">
        <v>9026</v>
      </c>
      <c r="K12787"/>
      <c r="L12787" t="s">
        <v>20766</v>
      </c>
      <c r="M12787" t="s">
        <v>20365</v>
      </c>
      <c r="N12787">
        <v>8</v>
      </c>
      <c r="O12787" t="s">
        <v>20767</v>
      </c>
      <c r="P12787" t="s">
        <v>20366</v>
      </c>
      <c r="Q12787" t="s">
        <v>20768</v>
      </c>
      <c r="S12787" t="s">
        <v>20368</v>
      </c>
    </row>
    <row r="12788" spans="1:19" hidden="1" x14ac:dyDescent="0.2">
      <c r="A12788">
        <v>2092</v>
      </c>
      <c r="B12788" t="s">
        <v>20769</v>
      </c>
      <c r="C12788" t="s">
        <v>105</v>
      </c>
      <c r="D12788">
        <v>2.89</v>
      </c>
      <c r="E12788">
        <v>25</v>
      </c>
      <c r="G12788" t="s">
        <v>12576</v>
      </c>
      <c r="H12788" t="s">
        <v>23</v>
      </c>
      <c r="I12788" t="s">
        <v>20770</v>
      </c>
      <c r="K12788"/>
      <c r="L12788" t="s">
        <v>20771</v>
      </c>
      <c r="M12788" t="s">
        <v>26</v>
      </c>
      <c r="N12788">
        <v>2</v>
      </c>
      <c r="O12788" t="s">
        <v>20772</v>
      </c>
      <c r="P12788" t="s">
        <v>20366</v>
      </c>
      <c r="Q12788" t="s">
        <v>20773</v>
      </c>
      <c r="S12788" t="s">
        <v>20368</v>
      </c>
    </row>
    <row r="12789" spans="1:19" hidden="1" x14ac:dyDescent="0.2">
      <c r="A12789">
        <v>2093</v>
      </c>
      <c r="B12789" t="s">
        <v>20774</v>
      </c>
      <c r="C12789" t="s">
        <v>105</v>
      </c>
      <c r="D12789">
        <v>9.09</v>
      </c>
      <c r="E12789">
        <v>20</v>
      </c>
      <c r="F12789" t="s">
        <v>20775</v>
      </c>
      <c r="G12789" t="s">
        <v>55</v>
      </c>
      <c r="H12789" t="s">
        <v>23</v>
      </c>
      <c r="I12789" t="s">
        <v>20776</v>
      </c>
      <c r="K12789"/>
      <c r="L12789" t="s">
        <v>20777</v>
      </c>
      <c r="M12789" t="s">
        <v>20396</v>
      </c>
      <c r="N12789">
        <v>4</v>
      </c>
      <c r="P12789" t="s">
        <v>20366</v>
      </c>
      <c r="Q12789" t="s">
        <v>20778</v>
      </c>
      <c r="S12789" t="s">
        <v>20368</v>
      </c>
    </row>
    <row r="12790" spans="1:19" hidden="1" x14ac:dyDescent="0.2">
      <c r="A12790">
        <v>2093</v>
      </c>
      <c r="B12790" t="s">
        <v>20774</v>
      </c>
      <c r="C12790" t="s">
        <v>20452</v>
      </c>
      <c r="D12790">
        <v>10.43</v>
      </c>
      <c r="E12790">
        <v>20</v>
      </c>
      <c r="F12790" t="s">
        <v>20775</v>
      </c>
      <c r="G12790" t="s">
        <v>55</v>
      </c>
      <c r="H12790" t="s">
        <v>23</v>
      </c>
      <c r="I12790" t="s">
        <v>20776</v>
      </c>
      <c r="K12790"/>
      <c r="L12790" t="s">
        <v>20777</v>
      </c>
      <c r="M12790" t="s">
        <v>20396</v>
      </c>
      <c r="N12790">
        <v>4</v>
      </c>
      <c r="P12790" t="s">
        <v>20366</v>
      </c>
      <c r="Q12790" t="s">
        <v>20778</v>
      </c>
      <c r="S12790" t="s">
        <v>20368</v>
      </c>
    </row>
    <row r="12791" spans="1:19" hidden="1" x14ac:dyDescent="0.2">
      <c r="A12791">
        <v>2094</v>
      </c>
      <c r="B12791" t="s">
        <v>153</v>
      </c>
      <c r="C12791" t="s">
        <v>105</v>
      </c>
      <c r="D12791">
        <v>3.24</v>
      </c>
      <c r="E12791">
        <v>25</v>
      </c>
      <c r="F12791" t="s">
        <v>20779</v>
      </c>
      <c r="G12791" t="s">
        <v>55</v>
      </c>
      <c r="H12791" t="s">
        <v>23</v>
      </c>
      <c r="I12791" t="s">
        <v>20780</v>
      </c>
      <c r="K12791"/>
      <c r="L12791" t="s">
        <v>20781</v>
      </c>
      <c r="M12791" t="s">
        <v>20396</v>
      </c>
      <c r="N12791">
        <v>4</v>
      </c>
      <c r="P12791" t="s">
        <v>20366</v>
      </c>
      <c r="Q12791" t="s">
        <v>20782</v>
      </c>
      <c r="S12791" t="s">
        <v>20368</v>
      </c>
    </row>
    <row r="12792" spans="1:19" hidden="1" x14ac:dyDescent="0.2">
      <c r="A12792">
        <v>2094</v>
      </c>
      <c r="B12792" t="s">
        <v>153</v>
      </c>
      <c r="C12792" t="s">
        <v>20783</v>
      </c>
      <c r="D12792">
        <v>13.04</v>
      </c>
      <c r="E12792">
        <v>25</v>
      </c>
      <c r="F12792" t="s">
        <v>20779</v>
      </c>
      <c r="G12792" t="s">
        <v>31</v>
      </c>
      <c r="H12792" t="s">
        <v>23</v>
      </c>
      <c r="I12792" t="s">
        <v>20780</v>
      </c>
      <c r="K12792"/>
      <c r="L12792" t="s">
        <v>20781</v>
      </c>
      <c r="M12792" t="s">
        <v>20396</v>
      </c>
      <c r="N12792">
        <v>4</v>
      </c>
      <c r="P12792" t="s">
        <v>20366</v>
      </c>
      <c r="Q12792" t="s">
        <v>20782</v>
      </c>
      <c r="S12792" t="s">
        <v>20368</v>
      </c>
    </row>
    <row r="12793" spans="1:19" hidden="1" x14ac:dyDescent="0.2">
      <c r="A12793">
        <v>2096</v>
      </c>
      <c r="B12793" t="s">
        <v>20784</v>
      </c>
      <c r="C12793" t="s">
        <v>105</v>
      </c>
      <c r="D12793">
        <v>9.7200000000000006</v>
      </c>
      <c r="E12793">
        <v>25</v>
      </c>
      <c r="F12793" s="1" t="s">
        <v>20785</v>
      </c>
      <c r="G12793" t="s">
        <v>31</v>
      </c>
      <c r="H12793" t="s">
        <v>46</v>
      </c>
      <c r="I12793" t="s">
        <v>20612</v>
      </c>
      <c r="K12793"/>
      <c r="L12793" t="s">
        <v>20786</v>
      </c>
      <c r="M12793" t="s">
        <v>20396</v>
      </c>
      <c r="N12793">
        <v>4</v>
      </c>
      <c r="P12793" t="s">
        <v>20366</v>
      </c>
      <c r="Q12793" t="s">
        <v>20787</v>
      </c>
      <c r="S12793" t="s">
        <v>20368</v>
      </c>
    </row>
    <row r="12794" spans="1:19" hidden="1" x14ac:dyDescent="0.2">
      <c r="A12794">
        <v>2096</v>
      </c>
      <c r="B12794" t="s">
        <v>20784</v>
      </c>
      <c r="C12794" t="s">
        <v>105</v>
      </c>
      <c r="D12794">
        <v>9.44</v>
      </c>
      <c r="E12794">
        <v>25</v>
      </c>
      <c r="F12794" t="s">
        <v>20618</v>
      </c>
      <c r="G12794" t="s">
        <v>55</v>
      </c>
      <c r="H12794" t="s">
        <v>46</v>
      </c>
      <c r="I12794" t="s">
        <v>6739</v>
      </c>
      <c r="K12794"/>
      <c r="L12794" t="s">
        <v>20786</v>
      </c>
      <c r="M12794" t="s">
        <v>20396</v>
      </c>
      <c r="N12794">
        <v>4</v>
      </c>
      <c r="P12794" t="s">
        <v>20366</v>
      </c>
      <c r="Q12794" t="s">
        <v>20787</v>
      </c>
      <c r="S12794" t="s">
        <v>20368</v>
      </c>
    </row>
    <row r="12795" spans="1:19" hidden="1" x14ac:dyDescent="0.2">
      <c r="A12795">
        <v>2096</v>
      </c>
      <c r="B12795" t="s">
        <v>20784</v>
      </c>
      <c r="C12795" t="s">
        <v>105</v>
      </c>
      <c r="D12795">
        <v>9.48</v>
      </c>
      <c r="E12795">
        <v>20</v>
      </c>
      <c r="F12795" t="s">
        <v>20618</v>
      </c>
      <c r="G12795" t="s">
        <v>31</v>
      </c>
      <c r="H12795" t="s">
        <v>46</v>
      </c>
      <c r="I12795" t="s">
        <v>4397</v>
      </c>
      <c r="K12795"/>
      <c r="L12795" t="s">
        <v>20786</v>
      </c>
      <c r="M12795" t="s">
        <v>20396</v>
      </c>
      <c r="N12795">
        <v>4</v>
      </c>
      <c r="P12795" t="s">
        <v>20366</v>
      </c>
      <c r="Q12795" t="s">
        <v>20787</v>
      </c>
      <c r="S12795" t="s">
        <v>20368</v>
      </c>
    </row>
    <row r="12796" spans="1:19" hidden="1" x14ac:dyDescent="0.2">
      <c r="A12796">
        <v>2096</v>
      </c>
      <c r="B12796" t="s">
        <v>20784</v>
      </c>
      <c r="C12796" t="s">
        <v>105</v>
      </c>
      <c r="D12796">
        <v>9.32</v>
      </c>
      <c r="E12796">
        <v>30</v>
      </c>
      <c r="F12796" t="s">
        <v>20618</v>
      </c>
      <c r="G12796" t="s">
        <v>31</v>
      </c>
      <c r="H12796" t="s">
        <v>46</v>
      </c>
      <c r="I12796" t="s">
        <v>4397</v>
      </c>
      <c r="K12796"/>
      <c r="L12796" t="s">
        <v>20786</v>
      </c>
      <c r="M12796" t="s">
        <v>20396</v>
      </c>
      <c r="N12796">
        <v>4</v>
      </c>
      <c r="P12796" t="s">
        <v>20366</v>
      </c>
      <c r="Q12796" t="s">
        <v>20787</v>
      </c>
      <c r="S12796" t="s">
        <v>20368</v>
      </c>
    </row>
    <row r="12797" spans="1:19" hidden="1" x14ac:dyDescent="0.2">
      <c r="A12797">
        <v>2096</v>
      </c>
      <c r="B12797" t="s">
        <v>20784</v>
      </c>
      <c r="C12797" t="s">
        <v>105</v>
      </c>
      <c r="D12797">
        <v>9.17</v>
      </c>
      <c r="E12797">
        <v>40</v>
      </c>
      <c r="F12797" t="s">
        <v>20618</v>
      </c>
      <c r="G12797" t="s">
        <v>31</v>
      </c>
      <c r="H12797" t="s">
        <v>46</v>
      </c>
      <c r="I12797" t="s">
        <v>4397</v>
      </c>
      <c r="K12797"/>
      <c r="L12797" t="s">
        <v>20786</v>
      </c>
      <c r="M12797" t="s">
        <v>20396</v>
      </c>
      <c r="N12797">
        <v>4</v>
      </c>
      <c r="P12797" t="s">
        <v>20366</v>
      </c>
      <c r="Q12797" t="s">
        <v>20787</v>
      </c>
      <c r="S12797" t="s">
        <v>20368</v>
      </c>
    </row>
    <row r="12798" spans="1:19" hidden="1" x14ac:dyDescent="0.2">
      <c r="A12798">
        <v>2096</v>
      </c>
      <c r="B12798" t="s">
        <v>20784</v>
      </c>
      <c r="C12798" t="s">
        <v>105</v>
      </c>
      <c r="D12798">
        <v>9.43</v>
      </c>
      <c r="E12798">
        <v>25</v>
      </c>
      <c r="F12798" t="s">
        <v>20618</v>
      </c>
      <c r="G12798" t="s">
        <v>55</v>
      </c>
      <c r="H12798" t="s">
        <v>46</v>
      </c>
      <c r="I12798" t="s">
        <v>1557</v>
      </c>
      <c r="K12798"/>
      <c r="L12798" t="s">
        <v>20786</v>
      </c>
      <c r="M12798" t="s">
        <v>20396</v>
      </c>
      <c r="N12798">
        <v>4</v>
      </c>
      <c r="P12798" t="s">
        <v>20366</v>
      </c>
      <c r="Q12798" t="s">
        <v>20787</v>
      </c>
      <c r="S12798" t="s">
        <v>20368</v>
      </c>
    </row>
    <row r="12799" spans="1:19" hidden="1" x14ac:dyDescent="0.2">
      <c r="A12799">
        <v>2099</v>
      </c>
      <c r="B12799" t="s">
        <v>20788</v>
      </c>
      <c r="C12799" t="s">
        <v>20452</v>
      </c>
      <c r="D12799">
        <v>9.5299999999999994</v>
      </c>
      <c r="E12799">
        <v>20</v>
      </c>
      <c r="G12799" t="s">
        <v>55</v>
      </c>
      <c r="H12799" t="s">
        <v>23</v>
      </c>
      <c r="I12799" t="s">
        <v>4397</v>
      </c>
      <c r="K12799"/>
      <c r="L12799" t="s">
        <v>20789</v>
      </c>
      <c r="M12799" t="s">
        <v>20719</v>
      </c>
      <c r="N12799">
        <v>3</v>
      </c>
      <c r="P12799" t="s">
        <v>20366</v>
      </c>
      <c r="Q12799" t="s">
        <v>20790</v>
      </c>
      <c r="S12799" t="s">
        <v>20368</v>
      </c>
    </row>
    <row r="12800" spans="1:19" hidden="1" x14ac:dyDescent="0.2">
      <c r="A12800">
        <v>2099</v>
      </c>
      <c r="B12800" t="s">
        <v>20788</v>
      </c>
      <c r="C12800" t="s">
        <v>20452</v>
      </c>
      <c r="D12800">
        <v>9.08</v>
      </c>
      <c r="E12800">
        <v>20</v>
      </c>
      <c r="G12800" t="s">
        <v>31</v>
      </c>
      <c r="H12800" t="s">
        <v>23</v>
      </c>
      <c r="I12800" t="s">
        <v>4397</v>
      </c>
      <c r="K12800"/>
      <c r="L12800" t="s">
        <v>20789</v>
      </c>
      <c r="M12800" t="s">
        <v>20719</v>
      </c>
      <c r="N12800">
        <v>3</v>
      </c>
      <c r="P12800" t="s">
        <v>20366</v>
      </c>
      <c r="Q12800" t="s">
        <v>20790</v>
      </c>
      <c r="S12800" t="s">
        <v>20368</v>
      </c>
    </row>
    <row r="12801" spans="1:19" hidden="1" x14ac:dyDescent="0.2">
      <c r="A12801">
        <v>2100</v>
      </c>
      <c r="B12801" t="s">
        <v>19922</v>
      </c>
      <c r="C12801" t="s">
        <v>105</v>
      </c>
      <c r="D12801">
        <v>3.13</v>
      </c>
      <c r="E12801" t="s">
        <v>363</v>
      </c>
      <c r="F12801" t="s">
        <v>20791</v>
      </c>
      <c r="G12801" t="s">
        <v>55</v>
      </c>
      <c r="H12801" t="s">
        <v>23</v>
      </c>
      <c r="I12801" t="s">
        <v>20792</v>
      </c>
      <c r="K12801"/>
      <c r="L12801" t="s">
        <v>20793</v>
      </c>
      <c r="M12801" t="s">
        <v>26</v>
      </c>
      <c r="N12801">
        <v>2</v>
      </c>
      <c r="P12801" t="s">
        <v>20366</v>
      </c>
      <c r="Q12801" t="s">
        <v>20794</v>
      </c>
      <c r="S12801" t="s">
        <v>20368</v>
      </c>
    </row>
    <row r="12802" spans="1:19" hidden="1" x14ac:dyDescent="0.2">
      <c r="A12802">
        <v>2101</v>
      </c>
      <c r="B12802" t="s">
        <v>10709</v>
      </c>
      <c r="C12802" t="s">
        <v>105</v>
      </c>
      <c r="D12802">
        <v>6.15</v>
      </c>
      <c r="E12802">
        <v>25</v>
      </c>
      <c r="F12802" t="s">
        <v>20456</v>
      </c>
      <c r="G12802" t="s">
        <v>55</v>
      </c>
      <c r="H12802" t="s">
        <v>23</v>
      </c>
      <c r="I12802" t="s">
        <v>10162</v>
      </c>
      <c r="K12802"/>
      <c r="L12802" t="s">
        <v>20795</v>
      </c>
      <c r="M12802" t="s">
        <v>20365</v>
      </c>
      <c r="N12802">
        <v>8</v>
      </c>
      <c r="O12802" t="s">
        <v>10712</v>
      </c>
      <c r="P12802" t="s">
        <v>20366</v>
      </c>
      <c r="Q12802" t="s">
        <v>20796</v>
      </c>
      <c r="S12802" t="s">
        <v>20368</v>
      </c>
    </row>
    <row r="12803" spans="1:19" hidden="1" x14ac:dyDescent="0.2">
      <c r="A12803">
        <v>2102</v>
      </c>
      <c r="B12803" t="s">
        <v>20797</v>
      </c>
      <c r="C12803" t="s">
        <v>20452</v>
      </c>
      <c r="D12803">
        <v>7.6</v>
      </c>
      <c r="E12803">
        <v>25</v>
      </c>
      <c r="F12803" t="s">
        <v>20456</v>
      </c>
      <c r="G12803" t="s">
        <v>55</v>
      </c>
      <c r="H12803" t="s">
        <v>23</v>
      </c>
      <c r="I12803" t="s">
        <v>10162</v>
      </c>
      <c r="K12803"/>
      <c r="L12803" t="s">
        <v>20798</v>
      </c>
      <c r="M12803" t="s">
        <v>20396</v>
      </c>
      <c r="N12803">
        <v>4</v>
      </c>
      <c r="P12803" t="s">
        <v>20366</v>
      </c>
      <c r="Q12803" t="s">
        <v>20799</v>
      </c>
      <c r="S12803" t="s">
        <v>20368</v>
      </c>
    </row>
    <row r="12804" spans="1:19" hidden="1" x14ac:dyDescent="0.2">
      <c r="A12804">
        <v>2102</v>
      </c>
      <c r="B12804" t="s">
        <v>20797</v>
      </c>
      <c r="C12804" t="s">
        <v>105</v>
      </c>
      <c r="D12804">
        <v>2.4500000000000002</v>
      </c>
      <c r="E12804" t="s">
        <v>363</v>
      </c>
      <c r="F12804" t="s">
        <v>62</v>
      </c>
      <c r="G12804" t="s">
        <v>55</v>
      </c>
      <c r="H12804" t="s">
        <v>23</v>
      </c>
      <c r="I12804" t="s">
        <v>3077</v>
      </c>
      <c r="K12804"/>
      <c r="L12804" t="s">
        <v>20798</v>
      </c>
      <c r="M12804" t="s">
        <v>20396</v>
      </c>
      <c r="N12804">
        <v>4</v>
      </c>
      <c r="P12804" t="s">
        <v>20366</v>
      </c>
      <c r="Q12804" t="s">
        <v>20799</v>
      </c>
      <c r="S12804" t="s">
        <v>20368</v>
      </c>
    </row>
    <row r="12805" spans="1:19" hidden="1" x14ac:dyDescent="0.2">
      <c r="A12805">
        <v>2102</v>
      </c>
      <c r="B12805" t="s">
        <v>20797</v>
      </c>
      <c r="C12805" t="s">
        <v>20452</v>
      </c>
      <c r="D12805">
        <v>7.85</v>
      </c>
      <c r="E12805" t="s">
        <v>363</v>
      </c>
      <c r="F12805" t="s">
        <v>62</v>
      </c>
      <c r="G12805" t="s">
        <v>55</v>
      </c>
      <c r="H12805" t="s">
        <v>23</v>
      </c>
      <c r="I12805" t="s">
        <v>3077</v>
      </c>
      <c r="K12805"/>
      <c r="L12805" t="s">
        <v>20798</v>
      </c>
      <c r="M12805" t="s">
        <v>20396</v>
      </c>
      <c r="N12805">
        <v>4</v>
      </c>
      <c r="P12805" t="s">
        <v>20366</v>
      </c>
      <c r="Q12805" t="s">
        <v>20799</v>
      </c>
      <c r="S12805" t="s">
        <v>20368</v>
      </c>
    </row>
    <row r="12806" spans="1:19" hidden="1" x14ac:dyDescent="0.2">
      <c r="A12806">
        <v>2103</v>
      </c>
      <c r="B12806" t="s">
        <v>20800</v>
      </c>
      <c r="C12806" t="s">
        <v>105</v>
      </c>
      <c r="D12806">
        <v>4.72</v>
      </c>
      <c r="E12806" t="s">
        <v>363</v>
      </c>
      <c r="F12806" t="s">
        <v>20459</v>
      </c>
      <c r="G12806" t="s">
        <v>55</v>
      </c>
      <c r="H12806" t="s">
        <v>23</v>
      </c>
      <c r="I12806" t="s">
        <v>392</v>
      </c>
      <c r="K12806"/>
      <c r="L12806" t="s">
        <v>20801</v>
      </c>
      <c r="M12806" t="s">
        <v>20396</v>
      </c>
      <c r="N12806">
        <v>4</v>
      </c>
      <c r="P12806" t="s">
        <v>20366</v>
      </c>
      <c r="Q12806" t="s">
        <v>20802</v>
      </c>
      <c r="S12806" t="s">
        <v>20368</v>
      </c>
    </row>
    <row r="12807" spans="1:19" hidden="1" x14ac:dyDescent="0.2">
      <c r="A12807">
        <v>2103</v>
      </c>
      <c r="B12807" t="s">
        <v>20800</v>
      </c>
      <c r="C12807" t="s">
        <v>20452</v>
      </c>
      <c r="D12807">
        <v>8</v>
      </c>
      <c r="E12807" t="s">
        <v>363</v>
      </c>
      <c r="F12807" t="s">
        <v>20459</v>
      </c>
      <c r="G12807" t="s">
        <v>55</v>
      </c>
      <c r="H12807" t="s">
        <v>23</v>
      </c>
      <c r="I12807" t="s">
        <v>392</v>
      </c>
      <c r="K12807"/>
      <c r="L12807" t="s">
        <v>20801</v>
      </c>
      <c r="M12807" t="s">
        <v>20396</v>
      </c>
      <c r="N12807">
        <v>4</v>
      </c>
      <c r="P12807" t="s">
        <v>20366</v>
      </c>
      <c r="Q12807" t="s">
        <v>20802</v>
      </c>
      <c r="S12807" t="s">
        <v>20368</v>
      </c>
    </row>
    <row r="12808" spans="1:19" hidden="1" x14ac:dyDescent="0.2">
      <c r="A12808">
        <v>2104</v>
      </c>
      <c r="B12808" t="s">
        <v>20803</v>
      </c>
      <c r="C12808" t="s">
        <v>105</v>
      </c>
      <c r="D12808">
        <v>1.22</v>
      </c>
      <c r="E12808">
        <v>20</v>
      </c>
      <c r="F12808" t="s">
        <v>20804</v>
      </c>
      <c r="G12808" t="s">
        <v>55</v>
      </c>
      <c r="H12808" t="s">
        <v>23</v>
      </c>
      <c r="I12808" t="s">
        <v>7259</v>
      </c>
      <c r="K12808"/>
      <c r="L12808" t="s">
        <v>20805</v>
      </c>
      <c r="M12808" t="s">
        <v>20396</v>
      </c>
      <c r="N12808">
        <v>4</v>
      </c>
      <c r="P12808" t="s">
        <v>20366</v>
      </c>
      <c r="Q12808" t="s">
        <v>20806</v>
      </c>
      <c r="S12808" t="s">
        <v>20368</v>
      </c>
    </row>
    <row r="12809" spans="1:19" hidden="1" x14ac:dyDescent="0.2">
      <c r="A12809">
        <v>2104</v>
      </c>
      <c r="B12809" t="s">
        <v>20803</v>
      </c>
      <c r="C12809" t="s">
        <v>105</v>
      </c>
      <c r="D12809">
        <v>1.25</v>
      </c>
      <c r="E12809">
        <v>20</v>
      </c>
      <c r="F12809" t="s">
        <v>20807</v>
      </c>
      <c r="G12809" t="s">
        <v>189</v>
      </c>
      <c r="I12809" t="s">
        <v>5690</v>
      </c>
      <c r="K12809"/>
      <c r="L12809" t="s">
        <v>20805</v>
      </c>
      <c r="M12809" t="s">
        <v>20396</v>
      </c>
      <c r="N12809">
        <v>4</v>
      </c>
      <c r="P12809" t="s">
        <v>20366</v>
      </c>
      <c r="Q12809" t="s">
        <v>20806</v>
      </c>
      <c r="S12809" t="s">
        <v>20368</v>
      </c>
    </row>
    <row r="12810" spans="1:19" hidden="1" x14ac:dyDescent="0.2">
      <c r="A12810">
        <v>2104</v>
      </c>
      <c r="B12810" t="s">
        <v>20803</v>
      </c>
      <c r="C12810" t="s">
        <v>105</v>
      </c>
      <c r="D12810">
        <v>1.29</v>
      </c>
      <c r="E12810">
        <v>25</v>
      </c>
      <c r="F12810" t="s">
        <v>20808</v>
      </c>
      <c r="G12810" t="s">
        <v>55</v>
      </c>
      <c r="H12810" t="s">
        <v>23</v>
      </c>
      <c r="I12810" t="s">
        <v>20462</v>
      </c>
      <c r="K12810"/>
      <c r="L12810" t="s">
        <v>20805</v>
      </c>
      <c r="M12810" t="s">
        <v>20396</v>
      </c>
      <c r="N12810">
        <v>4</v>
      </c>
      <c r="P12810" t="s">
        <v>20366</v>
      </c>
      <c r="Q12810" t="s">
        <v>20806</v>
      </c>
      <c r="S12810" t="s">
        <v>20368</v>
      </c>
    </row>
    <row r="12811" spans="1:19" hidden="1" x14ac:dyDescent="0.2">
      <c r="A12811">
        <v>2104</v>
      </c>
      <c r="B12811" t="s">
        <v>20803</v>
      </c>
      <c r="C12811" t="s">
        <v>105</v>
      </c>
      <c r="D12811">
        <v>1.25</v>
      </c>
      <c r="E12811" t="s">
        <v>363</v>
      </c>
      <c r="F12811" t="s">
        <v>20791</v>
      </c>
      <c r="G12811" t="s">
        <v>55</v>
      </c>
      <c r="H12811" t="s">
        <v>23</v>
      </c>
      <c r="I12811" t="s">
        <v>20792</v>
      </c>
      <c r="K12811"/>
      <c r="L12811" t="s">
        <v>20805</v>
      </c>
      <c r="M12811" t="s">
        <v>20396</v>
      </c>
      <c r="N12811">
        <v>4</v>
      </c>
      <c r="P12811" t="s">
        <v>20366</v>
      </c>
      <c r="Q12811" t="s">
        <v>20806</v>
      </c>
      <c r="S12811" t="s">
        <v>20368</v>
      </c>
    </row>
    <row r="12812" spans="1:19" hidden="1" x14ac:dyDescent="0.2">
      <c r="A12812">
        <v>2105</v>
      </c>
      <c r="B12812" t="s">
        <v>20809</v>
      </c>
      <c r="C12812" t="s">
        <v>105</v>
      </c>
      <c r="D12812">
        <v>1.6</v>
      </c>
      <c r="E12812">
        <v>25</v>
      </c>
      <c r="F12812" t="s">
        <v>20810</v>
      </c>
      <c r="G12812" t="s">
        <v>55</v>
      </c>
      <c r="H12812" t="s">
        <v>23</v>
      </c>
      <c r="I12812" t="s">
        <v>20462</v>
      </c>
      <c r="K12812"/>
      <c r="L12812" t="s">
        <v>20811</v>
      </c>
      <c r="M12812" t="s">
        <v>20396</v>
      </c>
      <c r="N12812">
        <v>4</v>
      </c>
      <c r="P12812" t="s">
        <v>20366</v>
      </c>
      <c r="Q12812" t="s">
        <v>20812</v>
      </c>
      <c r="S12812" t="s">
        <v>20368</v>
      </c>
    </row>
    <row r="12813" spans="1:19" hidden="1" x14ac:dyDescent="0.2">
      <c r="A12813">
        <v>2105</v>
      </c>
      <c r="B12813" t="s">
        <v>20809</v>
      </c>
      <c r="C12813" t="s">
        <v>20452</v>
      </c>
      <c r="D12813">
        <v>6.62</v>
      </c>
      <c r="E12813">
        <v>25</v>
      </c>
      <c r="F12813" t="s">
        <v>20810</v>
      </c>
      <c r="G12813" t="s">
        <v>55</v>
      </c>
      <c r="H12813" t="s">
        <v>23</v>
      </c>
      <c r="I12813" t="s">
        <v>20462</v>
      </c>
      <c r="K12813"/>
      <c r="L12813" t="s">
        <v>20811</v>
      </c>
      <c r="M12813" t="s">
        <v>20396</v>
      </c>
      <c r="N12813">
        <v>4</v>
      </c>
      <c r="P12813" t="s">
        <v>20366</v>
      </c>
      <c r="Q12813" t="s">
        <v>20812</v>
      </c>
      <c r="S12813" t="s">
        <v>20368</v>
      </c>
    </row>
    <row r="12814" spans="1:19" hidden="1" x14ac:dyDescent="0.2">
      <c r="A12814">
        <v>2106</v>
      </c>
      <c r="B12814" t="s">
        <v>327</v>
      </c>
      <c r="C12814" t="s">
        <v>105</v>
      </c>
      <c r="D12814">
        <v>8.19</v>
      </c>
      <c r="E12814">
        <v>25</v>
      </c>
      <c r="F12814" t="s">
        <v>20813</v>
      </c>
      <c r="G12814" t="s">
        <v>55</v>
      </c>
      <c r="H12814" t="s">
        <v>46</v>
      </c>
      <c r="I12814" t="s">
        <v>20814</v>
      </c>
      <c r="K12814"/>
      <c r="L12814" t="s">
        <v>20815</v>
      </c>
      <c r="M12814" t="s">
        <v>20396</v>
      </c>
      <c r="N12814">
        <v>4</v>
      </c>
      <c r="P12814" t="s">
        <v>20366</v>
      </c>
      <c r="Q12814" t="s">
        <v>20816</v>
      </c>
      <c r="S12814" t="s">
        <v>20368</v>
      </c>
    </row>
    <row r="12815" spans="1:19" hidden="1" x14ac:dyDescent="0.2">
      <c r="A12815">
        <v>2106</v>
      </c>
      <c r="B12815" t="s">
        <v>327</v>
      </c>
      <c r="C12815" t="s">
        <v>20452</v>
      </c>
      <c r="D12815">
        <v>10.75</v>
      </c>
      <c r="E12815">
        <v>25</v>
      </c>
      <c r="F12815" t="s">
        <v>20813</v>
      </c>
      <c r="G12815" t="s">
        <v>55</v>
      </c>
      <c r="H12815" t="s">
        <v>46</v>
      </c>
      <c r="I12815" t="s">
        <v>20814</v>
      </c>
      <c r="K12815"/>
      <c r="L12815" t="s">
        <v>20815</v>
      </c>
      <c r="M12815" t="s">
        <v>20396</v>
      </c>
      <c r="N12815">
        <v>4</v>
      </c>
      <c r="P12815" t="s">
        <v>20366</v>
      </c>
      <c r="Q12815" t="s">
        <v>20816</v>
      </c>
      <c r="S12815" t="s">
        <v>20368</v>
      </c>
    </row>
    <row r="12816" spans="1:19" hidden="1" x14ac:dyDescent="0.2">
      <c r="A12816">
        <v>2106</v>
      </c>
      <c r="B12816" t="s">
        <v>327</v>
      </c>
      <c r="C12816" t="s">
        <v>105</v>
      </c>
      <c r="D12816">
        <v>8.19</v>
      </c>
      <c r="E12816">
        <v>25</v>
      </c>
      <c r="F12816" t="s">
        <v>20817</v>
      </c>
      <c r="G12816" t="s">
        <v>55</v>
      </c>
      <c r="H12816" t="s">
        <v>46</v>
      </c>
      <c r="I12816" t="s">
        <v>20818</v>
      </c>
      <c r="K12816"/>
      <c r="L12816" t="s">
        <v>20815</v>
      </c>
      <c r="M12816" t="s">
        <v>20396</v>
      </c>
      <c r="N12816">
        <v>4</v>
      </c>
      <c r="P12816" t="s">
        <v>20366</v>
      </c>
      <c r="Q12816" t="s">
        <v>20816</v>
      </c>
      <c r="S12816" t="s">
        <v>20368</v>
      </c>
    </row>
    <row r="12817" spans="1:19" hidden="1" x14ac:dyDescent="0.2">
      <c r="A12817">
        <v>2106</v>
      </c>
      <c r="B12817" t="s">
        <v>327</v>
      </c>
      <c r="C12817" t="s">
        <v>20452</v>
      </c>
      <c r="D12817">
        <v>10.73</v>
      </c>
      <c r="E12817">
        <v>25</v>
      </c>
      <c r="F12817" t="s">
        <v>20817</v>
      </c>
      <c r="G12817" t="s">
        <v>55</v>
      </c>
      <c r="H12817" t="s">
        <v>46</v>
      </c>
      <c r="I12817" t="s">
        <v>20818</v>
      </c>
      <c r="K12817"/>
      <c r="L12817" t="s">
        <v>20815</v>
      </c>
      <c r="M12817" t="s">
        <v>20396</v>
      </c>
      <c r="N12817">
        <v>4</v>
      </c>
      <c r="P12817" t="s">
        <v>20366</v>
      </c>
      <c r="Q12817" t="s">
        <v>20816</v>
      </c>
      <c r="S12817" t="s">
        <v>20368</v>
      </c>
    </row>
    <row r="12818" spans="1:19" hidden="1" x14ac:dyDescent="0.2">
      <c r="A12818">
        <v>2106</v>
      </c>
      <c r="B12818" t="s">
        <v>327</v>
      </c>
      <c r="C12818" t="s">
        <v>105</v>
      </c>
      <c r="D12818">
        <v>8.35</v>
      </c>
      <c r="E12818">
        <v>23</v>
      </c>
      <c r="F12818" t="s">
        <v>1094</v>
      </c>
      <c r="G12818" t="s">
        <v>31</v>
      </c>
      <c r="H12818" t="s">
        <v>46</v>
      </c>
      <c r="I12818" t="s">
        <v>11374</v>
      </c>
      <c r="K12818"/>
      <c r="L12818" t="s">
        <v>20815</v>
      </c>
      <c r="M12818" t="s">
        <v>20396</v>
      </c>
      <c r="N12818">
        <v>4</v>
      </c>
      <c r="P12818" t="s">
        <v>20366</v>
      </c>
      <c r="Q12818" t="s">
        <v>20816</v>
      </c>
      <c r="S12818" t="s">
        <v>20368</v>
      </c>
    </row>
    <row r="12819" spans="1:19" hidden="1" x14ac:dyDescent="0.2">
      <c r="A12819">
        <v>2106</v>
      </c>
      <c r="B12819" t="s">
        <v>327</v>
      </c>
      <c r="C12819" t="s">
        <v>20819</v>
      </c>
      <c r="D12819">
        <v>8.23</v>
      </c>
      <c r="E12819">
        <v>25</v>
      </c>
      <c r="F12819" t="s">
        <v>20820</v>
      </c>
      <c r="G12819" t="s">
        <v>31</v>
      </c>
      <c r="H12819" t="s">
        <v>46</v>
      </c>
      <c r="I12819" t="s">
        <v>20612</v>
      </c>
      <c r="K12819"/>
      <c r="L12819" t="s">
        <v>20815</v>
      </c>
      <c r="M12819" t="s">
        <v>20396</v>
      </c>
      <c r="N12819">
        <v>4</v>
      </c>
      <c r="P12819" t="s">
        <v>20366</v>
      </c>
      <c r="Q12819" t="s">
        <v>20816</v>
      </c>
      <c r="S12819" t="s">
        <v>20368</v>
      </c>
    </row>
    <row r="12820" spans="1:19" hidden="1" x14ac:dyDescent="0.2">
      <c r="A12820">
        <v>2111</v>
      </c>
      <c r="B12820" t="s">
        <v>20821</v>
      </c>
      <c r="C12820" t="s">
        <v>105</v>
      </c>
      <c r="D12820">
        <v>8.82</v>
      </c>
      <c r="F12820" t="s">
        <v>615</v>
      </c>
      <c r="G12820" t="s">
        <v>55</v>
      </c>
      <c r="H12820" t="s">
        <v>23</v>
      </c>
      <c r="I12820" t="s">
        <v>20822</v>
      </c>
      <c r="K12820"/>
      <c r="L12820" t="s">
        <v>20823</v>
      </c>
      <c r="M12820" t="s">
        <v>20396</v>
      </c>
      <c r="N12820">
        <v>4</v>
      </c>
      <c r="P12820" t="s">
        <v>20366</v>
      </c>
      <c r="Q12820" t="s">
        <v>20824</v>
      </c>
      <c r="S12820" t="s">
        <v>20368</v>
      </c>
    </row>
    <row r="12821" spans="1:19" hidden="1" x14ac:dyDescent="0.2">
      <c r="A12821">
        <v>2113</v>
      </c>
      <c r="B12821" t="s">
        <v>20825</v>
      </c>
      <c r="C12821" t="s">
        <v>105</v>
      </c>
      <c r="D12821">
        <v>0.46</v>
      </c>
      <c r="E12821">
        <v>25</v>
      </c>
      <c r="F12821" t="s">
        <v>20826</v>
      </c>
      <c r="G12821" t="s">
        <v>246</v>
      </c>
      <c r="H12821" t="s">
        <v>46</v>
      </c>
      <c r="I12821" t="s">
        <v>7655</v>
      </c>
      <c r="J12821" t="s">
        <v>43</v>
      </c>
      <c r="K12821"/>
      <c r="L12821" t="s">
        <v>20827</v>
      </c>
      <c r="M12821" t="s">
        <v>20396</v>
      </c>
      <c r="N12821">
        <v>4</v>
      </c>
      <c r="P12821" t="s">
        <v>20366</v>
      </c>
      <c r="Q12821" t="s">
        <v>20828</v>
      </c>
      <c r="S12821" t="s">
        <v>20368</v>
      </c>
    </row>
    <row r="12822" spans="1:19" hidden="1" x14ac:dyDescent="0.2">
      <c r="A12822">
        <v>2113</v>
      </c>
      <c r="B12822" t="s">
        <v>20825</v>
      </c>
      <c r="C12822" t="s">
        <v>105</v>
      </c>
      <c r="D12822">
        <v>0.42</v>
      </c>
      <c r="E12822">
        <v>15</v>
      </c>
      <c r="F12822" t="s">
        <v>20826</v>
      </c>
      <c r="G12822" t="s">
        <v>246</v>
      </c>
      <c r="H12822" t="s">
        <v>46</v>
      </c>
      <c r="I12822" t="s">
        <v>7655</v>
      </c>
      <c r="J12822" t="s">
        <v>43</v>
      </c>
      <c r="K12822"/>
      <c r="L12822" t="s">
        <v>20827</v>
      </c>
      <c r="M12822" t="s">
        <v>20396</v>
      </c>
      <c r="N12822">
        <v>4</v>
      </c>
      <c r="P12822" t="s">
        <v>20366</v>
      </c>
      <c r="Q12822" t="s">
        <v>20828</v>
      </c>
      <c r="S12822" t="s">
        <v>20368</v>
      </c>
    </row>
    <row r="12823" spans="1:19" hidden="1" x14ac:dyDescent="0.2">
      <c r="A12823">
        <v>2113</v>
      </c>
      <c r="B12823" t="s">
        <v>20825</v>
      </c>
      <c r="C12823" t="s">
        <v>105</v>
      </c>
      <c r="D12823">
        <v>0.46</v>
      </c>
      <c r="E12823">
        <v>20</v>
      </c>
      <c r="F12823" t="s">
        <v>20826</v>
      </c>
      <c r="G12823" t="s">
        <v>246</v>
      </c>
      <c r="H12823" t="s">
        <v>46</v>
      </c>
      <c r="I12823" t="s">
        <v>7655</v>
      </c>
      <c r="J12823" t="s">
        <v>43</v>
      </c>
      <c r="K12823"/>
      <c r="L12823" t="s">
        <v>20827</v>
      </c>
      <c r="M12823" t="s">
        <v>20396</v>
      </c>
      <c r="N12823">
        <v>4</v>
      </c>
      <c r="P12823" t="s">
        <v>20366</v>
      </c>
      <c r="Q12823" t="s">
        <v>20828</v>
      </c>
      <c r="S12823" t="s">
        <v>20368</v>
      </c>
    </row>
    <row r="12824" spans="1:19" hidden="1" x14ac:dyDescent="0.2">
      <c r="A12824">
        <v>2113</v>
      </c>
      <c r="B12824" t="s">
        <v>20825</v>
      </c>
      <c r="C12824" t="s">
        <v>105</v>
      </c>
      <c r="D12824">
        <v>0.48</v>
      </c>
      <c r="E12824">
        <v>30</v>
      </c>
      <c r="F12824" t="s">
        <v>20826</v>
      </c>
      <c r="G12824" t="s">
        <v>246</v>
      </c>
      <c r="H12824" t="s">
        <v>46</v>
      </c>
      <c r="I12824" t="s">
        <v>7655</v>
      </c>
      <c r="J12824" t="s">
        <v>43</v>
      </c>
      <c r="K12824"/>
      <c r="L12824" t="s">
        <v>20827</v>
      </c>
      <c r="M12824" t="s">
        <v>20396</v>
      </c>
      <c r="N12824">
        <v>4</v>
      </c>
      <c r="P12824" t="s">
        <v>20366</v>
      </c>
      <c r="Q12824" t="s">
        <v>20828</v>
      </c>
      <c r="S12824" t="s">
        <v>20368</v>
      </c>
    </row>
    <row r="12825" spans="1:19" hidden="1" x14ac:dyDescent="0.2">
      <c r="A12825">
        <v>2113</v>
      </c>
      <c r="B12825" t="s">
        <v>20825</v>
      </c>
      <c r="C12825" t="s">
        <v>105</v>
      </c>
      <c r="D12825">
        <v>0.49</v>
      </c>
      <c r="E12825">
        <v>35</v>
      </c>
      <c r="F12825" t="s">
        <v>20826</v>
      </c>
      <c r="G12825" t="s">
        <v>246</v>
      </c>
      <c r="H12825" t="s">
        <v>46</v>
      </c>
      <c r="I12825" t="s">
        <v>7655</v>
      </c>
      <c r="J12825" t="s">
        <v>43</v>
      </c>
      <c r="K12825"/>
      <c r="L12825" t="s">
        <v>20827</v>
      </c>
      <c r="M12825" t="s">
        <v>20396</v>
      </c>
      <c r="N12825">
        <v>4</v>
      </c>
      <c r="P12825" t="s">
        <v>20366</v>
      </c>
      <c r="Q12825" t="s">
        <v>20828</v>
      </c>
      <c r="S12825" t="s">
        <v>20368</v>
      </c>
    </row>
    <row r="12826" spans="1:19" hidden="1" x14ac:dyDescent="0.2">
      <c r="A12826">
        <v>2113</v>
      </c>
      <c r="B12826" t="s">
        <v>20825</v>
      </c>
      <c r="C12826" t="s">
        <v>105</v>
      </c>
      <c r="D12826">
        <v>0.51</v>
      </c>
      <c r="E12826">
        <v>40</v>
      </c>
      <c r="F12826" t="s">
        <v>20826</v>
      </c>
      <c r="G12826" t="s">
        <v>246</v>
      </c>
      <c r="H12826" t="s">
        <v>46</v>
      </c>
      <c r="I12826" t="s">
        <v>7655</v>
      </c>
      <c r="J12826" t="s">
        <v>43</v>
      </c>
      <c r="K12826"/>
      <c r="L12826" t="s">
        <v>20827</v>
      </c>
      <c r="M12826" t="s">
        <v>20396</v>
      </c>
      <c r="N12826">
        <v>4</v>
      </c>
      <c r="P12826" t="s">
        <v>20366</v>
      </c>
      <c r="Q12826" t="s">
        <v>20828</v>
      </c>
      <c r="S12826" t="s">
        <v>20368</v>
      </c>
    </row>
    <row r="12827" spans="1:19" hidden="1" x14ac:dyDescent="0.2">
      <c r="A12827">
        <v>2113</v>
      </c>
      <c r="B12827" t="s">
        <v>20825</v>
      </c>
      <c r="C12827" t="s">
        <v>105</v>
      </c>
      <c r="D12827">
        <v>0.54</v>
      </c>
      <c r="E12827">
        <v>45</v>
      </c>
      <c r="F12827" t="s">
        <v>20826</v>
      </c>
      <c r="G12827" t="s">
        <v>246</v>
      </c>
      <c r="H12827" t="s">
        <v>46</v>
      </c>
      <c r="I12827" t="s">
        <v>7655</v>
      </c>
      <c r="J12827" t="s">
        <v>43</v>
      </c>
      <c r="K12827"/>
      <c r="L12827" t="s">
        <v>20827</v>
      </c>
      <c r="M12827" t="s">
        <v>20396</v>
      </c>
      <c r="N12827">
        <v>4</v>
      </c>
      <c r="P12827" t="s">
        <v>20366</v>
      </c>
      <c r="Q12827" t="s">
        <v>20828</v>
      </c>
      <c r="S12827" t="s">
        <v>20368</v>
      </c>
    </row>
    <row r="12828" spans="1:19" hidden="1" x14ac:dyDescent="0.2">
      <c r="A12828">
        <v>2113</v>
      </c>
      <c r="B12828" t="s">
        <v>20825</v>
      </c>
      <c r="C12828" t="s">
        <v>105</v>
      </c>
      <c r="D12828">
        <v>0.56000000000000005</v>
      </c>
      <c r="E12828">
        <v>50</v>
      </c>
      <c r="F12828" t="s">
        <v>20826</v>
      </c>
      <c r="G12828" t="s">
        <v>246</v>
      </c>
      <c r="H12828" t="s">
        <v>46</v>
      </c>
      <c r="I12828" t="s">
        <v>7655</v>
      </c>
      <c r="J12828" t="s">
        <v>43</v>
      </c>
      <c r="K12828"/>
      <c r="L12828" t="s">
        <v>20827</v>
      </c>
      <c r="M12828" t="s">
        <v>20396</v>
      </c>
      <c r="N12828">
        <v>4</v>
      </c>
      <c r="P12828" t="s">
        <v>20366</v>
      </c>
      <c r="Q12828" t="s">
        <v>20828</v>
      </c>
      <c r="S12828" t="s">
        <v>20368</v>
      </c>
    </row>
    <row r="12829" spans="1:19" hidden="1" x14ac:dyDescent="0.2">
      <c r="A12829">
        <v>2114</v>
      </c>
      <c r="B12829" t="s">
        <v>20829</v>
      </c>
      <c r="C12829" t="s">
        <v>105</v>
      </c>
      <c r="D12829">
        <v>1.42</v>
      </c>
      <c r="E12829">
        <v>25</v>
      </c>
      <c r="F12829" t="s">
        <v>20830</v>
      </c>
      <c r="G12829" t="s">
        <v>20511</v>
      </c>
      <c r="H12829" t="s">
        <v>46</v>
      </c>
      <c r="I12829" t="s">
        <v>6336</v>
      </c>
      <c r="K12829"/>
      <c r="L12829" t="s">
        <v>20831</v>
      </c>
      <c r="M12829" t="s">
        <v>26</v>
      </c>
      <c r="N12829">
        <v>2</v>
      </c>
      <c r="P12829" t="s">
        <v>20366</v>
      </c>
      <c r="Q12829" t="s">
        <v>20832</v>
      </c>
      <c r="S12829" t="s">
        <v>20368</v>
      </c>
    </row>
    <row r="12830" spans="1:19" hidden="1" x14ac:dyDescent="0.2">
      <c r="A12830">
        <v>2115</v>
      </c>
      <c r="B12830" t="s">
        <v>20833</v>
      </c>
      <c r="C12830" t="s">
        <v>105</v>
      </c>
      <c r="D12830">
        <v>8.9</v>
      </c>
      <c r="E12830">
        <v>25</v>
      </c>
      <c r="G12830" t="s">
        <v>55</v>
      </c>
      <c r="H12830" t="s">
        <v>23</v>
      </c>
      <c r="I12830" t="s">
        <v>20834</v>
      </c>
      <c r="K12830"/>
      <c r="L12830" t="s">
        <v>20835</v>
      </c>
      <c r="M12830" t="s">
        <v>26</v>
      </c>
      <c r="N12830">
        <v>2</v>
      </c>
      <c r="P12830" t="s">
        <v>20366</v>
      </c>
      <c r="Q12830" t="s">
        <v>20836</v>
      </c>
      <c r="S12830" t="s">
        <v>20368</v>
      </c>
    </row>
    <row r="12831" spans="1:19" hidden="1" x14ac:dyDescent="0.2">
      <c r="A12831">
        <v>2116</v>
      </c>
      <c r="B12831" t="s">
        <v>20837</v>
      </c>
      <c r="C12831" t="s">
        <v>105</v>
      </c>
      <c r="D12831">
        <v>7.4</v>
      </c>
      <c r="E12831" t="s">
        <v>363</v>
      </c>
      <c r="F12831" t="s">
        <v>20838</v>
      </c>
      <c r="G12831" t="s">
        <v>55</v>
      </c>
      <c r="H12831" t="s">
        <v>23</v>
      </c>
      <c r="I12831" t="s">
        <v>2281</v>
      </c>
      <c r="K12831"/>
      <c r="L12831" t="s">
        <v>20839</v>
      </c>
      <c r="M12831" t="s">
        <v>20396</v>
      </c>
      <c r="N12831">
        <v>4</v>
      </c>
      <c r="P12831" t="s">
        <v>20366</v>
      </c>
      <c r="Q12831" t="s">
        <v>20840</v>
      </c>
      <c r="S12831" t="s">
        <v>20368</v>
      </c>
    </row>
    <row r="12832" spans="1:19" hidden="1" x14ac:dyDescent="0.2">
      <c r="A12832">
        <v>2120</v>
      </c>
      <c r="B12832" t="s">
        <v>20841</v>
      </c>
      <c r="C12832" t="s">
        <v>105</v>
      </c>
      <c r="D12832">
        <v>3.5</v>
      </c>
      <c r="E12832">
        <v>25</v>
      </c>
      <c r="F12832" t="s">
        <v>12272</v>
      </c>
      <c r="G12832" t="s">
        <v>31</v>
      </c>
      <c r="H12832" t="s">
        <v>46</v>
      </c>
      <c r="I12832" t="s">
        <v>16585</v>
      </c>
      <c r="J12832" t="s">
        <v>43</v>
      </c>
      <c r="K12832"/>
      <c r="L12832" t="s">
        <v>20842</v>
      </c>
      <c r="M12832" t="s">
        <v>26</v>
      </c>
      <c r="N12832">
        <v>2</v>
      </c>
      <c r="P12832" t="s">
        <v>20366</v>
      </c>
      <c r="Q12832" t="s">
        <v>20843</v>
      </c>
      <c r="S12832" t="s">
        <v>20368</v>
      </c>
    </row>
    <row r="12833" spans="1:19" hidden="1" x14ac:dyDescent="0.2">
      <c r="A12833">
        <v>2120</v>
      </c>
      <c r="B12833" t="s">
        <v>20841</v>
      </c>
      <c r="C12833" t="s">
        <v>105</v>
      </c>
      <c r="D12833">
        <v>3.56</v>
      </c>
      <c r="E12833">
        <v>40</v>
      </c>
      <c r="F12833" t="s">
        <v>12272</v>
      </c>
      <c r="G12833" t="s">
        <v>31</v>
      </c>
      <c r="H12833" t="s">
        <v>46</v>
      </c>
      <c r="I12833" t="s">
        <v>16585</v>
      </c>
      <c r="J12833" t="s">
        <v>43</v>
      </c>
      <c r="K12833"/>
      <c r="L12833" t="s">
        <v>20842</v>
      </c>
      <c r="M12833" t="s">
        <v>26</v>
      </c>
      <c r="N12833">
        <v>2</v>
      </c>
      <c r="P12833" t="s">
        <v>20366</v>
      </c>
      <c r="Q12833" t="s">
        <v>20843</v>
      </c>
      <c r="S12833" t="s">
        <v>20368</v>
      </c>
    </row>
    <row r="12834" spans="1:19" hidden="1" x14ac:dyDescent="0.2">
      <c r="A12834">
        <v>2121</v>
      </c>
      <c r="B12834" t="s">
        <v>20844</v>
      </c>
      <c r="C12834" t="s">
        <v>105</v>
      </c>
      <c r="D12834">
        <v>5.89</v>
      </c>
      <c r="E12834">
        <v>25</v>
      </c>
      <c r="F12834" t="s">
        <v>12272</v>
      </c>
      <c r="G12834" t="s">
        <v>31</v>
      </c>
      <c r="H12834" t="s">
        <v>46</v>
      </c>
      <c r="I12834" t="s">
        <v>16585</v>
      </c>
      <c r="J12834" t="s">
        <v>43</v>
      </c>
      <c r="K12834"/>
      <c r="L12834" t="s">
        <v>20845</v>
      </c>
      <c r="M12834" t="s">
        <v>26</v>
      </c>
      <c r="N12834">
        <v>2</v>
      </c>
      <c r="P12834" t="s">
        <v>20366</v>
      </c>
      <c r="Q12834" t="s">
        <v>20846</v>
      </c>
      <c r="S12834" t="s">
        <v>20368</v>
      </c>
    </row>
    <row r="12835" spans="1:19" hidden="1" x14ac:dyDescent="0.2">
      <c r="A12835">
        <v>2121</v>
      </c>
      <c r="B12835" t="s">
        <v>20844</v>
      </c>
      <c r="C12835" t="s">
        <v>105</v>
      </c>
      <c r="D12835">
        <v>5.82</v>
      </c>
      <c r="E12835">
        <v>40</v>
      </c>
      <c r="F12835" t="s">
        <v>12272</v>
      </c>
      <c r="G12835" t="s">
        <v>31</v>
      </c>
      <c r="H12835" t="s">
        <v>46</v>
      </c>
      <c r="I12835" t="s">
        <v>16585</v>
      </c>
      <c r="J12835" t="s">
        <v>43</v>
      </c>
      <c r="K12835"/>
      <c r="L12835" t="s">
        <v>20845</v>
      </c>
      <c r="M12835" t="s">
        <v>26</v>
      </c>
      <c r="N12835">
        <v>2</v>
      </c>
      <c r="P12835" t="s">
        <v>20366</v>
      </c>
      <c r="Q12835" t="s">
        <v>20846</v>
      </c>
      <c r="S12835" t="s">
        <v>20368</v>
      </c>
    </row>
    <row r="12836" spans="1:19" hidden="1" x14ac:dyDescent="0.2">
      <c r="A12836">
        <v>2125</v>
      </c>
      <c r="B12836" t="s">
        <v>20847</v>
      </c>
      <c r="C12836" t="s">
        <v>105</v>
      </c>
      <c r="D12836">
        <v>1.55</v>
      </c>
      <c r="E12836">
        <v>20</v>
      </c>
      <c r="F12836" t="s">
        <v>20848</v>
      </c>
      <c r="G12836" t="s">
        <v>55</v>
      </c>
      <c r="H12836" t="s">
        <v>23</v>
      </c>
      <c r="I12836" t="s">
        <v>3186</v>
      </c>
      <c r="K12836"/>
      <c r="L12836" t="s">
        <v>20849</v>
      </c>
      <c r="M12836" t="s">
        <v>26</v>
      </c>
      <c r="N12836">
        <v>2</v>
      </c>
      <c r="P12836" t="s">
        <v>20366</v>
      </c>
      <c r="Q12836" t="s">
        <v>20850</v>
      </c>
      <c r="S12836" t="s">
        <v>20368</v>
      </c>
    </row>
    <row r="12837" spans="1:19" hidden="1" x14ac:dyDescent="0.2">
      <c r="A12837">
        <v>2126</v>
      </c>
      <c r="B12837" t="s">
        <v>9058</v>
      </c>
      <c r="C12837" t="s">
        <v>105</v>
      </c>
      <c r="D12837">
        <v>9.07</v>
      </c>
      <c r="E12837">
        <v>20</v>
      </c>
      <c r="F12837" t="s">
        <v>20851</v>
      </c>
      <c r="G12837" t="s">
        <v>144</v>
      </c>
      <c r="H12837" t="s">
        <v>23</v>
      </c>
      <c r="I12837" t="s">
        <v>17690</v>
      </c>
      <c r="K12837"/>
      <c r="L12837" t="s">
        <v>20852</v>
      </c>
      <c r="M12837" t="s">
        <v>20365</v>
      </c>
      <c r="N12837">
        <v>8</v>
      </c>
      <c r="O12837" t="s">
        <v>20853</v>
      </c>
      <c r="P12837" t="s">
        <v>20366</v>
      </c>
      <c r="Q12837" t="s">
        <v>20854</v>
      </c>
      <c r="S12837" t="s">
        <v>20368</v>
      </c>
    </row>
    <row r="12838" spans="1:19" hidden="1" x14ac:dyDescent="0.2">
      <c r="A12838">
        <v>2128</v>
      </c>
      <c r="B12838" t="s">
        <v>20855</v>
      </c>
      <c r="C12838" t="s">
        <v>105</v>
      </c>
      <c r="D12838">
        <v>2.4500000000000002</v>
      </c>
      <c r="E12838" t="s">
        <v>363</v>
      </c>
      <c r="F12838" t="s">
        <v>62</v>
      </c>
      <c r="G12838" t="s">
        <v>55</v>
      </c>
      <c r="H12838" t="s">
        <v>23</v>
      </c>
      <c r="I12838" t="s">
        <v>3077</v>
      </c>
      <c r="K12838"/>
      <c r="L12838" t="s">
        <v>20856</v>
      </c>
      <c r="M12838" t="s">
        <v>26</v>
      </c>
      <c r="N12838">
        <v>2</v>
      </c>
      <c r="P12838" t="s">
        <v>20366</v>
      </c>
      <c r="Q12838" t="s">
        <v>20857</v>
      </c>
      <c r="S12838" t="s">
        <v>20368</v>
      </c>
    </row>
    <row r="12839" spans="1:19" hidden="1" x14ac:dyDescent="0.2">
      <c r="A12839">
        <v>2128</v>
      </c>
      <c r="B12839" t="s">
        <v>20855</v>
      </c>
      <c r="C12839" t="s">
        <v>20452</v>
      </c>
      <c r="D12839">
        <v>7</v>
      </c>
      <c r="E12839" t="s">
        <v>363</v>
      </c>
      <c r="F12839" t="s">
        <v>62</v>
      </c>
      <c r="G12839" t="s">
        <v>55</v>
      </c>
      <c r="H12839" t="s">
        <v>23</v>
      </c>
      <c r="I12839" t="s">
        <v>3077</v>
      </c>
      <c r="K12839"/>
      <c r="L12839" t="s">
        <v>20856</v>
      </c>
      <c r="M12839" t="s">
        <v>26</v>
      </c>
      <c r="N12839">
        <v>2</v>
      </c>
      <c r="P12839" t="s">
        <v>20366</v>
      </c>
      <c r="Q12839" t="s">
        <v>20857</v>
      </c>
      <c r="S12839" t="s">
        <v>20368</v>
      </c>
    </row>
    <row r="12840" spans="1:19" hidden="1" x14ac:dyDescent="0.2">
      <c r="A12840">
        <v>2128</v>
      </c>
      <c r="B12840" t="s">
        <v>20855</v>
      </c>
      <c r="C12840" t="s">
        <v>20441</v>
      </c>
      <c r="D12840">
        <v>10.8</v>
      </c>
      <c r="E12840" t="s">
        <v>363</v>
      </c>
      <c r="F12840" t="s">
        <v>62</v>
      </c>
      <c r="G12840" t="s">
        <v>55</v>
      </c>
      <c r="H12840" t="s">
        <v>23</v>
      </c>
      <c r="I12840" t="s">
        <v>3077</v>
      </c>
      <c r="K12840"/>
      <c r="L12840" t="s">
        <v>20856</v>
      </c>
      <c r="M12840" t="s">
        <v>26</v>
      </c>
      <c r="N12840">
        <v>2</v>
      </c>
      <c r="P12840" t="s">
        <v>20366</v>
      </c>
      <c r="Q12840" t="s">
        <v>20857</v>
      </c>
      <c r="S12840" t="s">
        <v>20368</v>
      </c>
    </row>
    <row r="12841" spans="1:19" hidden="1" x14ac:dyDescent="0.2">
      <c r="A12841">
        <v>2129</v>
      </c>
      <c r="B12841" t="s">
        <v>569</v>
      </c>
      <c r="C12841" t="s">
        <v>20452</v>
      </c>
      <c r="D12841">
        <v>5.77</v>
      </c>
      <c r="E12841">
        <v>20</v>
      </c>
      <c r="F12841" t="s">
        <v>20858</v>
      </c>
      <c r="G12841" t="s">
        <v>55</v>
      </c>
      <c r="H12841" t="s">
        <v>23</v>
      </c>
      <c r="I12841" t="s">
        <v>37</v>
      </c>
      <c r="K12841"/>
      <c r="L12841" t="s">
        <v>20859</v>
      </c>
      <c r="M12841" t="s">
        <v>20860</v>
      </c>
      <c r="N12841">
        <v>4</v>
      </c>
      <c r="O12841" t="s">
        <v>20861</v>
      </c>
      <c r="P12841" t="s">
        <v>20366</v>
      </c>
      <c r="Q12841" t="s">
        <v>20862</v>
      </c>
      <c r="S12841" t="s">
        <v>20368</v>
      </c>
    </row>
    <row r="12842" spans="1:19" hidden="1" x14ac:dyDescent="0.2">
      <c r="A12842">
        <v>2129</v>
      </c>
      <c r="B12842" t="s">
        <v>569</v>
      </c>
      <c r="C12842" t="s">
        <v>20441</v>
      </c>
      <c r="D12842">
        <v>10.26</v>
      </c>
      <c r="E12842">
        <v>20</v>
      </c>
      <c r="F12842" t="s">
        <v>20858</v>
      </c>
      <c r="G12842" t="s">
        <v>55</v>
      </c>
      <c r="H12842" t="s">
        <v>23</v>
      </c>
      <c r="I12842" t="s">
        <v>37</v>
      </c>
      <c r="K12842"/>
      <c r="L12842" t="s">
        <v>20859</v>
      </c>
      <c r="M12842" t="s">
        <v>20860</v>
      </c>
      <c r="N12842">
        <v>4</v>
      </c>
      <c r="O12842" t="s">
        <v>20861</v>
      </c>
      <c r="P12842" t="s">
        <v>20366</v>
      </c>
      <c r="Q12842" t="s">
        <v>20862</v>
      </c>
      <c r="S12842" t="s">
        <v>20368</v>
      </c>
    </row>
    <row r="12843" spans="1:19" hidden="1" x14ac:dyDescent="0.2">
      <c r="A12843">
        <v>2129</v>
      </c>
      <c r="B12843" t="s">
        <v>569</v>
      </c>
      <c r="C12843" t="s">
        <v>20452</v>
      </c>
      <c r="D12843">
        <v>5.57</v>
      </c>
      <c r="E12843">
        <v>25</v>
      </c>
      <c r="F12843" t="s">
        <v>20863</v>
      </c>
      <c r="G12843" t="s">
        <v>55</v>
      </c>
      <c r="H12843" t="s">
        <v>46</v>
      </c>
      <c r="I12843" t="s">
        <v>20864</v>
      </c>
      <c r="K12843"/>
      <c r="L12843" t="s">
        <v>20859</v>
      </c>
      <c r="M12843" t="s">
        <v>20860</v>
      </c>
      <c r="N12843">
        <v>4</v>
      </c>
      <c r="O12843" t="s">
        <v>20861</v>
      </c>
      <c r="P12843" t="s">
        <v>20366</v>
      </c>
      <c r="Q12843" t="s">
        <v>20862</v>
      </c>
      <c r="S12843" t="s">
        <v>20368</v>
      </c>
    </row>
    <row r="12844" spans="1:19" hidden="1" x14ac:dyDescent="0.2">
      <c r="A12844">
        <v>2129</v>
      </c>
      <c r="B12844" t="s">
        <v>569</v>
      </c>
      <c r="C12844" t="s">
        <v>20441</v>
      </c>
      <c r="D12844">
        <v>10.130000000000001</v>
      </c>
      <c r="E12844">
        <v>25</v>
      </c>
      <c r="F12844" t="s">
        <v>20863</v>
      </c>
      <c r="G12844" t="s">
        <v>55</v>
      </c>
      <c r="H12844" t="s">
        <v>46</v>
      </c>
      <c r="I12844" t="s">
        <v>20864</v>
      </c>
      <c r="K12844"/>
      <c r="L12844" t="s">
        <v>20859</v>
      </c>
      <c r="M12844" t="s">
        <v>20860</v>
      </c>
      <c r="N12844">
        <v>4</v>
      </c>
      <c r="O12844" t="s">
        <v>20861</v>
      </c>
      <c r="P12844" t="s">
        <v>20366</v>
      </c>
      <c r="Q12844" t="s">
        <v>20862</v>
      </c>
      <c r="S12844" t="s">
        <v>20368</v>
      </c>
    </row>
    <row r="12845" spans="1:19" hidden="1" x14ac:dyDescent="0.2">
      <c r="A12845">
        <v>2130</v>
      </c>
      <c r="B12845" t="s">
        <v>20865</v>
      </c>
      <c r="C12845" t="s">
        <v>105</v>
      </c>
      <c r="D12845">
        <v>1.84</v>
      </c>
      <c r="E12845">
        <v>25</v>
      </c>
      <c r="F12845" t="s">
        <v>20866</v>
      </c>
      <c r="G12845" t="s">
        <v>55</v>
      </c>
      <c r="H12845" t="s">
        <v>46</v>
      </c>
      <c r="I12845" t="s">
        <v>1983</v>
      </c>
      <c r="K12845"/>
      <c r="L12845" t="s">
        <v>20867</v>
      </c>
      <c r="M12845" t="s">
        <v>20365</v>
      </c>
      <c r="N12845">
        <v>8</v>
      </c>
      <c r="O12845" t="s">
        <v>20868</v>
      </c>
      <c r="P12845" t="s">
        <v>20366</v>
      </c>
      <c r="Q12845" t="s">
        <v>20869</v>
      </c>
      <c r="S12845" t="s">
        <v>20368</v>
      </c>
    </row>
    <row r="12846" spans="1:19" x14ac:dyDescent="0.2">
      <c r="A12846">
        <v>2130</v>
      </c>
      <c r="B12846" t="s">
        <v>20865</v>
      </c>
      <c r="C12846" t="s">
        <v>105</v>
      </c>
      <c r="D12846">
        <v>1.887</v>
      </c>
      <c r="E12846">
        <v>25</v>
      </c>
      <c r="F12846" t="s">
        <v>20866</v>
      </c>
      <c r="G12846" t="s">
        <v>58</v>
      </c>
      <c r="H12846" t="s">
        <v>36</v>
      </c>
      <c r="I12846" t="s">
        <v>9866</v>
      </c>
      <c r="J12846" t="s">
        <v>43</v>
      </c>
      <c r="L12846" t="s">
        <v>20867</v>
      </c>
      <c r="M12846" t="s">
        <v>20365</v>
      </c>
      <c r="N12846">
        <v>8</v>
      </c>
      <c r="O12846" t="s">
        <v>20868</v>
      </c>
      <c r="P12846" t="s">
        <v>20366</v>
      </c>
      <c r="Q12846" t="s">
        <v>20869</v>
      </c>
      <c r="S12846" t="s">
        <v>20368</v>
      </c>
    </row>
    <row r="12847" spans="1:19" x14ac:dyDescent="0.2">
      <c r="A12847">
        <v>2130</v>
      </c>
      <c r="B12847" t="s">
        <v>20865</v>
      </c>
      <c r="C12847" t="s">
        <v>105</v>
      </c>
      <c r="D12847">
        <v>1.7909999999999999</v>
      </c>
      <c r="E12847">
        <v>10</v>
      </c>
      <c r="F12847" t="s">
        <v>20866</v>
      </c>
      <c r="G12847" t="s">
        <v>58</v>
      </c>
      <c r="H12847" t="s">
        <v>36</v>
      </c>
      <c r="I12847" t="s">
        <v>9866</v>
      </c>
      <c r="J12847" t="s">
        <v>43</v>
      </c>
      <c r="L12847" t="s">
        <v>20867</v>
      </c>
      <c r="M12847" t="s">
        <v>20365</v>
      </c>
      <c r="N12847">
        <v>8</v>
      </c>
      <c r="O12847" t="s">
        <v>20868</v>
      </c>
      <c r="P12847" t="s">
        <v>20366</v>
      </c>
      <c r="Q12847" t="s">
        <v>20869</v>
      </c>
      <c r="S12847" t="s">
        <v>20368</v>
      </c>
    </row>
    <row r="12848" spans="1:19" x14ac:dyDescent="0.2">
      <c r="A12848">
        <v>2130</v>
      </c>
      <c r="B12848" t="s">
        <v>20865</v>
      </c>
      <c r="C12848" t="s">
        <v>105</v>
      </c>
      <c r="D12848">
        <v>1.867</v>
      </c>
      <c r="E12848">
        <v>15</v>
      </c>
      <c r="F12848" t="s">
        <v>20866</v>
      </c>
      <c r="G12848" t="s">
        <v>58</v>
      </c>
      <c r="H12848" t="s">
        <v>36</v>
      </c>
      <c r="I12848" t="s">
        <v>9866</v>
      </c>
      <c r="J12848" t="s">
        <v>43</v>
      </c>
      <c r="L12848" t="s">
        <v>20867</v>
      </c>
      <c r="M12848" t="s">
        <v>20365</v>
      </c>
      <c r="N12848">
        <v>8</v>
      </c>
      <c r="O12848" t="s">
        <v>20868</v>
      </c>
      <c r="P12848" t="s">
        <v>20366</v>
      </c>
      <c r="Q12848" t="s">
        <v>20869</v>
      </c>
      <c r="S12848" t="s">
        <v>20368</v>
      </c>
    </row>
    <row r="12849" spans="1:19" x14ac:dyDescent="0.2">
      <c r="A12849">
        <v>2130</v>
      </c>
      <c r="B12849" t="s">
        <v>20865</v>
      </c>
      <c r="C12849" t="s">
        <v>105</v>
      </c>
      <c r="D12849">
        <v>1.867</v>
      </c>
      <c r="E12849">
        <v>20</v>
      </c>
      <c r="F12849" t="s">
        <v>20866</v>
      </c>
      <c r="G12849" t="s">
        <v>58</v>
      </c>
      <c r="H12849" t="s">
        <v>36</v>
      </c>
      <c r="I12849" t="s">
        <v>9866</v>
      </c>
      <c r="J12849" t="s">
        <v>43</v>
      </c>
      <c r="L12849" t="s">
        <v>20867</v>
      </c>
      <c r="M12849" t="s">
        <v>20365</v>
      </c>
      <c r="N12849">
        <v>8</v>
      </c>
      <c r="O12849" t="s">
        <v>20868</v>
      </c>
      <c r="P12849" t="s">
        <v>20366</v>
      </c>
      <c r="Q12849" t="s">
        <v>20869</v>
      </c>
      <c r="S12849" t="s">
        <v>20368</v>
      </c>
    </row>
    <row r="12850" spans="1:19" x14ac:dyDescent="0.2">
      <c r="A12850">
        <v>2130</v>
      </c>
      <c r="B12850" t="s">
        <v>20865</v>
      </c>
      <c r="C12850" t="s">
        <v>105</v>
      </c>
      <c r="D12850">
        <v>1.9359999999999999</v>
      </c>
      <c r="E12850">
        <v>30</v>
      </c>
      <c r="F12850" t="s">
        <v>20866</v>
      </c>
      <c r="G12850" t="s">
        <v>58</v>
      </c>
      <c r="H12850" t="s">
        <v>36</v>
      </c>
      <c r="I12850" t="s">
        <v>9866</v>
      </c>
      <c r="J12850" t="s">
        <v>43</v>
      </c>
      <c r="L12850" t="s">
        <v>20867</v>
      </c>
      <c r="M12850" t="s">
        <v>20365</v>
      </c>
      <c r="N12850">
        <v>8</v>
      </c>
      <c r="O12850" t="s">
        <v>20868</v>
      </c>
      <c r="P12850" t="s">
        <v>20366</v>
      </c>
      <c r="Q12850" t="s">
        <v>20869</v>
      </c>
      <c r="S12850" t="s">
        <v>20368</v>
      </c>
    </row>
    <row r="12851" spans="1:19" x14ac:dyDescent="0.2">
      <c r="A12851">
        <v>2130</v>
      </c>
      <c r="B12851" t="s">
        <v>20865</v>
      </c>
      <c r="C12851" t="s">
        <v>105</v>
      </c>
      <c r="D12851">
        <v>1.952</v>
      </c>
      <c r="E12851">
        <v>35</v>
      </c>
      <c r="F12851" t="s">
        <v>20866</v>
      </c>
      <c r="G12851" t="s">
        <v>58</v>
      </c>
      <c r="H12851" t="s">
        <v>36</v>
      </c>
      <c r="I12851" t="s">
        <v>9866</v>
      </c>
      <c r="J12851" t="s">
        <v>43</v>
      </c>
      <c r="L12851" t="s">
        <v>20867</v>
      </c>
      <c r="M12851" t="s">
        <v>20365</v>
      </c>
      <c r="N12851">
        <v>8</v>
      </c>
      <c r="O12851" t="s">
        <v>20868</v>
      </c>
      <c r="P12851" t="s">
        <v>20366</v>
      </c>
      <c r="Q12851" t="s">
        <v>20869</v>
      </c>
      <c r="S12851" t="s">
        <v>20368</v>
      </c>
    </row>
    <row r="12852" spans="1:19" x14ac:dyDescent="0.2">
      <c r="A12852">
        <v>2130</v>
      </c>
      <c r="B12852" t="s">
        <v>20865</v>
      </c>
      <c r="C12852" t="s">
        <v>105</v>
      </c>
      <c r="D12852">
        <v>1.9630000000000001</v>
      </c>
      <c r="E12852">
        <v>40</v>
      </c>
      <c r="F12852" t="s">
        <v>20866</v>
      </c>
      <c r="G12852" t="s">
        <v>58</v>
      </c>
      <c r="H12852" t="s">
        <v>36</v>
      </c>
      <c r="I12852" t="s">
        <v>9866</v>
      </c>
      <c r="J12852" t="s">
        <v>43</v>
      </c>
      <c r="L12852" t="s">
        <v>20867</v>
      </c>
      <c r="M12852" t="s">
        <v>20365</v>
      </c>
      <c r="N12852">
        <v>8</v>
      </c>
      <c r="O12852" t="s">
        <v>20868</v>
      </c>
      <c r="P12852" t="s">
        <v>20366</v>
      </c>
      <c r="Q12852" t="s">
        <v>20869</v>
      </c>
      <c r="S12852" t="s">
        <v>20368</v>
      </c>
    </row>
    <row r="12853" spans="1:19" x14ac:dyDescent="0.2">
      <c r="A12853">
        <v>2130</v>
      </c>
      <c r="B12853" t="s">
        <v>20865</v>
      </c>
      <c r="C12853" t="s">
        <v>105</v>
      </c>
      <c r="D12853">
        <v>1.978</v>
      </c>
      <c r="E12853">
        <v>45</v>
      </c>
      <c r="F12853" t="s">
        <v>20866</v>
      </c>
      <c r="G12853" t="s">
        <v>58</v>
      </c>
      <c r="H12853" t="s">
        <v>36</v>
      </c>
      <c r="I12853" t="s">
        <v>9866</v>
      </c>
      <c r="J12853" t="s">
        <v>43</v>
      </c>
      <c r="L12853" t="s">
        <v>20867</v>
      </c>
      <c r="M12853" t="s">
        <v>20365</v>
      </c>
      <c r="N12853">
        <v>8</v>
      </c>
      <c r="O12853" t="s">
        <v>20868</v>
      </c>
      <c r="P12853" t="s">
        <v>20366</v>
      </c>
      <c r="Q12853" t="s">
        <v>20869</v>
      </c>
      <c r="S12853" t="s">
        <v>20368</v>
      </c>
    </row>
    <row r="12854" spans="1:19" hidden="1" x14ac:dyDescent="0.2">
      <c r="A12854">
        <v>2131</v>
      </c>
      <c r="B12854" t="s">
        <v>20870</v>
      </c>
      <c r="C12854" t="s">
        <v>105</v>
      </c>
      <c r="D12854">
        <v>11.19</v>
      </c>
      <c r="E12854">
        <v>25</v>
      </c>
      <c r="G12854" t="s">
        <v>55</v>
      </c>
      <c r="H12854" t="s">
        <v>23</v>
      </c>
      <c r="I12854" t="s">
        <v>8004</v>
      </c>
      <c r="K12854"/>
      <c r="L12854" t="s">
        <v>20871</v>
      </c>
      <c r="M12854" t="s">
        <v>20365</v>
      </c>
      <c r="N12854">
        <v>8</v>
      </c>
      <c r="O12854" t="s">
        <v>20872</v>
      </c>
      <c r="P12854" t="s">
        <v>20366</v>
      </c>
      <c r="Q12854" t="s">
        <v>20873</v>
      </c>
      <c r="S12854" t="s">
        <v>20368</v>
      </c>
    </row>
    <row r="12855" spans="1:19" hidden="1" x14ac:dyDescent="0.2">
      <c r="A12855">
        <v>2131</v>
      </c>
      <c r="B12855" t="s">
        <v>20870</v>
      </c>
      <c r="C12855" t="s">
        <v>105</v>
      </c>
      <c r="D12855">
        <v>11.2</v>
      </c>
      <c r="E12855">
        <v>25</v>
      </c>
      <c r="G12855" t="s">
        <v>55</v>
      </c>
      <c r="H12855" t="s">
        <v>46</v>
      </c>
      <c r="I12855" t="s">
        <v>4779</v>
      </c>
      <c r="J12855" t="s">
        <v>20874</v>
      </c>
      <c r="K12855"/>
      <c r="L12855" t="s">
        <v>20871</v>
      </c>
      <c r="M12855" t="s">
        <v>20365</v>
      </c>
      <c r="N12855">
        <v>8</v>
      </c>
      <c r="O12855" t="s">
        <v>20872</v>
      </c>
      <c r="P12855" t="s">
        <v>20366</v>
      </c>
      <c r="Q12855" t="s">
        <v>20873</v>
      </c>
      <c r="S12855" t="s">
        <v>20368</v>
      </c>
    </row>
    <row r="12856" spans="1:19" hidden="1" x14ac:dyDescent="0.2">
      <c r="A12856">
        <v>2132</v>
      </c>
      <c r="B12856" t="s">
        <v>20875</v>
      </c>
      <c r="C12856" t="s">
        <v>105</v>
      </c>
      <c r="D12856">
        <v>6.15</v>
      </c>
      <c r="E12856">
        <v>20</v>
      </c>
      <c r="F12856" t="s">
        <v>20876</v>
      </c>
      <c r="G12856" t="s">
        <v>31</v>
      </c>
      <c r="H12856" t="s">
        <v>46</v>
      </c>
      <c r="I12856" t="s">
        <v>7037</v>
      </c>
      <c r="K12856"/>
      <c r="L12856" t="s">
        <v>20877</v>
      </c>
      <c r="M12856" t="s">
        <v>26</v>
      </c>
      <c r="N12856">
        <v>2</v>
      </c>
      <c r="P12856" t="s">
        <v>20366</v>
      </c>
      <c r="Q12856" t="s">
        <v>20878</v>
      </c>
      <c r="S12856" t="s">
        <v>20368</v>
      </c>
    </row>
    <row r="12857" spans="1:19" hidden="1" x14ac:dyDescent="0.2">
      <c r="A12857">
        <v>2133</v>
      </c>
      <c r="B12857" t="s">
        <v>20879</v>
      </c>
      <c r="C12857" t="s">
        <v>105</v>
      </c>
      <c r="D12857">
        <v>13.55</v>
      </c>
      <c r="E12857">
        <v>25</v>
      </c>
      <c r="G12857" t="s">
        <v>817</v>
      </c>
      <c r="H12857" t="s">
        <v>23</v>
      </c>
      <c r="I12857" t="s">
        <v>16845</v>
      </c>
      <c r="K12857"/>
      <c r="L12857" t="s">
        <v>20880</v>
      </c>
      <c r="M12857" t="s">
        <v>20365</v>
      </c>
      <c r="N12857">
        <v>8</v>
      </c>
      <c r="O12857" t="s">
        <v>20881</v>
      </c>
      <c r="P12857" t="s">
        <v>20366</v>
      </c>
      <c r="Q12857" t="s">
        <v>20882</v>
      </c>
      <c r="S12857" t="s">
        <v>20368</v>
      </c>
    </row>
    <row r="12858" spans="1:19" hidden="1" x14ac:dyDescent="0.2">
      <c r="A12858">
        <v>2134</v>
      </c>
      <c r="B12858" t="s">
        <v>20883</v>
      </c>
      <c r="C12858" t="s">
        <v>105</v>
      </c>
      <c r="D12858">
        <v>11</v>
      </c>
      <c r="E12858">
        <v>30</v>
      </c>
      <c r="F12858" t="s">
        <v>20884</v>
      </c>
      <c r="G12858" t="s">
        <v>55</v>
      </c>
      <c r="H12858" t="s">
        <v>23</v>
      </c>
      <c r="I12858" t="s">
        <v>10113</v>
      </c>
      <c r="K12858"/>
      <c r="L12858" t="s">
        <v>20885</v>
      </c>
      <c r="M12858" t="s">
        <v>20396</v>
      </c>
      <c r="N12858">
        <v>4</v>
      </c>
      <c r="P12858" t="s">
        <v>20366</v>
      </c>
      <c r="Q12858" t="s">
        <v>20886</v>
      </c>
      <c r="S12858" t="s">
        <v>20368</v>
      </c>
    </row>
    <row r="12859" spans="1:19" hidden="1" x14ac:dyDescent="0.2">
      <c r="A12859">
        <v>2135</v>
      </c>
      <c r="B12859" t="s">
        <v>19654</v>
      </c>
      <c r="C12859" t="s">
        <v>105</v>
      </c>
      <c r="D12859">
        <v>4.25</v>
      </c>
      <c r="E12859">
        <v>25</v>
      </c>
      <c r="F12859" t="s">
        <v>79</v>
      </c>
      <c r="G12859" t="s">
        <v>55</v>
      </c>
      <c r="H12859" t="s">
        <v>46</v>
      </c>
      <c r="I12859" t="s">
        <v>5293</v>
      </c>
      <c r="K12859"/>
      <c r="L12859" t="s">
        <v>20887</v>
      </c>
      <c r="M12859" t="s">
        <v>20365</v>
      </c>
      <c r="N12859">
        <v>8</v>
      </c>
      <c r="O12859" t="s">
        <v>19655</v>
      </c>
      <c r="P12859" t="s">
        <v>20366</v>
      </c>
      <c r="Q12859" t="s">
        <v>20888</v>
      </c>
      <c r="S12859" t="s">
        <v>20368</v>
      </c>
    </row>
    <row r="12860" spans="1:19" x14ac:dyDescent="0.2">
      <c r="A12860">
        <v>2135</v>
      </c>
      <c r="B12860" t="s">
        <v>19654</v>
      </c>
      <c r="C12860" t="s">
        <v>105</v>
      </c>
      <c r="D12860">
        <v>4.2469999999999999</v>
      </c>
      <c r="E12860">
        <v>25</v>
      </c>
      <c r="F12860" t="s">
        <v>79</v>
      </c>
      <c r="G12860" t="s">
        <v>58</v>
      </c>
      <c r="H12860" t="s">
        <v>36</v>
      </c>
      <c r="I12860" t="s">
        <v>9866</v>
      </c>
      <c r="J12860" t="s">
        <v>43</v>
      </c>
      <c r="L12860" t="s">
        <v>20887</v>
      </c>
      <c r="M12860" t="s">
        <v>20365</v>
      </c>
      <c r="N12860">
        <v>8</v>
      </c>
      <c r="O12860" t="s">
        <v>19655</v>
      </c>
      <c r="P12860" t="s">
        <v>20366</v>
      </c>
      <c r="Q12860" t="s">
        <v>20888</v>
      </c>
      <c r="S12860" t="s">
        <v>20368</v>
      </c>
    </row>
    <row r="12861" spans="1:19" x14ac:dyDescent="0.2">
      <c r="A12861">
        <v>2135</v>
      </c>
      <c r="B12861" t="s">
        <v>19654</v>
      </c>
      <c r="C12861" t="s">
        <v>105</v>
      </c>
      <c r="D12861">
        <v>4.2670000000000003</v>
      </c>
      <c r="E12861">
        <v>15</v>
      </c>
      <c r="F12861" t="s">
        <v>79</v>
      </c>
      <c r="G12861" t="s">
        <v>58</v>
      </c>
      <c r="H12861" t="s">
        <v>36</v>
      </c>
      <c r="I12861" t="s">
        <v>9866</v>
      </c>
      <c r="J12861" t="s">
        <v>43</v>
      </c>
      <c r="L12861" t="s">
        <v>20887</v>
      </c>
      <c r="M12861" t="s">
        <v>20365</v>
      </c>
      <c r="N12861">
        <v>8</v>
      </c>
      <c r="O12861" t="s">
        <v>19655</v>
      </c>
      <c r="P12861" t="s">
        <v>20366</v>
      </c>
      <c r="Q12861" t="s">
        <v>20888</v>
      </c>
      <c r="S12861" t="s">
        <v>20368</v>
      </c>
    </row>
    <row r="12862" spans="1:19" x14ac:dyDescent="0.2">
      <c r="A12862">
        <v>2135</v>
      </c>
      <c r="B12862" t="s">
        <v>19654</v>
      </c>
      <c r="C12862" t="s">
        <v>105</v>
      </c>
      <c r="D12862">
        <v>4.2460000000000004</v>
      </c>
      <c r="E12862">
        <v>20</v>
      </c>
      <c r="F12862" t="s">
        <v>79</v>
      </c>
      <c r="G12862" t="s">
        <v>58</v>
      </c>
      <c r="H12862" t="s">
        <v>36</v>
      </c>
      <c r="I12862" t="s">
        <v>9866</v>
      </c>
      <c r="J12862" t="s">
        <v>43</v>
      </c>
      <c r="L12862" t="s">
        <v>20887</v>
      </c>
      <c r="M12862" t="s">
        <v>20365</v>
      </c>
      <c r="N12862">
        <v>8</v>
      </c>
      <c r="O12862" t="s">
        <v>19655</v>
      </c>
      <c r="P12862" t="s">
        <v>20366</v>
      </c>
      <c r="Q12862" t="s">
        <v>20888</v>
      </c>
      <c r="S12862" t="s">
        <v>20368</v>
      </c>
    </row>
    <row r="12863" spans="1:19" x14ac:dyDescent="0.2">
      <c r="A12863">
        <v>2135</v>
      </c>
      <c r="B12863" t="s">
        <v>19654</v>
      </c>
      <c r="C12863" t="s">
        <v>105</v>
      </c>
      <c r="D12863">
        <v>4.25</v>
      </c>
      <c r="E12863">
        <v>30</v>
      </c>
      <c r="F12863" t="s">
        <v>79</v>
      </c>
      <c r="G12863" t="s">
        <v>58</v>
      </c>
      <c r="H12863" t="s">
        <v>36</v>
      </c>
      <c r="I12863" t="s">
        <v>9866</v>
      </c>
      <c r="J12863" t="s">
        <v>43</v>
      </c>
      <c r="L12863" t="s">
        <v>20887</v>
      </c>
      <c r="M12863" t="s">
        <v>20365</v>
      </c>
      <c r="N12863">
        <v>8</v>
      </c>
      <c r="O12863" t="s">
        <v>19655</v>
      </c>
      <c r="P12863" t="s">
        <v>20366</v>
      </c>
      <c r="Q12863" t="s">
        <v>20888</v>
      </c>
      <c r="S12863" t="s">
        <v>20368</v>
      </c>
    </row>
    <row r="12864" spans="1:19" x14ac:dyDescent="0.2">
      <c r="A12864">
        <v>2135</v>
      </c>
      <c r="B12864" t="s">
        <v>19654</v>
      </c>
      <c r="C12864" t="s">
        <v>105</v>
      </c>
      <c r="D12864">
        <v>4.2670000000000003</v>
      </c>
      <c r="E12864">
        <v>35</v>
      </c>
      <c r="F12864" t="s">
        <v>79</v>
      </c>
      <c r="G12864" t="s">
        <v>58</v>
      </c>
      <c r="H12864" t="s">
        <v>36</v>
      </c>
      <c r="I12864" t="s">
        <v>9866</v>
      </c>
      <c r="J12864" t="s">
        <v>43</v>
      </c>
      <c r="L12864" t="s">
        <v>20887</v>
      </c>
      <c r="M12864" t="s">
        <v>20365</v>
      </c>
      <c r="N12864">
        <v>8</v>
      </c>
      <c r="O12864" t="s">
        <v>19655</v>
      </c>
      <c r="P12864" t="s">
        <v>20366</v>
      </c>
      <c r="Q12864" t="s">
        <v>20888</v>
      </c>
      <c r="S12864" t="s">
        <v>20368</v>
      </c>
    </row>
    <row r="12865" spans="1:19" x14ac:dyDescent="0.2">
      <c r="A12865">
        <v>2135</v>
      </c>
      <c r="B12865" t="s">
        <v>19654</v>
      </c>
      <c r="C12865" t="s">
        <v>105</v>
      </c>
      <c r="D12865">
        <v>4.3010000000000002</v>
      </c>
      <c r="E12865">
        <v>40</v>
      </c>
      <c r="F12865" t="s">
        <v>79</v>
      </c>
      <c r="G12865" t="s">
        <v>58</v>
      </c>
      <c r="H12865" t="s">
        <v>36</v>
      </c>
      <c r="I12865" t="s">
        <v>9866</v>
      </c>
      <c r="J12865" t="s">
        <v>43</v>
      </c>
      <c r="L12865" t="s">
        <v>20887</v>
      </c>
      <c r="M12865" t="s">
        <v>20365</v>
      </c>
      <c r="N12865">
        <v>8</v>
      </c>
      <c r="O12865" t="s">
        <v>19655</v>
      </c>
      <c r="P12865" t="s">
        <v>20366</v>
      </c>
      <c r="Q12865" t="s">
        <v>20888</v>
      </c>
      <c r="S12865" t="s">
        <v>20368</v>
      </c>
    </row>
    <row r="12866" spans="1:19" x14ac:dyDescent="0.2">
      <c r="A12866">
        <v>2135</v>
      </c>
      <c r="B12866" t="s">
        <v>19654</v>
      </c>
      <c r="C12866" t="s">
        <v>105</v>
      </c>
      <c r="D12866">
        <v>4.3109999999999999</v>
      </c>
      <c r="E12866">
        <v>45</v>
      </c>
      <c r="F12866" t="s">
        <v>79</v>
      </c>
      <c r="G12866" t="s">
        <v>58</v>
      </c>
      <c r="H12866" t="s">
        <v>36</v>
      </c>
      <c r="I12866" t="s">
        <v>9866</v>
      </c>
      <c r="J12866" t="s">
        <v>43</v>
      </c>
      <c r="L12866" t="s">
        <v>20887</v>
      </c>
      <c r="M12866" t="s">
        <v>20365</v>
      </c>
      <c r="N12866">
        <v>8</v>
      </c>
      <c r="O12866" t="s">
        <v>19655</v>
      </c>
      <c r="P12866" t="s">
        <v>20366</v>
      </c>
      <c r="Q12866" t="s">
        <v>20888</v>
      </c>
      <c r="S12866" t="s">
        <v>20368</v>
      </c>
    </row>
    <row r="12867" spans="1:19" hidden="1" x14ac:dyDescent="0.2">
      <c r="A12867">
        <v>2136</v>
      </c>
      <c r="B12867" t="s">
        <v>20889</v>
      </c>
      <c r="C12867" t="s">
        <v>105</v>
      </c>
      <c r="D12867">
        <v>2.39</v>
      </c>
      <c r="E12867">
        <v>10</v>
      </c>
      <c r="F12867" t="s">
        <v>20890</v>
      </c>
      <c r="G12867" t="s">
        <v>55</v>
      </c>
      <c r="H12867" t="s">
        <v>46</v>
      </c>
      <c r="I12867" t="s">
        <v>2378</v>
      </c>
      <c r="K12867" t="e">
        <f>- Other value in L27</f>
        <v>#NAME?</v>
      </c>
      <c r="L12867" t="s">
        <v>20891</v>
      </c>
      <c r="M12867" t="s">
        <v>20365</v>
      </c>
      <c r="N12867">
        <v>8</v>
      </c>
      <c r="O12867" t="s">
        <v>20892</v>
      </c>
      <c r="P12867" t="s">
        <v>20366</v>
      </c>
      <c r="Q12867" t="s">
        <v>20893</v>
      </c>
      <c r="S12867" t="s">
        <v>20368</v>
      </c>
    </row>
    <row r="12868" spans="1:19" hidden="1" x14ac:dyDescent="0.2">
      <c r="A12868">
        <v>2136</v>
      </c>
      <c r="B12868" t="s">
        <v>20889</v>
      </c>
      <c r="C12868" t="s">
        <v>105</v>
      </c>
      <c r="D12868">
        <v>2.39</v>
      </c>
      <c r="E12868">
        <v>25</v>
      </c>
      <c r="F12868" t="s">
        <v>20890</v>
      </c>
      <c r="G12868" t="s">
        <v>55</v>
      </c>
      <c r="H12868" t="s">
        <v>46</v>
      </c>
      <c r="I12868" t="s">
        <v>2378</v>
      </c>
      <c r="K12868" t="e">
        <f>- Other value in L27</f>
        <v>#NAME?</v>
      </c>
      <c r="L12868" t="s">
        <v>20891</v>
      </c>
      <c r="M12868" t="s">
        <v>20365</v>
      </c>
      <c r="N12868">
        <v>8</v>
      </c>
      <c r="O12868" t="s">
        <v>20892</v>
      </c>
      <c r="P12868" t="s">
        <v>20366</v>
      </c>
      <c r="Q12868" t="s">
        <v>20893</v>
      </c>
      <c r="S12868" t="s">
        <v>20368</v>
      </c>
    </row>
    <row r="12869" spans="1:19" hidden="1" x14ac:dyDescent="0.2">
      <c r="A12869">
        <v>2136</v>
      </c>
      <c r="B12869" t="s">
        <v>20889</v>
      </c>
      <c r="C12869" t="s">
        <v>105</v>
      </c>
      <c r="D12869">
        <v>2.2200000000000002</v>
      </c>
      <c r="E12869">
        <v>40</v>
      </c>
      <c r="F12869" t="s">
        <v>20890</v>
      </c>
      <c r="G12869" t="s">
        <v>55</v>
      </c>
      <c r="H12869" t="s">
        <v>46</v>
      </c>
      <c r="I12869" t="s">
        <v>2378</v>
      </c>
      <c r="K12869" t="e">
        <f>- Other value in L27</f>
        <v>#NAME?</v>
      </c>
      <c r="L12869" t="s">
        <v>20891</v>
      </c>
      <c r="M12869" t="s">
        <v>20365</v>
      </c>
      <c r="N12869">
        <v>8</v>
      </c>
      <c r="O12869" t="s">
        <v>20892</v>
      </c>
      <c r="P12869" t="s">
        <v>20366</v>
      </c>
      <c r="Q12869" t="s">
        <v>20893</v>
      </c>
      <c r="S12869" t="s">
        <v>20368</v>
      </c>
    </row>
    <row r="12870" spans="1:19" hidden="1" x14ac:dyDescent="0.2">
      <c r="A12870">
        <v>2136</v>
      </c>
      <c r="B12870" t="s">
        <v>20889</v>
      </c>
      <c r="C12870" t="s">
        <v>105</v>
      </c>
      <c r="D12870">
        <v>2.6</v>
      </c>
      <c r="E12870">
        <v>25</v>
      </c>
      <c r="F12870" t="s">
        <v>20890</v>
      </c>
      <c r="G12870" t="s">
        <v>55</v>
      </c>
      <c r="H12870" t="s">
        <v>23</v>
      </c>
      <c r="I12870" t="s">
        <v>9771</v>
      </c>
      <c r="K12870" t="e">
        <f>- Other value in L27</f>
        <v>#NAME?</v>
      </c>
      <c r="L12870" t="s">
        <v>20891</v>
      </c>
      <c r="M12870" t="s">
        <v>20365</v>
      </c>
      <c r="N12870">
        <v>8</v>
      </c>
      <c r="O12870" t="s">
        <v>20892</v>
      </c>
      <c r="P12870" t="s">
        <v>20366</v>
      </c>
      <c r="Q12870" t="s">
        <v>20893</v>
      </c>
      <c r="S12870" t="s">
        <v>20368</v>
      </c>
    </row>
    <row r="12871" spans="1:19" hidden="1" x14ac:dyDescent="0.2">
      <c r="A12871">
        <v>2136</v>
      </c>
      <c r="B12871" t="s">
        <v>20889</v>
      </c>
      <c r="C12871" t="s">
        <v>105</v>
      </c>
      <c r="D12871">
        <v>2.105</v>
      </c>
      <c r="E12871">
        <v>25</v>
      </c>
      <c r="F12871" t="s">
        <v>20894</v>
      </c>
      <c r="G12871" t="s">
        <v>55</v>
      </c>
      <c r="H12871" t="s">
        <v>46</v>
      </c>
      <c r="I12871" t="s">
        <v>8884</v>
      </c>
      <c r="K12871" t="e">
        <f>- Other value in L27</f>
        <v>#NAME?</v>
      </c>
      <c r="L12871" t="s">
        <v>20891</v>
      </c>
      <c r="M12871" t="s">
        <v>20365</v>
      </c>
      <c r="N12871">
        <v>8</v>
      </c>
      <c r="O12871" t="s">
        <v>20892</v>
      </c>
      <c r="P12871" t="s">
        <v>20366</v>
      </c>
      <c r="Q12871" t="s">
        <v>20893</v>
      </c>
      <c r="S12871" t="s">
        <v>20368</v>
      </c>
    </row>
    <row r="12872" spans="1:19" x14ac:dyDescent="0.2">
      <c r="A12872">
        <v>2137</v>
      </c>
      <c r="B12872" t="s">
        <v>20895</v>
      </c>
      <c r="C12872" t="s">
        <v>105</v>
      </c>
      <c r="D12872">
        <v>2.847</v>
      </c>
      <c r="E12872">
        <v>25</v>
      </c>
      <c r="F12872" t="s">
        <v>66</v>
      </c>
      <c r="G12872" t="s">
        <v>60</v>
      </c>
      <c r="H12872" t="s">
        <v>36</v>
      </c>
      <c r="I12872" t="s">
        <v>20896</v>
      </c>
      <c r="K12872" s="4" t="e">
        <f>- Other values in D33, L33, N3, N32, R5, W40, and Y12</f>
        <v>#NAME?</v>
      </c>
      <c r="L12872" t="s">
        <v>20897</v>
      </c>
      <c r="M12872" t="s">
        <v>20365</v>
      </c>
      <c r="N12872">
        <v>8</v>
      </c>
      <c r="O12872" t="s">
        <v>20898</v>
      </c>
      <c r="P12872" t="s">
        <v>20366</v>
      </c>
      <c r="Q12872" t="s">
        <v>20899</v>
      </c>
      <c r="S12872" t="s">
        <v>20368</v>
      </c>
    </row>
    <row r="12873" spans="1:19" x14ac:dyDescent="0.2">
      <c r="A12873">
        <v>2137</v>
      </c>
      <c r="B12873" t="s">
        <v>20895</v>
      </c>
      <c r="C12873" t="s">
        <v>20452</v>
      </c>
      <c r="D12873">
        <v>5.6959999999999997</v>
      </c>
      <c r="E12873">
        <v>25</v>
      </c>
      <c r="F12873" t="s">
        <v>66</v>
      </c>
      <c r="G12873" t="s">
        <v>60</v>
      </c>
      <c r="H12873" t="s">
        <v>36</v>
      </c>
      <c r="I12873" t="s">
        <v>20896</v>
      </c>
      <c r="K12873" s="4" t="e">
        <f>- Other values in D33, L33, N3, N32, R5, W40, and Y12</f>
        <v>#NAME?</v>
      </c>
      <c r="L12873" t="s">
        <v>20897</v>
      </c>
      <c r="M12873" t="s">
        <v>20365</v>
      </c>
      <c r="N12873">
        <v>8</v>
      </c>
      <c r="O12873" t="s">
        <v>20898</v>
      </c>
      <c r="P12873" t="s">
        <v>20366</v>
      </c>
      <c r="Q12873" t="s">
        <v>20899</v>
      </c>
      <c r="S12873" t="s">
        <v>20368</v>
      </c>
    </row>
    <row r="12874" spans="1:19" x14ac:dyDescent="0.2">
      <c r="A12874">
        <v>2137</v>
      </c>
      <c r="B12874" t="s">
        <v>20895</v>
      </c>
      <c r="C12874" t="s">
        <v>105</v>
      </c>
      <c r="D12874">
        <v>2.847</v>
      </c>
      <c r="E12874">
        <v>25</v>
      </c>
      <c r="F12874" t="s">
        <v>66</v>
      </c>
      <c r="G12874" t="s">
        <v>11630</v>
      </c>
      <c r="H12874" t="s">
        <v>36</v>
      </c>
      <c r="I12874" t="s">
        <v>67</v>
      </c>
      <c r="J12874" t="s">
        <v>20900</v>
      </c>
      <c r="K12874" s="4" t="e">
        <f>- Other values in D33, L33, N3, N32, R5, W40, and Y12</f>
        <v>#NAME?</v>
      </c>
      <c r="L12874" t="s">
        <v>20897</v>
      </c>
      <c r="M12874" t="s">
        <v>20365</v>
      </c>
      <c r="N12874">
        <v>8</v>
      </c>
      <c r="O12874" t="s">
        <v>20898</v>
      </c>
      <c r="P12874" t="s">
        <v>20366</v>
      </c>
      <c r="Q12874" t="s">
        <v>20899</v>
      </c>
      <c r="S12874" t="s">
        <v>20368</v>
      </c>
    </row>
    <row r="12875" spans="1:19" x14ac:dyDescent="0.2">
      <c r="A12875">
        <v>2137</v>
      </c>
      <c r="B12875" t="s">
        <v>20895</v>
      </c>
      <c r="C12875" t="s">
        <v>20452</v>
      </c>
      <c r="D12875">
        <v>5.6959999999999997</v>
      </c>
      <c r="E12875">
        <v>25</v>
      </c>
      <c r="F12875" t="s">
        <v>66</v>
      </c>
      <c r="G12875" t="s">
        <v>11630</v>
      </c>
      <c r="H12875" t="s">
        <v>36</v>
      </c>
      <c r="I12875" t="s">
        <v>67</v>
      </c>
      <c r="J12875" t="s">
        <v>20900</v>
      </c>
      <c r="K12875" s="4" t="e">
        <f>- Other values in D33, L33, N3, N32, R5, W40, and Y12</f>
        <v>#NAME?</v>
      </c>
      <c r="L12875" t="s">
        <v>20897</v>
      </c>
      <c r="M12875" t="s">
        <v>20365</v>
      </c>
      <c r="N12875">
        <v>8</v>
      </c>
      <c r="O12875" t="s">
        <v>20898</v>
      </c>
      <c r="P12875" t="s">
        <v>20366</v>
      </c>
      <c r="Q12875" t="s">
        <v>20899</v>
      </c>
      <c r="S12875" t="s">
        <v>20368</v>
      </c>
    </row>
    <row r="12876" spans="1:19" hidden="1" x14ac:dyDescent="0.2">
      <c r="A12876">
        <v>2137</v>
      </c>
      <c r="B12876" t="s">
        <v>20895</v>
      </c>
      <c r="C12876" t="s">
        <v>105</v>
      </c>
      <c r="D12876">
        <v>2.8</v>
      </c>
      <c r="E12876">
        <v>35</v>
      </c>
      <c r="F12876" t="s">
        <v>20901</v>
      </c>
      <c r="G12876" t="s">
        <v>279</v>
      </c>
      <c r="H12876" t="s">
        <v>46</v>
      </c>
      <c r="I12876" t="s">
        <v>20902</v>
      </c>
      <c r="K12876" t="e">
        <f>- Other values in D33, L33, N3, N32, R5, W40, and Y12</f>
        <v>#NAME?</v>
      </c>
      <c r="L12876" t="s">
        <v>20897</v>
      </c>
      <c r="M12876" t="s">
        <v>20365</v>
      </c>
      <c r="N12876">
        <v>8</v>
      </c>
      <c r="O12876" t="s">
        <v>20898</v>
      </c>
      <c r="P12876" t="s">
        <v>20366</v>
      </c>
      <c r="Q12876" t="s">
        <v>20899</v>
      </c>
      <c r="S12876" t="s">
        <v>20368</v>
      </c>
    </row>
    <row r="12877" spans="1:19" hidden="1" x14ac:dyDescent="0.2">
      <c r="A12877">
        <v>2137</v>
      </c>
      <c r="B12877" t="s">
        <v>20895</v>
      </c>
      <c r="C12877" t="s">
        <v>20452</v>
      </c>
      <c r="D12877">
        <v>5.6</v>
      </c>
      <c r="E12877">
        <v>35</v>
      </c>
      <c r="F12877" t="s">
        <v>20901</v>
      </c>
      <c r="G12877" t="s">
        <v>279</v>
      </c>
      <c r="H12877" t="s">
        <v>46</v>
      </c>
      <c r="I12877" t="s">
        <v>20902</v>
      </c>
      <c r="K12877" t="e">
        <f>- Other values in D33, L33, N3, N32, R5, W40, and Y12</f>
        <v>#NAME?</v>
      </c>
      <c r="L12877" t="s">
        <v>20897</v>
      </c>
      <c r="M12877" t="s">
        <v>20365</v>
      </c>
      <c r="N12877">
        <v>8</v>
      </c>
      <c r="O12877" t="s">
        <v>20898</v>
      </c>
      <c r="P12877" t="s">
        <v>20366</v>
      </c>
      <c r="Q12877" t="s">
        <v>20899</v>
      </c>
      <c r="S12877" t="s">
        <v>20368</v>
      </c>
    </row>
    <row r="12878" spans="1:19" hidden="1" x14ac:dyDescent="0.2">
      <c r="A12878">
        <v>2137</v>
      </c>
      <c r="B12878" t="s">
        <v>20895</v>
      </c>
      <c r="C12878" t="s">
        <v>105</v>
      </c>
      <c r="D12878">
        <v>2.61</v>
      </c>
      <c r="E12878">
        <v>25</v>
      </c>
      <c r="F12878" s="1" t="s">
        <v>20903</v>
      </c>
      <c r="G12878" t="s">
        <v>279</v>
      </c>
      <c r="H12878" t="s">
        <v>46</v>
      </c>
      <c r="I12878" t="s">
        <v>20904</v>
      </c>
      <c r="K12878" t="e">
        <f>- Other values in D33, L33, N3, N32, R5, W40, and Y12</f>
        <v>#NAME?</v>
      </c>
      <c r="L12878" t="s">
        <v>20897</v>
      </c>
      <c r="M12878" t="s">
        <v>20365</v>
      </c>
      <c r="N12878">
        <v>8</v>
      </c>
      <c r="O12878" t="s">
        <v>20898</v>
      </c>
      <c r="P12878" t="s">
        <v>20366</v>
      </c>
      <c r="Q12878" t="s">
        <v>20899</v>
      </c>
      <c r="S12878" t="s">
        <v>20368</v>
      </c>
    </row>
    <row r="12879" spans="1:19" hidden="1" x14ac:dyDescent="0.2">
      <c r="A12879">
        <v>2137</v>
      </c>
      <c r="B12879" t="s">
        <v>20895</v>
      </c>
      <c r="C12879" t="s">
        <v>20452</v>
      </c>
      <c r="D12879">
        <v>5.27</v>
      </c>
      <c r="E12879">
        <v>25</v>
      </c>
      <c r="F12879" s="1" t="s">
        <v>20903</v>
      </c>
      <c r="G12879" t="s">
        <v>279</v>
      </c>
      <c r="H12879" t="s">
        <v>46</v>
      </c>
      <c r="I12879" t="s">
        <v>20904</v>
      </c>
      <c r="K12879" t="e">
        <f>- Other values in D33, L33, N3, N32, R5, W40, and Y12</f>
        <v>#NAME?</v>
      </c>
      <c r="L12879" t="s">
        <v>20897</v>
      </c>
      <c r="M12879" t="s">
        <v>20365</v>
      </c>
      <c r="N12879">
        <v>8</v>
      </c>
      <c r="O12879" t="s">
        <v>20898</v>
      </c>
      <c r="P12879" t="s">
        <v>20366</v>
      </c>
      <c r="Q12879" t="s">
        <v>20899</v>
      </c>
      <c r="S12879" t="s">
        <v>20368</v>
      </c>
    </row>
    <row r="12880" spans="1:19" hidden="1" x14ac:dyDescent="0.2">
      <c r="A12880">
        <v>2137</v>
      </c>
      <c r="B12880" t="s">
        <v>20895</v>
      </c>
      <c r="C12880" t="s">
        <v>105</v>
      </c>
      <c r="D12880">
        <v>2.87</v>
      </c>
      <c r="E12880">
        <v>25</v>
      </c>
      <c r="F12880" t="s">
        <v>20905</v>
      </c>
      <c r="G12880" t="s">
        <v>20906</v>
      </c>
      <c r="H12880" t="s">
        <v>46</v>
      </c>
      <c r="I12880" t="s">
        <v>3085</v>
      </c>
      <c r="K12880" t="e">
        <f>- Other values in D33, L33, N3, N32, R5, W40, and Y12</f>
        <v>#NAME?</v>
      </c>
      <c r="L12880" t="s">
        <v>20897</v>
      </c>
      <c r="M12880" t="s">
        <v>20365</v>
      </c>
      <c r="N12880">
        <v>8</v>
      </c>
      <c r="O12880" t="s">
        <v>20898</v>
      </c>
      <c r="P12880" t="s">
        <v>20366</v>
      </c>
      <c r="Q12880" t="s">
        <v>20899</v>
      </c>
      <c r="S12880" t="s">
        <v>20368</v>
      </c>
    </row>
    <row r="12881" spans="1:19" hidden="1" x14ac:dyDescent="0.2">
      <c r="A12881">
        <v>2137</v>
      </c>
      <c r="B12881" t="s">
        <v>20895</v>
      </c>
      <c r="C12881" t="s">
        <v>20452</v>
      </c>
      <c r="D12881">
        <v>5.7</v>
      </c>
      <c r="E12881">
        <v>25</v>
      </c>
      <c r="F12881" t="s">
        <v>20905</v>
      </c>
      <c r="G12881" t="s">
        <v>20906</v>
      </c>
      <c r="H12881" t="s">
        <v>46</v>
      </c>
      <c r="I12881" t="s">
        <v>3085</v>
      </c>
      <c r="K12881" t="e">
        <f>- Other values in D33, L33, N3, N32, R5, W40, and Y12</f>
        <v>#NAME?</v>
      </c>
      <c r="L12881" t="s">
        <v>20897</v>
      </c>
      <c r="M12881" t="s">
        <v>20365</v>
      </c>
      <c r="N12881">
        <v>8</v>
      </c>
      <c r="O12881" t="s">
        <v>20898</v>
      </c>
      <c r="P12881" t="s">
        <v>20366</v>
      </c>
      <c r="Q12881" t="s">
        <v>20899</v>
      </c>
      <c r="S12881" t="s">
        <v>20368</v>
      </c>
    </row>
    <row r="12882" spans="1:19" hidden="1" x14ac:dyDescent="0.2">
      <c r="A12882">
        <v>2137</v>
      </c>
      <c r="B12882" t="s">
        <v>20895</v>
      </c>
      <c r="C12882" t="s">
        <v>105</v>
      </c>
      <c r="D12882">
        <v>2.2999999999999998</v>
      </c>
      <c r="E12882">
        <v>20</v>
      </c>
      <c r="F12882" s="1" t="s">
        <v>20907</v>
      </c>
      <c r="G12882" t="s">
        <v>20908</v>
      </c>
      <c r="H12882" t="s">
        <v>23</v>
      </c>
      <c r="I12882" t="s">
        <v>20909</v>
      </c>
      <c r="K12882" t="e">
        <f>- Other values in D33, L33, N3, N32, R5, W40, and Y12</f>
        <v>#NAME?</v>
      </c>
      <c r="L12882" t="s">
        <v>20897</v>
      </c>
      <c r="M12882" t="s">
        <v>20365</v>
      </c>
      <c r="N12882">
        <v>8</v>
      </c>
      <c r="O12882" t="s">
        <v>20898</v>
      </c>
      <c r="P12882" t="s">
        <v>20366</v>
      </c>
      <c r="Q12882" t="s">
        <v>20899</v>
      </c>
      <c r="S12882" t="s">
        <v>20368</v>
      </c>
    </row>
    <row r="12883" spans="1:19" hidden="1" x14ac:dyDescent="0.2">
      <c r="A12883">
        <v>2137</v>
      </c>
      <c r="B12883" t="s">
        <v>20895</v>
      </c>
      <c r="C12883" t="s">
        <v>20452</v>
      </c>
      <c r="D12883">
        <v>5.7</v>
      </c>
      <c r="E12883">
        <v>20</v>
      </c>
      <c r="F12883" s="1" t="s">
        <v>20907</v>
      </c>
      <c r="G12883" t="s">
        <v>20908</v>
      </c>
      <c r="H12883" t="s">
        <v>23</v>
      </c>
      <c r="I12883" t="s">
        <v>20909</v>
      </c>
      <c r="K12883" t="e">
        <f>- Other values in D33, L33, N3, N32, R5, W40, and Y12</f>
        <v>#NAME?</v>
      </c>
      <c r="L12883" t="s">
        <v>20897</v>
      </c>
      <c r="M12883" t="s">
        <v>20365</v>
      </c>
      <c r="N12883">
        <v>8</v>
      </c>
      <c r="O12883" t="s">
        <v>20898</v>
      </c>
      <c r="P12883" t="s">
        <v>20366</v>
      </c>
      <c r="Q12883" t="s">
        <v>20899</v>
      </c>
      <c r="S12883" t="s">
        <v>20368</v>
      </c>
    </row>
    <row r="12884" spans="1:19" hidden="1" x14ac:dyDescent="0.2">
      <c r="A12884">
        <v>2137</v>
      </c>
      <c r="B12884" t="s">
        <v>20895</v>
      </c>
      <c r="C12884" t="s">
        <v>105</v>
      </c>
      <c r="D12884">
        <v>2.87</v>
      </c>
      <c r="E12884">
        <v>25</v>
      </c>
      <c r="F12884" s="1" t="s">
        <v>20907</v>
      </c>
      <c r="G12884" t="s">
        <v>55</v>
      </c>
      <c r="H12884" t="s">
        <v>46</v>
      </c>
      <c r="I12884" t="s">
        <v>311</v>
      </c>
      <c r="K12884" t="e">
        <f>- Other values in D33, L33, N3, N32, R5, W40, and Y12</f>
        <v>#NAME?</v>
      </c>
      <c r="L12884" t="s">
        <v>20897</v>
      </c>
      <c r="M12884" t="s">
        <v>20365</v>
      </c>
      <c r="N12884">
        <v>8</v>
      </c>
      <c r="O12884" t="s">
        <v>20898</v>
      </c>
      <c r="P12884" t="s">
        <v>20366</v>
      </c>
      <c r="Q12884" t="s">
        <v>20899</v>
      </c>
      <c r="S12884" t="s">
        <v>20368</v>
      </c>
    </row>
    <row r="12885" spans="1:19" hidden="1" x14ac:dyDescent="0.2">
      <c r="A12885">
        <v>2137</v>
      </c>
      <c r="B12885" t="s">
        <v>20895</v>
      </c>
      <c r="C12885" t="s">
        <v>20471</v>
      </c>
      <c r="D12885">
        <v>5.69</v>
      </c>
      <c r="E12885">
        <v>25</v>
      </c>
      <c r="F12885" s="1" t="s">
        <v>20907</v>
      </c>
      <c r="G12885" t="s">
        <v>55</v>
      </c>
      <c r="H12885" t="s">
        <v>46</v>
      </c>
      <c r="I12885" t="s">
        <v>311</v>
      </c>
      <c r="K12885" t="e">
        <f>- Other values in D33, L33, N3, N32, R5, W40, and Y12</f>
        <v>#NAME?</v>
      </c>
      <c r="L12885" t="s">
        <v>20897</v>
      </c>
      <c r="M12885" t="s">
        <v>20365</v>
      </c>
      <c r="N12885">
        <v>8</v>
      </c>
      <c r="O12885" t="s">
        <v>20898</v>
      </c>
      <c r="P12885" t="s">
        <v>20366</v>
      </c>
      <c r="Q12885" t="s">
        <v>20899</v>
      </c>
      <c r="S12885" t="s">
        <v>20368</v>
      </c>
    </row>
    <row r="12886" spans="1:19" hidden="1" x14ac:dyDescent="0.2">
      <c r="A12886">
        <v>2137</v>
      </c>
      <c r="B12886" t="s">
        <v>20895</v>
      </c>
      <c r="C12886" t="s">
        <v>20381</v>
      </c>
      <c r="D12886">
        <v>3.37</v>
      </c>
      <c r="E12886" t="s">
        <v>414</v>
      </c>
      <c r="F12886" s="1" t="s">
        <v>20907</v>
      </c>
      <c r="G12886" t="s">
        <v>55</v>
      </c>
      <c r="H12886" t="s">
        <v>46</v>
      </c>
      <c r="I12886" t="s">
        <v>311</v>
      </c>
      <c r="K12886" t="e">
        <f>- Other values in D33, L33, N3, N32, R5, W40, and Y12</f>
        <v>#NAME?</v>
      </c>
      <c r="L12886" t="s">
        <v>20897</v>
      </c>
      <c r="M12886" t="s">
        <v>20365</v>
      </c>
      <c r="N12886">
        <v>8</v>
      </c>
      <c r="O12886" t="s">
        <v>20898</v>
      </c>
      <c r="P12886" t="s">
        <v>20366</v>
      </c>
      <c r="Q12886" t="s">
        <v>20899</v>
      </c>
      <c r="S12886" t="s">
        <v>20368</v>
      </c>
    </row>
    <row r="12887" spans="1:19" hidden="1" x14ac:dyDescent="0.2">
      <c r="A12887">
        <v>2137</v>
      </c>
      <c r="B12887" t="s">
        <v>20895</v>
      </c>
      <c r="C12887" t="s">
        <v>20471</v>
      </c>
      <c r="D12887">
        <v>6.12</v>
      </c>
      <c r="E12887" t="s">
        <v>414</v>
      </c>
      <c r="F12887" s="1" t="s">
        <v>20907</v>
      </c>
      <c r="G12887" t="s">
        <v>55</v>
      </c>
      <c r="H12887" t="s">
        <v>46</v>
      </c>
      <c r="I12887" t="s">
        <v>311</v>
      </c>
      <c r="K12887" t="e">
        <f>- Other values in D33, L33, N3, N32, R5, W40, and Y12</f>
        <v>#NAME?</v>
      </c>
      <c r="L12887" t="s">
        <v>20897</v>
      </c>
      <c r="M12887" t="s">
        <v>20365</v>
      </c>
      <c r="N12887">
        <v>8</v>
      </c>
      <c r="O12887" t="s">
        <v>20898</v>
      </c>
      <c r="P12887" t="s">
        <v>20366</v>
      </c>
      <c r="Q12887" t="s">
        <v>20899</v>
      </c>
      <c r="S12887" t="s">
        <v>20368</v>
      </c>
    </row>
    <row r="12888" spans="1:19" hidden="1" x14ac:dyDescent="0.2">
      <c r="A12888">
        <v>2137</v>
      </c>
      <c r="B12888" t="s">
        <v>20895</v>
      </c>
      <c r="C12888" t="s">
        <v>20381</v>
      </c>
      <c r="D12888">
        <v>3.3</v>
      </c>
      <c r="E12888">
        <v>25</v>
      </c>
      <c r="F12888" s="1" t="s">
        <v>20910</v>
      </c>
      <c r="G12888" t="s">
        <v>55</v>
      </c>
      <c r="H12888" t="s">
        <v>46</v>
      </c>
      <c r="I12888" t="s">
        <v>12170</v>
      </c>
      <c r="K12888" t="e">
        <f>- Other values in D33, L33, N3, N32, R5, W40, and Y12</f>
        <v>#NAME?</v>
      </c>
      <c r="L12888" t="s">
        <v>20897</v>
      </c>
      <c r="M12888" t="s">
        <v>20365</v>
      </c>
      <c r="N12888">
        <v>8</v>
      </c>
      <c r="O12888" t="s">
        <v>20898</v>
      </c>
      <c r="P12888" t="s">
        <v>20366</v>
      </c>
      <c r="Q12888" t="s">
        <v>20899</v>
      </c>
      <c r="S12888" t="s">
        <v>20368</v>
      </c>
    </row>
    <row r="12889" spans="1:19" x14ac:dyDescent="0.2">
      <c r="A12889">
        <v>2137</v>
      </c>
      <c r="B12889" t="s">
        <v>20895</v>
      </c>
      <c r="C12889" t="s">
        <v>105</v>
      </c>
      <c r="D12889">
        <v>2.8820000000000001</v>
      </c>
      <c r="E12889">
        <v>5</v>
      </c>
      <c r="F12889" t="s">
        <v>66</v>
      </c>
      <c r="G12889" t="s">
        <v>60</v>
      </c>
      <c r="H12889" t="s">
        <v>36</v>
      </c>
      <c r="I12889" t="s">
        <v>20896</v>
      </c>
      <c r="K12889" s="4" t="e">
        <f>- Other values in D33, L33, N3, N32, R5, W40, and Y12</f>
        <v>#NAME?</v>
      </c>
      <c r="L12889" t="s">
        <v>20897</v>
      </c>
      <c r="M12889" t="s">
        <v>20365</v>
      </c>
      <c r="N12889">
        <v>8</v>
      </c>
      <c r="O12889" t="s">
        <v>20898</v>
      </c>
      <c r="P12889" t="s">
        <v>20366</v>
      </c>
      <c r="Q12889" t="s">
        <v>20899</v>
      </c>
      <c r="S12889" t="s">
        <v>20368</v>
      </c>
    </row>
    <row r="12890" spans="1:19" x14ac:dyDescent="0.2">
      <c r="A12890">
        <v>2137</v>
      </c>
      <c r="B12890" t="s">
        <v>20895</v>
      </c>
      <c r="C12890" t="s">
        <v>105</v>
      </c>
      <c r="D12890">
        <v>2.8690000000000002</v>
      </c>
      <c r="E12890">
        <v>10</v>
      </c>
      <c r="F12890" t="s">
        <v>66</v>
      </c>
      <c r="G12890" t="s">
        <v>60</v>
      </c>
      <c r="H12890" t="s">
        <v>36</v>
      </c>
      <c r="I12890" t="s">
        <v>20896</v>
      </c>
      <c r="K12890" s="4" t="e">
        <f>- Other values in D33, L33, N3, N32, R5, W40, and Y12</f>
        <v>#NAME?</v>
      </c>
      <c r="L12890" t="s">
        <v>20897</v>
      </c>
      <c r="M12890" t="s">
        <v>20365</v>
      </c>
      <c r="N12890">
        <v>8</v>
      </c>
      <c r="O12890" t="s">
        <v>20898</v>
      </c>
      <c r="P12890" t="s">
        <v>20366</v>
      </c>
      <c r="Q12890" t="s">
        <v>20899</v>
      </c>
      <c r="S12890" t="s">
        <v>20368</v>
      </c>
    </row>
    <row r="12891" spans="1:19" x14ac:dyDescent="0.2">
      <c r="A12891">
        <v>2137</v>
      </c>
      <c r="B12891" t="s">
        <v>20895</v>
      </c>
      <c r="C12891" t="s">
        <v>105</v>
      </c>
      <c r="D12891">
        <v>2.8570000000000002</v>
      </c>
      <c r="E12891">
        <v>15</v>
      </c>
      <c r="F12891" t="s">
        <v>66</v>
      </c>
      <c r="G12891" t="s">
        <v>60</v>
      </c>
      <c r="H12891" t="s">
        <v>36</v>
      </c>
      <c r="I12891" t="s">
        <v>20896</v>
      </c>
      <c r="K12891" s="4" t="e">
        <f>- Other values in D33, L33, N3, N32, R5, W40, and Y12</f>
        <v>#NAME?</v>
      </c>
      <c r="L12891" t="s">
        <v>20897</v>
      </c>
      <c r="M12891" t="s">
        <v>20365</v>
      </c>
      <c r="N12891">
        <v>8</v>
      </c>
      <c r="O12891" t="s">
        <v>20898</v>
      </c>
      <c r="P12891" t="s">
        <v>20366</v>
      </c>
      <c r="Q12891" t="s">
        <v>20899</v>
      </c>
      <c r="S12891" t="s">
        <v>20368</v>
      </c>
    </row>
    <row r="12892" spans="1:19" x14ac:dyDescent="0.2">
      <c r="A12892">
        <v>2137</v>
      </c>
      <c r="B12892" t="s">
        <v>20895</v>
      </c>
      <c r="C12892" t="s">
        <v>105</v>
      </c>
      <c r="D12892">
        <v>2.851</v>
      </c>
      <c r="E12892">
        <v>20</v>
      </c>
      <c r="F12892" t="s">
        <v>66</v>
      </c>
      <c r="G12892" t="s">
        <v>60</v>
      </c>
      <c r="H12892" t="s">
        <v>36</v>
      </c>
      <c r="I12892" t="s">
        <v>20896</v>
      </c>
      <c r="K12892" s="4" t="e">
        <f>- Other values in D33, L33, N3, N32, R5, W40, and Y12</f>
        <v>#NAME?</v>
      </c>
      <c r="L12892" t="s">
        <v>20897</v>
      </c>
      <c r="M12892" t="s">
        <v>20365</v>
      </c>
      <c r="N12892">
        <v>8</v>
      </c>
      <c r="O12892" t="s">
        <v>20898</v>
      </c>
      <c r="P12892" t="s">
        <v>20366</v>
      </c>
      <c r="Q12892" t="s">
        <v>20899</v>
      </c>
      <c r="S12892" t="s">
        <v>20368</v>
      </c>
    </row>
    <row r="12893" spans="1:19" x14ac:dyDescent="0.2">
      <c r="A12893">
        <v>2137</v>
      </c>
      <c r="B12893" t="s">
        <v>20895</v>
      </c>
      <c r="C12893" t="s">
        <v>105</v>
      </c>
      <c r="D12893">
        <v>2.8490000000000002</v>
      </c>
      <c r="E12893">
        <v>30</v>
      </c>
      <c r="F12893" t="s">
        <v>66</v>
      </c>
      <c r="G12893" t="s">
        <v>60</v>
      </c>
      <c r="H12893" t="s">
        <v>36</v>
      </c>
      <c r="I12893" t="s">
        <v>20896</v>
      </c>
      <c r="K12893" s="4" t="e">
        <f>- Other values in D33, L33, N3, N32, R5, W40, and Y12</f>
        <v>#NAME?</v>
      </c>
      <c r="L12893" t="s">
        <v>20897</v>
      </c>
      <c r="M12893" t="s">
        <v>20365</v>
      </c>
      <c r="N12893">
        <v>8</v>
      </c>
      <c r="O12893" t="s">
        <v>20898</v>
      </c>
      <c r="P12893" t="s">
        <v>20366</v>
      </c>
      <c r="Q12893" t="s">
        <v>20899</v>
      </c>
      <c r="S12893" t="s">
        <v>20368</v>
      </c>
    </row>
    <row r="12894" spans="1:19" x14ac:dyDescent="0.2">
      <c r="A12894">
        <v>2137</v>
      </c>
      <c r="B12894" t="s">
        <v>20895</v>
      </c>
      <c r="C12894" t="s">
        <v>105</v>
      </c>
      <c r="D12894">
        <v>2.855</v>
      </c>
      <c r="E12894">
        <v>35</v>
      </c>
      <c r="F12894" t="s">
        <v>66</v>
      </c>
      <c r="G12894" t="s">
        <v>60</v>
      </c>
      <c r="H12894" t="s">
        <v>36</v>
      </c>
      <c r="I12894" t="s">
        <v>20896</v>
      </c>
      <c r="K12894" s="4" t="e">
        <f>- Other values in D33, L33, N3, N32, R5, W40, and Y12</f>
        <v>#NAME?</v>
      </c>
      <c r="L12894" t="s">
        <v>20897</v>
      </c>
      <c r="M12894" t="s">
        <v>20365</v>
      </c>
      <c r="N12894">
        <v>8</v>
      </c>
      <c r="O12894" t="s">
        <v>20898</v>
      </c>
      <c r="P12894" t="s">
        <v>20366</v>
      </c>
      <c r="Q12894" t="s">
        <v>20899</v>
      </c>
      <c r="S12894" t="s">
        <v>20368</v>
      </c>
    </row>
    <row r="12895" spans="1:19" x14ac:dyDescent="0.2">
      <c r="A12895">
        <v>2137</v>
      </c>
      <c r="B12895" t="s">
        <v>20895</v>
      </c>
      <c r="C12895" t="s">
        <v>105</v>
      </c>
      <c r="D12895">
        <v>2.863</v>
      </c>
      <c r="E12895">
        <v>40</v>
      </c>
      <c r="F12895" t="s">
        <v>66</v>
      </c>
      <c r="G12895" t="s">
        <v>60</v>
      </c>
      <c r="H12895" t="s">
        <v>36</v>
      </c>
      <c r="I12895" t="s">
        <v>20896</v>
      </c>
      <c r="K12895" s="4" t="e">
        <f>- Other values in D33, L33, N3, N32, R5, W40, and Y12</f>
        <v>#NAME?</v>
      </c>
      <c r="L12895" t="s">
        <v>20897</v>
      </c>
      <c r="M12895" t="s">
        <v>20365</v>
      </c>
      <c r="N12895">
        <v>8</v>
      </c>
      <c r="O12895" t="s">
        <v>20898</v>
      </c>
      <c r="P12895" t="s">
        <v>20366</v>
      </c>
      <c r="Q12895" t="s">
        <v>20899</v>
      </c>
      <c r="S12895" t="s">
        <v>20368</v>
      </c>
    </row>
    <row r="12896" spans="1:19" x14ac:dyDescent="0.2">
      <c r="A12896">
        <v>2137</v>
      </c>
      <c r="B12896" t="s">
        <v>20895</v>
      </c>
      <c r="C12896" t="s">
        <v>105</v>
      </c>
      <c r="D12896">
        <v>2.8759999999999999</v>
      </c>
      <c r="E12896">
        <v>45</v>
      </c>
      <c r="F12896" t="s">
        <v>66</v>
      </c>
      <c r="G12896" t="s">
        <v>60</v>
      </c>
      <c r="H12896" t="s">
        <v>36</v>
      </c>
      <c r="I12896" t="s">
        <v>20896</v>
      </c>
      <c r="K12896" s="4" t="e">
        <f>- Other values in D33, L33, N3, N32, R5, W40, and Y12</f>
        <v>#NAME?</v>
      </c>
      <c r="L12896" t="s">
        <v>20897</v>
      </c>
      <c r="M12896" t="s">
        <v>20365</v>
      </c>
      <c r="N12896">
        <v>8</v>
      </c>
      <c r="O12896" t="s">
        <v>20898</v>
      </c>
      <c r="P12896" t="s">
        <v>20366</v>
      </c>
      <c r="Q12896" t="s">
        <v>20899</v>
      </c>
      <c r="S12896" t="s">
        <v>20368</v>
      </c>
    </row>
    <row r="12897" spans="1:19" x14ac:dyDescent="0.2">
      <c r="A12897">
        <v>2137</v>
      </c>
      <c r="B12897" t="s">
        <v>20895</v>
      </c>
      <c r="C12897" t="s">
        <v>20452</v>
      </c>
      <c r="D12897">
        <v>5.6630000000000003</v>
      </c>
      <c r="E12897">
        <v>5</v>
      </c>
      <c r="F12897" t="s">
        <v>66</v>
      </c>
      <c r="G12897" t="s">
        <v>60</v>
      </c>
      <c r="H12897" t="s">
        <v>36</v>
      </c>
      <c r="I12897" t="s">
        <v>20896</v>
      </c>
      <c r="K12897" s="4" t="e">
        <f>- Other values in D33, L33, N3, N32, R5, W40, and Y12</f>
        <v>#NAME?</v>
      </c>
      <c r="L12897" t="s">
        <v>20897</v>
      </c>
      <c r="M12897" t="s">
        <v>20365</v>
      </c>
      <c r="N12897">
        <v>8</v>
      </c>
      <c r="O12897" t="s">
        <v>20898</v>
      </c>
      <c r="P12897" t="s">
        <v>20366</v>
      </c>
      <c r="Q12897" t="s">
        <v>20899</v>
      </c>
      <c r="S12897" t="s">
        <v>20368</v>
      </c>
    </row>
    <row r="12898" spans="1:19" x14ac:dyDescent="0.2">
      <c r="A12898">
        <v>2137</v>
      </c>
      <c r="B12898" t="s">
        <v>20895</v>
      </c>
      <c r="C12898" t="s">
        <v>20452</v>
      </c>
      <c r="D12898">
        <v>5.6660000000000004</v>
      </c>
      <c r="E12898">
        <v>10</v>
      </c>
      <c r="F12898" t="s">
        <v>66</v>
      </c>
      <c r="G12898" t="s">
        <v>60</v>
      </c>
      <c r="H12898" t="s">
        <v>36</v>
      </c>
      <c r="I12898" t="s">
        <v>20896</v>
      </c>
      <c r="K12898" s="4" t="e">
        <f>- Other values in D33, L33, N3, N32, R5, W40, and Y12</f>
        <v>#NAME?</v>
      </c>
      <c r="L12898" t="s">
        <v>20897</v>
      </c>
      <c r="M12898" t="s">
        <v>20365</v>
      </c>
      <c r="N12898">
        <v>8</v>
      </c>
      <c r="O12898" t="s">
        <v>20898</v>
      </c>
      <c r="P12898" t="s">
        <v>20366</v>
      </c>
      <c r="Q12898" t="s">
        <v>20899</v>
      </c>
      <c r="S12898" t="s">
        <v>20368</v>
      </c>
    </row>
    <row r="12899" spans="1:19" x14ac:dyDescent="0.2">
      <c r="A12899">
        <v>2137</v>
      </c>
      <c r="B12899" t="s">
        <v>20895</v>
      </c>
      <c r="C12899" t="s">
        <v>20452</v>
      </c>
      <c r="D12899">
        <v>5.673</v>
      </c>
      <c r="E12899">
        <v>15</v>
      </c>
      <c r="F12899" t="s">
        <v>66</v>
      </c>
      <c r="G12899" t="s">
        <v>60</v>
      </c>
      <c r="H12899" t="s">
        <v>36</v>
      </c>
      <c r="I12899" t="s">
        <v>20896</v>
      </c>
      <c r="K12899" s="4" t="e">
        <f>- Other values in D33, L33, N3, N32, R5, W40, and Y12</f>
        <v>#NAME?</v>
      </c>
      <c r="L12899" t="s">
        <v>20897</v>
      </c>
      <c r="M12899" t="s">
        <v>20365</v>
      </c>
      <c r="N12899">
        <v>8</v>
      </c>
      <c r="O12899" t="s">
        <v>20898</v>
      </c>
      <c r="P12899" t="s">
        <v>20366</v>
      </c>
      <c r="Q12899" t="s">
        <v>20899</v>
      </c>
      <c r="S12899" t="s">
        <v>20368</v>
      </c>
    </row>
    <row r="12900" spans="1:19" x14ac:dyDescent="0.2">
      <c r="A12900">
        <v>2137</v>
      </c>
      <c r="B12900" t="s">
        <v>20895</v>
      </c>
      <c r="C12900" t="s">
        <v>20452</v>
      </c>
      <c r="D12900">
        <v>5.6829999999999998</v>
      </c>
      <c r="E12900">
        <v>20</v>
      </c>
      <c r="F12900" t="s">
        <v>66</v>
      </c>
      <c r="G12900" t="s">
        <v>60</v>
      </c>
      <c r="H12900" t="s">
        <v>36</v>
      </c>
      <c r="I12900" t="s">
        <v>20896</v>
      </c>
      <c r="K12900" s="4" t="e">
        <f>- Other values in D33, L33, N3, N32, R5, W40, and Y12</f>
        <v>#NAME?</v>
      </c>
      <c r="L12900" t="s">
        <v>20897</v>
      </c>
      <c r="M12900" t="s">
        <v>20365</v>
      </c>
      <c r="N12900">
        <v>8</v>
      </c>
      <c r="O12900" t="s">
        <v>20898</v>
      </c>
      <c r="P12900" t="s">
        <v>20366</v>
      </c>
      <c r="Q12900" t="s">
        <v>20899</v>
      </c>
      <c r="S12900" t="s">
        <v>20368</v>
      </c>
    </row>
    <row r="12901" spans="1:19" x14ac:dyDescent="0.2">
      <c r="A12901">
        <v>2137</v>
      </c>
      <c r="B12901" t="s">
        <v>20895</v>
      </c>
      <c r="C12901" t="s">
        <v>20452</v>
      </c>
      <c r="D12901">
        <v>5.71</v>
      </c>
      <c r="E12901">
        <v>30</v>
      </c>
      <c r="F12901" t="s">
        <v>66</v>
      </c>
      <c r="G12901" t="s">
        <v>60</v>
      </c>
      <c r="H12901" t="s">
        <v>36</v>
      </c>
      <c r="I12901" t="s">
        <v>20896</v>
      </c>
      <c r="K12901" s="4" t="e">
        <f>- Other values in D33, L33, N3, N32, R5, W40, and Y12</f>
        <v>#NAME?</v>
      </c>
      <c r="L12901" t="s">
        <v>20897</v>
      </c>
      <c r="M12901" t="s">
        <v>20365</v>
      </c>
      <c r="N12901">
        <v>8</v>
      </c>
      <c r="O12901" t="s">
        <v>20898</v>
      </c>
      <c r="P12901" t="s">
        <v>20366</v>
      </c>
      <c r="Q12901" t="s">
        <v>20899</v>
      </c>
      <c r="S12901" t="s">
        <v>20368</v>
      </c>
    </row>
    <row r="12902" spans="1:19" x14ac:dyDescent="0.2">
      <c r="A12902">
        <v>2137</v>
      </c>
      <c r="B12902" t="s">
        <v>20895</v>
      </c>
      <c r="C12902" t="s">
        <v>20452</v>
      </c>
      <c r="D12902">
        <v>5.7290000000000001</v>
      </c>
      <c r="E12902">
        <v>35</v>
      </c>
      <c r="F12902" t="s">
        <v>66</v>
      </c>
      <c r="G12902" t="s">
        <v>60</v>
      </c>
      <c r="H12902" t="s">
        <v>36</v>
      </c>
      <c r="I12902" t="s">
        <v>20896</v>
      </c>
      <c r="K12902" s="4" t="e">
        <f>- Other values in D33, L33, N3, N32, R5, W40, and Y12</f>
        <v>#NAME?</v>
      </c>
      <c r="L12902" t="s">
        <v>20897</v>
      </c>
      <c r="M12902" t="s">
        <v>20365</v>
      </c>
      <c r="N12902">
        <v>8</v>
      </c>
      <c r="O12902" t="s">
        <v>20898</v>
      </c>
      <c r="P12902" t="s">
        <v>20366</v>
      </c>
      <c r="Q12902" t="s">
        <v>20899</v>
      </c>
      <c r="S12902" t="s">
        <v>20368</v>
      </c>
    </row>
    <row r="12903" spans="1:19" x14ac:dyDescent="0.2">
      <c r="A12903">
        <v>2137</v>
      </c>
      <c r="B12903" t="s">
        <v>20895</v>
      </c>
      <c r="C12903" t="s">
        <v>20452</v>
      </c>
      <c r="D12903">
        <v>5.7510000000000003</v>
      </c>
      <c r="E12903">
        <v>40</v>
      </c>
      <c r="F12903" t="s">
        <v>66</v>
      </c>
      <c r="G12903" t="s">
        <v>60</v>
      </c>
      <c r="H12903" t="s">
        <v>36</v>
      </c>
      <c r="I12903" t="s">
        <v>20896</v>
      </c>
      <c r="K12903" s="4" t="e">
        <f>- Other values in D33, L33, N3, N32, R5, W40, and Y12</f>
        <v>#NAME?</v>
      </c>
      <c r="L12903" t="s">
        <v>20897</v>
      </c>
      <c r="M12903" t="s">
        <v>20365</v>
      </c>
      <c r="N12903">
        <v>8</v>
      </c>
      <c r="O12903" t="s">
        <v>20898</v>
      </c>
      <c r="P12903" t="s">
        <v>20366</v>
      </c>
      <c r="Q12903" t="s">
        <v>20899</v>
      </c>
      <c r="S12903" t="s">
        <v>20368</v>
      </c>
    </row>
    <row r="12904" spans="1:19" x14ac:dyDescent="0.2">
      <c r="A12904">
        <v>2137</v>
      </c>
      <c r="B12904" t="s">
        <v>20895</v>
      </c>
      <c r="C12904" t="s">
        <v>20452</v>
      </c>
      <c r="D12904">
        <v>5.774</v>
      </c>
      <c r="E12904">
        <v>45</v>
      </c>
      <c r="F12904" t="s">
        <v>66</v>
      </c>
      <c r="G12904" t="s">
        <v>60</v>
      </c>
      <c r="H12904" t="s">
        <v>36</v>
      </c>
      <c r="I12904" t="s">
        <v>20896</v>
      </c>
      <c r="K12904" s="4" t="e">
        <f>- Other values in D33, L33, N3, N32, R5, W40, and Y12</f>
        <v>#NAME?</v>
      </c>
      <c r="L12904" t="s">
        <v>20897</v>
      </c>
      <c r="M12904" t="s">
        <v>20365</v>
      </c>
      <c r="N12904">
        <v>8</v>
      </c>
      <c r="O12904" t="s">
        <v>20898</v>
      </c>
      <c r="P12904" t="s">
        <v>20366</v>
      </c>
      <c r="Q12904" t="s">
        <v>20899</v>
      </c>
      <c r="S12904" t="s">
        <v>20368</v>
      </c>
    </row>
    <row r="12905" spans="1:19" x14ac:dyDescent="0.2">
      <c r="A12905">
        <v>2137</v>
      </c>
      <c r="B12905" t="s">
        <v>20895</v>
      </c>
      <c r="C12905" t="s">
        <v>105</v>
      </c>
      <c r="D12905">
        <v>2.8809999999999998</v>
      </c>
      <c r="E12905">
        <v>5</v>
      </c>
      <c r="F12905" t="s">
        <v>66</v>
      </c>
      <c r="G12905" t="s">
        <v>11630</v>
      </c>
      <c r="H12905" t="s">
        <v>36</v>
      </c>
      <c r="I12905" t="s">
        <v>67</v>
      </c>
      <c r="J12905" t="s">
        <v>20900</v>
      </c>
      <c r="K12905" s="4" t="e">
        <f>- Other values in D33, L33, N3, N32, R5, W40, and Y12</f>
        <v>#NAME?</v>
      </c>
      <c r="L12905" t="s">
        <v>20897</v>
      </c>
      <c r="M12905" t="s">
        <v>20365</v>
      </c>
      <c r="N12905">
        <v>8</v>
      </c>
      <c r="O12905" t="s">
        <v>20898</v>
      </c>
      <c r="P12905" t="s">
        <v>20366</v>
      </c>
      <c r="Q12905" t="s">
        <v>20899</v>
      </c>
      <c r="S12905" t="s">
        <v>20368</v>
      </c>
    </row>
    <row r="12906" spans="1:19" x14ac:dyDescent="0.2">
      <c r="A12906">
        <v>2137</v>
      </c>
      <c r="B12906" t="s">
        <v>20895</v>
      </c>
      <c r="C12906" t="s">
        <v>105</v>
      </c>
      <c r="D12906">
        <v>2.867</v>
      </c>
      <c r="E12906">
        <v>10</v>
      </c>
      <c r="F12906" t="s">
        <v>66</v>
      </c>
      <c r="G12906" t="s">
        <v>11630</v>
      </c>
      <c r="H12906" t="s">
        <v>36</v>
      </c>
      <c r="I12906" t="s">
        <v>67</v>
      </c>
      <c r="J12906" t="s">
        <v>20900</v>
      </c>
      <c r="K12906" s="4" t="e">
        <f>- Other values in D33, L33, N3, N32, R5, W40, and Y12</f>
        <v>#NAME?</v>
      </c>
      <c r="L12906" t="s">
        <v>20897</v>
      </c>
      <c r="M12906" t="s">
        <v>20365</v>
      </c>
      <c r="N12906">
        <v>8</v>
      </c>
      <c r="O12906" t="s">
        <v>20898</v>
      </c>
      <c r="P12906" t="s">
        <v>20366</v>
      </c>
      <c r="Q12906" t="s">
        <v>20899</v>
      </c>
      <c r="S12906" t="s">
        <v>20368</v>
      </c>
    </row>
    <row r="12907" spans="1:19" x14ac:dyDescent="0.2">
      <c r="A12907">
        <v>2137</v>
      </c>
      <c r="B12907" t="s">
        <v>20895</v>
      </c>
      <c r="C12907" t="s">
        <v>105</v>
      </c>
      <c r="D12907">
        <v>2.8559999999999999</v>
      </c>
      <c r="E12907">
        <v>15</v>
      </c>
      <c r="F12907" t="s">
        <v>66</v>
      </c>
      <c r="G12907" t="s">
        <v>11630</v>
      </c>
      <c r="H12907" t="s">
        <v>36</v>
      </c>
      <c r="I12907" t="s">
        <v>67</v>
      </c>
      <c r="J12907" t="s">
        <v>20900</v>
      </c>
      <c r="K12907" s="4" t="e">
        <f>- Other values in D33, L33, N3, N32, R5, W40, and Y12</f>
        <v>#NAME?</v>
      </c>
      <c r="L12907" t="s">
        <v>20897</v>
      </c>
      <c r="M12907" t="s">
        <v>20365</v>
      </c>
      <c r="N12907">
        <v>8</v>
      </c>
      <c r="O12907" t="s">
        <v>20898</v>
      </c>
      <c r="P12907" t="s">
        <v>20366</v>
      </c>
      <c r="Q12907" t="s">
        <v>20899</v>
      </c>
      <c r="S12907" t="s">
        <v>20368</v>
      </c>
    </row>
    <row r="12908" spans="1:19" x14ac:dyDescent="0.2">
      <c r="A12908">
        <v>2137</v>
      </c>
      <c r="B12908" t="s">
        <v>20895</v>
      </c>
      <c r="C12908" t="s">
        <v>105</v>
      </c>
      <c r="D12908">
        <v>2.8490000000000002</v>
      </c>
      <c r="E12908">
        <v>20</v>
      </c>
      <c r="F12908" t="s">
        <v>66</v>
      </c>
      <c r="G12908" t="s">
        <v>11630</v>
      </c>
      <c r="H12908" t="s">
        <v>36</v>
      </c>
      <c r="I12908" t="s">
        <v>67</v>
      </c>
      <c r="J12908" t="s">
        <v>20900</v>
      </c>
      <c r="K12908" s="4" t="e">
        <f>- Other values in D33, L33, N3, N32, R5, W40, and Y12</f>
        <v>#NAME?</v>
      </c>
      <c r="L12908" t="s">
        <v>20897</v>
      </c>
      <c r="M12908" t="s">
        <v>20365</v>
      </c>
      <c r="N12908">
        <v>8</v>
      </c>
      <c r="O12908" t="s">
        <v>20898</v>
      </c>
      <c r="P12908" t="s">
        <v>20366</v>
      </c>
      <c r="Q12908" t="s">
        <v>20899</v>
      </c>
      <c r="S12908" t="s">
        <v>20368</v>
      </c>
    </row>
    <row r="12909" spans="1:19" x14ac:dyDescent="0.2">
      <c r="A12909">
        <v>2137</v>
      </c>
      <c r="B12909" t="s">
        <v>20895</v>
      </c>
      <c r="C12909" t="s">
        <v>105</v>
      </c>
      <c r="D12909">
        <v>2.8490000000000002</v>
      </c>
      <c r="E12909">
        <v>30</v>
      </c>
      <c r="F12909" t="s">
        <v>66</v>
      </c>
      <c r="G12909" t="s">
        <v>11630</v>
      </c>
      <c r="H12909" t="s">
        <v>36</v>
      </c>
      <c r="I12909" t="s">
        <v>67</v>
      </c>
      <c r="J12909" t="s">
        <v>20900</v>
      </c>
      <c r="K12909" s="4" t="e">
        <f>- Other values in D33, L33, N3, N32, R5, W40, and Y12</f>
        <v>#NAME?</v>
      </c>
      <c r="L12909" t="s">
        <v>20897</v>
      </c>
      <c r="M12909" t="s">
        <v>20365</v>
      </c>
      <c r="N12909">
        <v>8</v>
      </c>
      <c r="O12909" t="s">
        <v>20898</v>
      </c>
      <c r="P12909" t="s">
        <v>20366</v>
      </c>
      <c r="Q12909" t="s">
        <v>20899</v>
      </c>
      <c r="S12909" t="s">
        <v>20368</v>
      </c>
    </row>
    <row r="12910" spans="1:19" x14ac:dyDescent="0.2">
      <c r="A12910">
        <v>2137</v>
      </c>
      <c r="B12910" t="s">
        <v>20895</v>
      </c>
      <c r="C12910" t="s">
        <v>105</v>
      </c>
      <c r="D12910">
        <v>2.855</v>
      </c>
      <c r="E12910">
        <v>35</v>
      </c>
      <c r="F12910" t="s">
        <v>66</v>
      </c>
      <c r="G12910" t="s">
        <v>11630</v>
      </c>
      <c r="H12910" t="s">
        <v>36</v>
      </c>
      <c r="I12910" t="s">
        <v>67</v>
      </c>
      <c r="J12910" t="s">
        <v>20900</v>
      </c>
      <c r="K12910" s="4" t="e">
        <f>- Other values in D33, L33, N3, N32, R5, W40, and Y12</f>
        <v>#NAME?</v>
      </c>
      <c r="L12910" t="s">
        <v>20897</v>
      </c>
      <c r="M12910" t="s">
        <v>20365</v>
      </c>
      <c r="N12910">
        <v>8</v>
      </c>
      <c r="O12910" t="s">
        <v>20898</v>
      </c>
      <c r="P12910" t="s">
        <v>20366</v>
      </c>
      <c r="Q12910" t="s">
        <v>20899</v>
      </c>
      <c r="S12910" t="s">
        <v>20368</v>
      </c>
    </row>
    <row r="12911" spans="1:19" x14ac:dyDescent="0.2">
      <c r="A12911">
        <v>2137</v>
      </c>
      <c r="B12911" t="s">
        <v>20895</v>
      </c>
      <c r="C12911" t="s">
        <v>105</v>
      </c>
      <c r="D12911">
        <v>2.8620000000000001</v>
      </c>
      <c r="E12911">
        <v>40</v>
      </c>
      <c r="F12911" t="s">
        <v>66</v>
      </c>
      <c r="G12911" t="s">
        <v>11630</v>
      </c>
      <c r="H12911" t="s">
        <v>36</v>
      </c>
      <c r="I12911" t="s">
        <v>67</v>
      </c>
      <c r="J12911" t="s">
        <v>20900</v>
      </c>
      <c r="K12911" s="4" t="e">
        <f>- Other values in D33, L33, N3, N32, R5, W40, and Y12</f>
        <v>#NAME?</v>
      </c>
      <c r="L12911" t="s">
        <v>20897</v>
      </c>
      <c r="M12911" t="s">
        <v>20365</v>
      </c>
      <c r="N12911">
        <v>8</v>
      </c>
      <c r="O12911" t="s">
        <v>20898</v>
      </c>
      <c r="P12911" t="s">
        <v>20366</v>
      </c>
      <c r="Q12911" t="s">
        <v>20899</v>
      </c>
      <c r="S12911" t="s">
        <v>20368</v>
      </c>
    </row>
    <row r="12912" spans="1:19" x14ac:dyDescent="0.2">
      <c r="A12912">
        <v>2137</v>
      </c>
      <c r="B12912" t="s">
        <v>20895</v>
      </c>
      <c r="C12912" t="s">
        <v>105</v>
      </c>
      <c r="D12912">
        <v>2.875</v>
      </c>
      <c r="E12912">
        <v>45</v>
      </c>
      <c r="F12912" t="s">
        <v>66</v>
      </c>
      <c r="G12912" t="s">
        <v>11630</v>
      </c>
      <c r="H12912" t="s">
        <v>36</v>
      </c>
      <c r="I12912" t="s">
        <v>67</v>
      </c>
      <c r="J12912" t="s">
        <v>20900</v>
      </c>
      <c r="K12912" s="4" t="e">
        <f>- Other values in D33, L33, N3, N32, R5, W40, and Y12</f>
        <v>#NAME?</v>
      </c>
      <c r="L12912" t="s">
        <v>20897</v>
      </c>
      <c r="M12912" t="s">
        <v>20365</v>
      </c>
      <c r="N12912">
        <v>8</v>
      </c>
      <c r="O12912" t="s">
        <v>20898</v>
      </c>
      <c r="P12912" t="s">
        <v>20366</v>
      </c>
      <c r="Q12912" t="s">
        <v>20899</v>
      </c>
      <c r="S12912" t="s">
        <v>20368</v>
      </c>
    </row>
    <row r="12913" spans="1:19" x14ac:dyDescent="0.2">
      <c r="A12913">
        <v>2137</v>
      </c>
      <c r="B12913" t="s">
        <v>20895</v>
      </c>
      <c r="C12913" t="s">
        <v>20452</v>
      </c>
      <c r="D12913">
        <v>5.6639999999999997</v>
      </c>
      <c r="E12913">
        <v>5</v>
      </c>
      <c r="F12913" t="s">
        <v>66</v>
      </c>
      <c r="G12913" t="s">
        <v>11630</v>
      </c>
      <c r="H12913" t="s">
        <v>36</v>
      </c>
      <c r="I12913" t="s">
        <v>67</v>
      </c>
      <c r="J12913" t="s">
        <v>20900</v>
      </c>
      <c r="K12913" s="4" t="e">
        <f>- Other values in D33, L33, N3, N32, R5, W40, and Y12</f>
        <v>#NAME?</v>
      </c>
      <c r="L12913" t="s">
        <v>20897</v>
      </c>
      <c r="M12913" t="s">
        <v>20365</v>
      </c>
      <c r="N12913">
        <v>8</v>
      </c>
      <c r="O12913" t="s">
        <v>20898</v>
      </c>
      <c r="P12913" t="s">
        <v>20366</v>
      </c>
      <c r="Q12913" t="s">
        <v>20899</v>
      </c>
      <c r="S12913" t="s">
        <v>20368</v>
      </c>
    </row>
    <row r="12914" spans="1:19" x14ac:dyDescent="0.2">
      <c r="A12914">
        <v>2137</v>
      </c>
      <c r="B12914" t="s">
        <v>20895</v>
      </c>
      <c r="C12914" t="s">
        <v>20452</v>
      </c>
      <c r="D12914">
        <v>5.6660000000000004</v>
      </c>
      <c r="E12914">
        <v>10</v>
      </c>
      <c r="F12914" t="s">
        <v>66</v>
      </c>
      <c r="G12914" t="s">
        <v>11630</v>
      </c>
      <c r="H12914" t="s">
        <v>36</v>
      </c>
      <c r="I12914" t="s">
        <v>67</v>
      </c>
      <c r="J12914" t="s">
        <v>20900</v>
      </c>
      <c r="K12914" s="4" t="e">
        <f>- Other values in D33, L33, N3, N32, R5, W40, and Y12</f>
        <v>#NAME?</v>
      </c>
      <c r="L12914" t="s">
        <v>20897</v>
      </c>
      <c r="M12914" t="s">
        <v>20365</v>
      </c>
      <c r="N12914">
        <v>8</v>
      </c>
      <c r="O12914" t="s">
        <v>20898</v>
      </c>
      <c r="P12914" t="s">
        <v>20366</v>
      </c>
      <c r="Q12914" t="s">
        <v>20899</v>
      </c>
      <c r="S12914" t="s">
        <v>20368</v>
      </c>
    </row>
    <row r="12915" spans="1:19" x14ac:dyDescent="0.2">
      <c r="A12915">
        <v>2137</v>
      </c>
      <c r="B12915" t="s">
        <v>20895</v>
      </c>
      <c r="C12915" t="s">
        <v>20452</v>
      </c>
      <c r="D12915">
        <v>5.673</v>
      </c>
      <c r="E12915">
        <v>15</v>
      </c>
      <c r="F12915" t="s">
        <v>66</v>
      </c>
      <c r="G12915" t="s">
        <v>11630</v>
      </c>
      <c r="H12915" t="s">
        <v>36</v>
      </c>
      <c r="I12915" t="s">
        <v>67</v>
      </c>
      <c r="J12915" t="s">
        <v>20900</v>
      </c>
      <c r="K12915" s="4" t="e">
        <f>- Other values in D33, L33, N3, N32, R5, W40, and Y12</f>
        <v>#NAME?</v>
      </c>
      <c r="L12915" t="s">
        <v>20897</v>
      </c>
      <c r="M12915" t="s">
        <v>20365</v>
      </c>
      <c r="N12915">
        <v>8</v>
      </c>
      <c r="O12915" t="s">
        <v>20898</v>
      </c>
      <c r="P12915" t="s">
        <v>20366</v>
      </c>
      <c r="Q12915" t="s">
        <v>20899</v>
      </c>
      <c r="S12915" t="s">
        <v>20368</v>
      </c>
    </row>
    <row r="12916" spans="1:19" x14ac:dyDescent="0.2">
      <c r="A12916">
        <v>2137</v>
      </c>
      <c r="B12916" t="s">
        <v>20895</v>
      </c>
      <c r="C12916" t="s">
        <v>20452</v>
      </c>
      <c r="D12916">
        <v>5.6829999999999998</v>
      </c>
      <c r="E12916">
        <v>20</v>
      </c>
      <c r="F12916" t="s">
        <v>66</v>
      </c>
      <c r="G12916" t="s">
        <v>11630</v>
      </c>
      <c r="H12916" t="s">
        <v>36</v>
      </c>
      <c r="I12916" t="s">
        <v>67</v>
      </c>
      <c r="J12916" t="s">
        <v>20900</v>
      </c>
      <c r="K12916" s="4" t="e">
        <f>- Other values in D33, L33, N3, N32, R5, W40, and Y12</f>
        <v>#NAME?</v>
      </c>
      <c r="L12916" t="s">
        <v>20897</v>
      </c>
      <c r="M12916" t="s">
        <v>20365</v>
      </c>
      <c r="N12916">
        <v>8</v>
      </c>
      <c r="O12916" t="s">
        <v>20898</v>
      </c>
      <c r="P12916" t="s">
        <v>20366</v>
      </c>
      <c r="Q12916" t="s">
        <v>20899</v>
      </c>
      <c r="S12916" t="s">
        <v>20368</v>
      </c>
    </row>
    <row r="12917" spans="1:19" x14ac:dyDescent="0.2">
      <c r="A12917">
        <v>2137</v>
      </c>
      <c r="B12917" t="s">
        <v>20895</v>
      </c>
      <c r="C12917" t="s">
        <v>20452</v>
      </c>
      <c r="D12917">
        <v>5.7110000000000003</v>
      </c>
      <c r="E12917">
        <v>30</v>
      </c>
      <c r="F12917" t="s">
        <v>66</v>
      </c>
      <c r="G12917" t="s">
        <v>11630</v>
      </c>
      <c r="H12917" t="s">
        <v>36</v>
      </c>
      <c r="I12917" t="s">
        <v>67</v>
      </c>
      <c r="J12917" t="s">
        <v>20900</v>
      </c>
      <c r="K12917" s="4" t="e">
        <f>- Other values in D33, L33, N3, N32, R5, W40, and Y12</f>
        <v>#NAME?</v>
      </c>
      <c r="L12917" t="s">
        <v>20897</v>
      </c>
      <c r="M12917" t="s">
        <v>20365</v>
      </c>
      <c r="N12917">
        <v>8</v>
      </c>
      <c r="O12917" t="s">
        <v>20898</v>
      </c>
      <c r="P12917" t="s">
        <v>20366</v>
      </c>
      <c r="Q12917" t="s">
        <v>20899</v>
      </c>
      <c r="S12917" t="s">
        <v>20368</v>
      </c>
    </row>
    <row r="12918" spans="1:19" x14ac:dyDescent="0.2">
      <c r="A12918">
        <v>2137</v>
      </c>
      <c r="B12918" t="s">
        <v>20895</v>
      </c>
      <c r="C12918" t="s">
        <v>20452</v>
      </c>
      <c r="D12918">
        <v>5.73</v>
      </c>
      <c r="E12918">
        <v>35</v>
      </c>
      <c r="F12918" t="s">
        <v>66</v>
      </c>
      <c r="G12918" t="s">
        <v>11630</v>
      </c>
      <c r="H12918" t="s">
        <v>36</v>
      </c>
      <c r="I12918" t="s">
        <v>67</v>
      </c>
      <c r="J12918" t="s">
        <v>20900</v>
      </c>
      <c r="K12918" s="4" t="e">
        <f>- Other values in D33, L33, N3, N32, R5, W40, and Y12</f>
        <v>#NAME?</v>
      </c>
      <c r="L12918" t="s">
        <v>20897</v>
      </c>
      <c r="M12918" t="s">
        <v>20365</v>
      </c>
      <c r="N12918">
        <v>8</v>
      </c>
      <c r="O12918" t="s">
        <v>20898</v>
      </c>
      <c r="P12918" t="s">
        <v>20366</v>
      </c>
      <c r="Q12918" t="s">
        <v>20899</v>
      </c>
      <c r="S12918" t="s">
        <v>20368</v>
      </c>
    </row>
    <row r="12919" spans="1:19" x14ac:dyDescent="0.2">
      <c r="A12919">
        <v>2137</v>
      </c>
      <c r="B12919" t="s">
        <v>20895</v>
      </c>
      <c r="C12919" t="s">
        <v>20452</v>
      </c>
      <c r="D12919">
        <v>5.7519999999999998</v>
      </c>
      <c r="E12919">
        <v>40</v>
      </c>
      <c r="F12919" t="s">
        <v>66</v>
      </c>
      <c r="G12919" t="s">
        <v>11630</v>
      </c>
      <c r="H12919" t="s">
        <v>36</v>
      </c>
      <c r="I12919" t="s">
        <v>67</v>
      </c>
      <c r="J12919" t="s">
        <v>20900</v>
      </c>
      <c r="K12919" s="4" t="e">
        <f>- Other values in D33, L33, N3, N32, R5, W40, and Y12</f>
        <v>#NAME?</v>
      </c>
      <c r="L12919" t="s">
        <v>20897</v>
      </c>
      <c r="M12919" t="s">
        <v>20365</v>
      </c>
      <c r="N12919">
        <v>8</v>
      </c>
      <c r="O12919" t="s">
        <v>20898</v>
      </c>
      <c r="P12919" t="s">
        <v>20366</v>
      </c>
      <c r="Q12919" t="s">
        <v>20899</v>
      </c>
      <c r="S12919" t="s">
        <v>20368</v>
      </c>
    </row>
    <row r="12920" spans="1:19" x14ac:dyDescent="0.2">
      <c r="A12920">
        <v>2137</v>
      </c>
      <c r="B12920" t="s">
        <v>20895</v>
      </c>
      <c r="C12920" t="s">
        <v>20452</v>
      </c>
      <c r="D12920">
        <v>5.7750000000000004</v>
      </c>
      <c r="E12920">
        <v>45</v>
      </c>
      <c r="F12920" t="s">
        <v>66</v>
      </c>
      <c r="G12920" t="s">
        <v>11630</v>
      </c>
      <c r="H12920" t="s">
        <v>36</v>
      </c>
      <c r="I12920" t="s">
        <v>67</v>
      </c>
      <c r="J12920" t="s">
        <v>20900</v>
      </c>
      <c r="K12920" s="4" t="e">
        <f>- Other values in D33, L33, N3, N32, R5, W40, and Y12</f>
        <v>#NAME?</v>
      </c>
      <c r="L12920" t="s">
        <v>20897</v>
      </c>
      <c r="M12920" t="s">
        <v>20365</v>
      </c>
      <c r="N12920">
        <v>8</v>
      </c>
      <c r="O12920" t="s">
        <v>20898</v>
      </c>
      <c r="P12920" t="s">
        <v>20366</v>
      </c>
      <c r="Q12920" t="s">
        <v>20899</v>
      </c>
      <c r="S12920" t="s">
        <v>20368</v>
      </c>
    </row>
    <row r="12921" spans="1:19" hidden="1" x14ac:dyDescent="0.2">
      <c r="A12921">
        <v>2138</v>
      </c>
      <c r="B12921" t="s">
        <v>20911</v>
      </c>
      <c r="C12921" t="s">
        <v>105</v>
      </c>
      <c r="D12921">
        <v>1.89</v>
      </c>
      <c r="E12921">
        <v>20</v>
      </c>
      <c r="F12921" t="s">
        <v>2199</v>
      </c>
      <c r="G12921" t="s">
        <v>55</v>
      </c>
      <c r="H12921" t="s">
        <v>23</v>
      </c>
      <c r="I12921" t="s">
        <v>20912</v>
      </c>
      <c r="K12921"/>
      <c r="L12921" t="s">
        <v>20913</v>
      </c>
      <c r="M12921" t="s">
        <v>20365</v>
      </c>
      <c r="N12921">
        <v>8</v>
      </c>
      <c r="O12921" t="s">
        <v>20914</v>
      </c>
      <c r="P12921" t="s">
        <v>20366</v>
      </c>
      <c r="Q12921" t="s">
        <v>20915</v>
      </c>
      <c r="S12921" t="s">
        <v>20368</v>
      </c>
    </row>
    <row r="12922" spans="1:19" hidden="1" x14ac:dyDescent="0.2">
      <c r="A12922">
        <v>2138</v>
      </c>
      <c r="B12922" t="s">
        <v>20911</v>
      </c>
      <c r="C12922" t="s">
        <v>20452</v>
      </c>
      <c r="D12922">
        <v>4.28</v>
      </c>
      <c r="E12922">
        <v>20</v>
      </c>
      <c r="F12922" t="s">
        <v>2199</v>
      </c>
      <c r="G12922" t="s">
        <v>55</v>
      </c>
      <c r="H12922" t="s">
        <v>23</v>
      </c>
      <c r="I12922" t="s">
        <v>20912</v>
      </c>
      <c r="K12922"/>
      <c r="L12922" t="s">
        <v>20913</v>
      </c>
      <c r="M12922" t="s">
        <v>20365</v>
      </c>
      <c r="N12922">
        <v>8</v>
      </c>
      <c r="O12922" t="s">
        <v>20914</v>
      </c>
      <c r="P12922" t="s">
        <v>20366</v>
      </c>
      <c r="Q12922" t="s">
        <v>20915</v>
      </c>
      <c r="S12922" t="s">
        <v>20368</v>
      </c>
    </row>
    <row r="12923" spans="1:19" hidden="1" x14ac:dyDescent="0.2">
      <c r="A12923">
        <v>2138</v>
      </c>
      <c r="B12923" t="s">
        <v>20911</v>
      </c>
      <c r="C12923" t="s">
        <v>105</v>
      </c>
      <c r="D12923">
        <v>2.37</v>
      </c>
      <c r="E12923">
        <v>25</v>
      </c>
      <c r="F12923" t="s">
        <v>2199</v>
      </c>
      <c r="G12923" t="s">
        <v>55</v>
      </c>
      <c r="H12923" t="s">
        <v>23</v>
      </c>
      <c r="I12923" t="s">
        <v>8898</v>
      </c>
      <c r="K12923"/>
      <c r="L12923" t="s">
        <v>20913</v>
      </c>
      <c r="M12923" t="s">
        <v>20365</v>
      </c>
      <c r="N12923">
        <v>8</v>
      </c>
      <c r="O12923" t="s">
        <v>20914</v>
      </c>
      <c r="P12923" t="s">
        <v>20366</v>
      </c>
      <c r="Q12923" t="s">
        <v>20915</v>
      </c>
      <c r="S12923" t="s">
        <v>20368</v>
      </c>
    </row>
    <row r="12924" spans="1:19" hidden="1" x14ac:dyDescent="0.2">
      <c r="A12924">
        <v>2138</v>
      </c>
      <c r="B12924" t="s">
        <v>20911</v>
      </c>
      <c r="C12924" t="s">
        <v>20452</v>
      </c>
      <c r="D12924">
        <v>4.74</v>
      </c>
      <c r="E12924">
        <v>25</v>
      </c>
      <c r="F12924" t="s">
        <v>2199</v>
      </c>
      <c r="G12924" t="s">
        <v>55</v>
      </c>
      <c r="H12924" t="s">
        <v>23</v>
      </c>
      <c r="I12924" t="s">
        <v>8898</v>
      </c>
      <c r="K12924"/>
      <c r="L12924" t="s">
        <v>20913</v>
      </c>
      <c r="M12924" t="s">
        <v>20365</v>
      </c>
      <c r="N12924">
        <v>8</v>
      </c>
      <c r="O12924" t="s">
        <v>20914</v>
      </c>
      <c r="P12924" t="s">
        <v>20366</v>
      </c>
      <c r="Q12924" t="s">
        <v>20915</v>
      </c>
      <c r="S12924" t="s">
        <v>20368</v>
      </c>
    </row>
    <row r="12925" spans="1:19" hidden="1" x14ac:dyDescent="0.2">
      <c r="A12925">
        <v>2138</v>
      </c>
      <c r="B12925" t="s">
        <v>20911</v>
      </c>
      <c r="C12925" t="s">
        <v>105</v>
      </c>
      <c r="D12925">
        <v>2.38</v>
      </c>
      <c r="E12925">
        <v>37</v>
      </c>
      <c r="F12925" t="s">
        <v>2199</v>
      </c>
      <c r="G12925" t="s">
        <v>55</v>
      </c>
      <c r="H12925" t="s">
        <v>23</v>
      </c>
      <c r="I12925" t="s">
        <v>8898</v>
      </c>
      <c r="K12925"/>
      <c r="L12925" t="s">
        <v>20913</v>
      </c>
      <c r="M12925" t="s">
        <v>20365</v>
      </c>
      <c r="N12925">
        <v>8</v>
      </c>
      <c r="O12925" t="s">
        <v>20914</v>
      </c>
      <c r="P12925" t="s">
        <v>20366</v>
      </c>
      <c r="Q12925" t="s">
        <v>20915</v>
      </c>
      <c r="S12925" t="s">
        <v>20368</v>
      </c>
    </row>
    <row r="12926" spans="1:19" hidden="1" x14ac:dyDescent="0.2">
      <c r="A12926">
        <v>2138</v>
      </c>
      <c r="B12926" t="s">
        <v>20911</v>
      </c>
      <c r="C12926" t="s">
        <v>20452</v>
      </c>
      <c r="D12926">
        <v>4.76</v>
      </c>
      <c r="E12926">
        <v>37</v>
      </c>
      <c r="F12926" t="s">
        <v>2199</v>
      </c>
      <c r="G12926" t="s">
        <v>55</v>
      </c>
      <c r="H12926" t="s">
        <v>23</v>
      </c>
      <c r="I12926" t="s">
        <v>8898</v>
      </c>
      <c r="K12926"/>
      <c r="L12926" t="s">
        <v>20913</v>
      </c>
      <c r="M12926" t="s">
        <v>20365</v>
      </c>
      <c r="N12926">
        <v>8</v>
      </c>
      <c r="O12926" t="s">
        <v>20914</v>
      </c>
      <c r="P12926" t="s">
        <v>20366</v>
      </c>
      <c r="Q12926" t="s">
        <v>20915</v>
      </c>
      <c r="S12926" t="s">
        <v>20368</v>
      </c>
    </row>
    <row r="12927" spans="1:19" hidden="1" x14ac:dyDescent="0.2">
      <c r="A12927">
        <v>2139</v>
      </c>
      <c r="B12927" t="s">
        <v>4279</v>
      </c>
      <c r="C12927" t="s">
        <v>105</v>
      </c>
      <c r="D12927">
        <v>7.15</v>
      </c>
      <c r="E12927">
        <v>25</v>
      </c>
      <c r="F12927" t="s">
        <v>20916</v>
      </c>
      <c r="G12927" t="s">
        <v>55</v>
      </c>
      <c r="H12927" t="s">
        <v>46</v>
      </c>
      <c r="I12927" t="s">
        <v>20917</v>
      </c>
      <c r="K12927"/>
      <c r="L12927" t="s">
        <v>4283</v>
      </c>
      <c r="M12927" t="s">
        <v>20396</v>
      </c>
      <c r="N12927">
        <v>4</v>
      </c>
      <c r="P12927" t="s">
        <v>20366</v>
      </c>
      <c r="Q12927" t="s">
        <v>20918</v>
      </c>
      <c r="S12927" t="s">
        <v>20368</v>
      </c>
    </row>
    <row r="12928" spans="1:19" hidden="1" x14ac:dyDescent="0.2">
      <c r="A12928">
        <v>2139</v>
      </c>
      <c r="B12928" t="s">
        <v>4279</v>
      </c>
      <c r="C12928" t="s">
        <v>20452</v>
      </c>
      <c r="D12928">
        <v>14.44</v>
      </c>
      <c r="E12928">
        <v>25</v>
      </c>
      <c r="F12928" t="s">
        <v>20919</v>
      </c>
      <c r="G12928" t="s">
        <v>4302</v>
      </c>
      <c r="H12928" t="s">
        <v>23</v>
      </c>
      <c r="I12928" t="s">
        <v>7661</v>
      </c>
      <c r="J12928" t="s">
        <v>43</v>
      </c>
      <c r="K12928"/>
      <c r="L12928" t="s">
        <v>4283</v>
      </c>
      <c r="M12928" t="s">
        <v>20396</v>
      </c>
      <c r="N12928">
        <v>4</v>
      </c>
      <c r="P12928" t="s">
        <v>20366</v>
      </c>
      <c r="Q12928" t="s">
        <v>20918</v>
      </c>
      <c r="S12928" t="s">
        <v>20368</v>
      </c>
    </row>
    <row r="12929" spans="1:19" hidden="1" x14ac:dyDescent="0.2">
      <c r="A12929">
        <v>2139</v>
      </c>
      <c r="B12929" t="s">
        <v>4279</v>
      </c>
      <c r="C12929" t="s">
        <v>20452</v>
      </c>
      <c r="D12929">
        <v>14.17</v>
      </c>
      <c r="E12929">
        <v>25</v>
      </c>
      <c r="F12929" t="s">
        <v>20920</v>
      </c>
      <c r="G12929" t="s">
        <v>4302</v>
      </c>
      <c r="H12929" t="s">
        <v>23</v>
      </c>
      <c r="I12929" t="s">
        <v>8412</v>
      </c>
      <c r="K12929"/>
      <c r="L12929" t="s">
        <v>4283</v>
      </c>
      <c r="M12929" t="s">
        <v>20396</v>
      </c>
      <c r="N12929">
        <v>4</v>
      </c>
      <c r="P12929" t="s">
        <v>20366</v>
      </c>
      <c r="Q12929" t="s">
        <v>20918</v>
      </c>
      <c r="S12929" t="s">
        <v>20368</v>
      </c>
    </row>
    <row r="12930" spans="1:19" hidden="1" x14ac:dyDescent="0.2">
      <c r="A12930">
        <v>2139</v>
      </c>
      <c r="B12930" t="s">
        <v>4279</v>
      </c>
      <c r="C12930" t="s">
        <v>105</v>
      </c>
      <c r="D12930">
        <v>7.27</v>
      </c>
      <c r="E12930">
        <v>20</v>
      </c>
      <c r="F12930" t="s">
        <v>20916</v>
      </c>
      <c r="G12930" t="s">
        <v>55</v>
      </c>
      <c r="H12930" t="s">
        <v>46</v>
      </c>
      <c r="I12930" t="s">
        <v>20917</v>
      </c>
      <c r="K12930"/>
      <c r="L12930" t="s">
        <v>4283</v>
      </c>
      <c r="M12930" t="s">
        <v>20396</v>
      </c>
      <c r="N12930">
        <v>4</v>
      </c>
      <c r="P12930" t="s">
        <v>20366</v>
      </c>
      <c r="Q12930" t="s">
        <v>20918</v>
      </c>
      <c r="S12930" t="s">
        <v>20368</v>
      </c>
    </row>
    <row r="12931" spans="1:19" hidden="1" x14ac:dyDescent="0.2">
      <c r="A12931">
        <v>2139</v>
      </c>
      <c r="B12931" t="s">
        <v>4279</v>
      </c>
      <c r="C12931" t="s">
        <v>105</v>
      </c>
      <c r="D12931">
        <v>7.08</v>
      </c>
      <c r="E12931">
        <v>30</v>
      </c>
      <c r="F12931" t="s">
        <v>20916</v>
      </c>
      <c r="G12931" t="s">
        <v>55</v>
      </c>
      <c r="H12931" t="s">
        <v>46</v>
      </c>
      <c r="I12931" t="s">
        <v>20917</v>
      </c>
      <c r="K12931"/>
      <c r="L12931" t="s">
        <v>4283</v>
      </c>
      <c r="M12931" t="s">
        <v>20396</v>
      </c>
      <c r="N12931">
        <v>4</v>
      </c>
      <c r="P12931" t="s">
        <v>20366</v>
      </c>
      <c r="Q12931" t="s">
        <v>20918</v>
      </c>
      <c r="S12931" t="s">
        <v>20368</v>
      </c>
    </row>
    <row r="12932" spans="1:19" hidden="1" x14ac:dyDescent="0.2">
      <c r="A12932">
        <v>2139</v>
      </c>
      <c r="B12932" t="s">
        <v>4279</v>
      </c>
      <c r="C12932" t="s">
        <v>105</v>
      </c>
      <c r="D12932">
        <v>7</v>
      </c>
      <c r="E12932">
        <v>35</v>
      </c>
      <c r="F12932" t="s">
        <v>20916</v>
      </c>
      <c r="G12932" t="s">
        <v>55</v>
      </c>
      <c r="H12932" t="s">
        <v>46</v>
      </c>
      <c r="I12932" t="s">
        <v>20917</v>
      </c>
      <c r="K12932"/>
      <c r="L12932" t="s">
        <v>4283</v>
      </c>
      <c r="M12932" t="s">
        <v>20396</v>
      </c>
      <c r="N12932">
        <v>4</v>
      </c>
      <c r="P12932" t="s">
        <v>20366</v>
      </c>
      <c r="Q12932" t="s">
        <v>20918</v>
      </c>
      <c r="S12932" t="s">
        <v>20368</v>
      </c>
    </row>
    <row r="12933" spans="1:19" hidden="1" x14ac:dyDescent="0.2">
      <c r="A12933">
        <v>2139</v>
      </c>
      <c r="B12933" t="s">
        <v>4279</v>
      </c>
      <c r="C12933" t="s">
        <v>105</v>
      </c>
      <c r="D12933">
        <v>6.9</v>
      </c>
      <c r="E12933">
        <v>40</v>
      </c>
      <c r="F12933" t="s">
        <v>20916</v>
      </c>
      <c r="G12933" t="s">
        <v>55</v>
      </c>
      <c r="H12933" t="s">
        <v>46</v>
      </c>
      <c r="I12933" t="s">
        <v>20917</v>
      </c>
      <c r="K12933"/>
      <c r="L12933" t="s">
        <v>4283</v>
      </c>
      <c r="M12933" t="s">
        <v>20396</v>
      </c>
      <c r="N12933">
        <v>4</v>
      </c>
      <c r="P12933" t="s">
        <v>20366</v>
      </c>
      <c r="Q12933" t="s">
        <v>20918</v>
      </c>
      <c r="S12933" t="s">
        <v>20368</v>
      </c>
    </row>
    <row r="12934" spans="1:19" hidden="1" x14ac:dyDescent="0.2">
      <c r="A12934">
        <v>2139</v>
      </c>
      <c r="B12934" t="s">
        <v>4279</v>
      </c>
      <c r="C12934" t="s">
        <v>20452</v>
      </c>
      <c r="D12934">
        <v>14.89</v>
      </c>
      <c r="E12934">
        <v>15.3</v>
      </c>
      <c r="F12934" t="s">
        <v>20919</v>
      </c>
      <c r="G12934" t="s">
        <v>4302</v>
      </c>
      <c r="H12934" t="s">
        <v>23</v>
      </c>
      <c r="I12934" t="s">
        <v>7661</v>
      </c>
      <c r="J12934" t="s">
        <v>43</v>
      </c>
      <c r="K12934"/>
      <c r="L12934" t="s">
        <v>4283</v>
      </c>
      <c r="M12934" t="s">
        <v>20396</v>
      </c>
      <c r="N12934">
        <v>4</v>
      </c>
      <c r="P12934" t="s">
        <v>20366</v>
      </c>
      <c r="Q12934" t="s">
        <v>20918</v>
      </c>
      <c r="S12934" t="s">
        <v>20368</v>
      </c>
    </row>
    <row r="12935" spans="1:19" hidden="1" x14ac:dyDescent="0.2">
      <c r="A12935">
        <v>2139</v>
      </c>
      <c r="B12935" t="s">
        <v>4279</v>
      </c>
      <c r="C12935" t="s">
        <v>20452</v>
      </c>
      <c r="D12935">
        <v>14.43</v>
      </c>
      <c r="E12935">
        <v>25.3</v>
      </c>
      <c r="F12935" t="s">
        <v>20919</v>
      </c>
      <c r="G12935" t="s">
        <v>4302</v>
      </c>
      <c r="H12935" t="s">
        <v>23</v>
      </c>
      <c r="I12935" t="s">
        <v>7661</v>
      </c>
      <c r="J12935" t="s">
        <v>43</v>
      </c>
      <c r="K12935"/>
      <c r="L12935" t="s">
        <v>4283</v>
      </c>
      <c r="M12935" t="s">
        <v>20396</v>
      </c>
      <c r="N12935">
        <v>4</v>
      </c>
      <c r="P12935" t="s">
        <v>20366</v>
      </c>
      <c r="Q12935" t="s">
        <v>20918</v>
      </c>
      <c r="S12935" t="s">
        <v>20368</v>
      </c>
    </row>
    <row r="12936" spans="1:19" hidden="1" x14ac:dyDescent="0.2">
      <c r="A12936">
        <v>2139</v>
      </c>
      <c r="B12936" t="s">
        <v>4279</v>
      </c>
      <c r="C12936" t="s">
        <v>20452</v>
      </c>
      <c r="D12936">
        <v>14.02</v>
      </c>
      <c r="E12936">
        <v>35.200000000000003</v>
      </c>
      <c r="F12936" t="s">
        <v>20919</v>
      </c>
      <c r="G12936" t="s">
        <v>4302</v>
      </c>
      <c r="H12936" t="s">
        <v>23</v>
      </c>
      <c r="I12936" t="s">
        <v>7661</v>
      </c>
      <c r="J12936" t="s">
        <v>43</v>
      </c>
      <c r="K12936"/>
      <c r="L12936" t="s">
        <v>4283</v>
      </c>
      <c r="M12936" t="s">
        <v>20396</v>
      </c>
      <c r="N12936">
        <v>4</v>
      </c>
      <c r="P12936" t="s">
        <v>20366</v>
      </c>
      <c r="Q12936" t="s">
        <v>20918</v>
      </c>
      <c r="S12936" t="s">
        <v>20368</v>
      </c>
    </row>
    <row r="12937" spans="1:19" hidden="1" x14ac:dyDescent="0.2">
      <c r="A12937">
        <v>2140</v>
      </c>
      <c r="B12937" t="s">
        <v>4617</v>
      </c>
      <c r="C12937" t="s">
        <v>105</v>
      </c>
      <c r="D12937">
        <v>14.21</v>
      </c>
      <c r="E12937">
        <v>25</v>
      </c>
      <c r="F12937" t="s">
        <v>20920</v>
      </c>
      <c r="G12937" t="s">
        <v>4302</v>
      </c>
      <c r="H12937" t="s">
        <v>23</v>
      </c>
      <c r="I12937" t="s">
        <v>8412</v>
      </c>
      <c r="K12937"/>
      <c r="L12937" t="s">
        <v>4619</v>
      </c>
      <c r="M12937" t="s">
        <v>20719</v>
      </c>
      <c r="N12937">
        <v>3</v>
      </c>
      <c r="P12937" t="s">
        <v>20366</v>
      </c>
      <c r="Q12937" t="s">
        <v>20921</v>
      </c>
      <c r="S12937" t="s">
        <v>20368</v>
      </c>
    </row>
    <row r="12938" spans="1:19" hidden="1" x14ac:dyDescent="0.2">
      <c r="A12938">
        <v>2141</v>
      </c>
      <c r="B12938" t="s">
        <v>20922</v>
      </c>
      <c r="C12938" t="s">
        <v>105</v>
      </c>
      <c r="D12938">
        <v>15.5</v>
      </c>
      <c r="E12938">
        <v>25</v>
      </c>
      <c r="G12938" t="s">
        <v>817</v>
      </c>
      <c r="H12938" t="s">
        <v>23</v>
      </c>
      <c r="I12938" t="s">
        <v>16845</v>
      </c>
      <c r="K12938"/>
      <c r="L12938" t="s">
        <v>20923</v>
      </c>
      <c r="M12938" t="s">
        <v>20365</v>
      </c>
      <c r="N12938">
        <v>8</v>
      </c>
      <c r="O12938" t="s">
        <v>20924</v>
      </c>
      <c r="P12938" t="s">
        <v>20366</v>
      </c>
      <c r="Q12938" t="s">
        <v>20925</v>
      </c>
      <c r="S12938" t="s">
        <v>20368</v>
      </c>
    </row>
    <row r="12939" spans="1:19" hidden="1" x14ac:dyDescent="0.2">
      <c r="A12939">
        <v>2142</v>
      </c>
      <c r="B12939" t="s">
        <v>10037</v>
      </c>
      <c r="C12939" t="s">
        <v>105</v>
      </c>
      <c r="D12939">
        <v>20</v>
      </c>
      <c r="G12939" t="s">
        <v>12576</v>
      </c>
      <c r="H12939" t="s">
        <v>23</v>
      </c>
      <c r="I12939" t="s">
        <v>1455</v>
      </c>
      <c r="K12939"/>
      <c r="L12939" t="s">
        <v>20926</v>
      </c>
      <c r="M12939" t="s">
        <v>20365</v>
      </c>
      <c r="N12939">
        <v>8</v>
      </c>
      <c r="O12939" t="s">
        <v>10038</v>
      </c>
      <c r="P12939" t="s">
        <v>20366</v>
      </c>
      <c r="Q12939" t="s">
        <v>20927</v>
      </c>
      <c r="S12939" t="s">
        <v>20368</v>
      </c>
    </row>
    <row r="12940" spans="1:19" x14ac:dyDescent="0.2">
      <c r="A12940">
        <v>2143</v>
      </c>
      <c r="B12940" t="s">
        <v>20051</v>
      </c>
      <c r="C12940" t="s">
        <v>105</v>
      </c>
      <c r="D12940">
        <v>4.875</v>
      </c>
      <c r="E12940">
        <v>25</v>
      </c>
      <c r="F12940" t="s">
        <v>20456</v>
      </c>
      <c r="G12940" t="s">
        <v>58</v>
      </c>
      <c r="H12940" t="s">
        <v>36</v>
      </c>
      <c r="I12940" t="s">
        <v>9866</v>
      </c>
      <c r="J12940" t="s">
        <v>43</v>
      </c>
      <c r="L12940" t="s">
        <v>20928</v>
      </c>
      <c r="M12940" t="s">
        <v>20396</v>
      </c>
      <c r="N12940">
        <v>4</v>
      </c>
      <c r="P12940" t="s">
        <v>20366</v>
      </c>
      <c r="Q12940" t="s">
        <v>20929</v>
      </c>
      <c r="S12940" t="s">
        <v>20368</v>
      </c>
    </row>
    <row r="12941" spans="1:19" hidden="1" x14ac:dyDescent="0.2">
      <c r="A12941">
        <v>2143</v>
      </c>
      <c r="B12941" t="s">
        <v>20051</v>
      </c>
      <c r="C12941" t="s">
        <v>105</v>
      </c>
      <c r="D12941">
        <v>4.88</v>
      </c>
      <c r="E12941">
        <v>25</v>
      </c>
      <c r="F12941" s="1" t="s">
        <v>20930</v>
      </c>
      <c r="G12941" t="s">
        <v>20371</v>
      </c>
      <c r="I12941" t="s">
        <v>19268</v>
      </c>
      <c r="K12941"/>
      <c r="L12941" t="s">
        <v>20928</v>
      </c>
      <c r="M12941" t="s">
        <v>20396</v>
      </c>
      <c r="N12941">
        <v>4</v>
      </c>
      <c r="P12941" t="s">
        <v>20366</v>
      </c>
      <c r="Q12941" t="s">
        <v>20929</v>
      </c>
      <c r="S12941" t="s">
        <v>20368</v>
      </c>
    </row>
    <row r="12942" spans="1:19" hidden="1" x14ac:dyDescent="0.2">
      <c r="A12942">
        <v>2143</v>
      </c>
      <c r="B12942" t="s">
        <v>20051</v>
      </c>
      <c r="C12942" t="s">
        <v>105</v>
      </c>
      <c r="D12942">
        <v>4.9000000000000004</v>
      </c>
      <c r="E12942">
        <v>25</v>
      </c>
      <c r="F12942" s="1" t="s">
        <v>20930</v>
      </c>
      <c r="G12942" t="s">
        <v>2474</v>
      </c>
      <c r="H12942" t="s">
        <v>23</v>
      </c>
      <c r="I12942" t="s">
        <v>859</v>
      </c>
      <c r="K12942"/>
      <c r="L12942" t="s">
        <v>20928</v>
      </c>
      <c r="M12942" t="s">
        <v>20396</v>
      </c>
      <c r="N12942">
        <v>4</v>
      </c>
      <c r="P12942" t="s">
        <v>20366</v>
      </c>
      <c r="Q12942" t="s">
        <v>20929</v>
      </c>
      <c r="S12942" t="s">
        <v>20368</v>
      </c>
    </row>
    <row r="12943" spans="1:19" hidden="1" x14ac:dyDescent="0.2">
      <c r="A12943">
        <v>2143</v>
      </c>
      <c r="B12943" t="s">
        <v>20051</v>
      </c>
      <c r="C12943" t="s">
        <v>105</v>
      </c>
      <c r="D12943">
        <v>4.66</v>
      </c>
      <c r="E12943">
        <v>20</v>
      </c>
      <c r="F12943" t="s">
        <v>16937</v>
      </c>
      <c r="G12943" t="s">
        <v>55</v>
      </c>
      <c r="H12943" t="s">
        <v>46</v>
      </c>
      <c r="I12943" t="s">
        <v>20931</v>
      </c>
      <c r="K12943"/>
      <c r="L12943" t="s">
        <v>20928</v>
      </c>
      <c r="M12943" t="s">
        <v>20396</v>
      </c>
      <c r="N12943">
        <v>4</v>
      </c>
      <c r="P12943" t="s">
        <v>20366</v>
      </c>
      <c r="Q12943" t="s">
        <v>20929</v>
      </c>
      <c r="S12943" t="s">
        <v>20368</v>
      </c>
    </row>
    <row r="12944" spans="1:19" hidden="1" x14ac:dyDescent="0.2">
      <c r="A12944">
        <v>2143</v>
      </c>
      <c r="B12944" t="s">
        <v>20051</v>
      </c>
      <c r="C12944" t="s">
        <v>105</v>
      </c>
      <c r="D12944">
        <v>4.8600000000000003</v>
      </c>
      <c r="E12944">
        <v>25</v>
      </c>
      <c r="F12944" t="s">
        <v>20932</v>
      </c>
      <c r="G12944" t="s">
        <v>55</v>
      </c>
      <c r="H12944" t="s">
        <v>46</v>
      </c>
      <c r="I12944" t="s">
        <v>20933</v>
      </c>
      <c r="K12944"/>
      <c r="L12944" t="s">
        <v>20928</v>
      </c>
      <c r="M12944" t="s">
        <v>20396</v>
      </c>
      <c r="N12944">
        <v>4</v>
      </c>
      <c r="P12944" t="s">
        <v>20366</v>
      </c>
      <c r="Q12944" t="s">
        <v>20929</v>
      </c>
      <c r="S12944" t="s">
        <v>20368</v>
      </c>
    </row>
    <row r="12945" spans="1:19" hidden="1" x14ac:dyDescent="0.2">
      <c r="A12945">
        <v>2143</v>
      </c>
      <c r="B12945" t="s">
        <v>20051</v>
      </c>
      <c r="C12945" t="s">
        <v>105</v>
      </c>
      <c r="D12945">
        <v>4.6900000000000004</v>
      </c>
      <c r="E12945">
        <v>25</v>
      </c>
      <c r="F12945" t="s">
        <v>18907</v>
      </c>
      <c r="G12945" t="s">
        <v>55</v>
      </c>
      <c r="H12945" t="s">
        <v>46</v>
      </c>
      <c r="I12945" t="s">
        <v>10703</v>
      </c>
      <c r="K12945"/>
      <c r="L12945" t="s">
        <v>20928</v>
      </c>
      <c r="M12945" t="s">
        <v>20396</v>
      </c>
      <c r="N12945">
        <v>4</v>
      </c>
      <c r="P12945" t="s">
        <v>20366</v>
      </c>
      <c r="Q12945" t="s">
        <v>20929</v>
      </c>
      <c r="S12945" t="s">
        <v>20368</v>
      </c>
    </row>
    <row r="12946" spans="1:19" hidden="1" x14ac:dyDescent="0.2">
      <c r="A12946">
        <v>2143</v>
      </c>
      <c r="B12946" t="s">
        <v>20051</v>
      </c>
      <c r="C12946" t="s">
        <v>105</v>
      </c>
      <c r="D12946">
        <v>4.8899999999999997</v>
      </c>
      <c r="E12946" t="s">
        <v>414</v>
      </c>
      <c r="F12946" t="s">
        <v>20934</v>
      </c>
      <c r="G12946" t="s">
        <v>160</v>
      </c>
      <c r="H12946" t="s">
        <v>46</v>
      </c>
      <c r="I12946" t="s">
        <v>10703</v>
      </c>
      <c r="K12946"/>
      <c r="L12946" t="s">
        <v>20928</v>
      </c>
      <c r="M12946" t="s">
        <v>20396</v>
      </c>
      <c r="N12946">
        <v>4</v>
      </c>
      <c r="P12946" t="s">
        <v>20366</v>
      </c>
      <c r="Q12946" t="s">
        <v>20929</v>
      </c>
      <c r="S12946" t="s">
        <v>20368</v>
      </c>
    </row>
    <row r="12947" spans="1:19" hidden="1" x14ac:dyDescent="0.2">
      <c r="A12947">
        <v>2143</v>
      </c>
      <c r="B12947" t="s">
        <v>20051</v>
      </c>
      <c r="C12947" t="s">
        <v>105</v>
      </c>
      <c r="D12947">
        <v>4.7</v>
      </c>
      <c r="E12947">
        <v>25</v>
      </c>
      <c r="F12947" t="s">
        <v>20456</v>
      </c>
      <c r="G12947" t="s">
        <v>55</v>
      </c>
      <c r="H12947" t="s">
        <v>23</v>
      </c>
      <c r="I12947" t="s">
        <v>10162</v>
      </c>
      <c r="K12947"/>
      <c r="L12947" t="s">
        <v>20928</v>
      </c>
      <c r="M12947" t="s">
        <v>20396</v>
      </c>
      <c r="N12947">
        <v>4</v>
      </c>
      <c r="P12947" t="s">
        <v>20366</v>
      </c>
      <c r="Q12947" t="s">
        <v>20929</v>
      </c>
      <c r="S12947" t="s">
        <v>20368</v>
      </c>
    </row>
    <row r="12948" spans="1:19" x14ac:dyDescent="0.2">
      <c r="A12948">
        <v>2143</v>
      </c>
      <c r="B12948" t="s">
        <v>20051</v>
      </c>
      <c r="C12948" t="s">
        <v>105</v>
      </c>
      <c r="D12948">
        <v>4.8730000000000002</v>
      </c>
      <c r="E12948">
        <v>15</v>
      </c>
      <c r="F12948" t="s">
        <v>20456</v>
      </c>
      <c r="G12948" t="s">
        <v>58</v>
      </c>
      <c r="H12948" t="s">
        <v>36</v>
      </c>
      <c r="I12948" t="s">
        <v>9866</v>
      </c>
      <c r="J12948" t="s">
        <v>43</v>
      </c>
      <c r="L12948" t="s">
        <v>20928</v>
      </c>
      <c r="M12948" t="s">
        <v>20396</v>
      </c>
      <c r="N12948">
        <v>4</v>
      </c>
      <c r="P12948" t="s">
        <v>20366</v>
      </c>
      <c r="Q12948" t="s">
        <v>20929</v>
      </c>
      <c r="S12948" t="s">
        <v>20368</v>
      </c>
    </row>
    <row r="12949" spans="1:19" x14ac:dyDescent="0.2">
      <c r="A12949">
        <v>2143</v>
      </c>
      <c r="B12949" t="s">
        <v>20051</v>
      </c>
      <c r="C12949" t="s">
        <v>105</v>
      </c>
      <c r="D12949">
        <v>4.87</v>
      </c>
      <c r="E12949">
        <v>20</v>
      </c>
      <c r="F12949" t="s">
        <v>20456</v>
      </c>
      <c r="G12949" t="s">
        <v>58</v>
      </c>
      <c r="H12949" t="s">
        <v>36</v>
      </c>
      <c r="I12949" t="s">
        <v>9866</v>
      </c>
      <c r="J12949" t="s">
        <v>43</v>
      </c>
      <c r="L12949" t="s">
        <v>20928</v>
      </c>
      <c r="M12949" t="s">
        <v>20396</v>
      </c>
      <c r="N12949">
        <v>4</v>
      </c>
      <c r="P12949" t="s">
        <v>20366</v>
      </c>
      <c r="Q12949" t="s">
        <v>20929</v>
      </c>
      <c r="S12949" t="s">
        <v>20368</v>
      </c>
    </row>
    <row r="12950" spans="1:19" x14ac:dyDescent="0.2">
      <c r="A12950">
        <v>2143</v>
      </c>
      <c r="B12950" t="s">
        <v>20051</v>
      </c>
      <c r="C12950" t="s">
        <v>105</v>
      </c>
      <c r="D12950">
        <v>4.88</v>
      </c>
      <c r="E12950">
        <v>30</v>
      </c>
      <c r="F12950" t="s">
        <v>20456</v>
      </c>
      <c r="G12950" t="s">
        <v>58</v>
      </c>
      <c r="H12950" t="s">
        <v>36</v>
      </c>
      <c r="I12950" t="s">
        <v>9866</v>
      </c>
      <c r="J12950" t="s">
        <v>43</v>
      </c>
      <c r="L12950" t="s">
        <v>20928</v>
      </c>
      <c r="M12950" t="s">
        <v>20396</v>
      </c>
      <c r="N12950">
        <v>4</v>
      </c>
      <c r="P12950" t="s">
        <v>20366</v>
      </c>
      <c r="Q12950" t="s">
        <v>20929</v>
      </c>
      <c r="S12950" t="s">
        <v>20368</v>
      </c>
    </row>
    <row r="12951" spans="1:19" x14ac:dyDescent="0.2">
      <c r="A12951">
        <v>2143</v>
      </c>
      <c r="B12951" t="s">
        <v>20051</v>
      </c>
      <c r="C12951" t="s">
        <v>105</v>
      </c>
      <c r="D12951">
        <v>4.891</v>
      </c>
      <c r="E12951">
        <v>35</v>
      </c>
      <c r="F12951" t="s">
        <v>20456</v>
      </c>
      <c r="G12951" t="s">
        <v>58</v>
      </c>
      <c r="H12951" t="s">
        <v>36</v>
      </c>
      <c r="I12951" t="s">
        <v>9866</v>
      </c>
      <c r="J12951" t="s">
        <v>43</v>
      </c>
      <c r="L12951" t="s">
        <v>20928</v>
      </c>
      <c r="M12951" t="s">
        <v>20396</v>
      </c>
      <c r="N12951">
        <v>4</v>
      </c>
      <c r="P12951" t="s">
        <v>20366</v>
      </c>
      <c r="Q12951" t="s">
        <v>20929</v>
      </c>
      <c r="S12951" t="s">
        <v>20368</v>
      </c>
    </row>
    <row r="12952" spans="1:19" x14ac:dyDescent="0.2">
      <c r="A12952">
        <v>2143</v>
      </c>
      <c r="B12952" t="s">
        <v>20051</v>
      </c>
      <c r="C12952" t="s">
        <v>105</v>
      </c>
      <c r="D12952">
        <v>4.9009999999999998</v>
      </c>
      <c r="E12952">
        <v>40</v>
      </c>
      <c r="F12952" t="s">
        <v>20456</v>
      </c>
      <c r="G12952" t="s">
        <v>58</v>
      </c>
      <c r="H12952" t="s">
        <v>36</v>
      </c>
      <c r="I12952" t="s">
        <v>9866</v>
      </c>
      <c r="J12952" t="s">
        <v>43</v>
      </c>
      <c r="L12952" t="s">
        <v>20928</v>
      </c>
      <c r="M12952" t="s">
        <v>20396</v>
      </c>
      <c r="N12952">
        <v>4</v>
      </c>
      <c r="P12952" t="s">
        <v>20366</v>
      </c>
      <c r="Q12952" t="s">
        <v>20929</v>
      </c>
      <c r="S12952" t="s">
        <v>20368</v>
      </c>
    </row>
    <row r="12953" spans="1:19" x14ac:dyDescent="0.2">
      <c r="A12953">
        <v>2143</v>
      </c>
      <c r="B12953" t="s">
        <v>20051</v>
      </c>
      <c r="C12953" t="s">
        <v>105</v>
      </c>
      <c r="D12953">
        <v>4.9119999999999999</v>
      </c>
      <c r="E12953">
        <v>45</v>
      </c>
      <c r="F12953" t="s">
        <v>20456</v>
      </c>
      <c r="G12953" t="s">
        <v>58</v>
      </c>
      <c r="H12953" t="s">
        <v>36</v>
      </c>
      <c r="I12953" t="s">
        <v>9866</v>
      </c>
      <c r="J12953" t="s">
        <v>43</v>
      </c>
      <c r="L12953" t="s">
        <v>20928</v>
      </c>
      <c r="M12953" t="s">
        <v>20396</v>
      </c>
      <c r="N12953">
        <v>4</v>
      </c>
      <c r="P12953" t="s">
        <v>20366</v>
      </c>
      <c r="Q12953" t="s">
        <v>20929</v>
      </c>
      <c r="S12953" t="s">
        <v>20368</v>
      </c>
    </row>
    <row r="12954" spans="1:19" hidden="1" x14ac:dyDescent="0.2">
      <c r="A12954">
        <v>2143</v>
      </c>
      <c r="B12954" t="s">
        <v>20051</v>
      </c>
      <c r="C12954" t="s">
        <v>105</v>
      </c>
      <c r="D12954">
        <v>4.9000000000000004</v>
      </c>
      <c r="E12954">
        <v>50</v>
      </c>
      <c r="F12954" s="1" t="s">
        <v>20930</v>
      </c>
      <c r="G12954" t="s">
        <v>20371</v>
      </c>
      <c r="I12954" t="s">
        <v>19268</v>
      </c>
      <c r="K12954"/>
      <c r="L12954" t="s">
        <v>20928</v>
      </c>
      <c r="M12954" t="s">
        <v>20396</v>
      </c>
      <c r="N12954">
        <v>4</v>
      </c>
      <c r="P12954" t="s">
        <v>20366</v>
      </c>
      <c r="Q12954" t="s">
        <v>20929</v>
      </c>
      <c r="S12954" t="s">
        <v>20368</v>
      </c>
    </row>
    <row r="12955" spans="1:19" hidden="1" x14ac:dyDescent="0.2">
      <c r="A12955">
        <v>2143</v>
      </c>
      <c r="B12955" t="s">
        <v>20051</v>
      </c>
      <c r="C12955" t="s">
        <v>105</v>
      </c>
      <c r="D12955">
        <v>5.07</v>
      </c>
      <c r="E12955">
        <v>100</v>
      </c>
      <c r="F12955" s="1" t="s">
        <v>20930</v>
      </c>
      <c r="G12955" t="s">
        <v>20371</v>
      </c>
      <c r="I12955" t="s">
        <v>19268</v>
      </c>
      <c r="K12955"/>
      <c r="L12955" t="s">
        <v>20928</v>
      </c>
      <c r="M12955" t="s">
        <v>20396</v>
      </c>
      <c r="N12955">
        <v>4</v>
      </c>
      <c r="P12955" t="s">
        <v>20366</v>
      </c>
      <c r="Q12955" t="s">
        <v>20929</v>
      </c>
      <c r="S12955" t="s">
        <v>20368</v>
      </c>
    </row>
    <row r="12956" spans="1:19" hidden="1" x14ac:dyDescent="0.2">
      <c r="A12956">
        <v>2143</v>
      </c>
      <c r="B12956" t="s">
        <v>20051</v>
      </c>
      <c r="C12956" t="s">
        <v>105</v>
      </c>
      <c r="D12956">
        <v>5.3</v>
      </c>
      <c r="E12956">
        <v>150</v>
      </c>
      <c r="F12956" s="1" t="s">
        <v>20930</v>
      </c>
      <c r="G12956" t="s">
        <v>20371</v>
      </c>
      <c r="I12956" t="s">
        <v>19268</v>
      </c>
      <c r="K12956"/>
      <c r="L12956" t="s">
        <v>20928</v>
      </c>
      <c r="M12956" t="s">
        <v>20396</v>
      </c>
      <c r="N12956">
        <v>4</v>
      </c>
      <c r="P12956" t="s">
        <v>20366</v>
      </c>
      <c r="Q12956" t="s">
        <v>20929</v>
      </c>
      <c r="S12956" t="s">
        <v>20368</v>
      </c>
    </row>
    <row r="12957" spans="1:19" hidden="1" x14ac:dyDescent="0.2">
      <c r="A12957">
        <v>2143</v>
      </c>
      <c r="B12957" t="s">
        <v>20051</v>
      </c>
      <c r="C12957" t="s">
        <v>105</v>
      </c>
      <c r="D12957">
        <v>5.64</v>
      </c>
      <c r="E12957">
        <v>200</v>
      </c>
      <c r="F12957" s="1" t="s">
        <v>20930</v>
      </c>
      <c r="G12957" t="s">
        <v>20371</v>
      </c>
      <c r="I12957" t="s">
        <v>19268</v>
      </c>
      <c r="K12957"/>
      <c r="L12957" t="s">
        <v>20928</v>
      </c>
      <c r="M12957" t="s">
        <v>20396</v>
      </c>
      <c r="N12957">
        <v>4</v>
      </c>
      <c r="P12957" t="s">
        <v>20366</v>
      </c>
      <c r="Q12957" t="s">
        <v>20929</v>
      </c>
      <c r="S12957" t="s">
        <v>20368</v>
      </c>
    </row>
    <row r="12958" spans="1:19" hidden="1" x14ac:dyDescent="0.2">
      <c r="A12958">
        <v>2143</v>
      </c>
      <c r="B12958" t="s">
        <v>20051</v>
      </c>
      <c r="C12958" t="s">
        <v>105</v>
      </c>
      <c r="D12958">
        <v>5.92</v>
      </c>
      <c r="E12958">
        <v>225</v>
      </c>
      <c r="F12958" s="1" t="s">
        <v>20930</v>
      </c>
      <c r="G12958" t="s">
        <v>20371</v>
      </c>
      <c r="I12958" t="s">
        <v>19268</v>
      </c>
      <c r="K12958"/>
      <c r="L12958" t="s">
        <v>20928</v>
      </c>
      <c r="M12958" t="s">
        <v>20396</v>
      </c>
      <c r="N12958">
        <v>4</v>
      </c>
      <c r="P12958" t="s">
        <v>20366</v>
      </c>
      <c r="Q12958" t="s">
        <v>20929</v>
      </c>
      <c r="S12958" t="s">
        <v>20368</v>
      </c>
    </row>
    <row r="12959" spans="1:19" hidden="1" x14ac:dyDescent="0.2">
      <c r="A12959">
        <v>2143</v>
      </c>
      <c r="B12959" t="s">
        <v>20051</v>
      </c>
      <c r="C12959" t="s">
        <v>105</v>
      </c>
      <c r="D12959">
        <v>4.6900000000000004</v>
      </c>
      <c r="E12959">
        <v>25</v>
      </c>
      <c r="F12959" s="1" t="s">
        <v>20935</v>
      </c>
      <c r="G12959" t="s">
        <v>2474</v>
      </c>
      <c r="H12959" t="s">
        <v>23</v>
      </c>
      <c r="I12959" t="s">
        <v>859</v>
      </c>
      <c r="K12959"/>
      <c r="L12959" t="s">
        <v>20928</v>
      </c>
      <c r="M12959" t="s">
        <v>20396</v>
      </c>
      <c r="N12959">
        <v>4</v>
      </c>
      <c r="P12959" t="s">
        <v>20366</v>
      </c>
      <c r="Q12959" t="s">
        <v>20929</v>
      </c>
      <c r="R12959" t="s">
        <v>20936</v>
      </c>
      <c r="S12959" t="s">
        <v>20368</v>
      </c>
    </row>
    <row r="12960" spans="1:19" hidden="1" x14ac:dyDescent="0.2">
      <c r="A12960">
        <v>2143</v>
      </c>
      <c r="B12960" t="s">
        <v>20051</v>
      </c>
      <c r="C12960" t="s">
        <v>105</v>
      </c>
      <c r="D12960">
        <v>4.5</v>
      </c>
      <c r="E12960">
        <v>25</v>
      </c>
      <c r="F12960" s="1" t="s">
        <v>20937</v>
      </c>
      <c r="G12960" t="s">
        <v>2474</v>
      </c>
      <c r="H12960" t="s">
        <v>23</v>
      </c>
      <c r="I12960" t="s">
        <v>859</v>
      </c>
      <c r="K12960"/>
      <c r="L12960" t="s">
        <v>20928</v>
      </c>
      <c r="M12960" t="s">
        <v>20396</v>
      </c>
      <c r="N12960">
        <v>4</v>
      </c>
      <c r="P12960" t="s">
        <v>20366</v>
      </c>
      <c r="Q12960" t="s">
        <v>20929</v>
      </c>
      <c r="R12960" t="s">
        <v>20938</v>
      </c>
      <c r="S12960" t="s">
        <v>20368</v>
      </c>
    </row>
    <row r="12961" spans="1:19" hidden="1" x14ac:dyDescent="0.2">
      <c r="A12961">
        <v>2143</v>
      </c>
      <c r="B12961" t="s">
        <v>20051</v>
      </c>
      <c r="C12961" t="s">
        <v>105</v>
      </c>
      <c r="D12961">
        <v>4.3499999999999996</v>
      </c>
      <c r="E12961">
        <v>25</v>
      </c>
      <c r="F12961" s="1" t="s">
        <v>20939</v>
      </c>
      <c r="G12961" t="s">
        <v>2474</v>
      </c>
      <c r="H12961" t="s">
        <v>23</v>
      </c>
      <c r="I12961" t="s">
        <v>859</v>
      </c>
      <c r="K12961"/>
      <c r="L12961" t="s">
        <v>20928</v>
      </c>
      <c r="M12961" t="s">
        <v>20396</v>
      </c>
      <c r="N12961">
        <v>4</v>
      </c>
      <c r="P12961" t="s">
        <v>20366</v>
      </c>
      <c r="Q12961" t="s">
        <v>20929</v>
      </c>
      <c r="R12961" t="s">
        <v>20940</v>
      </c>
      <c r="S12961" t="s">
        <v>20368</v>
      </c>
    </row>
    <row r="12962" spans="1:19" x14ac:dyDescent="0.2">
      <c r="A12962">
        <v>2144</v>
      </c>
      <c r="B12962" t="s">
        <v>20941</v>
      </c>
      <c r="C12962" t="s">
        <v>105</v>
      </c>
      <c r="D12962">
        <v>3.57</v>
      </c>
      <c r="E12962">
        <v>25</v>
      </c>
      <c r="F12962" t="s">
        <v>20942</v>
      </c>
      <c r="G12962" t="s">
        <v>641</v>
      </c>
      <c r="H12962" t="s">
        <v>36</v>
      </c>
      <c r="I12962" t="s">
        <v>8931</v>
      </c>
      <c r="J12962" t="s">
        <v>43</v>
      </c>
      <c r="L12962" t="s">
        <v>20943</v>
      </c>
      <c r="M12962" t="s">
        <v>20396</v>
      </c>
      <c r="N12962">
        <v>4</v>
      </c>
      <c r="P12962" t="s">
        <v>20366</v>
      </c>
      <c r="Q12962" t="s">
        <v>20944</v>
      </c>
      <c r="S12962" t="s">
        <v>20368</v>
      </c>
    </row>
    <row r="12963" spans="1:19" hidden="1" x14ac:dyDescent="0.2">
      <c r="A12963">
        <v>2144</v>
      </c>
      <c r="B12963" t="s">
        <v>20941</v>
      </c>
      <c r="C12963" t="s">
        <v>105</v>
      </c>
      <c r="D12963">
        <v>3.57</v>
      </c>
      <c r="E12963">
        <v>25</v>
      </c>
      <c r="F12963" t="s">
        <v>20945</v>
      </c>
      <c r="G12963" t="s">
        <v>55</v>
      </c>
      <c r="H12963" t="s">
        <v>46</v>
      </c>
      <c r="I12963" t="s">
        <v>6413</v>
      </c>
      <c r="K12963"/>
      <c r="L12963" t="s">
        <v>20943</v>
      </c>
      <c r="M12963" t="s">
        <v>20396</v>
      </c>
      <c r="N12963">
        <v>4</v>
      </c>
      <c r="P12963" t="s">
        <v>20366</v>
      </c>
      <c r="Q12963" t="s">
        <v>20944</v>
      </c>
      <c r="S12963" t="s">
        <v>20368</v>
      </c>
    </row>
    <row r="12964" spans="1:19" hidden="1" x14ac:dyDescent="0.2">
      <c r="A12964">
        <v>2144</v>
      </c>
      <c r="B12964" t="s">
        <v>20941</v>
      </c>
      <c r="C12964" t="s">
        <v>105</v>
      </c>
      <c r="D12964">
        <v>3.31</v>
      </c>
      <c r="E12964">
        <v>20</v>
      </c>
      <c r="F12964" t="s">
        <v>20530</v>
      </c>
      <c r="G12964" t="s">
        <v>55</v>
      </c>
      <c r="H12964" t="s">
        <v>46</v>
      </c>
      <c r="I12964" t="s">
        <v>20931</v>
      </c>
      <c r="K12964"/>
      <c r="L12964" t="s">
        <v>20943</v>
      </c>
      <c r="M12964" t="s">
        <v>20396</v>
      </c>
      <c r="N12964">
        <v>4</v>
      </c>
      <c r="P12964" t="s">
        <v>20366</v>
      </c>
      <c r="Q12964" t="s">
        <v>20944</v>
      </c>
      <c r="S12964" t="s">
        <v>20368</v>
      </c>
    </row>
    <row r="12965" spans="1:19" hidden="1" x14ac:dyDescent="0.2">
      <c r="A12965">
        <v>2144</v>
      </c>
      <c r="B12965" t="s">
        <v>20941</v>
      </c>
      <c r="C12965" t="s">
        <v>105</v>
      </c>
      <c r="D12965">
        <v>3.36</v>
      </c>
      <c r="E12965">
        <v>20</v>
      </c>
      <c r="F12965" t="s">
        <v>20946</v>
      </c>
      <c r="G12965" t="s">
        <v>55</v>
      </c>
      <c r="H12965" t="s">
        <v>46</v>
      </c>
      <c r="I12965" t="s">
        <v>20143</v>
      </c>
      <c r="K12965"/>
      <c r="L12965" t="s">
        <v>20943</v>
      </c>
      <c r="M12965" t="s">
        <v>20396</v>
      </c>
      <c r="N12965">
        <v>4</v>
      </c>
      <c r="P12965" t="s">
        <v>20366</v>
      </c>
      <c r="Q12965" t="s">
        <v>20944</v>
      </c>
      <c r="S12965" t="s">
        <v>20368</v>
      </c>
    </row>
    <row r="12966" spans="1:19" hidden="1" x14ac:dyDescent="0.2">
      <c r="A12966">
        <v>2144</v>
      </c>
      <c r="B12966" t="s">
        <v>20941</v>
      </c>
      <c r="C12966" t="s">
        <v>105</v>
      </c>
      <c r="D12966">
        <v>3.4</v>
      </c>
      <c r="E12966">
        <v>25</v>
      </c>
      <c r="F12966" t="s">
        <v>20947</v>
      </c>
      <c r="G12966" t="s">
        <v>55</v>
      </c>
      <c r="H12966" t="s">
        <v>46</v>
      </c>
      <c r="I12966" t="s">
        <v>20380</v>
      </c>
      <c r="K12966"/>
      <c r="L12966" t="s">
        <v>20943</v>
      </c>
      <c r="M12966" t="s">
        <v>20396</v>
      </c>
      <c r="N12966">
        <v>4</v>
      </c>
      <c r="P12966" t="s">
        <v>20366</v>
      </c>
      <c r="Q12966" t="s">
        <v>20944</v>
      </c>
      <c r="S12966" t="s">
        <v>20368</v>
      </c>
    </row>
    <row r="12967" spans="1:19" x14ac:dyDescent="0.2">
      <c r="A12967">
        <v>2144</v>
      </c>
      <c r="B12967" t="s">
        <v>20941</v>
      </c>
      <c r="C12967" t="s">
        <v>105</v>
      </c>
      <c r="D12967">
        <v>3.5379999999999998</v>
      </c>
      <c r="E12967">
        <v>5</v>
      </c>
      <c r="F12967" t="s">
        <v>20942</v>
      </c>
      <c r="G12967" t="s">
        <v>641</v>
      </c>
      <c r="H12967" t="s">
        <v>36</v>
      </c>
      <c r="I12967" t="s">
        <v>8931</v>
      </c>
      <c r="J12967" t="s">
        <v>43</v>
      </c>
      <c r="L12967" t="s">
        <v>20943</v>
      </c>
      <c r="M12967" t="s">
        <v>20396</v>
      </c>
      <c r="N12967">
        <v>4</v>
      </c>
      <c r="P12967" t="s">
        <v>20366</v>
      </c>
      <c r="Q12967" t="s">
        <v>20944</v>
      </c>
      <c r="S12967" t="s">
        <v>20368</v>
      </c>
    </row>
    <row r="12968" spans="1:19" x14ac:dyDescent="0.2">
      <c r="A12968">
        <v>2144</v>
      </c>
      <c r="B12968" t="s">
        <v>20941</v>
      </c>
      <c r="C12968" t="s">
        <v>105</v>
      </c>
      <c r="D12968">
        <v>3.544</v>
      </c>
      <c r="E12968">
        <v>10</v>
      </c>
      <c r="F12968" t="s">
        <v>20942</v>
      </c>
      <c r="G12968" t="s">
        <v>641</v>
      </c>
      <c r="H12968" t="s">
        <v>36</v>
      </c>
      <c r="I12968" t="s">
        <v>8931</v>
      </c>
      <c r="J12968" t="s">
        <v>43</v>
      </c>
      <c r="L12968" t="s">
        <v>20943</v>
      </c>
      <c r="M12968" t="s">
        <v>20396</v>
      </c>
      <c r="N12968">
        <v>4</v>
      </c>
      <c r="P12968" t="s">
        <v>20366</v>
      </c>
      <c r="Q12968" t="s">
        <v>20944</v>
      </c>
      <c r="S12968" t="s">
        <v>20368</v>
      </c>
    </row>
    <row r="12969" spans="1:19" x14ac:dyDescent="0.2">
      <c r="A12969">
        <v>2144</v>
      </c>
      <c r="B12969" t="s">
        <v>20941</v>
      </c>
      <c r="C12969" t="s">
        <v>105</v>
      </c>
      <c r="D12969">
        <v>3.5510000000000002</v>
      </c>
      <c r="E12969">
        <v>15</v>
      </c>
      <c r="F12969" t="s">
        <v>20942</v>
      </c>
      <c r="G12969" t="s">
        <v>641</v>
      </c>
      <c r="H12969" t="s">
        <v>36</v>
      </c>
      <c r="I12969" t="s">
        <v>8931</v>
      </c>
      <c r="J12969" t="s">
        <v>43</v>
      </c>
      <c r="L12969" t="s">
        <v>20943</v>
      </c>
      <c r="M12969" t="s">
        <v>20396</v>
      </c>
      <c r="N12969">
        <v>4</v>
      </c>
      <c r="P12969" t="s">
        <v>20366</v>
      </c>
      <c r="Q12969" t="s">
        <v>20944</v>
      </c>
      <c r="S12969" t="s">
        <v>20368</v>
      </c>
    </row>
    <row r="12970" spans="1:19" x14ac:dyDescent="0.2">
      <c r="A12970">
        <v>2144</v>
      </c>
      <c r="B12970" t="s">
        <v>20941</v>
      </c>
      <c r="C12970" t="s">
        <v>105</v>
      </c>
      <c r="D12970">
        <v>3.5590000000000002</v>
      </c>
      <c r="E12970">
        <v>20</v>
      </c>
      <c r="F12970" t="s">
        <v>20942</v>
      </c>
      <c r="G12970" t="s">
        <v>641</v>
      </c>
      <c r="H12970" t="s">
        <v>36</v>
      </c>
      <c r="I12970" t="s">
        <v>8931</v>
      </c>
      <c r="J12970" t="s">
        <v>43</v>
      </c>
      <c r="L12970" t="s">
        <v>20943</v>
      </c>
      <c r="M12970" t="s">
        <v>20396</v>
      </c>
      <c r="N12970">
        <v>4</v>
      </c>
      <c r="P12970" t="s">
        <v>20366</v>
      </c>
      <c r="Q12970" t="s">
        <v>20944</v>
      </c>
      <c r="S12970" t="s">
        <v>20368</v>
      </c>
    </row>
    <row r="12971" spans="1:19" x14ac:dyDescent="0.2">
      <c r="A12971">
        <v>2144</v>
      </c>
      <c r="B12971" t="s">
        <v>20941</v>
      </c>
      <c r="C12971" t="s">
        <v>105</v>
      </c>
      <c r="D12971">
        <v>3.5830000000000002</v>
      </c>
      <c r="E12971">
        <v>30</v>
      </c>
      <c r="F12971" t="s">
        <v>20942</v>
      </c>
      <c r="G12971" t="s">
        <v>641</v>
      </c>
      <c r="H12971" t="s">
        <v>36</v>
      </c>
      <c r="I12971" t="s">
        <v>8931</v>
      </c>
      <c r="J12971" t="s">
        <v>43</v>
      </c>
      <c r="L12971" t="s">
        <v>20943</v>
      </c>
      <c r="M12971" t="s">
        <v>20396</v>
      </c>
      <c r="N12971">
        <v>4</v>
      </c>
      <c r="P12971" t="s">
        <v>20366</v>
      </c>
      <c r="Q12971" t="s">
        <v>20944</v>
      </c>
      <c r="S12971" t="s">
        <v>20368</v>
      </c>
    </row>
    <row r="12972" spans="1:19" x14ac:dyDescent="0.2">
      <c r="A12972">
        <v>2144</v>
      </c>
      <c r="B12972" t="s">
        <v>20941</v>
      </c>
      <c r="C12972" t="s">
        <v>105</v>
      </c>
      <c r="D12972">
        <v>3.597</v>
      </c>
      <c r="E12972">
        <v>35</v>
      </c>
      <c r="F12972" t="s">
        <v>20942</v>
      </c>
      <c r="G12972" t="s">
        <v>641</v>
      </c>
      <c r="H12972" t="s">
        <v>36</v>
      </c>
      <c r="I12972" t="s">
        <v>8931</v>
      </c>
      <c r="J12972" t="s">
        <v>43</v>
      </c>
      <c r="L12972" t="s">
        <v>20943</v>
      </c>
      <c r="M12972" t="s">
        <v>20396</v>
      </c>
      <c r="N12972">
        <v>4</v>
      </c>
      <c r="P12972" t="s">
        <v>20366</v>
      </c>
      <c r="Q12972" t="s">
        <v>20944</v>
      </c>
      <c r="S12972" t="s">
        <v>20368</v>
      </c>
    </row>
    <row r="12973" spans="1:19" x14ac:dyDescent="0.2">
      <c r="A12973">
        <v>2144</v>
      </c>
      <c r="B12973" t="s">
        <v>20941</v>
      </c>
      <c r="C12973" t="s">
        <v>105</v>
      </c>
      <c r="D12973">
        <v>3.613</v>
      </c>
      <c r="E12973">
        <v>40</v>
      </c>
      <c r="F12973" t="s">
        <v>20942</v>
      </c>
      <c r="G12973" t="s">
        <v>641</v>
      </c>
      <c r="H12973" t="s">
        <v>36</v>
      </c>
      <c r="I12973" t="s">
        <v>8931</v>
      </c>
      <c r="J12973" t="s">
        <v>43</v>
      </c>
      <c r="L12973" t="s">
        <v>20943</v>
      </c>
      <c r="M12973" t="s">
        <v>20396</v>
      </c>
      <c r="N12973">
        <v>4</v>
      </c>
      <c r="P12973" t="s">
        <v>20366</v>
      </c>
      <c r="Q12973" t="s">
        <v>20944</v>
      </c>
      <c r="S12973" t="s">
        <v>20368</v>
      </c>
    </row>
    <row r="12974" spans="1:19" x14ac:dyDescent="0.2">
      <c r="A12974">
        <v>2144</v>
      </c>
      <c r="B12974" t="s">
        <v>20941</v>
      </c>
      <c r="C12974" t="s">
        <v>105</v>
      </c>
      <c r="D12974">
        <v>3.6309999999999998</v>
      </c>
      <c r="E12974">
        <v>45</v>
      </c>
      <c r="F12974" t="s">
        <v>20942</v>
      </c>
      <c r="G12974" t="s">
        <v>641</v>
      </c>
      <c r="H12974" t="s">
        <v>36</v>
      </c>
      <c r="I12974" t="s">
        <v>8931</v>
      </c>
      <c r="J12974" t="s">
        <v>43</v>
      </c>
      <c r="L12974" t="s">
        <v>20943</v>
      </c>
      <c r="M12974" t="s">
        <v>20396</v>
      </c>
      <c r="N12974">
        <v>4</v>
      </c>
      <c r="P12974" t="s">
        <v>20366</v>
      </c>
      <c r="Q12974" t="s">
        <v>20944</v>
      </c>
      <c r="S12974" t="s">
        <v>20368</v>
      </c>
    </row>
    <row r="12975" spans="1:19" x14ac:dyDescent="0.2">
      <c r="A12975">
        <v>2144</v>
      </c>
      <c r="B12975" t="s">
        <v>20941</v>
      </c>
      <c r="C12975" t="s">
        <v>105</v>
      </c>
      <c r="D12975">
        <v>3.6509999999999998</v>
      </c>
      <c r="E12975">
        <v>50</v>
      </c>
      <c r="F12975" t="s">
        <v>20942</v>
      </c>
      <c r="G12975" t="s">
        <v>641</v>
      </c>
      <c r="H12975" t="s">
        <v>36</v>
      </c>
      <c r="I12975" t="s">
        <v>8931</v>
      </c>
      <c r="J12975" t="s">
        <v>43</v>
      </c>
      <c r="L12975" t="s">
        <v>20943</v>
      </c>
      <c r="M12975" t="s">
        <v>20396</v>
      </c>
      <c r="N12975">
        <v>4</v>
      </c>
      <c r="P12975" t="s">
        <v>20366</v>
      </c>
      <c r="Q12975" t="s">
        <v>20944</v>
      </c>
      <c r="S12975" t="s">
        <v>20368</v>
      </c>
    </row>
    <row r="12976" spans="1:19" hidden="1" x14ac:dyDescent="0.2">
      <c r="A12976">
        <v>2145</v>
      </c>
      <c r="B12976" t="s">
        <v>20948</v>
      </c>
      <c r="C12976" t="s">
        <v>105</v>
      </c>
      <c r="D12976">
        <v>8.1</v>
      </c>
      <c r="E12976">
        <v>23</v>
      </c>
      <c r="F12976" t="s">
        <v>3222</v>
      </c>
      <c r="G12976" t="s">
        <v>55</v>
      </c>
      <c r="H12976" t="s">
        <v>23</v>
      </c>
      <c r="I12976" t="s">
        <v>3082</v>
      </c>
      <c r="K12976"/>
      <c r="L12976" t="s">
        <v>20949</v>
      </c>
      <c r="M12976" t="s">
        <v>10986</v>
      </c>
      <c r="N12976">
        <v>3</v>
      </c>
      <c r="P12976" t="s">
        <v>20366</v>
      </c>
      <c r="Q12976" t="s">
        <v>20950</v>
      </c>
      <c r="S12976" t="s">
        <v>20368</v>
      </c>
    </row>
    <row r="12977" spans="1:19" hidden="1" x14ac:dyDescent="0.2">
      <c r="A12977">
        <v>2146</v>
      </c>
      <c r="B12977" t="s">
        <v>20951</v>
      </c>
      <c r="C12977" t="s">
        <v>105</v>
      </c>
      <c r="D12977">
        <v>3.83</v>
      </c>
      <c r="E12977">
        <v>31</v>
      </c>
      <c r="G12977" t="s">
        <v>55</v>
      </c>
      <c r="H12977" t="s">
        <v>46</v>
      </c>
      <c r="I12977" t="s">
        <v>20952</v>
      </c>
      <c r="K12977"/>
      <c r="L12977" t="s">
        <v>20953</v>
      </c>
      <c r="M12977" t="s">
        <v>20365</v>
      </c>
      <c r="N12977">
        <v>8</v>
      </c>
      <c r="O12977" t="s">
        <v>20954</v>
      </c>
      <c r="P12977" t="s">
        <v>20366</v>
      </c>
      <c r="Q12977" t="s">
        <v>20955</v>
      </c>
      <c r="S12977" t="s">
        <v>20368</v>
      </c>
    </row>
    <row r="12978" spans="1:19" hidden="1" x14ac:dyDescent="0.2">
      <c r="A12978" t="s">
        <v>20956</v>
      </c>
      <c r="B12978" t="s">
        <v>20957</v>
      </c>
      <c r="C12978" t="s">
        <v>105</v>
      </c>
      <c r="D12978">
        <v>4.5199999999999996</v>
      </c>
      <c r="E12978">
        <v>31</v>
      </c>
      <c r="F12978" t="s">
        <v>20587</v>
      </c>
      <c r="G12978" t="s">
        <v>55</v>
      </c>
      <c r="H12978" t="s">
        <v>46</v>
      </c>
      <c r="I12978" t="s">
        <v>20952</v>
      </c>
      <c r="K12978"/>
      <c r="L12978" t="s">
        <v>20958</v>
      </c>
      <c r="M12978" t="s">
        <v>20396</v>
      </c>
      <c r="N12978">
        <v>4</v>
      </c>
      <c r="P12978" t="s">
        <v>20366</v>
      </c>
      <c r="Q12978" t="s">
        <v>20959</v>
      </c>
      <c r="S12978" t="s">
        <v>20368</v>
      </c>
    </row>
    <row r="12979" spans="1:19" hidden="1" x14ac:dyDescent="0.2">
      <c r="A12979" t="s">
        <v>20956</v>
      </c>
      <c r="B12979" t="s">
        <v>20957</v>
      </c>
      <c r="C12979" t="s">
        <v>105</v>
      </c>
      <c r="D12979">
        <v>4.49</v>
      </c>
      <c r="E12979">
        <v>30</v>
      </c>
      <c r="F12979" t="s">
        <v>20587</v>
      </c>
      <c r="G12979" t="s">
        <v>55</v>
      </c>
      <c r="H12979" t="s">
        <v>46</v>
      </c>
      <c r="I12979" t="s">
        <v>6948</v>
      </c>
      <c r="K12979"/>
      <c r="L12979" t="s">
        <v>20958</v>
      </c>
      <c r="M12979" t="s">
        <v>20396</v>
      </c>
      <c r="N12979">
        <v>4</v>
      </c>
      <c r="P12979" t="s">
        <v>20366</v>
      </c>
      <c r="Q12979" t="s">
        <v>20959</v>
      </c>
      <c r="S12979" t="s">
        <v>20368</v>
      </c>
    </row>
    <row r="12980" spans="1:19" hidden="1" x14ac:dyDescent="0.2">
      <c r="A12980">
        <v>2147</v>
      </c>
      <c r="B12980" t="s">
        <v>20960</v>
      </c>
      <c r="C12980" t="s">
        <v>105</v>
      </c>
      <c r="D12980">
        <v>10</v>
      </c>
      <c r="E12980">
        <v>25</v>
      </c>
      <c r="F12980" t="s">
        <v>20961</v>
      </c>
      <c r="H12980" t="s">
        <v>2675</v>
      </c>
      <c r="I12980" t="s">
        <v>1557</v>
      </c>
      <c r="K12980"/>
      <c r="L12980" t="s">
        <v>20962</v>
      </c>
      <c r="M12980" t="s">
        <v>20396</v>
      </c>
      <c r="N12980">
        <v>4</v>
      </c>
      <c r="P12980" t="s">
        <v>20366</v>
      </c>
      <c r="Q12980" t="s">
        <v>20963</v>
      </c>
      <c r="S12980" t="s">
        <v>20368</v>
      </c>
    </row>
    <row r="12981" spans="1:19" hidden="1" x14ac:dyDescent="0.2">
      <c r="A12981">
        <v>2148</v>
      </c>
      <c r="B12981" t="s">
        <v>20964</v>
      </c>
      <c r="C12981" t="s">
        <v>105</v>
      </c>
      <c r="D12981">
        <v>16.100000000000001</v>
      </c>
      <c r="E12981">
        <v>25</v>
      </c>
      <c r="G12981" t="s">
        <v>12576</v>
      </c>
      <c r="H12981" t="s">
        <v>23</v>
      </c>
      <c r="I12981" t="s">
        <v>20398</v>
      </c>
      <c r="K12981"/>
      <c r="L12981" t="s">
        <v>20965</v>
      </c>
      <c r="M12981" t="s">
        <v>20396</v>
      </c>
      <c r="N12981">
        <v>4</v>
      </c>
      <c r="P12981" t="s">
        <v>20366</v>
      </c>
      <c r="Q12981" t="s">
        <v>20966</v>
      </c>
      <c r="S12981" t="s">
        <v>20368</v>
      </c>
    </row>
    <row r="12982" spans="1:19" hidden="1" x14ac:dyDescent="0.2">
      <c r="A12982">
        <v>2149</v>
      </c>
      <c r="B12982" t="s">
        <v>10499</v>
      </c>
      <c r="C12982" t="s">
        <v>105</v>
      </c>
      <c r="D12982">
        <v>17.100000000000001</v>
      </c>
      <c r="E12982">
        <v>25</v>
      </c>
      <c r="G12982" t="s">
        <v>12576</v>
      </c>
      <c r="H12982" t="s">
        <v>23</v>
      </c>
      <c r="I12982" t="s">
        <v>20398</v>
      </c>
      <c r="K12982"/>
      <c r="L12982" t="s">
        <v>20967</v>
      </c>
      <c r="M12982" t="s">
        <v>20396</v>
      </c>
      <c r="N12982">
        <v>4</v>
      </c>
      <c r="P12982" t="s">
        <v>20366</v>
      </c>
      <c r="Q12982" t="s">
        <v>20968</v>
      </c>
      <c r="S12982" t="s">
        <v>20368</v>
      </c>
    </row>
    <row r="12983" spans="1:19" hidden="1" x14ac:dyDescent="0.2">
      <c r="A12983">
        <v>2150</v>
      </c>
      <c r="B12983" t="s">
        <v>20969</v>
      </c>
      <c r="C12983" t="s">
        <v>105</v>
      </c>
      <c r="D12983">
        <v>14.8</v>
      </c>
      <c r="E12983">
        <v>25</v>
      </c>
      <c r="G12983" t="s">
        <v>817</v>
      </c>
      <c r="H12983" t="s">
        <v>23</v>
      </c>
      <c r="I12983" t="s">
        <v>16845</v>
      </c>
      <c r="K12983"/>
      <c r="L12983" t="s">
        <v>20970</v>
      </c>
      <c r="M12983" t="s">
        <v>20396</v>
      </c>
      <c r="N12983">
        <v>4</v>
      </c>
      <c r="P12983" t="s">
        <v>20366</v>
      </c>
      <c r="Q12983" t="s">
        <v>20971</v>
      </c>
      <c r="S12983" t="s">
        <v>20368</v>
      </c>
    </row>
    <row r="12984" spans="1:19" hidden="1" x14ac:dyDescent="0.2">
      <c r="A12984">
        <v>2151</v>
      </c>
      <c r="B12984" t="s">
        <v>20972</v>
      </c>
      <c r="C12984" t="s">
        <v>105</v>
      </c>
      <c r="D12984">
        <v>14.9</v>
      </c>
      <c r="E12984">
        <v>25</v>
      </c>
      <c r="G12984" t="s">
        <v>12576</v>
      </c>
      <c r="H12984" t="s">
        <v>23</v>
      </c>
      <c r="I12984" t="s">
        <v>20398</v>
      </c>
      <c r="K12984"/>
      <c r="L12984" t="s">
        <v>20973</v>
      </c>
      <c r="M12984" t="s">
        <v>20396</v>
      </c>
      <c r="N12984">
        <v>4</v>
      </c>
      <c r="P12984" t="s">
        <v>20366</v>
      </c>
      <c r="Q12984" t="s">
        <v>20974</v>
      </c>
      <c r="S12984" t="s">
        <v>20368</v>
      </c>
    </row>
    <row r="12985" spans="1:19" hidden="1" x14ac:dyDescent="0.2">
      <c r="A12985">
        <v>2152</v>
      </c>
      <c r="B12985" t="s">
        <v>20975</v>
      </c>
      <c r="C12985" t="s">
        <v>105</v>
      </c>
      <c r="D12985">
        <v>15.1</v>
      </c>
      <c r="E12985">
        <v>25</v>
      </c>
      <c r="G12985" t="s">
        <v>12576</v>
      </c>
      <c r="H12985" t="s">
        <v>23</v>
      </c>
      <c r="I12985" t="s">
        <v>20398</v>
      </c>
      <c r="K12985"/>
      <c r="L12985" t="s">
        <v>20976</v>
      </c>
      <c r="M12985" t="s">
        <v>20396</v>
      </c>
      <c r="N12985">
        <v>4</v>
      </c>
      <c r="P12985" t="s">
        <v>20366</v>
      </c>
      <c r="Q12985" t="s">
        <v>20977</v>
      </c>
      <c r="S12985" t="s">
        <v>20368</v>
      </c>
    </row>
    <row r="12986" spans="1:19" hidden="1" x14ac:dyDescent="0.2">
      <c r="A12986">
        <v>2153</v>
      </c>
      <c r="B12986" t="s">
        <v>20978</v>
      </c>
      <c r="C12986" t="s">
        <v>105</v>
      </c>
      <c r="D12986">
        <v>12.1</v>
      </c>
      <c r="E12986">
        <v>20</v>
      </c>
      <c r="G12986" t="s">
        <v>31</v>
      </c>
      <c r="H12986" t="s">
        <v>23</v>
      </c>
      <c r="I12986" t="s">
        <v>3082</v>
      </c>
      <c r="K12986"/>
      <c r="L12986" t="s">
        <v>20979</v>
      </c>
      <c r="M12986" t="s">
        <v>20396</v>
      </c>
      <c r="N12986">
        <v>4</v>
      </c>
      <c r="P12986" t="s">
        <v>20366</v>
      </c>
      <c r="Q12986" t="s">
        <v>20980</v>
      </c>
      <c r="S12986" t="s">
        <v>20368</v>
      </c>
    </row>
    <row r="12987" spans="1:19" hidden="1" x14ac:dyDescent="0.2">
      <c r="A12987">
        <v>2154</v>
      </c>
      <c r="B12987" t="s">
        <v>20981</v>
      </c>
      <c r="C12987" t="s">
        <v>105</v>
      </c>
      <c r="D12987">
        <v>14.4</v>
      </c>
      <c r="G12987" t="s">
        <v>817</v>
      </c>
      <c r="I12987" t="s">
        <v>3301</v>
      </c>
      <c r="K12987"/>
      <c r="L12987" t="s">
        <v>20982</v>
      </c>
      <c r="M12987" t="s">
        <v>20365</v>
      </c>
      <c r="N12987">
        <v>8</v>
      </c>
      <c r="O12987" t="s">
        <v>20983</v>
      </c>
      <c r="P12987" t="s">
        <v>20366</v>
      </c>
      <c r="Q12987" t="s">
        <v>20984</v>
      </c>
      <c r="S12987" t="s">
        <v>20368</v>
      </c>
    </row>
    <row r="12988" spans="1:19" hidden="1" x14ac:dyDescent="0.2">
      <c r="A12988">
        <v>2155</v>
      </c>
      <c r="B12988" t="s">
        <v>20985</v>
      </c>
      <c r="C12988" t="s">
        <v>105</v>
      </c>
      <c r="D12988">
        <v>10.86</v>
      </c>
      <c r="E12988">
        <v>25</v>
      </c>
      <c r="F12988" s="1" t="s">
        <v>20986</v>
      </c>
      <c r="G12988" t="s">
        <v>31</v>
      </c>
      <c r="H12988" t="s">
        <v>46</v>
      </c>
      <c r="I12988" t="s">
        <v>20612</v>
      </c>
      <c r="K12988"/>
      <c r="L12988" t="s">
        <v>20987</v>
      </c>
      <c r="M12988" t="s">
        <v>20396</v>
      </c>
      <c r="N12988">
        <v>4</v>
      </c>
      <c r="P12988" t="s">
        <v>20366</v>
      </c>
      <c r="Q12988" t="s">
        <v>20988</v>
      </c>
      <c r="S12988" t="s">
        <v>20368</v>
      </c>
    </row>
    <row r="12989" spans="1:19" hidden="1" x14ac:dyDescent="0.2">
      <c r="A12989">
        <v>2156</v>
      </c>
      <c r="B12989" t="s">
        <v>20989</v>
      </c>
      <c r="C12989" t="s">
        <v>105</v>
      </c>
      <c r="D12989">
        <v>6.58</v>
      </c>
      <c r="F12989" t="s">
        <v>20990</v>
      </c>
      <c r="H12989" t="s">
        <v>23</v>
      </c>
      <c r="I12989" t="s">
        <v>20991</v>
      </c>
      <c r="K12989"/>
      <c r="L12989" t="s">
        <v>20992</v>
      </c>
      <c r="M12989" t="s">
        <v>26</v>
      </c>
      <c r="N12989">
        <v>2</v>
      </c>
      <c r="P12989" t="s">
        <v>20366</v>
      </c>
      <c r="Q12989" t="s">
        <v>20993</v>
      </c>
      <c r="S12989" t="s">
        <v>20368</v>
      </c>
    </row>
    <row r="12990" spans="1:19" x14ac:dyDescent="0.2">
      <c r="A12990">
        <v>2157</v>
      </c>
      <c r="B12990" t="s">
        <v>20994</v>
      </c>
      <c r="C12990" t="s">
        <v>105</v>
      </c>
      <c r="D12990">
        <v>1.845</v>
      </c>
      <c r="E12990">
        <v>25</v>
      </c>
      <c r="G12990" t="s">
        <v>58</v>
      </c>
      <c r="H12990" t="s">
        <v>36</v>
      </c>
      <c r="I12990" t="s">
        <v>9866</v>
      </c>
      <c r="J12990" t="s">
        <v>43</v>
      </c>
      <c r="L12990" t="s">
        <v>20995</v>
      </c>
      <c r="M12990" t="s">
        <v>26</v>
      </c>
      <c r="N12990">
        <v>2</v>
      </c>
      <c r="P12990" t="s">
        <v>20366</v>
      </c>
      <c r="Q12990" t="s">
        <v>20996</v>
      </c>
      <c r="S12990" t="s">
        <v>20368</v>
      </c>
    </row>
    <row r="12991" spans="1:19" x14ac:dyDescent="0.2">
      <c r="A12991">
        <v>2157</v>
      </c>
      <c r="B12991" t="s">
        <v>20994</v>
      </c>
      <c r="C12991" t="s">
        <v>105</v>
      </c>
      <c r="D12991">
        <v>1.7669999999999999</v>
      </c>
      <c r="E12991">
        <v>10</v>
      </c>
      <c r="G12991" t="s">
        <v>58</v>
      </c>
      <c r="H12991" t="s">
        <v>36</v>
      </c>
      <c r="I12991" t="s">
        <v>9866</v>
      </c>
      <c r="J12991" t="s">
        <v>43</v>
      </c>
      <c r="L12991" t="s">
        <v>20995</v>
      </c>
      <c r="M12991" t="s">
        <v>26</v>
      </c>
      <c r="N12991">
        <v>2</v>
      </c>
      <c r="P12991" t="s">
        <v>20366</v>
      </c>
      <c r="Q12991" t="s">
        <v>20996</v>
      </c>
      <c r="S12991" t="s">
        <v>20368</v>
      </c>
    </row>
    <row r="12992" spans="1:19" x14ac:dyDescent="0.2">
      <c r="A12992">
        <v>2157</v>
      </c>
      <c r="B12992" t="s">
        <v>20994</v>
      </c>
      <c r="C12992" t="s">
        <v>105</v>
      </c>
      <c r="D12992">
        <v>1.796</v>
      </c>
      <c r="E12992">
        <v>15</v>
      </c>
      <c r="G12992" t="s">
        <v>58</v>
      </c>
      <c r="H12992" t="s">
        <v>36</v>
      </c>
      <c r="I12992" t="s">
        <v>9866</v>
      </c>
      <c r="J12992" t="s">
        <v>43</v>
      </c>
      <c r="L12992" t="s">
        <v>20995</v>
      </c>
      <c r="M12992" t="s">
        <v>26</v>
      </c>
      <c r="N12992">
        <v>2</v>
      </c>
      <c r="P12992" t="s">
        <v>20366</v>
      </c>
      <c r="Q12992" t="s">
        <v>20996</v>
      </c>
      <c r="S12992" t="s">
        <v>20368</v>
      </c>
    </row>
    <row r="12993" spans="1:19" x14ac:dyDescent="0.2">
      <c r="A12993">
        <v>2157</v>
      </c>
      <c r="B12993" t="s">
        <v>20994</v>
      </c>
      <c r="C12993" t="s">
        <v>105</v>
      </c>
      <c r="D12993">
        <v>1.82</v>
      </c>
      <c r="E12993">
        <v>20</v>
      </c>
      <c r="G12993" t="s">
        <v>58</v>
      </c>
      <c r="H12993" t="s">
        <v>36</v>
      </c>
      <c r="I12993" t="s">
        <v>9866</v>
      </c>
      <c r="J12993" t="s">
        <v>43</v>
      </c>
      <c r="L12993" t="s">
        <v>20995</v>
      </c>
      <c r="M12993" t="s">
        <v>26</v>
      </c>
      <c r="N12993">
        <v>2</v>
      </c>
      <c r="P12993" t="s">
        <v>20366</v>
      </c>
      <c r="Q12993" t="s">
        <v>20996</v>
      </c>
      <c r="S12993" t="s">
        <v>20368</v>
      </c>
    </row>
    <row r="12994" spans="1:19" x14ac:dyDescent="0.2">
      <c r="A12994">
        <v>2157</v>
      </c>
      <c r="B12994" t="s">
        <v>20994</v>
      </c>
      <c r="C12994" t="s">
        <v>105</v>
      </c>
      <c r="D12994">
        <v>1.8640000000000001</v>
      </c>
      <c r="E12994">
        <v>30</v>
      </c>
      <c r="G12994" t="s">
        <v>58</v>
      </c>
      <c r="H12994" t="s">
        <v>36</v>
      </c>
      <c r="I12994" t="s">
        <v>9866</v>
      </c>
      <c r="J12994" t="s">
        <v>43</v>
      </c>
      <c r="L12994" t="s">
        <v>20995</v>
      </c>
      <c r="M12994" t="s">
        <v>26</v>
      </c>
      <c r="N12994">
        <v>2</v>
      </c>
      <c r="P12994" t="s">
        <v>20366</v>
      </c>
      <c r="Q12994" t="s">
        <v>20996</v>
      </c>
      <c r="S12994" t="s">
        <v>20368</v>
      </c>
    </row>
    <row r="12995" spans="1:19" x14ac:dyDescent="0.2">
      <c r="A12995">
        <v>2158</v>
      </c>
      <c r="B12995" t="s">
        <v>20997</v>
      </c>
      <c r="C12995" t="s">
        <v>105</v>
      </c>
      <c r="D12995">
        <v>1.855</v>
      </c>
      <c r="E12995">
        <v>25</v>
      </c>
      <c r="G12995" t="s">
        <v>58</v>
      </c>
      <c r="H12995" t="s">
        <v>36</v>
      </c>
      <c r="I12995" t="s">
        <v>9866</v>
      </c>
      <c r="J12995" t="s">
        <v>43</v>
      </c>
      <c r="L12995" t="s">
        <v>20998</v>
      </c>
      <c r="M12995" t="s">
        <v>26</v>
      </c>
      <c r="N12995">
        <v>2</v>
      </c>
      <c r="P12995" t="s">
        <v>20366</v>
      </c>
      <c r="Q12995" t="s">
        <v>20999</v>
      </c>
      <c r="S12995" t="s">
        <v>20368</v>
      </c>
    </row>
    <row r="12996" spans="1:19" x14ac:dyDescent="0.2">
      <c r="A12996">
        <v>2158</v>
      </c>
      <c r="B12996" t="s">
        <v>20997</v>
      </c>
      <c r="C12996" t="s">
        <v>105</v>
      </c>
      <c r="D12996">
        <v>1.786</v>
      </c>
      <c r="E12996">
        <v>10</v>
      </c>
      <c r="G12996" t="s">
        <v>58</v>
      </c>
      <c r="H12996" t="s">
        <v>36</v>
      </c>
      <c r="I12996" t="s">
        <v>9866</v>
      </c>
      <c r="J12996" t="s">
        <v>43</v>
      </c>
      <c r="L12996" t="s">
        <v>20998</v>
      </c>
      <c r="M12996" t="s">
        <v>26</v>
      </c>
      <c r="N12996">
        <v>2</v>
      </c>
      <c r="P12996" t="s">
        <v>20366</v>
      </c>
      <c r="Q12996" t="s">
        <v>20999</v>
      </c>
      <c r="S12996" t="s">
        <v>20368</v>
      </c>
    </row>
    <row r="12997" spans="1:19" x14ac:dyDescent="0.2">
      <c r="A12997">
        <v>2158</v>
      </c>
      <c r="B12997" t="s">
        <v>20997</v>
      </c>
      <c r="C12997" t="s">
        <v>105</v>
      </c>
      <c r="D12997">
        <v>1.8140000000000001</v>
      </c>
      <c r="E12997">
        <v>15</v>
      </c>
      <c r="G12997" t="s">
        <v>58</v>
      </c>
      <c r="H12997" t="s">
        <v>36</v>
      </c>
      <c r="I12997" t="s">
        <v>9866</v>
      </c>
      <c r="J12997" t="s">
        <v>43</v>
      </c>
      <c r="L12997" t="s">
        <v>20998</v>
      </c>
      <c r="M12997" t="s">
        <v>26</v>
      </c>
      <c r="N12997">
        <v>2</v>
      </c>
      <c r="P12997" t="s">
        <v>20366</v>
      </c>
      <c r="Q12997" t="s">
        <v>20999</v>
      </c>
      <c r="S12997" t="s">
        <v>20368</v>
      </c>
    </row>
    <row r="12998" spans="1:19" x14ac:dyDescent="0.2">
      <c r="A12998">
        <v>2158</v>
      </c>
      <c r="B12998" t="s">
        <v>20997</v>
      </c>
      <c r="C12998" t="s">
        <v>105</v>
      </c>
      <c r="D12998">
        <v>1.839</v>
      </c>
      <c r="E12998">
        <v>20</v>
      </c>
      <c r="G12998" t="s">
        <v>58</v>
      </c>
      <c r="H12998" t="s">
        <v>36</v>
      </c>
      <c r="I12998" t="s">
        <v>9866</v>
      </c>
      <c r="J12998" t="s">
        <v>43</v>
      </c>
      <c r="L12998" t="s">
        <v>20998</v>
      </c>
      <c r="M12998" t="s">
        <v>26</v>
      </c>
      <c r="N12998">
        <v>2</v>
      </c>
      <c r="P12998" t="s">
        <v>20366</v>
      </c>
      <c r="Q12998" t="s">
        <v>20999</v>
      </c>
      <c r="S12998" t="s">
        <v>20368</v>
      </c>
    </row>
    <row r="12999" spans="1:19" x14ac:dyDescent="0.2">
      <c r="A12999">
        <v>2158</v>
      </c>
      <c r="B12999" t="s">
        <v>20997</v>
      </c>
      <c r="C12999" t="s">
        <v>105</v>
      </c>
      <c r="D12999">
        <v>1.875</v>
      </c>
      <c r="E12999">
        <v>30</v>
      </c>
      <c r="G12999" t="s">
        <v>58</v>
      </c>
      <c r="H12999" t="s">
        <v>36</v>
      </c>
      <c r="I12999" t="s">
        <v>9866</v>
      </c>
      <c r="J12999" t="s">
        <v>43</v>
      </c>
      <c r="L12999" t="s">
        <v>20998</v>
      </c>
      <c r="M12999" t="s">
        <v>26</v>
      </c>
      <c r="N12999">
        <v>2</v>
      </c>
      <c r="P12999" t="s">
        <v>20366</v>
      </c>
      <c r="Q12999" t="s">
        <v>20999</v>
      </c>
      <c r="S12999" t="s">
        <v>20368</v>
      </c>
    </row>
    <row r="13000" spans="1:19" x14ac:dyDescent="0.2">
      <c r="A13000">
        <v>2158</v>
      </c>
      <c r="B13000" t="s">
        <v>20997</v>
      </c>
      <c r="C13000" t="s">
        <v>105</v>
      </c>
      <c r="D13000">
        <v>1.9</v>
      </c>
      <c r="E13000">
        <v>35</v>
      </c>
      <c r="G13000" t="s">
        <v>58</v>
      </c>
      <c r="H13000" t="s">
        <v>36</v>
      </c>
      <c r="I13000" t="s">
        <v>9866</v>
      </c>
      <c r="J13000" t="s">
        <v>43</v>
      </c>
      <c r="L13000" t="s">
        <v>20998</v>
      </c>
      <c r="M13000" t="s">
        <v>26</v>
      </c>
      <c r="N13000">
        <v>2</v>
      </c>
      <c r="P13000" t="s">
        <v>20366</v>
      </c>
      <c r="Q13000" t="s">
        <v>20999</v>
      </c>
      <c r="S13000" t="s">
        <v>20368</v>
      </c>
    </row>
    <row r="13001" spans="1:19" x14ac:dyDescent="0.2">
      <c r="A13001">
        <v>2158</v>
      </c>
      <c r="B13001" t="s">
        <v>20997</v>
      </c>
      <c r="C13001" t="s">
        <v>105</v>
      </c>
      <c r="D13001">
        <v>1.915</v>
      </c>
      <c r="E13001">
        <v>40</v>
      </c>
      <c r="G13001" t="s">
        <v>58</v>
      </c>
      <c r="H13001" t="s">
        <v>36</v>
      </c>
      <c r="I13001" t="s">
        <v>9866</v>
      </c>
      <c r="J13001" t="s">
        <v>43</v>
      </c>
      <c r="L13001" t="s">
        <v>20998</v>
      </c>
      <c r="M13001" t="s">
        <v>26</v>
      </c>
      <c r="N13001">
        <v>2</v>
      </c>
      <c r="P13001" t="s">
        <v>20366</v>
      </c>
      <c r="Q13001" t="s">
        <v>20999</v>
      </c>
      <c r="S13001" t="s">
        <v>20368</v>
      </c>
    </row>
    <row r="13002" spans="1:19" hidden="1" x14ac:dyDescent="0.2">
      <c r="A13002">
        <v>2159</v>
      </c>
      <c r="B13002" t="s">
        <v>21000</v>
      </c>
      <c r="C13002" t="s">
        <v>105</v>
      </c>
      <c r="D13002">
        <v>-0.41</v>
      </c>
      <c r="E13002" t="s">
        <v>363</v>
      </c>
      <c r="F13002" t="s">
        <v>21001</v>
      </c>
      <c r="G13002" t="s">
        <v>21002</v>
      </c>
      <c r="H13002" t="s">
        <v>23</v>
      </c>
      <c r="I13002" t="s">
        <v>2302</v>
      </c>
      <c r="K13002"/>
      <c r="L13002" t="s">
        <v>21003</v>
      </c>
      <c r="M13002" t="s">
        <v>20396</v>
      </c>
      <c r="N13002">
        <v>4</v>
      </c>
      <c r="P13002" t="s">
        <v>20366</v>
      </c>
      <c r="Q13002" t="s">
        <v>21004</v>
      </c>
      <c r="S13002" t="s">
        <v>20368</v>
      </c>
    </row>
    <row r="13003" spans="1:19" hidden="1" x14ac:dyDescent="0.2">
      <c r="A13003">
        <v>2160</v>
      </c>
      <c r="B13003" t="s">
        <v>21005</v>
      </c>
      <c r="C13003" t="s">
        <v>105</v>
      </c>
      <c r="D13003">
        <v>8.7899999999999991</v>
      </c>
      <c r="F13003" t="s">
        <v>20990</v>
      </c>
      <c r="H13003" t="s">
        <v>23</v>
      </c>
      <c r="I13003" t="s">
        <v>20991</v>
      </c>
      <c r="K13003"/>
      <c r="L13003" t="s">
        <v>21006</v>
      </c>
      <c r="M13003" t="s">
        <v>26</v>
      </c>
      <c r="N13003">
        <v>2</v>
      </c>
      <c r="P13003" t="s">
        <v>20366</v>
      </c>
      <c r="Q13003" t="s">
        <v>21007</v>
      </c>
      <c r="S13003" t="s">
        <v>20368</v>
      </c>
    </row>
    <row r="13004" spans="1:19" hidden="1" x14ac:dyDescent="0.2">
      <c r="A13004">
        <v>2161</v>
      </c>
      <c r="B13004" t="s">
        <v>21008</v>
      </c>
      <c r="C13004" t="s">
        <v>105</v>
      </c>
      <c r="D13004">
        <v>9.3000000000000007</v>
      </c>
      <c r="F13004" t="s">
        <v>21009</v>
      </c>
      <c r="H13004" t="s">
        <v>23</v>
      </c>
      <c r="I13004" t="s">
        <v>1355</v>
      </c>
      <c r="K13004"/>
      <c r="L13004" t="s">
        <v>21010</v>
      </c>
      <c r="M13004" t="s">
        <v>20396</v>
      </c>
      <c r="N13004">
        <v>4</v>
      </c>
      <c r="P13004" t="s">
        <v>20366</v>
      </c>
      <c r="Q13004" t="s">
        <v>21011</v>
      </c>
      <c r="S13004" t="s">
        <v>20368</v>
      </c>
    </row>
    <row r="13005" spans="1:19" hidden="1" x14ac:dyDescent="0.2">
      <c r="A13005">
        <v>2161</v>
      </c>
      <c r="B13005" t="s">
        <v>21008</v>
      </c>
      <c r="C13005" t="s">
        <v>105</v>
      </c>
      <c r="D13005">
        <v>9.3000000000000007</v>
      </c>
      <c r="E13005">
        <v>25</v>
      </c>
      <c r="F13005" t="s">
        <v>20412</v>
      </c>
      <c r="G13005" t="s">
        <v>55</v>
      </c>
      <c r="H13005" t="s">
        <v>23</v>
      </c>
      <c r="I13005" t="s">
        <v>2111</v>
      </c>
      <c r="K13005"/>
      <c r="L13005" t="s">
        <v>21010</v>
      </c>
      <c r="M13005" t="s">
        <v>20396</v>
      </c>
      <c r="N13005">
        <v>4</v>
      </c>
      <c r="P13005" t="s">
        <v>20366</v>
      </c>
      <c r="Q13005" t="s">
        <v>21011</v>
      </c>
      <c r="S13005" t="s">
        <v>20368</v>
      </c>
    </row>
    <row r="13006" spans="1:19" hidden="1" x14ac:dyDescent="0.2">
      <c r="A13006">
        <v>2161</v>
      </c>
      <c r="B13006" t="s">
        <v>21008</v>
      </c>
      <c r="C13006" t="s">
        <v>105</v>
      </c>
      <c r="D13006">
        <v>9.3000000000000007</v>
      </c>
      <c r="E13006">
        <v>25</v>
      </c>
      <c r="F13006" t="s">
        <v>20412</v>
      </c>
      <c r="G13006" t="s">
        <v>55</v>
      </c>
      <c r="H13006" t="s">
        <v>23</v>
      </c>
      <c r="I13006" t="s">
        <v>20834</v>
      </c>
      <c r="K13006"/>
      <c r="L13006" t="s">
        <v>21010</v>
      </c>
      <c r="M13006" t="s">
        <v>20396</v>
      </c>
      <c r="N13006">
        <v>4</v>
      </c>
      <c r="P13006" t="s">
        <v>20366</v>
      </c>
      <c r="Q13006" t="s">
        <v>21011</v>
      </c>
      <c r="S13006" t="s">
        <v>20368</v>
      </c>
    </row>
    <row r="13007" spans="1:19" hidden="1" x14ac:dyDescent="0.2">
      <c r="A13007">
        <v>2161</v>
      </c>
      <c r="B13007" t="s">
        <v>21008</v>
      </c>
      <c r="C13007" t="s">
        <v>105</v>
      </c>
      <c r="D13007">
        <v>9.3000000000000007</v>
      </c>
      <c r="F13007" t="s">
        <v>21009</v>
      </c>
      <c r="H13007" t="s">
        <v>23</v>
      </c>
      <c r="I13007" t="s">
        <v>20991</v>
      </c>
      <c r="K13007"/>
      <c r="L13007" t="s">
        <v>21010</v>
      </c>
      <c r="M13007" t="s">
        <v>20396</v>
      </c>
      <c r="N13007">
        <v>4</v>
      </c>
      <c r="P13007" t="s">
        <v>20366</v>
      </c>
      <c r="Q13007" t="s">
        <v>21011</v>
      </c>
      <c r="S13007" t="s">
        <v>20368</v>
      </c>
    </row>
    <row r="13008" spans="1:19" x14ac:dyDescent="0.2">
      <c r="A13008">
        <v>2163</v>
      </c>
      <c r="B13008" t="s">
        <v>21012</v>
      </c>
      <c r="C13008" t="s">
        <v>105</v>
      </c>
      <c r="D13008">
        <v>2.4710000000000001</v>
      </c>
      <c r="E13008">
        <v>25</v>
      </c>
      <c r="F13008" s="1" t="s">
        <v>21013</v>
      </c>
      <c r="G13008" t="s">
        <v>21014</v>
      </c>
      <c r="H13008" t="s">
        <v>36</v>
      </c>
      <c r="I13008" t="s">
        <v>9191</v>
      </c>
      <c r="J13008" t="s">
        <v>43</v>
      </c>
      <c r="L13008" t="s">
        <v>21015</v>
      </c>
      <c r="M13008" t="s">
        <v>20396</v>
      </c>
      <c r="N13008">
        <v>4</v>
      </c>
      <c r="P13008" t="s">
        <v>20366</v>
      </c>
      <c r="Q13008" t="s">
        <v>21016</v>
      </c>
      <c r="S13008" t="s">
        <v>20368</v>
      </c>
    </row>
    <row r="13009" spans="1:19" hidden="1" x14ac:dyDescent="0.2">
      <c r="A13009">
        <v>2163</v>
      </c>
      <c r="B13009" t="s">
        <v>21012</v>
      </c>
      <c r="C13009" t="s">
        <v>105</v>
      </c>
      <c r="D13009">
        <v>2.33</v>
      </c>
      <c r="E13009">
        <v>25</v>
      </c>
      <c r="F13009" t="s">
        <v>20379</v>
      </c>
      <c r="G13009" t="s">
        <v>55</v>
      </c>
      <c r="H13009" t="s">
        <v>46</v>
      </c>
      <c r="I13009" t="s">
        <v>20380</v>
      </c>
      <c r="K13009"/>
      <c r="L13009" t="s">
        <v>21015</v>
      </c>
      <c r="M13009" t="s">
        <v>20396</v>
      </c>
      <c r="N13009">
        <v>4</v>
      </c>
      <c r="P13009" t="s">
        <v>20366</v>
      </c>
      <c r="Q13009" t="s">
        <v>21016</v>
      </c>
      <c r="S13009" t="s">
        <v>20368</v>
      </c>
    </row>
    <row r="13010" spans="1:19" hidden="1" x14ac:dyDescent="0.2">
      <c r="A13010">
        <v>2163</v>
      </c>
      <c r="B13010" t="s">
        <v>21012</v>
      </c>
      <c r="C13010" t="s">
        <v>20663</v>
      </c>
      <c r="D13010">
        <v>2.5</v>
      </c>
      <c r="E13010">
        <v>25</v>
      </c>
      <c r="F13010" t="s">
        <v>20676</v>
      </c>
      <c r="I13010" t="s">
        <v>7638</v>
      </c>
      <c r="K13010"/>
      <c r="L13010" t="s">
        <v>21015</v>
      </c>
      <c r="M13010" t="s">
        <v>20396</v>
      </c>
      <c r="N13010">
        <v>4</v>
      </c>
      <c r="P13010" t="s">
        <v>20366</v>
      </c>
      <c r="Q13010" t="s">
        <v>21016</v>
      </c>
      <c r="S13010" t="s">
        <v>20368</v>
      </c>
    </row>
    <row r="13011" spans="1:19" hidden="1" x14ac:dyDescent="0.2">
      <c r="A13011">
        <v>2163</v>
      </c>
      <c r="B13011" t="s">
        <v>21012</v>
      </c>
      <c r="C13011" t="s">
        <v>20667</v>
      </c>
      <c r="D13011">
        <v>2.94</v>
      </c>
      <c r="E13011" t="s">
        <v>414</v>
      </c>
      <c r="F13011" t="s">
        <v>20382</v>
      </c>
      <c r="I13011" t="s">
        <v>7638</v>
      </c>
      <c r="K13011"/>
      <c r="L13011" t="s">
        <v>21015</v>
      </c>
      <c r="M13011" t="s">
        <v>20396</v>
      </c>
      <c r="N13011">
        <v>4</v>
      </c>
      <c r="P13011" t="s">
        <v>20366</v>
      </c>
      <c r="Q13011" t="s">
        <v>21016</v>
      </c>
      <c r="S13011" t="s">
        <v>20368</v>
      </c>
    </row>
    <row r="13012" spans="1:19" x14ac:dyDescent="0.2">
      <c r="A13012">
        <v>2163</v>
      </c>
      <c r="B13012" t="s">
        <v>21012</v>
      </c>
      <c r="C13012" t="s">
        <v>105</v>
      </c>
      <c r="D13012">
        <v>2.4449999999999998</v>
      </c>
      <c r="E13012">
        <v>5</v>
      </c>
      <c r="F13012" s="1" t="s">
        <v>21017</v>
      </c>
      <c r="G13012" t="s">
        <v>21014</v>
      </c>
      <c r="H13012" t="s">
        <v>36</v>
      </c>
      <c r="I13012" t="s">
        <v>9191</v>
      </c>
      <c r="J13012" t="s">
        <v>43</v>
      </c>
      <c r="L13012" t="s">
        <v>21015</v>
      </c>
      <c r="M13012" t="s">
        <v>20396</v>
      </c>
      <c r="N13012">
        <v>4</v>
      </c>
      <c r="P13012" t="s">
        <v>20366</v>
      </c>
      <c r="Q13012" t="s">
        <v>21016</v>
      </c>
      <c r="S13012" t="s">
        <v>20368</v>
      </c>
    </row>
    <row r="13013" spans="1:19" x14ac:dyDescent="0.2">
      <c r="A13013">
        <v>2163</v>
      </c>
      <c r="B13013" t="s">
        <v>21012</v>
      </c>
      <c r="C13013" t="s">
        <v>105</v>
      </c>
      <c r="D13013">
        <v>2.4470000000000001</v>
      </c>
      <c r="E13013">
        <v>10</v>
      </c>
      <c r="F13013" s="1" t="s">
        <v>21018</v>
      </c>
      <c r="G13013" t="s">
        <v>21014</v>
      </c>
      <c r="H13013" t="s">
        <v>36</v>
      </c>
      <c r="I13013" t="s">
        <v>9191</v>
      </c>
      <c r="J13013" t="s">
        <v>43</v>
      </c>
      <c r="L13013" t="s">
        <v>21015</v>
      </c>
      <c r="M13013" t="s">
        <v>20396</v>
      </c>
      <c r="N13013">
        <v>4</v>
      </c>
      <c r="P13013" t="s">
        <v>20366</v>
      </c>
      <c r="Q13013" t="s">
        <v>21016</v>
      </c>
      <c r="S13013" t="s">
        <v>20368</v>
      </c>
    </row>
    <row r="13014" spans="1:19" x14ac:dyDescent="0.2">
      <c r="A13014">
        <v>2163</v>
      </c>
      <c r="B13014" t="s">
        <v>21012</v>
      </c>
      <c r="C13014" t="s">
        <v>105</v>
      </c>
      <c r="D13014">
        <v>2.452</v>
      </c>
      <c r="E13014">
        <v>15</v>
      </c>
      <c r="F13014" s="1" t="s">
        <v>21019</v>
      </c>
      <c r="G13014" t="s">
        <v>21014</v>
      </c>
      <c r="H13014" t="s">
        <v>36</v>
      </c>
      <c r="I13014" t="s">
        <v>9191</v>
      </c>
      <c r="J13014" t="s">
        <v>43</v>
      </c>
      <c r="L13014" t="s">
        <v>21015</v>
      </c>
      <c r="M13014" t="s">
        <v>20396</v>
      </c>
      <c r="N13014">
        <v>4</v>
      </c>
      <c r="P13014" t="s">
        <v>20366</v>
      </c>
      <c r="Q13014" t="s">
        <v>21016</v>
      </c>
      <c r="S13014" t="s">
        <v>20368</v>
      </c>
    </row>
    <row r="13015" spans="1:19" x14ac:dyDescent="0.2">
      <c r="A13015">
        <v>2163</v>
      </c>
      <c r="B13015" t="s">
        <v>21012</v>
      </c>
      <c r="C13015" t="s">
        <v>105</v>
      </c>
      <c r="D13015">
        <v>2.46</v>
      </c>
      <c r="E13015">
        <v>20</v>
      </c>
      <c r="F13015" s="1" t="s">
        <v>21020</v>
      </c>
      <c r="G13015" t="s">
        <v>21014</v>
      </c>
      <c r="H13015" t="s">
        <v>36</v>
      </c>
      <c r="I13015" t="s">
        <v>9191</v>
      </c>
      <c r="J13015" t="s">
        <v>43</v>
      </c>
      <c r="L13015" t="s">
        <v>21015</v>
      </c>
      <c r="M13015" t="s">
        <v>20396</v>
      </c>
      <c r="N13015">
        <v>4</v>
      </c>
      <c r="P13015" t="s">
        <v>20366</v>
      </c>
      <c r="Q13015" t="s">
        <v>21016</v>
      </c>
      <c r="S13015" t="s">
        <v>20368</v>
      </c>
    </row>
    <row r="13016" spans="1:19" x14ac:dyDescent="0.2">
      <c r="A13016">
        <v>2163</v>
      </c>
      <c r="B13016" t="s">
        <v>21012</v>
      </c>
      <c r="C13016" t="s">
        <v>105</v>
      </c>
      <c r="D13016">
        <v>2.4820000000000002</v>
      </c>
      <c r="E13016">
        <v>30</v>
      </c>
      <c r="F13016" s="1" t="s">
        <v>21021</v>
      </c>
      <c r="G13016" t="s">
        <v>21014</v>
      </c>
      <c r="H13016" t="s">
        <v>36</v>
      </c>
      <c r="I13016" t="s">
        <v>9191</v>
      </c>
      <c r="J13016" t="s">
        <v>43</v>
      </c>
      <c r="L13016" t="s">
        <v>21015</v>
      </c>
      <c r="M13016" t="s">
        <v>20396</v>
      </c>
      <c r="N13016">
        <v>4</v>
      </c>
      <c r="P13016" t="s">
        <v>20366</v>
      </c>
      <c r="Q13016" t="s">
        <v>21016</v>
      </c>
      <c r="S13016" t="s">
        <v>20368</v>
      </c>
    </row>
    <row r="13017" spans="1:19" x14ac:dyDescent="0.2">
      <c r="A13017">
        <v>2163</v>
      </c>
      <c r="B13017" t="s">
        <v>21012</v>
      </c>
      <c r="C13017" t="s">
        <v>105</v>
      </c>
      <c r="D13017">
        <v>2.496</v>
      </c>
      <c r="E13017">
        <v>35</v>
      </c>
      <c r="F13017" s="1" t="s">
        <v>21022</v>
      </c>
      <c r="G13017" t="s">
        <v>21014</v>
      </c>
      <c r="H13017" t="s">
        <v>36</v>
      </c>
      <c r="I13017" t="s">
        <v>9191</v>
      </c>
      <c r="J13017" t="s">
        <v>43</v>
      </c>
      <c r="L13017" t="s">
        <v>21015</v>
      </c>
      <c r="M13017" t="s">
        <v>20396</v>
      </c>
      <c r="N13017">
        <v>4</v>
      </c>
      <c r="P13017" t="s">
        <v>20366</v>
      </c>
      <c r="Q13017" t="s">
        <v>21016</v>
      </c>
      <c r="S13017" t="s">
        <v>20368</v>
      </c>
    </row>
    <row r="13018" spans="1:19" x14ac:dyDescent="0.2">
      <c r="A13018">
        <v>2163</v>
      </c>
      <c r="B13018" t="s">
        <v>21012</v>
      </c>
      <c r="C13018" t="s">
        <v>105</v>
      </c>
      <c r="D13018">
        <v>2.5110000000000001</v>
      </c>
      <c r="E13018">
        <v>40</v>
      </c>
      <c r="F13018" s="1" t="s">
        <v>21023</v>
      </c>
      <c r="G13018" t="s">
        <v>21014</v>
      </c>
      <c r="H13018" t="s">
        <v>36</v>
      </c>
      <c r="I13018" t="s">
        <v>9191</v>
      </c>
      <c r="J13018" t="s">
        <v>43</v>
      </c>
      <c r="L13018" t="s">
        <v>21015</v>
      </c>
      <c r="M13018" t="s">
        <v>20396</v>
      </c>
      <c r="N13018">
        <v>4</v>
      </c>
      <c r="P13018" t="s">
        <v>20366</v>
      </c>
      <c r="Q13018" t="s">
        <v>21016</v>
      </c>
      <c r="S13018" t="s">
        <v>20368</v>
      </c>
    </row>
    <row r="13019" spans="1:19" x14ac:dyDescent="0.2">
      <c r="A13019">
        <v>2163</v>
      </c>
      <c r="B13019" t="s">
        <v>21012</v>
      </c>
      <c r="C13019" t="s">
        <v>105</v>
      </c>
      <c r="D13019">
        <v>2.528</v>
      </c>
      <c r="E13019">
        <v>45</v>
      </c>
      <c r="F13019" s="1" t="s">
        <v>21024</v>
      </c>
      <c r="G13019" t="s">
        <v>21014</v>
      </c>
      <c r="H13019" t="s">
        <v>36</v>
      </c>
      <c r="I13019" t="s">
        <v>9191</v>
      </c>
      <c r="J13019" t="s">
        <v>43</v>
      </c>
      <c r="L13019" t="s">
        <v>21015</v>
      </c>
      <c r="M13019" t="s">
        <v>20396</v>
      </c>
      <c r="N13019">
        <v>4</v>
      </c>
      <c r="P13019" t="s">
        <v>20366</v>
      </c>
      <c r="Q13019" t="s">
        <v>21016</v>
      </c>
      <c r="S13019" t="s">
        <v>20368</v>
      </c>
    </row>
    <row r="13020" spans="1:19" hidden="1" x14ac:dyDescent="0.2">
      <c r="A13020">
        <v>2164</v>
      </c>
      <c r="B13020" t="s">
        <v>21025</v>
      </c>
      <c r="C13020" t="s">
        <v>105</v>
      </c>
      <c r="D13020">
        <v>7</v>
      </c>
      <c r="E13020">
        <v>25</v>
      </c>
      <c r="F13020" t="s">
        <v>1546</v>
      </c>
      <c r="G13020" t="s">
        <v>55</v>
      </c>
      <c r="H13020" t="s">
        <v>46</v>
      </c>
      <c r="I13020" t="s">
        <v>21026</v>
      </c>
      <c r="K13020"/>
      <c r="L13020" t="s">
        <v>21027</v>
      </c>
      <c r="M13020" t="s">
        <v>20365</v>
      </c>
      <c r="N13020">
        <v>8</v>
      </c>
      <c r="O13020" t="s">
        <v>21028</v>
      </c>
      <c r="P13020" t="s">
        <v>20366</v>
      </c>
      <c r="Q13020" t="s">
        <v>21029</v>
      </c>
      <c r="S13020" t="s">
        <v>20368</v>
      </c>
    </row>
    <row r="13021" spans="1:19" hidden="1" x14ac:dyDescent="0.2">
      <c r="A13021">
        <v>2164</v>
      </c>
      <c r="B13021" t="s">
        <v>21025</v>
      </c>
      <c r="C13021" t="s">
        <v>20452</v>
      </c>
      <c r="D13021">
        <v>12.9</v>
      </c>
      <c r="E13021" t="s">
        <v>414</v>
      </c>
      <c r="F13021" t="s">
        <v>1546</v>
      </c>
      <c r="G13021" t="s">
        <v>55</v>
      </c>
      <c r="H13021" t="s">
        <v>23</v>
      </c>
      <c r="I13021" t="s">
        <v>21026</v>
      </c>
      <c r="K13021"/>
      <c r="L13021" t="s">
        <v>21027</v>
      </c>
      <c r="M13021" t="s">
        <v>20365</v>
      </c>
      <c r="N13021">
        <v>8</v>
      </c>
      <c r="O13021" t="s">
        <v>21028</v>
      </c>
      <c r="P13021" t="s">
        <v>20366</v>
      </c>
      <c r="Q13021" t="s">
        <v>21029</v>
      </c>
      <c r="S13021" t="s">
        <v>20368</v>
      </c>
    </row>
    <row r="13022" spans="1:19" hidden="1" x14ac:dyDescent="0.2">
      <c r="A13022">
        <v>2164</v>
      </c>
      <c r="B13022" t="s">
        <v>21025</v>
      </c>
      <c r="C13022" t="s">
        <v>105</v>
      </c>
      <c r="D13022">
        <v>7</v>
      </c>
      <c r="E13022">
        <v>25</v>
      </c>
      <c r="F13022" t="s">
        <v>21030</v>
      </c>
      <c r="G13022" t="s">
        <v>55</v>
      </c>
      <c r="H13022" t="s">
        <v>46</v>
      </c>
      <c r="I13022" t="s">
        <v>3108</v>
      </c>
      <c r="K13022"/>
      <c r="L13022" t="s">
        <v>21027</v>
      </c>
      <c r="M13022" t="s">
        <v>20365</v>
      </c>
      <c r="N13022">
        <v>8</v>
      </c>
      <c r="O13022" t="s">
        <v>21028</v>
      </c>
      <c r="P13022" t="s">
        <v>20366</v>
      </c>
      <c r="Q13022" t="s">
        <v>21029</v>
      </c>
      <c r="S13022" t="s">
        <v>20368</v>
      </c>
    </row>
    <row r="13023" spans="1:19" hidden="1" x14ac:dyDescent="0.2">
      <c r="A13023">
        <v>2164</v>
      </c>
      <c r="B13023" t="s">
        <v>21025</v>
      </c>
      <c r="C13023" t="s">
        <v>20452</v>
      </c>
      <c r="D13023">
        <v>12.9</v>
      </c>
      <c r="E13023" t="s">
        <v>414</v>
      </c>
      <c r="F13023" t="s">
        <v>21030</v>
      </c>
      <c r="G13023" t="s">
        <v>31</v>
      </c>
      <c r="H13023" t="s">
        <v>23</v>
      </c>
      <c r="I13023" t="s">
        <v>3108</v>
      </c>
      <c r="K13023"/>
      <c r="L13023" t="s">
        <v>21027</v>
      </c>
      <c r="M13023" t="s">
        <v>20365</v>
      </c>
      <c r="N13023">
        <v>8</v>
      </c>
      <c r="O13023" t="s">
        <v>21028</v>
      </c>
      <c r="P13023" t="s">
        <v>20366</v>
      </c>
      <c r="Q13023" t="s">
        <v>21029</v>
      </c>
      <c r="S13023" t="s">
        <v>20368</v>
      </c>
    </row>
    <row r="13024" spans="1:19" hidden="1" x14ac:dyDescent="0.2">
      <c r="A13024">
        <v>2164</v>
      </c>
      <c r="B13024" t="s">
        <v>21025</v>
      </c>
      <c r="C13024" t="s">
        <v>105</v>
      </c>
      <c r="D13024">
        <v>7</v>
      </c>
      <c r="E13024">
        <v>25</v>
      </c>
      <c r="F13024" t="s">
        <v>79</v>
      </c>
      <c r="G13024" t="s">
        <v>55</v>
      </c>
      <c r="H13024" t="s">
        <v>23</v>
      </c>
      <c r="I13024" t="s">
        <v>277</v>
      </c>
      <c r="K13024"/>
      <c r="L13024" t="s">
        <v>21027</v>
      </c>
      <c r="M13024" t="s">
        <v>20365</v>
      </c>
      <c r="N13024">
        <v>8</v>
      </c>
      <c r="O13024" t="s">
        <v>21028</v>
      </c>
      <c r="P13024" t="s">
        <v>20366</v>
      </c>
      <c r="Q13024" t="s">
        <v>21029</v>
      </c>
      <c r="S13024" t="s">
        <v>20368</v>
      </c>
    </row>
    <row r="13025" spans="1:19" hidden="1" x14ac:dyDescent="0.2">
      <c r="A13025">
        <v>2164</v>
      </c>
      <c r="B13025" t="s">
        <v>21025</v>
      </c>
      <c r="C13025" t="s">
        <v>105</v>
      </c>
      <c r="D13025">
        <v>6.9</v>
      </c>
      <c r="E13025" t="s">
        <v>363</v>
      </c>
      <c r="F13025" t="s">
        <v>410</v>
      </c>
      <c r="G13025" t="s">
        <v>55</v>
      </c>
      <c r="H13025" t="s">
        <v>23</v>
      </c>
      <c r="I13025" t="s">
        <v>561</v>
      </c>
      <c r="K13025"/>
      <c r="L13025" t="s">
        <v>21027</v>
      </c>
      <c r="M13025" t="s">
        <v>20365</v>
      </c>
      <c r="N13025">
        <v>8</v>
      </c>
      <c r="O13025" t="s">
        <v>21028</v>
      </c>
      <c r="P13025" t="s">
        <v>20366</v>
      </c>
      <c r="Q13025" t="s">
        <v>21029</v>
      </c>
      <c r="S13025" t="s">
        <v>20368</v>
      </c>
    </row>
    <row r="13026" spans="1:19" hidden="1" x14ac:dyDescent="0.2">
      <c r="A13026">
        <v>2165</v>
      </c>
      <c r="B13026" t="s">
        <v>21031</v>
      </c>
      <c r="C13026" t="s">
        <v>105</v>
      </c>
      <c r="D13026">
        <v>7.21</v>
      </c>
      <c r="E13026" t="s">
        <v>363</v>
      </c>
      <c r="F13026" t="s">
        <v>21032</v>
      </c>
      <c r="G13026" t="s">
        <v>31</v>
      </c>
      <c r="H13026" t="s">
        <v>23</v>
      </c>
      <c r="I13026" t="s">
        <v>4306</v>
      </c>
      <c r="K13026"/>
      <c r="L13026" t="s">
        <v>21033</v>
      </c>
      <c r="M13026" t="s">
        <v>26</v>
      </c>
      <c r="N13026">
        <v>2</v>
      </c>
      <c r="P13026" t="s">
        <v>20366</v>
      </c>
      <c r="Q13026" t="s">
        <v>21034</v>
      </c>
      <c r="S13026" t="s">
        <v>20368</v>
      </c>
    </row>
    <row r="13027" spans="1:19" hidden="1" x14ac:dyDescent="0.2">
      <c r="A13027">
        <v>2165</v>
      </c>
      <c r="B13027" t="s">
        <v>21031</v>
      </c>
      <c r="C13027" t="s">
        <v>20452</v>
      </c>
      <c r="D13027">
        <v>12.07</v>
      </c>
      <c r="E13027" t="s">
        <v>363</v>
      </c>
      <c r="F13027" t="s">
        <v>21032</v>
      </c>
      <c r="G13027" t="s">
        <v>31</v>
      </c>
      <c r="H13027" t="s">
        <v>23</v>
      </c>
      <c r="I13027" t="s">
        <v>4306</v>
      </c>
      <c r="K13027"/>
      <c r="L13027" t="s">
        <v>21033</v>
      </c>
      <c r="M13027" t="s">
        <v>26</v>
      </c>
      <c r="N13027">
        <v>2</v>
      </c>
      <c r="P13027" t="s">
        <v>20366</v>
      </c>
      <c r="Q13027" t="s">
        <v>21034</v>
      </c>
      <c r="S13027" t="s">
        <v>20368</v>
      </c>
    </row>
    <row r="13028" spans="1:19" hidden="1" x14ac:dyDescent="0.2">
      <c r="A13028">
        <v>2166</v>
      </c>
      <c r="B13028" t="s">
        <v>21035</v>
      </c>
      <c r="C13028" t="s">
        <v>105</v>
      </c>
      <c r="D13028">
        <v>6.5</v>
      </c>
      <c r="E13028">
        <v>20</v>
      </c>
      <c r="F13028" t="s">
        <v>62</v>
      </c>
      <c r="G13028" t="s">
        <v>55</v>
      </c>
      <c r="H13028" t="s">
        <v>23</v>
      </c>
      <c r="I13028" t="s">
        <v>2200</v>
      </c>
      <c r="K13028"/>
      <c r="L13028" t="s">
        <v>21036</v>
      </c>
      <c r="M13028" t="s">
        <v>20396</v>
      </c>
      <c r="N13028">
        <v>4</v>
      </c>
      <c r="P13028" t="s">
        <v>20366</v>
      </c>
      <c r="Q13028" t="s">
        <v>21037</v>
      </c>
      <c r="S13028" t="s">
        <v>20368</v>
      </c>
    </row>
    <row r="13029" spans="1:19" hidden="1" x14ac:dyDescent="0.2">
      <c r="A13029">
        <v>2166</v>
      </c>
      <c r="B13029" t="s">
        <v>21035</v>
      </c>
      <c r="C13029" t="s">
        <v>105</v>
      </c>
      <c r="D13029">
        <v>6.73</v>
      </c>
      <c r="E13029">
        <v>25</v>
      </c>
      <c r="F13029" t="s">
        <v>21038</v>
      </c>
      <c r="G13029" t="s">
        <v>55</v>
      </c>
      <c r="H13029" t="s">
        <v>46</v>
      </c>
      <c r="I13029" t="s">
        <v>3108</v>
      </c>
      <c r="K13029"/>
      <c r="L13029" t="s">
        <v>21036</v>
      </c>
      <c r="M13029" t="s">
        <v>20396</v>
      </c>
      <c r="N13029">
        <v>4</v>
      </c>
      <c r="P13029" t="s">
        <v>20366</v>
      </c>
      <c r="Q13029" t="s">
        <v>21037</v>
      </c>
      <c r="S13029" t="s">
        <v>20368</v>
      </c>
    </row>
    <row r="13030" spans="1:19" hidden="1" x14ac:dyDescent="0.2">
      <c r="A13030">
        <v>2168</v>
      </c>
      <c r="B13030" t="s">
        <v>21039</v>
      </c>
      <c r="C13030" t="s">
        <v>21040</v>
      </c>
      <c r="D13030">
        <v>3.79</v>
      </c>
      <c r="E13030">
        <v>25</v>
      </c>
      <c r="F13030" t="s">
        <v>79</v>
      </c>
      <c r="G13030" t="s">
        <v>55</v>
      </c>
      <c r="H13030" t="s">
        <v>46</v>
      </c>
      <c r="I13030" t="s">
        <v>5293</v>
      </c>
      <c r="K13030"/>
      <c r="L13030" t="s">
        <v>21041</v>
      </c>
      <c r="M13030" t="s">
        <v>26</v>
      </c>
      <c r="N13030">
        <v>2</v>
      </c>
      <c r="P13030" t="s">
        <v>20366</v>
      </c>
      <c r="Q13030" t="s">
        <v>21042</v>
      </c>
      <c r="S13030" t="s">
        <v>20368</v>
      </c>
    </row>
    <row r="13031" spans="1:19" hidden="1" x14ac:dyDescent="0.2">
      <c r="A13031">
        <v>2168</v>
      </c>
      <c r="B13031" t="s">
        <v>21039</v>
      </c>
      <c r="C13031" t="s">
        <v>21043</v>
      </c>
      <c r="D13031">
        <v>3.45</v>
      </c>
      <c r="E13031">
        <v>25</v>
      </c>
      <c r="F13031" t="s">
        <v>79</v>
      </c>
      <c r="G13031" t="s">
        <v>55</v>
      </c>
      <c r="H13031" t="s">
        <v>46</v>
      </c>
      <c r="I13031" t="s">
        <v>5293</v>
      </c>
      <c r="K13031"/>
      <c r="L13031" t="s">
        <v>21041</v>
      </c>
      <c r="M13031" t="s">
        <v>26</v>
      </c>
      <c r="N13031">
        <v>2</v>
      </c>
      <c r="P13031" t="s">
        <v>20366</v>
      </c>
      <c r="Q13031" t="s">
        <v>21042</v>
      </c>
      <c r="S13031" t="s">
        <v>20368</v>
      </c>
    </row>
    <row r="13032" spans="1:19" hidden="1" x14ac:dyDescent="0.2">
      <c r="A13032">
        <v>2169</v>
      </c>
      <c r="B13032" t="s">
        <v>21044</v>
      </c>
      <c r="C13032" t="s">
        <v>21040</v>
      </c>
      <c r="D13032">
        <v>3.71</v>
      </c>
      <c r="E13032">
        <v>25</v>
      </c>
      <c r="F13032" t="s">
        <v>79</v>
      </c>
      <c r="G13032" t="s">
        <v>55</v>
      </c>
      <c r="H13032" t="s">
        <v>46</v>
      </c>
      <c r="I13032" t="s">
        <v>5293</v>
      </c>
      <c r="K13032"/>
      <c r="L13032" t="s">
        <v>21045</v>
      </c>
      <c r="M13032" t="s">
        <v>26</v>
      </c>
      <c r="N13032">
        <v>2</v>
      </c>
      <c r="P13032" t="s">
        <v>20366</v>
      </c>
      <c r="Q13032" t="s">
        <v>21046</v>
      </c>
      <c r="S13032" t="s">
        <v>20368</v>
      </c>
    </row>
    <row r="13033" spans="1:19" hidden="1" x14ac:dyDescent="0.2">
      <c r="A13033">
        <v>2169</v>
      </c>
      <c r="B13033" t="s">
        <v>21044</v>
      </c>
      <c r="C13033" t="s">
        <v>21043</v>
      </c>
      <c r="D13033">
        <v>3.32</v>
      </c>
      <c r="E13033">
        <v>25</v>
      </c>
      <c r="F13033" t="s">
        <v>79</v>
      </c>
      <c r="G13033" t="s">
        <v>55</v>
      </c>
      <c r="H13033" t="s">
        <v>46</v>
      </c>
      <c r="I13033" t="s">
        <v>5293</v>
      </c>
      <c r="K13033"/>
      <c r="L13033" t="s">
        <v>21045</v>
      </c>
      <c r="M13033" t="s">
        <v>26</v>
      </c>
      <c r="N13033">
        <v>2</v>
      </c>
      <c r="P13033" t="s">
        <v>20366</v>
      </c>
      <c r="Q13033" t="s">
        <v>21046</v>
      </c>
      <c r="S13033" t="s">
        <v>20368</v>
      </c>
    </row>
    <row r="13034" spans="1:19" hidden="1" x14ac:dyDescent="0.2">
      <c r="A13034">
        <v>2170</v>
      </c>
      <c r="B13034" t="s">
        <v>21047</v>
      </c>
      <c r="C13034" t="s">
        <v>21040</v>
      </c>
      <c r="D13034">
        <v>3.74</v>
      </c>
      <c r="E13034">
        <v>25</v>
      </c>
      <c r="F13034" t="s">
        <v>79</v>
      </c>
      <c r="G13034" t="s">
        <v>55</v>
      </c>
      <c r="H13034" t="s">
        <v>46</v>
      </c>
      <c r="I13034" t="s">
        <v>5293</v>
      </c>
      <c r="K13034"/>
      <c r="L13034" t="s">
        <v>21048</v>
      </c>
      <c r="M13034" t="s">
        <v>26</v>
      </c>
      <c r="N13034">
        <v>2</v>
      </c>
      <c r="P13034" t="s">
        <v>20366</v>
      </c>
      <c r="Q13034" t="s">
        <v>21049</v>
      </c>
      <c r="S13034" t="s">
        <v>20368</v>
      </c>
    </row>
    <row r="13035" spans="1:19" hidden="1" x14ac:dyDescent="0.2">
      <c r="A13035">
        <v>2170</v>
      </c>
      <c r="B13035" t="s">
        <v>21047</v>
      </c>
      <c r="C13035" t="s">
        <v>21043</v>
      </c>
      <c r="D13035">
        <v>3.42</v>
      </c>
      <c r="E13035">
        <v>25</v>
      </c>
      <c r="F13035" t="s">
        <v>79</v>
      </c>
      <c r="G13035" t="s">
        <v>55</v>
      </c>
      <c r="H13035" t="s">
        <v>46</v>
      </c>
      <c r="I13035" t="s">
        <v>5293</v>
      </c>
      <c r="K13035"/>
      <c r="L13035" t="s">
        <v>21048</v>
      </c>
      <c r="M13035" t="s">
        <v>26</v>
      </c>
      <c r="N13035">
        <v>2</v>
      </c>
      <c r="P13035" t="s">
        <v>20366</v>
      </c>
      <c r="Q13035" t="s">
        <v>21049</v>
      </c>
      <c r="S13035" t="s">
        <v>20368</v>
      </c>
    </row>
    <row r="13036" spans="1:19" hidden="1" x14ac:dyDescent="0.2">
      <c r="A13036">
        <v>2173</v>
      </c>
      <c r="B13036" t="s">
        <v>21050</v>
      </c>
      <c r="C13036" t="s">
        <v>21040</v>
      </c>
      <c r="D13036">
        <v>2.58</v>
      </c>
      <c r="E13036">
        <v>25</v>
      </c>
      <c r="F13036" t="s">
        <v>79</v>
      </c>
      <c r="G13036" t="s">
        <v>55</v>
      </c>
      <c r="H13036" t="s">
        <v>46</v>
      </c>
      <c r="I13036" t="s">
        <v>5293</v>
      </c>
      <c r="K13036"/>
      <c r="L13036" t="s">
        <v>21051</v>
      </c>
      <c r="M13036" t="s">
        <v>26</v>
      </c>
      <c r="N13036">
        <v>2</v>
      </c>
      <c r="P13036" t="s">
        <v>20366</v>
      </c>
      <c r="Q13036" t="s">
        <v>21052</v>
      </c>
      <c r="S13036" t="s">
        <v>20368</v>
      </c>
    </row>
    <row r="13037" spans="1:19" hidden="1" x14ac:dyDescent="0.2">
      <c r="A13037">
        <v>2174</v>
      </c>
      <c r="B13037" t="s">
        <v>21053</v>
      </c>
      <c r="C13037" t="s">
        <v>105</v>
      </c>
      <c r="D13037">
        <v>2.27</v>
      </c>
      <c r="E13037">
        <v>25</v>
      </c>
      <c r="F13037" t="s">
        <v>21054</v>
      </c>
      <c r="G13037" t="s">
        <v>31</v>
      </c>
      <c r="H13037" t="s">
        <v>46</v>
      </c>
      <c r="I13037" t="s">
        <v>186</v>
      </c>
      <c r="K13037"/>
      <c r="L13037" t="s">
        <v>21055</v>
      </c>
      <c r="M13037" t="s">
        <v>26</v>
      </c>
      <c r="N13037">
        <v>2</v>
      </c>
      <c r="P13037" t="s">
        <v>20366</v>
      </c>
      <c r="Q13037" t="s">
        <v>21056</v>
      </c>
      <c r="S13037" t="s">
        <v>20368</v>
      </c>
    </row>
    <row r="13038" spans="1:19" hidden="1" x14ac:dyDescent="0.2">
      <c r="A13038">
        <v>2174</v>
      </c>
      <c r="B13038" t="s">
        <v>21053</v>
      </c>
      <c r="C13038" t="s">
        <v>105</v>
      </c>
      <c r="D13038">
        <v>2.34</v>
      </c>
      <c r="E13038">
        <v>20</v>
      </c>
      <c r="F13038" t="s">
        <v>21054</v>
      </c>
      <c r="G13038" t="s">
        <v>31</v>
      </c>
      <c r="H13038" t="s">
        <v>46</v>
      </c>
      <c r="I13038" t="s">
        <v>20409</v>
      </c>
      <c r="K13038"/>
      <c r="L13038" t="s">
        <v>21055</v>
      </c>
      <c r="M13038" t="s">
        <v>26</v>
      </c>
      <c r="N13038">
        <v>2</v>
      </c>
      <c r="P13038" t="s">
        <v>20366</v>
      </c>
      <c r="Q13038" t="s">
        <v>21056</v>
      </c>
      <c r="S13038" t="s">
        <v>20368</v>
      </c>
    </row>
    <row r="13039" spans="1:19" hidden="1" x14ac:dyDescent="0.2">
      <c r="A13039">
        <v>2177</v>
      </c>
      <c r="B13039" t="s">
        <v>21057</v>
      </c>
      <c r="C13039" t="s">
        <v>105</v>
      </c>
      <c r="D13039">
        <v>5.66</v>
      </c>
      <c r="E13039">
        <v>25</v>
      </c>
      <c r="F13039" t="s">
        <v>1546</v>
      </c>
      <c r="G13039" t="s">
        <v>55</v>
      </c>
      <c r="H13039" t="s">
        <v>46</v>
      </c>
      <c r="I13039" t="s">
        <v>1358</v>
      </c>
      <c r="K13039"/>
      <c r="L13039" t="s">
        <v>21058</v>
      </c>
      <c r="M13039" t="s">
        <v>21059</v>
      </c>
      <c r="N13039">
        <v>5</v>
      </c>
      <c r="O13039" t="s">
        <v>21060</v>
      </c>
      <c r="P13039" t="s">
        <v>20366</v>
      </c>
      <c r="Q13039" t="s">
        <v>21061</v>
      </c>
      <c r="S13039" t="s">
        <v>20368</v>
      </c>
    </row>
    <row r="13040" spans="1:19" hidden="1" x14ac:dyDescent="0.2">
      <c r="A13040">
        <v>2178</v>
      </c>
      <c r="B13040" t="s">
        <v>21062</v>
      </c>
      <c r="C13040" t="s">
        <v>105</v>
      </c>
      <c r="D13040">
        <v>1.55</v>
      </c>
      <c r="E13040">
        <v>25</v>
      </c>
      <c r="G13040" t="s">
        <v>31</v>
      </c>
      <c r="H13040" t="s">
        <v>46</v>
      </c>
      <c r="I13040" t="s">
        <v>21063</v>
      </c>
      <c r="K13040"/>
      <c r="L13040" t="s">
        <v>21064</v>
      </c>
      <c r="M13040" t="s">
        <v>26</v>
      </c>
      <c r="N13040">
        <v>2</v>
      </c>
      <c r="P13040" t="s">
        <v>20366</v>
      </c>
      <c r="Q13040" t="s">
        <v>21065</v>
      </c>
      <c r="S13040" t="s">
        <v>20368</v>
      </c>
    </row>
    <row r="13041" spans="1:19" hidden="1" x14ac:dyDescent="0.2">
      <c r="A13041">
        <v>2179</v>
      </c>
      <c r="B13041" t="s">
        <v>21066</v>
      </c>
      <c r="C13041" t="s">
        <v>105</v>
      </c>
      <c r="D13041">
        <v>14.9</v>
      </c>
      <c r="G13041" t="s">
        <v>12576</v>
      </c>
      <c r="H13041" t="s">
        <v>23</v>
      </c>
      <c r="I13041" t="s">
        <v>1455</v>
      </c>
      <c r="K13041"/>
      <c r="L13041" t="s">
        <v>21067</v>
      </c>
      <c r="M13041" t="s">
        <v>26</v>
      </c>
      <c r="N13041">
        <v>2</v>
      </c>
      <c r="P13041" t="s">
        <v>20366</v>
      </c>
      <c r="Q13041" t="s">
        <v>21068</v>
      </c>
      <c r="S13041" t="s">
        <v>20368</v>
      </c>
    </row>
    <row r="13042" spans="1:19" hidden="1" x14ac:dyDescent="0.2">
      <c r="A13042">
        <v>2180</v>
      </c>
      <c r="B13042" t="s">
        <v>21069</v>
      </c>
      <c r="C13042" t="s">
        <v>105</v>
      </c>
      <c r="D13042">
        <v>12.74</v>
      </c>
      <c r="E13042">
        <v>25</v>
      </c>
      <c r="G13042" t="s">
        <v>817</v>
      </c>
      <c r="H13042" t="s">
        <v>46</v>
      </c>
      <c r="I13042" t="s">
        <v>16845</v>
      </c>
      <c r="K13042"/>
      <c r="L13042" t="s">
        <v>21070</v>
      </c>
      <c r="M13042" t="s">
        <v>20396</v>
      </c>
      <c r="N13042">
        <v>4</v>
      </c>
      <c r="P13042" t="s">
        <v>20366</v>
      </c>
      <c r="Q13042" t="s">
        <v>21071</v>
      </c>
      <c r="S13042" t="s">
        <v>20368</v>
      </c>
    </row>
    <row r="13043" spans="1:19" hidden="1" x14ac:dyDescent="0.2">
      <c r="A13043">
        <v>2181</v>
      </c>
      <c r="B13043" t="s">
        <v>21072</v>
      </c>
      <c r="C13043" t="s">
        <v>105</v>
      </c>
      <c r="D13043">
        <v>8.93</v>
      </c>
      <c r="E13043">
        <v>25</v>
      </c>
      <c r="F13043" t="s">
        <v>11159</v>
      </c>
      <c r="G13043" t="s">
        <v>55</v>
      </c>
      <c r="H13043" t="s">
        <v>46</v>
      </c>
      <c r="I13043" t="s">
        <v>9540</v>
      </c>
      <c r="K13043"/>
      <c r="L13043" t="s">
        <v>21073</v>
      </c>
      <c r="M13043" t="s">
        <v>20365</v>
      </c>
      <c r="N13043">
        <v>8</v>
      </c>
      <c r="O13043" t="s">
        <v>21074</v>
      </c>
      <c r="P13043" t="s">
        <v>20366</v>
      </c>
      <c r="Q13043" t="s">
        <v>21075</v>
      </c>
      <c r="S13043" t="s">
        <v>20368</v>
      </c>
    </row>
    <row r="13044" spans="1:19" hidden="1" x14ac:dyDescent="0.2">
      <c r="A13044">
        <v>2181</v>
      </c>
      <c r="B13044" t="s">
        <v>21072</v>
      </c>
      <c r="C13044" t="s">
        <v>105</v>
      </c>
      <c r="D13044">
        <v>9.15</v>
      </c>
      <c r="E13044">
        <v>25</v>
      </c>
      <c r="F13044" t="s">
        <v>1546</v>
      </c>
      <c r="G13044" t="s">
        <v>55</v>
      </c>
      <c r="H13044" t="s">
        <v>46</v>
      </c>
      <c r="I13044" t="s">
        <v>21026</v>
      </c>
      <c r="K13044"/>
      <c r="L13044" t="s">
        <v>21073</v>
      </c>
      <c r="M13044" t="s">
        <v>20365</v>
      </c>
      <c r="N13044">
        <v>8</v>
      </c>
      <c r="O13044" t="s">
        <v>21074</v>
      </c>
      <c r="P13044" t="s">
        <v>20366</v>
      </c>
      <c r="Q13044" t="s">
        <v>21075</v>
      </c>
      <c r="S13044" t="s">
        <v>20368</v>
      </c>
    </row>
    <row r="13045" spans="1:19" hidden="1" x14ac:dyDescent="0.2">
      <c r="A13045">
        <v>2181</v>
      </c>
      <c r="B13045" t="s">
        <v>21072</v>
      </c>
      <c r="C13045" t="s">
        <v>105</v>
      </c>
      <c r="D13045">
        <v>9.16</v>
      </c>
      <c r="E13045" t="s">
        <v>2411</v>
      </c>
      <c r="F13045" t="s">
        <v>66</v>
      </c>
      <c r="G13045" t="s">
        <v>31</v>
      </c>
      <c r="H13045" t="s">
        <v>23</v>
      </c>
      <c r="I13045" t="s">
        <v>1292</v>
      </c>
      <c r="K13045"/>
      <c r="L13045" t="s">
        <v>21073</v>
      </c>
      <c r="M13045" t="s">
        <v>20365</v>
      </c>
      <c r="N13045">
        <v>8</v>
      </c>
      <c r="O13045" t="s">
        <v>21074</v>
      </c>
      <c r="P13045" t="s">
        <v>20366</v>
      </c>
      <c r="Q13045" t="s">
        <v>21075</v>
      </c>
      <c r="S13045" t="s">
        <v>20368</v>
      </c>
    </row>
    <row r="13046" spans="1:19" hidden="1" x14ac:dyDescent="0.2">
      <c r="A13046">
        <v>2182</v>
      </c>
      <c r="B13046" t="s">
        <v>21076</v>
      </c>
      <c r="C13046" t="s">
        <v>105</v>
      </c>
      <c r="D13046">
        <v>7.35</v>
      </c>
      <c r="E13046" t="s">
        <v>363</v>
      </c>
      <c r="F13046" t="s">
        <v>410</v>
      </c>
      <c r="G13046" t="s">
        <v>55</v>
      </c>
      <c r="H13046" t="s">
        <v>23</v>
      </c>
      <c r="I13046" t="s">
        <v>19365</v>
      </c>
      <c r="K13046"/>
      <c r="L13046" t="s">
        <v>21077</v>
      </c>
      <c r="M13046" t="s">
        <v>20719</v>
      </c>
      <c r="N13046">
        <v>3</v>
      </c>
      <c r="P13046" t="s">
        <v>20366</v>
      </c>
      <c r="Q13046" t="s">
        <v>21078</v>
      </c>
      <c r="S13046" t="s">
        <v>20368</v>
      </c>
    </row>
    <row r="13047" spans="1:19" hidden="1" x14ac:dyDescent="0.2">
      <c r="A13047">
        <v>2183</v>
      </c>
      <c r="B13047" t="s">
        <v>21079</v>
      </c>
      <c r="C13047" t="s">
        <v>105</v>
      </c>
      <c r="D13047">
        <v>1.8</v>
      </c>
      <c r="E13047" t="s">
        <v>363</v>
      </c>
      <c r="G13047" t="s">
        <v>31</v>
      </c>
      <c r="H13047" t="s">
        <v>23</v>
      </c>
      <c r="I13047" t="s">
        <v>1629</v>
      </c>
      <c r="K13047"/>
      <c r="L13047" t="s">
        <v>21080</v>
      </c>
      <c r="M13047" t="s">
        <v>21081</v>
      </c>
      <c r="N13047">
        <v>7</v>
      </c>
      <c r="O13047" t="s">
        <v>21082</v>
      </c>
      <c r="P13047" t="s">
        <v>20366</v>
      </c>
      <c r="Q13047" t="s">
        <v>21083</v>
      </c>
      <c r="S13047" t="s">
        <v>20368</v>
      </c>
    </row>
    <row r="13048" spans="1:19" hidden="1" x14ac:dyDescent="0.2">
      <c r="A13048">
        <v>2183</v>
      </c>
      <c r="B13048" t="s">
        <v>21079</v>
      </c>
      <c r="C13048" t="s">
        <v>20452</v>
      </c>
      <c r="D13048">
        <v>6.9</v>
      </c>
      <c r="E13048" t="s">
        <v>363</v>
      </c>
      <c r="G13048" t="s">
        <v>31</v>
      </c>
      <c r="H13048" t="s">
        <v>23</v>
      </c>
      <c r="I13048" t="s">
        <v>1629</v>
      </c>
      <c r="K13048"/>
      <c r="L13048" t="s">
        <v>21080</v>
      </c>
      <c r="M13048" t="s">
        <v>21081</v>
      </c>
      <c r="N13048">
        <v>7</v>
      </c>
      <c r="O13048" t="s">
        <v>21082</v>
      </c>
      <c r="P13048" t="s">
        <v>20366</v>
      </c>
      <c r="Q13048" t="s">
        <v>21083</v>
      </c>
      <c r="S13048" t="s">
        <v>20368</v>
      </c>
    </row>
    <row r="13049" spans="1:19" hidden="1" x14ac:dyDescent="0.2">
      <c r="A13049">
        <v>2183</v>
      </c>
      <c r="B13049" t="s">
        <v>21079</v>
      </c>
      <c r="C13049" t="s">
        <v>20441</v>
      </c>
      <c r="D13049">
        <v>13.5</v>
      </c>
      <c r="E13049" t="s">
        <v>363</v>
      </c>
      <c r="G13049" t="s">
        <v>31</v>
      </c>
      <c r="H13049" t="s">
        <v>23</v>
      </c>
      <c r="I13049" t="s">
        <v>1629</v>
      </c>
      <c r="K13049"/>
      <c r="L13049" t="s">
        <v>21080</v>
      </c>
      <c r="M13049" t="s">
        <v>21081</v>
      </c>
      <c r="N13049">
        <v>7</v>
      </c>
      <c r="O13049" t="s">
        <v>21082</v>
      </c>
      <c r="P13049" t="s">
        <v>20366</v>
      </c>
      <c r="Q13049" t="s">
        <v>21083</v>
      </c>
      <c r="S13049" t="s">
        <v>20368</v>
      </c>
    </row>
    <row r="13050" spans="1:19" hidden="1" x14ac:dyDescent="0.2">
      <c r="A13050">
        <v>2184</v>
      </c>
      <c r="B13050" t="s">
        <v>21084</v>
      </c>
      <c r="C13050" t="s">
        <v>105</v>
      </c>
      <c r="D13050">
        <v>7.65</v>
      </c>
      <c r="E13050">
        <v>30</v>
      </c>
      <c r="F13050" t="s">
        <v>21085</v>
      </c>
      <c r="G13050" t="s">
        <v>55</v>
      </c>
      <c r="H13050" t="s">
        <v>46</v>
      </c>
      <c r="I13050" t="s">
        <v>10113</v>
      </c>
      <c r="K13050"/>
      <c r="L13050" t="s">
        <v>21086</v>
      </c>
      <c r="M13050" t="s">
        <v>26</v>
      </c>
      <c r="N13050">
        <v>2</v>
      </c>
      <c r="P13050" t="s">
        <v>20366</v>
      </c>
      <c r="Q13050" t="s">
        <v>21087</v>
      </c>
      <c r="S13050" t="s">
        <v>20368</v>
      </c>
    </row>
    <row r="13051" spans="1:19" hidden="1" x14ac:dyDescent="0.2">
      <c r="A13051">
        <v>2184</v>
      </c>
      <c r="B13051" t="s">
        <v>21084</v>
      </c>
      <c r="C13051" t="s">
        <v>105</v>
      </c>
      <c r="D13051">
        <v>7.58</v>
      </c>
      <c r="E13051" t="s">
        <v>363</v>
      </c>
      <c r="F13051" t="s">
        <v>21085</v>
      </c>
      <c r="G13051" t="s">
        <v>55</v>
      </c>
      <c r="H13051" t="s">
        <v>2675</v>
      </c>
      <c r="I13051" t="s">
        <v>21088</v>
      </c>
      <c r="K13051"/>
      <c r="L13051" t="s">
        <v>21086</v>
      </c>
      <c r="M13051" t="s">
        <v>26</v>
      </c>
      <c r="N13051">
        <v>2</v>
      </c>
      <c r="P13051" t="s">
        <v>20366</v>
      </c>
      <c r="Q13051" t="s">
        <v>21087</v>
      </c>
      <c r="S13051" t="s">
        <v>20368</v>
      </c>
    </row>
    <row r="13052" spans="1:19" hidden="1" x14ac:dyDescent="0.2">
      <c r="A13052">
        <v>2184</v>
      </c>
      <c r="B13052" t="s">
        <v>21084</v>
      </c>
      <c r="C13052" t="s">
        <v>20452</v>
      </c>
      <c r="D13052">
        <v>8.85</v>
      </c>
      <c r="E13052" t="s">
        <v>363</v>
      </c>
      <c r="F13052" t="s">
        <v>21085</v>
      </c>
      <c r="G13052" t="s">
        <v>55</v>
      </c>
      <c r="H13052" t="s">
        <v>2675</v>
      </c>
      <c r="I13052" t="s">
        <v>21088</v>
      </c>
      <c r="K13052"/>
      <c r="L13052" t="s">
        <v>21086</v>
      </c>
      <c r="M13052" t="s">
        <v>26</v>
      </c>
      <c r="N13052">
        <v>2</v>
      </c>
      <c r="P13052" t="s">
        <v>20366</v>
      </c>
      <c r="Q13052" t="s">
        <v>21087</v>
      </c>
      <c r="S13052" t="s">
        <v>20368</v>
      </c>
    </row>
    <row r="13053" spans="1:19" hidden="1" x14ac:dyDescent="0.2">
      <c r="A13053">
        <v>2186</v>
      </c>
      <c r="B13053" t="s">
        <v>21089</v>
      </c>
      <c r="C13053" t="s">
        <v>105</v>
      </c>
      <c r="D13053">
        <v>0.98</v>
      </c>
      <c r="E13053">
        <v>20</v>
      </c>
      <c r="F13053" t="s">
        <v>21090</v>
      </c>
      <c r="G13053" t="s">
        <v>75</v>
      </c>
      <c r="H13053" t="s">
        <v>23</v>
      </c>
      <c r="I13053" t="s">
        <v>20409</v>
      </c>
      <c r="K13053"/>
      <c r="L13053" t="s">
        <v>21091</v>
      </c>
      <c r="M13053" t="s">
        <v>20396</v>
      </c>
      <c r="N13053">
        <v>4</v>
      </c>
      <c r="P13053" t="s">
        <v>20366</v>
      </c>
      <c r="Q13053" t="s">
        <v>21092</v>
      </c>
      <c r="S13053" t="s">
        <v>20368</v>
      </c>
    </row>
    <row r="13054" spans="1:19" hidden="1" x14ac:dyDescent="0.2">
      <c r="A13054">
        <v>2187</v>
      </c>
      <c r="B13054" t="s">
        <v>21093</v>
      </c>
      <c r="C13054" t="s">
        <v>105</v>
      </c>
      <c r="D13054">
        <v>1.1499999999999999</v>
      </c>
      <c r="E13054">
        <v>5</v>
      </c>
      <c r="F13054" t="s">
        <v>21094</v>
      </c>
      <c r="G13054" t="s">
        <v>75</v>
      </c>
      <c r="H13054" t="s">
        <v>23</v>
      </c>
      <c r="I13054" t="s">
        <v>20416</v>
      </c>
      <c r="K13054"/>
      <c r="L13054" t="s">
        <v>21095</v>
      </c>
      <c r="M13054" t="s">
        <v>26</v>
      </c>
      <c r="N13054">
        <v>2</v>
      </c>
      <c r="P13054" t="s">
        <v>20366</v>
      </c>
      <c r="Q13054" t="s">
        <v>21096</v>
      </c>
      <c r="S13054" t="s">
        <v>20368</v>
      </c>
    </row>
    <row r="13055" spans="1:19" hidden="1" x14ac:dyDescent="0.2">
      <c r="A13055">
        <v>2187</v>
      </c>
      <c r="B13055" t="s">
        <v>21093</v>
      </c>
      <c r="C13055" t="s">
        <v>105</v>
      </c>
      <c r="D13055">
        <v>7.11</v>
      </c>
      <c r="E13055">
        <v>20</v>
      </c>
      <c r="F13055" t="s">
        <v>21094</v>
      </c>
      <c r="G13055" t="s">
        <v>75</v>
      </c>
      <c r="H13055" t="s">
        <v>23</v>
      </c>
      <c r="I13055" t="s">
        <v>20416</v>
      </c>
      <c r="K13055"/>
      <c r="L13055" t="s">
        <v>21095</v>
      </c>
      <c r="M13055" t="s">
        <v>26</v>
      </c>
      <c r="N13055">
        <v>2</v>
      </c>
      <c r="P13055" t="s">
        <v>20366</v>
      </c>
      <c r="Q13055" t="s">
        <v>21096</v>
      </c>
      <c r="S13055" t="s">
        <v>20368</v>
      </c>
    </row>
    <row r="13056" spans="1:19" hidden="1" x14ac:dyDescent="0.2">
      <c r="A13056">
        <v>2187</v>
      </c>
      <c r="B13056" t="s">
        <v>21093</v>
      </c>
      <c r="C13056" t="s">
        <v>20452</v>
      </c>
      <c r="D13056">
        <v>5.04</v>
      </c>
      <c r="E13056">
        <v>5</v>
      </c>
      <c r="F13056" t="s">
        <v>21094</v>
      </c>
      <c r="G13056" t="s">
        <v>31</v>
      </c>
      <c r="H13056" t="s">
        <v>46</v>
      </c>
      <c r="I13056" t="s">
        <v>20416</v>
      </c>
      <c r="K13056"/>
      <c r="L13056" t="s">
        <v>21095</v>
      </c>
      <c r="M13056" t="s">
        <v>26</v>
      </c>
      <c r="N13056">
        <v>2</v>
      </c>
      <c r="P13056" t="s">
        <v>20366</v>
      </c>
      <c r="Q13056" t="s">
        <v>21096</v>
      </c>
      <c r="S13056" t="s">
        <v>20368</v>
      </c>
    </row>
    <row r="13057" spans="1:19" hidden="1" x14ac:dyDescent="0.2">
      <c r="A13057">
        <v>2187</v>
      </c>
      <c r="B13057" t="s">
        <v>21093</v>
      </c>
      <c r="C13057" t="s">
        <v>20452</v>
      </c>
      <c r="D13057">
        <v>4.96</v>
      </c>
      <c r="E13057">
        <v>20</v>
      </c>
      <c r="F13057" t="s">
        <v>21094</v>
      </c>
      <c r="G13057" t="s">
        <v>31</v>
      </c>
      <c r="H13057" t="s">
        <v>46</v>
      </c>
      <c r="I13057" t="s">
        <v>20416</v>
      </c>
      <c r="K13057"/>
      <c r="L13057" t="s">
        <v>21095</v>
      </c>
      <c r="M13057" t="s">
        <v>26</v>
      </c>
      <c r="N13057">
        <v>2</v>
      </c>
      <c r="P13057" t="s">
        <v>20366</v>
      </c>
      <c r="Q13057" t="s">
        <v>21096</v>
      </c>
      <c r="S13057" t="s">
        <v>20368</v>
      </c>
    </row>
    <row r="13058" spans="1:19" hidden="1" x14ac:dyDescent="0.2">
      <c r="A13058">
        <v>2188</v>
      </c>
      <c r="B13058" t="s">
        <v>21097</v>
      </c>
      <c r="C13058" t="s">
        <v>105</v>
      </c>
      <c r="D13058">
        <v>5.18</v>
      </c>
      <c r="E13058">
        <v>25</v>
      </c>
      <c r="F13058" t="s">
        <v>21098</v>
      </c>
      <c r="G13058" t="s">
        <v>55</v>
      </c>
      <c r="H13058" t="s">
        <v>46</v>
      </c>
      <c r="I13058" t="s">
        <v>76</v>
      </c>
      <c r="K13058"/>
      <c r="L13058" t="s">
        <v>21099</v>
      </c>
      <c r="M13058" t="s">
        <v>20396</v>
      </c>
      <c r="N13058">
        <v>4</v>
      </c>
      <c r="P13058" t="s">
        <v>20366</v>
      </c>
      <c r="Q13058" t="s">
        <v>21100</v>
      </c>
      <c r="S13058" t="s">
        <v>20368</v>
      </c>
    </row>
    <row r="13059" spans="1:19" hidden="1" x14ac:dyDescent="0.2">
      <c r="A13059">
        <v>2189</v>
      </c>
      <c r="B13059" t="s">
        <v>21101</v>
      </c>
      <c r="C13059" t="s">
        <v>105</v>
      </c>
      <c r="D13059">
        <v>4.9000000000000004</v>
      </c>
      <c r="E13059">
        <v>25</v>
      </c>
      <c r="F13059" t="s">
        <v>21102</v>
      </c>
      <c r="G13059" t="s">
        <v>55</v>
      </c>
      <c r="H13059" t="s">
        <v>46</v>
      </c>
      <c r="I13059" t="s">
        <v>14562</v>
      </c>
      <c r="K13059"/>
      <c r="L13059" t="s">
        <v>21103</v>
      </c>
      <c r="M13059" t="s">
        <v>20396</v>
      </c>
      <c r="N13059">
        <v>4</v>
      </c>
      <c r="P13059" t="s">
        <v>20366</v>
      </c>
      <c r="Q13059" t="s">
        <v>21104</v>
      </c>
      <c r="S13059" t="s">
        <v>20368</v>
      </c>
    </row>
    <row r="13060" spans="1:19" hidden="1" x14ac:dyDescent="0.2">
      <c r="A13060">
        <v>2190</v>
      </c>
      <c r="B13060" t="s">
        <v>21105</v>
      </c>
      <c r="C13060" t="s">
        <v>105</v>
      </c>
      <c r="D13060">
        <v>2.4700000000000002</v>
      </c>
      <c r="E13060">
        <v>25</v>
      </c>
      <c r="F13060" t="s">
        <v>20412</v>
      </c>
      <c r="G13060" t="s">
        <v>55</v>
      </c>
      <c r="H13060" t="s">
        <v>23</v>
      </c>
      <c r="I13060" t="s">
        <v>20780</v>
      </c>
      <c r="K13060"/>
      <c r="L13060" t="s">
        <v>21106</v>
      </c>
      <c r="M13060" t="s">
        <v>26</v>
      </c>
      <c r="N13060">
        <v>2</v>
      </c>
      <c r="P13060" t="s">
        <v>20366</v>
      </c>
      <c r="Q13060" t="s">
        <v>21107</v>
      </c>
      <c r="S13060" t="s">
        <v>20368</v>
      </c>
    </row>
    <row r="13061" spans="1:19" hidden="1" x14ac:dyDescent="0.2">
      <c r="A13061">
        <v>2190</v>
      </c>
      <c r="B13061" t="s">
        <v>21105</v>
      </c>
      <c r="C13061" t="s">
        <v>20452</v>
      </c>
      <c r="D13061">
        <v>11.04</v>
      </c>
      <c r="E13061">
        <v>25</v>
      </c>
      <c r="F13061" t="s">
        <v>20412</v>
      </c>
      <c r="G13061" t="s">
        <v>55</v>
      </c>
      <c r="H13061" t="s">
        <v>23</v>
      </c>
      <c r="I13061" t="s">
        <v>20780</v>
      </c>
      <c r="K13061"/>
      <c r="L13061" t="s">
        <v>21106</v>
      </c>
      <c r="M13061" t="s">
        <v>26</v>
      </c>
      <c r="N13061">
        <v>2</v>
      </c>
      <c r="P13061" t="s">
        <v>20366</v>
      </c>
      <c r="Q13061" t="s">
        <v>21107</v>
      </c>
      <c r="S13061" t="s">
        <v>20368</v>
      </c>
    </row>
    <row r="13062" spans="1:19" hidden="1" x14ac:dyDescent="0.2">
      <c r="A13062">
        <v>2190</v>
      </c>
      <c r="B13062" t="s">
        <v>21105</v>
      </c>
      <c r="C13062" t="s">
        <v>105</v>
      </c>
      <c r="D13062">
        <v>2.2999999999999998</v>
      </c>
      <c r="F13062" t="s">
        <v>20412</v>
      </c>
      <c r="G13062" t="s">
        <v>1440</v>
      </c>
      <c r="I13062" t="s">
        <v>21108</v>
      </c>
      <c r="K13062"/>
      <c r="L13062" t="s">
        <v>21106</v>
      </c>
      <c r="M13062" t="s">
        <v>26</v>
      </c>
      <c r="N13062">
        <v>2</v>
      </c>
      <c r="P13062" t="s">
        <v>20366</v>
      </c>
      <c r="Q13062" t="s">
        <v>21107</v>
      </c>
      <c r="S13062" t="s">
        <v>20368</v>
      </c>
    </row>
    <row r="13063" spans="1:19" hidden="1" x14ac:dyDescent="0.2">
      <c r="A13063">
        <v>2190</v>
      </c>
      <c r="B13063" t="s">
        <v>21105</v>
      </c>
      <c r="C13063" t="s">
        <v>20452</v>
      </c>
      <c r="D13063">
        <v>11.15</v>
      </c>
      <c r="F13063" t="s">
        <v>20412</v>
      </c>
      <c r="G13063" t="s">
        <v>1440</v>
      </c>
      <c r="I13063" t="s">
        <v>21108</v>
      </c>
      <c r="K13063"/>
      <c r="L13063" t="s">
        <v>21106</v>
      </c>
      <c r="M13063" t="s">
        <v>26</v>
      </c>
      <c r="N13063">
        <v>2</v>
      </c>
      <c r="P13063" t="s">
        <v>20366</v>
      </c>
      <c r="Q13063" t="s">
        <v>21107</v>
      </c>
      <c r="S13063" t="s">
        <v>20368</v>
      </c>
    </row>
    <row r="13064" spans="1:19" hidden="1" x14ac:dyDescent="0.2">
      <c r="A13064">
        <v>2192</v>
      </c>
      <c r="B13064" t="s">
        <v>21109</v>
      </c>
      <c r="C13064" t="s">
        <v>105</v>
      </c>
      <c r="D13064">
        <v>16.5</v>
      </c>
      <c r="G13064" t="s">
        <v>12576</v>
      </c>
      <c r="H13064" t="s">
        <v>23</v>
      </c>
      <c r="I13064" t="s">
        <v>1455</v>
      </c>
      <c r="K13064"/>
      <c r="L13064" t="s">
        <v>21110</v>
      </c>
      <c r="M13064" t="s">
        <v>26</v>
      </c>
      <c r="N13064">
        <v>2</v>
      </c>
      <c r="P13064" t="s">
        <v>20366</v>
      </c>
      <c r="Q13064" t="s">
        <v>21111</v>
      </c>
      <c r="S13064" t="s">
        <v>20368</v>
      </c>
    </row>
    <row r="13065" spans="1:19" hidden="1" x14ac:dyDescent="0.2">
      <c r="A13065">
        <v>2193</v>
      </c>
      <c r="B13065" t="s">
        <v>21112</v>
      </c>
      <c r="C13065" t="s">
        <v>105</v>
      </c>
      <c r="D13065">
        <v>16.100000000000001</v>
      </c>
      <c r="G13065" t="s">
        <v>12576</v>
      </c>
      <c r="H13065" t="s">
        <v>23</v>
      </c>
      <c r="I13065" t="s">
        <v>1455</v>
      </c>
      <c r="K13065"/>
      <c r="L13065" t="s">
        <v>21113</v>
      </c>
      <c r="M13065" t="s">
        <v>26</v>
      </c>
      <c r="N13065">
        <v>2</v>
      </c>
      <c r="P13065" t="s">
        <v>20366</v>
      </c>
      <c r="Q13065" t="s">
        <v>21114</v>
      </c>
      <c r="S13065" t="s">
        <v>20368</v>
      </c>
    </row>
    <row r="13066" spans="1:19" hidden="1" x14ac:dyDescent="0.2">
      <c r="A13066">
        <v>2194</v>
      </c>
      <c r="B13066" t="s">
        <v>21115</v>
      </c>
      <c r="C13066" t="s">
        <v>105</v>
      </c>
      <c r="D13066">
        <v>8.35</v>
      </c>
      <c r="E13066">
        <v>30</v>
      </c>
      <c r="F13066" t="s">
        <v>21085</v>
      </c>
      <c r="G13066" t="s">
        <v>55</v>
      </c>
      <c r="H13066" t="s">
        <v>46</v>
      </c>
      <c r="I13066" t="s">
        <v>10113</v>
      </c>
      <c r="K13066"/>
      <c r="L13066" t="s">
        <v>21116</v>
      </c>
      <c r="M13066" t="s">
        <v>26</v>
      </c>
      <c r="N13066">
        <v>2</v>
      </c>
      <c r="P13066" t="s">
        <v>20366</v>
      </c>
      <c r="Q13066" t="s">
        <v>21117</v>
      </c>
      <c r="S13066" t="s">
        <v>20368</v>
      </c>
    </row>
    <row r="13067" spans="1:19" hidden="1" x14ac:dyDescent="0.2">
      <c r="A13067">
        <v>2194</v>
      </c>
      <c r="B13067" t="s">
        <v>21115</v>
      </c>
      <c r="C13067" t="s">
        <v>105</v>
      </c>
      <c r="D13067">
        <v>8.3000000000000007</v>
      </c>
      <c r="E13067">
        <v>25</v>
      </c>
      <c r="F13067" t="s">
        <v>21085</v>
      </c>
      <c r="G13067" t="s">
        <v>55</v>
      </c>
      <c r="H13067" t="s">
        <v>46</v>
      </c>
      <c r="I13067" t="s">
        <v>9318</v>
      </c>
      <c r="K13067"/>
      <c r="L13067" t="s">
        <v>21116</v>
      </c>
      <c r="M13067" t="s">
        <v>26</v>
      </c>
      <c r="N13067">
        <v>2</v>
      </c>
      <c r="P13067" t="s">
        <v>20366</v>
      </c>
      <c r="Q13067" t="s">
        <v>21117</v>
      </c>
      <c r="S13067" t="s">
        <v>20368</v>
      </c>
    </row>
    <row r="13068" spans="1:19" hidden="1" x14ac:dyDescent="0.2">
      <c r="A13068">
        <v>2195</v>
      </c>
      <c r="B13068" t="s">
        <v>21118</v>
      </c>
      <c r="C13068" t="s">
        <v>105</v>
      </c>
      <c r="D13068">
        <v>10.3</v>
      </c>
      <c r="E13068">
        <v>25</v>
      </c>
      <c r="F13068" t="s">
        <v>1546</v>
      </c>
      <c r="G13068" t="s">
        <v>55</v>
      </c>
      <c r="H13068" t="s">
        <v>23</v>
      </c>
      <c r="I13068" t="s">
        <v>21026</v>
      </c>
      <c r="K13068"/>
      <c r="L13068" t="s">
        <v>21119</v>
      </c>
      <c r="M13068" t="s">
        <v>26</v>
      </c>
      <c r="N13068">
        <v>2</v>
      </c>
      <c r="O13068" t="s">
        <v>21120</v>
      </c>
      <c r="P13068" t="s">
        <v>20366</v>
      </c>
      <c r="Q13068" t="s">
        <v>21121</v>
      </c>
      <c r="S13068" t="s">
        <v>20368</v>
      </c>
    </row>
    <row r="13069" spans="1:19" hidden="1" x14ac:dyDescent="0.2">
      <c r="A13069">
        <v>2195</v>
      </c>
      <c r="B13069" t="s">
        <v>21118</v>
      </c>
      <c r="C13069" t="s">
        <v>105</v>
      </c>
      <c r="D13069">
        <v>10.3</v>
      </c>
      <c r="E13069">
        <v>25</v>
      </c>
      <c r="F13069" t="s">
        <v>21030</v>
      </c>
      <c r="G13069" t="s">
        <v>55</v>
      </c>
      <c r="H13069" t="s">
        <v>23</v>
      </c>
      <c r="I13069" t="s">
        <v>3108</v>
      </c>
      <c r="K13069"/>
      <c r="L13069" t="s">
        <v>21119</v>
      </c>
      <c r="M13069" t="s">
        <v>26</v>
      </c>
      <c r="N13069">
        <v>2</v>
      </c>
      <c r="O13069" t="s">
        <v>21120</v>
      </c>
      <c r="P13069" t="s">
        <v>20366</v>
      </c>
      <c r="Q13069" t="s">
        <v>21121</v>
      </c>
      <c r="S13069" t="s">
        <v>20368</v>
      </c>
    </row>
    <row r="13070" spans="1:19" hidden="1" x14ac:dyDescent="0.2">
      <c r="A13070">
        <v>2196</v>
      </c>
      <c r="B13070" t="s">
        <v>21122</v>
      </c>
      <c r="C13070" t="s">
        <v>105</v>
      </c>
      <c r="D13070">
        <v>10.7</v>
      </c>
      <c r="E13070">
        <v>25</v>
      </c>
      <c r="F13070" t="s">
        <v>21123</v>
      </c>
      <c r="G13070" t="s">
        <v>55</v>
      </c>
      <c r="H13070" t="s">
        <v>23</v>
      </c>
      <c r="I13070" t="s">
        <v>3108</v>
      </c>
      <c r="K13070"/>
      <c r="L13070" t="s">
        <v>21124</v>
      </c>
      <c r="M13070" t="s">
        <v>21125</v>
      </c>
      <c r="N13070">
        <v>3</v>
      </c>
      <c r="O13070" t="s">
        <v>21126</v>
      </c>
      <c r="P13070" t="s">
        <v>20366</v>
      </c>
      <c r="Q13070" t="s">
        <v>21127</v>
      </c>
      <c r="S13070" t="s">
        <v>20368</v>
      </c>
    </row>
    <row r="13071" spans="1:19" hidden="1" x14ac:dyDescent="0.2">
      <c r="A13071">
        <v>2197</v>
      </c>
      <c r="B13071" t="s">
        <v>21128</v>
      </c>
      <c r="C13071" t="s">
        <v>105</v>
      </c>
      <c r="D13071">
        <v>2.89</v>
      </c>
      <c r="E13071">
        <v>25</v>
      </c>
      <c r="F13071" s="1" t="s">
        <v>21129</v>
      </c>
      <c r="G13071" t="s">
        <v>55</v>
      </c>
      <c r="H13071" t="s">
        <v>46</v>
      </c>
      <c r="I13071" t="s">
        <v>6413</v>
      </c>
      <c r="K13071"/>
      <c r="L13071" t="s">
        <v>21130</v>
      </c>
      <c r="M13071" t="s">
        <v>20396</v>
      </c>
      <c r="N13071">
        <v>4</v>
      </c>
      <c r="P13071" t="s">
        <v>20366</v>
      </c>
      <c r="Q13071" t="s">
        <v>21131</v>
      </c>
      <c r="S13071" t="s">
        <v>20368</v>
      </c>
    </row>
    <row r="13072" spans="1:19" hidden="1" x14ac:dyDescent="0.2">
      <c r="A13072">
        <v>2198</v>
      </c>
      <c r="B13072" t="s">
        <v>21132</v>
      </c>
      <c r="C13072" t="s">
        <v>105</v>
      </c>
      <c r="D13072">
        <v>4.08</v>
      </c>
      <c r="E13072">
        <v>25</v>
      </c>
      <c r="F13072" s="1" t="s">
        <v>21129</v>
      </c>
      <c r="G13072" t="s">
        <v>55</v>
      </c>
      <c r="H13072" t="s">
        <v>46</v>
      </c>
      <c r="I13072" t="s">
        <v>6413</v>
      </c>
      <c r="K13072"/>
      <c r="L13072" t="s">
        <v>21133</v>
      </c>
      <c r="M13072" t="s">
        <v>20396</v>
      </c>
      <c r="N13072">
        <v>4</v>
      </c>
      <c r="P13072" t="s">
        <v>20366</v>
      </c>
      <c r="Q13072" t="s">
        <v>21134</v>
      </c>
      <c r="S13072" t="s">
        <v>20368</v>
      </c>
    </row>
    <row r="13073" spans="1:19" hidden="1" x14ac:dyDescent="0.2">
      <c r="A13073">
        <v>2198</v>
      </c>
      <c r="B13073" t="s">
        <v>21132</v>
      </c>
      <c r="C13073" t="s">
        <v>105</v>
      </c>
      <c r="D13073">
        <v>3.93</v>
      </c>
      <c r="E13073">
        <v>25</v>
      </c>
      <c r="F13073" t="s">
        <v>20379</v>
      </c>
      <c r="G13073" t="s">
        <v>55</v>
      </c>
      <c r="H13073" t="s">
        <v>46</v>
      </c>
      <c r="I13073" t="s">
        <v>20380</v>
      </c>
      <c r="K13073"/>
      <c r="L13073" t="s">
        <v>21133</v>
      </c>
      <c r="M13073" t="s">
        <v>20396</v>
      </c>
      <c r="N13073">
        <v>4</v>
      </c>
      <c r="P13073" t="s">
        <v>20366</v>
      </c>
      <c r="Q13073" t="s">
        <v>21134</v>
      </c>
      <c r="S13073" t="s">
        <v>20368</v>
      </c>
    </row>
    <row r="13074" spans="1:19" hidden="1" x14ac:dyDescent="0.2">
      <c r="A13074">
        <v>2199</v>
      </c>
      <c r="B13074" t="s">
        <v>21135</v>
      </c>
      <c r="C13074" t="s">
        <v>105</v>
      </c>
      <c r="D13074">
        <v>3.01</v>
      </c>
      <c r="E13074">
        <v>25</v>
      </c>
      <c r="F13074" t="s">
        <v>1394</v>
      </c>
      <c r="G13074" t="s">
        <v>55</v>
      </c>
      <c r="H13074" t="s">
        <v>46</v>
      </c>
      <c r="I13074" t="s">
        <v>10703</v>
      </c>
      <c r="K13074"/>
      <c r="L13074" t="s">
        <v>21136</v>
      </c>
      <c r="M13074" t="s">
        <v>20396</v>
      </c>
      <c r="N13074">
        <v>4</v>
      </c>
      <c r="P13074" t="s">
        <v>20366</v>
      </c>
      <c r="Q13074" t="s">
        <v>21137</v>
      </c>
      <c r="S13074" t="s">
        <v>20368</v>
      </c>
    </row>
    <row r="13075" spans="1:19" hidden="1" x14ac:dyDescent="0.2">
      <c r="A13075">
        <v>2200</v>
      </c>
      <c r="B13075" t="s">
        <v>21138</v>
      </c>
      <c r="C13075" t="s">
        <v>105</v>
      </c>
      <c r="D13075">
        <v>4.01</v>
      </c>
      <c r="E13075">
        <v>25</v>
      </c>
      <c r="F13075" s="1" t="s">
        <v>21139</v>
      </c>
      <c r="G13075" t="s">
        <v>55</v>
      </c>
      <c r="H13075" t="s">
        <v>46</v>
      </c>
      <c r="I13075" t="s">
        <v>6413</v>
      </c>
      <c r="K13075"/>
      <c r="L13075" t="s">
        <v>21140</v>
      </c>
      <c r="M13075" t="s">
        <v>20396</v>
      </c>
      <c r="N13075">
        <v>4</v>
      </c>
      <c r="P13075" t="s">
        <v>20366</v>
      </c>
      <c r="Q13075" t="s">
        <v>21141</v>
      </c>
      <c r="S13075" t="s">
        <v>20368</v>
      </c>
    </row>
    <row r="13076" spans="1:19" hidden="1" x14ac:dyDescent="0.2">
      <c r="A13076">
        <v>2200</v>
      </c>
      <c r="B13076" t="s">
        <v>21138</v>
      </c>
      <c r="C13076" t="s">
        <v>105</v>
      </c>
      <c r="D13076">
        <v>4.07</v>
      </c>
      <c r="E13076">
        <v>25</v>
      </c>
      <c r="F13076" t="s">
        <v>1394</v>
      </c>
      <c r="G13076" t="s">
        <v>55</v>
      </c>
      <c r="H13076" t="s">
        <v>46</v>
      </c>
      <c r="I13076" t="s">
        <v>10703</v>
      </c>
      <c r="K13076"/>
      <c r="L13076" t="s">
        <v>21140</v>
      </c>
      <c r="M13076" t="s">
        <v>20396</v>
      </c>
      <c r="N13076">
        <v>4</v>
      </c>
      <c r="P13076" t="s">
        <v>20366</v>
      </c>
      <c r="Q13076" t="s">
        <v>21141</v>
      </c>
      <c r="S13076" t="s">
        <v>20368</v>
      </c>
    </row>
    <row r="13077" spans="1:19" hidden="1" x14ac:dyDescent="0.2">
      <c r="A13077">
        <v>2201</v>
      </c>
      <c r="B13077" t="s">
        <v>21142</v>
      </c>
      <c r="C13077" t="s">
        <v>105</v>
      </c>
      <c r="D13077">
        <v>5.0999999999999996</v>
      </c>
      <c r="E13077">
        <v>25</v>
      </c>
      <c r="G13077" t="s">
        <v>55</v>
      </c>
      <c r="H13077" t="s">
        <v>46</v>
      </c>
      <c r="I13077" t="s">
        <v>8004</v>
      </c>
      <c r="K13077"/>
      <c r="L13077" t="s">
        <v>21143</v>
      </c>
      <c r="M13077" t="s">
        <v>26</v>
      </c>
      <c r="N13077">
        <v>2</v>
      </c>
      <c r="P13077" t="s">
        <v>20366</v>
      </c>
      <c r="Q13077" t="s">
        <v>21144</v>
      </c>
      <c r="S13077" t="s">
        <v>20368</v>
      </c>
    </row>
    <row r="13078" spans="1:19" hidden="1" x14ac:dyDescent="0.2">
      <c r="A13078">
        <v>2202</v>
      </c>
      <c r="B13078" t="s">
        <v>21145</v>
      </c>
      <c r="C13078" t="s">
        <v>105</v>
      </c>
      <c r="D13078">
        <v>3.32</v>
      </c>
      <c r="E13078">
        <v>20</v>
      </c>
      <c r="F13078" t="s">
        <v>21146</v>
      </c>
      <c r="G13078" t="s">
        <v>55</v>
      </c>
      <c r="H13078" t="s">
        <v>46</v>
      </c>
      <c r="I13078" t="s">
        <v>10660</v>
      </c>
      <c r="K13078"/>
      <c r="L13078" t="s">
        <v>21147</v>
      </c>
      <c r="M13078" t="s">
        <v>20396</v>
      </c>
      <c r="N13078">
        <v>4</v>
      </c>
      <c r="P13078" t="s">
        <v>20366</v>
      </c>
      <c r="Q13078" t="s">
        <v>21148</v>
      </c>
      <c r="S13078" t="s">
        <v>20368</v>
      </c>
    </row>
    <row r="13079" spans="1:19" hidden="1" x14ac:dyDescent="0.2">
      <c r="A13079">
        <v>2202</v>
      </c>
      <c r="B13079" t="s">
        <v>21145</v>
      </c>
      <c r="C13079" t="s">
        <v>20452</v>
      </c>
      <c r="D13079">
        <v>9.83</v>
      </c>
      <c r="E13079">
        <v>20</v>
      </c>
      <c r="F13079" t="s">
        <v>21146</v>
      </c>
      <c r="G13079" t="s">
        <v>55</v>
      </c>
      <c r="H13079" t="s">
        <v>46</v>
      </c>
      <c r="I13079" t="s">
        <v>10660</v>
      </c>
      <c r="K13079"/>
      <c r="L13079" t="s">
        <v>21147</v>
      </c>
      <c r="M13079" t="s">
        <v>20396</v>
      </c>
      <c r="N13079">
        <v>4</v>
      </c>
      <c r="P13079" t="s">
        <v>20366</v>
      </c>
      <c r="Q13079" t="s">
        <v>21148</v>
      </c>
      <c r="S13079" t="s">
        <v>20368</v>
      </c>
    </row>
    <row r="13080" spans="1:19" hidden="1" x14ac:dyDescent="0.2">
      <c r="A13080">
        <v>2204</v>
      </c>
      <c r="B13080" t="s">
        <v>21149</v>
      </c>
      <c r="C13080" t="s">
        <v>105</v>
      </c>
      <c r="D13080">
        <v>2.39</v>
      </c>
      <c r="E13080" t="s">
        <v>363</v>
      </c>
      <c r="F13080" t="s">
        <v>2199</v>
      </c>
      <c r="G13080" t="s">
        <v>55</v>
      </c>
      <c r="H13080" t="s">
        <v>23</v>
      </c>
      <c r="I13080" t="s">
        <v>8246</v>
      </c>
      <c r="K13080"/>
      <c r="L13080" t="s">
        <v>21150</v>
      </c>
      <c r="M13080" t="s">
        <v>26</v>
      </c>
      <c r="N13080">
        <v>2</v>
      </c>
      <c r="P13080" t="s">
        <v>20366</v>
      </c>
      <c r="Q13080" t="s">
        <v>21151</v>
      </c>
      <c r="S13080" t="s">
        <v>20368</v>
      </c>
    </row>
    <row r="13081" spans="1:19" hidden="1" x14ac:dyDescent="0.2">
      <c r="A13081">
        <v>2205</v>
      </c>
      <c r="B13081" t="s">
        <v>21152</v>
      </c>
      <c r="C13081" t="s">
        <v>105</v>
      </c>
      <c r="D13081">
        <v>3.97</v>
      </c>
      <c r="E13081" t="s">
        <v>363</v>
      </c>
      <c r="F13081" t="s">
        <v>2199</v>
      </c>
      <c r="G13081" t="s">
        <v>55</v>
      </c>
      <c r="H13081" t="s">
        <v>23</v>
      </c>
      <c r="I13081" t="s">
        <v>8246</v>
      </c>
      <c r="K13081"/>
      <c r="L13081" t="s">
        <v>21153</v>
      </c>
      <c r="M13081" t="s">
        <v>26</v>
      </c>
      <c r="N13081">
        <v>2</v>
      </c>
      <c r="P13081" t="s">
        <v>20366</v>
      </c>
      <c r="Q13081" t="s">
        <v>21154</v>
      </c>
      <c r="S13081" t="s">
        <v>20368</v>
      </c>
    </row>
    <row r="13082" spans="1:19" hidden="1" x14ac:dyDescent="0.2">
      <c r="A13082">
        <v>2206</v>
      </c>
      <c r="B13082" t="s">
        <v>21155</v>
      </c>
      <c r="C13082" t="s">
        <v>105</v>
      </c>
      <c r="D13082">
        <v>3.41</v>
      </c>
      <c r="E13082">
        <v>20</v>
      </c>
      <c r="G13082" t="s">
        <v>31</v>
      </c>
      <c r="H13082" t="s">
        <v>46</v>
      </c>
      <c r="I13082" t="s">
        <v>20409</v>
      </c>
      <c r="K13082"/>
      <c r="L13082" t="s">
        <v>21156</v>
      </c>
      <c r="M13082" t="s">
        <v>26</v>
      </c>
      <c r="N13082">
        <v>2</v>
      </c>
      <c r="P13082" t="s">
        <v>20366</v>
      </c>
      <c r="Q13082" t="s">
        <v>21157</v>
      </c>
      <c r="S13082" t="s">
        <v>20368</v>
      </c>
    </row>
    <row r="13083" spans="1:19" hidden="1" x14ac:dyDescent="0.2">
      <c r="A13083">
        <v>2207</v>
      </c>
      <c r="B13083" t="s">
        <v>21158</v>
      </c>
      <c r="C13083" t="s">
        <v>105</v>
      </c>
      <c r="D13083">
        <v>3.24</v>
      </c>
      <c r="E13083">
        <v>25</v>
      </c>
      <c r="F13083" t="s">
        <v>21054</v>
      </c>
      <c r="G13083" t="s">
        <v>31</v>
      </c>
      <c r="H13083" t="s">
        <v>46</v>
      </c>
      <c r="I13083" t="s">
        <v>186</v>
      </c>
      <c r="K13083"/>
      <c r="L13083" t="s">
        <v>21159</v>
      </c>
      <c r="M13083" t="s">
        <v>26</v>
      </c>
      <c r="N13083">
        <v>2</v>
      </c>
      <c r="P13083" t="s">
        <v>20366</v>
      </c>
      <c r="Q13083" t="s">
        <v>21160</v>
      </c>
      <c r="S13083" t="s">
        <v>20368</v>
      </c>
    </row>
    <row r="13084" spans="1:19" hidden="1" x14ac:dyDescent="0.2">
      <c r="A13084">
        <v>2207</v>
      </c>
      <c r="B13084" t="s">
        <v>21158</v>
      </c>
      <c r="C13084" t="s">
        <v>105</v>
      </c>
      <c r="D13084">
        <v>3.37</v>
      </c>
      <c r="E13084">
        <v>20</v>
      </c>
      <c r="F13084" t="s">
        <v>21054</v>
      </c>
      <c r="G13084" t="s">
        <v>31</v>
      </c>
      <c r="H13084" t="s">
        <v>46</v>
      </c>
      <c r="I13084" t="s">
        <v>20409</v>
      </c>
      <c r="K13084"/>
      <c r="L13084" t="s">
        <v>21159</v>
      </c>
      <c r="M13084" t="s">
        <v>26</v>
      </c>
      <c r="N13084">
        <v>2</v>
      </c>
      <c r="P13084" t="s">
        <v>20366</v>
      </c>
      <c r="Q13084" t="s">
        <v>21160</v>
      </c>
      <c r="S13084" t="s">
        <v>20368</v>
      </c>
    </row>
    <row r="13085" spans="1:19" hidden="1" x14ac:dyDescent="0.2">
      <c r="A13085">
        <v>2208</v>
      </c>
      <c r="B13085" t="s">
        <v>21161</v>
      </c>
      <c r="C13085" t="s">
        <v>20452</v>
      </c>
      <c r="D13085">
        <v>3.4</v>
      </c>
      <c r="F13085" t="s">
        <v>21162</v>
      </c>
      <c r="G13085" t="s">
        <v>55</v>
      </c>
      <c r="H13085" t="s">
        <v>23</v>
      </c>
      <c r="I13085" t="s">
        <v>9376</v>
      </c>
      <c r="K13085"/>
      <c r="L13085" t="s">
        <v>21163</v>
      </c>
      <c r="M13085" t="s">
        <v>26</v>
      </c>
      <c r="N13085">
        <v>2</v>
      </c>
      <c r="P13085" t="s">
        <v>20366</v>
      </c>
      <c r="Q13085" t="s">
        <v>21164</v>
      </c>
      <c r="S13085" t="s">
        <v>20368</v>
      </c>
    </row>
    <row r="13086" spans="1:19" hidden="1" x14ac:dyDescent="0.2">
      <c r="A13086">
        <v>2208</v>
      </c>
      <c r="B13086" t="s">
        <v>21161</v>
      </c>
      <c r="C13086" t="s">
        <v>20441</v>
      </c>
      <c r="D13086">
        <v>6.35</v>
      </c>
      <c r="F13086" t="s">
        <v>21162</v>
      </c>
      <c r="G13086" t="s">
        <v>55</v>
      </c>
      <c r="H13086" t="s">
        <v>23</v>
      </c>
      <c r="I13086" t="s">
        <v>9376</v>
      </c>
      <c r="K13086"/>
      <c r="L13086" t="s">
        <v>21163</v>
      </c>
      <c r="M13086" t="s">
        <v>26</v>
      </c>
      <c r="N13086">
        <v>2</v>
      </c>
      <c r="P13086" t="s">
        <v>20366</v>
      </c>
      <c r="Q13086" t="s">
        <v>21164</v>
      </c>
      <c r="S13086" t="s">
        <v>20368</v>
      </c>
    </row>
    <row r="13087" spans="1:19" hidden="1" x14ac:dyDescent="0.2">
      <c r="A13087">
        <v>2208</v>
      </c>
      <c r="B13087" t="s">
        <v>21161</v>
      </c>
      <c r="C13087" t="s">
        <v>20452</v>
      </c>
      <c r="D13087">
        <v>3.5</v>
      </c>
      <c r="F13087" t="s">
        <v>21165</v>
      </c>
      <c r="G13087" t="s">
        <v>55</v>
      </c>
      <c r="H13087" t="s">
        <v>23</v>
      </c>
      <c r="I13087" t="s">
        <v>9376</v>
      </c>
      <c r="K13087"/>
      <c r="L13087" t="s">
        <v>21163</v>
      </c>
      <c r="M13087" t="s">
        <v>26</v>
      </c>
      <c r="N13087">
        <v>2</v>
      </c>
      <c r="P13087" t="s">
        <v>20366</v>
      </c>
      <c r="Q13087" t="s">
        <v>21164</v>
      </c>
      <c r="S13087" t="s">
        <v>20368</v>
      </c>
    </row>
    <row r="13088" spans="1:19" hidden="1" x14ac:dyDescent="0.2">
      <c r="A13088">
        <v>2208</v>
      </c>
      <c r="B13088" t="s">
        <v>21161</v>
      </c>
      <c r="C13088" t="s">
        <v>20441</v>
      </c>
      <c r="D13088">
        <v>6.4</v>
      </c>
      <c r="F13088" t="s">
        <v>21165</v>
      </c>
      <c r="G13088" t="s">
        <v>55</v>
      </c>
      <c r="H13088" t="s">
        <v>23</v>
      </c>
      <c r="I13088" t="s">
        <v>9376</v>
      </c>
      <c r="K13088"/>
      <c r="L13088" t="s">
        <v>21163</v>
      </c>
      <c r="M13088" t="s">
        <v>26</v>
      </c>
      <c r="N13088">
        <v>2</v>
      </c>
      <c r="P13088" t="s">
        <v>20366</v>
      </c>
      <c r="Q13088" t="s">
        <v>21164</v>
      </c>
      <c r="S13088" t="s">
        <v>20368</v>
      </c>
    </row>
    <row r="13089" spans="1:19" hidden="1" x14ac:dyDescent="0.2">
      <c r="A13089">
        <v>2209</v>
      </c>
      <c r="B13089" t="s">
        <v>21166</v>
      </c>
      <c r="C13089" t="s">
        <v>105</v>
      </c>
      <c r="D13089">
        <v>3.67</v>
      </c>
      <c r="E13089">
        <v>20</v>
      </c>
      <c r="G13089" t="s">
        <v>31</v>
      </c>
      <c r="H13089" t="s">
        <v>46</v>
      </c>
      <c r="I13089" t="s">
        <v>20409</v>
      </c>
      <c r="K13089"/>
      <c r="L13089" t="s">
        <v>21167</v>
      </c>
      <c r="M13089" t="s">
        <v>26</v>
      </c>
      <c r="N13089">
        <v>2</v>
      </c>
      <c r="P13089" t="s">
        <v>20366</v>
      </c>
      <c r="Q13089" t="s">
        <v>21168</v>
      </c>
      <c r="S13089" t="s">
        <v>20368</v>
      </c>
    </row>
    <row r="13090" spans="1:19" hidden="1" x14ac:dyDescent="0.2">
      <c r="A13090">
        <v>2210</v>
      </c>
      <c r="B13090" t="s">
        <v>21169</v>
      </c>
      <c r="C13090" t="s">
        <v>105</v>
      </c>
      <c r="D13090">
        <v>7.86</v>
      </c>
      <c r="E13090">
        <v>25</v>
      </c>
      <c r="G13090" t="s">
        <v>55</v>
      </c>
      <c r="H13090" t="s">
        <v>46</v>
      </c>
      <c r="I13090" t="s">
        <v>1557</v>
      </c>
      <c r="K13090"/>
      <c r="L13090" t="s">
        <v>21170</v>
      </c>
      <c r="M13090" t="s">
        <v>26</v>
      </c>
      <c r="N13090">
        <v>2</v>
      </c>
      <c r="P13090" t="s">
        <v>20366</v>
      </c>
      <c r="Q13090" t="s">
        <v>21171</v>
      </c>
      <c r="S13090" t="s">
        <v>20368</v>
      </c>
    </row>
    <row r="13091" spans="1:19" hidden="1" x14ac:dyDescent="0.2">
      <c r="A13091">
        <v>2211</v>
      </c>
      <c r="B13091" t="s">
        <v>21172</v>
      </c>
      <c r="C13091" t="s">
        <v>20452</v>
      </c>
      <c r="D13091">
        <v>7.68</v>
      </c>
      <c r="E13091">
        <v>20</v>
      </c>
      <c r="F13091" t="s">
        <v>21173</v>
      </c>
      <c r="G13091" t="s">
        <v>12576</v>
      </c>
      <c r="H13091" t="s">
        <v>2675</v>
      </c>
      <c r="I13091" t="s">
        <v>21174</v>
      </c>
      <c r="K13091"/>
      <c r="L13091" t="s">
        <v>21175</v>
      </c>
      <c r="M13091" t="s">
        <v>21125</v>
      </c>
      <c r="N13091">
        <v>3</v>
      </c>
      <c r="O13091" t="s">
        <v>21176</v>
      </c>
      <c r="P13091" t="s">
        <v>20366</v>
      </c>
      <c r="Q13091" t="s">
        <v>21177</v>
      </c>
      <c r="S13091" t="s">
        <v>20368</v>
      </c>
    </row>
    <row r="13092" spans="1:19" hidden="1" x14ac:dyDescent="0.2">
      <c r="A13092">
        <v>2211</v>
      </c>
      <c r="B13092" t="s">
        <v>21172</v>
      </c>
      <c r="C13092" t="s">
        <v>105</v>
      </c>
      <c r="D13092">
        <v>2.74</v>
      </c>
      <c r="E13092">
        <v>0</v>
      </c>
      <c r="F13092" t="s">
        <v>21178</v>
      </c>
      <c r="G13092" t="s">
        <v>144</v>
      </c>
      <c r="I13092" t="s">
        <v>3218</v>
      </c>
      <c r="K13092"/>
      <c r="L13092" t="s">
        <v>21175</v>
      </c>
      <c r="M13092" t="s">
        <v>21125</v>
      </c>
      <c r="N13092">
        <v>3</v>
      </c>
      <c r="O13092" t="s">
        <v>21176</v>
      </c>
      <c r="P13092" t="s">
        <v>20366</v>
      </c>
      <c r="Q13092" t="s">
        <v>21177</v>
      </c>
      <c r="S13092" t="s">
        <v>20368</v>
      </c>
    </row>
    <row r="13093" spans="1:19" hidden="1" x14ac:dyDescent="0.2">
      <c r="A13093">
        <v>2211</v>
      </c>
      <c r="B13093" t="s">
        <v>21172</v>
      </c>
      <c r="C13093" t="s">
        <v>105</v>
      </c>
      <c r="D13093">
        <v>2.4700000000000002</v>
      </c>
      <c r="F13093" t="s">
        <v>21178</v>
      </c>
      <c r="I13093" t="s">
        <v>859</v>
      </c>
      <c r="K13093"/>
      <c r="L13093" t="s">
        <v>21175</v>
      </c>
      <c r="M13093" t="s">
        <v>21125</v>
      </c>
      <c r="N13093">
        <v>3</v>
      </c>
      <c r="O13093" t="s">
        <v>21176</v>
      </c>
      <c r="P13093" t="s">
        <v>20366</v>
      </c>
      <c r="Q13093" t="s">
        <v>21177</v>
      </c>
      <c r="S13093" t="s">
        <v>20368</v>
      </c>
    </row>
    <row r="13094" spans="1:19" hidden="1" x14ac:dyDescent="0.2">
      <c r="A13094">
        <v>2211</v>
      </c>
      <c r="B13094" t="s">
        <v>21172</v>
      </c>
      <c r="C13094" t="s">
        <v>105</v>
      </c>
      <c r="D13094">
        <v>1.41</v>
      </c>
      <c r="F13094" t="s">
        <v>21178</v>
      </c>
      <c r="G13094" t="s">
        <v>31</v>
      </c>
      <c r="H13094" t="s">
        <v>23</v>
      </c>
      <c r="I13094" t="s">
        <v>72</v>
      </c>
      <c r="K13094"/>
      <c r="L13094" t="s">
        <v>21175</v>
      </c>
      <c r="M13094" t="s">
        <v>21125</v>
      </c>
      <c r="N13094">
        <v>3</v>
      </c>
      <c r="O13094" t="s">
        <v>21176</v>
      </c>
      <c r="P13094" t="s">
        <v>20366</v>
      </c>
      <c r="Q13094" t="s">
        <v>21177</v>
      </c>
      <c r="S13094" t="s">
        <v>20368</v>
      </c>
    </row>
    <row r="13095" spans="1:19" hidden="1" x14ac:dyDescent="0.2">
      <c r="A13095">
        <v>2212</v>
      </c>
      <c r="B13095" t="s">
        <v>21179</v>
      </c>
      <c r="C13095" t="s">
        <v>105</v>
      </c>
      <c r="D13095">
        <v>9.6999999999999993</v>
      </c>
      <c r="E13095">
        <v>25</v>
      </c>
      <c r="G13095" t="s">
        <v>55</v>
      </c>
      <c r="H13095" t="s">
        <v>23</v>
      </c>
      <c r="I13095" t="s">
        <v>21180</v>
      </c>
      <c r="K13095"/>
      <c r="L13095" t="s">
        <v>21181</v>
      </c>
      <c r="M13095" t="s">
        <v>26</v>
      </c>
      <c r="N13095">
        <v>2</v>
      </c>
      <c r="P13095" t="s">
        <v>20366</v>
      </c>
      <c r="Q13095" t="s">
        <v>21182</v>
      </c>
      <c r="S13095" t="s">
        <v>20368</v>
      </c>
    </row>
    <row r="13096" spans="1:19" hidden="1" x14ac:dyDescent="0.2">
      <c r="A13096">
        <v>2216</v>
      </c>
      <c r="B13096" t="s">
        <v>21183</v>
      </c>
      <c r="C13096" t="s">
        <v>20452</v>
      </c>
      <c r="D13096">
        <v>10.84</v>
      </c>
      <c r="E13096">
        <v>25</v>
      </c>
      <c r="F13096" s="1" t="s">
        <v>21184</v>
      </c>
      <c r="G13096" t="s">
        <v>31</v>
      </c>
      <c r="H13096" t="s">
        <v>46</v>
      </c>
      <c r="I13096" t="s">
        <v>20612</v>
      </c>
      <c r="K13096"/>
      <c r="L13096" t="s">
        <v>21185</v>
      </c>
      <c r="M13096" t="s">
        <v>20396</v>
      </c>
      <c r="N13096">
        <v>4</v>
      </c>
      <c r="P13096" t="s">
        <v>20366</v>
      </c>
      <c r="Q13096" t="s">
        <v>21186</v>
      </c>
      <c r="S13096" t="s">
        <v>20368</v>
      </c>
    </row>
    <row r="13097" spans="1:19" hidden="1" x14ac:dyDescent="0.2">
      <c r="A13097">
        <v>2216</v>
      </c>
      <c r="B13097" t="s">
        <v>21183</v>
      </c>
      <c r="C13097" t="s">
        <v>105</v>
      </c>
      <c r="D13097">
        <v>4.38</v>
      </c>
      <c r="E13097">
        <v>25</v>
      </c>
      <c r="F13097" t="s">
        <v>21187</v>
      </c>
      <c r="G13097" t="s">
        <v>55</v>
      </c>
      <c r="H13097" t="s">
        <v>46</v>
      </c>
      <c r="I13097" t="s">
        <v>335</v>
      </c>
      <c r="K13097"/>
      <c r="L13097" t="s">
        <v>21185</v>
      </c>
      <c r="M13097" t="s">
        <v>20396</v>
      </c>
      <c r="N13097">
        <v>4</v>
      </c>
      <c r="P13097" t="s">
        <v>20366</v>
      </c>
      <c r="Q13097" t="s">
        <v>21186</v>
      </c>
      <c r="S13097" t="s">
        <v>20368</v>
      </c>
    </row>
    <row r="13098" spans="1:19" hidden="1" x14ac:dyDescent="0.2">
      <c r="A13098">
        <v>2216</v>
      </c>
      <c r="B13098" t="s">
        <v>21183</v>
      </c>
      <c r="C13098" t="s">
        <v>20452</v>
      </c>
      <c r="D13098">
        <v>10.38</v>
      </c>
      <c r="E13098">
        <v>25</v>
      </c>
      <c r="F13098" t="s">
        <v>21187</v>
      </c>
      <c r="G13098" t="s">
        <v>55</v>
      </c>
      <c r="H13098" t="s">
        <v>46</v>
      </c>
      <c r="I13098" t="s">
        <v>335</v>
      </c>
      <c r="K13098"/>
      <c r="L13098" t="s">
        <v>21185</v>
      </c>
      <c r="M13098" t="s">
        <v>20396</v>
      </c>
      <c r="N13098">
        <v>4</v>
      </c>
      <c r="P13098" t="s">
        <v>20366</v>
      </c>
      <c r="Q13098" t="s">
        <v>21186</v>
      </c>
      <c r="S13098" t="s">
        <v>20368</v>
      </c>
    </row>
    <row r="13099" spans="1:19" hidden="1" x14ac:dyDescent="0.2">
      <c r="A13099">
        <v>2216</v>
      </c>
      <c r="B13099" t="s">
        <v>21183</v>
      </c>
      <c r="C13099" t="s">
        <v>105</v>
      </c>
      <c r="D13099">
        <v>4.2699999999999996</v>
      </c>
      <c r="E13099">
        <v>30</v>
      </c>
      <c r="F13099" t="s">
        <v>20587</v>
      </c>
      <c r="G13099" t="s">
        <v>55</v>
      </c>
      <c r="H13099" t="s">
        <v>46</v>
      </c>
      <c r="I13099" t="s">
        <v>6948</v>
      </c>
      <c r="K13099"/>
      <c r="L13099" t="s">
        <v>21185</v>
      </c>
      <c r="M13099" t="s">
        <v>20396</v>
      </c>
      <c r="N13099">
        <v>4</v>
      </c>
      <c r="P13099" t="s">
        <v>20366</v>
      </c>
      <c r="Q13099" t="s">
        <v>21186</v>
      </c>
      <c r="S13099" t="s">
        <v>20368</v>
      </c>
    </row>
    <row r="13100" spans="1:19" hidden="1" x14ac:dyDescent="0.2">
      <c r="A13100">
        <v>2216</v>
      </c>
      <c r="B13100" t="s">
        <v>21183</v>
      </c>
      <c r="C13100" t="s">
        <v>20452</v>
      </c>
      <c r="D13100">
        <v>10.199999999999999</v>
      </c>
      <c r="E13100">
        <v>20</v>
      </c>
      <c r="F13100" t="s">
        <v>20587</v>
      </c>
      <c r="G13100" t="s">
        <v>31</v>
      </c>
      <c r="H13100" t="s">
        <v>46</v>
      </c>
      <c r="I13100" t="s">
        <v>4397</v>
      </c>
      <c r="K13100"/>
      <c r="L13100" t="s">
        <v>21185</v>
      </c>
      <c r="M13100" t="s">
        <v>20396</v>
      </c>
      <c r="N13100">
        <v>4</v>
      </c>
      <c r="P13100" t="s">
        <v>20366</v>
      </c>
      <c r="Q13100" t="s">
        <v>21186</v>
      </c>
      <c r="S13100" t="s">
        <v>20368</v>
      </c>
    </row>
    <row r="13101" spans="1:19" hidden="1" x14ac:dyDescent="0.2">
      <c r="A13101">
        <v>2216</v>
      </c>
      <c r="B13101" t="s">
        <v>21183</v>
      </c>
      <c r="C13101" t="s">
        <v>20452</v>
      </c>
      <c r="D13101">
        <v>10.029999999999999</v>
      </c>
      <c r="E13101">
        <v>30</v>
      </c>
      <c r="F13101" t="s">
        <v>20587</v>
      </c>
      <c r="G13101" t="s">
        <v>31</v>
      </c>
      <c r="H13101" t="s">
        <v>46</v>
      </c>
      <c r="I13101" t="s">
        <v>4397</v>
      </c>
      <c r="K13101"/>
      <c r="L13101" t="s">
        <v>21185</v>
      </c>
      <c r="M13101" t="s">
        <v>20396</v>
      </c>
      <c r="N13101">
        <v>4</v>
      </c>
      <c r="P13101" t="s">
        <v>20366</v>
      </c>
      <c r="Q13101" t="s">
        <v>21186</v>
      </c>
      <c r="S13101" t="s">
        <v>20368</v>
      </c>
    </row>
    <row r="13102" spans="1:19" hidden="1" x14ac:dyDescent="0.2">
      <c r="A13102">
        <v>2216</v>
      </c>
      <c r="B13102" t="s">
        <v>21183</v>
      </c>
      <c r="C13102" t="s">
        <v>20452</v>
      </c>
      <c r="D13102">
        <v>9.85</v>
      </c>
      <c r="E13102">
        <v>40</v>
      </c>
      <c r="F13102" t="s">
        <v>20587</v>
      </c>
      <c r="G13102" t="s">
        <v>31</v>
      </c>
      <c r="H13102" t="s">
        <v>46</v>
      </c>
      <c r="I13102" t="s">
        <v>4397</v>
      </c>
      <c r="K13102"/>
      <c r="L13102" t="s">
        <v>21185</v>
      </c>
      <c r="M13102" t="s">
        <v>20396</v>
      </c>
      <c r="N13102">
        <v>4</v>
      </c>
      <c r="P13102" t="s">
        <v>20366</v>
      </c>
      <c r="Q13102" t="s">
        <v>21186</v>
      </c>
      <c r="S13102" t="s">
        <v>20368</v>
      </c>
    </row>
    <row r="13103" spans="1:19" hidden="1" x14ac:dyDescent="0.2">
      <c r="A13103">
        <v>2216</v>
      </c>
      <c r="B13103" t="s">
        <v>21183</v>
      </c>
      <c r="C13103" t="s">
        <v>20452</v>
      </c>
      <c r="D13103">
        <v>10.050000000000001</v>
      </c>
      <c r="E13103">
        <v>30</v>
      </c>
      <c r="F13103" t="s">
        <v>21188</v>
      </c>
      <c r="G13103" t="s">
        <v>55</v>
      </c>
      <c r="H13103" t="s">
        <v>46</v>
      </c>
      <c r="I13103" t="s">
        <v>21189</v>
      </c>
      <c r="K13103"/>
      <c r="L13103" t="s">
        <v>21185</v>
      </c>
      <c r="M13103" t="s">
        <v>20396</v>
      </c>
      <c r="N13103">
        <v>4</v>
      </c>
      <c r="P13103" t="s">
        <v>20366</v>
      </c>
      <c r="Q13103" t="s">
        <v>21186</v>
      </c>
      <c r="S13103" t="s">
        <v>20368</v>
      </c>
    </row>
    <row r="13104" spans="1:19" hidden="1" x14ac:dyDescent="0.2">
      <c r="A13104">
        <v>2217</v>
      </c>
      <c r="B13104" t="s">
        <v>21190</v>
      </c>
      <c r="C13104" t="s">
        <v>21191</v>
      </c>
      <c r="D13104">
        <v>3.45</v>
      </c>
      <c r="F13104" t="s">
        <v>21192</v>
      </c>
      <c r="G13104" t="s">
        <v>55</v>
      </c>
      <c r="I13104" t="s">
        <v>8897</v>
      </c>
      <c r="K13104"/>
      <c r="L13104" t="s">
        <v>21193</v>
      </c>
      <c r="M13104" t="s">
        <v>20719</v>
      </c>
      <c r="N13104">
        <v>3</v>
      </c>
      <c r="P13104" t="s">
        <v>20366</v>
      </c>
      <c r="Q13104" t="s">
        <v>21194</v>
      </c>
      <c r="S13104" t="s">
        <v>20368</v>
      </c>
    </row>
    <row r="13105" spans="1:19" hidden="1" x14ac:dyDescent="0.2">
      <c r="A13105">
        <v>2217</v>
      </c>
      <c r="B13105" t="s">
        <v>21190</v>
      </c>
      <c r="C13105" t="s">
        <v>20452</v>
      </c>
      <c r="D13105">
        <v>9.5399999999999991</v>
      </c>
      <c r="F13105" t="s">
        <v>21192</v>
      </c>
      <c r="G13105" t="s">
        <v>55</v>
      </c>
      <c r="I13105" t="s">
        <v>8897</v>
      </c>
      <c r="K13105"/>
      <c r="L13105" t="s">
        <v>21193</v>
      </c>
      <c r="M13105" t="s">
        <v>20719</v>
      </c>
      <c r="N13105">
        <v>3</v>
      </c>
      <c r="P13105" t="s">
        <v>20366</v>
      </c>
      <c r="Q13105" t="s">
        <v>21194</v>
      </c>
      <c r="S13105" t="s">
        <v>20368</v>
      </c>
    </row>
    <row r="13106" spans="1:19" hidden="1" x14ac:dyDescent="0.2">
      <c r="A13106">
        <v>2217</v>
      </c>
      <c r="B13106" t="s">
        <v>21190</v>
      </c>
      <c r="C13106" t="s">
        <v>20441</v>
      </c>
      <c r="D13106">
        <v>11.55</v>
      </c>
      <c r="F13106" t="s">
        <v>21192</v>
      </c>
      <c r="G13106" t="s">
        <v>55</v>
      </c>
      <c r="I13106" t="s">
        <v>8897</v>
      </c>
      <c r="K13106"/>
      <c r="L13106" t="s">
        <v>21193</v>
      </c>
      <c r="M13106" t="s">
        <v>20719</v>
      </c>
      <c r="N13106">
        <v>3</v>
      </c>
      <c r="P13106" t="s">
        <v>20366</v>
      </c>
      <c r="Q13106" t="s">
        <v>21194</v>
      </c>
      <c r="S13106" t="s">
        <v>20368</v>
      </c>
    </row>
    <row r="13107" spans="1:19" hidden="1" x14ac:dyDescent="0.2">
      <c r="A13107">
        <v>2218</v>
      </c>
      <c r="B13107" t="s">
        <v>21195</v>
      </c>
      <c r="C13107" t="s">
        <v>105</v>
      </c>
      <c r="D13107">
        <v>4.7</v>
      </c>
      <c r="E13107">
        <v>25</v>
      </c>
      <c r="G13107" t="s">
        <v>31</v>
      </c>
      <c r="H13107" t="s">
        <v>46</v>
      </c>
      <c r="I13107" t="s">
        <v>7655</v>
      </c>
      <c r="K13107"/>
      <c r="L13107" t="s">
        <v>21196</v>
      </c>
      <c r="M13107" t="s">
        <v>26</v>
      </c>
      <c r="N13107">
        <v>2</v>
      </c>
      <c r="P13107" t="s">
        <v>20366</v>
      </c>
      <c r="Q13107" t="s">
        <v>21197</v>
      </c>
      <c r="S13107" t="s">
        <v>20368</v>
      </c>
    </row>
    <row r="13108" spans="1:19" hidden="1" x14ac:dyDescent="0.2">
      <c r="A13108">
        <v>2219</v>
      </c>
      <c r="B13108" t="s">
        <v>21198</v>
      </c>
      <c r="C13108" t="s">
        <v>105</v>
      </c>
      <c r="D13108">
        <v>4.5</v>
      </c>
      <c r="G13108" t="s">
        <v>31</v>
      </c>
      <c r="H13108" t="s">
        <v>23</v>
      </c>
      <c r="I13108" t="s">
        <v>9509</v>
      </c>
      <c r="K13108"/>
      <c r="L13108" t="s">
        <v>21199</v>
      </c>
      <c r="M13108" t="s">
        <v>26</v>
      </c>
      <c r="N13108">
        <v>2</v>
      </c>
      <c r="P13108" t="s">
        <v>20366</v>
      </c>
      <c r="Q13108" t="s">
        <v>21200</v>
      </c>
      <c r="S13108" t="s">
        <v>20368</v>
      </c>
    </row>
    <row r="13109" spans="1:19" hidden="1" x14ac:dyDescent="0.2">
      <c r="A13109">
        <v>2219</v>
      </c>
      <c r="B13109" t="s">
        <v>21198</v>
      </c>
      <c r="C13109" t="s">
        <v>20452</v>
      </c>
      <c r="D13109">
        <v>10.5</v>
      </c>
      <c r="G13109" t="s">
        <v>31</v>
      </c>
      <c r="H13109" t="s">
        <v>23</v>
      </c>
      <c r="I13109" t="s">
        <v>9509</v>
      </c>
      <c r="K13109"/>
      <c r="L13109" t="s">
        <v>21199</v>
      </c>
      <c r="M13109" t="s">
        <v>26</v>
      </c>
      <c r="N13109">
        <v>2</v>
      </c>
      <c r="P13109" t="s">
        <v>20366</v>
      </c>
      <c r="Q13109" t="s">
        <v>21200</v>
      </c>
      <c r="S13109" t="s">
        <v>20368</v>
      </c>
    </row>
    <row r="13110" spans="1:19" hidden="1" x14ac:dyDescent="0.2">
      <c r="A13110">
        <v>2220</v>
      </c>
      <c r="B13110" t="s">
        <v>21201</v>
      </c>
      <c r="C13110" t="s">
        <v>105</v>
      </c>
      <c r="D13110">
        <v>-0.89</v>
      </c>
      <c r="F13110" t="s">
        <v>21202</v>
      </c>
      <c r="G13110" t="s">
        <v>75</v>
      </c>
      <c r="H13110" t="s">
        <v>23</v>
      </c>
      <c r="I13110" t="s">
        <v>21203</v>
      </c>
      <c r="K13110"/>
      <c r="L13110" t="s">
        <v>21204</v>
      </c>
      <c r="M13110" t="s">
        <v>21205</v>
      </c>
      <c r="N13110">
        <v>6</v>
      </c>
      <c r="O13110" t="s">
        <v>21206</v>
      </c>
      <c r="P13110" t="s">
        <v>20366</v>
      </c>
      <c r="Q13110" t="s">
        <v>21207</v>
      </c>
      <c r="S13110" t="s">
        <v>20368</v>
      </c>
    </row>
    <row r="13111" spans="1:19" hidden="1" x14ac:dyDescent="0.2">
      <c r="A13111">
        <v>2221</v>
      </c>
      <c r="B13111" t="s">
        <v>21208</v>
      </c>
      <c r="C13111" t="s">
        <v>105</v>
      </c>
      <c r="D13111">
        <v>5.65</v>
      </c>
      <c r="E13111">
        <v>25</v>
      </c>
      <c r="F13111" s="1" t="s">
        <v>21209</v>
      </c>
      <c r="G13111" t="s">
        <v>246</v>
      </c>
      <c r="H13111" t="s">
        <v>46</v>
      </c>
      <c r="I13111" t="s">
        <v>10813</v>
      </c>
      <c r="K13111"/>
      <c r="L13111" t="s">
        <v>21210</v>
      </c>
      <c r="M13111" t="s">
        <v>20396</v>
      </c>
      <c r="N13111">
        <v>4</v>
      </c>
      <c r="P13111" t="s">
        <v>20366</v>
      </c>
      <c r="Q13111" t="s">
        <v>21211</v>
      </c>
      <c r="S13111" t="s">
        <v>20368</v>
      </c>
    </row>
    <row r="13112" spans="1:19" hidden="1" x14ac:dyDescent="0.2">
      <c r="A13112">
        <v>2221</v>
      </c>
      <c r="B13112" t="s">
        <v>21208</v>
      </c>
      <c r="C13112" t="s">
        <v>105</v>
      </c>
      <c r="D13112">
        <v>5.61</v>
      </c>
      <c r="E13112">
        <v>20</v>
      </c>
      <c r="F13112" s="1" t="s">
        <v>21209</v>
      </c>
      <c r="G13112" t="s">
        <v>31</v>
      </c>
      <c r="H13112" t="s">
        <v>46</v>
      </c>
      <c r="I13112" t="s">
        <v>20409</v>
      </c>
      <c r="K13112"/>
      <c r="L13112" t="s">
        <v>21210</v>
      </c>
      <c r="M13112" t="s">
        <v>20396</v>
      </c>
      <c r="N13112">
        <v>4</v>
      </c>
      <c r="P13112" t="s">
        <v>20366</v>
      </c>
      <c r="Q13112" t="s">
        <v>21211</v>
      </c>
      <c r="S13112" t="s">
        <v>20368</v>
      </c>
    </row>
    <row r="13113" spans="1:19" hidden="1" x14ac:dyDescent="0.2">
      <c r="A13113">
        <v>2221</v>
      </c>
      <c r="B13113" t="s">
        <v>21208</v>
      </c>
      <c r="C13113" t="s">
        <v>105</v>
      </c>
      <c r="D13113">
        <v>5.7</v>
      </c>
      <c r="E13113">
        <v>5</v>
      </c>
      <c r="F13113" s="1" t="s">
        <v>21209</v>
      </c>
      <c r="G13113" t="s">
        <v>31</v>
      </c>
      <c r="H13113" t="s">
        <v>46</v>
      </c>
      <c r="I13113" t="s">
        <v>20416</v>
      </c>
      <c r="J13113" t="s">
        <v>43</v>
      </c>
      <c r="K13113"/>
      <c r="L13113" t="s">
        <v>21210</v>
      </c>
      <c r="M13113" t="s">
        <v>20396</v>
      </c>
      <c r="N13113">
        <v>4</v>
      </c>
      <c r="P13113" t="s">
        <v>20366</v>
      </c>
      <c r="Q13113" t="s">
        <v>21211</v>
      </c>
      <c r="S13113" t="s">
        <v>20368</v>
      </c>
    </row>
    <row r="13114" spans="1:19" hidden="1" x14ac:dyDescent="0.2">
      <c r="A13114">
        <v>2221</v>
      </c>
      <c r="B13114" t="s">
        <v>21208</v>
      </c>
      <c r="C13114" t="s">
        <v>105</v>
      </c>
      <c r="D13114">
        <v>5.53</v>
      </c>
      <c r="E13114">
        <v>20</v>
      </c>
      <c r="F13114" s="1" t="s">
        <v>21209</v>
      </c>
      <c r="G13114" t="s">
        <v>31</v>
      </c>
      <c r="H13114" t="s">
        <v>46</v>
      </c>
      <c r="I13114" t="s">
        <v>20416</v>
      </c>
      <c r="J13114" t="s">
        <v>43</v>
      </c>
      <c r="K13114"/>
      <c r="L13114" t="s">
        <v>21210</v>
      </c>
      <c r="M13114" t="s">
        <v>20396</v>
      </c>
      <c r="N13114">
        <v>4</v>
      </c>
      <c r="P13114" t="s">
        <v>20366</v>
      </c>
      <c r="Q13114" t="s">
        <v>21211</v>
      </c>
      <c r="S13114" t="s">
        <v>20368</v>
      </c>
    </row>
    <row r="13115" spans="1:19" hidden="1" x14ac:dyDescent="0.2">
      <c r="A13115">
        <v>2221</v>
      </c>
      <c r="B13115" t="s">
        <v>21208</v>
      </c>
      <c r="C13115" t="s">
        <v>105</v>
      </c>
      <c r="D13115">
        <v>5.36</v>
      </c>
      <c r="E13115">
        <v>40</v>
      </c>
      <c r="F13115" s="1" t="s">
        <v>21209</v>
      </c>
      <c r="G13115" t="s">
        <v>31</v>
      </c>
      <c r="H13115" t="s">
        <v>46</v>
      </c>
      <c r="I13115" t="s">
        <v>20416</v>
      </c>
      <c r="J13115" t="s">
        <v>43</v>
      </c>
      <c r="K13115"/>
      <c r="L13115" t="s">
        <v>21210</v>
      </c>
      <c r="M13115" t="s">
        <v>20396</v>
      </c>
      <c r="N13115">
        <v>4</v>
      </c>
      <c r="P13115" t="s">
        <v>20366</v>
      </c>
      <c r="Q13115" t="s">
        <v>21211</v>
      </c>
      <c r="S13115" t="s">
        <v>20368</v>
      </c>
    </row>
    <row r="13116" spans="1:19" hidden="1" x14ac:dyDescent="0.2">
      <c r="A13116">
        <v>2221</v>
      </c>
      <c r="B13116" t="s">
        <v>21208</v>
      </c>
      <c r="C13116" t="s">
        <v>105</v>
      </c>
      <c r="D13116">
        <v>5.22</v>
      </c>
      <c r="E13116">
        <v>60</v>
      </c>
      <c r="F13116" s="1" t="s">
        <v>21209</v>
      </c>
      <c r="G13116" t="s">
        <v>31</v>
      </c>
      <c r="H13116" t="s">
        <v>46</v>
      </c>
      <c r="I13116" t="s">
        <v>20416</v>
      </c>
      <c r="J13116" t="s">
        <v>43</v>
      </c>
      <c r="K13116"/>
      <c r="L13116" t="s">
        <v>21210</v>
      </c>
      <c r="M13116" t="s">
        <v>20396</v>
      </c>
      <c r="N13116">
        <v>4</v>
      </c>
      <c r="P13116" t="s">
        <v>20366</v>
      </c>
      <c r="Q13116" t="s">
        <v>21211</v>
      </c>
      <c r="S13116" t="s">
        <v>20368</v>
      </c>
    </row>
    <row r="13117" spans="1:19" hidden="1" x14ac:dyDescent="0.2">
      <c r="A13117">
        <v>2221</v>
      </c>
      <c r="B13117" t="s">
        <v>21208</v>
      </c>
      <c r="C13117" t="s">
        <v>105</v>
      </c>
      <c r="D13117">
        <v>5.52</v>
      </c>
      <c r="E13117">
        <v>20</v>
      </c>
      <c r="F13117" s="1" t="s">
        <v>21209</v>
      </c>
      <c r="G13117" t="s">
        <v>31</v>
      </c>
      <c r="H13117" t="s">
        <v>23</v>
      </c>
      <c r="I13117" t="s">
        <v>20727</v>
      </c>
      <c r="J13117" t="s">
        <v>20874</v>
      </c>
      <c r="K13117"/>
      <c r="L13117" t="s">
        <v>21210</v>
      </c>
      <c r="M13117" t="s">
        <v>20396</v>
      </c>
      <c r="N13117">
        <v>4</v>
      </c>
      <c r="P13117" t="s">
        <v>20366</v>
      </c>
      <c r="Q13117" t="s">
        <v>21211</v>
      </c>
      <c r="S13117" t="s">
        <v>20368</v>
      </c>
    </row>
    <row r="13118" spans="1:19" hidden="1" x14ac:dyDescent="0.2">
      <c r="A13118">
        <v>2223</v>
      </c>
      <c r="B13118" t="s">
        <v>21212</v>
      </c>
      <c r="C13118" t="s">
        <v>105</v>
      </c>
      <c r="D13118">
        <v>3.48</v>
      </c>
      <c r="E13118">
        <v>25</v>
      </c>
      <c r="F13118" t="s">
        <v>21213</v>
      </c>
      <c r="G13118" t="s">
        <v>31</v>
      </c>
      <c r="H13118" t="s">
        <v>46</v>
      </c>
      <c r="I13118" t="s">
        <v>186</v>
      </c>
      <c r="K13118"/>
      <c r="L13118" t="s">
        <v>21214</v>
      </c>
      <c r="M13118" t="s">
        <v>26</v>
      </c>
      <c r="N13118">
        <v>2</v>
      </c>
      <c r="P13118" t="s">
        <v>20366</v>
      </c>
      <c r="Q13118" t="s">
        <v>21215</v>
      </c>
      <c r="S13118" t="s">
        <v>20368</v>
      </c>
    </row>
    <row r="13119" spans="1:19" hidden="1" x14ac:dyDescent="0.2">
      <c r="A13119">
        <v>2223</v>
      </c>
      <c r="B13119" t="s">
        <v>21212</v>
      </c>
      <c r="C13119" t="s">
        <v>105</v>
      </c>
      <c r="D13119">
        <v>3.56</v>
      </c>
      <c r="E13119">
        <v>20</v>
      </c>
      <c r="F13119" t="s">
        <v>21213</v>
      </c>
      <c r="G13119" t="s">
        <v>31</v>
      </c>
      <c r="H13119" t="s">
        <v>46</v>
      </c>
      <c r="I13119" t="s">
        <v>20409</v>
      </c>
      <c r="K13119"/>
      <c r="L13119" t="s">
        <v>21214</v>
      </c>
      <c r="M13119" t="s">
        <v>26</v>
      </c>
      <c r="N13119">
        <v>2</v>
      </c>
      <c r="P13119" t="s">
        <v>20366</v>
      </c>
      <c r="Q13119" t="s">
        <v>21215</v>
      </c>
      <c r="S13119" t="s">
        <v>20368</v>
      </c>
    </row>
    <row r="13120" spans="1:19" hidden="1" x14ac:dyDescent="0.2">
      <c r="A13120">
        <v>2224</v>
      </c>
      <c r="B13120" t="s">
        <v>21216</v>
      </c>
      <c r="C13120" t="s">
        <v>105</v>
      </c>
      <c r="D13120">
        <v>4.7300000000000004</v>
      </c>
      <c r="E13120">
        <v>20</v>
      </c>
      <c r="G13120" t="s">
        <v>31</v>
      </c>
      <c r="H13120" t="s">
        <v>46</v>
      </c>
      <c r="I13120" t="s">
        <v>20409</v>
      </c>
      <c r="K13120"/>
      <c r="L13120" t="s">
        <v>21217</v>
      </c>
      <c r="M13120" t="s">
        <v>26</v>
      </c>
      <c r="N13120">
        <v>2</v>
      </c>
      <c r="P13120" t="s">
        <v>20366</v>
      </c>
      <c r="Q13120" t="s">
        <v>21218</v>
      </c>
      <c r="S13120" t="s">
        <v>20368</v>
      </c>
    </row>
    <row r="13121" spans="1:19" hidden="1" x14ac:dyDescent="0.2">
      <c r="A13121">
        <v>2224</v>
      </c>
      <c r="B13121" t="s">
        <v>21216</v>
      </c>
      <c r="C13121" t="s">
        <v>105</v>
      </c>
      <c r="D13121">
        <v>4.68</v>
      </c>
      <c r="E13121">
        <v>5</v>
      </c>
      <c r="G13121" t="s">
        <v>31</v>
      </c>
      <c r="H13121" t="s">
        <v>23</v>
      </c>
      <c r="I13121" t="s">
        <v>9910</v>
      </c>
      <c r="J13121" t="s">
        <v>43</v>
      </c>
      <c r="K13121"/>
      <c r="L13121" t="s">
        <v>21217</v>
      </c>
      <c r="M13121" t="s">
        <v>26</v>
      </c>
      <c r="N13121">
        <v>2</v>
      </c>
      <c r="P13121" t="s">
        <v>20366</v>
      </c>
      <c r="Q13121" t="s">
        <v>21218</v>
      </c>
      <c r="S13121" t="s">
        <v>20368</v>
      </c>
    </row>
    <row r="13122" spans="1:19" hidden="1" x14ac:dyDescent="0.2">
      <c r="A13122">
        <v>2224</v>
      </c>
      <c r="B13122" t="s">
        <v>21216</v>
      </c>
      <c r="C13122" t="s">
        <v>105</v>
      </c>
      <c r="D13122">
        <v>4.5199999999999996</v>
      </c>
      <c r="E13122">
        <v>20</v>
      </c>
      <c r="G13122" t="s">
        <v>31</v>
      </c>
      <c r="H13122" t="s">
        <v>23</v>
      </c>
      <c r="I13122" t="s">
        <v>9910</v>
      </c>
      <c r="J13122" t="s">
        <v>43</v>
      </c>
      <c r="K13122"/>
      <c r="L13122" t="s">
        <v>21217</v>
      </c>
      <c r="M13122" t="s">
        <v>26</v>
      </c>
      <c r="N13122">
        <v>2</v>
      </c>
      <c r="P13122" t="s">
        <v>20366</v>
      </c>
      <c r="Q13122" t="s">
        <v>21218</v>
      </c>
      <c r="S13122" t="s">
        <v>20368</v>
      </c>
    </row>
    <row r="13123" spans="1:19" hidden="1" x14ac:dyDescent="0.2">
      <c r="A13123">
        <v>2224</v>
      </c>
      <c r="B13123" t="s">
        <v>21216</v>
      </c>
      <c r="C13123" t="s">
        <v>105</v>
      </c>
      <c r="D13123">
        <v>4.37</v>
      </c>
      <c r="E13123">
        <v>40</v>
      </c>
      <c r="G13123" t="s">
        <v>31</v>
      </c>
      <c r="H13123" t="s">
        <v>23</v>
      </c>
      <c r="I13123" t="s">
        <v>9910</v>
      </c>
      <c r="J13123" t="s">
        <v>43</v>
      </c>
      <c r="K13123"/>
      <c r="L13123" t="s">
        <v>21217</v>
      </c>
      <c r="M13123" t="s">
        <v>26</v>
      </c>
      <c r="N13123">
        <v>2</v>
      </c>
      <c r="P13123" t="s">
        <v>20366</v>
      </c>
      <c r="Q13123" t="s">
        <v>21218</v>
      </c>
      <c r="S13123" t="s">
        <v>20368</v>
      </c>
    </row>
    <row r="13124" spans="1:19" hidden="1" x14ac:dyDescent="0.2">
      <c r="A13124">
        <v>2224</v>
      </c>
      <c r="B13124" t="s">
        <v>21216</v>
      </c>
      <c r="C13124" t="s">
        <v>105</v>
      </c>
      <c r="D13124">
        <v>4.24</v>
      </c>
      <c r="E13124">
        <v>60</v>
      </c>
      <c r="G13124" t="s">
        <v>31</v>
      </c>
      <c r="H13124" t="s">
        <v>23</v>
      </c>
      <c r="I13124" t="s">
        <v>9910</v>
      </c>
      <c r="J13124" t="s">
        <v>43</v>
      </c>
      <c r="K13124"/>
      <c r="L13124" t="s">
        <v>21217</v>
      </c>
      <c r="M13124" t="s">
        <v>26</v>
      </c>
      <c r="N13124">
        <v>2</v>
      </c>
      <c r="P13124" t="s">
        <v>20366</v>
      </c>
      <c r="Q13124" t="s">
        <v>21218</v>
      </c>
      <c r="S13124" t="s">
        <v>20368</v>
      </c>
    </row>
    <row r="13125" spans="1:19" hidden="1" x14ac:dyDescent="0.2">
      <c r="A13125">
        <v>2225</v>
      </c>
      <c r="B13125" t="s">
        <v>21219</v>
      </c>
      <c r="C13125" t="s">
        <v>21220</v>
      </c>
      <c r="D13125">
        <v>4.74</v>
      </c>
      <c r="E13125">
        <v>25</v>
      </c>
      <c r="F13125" t="s">
        <v>21221</v>
      </c>
      <c r="G13125" t="s">
        <v>55</v>
      </c>
      <c r="H13125" t="s">
        <v>46</v>
      </c>
      <c r="I13125" t="s">
        <v>7719</v>
      </c>
      <c r="K13125"/>
      <c r="L13125" t="s">
        <v>21222</v>
      </c>
      <c r="M13125" t="s">
        <v>20396</v>
      </c>
      <c r="N13125">
        <v>4</v>
      </c>
      <c r="P13125" t="s">
        <v>20366</v>
      </c>
      <c r="Q13125" t="s">
        <v>21223</v>
      </c>
      <c r="S13125" t="s">
        <v>20368</v>
      </c>
    </row>
    <row r="13126" spans="1:19" hidden="1" x14ac:dyDescent="0.2">
      <c r="A13126">
        <v>2225</v>
      </c>
      <c r="B13126" t="s">
        <v>21219</v>
      </c>
      <c r="C13126" t="s">
        <v>20452</v>
      </c>
      <c r="D13126">
        <v>4.5199999999999996</v>
      </c>
      <c r="E13126" t="s">
        <v>363</v>
      </c>
      <c r="F13126" t="s">
        <v>21221</v>
      </c>
      <c r="G13126" t="s">
        <v>189</v>
      </c>
      <c r="H13126" t="s">
        <v>23</v>
      </c>
      <c r="I13126" t="s">
        <v>252</v>
      </c>
      <c r="K13126"/>
      <c r="L13126" t="s">
        <v>21222</v>
      </c>
      <c r="M13126" t="s">
        <v>20396</v>
      </c>
      <c r="N13126">
        <v>4</v>
      </c>
      <c r="P13126" t="s">
        <v>20366</v>
      </c>
      <c r="Q13126" t="s">
        <v>21223</v>
      </c>
      <c r="S13126" t="s">
        <v>20368</v>
      </c>
    </row>
    <row r="13127" spans="1:19" hidden="1" x14ac:dyDescent="0.2">
      <c r="A13127">
        <v>2226</v>
      </c>
      <c r="B13127" t="s">
        <v>21224</v>
      </c>
      <c r="C13127" t="s">
        <v>105</v>
      </c>
      <c r="D13127">
        <v>2.69</v>
      </c>
      <c r="E13127">
        <v>20</v>
      </c>
      <c r="G13127" t="s">
        <v>31</v>
      </c>
      <c r="H13127" t="s">
        <v>46</v>
      </c>
      <c r="I13127" t="s">
        <v>20409</v>
      </c>
      <c r="K13127"/>
      <c r="L13127" t="s">
        <v>21225</v>
      </c>
      <c r="M13127" t="s">
        <v>26</v>
      </c>
      <c r="N13127">
        <v>2</v>
      </c>
      <c r="P13127" t="s">
        <v>20366</v>
      </c>
      <c r="Q13127" t="s">
        <v>21226</v>
      </c>
      <c r="S13127" t="s">
        <v>20368</v>
      </c>
    </row>
    <row r="13128" spans="1:19" hidden="1" x14ac:dyDescent="0.2">
      <c r="A13128">
        <v>2227</v>
      </c>
      <c r="B13128" t="s">
        <v>21227</v>
      </c>
      <c r="C13128" t="s">
        <v>105</v>
      </c>
      <c r="D13128">
        <v>3.71</v>
      </c>
      <c r="E13128">
        <v>20</v>
      </c>
      <c r="G13128" t="s">
        <v>31</v>
      </c>
      <c r="H13128" t="s">
        <v>46</v>
      </c>
      <c r="I13128" t="s">
        <v>20409</v>
      </c>
      <c r="K13128"/>
      <c r="L13128" t="s">
        <v>21228</v>
      </c>
      <c r="M13128" t="s">
        <v>26</v>
      </c>
      <c r="N13128">
        <v>2</v>
      </c>
      <c r="P13128" t="s">
        <v>20366</v>
      </c>
      <c r="Q13128" t="s">
        <v>21229</v>
      </c>
      <c r="S13128" t="s">
        <v>20368</v>
      </c>
    </row>
    <row r="13129" spans="1:19" hidden="1" x14ac:dyDescent="0.2">
      <c r="A13129">
        <v>2228</v>
      </c>
      <c r="B13129" t="s">
        <v>848</v>
      </c>
      <c r="C13129" t="s">
        <v>105</v>
      </c>
      <c r="D13129">
        <v>12.42</v>
      </c>
      <c r="E13129">
        <v>25</v>
      </c>
      <c r="G13129" t="s">
        <v>12576</v>
      </c>
      <c r="H13129" t="s">
        <v>23</v>
      </c>
      <c r="I13129" t="s">
        <v>9034</v>
      </c>
      <c r="K13129"/>
      <c r="L13129" t="s">
        <v>21230</v>
      </c>
      <c r="M13129" t="s">
        <v>20719</v>
      </c>
      <c r="N13129">
        <v>3</v>
      </c>
      <c r="P13129" t="s">
        <v>20366</v>
      </c>
      <c r="Q13129" t="s">
        <v>21231</v>
      </c>
      <c r="S13129" t="s">
        <v>20368</v>
      </c>
    </row>
    <row r="13130" spans="1:19" hidden="1" x14ac:dyDescent="0.2">
      <c r="A13130">
        <v>2229</v>
      </c>
      <c r="B13130" t="s">
        <v>9785</v>
      </c>
      <c r="C13130" t="s">
        <v>105</v>
      </c>
      <c r="D13130">
        <v>2.2999999999999998</v>
      </c>
      <c r="F13130" t="s">
        <v>21232</v>
      </c>
      <c r="G13130" t="s">
        <v>55</v>
      </c>
      <c r="H13130" t="s">
        <v>46</v>
      </c>
      <c r="I13130" t="s">
        <v>9925</v>
      </c>
      <c r="K13130"/>
      <c r="L13130" t="s">
        <v>21233</v>
      </c>
      <c r="M13130" t="s">
        <v>20623</v>
      </c>
      <c r="N13130">
        <v>6</v>
      </c>
      <c r="O13130" t="s">
        <v>9787</v>
      </c>
      <c r="P13130" t="s">
        <v>20366</v>
      </c>
      <c r="Q13130" t="s">
        <v>21234</v>
      </c>
      <c r="S13130" t="s">
        <v>20368</v>
      </c>
    </row>
    <row r="13131" spans="1:19" hidden="1" x14ac:dyDescent="0.2">
      <c r="A13131">
        <v>2229</v>
      </c>
      <c r="B13131" t="s">
        <v>9785</v>
      </c>
      <c r="C13131" t="s">
        <v>20452</v>
      </c>
      <c r="D13131">
        <v>10.14</v>
      </c>
      <c r="F13131" t="s">
        <v>21232</v>
      </c>
      <c r="G13131" t="s">
        <v>55</v>
      </c>
      <c r="H13131" t="s">
        <v>46</v>
      </c>
      <c r="I13131" t="s">
        <v>9925</v>
      </c>
      <c r="K13131"/>
      <c r="L13131" t="s">
        <v>21233</v>
      </c>
      <c r="M13131" t="s">
        <v>20623</v>
      </c>
      <c r="N13131">
        <v>6</v>
      </c>
      <c r="O13131" t="s">
        <v>9787</v>
      </c>
      <c r="P13131" t="s">
        <v>20366</v>
      </c>
      <c r="Q13131" t="s">
        <v>21234</v>
      </c>
      <c r="S13131" t="s">
        <v>20368</v>
      </c>
    </row>
    <row r="13132" spans="1:19" hidden="1" x14ac:dyDescent="0.2">
      <c r="A13132">
        <v>2229</v>
      </c>
      <c r="B13132" t="s">
        <v>9785</v>
      </c>
      <c r="C13132" t="s">
        <v>20452</v>
      </c>
      <c r="D13132">
        <v>9.73</v>
      </c>
      <c r="E13132">
        <v>25</v>
      </c>
      <c r="F13132" t="s">
        <v>21235</v>
      </c>
      <c r="G13132" t="s">
        <v>55</v>
      </c>
      <c r="H13132" t="s">
        <v>46</v>
      </c>
      <c r="I13132" t="s">
        <v>1367</v>
      </c>
      <c r="K13132"/>
      <c r="L13132" t="s">
        <v>21233</v>
      </c>
      <c r="M13132" t="s">
        <v>20623</v>
      </c>
      <c r="N13132">
        <v>6</v>
      </c>
      <c r="O13132" t="s">
        <v>9787</v>
      </c>
      <c r="P13132" t="s">
        <v>20366</v>
      </c>
      <c r="Q13132" t="s">
        <v>21234</v>
      </c>
      <c r="S13132" t="s">
        <v>20368</v>
      </c>
    </row>
    <row r="13133" spans="1:19" hidden="1" x14ac:dyDescent="0.2">
      <c r="A13133">
        <v>2229</v>
      </c>
      <c r="B13133" t="s">
        <v>9785</v>
      </c>
      <c r="C13133" t="s">
        <v>20452</v>
      </c>
      <c r="D13133">
        <v>10.220000000000001</v>
      </c>
      <c r="E13133">
        <v>20</v>
      </c>
      <c r="F13133" t="s">
        <v>21236</v>
      </c>
      <c r="G13133" t="s">
        <v>55</v>
      </c>
      <c r="H13133" t="s">
        <v>46</v>
      </c>
      <c r="I13133" t="s">
        <v>7117</v>
      </c>
      <c r="K13133"/>
      <c r="L13133" t="s">
        <v>21233</v>
      </c>
      <c r="M13133" t="s">
        <v>20623</v>
      </c>
      <c r="N13133">
        <v>6</v>
      </c>
      <c r="O13133" t="s">
        <v>9787</v>
      </c>
      <c r="P13133" t="s">
        <v>20366</v>
      </c>
      <c r="Q13133" t="s">
        <v>21234</v>
      </c>
      <c r="S13133" t="s">
        <v>20368</v>
      </c>
    </row>
    <row r="13134" spans="1:19" hidden="1" x14ac:dyDescent="0.2">
      <c r="A13134">
        <v>2229</v>
      </c>
      <c r="B13134" t="s">
        <v>9785</v>
      </c>
      <c r="C13134" t="s">
        <v>20452</v>
      </c>
      <c r="D13134">
        <v>10.45</v>
      </c>
      <c r="E13134">
        <v>20</v>
      </c>
      <c r="F13134" t="s">
        <v>20851</v>
      </c>
      <c r="G13134" t="s">
        <v>144</v>
      </c>
      <c r="H13134" t="s">
        <v>23</v>
      </c>
      <c r="I13134" t="s">
        <v>17690</v>
      </c>
      <c r="K13134"/>
      <c r="L13134" t="s">
        <v>21233</v>
      </c>
      <c r="M13134" t="s">
        <v>20623</v>
      </c>
      <c r="N13134">
        <v>6</v>
      </c>
      <c r="O13134" t="s">
        <v>9787</v>
      </c>
      <c r="P13134" t="s">
        <v>20366</v>
      </c>
      <c r="Q13134" t="s">
        <v>21234</v>
      </c>
      <c r="S13134" t="s">
        <v>20368</v>
      </c>
    </row>
    <row r="13135" spans="1:19" hidden="1" x14ac:dyDescent="0.2">
      <c r="A13135">
        <v>2230</v>
      </c>
      <c r="B13135" t="s">
        <v>21237</v>
      </c>
      <c r="C13135" t="s">
        <v>105</v>
      </c>
      <c r="D13135">
        <v>8.98</v>
      </c>
      <c r="E13135">
        <v>25</v>
      </c>
      <c r="G13135" t="s">
        <v>55</v>
      </c>
      <c r="H13135" t="s">
        <v>46</v>
      </c>
      <c r="I13135" t="s">
        <v>1549</v>
      </c>
      <c r="K13135"/>
      <c r="L13135" t="s">
        <v>21238</v>
      </c>
      <c r="M13135" t="s">
        <v>20396</v>
      </c>
      <c r="N13135">
        <v>4</v>
      </c>
      <c r="P13135" t="s">
        <v>20366</v>
      </c>
      <c r="Q13135" t="s">
        <v>21239</v>
      </c>
      <c r="S13135" t="s">
        <v>20368</v>
      </c>
    </row>
    <row r="13136" spans="1:19" hidden="1" x14ac:dyDescent="0.2">
      <c r="A13136">
        <v>2231</v>
      </c>
      <c r="B13136" t="s">
        <v>21240</v>
      </c>
      <c r="C13136" t="s">
        <v>105</v>
      </c>
      <c r="D13136" t="s">
        <v>21241</v>
      </c>
      <c r="E13136">
        <v>25</v>
      </c>
      <c r="G13136" t="s">
        <v>55</v>
      </c>
      <c r="H13136" t="s">
        <v>23</v>
      </c>
      <c r="I13136" t="s">
        <v>1549</v>
      </c>
      <c r="K13136"/>
      <c r="L13136" t="s">
        <v>21242</v>
      </c>
      <c r="M13136" t="s">
        <v>20396</v>
      </c>
      <c r="N13136">
        <v>4</v>
      </c>
      <c r="P13136" t="s">
        <v>20366</v>
      </c>
      <c r="Q13136" t="s">
        <v>21243</v>
      </c>
      <c r="S13136" t="s">
        <v>20368</v>
      </c>
    </row>
    <row r="13137" spans="1:19" hidden="1" x14ac:dyDescent="0.2">
      <c r="A13137">
        <v>2231</v>
      </c>
      <c r="B13137" t="s">
        <v>21240</v>
      </c>
      <c r="C13137" t="s">
        <v>105</v>
      </c>
      <c r="D13137">
        <v>7.68</v>
      </c>
      <c r="E13137">
        <v>25</v>
      </c>
      <c r="F13137" t="s">
        <v>21244</v>
      </c>
      <c r="G13137" t="s">
        <v>55</v>
      </c>
      <c r="H13137" t="s">
        <v>46</v>
      </c>
      <c r="I13137" t="s">
        <v>20421</v>
      </c>
      <c r="K13137"/>
      <c r="L13137" t="s">
        <v>21242</v>
      </c>
      <c r="M13137" t="s">
        <v>20396</v>
      </c>
      <c r="N13137">
        <v>4</v>
      </c>
      <c r="P13137" t="s">
        <v>20366</v>
      </c>
      <c r="Q13137" t="s">
        <v>21243</v>
      </c>
      <c r="S13137" t="s">
        <v>20368</v>
      </c>
    </row>
    <row r="13138" spans="1:19" hidden="1" x14ac:dyDescent="0.2">
      <c r="A13138">
        <v>2231</v>
      </c>
      <c r="B13138" t="s">
        <v>21240</v>
      </c>
      <c r="C13138" t="s">
        <v>105</v>
      </c>
      <c r="D13138">
        <v>7.63</v>
      </c>
      <c r="E13138">
        <v>30</v>
      </c>
      <c r="F13138" t="s">
        <v>21244</v>
      </c>
      <c r="G13138" t="s">
        <v>55</v>
      </c>
      <c r="H13138" t="s">
        <v>46</v>
      </c>
      <c r="I13138" t="s">
        <v>20421</v>
      </c>
      <c r="K13138"/>
      <c r="L13138" t="s">
        <v>21242</v>
      </c>
      <c r="M13138" t="s">
        <v>20396</v>
      </c>
      <c r="N13138">
        <v>4</v>
      </c>
      <c r="P13138" t="s">
        <v>20366</v>
      </c>
      <c r="Q13138" t="s">
        <v>21243</v>
      </c>
      <c r="S13138" t="s">
        <v>20368</v>
      </c>
    </row>
    <row r="13139" spans="1:19" hidden="1" x14ac:dyDescent="0.2">
      <c r="A13139">
        <v>2233</v>
      </c>
      <c r="B13139" t="s">
        <v>8869</v>
      </c>
      <c r="C13139" t="s">
        <v>105</v>
      </c>
      <c r="D13139">
        <v>2.35</v>
      </c>
      <c r="E13139">
        <v>25</v>
      </c>
      <c r="F13139" t="s">
        <v>21245</v>
      </c>
      <c r="G13139" t="s">
        <v>55</v>
      </c>
      <c r="H13139" t="s">
        <v>46</v>
      </c>
      <c r="I13139" t="s">
        <v>944</v>
      </c>
      <c r="K13139" t="s">
        <v>21246</v>
      </c>
      <c r="L13139" t="s">
        <v>21247</v>
      </c>
      <c r="M13139" t="s">
        <v>21248</v>
      </c>
      <c r="N13139">
        <v>4</v>
      </c>
      <c r="O13139" t="s">
        <v>21249</v>
      </c>
      <c r="P13139" t="s">
        <v>20366</v>
      </c>
      <c r="Q13139" t="s">
        <v>21250</v>
      </c>
      <c r="S13139" t="s">
        <v>20368</v>
      </c>
    </row>
    <row r="13140" spans="1:19" hidden="1" x14ac:dyDescent="0.2">
      <c r="A13140">
        <v>2233</v>
      </c>
      <c r="B13140" t="s">
        <v>8869</v>
      </c>
      <c r="C13140" t="s">
        <v>20452</v>
      </c>
      <c r="D13140">
        <v>9.59</v>
      </c>
      <c r="E13140">
        <v>25</v>
      </c>
      <c r="F13140" t="s">
        <v>21245</v>
      </c>
      <c r="G13140" t="s">
        <v>55</v>
      </c>
      <c r="H13140" t="s">
        <v>46</v>
      </c>
      <c r="I13140" t="s">
        <v>944</v>
      </c>
      <c r="K13140" t="s">
        <v>21246</v>
      </c>
      <c r="L13140" t="s">
        <v>21247</v>
      </c>
      <c r="M13140" t="s">
        <v>21248</v>
      </c>
      <c r="N13140">
        <v>4</v>
      </c>
      <c r="O13140" t="s">
        <v>21249</v>
      </c>
      <c r="P13140" t="s">
        <v>20366</v>
      </c>
      <c r="Q13140" t="s">
        <v>21250</v>
      </c>
      <c r="S13140" t="s">
        <v>20368</v>
      </c>
    </row>
    <row r="13141" spans="1:19" hidden="1" x14ac:dyDescent="0.2">
      <c r="A13141">
        <v>2233</v>
      </c>
      <c r="B13141" t="s">
        <v>8869</v>
      </c>
      <c r="C13141" t="s">
        <v>105</v>
      </c>
      <c r="D13141">
        <v>2.2000000000000002</v>
      </c>
      <c r="E13141">
        <v>20</v>
      </c>
      <c r="F13141" t="s">
        <v>21251</v>
      </c>
      <c r="G13141" t="s">
        <v>55</v>
      </c>
      <c r="H13141" t="s">
        <v>23</v>
      </c>
      <c r="I13141" t="s">
        <v>3957</v>
      </c>
      <c r="K13141" t="s">
        <v>21246</v>
      </c>
      <c r="L13141" t="s">
        <v>21247</v>
      </c>
      <c r="M13141" t="s">
        <v>21248</v>
      </c>
      <c r="N13141">
        <v>4</v>
      </c>
      <c r="O13141" t="s">
        <v>21249</v>
      </c>
      <c r="P13141" t="s">
        <v>20366</v>
      </c>
      <c r="Q13141" t="s">
        <v>21250</v>
      </c>
      <c r="S13141" t="s">
        <v>20368</v>
      </c>
    </row>
    <row r="13142" spans="1:19" hidden="1" x14ac:dyDescent="0.2">
      <c r="A13142">
        <v>2233</v>
      </c>
      <c r="B13142" t="s">
        <v>8869</v>
      </c>
      <c r="C13142" t="s">
        <v>20452</v>
      </c>
      <c r="D13142">
        <v>9.84</v>
      </c>
      <c r="E13142" t="s">
        <v>383</v>
      </c>
      <c r="F13142" t="s">
        <v>21251</v>
      </c>
      <c r="G13142" t="s">
        <v>55</v>
      </c>
      <c r="H13142" t="s">
        <v>46</v>
      </c>
      <c r="I13142" t="s">
        <v>3957</v>
      </c>
      <c r="K13142" t="s">
        <v>21246</v>
      </c>
      <c r="L13142" t="s">
        <v>21247</v>
      </c>
      <c r="M13142" t="s">
        <v>21248</v>
      </c>
      <c r="N13142">
        <v>4</v>
      </c>
      <c r="O13142" t="s">
        <v>21249</v>
      </c>
      <c r="P13142" t="s">
        <v>20366</v>
      </c>
      <c r="Q13142" t="s">
        <v>21250</v>
      </c>
      <c r="S13142" t="s">
        <v>20368</v>
      </c>
    </row>
    <row r="13143" spans="1:19" hidden="1" x14ac:dyDescent="0.2">
      <c r="A13143">
        <v>2233</v>
      </c>
      <c r="B13143" t="s">
        <v>8869</v>
      </c>
      <c r="C13143" t="s">
        <v>105</v>
      </c>
      <c r="D13143">
        <v>2.31</v>
      </c>
      <c r="E13143">
        <v>25</v>
      </c>
      <c r="F13143" t="s">
        <v>20746</v>
      </c>
      <c r="G13143" t="s">
        <v>55</v>
      </c>
      <c r="H13143" t="s">
        <v>46</v>
      </c>
      <c r="I13143" t="s">
        <v>7671</v>
      </c>
      <c r="K13143" t="s">
        <v>21246</v>
      </c>
      <c r="L13143" t="s">
        <v>21247</v>
      </c>
      <c r="M13143" t="s">
        <v>21248</v>
      </c>
      <c r="N13143">
        <v>4</v>
      </c>
      <c r="O13143" t="s">
        <v>21249</v>
      </c>
      <c r="P13143" t="s">
        <v>20366</v>
      </c>
      <c r="Q13143" t="s">
        <v>21250</v>
      </c>
      <c r="S13143" t="s">
        <v>20368</v>
      </c>
    </row>
    <row r="13144" spans="1:19" hidden="1" x14ac:dyDescent="0.2">
      <c r="A13144">
        <v>2233</v>
      </c>
      <c r="B13144" t="s">
        <v>8869</v>
      </c>
      <c r="C13144" t="s">
        <v>20452</v>
      </c>
      <c r="D13144">
        <v>9.73</v>
      </c>
      <c r="E13144">
        <v>25</v>
      </c>
      <c r="F13144" t="s">
        <v>20746</v>
      </c>
      <c r="G13144" t="s">
        <v>55</v>
      </c>
      <c r="H13144" t="s">
        <v>46</v>
      </c>
      <c r="I13144" t="s">
        <v>7671</v>
      </c>
      <c r="K13144" t="s">
        <v>21246</v>
      </c>
      <c r="L13144" t="s">
        <v>21247</v>
      </c>
      <c r="M13144" t="s">
        <v>21248</v>
      </c>
      <c r="N13144">
        <v>4</v>
      </c>
      <c r="O13144" t="s">
        <v>21249</v>
      </c>
      <c r="P13144" t="s">
        <v>20366</v>
      </c>
      <c r="Q13144" t="s">
        <v>21250</v>
      </c>
      <c r="S13144" t="s">
        <v>20368</v>
      </c>
    </row>
    <row r="13145" spans="1:19" hidden="1" x14ac:dyDescent="0.2">
      <c r="A13145">
        <v>2233</v>
      </c>
      <c r="B13145" t="s">
        <v>8869</v>
      </c>
      <c r="C13145" t="s">
        <v>105</v>
      </c>
      <c r="D13145">
        <v>2.39</v>
      </c>
      <c r="E13145">
        <v>25</v>
      </c>
      <c r="F13145" t="s">
        <v>21252</v>
      </c>
      <c r="H13145" t="s">
        <v>46</v>
      </c>
      <c r="I13145" t="s">
        <v>2981</v>
      </c>
      <c r="K13145" t="s">
        <v>21246</v>
      </c>
      <c r="L13145" t="s">
        <v>21247</v>
      </c>
      <c r="M13145" t="s">
        <v>21248</v>
      </c>
      <c r="N13145">
        <v>4</v>
      </c>
      <c r="O13145" t="s">
        <v>21249</v>
      </c>
      <c r="P13145" t="s">
        <v>20366</v>
      </c>
      <c r="Q13145" t="s">
        <v>21250</v>
      </c>
      <c r="S13145" t="s">
        <v>20368</v>
      </c>
    </row>
    <row r="13146" spans="1:19" hidden="1" x14ac:dyDescent="0.2">
      <c r="A13146">
        <v>2233</v>
      </c>
      <c r="B13146" t="s">
        <v>8869</v>
      </c>
      <c r="C13146" t="s">
        <v>20452</v>
      </c>
      <c r="D13146">
        <v>9.84</v>
      </c>
      <c r="E13146" t="s">
        <v>414</v>
      </c>
      <c r="F13146" t="s">
        <v>21252</v>
      </c>
      <c r="H13146" t="s">
        <v>23</v>
      </c>
      <c r="I13146" t="s">
        <v>2981</v>
      </c>
      <c r="K13146" t="s">
        <v>21246</v>
      </c>
      <c r="L13146" t="s">
        <v>21247</v>
      </c>
      <c r="M13146" t="s">
        <v>21248</v>
      </c>
      <c r="N13146">
        <v>4</v>
      </c>
      <c r="O13146" t="s">
        <v>21249</v>
      </c>
      <c r="P13146" t="s">
        <v>20366</v>
      </c>
      <c r="Q13146" t="s">
        <v>21250</v>
      </c>
      <c r="S13146" t="s">
        <v>20368</v>
      </c>
    </row>
    <row r="13147" spans="1:19" hidden="1" x14ac:dyDescent="0.2">
      <c r="A13147">
        <v>2236</v>
      </c>
      <c r="B13147" t="s">
        <v>21253</v>
      </c>
      <c r="C13147" t="s">
        <v>21254</v>
      </c>
      <c r="D13147">
        <v>9.35</v>
      </c>
      <c r="F13147" t="s">
        <v>21255</v>
      </c>
      <c r="G13147" t="s">
        <v>55</v>
      </c>
      <c r="H13147" t="s">
        <v>23</v>
      </c>
      <c r="I13147" t="s">
        <v>21256</v>
      </c>
      <c r="K13147"/>
      <c r="L13147" t="s">
        <v>21257</v>
      </c>
      <c r="M13147" t="s">
        <v>21258</v>
      </c>
      <c r="N13147">
        <v>2</v>
      </c>
      <c r="O13147" t="s">
        <v>21259</v>
      </c>
      <c r="P13147" t="s">
        <v>20366</v>
      </c>
      <c r="Q13147" t="s">
        <v>21260</v>
      </c>
      <c r="S13147" t="s">
        <v>20368</v>
      </c>
    </row>
    <row r="13148" spans="1:19" hidden="1" x14ac:dyDescent="0.2">
      <c r="A13148">
        <v>2237</v>
      </c>
      <c r="B13148" t="s">
        <v>9796</v>
      </c>
      <c r="C13148" t="s">
        <v>105</v>
      </c>
      <c r="D13148">
        <v>2.1800000000000002</v>
      </c>
      <c r="E13148">
        <v>37</v>
      </c>
      <c r="F13148" t="s">
        <v>21261</v>
      </c>
      <c r="G13148" t="s">
        <v>55</v>
      </c>
      <c r="H13148" t="s">
        <v>46</v>
      </c>
      <c r="I13148" t="s">
        <v>6099</v>
      </c>
      <c r="K13148"/>
      <c r="L13148" t="s">
        <v>21262</v>
      </c>
      <c r="M13148" t="s">
        <v>20533</v>
      </c>
      <c r="N13148">
        <v>7</v>
      </c>
      <c r="O13148" t="s">
        <v>9798</v>
      </c>
      <c r="P13148" t="s">
        <v>20366</v>
      </c>
      <c r="Q13148" t="s">
        <v>21263</v>
      </c>
      <c r="S13148" t="s">
        <v>20368</v>
      </c>
    </row>
    <row r="13149" spans="1:19" hidden="1" x14ac:dyDescent="0.2">
      <c r="A13149">
        <v>2237</v>
      </c>
      <c r="B13149" t="s">
        <v>9796</v>
      </c>
      <c r="C13149" t="s">
        <v>20452</v>
      </c>
      <c r="D13149">
        <v>8.84</v>
      </c>
      <c r="E13149">
        <v>37</v>
      </c>
      <c r="F13149" t="s">
        <v>21261</v>
      </c>
      <c r="G13149" t="s">
        <v>55</v>
      </c>
      <c r="H13149" t="s">
        <v>46</v>
      </c>
      <c r="I13149" t="s">
        <v>6099</v>
      </c>
      <c r="K13149"/>
      <c r="L13149" t="s">
        <v>21262</v>
      </c>
      <c r="M13149" t="s">
        <v>20533</v>
      </c>
      <c r="N13149">
        <v>7</v>
      </c>
      <c r="O13149" t="s">
        <v>9798</v>
      </c>
      <c r="P13149" t="s">
        <v>20366</v>
      </c>
      <c r="Q13149" t="s">
        <v>21263</v>
      </c>
      <c r="S13149" t="s">
        <v>20368</v>
      </c>
    </row>
    <row r="13150" spans="1:19" hidden="1" x14ac:dyDescent="0.2">
      <c r="A13150">
        <v>2237</v>
      </c>
      <c r="B13150" t="s">
        <v>9796</v>
      </c>
      <c r="C13150" t="s">
        <v>105</v>
      </c>
      <c r="D13150">
        <v>2.2999999999999998</v>
      </c>
      <c r="E13150">
        <v>15</v>
      </c>
      <c r="F13150" t="s">
        <v>21264</v>
      </c>
      <c r="G13150" t="s">
        <v>55</v>
      </c>
      <c r="H13150" t="s">
        <v>46</v>
      </c>
      <c r="I13150" t="s">
        <v>21265</v>
      </c>
      <c r="K13150"/>
      <c r="L13150" t="s">
        <v>21262</v>
      </c>
      <c r="M13150" t="s">
        <v>20533</v>
      </c>
      <c r="N13150">
        <v>7</v>
      </c>
      <c r="O13150" t="s">
        <v>9798</v>
      </c>
      <c r="P13150" t="s">
        <v>20366</v>
      </c>
      <c r="Q13150" t="s">
        <v>21263</v>
      </c>
      <c r="S13150" t="s">
        <v>20368</v>
      </c>
    </row>
    <row r="13151" spans="1:19" hidden="1" x14ac:dyDescent="0.2">
      <c r="A13151">
        <v>2237</v>
      </c>
      <c r="B13151" t="s">
        <v>9796</v>
      </c>
      <c r="C13151" t="s">
        <v>20452</v>
      </c>
      <c r="D13151">
        <v>9.34</v>
      </c>
      <c r="E13151">
        <v>15</v>
      </c>
      <c r="F13151" t="s">
        <v>21264</v>
      </c>
      <c r="G13151" t="s">
        <v>55</v>
      </c>
      <c r="H13151" t="s">
        <v>46</v>
      </c>
      <c r="I13151" t="s">
        <v>21265</v>
      </c>
      <c r="K13151"/>
      <c r="L13151" t="s">
        <v>21262</v>
      </c>
      <c r="M13151" t="s">
        <v>20533</v>
      </c>
      <c r="N13151">
        <v>7</v>
      </c>
      <c r="O13151" t="s">
        <v>9798</v>
      </c>
      <c r="P13151" t="s">
        <v>20366</v>
      </c>
      <c r="Q13151" t="s">
        <v>21263</v>
      </c>
      <c r="S13151" t="s">
        <v>20368</v>
      </c>
    </row>
    <row r="13152" spans="1:19" hidden="1" x14ac:dyDescent="0.2">
      <c r="A13152">
        <v>2237</v>
      </c>
      <c r="B13152" t="s">
        <v>9796</v>
      </c>
      <c r="C13152" t="s">
        <v>105</v>
      </c>
      <c r="D13152">
        <v>2.29</v>
      </c>
      <c r="E13152">
        <v>25</v>
      </c>
      <c r="F13152" t="s">
        <v>21264</v>
      </c>
      <c r="G13152" t="s">
        <v>55</v>
      </c>
      <c r="H13152" t="s">
        <v>46</v>
      </c>
      <c r="I13152" t="s">
        <v>21265</v>
      </c>
      <c r="K13152"/>
      <c r="L13152" t="s">
        <v>21262</v>
      </c>
      <c r="M13152" t="s">
        <v>20533</v>
      </c>
      <c r="N13152">
        <v>7</v>
      </c>
      <c r="O13152" t="s">
        <v>9798</v>
      </c>
      <c r="P13152" t="s">
        <v>20366</v>
      </c>
      <c r="Q13152" t="s">
        <v>21263</v>
      </c>
      <c r="S13152" t="s">
        <v>20368</v>
      </c>
    </row>
    <row r="13153" spans="1:19" hidden="1" x14ac:dyDescent="0.2">
      <c r="A13153">
        <v>2237</v>
      </c>
      <c r="B13153" t="s">
        <v>9796</v>
      </c>
      <c r="C13153" t="s">
        <v>20452</v>
      </c>
      <c r="D13153">
        <v>9.1199999999999992</v>
      </c>
      <c r="E13153">
        <v>25</v>
      </c>
      <c r="F13153" t="s">
        <v>21264</v>
      </c>
      <c r="G13153" t="s">
        <v>55</v>
      </c>
      <c r="H13153" t="s">
        <v>46</v>
      </c>
      <c r="I13153" t="s">
        <v>21265</v>
      </c>
      <c r="K13153"/>
      <c r="L13153" t="s">
        <v>21262</v>
      </c>
      <c r="M13153" t="s">
        <v>20533</v>
      </c>
      <c r="N13153">
        <v>7</v>
      </c>
      <c r="O13153" t="s">
        <v>9798</v>
      </c>
      <c r="P13153" t="s">
        <v>20366</v>
      </c>
      <c r="Q13153" t="s">
        <v>21263</v>
      </c>
      <c r="S13153" t="s">
        <v>20368</v>
      </c>
    </row>
    <row r="13154" spans="1:19" hidden="1" x14ac:dyDescent="0.2">
      <c r="A13154">
        <v>2237</v>
      </c>
      <c r="B13154" t="s">
        <v>9796</v>
      </c>
      <c r="C13154" t="s">
        <v>105</v>
      </c>
      <c r="D13154">
        <v>2.27</v>
      </c>
      <c r="E13154">
        <v>40</v>
      </c>
      <c r="F13154" t="s">
        <v>21264</v>
      </c>
      <c r="G13154" t="s">
        <v>55</v>
      </c>
      <c r="H13154" t="s">
        <v>46</v>
      </c>
      <c r="I13154" t="s">
        <v>21265</v>
      </c>
      <c r="K13154"/>
      <c r="L13154" t="s">
        <v>21262</v>
      </c>
      <c r="M13154" t="s">
        <v>20533</v>
      </c>
      <c r="N13154">
        <v>7</v>
      </c>
      <c r="O13154" t="s">
        <v>9798</v>
      </c>
      <c r="P13154" t="s">
        <v>20366</v>
      </c>
      <c r="Q13154" t="s">
        <v>21263</v>
      </c>
      <c r="S13154" t="s">
        <v>20368</v>
      </c>
    </row>
    <row r="13155" spans="1:19" hidden="1" x14ac:dyDescent="0.2">
      <c r="A13155">
        <v>2237</v>
      </c>
      <c r="B13155" t="s">
        <v>9796</v>
      </c>
      <c r="C13155" t="s">
        <v>20452</v>
      </c>
      <c r="D13155">
        <v>8.7799999999999994</v>
      </c>
      <c r="E13155">
        <v>40</v>
      </c>
      <c r="F13155" t="s">
        <v>21264</v>
      </c>
      <c r="G13155" t="s">
        <v>55</v>
      </c>
      <c r="H13155" t="s">
        <v>46</v>
      </c>
      <c r="I13155" t="s">
        <v>21265</v>
      </c>
      <c r="K13155"/>
      <c r="L13155" t="s">
        <v>21262</v>
      </c>
      <c r="M13155" t="s">
        <v>20533</v>
      </c>
      <c r="N13155">
        <v>7</v>
      </c>
      <c r="O13155" t="s">
        <v>9798</v>
      </c>
      <c r="P13155" t="s">
        <v>20366</v>
      </c>
      <c r="Q13155" t="s">
        <v>21263</v>
      </c>
      <c r="S13155" t="s">
        <v>20368</v>
      </c>
    </row>
    <row r="13156" spans="1:19" hidden="1" x14ac:dyDescent="0.2">
      <c r="A13156">
        <v>2238</v>
      </c>
      <c r="B13156" t="s">
        <v>21266</v>
      </c>
      <c r="C13156" t="s">
        <v>105</v>
      </c>
      <c r="D13156">
        <v>4.4800000000000004</v>
      </c>
      <c r="E13156" t="s">
        <v>363</v>
      </c>
      <c r="F13156" t="s">
        <v>20459</v>
      </c>
      <c r="G13156" t="s">
        <v>55</v>
      </c>
      <c r="H13156" t="s">
        <v>23</v>
      </c>
      <c r="I13156" t="s">
        <v>392</v>
      </c>
      <c r="K13156"/>
      <c r="L13156" t="s">
        <v>21267</v>
      </c>
      <c r="M13156" t="s">
        <v>20396</v>
      </c>
      <c r="N13156">
        <v>4</v>
      </c>
      <c r="P13156" t="s">
        <v>20366</v>
      </c>
      <c r="Q13156" t="s">
        <v>21268</v>
      </c>
      <c r="S13156" t="s">
        <v>20368</v>
      </c>
    </row>
    <row r="13157" spans="1:19" hidden="1" x14ac:dyDescent="0.2">
      <c r="A13157">
        <v>2238</v>
      </c>
      <c r="B13157" t="s">
        <v>21266</v>
      </c>
      <c r="C13157" t="s">
        <v>20452</v>
      </c>
      <c r="D13157">
        <v>7.51</v>
      </c>
      <c r="E13157" t="s">
        <v>363</v>
      </c>
      <c r="F13157" t="s">
        <v>20459</v>
      </c>
      <c r="G13157" t="s">
        <v>55</v>
      </c>
      <c r="H13157" t="s">
        <v>23</v>
      </c>
      <c r="I13157" t="s">
        <v>392</v>
      </c>
      <c r="K13157"/>
      <c r="L13157" t="s">
        <v>21267</v>
      </c>
      <c r="M13157" t="s">
        <v>20396</v>
      </c>
      <c r="N13157">
        <v>4</v>
      </c>
      <c r="P13157" t="s">
        <v>20366</v>
      </c>
      <c r="Q13157" t="s">
        <v>21268</v>
      </c>
      <c r="S13157" t="s">
        <v>20368</v>
      </c>
    </row>
    <row r="13158" spans="1:19" hidden="1" x14ac:dyDescent="0.2">
      <c r="A13158">
        <v>2239</v>
      </c>
      <c r="B13158" t="s">
        <v>21269</v>
      </c>
      <c r="C13158" t="s">
        <v>105</v>
      </c>
      <c r="D13158">
        <v>2.71</v>
      </c>
      <c r="E13158">
        <v>20</v>
      </c>
      <c r="G13158" t="s">
        <v>31</v>
      </c>
      <c r="H13158" t="s">
        <v>46</v>
      </c>
      <c r="I13158" t="s">
        <v>20409</v>
      </c>
      <c r="K13158"/>
      <c r="L13158" t="s">
        <v>21270</v>
      </c>
      <c r="M13158" t="s">
        <v>26</v>
      </c>
      <c r="N13158">
        <v>2</v>
      </c>
      <c r="P13158" t="s">
        <v>20366</v>
      </c>
      <c r="Q13158" t="s">
        <v>21271</v>
      </c>
      <c r="S13158" t="s">
        <v>20368</v>
      </c>
    </row>
    <row r="13159" spans="1:19" hidden="1" x14ac:dyDescent="0.2">
      <c r="A13159">
        <v>2240</v>
      </c>
      <c r="B13159" t="s">
        <v>21272</v>
      </c>
      <c r="C13159" t="s">
        <v>20452</v>
      </c>
      <c r="D13159">
        <v>3.55</v>
      </c>
      <c r="F13159" t="s">
        <v>21273</v>
      </c>
      <c r="G13159" t="s">
        <v>55</v>
      </c>
      <c r="H13159" t="s">
        <v>23</v>
      </c>
      <c r="I13159" t="s">
        <v>9376</v>
      </c>
      <c r="K13159"/>
      <c r="L13159" t="s">
        <v>21274</v>
      </c>
      <c r="M13159" t="s">
        <v>26</v>
      </c>
      <c r="N13159">
        <v>2</v>
      </c>
      <c r="O13159" t="s">
        <v>21275</v>
      </c>
      <c r="P13159" t="s">
        <v>20366</v>
      </c>
      <c r="Q13159" t="s">
        <v>21276</v>
      </c>
      <c r="S13159" t="s">
        <v>20368</v>
      </c>
    </row>
    <row r="13160" spans="1:19" hidden="1" x14ac:dyDescent="0.2">
      <c r="A13160">
        <v>2240</v>
      </c>
      <c r="B13160" t="s">
        <v>21272</v>
      </c>
      <c r="C13160" t="s">
        <v>20441</v>
      </c>
      <c r="D13160">
        <v>7</v>
      </c>
      <c r="F13160" t="s">
        <v>21273</v>
      </c>
      <c r="G13160" t="s">
        <v>55</v>
      </c>
      <c r="H13160" t="s">
        <v>23</v>
      </c>
      <c r="I13160" t="s">
        <v>9376</v>
      </c>
      <c r="K13160"/>
      <c r="L13160" t="s">
        <v>21274</v>
      </c>
      <c r="M13160" t="s">
        <v>26</v>
      </c>
      <c r="N13160">
        <v>2</v>
      </c>
      <c r="O13160" t="s">
        <v>21275</v>
      </c>
      <c r="P13160" t="s">
        <v>20366</v>
      </c>
      <c r="Q13160" t="s">
        <v>21276</v>
      </c>
      <c r="S13160" t="s">
        <v>20368</v>
      </c>
    </row>
    <row r="13161" spans="1:19" hidden="1" x14ac:dyDescent="0.2">
      <c r="A13161">
        <v>2240</v>
      </c>
      <c r="B13161" t="s">
        <v>21272</v>
      </c>
      <c r="C13161" t="s">
        <v>20452</v>
      </c>
      <c r="D13161">
        <v>3.6</v>
      </c>
      <c r="F13161" t="s">
        <v>21165</v>
      </c>
      <c r="G13161" t="s">
        <v>55</v>
      </c>
      <c r="H13161" t="s">
        <v>23</v>
      </c>
      <c r="I13161" t="s">
        <v>9376</v>
      </c>
      <c r="K13161"/>
      <c r="L13161" t="s">
        <v>21274</v>
      </c>
      <c r="M13161" t="s">
        <v>26</v>
      </c>
      <c r="N13161">
        <v>2</v>
      </c>
      <c r="O13161" t="s">
        <v>21275</v>
      </c>
      <c r="P13161" t="s">
        <v>20366</v>
      </c>
      <c r="Q13161" t="s">
        <v>21276</v>
      </c>
      <c r="S13161" t="s">
        <v>20368</v>
      </c>
    </row>
    <row r="13162" spans="1:19" hidden="1" x14ac:dyDescent="0.2">
      <c r="A13162">
        <v>2240</v>
      </c>
      <c r="B13162" t="s">
        <v>21272</v>
      </c>
      <c r="C13162" t="s">
        <v>20441</v>
      </c>
      <c r="D13162">
        <v>7.1</v>
      </c>
      <c r="F13162" t="s">
        <v>21165</v>
      </c>
      <c r="G13162" t="s">
        <v>55</v>
      </c>
      <c r="H13162" t="s">
        <v>23</v>
      </c>
      <c r="I13162" t="s">
        <v>9376</v>
      </c>
      <c r="K13162"/>
      <c r="L13162" t="s">
        <v>21274</v>
      </c>
      <c r="M13162" t="s">
        <v>26</v>
      </c>
      <c r="N13162">
        <v>2</v>
      </c>
      <c r="O13162" t="s">
        <v>21275</v>
      </c>
      <c r="P13162" t="s">
        <v>20366</v>
      </c>
      <c r="Q13162" t="s">
        <v>21276</v>
      </c>
      <c r="S13162" t="s">
        <v>20368</v>
      </c>
    </row>
    <row r="13163" spans="1:19" hidden="1" x14ac:dyDescent="0.2">
      <c r="A13163">
        <v>2241</v>
      </c>
      <c r="B13163" t="s">
        <v>21277</v>
      </c>
      <c r="C13163" t="s">
        <v>105</v>
      </c>
      <c r="D13163">
        <v>3.36</v>
      </c>
      <c r="E13163">
        <v>25</v>
      </c>
      <c r="G13163" t="s">
        <v>12576</v>
      </c>
      <c r="H13163" t="s">
        <v>23</v>
      </c>
      <c r="I13163" t="s">
        <v>20770</v>
      </c>
      <c r="K13163"/>
      <c r="L13163" t="s">
        <v>21278</v>
      </c>
      <c r="M13163" t="s">
        <v>26</v>
      </c>
      <c r="N13163">
        <v>2</v>
      </c>
      <c r="O13163" t="s">
        <v>21279</v>
      </c>
      <c r="P13163" t="s">
        <v>20366</v>
      </c>
      <c r="Q13163" t="s">
        <v>21280</v>
      </c>
      <c r="S13163" t="s">
        <v>20368</v>
      </c>
    </row>
    <row r="13164" spans="1:19" hidden="1" x14ac:dyDescent="0.2">
      <c r="A13164">
        <v>2242</v>
      </c>
      <c r="B13164" t="s">
        <v>21281</v>
      </c>
      <c r="C13164" t="s">
        <v>105</v>
      </c>
      <c r="D13164">
        <v>3.04</v>
      </c>
      <c r="E13164">
        <v>25</v>
      </c>
      <c r="G13164" t="s">
        <v>12576</v>
      </c>
      <c r="H13164" t="s">
        <v>23</v>
      </c>
      <c r="I13164" t="s">
        <v>20770</v>
      </c>
      <c r="K13164"/>
      <c r="L13164" t="s">
        <v>21282</v>
      </c>
      <c r="M13164" t="s">
        <v>26</v>
      </c>
      <c r="N13164">
        <v>2</v>
      </c>
      <c r="O13164" t="s">
        <v>21283</v>
      </c>
      <c r="P13164" t="s">
        <v>20366</v>
      </c>
      <c r="Q13164" t="s">
        <v>21284</v>
      </c>
      <c r="S13164" t="s">
        <v>20368</v>
      </c>
    </row>
    <row r="13165" spans="1:19" hidden="1" x14ac:dyDescent="0.2">
      <c r="A13165">
        <v>2243</v>
      </c>
      <c r="B13165" t="s">
        <v>21285</v>
      </c>
      <c r="C13165" t="s">
        <v>105</v>
      </c>
      <c r="D13165">
        <v>8.6199999999999992</v>
      </c>
      <c r="E13165">
        <v>25</v>
      </c>
      <c r="F13165" t="s">
        <v>5844</v>
      </c>
      <c r="G13165" t="s">
        <v>160</v>
      </c>
      <c r="H13165" t="s">
        <v>46</v>
      </c>
      <c r="I13165" t="s">
        <v>6739</v>
      </c>
      <c r="K13165"/>
      <c r="L13165" t="s">
        <v>21286</v>
      </c>
      <c r="M13165" t="s">
        <v>21081</v>
      </c>
      <c r="N13165">
        <v>7</v>
      </c>
      <c r="O13165" t="s">
        <v>21287</v>
      </c>
      <c r="P13165" t="s">
        <v>20366</v>
      </c>
      <c r="Q13165" t="s">
        <v>21288</v>
      </c>
      <c r="S13165" t="s">
        <v>20368</v>
      </c>
    </row>
    <row r="13166" spans="1:19" hidden="1" x14ac:dyDescent="0.2">
      <c r="A13166">
        <v>2243</v>
      </c>
      <c r="B13166" t="s">
        <v>21285</v>
      </c>
      <c r="C13166" t="s">
        <v>20452</v>
      </c>
      <c r="D13166">
        <v>10.57</v>
      </c>
      <c r="E13166">
        <v>25</v>
      </c>
      <c r="F13166" t="s">
        <v>5844</v>
      </c>
      <c r="G13166" t="s">
        <v>160</v>
      </c>
      <c r="H13166" t="s">
        <v>46</v>
      </c>
      <c r="I13166" t="s">
        <v>6739</v>
      </c>
      <c r="K13166"/>
      <c r="L13166" t="s">
        <v>21286</v>
      </c>
      <c r="M13166" t="s">
        <v>21081</v>
      </c>
      <c r="N13166">
        <v>7</v>
      </c>
      <c r="O13166" t="s">
        <v>21287</v>
      </c>
      <c r="P13166" t="s">
        <v>20366</v>
      </c>
      <c r="Q13166" t="s">
        <v>21288</v>
      </c>
      <c r="S13166" t="s">
        <v>20368</v>
      </c>
    </row>
    <row r="13167" spans="1:19" hidden="1" x14ac:dyDescent="0.2">
      <c r="A13167">
        <v>2243</v>
      </c>
      <c r="B13167" t="s">
        <v>21285</v>
      </c>
      <c r="C13167" t="s">
        <v>105</v>
      </c>
      <c r="D13167">
        <v>8.69</v>
      </c>
      <c r="E13167">
        <v>30</v>
      </c>
      <c r="F13167" t="s">
        <v>6351</v>
      </c>
      <c r="G13167" t="s">
        <v>55</v>
      </c>
      <c r="H13167" t="s">
        <v>46</v>
      </c>
      <c r="I13167" t="s">
        <v>4650</v>
      </c>
      <c r="K13167"/>
      <c r="L13167" t="s">
        <v>21286</v>
      </c>
      <c r="M13167" t="s">
        <v>21081</v>
      </c>
      <c r="N13167">
        <v>7</v>
      </c>
      <c r="O13167" t="s">
        <v>21287</v>
      </c>
      <c r="P13167" t="s">
        <v>20366</v>
      </c>
      <c r="Q13167" t="s">
        <v>21288</v>
      </c>
      <c r="S13167" t="s">
        <v>20368</v>
      </c>
    </row>
    <row r="13168" spans="1:19" hidden="1" x14ac:dyDescent="0.2">
      <c r="A13168">
        <v>2243</v>
      </c>
      <c r="B13168" t="s">
        <v>21285</v>
      </c>
      <c r="C13168" t="s">
        <v>20452</v>
      </c>
      <c r="D13168">
        <v>10.72</v>
      </c>
      <c r="E13168">
        <v>30</v>
      </c>
      <c r="F13168" t="s">
        <v>6351</v>
      </c>
      <c r="G13168" t="s">
        <v>55</v>
      </c>
      <c r="H13168" t="s">
        <v>46</v>
      </c>
      <c r="I13168" t="s">
        <v>4650</v>
      </c>
      <c r="K13168"/>
      <c r="L13168" t="s">
        <v>21286</v>
      </c>
      <c r="M13168" t="s">
        <v>21081</v>
      </c>
      <c r="N13168">
        <v>7</v>
      </c>
      <c r="O13168" t="s">
        <v>21287</v>
      </c>
      <c r="P13168" t="s">
        <v>20366</v>
      </c>
      <c r="Q13168" t="s">
        <v>21288</v>
      </c>
      <c r="S13168" t="s">
        <v>20368</v>
      </c>
    </row>
    <row r="13169" spans="1:19" hidden="1" x14ac:dyDescent="0.2">
      <c r="A13169">
        <v>2244</v>
      </c>
      <c r="B13169" t="s">
        <v>21289</v>
      </c>
      <c r="C13169" t="s">
        <v>105</v>
      </c>
      <c r="D13169">
        <v>2.76</v>
      </c>
      <c r="E13169">
        <v>25</v>
      </c>
      <c r="F13169" t="s">
        <v>21290</v>
      </c>
      <c r="G13169" t="s">
        <v>55</v>
      </c>
      <c r="H13169" t="s">
        <v>23</v>
      </c>
      <c r="I13169" t="s">
        <v>20780</v>
      </c>
      <c r="K13169"/>
      <c r="L13169" t="s">
        <v>21291</v>
      </c>
      <c r="M13169" t="s">
        <v>26</v>
      </c>
      <c r="N13169">
        <v>2</v>
      </c>
      <c r="P13169" t="s">
        <v>20366</v>
      </c>
      <c r="Q13169" t="s">
        <v>21292</v>
      </c>
      <c r="S13169" t="s">
        <v>20368</v>
      </c>
    </row>
    <row r="13170" spans="1:19" hidden="1" x14ac:dyDescent="0.2">
      <c r="A13170">
        <v>2244</v>
      </c>
      <c r="B13170" t="s">
        <v>21289</v>
      </c>
      <c r="C13170" t="s">
        <v>21293</v>
      </c>
      <c r="D13170">
        <v>12.14</v>
      </c>
      <c r="E13170">
        <v>25</v>
      </c>
      <c r="F13170" t="s">
        <v>21290</v>
      </c>
      <c r="G13170" t="s">
        <v>31</v>
      </c>
      <c r="H13170" t="s">
        <v>23</v>
      </c>
      <c r="I13170" t="s">
        <v>20780</v>
      </c>
      <c r="K13170"/>
      <c r="L13170" t="s">
        <v>21291</v>
      </c>
      <c r="M13170" t="s">
        <v>26</v>
      </c>
      <c r="N13170">
        <v>2</v>
      </c>
      <c r="P13170" t="s">
        <v>20366</v>
      </c>
      <c r="Q13170" t="s">
        <v>21292</v>
      </c>
      <c r="S13170" t="s">
        <v>20368</v>
      </c>
    </row>
    <row r="13171" spans="1:19" hidden="1" x14ac:dyDescent="0.2">
      <c r="A13171">
        <v>2247</v>
      </c>
      <c r="B13171" t="s">
        <v>9354</v>
      </c>
      <c r="C13171" t="s">
        <v>105</v>
      </c>
      <c r="D13171">
        <v>1.3</v>
      </c>
      <c r="E13171">
        <v>25</v>
      </c>
      <c r="F13171" t="s">
        <v>21294</v>
      </c>
      <c r="G13171" t="s">
        <v>55</v>
      </c>
      <c r="H13171" t="s">
        <v>46</v>
      </c>
      <c r="I13171" t="s">
        <v>618</v>
      </c>
      <c r="K13171"/>
      <c r="L13171" t="s">
        <v>21295</v>
      </c>
      <c r="M13171" t="s">
        <v>26</v>
      </c>
      <c r="N13171">
        <v>2</v>
      </c>
      <c r="P13171" t="s">
        <v>20366</v>
      </c>
      <c r="Q13171" t="s">
        <v>21296</v>
      </c>
      <c r="S13171" t="s">
        <v>20368</v>
      </c>
    </row>
    <row r="13172" spans="1:19" hidden="1" x14ac:dyDescent="0.2">
      <c r="A13172">
        <v>2247</v>
      </c>
      <c r="B13172" t="s">
        <v>9354</v>
      </c>
      <c r="C13172" t="s">
        <v>20452</v>
      </c>
      <c r="D13172">
        <v>6.79</v>
      </c>
      <c r="E13172">
        <v>25</v>
      </c>
      <c r="F13172" t="s">
        <v>21294</v>
      </c>
      <c r="G13172" t="s">
        <v>55</v>
      </c>
      <c r="H13172" t="s">
        <v>46</v>
      </c>
      <c r="I13172" t="s">
        <v>618</v>
      </c>
      <c r="K13172"/>
      <c r="L13172" t="s">
        <v>21295</v>
      </c>
      <c r="M13172" t="s">
        <v>26</v>
      </c>
      <c r="N13172">
        <v>2</v>
      </c>
      <c r="P13172" t="s">
        <v>20366</v>
      </c>
      <c r="Q13172" t="s">
        <v>21296</v>
      </c>
      <c r="S13172" t="s">
        <v>20368</v>
      </c>
    </row>
    <row r="13173" spans="1:19" hidden="1" x14ac:dyDescent="0.2">
      <c r="A13173">
        <v>2247</v>
      </c>
      <c r="B13173" t="s">
        <v>9354</v>
      </c>
      <c r="C13173" t="s">
        <v>20441</v>
      </c>
      <c r="D13173">
        <v>9.51</v>
      </c>
      <c r="E13173">
        <v>25</v>
      </c>
      <c r="F13173" t="s">
        <v>21294</v>
      </c>
      <c r="G13173" t="s">
        <v>55</v>
      </c>
      <c r="H13173" t="s">
        <v>46</v>
      </c>
      <c r="I13173" t="s">
        <v>618</v>
      </c>
      <c r="K13173"/>
      <c r="L13173" t="s">
        <v>21295</v>
      </c>
      <c r="M13173" t="s">
        <v>26</v>
      </c>
      <c r="N13173">
        <v>2</v>
      </c>
      <c r="P13173" t="s">
        <v>20366</v>
      </c>
      <c r="Q13173" t="s">
        <v>21296</v>
      </c>
      <c r="S13173" t="s">
        <v>20368</v>
      </c>
    </row>
    <row r="13174" spans="1:19" hidden="1" x14ac:dyDescent="0.2">
      <c r="A13174">
        <v>2248</v>
      </c>
      <c r="B13174" t="s">
        <v>21297</v>
      </c>
      <c r="C13174" t="s">
        <v>105</v>
      </c>
      <c r="D13174">
        <v>9.4600000000000009</v>
      </c>
      <c r="E13174">
        <v>25</v>
      </c>
      <c r="F13174" t="s">
        <v>5844</v>
      </c>
      <c r="G13174" t="s">
        <v>160</v>
      </c>
      <c r="H13174" t="s">
        <v>46</v>
      </c>
      <c r="I13174" t="s">
        <v>6739</v>
      </c>
      <c r="K13174"/>
      <c r="L13174" t="s">
        <v>21298</v>
      </c>
      <c r="M13174" t="s">
        <v>20396</v>
      </c>
      <c r="N13174">
        <v>4</v>
      </c>
      <c r="P13174" t="s">
        <v>20366</v>
      </c>
      <c r="Q13174" t="s">
        <v>21299</v>
      </c>
      <c r="S13174" t="s">
        <v>20368</v>
      </c>
    </row>
    <row r="13175" spans="1:19" hidden="1" x14ac:dyDescent="0.2">
      <c r="A13175">
        <v>2248</v>
      </c>
      <c r="B13175" t="s">
        <v>21297</v>
      </c>
      <c r="C13175" t="s">
        <v>105</v>
      </c>
      <c r="D13175">
        <v>9.51</v>
      </c>
      <c r="E13175">
        <v>25</v>
      </c>
      <c r="F13175" t="s">
        <v>5844</v>
      </c>
      <c r="G13175" t="s">
        <v>55</v>
      </c>
      <c r="H13175" t="s">
        <v>46</v>
      </c>
      <c r="I13175" t="s">
        <v>1557</v>
      </c>
      <c r="K13175"/>
      <c r="L13175" t="s">
        <v>21298</v>
      </c>
      <c r="M13175" t="s">
        <v>20396</v>
      </c>
      <c r="N13175">
        <v>4</v>
      </c>
      <c r="P13175" t="s">
        <v>20366</v>
      </c>
      <c r="Q13175" t="s">
        <v>21299</v>
      </c>
      <c r="S13175" t="s">
        <v>20368</v>
      </c>
    </row>
    <row r="13176" spans="1:19" hidden="1" x14ac:dyDescent="0.2">
      <c r="A13176">
        <v>2250</v>
      </c>
      <c r="B13176" t="s">
        <v>21300</v>
      </c>
      <c r="C13176" t="s">
        <v>20452</v>
      </c>
      <c r="D13176">
        <v>8.74</v>
      </c>
      <c r="G13176" t="s">
        <v>240</v>
      </c>
      <c r="I13176" t="s">
        <v>21301</v>
      </c>
      <c r="K13176"/>
      <c r="L13176" t="s">
        <v>21302</v>
      </c>
      <c r="M13176" t="s">
        <v>26</v>
      </c>
      <c r="N13176">
        <v>2</v>
      </c>
      <c r="P13176" t="s">
        <v>20366</v>
      </c>
      <c r="Q13176" t="s">
        <v>21303</v>
      </c>
      <c r="S13176" t="s">
        <v>20368</v>
      </c>
    </row>
    <row r="13177" spans="1:19" hidden="1" x14ac:dyDescent="0.2">
      <c r="A13177">
        <v>2250</v>
      </c>
      <c r="B13177" t="s">
        <v>21300</v>
      </c>
      <c r="C13177" t="s">
        <v>20441</v>
      </c>
      <c r="D13177">
        <v>11.67</v>
      </c>
      <c r="G13177" t="s">
        <v>240</v>
      </c>
      <c r="I13177" t="s">
        <v>21301</v>
      </c>
      <c r="K13177"/>
      <c r="L13177" t="s">
        <v>21302</v>
      </c>
      <c r="M13177" t="s">
        <v>26</v>
      </c>
      <c r="N13177">
        <v>2</v>
      </c>
      <c r="P13177" t="s">
        <v>20366</v>
      </c>
      <c r="Q13177" t="s">
        <v>21303</v>
      </c>
      <c r="S13177" t="s">
        <v>20368</v>
      </c>
    </row>
    <row r="13178" spans="1:19" hidden="1" x14ac:dyDescent="0.2">
      <c r="A13178">
        <v>2251</v>
      </c>
      <c r="B13178" t="s">
        <v>21304</v>
      </c>
      <c r="C13178" t="s">
        <v>105</v>
      </c>
      <c r="D13178">
        <v>12.54</v>
      </c>
      <c r="E13178">
        <v>25</v>
      </c>
      <c r="F13178" t="s">
        <v>21305</v>
      </c>
      <c r="G13178" t="s">
        <v>55</v>
      </c>
      <c r="H13178" t="s">
        <v>46</v>
      </c>
      <c r="I13178" t="s">
        <v>5765</v>
      </c>
      <c r="K13178"/>
      <c r="L13178" t="s">
        <v>21306</v>
      </c>
      <c r="M13178" t="s">
        <v>21125</v>
      </c>
      <c r="N13178">
        <v>3</v>
      </c>
      <c r="O13178" t="s">
        <v>21307</v>
      </c>
      <c r="P13178" t="s">
        <v>20366</v>
      </c>
      <c r="Q13178" t="s">
        <v>21308</v>
      </c>
      <c r="S13178" t="s">
        <v>20368</v>
      </c>
    </row>
    <row r="13179" spans="1:19" hidden="1" x14ac:dyDescent="0.2">
      <c r="A13179">
        <v>2252</v>
      </c>
      <c r="B13179" t="s">
        <v>21309</v>
      </c>
      <c r="C13179" t="s">
        <v>105</v>
      </c>
      <c r="D13179">
        <v>2.25</v>
      </c>
      <c r="E13179">
        <v>20</v>
      </c>
      <c r="F13179" t="s">
        <v>410</v>
      </c>
      <c r="G13179" t="s">
        <v>55</v>
      </c>
      <c r="H13179" t="s">
        <v>23</v>
      </c>
      <c r="I13179" t="s">
        <v>87</v>
      </c>
      <c r="K13179"/>
      <c r="L13179" t="s">
        <v>21310</v>
      </c>
      <c r="M13179" t="s">
        <v>20719</v>
      </c>
      <c r="N13179">
        <v>3</v>
      </c>
      <c r="P13179" t="s">
        <v>20366</v>
      </c>
      <c r="Q13179" t="s">
        <v>21311</v>
      </c>
      <c r="S13179" t="s">
        <v>20368</v>
      </c>
    </row>
    <row r="13180" spans="1:19" hidden="1" x14ac:dyDescent="0.2">
      <c r="A13180">
        <v>2253</v>
      </c>
      <c r="B13180" t="s">
        <v>21312</v>
      </c>
      <c r="C13180" t="s">
        <v>105</v>
      </c>
      <c r="D13180">
        <v>2.5499999999999998</v>
      </c>
      <c r="E13180" t="s">
        <v>363</v>
      </c>
      <c r="F13180" t="s">
        <v>62</v>
      </c>
      <c r="G13180" t="s">
        <v>55</v>
      </c>
      <c r="H13180" t="s">
        <v>23</v>
      </c>
      <c r="I13180" t="s">
        <v>3077</v>
      </c>
      <c r="K13180"/>
      <c r="L13180" t="s">
        <v>21313</v>
      </c>
      <c r="M13180" t="s">
        <v>20396</v>
      </c>
      <c r="N13180">
        <v>4</v>
      </c>
      <c r="P13180" t="s">
        <v>20366</v>
      </c>
      <c r="Q13180" t="s">
        <v>21314</v>
      </c>
      <c r="S13180" t="s">
        <v>20368</v>
      </c>
    </row>
    <row r="13181" spans="1:19" hidden="1" x14ac:dyDescent="0.2">
      <c r="A13181">
        <v>2253</v>
      </c>
      <c r="B13181" t="s">
        <v>21312</v>
      </c>
      <c r="C13181" t="s">
        <v>20452</v>
      </c>
      <c r="D13181">
        <v>7.75</v>
      </c>
      <c r="E13181" t="s">
        <v>363</v>
      </c>
      <c r="F13181" t="s">
        <v>62</v>
      </c>
      <c r="G13181" t="s">
        <v>55</v>
      </c>
      <c r="H13181" t="s">
        <v>23</v>
      </c>
      <c r="I13181" t="s">
        <v>3077</v>
      </c>
      <c r="K13181"/>
      <c r="L13181" t="s">
        <v>21313</v>
      </c>
      <c r="M13181" t="s">
        <v>20396</v>
      </c>
      <c r="N13181">
        <v>4</v>
      </c>
      <c r="P13181" t="s">
        <v>20366</v>
      </c>
      <c r="Q13181" t="s">
        <v>21314</v>
      </c>
      <c r="S13181" t="s">
        <v>20368</v>
      </c>
    </row>
    <row r="13182" spans="1:19" hidden="1" x14ac:dyDescent="0.2">
      <c r="A13182">
        <v>2254</v>
      </c>
      <c r="B13182" t="s">
        <v>21315</v>
      </c>
      <c r="C13182" t="s">
        <v>105</v>
      </c>
      <c r="D13182">
        <v>1.88</v>
      </c>
      <c r="E13182">
        <v>20</v>
      </c>
      <c r="F13182" t="s">
        <v>20804</v>
      </c>
      <c r="G13182" t="s">
        <v>55</v>
      </c>
      <c r="H13182" t="s">
        <v>23</v>
      </c>
      <c r="I13182" t="s">
        <v>7259</v>
      </c>
      <c r="K13182"/>
      <c r="L13182" t="s">
        <v>21316</v>
      </c>
      <c r="M13182" t="s">
        <v>20719</v>
      </c>
      <c r="N13182">
        <v>3</v>
      </c>
      <c r="P13182" t="s">
        <v>20366</v>
      </c>
      <c r="Q13182" t="s">
        <v>21317</v>
      </c>
      <c r="S13182" t="s">
        <v>20368</v>
      </c>
    </row>
    <row r="13183" spans="1:19" hidden="1" x14ac:dyDescent="0.2">
      <c r="A13183">
        <v>2255</v>
      </c>
      <c r="B13183" t="s">
        <v>21318</v>
      </c>
      <c r="C13183" t="s">
        <v>105</v>
      </c>
      <c r="D13183">
        <v>4.8600000000000003</v>
      </c>
      <c r="E13183" t="s">
        <v>363</v>
      </c>
      <c r="F13183" t="s">
        <v>20459</v>
      </c>
      <c r="G13183" t="s">
        <v>55</v>
      </c>
      <c r="H13183" t="s">
        <v>23</v>
      </c>
      <c r="I13183" t="s">
        <v>392</v>
      </c>
      <c r="K13183"/>
      <c r="L13183" t="s">
        <v>21319</v>
      </c>
      <c r="M13183" t="s">
        <v>21320</v>
      </c>
      <c r="N13183">
        <v>3</v>
      </c>
      <c r="P13183" t="s">
        <v>20366</v>
      </c>
      <c r="Q13183" t="s">
        <v>21321</v>
      </c>
      <c r="S13183" t="s">
        <v>20368</v>
      </c>
    </row>
    <row r="13184" spans="1:19" hidden="1" x14ac:dyDescent="0.2">
      <c r="A13184">
        <v>2255</v>
      </c>
      <c r="B13184" t="s">
        <v>21318</v>
      </c>
      <c r="C13184" t="s">
        <v>20452</v>
      </c>
      <c r="D13184">
        <v>8.36</v>
      </c>
      <c r="E13184" t="s">
        <v>363</v>
      </c>
      <c r="F13184" t="s">
        <v>20459</v>
      </c>
      <c r="G13184" t="s">
        <v>55</v>
      </c>
      <c r="H13184" t="s">
        <v>23</v>
      </c>
      <c r="I13184" t="s">
        <v>392</v>
      </c>
      <c r="K13184"/>
      <c r="L13184" t="s">
        <v>21319</v>
      </c>
      <c r="M13184" t="s">
        <v>21320</v>
      </c>
      <c r="N13184">
        <v>3</v>
      </c>
      <c r="P13184" t="s">
        <v>20366</v>
      </c>
      <c r="Q13184" t="s">
        <v>21321</v>
      </c>
      <c r="S13184" t="s">
        <v>20368</v>
      </c>
    </row>
    <row r="13185" spans="1:19" hidden="1" x14ac:dyDescent="0.2">
      <c r="A13185">
        <v>2256</v>
      </c>
      <c r="B13185" t="s">
        <v>21322</v>
      </c>
      <c r="C13185" t="s">
        <v>105</v>
      </c>
      <c r="D13185">
        <v>1.72</v>
      </c>
      <c r="E13185">
        <v>14.3</v>
      </c>
      <c r="F13185" t="s">
        <v>62</v>
      </c>
      <c r="G13185" t="s">
        <v>55</v>
      </c>
      <c r="H13185" t="s">
        <v>23</v>
      </c>
      <c r="I13185" t="s">
        <v>21323</v>
      </c>
      <c r="K13185"/>
      <c r="L13185" t="s">
        <v>21324</v>
      </c>
      <c r="M13185" t="s">
        <v>20396</v>
      </c>
      <c r="N13185">
        <v>4</v>
      </c>
      <c r="P13185" t="s">
        <v>20366</v>
      </c>
      <c r="Q13185" t="s">
        <v>21325</v>
      </c>
      <c r="S13185" t="s">
        <v>20368</v>
      </c>
    </row>
    <row r="13186" spans="1:19" hidden="1" x14ac:dyDescent="0.2">
      <c r="A13186">
        <v>2256</v>
      </c>
      <c r="B13186" t="s">
        <v>21322</v>
      </c>
      <c r="C13186" t="s">
        <v>105</v>
      </c>
      <c r="D13186">
        <v>1.75</v>
      </c>
      <c r="E13186">
        <v>22.2</v>
      </c>
      <c r="F13186" t="s">
        <v>62</v>
      </c>
      <c r="G13186" t="s">
        <v>55</v>
      </c>
      <c r="H13186" t="s">
        <v>23</v>
      </c>
      <c r="I13186" t="s">
        <v>21323</v>
      </c>
      <c r="K13186"/>
      <c r="L13186" t="s">
        <v>21324</v>
      </c>
      <c r="M13186" t="s">
        <v>20396</v>
      </c>
      <c r="N13186">
        <v>4</v>
      </c>
      <c r="P13186" t="s">
        <v>20366</v>
      </c>
      <c r="Q13186" t="s">
        <v>21325</v>
      </c>
      <c r="S13186" t="s">
        <v>20368</v>
      </c>
    </row>
    <row r="13187" spans="1:19" hidden="1" x14ac:dyDescent="0.2">
      <c r="A13187">
        <v>2256</v>
      </c>
      <c r="B13187" t="s">
        <v>21322</v>
      </c>
      <c r="C13187" t="s">
        <v>105</v>
      </c>
      <c r="D13187">
        <v>1.79</v>
      </c>
      <c r="E13187">
        <v>31.2</v>
      </c>
      <c r="F13187" t="s">
        <v>62</v>
      </c>
      <c r="G13187" t="s">
        <v>55</v>
      </c>
      <c r="H13187" t="s">
        <v>23</v>
      </c>
      <c r="I13187" t="s">
        <v>21323</v>
      </c>
      <c r="K13187"/>
      <c r="L13187" t="s">
        <v>21324</v>
      </c>
      <c r="M13187" t="s">
        <v>20396</v>
      </c>
      <c r="N13187">
        <v>4</v>
      </c>
      <c r="P13187" t="s">
        <v>20366</v>
      </c>
      <c r="Q13187" t="s">
        <v>21325</v>
      </c>
      <c r="S13187" t="s">
        <v>20368</v>
      </c>
    </row>
    <row r="13188" spans="1:19" hidden="1" x14ac:dyDescent="0.2">
      <c r="A13188">
        <v>2256</v>
      </c>
      <c r="B13188" t="s">
        <v>21322</v>
      </c>
      <c r="C13188" t="s">
        <v>105</v>
      </c>
      <c r="D13188">
        <v>1.86</v>
      </c>
      <c r="E13188">
        <v>41.4</v>
      </c>
      <c r="F13188" t="s">
        <v>62</v>
      </c>
      <c r="G13188" t="s">
        <v>55</v>
      </c>
      <c r="H13188" t="s">
        <v>23</v>
      </c>
      <c r="I13188" t="s">
        <v>21323</v>
      </c>
      <c r="K13188"/>
      <c r="L13188" t="s">
        <v>21324</v>
      </c>
      <c r="M13188" t="s">
        <v>20396</v>
      </c>
      <c r="N13188">
        <v>4</v>
      </c>
      <c r="P13188" t="s">
        <v>20366</v>
      </c>
      <c r="Q13188" t="s">
        <v>21325</v>
      </c>
      <c r="S13188" t="s">
        <v>20368</v>
      </c>
    </row>
    <row r="13189" spans="1:19" hidden="1" x14ac:dyDescent="0.2">
      <c r="A13189">
        <v>2256</v>
      </c>
      <c r="B13189" t="s">
        <v>21322</v>
      </c>
      <c r="C13189" t="s">
        <v>105</v>
      </c>
      <c r="D13189">
        <v>1.93</v>
      </c>
      <c r="E13189">
        <v>50.3</v>
      </c>
      <c r="F13189" t="s">
        <v>62</v>
      </c>
      <c r="G13189" t="s">
        <v>55</v>
      </c>
      <c r="H13189" t="s">
        <v>23</v>
      </c>
      <c r="I13189" t="s">
        <v>21323</v>
      </c>
      <c r="K13189"/>
      <c r="L13189" t="s">
        <v>21324</v>
      </c>
      <c r="M13189" t="s">
        <v>20396</v>
      </c>
      <c r="N13189">
        <v>4</v>
      </c>
      <c r="P13189" t="s">
        <v>20366</v>
      </c>
      <c r="Q13189" t="s">
        <v>21325</v>
      </c>
      <c r="S13189" t="s">
        <v>20368</v>
      </c>
    </row>
    <row r="13190" spans="1:19" hidden="1" x14ac:dyDescent="0.2">
      <c r="A13190">
        <v>2256</v>
      </c>
      <c r="B13190" t="s">
        <v>21322</v>
      </c>
      <c r="C13190" t="s">
        <v>20452</v>
      </c>
      <c r="D13190">
        <v>7.03</v>
      </c>
      <c r="E13190">
        <v>14.3</v>
      </c>
      <c r="F13190" t="s">
        <v>62</v>
      </c>
      <c r="G13190" t="s">
        <v>55</v>
      </c>
      <c r="H13190" t="s">
        <v>46</v>
      </c>
      <c r="I13190" t="s">
        <v>21323</v>
      </c>
      <c r="K13190"/>
      <c r="L13190" t="s">
        <v>21324</v>
      </c>
      <c r="M13190" t="s">
        <v>20396</v>
      </c>
      <c r="N13190">
        <v>4</v>
      </c>
      <c r="P13190" t="s">
        <v>20366</v>
      </c>
      <c r="Q13190" t="s">
        <v>21325</v>
      </c>
      <c r="S13190" t="s">
        <v>20368</v>
      </c>
    </row>
    <row r="13191" spans="1:19" hidden="1" x14ac:dyDescent="0.2">
      <c r="A13191">
        <v>2256</v>
      </c>
      <c r="B13191" t="s">
        <v>21322</v>
      </c>
      <c r="C13191" t="s">
        <v>20452</v>
      </c>
      <c r="D13191">
        <v>7.02</v>
      </c>
      <c r="E13191">
        <v>22.2</v>
      </c>
      <c r="F13191" t="s">
        <v>62</v>
      </c>
      <c r="G13191" t="s">
        <v>55</v>
      </c>
      <c r="H13191" t="s">
        <v>46</v>
      </c>
      <c r="I13191" t="s">
        <v>21323</v>
      </c>
      <c r="K13191"/>
      <c r="L13191" t="s">
        <v>21324</v>
      </c>
      <c r="M13191" t="s">
        <v>20396</v>
      </c>
      <c r="N13191">
        <v>4</v>
      </c>
      <c r="P13191" t="s">
        <v>20366</v>
      </c>
      <c r="Q13191" t="s">
        <v>21325</v>
      </c>
      <c r="S13191" t="s">
        <v>20368</v>
      </c>
    </row>
    <row r="13192" spans="1:19" hidden="1" x14ac:dyDescent="0.2">
      <c r="A13192">
        <v>2256</v>
      </c>
      <c r="B13192" t="s">
        <v>21322</v>
      </c>
      <c r="C13192" t="s">
        <v>20452</v>
      </c>
      <c r="D13192">
        <v>7.03</v>
      </c>
      <c r="E13192">
        <v>31.2</v>
      </c>
      <c r="F13192" t="s">
        <v>62</v>
      </c>
      <c r="G13192" t="s">
        <v>55</v>
      </c>
      <c r="H13192" t="s">
        <v>46</v>
      </c>
      <c r="I13192" t="s">
        <v>21323</v>
      </c>
      <c r="K13192"/>
      <c r="L13192" t="s">
        <v>21324</v>
      </c>
      <c r="M13192" t="s">
        <v>20396</v>
      </c>
      <c r="N13192">
        <v>4</v>
      </c>
      <c r="P13192" t="s">
        <v>20366</v>
      </c>
      <c r="Q13192" t="s">
        <v>21325</v>
      </c>
      <c r="S13192" t="s">
        <v>20368</v>
      </c>
    </row>
    <row r="13193" spans="1:19" hidden="1" x14ac:dyDescent="0.2">
      <c r="A13193">
        <v>2256</v>
      </c>
      <c r="B13193" t="s">
        <v>21322</v>
      </c>
      <c r="C13193" t="s">
        <v>20452</v>
      </c>
      <c r="D13193">
        <v>7.07</v>
      </c>
      <c r="E13193">
        <v>41.4</v>
      </c>
      <c r="F13193" t="s">
        <v>62</v>
      </c>
      <c r="G13193" t="s">
        <v>55</v>
      </c>
      <c r="H13193" t="s">
        <v>46</v>
      </c>
      <c r="I13193" t="s">
        <v>21323</v>
      </c>
      <c r="K13193"/>
      <c r="L13193" t="s">
        <v>21324</v>
      </c>
      <c r="M13193" t="s">
        <v>20396</v>
      </c>
      <c r="N13193">
        <v>4</v>
      </c>
      <c r="P13193" t="s">
        <v>20366</v>
      </c>
      <c r="Q13193" t="s">
        <v>21325</v>
      </c>
      <c r="S13193" t="s">
        <v>20368</v>
      </c>
    </row>
    <row r="13194" spans="1:19" hidden="1" x14ac:dyDescent="0.2">
      <c r="A13194">
        <v>2256</v>
      </c>
      <c r="B13194" t="s">
        <v>21322</v>
      </c>
      <c r="C13194" t="s">
        <v>20452</v>
      </c>
      <c r="D13194">
        <v>7.07</v>
      </c>
      <c r="E13194">
        <v>50.3</v>
      </c>
      <c r="F13194" t="s">
        <v>62</v>
      </c>
      <c r="G13194" t="s">
        <v>55</v>
      </c>
      <c r="H13194" t="s">
        <v>46</v>
      </c>
      <c r="I13194" t="s">
        <v>21323</v>
      </c>
      <c r="K13194"/>
      <c r="L13194" t="s">
        <v>21324</v>
      </c>
      <c r="M13194" t="s">
        <v>20396</v>
      </c>
      <c r="N13194">
        <v>4</v>
      </c>
      <c r="P13194" t="s">
        <v>20366</v>
      </c>
      <c r="Q13194" t="s">
        <v>21325</v>
      </c>
      <c r="S13194" t="s">
        <v>20368</v>
      </c>
    </row>
    <row r="13195" spans="1:19" hidden="1" x14ac:dyDescent="0.2">
      <c r="A13195">
        <v>2257</v>
      </c>
      <c r="B13195" t="s">
        <v>21326</v>
      </c>
      <c r="C13195" t="s">
        <v>105</v>
      </c>
      <c r="D13195">
        <v>1.88</v>
      </c>
      <c r="E13195">
        <v>25</v>
      </c>
      <c r="F13195" t="s">
        <v>21327</v>
      </c>
      <c r="G13195" t="s">
        <v>55</v>
      </c>
      <c r="H13195" t="s">
        <v>23</v>
      </c>
      <c r="I13195" t="s">
        <v>20462</v>
      </c>
      <c r="K13195"/>
      <c r="L13195" t="s">
        <v>21328</v>
      </c>
      <c r="M13195" t="s">
        <v>20396</v>
      </c>
      <c r="N13195">
        <v>4</v>
      </c>
      <c r="P13195" t="s">
        <v>20366</v>
      </c>
      <c r="Q13195" t="s">
        <v>21329</v>
      </c>
      <c r="S13195" t="s">
        <v>20368</v>
      </c>
    </row>
    <row r="13196" spans="1:19" hidden="1" x14ac:dyDescent="0.2">
      <c r="A13196">
        <v>2257</v>
      </c>
      <c r="B13196" t="s">
        <v>21326</v>
      </c>
      <c r="C13196" t="s">
        <v>20452</v>
      </c>
      <c r="D13196">
        <v>6.67</v>
      </c>
      <c r="E13196" t="s">
        <v>414</v>
      </c>
      <c r="F13196" t="s">
        <v>21327</v>
      </c>
      <c r="G13196" t="s">
        <v>55</v>
      </c>
      <c r="H13196" t="s">
        <v>46</v>
      </c>
      <c r="I13196" t="s">
        <v>20462</v>
      </c>
      <c r="K13196"/>
      <c r="L13196" t="s">
        <v>21328</v>
      </c>
      <c r="M13196" t="s">
        <v>20396</v>
      </c>
      <c r="N13196">
        <v>4</v>
      </c>
      <c r="P13196" t="s">
        <v>20366</v>
      </c>
      <c r="Q13196" t="s">
        <v>21329</v>
      </c>
      <c r="S13196" t="s">
        <v>20368</v>
      </c>
    </row>
    <row r="13197" spans="1:19" x14ac:dyDescent="0.2">
      <c r="A13197">
        <v>2258</v>
      </c>
      <c r="B13197" t="s">
        <v>21330</v>
      </c>
      <c r="C13197" t="s">
        <v>20452</v>
      </c>
      <c r="D13197">
        <v>6.6559999999999997</v>
      </c>
      <c r="E13197">
        <v>25</v>
      </c>
      <c r="F13197" t="s">
        <v>9209</v>
      </c>
      <c r="G13197" t="s">
        <v>641</v>
      </c>
      <c r="H13197" t="s">
        <v>36</v>
      </c>
      <c r="I13197" t="s">
        <v>2475</v>
      </c>
      <c r="L13197" t="s">
        <v>21331</v>
      </c>
      <c r="M13197" t="s">
        <v>20396</v>
      </c>
      <c r="N13197">
        <v>4</v>
      </c>
      <c r="O13197" t="s">
        <v>21332</v>
      </c>
      <c r="P13197" t="s">
        <v>20366</v>
      </c>
      <c r="Q13197" t="s">
        <v>21333</v>
      </c>
      <c r="S13197" t="s">
        <v>20368</v>
      </c>
    </row>
    <row r="13198" spans="1:19" hidden="1" x14ac:dyDescent="0.2">
      <c r="A13198">
        <v>2258</v>
      </c>
      <c r="B13198" t="s">
        <v>21330</v>
      </c>
      <c r="C13198" t="s">
        <v>20452</v>
      </c>
      <c r="D13198">
        <v>6.07</v>
      </c>
      <c r="E13198">
        <v>20</v>
      </c>
      <c r="F13198" t="s">
        <v>6351</v>
      </c>
      <c r="G13198" t="s">
        <v>55</v>
      </c>
      <c r="H13198" t="s">
        <v>46</v>
      </c>
      <c r="I13198" t="s">
        <v>10106</v>
      </c>
      <c r="K13198"/>
      <c r="L13198" t="s">
        <v>21331</v>
      </c>
      <c r="M13198" t="s">
        <v>20396</v>
      </c>
      <c r="N13198">
        <v>4</v>
      </c>
      <c r="O13198" t="s">
        <v>21332</v>
      </c>
      <c r="P13198" t="s">
        <v>20366</v>
      </c>
      <c r="Q13198" t="s">
        <v>21333</v>
      </c>
      <c r="S13198" t="s">
        <v>20368</v>
      </c>
    </row>
    <row r="13199" spans="1:19" x14ac:dyDescent="0.2">
      <c r="A13199">
        <v>2258</v>
      </c>
      <c r="B13199" t="s">
        <v>21330</v>
      </c>
      <c r="C13199" t="s">
        <v>20452</v>
      </c>
      <c r="D13199">
        <v>6.6420000000000003</v>
      </c>
      <c r="E13199">
        <v>5</v>
      </c>
      <c r="F13199" t="s">
        <v>9209</v>
      </c>
      <c r="G13199" t="s">
        <v>641</v>
      </c>
      <c r="H13199" t="s">
        <v>36</v>
      </c>
      <c r="I13199" t="s">
        <v>2475</v>
      </c>
      <c r="L13199" t="s">
        <v>21331</v>
      </c>
      <c r="M13199" t="s">
        <v>20396</v>
      </c>
      <c r="N13199">
        <v>4</v>
      </c>
      <c r="O13199" t="s">
        <v>21332</v>
      </c>
      <c r="P13199" t="s">
        <v>20366</v>
      </c>
      <c r="Q13199" t="s">
        <v>21333</v>
      </c>
      <c r="S13199" t="s">
        <v>20368</v>
      </c>
    </row>
    <row r="13200" spans="1:19" x14ac:dyDescent="0.2">
      <c r="A13200">
        <v>2258</v>
      </c>
      <c r="B13200" t="s">
        <v>21330</v>
      </c>
      <c r="C13200" t="s">
        <v>20452</v>
      </c>
      <c r="D13200">
        <v>6.641</v>
      </c>
      <c r="E13200">
        <v>10</v>
      </c>
      <c r="F13200" t="s">
        <v>9209</v>
      </c>
      <c r="G13200" t="s">
        <v>641</v>
      </c>
      <c r="H13200" t="s">
        <v>36</v>
      </c>
      <c r="I13200" t="s">
        <v>2475</v>
      </c>
      <c r="L13200" t="s">
        <v>21331</v>
      </c>
      <c r="M13200" t="s">
        <v>20396</v>
      </c>
      <c r="N13200">
        <v>4</v>
      </c>
      <c r="O13200" t="s">
        <v>21332</v>
      </c>
      <c r="P13200" t="s">
        <v>20366</v>
      </c>
      <c r="Q13200" t="s">
        <v>21333</v>
      </c>
      <c r="S13200" t="s">
        <v>20368</v>
      </c>
    </row>
    <row r="13201" spans="1:19" x14ac:dyDescent="0.2">
      <c r="A13201">
        <v>2258</v>
      </c>
      <c r="B13201" t="s">
        <v>21330</v>
      </c>
      <c r="C13201" t="s">
        <v>20452</v>
      </c>
      <c r="D13201">
        <v>6.6429999999999998</v>
      </c>
      <c r="E13201">
        <v>15</v>
      </c>
      <c r="F13201" t="s">
        <v>9209</v>
      </c>
      <c r="G13201" t="s">
        <v>641</v>
      </c>
      <c r="H13201" t="s">
        <v>36</v>
      </c>
      <c r="I13201" t="s">
        <v>2475</v>
      </c>
      <c r="L13201" t="s">
        <v>21331</v>
      </c>
      <c r="M13201" t="s">
        <v>20396</v>
      </c>
      <c r="N13201">
        <v>4</v>
      </c>
      <c r="O13201" t="s">
        <v>21332</v>
      </c>
      <c r="P13201" t="s">
        <v>20366</v>
      </c>
      <c r="Q13201" t="s">
        <v>21333</v>
      </c>
      <c r="S13201" t="s">
        <v>20368</v>
      </c>
    </row>
    <row r="13202" spans="1:19" x14ac:dyDescent="0.2">
      <c r="A13202">
        <v>2258</v>
      </c>
      <c r="B13202" t="s">
        <v>21330</v>
      </c>
      <c r="C13202" t="s">
        <v>20452</v>
      </c>
      <c r="D13202">
        <v>6.6479999999999997</v>
      </c>
      <c r="E13202">
        <v>20</v>
      </c>
      <c r="F13202" t="s">
        <v>9209</v>
      </c>
      <c r="G13202" t="s">
        <v>641</v>
      </c>
      <c r="H13202" t="s">
        <v>36</v>
      </c>
      <c r="I13202" t="s">
        <v>2475</v>
      </c>
      <c r="L13202" t="s">
        <v>21331</v>
      </c>
      <c r="M13202" t="s">
        <v>20396</v>
      </c>
      <c r="N13202">
        <v>4</v>
      </c>
      <c r="O13202" t="s">
        <v>21332</v>
      </c>
      <c r="P13202" t="s">
        <v>20366</v>
      </c>
      <c r="Q13202" t="s">
        <v>21333</v>
      </c>
      <c r="S13202" t="s">
        <v>20368</v>
      </c>
    </row>
    <row r="13203" spans="1:19" x14ac:dyDescent="0.2">
      <c r="A13203">
        <v>2258</v>
      </c>
      <c r="B13203" t="s">
        <v>21330</v>
      </c>
      <c r="C13203" t="s">
        <v>20452</v>
      </c>
      <c r="D13203">
        <v>6.6669999999999998</v>
      </c>
      <c r="E13203">
        <v>30</v>
      </c>
      <c r="F13203" t="s">
        <v>9209</v>
      </c>
      <c r="G13203" t="s">
        <v>641</v>
      </c>
      <c r="H13203" t="s">
        <v>36</v>
      </c>
      <c r="I13203" t="s">
        <v>2475</v>
      </c>
      <c r="L13203" t="s">
        <v>21331</v>
      </c>
      <c r="M13203" t="s">
        <v>20396</v>
      </c>
      <c r="N13203">
        <v>4</v>
      </c>
      <c r="O13203" t="s">
        <v>21332</v>
      </c>
      <c r="P13203" t="s">
        <v>20366</v>
      </c>
      <c r="Q13203" t="s">
        <v>21333</v>
      </c>
      <c r="S13203" t="s">
        <v>20368</v>
      </c>
    </row>
    <row r="13204" spans="1:19" x14ac:dyDescent="0.2">
      <c r="A13204">
        <v>2258</v>
      </c>
      <c r="B13204" t="s">
        <v>21330</v>
      </c>
      <c r="C13204" t="s">
        <v>20452</v>
      </c>
      <c r="D13204">
        <v>6.6790000000000003</v>
      </c>
      <c r="E13204">
        <v>35</v>
      </c>
      <c r="F13204" t="s">
        <v>9209</v>
      </c>
      <c r="G13204" t="s">
        <v>641</v>
      </c>
      <c r="H13204" t="s">
        <v>36</v>
      </c>
      <c r="I13204" t="s">
        <v>2475</v>
      </c>
      <c r="L13204" t="s">
        <v>21331</v>
      </c>
      <c r="M13204" t="s">
        <v>20396</v>
      </c>
      <c r="N13204">
        <v>4</v>
      </c>
      <c r="O13204" t="s">
        <v>21332</v>
      </c>
      <c r="P13204" t="s">
        <v>20366</v>
      </c>
      <c r="Q13204" t="s">
        <v>21333</v>
      </c>
      <c r="S13204" t="s">
        <v>20368</v>
      </c>
    </row>
    <row r="13205" spans="1:19" x14ac:dyDescent="0.2">
      <c r="A13205">
        <v>2258</v>
      </c>
      <c r="B13205" t="s">
        <v>21330</v>
      </c>
      <c r="C13205" t="s">
        <v>20452</v>
      </c>
      <c r="D13205">
        <v>6.6849999999999996</v>
      </c>
      <c r="E13205">
        <v>37</v>
      </c>
      <c r="F13205" t="s">
        <v>9209</v>
      </c>
      <c r="G13205" t="s">
        <v>641</v>
      </c>
      <c r="H13205" t="s">
        <v>36</v>
      </c>
      <c r="I13205" t="s">
        <v>2475</v>
      </c>
      <c r="L13205" t="s">
        <v>21331</v>
      </c>
      <c r="M13205" t="s">
        <v>20396</v>
      </c>
      <c r="N13205">
        <v>4</v>
      </c>
      <c r="O13205" t="s">
        <v>21332</v>
      </c>
      <c r="P13205" t="s">
        <v>20366</v>
      </c>
      <c r="Q13205" t="s">
        <v>21333</v>
      </c>
      <c r="S13205" t="s">
        <v>20368</v>
      </c>
    </row>
    <row r="13206" spans="1:19" x14ac:dyDescent="0.2">
      <c r="A13206">
        <v>2258</v>
      </c>
      <c r="B13206" t="s">
        <v>21330</v>
      </c>
      <c r="C13206" t="s">
        <v>20452</v>
      </c>
      <c r="D13206">
        <v>6.694</v>
      </c>
      <c r="E13206">
        <v>40</v>
      </c>
      <c r="F13206" t="s">
        <v>9209</v>
      </c>
      <c r="G13206" t="s">
        <v>641</v>
      </c>
      <c r="H13206" t="s">
        <v>36</v>
      </c>
      <c r="I13206" t="s">
        <v>2475</v>
      </c>
      <c r="L13206" t="s">
        <v>21331</v>
      </c>
      <c r="M13206" t="s">
        <v>20396</v>
      </c>
      <c r="N13206">
        <v>4</v>
      </c>
      <c r="O13206" t="s">
        <v>21332</v>
      </c>
      <c r="P13206" t="s">
        <v>20366</v>
      </c>
      <c r="Q13206" t="s">
        <v>21333</v>
      </c>
      <c r="S13206" t="s">
        <v>20368</v>
      </c>
    </row>
    <row r="13207" spans="1:19" x14ac:dyDescent="0.2">
      <c r="A13207">
        <v>2258</v>
      </c>
      <c r="B13207" t="s">
        <v>21330</v>
      </c>
      <c r="C13207" t="s">
        <v>20452</v>
      </c>
      <c r="D13207">
        <v>6.7130000000000001</v>
      </c>
      <c r="E13207">
        <v>45</v>
      </c>
      <c r="F13207" t="s">
        <v>9209</v>
      </c>
      <c r="G13207" t="s">
        <v>641</v>
      </c>
      <c r="H13207" t="s">
        <v>36</v>
      </c>
      <c r="I13207" t="s">
        <v>2475</v>
      </c>
      <c r="L13207" t="s">
        <v>21331</v>
      </c>
      <c r="M13207" t="s">
        <v>20396</v>
      </c>
      <c r="N13207">
        <v>4</v>
      </c>
      <c r="O13207" t="s">
        <v>21332</v>
      </c>
      <c r="P13207" t="s">
        <v>20366</v>
      </c>
      <c r="Q13207" t="s">
        <v>21333</v>
      </c>
      <c r="S13207" t="s">
        <v>20368</v>
      </c>
    </row>
    <row r="13208" spans="1:19" x14ac:dyDescent="0.2">
      <c r="A13208">
        <v>2258</v>
      </c>
      <c r="B13208" t="s">
        <v>21330</v>
      </c>
      <c r="C13208" t="s">
        <v>20452</v>
      </c>
      <c r="D13208">
        <v>6.7329999999999997</v>
      </c>
      <c r="E13208">
        <v>60</v>
      </c>
      <c r="F13208" t="s">
        <v>9209</v>
      </c>
      <c r="G13208" t="s">
        <v>641</v>
      </c>
      <c r="H13208" t="s">
        <v>36</v>
      </c>
      <c r="I13208" t="s">
        <v>2475</v>
      </c>
      <c r="L13208" t="s">
        <v>21331</v>
      </c>
      <c r="M13208" t="s">
        <v>20396</v>
      </c>
      <c r="N13208">
        <v>4</v>
      </c>
      <c r="O13208" t="s">
        <v>21332</v>
      </c>
      <c r="P13208" t="s">
        <v>20366</v>
      </c>
      <c r="Q13208" t="s">
        <v>21333</v>
      </c>
      <c r="S13208" t="s">
        <v>20368</v>
      </c>
    </row>
    <row r="13209" spans="1:19" hidden="1" x14ac:dyDescent="0.2">
      <c r="A13209">
        <v>2260</v>
      </c>
      <c r="B13209" t="s">
        <v>21334</v>
      </c>
      <c r="C13209" t="s">
        <v>105</v>
      </c>
      <c r="D13209">
        <v>8.14</v>
      </c>
      <c r="E13209">
        <v>25</v>
      </c>
      <c r="F13209" t="s">
        <v>20813</v>
      </c>
      <c r="G13209" t="s">
        <v>55</v>
      </c>
      <c r="H13209" t="s">
        <v>46</v>
      </c>
      <c r="I13209" t="s">
        <v>20814</v>
      </c>
      <c r="K13209"/>
      <c r="L13209" t="s">
        <v>21335</v>
      </c>
      <c r="M13209" t="s">
        <v>20396</v>
      </c>
      <c r="N13209">
        <v>4</v>
      </c>
      <c r="P13209" t="s">
        <v>20366</v>
      </c>
      <c r="Q13209" t="s">
        <v>21336</v>
      </c>
      <c r="S13209" t="s">
        <v>20368</v>
      </c>
    </row>
    <row r="13210" spans="1:19" hidden="1" x14ac:dyDescent="0.2">
      <c r="A13210">
        <v>2260</v>
      </c>
      <c r="B13210" t="s">
        <v>21334</v>
      </c>
      <c r="C13210" t="s">
        <v>20452</v>
      </c>
      <c r="D13210">
        <v>10.81</v>
      </c>
      <c r="E13210">
        <v>25</v>
      </c>
      <c r="F13210" t="s">
        <v>20813</v>
      </c>
      <c r="G13210" t="s">
        <v>55</v>
      </c>
      <c r="H13210" t="s">
        <v>46</v>
      </c>
      <c r="I13210" t="s">
        <v>20814</v>
      </c>
      <c r="K13210"/>
      <c r="L13210" t="s">
        <v>21335</v>
      </c>
      <c r="M13210" t="s">
        <v>20396</v>
      </c>
      <c r="N13210">
        <v>4</v>
      </c>
      <c r="P13210" t="s">
        <v>20366</v>
      </c>
      <c r="Q13210" t="s">
        <v>21336</v>
      </c>
      <c r="S13210" t="s">
        <v>20368</v>
      </c>
    </row>
    <row r="13211" spans="1:19" hidden="1" x14ac:dyDescent="0.2">
      <c r="A13211">
        <v>2261</v>
      </c>
      <c r="B13211" t="s">
        <v>21337</v>
      </c>
      <c r="C13211" t="s">
        <v>105</v>
      </c>
      <c r="D13211">
        <v>8.1</v>
      </c>
      <c r="E13211">
        <v>25</v>
      </c>
      <c r="F13211" t="s">
        <v>20813</v>
      </c>
      <c r="G13211" t="s">
        <v>55</v>
      </c>
      <c r="H13211" t="s">
        <v>46</v>
      </c>
      <c r="I13211" t="s">
        <v>20814</v>
      </c>
      <c r="K13211"/>
      <c r="L13211" t="s">
        <v>21338</v>
      </c>
      <c r="M13211" t="s">
        <v>20396</v>
      </c>
      <c r="N13211">
        <v>4</v>
      </c>
      <c r="P13211" t="s">
        <v>20366</v>
      </c>
      <c r="Q13211" t="s">
        <v>21339</v>
      </c>
      <c r="S13211" t="s">
        <v>20368</v>
      </c>
    </row>
    <row r="13212" spans="1:19" hidden="1" x14ac:dyDescent="0.2">
      <c r="A13212">
        <v>2261</v>
      </c>
      <c r="B13212" t="s">
        <v>21337</v>
      </c>
      <c r="C13212" t="s">
        <v>20452</v>
      </c>
      <c r="D13212">
        <v>10.119999999999999</v>
      </c>
      <c r="E13212">
        <v>25</v>
      </c>
      <c r="F13212" t="s">
        <v>20813</v>
      </c>
      <c r="G13212" t="s">
        <v>55</v>
      </c>
      <c r="H13212" t="s">
        <v>46</v>
      </c>
      <c r="I13212" t="s">
        <v>20814</v>
      </c>
      <c r="K13212"/>
      <c r="L13212" t="s">
        <v>21338</v>
      </c>
      <c r="M13212" t="s">
        <v>20396</v>
      </c>
      <c r="N13212">
        <v>4</v>
      </c>
      <c r="P13212" t="s">
        <v>20366</v>
      </c>
      <c r="Q13212" t="s">
        <v>21339</v>
      </c>
      <c r="S13212" t="s">
        <v>20368</v>
      </c>
    </row>
    <row r="13213" spans="1:19" hidden="1" x14ac:dyDescent="0.2">
      <c r="A13213">
        <v>2263</v>
      </c>
      <c r="B13213" t="s">
        <v>21340</v>
      </c>
      <c r="C13213" t="s">
        <v>105</v>
      </c>
      <c r="D13213" t="s">
        <v>7033</v>
      </c>
      <c r="E13213">
        <v>20</v>
      </c>
      <c r="F13213" t="s">
        <v>6351</v>
      </c>
      <c r="G13213" t="s">
        <v>55</v>
      </c>
      <c r="H13213" t="s">
        <v>23</v>
      </c>
      <c r="I13213" t="s">
        <v>12543</v>
      </c>
      <c r="K13213"/>
      <c r="L13213" t="s">
        <v>21341</v>
      </c>
      <c r="M13213" t="s">
        <v>26</v>
      </c>
      <c r="N13213">
        <v>2</v>
      </c>
      <c r="P13213" t="s">
        <v>20366</v>
      </c>
      <c r="Q13213" t="s">
        <v>21342</v>
      </c>
      <c r="S13213" t="s">
        <v>20368</v>
      </c>
    </row>
    <row r="13214" spans="1:19" hidden="1" x14ac:dyDescent="0.2">
      <c r="A13214">
        <v>2263</v>
      </c>
      <c r="B13214" t="s">
        <v>21340</v>
      </c>
      <c r="C13214" t="s">
        <v>20452</v>
      </c>
      <c r="D13214">
        <v>2.6</v>
      </c>
      <c r="E13214">
        <v>20</v>
      </c>
      <c r="F13214" t="s">
        <v>6351</v>
      </c>
      <c r="G13214" t="s">
        <v>55</v>
      </c>
      <c r="H13214" t="s">
        <v>23</v>
      </c>
      <c r="I13214" t="s">
        <v>12543</v>
      </c>
      <c r="K13214"/>
      <c r="L13214" t="s">
        <v>21341</v>
      </c>
      <c r="M13214" t="s">
        <v>26</v>
      </c>
      <c r="N13214">
        <v>2</v>
      </c>
      <c r="P13214" t="s">
        <v>20366</v>
      </c>
      <c r="Q13214" t="s">
        <v>21342</v>
      </c>
      <c r="S13214" t="s">
        <v>20368</v>
      </c>
    </row>
    <row r="13215" spans="1:19" hidden="1" x14ac:dyDescent="0.2">
      <c r="A13215">
        <v>2263</v>
      </c>
      <c r="B13215" t="s">
        <v>21340</v>
      </c>
      <c r="C13215" t="s">
        <v>20441</v>
      </c>
      <c r="D13215">
        <v>7</v>
      </c>
      <c r="E13215" t="s">
        <v>383</v>
      </c>
      <c r="F13215" t="s">
        <v>6351</v>
      </c>
      <c r="G13215" t="s">
        <v>55</v>
      </c>
      <c r="H13215" t="s">
        <v>46</v>
      </c>
      <c r="I13215" t="s">
        <v>12543</v>
      </c>
      <c r="K13215"/>
      <c r="L13215" t="s">
        <v>21341</v>
      </c>
      <c r="M13215" t="s">
        <v>26</v>
      </c>
      <c r="N13215">
        <v>2</v>
      </c>
      <c r="P13215" t="s">
        <v>20366</v>
      </c>
      <c r="Q13215" t="s">
        <v>21342</v>
      </c>
      <c r="S13215" t="s">
        <v>20368</v>
      </c>
    </row>
    <row r="13216" spans="1:19" hidden="1" x14ac:dyDescent="0.2">
      <c r="A13216">
        <v>2263</v>
      </c>
      <c r="B13216" t="s">
        <v>21340</v>
      </c>
      <c r="C13216" t="s">
        <v>20447</v>
      </c>
      <c r="D13216">
        <v>9.27</v>
      </c>
      <c r="E13216" t="s">
        <v>383</v>
      </c>
      <c r="F13216" t="s">
        <v>6351</v>
      </c>
      <c r="G13216" t="s">
        <v>55</v>
      </c>
      <c r="H13216" t="s">
        <v>46</v>
      </c>
      <c r="I13216" t="s">
        <v>12543</v>
      </c>
      <c r="K13216"/>
      <c r="L13216" t="s">
        <v>21341</v>
      </c>
      <c r="M13216" t="s">
        <v>26</v>
      </c>
      <c r="N13216">
        <v>2</v>
      </c>
      <c r="P13216" t="s">
        <v>20366</v>
      </c>
      <c r="Q13216" t="s">
        <v>21342</v>
      </c>
      <c r="S13216" t="s">
        <v>20368</v>
      </c>
    </row>
    <row r="13217" spans="1:19" hidden="1" x14ac:dyDescent="0.2">
      <c r="A13217">
        <v>2264</v>
      </c>
      <c r="B13217" t="s">
        <v>21343</v>
      </c>
      <c r="C13217" t="s">
        <v>105</v>
      </c>
      <c r="D13217" t="s">
        <v>7033</v>
      </c>
      <c r="E13217">
        <v>20</v>
      </c>
      <c r="F13217" t="s">
        <v>6351</v>
      </c>
      <c r="G13217" t="s">
        <v>55</v>
      </c>
      <c r="H13217" t="s">
        <v>23</v>
      </c>
      <c r="I13217" t="s">
        <v>12543</v>
      </c>
      <c r="K13217"/>
      <c r="L13217" t="s">
        <v>21344</v>
      </c>
      <c r="M13217" t="s">
        <v>20860</v>
      </c>
      <c r="N13217">
        <v>4</v>
      </c>
      <c r="O13217" t="s">
        <v>21345</v>
      </c>
      <c r="P13217" t="s">
        <v>20366</v>
      </c>
      <c r="Q13217" t="s">
        <v>21346</v>
      </c>
      <c r="S13217" t="s">
        <v>20368</v>
      </c>
    </row>
    <row r="13218" spans="1:19" hidden="1" x14ac:dyDescent="0.2">
      <c r="A13218">
        <v>2264</v>
      </c>
      <c r="B13218" t="s">
        <v>21343</v>
      </c>
      <c r="C13218" t="s">
        <v>20452</v>
      </c>
      <c r="D13218">
        <v>2.6</v>
      </c>
      <c r="E13218">
        <v>20</v>
      </c>
      <c r="F13218" t="s">
        <v>6351</v>
      </c>
      <c r="G13218" t="s">
        <v>55</v>
      </c>
      <c r="H13218" t="s">
        <v>23</v>
      </c>
      <c r="I13218" t="s">
        <v>12543</v>
      </c>
      <c r="K13218"/>
      <c r="L13218" t="s">
        <v>21344</v>
      </c>
      <c r="M13218" t="s">
        <v>20860</v>
      </c>
      <c r="N13218">
        <v>4</v>
      </c>
      <c r="O13218" t="s">
        <v>21345</v>
      </c>
      <c r="P13218" t="s">
        <v>20366</v>
      </c>
      <c r="Q13218" t="s">
        <v>21346</v>
      </c>
      <c r="S13218" t="s">
        <v>20368</v>
      </c>
    </row>
    <row r="13219" spans="1:19" hidden="1" x14ac:dyDescent="0.2">
      <c r="A13219">
        <v>2264</v>
      </c>
      <c r="B13219" t="s">
        <v>21343</v>
      </c>
      <c r="C13219" t="s">
        <v>20441</v>
      </c>
      <c r="D13219">
        <v>7.34</v>
      </c>
      <c r="E13219" t="s">
        <v>383</v>
      </c>
      <c r="F13219" t="s">
        <v>6351</v>
      </c>
      <c r="G13219" t="s">
        <v>55</v>
      </c>
      <c r="H13219" t="s">
        <v>46</v>
      </c>
      <c r="I13219" t="s">
        <v>12543</v>
      </c>
      <c r="K13219"/>
      <c r="L13219" t="s">
        <v>21344</v>
      </c>
      <c r="M13219" t="s">
        <v>20860</v>
      </c>
      <c r="N13219">
        <v>4</v>
      </c>
      <c r="O13219" t="s">
        <v>21345</v>
      </c>
      <c r="P13219" t="s">
        <v>20366</v>
      </c>
      <c r="Q13219" t="s">
        <v>21346</v>
      </c>
      <c r="S13219" t="s">
        <v>20368</v>
      </c>
    </row>
    <row r="13220" spans="1:19" hidden="1" x14ac:dyDescent="0.2">
      <c r="A13220">
        <v>2264</v>
      </c>
      <c r="B13220" t="s">
        <v>21343</v>
      </c>
      <c r="C13220" t="s">
        <v>20447</v>
      </c>
      <c r="D13220">
        <v>8.35</v>
      </c>
      <c r="E13220" t="s">
        <v>383</v>
      </c>
      <c r="F13220" t="s">
        <v>6351</v>
      </c>
      <c r="G13220" t="s">
        <v>55</v>
      </c>
      <c r="H13220" t="s">
        <v>46</v>
      </c>
      <c r="I13220" t="s">
        <v>12543</v>
      </c>
      <c r="K13220"/>
      <c r="L13220" t="s">
        <v>21344</v>
      </c>
      <c r="M13220" t="s">
        <v>20860</v>
      </c>
      <c r="N13220">
        <v>4</v>
      </c>
      <c r="O13220" t="s">
        <v>21345</v>
      </c>
      <c r="P13220" t="s">
        <v>20366</v>
      </c>
      <c r="Q13220" t="s">
        <v>21346</v>
      </c>
      <c r="S13220" t="s">
        <v>20368</v>
      </c>
    </row>
    <row r="13221" spans="1:19" hidden="1" x14ac:dyDescent="0.2">
      <c r="A13221">
        <v>2264</v>
      </c>
      <c r="B13221" t="s">
        <v>21343</v>
      </c>
      <c r="C13221" t="s">
        <v>20452</v>
      </c>
      <c r="D13221">
        <v>2.6</v>
      </c>
      <c r="E13221">
        <v>20</v>
      </c>
      <c r="F13221" t="s">
        <v>20587</v>
      </c>
      <c r="G13221" t="s">
        <v>55</v>
      </c>
      <c r="H13221" t="s">
        <v>23</v>
      </c>
      <c r="I13221" t="s">
        <v>21347</v>
      </c>
      <c r="K13221"/>
      <c r="L13221" t="s">
        <v>21344</v>
      </c>
      <c r="M13221" t="s">
        <v>20860</v>
      </c>
      <c r="N13221">
        <v>4</v>
      </c>
      <c r="O13221" t="s">
        <v>21345</v>
      </c>
      <c r="P13221" t="s">
        <v>20366</v>
      </c>
      <c r="Q13221" t="s">
        <v>21346</v>
      </c>
      <c r="S13221" t="s">
        <v>20368</v>
      </c>
    </row>
    <row r="13222" spans="1:19" hidden="1" x14ac:dyDescent="0.2">
      <c r="A13222">
        <v>2264</v>
      </c>
      <c r="B13222" t="s">
        <v>21343</v>
      </c>
      <c r="C13222" t="s">
        <v>20441</v>
      </c>
      <c r="D13222">
        <v>7.34</v>
      </c>
      <c r="E13222" t="s">
        <v>383</v>
      </c>
      <c r="F13222" t="s">
        <v>20587</v>
      </c>
      <c r="G13222" t="s">
        <v>55</v>
      </c>
      <c r="H13222" t="s">
        <v>46</v>
      </c>
      <c r="I13222" t="s">
        <v>21347</v>
      </c>
      <c r="K13222"/>
      <c r="L13222" t="s">
        <v>21344</v>
      </c>
      <c r="M13222" t="s">
        <v>20860</v>
      </c>
      <c r="N13222">
        <v>4</v>
      </c>
      <c r="O13222" t="s">
        <v>21345</v>
      </c>
      <c r="P13222" t="s">
        <v>20366</v>
      </c>
      <c r="Q13222" t="s">
        <v>21346</v>
      </c>
      <c r="S13222" t="s">
        <v>20368</v>
      </c>
    </row>
    <row r="13223" spans="1:19" hidden="1" x14ac:dyDescent="0.2">
      <c r="A13223">
        <v>2264</v>
      </c>
      <c r="B13223" t="s">
        <v>21343</v>
      </c>
      <c r="C13223" t="s">
        <v>20447</v>
      </c>
      <c r="D13223">
        <v>8.35</v>
      </c>
      <c r="E13223" t="s">
        <v>383</v>
      </c>
      <c r="F13223" t="s">
        <v>20587</v>
      </c>
      <c r="G13223" t="s">
        <v>55</v>
      </c>
      <c r="H13223" t="s">
        <v>46</v>
      </c>
      <c r="I13223" t="s">
        <v>21347</v>
      </c>
      <c r="K13223"/>
      <c r="L13223" t="s">
        <v>21344</v>
      </c>
      <c r="M13223" t="s">
        <v>20860</v>
      </c>
      <c r="N13223">
        <v>4</v>
      </c>
      <c r="O13223" t="s">
        <v>21345</v>
      </c>
      <c r="P13223" t="s">
        <v>20366</v>
      </c>
      <c r="Q13223" t="s">
        <v>21346</v>
      </c>
      <c r="S13223" t="s">
        <v>20368</v>
      </c>
    </row>
    <row r="13224" spans="1:19" hidden="1" x14ac:dyDescent="0.2">
      <c r="A13224">
        <v>2264</v>
      </c>
      <c r="B13224" t="s">
        <v>21343</v>
      </c>
      <c r="C13224" t="s">
        <v>105</v>
      </c>
      <c r="D13224">
        <v>1.6</v>
      </c>
      <c r="F13224" t="s">
        <v>21348</v>
      </c>
      <c r="G13224" t="s">
        <v>55</v>
      </c>
      <c r="H13224" t="s">
        <v>23</v>
      </c>
      <c r="I13224" t="s">
        <v>6004</v>
      </c>
      <c r="K13224"/>
      <c r="L13224" t="s">
        <v>21344</v>
      </c>
      <c r="M13224" t="s">
        <v>20860</v>
      </c>
      <c r="N13224">
        <v>4</v>
      </c>
      <c r="O13224" t="s">
        <v>21345</v>
      </c>
      <c r="P13224" t="s">
        <v>20366</v>
      </c>
      <c r="Q13224" t="s">
        <v>21346</v>
      </c>
      <c r="S13224" t="s">
        <v>20368</v>
      </c>
    </row>
    <row r="13225" spans="1:19" hidden="1" x14ac:dyDescent="0.2">
      <c r="A13225">
        <v>2264</v>
      </c>
      <c r="B13225" t="s">
        <v>21343</v>
      </c>
      <c r="C13225" t="s">
        <v>20452</v>
      </c>
      <c r="D13225">
        <v>3.06</v>
      </c>
      <c r="F13225" t="s">
        <v>21348</v>
      </c>
      <c r="G13225" t="s">
        <v>55</v>
      </c>
      <c r="H13225" t="s">
        <v>23</v>
      </c>
      <c r="I13225" t="s">
        <v>6004</v>
      </c>
      <c r="K13225"/>
      <c r="L13225" t="s">
        <v>21344</v>
      </c>
      <c r="M13225" t="s">
        <v>20860</v>
      </c>
      <c r="N13225">
        <v>4</v>
      </c>
      <c r="O13225" t="s">
        <v>21345</v>
      </c>
      <c r="P13225" t="s">
        <v>20366</v>
      </c>
      <c r="Q13225" t="s">
        <v>21346</v>
      </c>
      <c r="S13225" t="s">
        <v>20368</v>
      </c>
    </row>
    <row r="13226" spans="1:19" hidden="1" x14ac:dyDescent="0.2">
      <c r="A13226">
        <v>2264</v>
      </c>
      <c r="B13226" t="s">
        <v>21343</v>
      </c>
      <c r="C13226" t="s">
        <v>20441</v>
      </c>
      <c r="D13226">
        <v>7.65</v>
      </c>
      <c r="F13226" t="s">
        <v>21348</v>
      </c>
      <c r="G13226" t="s">
        <v>55</v>
      </c>
      <c r="H13226" t="s">
        <v>23</v>
      </c>
      <c r="I13226" t="s">
        <v>6004</v>
      </c>
      <c r="K13226"/>
      <c r="L13226" t="s">
        <v>21344</v>
      </c>
      <c r="M13226" t="s">
        <v>20860</v>
      </c>
      <c r="N13226">
        <v>4</v>
      </c>
      <c r="O13226" t="s">
        <v>21345</v>
      </c>
      <c r="P13226" t="s">
        <v>20366</v>
      </c>
      <c r="Q13226" t="s">
        <v>21346</v>
      </c>
      <c r="S13226" t="s">
        <v>20368</v>
      </c>
    </row>
    <row r="13227" spans="1:19" hidden="1" x14ac:dyDescent="0.2">
      <c r="A13227">
        <v>2264</v>
      </c>
      <c r="B13227" t="s">
        <v>21343</v>
      </c>
      <c r="C13227" t="s">
        <v>20447</v>
      </c>
      <c r="D13227">
        <v>8.6300000000000008</v>
      </c>
      <c r="F13227" t="s">
        <v>21348</v>
      </c>
      <c r="G13227" t="s">
        <v>55</v>
      </c>
      <c r="H13227" t="s">
        <v>23</v>
      </c>
      <c r="I13227" t="s">
        <v>6004</v>
      </c>
      <c r="K13227"/>
      <c r="L13227" t="s">
        <v>21344</v>
      </c>
      <c r="M13227" t="s">
        <v>20860</v>
      </c>
      <c r="N13227">
        <v>4</v>
      </c>
      <c r="O13227" t="s">
        <v>21345</v>
      </c>
      <c r="P13227" t="s">
        <v>20366</v>
      </c>
      <c r="Q13227" t="s">
        <v>21346</v>
      </c>
      <c r="S13227" t="s">
        <v>20368</v>
      </c>
    </row>
    <row r="13228" spans="1:19" hidden="1" x14ac:dyDescent="0.2">
      <c r="A13228">
        <v>2267</v>
      </c>
      <c r="B13228" t="s">
        <v>21349</v>
      </c>
      <c r="C13228" t="s">
        <v>105</v>
      </c>
      <c r="D13228">
        <v>6.67</v>
      </c>
      <c r="F13228" t="s">
        <v>20990</v>
      </c>
      <c r="H13228" t="s">
        <v>23</v>
      </c>
      <c r="I13228" t="s">
        <v>20991</v>
      </c>
      <c r="K13228"/>
      <c r="L13228" t="s">
        <v>21350</v>
      </c>
      <c r="M13228" t="s">
        <v>26</v>
      </c>
      <c r="N13228">
        <v>2</v>
      </c>
      <c r="P13228" t="s">
        <v>20366</v>
      </c>
      <c r="Q13228" t="s">
        <v>21351</v>
      </c>
      <c r="S13228" t="s">
        <v>20368</v>
      </c>
    </row>
    <row r="13229" spans="1:19" hidden="1" x14ac:dyDescent="0.2">
      <c r="A13229">
        <v>2268</v>
      </c>
      <c r="B13229" t="s">
        <v>21352</v>
      </c>
      <c r="C13229" t="s">
        <v>105</v>
      </c>
      <c r="D13229">
        <v>6.48</v>
      </c>
      <c r="F13229" t="s">
        <v>20990</v>
      </c>
      <c r="H13229" t="s">
        <v>23</v>
      </c>
      <c r="I13229" t="s">
        <v>20991</v>
      </c>
      <c r="K13229"/>
      <c r="L13229" t="s">
        <v>21353</v>
      </c>
      <c r="M13229" t="s">
        <v>26</v>
      </c>
      <c r="N13229">
        <v>2</v>
      </c>
      <c r="P13229" t="s">
        <v>20366</v>
      </c>
      <c r="Q13229" t="s">
        <v>21354</v>
      </c>
      <c r="S13229" t="s">
        <v>20368</v>
      </c>
    </row>
    <row r="13230" spans="1:19" hidden="1" x14ac:dyDescent="0.2">
      <c r="A13230">
        <v>2269</v>
      </c>
      <c r="B13230" t="s">
        <v>21355</v>
      </c>
      <c r="C13230" t="s">
        <v>105</v>
      </c>
      <c r="D13230">
        <v>6.42</v>
      </c>
      <c r="F13230" t="s">
        <v>20990</v>
      </c>
      <c r="H13230" t="s">
        <v>23</v>
      </c>
      <c r="I13230" t="s">
        <v>20991</v>
      </c>
      <c r="K13230"/>
      <c r="L13230" t="s">
        <v>21356</v>
      </c>
      <c r="M13230" t="s">
        <v>26</v>
      </c>
      <c r="N13230">
        <v>2</v>
      </c>
      <c r="P13230" t="s">
        <v>20366</v>
      </c>
      <c r="Q13230" t="s">
        <v>21357</v>
      </c>
      <c r="S13230" t="s">
        <v>20368</v>
      </c>
    </row>
    <row r="13231" spans="1:19" hidden="1" x14ac:dyDescent="0.2">
      <c r="A13231">
        <v>2270</v>
      </c>
      <c r="B13231" t="s">
        <v>21358</v>
      </c>
      <c r="C13231" t="s">
        <v>105</v>
      </c>
      <c r="D13231">
        <v>6</v>
      </c>
      <c r="E13231">
        <v>25</v>
      </c>
      <c r="F13231" t="s">
        <v>20412</v>
      </c>
      <c r="G13231" t="s">
        <v>55</v>
      </c>
      <c r="H13231" t="s">
        <v>23</v>
      </c>
      <c r="I13231" t="s">
        <v>2111</v>
      </c>
      <c r="K13231"/>
      <c r="L13231" t="s">
        <v>21359</v>
      </c>
      <c r="M13231" t="s">
        <v>26</v>
      </c>
      <c r="N13231">
        <v>2</v>
      </c>
      <c r="P13231" t="s">
        <v>20366</v>
      </c>
      <c r="Q13231" t="s">
        <v>21360</v>
      </c>
      <c r="S13231" t="s">
        <v>20368</v>
      </c>
    </row>
    <row r="13232" spans="1:19" hidden="1" x14ac:dyDescent="0.2">
      <c r="A13232">
        <v>2270</v>
      </c>
      <c r="B13232" t="s">
        <v>21358</v>
      </c>
      <c r="C13232" t="s">
        <v>105</v>
      </c>
      <c r="D13232">
        <v>6</v>
      </c>
      <c r="E13232">
        <v>25</v>
      </c>
      <c r="F13232" t="s">
        <v>20412</v>
      </c>
      <c r="G13232" t="s">
        <v>55</v>
      </c>
      <c r="H13232" t="s">
        <v>23</v>
      </c>
      <c r="I13232" t="s">
        <v>20834</v>
      </c>
      <c r="K13232"/>
      <c r="L13232" t="s">
        <v>21359</v>
      </c>
      <c r="M13232" t="s">
        <v>26</v>
      </c>
      <c r="N13232">
        <v>2</v>
      </c>
      <c r="P13232" t="s">
        <v>20366</v>
      </c>
      <c r="Q13232" t="s">
        <v>21360</v>
      </c>
      <c r="S13232" t="s">
        <v>20368</v>
      </c>
    </row>
    <row r="13233" spans="1:19" hidden="1" x14ac:dyDescent="0.2">
      <c r="A13233">
        <v>2271</v>
      </c>
      <c r="B13233" t="s">
        <v>21361</v>
      </c>
      <c r="C13233" t="s">
        <v>105</v>
      </c>
      <c r="D13233">
        <v>7.9</v>
      </c>
      <c r="F13233" t="s">
        <v>20990</v>
      </c>
      <c r="H13233" t="s">
        <v>23</v>
      </c>
      <c r="I13233" t="s">
        <v>20991</v>
      </c>
      <c r="K13233"/>
      <c r="L13233" t="s">
        <v>21362</v>
      </c>
      <c r="M13233" t="s">
        <v>26</v>
      </c>
      <c r="N13233">
        <v>2</v>
      </c>
      <c r="P13233" t="s">
        <v>20366</v>
      </c>
      <c r="Q13233" t="s">
        <v>21363</v>
      </c>
      <c r="S13233" t="s">
        <v>20368</v>
      </c>
    </row>
    <row r="13234" spans="1:19" hidden="1" x14ac:dyDescent="0.2">
      <c r="A13234">
        <v>2272</v>
      </c>
      <c r="B13234" t="s">
        <v>21364</v>
      </c>
      <c r="C13234" t="s">
        <v>105</v>
      </c>
      <c r="D13234">
        <v>7.69</v>
      </c>
      <c r="F13234" t="s">
        <v>20990</v>
      </c>
      <c r="H13234" t="s">
        <v>23</v>
      </c>
      <c r="I13234" t="s">
        <v>20991</v>
      </c>
      <c r="K13234"/>
      <c r="L13234" t="s">
        <v>21365</v>
      </c>
      <c r="M13234" t="s">
        <v>26</v>
      </c>
      <c r="N13234">
        <v>2</v>
      </c>
      <c r="P13234" t="s">
        <v>20366</v>
      </c>
      <c r="Q13234" t="s">
        <v>21366</v>
      </c>
      <c r="S13234" t="s">
        <v>20368</v>
      </c>
    </row>
    <row r="13235" spans="1:19" hidden="1" x14ac:dyDescent="0.2">
      <c r="A13235">
        <v>2273</v>
      </c>
      <c r="B13235" t="s">
        <v>21367</v>
      </c>
      <c r="C13235" t="s">
        <v>105</v>
      </c>
      <c r="D13235">
        <v>5.8</v>
      </c>
      <c r="E13235" t="s">
        <v>363</v>
      </c>
      <c r="F13235" t="s">
        <v>410</v>
      </c>
      <c r="G13235" t="s">
        <v>55</v>
      </c>
      <c r="H13235" t="s">
        <v>23</v>
      </c>
      <c r="I13235" t="s">
        <v>19365</v>
      </c>
      <c r="K13235"/>
      <c r="L13235" t="s">
        <v>21368</v>
      </c>
      <c r="M13235" t="s">
        <v>21369</v>
      </c>
      <c r="N13235">
        <v>4</v>
      </c>
      <c r="O13235" t="s">
        <v>21370</v>
      </c>
      <c r="P13235" t="s">
        <v>20366</v>
      </c>
      <c r="Q13235" t="s">
        <v>21371</v>
      </c>
      <c r="S13235" t="s">
        <v>20368</v>
      </c>
    </row>
    <row r="13236" spans="1:19" hidden="1" x14ac:dyDescent="0.2">
      <c r="A13236">
        <v>2274</v>
      </c>
      <c r="B13236" t="s">
        <v>21372</v>
      </c>
      <c r="C13236" t="s">
        <v>105</v>
      </c>
      <c r="D13236">
        <v>6.05</v>
      </c>
      <c r="E13236" t="s">
        <v>363</v>
      </c>
      <c r="F13236" t="s">
        <v>410</v>
      </c>
      <c r="G13236" t="s">
        <v>55</v>
      </c>
      <c r="H13236" t="s">
        <v>23</v>
      </c>
      <c r="I13236" t="s">
        <v>19365</v>
      </c>
      <c r="K13236"/>
      <c r="L13236" t="s">
        <v>21373</v>
      </c>
      <c r="M13236" t="s">
        <v>21369</v>
      </c>
      <c r="N13236">
        <v>4</v>
      </c>
      <c r="O13236" t="s">
        <v>21374</v>
      </c>
      <c r="P13236" t="s">
        <v>20366</v>
      </c>
      <c r="Q13236" t="s">
        <v>21375</v>
      </c>
      <c r="S13236" t="s">
        <v>20368</v>
      </c>
    </row>
    <row r="13237" spans="1:19" hidden="1" x14ac:dyDescent="0.2">
      <c r="A13237">
        <v>2274</v>
      </c>
      <c r="B13237" t="s">
        <v>21372</v>
      </c>
      <c r="C13237" t="s">
        <v>105</v>
      </c>
      <c r="D13237">
        <v>6</v>
      </c>
      <c r="E13237">
        <v>25</v>
      </c>
      <c r="F13237" t="s">
        <v>21030</v>
      </c>
      <c r="G13237" t="s">
        <v>55</v>
      </c>
      <c r="H13237" t="s">
        <v>46</v>
      </c>
      <c r="I13237" t="s">
        <v>3108</v>
      </c>
      <c r="K13237"/>
      <c r="L13237" t="s">
        <v>21373</v>
      </c>
      <c r="M13237" t="s">
        <v>21369</v>
      </c>
      <c r="N13237">
        <v>4</v>
      </c>
      <c r="O13237" t="s">
        <v>21374</v>
      </c>
      <c r="P13237" t="s">
        <v>20366</v>
      </c>
      <c r="Q13237" t="s">
        <v>21375</v>
      </c>
      <c r="S13237" t="s">
        <v>20368</v>
      </c>
    </row>
    <row r="13238" spans="1:19" hidden="1" x14ac:dyDescent="0.2">
      <c r="A13238">
        <v>2275</v>
      </c>
      <c r="B13238" t="s">
        <v>21376</v>
      </c>
      <c r="C13238" t="s">
        <v>105</v>
      </c>
      <c r="D13238">
        <v>6.27</v>
      </c>
      <c r="E13238" t="s">
        <v>363</v>
      </c>
      <c r="F13238" t="s">
        <v>410</v>
      </c>
      <c r="G13238" t="s">
        <v>55</v>
      </c>
      <c r="H13238" t="s">
        <v>23</v>
      </c>
      <c r="I13238" t="s">
        <v>19365</v>
      </c>
      <c r="K13238"/>
      <c r="L13238" t="s">
        <v>21377</v>
      </c>
      <c r="M13238" t="s">
        <v>21125</v>
      </c>
      <c r="N13238">
        <v>3</v>
      </c>
      <c r="O13238" t="s">
        <v>21378</v>
      </c>
      <c r="P13238" t="s">
        <v>20366</v>
      </c>
      <c r="Q13238" t="s">
        <v>21379</v>
      </c>
      <c r="S13238" t="s">
        <v>20368</v>
      </c>
    </row>
    <row r="13239" spans="1:19" hidden="1" x14ac:dyDescent="0.2">
      <c r="A13239">
        <v>2276</v>
      </c>
      <c r="B13239" t="s">
        <v>21380</v>
      </c>
      <c r="C13239" t="s">
        <v>105</v>
      </c>
      <c r="D13239">
        <v>8.5</v>
      </c>
      <c r="E13239">
        <v>25</v>
      </c>
      <c r="G13239" t="s">
        <v>55</v>
      </c>
      <c r="H13239" t="s">
        <v>23</v>
      </c>
      <c r="I13239" t="s">
        <v>20834</v>
      </c>
      <c r="K13239"/>
      <c r="L13239" t="s">
        <v>21381</v>
      </c>
      <c r="M13239" t="s">
        <v>26</v>
      </c>
      <c r="N13239">
        <v>2</v>
      </c>
      <c r="P13239" t="s">
        <v>20366</v>
      </c>
      <c r="Q13239" t="s">
        <v>21382</v>
      </c>
      <c r="S13239" t="s">
        <v>20368</v>
      </c>
    </row>
    <row r="13240" spans="1:19" hidden="1" x14ac:dyDescent="0.2">
      <c r="A13240">
        <v>2277</v>
      </c>
      <c r="B13240" t="s">
        <v>21383</v>
      </c>
      <c r="C13240" t="s">
        <v>105</v>
      </c>
      <c r="D13240">
        <v>-0.33</v>
      </c>
      <c r="E13240">
        <v>25</v>
      </c>
      <c r="F13240" t="s">
        <v>11429</v>
      </c>
      <c r="G13240" t="s">
        <v>75</v>
      </c>
      <c r="H13240" t="s">
        <v>23</v>
      </c>
      <c r="I13240" t="s">
        <v>21384</v>
      </c>
      <c r="K13240"/>
      <c r="L13240" t="s">
        <v>21385</v>
      </c>
      <c r="M13240" t="s">
        <v>20719</v>
      </c>
      <c r="N13240">
        <v>3</v>
      </c>
      <c r="P13240" t="s">
        <v>20366</v>
      </c>
      <c r="Q13240" t="s">
        <v>21386</v>
      </c>
      <c r="S13240" t="s">
        <v>20368</v>
      </c>
    </row>
    <row r="13241" spans="1:19" hidden="1" x14ac:dyDescent="0.2">
      <c r="A13241">
        <v>2278</v>
      </c>
      <c r="B13241" t="s">
        <v>21387</v>
      </c>
      <c r="C13241" t="s">
        <v>105</v>
      </c>
      <c r="D13241">
        <v>5.18</v>
      </c>
      <c r="E13241">
        <v>20</v>
      </c>
      <c r="F13241" t="s">
        <v>16937</v>
      </c>
      <c r="G13241" t="s">
        <v>21388</v>
      </c>
      <c r="H13241" t="s">
        <v>23</v>
      </c>
      <c r="I13241" t="s">
        <v>359</v>
      </c>
      <c r="K13241"/>
      <c r="L13241" t="s">
        <v>21389</v>
      </c>
      <c r="M13241" t="s">
        <v>20623</v>
      </c>
      <c r="N13241">
        <v>6</v>
      </c>
      <c r="O13241" t="s">
        <v>21390</v>
      </c>
      <c r="P13241" t="s">
        <v>20366</v>
      </c>
      <c r="Q13241" t="s">
        <v>21391</v>
      </c>
      <c r="S13241" t="s">
        <v>20368</v>
      </c>
    </row>
    <row r="13242" spans="1:19" hidden="1" x14ac:dyDescent="0.2">
      <c r="A13242">
        <v>2279</v>
      </c>
      <c r="B13242" t="s">
        <v>21392</v>
      </c>
      <c r="C13242" t="s">
        <v>105</v>
      </c>
      <c r="D13242">
        <v>6.33</v>
      </c>
      <c r="E13242">
        <v>25</v>
      </c>
      <c r="F13242" t="s">
        <v>1546</v>
      </c>
      <c r="G13242" t="s">
        <v>55</v>
      </c>
      <c r="H13242" t="s">
        <v>46</v>
      </c>
      <c r="I13242" t="s">
        <v>1358</v>
      </c>
      <c r="K13242"/>
      <c r="L13242" t="s">
        <v>21393</v>
      </c>
      <c r="M13242" t="s">
        <v>20396</v>
      </c>
      <c r="N13242">
        <v>4</v>
      </c>
      <c r="O13242" t="s">
        <v>21394</v>
      </c>
      <c r="P13242" t="s">
        <v>20366</v>
      </c>
      <c r="Q13242" t="s">
        <v>21395</v>
      </c>
      <c r="S13242" t="s">
        <v>20368</v>
      </c>
    </row>
    <row r="13243" spans="1:19" hidden="1" x14ac:dyDescent="0.2">
      <c r="A13243">
        <v>2280</v>
      </c>
      <c r="B13243" t="s">
        <v>21396</v>
      </c>
      <c r="C13243" t="s">
        <v>105</v>
      </c>
      <c r="D13243">
        <v>5.98</v>
      </c>
      <c r="E13243">
        <v>25</v>
      </c>
      <c r="F13243" t="s">
        <v>21397</v>
      </c>
      <c r="G13243" t="s">
        <v>55</v>
      </c>
      <c r="H13243" t="s">
        <v>46</v>
      </c>
      <c r="I13243" t="s">
        <v>1358</v>
      </c>
      <c r="K13243"/>
      <c r="L13243" t="s">
        <v>21398</v>
      </c>
      <c r="M13243" t="s">
        <v>20396</v>
      </c>
      <c r="N13243">
        <v>4</v>
      </c>
      <c r="O13243" t="s">
        <v>21399</v>
      </c>
      <c r="P13243" t="s">
        <v>20366</v>
      </c>
      <c r="Q13243" t="s">
        <v>21400</v>
      </c>
      <c r="S13243" t="s">
        <v>20368</v>
      </c>
    </row>
    <row r="13244" spans="1:19" hidden="1" x14ac:dyDescent="0.2">
      <c r="A13244">
        <v>2280</v>
      </c>
      <c r="B13244" t="s">
        <v>21396</v>
      </c>
      <c r="C13244" t="s">
        <v>105</v>
      </c>
      <c r="D13244">
        <v>5.98</v>
      </c>
      <c r="E13244">
        <v>25</v>
      </c>
      <c r="F13244" t="s">
        <v>364</v>
      </c>
      <c r="G13244" t="s">
        <v>55</v>
      </c>
      <c r="H13244" t="s">
        <v>46</v>
      </c>
      <c r="I13244" t="s">
        <v>277</v>
      </c>
      <c r="K13244"/>
      <c r="L13244" t="s">
        <v>21398</v>
      </c>
      <c r="M13244" t="s">
        <v>20396</v>
      </c>
      <c r="N13244">
        <v>4</v>
      </c>
      <c r="O13244" t="s">
        <v>21399</v>
      </c>
      <c r="P13244" t="s">
        <v>20366</v>
      </c>
      <c r="Q13244" t="s">
        <v>21400</v>
      </c>
      <c r="S13244" t="s">
        <v>20368</v>
      </c>
    </row>
    <row r="13245" spans="1:19" hidden="1" x14ac:dyDescent="0.2">
      <c r="A13245">
        <v>2281</v>
      </c>
      <c r="B13245" t="s">
        <v>21401</v>
      </c>
      <c r="C13245" t="s">
        <v>105</v>
      </c>
      <c r="D13245">
        <v>6.44</v>
      </c>
      <c r="E13245" t="s">
        <v>363</v>
      </c>
      <c r="F13245" s="1" t="s">
        <v>21402</v>
      </c>
      <c r="G13245" t="s">
        <v>31</v>
      </c>
      <c r="H13245" t="s">
        <v>23</v>
      </c>
      <c r="I13245" t="s">
        <v>6021</v>
      </c>
      <c r="K13245"/>
      <c r="L13245" t="s">
        <v>21403</v>
      </c>
      <c r="M13245" t="s">
        <v>20396</v>
      </c>
      <c r="N13245">
        <v>4</v>
      </c>
      <c r="P13245" t="s">
        <v>20366</v>
      </c>
      <c r="Q13245" t="s">
        <v>21404</v>
      </c>
      <c r="S13245" t="s">
        <v>20368</v>
      </c>
    </row>
    <row r="13246" spans="1:19" hidden="1" x14ac:dyDescent="0.2">
      <c r="A13246">
        <v>2283</v>
      </c>
      <c r="B13246" t="s">
        <v>21405</v>
      </c>
      <c r="C13246" t="s">
        <v>105</v>
      </c>
      <c r="D13246">
        <v>2.06</v>
      </c>
      <c r="E13246">
        <v>25</v>
      </c>
      <c r="G13246" t="s">
        <v>58</v>
      </c>
      <c r="H13246" t="s">
        <v>46</v>
      </c>
      <c r="I13246" t="s">
        <v>21406</v>
      </c>
      <c r="K13246"/>
      <c r="L13246" t="s">
        <v>21407</v>
      </c>
      <c r="M13246" t="s">
        <v>26</v>
      </c>
      <c r="N13246">
        <v>2</v>
      </c>
      <c r="P13246" t="s">
        <v>20366</v>
      </c>
      <c r="Q13246" t="s">
        <v>21408</v>
      </c>
      <c r="S13246" t="s">
        <v>20368</v>
      </c>
    </row>
    <row r="13247" spans="1:19" hidden="1" x14ac:dyDescent="0.2">
      <c r="A13247">
        <v>2284</v>
      </c>
      <c r="B13247" t="s">
        <v>21409</v>
      </c>
      <c r="C13247" t="s">
        <v>105</v>
      </c>
      <c r="D13247">
        <v>1.88</v>
      </c>
      <c r="E13247">
        <v>25</v>
      </c>
      <c r="F13247" t="s">
        <v>21410</v>
      </c>
      <c r="G13247" t="s">
        <v>58</v>
      </c>
      <c r="H13247" t="s">
        <v>23</v>
      </c>
      <c r="I13247" t="s">
        <v>21406</v>
      </c>
      <c r="K13247"/>
      <c r="L13247" t="s">
        <v>21411</v>
      </c>
      <c r="M13247" t="s">
        <v>26</v>
      </c>
      <c r="N13247">
        <v>2</v>
      </c>
      <c r="P13247" t="s">
        <v>20366</v>
      </c>
      <c r="Q13247" t="s">
        <v>21412</v>
      </c>
      <c r="S13247" t="s">
        <v>20368</v>
      </c>
    </row>
    <row r="13248" spans="1:19" hidden="1" x14ac:dyDescent="0.2">
      <c r="A13248">
        <v>2285</v>
      </c>
      <c r="B13248" t="s">
        <v>21413</v>
      </c>
      <c r="C13248" t="s">
        <v>105</v>
      </c>
      <c r="D13248">
        <v>5.01</v>
      </c>
      <c r="E13248">
        <v>25</v>
      </c>
      <c r="F13248" t="s">
        <v>21102</v>
      </c>
      <c r="G13248" t="s">
        <v>55</v>
      </c>
      <c r="H13248" t="s">
        <v>46</v>
      </c>
      <c r="I13248" t="s">
        <v>14562</v>
      </c>
      <c r="K13248"/>
      <c r="L13248" t="s">
        <v>21414</v>
      </c>
      <c r="M13248" t="s">
        <v>26</v>
      </c>
      <c r="N13248">
        <v>2</v>
      </c>
      <c r="P13248" t="s">
        <v>20366</v>
      </c>
      <c r="Q13248" t="s">
        <v>21415</v>
      </c>
      <c r="S13248" t="s">
        <v>20368</v>
      </c>
    </row>
    <row r="13249" spans="1:19" hidden="1" x14ac:dyDescent="0.2">
      <c r="A13249">
        <v>2286</v>
      </c>
      <c r="B13249" t="s">
        <v>21416</v>
      </c>
      <c r="C13249" t="s">
        <v>105</v>
      </c>
      <c r="D13249">
        <v>3.74</v>
      </c>
      <c r="E13249">
        <v>25</v>
      </c>
      <c r="F13249" t="s">
        <v>20412</v>
      </c>
      <c r="G13249" t="s">
        <v>55</v>
      </c>
      <c r="H13249" t="s">
        <v>46</v>
      </c>
      <c r="I13249" t="s">
        <v>1364</v>
      </c>
      <c r="K13249"/>
      <c r="L13249" t="s">
        <v>21417</v>
      </c>
      <c r="M13249" t="s">
        <v>26</v>
      </c>
      <c r="N13249">
        <v>2</v>
      </c>
      <c r="P13249" t="s">
        <v>20366</v>
      </c>
      <c r="Q13249" t="s">
        <v>21418</v>
      </c>
      <c r="S13249" t="s">
        <v>20368</v>
      </c>
    </row>
    <row r="13250" spans="1:19" hidden="1" x14ac:dyDescent="0.2">
      <c r="A13250">
        <v>2287</v>
      </c>
      <c r="B13250" t="s">
        <v>21419</v>
      </c>
      <c r="C13250" t="s">
        <v>105</v>
      </c>
      <c r="D13250">
        <v>3.12</v>
      </c>
      <c r="E13250">
        <v>30</v>
      </c>
      <c r="F13250" t="s">
        <v>21420</v>
      </c>
      <c r="G13250" t="s">
        <v>240</v>
      </c>
      <c r="H13250" t="s">
        <v>2675</v>
      </c>
      <c r="I13250" t="s">
        <v>21421</v>
      </c>
      <c r="K13250"/>
      <c r="L13250" t="s">
        <v>21422</v>
      </c>
      <c r="M13250" t="s">
        <v>26</v>
      </c>
      <c r="N13250">
        <v>2</v>
      </c>
      <c r="P13250" t="s">
        <v>20366</v>
      </c>
      <c r="Q13250" t="s">
        <v>21423</v>
      </c>
      <c r="S13250" t="s">
        <v>20368</v>
      </c>
    </row>
    <row r="13251" spans="1:19" hidden="1" x14ac:dyDescent="0.2">
      <c r="A13251">
        <v>2287</v>
      </c>
      <c r="B13251" t="s">
        <v>21419</v>
      </c>
      <c r="C13251" t="s">
        <v>20452</v>
      </c>
      <c r="D13251">
        <v>3.84</v>
      </c>
      <c r="E13251">
        <v>30</v>
      </c>
      <c r="F13251" t="s">
        <v>21420</v>
      </c>
      <c r="G13251" t="s">
        <v>240</v>
      </c>
      <c r="H13251" t="s">
        <v>2675</v>
      </c>
      <c r="I13251" t="s">
        <v>21421</v>
      </c>
      <c r="K13251"/>
      <c r="L13251" t="s">
        <v>21422</v>
      </c>
      <c r="M13251" t="s">
        <v>26</v>
      </c>
      <c r="N13251">
        <v>2</v>
      </c>
      <c r="P13251" t="s">
        <v>20366</v>
      </c>
      <c r="Q13251" t="s">
        <v>21423</v>
      </c>
      <c r="S13251" t="s">
        <v>20368</v>
      </c>
    </row>
    <row r="13252" spans="1:19" hidden="1" x14ac:dyDescent="0.2">
      <c r="A13252">
        <v>2288</v>
      </c>
      <c r="B13252" t="s">
        <v>21424</v>
      </c>
      <c r="C13252" t="s">
        <v>20452</v>
      </c>
      <c r="D13252">
        <v>12.29</v>
      </c>
      <c r="G13252" t="s">
        <v>55</v>
      </c>
      <c r="H13252" t="s">
        <v>23</v>
      </c>
      <c r="I13252" t="s">
        <v>10501</v>
      </c>
      <c r="K13252"/>
      <c r="L13252" t="s">
        <v>21425</v>
      </c>
      <c r="M13252" t="s">
        <v>26</v>
      </c>
      <c r="N13252">
        <v>2</v>
      </c>
      <c r="P13252" t="s">
        <v>20366</v>
      </c>
      <c r="Q13252" t="s">
        <v>21426</v>
      </c>
      <c r="S13252" t="s">
        <v>20368</v>
      </c>
    </row>
    <row r="13253" spans="1:19" hidden="1" x14ac:dyDescent="0.2">
      <c r="A13253">
        <v>2289</v>
      </c>
      <c r="B13253" t="s">
        <v>9312</v>
      </c>
      <c r="C13253" t="s">
        <v>20452</v>
      </c>
      <c r="D13253">
        <v>8.33</v>
      </c>
      <c r="E13253">
        <v>20</v>
      </c>
      <c r="F13253" t="s">
        <v>21245</v>
      </c>
      <c r="G13253" t="s">
        <v>55</v>
      </c>
      <c r="H13253" t="s">
        <v>46</v>
      </c>
      <c r="I13253" t="s">
        <v>10008</v>
      </c>
      <c r="K13253"/>
      <c r="L13253" t="s">
        <v>21427</v>
      </c>
      <c r="M13253" t="s">
        <v>21428</v>
      </c>
      <c r="N13253">
        <v>5</v>
      </c>
      <c r="O13253" t="s">
        <v>9314</v>
      </c>
      <c r="P13253" t="s">
        <v>20366</v>
      </c>
      <c r="Q13253" t="s">
        <v>21429</v>
      </c>
      <c r="S13253" t="s">
        <v>20368</v>
      </c>
    </row>
    <row r="13254" spans="1:19" hidden="1" x14ac:dyDescent="0.2">
      <c r="A13254">
        <v>2289</v>
      </c>
      <c r="B13254" t="s">
        <v>9312</v>
      </c>
      <c r="C13254" t="s">
        <v>20441</v>
      </c>
      <c r="D13254">
        <v>10.5</v>
      </c>
      <c r="E13254">
        <v>20</v>
      </c>
      <c r="F13254" t="s">
        <v>21245</v>
      </c>
      <c r="G13254" t="s">
        <v>55</v>
      </c>
      <c r="H13254" t="s">
        <v>46</v>
      </c>
      <c r="I13254" t="s">
        <v>10008</v>
      </c>
      <c r="K13254"/>
      <c r="L13254" t="s">
        <v>21427</v>
      </c>
      <c r="M13254" t="s">
        <v>21428</v>
      </c>
      <c r="N13254">
        <v>5</v>
      </c>
      <c r="O13254" t="s">
        <v>9314</v>
      </c>
      <c r="P13254" t="s">
        <v>20366</v>
      </c>
      <c r="Q13254" t="s">
        <v>21429</v>
      </c>
      <c r="S13254" t="s">
        <v>20368</v>
      </c>
    </row>
    <row r="13255" spans="1:19" hidden="1" x14ac:dyDescent="0.2">
      <c r="A13255">
        <v>2289</v>
      </c>
      <c r="B13255" t="s">
        <v>9312</v>
      </c>
      <c r="C13255" t="s">
        <v>105</v>
      </c>
      <c r="D13255" t="s">
        <v>21430</v>
      </c>
      <c r="E13255" t="s">
        <v>383</v>
      </c>
      <c r="F13255" t="s">
        <v>21245</v>
      </c>
      <c r="G13255" t="s">
        <v>55</v>
      </c>
      <c r="H13255" t="s">
        <v>46</v>
      </c>
      <c r="I13255" t="s">
        <v>10008</v>
      </c>
      <c r="K13255"/>
      <c r="L13255" t="s">
        <v>21427</v>
      </c>
      <c r="M13255" t="s">
        <v>21428</v>
      </c>
      <c r="N13255">
        <v>5</v>
      </c>
      <c r="O13255" t="s">
        <v>9314</v>
      </c>
      <c r="P13255" t="s">
        <v>20366</v>
      </c>
      <c r="Q13255" t="s">
        <v>21429</v>
      </c>
      <c r="S13255" t="s">
        <v>20368</v>
      </c>
    </row>
    <row r="13256" spans="1:19" hidden="1" x14ac:dyDescent="0.2">
      <c r="A13256">
        <v>2290</v>
      </c>
      <c r="B13256" t="s">
        <v>21431</v>
      </c>
      <c r="C13256" t="s">
        <v>105</v>
      </c>
      <c r="D13256">
        <v>2.25</v>
      </c>
      <c r="E13256" t="s">
        <v>363</v>
      </c>
      <c r="F13256" t="s">
        <v>62</v>
      </c>
      <c r="G13256" t="s">
        <v>55</v>
      </c>
      <c r="H13256" t="s">
        <v>23</v>
      </c>
      <c r="I13256" t="s">
        <v>3077</v>
      </c>
      <c r="K13256"/>
      <c r="L13256" t="s">
        <v>21432</v>
      </c>
      <c r="M13256" t="s">
        <v>26</v>
      </c>
      <c r="N13256">
        <v>2</v>
      </c>
      <c r="P13256" t="s">
        <v>20366</v>
      </c>
      <c r="Q13256" t="s">
        <v>21433</v>
      </c>
      <c r="S13256" t="s">
        <v>20368</v>
      </c>
    </row>
    <row r="13257" spans="1:19" hidden="1" x14ac:dyDescent="0.2">
      <c r="A13257">
        <v>2290</v>
      </c>
      <c r="B13257" t="s">
        <v>21431</v>
      </c>
      <c r="C13257" t="s">
        <v>20452</v>
      </c>
      <c r="D13257">
        <v>7.3</v>
      </c>
      <c r="E13257" t="s">
        <v>363</v>
      </c>
      <c r="F13257" t="s">
        <v>62</v>
      </c>
      <c r="G13257" t="s">
        <v>55</v>
      </c>
      <c r="H13257" t="s">
        <v>23</v>
      </c>
      <c r="I13257" t="s">
        <v>3077</v>
      </c>
      <c r="K13257"/>
      <c r="L13257" t="s">
        <v>21432</v>
      </c>
      <c r="M13257" t="s">
        <v>26</v>
      </c>
      <c r="N13257">
        <v>2</v>
      </c>
      <c r="P13257" t="s">
        <v>20366</v>
      </c>
      <c r="Q13257" t="s">
        <v>21433</v>
      </c>
      <c r="S13257" t="s">
        <v>20368</v>
      </c>
    </row>
    <row r="13258" spans="1:19" hidden="1" x14ac:dyDescent="0.2">
      <c r="A13258">
        <v>2291</v>
      </c>
      <c r="B13258" t="s">
        <v>9769</v>
      </c>
      <c r="C13258" t="s">
        <v>20441</v>
      </c>
      <c r="D13258">
        <v>5.8</v>
      </c>
      <c r="E13258">
        <v>20</v>
      </c>
      <c r="F13258" t="s">
        <v>20858</v>
      </c>
      <c r="G13258" t="s">
        <v>55</v>
      </c>
      <c r="H13258" t="s">
        <v>23</v>
      </c>
      <c r="I13258" t="s">
        <v>37</v>
      </c>
      <c r="K13258"/>
      <c r="L13258" t="s">
        <v>21434</v>
      </c>
      <c r="M13258" t="s">
        <v>20623</v>
      </c>
      <c r="N13258">
        <v>6</v>
      </c>
      <c r="O13258" t="s">
        <v>21435</v>
      </c>
      <c r="P13258" t="s">
        <v>20366</v>
      </c>
      <c r="Q13258" t="s">
        <v>21436</v>
      </c>
      <c r="S13258" t="s">
        <v>20368</v>
      </c>
    </row>
    <row r="13259" spans="1:19" hidden="1" x14ac:dyDescent="0.2">
      <c r="A13259">
        <v>2291</v>
      </c>
      <c r="B13259" t="s">
        <v>9769</v>
      </c>
      <c r="C13259" t="s">
        <v>20447</v>
      </c>
      <c r="D13259">
        <v>9.9</v>
      </c>
      <c r="E13259">
        <v>20</v>
      </c>
      <c r="F13259" t="s">
        <v>20858</v>
      </c>
      <c r="G13259" t="s">
        <v>55</v>
      </c>
      <c r="H13259" t="s">
        <v>23</v>
      </c>
      <c r="I13259" t="s">
        <v>37</v>
      </c>
      <c r="K13259"/>
      <c r="L13259" t="s">
        <v>21434</v>
      </c>
      <c r="M13259" t="s">
        <v>20623</v>
      </c>
      <c r="N13259">
        <v>6</v>
      </c>
      <c r="O13259" t="s">
        <v>21435</v>
      </c>
      <c r="P13259" t="s">
        <v>20366</v>
      </c>
      <c r="Q13259" t="s">
        <v>21436</v>
      </c>
      <c r="S13259" t="s">
        <v>20368</v>
      </c>
    </row>
    <row r="13260" spans="1:19" hidden="1" x14ac:dyDescent="0.2">
      <c r="A13260">
        <v>2294</v>
      </c>
      <c r="B13260" t="s">
        <v>21437</v>
      </c>
      <c r="C13260" t="s">
        <v>21438</v>
      </c>
      <c r="D13260">
        <v>1.65</v>
      </c>
      <c r="E13260">
        <v>25</v>
      </c>
      <c r="F13260" t="s">
        <v>21439</v>
      </c>
      <c r="G13260" t="s">
        <v>55</v>
      </c>
      <c r="H13260" t="s">
        <v>23</v>
      </c>
      <c r="I13260" t="s">
        <v>20454</v>
      </c>
      <c r="K13260"/>
      <c r="L13260" t="s">
        <v>21440</v>
      </c>
      <c r="M13260" t="s">
        <v>26</v>
      </c>
      <c r="N13260">
        <v>2</v>
      </c>
      <c r="P13260" t="s">
        <v>20366</v>
      </c>
      <c r="Q13260" t="s">
        <v>21441</v>
      </c>
      <c r="S13260" t="s">
        <v>20368</v>
      </c>
    </row>
    <row r="13261" spans="1:19" hidden="1" x14ac:dyDescent="0.2">
      <c r="A13261">
        <v>2294</v>
      </c>
      <c r="B13261" t="s">
        <v>21437</v>
      </c>
      <c r="C13261" t="s">
        <v>21442</v>
      </c>
      <c r="D13261">
        <v>5.85</v>
      </c>
      <c r="E13261" t="s">
        <v>414</v>
      </c>
      <c r="F13261" t="s">
        <v>21439</v>
      </c>
      <c r="G13261" t="s">
        <v>55</v>
      </c>
      <c r="H13261" t="s">
        <v>46</v>
      </c>
      <c r="I13261" t="s">
        <v>20454</v>
      </c>
      <c r="K13261"/>
      <c r="L13261" t="s">
        <v>21440</v>
      </c>
      <c r="M13261" t="s">
        <v>26</v>
      </c>
      <c r="N13261">
        <v>2</v>
      </c>
      <c r="P13261" t="s">
        <v>20366</v>
      </c>
      <c r="Q13261" t="s">
        <v>21441</v>
      </c>
      <c r="S13261" t="s">
        <v>20368</v>
      </c>
    </row>
    <row r="13262" spans="1:19" hidden="1" x14ac:dyDescent="0.2">
      <c r="A13262">
        <v>2294</v>
      </c>
      <c r="B13262" t="s">
        <v>21437</v>
      </c>
      <c r="C13262" t="s">
        <v>21443</v>
      </c>
      <c r="D13262">
        <v>10.31</v>
      </c>
      <c r="E13262" t="s">
        <v>414</v>
      </c>
      <c r="F13262" t="s">
        <v>21439</v>
      </c>
      <c r="G13262" t="s">
        <v>55</v>
      </c>
      <c r="H13262" t="s">
        <v>46</v>
      </c>
      <c r="I13262" t="s">
        <v>20454</v>
      </c>
      <c r="K13262"/>
      <c r="L13262" t="s">
        <v>21440</v>
      </c>
      <c r="M13262" t="s">
        <v>26</v>
      </c>
      <c r="N13262">
        <v>2</v>
      </c>
      <c r="P13262" t="s">
        <v>20366</v>
      </c>
      <c r="Q13262" t="s">
        <v>21441</v>
      </c>
      <c r="S13262" t="s">
        <v>20368</v>
      </c>
    </row>
    <row r="13263" spans="1:19" hidden="1" x14ac:dyDescent="0.2">
      <c r="A13263">
        <v>2297</v>
      </c>
      <c r="B13263" t="s">
        <v>21444</v>
      </c>
      <c r="C13263" t="s">
        <v>105</v>
      </c>
      <c r="D13263" t="s">
        <v>7033</v>
      </c>
      <c r="E13263">
        <v>25</v>
      </c>
      <c r="F13263" t="s">
        <v>21445</v>
      </c>
      <c r="G13263" t="s">
        <v>55</v>
      </c>
      <c r="H13263" t="s">
        <v>23</v>
      </c>
      <c r="I13263" t="s">
        <v>257</v>
      </c>
      <c r="K13263"/>
      <c r="L13263" t="s">
        <v>21446</v>
      </c>
      <c r="M13263" t="s">
        <v>26</v>
      </c>
      <c r="N13263">
        <v>2</v>
      </c>
      <c r="O13263" t="s">
        <v>21447</v>
      </c>
      <c r="P13263" t="s">
        <v>20366</v>
      </c>
      <c r="Q13263" t="s">
        <v>21448</v>
      </c>
      <c r="S13263" t="s">
        <v>20368</v>
      </c>
    </row>
    <row r="13264" spans="1:19" hidden="1" x14ac:dyDescent="0.2">
      <c r="A13264">
        <v>2297</v>
      </c>
      <c r="B13264" t="s">
        <v>21444</v>
      </c>
      <c r="C13264" t="s">
        <v>20452</v>
      </c>
      <c r="D13264" t="s">
        <v>7033</v>
      </c>
      <c r="E13264">
        <v>25</v>
      </c>
      <c r="F13264" t="s">
        <v>21445</v>
      </c>
      <c r="G13264" t="s">
        <v>55</v>
      </c>
      <c r="H13264" t="s">
        <v>23</v>
      </c>
      <c r="I13264" t="s">
        <v>257</v>
      </c>
      <c r="K13264"/>
      <c r="L13264" t="s">
        <v>21446</v>
      </c>
      <c r="M13264" t="s">
        <v>26</v>
      </c>
      <c r="N13264">
        <v>2</v>
      </c>
      <c r="O13264" t="s">
        <v>21447</v>
      </c>
      <c r="P13264" t="s">
        <v>20366</v>
      </c>
      <c r="Q13264" t="s">
        <v>21448</v>
      </c>
      <c r="S13264" t="s">
        <v>20368</v>
      </c>
    </row>
    <row r="13265" spans="1:19" hidden="1" x14ac:dyDescent="0.2">
      <c r="A13265">
        <v>2297</v>
      </c>
      <c r="B13265" t="s">
        <v>21444</v>
      </c>
      <c r="C13265" t="s">
        <v>20441</v>
      </c>
      <c r="D13265">
        <v>3.28</v>
      </c>
      <c r="E13265">
        <v>25</v>
      </c>
      <c r="F13265" t="s">
        <v>21445</v>
      </c>
      <c r="G13265" t="s">
        <v>55</v>
      </c>
      <c r="H13265" t="s">
        <v>23</v>
      </c>
      <c r="I13265" t="s">
        <v>257</v>
      </c>
      <c r="K13265"/>
      <c r="L13265" t="s">
        <v>21446</v>
      </c>
      <c r="M13265" t="s">
        <v>26</v>
      </c>
      <c r="N13265">
        <v>2</v>
      </c>
      <c r="O13265" t="s">
        <v>21447</v>
      </c>
      <c r="P13265" t="s">
        <v>20366</v>
      </c>
      <c r="Q13265" t="s">
        <v>21448</v>
      </c>
      <c r="S13265" t="s">
        <v>20368</v>
      </c>
    </row>
    <row r="13266" spans="1:19" hidden="1" x14ac:dyDescent="0.2">
      <c r="A13266">
        <v>2297</v>
      </c>
      <c r="B13266" t="s">
        <v>21444</v>
      </c>
      <c r="C13266" t="s">
        <v>20447</v>
      </c>
      <c r="D13266">
        <v>5.26</v>
      </c>
      <c r="E13266">
        <v>25</v>
      </c>
      <c r="F13266" t="s">
        <v>21445</v>
      </c>
      <c r="G13266" t="s">
        <v>55</v>
      </c>
      <c r="H13266" t="s">
        <v>23</v>
      </c>
      <c r="I13266" t="s">
        <v>257</v>
      </c>
      <c r="K13266"/>
      <c r="L13266" t="s">
        <v>21446</v>
      </c>
      <c r="M13266" t="s">
        <v>26</v>
      </c>
      <c r="N13266">
        <v>2</v>
      </c>
      <c r="O13266" t="s">
        <v>21447</v>
      </c>
      <c r="P13266" t="s">
        <v>20366</v>
      </c>
      <c r="Q13266" t="s">
        <v>21448</v>
      </c>
      <c r="S13266" t="s">
        <v>20368</v>
      </c>
    </row>
    <row r="13267" spans="1:19" hidden="1" x14ac:dyDescent="0.2">
      <c r="A13267">
        <v>2297</v>
      </c>
      <c r="B13267" t="s">
        <v>21444</v>
      </c>
      <c r="C13267" t="s">
        <v>21449</v>
      </c>
      <c r="D13267">
        <v>6.95</v>
      </c>
      <c r="E13267">
        <v>25</v>
      </c>
      <c r="F13267" t="s">
        <v>21445</v>
      </c>
      <c r="G13267" t="s">
        <v>55</v>
      </c>
      <c r="H13267" t="s">
        <v>23</v>
      </c>
      <c r="I13267" t="s">
        <v>257</v>
      </c>
      <c r="K13267"/>
      <c r="L13267" t="s">
        <v>21446</v>
      </c>
      <c r="M13267" t="s">
        <v>26</v>
      </c>
      <c r="N13267">
        <v>2</v>
      </c>
      <c r="O13267" t="s">
        <v>21447</v>
      </c>
      <c r="P13267" t="s">
        <v>20366</v>
      </c>
      <c r="Q13267" t="s">
        <v>21448</v>
      </c>
      <c r="S13267" t="s">
        <v>20368</v>
      </c>
    </row>
    <row r="13268" spans="1:19" hidden="1" x14ac:dyDescent="0.2">
      <c r="A13268">
        <v>2297</v>
      </c>
      <c r="B13268" t="s">
        <v>21444</v>
      </c>
      <c r="C13268" t="s">
        <v>21450</v>
      </c>
      <c r="D13268">
        <v>12.05</v>
      </c>
      <c r="E13268">
        <v>25</v>
      </c>
      <c r="F13268" t="s">
        <v>21445</v>
      </c>
      <c r="G13268" t="s">
        <v>55</v>
      </c>
      <c r="H13268" t="s">
        <v>23</v>
      </c>
      <c r="I13268" t="s">
        <v>257</v>
      </c>
      <c r="K13268"/>
      <c r="L13268" t="s">
        <v>21446</v>
      </c>
      <c r="M13268" t="s">
        <v>26</v>
      </c>
      <c r="N13268">
        <v>2</v>
      </c>
      <c r="O13268" t="s">
        <v>21447</v>
      </c>
      <c r="P13268" t="s">
        <v>20366</v>
      </c>
      <c r="Q13268" t="s">
        <v>21448</v>
      </c>
      <c r="S13268" t="s">
        <v>20368</v>
      </c>
    </row>
    <row r="13269" spans="1:19" hidden="1" x14ac:dyDescent="0.2">
      <c r="A13269">
        <v>2300</v>
      </c>
      <c r="B13269" t="s">
        <v>21451</v>
      </c>
      <c r="C13269" t="s">
        <v>105</v>
      </c>
      <c r="D13269">
        <v>1.04</v>
      </c>
      <c r="E13269">
        <v>18.8</v>
      </c>
      <c r="F13269" t="s">
        <v>79</v>
      </c>
      <c r="G13269" t="s">
        <v>55</v>
      </c>
      <c r="H13269" t="s">
        <v>46</v>
      </c>
      <c r="I13269" t="s">
        <v>4865</v>
      </c>
      <c r="K13269"/>
      <c r="L13269" t="s">
        <v>21452</v>
      </c>
      <c r="M13269" t="s">
        <v>20396</v>
      </c>
      <c r="N13269">
        <v>4</v>
      </c>
      <c r="P13269" t="s">
        <v>20366</v>
      </c>
      <c r="Q13269" t="s">
        <v>21453</v>
      </c>
      <c r="S13269" t="s">
        <v>20368</v>
      </c>
    </row>
    <row r="13270" spans="1:19" hidden="1" x14ac:dyDescent="0.2">
      <c r="A13270">
        <v>2300</v>
      </c>
      <c r="B13270" t="s">
        <v>21451</v>
      </c>
      <c r="C13270" t="s">
        <v>20452</v>
      </c>
      <c r="D13270">
        <v>2.5</v>
      </c>
      <c r="E13270">
        <v>18.8</v>
      </c>
      <c r="F13270" t="s">
        <v>79</v>
      </c>
      <c r="G13270" t="s">
        <v>55</v>
      </c>
      <c r="H13270" t="s">
        <v>46</v>
      </c>
      <c r="I13270" t="s">
        <v>4865</v>
      </c>
      <c r="K13270"/>
      <c r="L13270" t="s">
        <v>21452</v>
      </c>
      <c r="M13270" t="s">
        <v>20396</v>
      </c>
      <c r="N13270">
        <v>4</v>
      </c>
      <c r="P13270" t="s">
        <v>20366</v>
      </c>
      <c r="Q13270" t="s">
        <v>21453</v>
      </c>
      <c r="S13270" t="s">
        <v>20368</v>
      </c>
    </row>
    <row r="13271" spans="1:19" hidden="1" x14ac:dyDescent="0.2">
      <c r="A13271">
        <v>2300</v>
      </c>
      <c r="B13271" t="s">
        <v>21451</v>
      </c>
      <c r="C13271" t="s">
        <v>105</v>
      </c>
      <c r="D13271">
        <v>1.23</v>
      </c>
      <c r="E13271">
        <v>28.2</v>
      </c>
      <c r="F13271" t="s">
        <v>79</v>
      </c>
      <c r="G13271" t="s">
        <v>55</v>
      </c>
      <c r="H13271" t="s">
        <v>46</v>
      </c>
      <c r="I13271" t="s">
        <v>4865</v>
      </c>
      <c r="K13271"/>
      <c r="L13271" t="s">
        <v>21452</v>
      </c>
      <c r="M13271" t="s">
        <v>20396</v>
      </c>
      <c r="N13271">
        <v>4</v>
      </c>
      <c r="P13271" t="s">
        <v>20366</v>
      </c>
      <c r="Q13271" t="s">
        <v>21453</v>
      </c>
      <c r="S13271" t="s">
        <v>20368</v>
      </c>
    </row>
    <row r="13272" spans="1:19" hidden="1" x14ac:dyDescent="0.2">
      <c r="A13272">
        <v>2300</v>
      </c>
      <c r="B13272" t="s">
        <v>21451</v>
      </c>
      <c r="C13272" t="s">
        <v>20452</v>
      </c>
      <c r="D13272">
        <v>2.5299999999999998</v>
      </c>
      <c r="E13272">
        <v>28.2</v>
      </c>
      <c r="F13272" t="s">
        <v>79</v>
      </c>
      <c r="G13272" t="s">
        <v>55</v>
      </c>
      <c r="H13272" t="s">
        <v>46</v>
      </c>
      <c r="I13272" t="s">
        <v>4865</v>
      </c>
      <c r="K13272"/>
      <c r="L13272" t="s">
        <v>21452</v>
      </c>
      <c r="M13272" t="s">
        <v>20396</v>
      </c>
      <c r="N13272">
        <v>4</v>
      </c>
      <c r="P13272" t="s">
        <v>20366</v>
      </c>
      <c r="Q13272" t="s">
        <v>21453</v>
      </c>
      <c r="S13272" t="s">
        <v>20368</v>
      </c>
    </row>
    <row r="13273" spans="1:19" hidden="1" x14ac:dyDescent="0.2">
      <c r="A13273">
        <v>2300</v>
      </c>
      <c r="B13273" t="s">
        <v>21451</v>
      </c>
      <c r="C13273" t="s">
        <v>105</v>
      </c>
      <c r="D13273">
        <v>1.3</v>
      </c>
      <c r="E13273">
        <v>36.6</v>
      </c>
      <c r="F13273" t="s">
        <v>79</v>
      </c>
      <c r="G13273" t="s">
        <v>55</v>
      </c>
      <c r="H13273" t="s">
        <v>46</v>
      </c>
      <c r="I13273" t="s">
        <v>4865</v>
      </c>
      <c r="K13273"/>
      <c r="L13273" t="s">
        <v>21452</v>
      </c>
      <c r="M13273" t="s">
        <v>20396</v>
      </c>
      <c r="N13273">
        <v>4</v>
      </c>
      <c r="P13273" t="s">
        <v>20366</v>
      </c>
      <c r="Q13273" t="s">
        <v>21453</v>
      </c>
      <c r="S13273" t="s">
        <v>20368</v>
      </c>
    </row>
    <row r="13274" spans="1:19" hidden="1" x14ac:dyDescent="0.2">
      <c r="A13274">
        <v>2300</v>
      </c>
      <c r="B13274" t="s">
        <v>21451</v>
      </c>
      <c r="C13274" t="s">
        <v>20452</v>
      </c>
      <c r="D13274">
        <v>2.58</v>
      </c>
      <c r="E13274">
        <v>36.6</v>
      </c>
      <c r="F13274" t="s">
        <v>79</v>
      </c>
      <c r="G13274" t="s">
        <v>55</v>
      </c>
      <c r="H13274" t="s">
        <v>46</v>
      </c>
      <c r="I13274" t="s">
        <v>4865</v>
      </c>
      <c r="K13274"/>
      <c r="L13274" t="s">
        <v>21452</v>
      </c>
      <c r="M13274" t="s">
        <v>20396</v>
      </c>
      <c r="N13274">
        <v>4</v>
      </c>
      <c r="P13274" t="s">
        <v>20366</v>
      </c>
      <c r="Q13274" t="s">
        <v>21453</v>
      </c>
      <c r="S13274" t="s">
        <v>20368</v>
      </c>
    </row>
    <row r="13275" spans="1:19" hidden="1" x14ac:dyDescent="0.2">
      <c r="A13275">
        <v>2301</v>
      </c>
      <c r="B13275" t="s">
        <v>21454</v>
      </c>
      <c r="C13275" t="s">
        <v>105</v>
      </c>
      <c r="D13275">
        <v>0.55000000000000004</v>
      </c>
      <c r="E13275">
        <v>25</v>
      </c>
      <c r="F13275" t="s">
        <v>21455</v>
      </c>
      <c r="G13275" t="s">
        <v>55</v>
      </c>
      <c r="H13275" t="s">
        <v>2675</v>
      </c>
      <c r="I13275" t="s">
        <v>11964</v>
      </c>
      <c r="J13275" t="s">
        <v>43</v>
      </c>
      <c r="K13275"/>
      <c r="L13275" t="s">
        <v>21456</v>
      </c>
      <c r="M13275" t="s">
        <v>21457</v>
      </c>
      <c r="N13275">
        <v>4</v>
      </c>
      <c r="O13275" t="s">
        <v>21458</v>
      </c>
      <c r="P13275" t="s">
        <v>20366</v>
      </c>
      <c r="Q13275" t="s">
        <v>21459</v>
      </c>
      <c r="S13275" t="s">
        <v>20368</v>
      </c>
    </row>
    <row r="13276" spans="1:19" hidden="1" x14ac:dyDescent="0.2">
      <c r="A13276">
        <v>2301</v>
      </c>
      <c r="B13276" t="s">
        <v>21454</v>
      </c>
      <c r="C13276" t="s">
        <v>20452</v>
      </c>
      <c r="D13276">
        <v>3.48</v>
      </c>
      <c r="E13276" t="s">
        <v>414</v>
      </c>
      <c r="F13276" t="s">
        <v>21455</v>
      </c>
      <c r="G13276" t="s">
        <v>55</v>
      </c>
      <c r="H13276" t="s">
        <v>46</v>
      </c>
      <c r="I13276" t="s">
        <v>11964</v>
      </c>
      <c r="J13276" t="s">
        <v>43</v>
      </c>
      <c r="K13276"/>
      <c r="L13276" t="s">
        <v>21456</v>
      </c>
      <c r="M13276" t="s">
        <v>21457</v>
      </c>
      <c r="N13276">
        <v>4</v>
      </c>
      <c r="O13276" t="s">
        <v>21458</v>
      </c>
      <c r="P13276" t="s">
        <v>20366</v>
      </c>
      <c r="Q13276" t="s">
        <v>21459</v>
      </c>
      <c r="S13276" t="s">
        <v>20368</v>
      </c>
    </row>
    <row r="13277" spans="1:19" hidden="1" x14ac:dyDescent="0.2">
      <c r="A13277">
        <v>2301</v>
      </c>
      <c r="B13277" t="s">
        <v>21454</v>
      </c>
      <c r="C13277" t="s">
        <v>105</v>
      </c>
      <c r="D13277">
        <v>1.2</v>
      </c>
      <c r="E13277">
        <v>25</v>
      </c>
      <c r="F13277" t="s">
        <v>21460</v>
      </c>
      <c r="G13277" t="s">
        <v>55</v>
      </c>
      <c r="H13277" t="s">
        <v>2675</v>
      </c>
      <c r="I13277" t="s">
        <v>1079</v>
      </c>
      <c r="K13277"/>
      <c r="L13277" t="s">
        <v>21456</v>
      </c>
      <c r="M13277" t="s">
        <v>21457</v>
      </c>
      <c r="N13277">
        <v>4</v>
      </c>
      <c r="O13277" t="s">
        <v>21458</v>
      </c>
      <c r="P13277" t="s">
        <v>20366</v>
      </c>
      <c r="Q13277" t="s">
        <v>21459</v>
      </c>
      <c r="S13277" t="s">
        <v>20368</v>
      </c>
    </row>
    <row r="13278" spans="1:19" hidden="1" x14ac:dyDescent="0.2">
      <c r="A13278">
        <v>2301</v>
      </c>
      <c r="B13278" t="s">
        <v>21454</v>
      </c>
      <c r="C13278" t="s">
        <v>20452</v>
      </c>
      <c r="D13278">
        <v>3.48</v>
      </c>
      <c r="E13278" t="s">
        <v>414</v>
      </c>
      <c r="F13278" t="s">
        <v>21460</v>
      </c>
      <c r="G13278" t="s">
        <v>55</v>
      </c>
      <c r="H13278" t="s">
        <v>46</v>
      </c>
      <c r="I13278" t="s">
        <v>1079</v>
      </c>
      <c r="K13278"/>
      <c r="L13278" t="s">
        <v>21456</v>
      </c>
      <c r="M13278" t="s">
        <v>21457</v>
      </c>
      <c r="N13278">
        <v>4</v>
      </c>
      <c r="O13278" t="s">
        <v>21458</v>
      </c>
      <c r="P13278" t="s">
        <v>20366</v>
      </c>
      <c r="Q13278" t="s">
        <v>21459</v>
      </c>
      <c r="S13278" t="s">
        <v>20368</v>
      </c>
    </row>
    <row r="13279" spans="1:19" hidden="1" x14ac:dyDescent="0.2">
      <c r="A13279">
        <v>2301</v>
      </c>
      <c r="B13279" t="s">
        <v>21454</v>
      </c>
      <c r="C13279" t="s">
        <v>20452</v>
      </c>
      <c r="D13279">
        <v>2.89</v>
      </c>
      <c r="E13279">
        <v>25</v>
      </c>
      <c r="F13279" t="s">
        <v>21461</v>
      </c>
      <c r="G13279" t="s">
        <v>55</v>
      </c>
      <c r="H13279" t="s">
        <v>46</v>
      </c>
      <c r="I13279" t="s">
        <v>2380</v>
      </c>
      <c r="K13279"/>
      <c r="L13279" t="s">
        <v>21456</v>
      </c>
      <c r="M13279" t="s">
        <v>21457</v>
      </c>
      <c r="N13279">
        <v>4</v>
      </c>
      <c r="O13279" t="s">
        <v>21458</v>
      </c>
      <c r="P13279" t="s">
        <v>20366</v>
      </c>
      <c r="Q13279" t="s">
        <v>21459</v>
      </c>
      <c r="S13279" t="s">
        <v>20368</v>
      </c>
    </row>
    <row r="13280" spans="1:19" hidden="1" x14ac:dyDescent="0.2">
      <c r="A13280">
        <v>2301</v>
      </c>
      <c r="B13280" t="s">
        <v>21454</v>
      </c>
      <c r="C13280" t="s">
        <v>20452</v>
      </c>
      <c r="D13280">
        <v>3.09</v>
      </c>
      <c r="E13280">
        <v>0</v>
      </c>
      <c r="F13280" t="s">
        <v>20753</v>
      </c>
      <c r="G13280" t="s">
        <v>55</v>
      </c>
      <c r="H13280" t="s">
        <v>46</v>
      </c>
      <c r="I13280" t="s">
        <v>8085</v>
      </c>
      <c r="K13280"/>
      <c r="L13280" t="s">
        <v>21456</v>
      </c>
      <c r="M13280" t="s">
        <v>21457</v>
      </c>
      <c r="N13280">
        <v>4</v>
      </c>
      <c r="O13280" t="s">
        <v>21458</v>
      </c>
      <c r="P13280" t="s">
        <v>20366</v>
      </c>
      <c r="Q13280" t="s">
        <v>21459</v>
      </c>
      <c r="S13280" t="s">
        <v>20368</v>
      </c>
    </row>
    <row r="13281" spans="1:19" hidden="1" x14ac:dyDescent="0.2">
      <c r="A13281">
        <v>2301</v>
      </c>
      <c r="B13281" t="s">
        <v>21454</v>
      </c>
      <c r="C13281" t="s">
        <v>20452</v>
      </c>
      <c r="D13281">
        <v>3.17</v>
      </c>
      <c r="E13281">
        <v>25</v>
      </c>
      <c r="F13281" t="s">
        <v>20753</v>
      </c>
      <c r="G13281" t="s">
        <v>55</v>
      </c>
      <c r="H13281" t="s">
        <v>46</v>
      </c>
      <c r="I13281" t="s">
        <v>8085</v>
      </c>
      <c r="K13281"/>
      <c r="L13281" t="s">
        <v>21456</v>
      </c>
      <c r="M13281" t="s">
        <v>21457</v>
      </c>
      <c r="N13281">
        <v>4</v>
      </c>
      <c r="O13281" t="s">
        <v>21458</v>
      </c>
      <c r="P13281" t="s">
        <v>20366</v>
      </c>
      <c r="Q13281" t="s">
        <v>21459</v>
      </c>
      <c r="S13281" t="s">
        <v>20368</v>
      </c>
    </row>
    <row r="13282" spans="1:19" hidden="1" x14ac:dyDescent="0.2">
      <c r="A13282">
        <v>2301</v>
      </c>
      <c r="B13282" t="s">
        <v>21454</v>
      </c>
      <c r="C13282" t="s">
        <v>20452</v>
      </c>
      <c r="D13282">
        <v>3.28</v>
      </c>
      <c r="E13282">
        <v>50</v>
      </c>
      <c r="F13282" t="s">
        <v>20753</v>
      </c>
      <c r="G13282" t="s">
        <v>55</v>
      </c>
      <c r="H13282" t="s">
        <v>46</v>
      </c>
      <c r="I13282" t="s">
        <v>8085</v>
      </c>
      <c r="K13282"/>
      <c r="L13282" t="s">
        <v>21456</v>
      </c>
      <c r="M13282" t="s">
        <v>21457</v>
      </c>
      <c r="N13282">
        <v>4</v>
      </c>
      <c r="O13282" t="s">
        <v>21458</v>
      </c>
      <c r="P13282" t="s">
        <v>20366</v>
      </c>
      <c r="Q13282" t="s">
        <v>21459</v>
      </c>
      <c r="S13282" t="s">
        <v>20368</v>
      </c>
    </row>
    <row r="13283" spans="1:19" hidden="1" x14ac:dyDescent="0.2">
      <c r="A13283">
        <v>2301</v>
      </c>
      <c r="B13283" t="s">
        <v>21454</v>
      </c>
      <c r="C13283" t="s">
        <v>105</v>
      </c>
      <c r="D13283">
        <v>1.5</v>
      </c>
      <c r="E13283">
        <v>20</v>
      </c>
      <c r="F13283" t="s">
        <v>20753</v>
      </c>
      <c r="G13283" t="s">
        <v>55</v>
      </c>
      <c r="H13283" t="s">
        <v>23</v>
      </c>
      <c r="I13283" t="s">
        <v>3904</v>
      </c>
      <c r="K13283"/>
      <c r="L13283" t="s">
        <v>21456</v>
      </c>
      <c r="M13283" t="s">
        <v>21457</v>
      </c>
      <c r="N13283">
        <v>4</v>
      </c>
      <c r="O13283" t="s">
        <v>21458</v>
      </c>
      <c r="P13283" t="s">
        <v>20366</v>
      </c>
      <c r="Q13283" t="s">
        <v>21459</v>
      </c>
      <c r="S13283" t="s">
        <v>20368</v>
      </c>
    </row>
    <row r="13284" spans="1:19" hidden="1" x14ac:dyDescent="0.2">
      <c r="A13284">
        <v>2301</v>
      </c>
      <c r="B13284" t="s">
        <v>21454</v>
      </c>
      <c r="C13284" t="s">
        <v>20452</v>
      </c>
      <c r="D13284">
        <v>2.93</v>
      </c>
      <c r="E13284">
        <v>20</v>
      </c>
      <c r="F13284" t="s">
        <v>20753</v>
      </c>
      <c r="G13284" t="s">
        <v>55</v>
      </c>
      <c r="H13284" t="s">
        <v>23</v>
      </c>
      <c r="I13284" t="s">
        <v>3904</v>
      </c>
      <c r="K13284"/>
      <c r="L13284" t="s">
        <v>21456</v>
      </c>
      <c r="M13284" t="s">
        <v>21457</v>
      </c>
      <c r="N13284">
        <v>4</v>
      </c>
      <c r="O13284" t="s">
        <v>21458</v>
      </c>
      <c r="P13284" t="s">
        <v>20366</v>
      </c>
      <c r="Q13284" t="s">
        <v>21459</v>
      </c>
      <c r="S13284" t="s">
        <v>20368</v>
      </c>
    </row>
    <row r="13285" spans="1:19" hidden="1" x14ac:dyDescent="0.2">
      <c r="A13285">
        <v>2301</v>
      </c>
      <c r="B13285" t="s">
        <v>21454</v>
      </c>
      <c r="C13285" t="s">
        <v>20452</v>
      </c>
      <c r="D13285">
        <v>3.351</v>
      </c>
      <c r="E13285">
        <v>10</v>
      </c>
      <c r="F13285" t="s">
        <v>21455</v>
      </c>
      <c r="G13285" t="s">
        <v>55</v>
      </c>
      <c r="H13285" t="s">
        <v>46</v>
      </c>
      <c r="I13285" t="s">
        <v>11964</v>
      </c>
      <c r="J13285" t="s">
        <v>43</v>
      </c>
      <c r="K13285"/>
      <c r="L13285" t="s">
        <v>21456</v>
      </c>
      <c r="M13285" t="s">
        <v>21457</v>
      </c>
      <c r="N13285">
        <v>4</v>
      </c>
      <c r="O13285" t="s">
        <v>21458</v>
      </c>
      <c r="P13285" t="s">
        <v>20366</v>
      </c>
      <c r="Q13285" t="s">
        <v>21459</v>
      </c>
      <c r="S13285" t="s">
        <v>20368</v>
      </c>
    </row>
    <row r="13286" spans="1:19" hidden="1" x14ac:dyDescent="0.2">
      <c r="A13286">
        <v>2301</v>
      </c>
      <c r="B13286" t="s">
        <v>21454</v>
      </c>
      <c r="C13286" t="s">
        <v>20452</v>
      </c>
      <c r="D13286">
        <v>3.444</v>
      </c>
      <c r="E13286">
        <v>20</v>
      </c>
      <c r="F13286" t="s">
        <v>21455</v>
      </c>
      <c r="G13286" t="s">
        <v>55</v>
      </c>
      <c r="H13286" t="s">
        <v>46</v>
      </c>
      <c r="I13286" t="s">
        <v>11964</v>
      </c>
      <c r="J13286" t="s">
        <v>43</v>
      </c>
      <c r="K13286"/>
      <c r="L13286" t="s">
        <v>21456</v>
      </c>
      <c r="M13286" t="s">
        <v>21457</v>
      </c>
      <c r="N13286">
        <v>4</v>
      </c>
      <c r="O13286" t="s">
        <v>21458</v>
      </c>
      <c r="P13286" t="s">
        <v>20366</v>
      </c>
      <c r="Q13286" t="s">
        <v>21459</v>
      </c>
      <c r="S13286" t="s">
        <v>20368</v>
      </c>
    </row>
    <row r="13287" spans="1:19" hidden="1" x14ac:dyDescent="0.2">
      <c r="A13287">
        <v>2301</v>
      </c>
      <c r="B13287" t="s">
        <v>21454</v>
      </c>
      <c r="C13287" t="s">
        <v>20452</v>
      </c>
      <c r="D13287">
        <v>3.5110000000000001</v>
      </c>
      <c r="E13287">
        <v>30</v>
      </c>
      <c r="F13287" t="s">
        <v>21455</v>
      </c>
      <c r="G13287" t="s">
        <v>55</v>
      </c>
      <c r="H13287" t="s">
        <v>46</v>
      </c>
      <c r="I13287" t="s">
        <v>11964</v>
      </c>
      <c r="J13287" t="s">
        <v>43</v>
      </c>
      <c r="K13287"/>
      <c r="L13287" t="s">
        <v>21456</v>
      </c>
      <c r="M13287" t="s">
        <v>21457</v>
      </c>
      <c r="N13287">
        <v>4</v>
      </c>
      <c r="O13287" t="s">
        <v>21458</v>
      </c>
      <c r="P13287" t="s">
        <v>20366</v>
      </c>
      <c r="Q13287" t="s">
        <v>21459</v>
      </c>
      <c r="S13287" t="s">
        <v>20368</v>
      </c>
    </row>
    <row r="13288" spans="1:19" hidden="1" x14ac:dyDescent="0.2">
      <c r="A13288">
        <v>2301</v>
      </c>
      <c r="B13288" t="s">
        <v>21454</v>
      </c>
      <c r="C13288" t="s">
        <v>20452</v>
      </c>
      <c r="D13288">
        <v>3.5750000000000002</v>
      </c>
      <c r="E13288">
        <v>40</v>
      </c>
      <c r="F13288" t="s">
        <v>21455</v>
      </c>
      <c r="G13288" t="s">
        <v>55</v>
      </c>
      <c r="H13288" t="s">
        <v>46</v>
      </c>
      <c r="I13288" t="s">
        <v>11964</v>
      </c>
      <c r="J13288" t="s">
        <v>43</v>
      </c>
      <c r="K13288"/>
      <c r="L13288" t="s">
        <v>21456</v>
      </c>
      <c r="M13288" t="s">
        <v>21457</v>
      </c>
      <c r="N13288">
        <v>4</v>
      </c>
      <c r="O13288" t="s">
        <v>21458</v>
      </c>
      <c r="P13288" t="s">
        <v>20366</v>
      </c>
      <c r="Q13288" t="s">
        <v>21459</v>
      </c>
      <c r="S13288" t="s">
        <v>20368</v>
      </c>
    </row>
    <row r="13289" spans="1:19" hidden="1" x14ac:dyDescent="0.2">
      <c r="A13289">
        <v>2301</v>
      </c>
      <c r="B13289" t="s">
        <v>21454</v>
      </c>
      <c r="C13289" t="s">
        <v>20452</v>
      </c>
      <c r="D13289">
        <v>3.6240000000000001</v>
      </c>
      <c r="E13289">
        <v>50</v>
      </c>
      <c r="F13289" t="s">
        <v>21455</v>
      </c>
      <c r="G13289" t="s">
        <v>55</v>
      </c>
      <c r="H13289" t="s">
        <v>46</v>
      </c>
      <c r="I13289" t="s">
        <v>11964</v>
      </c>
      <c r="J13289" t="s">
        <v>43</v>
      </c>
      <c r="K13289"/>
      <c r="L13289" t="s">
        <v>21456</v>
      </c>
      <c r="M13289" t="s">
        <v>21457</v>
      </c>
      <c r="N13289">
        <v>4</v>
      </c>
      <c r="O13289" t="s">
        <v>21458</v>
      </c>
      <c r="P13289" t="s">
        <v>20366</v>
      </c>
      <c r="Q13289" t="s">
        <v>21459</v>
      </c>
      <c r="S13289" t="s">
        <v>20368</v>
      </c>
    </row>
    <row r="13290" spans="1:19" hidden="1" x14ac:dyDescent="0.2">
      <c r="A13290">
        <v>2303</v>
      </c>
      <c r="B13290" t="s">
        <v>21462</v>
      </c>
      <c r="C13290" t="s">
        <v>105</v>
      </c>
      <c r="D13290">
        <v>2.59</v>
      </c>
      <c r="E13290">
        <v>25</v>
      </c>
      <c r="F13290" t="s">
        <v>20866</v>
      </c>
      <c r="G13290" t="s">
        <v>55</v>
      </c>
      <c r="H13290" t="s">
        <v>46</v>
      </c>
      <c r="I13290" t="s">
        <v>1983</v>
      </c>
      <c r="K13290"/>
      <c r="L13290" t="s">
        <v>21463</v>
      </c>
      <c r="M13290" t="s">
        <v>21464</v>
      </c>
      <c r="N13290">
        <v>7</v>
      </c>
      <c r="O13290" t="s">
        <v>21465</v>
      </c>
      <c r="P13290" t="s">
        <v>20366</v>
      </c>
      <c r="Q13290" t="s">
        <v>21466</v>
      </c>
      <c r="S13290" t="s">
        <v>20368</v>
      </c>
    </row>
    <row r="13291" spans="1:19" x14ac:dyDescent="0.2">
      <c r="A13291">
        <v>2303</v>
      </c>
      <c r="B13291" t="s">
        <v>21462</v>
      </c>
      <c r="C13291" t="s">
        <v>105</v>
      </c>
      <c r="D13291">
        <v>2.6160000000000001</v>
      </c>
      <c r="E13291">
        <v>25</v>
      </c>
      <c r="F13291" t="s">
        <v>20866</v>
      </c>
      <c r="G13291" t="s">
        <v>58</v>
      </c>
      <c r="H13291" t="s">
        <v>36</v>
      </c>
      <c r="I13291" t="s">
        <v>9866</v>
      </c>
      <c r="J13291" t="s">
        <v>43</v>
      </c>
      <c r="L13291" t="s">
        <v>21463</v>
      </c>
      <c r="M13291" t="s">
        <v>21464</v>
      </c>
      <c r="N13291">
        <v>7</v>
      </c>
      <c r="O13291" t="s">
        <v>21465</v>
      </c>
      <c r="P13291" t="s">
        <v>20366</v>
      </c>
      <c r="Q13291" t="s">
        <v>21466</v>
      </c>
      <c r="S13291" t="s">
        <v>20368</v>
      </c>
    </row>
    <row r="13292" spans="1:19" x14ac:dyDescent="0.2">
      <c r="A13292">
        <v>2303</v>
      </c>
      <c r="B13292" t="s">
        <v>21462</v>
      </c>
      <c r="C13292" t="s">
        <v>105</v>
      </c>
      <c r="D13292">
        <v>2.6179999999999999</v>
      </c>
      <c r="E13292">
        <v>10</v>
      </c>
      <c r="F13292" t="s">
        <v>20866</v>
      </c>
      <c r="G13292" t="s">
        <v>58</v>
      </c>
      <c r="H13292" t="s">
        <v>36</v>
      </c>
      <c r="I13292" t="s">
        <v>9866</v>
      </c>
      <c r="J13292" t="s">
        <v>43</v>
      </c>
      <c r="L13292" t="s">
        <v>21463</v>
      </c>
      <c r="M13292" t="s">
        <v>21464</v>
      </c>
      <c r="N13292">
        <v>7</v>
      </c>
      <c r="O13292" t="s">
        <v>21465</v>
      </c>
      <c r="P13292" t="s">
        <v>20366</v>
      </c>
      <c r="Q13292" t="s">
        <v>21466</v>
      </c>
      <c r="S13292" t="s">
        <v>20368</v>
      </c>
    </row>
    <row r="13293" spans="1:19" x14ac:dyDescent="0.2">
      <c r="A13293">
        <v>2303</v>
      </c>
      <c r="B13293" t="s">
        <v>21462</v>
      </c>
      <c r="C13293" t="s">
        <v>105</v>
      </c>
      <c r="D13293">
        <v>2.6160000000000001</v>
      </c>
      <c r="E13293">
        <v>15</v>
      </c>
      <c r="F13293" t="s">
        <v>20866</v>
      </c>
      <c r="G13293" t="s">
        <v>58</v>
      </c>
      <c r="H13293" t="s">
        <v>36</v>
      </c>
      <c r="I13293" t="s">
        <v>9866</v>
      </c>
      <c r="J13293" t="s">
        <v>43</v>
      </c>
      <c r="L13293" t="s">
        <v>21463</v>
      </c>
      <c r="M13293" t="s">
        <v>21464</v>
      </c>
      <c r="N13293">
        <v>7</v>
      </c>
      <c r="O13293" t="s">
        <v>21465</v>
      </c>
      <c r="P13293" t="s">
        <v>20366</v>
      </c>
      <c r="Q13293" t="s">
        <v>21466</v>
      </c>
      <c r="S13293" t="s">
        <v>20368</v>
      </c>
    </row>
    <row r="13294" spans="1:19" x14ac:dyDescent="0.2">
      <c r="A13294">
        <v>2303</v>
      </c>
      <c r="B13294" t="s">
        <v>21462</v>
      </c>
      <c r="C13294" t="s">
        <v>105</v>
      </c>
      <c r="D13294">
        <v>2.6110000000000002</v>
      </c>
      <c r="E13294">
        <v>20</v>
      </c>
      <c r="F13294" t="s">
        <v>20866</v>
      </c>
      <c r="G13294" t="s">
        <v>58</v>
      </c>
      <c r="H13294" t="s">
        <v>36</v>
      </c>
      <c r="I13294" t="s">
        <v>9866</v>
      </c>
      <c r="J13294" t="s">
        <v>43</v>
      </c>
      <c r="L13294" t="s">
        <v>21463</v>
      </c>
      <c r="M13294" t="s">
        <v>21464</v>
      </c>
      <c r="N13294">
        <v>7</v>
      </c>
      <c r="O13294" t="s">
        <v>21465</v>
      </c>
      <c r="P13294" t="s">
        <v>20366</v>
      </c>
      <c r="Q13294" t="s">
        <v>21466</v>
      </c>
      <c r="S13294" t="s">
        <v>20368</v>
      </c>
    </row>
    <row r="13295" spans="1:19" x14ac:dyDescent="0.2">
      <c r="A13295">
        <v>2303</v>
      </c>
      <c r="B13295" t="s">
        <v>21462</v>
      </c>
      <c r="C13295" t="s">
        <v>105</v>
      </c>
      <c r="D13295">
        <v>2.6179999999999999</v>
      </c>
      <c r="E13295">
        <v>30</v>
      </c>
      <c r="F13295" t="s">
        <v>20866</v>
      </c>
      <c r="G13295" t="s">
        <v>58</v>
      </c>
      <c r="H13295" t="s">
        <v>36</v>
      </c>
      <c r="I13295" t="s">
        <v>9866</v>
      </c>
      <c r="J13295" t="s">
        <v>43</v>
      </c>
      <c r="L13295" t="s">
        <v>21463</v>
      </c>
      <c r="M13295" t="s">
        <v>21464</v>
      </c>
      <c r="N13295">
        <v>7</v>
      </c>
      <c r="O13295" t="s">
        <v>21465</v>
      </c>
      <c r="P13295" t="s">
        <v>20366</v>
      </c>
      <c r="Q13295" t="s">
        <v>21466</v>
      </c>
      <c r="S13295" t="s">
        <v>20368</v>
      </c>
    </row>
    <row r="13296" spans="1:19" x14ac:dyDescent="0.2">
      <c r="A13296">
        <v>2303</v>
      </c>
      <c r="B13296" t="s">
        <v>21462</v>
      </c>
      <c r="C13296" t="s">
        <v>105</v>
      </c>
      <c r="D13296">
        <v>2.621</v>
      </c>
      <c r="E13296">
        <v>35</v>
      </c>
      <c r="F13296" t="s">
        <v>20866</v>
      </c>
      <c r="G13296" t="s">
        <v>58</v>
      </c>
      <c r="H13296" t="s">
        <v>36</v>
      </c>
      <c r="I13296" t="s">
        <v>9866</v>
      </c>
      <c r="J13296" t="s">
        <v>43</v>
      </c>
      <c r="L13296" t="s">
        <v>21463</v>
      </c>
      <c r="M13296" t="s">
        <v>21464</v>
      </c>
      <c r="N13296">
        <v>7</v>
      </c>
      <c r="O13296" t="s">
        <v>21465</v>
      </c>
      <c r="P13296" t="s">
        <v>20366</v>
      </c>
      <c r="Q13296" t="s">
        <v>21466</v>
      </c>
      <c r="S13296" t="s">
        <v>20368</v>
      </c>
    </row>
    <row r="13297" spans="1:19" x14ac:dyDescent="0.2">
      <c r="A13297">
        <v>2303</v>
      </c>
      <c r="B13297" t="s">
        <v>21462</v>
      </c>
      <c r="C13297" t="s">
        <v>105</v>
      </c>
      <c r="D13297">
        <v>2.6309999999999998</v>
      </c>
      <c r="E13297">
        <v>40</v>
      </c>
      <c r="F13297" t="s">
        <v>20866</v>
      </c>
      <c r="G13297" t="s">
        <v>58</v>
      </c>
      <c r="H13297" t="s">
        <v>36</v>
      </c>
      <c r="I13297" t="s">
        <v>9866</v>
      </c>
      <c r="J13297" t="s">
        <v>43</v>
      </c>
      <c r="L13297" t="s">
        <v>21463</v>
      </c>
      <c r="M13297" t="s">
        <v>21464</v>
      </c>
      <c r="N13297">
        <v>7</v>
      </c>
      <c r="O13297" t="s">
        <v>21465</v>
      </c>
      <c r="P13297" t="s">
        <v>20366</v>
      </c>
      <c r="Q13297" t="s">
        <v>21466</v>
      </c>
      <c r="S13297" t="s">
        <v>20368</v>
      </c>
    </row>
    <row r="13298" spans="1:19" x14ac:dyDescent="0.2">
      <c r="A13298">
        <v>2303</v>
      </c>
      <c r="B13298" t="s">
        <v>21462</v>
      </c>
      <c r="C13298" t="s">
        <v>105</v>
      </c>
      <c r="D13298">
        <v>2.6469999999999998</v>
      </c>
      <c r="E13298">
        <v>45</v>
      </c>
      <c r="F13298" t="s">
        <v>20866</v>
      </c>
      <c r="G13298" t="s">
        <v>58</v>
      </c>
      <c r="H13298" t="s">
        <v>36</v>
      </c>
      <c r="I13298" t="s">
        <v>9866</v>
      </c>
      <c r="J13298" t="s">
        <v>43</v>
      </c>
      <c r="L13298" t="s">
        <v>21463</v>
      </c>
      <c r="M13298" t="s">
        <v>21464</v>
      </c>
      <c r="N13298">
        <v>7</v>
      </c>
      <c r="O13298" t="s">
        <v>21465</v>
      </c>
      <c r="P13298" t="s">
        <v>20366</v>
      </c>
      <c r="Q13298" t="s">
        <v>21466</v>
      </c>
      <c r="S13298" t="s">
        <v>20368</v>
      </c>
    </row>
    <row r="13299" spans="1:19" hidden="1" x14ac:dyDescent="0.2">
      <c r="A13299">
        <v>2304</v>
      </c>
      <c r="B13299" t="s">
        <v>21467</v>
      </c>
      <c r="C13299" t="s">
        <v>105</v>
      </c>
      <c r="D13299">
        <v>3.32</v>
      </c>
      <c r="E13299">
        <v>25</v>
      </c>
      <c r="F13299" t="s">
        <v>20866</v>
      </c>
      <c r="G13299" t="s">
        <v>55</v>
      </c>
      <c r="H13299" t="s">
        <v>46</v>
      </c>
      <c r="I13299" t="s">
        <v>1983</v>
      </c>
      <c r="K13299"/>
      <c r="L13299" t="s">
        <v>21468</v>
      </c>
      <c r="M13299" t="s">
        <v>20396</v>
      </c>
      <c r="N13299">
        <v>4</v>
      </c>
      <c r="P13299" t="s">
        <v>20366</v>
      </c>
      <c r="Q13299" t="s">
        <v>21469</v>
      </c>
      <c r="S13299" t="s">
        <v>20368</v>
      </c>
    </row>
    <row r="13300" spans="1:19" hidden="1" x14ac:dyDescent="0.2">
      <c r="A13300">
        <v>2305</v>
      </c>
      <c r="B13300" t="s">
        <v>21470</v>
      </c>
      <c r="C13300" t="s">
        <v>105</v>
      </c>
      <c r="D13300">
        <v>3.6</v>
      </c>
      <c r="F13300" t="s">
        <v>21009</v>
      </c>
      <c r="H13300" t="s">
        <v>23</v>
      </c>
      <c r="I13300" t="s">
        <v>21471</v>
      </c>
      <c r="K13300"/>
      <c r="L13300" t="s">
        <v>21472</v>
      </c>
      <c r="M13300" t="s">
        <v>21473</v>
      </c>
      <c r="N13300">
        <v>2</v>
      </c>
      <c r="O13300" t="s">
        <v>21474</v>
      </c>
      <c r="P13300" t="s">
        <v>20366</v>
      </c>
      <c r="Q13300" t="s">
        <v>21475</v>
      </c>
      <c r="S13300" t="s">
        <v>20368</v>
      </c>
    </row>
    <row r="13301" spans="1:19" x14ac:dyDescent="0.2">
      <c r="A13301" t="s">
        <v>21476</v>
      </c>
      <c r="B13301" t="s">
        <v>21477</v>
      </c>
      <c r="C13301" t="s">
        <v>105</v>
      </c>
      <c r="D13301">
        <v>3.0950000000000002</v>
      </c>
      <c r="E13301">
        <v>25</v>
      </c>
      <c r="F13301" t="s">
        <v>21478</v>
      </c>
      <c r="G13301" t="s">
        <v>2458</v>
      </c>
      <c r="H13301" t="s">
        <v>36</v>
      </c>
      <c r="I13301" t="s">
        <v>997</v>
      </c>
      <c r="L13301" t="s">
        <v>21479</v>
      </c>
      <c r="M13301" t="s">
        <v>21480</v>
      </c>
      <c r="N13301">
        <v>4</v>
      </c>
      <c r="O13301" t="s">
        <v>21481</v>
      </c>
      <c r="P13301" t="s">
        <v>20366</v>
      </c>
      <c r="Q13301" t="s">
        <v>21482</v>
      </c>
      <c r="S13301" t="s">
        <v>20368</v>
      </c>
    </row>
    <row r="13302" spans="1:19" x14ac:dyDescent="0.2">
      <c r="A13302" t="s">
        <v>21476</v>
      </c>
      <c r="B13302" t="s">
        <v>21477</v>
      </c>
      <c r="C13302" t="s">
        <v>20452</v>
      </c>
      <c r="D13302">
        <v>4.6020000000000003</v>
      </c>
      <c r="E13302">
        <v>25</v>
      </c>
      <c r="F13302" t="s">
        <v>21478</v>
      </c>
      <c r="G13302" t="s">
        <v>2458</v>
      </c>
      <c r="H13302" t="s">
        <v>36</v>
      </c>
      <c r="I13302" t="s">
        <v>997</v>
      </c>
      <c r="L13302" t="s">
        <v>21479</v>
      </c>
      <c r="M13302" t="s">
        <v>21480</v>
      </c>
      <c r="N13302">
        <v>4</v>
      </c>
      <c r="O13302" t="s">
        <v>21481</v>
      </c>
      <c r="P13302" t="s">
        <v>20366</v>
      </c>
      <c r="Q13302" t="s">
        <v>21482</v>
      </c>
      <c r="S13302" t="s">
        <v>20368</v>
      </c>
    </row>
    <row r="13303" spans="1:19" x14ac:dyDescent="0.2">
      <c r="A13303" t="s">
        <v>21476</v>
      </c>
      <c r="B13303" t="s">
        <v>21477</v>
      </c>
      <c r="C13303" t="s">
        <v>20381</v>
      </c>
      <c r="D13303">
        <v>3.5569999999999999</v>
      </c>
      <c r="E13303" t="s">
        <v>414</v>
      </c>
      <c r="F13303" t="s">
        <v>21478</v>
      </c>
      <c r="G13303" t="s">
        <v>2458</v>
      </c>
      <c r="H13303" t="s">
        <v>36</v>
      </c>
      <c r="I13303" t="s">
        <v>997</v>
      </c>
      <c r="L13303" t="s">
        <v>21479</v>
      </c>
      <c r="M13303" t="s">
        <v>21480</v>
      </c>
      <c r="N13303">
        <v>4</v>
      </c>
      <c r="O13303" t="s">
        <v>21481</v>
      </c>
      <c r="P13303" t="s">
        <v>20366</v>
      </c>
      <c r="Q13303" t="s">
        <v>21482</v>
      </c>
      <c r="S13303" t="s">
        <v>20368</v>
      </c>
    </row>
    <row r="13304" spans="1:19" x14ac:dyDescent="0.2">
      <c r="A13304" t="s">
        <v>21476</v>
      </c>
      <c r="B13304" t="s">
        <v>21477</v>
      </c>
      <c r="C13304" t="s">
        <v>20471</v>
      </c>
      <c r="D13304">
        <v>5.0250000000000004</v>
      </c>
      <c r="E13304" t="s">
        <v>414</v>
      </c>
      <c r="F13304" t="s">
        <v>21478</v>
      </c>
      <c r="G13304" t="s">
        <v>2458</v>
      </c>
      <c r="H13304" t="s">
        <v>36</v>
      </c>
      <c r="I13304" t="s">
        <v>997</v>
      </c>
      <c r="L13304" t="s">
        <v>21479</v>
      </c>
      <c r="M13304" t="s">
        <v>21480</v>
      </c>
      <c r="N13304">
        <v>4</v>
      </c>
      <c r="O13304" t="s">
        <v>21481</v>
      </c>
      <c r="P13304" t="s">
        <v>20366</v>
      </c>
      <c r="Q13304" t="s">
        <v>21482</v>
      </c>
      <c r="S13304" t="s">
        <v>20368</v>
      </c>
    </row>
    <row r="13305" spans="1:19" hidden="1" x14ac:dyDescent="0.2">
      <c r="A13305">
        <v>2307</v>
      </c>
      <c r="B13305" t="s">
        <v>21483</v>
      </c>
      <c r="C13305" t="s">
        <v>105</v>
      </c>
      <c r="D13305">
        <v>2.2200000000000002</v>
      </c>
      <c r="E13305">
        <v>25</v>
      </c>
      <c r="F13305" t="s">
        <v>16911</v>
      </c>
      <c r="G13305" t="s">
        <v>21484</v>
      </c>
      <c r="H13305" t="s">
        <v>46</v>
      </c>
      <c r="I13305" t="s">
        <v>19213</v>
      </c>
      <c r="K13305"/>
      <c r="L13305" t="s">
        <v>21485</v>
      </c>
      <c r="M13305" t="s">
        <v>20365</v>
      </c>
      <c r="N13305">
        <v>8</v>
      </c>
      <c r="O13305" t="s">
        <v>21486</v>
      </c>
      <c r="P13305" t="s">
        <v>20366</v>
      </c>
      <c r="Q13305" t="s">
        <v>21487</v>
      </c>
      <c r="S13305" t="s">
        <v>20368</v>
      </c>
    </row>
    <row r="13306" spans="1:19" hidden="1" x14ac:dyDescent="0.2">
      <c r="A13306">
        <v>2307</v>
      </c>
      <c r="B13306" t="s">
        <v>21483</v>
      </c>
      <c r="C13306" t="s">
        <v>20452</v>
      </c>
      <c r="D13306">
        <v>3.89</v>
      </c>
      <c r="E13306">
        <v>25</v>
      </c>
      <c r="F13306" t="s">
        <v>16911</v>
      </c>
      <c r="G13306" t="s">
        <v>21484</v>
      </c>
      <c r="H13306" t="s">
        <v>46</v>
      </c>
      <c r="I13306" t="s">
        <v>19213</v>
      </c>
      <c r="K13306"/>
      <c r="L13306" t="s">
        <v>21485</v>
      </c>
      <c r="M13306" t="s">
        <v>20365</v>
      </c>
      <c r="N13306">
        <v>8</v>
      </c>
      <c r="O13306" t="s">
        <v>21486</v>
      </c>
      <c r="P13306" t="s">
        <v>20366</v>
      </c>
      <c r="Q13306" t="s">
        <v>21487</v>
      </c>
      <c r="S13306" t="s">
        <v>20368</v>
      </c>
    </row>
    <row r="13307" spans="1:19" hidden="1" x14ac:dyDescent="0.2">
      <c r="A13307">
        <v>2307</v>
      </c>
      <c r="B13307" t="s">
        <v>21483</v>
      </c>
      <c r="C13307" t="s">
        <v>20441</v>
      </c>
      <c r="D13307">
        <v>13</v>
      </c>
      <c r="E13307" t="s">
        <v>414</v>
      </c>
      <c r="F13307" t="s">
        <v>21488</v>
      </c>
      <c r="G13307" t="s">
        <v>31</v>
      </c>
      <c r="H13307" t="s">
        <v>23</v>
      </c>
      <c r="I13307" t="s">
        <v>19213</v>
      </c>
      <c r="K13307"/>
      <c r="L13307" t="s">
        <v>21485</v>
      </c>
      <c r="M13307" t="s">
        <v>20365</v>
      </c>
      <c r="N13307">
        <v>8</v>
      </c>
      <c r="O13307" t="s">
        <v>21486</v>
      </c>
      <c r="P13307" t="s">
        <v>20366</v>
      </c>
      <c r="Q13307" t="s">
        <v>21487</v>
      </c>
      <c r="S13307" t="s">
        <v>20368</v>
      </c>
    </row>
    <row r="13308" spans="1:19" hidden="1" x14ac:dyDescent="0.2">
      <c r="A13308">
        <v>2308</v>
      </c>
      <c r="B13308" t="s">
        <v>21489</v>
      </c>
      <c r="C13308" t="s">
        <v>21490</v>
      </c>
      <c r="D13308">
        <v>1.57</v>
      </c>
      <c r="E13308">
        <v>25</v>
      </c>
      <c r="G13308" t="s">
        <v>55</v>
      </c>
      <c r="H13308" t="s">
        <v>46</v>
      </c>
      <c r="I13308" t="s">
        <v>21491</v>
      </c>
      <c r="K13308"/>
      <c r="L13308" t="s">
        <v>21492</v>
      </c>
      <c r="M13308" t="s">
        <v>26</v>
      </c>
      <c r="N13308">
        <v>2</v>
      </c>
      <c r="P13308" t="s">
        <v>20366</v>
      </c>
      <c r="Q13308" t="s">
        <v>21493</v>
      </c>
      <c r="S13308" t="s">
        <v>20368</v>
      </c>
    </row>
    <row r="13309" spans="1:19" hidden="1" x14ac:dyDescent="0.2">
      <c r="A13309">
        <v>2308</v>
      </c>
      <c r="B13309" t="s">
        <v>21489</v>
      </c>
      <c r="C13309" t="s">
        <v>21494</v>
      </c>
      <c r="D13309">
        <v>3.36</v>
      </c>
      <c r="E13309">
        <v>25</v>
      </c>
      <c r="G13309" t="s">
        <v>55</v>
      </c>
      <c r="H13309" t="s">
        <v>46</v>
      </c>
      <c r="I13309" t="s">
        <v>21491</v>
      </c>
      <c r="K13309"/>
      <c r="L13309" t="s">
        <v>21492</v>
      </c>
      <c r="M13309" t="s">
        <v>26</v>
      </c>
      <c r="N13309">
        <v>2</v>
      </c>
      <c r="P13309" t="s">
        <v>20366</v>
      </c>
      <c r="Q13309" t="s">
        <v>21493</v>
      </c>
      <c r="S13309" t="s">
        <v>20368</v>
      </c>
    </row>
    <row r="13310" spans="1:19" hidden="1" x14ac:dyDescent="0.2">
      <c r="A13310">
        <v>2309</v>
      </c>
      <c r="B13310" t="s">
        <v>4095</v>
      </c>
      <c r="C13310" t="s">
        <v>105</v>
      </c>
      <c r="D13310">
        <v>17.510000000000002</v>
      </c>
      <c r="E13310">
        <v>25</v>
      </c>
      <c r="F13310" t="s">
        <v>21495</v>
      </c>
      <c r="G13310" t="s">
        <v>4302</v>
      </c>
      <c r="H13310" t="s">
        <v>23</v>
      </c>
      <c r="I13310" t="s">
        <v>8412</v>
      </c>
      <c r="K13310"/>
      <c r="L13310" t="s">
        <v>4098</v>
      </c>
      <c r="M13310" t="s">
        <v>20719</v>
      </c>
      <c r="N13310">
        <v>3</v>
      </c>
      <c r="P13310" t="s">
        <v>20366</v>
      </c>
      <c r="Q13310" t="s">
        <v>21496</v>
      </c>
      <c r="S13310" t="s">
        <v>20368</v>
      </c>
    </row>
    <row r="13311" spans="1:19" hidden="1" x14ac:dyDescent="0.2">
      <c r="A13311" t="s">
        <v>21497</v>
      </c>
      <c r="B13311" t="s">
        <v>21498</v>
      </c>
      <c r="C13311" t="s">
        <v>105</v>
      </c>
      <c r="D13311">
        <v>4.42</v>
      </c>
      <c r="E13311">
        <v>25</v>
      </c>
      <c r="F13311" t="s">
        <v>79</v>
      </c>
      <c r="G13311" t="s">
        <v>55</v>
      </c>
      <c r="H13311" t="s">
        <v>46</v>
      </c>
      <c r="I13311" t="s">
        <v>5293</v>
      </c>
      <c r="K13311"/>
      <c r="L13311" t="s">
        <v>21499</v>
      </c>
      <c r="M13311" t="s">
        <v>20365</v>
      </c>
      <c r="N13311">
        <v>8</v>
      </c>
      <c r="O13311" t="s">
        <v>21500</v>
      </c>
      <c r="P13311" t="s">
        <v>20366</v>
      </c>
      <c r="Q13311" t="s">
        <v>21501</v>
      </c>
      <c r="S13311" t="s">
        <v>20368</v>
      </c>
    </row>
    <row r="13312" spans="1:19" hidden="1" x14ac:dyDescent="0.2">
      <c r="A13312" t="s">
        <v>21497</v>
      </c>
      <c r="B13312" t="s">
        <v>21498</v>
      </c>
      <c r="C13312" t="s">
        <v>105</v>
      </c>
      <c r="D13312">
        <v>4.4400000000000004</v>
      </c>
      <c r="E13312">
        <v>23</v>
      </c>
      <c r="F13312" t="s">
        <v>79</v>
      </c>
      <c r="G13312" t="s">
        <v>55</v>
      </c>
      <c r="H13312" t="s">
        <v>46</v>
      </c>
      <c r="I13312" t="s">
        <v>21502</v>
      </c>
      <c r="J13312" t="s">
        <v>21503</v>
      </c>
      <c r="K13312"/>
      <c r="L13312" t="s">
        <v>21499</v>
      </c>
      <c r="M13312" t="s">
        <v>20365</v>
      </c>
      <c r="N13312">
        <v>8</v>
      </c>
      <c r="O13312" t="s">
        <v>21500</v>
      </c>
      <c r="P13312" t="s">
        <v>20366</v>
      </c>
      <c r="Q13312" t="s">
        <v>21501</v>
      </c>
      <c r="S13312" t="s">
        <v>20368</v>
      </c>
    </row>
    <row r="13313" spans="1:19" hidden="1" x14ac:dyDescent="0.2">
      <c r="A13313" t="s">
        <v>21497</v>
      </c>
      <c r="B13313" t="s">
        <v>21498</v>
      </c>
      <c r="C13313" t="s">
        <v>105</v>
      </c>
      <c r="D13313">
        <v>4.7</v>
      </c>
      <c r="E13313">
        <v>25</v>
      </c>
      <c r="F13313" t="s">
        <v>79</v>
      </c>
      <c r="G13313" t="s">
        <v>55</v>
      </c>
      <c r="H13313" t="s">
        <v>46</v>
      </c>
      <c r="I13313" t="s">
        <v>8360</v>
      </c>
      <c r="K13313"/>
      <c r="L13313" t="s">
        <v>21499</v>
      </c>
      <c r="M13313" t="s">
        <v>20365</v>
      </c>
      <c r="N13313">
        <v>8</v>
      </c>
      <c r="O13313" t="s">
        <v>21500</v>
      </c>
      <c r="P13313" t="s">
        <v>20366</v>
      </c>
      <c r="Q13313" t="s">
        <v>21501</v>
      </c>
      <c r="S13313" t="s">
        <v>20368</v>
      </c>
    </row>
    <row r="13314" spans="1:19" hidden="1" x14ac:dyDescent="0.2">
      <c r="A13314" t="s">
        <v>21504</v>
      </c>
      <c r="B13314" t="s">
        <v>19847</v>
      </c>
      <c r="C13314" t="s">
        <v>105</v>
      </c>
      <c r="D13314">
        <v>4.7</v>
      </c>
      <c r="E13314">
        <v>25</v>
      </c>
      <c r="F13314" t="s">
        <v>79</v>
      </c>
      <c r="G13314" t="s">
        <v>55</v>
      </c>
      <c r="H13314" t="s">
        <v>46</v>
      </c>
      <c r="I13314" t="s">
        <v>5293</v>
      </c>
      <c r="K13314"/>
      <c r="L13314" t="s">
        <v>21505</v>
      </c>
      <c r="M13314" t="s">
        <v>20365</v>
      </c>
      <c r="N13314">
        <v>8</v>
      </c>
      <c r="O13314" t="s">
        <v>19848</v>
      </c>
      <c r="P13314" t="s">
        <v>20366</v>
      </c>
      <c r="Q13314" t="s">
        <v>21506</v>
      </c>
      <c r="S13314" t="s">
        <v>20368</v>
      </c>
    </row>
    <row r="13315" spans="1:19" hidden="1" x14ac:dyDescent="0.2">
      <c r="A13315" t="s">
        <v>21504</v>
      </c>
      <c r="B13315" t="s">
        <v>19847</v>
      </c>
      <c r="C13315" t="s">
        <v>105</v>
      </c>
      <c r="D13315">
        <v>4.7</v>
      </c>
      <c r="E13315">
        <v>23</v>
      </c>
      <c r="F13315" t="s">
        <v>79</v>
      </c>
      <c r="G13315" t="s">
        <v>55</v>
      </c>
      <c r="H13315" t="s">
        <v>46</v>
      </c>
      <c r="I13315" t="s">
        <v>21502</v>
      </c>
      <c r="J13315" t="s">
        <v>21503</v>
      </c>
      <c r="K13315"/>
      <c r="L13315" t="s">
        <v>21505</v>
      </c>
      <c r="M13315" t="s">
        <v>20365</v>
      </c>
      <c r="N13315">
        <v>8</v>
      </c>
      <c r="O13315" t="s">
        <v>19848</v>
      </c>
      <c r="P13315" t="s">
        <v>20366</v>
      </c>
      <c r="Q13315" t="s">
        <v>21506</v>
      </c>
      <c r="S13315" t="s">
        <v>20368</v>
      </c>
    </row>
    <row r="13316" spans="1:19" hidden="1" x14ac:dyDescent="0.2">
      <c r="A13316" t="s">
        <v>21504</v>
      </c>
      <c r="B13316" t="s">
        <v>19847</v>
      </c>
      <c r="C13316" t="s">
        <v>105</v>
      </c>
      <c r="D13316">
        <v>4.74</v>
      </c>
      <c r="E13316">
        <v>25</v>
      </c>
      <c r="F13316" t="s">
        <v>79</v>
      </c>
      <c r="G13316" t="s">
        <v>55</v>
      </c>
      <c r="H13316" t="s">
        <v>46</v>
      </c>
      <c r="I13316" t="s">
        <v>8360</v>
      </c>
      <c r="K13316"/>
      <c r="L13316" t="s">
        <v>21505</v>
      </c>
      <c r="M13316" t="s">
        <v>20365</v>
      </c>
      <c r="N13316">
        <v>8</v>
      </c>
      <c r="O13316" t="s">
        <v>19848</v>
      </c>
      <c r="P13316" t="s">
        <v>20366</v>
      </c>
      <c r="Q13316" t="s">
        <v>21506</v>
      </c>
      <c r="S13316" t="s">
        <v>20368</v>
      </c>
    </row>
    <row r="13317" spans="1:19" hidden="1" x14ac:dyDescent="0.2">
      <c r="A13317">
        <v>2311</v>
      </c>
      <c r="B13317" t="s">
        <v>21507</v>
      </c>
      <c r="C13317" t="s">
        <v>105</v>
      </c>
      <c r="D13317">
        <v>4.37</v>
      </c>
      <c r="E13317">
        <v>23</v>
      </c>
      <c r="F13317" t="s">
        <v>79</v>
      </c>
      <c r="G13317" t="s">
        <v>55</v>
      </c>
      <c r="H13317" t="s">
        <v>46</v>
      </c>
      <c r="I13317" t="s">
        <v>21502</v>
      </c>
      <c r="J13317" t="s">
        <v>21503</v>
      </c>
      <c r="K13317"/>
      <c r="L13317" t="s">
        <v>21508</v>
      </c>
      <c r="M13317" t="s">
        <v>20365</v>
      </c>
      <c r="N13317">
        <v>8</v>
      </c>
      <c r="O13317" t="s">
        <v>21509</v>
      </c>
      <c r="P13317" t="s">
        <v>20366</v>
      </c>
      <c r="Q13317" t="s">
        <v>21510</v>
      </c>
      <c r="S13317" t="s">
        <v>20368</v>
      </c>
    </row>
    <row r="13318" spans="1:19" hidden="1" x14ac:dyDescent="0.2">
      <c r="A13318">
        <v>2312</v>
      </c>
      <c r="B13318" t="s">
        <v>21511</v>
      </c>
      <c r="C13318" t="s">
        <v>105</v>
      </c>
      <c r="D13318">
        <v>4.6500000000000004</v>
      </c>
      <c r="F13318" t="s">
        <v>21009</v>
      </c>
      <c r="G13318" t="s">
        <v>55</v>
      </c>
      <c r="H13318" t="s">
        <v>23</v>
      </c>
      <c r="I13318" t="s">
        <v>7302</v>
      </c>
      <c r="K13318"/>
      <c r="L13318" t="s">
        <v>21512</v>
      </c>
      <c r="M13318" t="s">
        <v>20623</v>
      </c>
      <c r="N13318">
        <v>6</v>
      </c>
      <c r="O13318" t="s">
        <v>21513</v>
      </c>
      <c r="P13318" t="s">
        <v>20366</v>
      </c>
      <c r="Q13318" t="s">
        <v>21514</v>
      </c>
      <c r="S13318" t="s">
        <v>20368</v>
      </c>
    </row>
    <row r="13319" spans="1:19" hidden="1" x14ac:dyDescent="0.2">
      <c r="A13319">
        <v>2313</v>
      </c>
      <c r="B13319" t="s">
        <v>21515</v>
      </c>
      <c r="C13319" t="s">
        <v>105</v>
      </c>
      <c r="D13319">
        <v>2.5</v>
      </c>
      <c r="E13319">
        <v>25</v>
      </c>
      <c r="G13319" t="s">
        <v>55</v>
      </c>
      <c r="H13319" t="s">
        <v>23</v>
      </c>
      <c r="I13319" t="s">
        <v>9771</v>
      </c>
      <c r="J13319" t="s">
        <v>20536</v>
      </c>
      <c r="K13319"/>
      <c r="L13319" t="s">
        <v>21516</v>
      </c>
      <c r="M13319" t="s">
        <v>20396</v>
      </c>
      <c r="N13319">
        <v>4</v>
      </c>
      <c r="P13319" t="s">
        <v>20366</v>
      </c>
      <c r="Q13319" t="s">
        <v>21517</v>
      </c>
      <c r="S13319" t="s">
        <v>20368</v>
      </c>
    </row>
    <row r="13320" spans="1:19" hidden="1" x14ac:dyDescent="0.2">
      <c r="A13320">
        <v>2314</v>
      </c>
      <c r="B13320" t="s">
        <v>21518</v>
      </c>
      <c r="C13320" t="s">
        <v>105</v>
      </c>
      <c r="D13320">
        <v>3.6</v>
      </c>
      <c r="E13320">
        <v>25</v>
      </c>
      <c r="G13320" t="s">
        <v>55</v>
      </c>
      <c r="H13320" t="s">
        <v>23</v>
      </c>
      <c r="I13320" t="s">
        <v>1884</v>
      </c>
      <c r="K13320"/>
      <c r="L13320" t="s">
        <v>21519</v>
      </c>
      <c r="M13320" t="s">
        <v>20365</v>
      </c>
      <c r="N13320">
        <v>8</v>
      </c>
      <c r="O13320" t="s">
        <v>21520</v>
      </c>
      <c r="P13320" t="s">
        <v>20366</v>
      </c>
      <c r="Q13320" t="s">
        <v>21521</v>
      </c>
      <c r="S13320" t="s">
        <v>20368</v>
      </c>
    </row>
    <row r="13321" spans="1:19" hidden="1" x14ac:dyDescent="0.2">
      <c r="A13321">
        <v>2314</v>
      </c>
      <c r="B13321" t="s">
        <v>21518</v>
      </c>
      <c r="C13321" t="s">
        <v>20452</v>
      </c>
      <c r="D13321">
        <v>7.8</v>
      </c>
      <c r="G13321" t="s">
        <v>12576</v>
      </c>
      <c r="H13321" t="s">
        <v>23</v>
      </c>
      <c r="I13321" t="s">
        <v>1455</v>
      </c>
      <c r="K13321"/>
      <c r="L13321" t="s">
        <v>21519</v>
      </c>
      <c r="M13321" t="s">
        <v>20365</v>
      </c>
      <c r="N13321">
        <v>8</v>
      </c>
      <c r="O13321" t="s">
        <v>21520</v>
      </c>
      <c r="P13321" t="s">
        <v>20366</v>
      </c>
      <c r="Q13321" t="s">
        <v>21521</v>
      </c>
      <c r="S13321" t="s">
        <v>20368</v>
      </c>
    </row>
    <row r="13322" spans="1:19" hidden="1" x14ac:dyDescent="0.2">
      <c r="A13322">
        <v>2315</v>
      </c>
      <c r="B13322" t="s">
        <v>21522</v>
      </c>
      <c r="C13322" t="s">
        <v>21040</v>
      </c>
      <c r="D13322">
        <v>4.8499999999999996</v>
      </c>
      <c r="E13322">
        <v>25</v>
      </c>
      <c r="F13322" t="s">
        <v>79</v>
      </c>
      <c r="G13322" t="s">
        <v>55</v>
      </c>
      <c r="H13322" t="s">
        <v>46</v>
      </c>
      <c r="I13322" t="s">
        <v>5293</v>
      </c>
      <c r="K13322"/>
      <c r="L13322" t="s">
        <v>21523</v>
      </c>
      <c r="M13322" t="s">
        <v>26</v>
      </c>
      <c r="N13322">
        <v>2</v>
      </c>
      <c r="P13322" t="s">
        <v>20366</v>
      </c>
      <c r="Q13322" t="s">
        <v>21524</v>
      </c>
      <c r="S13322" t="s">
        <v>20368</v>
      </c>
    </row>
    <row r="13323" spans="1:19" hidden="1" x14ac:dyDescent="0.2">
      <c r="A13323">
        <v>2316</v>
      </c>
      <c r="B13323" t="s">
        <v>21525</v>
      </c>
      <c r="C13323" t="s">
        <v>105</v>
      </c>
      <c r="D13323">
        <v>4.22</v>
      </c>
      <c r="E13323">
        <v>25</v>
      </c>
      <c r="F13323" t="s">
        <v>21526</v>
      </c>
      <c r="G13323" t="s">
        <v>20906</v>
      </c>
      <c r="H13323" t="s">
        <v>46</v>
      </c>
      <c r="I13323" t="s">
        <v>3085</v>
      </c>
      <c r="K13323" t="e">
        <f>- Other values in D33  F7  N32 and Y12</f>
        <v>#NAME?</v>
      </c>
      <c r="L13323" t="s">
        <v>21527</v>
      </c>
      <c r="M13323" t="s">
        <v>20365</v>
      </c>
      <c r="N13323">
        <v>8</v>
      </c>
      <c r="O13323" t="s">
        <v>21528</v>
      </c>
      <c r="P13323" t="s">
        <v>20366</v>
      </c>
      <c r="Q13323" t="s">
        <v>21529</v>
      </c>
      <c r="S13323" t="s">
        <v>20368</v>
      </c>
    </row>
    <row r="13324" spans="1:19" hidden="1" x14ac:dyDescent="0.2">
      <c r="A13324">
        <v>2316</v>
      </c>
      <c r="B13324" t="s">
        <v>21525</v>
      </c>
      <c r="C13324" t="s">
        <v>20452</v>
      </c>
      <c r="D13324">
        <v>5.7</v>
      </c>
      <c r="E13324">
        <v>25</v>
      </c>
      <c r="F13324" t="s">
        <v>21526</v>
      </c>
      <c r="G13324" t="s">
        <v>20906</v>
      </c>
      <c r="H13324" t="s">
        <v>46</v>
      </c>
      <c r="I13324" t="s">
        <v>3085</v>
      </c>
      <c r="K13324" t="e">
        <f>- Other values in D33  F7  N32 and Y12</f>
        <v>#NAME?</v>
      </c>
      <c r="L13324" t="s">
        <v>21527</v>
      </c>
      <c r="M13324" t="s">
        <v>20365</v>
      </c>
      <c r="N13324">
        <v>8</v>
      </c>
      <c r="O13324" t="s">
        <v>21528</v>
      </c>
      <c r="P13324" t="s">
        <v>20366</v>
      </c>
      <c r="Q13324" t="s">
        <v>21529</v>
      </c>
      <c r="S13324" t="s">
        <v>20368</v>
      </c>
    </row>
    <row r="13325" spans="1:19" hidden="1" x14ac:dyDescent="0.2">
      <c r="A13325">
        <v>2316</v>
      </c>
      <c r="B13325" t="s">
        <v>21525</v>
      </c>
      <c r="C13325" t="s">
        <v>105</v>
      </c>
      <c r="D13325">
        <v>4.2060000000000004</v>
      </c>
      <c r="E13325">
        <v>25</v>
      </c>
      <c r="F13325" t="s">
        <v>21526</v>
      </c>
      <c r="G13325" t="s">
        <v>55</v>
      </c>
      <c r="H13325" t="s">
        <v>46</v>
      </c>
      <c r="I13325" t="s">
        <v>20560</v>
      </c>
      <c r="K13325" t="e">
        <f>- Other values in D33  F7  N32 and Y12</f>
        <v>#NAME?</v>
      </c>
      <c r="L13325" t="s">
        <v>21527</v>
      </c>
      <c r="M13325" t="s">
        <v>20365</v>
      </c>
      <c r="N13325">
        <v>8</v>
      </c>
      <c r="O13325" t="s">
        <v>21528</v>
      </c>
      <c r="P13325" t="s">
        <v>20366</v>
      </c>
      <c r="Q13325" t="s">
        <v>21529</v>
      </c>
      <c r="S13325" t="s">
        <v>20368</v>
      </c>
    </row>
    <row r="13326" spans="1:19" hidden="1" x14ac:dyDescent="0.2">
      <c r="A13326">
        <v>2316</v>
      </c>
      <c r="B13326" t="s">
        <v>21525</v>
      </c>
      <c r="C13326" t="s">
        <v>20452</v>
      </c>
      <c r="D13326">
        <v>5.6390000000000002</v>
      </c>
      <c r="E13326">
        <v>25</v>
      </c>
      <c r="F13326" t="s">
        <v>21526</v>
      </c>
      <c r="G13326" t="s">
        <v>55</v>
      </c>
      <c r="H13326" t="s">
        <v>46</v>
      </c>
      <c r="I13326" t="s">
        <v>20560</v>
      </c>
      <c r="K13326" t="e">
        <f>- Other values in D33  F7  N32 and Y12</f>
        <v>#NAME?</v>
      </c>
      <c r="L13326" t="s">
        <v>21527</v>
      </c>
      <c r="M13326" t="s">
        <v>20365</v>
      </c>
      <c r="N13326">
        <v>8</v>
      </c>
      <c r="O13326" t="s">
        <v>21528</v>
      </c>
      <c r="P13326" t="s">
        <v>20366</v>
      </c>
      <c r="Q13326" t="s">
        <v>21529</v>
      </c>
      <c r="S13326" t="s">
        <v>20368</v>
      </c>
    </row>
    <row r="13327" spans="1:19" hidden="1" x14ac:dyDescent="0.2">
      <c r="A13327">
        <v>2316</v>
      </c>
      <c r="B13327" t="s">
        <v>21525</v>
      </c>
      <c r="C13327" t="s">
        <v>105</v>
      </c>
      <c r="D13327">
        <v>4.21</v>
      </c>
      <c r="E13327">
        <v>25</v>
      </c>
      <c r="F13327" t="s">
        <v>21530</v>
      </c>
      <c r="G13327" t="s">
        <v>21484</v>
      </c>
      <c r="H13327" t="s">
        <v>46</v>
      </c>
      <c r="I13327" t="s">
        <v>21531</v>
      </c>
      <c r="K13327" t="e">
        <f>- Other values in D33  F7  N32 and Y12</f>
        <v>#NAME?</v>
      </c>
      <c r="L13327" t="s">
        <v>21527</v>
      </c>
      <c r="M13327" t="s">
        <v>20365</v>
      </c>
      <c r="N13327">
        <v>8</v>
      </c>
      <c r="O13327" t="s">
        <v>21528</v>
      </c>
      <c r="P13327" t="s">
        <v>20366</v>
      </c>
      <c r="Q13327" t="s">
        <v>21529</v>
      </c>
      <c r="S13327" t="s">
        <v>20368</v>
      </c>
    </row>
    <row r="13328" spans="1:19" hidden="1" x14ac:dyDescent="0.2">
      <c r="A13328">
        <v>2316</v>
      </c>
      <c r="B13328" t="s">
        <v>21525</v>
      </c>
      <c r="C13328" t="s">
        <v>20452</v>
      </c>
      <c r="D13328">
        <v>5.72</v>
      </c>
      <c r="E13328">
        <v>25</v>
      </c>
      <c r="F13328" t="s">
        <v>21530</v>
      </c>
      <c r="G13328" t="s">
        <v>21484</v>
      </c>
      <c r="H13328" t="s">
        <v>46</v>
      </c>
      <c r="I13328" t="s">
        <v>21531</v>
      </c>
      <c r="K13328" t="e">
        <f>- Other values in D33  F7  N32 and Y12</f>
        <v>#NAME?</v>
      </c>
      <c r="L13328" t="s">
        <v>21527</v>
      </c>
      <c r="M13328" t="s">
        <v>20365</v>
      </c>
      <c r="N13328">
        <v>8</v>
      </c>
      <c r="O13328" t="s">
        <v>21528</v>
      </c>
      <c r="P13328" t="s">
        <v>20366</v>
      </c>
      <c r="Q13328" t="s">
        <v>21529</v>
      </c>
      <c r="S13328" t="s">
        <v>20368</v>
      </c>
    </row>
    <row r="13329" spans="1:19" hidden="1" x14ac:dyDescent="0.2">
      <c r="A13329">
        <v>2316</v>
      </c>
      <c r="B13329" t="s">
        <v>21525</v>
      </c>
      <c r="C13329" t="s">
        <v>105</v>
      </c>
      <c r="D13329">
        <v>4.1399999999999997</v>
      </c>
      <c r="E13329">
        <v>20</v>
      </c>
      <c r="F13329" t="s">
        <v>410</v>
      </c>
      <c r="G13329" t="s">
        <v>20908</v>
      </c>
      <c r="H13329" t="s">
        <v>46</v>
      </c>
      <c r="I13329" t="s">
        <v>21532</v>
      </c>
      <c r="J13329" t="s">
        <v>21503</v>
      </c>
      <c r="K13329" t="e">
        <f>- Other values in D33  F7  N32 and Y12</f>
        <v>#NAME?</v>
      </c>
      <c r="L13329" t="s">
        <v>21527</v>
      </c>
      <c r="M13329" t="s">
        <v>20365</v>
      </c>
      <c r="N13329">
        <v>8</v>
      </c>
      <c r="O13329" t="s">
        <v>21528</v>
      </c>
      <c r="P13329" t="s">
        <v>20366</v>
      </c>
      <c r="Q13329" t="s">
        <v>21529</v>
      </c>
      <c r="S13329" t="s">
        <v>20368</v>
      </c>
    </row>
    <row r="13330" spans="1:19" hidden="1" x14ac:dyDescent="0.2">
      <c r="A13330">
        <v>2316</v>
      </c>
      <c r="B13330" t="s">
        <v>21525</v>
      </c>
      <c r="C13330" t="s">
        <v>20452</v>
      </c>
      <c r="D13330">
        <v>5.67</v>
      </c>
      <c r="E13330">
        <v>20</v>
      </c>
      <c r="F13330" t="s">
        <v>410</v>
      </c>
      <c r="G13330" t="s">
        <v>20908</v>
      </c>
      <c r="H13330" t="s">
        <v>46</v>
      </c>
      <c r="I13330" t="s">
        <v>21532</v>
      </c>
      <c r="J13330" t="s">
        <v>21503</v>
      </c>
      <c r="K13330" t="e">
        <f>- Other values in D33  F7  N32 and Y12</f>
        <v>#NAME?</v>
      </c>
      <c r="L13330" t="s">
        <v>21527</v>
      </c>
      <c r="M13330" t="s">
        <v>20365</v>
      </c>
      <c r="N13330">
        <v>8</v>
      </c>
      <c r="O13330" t="s">
        <v>21528</v>
      </c>
      <c r="P13330" t="s">
        <v>20366</v>
      </c>
      <c r="Q13330" t="s">
        <v>21529</v>
      </c>
      <c r="S13330" t="s">
        <v>20368</v>
      </c>
    </row>
    <row r="13331" spans="1:19" hidden="1" x14ac:dyDescent="0.2">
      <c r="A13331">
        <v>2316</v>
      </c>
      <c r="B13331" t="s">
        <v>21525</v>
      </c>
      <c r="C13331" t="s">
        <v>105</v>
      </c>
      <c r="D13331">
        <v>3.98</v>
      </c>
      <c r="E13331">
        <v>25</v>
      </c>
      <c r="F13331" t="s">
        <v>21533</v>
      </c>
      <c r="G13331" t="s">
        <v>55</v>
      </c>
      <c r="H13331" t="s">
        <v>46</v>
      </c>
      <c r="I13331" t="s">
        <v>5466</v>
      </c>
      <c r="K13331" t="e">
        <f>- Other values in D33  F7  N32 and Y12</f>
        <v>#NAME?</v>
      </c>
      <c r="L13331" t="s">
        <v>21527</v>
      </c>
      <c r="M13331" t="s">
        <v>20365</v>
      </c>
      <c r="N13331">
        <v>8</v>
      </c>
      <c r="O13331" t="s">
        <v>21528</v>
      </c>
      <c r="P13331" t="s">
        <v>20366</v>
      </c>
      <c r="Q13331" t="s">
        <v>21529</v>
      </c>
      <c r="S13331" t="s">
        <v>20368</v>
      </c>
    </row>
    <row r="13332" spans="1:19" hidden="1" x14ac:dyDescent="0.2">
      <c r="A13332">
        <v>2316</v>
      </c>
      <c r="B13332" t="s">
        <v>21525</v>
      </c>
      <c r="C13332" t="s">
        <v>20452</v>
      </c>
      <c r="D13332">
        <v>5.2</v>
      </c>
      <c r="E13332">
        <v>25</v>
      </c>
      <c r="F13332" t="s">
        <v>21533</v>
      </c>
      <c r="G13332" t="s">
        <v>55</v>
      </c>
      <c r="H13332" t="s">
        <v>46</v>
      </c>
      <c r="I13332" t="s">
        <v>5466</v>
      </c>
      <c r="K13332" t="e">
        <f>- Other values in D33  F7  N32 and Y12</f>
        <v>#NAME?</v>
      </c>
      <c r="L13332" t="s">
        <v>21527</v>
      </c>
      <c r="M13332" t="s">
        <v>20365</v>
      </c>
      <c r="N13332">
        <v>8</v>
      </c>
      <c r="O13332" t="s">
        <v>21528</v>
      </c>
      <c r="P13332" t="s">
        <v>20366</v>
      </c>
      <c r="Q13332" t="s">
        <v>21529</v>
      </c>
      <c r="S13332" t="s">
        <v>20368</v>
      </c>
    </row>
    <row r="13333" spans="1:19" hidden="1" x14ac:dyDescent="0.2">
      <c r="A13333">
        <v>2316</v>
      </c>
      <c r="B13333" t="s">
        <v>21525</v>
      </c>
      <c r="C13333" t="s">
        <v>20381</v>
      </c>
      <c r="D13333">
        <v>4.7530000000000001</v>
      </c>
      <c r="E13333">
        <v>25</v>
      </c>
      <c r="F13333" s="1" t="s">
        <v>21534</v>
      </c>
      <c r="G13333" t="s">
        <v>21535</v>
      </c>
      <c r="H13333" t="s">
        <v>46</v>
      </c>
      <c r="I13333" t="s">
        <v>9011</v>
      </c>
      <c r="K13333" t="e">
        <f>- Other values in D33  F7  N32 and Y12</f>
        <v>#NAME?</v>
      </c>
      <c r="L13333" t="s">
        <v>21527</v>
      </c>
      <c r="M13333" t="s">
        <v>20365</v>
      </c>
      <c r="N13333">
        <v>8</v>
      </c>
      <c r="O13333" t="s">
        <v>21528</v>
      </c>
      <c r="P13333" t="s">
        <v>20366</v>
      </c>
      <c r="Q13333" t="s">
        <v>21529</v>
      </c>
      <c r="S13333" t="s">
        <v>20368</v>
      </c>
    </row>
    <row r="13334" spans="1:19" hidden="1" x14ac:dyDescent="0.2">
      <c r="A13334">
        <v>2316</v>
      </c>
      <c r="B13334" t="s">
        <v>21525</v>
      </c>
      <c r="C13334" t="s">
        <v>20471</v>
      </c>
      <c r="D13334">
        <v>6.1710000000000003</v>
      </c>
      <c r="E13334">
        <v>25</v>
      </c>
      <c r="F13334" s="1" t="s">
        <v>21534</v>
      </c>
      <c r="G13334" t="s">
        <v>21535</v>
      </c>
      <c r="H13334" t="s">
        <v>46</v>
      </c>
      <c r="I13334" t="s">
        <v>9011</v>
      </c>
      <c r="K13334" t="e">
        <f>- Other values in D33  F7  N32 and Y12</f>
        <v>#NAME?</v>
      </c>
      <c r="L13334" t="s">
        <v>21527</v>
      </c>
      <c r="M13334" t="s">
        <v>20365</v>
      </c>
      <c r="N13334">
        <v>8</v>
      </c>
      <c r="O13334" t="s">
        <v>21528</v>
      </c>
      <c r="P13334" t="s">
        <v>20366</v>
      </c>
      <c r="Q13334" t="s">
        <v>21529</v>
      </c>
      <c r="S13334" t="s">
        <v>20368</v>
      </c>
    </row>
    <row r="13335" spans="1:19" hidden="1" x14ac:dyDescent="0.2">
      <c r="A13335">
        <v>2317</v>
      </c>
      <c r="B13335" t="s">
        <v>21536</v>
      </c>
      <c r="C13335" t="s">
        <v>105</v>
      </c>
      <c r="D13335">
        <v>2.5</v>
      </c>
      <c r="E13335">
        <v>20</v>
      </c>
      <c r="F13335" t="s">
        <v>410</v>
      </c>
      <c r="G13335" t="s">
        <v>55</v>
      </c>
      <c r="H13335" t="s">
        <v>23</v>
      </c>
      <c r="I13335" t="s">
        <v>20909</v>
      </c>
      <c r="J13335" t="s">
        <v>21503</v>
      </c>
      <c r="K13335"/>
      <c r="L13335" t="s">
        <v>21537</v>
      </c>
      <c r="M13335" t="s">
        <v>20396</v>
      </c>
      <c r="N13335">
        <v>4</v>
      </c>
      <c r="P13335" t="s">
        <v>20366</v>
      </c>
      <c r="Q13335" t="s">
        <v>21538</v>
      </c>
      <c r="S13335" t="s">
        <v>20368</v>
      </c>
    </row>
    <row r="13336" spans="1:19" hidden="1" x14ac:dyDescent="0.2">
      <c r="A13336">
        <v>2317</v>
      </c>
      <c r="B13336" t="s">
        <v>21536</v>
      </c>
      <c r="C13336" t="s">
        <v>20452</v>
      </c>
      <c r="D13336">
        <v>5.78</v>
      </c>
      <c r="E13336" t="s">
        <v>383</v>
      </c>
      <c r="F13336" t="s">
        <v>410</v>
      </c>
      <c r="G13336" t="s">
        <v>21539</v>
      </c>
      <c r="H13336" t="s">
        <v>46</v>
      </c>
      <c r="I13336" t="s">
        <v>20909</v>
      </c>
      <c r="J13336" t="s">
        <v>21503</v>
      </c>
      <c r="K13336"/>
      <c r="L13336" t="s">
        <v>21537</v>
      </c>
      <c r="M13336" t="s">
        <v>20396</v>
      </c>
      <c r="N13336">
        <v>4</v>
      </c>
      <c r="P13336" t="s">
        <v>20366</v>
      </c>
      <c r="Q13336" t="s">
        <v>21538</v>
      </c>
      <c r="S13336" t="s">
        <v>20368</v>
      </c>
    </row>
    <row r="13337" spans="1:19" hidden="1" x14ac:dyDescent="0.2">
      <c r="A13337">
        <v>2317</v>
      </c>
      <c r="B13337" t="s">
        <v>21536</v>
      </c>
      <c r="C13337" t="s">
        <v>105</v>
      </c>
      <c r="D13337">
        <v>3.05</v>
      </c>
      <c r="E13337">
        <v>25</v>
      </c>
      <c r="F13337" t="s">
        <v>410</v>
      </c>
      <c r="G13337" t="s">
        <v>55</v>
      </c>
      <c r="H13337" t="s">
        <v>23</v>
      </c>
      <c r="I13337" t="s">
        <v>21540</v>
      </c>
      <c r="K13337"/>
      <c r="L13337" t="s">
        <v>21537</v>
      </c>
      <c r="M13337" t="s">
        <v>20396</v>
      </c>
      <c r="N13337">
        <v>4</v>
      </c>
      <c r="P13337" t="s">
        <v>20366</v>
      </c>
      <c r="Q13337" t="s">
        <v>21538</v>
      </c>
      <c r="S13337" t="s">
        <v>20368</v>
      </c>
    </row>
    <row r="13338" spans="1:19" hidden="1" x14ac:dyDescent="0.2">
      <c r="A13338">
        <v>2317</v>
      </c>
      <c r="B13338" t="s">
        <v>21536</v>
      </c>
      <c r="C13338" t="s">
        <v>20452</v>
      </c>
      <c r="D13338">
        <v>5.76</v>
      </c>
      <c r="E13338">
        <v>25</v>
      </c>
      <c r="F13338" t="s">
        <v>410</v>
      </c>
      <c r="G13338" t="s">
        <v>55</v>
      </c>
      <c r="H13338" t="s">
        <v>23</v>
      </c>
      <c r="I13338" t="s">
        <v>21540</v>
      </c>
      <c r="K13338"/>
      <c r="L13338" t="s">
        <v>21537</v>
      </c>
      <c r="M13338" t="s">
        <v>20396</v>
      </c>
      <c r="N13338">
        <v>4</v>
      </c>
      <c r="P13338" t="s">
        <v>20366</v>
      </c>
      <c r="Q13338" t="s">
        <v>21538</v>
      </c>
      <c r="S13338" t="s">
        <v>20368</v>
      </c>
    </row>
    <row r="13339" spans="1:19" x14ac:dyDescent="0.2">
      <c r="A13339">
        <v>2318</v>
      </c>
      <c r="B13339" t="s">
        <v>21541</v>
      </c>
      <c r="C13339" t="s">
        <v>105</v>
      </c>
      <c r="D13339">
        <v>3.4590000000000001</v>
      </c>
      <c r="E13339">
        <v>25</v>
      </c>
      <c r="F13339" t="s">
        <v>21542</v>
      </c>
      <c r="G13339" t="s">
        <v>21543</v>
      </c>
      <c r="H13339" t="s">
        <v>36</v>
      </c>
      <c r="I13339" t="s">
        <v>671</v>
      </c>
      <c r="J13339" t="s">
        <v>43</v>
      </c>
      <c r="L13339" t="s">
        <v>21544</v>
      </c>
      <c r="M13339" t="s">
        <v>20365</v>
      </c>
      <c r="N13339">
        <v>8</v>
      </c>
      <c r="O13339" t="s">
        <v>21545</v>
      </c>
      <c r="P13339" t="s">
        <v>20366</v>
      </c>
      <c r="Q13339" t="s">
        <v>21546</v>
      </c>
      <c r="S13339" t="s">
        <v>20368</v>
      </c>
    </row>
    <row r="13340" spans="1:19" x14ac:dyDescent="0.2">
      <c r="A13340">
        <v>2318</v>
      </c>
      <c r="B13340" t="s">
        <v>21541</v>
      </c>
      <c r="C13340" t="s">
        <v>20452</v>
      </c>
      <c r="D13340">
        <v>5.0970000000000004</v>
      </c>
      <c r="E13340">
        <v>25</v>
      </c>
      <c r="F13340" t="s">
        <v>21542</v>
      </c>
      <c r="G13340" t="s">
        <v>21543</v>
      </c>
      <c r="H13340" t="s">
        <v>36</v>
      </c>
      <c r="I13340" t="s">
        <v>671</v>
      </c>
      <c r="J13340" t="s">
        <v>43</v>
      </c>
      <c r="L13340" t="s">
        <v>21544</v>
      </c>
      <c r="M13340" t="s">
        <v>20365</v>
      </c>
      <c r="N13340">
        <v>8</v>
      </c>
      <c r="O13340" t="s">
        <v>21545</v>
      </c>
      <c r="P13340" t="s">
        <v>20366</v>
      </c>
      <c r="Q13340" t="s">
        <v>21546</v>
      </c>
      <c r="S13340" t="s">
        <v>20368</v>
      </c>
    </row>
    <row r="13341" spans="1:19" hidden="1" x14ac:dyDescent="0.2">
      <c r="A13341">
        <v>2318</v>
      </c>
      <c r="B13341" t="s">
        <v>21541</v>
      </c>
      <c r="C13341" t="s">
        <v>105</v>
      </c>
      <c r="D13341">
        <v>3.22</v>
      </c>
      <c r="E13341">
        <v>30</v>
      </c>
      <c r="F13341" t="s">
        <v>21294</v>
      </c>
      <c r="G13341" t="s">
        <v>279</v>
      </c>
      <c r="H13341" t="s">
        <v>46</v>
      </c>
      <c r="I13341" t="s">
        <v>6948</v>
      </c>
      <c r="K13341"/>
      <c r="L13341" t="s">
        <v>21544</v>
      </c>
      <c r="M13341" t="s">
        <v>20365</v>
      </c>
      <c r="N13341">
        <v>8</v>
      </c>
      <c r="O13341" t="s">
        <v>21545</v>
      </c>
      <c r="P13341" t="s">
        <v>20366</v>
      </c>
      <c r="Q13341" t="s">
        <v>21546</v>
      </c>
      <c r="S13341" t="s">
        <v>20368</v>
      </c>
    </row>
    <row r="13342" spans="1:19" hidden="1" x14ac:dyDescent="0.2">
      <c r="A13342">
        <v>2318</v>
      </c>
      <c r="B13342" t="s">
        <v>21541</v>
      </c>
      <c r="C13342" t="s">
        <v>20452</v>
      </c>
      <c r="D13342">
        <v>4.78</v>
      </c>
      <c r="E13342">
        <v>30</v>
      </c>
      <c r="F13342" t="s">
        <v>21294</v>
      </c>
      <c r="G13342" t="s">
        <v>279</v>
      </c>
      <c r="H13342" t="s">
        <v>46</v>
      </c>
      <c r="I13342" t="s">
        <v>6948</v>
      </c>
      <c r="K13342"/>
      <c r="L13342" t="s">
        <v>21544</v>
      </c>
      <c r="M13342" t="s">
        <v>20365</v>
      </c>
      <c r="N13342">
        <v>8</v>
      </c>
      <c r="O13342" t="s">
        <v>21545</v>
      </c>
      <c r="P13342" t="s">
        <v>20366</v>
      </c>
      <c r="Q13342" t="s">
        <v>21546</v>
      </c>
      <c r="S13342" t="s">
        <v>20368</v>
      </c>
    </row>
    <row r="13343" spans="1:19" hidden="1" x14ac:dyDescent="0.2">
      <c r="A13343">
        <v>2318</v>
      </c>
      <c r="B13343" t="s">
        <v>21541</v>
      </c>
      <c r="C13343" t="s">
        <v>105</v>
      </c>
      <c r="D13343">
        <v>3.28</v>
      </c>
      <c r="E13343">
        <v>20</v>
      </c>
      <c r="F13343" t="s">
        <v>21547</v>
      </c>
      <c r="G13343" t="s">
        <v>55</v>
      </c>
      <c r="H13343" t="s">
        <v>46</v>
      </c>
      <c r="I13343" t="s">
        <v>21548</v>
      </c>
      <c r="K13343"/>
      <c r="L13343" t="s">
        <v>21544</v>
      </c>
      <c r="M13343" t="s">
        <v>20365</v>
      </c>
      <c r="N13343">
        <v>8</v>
      </c>
      <c r="O13343" t="s">
        <v>21545</v>
      </c>
      <c r="P13343" t="s">
        <v>20366</v>
      </c>
      <c r="Q13343" t="s">
        <v>21546</v>
      </c>
      <c r="S13343" t="s">
        <v>20368</v>
      </c>
    </row>
    <row r="13344" spans="1:19" hidden="1" x14ac:dyDescent="0.2">
      <c r="A13344">
        <v>2318</v>
      </c>
      <c r="B13344" t="s">
        <v>21541</v>
      </c>
      <c r="C13344" t="s">
        <v>20452</v>
      </c>
      <c r="D13344">
        <v>4.72</v>
      </c>
      <c r="E13344">
        <v>20</v>
      </c>
      <c r="F13344" t="s">
        <v>21547</v>
      </c>
      <c r="G13344" t="s">
        <v>55</v>
      </c>
      <c r="H13344" t="s">
        <v>46</v>
      </c>
      <c r="I13344" t="s">
        <v>21548</v>
      </c>
      <c r="K13344"/>
      <c r="L13344" t="s">
        <v>21544</v>
      </c>
      <c r="M13344" t="s">
        <v>20365</v>
      </c>
      <c r="N13344">
        <v>8</v>
      </c>
      <c r="O13344" t="s">
        <v>21545</v>
      </c>
      <c r="P13344" t="s">
        <v>20366</v>
      </c>
      <c r="Q13344" t="s">
        <v>21546</v>
      </c>
      <c r="S13344" t="s">
        <v>20368</v>
      </c>
    </row>
    <row r="13345" spans="1:19" hidden="1" x14ac:dyDescent="0.2">
      <c r="A13345">
        <v>2318</v>
      </c>
      <c r="B13345" t="s">
        <v>21541</v>
      </c>
      <c r="C13345" t="s">
        <v>105</v>
      </c>
      <c r="D13345">
        <v>2.77</v>
      </c>
      <c r="E13345">
        <v>25</v>
      </c>
      <c r="F13345" s="1" t="s">
        <v>21549</v>
      </c>
      <c r="G13345" t="s">
        <v>55</v>
      </c>
      <c r="H13345" t="s">
        <v>46</v>
      </c>
      <c r="I13345" t="s">
        <v>8676</v>
      </c>
      <c r="K13345"/>
      <c r="L13345" t="s">
        <v>21544</v>
      </c>
      <c r="M13345" t="s">
        <v>20365</v>
      </c>
      <c r="N13345">
        <v>8</v>
      </c>
      <c r="O13345" t="s">
        <v>21545</v>
      </c>
      <c r="P13345" t="s">
        <v>20366</v>
      </c>
      <c r="Q13345" t="s">
        <v>21546</v>
      </c>
      <c r="S13345" t="s">
        <v>20368</v>
      </c>
    </row>
    <row r="13346" spans="1:19" hidden="1" x14ac:dyDescent="0.2">
      <c r="A13346">
        <v>2318</v>
      </c>
      <c r="B13346" t="s">
        <v>21541</v>
      </c>
      <c r="C13346" t="s">
        <v>20452</v>
      </c>
      <c r="D13346">
        <v>4.4400000000000004</v>
      </c>
      <c r="E13346">
        <v>25</v>
      </c>
      <c r="F13346" s="1" t="s">
        <v>21549</v>
      </c>
      <c r="G13346" t="s">
        <v>55</v>
      </c>
      <c r="H13346" t="s">
        <v>46</v>
      </c>
      <c r="I13346" t="s">
        <v>8676</v>
      </c>
      <c r="K13346"/>
      <c r="L13346" t="s">
        <v>21544</v>
      </c>
      <c r="M13346" t="s">
        <v>20365</v>
      </c>
      <c r="N13346">
        <v>8</v>
      </c>
      <c r="O13346" t="s">
        <v>21545</v>
      </c>
      <c r="P13346" t="s">
        <v>20366</v>
      </c>
      <c r="Q13346" t="s">
        <v>21546</v>
      </c>
      <c r="S13346" t="s">
        <v>20368</v>
      </c>
    </row>
    <row r="13347" spans="1:19" hidden="1" x14ac:dyDescent="0.2">
      <c r="A13347">
        <v>2318</v>
      </c>
      <c r="B13347" t="s">
        <v>21541</v>
      </c>
      <c r="C13347" t="s">
        <v>105</v>
      </c>
      <c r="D13347">
        <v>3.23</v>
      </c>
      <c r="E13347">
        <v>25</v>
      </c>
      <c r="F13347" t="s">
        <v>20548</v>
      </c>
      <c r="G13347" t="s">
        <v>246</v>
      </c>
      <c r="H13347" t="s">
        <v>23</v>
      </c>
      <c r="I13347" t="s">
        <v>21550</v>
      </c>
      <c r="K13347"/>
      <c r="L13347" t="s">
        <v>21544</v>
      </c>
      <c r="M13347" t="s">
        <v>20365</v>
      </c>
      <c r="N13347">
        <v>8</v>
      </c>
      <c r="O13347" t="s">
        <v>21545</v>
      </c>
      <c r="P13347" t="s">
        <v>20366</v>
      </c>
      <c r="Q13347" t="s">
        <v>21546</v>
      </c>
      <c r="S13347" t="s">
        <v>20368</v>
      </c>
    </row>
    <row r="13348" spans="1:19" hidden="1" x14ac:dyDescent="0.2">
      <c r="A13348">
        <v>2318</v>
      </c>
      <c r="B13348" t="s">
        <v>21541</v>
      </c>
      <c r="C13348" t="s">
        <v>20452</v>
      </c>
      <c r="D13348">
        <v>4.7699999999999996</v>
      </c>
      <c r="E13348">
        <v>25</v>
      </c>
      <c r="F13348" t="s">
        <v>20548</v>
      </c>
      <c r="G13348" t="s">
        <v>246</v>
      </c>
      <c r="H13348" t="s">
        <v>23</v>
      </c>
      <c r="I13348" t="s">
        <v>21550</v>
      </c>
      <c r="K13348"/>
      <c r="L13348" t="s">
        <v>21544</v>
      </c>
      <c r="M13348" t="s">
        <v>20365</v>
      </c>
      <c r="N13348">
        <v>8</v>
      </c>
      <c r="O13348" t="s">
        <v>21545</v>
      </c>
      <c r="P13348" t="s">
        <v>20366</v>
      </c>
      <c r="Q13348" t="s">
        <v>21546</v>
      </c>
      <c r="S13348" t="s">
        <v>20368</v>
      </c>
    </row>
    <row r="13349" spans="1:19" hidden="1" x14ac:dyDescent="0.2">
      <c r="A13349">
        <v>2318</v>
      </c>
      <c r="B13349" t="s">
        <v>21541</v>
      </c>
      <c r="C13349" t="s">
        <v>105</v>
      </c>
      <c r="D13349">
        <v>3.45</v>
      </c>
      <c r="E13349" t="s">
        <v>414</v>
      </c>
      <c r="F13349" t="s">
        <v>20548</v>
      </c>
      <c r="G13349" t="s">
        <v>246</v>
      </c>
      <c r="H13349" t="s">
        <v>23</v>
      </c>
      <c r="I13349" t="s">
        <v>21550</v>
      </c>
      <c r="K13349"/>
      <c r="L13349" t="s">
        <v>21544</v>
      </c>
      <c r="M13349" t="s">
        <v>20365</v>
      </c>
      <c r="N13349">
        <v>8</v>
      </c>
      <c r="O13349" t="s">
        <v>21545</v>
      </c>
      <c r="P13349" t="s">
        <v>20366</v>
      </c>
      <c r="Q13349" t="s">
        <v>21546</v>
      </c>
      <c r="S13349" t="s">
        <v>20368</v>
      </c>
    </row>
    <row r="13350" spans="1:19" hidden="1" x14ac:dyDescent="0.2">
      <c r="A13350">
        <v>2318</v>
      </c>
      <c r="B13350" t="s">
        <v>21541</v>
      </c>
      <c r="C13350" t="s">
        <v>20452</v>
      </c>
      <c r="D13350">
        <v>5.21</v>
      </c>
      <c r="E13350" t="s">
        <v>414</v>
      </c>
      <c r="F13350" t="s">
        <v>20548</v>
      </c>
      <c r="G13350" t="s">
        <v>246</v>
      </c>
      <c r="H13350" t="s">
        <v>23</v>
      </c>
      <c r="I13350" t="s">
        <v>21550</v>
      </c>
      <c r="K13350"/>
      <c r="L13350" t="s">
        <v>21544</v>
      </c>
      <c r="M13350" t="s">
        <v>20365</v>
      </c>
      <c r="N13350">
        <v>8</v>
      </c>
      <c r="O13350" t="s">
        <v>21545</v>
      </c>
      <c r="P13350" t="s">
        <v>20366</v>
      </c>
      <c r="Q13350" t="s">
        <v>21546</v>
      </c>
      <c r="S13350" t="s">
        <v>20368</v>
      </c>
    </row>
    <row r="13351" spans="1:19" x14ac:dyDescent="0.2">
      <c r="A13351">
        <v>2318</v>
      </c>
      <c r="B13351" t="s">
        <v>21541</v>
      </c>
      <c r="C13351" t="s">
        <v>105</v>
      </c>
      <c r="D13351">
        <v>3.5379999999999998</v>
      </c>
      <c r="E13351">
        <v>0</v>
      </c>
      <c r="F13351" t="s">
        <v>21542</v>
      </c>
      <c r="G13351" t="s">
        <v>21543</v>
      </c>
      <c r="H13351" t="s">
        <v>36</v>
      </c>
      <c r="I13351" t="s">
        <v>671</v>
      </c>
      <c r="J13351" t="s">
        <v>43</v>
      </c>
      <c r="L13351" t="s">
        <v>21544</v>
      </c>
      <c r="M13351" t="s">
        <v>20365</v>
      </c>
      <c r="N13351">
        <v>8</v>
      </c>
      <c r="O13351" t="s">
        <v>21545</v>
      </c>
      <c r="P13351" t="s">
        <v>20366</v>
      </c>
      <c r="Q13351" t="s">
        <v>21546</v>
      </c>
      <c r="S13351" t="s">
        <v>20368</v>
      </c>
    </row>
    <row r="13352" spans="1:19" x14ac:dyDescent="0.2">
      <c r="A13352">
        <v>2318</v>
      </c>
      <c r="B13352" t="s">
        <v>21541</v>
      </c>
      <c r="C13352" t="s">
        <v>105</v>
      </c>
      <c r="D13352">
        <v>3.52</v>
      </c>
      <c r="E13352">
        <v>5</v>
      </c>
      <c r="F13352" t="s">
        <v>21542</v>
      </c>
      <c r="G13352" t="s">
        <v>21543</v>
      </c>
      <c r="H13352" t="s">
        <v>36</v>
      </c>
      <c r="I13352" t="s">
        <v>671</v>
      </c>
      <c r="J13352" t="s">
        <v>43</v>
      </c>
      <c r="L13352" t="s">
        <v>21544</v>
      </c>
      <c r="M13352" t="s">
        <v>20365</v>
      </c>
      <c r="N13352">
        <v>8</v>
      </c>
      <c r="O13352" t="s">
        <v>21545</v>
      </c>
      <c r="P13352" t="s">
        <v>20366</v>
      </c>
      <c r="Q13352" t="s">
        <v>21546</v>
      </c>
      <c r="S13352" t="s">
        <v>20368</v>
      </c>
    </row>
    <row r="13353" spans="1:19" x14ac:dyDescent="0.2">
      <c r="A13353">
        <v>2318</v>
      </c>
      <c r="B13353" t="s">
        <v>21541</v>
      </c>
      <c r="C13353" t="s">
        <v>105</v>
      </c>
      <c r="D13353">
        <v>3.4940000000000002</v>
      </c>
      <c r="E13353">
        <v>10</v>
      </c>
      <c r="F13353" t="s">
        <v>21542</v>
      </c>
      <c r="G13353" t="s">
        <v>21543</v>
      </c>
      <c r="H13353" t="s">
        <v>36</v>
      </c>
      <c r="I13353" t="s">
        <v>671</v>
      </c>
      <c r="J13353" t="s">
        <v>43</v>
      </c>
      <c r="L13353" t="s">
        <v>21544</v>
      </c>
      <c r="M13353" t="s">
        <v>20365</v>
      </c>
      <c r="N13353">
        <v>8</v>
      </c>
      <c r="O13353" t="s">
        <v>21545</v>
      </c>
      <c r="P13353" t="s">
        <v>20366</v>
      </c>
      <c r="Q13353" t="s">
        <v>21546</v>
      </c>
      <c r="S13353" t="s">
        <v>20368</v>
      </c>
    </row>
    <row r="13354" spans="1:19" x14ac:dyDescent="0.2">
      <c r="A13354">
        <v>2318</v>
      </c>
      <c r="B13354" t="s">
        <v>21541</v>
      </c>
      <c r="C13354" t="s">
        <v>105</v>
      </c>
      <c r="D13354">
        <v>3.4820000000000002</v>
      </c>
      <c r="E13354">
        <v>15</v>
      </c>
      <c r="F13354" t="s">
        <v>21542</v>
      </c>
      <c r="G13354" t="s">
        <v>21543</v>
      </c>
      <c r="H13354" t="s">
        <v>36</v>
      </c>
      <c r="I13354" t="s">
        <v>671</v>
      </c>
      <c r="J13354" t="s">
        <v>43</v>
      </c>
      <c r="L13354" t="s">
        <v>21544</v>
      </c>
      <c r="M13354" t="s">
        <v>20365</v>
      </c>
      <c r="N13354">
        <v>8</v>
      </c>
      <c r="O13354" t="s">
        <v>21545</v>
      </c>
      <c r="P13354" t="s">
        <v>20366</v>
      </c>
      <c r="Q13354" t="s">
        <v>21546</v>
      </c>
      <c r="S13354" t="s">
        <v>20368</v>
      </c>
    </row>
    <row r="13355" spans="1:19" x14ac:dyDescent="0.2">
      <c r="A13355">
        <v>2318</v>
      </c>
      <c r="B13355" t="s">
        <v>21541</v>
      </c>
      <c r="C13355" t="s">
        <v>105</v>
      </c>
      <c r="D13355">
        <v>3.4729999999999999</v>
      </c>
      <c r="E13355">
        <v>20</v>
      </c>
      <c r="F13355" t="s">
        <v>21542</v>
      </c>
      <c r="G13355" t="s">
        <v>21543</v>
      </c>
      <c r="H13355" t="s">
        <v>36</v>
      </c>
      <c r="I13355" t="s">
        <v>671</v>
      </c>
      <c r="J13355" t="s">
        <v>43</v>
      </c>
      <c r="L13355" t="s">
        <v>21544</v>
      </c>
      <c r="M13355" t="s">
        <v>20365</v>
      </c>
      <c r="N13355">
        <v>8</v>
      </c>
      <c r="O13355" t="s">
        <v>21545</v>
      </c>
      <c r="P13355" t="s">
        <v>20366</v>
      </c>
      <c r="Q13355" t="s">
        <v>21546</v>
      </c>
      <c r="S13355" t="s">
        <v>20368</v>
      </c>
    </row>
    <row r="13356" spans="1:19" x14ac:dyDescent="0.2">
      <c r="A13356">
        <v>2318</v>
      </c>
      <c r="B13356" t="s">
        <v>21541</v>
      </c>
      <c r="C13356" t="s">
        <v>105</v>
      </c>
      <c r="D13356">
        <v>3.452</v>
      </c>
      <c r="E13356">
        <v>30</v>
      </c>
      <c r="F13356" t="s">
        <v>21542</v>
      </c>
      <c r="G13356" t="s">
        <v>21543</v>
      </c>
      <c r="H13356" t="s">
        <v>36</v>
      </c>
      <c r="I13356" t="s">
        <v>671</v>
      </c>
      <c r="J13356" t="s">
        <v>43</v>
      </c>
      <c r="L13356" t="s">
        <v>21544</v>
      </c>
      <c r="M13356" t="s">
        <v>20365</v>
      </c>
      <c r="N13356">
        <v>8</v>
      </c>
      <c r="O13356" t="s">
        <v>21545</v>
      </c>
      <c r="P13356" t="s">
        <v>20366</v>
      </c>
      <c r="Q13356" t="s">
        <v>21546</v>
      </c>
      <c r="S13356" t="s">
        <v>20368</v>
      </c>
    </row>
    <row r="13357" spans="1:19" x14ac:dyDescent="0.2">
      <c r="A13357">
        <v>2318</v>
      </c>
      <c r="B13357" t="s">
        <v>21541</v>
      </c>
      <c r="C13357" t="s">
        <v>105</v>
      </c>
      <c r="D13357">
        <v>3.4470000000000001</v>
      </c>
      <c r="E13357">
        <v>35</v>
      </c>
      <c r="F13357" t="s">
        <v>21542</v>
      </c>
      <c r="G13357" t="s">
        <v>21543</v>
      </c>
      <c r="H13357" t="s">
        <v>36</v>
      </c>
      <c r="I13357" t="s">
        <v>671</v>
      </c>
      <c r="J13357" t="s">
        <v>43</v>
      </c>
      <c r="L13357" t="s">
        <v>21544</v>
      </c>
      <c r="M13357" t="s">
        <v>20365</v>
      </c>
      <c r="N13357">
        <v>8</v>
      </c>
      <c r="O13357" t="s">
        <v>21545</v>
      </c>
      <c r="P13357" t="s">
        <v>20366</v>
      </c>
      <c r="Q13357" t="s">
        <v>21546</v>
      </c>
      <c r="S13357" t="s">
        <v>20368</v>
      </c>
    </row>
    <row r="13358" spans="1:19" x14ac:dyDescent="0.2">
      <c r="A13358">
        <v>2318</v>
      </c>
      <c r="B13358" t="s">
        <v>21541</v>
      </c>
      <c r="C13358" t="s">
        <v>105</v>
      </c>
      <c r="D13358">
        <v>3.444</v>
      </c>
      <c r="E13358">
        <v>40</v>
      </c>
      <c r="F13358" t="s">
        <v>21542</v>
      </c>
      <c r="G13358" t="s">
        <v>21543</v>
      </c>
      <c r="H13358" t="s">
        <v>36</v>
      </c>
      <c r="I13358" t="s">
        <v>671</v>
      </c>
      <c r="J13358" t="s">
        <v>43</v>
      </c>
      <c r="L13358" t="s">
        <v>21544</v>
      </c>
      <c r="M13358" t="s">
        <v>20365</v>
      </c>
      <c r="N13358">
        <v>8</v>
      </c>
      <c r="O13358" t="s">
        <v>21545</v>
      </c>
      <c r="P13358" t="s">
        <v>20366</v>
      </c>
      <c r="Q13358" t="s">
        <v>21546</v>
      </c>
      <c r="S13358" t="s">
        <v>20368</v>
      </c>
    </row>
    <row r="13359" spans="1:19" x14ac:dyDescent="0.2">
      <c r="A13359">
        <v>2318</v>
      </c>
      <c r="B13359" t="s">
        <v>21541</v>
      </c>
      <c r="C13359" t="s">
        <v>105</v>
      </c>
      <c r="D13359">
        <v>3.4460000000000002</v>
      </c>
      <c r="E13359">
        <v>45</v>
      </c>
      <c r="F13359" t="s">
        <v>21542</v>
      </c>
      <c r="G13359" t="s">
        <v>21543</v>
      </c>
      <c r="H13359" t="s">
        <v>36</v>
      </c>
      <c r="I13359" t="s">
        <v>671</v>
      </c>
      <c r="J13359" t="s">
        <v>43</v>
      </c>
      <c r="L13359" t="s">
        <v>21544</v>
      </c>
      <c r="M13359" t="s">
        <v>20365</v>
      </c>
      <c r="N13359">
        <v>8</v>
      </c>
      <c r="O13359" t="s">
        <v>21545</v>
      </c>
      <c r="P13359" t="s">
        <v>20366</v>
      </c>
      <c r="Q13359" t="s">
        <v>21546</v>
      </c>
      <c r="S13359" t="s">
        <v>20368</v>
      </c>
    </row>
    <row r="13360" spans="1:19" x14ac:dyDescent="0.2">
      <c r="A13360">
        <v>2318</v>
      </c>
      <c r="B13360" t="s">
        <v>21541</v>
      </c>
      <c r="C13360" t="s">
        <v>105</v>
      </c>
      <c r="D13360">
        <v>3.4449999999999998</v>
      </c>
      <c r="E13360">
        <v>50</v>
      </c>
      <c r="F13360" t="s">
        <v>21542</v>
      </c>
      <c r="G13360" t="s">
        <v>21543</v>
      </c>
      <c r="H13360" t="s">
        <v>36</v>
      </c>
      <c r="I13360" t="s">
        <v>671</v>
      </c>
      <c r="J13360" t="s">
        <v>43</v>
      </c>
      <c r="L13360" t="s">
        <v>21544</v>
      </c>
      <c r="M13360" t="s">
        <v>20365</v>
      </c>
      <c r="N13360">
        <v>8</v>
      </c>
      <c r="O13360" t="s">
        <v>21545</v>
      </c>
      <c r="P13360" t="s">
        <v>20366</v>
      </c>
      <c r="Q13360" t="s">
        <v>21546</v>
      </c>
      <c r="S13360" t="s">
        <v>20368</v>
      </c>
    </row>
    <row r="13361" spans="1:19" x14ac:dyDescent="0.2">
      <c r="A13361">
        <v>2318</v>
      </c>
      <c r="B13361" t="s">
        <v>21541</v>
      </c>
      <c r="C13361" t="s">
        <v>20452</v>
      </c>
      <c r="D13361">
        <v>5.1189999999999998</v>
      </c>
      <c r="E13361">
        <v>0</v>
      </c>
      <c r="F13361" t="s">
        <v>21542</v>
      </c>
      <c r="G13361" t="s">
        <v>21543</v>
      </c>
      <c r="H13361" t="s">
        <v>36</v>
      </c>
      <c r="I13361" t="s">
        <v>671</v>
      </c>
      <c r="J13361" t="s">
        <v>43</v>
      </c>
      <c r="L13361" t="s">
        <v>21544</v>
      </c>
      <c r="M13361" t="s">
        <v>20365</v>
      </c>
      <c r="N13361">
        <v>8</v>
      </c>
      <c r="O13361" t="s">
        <v>21545</v>
      </c>
      <c r="P13361" t="s">
        <v>20366</v>
      </c>
      <c r="Q13361" t="s">
        <v>21546</v>
      </c>
      <c r="S13361" t="s">
        <v>20368</v>
      </c>
    </row>
    <row r="13362" spans="1:19" x14ac:dyDescent="0.2">
      <c r="A13362">
        <v>2318</v>
      </c>
      <c r="B13362" t="s">
        <v>21541</v>
      </c>
      <c r="C13362" t="s">
        <v>20452</v>
      </c>
      <c r="D13362">
        <v>5.109</v>
      </c>
      <c r="E13362">
        <v>5</v>
      </c>
      <c r="F13362" t="s">
        <v>21542</v>
      </c>
      <c r="G13362" t="s">
        <v>21543</v>
      </c>
      <c r="H13362" t="s">
        <v>36</v>
      </c>
      <c r="I13362" t="s">
        <v>671</v>
      </c>
      <c r="J13362" t="s">
        <v>43</v>
      </c>
      <c r="L13362" t="s">
        <v>21544</v>
      </c>
      <c r="M13362" t="s">
        <v>20365</v>
      </c>
      <c r="N13362">
        <v>8</v>
      </c>
      <c r="O13362" t="s">
        <v>21545</v>
      </c>
      <c r="P13362" t="s">
        <v>20366</v>
      </c>
      <c r="Q13362" t="s">
        <v>21546</v>
      </c>
      <c r="S13362" t="s">
        <v>20368</v>
      </c>
    </row>
    <row r="13363" spans="1:19" x14ac:dyDescent="0.2">
      <c r="A13363">
        <v>2318</v>
      </c>
      <c r="B13363" t="s">
        <v>21541</v>
      </c>
      <c r="C13363" t="s">
        <v>20452</v>
      </c>
      <c r="D13363">
        <v>5.0990000000000002</v>
      </c>
      <c r="E13363">
        <v>10</v>
      </c>
      <c r="F13363" t="s">
        <v>21542</v>
      </c>
      <c r="G13363" t="s">
        <v>21543</v>
      </c>
      <c r="H13363" t="s">
        <v>36</v>
      </c>
      <c r="I13363" t="s">
        <v>671</v>
      </c>
      <c r="J13363" t="s">
        <v>43</v>
      </c>
      <c r="L13363" t="s">
        <v>21544</v>
      </c>
      <c r="M13363" t="s">
        <v>20365</v>
      </c>
      <c r="N13363">
        <v>8</v>
      </c>
      <c r="O13363" t="s">
        <v>21545</v>
      </c>
      <c r="P13363" t="s">
        <v>20366</v>
      </c>
      <c r="Q13363" t="s">
        <v>21546</v>
      </c>
      <c r="S13363" t="s">
        <v>20368</v>
      </c>
    </row>
    <row r="13364" spans="1:19" x14ac:dyDescent="0.2">
      <c r="A13364">
        <v>2318</v>
      </c>
      <c r="B13364" t="s">
        <v>21541</v>
      </c>
      <c r="C13364" t="s">
        <v>20452</v>
      </c>
      <c r="D13364">
        <v>5.0960000000000001</v>
      </c>
      <c r="E13364">
        <v>15</v>
      </c>
      <c r="F13364" t="s">
        <v>21542</v>
      </c>
      <c r="G13364" t="s">
        <v>21543</v>
      </c>
      <c r="H13364" t="s">
        <v>36</v>
      </c>
      <c r="I13364" t="s">
        <v>671</v>
      </c>
      <c r="J13364" t="s">
        <v>43</v>
      </c>
      <c r="L13364" t="s">
        <v>21544</v>
      </c>
      <c r="M13364" t="s">
        <v>20365</v>
      </c>
      <c r="N13364">
        <v>8</v>
      </c>
      <c r="O13364" t="s">
        <v>21545</v>
      </c>
      <c r="P13364" t="s">
        <v>20366</v>
      </c>
      <c r="Q13364" t="s">
        <v>21546</v>
      </c>
      <c r="S13364" t="s">
        <v>20368</v>
      </c>
    </row>
    <row r="13365" spans="1:19" x14ac:dyDescent="0.2">
      <c r="A13365">
        <v>2318</v>
      </c>
      <c r="B13365" t="s">
        <v>21541</v>
      </c>
      <c r="C13365" t="s">
        <v>20452</v>
      </c>
      <c r="D13365">
        <v>5.0960000000000001</v>
      </c>
      <c r="E13365">
        <v>20</v>
      </c>
      <c r="F13365" t="s">
        <v>21542</v>
      </c>
      <c r="G13365" t="s">
        <v>21543</v>
      </c>
      <c r="H13365" t="s">
        <v>36</v>
      </c>
      <c r="I13365" t="s">
        <v>671</v>
      </c>
      <c r="J13365" t="s">
        <v>43</v>
      </c>
      <c r="L13365" t="s">
        <v>21544</v>
      </c>
      <c r="M13365" t="s">
        <v>20365</v>
      </c>
      <c r="N13365">
        <v>8</v>
      </c>
      <c r="O13365" t="s">
        <v>21545</v>
      </c>
      <c r="P13365" t="s">
        <v>20366</v>
      </c>
      <c r="Q13365" t="s">
        <v>21546</v>
      </c>
      <c r="S13365" t="s">
        <v>20368</v>
      </c>
    </row>
    <row r="13366" spans="1:19" x14ac:dyDescent="0.2">
      <c r="A13366">
        <v>2318</v>
      </c>
      <c r="B13366" t="s">
        <v>21541</v>
      </c>
      <c r="C13366" t="s">
        <v>20452</v>
      </c>
      <c r="D13366">
        <v>5.0990000000000002</v>
      </c>
      <c r="E13366">
        <v>30</v>
      </c>
      <c r="F13366" t="s">
        <v>21542</v>
      </c>
      <c r="G13366" t="s">
        <v>21543</v>
      </c>
      <c r="H13366" t="s">
        <v>36</v>
      </c>
      <c r="I13366" t="s">
        <v>671</v>
      </c>
      <c r="J13366" t="s">
        <v>43</v>
      </c>
      <c r="L13366" t="s">
        <v>21544</v>
      </c>
      <c r="M13366" t="s">
        <v>20365</v>
      </c>
      <c r="N13366">
        <v>8</v>
      </c>
      <c r="O13366" t="s">
        <v>21545</v>
      </c>
      <c r="P13366" t="s">
        <v>20366</v>
      </c>
      <c r="Q13366" t="s">
        <v>21546</v>
      </c>
      <c r="S13366" t="s">
        <v>20368</v>
      </c>
    </row>
    <row r="13367" spans="1:19" x14ac:dyDescent="0.2">
      <c r="A13367">
        <v>2318</v>
      </c>
      <c r="B13367" t="s">
        <v>21541</v>
      </c>
      <c r="C13367" t="s">
        <v>20452</v>
      </c>
      <c r="D13367">
        <v>5.1050000000000004</v>
      </c>
      <c r="E13367">
        <v>35</v>
      </c>
      <c r="F13367" t="s">
        <v>21542</v>
      </c>
      <c r="G13367" t="s">
        <v>21543</v>
      </c>
      <c r="H13367" t="s">
        <v>36</v>
      </c>
      <c r="I13367" t="s">
        <v>671</v>
      </c>
      <c r="J13367" t="s">
        <v>43</v>
      </c>
      <c r="L13367" t="s">
        <v>21544</v>
      </c>
      <c r="M13367" t="s">
        <v>20365</v>
      </c>
      <c r="N13367">
        <v>8</v>
      </c>
      <c r="O13367" t="s">
        <v>21545</v>
      </c>
      <c r="P13367" t="s">
        <v>20366</v>
      </c>
      <c r="Q13367" t="s">
        <v>21546</v>
      </c>
      <c r="S13367" t="s">
        <v>20368</v>
      </c>
    </row>
    <row r="13368" spans="1:19" x14ac:dyDescent="0.2">
      <c r="A13368">
        <v>2318</v>
      </c>
      <c r="B13368" t="s">
        <v>21541</v>
      </c>
      <c r="C13368" t="s">
        <v>20452</v>
      </c>
      <c r="D13368">
        <v>5.1180000000000003</v>
      </c>
      <c r="E13368">
        <v>40</v>
      </c>
      <c r="F13368" t="s">
        <v>21542</v>
      </c>
      <c r="G13368" t="s">
        <v>21543</v>
      </c>
      <c r="H13368" t="s">
        <v>36</v>
      </c>
      <c r="I13368" t="s">
        <v>671</v>
      </c>
      <c r="J13368" t="s">
        <v>43</v>
      </c>
      <c r="L13368" t="s">
        <v>21544</v>
      </c>
      <c r="M13368" t="s">
        <v>20365</v>
      </c>
      <c r="N13368">
        <v>8</v>
      </c>
      <c r="O13368" t="s">
        <v>21545</v>
      </c>
      <c r="P13368" t="s">
        <v>20366</v>
      </c>
      <c r="Q13368" t="s">
        <v>21546</v>
      </c>
      <c r="S13368" t="s">
        <v>20368</v>
      </c>
    </row>
    <row r="13369" spans="1:19" x14ac:dyDescent="0.2">
      <c r="A13369">
        <v>2318</v>
      </c>
      <c r="B13369" t="s">
        <v>21541</v>
      </c>
      <c r="C13369" t="s">
        <v>20452</v>
      </c>
      <c r="D13369">
        <v>5.133</v>
      </c>
      <c r="E13369">
        <v>45</v>
      </c>
      <c r="F13369" t="s">
        <v>21542</v>
      </c>
      <c r="G13369" t="s">
        <v>21543</v>
      </c>
      <c r="H13369" t="s">
        <v>36</v>
      </c>
      <c r="I13369" t="s">
        <v>671</v>
      </c>
      <c r="J13369" t="s">
        <v>43</v>
      </c>
      <c r="L13369" t="s">
        <v>21544</v>
      </c>
      <c r="M13369" t="s">
        <v>20365</v>
      </c>
      <c r="N13369">
        <v>8</v>
      </c>
      <c r="O13369" t="s">
        <v>21545</v>
      </c>
      <c r="P13369" t="s">
        <v>20366</v>
      </c>
      <c r="Q13369" t="s">
        <v>21546</v>
      </c>
      <c r="S13369" t="s">
        <v>20368</v>
      </c>
    </row>
    <row r="13370" spans="1:19" x14ac:dyDescent="0.2">
      <c r="A13370">
        <v>2318</v>
      </c>
      <c r="B13370" t="s">
        <v>21541</v>
      </c>
      <c r="C13370" t="s">
        <v>20452</v>
      </c>
      <c r="D13370">
        <v>5.149</v>
      </c>
      <c r="E13370">
        <v>50</v>
      </c>
      <c r="F13370" t="s">
        <v>21542</v>
      </c>
      <c r="G13370" t="s">
        <v>21543</v>
      </c>
      <c r="H13370" t="s">
        <v>36</v>
      </c>
      <c r="I13370" t="s">
        <v>671</v>
      </c>
      <c r="J13370" t="s">
        <v>43</v>
      </c>
      <c r="L13370" t="s">
        <v>21544</v>
      </c>
      <c r="M13370" t="s">
        <v>20365</v>
      </c>
      <c r="N13370">
        <v>8</v>
      </c>
      <c r="O13370" t="s">
        <v>21545</v>
      </c>
      <c r="P13370" t="s">
        <v>20366</v>
      </c>
      <c r="Q13370" t="s">
        <v>21546</v>
      </c>
      <c r="S13370" t="s">
        <v>20368</v>
      </c>
    </row>
    <row r="13371" spans="1:19" x14ac:dyDescent="0.2">
      <c r="A13371">
        <v>2320</v>
      </c>
      <c r="B13371" t="s">
        <v>21551</v>
      </c>
      <c r="C13371" t="s">
        <v>21552</v>
      </c>
      <c r="D13371">
        <v>3.17</v>
      </c>
      <c r="E13371">
        <v>25</v>
      </c>
      <c r="F13371" t="s">
        <v>20565</v>
      </c>
      <c r="G13371" t="s">
        <v>21553</v>
      </c>
      <c r="H13371" t="s">
        <v>36</v>
      </c>
      <c r="I13371" t="s">
        <v>21554</v>
      </c>
      <c r="J13371" t="s">
        <v>20874</v>
      </c>
      <c r="K13371" s="4" t="e">
        <f>- Other values in B108 and T40</f>
        <v>#NAME?</v>
      </c>
      <c r="L13371" t="s">
        <v>21555</v>
      </c>
      <c r="M13371" t="s">
        <v>21556</v>
      </c>
      <c r="N13371">
        <v>7</v>
      </c>
      <c r="O13371" t="s">
        <v>21557</v>
      </c>
      <c r="P13371" t="s">
        <v>20366</v>
      </c>
      <c r="Q13371" t="s">
        <v>21558</v>
      </c>
      <c r="S13371" t="s">
        <v>20368</v>
      </c>
    </row>
    <row r="13372" spans="1:19" x14ac:dyDescent="0.2">
      <c r="A13372">
        <v>2320</v>
      </c>
      <c r="B13372" t="s">
        <v>21551</v>
      </c>
      <c r="C13372" t="s">
        <v>21559</v>
      </c>
      <c r="D13372">
        <v>4.91</v>
      </c>
      <c r="E13372">
        <v>25</v>
      </c>
      <c r="F13372" t="s">
        <v>20565</v>
      </c>
      <c r="G13372" t="s">
        <v>21553</v>
      </c>
      <c r="H13372" t="s">
        <v>36</v>
      </c>
      <c r="I13372" t="s">
        <v>21554</v>
      </c>
      <c r="J13372" t="s">
        <v>20874</v>
      </c>
      <c r="K13372" s="4" t="e">
        <f>- Other values in B108 and T40</f>
        <v>#NAME?</v>
      </c>
      <c r="L13372" t="s">
        <v>21555</v>
      </c>
      <c r="M13372" t="s">
        <v>21556</v>
      </c>
      <c r="N13372">
        <v>7</v>
      </c>
      <c r="O13372" t="s">
        <v>21557</v>
      </c>
      <c r="P13372" t="s">
        <v>20366</v>
      </c>
      <c r="Q13372" t="s">
        <v>21558</v>
      </c>
      <c r="S13372" t="s">
        <v>20368</v>
      </c>
    </row>
    <row r="13373" spans="1:19" hidden="1" x14ac:dyDescent="0.2">
      <c r="A13373">
        <v>2320</v>
      </c>
      <c r="B13373" t="s">
        <v>21551</v>
      </c>
      <c r="C13373" t="s">
        <v>21560</v>
      </c>
      <c r="D13373">
        <v>3.03</v>
      </c>
      <c r="E13373">
        <v>25</v>
      </c>
      <c r="F13373" t="s">
        <v>1546</v>
      </c>
      <c r="G13373" t="s">
        <v>21484</v>
      </c>
      <c r="H13373" t="s">
        <v>46</v>
      </c>
      <c r="I13373" t="s">
        <v>21531</v>
      </c>
      <c r="K13373" t="e">
        <f>- Other values in B108 and T40</f>
        <v>#NAME?</v>
      </c>
      <c r="L13373" t="s">
        <v>21555</v>
      </c>
      <c r="M13373" t="s">
        <v>21556</v>
      </c>
      <c r="N13373">
        <v>7</v>
      </c>
      <c r="O13373" t="s">
        <v>21557</v>
      </c>
      <c r="P13373" t="s">
        <v>20366</v>
      </c>
      <c r="Q13373" t="s">
        <v>21558</v>
      </c>
      <c r="S13373" t="s">
        <v>20368</v>
      </c>
    </row>
    <row r="13374" spans="1:19" hidden="1" x14ac:dyDescent="0.2">
      <c r="A13374">
        <v>2320</v>
      </c>
      <c r="B13374" t="s">
        <v>21551</v>
      </c>
      <c r="C13374" t="s">
        <v>21561</v>
      </c>
      <c r="D13374">
        <v>4.46</v>
      </c>
      <c r="E13374">
        <v>25</v>
      </c>
      <c r="F13374" t="s">
        <v>1546</v>
      </c>
      <c r="G13374" t="s">
        <v>21484</v>
      </c>
      <c r="H13374" t="s">
        <v>46</v>
      </c>
      <c r="I13374" t="s">
        <v>21531</v>
      </c>
      <c r="K13374" t="e">
        <f>- Other values in B108 and T40</f>
        <v>#NAME?</v>
      </c>
      <c r="L13374" t="s">
        <v>21555</v>
      </c>
      <c r="M13374" t="s">
        <v>21556</v>
      </c>
      <c r="N13374">
        <v>7</v>
      </c>
      <c r="O13374" t="s">
        <v>21557</v>
      </c>
      <c r="P13374" t="s">
        <v>20366</v>
      </c>
      <c r="Q13374" t="s">
        <v>21558</v>
      </c>
      <c r="S13374" t="s">
        <v>20368</v>
      </c>
    </row>
    <row r="13375" spans="1:19" hidden="1" x14ac:dyDescent="0.2">
      <c r="A13375">
        <v>2320</v>
      </c>
      <c r="B13375" t="s">
        <v>21551</v>
      </c>
      <c r="C13375" t="s">
        <v>21562</v>
      </c>
      <c r="D13375">
        <v>3.03</v>
      </c>
      <c r="E13375">
        <v>25</v>
      </c>
      <c r="F13375" t="s">
        <v>21563</v>
      </c>
      <c r="G13375" t="s">
        <v>20511</v>
      </c>
      <c r="H13375" t="s">
        <v>46</v>
      </c>
      <c r="I13375" t="s">
        <v>21531</v>
      </c>
      <c r="K13375" t="e">
        <f>- Other values in B108 and T40</f>
        <v>#NAME?</v>
      </c>
      <c r="L13375" t="s">
        <v>21555</v>
      </c>
      <c r="M13375" t="s">
        <v>21556</v>
      </c>
      <c r="N13375">
        <v>7</v>
      </c>
      <c r="O13375" t="s">
        <v>21557</v>
      </c>
      <c r="P13375" t="s">
        <v>20366</v>
      </c>
      <c r="Q13375" t="s">
        <v>21558</v>
      </c>
      <c r="S13375" t="s">
        <v>20368</v>
      </c>
    </row>
    <row r="13376" spans="1:19" hidden="1" x14ac:dyDescent="0.2">
      <c r="A13376">
        <v>2320</v>
      </c>
      <c r="B13376" t="s">
        <v>21551</v>
      </c>
      <c r="C13376" t="s">
        <v>21552</v>
      </c>
      <c r="D13376">
        <v>3.29</v>
      </c>
      <c r="E13376">
        <v>25</v>
      </c>
      <c r="F13376" t="s">
        <v>1546</v>
      </c>
      <c r="G13376" t="s">
        <v>21484</v>
      </c>
      <c r="H13376" t="s">
        <v>46</v>
      </c>
      <c r="I13376" t="s">
        <v>21531</v>
      </c>
      <c r="K13376" t="e">
        <f>- Other values in B108 and T40</f>
        <v>#NAME?</v>
      </c>
      <c r="L13376" t="s">
        <v>21555</v>
      </c>
      <c r="M13376" t="s">
        <v>21556</v>
      </c>
      <c r="N13376">
        <v>7</v>
      </c>
      <c r="O13376" t="s">
        <v>21557</v>
      </c>
      <c r="P13376" t="s">
        <v>20366</v>
      </c>
      <c r="Q13376" t="s">
        <v>21558</v>
      </c>
      <c r="S13376" t="s">
        <v>20368</v>
      </c>
    </row>
    <row r="13377" spans="1:19" hidden="1" x14ac:dyDescent="0.2">
      <c r="A13377">
        <v>2320</v>
      </c>
      <c r="B13377" t="s">
        <v>21551</v>
      </c>
      <c r="C13377" t="s">
        <v>21559</v>
      </c>
      <c r="D13377">
        <v>4.92</v>
      </c>
      <c r="E13377">
        <v>25</v>
      </c>
      <c r="F13377" t="s">
        <v>1546</v>
      </c>
      <c r="G13377" t="s">
        <v>21484</v>
      </c>
      <c r="H13377" t="s">
        <v>46</v>
      </c>
      <c r="I13377" t="s">
        <v>21531</v>
      </c>
      <c r="K13377" t="e">
        <f>- Other values in B108 and T40</f>
        <v>#NAME?</v>
      </c>
      <c r="L13377" t="s">
        <v>21555</v>
      </c>
      <c r="M13377" t="s">
        <v>21556</v>
      </c>
      <c r="N13377">
        <v>7</v>
      </c>
      <c r="O13377" t="s">
        <v>21557</v>
      </c>
      <c r="P13377" t="s">
        <v>20366</v>
      </c>
      <c r="Q13377" t="s">
        <v>21558</v>
      </c>
      <c r="S13377" t="s">
        <v>20368</v>
      </c>
    </row>
    <row r="13378" spans="1:19" hidden="1" x14ac:dyDescent="0.2">
      <c r="A13378">
        <v>2320</v>
      </c>
      <c r="B13378" t="s">
        <v>21551</v>
      </c>
      <c r="C13378" t="s">
        <v>21552</v>
      </c>
      <c r="D13378">
        <v>3.22</v>
      </c>
      <c r="E13378">
        <v>25</v>
      </c>
      <c r="F13378" t="s">
        <v>21564</v>
      </c>
      <c r="G13378" t="s">
        <v>20511</v>
      </c>
      <c r="H13378" t="s">
        <v>46</v>
      </c>
      <c r="I13378" t="s">
        <v>21531</v>
      </c>
      <c r="K13378" t="e">
        <f>- Other values in B108 and T40</f>
        <v>#NAME?</v>
      </c>
      <c r="L13378" t="s">
        <v>21555</v>
      </c>
      <c r="M13378" t="s">
        <v>21556</v>
      </c>
      <c r="N13378">
        <v>7</v>
      </c>
      <c r="O13378" t="s">
        <v>21557</v>
      </c>
      <c r="P13378" t="s">
        <v>20366</v>
      </c>
      <c r="Q13378" t="s">
        <v>21558</v>
      </c>
      <c r="S13378" t="s">
        <v>20368</v>
      </c>
    </row>
    <row r="13379" spans="1:19" hidden="1" x14ac:dyDescent="0.2">
      <c r="A13379">
        <v>2320</v>
      </c>
      <c r="B13379" t="s">
        <v>21551</v>
      </c>
      <c r="C13379" t="s">
        <v>105</v>
      </c>
      <c r="D13379">
        <v>2.89</v>
      </c>
      <c r="E13379">
        <v>20</v>
      </c>
      <c r="F13379" t="s">
        <v>21564</v>
      </c>
      <c r="G13379" t="s">
        <v>55</v>
      </c>
      <c r="H13379" t="s">
        <v>46</v>
      </c>
      <c r="I13379" t="s">
        <v>21565</v>
      </c>
      <c r="K13379" t="e">
        <f>- Other values in B108 and T40</f>
        <v>#NAME?</v>
      </c>
      <c r="L13379" t="s">
        <v>21555</v>
      </c>
      <c r="M13379" t="s">
        <v>21556</v>
      </c>
      <c r="N13379">
        <v>7</v>
      </c>
      <c r="O13379" t="s">
        <v>21557</v>
      </c>
      <c r="P13379" t="s">
        <v>20366</v>
      </c>
      <c r="Q13379" t="s">
        <v>21558</v>
      </c>
      <c r="S13379" t="s">
        <v>20368</v>
      </c>
    </row>
    <row r="13380" spans="1:19" hidden="1" x14ac:dyDescent="0.2">
      <c r="A13380">
        <v>2320</v>
      </c>
      <c r="B13380" t="s">
        <v>21551</v>
      </c>
      <c r="C13380" t="s">
        <v>20452</v>
      </c>
      <c r="D13380">
        <v>4.5199999999999996</v>
      </c>
      <c r="E13380">
        <v>20</v>
      </c>
      <c r="F13380" t="s">
        <v>21564</v>
      </c>
      <c r="G13380" t="s">
        <v>55</v>
      </c>
      <c r="H13380" t="s">
        <v>46</v>
      </c>
      <c r="I13380" t="s">
        <v>21565</v>
      </c>
      <c r="K13380" t="e">
        <f>- Other values in B108 and T40</f>
        <v>#NAME?</v>
      </c>
      <c r="L13380" t="s">
        <v>21555</v>
      </c>
      <c r="M13380" t="s">
        <v>21556</v>
      </c>
      <c r="N13380">
        <v>7</v>
      </c>
      <c r="O13380" t="s">
        <v>21557</v>
      </c>
      <c r="P13380" t="s">
        <v>20366</v>
      </c>
      <c r="Q13380" t="s">
        <v>21558</v>
      </c>
      <c r="S13380" t="s">
        <v>20368</v>
      </c>
    </row>
    <row r="13381" spans="1:19" hidden="1" x14ac:dyDescent="0.2">
      <c r="A13381">
        <v>2320</v>
      </c>
      <c r="B13381" t="s">
        <v>21551</v>
      </c>
      <c r="C13381" t="s">
        <v>105</v>
      </c>
      <c r="D13381">
        <v>2.6</v>
      </c>
      <c r="E13381">
        <v>25</v>
      </c>
      <c r="F13381" t="s">
        <v>21566</v>
      </c>
      <c r="G13381" t="s">
        <v>55</v>
      </c>
      <c r="H13381" t="s">
        <v>46</v>
      </c>
      <c r="I13381" t="s">
        <v>8676</v>
      </c>
      <c r="K13381" t="e">
        <f>- Other values in B108 and T40</f>
        <v>#NAME?</v>
      </c>
      <c r="L13381" t="s">
        <v>21555</v>
      </c>
      <c r="M13381" t="s">
        <v>21556</v>
      </c>
      <c r="N13381">
        <v>7</v>
      </c>
      <c r="O13381" t="s">
        <v>21557</v>
      </c>
      <c r="P13381" t="s">
        <v>20366</v>
      </c>
      <c r="Q13381" t="s">
        <v>21558</v>
      </c>
      <c r="S13381" t="s">
        <v>20368</v>
      </c>
    </row>
    <row r="13382" spans="1:19" hidden="1" x14ac:dyDescent="0.2">
      <c r="A13382">
        <v>2320</v>
      </c>
      <c r="B13382" t="s">
        <v>21551</v>
      </c>
      <c r="C13382" t="s">
        <v>20452</v>
      </c>
      <c r="D13382">
        <v>3.77</v>
      </c>
      <c r="E13382">
        <v>25</v>
      </c>
      <c r="F13382" t="s">
        <v>21566</v>
      </c>
      <c r="G13382" t="s">
        <v>55</v>
      </c>
      <c r="H13382" t="s">
        <v>46</v>
      </c>
      <c r="I13382" t="s">
        <v>8676</v>
      </c>
      <c r="K13382" t="e">
        <f>- Other values in B108 and T40</f>
        <v>#NAME?</v>
      </c>
      <c r="L13382" t="s">
        <v>21555</v>
      </c>
      <c r="M13382" t="s">
        <v>21556</v>
      </c>
      <c r="N13382">
        <v>7</v>
      </c>
      <c r="O13382" t="s">
        <v>21557</v>
      </c>
      <c r="P13382" t="s">
        <v>20366</v>
      </c>
      <c r="Q13382" t="s">
        <v>21558</v>
      </c>
      <c r="S13382" t="s">
        <v>20368</v>
      </c>
    </row>
    <row r="13383" spans="1:19" hidden="1" x14ac:dyDescent="0.2">
      <c r="A13383">
        <v>2320</v>
      </c>
      <c r="B13383" t="s">
        <v>21551</v>
      </c>
      <c r="C13383" t="s">
        <v>20441</v>
      </c>
      <c r="D13383">
        <v>14.4</v>
      </c>
      <c r="E13383">
        <v>25</v>
      </c>
      <c r="F13383" t="s">
        <v>21567</v>
      </c>
      <c r="G13383" t="s">
        <v>18613</v>
      </c>
      <c r="H13383" t="s">
        <v>23</v>
      </c>
      <c r="I13383" t="s">
        <v>6334</v>
      </c>
      <c r="K13383" t="e">
        <f>- Other values in B108 and T40</f>
        <v>#NAME?</v>
      </c>
      <c r="L13383" t="s">
        <v>21555</v>
      </c>
      <c r="M13383" t="s">
        <v>21556</v>
      </c>
      <c r="N13383">
        <v>7</v>
      </c>
      <c r="O13383" t="s">
        <v>21557</v>
      </c>
      <c r="P13383" t="s">
        <v>20366</v>
      </c>
      <c r="Q13383" t="s">
        <v>21558</v>
      </c>
      <c r="S13383" t="s">
        <v>20368</v>
      </c>
    </row>
    <row r="13384" spans="1:19" hidden="1" x14ac:dyDescent="0.2">
      <c r="A13384">
        <v>2320</v>
      </c>
      <c r="B13384" t="s">
        <v>21551</v>
      </c>
      <c r="C13384" t="s">
        <v>20441</v>
      </c>
      <c r="D13384">
        <v>14.3</v>
      </c>
      <c r="E13384" t="s">
        <v>414</v>
      </c>
      <c r="F13384" t="s">
        <v>21568</v>
      </c>
      <c r="G13384" t="s">
        <v>18613</v>
      </c>
      <c r="H13384" t="s">
        <v>23</v>
      </c>
      <c r="I13384" t="s">
        <v>6334</v>
      </c>
      <c r="K13384" t="e">
        <f>- Other values in B108 and T40</f>
        <v>#NAME?</v>
      </c>
      <c r="L13384" t="s">
        <v>21555</v>
      </c>
      <c r="M13384" t="s">
        <v>21556</v>
      </c>
      <c r="N13384">
        <v>7</v>
      </c>
      <c r="O13384" t="s">
        <v>21557</v>
      </c>
      <c r="P13384" t="s">
        <v>20366</v>
      </c>
      <c r="Q13384" t="s">
        <v>21558</v>
      </c>
      <c r="S13384" t="s">
        <v>20368</v>
      </c>
    </row>
    <row r="13385" spans="1:19" hidden="1" x14ac:dyDescent="0.2">
      <c r="A13385">
        <v>2321</v>
      </c>
      <c r="B13385" t="s">
        <v>21569</v>
      </c>
      <c r="C13385" t="s">
        <v>105</v>
      </c>
      <c r="D13385">
        <v>1.95</v>
      </c>
      <c r="E13385">
        <v>25</v>
      </c>
      <c r="G13385" t="s">
        <v>55</v>
      </c>
      <c r="H13385" t="s">
        <v>46</v>
      </c>
      <c r="I13385" t="s">
        <v>8898</v>
      </c>
      <c r="K13385"/>
      <c r="L13385" t="s">
        <v>21570</v>
      </c>
      <c r="M13385" t="s">
        <v>20396</v>
      </c>
      <c r="N13385">
        <v>4</v>
      </c>
      <c r="P13385" t="s">
        <v>20366</v>
      </c>
      <c r="Q13385" t="s">
        <v>21571</v>
      </c>
      <c r="S13385" t="s">
        <v>20368</v>
      </c>
    </row>
    <row r="13386" spans="1:19" hidden="1" x14ac:dyDescent="0.2">
      <c r="A13386">
        <v>2321</v>
      </c>
      <c r="B13386" t="s">
        <v>21569</v>
      </c>
      <c r="C13386" t="s">
        <v>20452</v>
      </c>
      <c r="D13386">
        <v>4</v>
      </c>
      <c r="E13386">
        <v>25</v>
      </c>
      <c r="G13386" t="s">
        <v>55</v>
      </c>
      <c r="H13386" t="s">
        <v>46</v>
      </c>
      <c r="I13386" t="s">
        <v>8898</v>
      </c>
      <c r="K13386"/>
      <c r="L13386" t="s">
        <v>21570</v>
      </c>
      <c r="M13386" t="s">
        <v>20396</v>
      </c>
      <c r="N13386">
        <v>4</v>
      </c>
      <c r="P13386" t="s">
        <v>20366</v>
      </c>
      <c r="Q13386" t="s">
        <v>21571</v>
      </c>
      <c r="S13386" t="s">
        <v>20368</v>
      </c>
    </row>
    <row r="13387" spans="1:19" hidden="1" x14ac:dyDescent="0.2">
      <c r="A13387">
        <v>2322</v>
      </c>
      <c r="B13387" t="s">
        <v>21572</v>
      </c>
      <c r="C13387" t="s">
        <v>105</v>
      </c>
      <c r="D13387">
        <v>13.77</v>
      </c>
      <c r="E13387">
        <v>25</v>
      </c>
      <c r="F13387" t="s">
        <v>21573</v>
      </c>
      <c r="G13387" t="s">
        <v>31</v>
      </c>
      <c r="H13387" t="s">
        <v>23</v>
      </c>
      <c r="I13387" t="s">
        <v>5826</v>
      </c>
      <c r="K13387"/>
      <c r="L13387" t="s">
        <v>21574</v>
      </c>
      <c r="M13387" t="s">
        <v>20396</v>
      </c>
      <c r="N13387">
        <v>4</v>
      </c>
      <c r="P13387" t="s">
        <v>20366</v>
      </c>
      <c r="Q13387" t="s">
        <v>21575</v>
      </c>
      <c r="S13387" t="s">
        <v>20368</v>
      </c>
    </row>
    <row r="13388" spans="1:19" hidden="1" x14ac:dyDescent="0.2">
      <c r="A13388">
        <v>2323</v>
      </c>
      <c r="B13388" t="s">
        <v>21576</v>
      </c>
      <c r="C13388" t="s">
        <v>105</v>
      </c>
      <c r="D13388">
        <v>4.83</v>
      </c>
      <c r="E13388">
        <v>25</v>
      </c>
      <c r="F13388" t="s">
        <v>79</v>
      </c>
      <c r="G13388" t="s">
        <v>55</v>
      </c>
      <c r="H13388" t="s">
        <v>46</v>
      </c>
      <c r="I13388" t="s">
        <v>19986</v>
      </c>
      <c r="K13388"/>
      <c r="L13388" t="s">
        <v>21577</v>
      </c>
      <c r="M13388" t="s">
        <v>20365</v>
      </c>
      <c r="N13388">
        <v>8</v>
      </c>
      <c r="O13388" t="s">
        <v>21578</v>
      </c>
      <c r="P13388" t="s">
        <v>20366</v>
      </c>
      <c r="Q13388" t="s">
        <v>21579</v>
      </c>
      <c r="S13388" t="s">
        <v>20368</v>
      </c>
    </row>
    <row r="13389" spans="1:19" hidden="1" x14ac:dyDescent="0.2">
      <c r="A13389">
        <v>2323</v>
      </c>
      <c r="B13389" t="s">
        <v>21576</v>
      </c>
      <c r="C13389" t="s">
        <v>105</v>
      </c>
      <c r="D13389">
        <v>4.82</v>
      </c>
      <c r="E13389">
        <v>25</v>
      </c>
      <c r="F13389" t="s">
        <v>21580</v>
      </c>
      <c r="G13389" t="s">
        <v>20371</v>
      </c>
      <c r="H13389" t="s">
        <v>46</v>
      </c>
      <c r="I13389" t="s">
        <v>19268</v>
      </c>
      <c r="K13389"/>
      <c r="L13389" t="s">
        <v>21577</v>
      </c>
      <c r="M13389" t="s">
        <v>20365</v>
      </c>
      <c r="N13389">
        <v>8</v>
      </c>
      <c r="O13389" t="s">
        <v>21578</v>
      </c>
      <c r="P13389" t="s">
        <v>20366</v>
      </c>
      <c r="Q13389" t="s">
        <v>21579</v>
      </c>
      <c r="S13389" t="s">
        <v>20368</v>
      </c>
    </row>
    <row r="13390" spans="1:19" hidden="1" x14ac:dyDescent="0.2">
      <c r="A13390">
        <v>2323</v>
      </c>
      <c r="B13390" t="s">
        <v>21576</v>
      </c>
      <c r="C13390" t="s">
        <v>105</v>
      </c>
      <c r="D13390">
        <v>4.91</v>
      </c>
      <c r="E13390">
        <v>50</v>
      </c>
      <c r="F13390" t="s">
        <v>21580</v>
      </c>
      <c r="G13390" t="s">
        <v>20371</v>
      </c>
      <c r="H13390" t="s">
        <v>46</v>
      </c>
      <c r="I13390" t="s">
        <v>19268</v>
      </c>
      <c r="K13390"/>
      <c r="L13390" t="s">
        <v>21577</v>
      </c>
      <c r="M13390" t="s">
        <v>20365</v>
      </c>
      <c r="N13390">
        <v>8</v>
      </c>
      <c r="O13390" t="s">
        <v>21578</v>
      </c>
      <c r="P13390" t="s">
        <v>20366</v>
      </c>
      <c r="Q13390" t="s">
        <v>21579</v>
      </c>
      <c r="S13390" t="s">
        <v>20368</v>
      </c>
    </row>
    <row r="13391" spans="1:19" hidden="1" x14ac:dyDescent="0.2">
      <c r="A13391">
        <v>2323</v>
      </c>
      <c r="B13391" t="s">
        <v>21576</v>
      </c>
      <c r="C13391" t="s">
        <v>105</v>
      </c>
      <c r="D13391">
        <v>5.09</v>
      </c>
      <c r="E13391">
        <v>100</v>
      </c>
      <c r="F13391" t="s">
        <v>21580</v>
      </c>
      <c r="G13391" t="s">
        <v>20371</v>
      </c>
      <c r="H13391" t="s">
        <v>23</v>
      </c>
      <c r="I13391" t="s">
        <v>19268</v>
      </c>
      <c r="K13391"/>
      <c r="L13391" t="s">
        <v>21577</v>
      </c>
      <c r="M13391" t="s">
        <v>20365</v>
      </c>
      <c r="N13391">
        <v>8</v>
      </c>
      <c r="O13391" t="s">
        <v>21578</v>
      </c>
      <c r="P13391" t="s">
        <v>20366</v>
      </c>
      <c r="Q13391" t="s">
        <v>21579</v>
      </c>
      <c r="S13391" t="s">
        <v>20368</v>
      </c>
    </row>
    <row r="13392" spans="1:19" hidden="1" x14ac:dyDescent="0.2">
      <c r="A13392">
        <v>2323</v>
      </c>
      <c r="B13392" t="s">
        <v>21576</v>
      </c>
      <c r="C13392" t="s">
        <v>105</v>
      </c>
      <c r="D13392">
        <v>5.34</v>
      </c>
      <c r="E13392">
        <v>150</v>
      </c>
      <c r="F13392" t="s">
        <v>21580</v>
      </c>
      <c r="G13392" t="s">
        <v>20371</v>
      </c>
      <c r="H13392" t="s">
        <v>23</v>
      </c>
      <c r="I13392" t="s">
        <v>19268</v>
      </c>
      <c r="K13392"/>
      <c r="L13392" t="s">
        <v>21577</v>
      </c>
      <c r="M13392" t="s">
        <v>20365</v>
      </c>
      <c r="N13392">
        <v>8</v>
      </c>
      <c r="O13392" t="s">
        <v>21578</v>
      </c>
      <c r="P13392" t="s">
        <v>20366</v>
      </c>
      <c r="Q13392" t="s">
        <v>21579</v>
      </c>
      <c r="S13392" t="s">
        <v>20368</v>
      </c>
    </row>
    <row r="13393" spans="1:19" hidden="1" x14ac:dyDescent="0.2">
      <c r="A13393">
        <v>2323</v>
      </c>
      <c r="B13393" t="s">
        <v>21576</v>
      </c>
      <c r="C13393" t="s">
        <v>105</v>
      </c>
      <c r="D13393">
        <v>5.7</v>
      </c>
      <c r="E13393">
        <v>200</v>
      </c>
      <c r="F13393" t="s">
        <v>21580</v>
      </c>
      <c r="G13393" t="s">
        <v>20371</v>
      </c>
      <c r="H13393" t="s">
        <v>23</v>
      </c>
      <c r="I13393" t="s">
        <v>19268</v>
      </c>
      <c r="K13393"/>
      <c r="L13393" t="s">
        <v>21577</v>
      </c>
      <c r="M13393" t="s">
        <v>20365</v>
      </c>
      <c r="N13393">
        <v>8</v>
      </c>
      <c r="O13393" t="s">
        <v>21578</v>
      </c>
      <c r="P13393" t="s">
        <v>20366</v>
      </c>
      <c r="Q13393" t="s">
        <v>21579</v>
      </c>
      <c r="S13393" t="s">
        <v>20368</v>
      </c>
    </row>
    <row r="13394" spans="1:19" hidden="1" x14ac:dyDescent="0.2">
      <c r="A13394">
        <v>2323</v>
      </c>
      <c r="B13394" t="s">
        <v>21576</v>
      </c>
      <c r="C13394" t="s">
        <v>105</v>
      </c>
      <c r="D13394">
        <v>6</v>
      </c>
      <c r="E13394">
        <v>225</v>
      </c>
      <c r="F13394" t="s">
        <v>21580</v>
      </c>
      <c r="G13394" t="s">
        <v>20371</v>
      </c>
      <c r="H13394" t="s">
        <v>23</v>
      </c>
      <c r="I13394" t="s">
        <v>19268</v>
      </c>
      <c r="K13394"/>
      <c r="L13394" t="s">
        <v>21577</v>
      </c>
      <c r="M13394" t="s">
        <v>20365</v>
      </c>
      <c r="N13394">
        <v>8</v>
      </c>
      <c r="O13394" t="s">
        <v>21578</v>
      </c>
      <c r="P13394" t="s">
        <v>20366</v>
      </c>
      <c r="Q13394" t="s">
        <v>21579</v>
      </c>
      <c r="S13394" t="s">
        <v>20368</v>
      </c>
    </row>
    <row r="13395" spans="1:19" hidden="1" x14ac:dyDescent="0.2">
      <c r="A13395">
        <v>2323</v>
      </c>
      <c r="B13395" t="s">
        <v>21576</v>
      </c>
      <c r="C13395" t="s">
        <v>105</v>
      </c>
      <c r="D13395">
        <v>4.8</v>
      </c>
      <c r="E13395">
        <v>23</v>
      </c>
      <c r="F13395" t="s">
        <v>79</v>
      </c>
      <c r="G13395" t="s">
        <v>55</v>
      </c>
      <c r="H13395" t="s">
        <v>46</v>
      </c>
      <c r="I13395" t="s">
        <v>21502</v>
      </c>
      <c r="J13395" t="s">
        <v>21503</v>
      </c>
      <c r="K13395"/>
      <c r="L13395" t="s">
        <v>21577</v>
      </c>
      <c r="M13395" t="s">
        <v>20365</v>
      </c>
      <c r="N13395">
        <v>8</v>
      </c>
      <c r="O13395" t="s">
        <v>21578</v>
      </c>
      <c r="P13395" t="s">
        <v>20366</v>
      </c>
      <c r="Q13395" t="s">
        <v>21579</v>
      </c>
      <c r="S13395" t="s">
        <v>20368</v>
      </c>
    </row>
    <row r="13396" spans="1:19" hidden="1" x14ac:dyDescent="0.2">
      <c r="A13396">
        <v>2323</v>
      </c>
      <c r="B13396" t="s">
        <v>21576</v>
      </c>
      <c r="C13396" t="s">
        <v>105</v>
      </c>
      <c r="D13396">
        <v>4.82</v>
      </c>
      <c r="E13396">
        <v>25</v>
      </c>
      <c r="F13396" t="s">
        <v>79</v>
      </c>
      <c r="I13396" t="s">
        <v>20681</v>
      </c>
      <c r="K13396"/>
      <c r="L13396" t="s">
        <v>21577</v>
      </c>
      <c r="M13396" t="s">
        <v>20365</v>
      </c>
      <c r="N13396">
        <v>8</v>
      </c>
      <c r="O13396" t="s">
        <v>21578</v>
      </c>
      <c r="P13396" t="s">
        <v>20366</v>
      </c>
      <c r="Q13396" t="s">
        <v>21579</v>
      </c>
      <c r="S13396" t="s">
        <v>20368</v>
      </c>
    </row>
    <row r="13397" spans="1:19" hidden="1" x14ac:dyDescent="0.2">
      <c r="A13397">
        <v>2323</v>
      </c>
      <c r="B13397" t="s">
        <v>21576</v>
      </c>
      <c r="C13397" t="s">
        <v>105</v>
      </c>
      <c r="D13397">
        <v>4.8</v>
      </c>
      <c r="E13397">
        <v>25</v>
      </c>
      <c r="F13397" t="s">
        <v>79</v>
      </c>
      <c r="G13397" t="s">
        <v>55</v>
      </c>
      <c r="H13397" t="s">
        <v>23</v>
      </c>
      <c r="I13397" t="s">
        <v>1884</v>
      </c>
      <c r="K13397"/>
      <c r="L13397" t="s">
        <v>21577</v>
      </c>
      <c r="M13397" t="s">
        <v>20365</v>
      </c>
      <c r="N13397">
        <v>8</v>
      </c>
      <c r="O13397" t="s">
        <v>21578</v>
      </c>
      <c r="P13397" t="s">
        <v>20366</v>
      </c>
      <c r="Q13397" t="s">
        <v>21579</v>
      </c>
      <c r="S13397" t="s">
        <v>20368</v>
      </c>
    </row>
    <row r="13398" spans="1:19" hidden="1" x14ac:dyDescent="0.2">
      <c r="A13398">
        <v>2324</v>
      </c>
      <c r="B13398" t="s">
        <v>21581</v>
      </c>
      <c r="C13398" t="s">
        <v>105</v>
      </c>
      <c r="D13398">
        <v>4.6399999999999997</v>
      </c>
      <c r="E13398">
        <v>25</v>
      </c>
      <c r="F13398" t="s">
        <v>21582</v>
      </c>
      <c r="G13398" t="s">
        <v>55</v>
      </c>
      <c r="H13398" t="s">
        <v>46</v>
      </c>
      <c r="I13398" t="s">
        <v>21583</v>
      </c>
      <c r="K13398"/>
      <c r="L13398" t="s">
        <v>21584</v>
      </c>
      <c r="M13398" t="s">
        <v>20365</v>
      </c>
      <c r="N13398">
        <v>8</v>
      </c>
      <c r="O13398" t="s">
        <v>21585</v>
      </c>
      <c r="P13398" t="s">
        <v>20366</v>
      </c>
      <c r="Q13398" t="s">
        <v>21586</v>
      </c>
      <c r="S13398" t="s">
        <v>20368</v>
      </c>
    </row>
    <row r="13399" spans="1:19" hidden="1" x14ac:dyDescent="0.2">
      <c r="A13399">
        <v>2324</v>
      </c>
      <c r="B13399" t="s">
        <v>21581</v>
      </c>
      <c r="C13399" t="s">
        <v>105</v>
      </c>
      <c r="D13399">
        <v>4.5979999999999999</v>
      </c>
      <c r="E13399">
        <v>25</v>
      </c>
      <c r="F13399" t="s">
        <v>8351</v>
      </c>
      <c r="G13399" t="s">
        <v>55</v>
      </c>
      <c r="H13399" t="s">
        <v>46</v>
      </c>
      <c r="I13399" t="s">
        <v>21587</v>
      </c>
      <c r="J13399" t="s">
        <v>21503</v>
      </c>
      <c r="K13399"/>
      <c r="L13399" t="s">
        <v>21584</v>
      </c>
      <c r="M13399" t="s">
        <v>20365</v>
      </c>
      <c r="N13399">
        <v>8</v>
      </c>
      <c r="O13399" t="s">
        <v>21585</v>
      </c>
      <c r="P13399" t="s">
        <v>20366</v>
      </c>
      <c r="Q13399" t="s">
        <v>21586</v>
      </c>
      <c r="S13399" t="s">
        <v>20368</v>
      </c>
    </row>
    <row r="13400" spans="1:19" hidden="1" x14ac:dyDescent="0.2">
      <c r="A13400">
        <v>2325</v>
      </c>
      <c r="B13400" t="s">
        <v>21588</v>
      </c>
      <c r="C13400" t="s">
        <v>105</v>
      </c>
      <c r="D13400">
        <v>3.46</v>
      </c>
      <c r="E13400">
        <v>20</v>
      </c>
      <c r="F13400" t="s">
        <v>20946</v>
      </c>
      <c r="G13400" t="s">
        <v>55</v>
      </c>
      <c r="H13400" t="s">
        <v>46</v>
      </c>
      <c r="I13400" t="s">
        <v>20143</v>
      </c>
      <c r="K13400"/>
      <c r="L13400" t="s">
        <v>21589</v>
      </c>
      <c r="M13400" t="s">
        <v>20396</v>
      </c>
      <c r="N13400">
        <v>4</v>
      </c>
      <c r="P13400" t="s">
        <v>20366</v>
      </c>
      <c r="Q13400" t="s">
        <v>21590</v>
      </c>
      <c r="S13400" t="s">
        <v>20368</v>
      </c>
    </row>
    <row r="13401" spans="1:19" hidden="1" x14ac:dyDescent="0.2">
      <c r="A13401">
        <v>2325</v>
      </c>
      <c r="B13401" t="s">
        <v>21588</v>
      </c>
      <c r="C13401" t="s">
        <v>105</v>
      </c>
      <c r="D13401">
        <v>3.84</v>
      </c>
      <c r="E13401">
        <v>25</v>
      </c>
      <c r="F13401" t="s">
        <v>21098</v>
      </c>
      <c r="G13401" t="s">
        <v>55</v>
      </c>
      <c r="H13401" t="s">
        <v>46</v>
      </c>
      <c r="I13401" t="s">
        <v>20933</v>
      </c>
      <c r="K13401"/>
      <c r="L13401" t="s">
        <v>21589</v>
      </c>
      <c r="M13401" t="s">
        <v>20396</v>
      </c>
      <c r="N13401">
        <v>4</v>
      </c>
      <c r="P13401" t="s">
        <v>20366</v>
      </c>
      <c r="Q13401" t="s">
        <v>21590</v>
      </c>
      <c r="S13401" t="s">
        <v>20368</v>
      </c>
    </row>
    <row r="13402" spans="1:19" hidden="1" x14ac:dyDescent="0.2">
      <c r="A13402">
        <v>2326</v>
      </c>
      <c r="B13402" t="s">
        <v>21591</v>
      </c>
      <c r="C13402" t="s">
        <v>105</v>
      </c>
      <c r="D13402">
        <v>3.81</v>
      </c>
      <c r="E13402">
        <v>31</v>
      </c>
      <c r="G13402" t="s">
        <v>55</v>
      </c>
      <c r="H13402" t="s">
        <v>46</v>
      </c>
      <c r="I13402" t="s">
        <v>20952</v>
      </c>
      <c r="K13402"/>
      <c r="L13402" t="s">
        <v>21592</v>
      </c>
      <c r="M13402" t="s">
        <v>20396</v>
      </c>
      <c r="N13402">
        <v>4</v>
      </c>
      <c r="P13402" t="s">
        <v>20366</v>
      </c>
      <c r="Q13402" t="s">
        <v>21593</v>
      </c>
      <c r="S13402" t="s">
        <v>20368</v>
      </c>
    </row>
    <row r="13403" spans="1:19" hidden="1" x14ac:dyDescent="0.2">
      <c r="A13403">
        <v>2327</v>
      </c>
      <c r="B13403" t="s">
        <v>21594</v>
      </c>
      <c r="C13403" t="s">
        <v>105</v>
      </c>
      <c r="D13403">
        <v>4.4000000000000004</v>
      </c>
      <c r="E13403">
        <v>31</v>
      </c>
      <c r="G13403" t="s">
        <v>55</v>
      </c>
      <c r="H13403" t="s">
        <v>46</v>
      </c>
      <c r="I13403" t="s">
        <v>20952</v>
      </c>
      <c r="K13403"/>
      <c r="L13403" t="s">
        <v>21595</v>
      </c>
      <c r="M13403" t="s">
        <v>20396</v>
      </c>
      <c r="N13403">
        <v>4</v>
      </c>
      <c r="P13403" t="s">
        <v>20366</v>
      </c>
      <c r="Q13403" t="s">
        <v>21596</v>
      </c>
      <c r="S13403" t="s">
        <v>20368</v>
      </c>
    </row>
    <row r="13404" spans="1:19" hidden="1" x14ac:dyDescent="0.2">
      <c r="A13404">
        <v>2328</v>
      </c>
      <c r="B13404" t="s">
        <v>21597</v>
      </c>
      <c r="C13404" t="s">
        <v>105</v>
      </c>
      <c r="D13404">
        <v>8.1999999999999993</v>
      </c>
      <c r="E13404">
        <v>21.5</v>
      </c>
      <c r="F13404" t="s">
        <v>3222</v>
      </c>
      <c r="G13404" t="s">
        <v>55</v>
      </c>
      <c r="H13404" t="s">
        <v>23</v>
      </c>
      <c r="I13404" t="s">
        <v>3082</v>
      </c>
      <c r="K13404"/>
      <c r="L13404" t="s">
        <v>21598</v>
      </c>
      <c r="M13404" t="s">
        <v>16755</v>
      </c>
      <c r="N13404">
        <v>2</v>
      </c>
      <c r="P13404" t="s">
        <v>20366</v>
      </c>
      <c r="Q13404" t="s">
        <v>21599</v>
      </c>
      <c r="S13404" t="s">
        <v>20368</v>
      </c>
    </row>
    <row r="13405" spans="1:19" hidden="1" x14ac:dyDescent="0.2">
      <c r="A13405">
        <v>2329</v>
      </c>
      <c r="B13405" t="s">
        <v>21600</v>
      </c>
      <c r="C13405" t="s">
        <v>105</v>
      </c>
      <c r="D13405">
        <v>3.7759999999999998</v>
      </c>
      <c r="E13405">
        <v>25</v>
      </c>
      <c r="F13405" t="s">
        <v>8351</v>
      </c>
      <c r="G13405" t="s">
        <v>55</v>
      </c>
      <c r="H13405" t="s">
        <v>46</v>
      </c>
      <c r="I13405" t="s">
        <v>21587</v>
      </c>
      <c r="J13405" t="s">
        <v>21503</v>
      </c>
      <c r="K13405"/>
      <c r="L13405" t="s">
        <v>21601</v>
      </c>
      <c r="M13405" t="s">
        <v>20396</v>
      </c>
      <c r="N13405">
        <v>4</v>
      </c>
      <c r="P13405" t="s">
        <v>20366</v>
      </c>
      <c r="Q13405" t="s">
        <v>21602</v>
      </c>
      <c r="S13405" t="s">
        <v>20368</v>
      </c>
    </row>
    <row r="13406" spans="1:19" hidden="1" x14ac:dyDescent="0.2">
      <c r="A13406">
        <v>2329</v>
      </c>
      <c r="B13406" t="s">
        <v>21600</v>
      </c>
      <c r="C13406" t="s">
        <v>105</v>
      </c>
      <c r="D13406">
        <v>4</v>
      </c>
      <c r="E13406">
        <v>25</v>
      </c>
      <c r="F13406" t="s">
        <v>21603</v>
      </c>
      <c r="G13406" t="s">
        <v>160</v>
      </c>
      <c r="H13406" t="s">
        <v>46</v>
      </c>
      <c r="I13406" t="s">
        <v>4325</v>
      </c>
      <c r="K13406"/>
      <c r="L13406" t="s">
        <v>21601</v>
      </c>
      <c r="M13406" t="s">
        <v>20396</v>
      </c>
      <c r="N13406">
        <v>4</v>
      </c>
      <c r="P13406" t="s">
        <v>20366</v>
      </c>
      <c r="Q13406" t="s">
        <v>21602</v>
      </c>
      <c r="S13406" t="s">
        <v>20368</v>
      </c>
    </row>
    <row r="13407" spans="1:19" hidden="1" x14ac:dyDescent="0.2">
      <c r="A13407">
        <v>2329</v>
      </c>
      <c r="B13407" t="s">
        <v>21600</v>
      </c>
      <c r="C13407" t="s">
        <v>105</v>
      </c>
      <c r="D13407">
        <v>3.75</v>
      </c>
      <c r="E13407">
        <v>25</v>
      </c>
      <c r="F13407" t="s">
        <v>21582</v>
      </c>
      <c r="G13407" t="s">
        <v>55</v>
      </c>
      <c r="H13407" t="s">
        <v>46</v>
      </c>
      <c r="I13407" t="s">
        <v>21583</v>
      </c>
      <c r="K13407"/>
      <c r="L13407" t="s">
        <v>21601</v>
      </c>
      <c r="M13407" t="s">
        <v>20396</v>
      </c>
      <c r="N13407">
        <v>4</v>
      </c>
      <c r="P13407" t="s">
        <v>20366</v>
      </c>
      <c r="Q13407" t="s">
        <v>21602</v>
      </c>
      <c r="S13407" t="s">
        <v>20368</v>
      </c>
    </row>
    <row r="13408" spans="1:19" hidden="1" x14ac:dyDescent="0.2">
      <c r="A13408">
        <v>2329</v>
      </c>
      <c r="B13408" t="s">
        <v>21600</v>
      </c>
      <c r="C13408" t="s">
        <v>105</v>
      </c>
      <c r="D13408">
        <v>3.61</v>
      </c>
      <c r="E13408">
        <v>25</v>
      </c>
      <c r="F13408" t="s">
        <v>21604</v>
      </c>
      <c r="G13408" t="s">
        <v>55</v>
      </c>
      <c r="H13408" t="s">
        <v>23</v>
      </c>
      <c r="I13408" t="s">
        <v>21605</v>
      </c>
      <c r="K13408"/>
      <c r="L13408" t="s">
        <v>21601</v>
      </c>
      <c r="M13408" t="s">
        <v>20396</v>
      </c>
      <c r="N13408">
        <v>4</v>
      </c>
      <c r="P13408" t="s">
        <v>20366</v>
      </c>
      <c r="Q13408" t="s">
        <v>21602</v>
      </c>
      <c r="S13408" t="s">
        <v>20368</v>
      </c>
    </row>
    <row r="13409" spans="1:19" hidden="1" x14ac:dyDescent="0.2">
      <c r="A13409">
        <v>2330</v>
      </c>
      <c r="B13409" t="s">
        <v>21606</v>
      </c>
      <c r="C13409" t="s">
        <v>105</v>
      </c>
      <c r="D13409">
        <v>3.29</v>
      </c>
      <c r="E13409">
        <v>25</v>
      </c>
      <c r="F13409" t="s">
        <v>21582</v>
      </c>
      <c r="G13409" t="s">
        <v>55</v>
      </c>
      <c r="H13409" t="s">
        <v>46</v>
      </c>
      <c r="I13409" t="s">
        <v>21583</v>
      </c>
      <c r="K13409"/>
      <c r="L13409" t="s">
        <v>21607</v>
      </c>
      <c r="M13409" t="s">
        <v>26</v>
      </c>
      <c r="N13409">
        <v>2</v>
      </c>
      <c r="P13409" t="s">
        <v>20366</v>
      </c>
      <c r="Q13409" t="s">
        <v>21608</v>
      </c>
      <c r="S13409" t="s">
        <v>20368</v>
      </c>
    </row>
    <row r="13410" spans="1:19" hidden="1" x14ac:dyDescent="0.2">
      <c r="A13410">
        <v>2331</v>
      </c>
      <c r="B13410" t="s">
        <v>19809</v>
      </c>
      <c r="C13410" t="s">
        <v>105</v>
      </c>
      <c r="D13410">
        <v>16.100000000000001</v>
      </c>
      <c r="E13410">
        <v>25</v>
      </c>
      <c r="G13410" t="s">
        <v>12576</v>
      </c>
      <c r="H13410" t="s">
        <v>23</v>
      </c>
      <c r="I13410" t="s">
        <v>20398</v>
      </c>
      <c r="K13410"/>
      <c r="L13410" t="s">
        <v>21609</v>
      </c>
      <c r="M13410" t="s">
        <v>20396</v>
      </c>
      <c r="N13410">
        <v>4</v>
      </c>
      <c r="P13410" t="s">
        <v>20366</v>
      </c>
      <c r="Q13410" t="s">
        <v>21610</v>
      </c>
      <c r="S13410" t="s">
        <v>20368</v>
      </c>
    </row>
    <row r="13411" spans="1:19" hidden="1" x14ac:dyDescent="0.2">
      <c r="A13411">
        <v>2332</v>
      </c>
      <c r="B13411" t="s">
        <v>19814</v>
      </c>
      <c r="C13411" t="s">
        <v>105</v>
      </c>
      <c r="D13411">
        <v>17.600000000000001</v>
      </c>
      <c r="E13411">
        <v>25</v>
      </c>
      <c r="G13411" t="s">
        <v>12576</v>
      </c>
      <c r="H13411" t="s">
        <v>23</v>
      </c>
      <c r="I13411" t="s">
        <v>20398</v>
      </c>
      <c r="K13411"/>
      <c r="L13411" t="s">
        <v>21611</v>
      </c>
      <c r="M13411" t="s">
        <v>20396</v>
      </c>
      <c r="N13411">
        <v>4</v>
      </c>
      <c r="P13411" t="s">
        <v>20366</v>
      </c>
      <c r="Q13411" t="s">
        <v>21612</v>
      </c>
      <c r="S13411" t="s">
        <v>20368</v>
      </c>
    </row>
    <row r="13412" spans="1:19" hidden="1" x14ac:dyDescent="0.2">
      <c r="A13412">
        <v>2333</v>
      </c>
      <c r="B13412" t="s">
        <v>10378</v>
      </c>
      <c r="C13412" t="s">
        <v>105</v>
      </c>
      <c r="D13412">
        <v>19.2</v>
      </c>
      <c r="E13412">
        <v>25</v>
      </c>
      <c r="G13412" t="s">
        <v>12576</v>
      </c>
      <c r="H13412" t="s">
        <v>23</v>
      </c>
      <c r="I13412" t="s">
        <v>20398</v>
      </c>
      <c r="K13412"/>
      <c r="L13412" t="s">
        <v>21613</v>
      </c>
      <c r="M13412" t="s">
        <v>20396</v>
      </c>
      <c r="N13412">
        <v>4</v>
      </c>
      <c r="P13412" t="s">
        <v>20366</v>
      </c>
      <c r="Q13412" t="s">
        <v>21614</v>
      </c>
      <c r="S13412" t="s">
        <v>20368</v>
      </c>
    </row>
    <row r="13413" spans="1:19" hidden="1" x14ac:dyDescent="0.2">
      <c r="A13413">
        <v>2334</v>
      </c>
      <c r="B13413" t="s">
        <v>21615</v>
      </c>
      <c r="C13413" t="s">
        <v>105</v>
      </c>
      <c r="D13413">
        <v>15.1</v>
      </c>
      <c r="E13413">
        <v>25</v>
      </c>
      <c r="G13413" t="s">
        <v>12576</v>
      </c>
      <c r="H13413" t="s">
        <v>23</v>
      </c>
      <c r="I13413" t="s">
        <v>20398</v>
      </c>
      <c r="K13413"/>
      <c r="L13413" t="s">
        <v>21616</v>
      </c>
      <c r="M13413" t="s">
        <v>20396</v>
      </c>
      <c r="N13413">
        <v>4</v>
      </c>
      <c r="P13413" t="s">
        <v>20366</v>
      </c>
      <c r="Q13413" t="s">
        <v>21617</v>
      </c>
      <c r="S13413" t="s">
        <v>20368</v>
      </c>
    </row>
    <row r="13414" spans="1:19" hidden="1" x14ac:dyDescent="0.2">
      <c r="A13414">
        <v>2335</v>
      </c>
      <c r="B13414" t="s">
        <v>21618</v>
      </c>
      <c r="C13414" t="s">
        <v>105</v>
      </c>
      <c r="D13414">
        <v>12.8</v>
      </c>
      <c r="E13414">
        <v>20</v>
      </c>
      <c r="G13414" t="s">
        <v>31</v>
      </c>
      <c r="H13414" t="s">
        <v>23</v>
      </c>
      <c r="I13414" t="s">
        <v>3082</v>
      </c>
      <c r="K13414"/>
      <c r="L13414" t="s">
        <v>21619</v>
      </c>
      <c r="M13414" t="s">
        <v>20396</v>
      </c>
      <c r="N13414">
        <v>4</v>
      </c>
      <c r="P13414" t="s">
        <v>20366</v>
      </c>
      <c r="Q13414" t="s">
        <v>21620</v>
      </c>
      <c r="S13414" t="s">
        <v>20368</v>
      </c>
    </row>
    <row r="13415" spans="1:19" hidden="1" x14ac:dyDescent="0.2">
      <c r="A13415">
        <v>2336</v>
      </c>
      <c r="B13415" t="s">
        <v>21621</v>
      </c>
      <c r="C13415" t="s">
        <v>105</v>
      </c>
      <c r="D13415">
        <v>12.8</v>
      </c>
      <c r="E13415">
        <v>20</v>
      </c>
      <c r="G13415" t="s">
        <v>31</v>
      </c>
      <c r="H13415" t="s">
        <v>23</v>
      </c>
      <c r="I13415" t="s">
        <v>3082</v>
      </c>
      <c r="K13415"/>
      <c r="L13415" t="s">
        <v>21622</v>
      </c>
      <c r="M13415" t="s">
        <v>16755</v>
      </c>
      <c r="N13415">
        <v>2</v>
      </c>
      <c r="P13415" t="s">
        <v>20366</v>
      </c>
      <c r="Q13415" t="s">
        <v>21623</v>
      </c>
      <c r="S13415" t="s">
        <v>20368</v>
      </c>
    </row>
    <row r="13416" spans="1:19" hidden="1" x14ac:dyDescent="0.2">
      <c r="A13416">
        <v>2337</v>
      </c>
      <c r="B13416" t="s">
        <v>21624</v>
      </c>
      <c r="C13416" t="s">
        <v>105</v>
      </c>
      <c r="D13416">
        <v>11.22</v>
      </c>
      <c r="E13416">
        <v>25</v>
      </c>
      <c r="F13416" t="s">
        <v>21625</v>
      </c>
      <c r="G13416" t="s">
        <v>31</v>
      </c>
      <c r="H13416" t="s">
        <v>46</v>
      </c>
      <c r="I13416" t="s">
        <v>20612</v>
      </c>
      <c r="K13416"/>
      <c r="L13416" t="s">
        <v>21626</v>
      </c>
      <c r="M13416" t="s">
        <v>20396</v>
      </c>
      <c r="N13416">
        <v>4</v>
      </c>
      <c r="P13416" t="s">
        <v>20366</v>
      </c>
      <c r="Q13416" t="s">
        <v>21627</v>
      </c>
      <c r="S13416" t="s">
        <v>20368</v>
      </c>
    </row>
    <row r="13417" spans="1:19" hidden="1" x14ac:dyDescent="0.2">
      <c r="A13417">
        <v>2337</v>
      </c>
      <c r="B13417" t="s">
        <v>21624</v>
      </c>
      <c r="C13417" t="s">
        <v>105</v>
      </c>
      <c r="D13417">
        <v>11</v>
      </c>
      <c r="E13417">
        <v>25</v>
      </c>
      <c r="F13417" t="s">
        <v>21628</v>
      </c>
      <c r="G13417" t="s">
        <v>31</v>
      </c>
      <c r="H13417" t="s">
        <v>23</v>
      </c>
      <c r="I13417" t="s">
        <v>20404</v>
      </c>
      <c r="K13417"/>
      <c r="L13417" t="s">
        <v>21626</v>
      </c>
      <c r="M13417" t="s">
        <v>20396</v>
      </c>
      <c r="N13417">
        <v>4</v>
      </c>
      <c r="P13417" t="s">
        <v>20366</v>
      </c>
      <c r="Q13417" t="s">
        <v>21627</v>
      </c>
      <c r="S13417" t="s">
        <v>20368</v>
      </c>
    </row>
    <row r="13418" spans="1:19" hidden="1" x14ac:dyDescent="0.2">
      <c r="A13418">
        <v>2338</v>
      </c>
      <c r="B13418" t="s">
        <v>21629</v>
      </c>
      <c r="C13418" t="s">
        <v>105</v>
      </c>
      <c r="D13418">
        <v>5.2</v>
      </c>
      <c r="F13418" t="s">
        <v>21009</v>
      </c>
      <c r="H13418" t="s">
        <v>23</v>
      </c>
      <c r="I13418" t="s">
        <v>1355</v>
      </c>
      <c r="K13418"/>
      <c r="L13418" t="s">
        <v>21630</v>
      </c>
      <c r="M13418" t="s">
        <v>26</v>
      </c>
      <c r="N13418">
        <v>2</v>
      </c>
      <c r="P13418" t="s">
        <v>20366</v>
      </c>
      <c r="Q13418" t="s">
        <v>21631</v>
      </c>
      <c r="S13418" t="s">
        <v>20368</v>
      </c>
    </row>
    <row r="13419" spans="1:19" hidden="1" x14ac:dyDescent="0.2">
      <c r="A13419">
        <v>2338</v>
      </c>
      <c r="B13419" t="s">
        <v>21629</v>
      </c>
      <c r="C13419" t="s">
        <v>105</v>
      </c>
      <c r="D13419">
        <v>5.4</v>
      </c>
      <c r="E13419">
        <v>25</v>
      </c>
      <c r="F13419" t="s">
        <v>21009</v>
      </c>
      <c r="G13419" t="s">
        <v>55</v>
      </c>
      <c r="H13419" t="s">
        <v>23</v>
      </c>
      <c r="I13419" t="s">
        <v>20834</v>
      </c>
      <c r="K13419"/>
      <c r="L13419" t="s">
        <v>21630</v>
      </c>
      <c r="M13419" t="s">
        <v>26</v>
      </c>
      <c r="N13419">
        <v>2</v>
      </c>
      <c r="P13419" t="s">
        <v>20366</v>
      </c>
      <c r="Q13419" t="s">
        <v>21631</v>
      </c>
      <c r="S13419" t="s">
        <v>20368</v>
      </c>
    </row>
    <row r="13420" spans="1:19" hidden="1" x14ac:dyDescent="0.2">
      <c r="A13420">
        <v>2338</v>
      </c>
      <c r="B13420" t="s">
        <v>21629</v>
      </c>
      <c r="C13420" t="s">
        <v>105</v>
      </c>
      <c r="D13420">
        <v>5.4</v>
      </c>
      <c r="E13420">
        <v>25</v>
      </c>
      <c r="F13420" t="s">
        <v>20412</v>
      </c>
      <c r="G13420" t="s">
        <v>55</v>
      </c>
      <c r="H13420" t="s">
        <v>23</v>
      </c>
      <c r="I13420" t="s">
        <v>1539</v>
      </c>
      <c r="K13420"/>
      <c r="L13420" t="s">
        <v>21630</v>
      </c>
      <c r="M13420" t="s">
        <v>26</v>
      </c>
      <c r="N13420">
        <v>2</v>
      </c>
      <c r="P13420" t="s">
        <v>20366</v>
      </c>
      <c r="Q13420" t="s">
        <v>21631</v>
      </c>
      <c r="S13420" t="s">
        <v>20368</v>
      </c>
    </row>
    <row r="13421" spans="1:19" hidden="1" x14ac:dyDescent="0.2">
      <c r="A13421">
        <v>2340</v>
      </c>
      <c r="B13421" t="s">
        <v>21632</v>
      </c>
      <c r="C13421" t="s">
        <v>105</v>
      </c>
      <c r="D13421">
        <v>2.8</v>
      </c>
      <c r="E13421" t="s">
        <v>363</v>
      </c>
      <c r="G13421" t="s">
        <v>55</v>
      </c>
      <c r="H13421" t="s">
        <v>23</v>
      </c>
      <c r="I13421" t="s">
        <v>21633</v>
      </c>
      <c r="K13421"/>
      <c r="L13421" t="s">
        <v>21634</v>
      </c>
      <c r="M13421" t="s">
        <v>20396</v>
      </c>
      <c r="N13421">
        <v>4</v>
      </c>
      <c r="P13421" t="s">
        <v>20366</v>
      </c>
      <c r="Q13421" t="s">
        <v>21635</v>
      </c>
      <c r="S13421" t="s">
        <v>20368</v>
      </c>
    </row>
    <row r="13422" spans="1:19" hidden="1" x14ac:dyDescent="0.2">
      <c r="A13422">
        <v>2342</v>
      </c>
      <c r="B13422" t="s">
        <v>21636</v>
      </c>
      <c r="C13422" t="s">
        <v>105</v>
      </c>
      <c r="D13422">
        <v>5.55</v>
      </c>
      <c r="E13422">
        <v>20</v>
      </c>
      <c r="F13422" t="s">
        <v>1546</v>
      </c>
      <c r="G13422" t="s">
        <v>55</v>
      </c>
      <c r="H13422" t="s">
        <v>46</v>
      </c>
      <c r="I13422" t="s">
        <v>7708</v>
      </c>
      <c r="K13422"/>
      <c r="L13422" t="s">
        <v>21637</v>
      </c>
      <c r="M13422" t="s">
        <v>21480</v>
      </c>
      <c r="N13422">
        <v>4</v>
      </c>
      <c r="O13422" t="s">
        <v>21638</v>
      </c>
      <c r="P13422" t="s">
        <v>20366</v>
      </c>
      <c r="Q13422" t="s">
        <v>21639</v>
      </c>
      <c r="S13422" t="s">
        <v>20368</v>
      </c>
    </row>
    <row r="13423" spans="1:19" hidden="1" x14ac:dyDescent="0.2">
      <c r="A13423">
        <v>2342</v>
      </c>
      <c r="B13423" t="s">
        <v>21636</v>
      </c>
      <c r="C13423" t="s">
        <v>20452</v>
      </c>
      <c r="D13423">
        <v>11.3</v>
      </c>
      <c r="E13423" t="s">
        <v>383</v>
      </c>
      <c r="F13423" t="s">
        <v>1546</v>
      </c>
      <c r="G13423" t="s">
        <v>55</v>
      </c>
      <c r="H13423" t="s">
        <v>23</v>
      </c>
      <c r="I13423" t="s">
        <v>7708</v>
      </c>
      <c r="K13423"/>
      <c r="L13423" t="s">
        <v>21637</v>
      </c>
      <c r="M13423" t="s">
        <v>21480</v>
      </c>
      <c r="N13423">
        <v>4</v>
      </c>
      <c r="O13423" t="s">
        <v>21638</v>
      </c>
      <c r="P13423" t="s">
        <v>20366</v>
      </c>
      <c r="Q13423" t="s">
        <v>21639</v>
      </c>
      <c r="S13423" t="s">
        <v>20368</v>
      </c>
    </row>
    <row r="13424" spans="1:19" hidden="1" x14ac:dyDescent="0.2">
      <c r="A13424">
        <v>2342</v>
      </c>
      <c r="B13424" t="s">
        <v>21636</v>
      </c>
      <c r="C13424" t="s">
        <v>105</v>
      </c>
      <c r="D13424">
        <v>5.56</v>
      </c>
      <c r="E13424">
        <v>25</v>
      </c>
      <c r="F13424" t="s">
        <v>21640</v>
      </c>
      <c r="G13424" t="s">
        <v>55</v>
      </c>
      <c r="H13424" t="s">
        <v>46</v>
      </c>
      <c r="I13424" t="s">
        <v>3108</v>
      </c>
      <c r="K13424"/>
      <c r="L13424" t="s">
        <v>21637</v>
      </c>
      <c r="M13424" t="s">
        <v>21480</v>
      </c>
      <c r="N13424">
        <v>4</v>
      </c>
      <c r="O13424" t="s">
        <v>21638</v>
      </c>
      <c r="P13424" t="s">
        <v>20366</v>
      </c>
      <c r="Q13424" t="s">
        <v>21639</v>
      </c>
      <c r="S13424" t="s">
        <v>20368</v>
      </c>
    </row>
    <row r="13425" spans="1:19" hidden="1" x14ac:dyDescent="0.2">
      <c r="A13425">
        <v>2343</v>
      </c>
      <c r="B13425" t="s">
        <v>21641</v>
      </c>
      <c r="C13425" t="s">
        <v>105</v>
      </c>
      <c r="D13425">
        <v>9.6</v>
      </c>
      <c r="F13425" t="s">
        <v>21009</v>
      </c>
      <c r="H13425" t="s">
        <v>23</v>
      </c>
      <c r="I13425" t="s">
        <v>1355</v>
      </c>
      <c r="K13425"/>
      <c r="L13425" t="s">
        <v>21642</v>
      </c>
      <c r="M13425" t="s">
        <v>20396</v>
      </c>
      <c r="N13425">
        <v>4</v>
      </c>
      <c r="P13425" t="s">
        <v>20366</v>
      </c>
      <c r="Q13425" t="s">
        <v>21643</v>
      </c>
      <c r="S13425" t="s">
        <v>20368</v>
      </c>
    </row>
    <row r="13426" spans="1:19" hidden="1" x14ac:dyDescent="0.2">
      <c r="A13426">
        <v>2347</v>
      </c>
      <c r="B13426" t="s">
        <v>21644</v>
      </c>
      <c r="C13426" t="s">
        <v>105</v>
      </c>
      <c r="D13426">
        <v>9.3800000000000008</v>
      </c>
      <c r="E13426">
        <v>20</v>
      </c>
      <c r="F13426" t="s">
        <v>79</v>
      </c>
      <c r="G13426" t="s">
        <v>55</v>
      </c>
      <c r="H13426" t="s">
        <v>23</v>
      </c>
      <c r="I13426" t="s">
        <v>2200</v>
      </c>
      <c r="K13426"/>
      <c r="L13426" t="s">
        <v>21645</v>
      </c>
      <c r="M13426" t="s">
        <v>20365</v>
      </c>
      <c r="N13426">
        <v>8</v>
      </c>
      <c r="O13426" t="s">
        <v>21646</v>
      </c>
      <c r="P13426" t="s">
        <v>20366</v>
      </c>
      <c r="Q13426" t="s">
        <v>21647</v>
      </c>
      <c r="S13426" t="s">
        <v>20368</v>
      </c>
    </row>
    <row r="13427" spans="1:19" hidden="1" x14ac:dyDescent="0.2">
      <c r="A13427">
        <v>2347</v>
      </c>
      <c r="B13427" t="s">
        <v>21644</v>
      </c>
      <c r="C13427" t="s">
        <v>20452</v>
      </c>
      <c r="D13427">
        <v>12</v>
      </c>
      <c r="E13427">
        <v>20</v>
      </c>
      <c r="F13427" t="s">
        <v>79</v>
      </c>
      <c r="G13427" t="s">
        <v>55</v>
      </c>
      <c r="H13427" t="s">
        <v>23</v>
      </c>
      <c r="I13427" t="s">
        <v>2200</v>
      </c>
      <c r="K13427"/>
      <c r="L13427" t="s">
        <v>21645</v>
      </c>
      <c r="M13427" t="s">
        <v>20365</v>
      </c>
      <c r="N13427">
        <v>8</v>
      </c>
      <c r="O13427" t="s">
        <v>21646</v>
      </c>
      <c r="P13427" t="s">
        <v>20366</v>
      </c>
      <c r="Q13427" t="s">
        <v>21647</v>
      </c>
      <c r="S13427" t="s">
        <v>20368</v>
      </c>
    </row>
    <row r="13428" spans="1:19" hidden="1" x14ac:dyDescent="0.2">
      <c r="A13428">
        <v>2347</v>
      </c>
      <c r="B13428" t="s">
        <v>21644</v>
      </c>
      <c r="C13428" t="s">
        <v>105</v>
      </c>
      <c r="D13428">
        <v>9.4499999999999993</v>
      </c>
      <c r="F13428" t="s">
        <v>21009</v>
      </c>
      <c r="G13428" t="s">
        <v>31</v>
      </c>
      <c r="H13428" t="s">
        <v>23</v>
      </c>
      <c r="I13428" t="s">
        <v>6042</v>
      </c>
      <c r="K13428"/>
      <c r="L13428" t="s">
        <v>21645</v>
      </c>
      <c r="M13428" t="s">
        <v>20365</v>
      </c>
      <c r="N13428">
        <v>8</v>
      </c>
      <c r="O13428" t="s">
        <v>21646</v>
      </c>
      <c r="P13428" t="s">
        <v>20366</v>
      </c>
      <c r="Q13428" t="s">
        <v>21647</v>
      </c>
      <c r="S13428" t="s">
        <v>20368</v>
      </c>
    </row>
    <row r="13429" spans="1:19" hidden="1" x14ac:dyDescent="0.2">
      <c r="A13429">
        <v>2347</v>
      </c>
      <c r="B13429" t="s">
        <v>21644</v>
      </c>
      <c r="C13429" t="s">
        <v>105</v>
      </c>
      <c r="D13429">
        <v>9.43</v>
      </c>
      <c r="E13429">
        <v>25</v>
      </c>
      <c r="F13429" t="s">
        <v>1546</v>
      </c>
      <c r="G13429" t="s">
        <v>55</v>
      </c>
      <c r="H13429" t="s">
        <v>46</v>
      </c>
      <c r="I13429" t="s">
        <v>21026</v>
      </c>
      <c r="K13429"/>
      <c r="L13429" t="s">
        <v>21645</v>
      </c>
      <c r="M13429" t="s">
        <v>20365</v>
      </c>
      <c r="N13429">
        <v>8</v>
      </c>
      <c r="O13429" t="s">
        <v>21646</v>
      </c>
      <c r="P13429" t="s">
        <v>20366</v>
      </c>
      <c r="Q13429" t="s">
        <v>21647</v>
      </c>
      <c r="S13429" t="s">
        <v>20368</v>
      </c>
    </row>
    <row r="13430" spans="1:19" hidden="1" x14ac:dyDescent="0.2">
      <c r="A13430">
        <v>2347</v>
      </c>
      <c r="B13430" t="s">
        <v>21644</v>
      </c>
      <c r="C13430" t="s">
        <v>20452</v>
      </c>
      <c r="D13430" t="s">
        <v>21648</v>
      </c>
      <c r="E13430" t="s">
        <v>414</v>
      </c>
      <c r="F13430" t="s">
        <v>1546</v>
      </c>
      <c r="G13430" t="s">
        <v>55</v>
      </c>
      <c r="H13430" t="s">
        <v>46</v>
      </c>
      <c r="I13430" t="s">
        <v>21026</v>
      </c>
      <c r="K13430"/>
      <c r="L13430" t="s">
        <v>21645</v>
      </c>
      <c r="M13430" t="s">
        <v>20365</v>
      </c>
      <c r="N13430">
        <v>8</v>
      </c>
      <c r="O13430" t="s">
        <v>21646</v>
      </c>
      <c r="P13430" t="s">
        <v>20366</v>
      </c>
      <c r="Q13430" t="s">
        <v>21647</v>
      </c>
      <c r="S13430" t="s">
        <v>20368</v>
      </c>
    </row>
    <row r="13431" spans="1:19" hidden="1" x14ac:dyDescent="0.2">
      <c r="A13431">
        <v>2347</v>
      </c>
      <c r="B13431" t="s">
        <v>21644</v>
      </c>
      <c r="C13431" t="s">
        <v>105</v>
      </c>
      <c r="D13431">
        <v>9.43</v>
      </c>
      <c r="E13431">
        <v>25</v>
      </c>
      <c r="F13431" t="s">
        <v>21030</v>
      </c>
      <c r="G13431" t="s">
        <v>55</v>
      </c>
      <c r="H13431" t="s">
        <v>46</v>
      </c>
      <c r="I13431" t="s">
        <v>3108</v>
      </c>
      <c r="K13431"/>
      <c r="L13431" t="s">
        <v>21645</v>
      </c>
      <c r="M13431" t="s">
        <v>20365</v>
      </c>
      <c r="N13431">
        <v>8</v>
      </c>
      <c r="O13431" t="s">
        <v>21646</v>
      </c>
      <c r="P13431" t="s">
        <v>20366</v>
      </c>
      <c r="Q13431" t="s">
        <v>21647</v>
      </c>
      <c r="S13431" t="s">
        <v>20368</v>
      </c>
    </row>
    <row r="13432" spans="1:19" hidden="1" x14ac:dyDescent="0.2">
      <c r="A13432">
        <v>2347</v>
      </c>
      <c r="B13432" t="s">
        <v>21644</v>
      </c>
      <c r="C13432" t="s">
        <v>20452</v>
      </c>
      <c r="D13432" t="s">
        <v>21649</v>
      </c>
      <c r="E13432" t="s">
        <v>414</v>
      </c>
      <c r="F13432" t="s">
        <v>21030</v>
      </c>
      <c r="G13432" t="s">
        <v>31</v>
      </c>
      <c r="H13432" t="s">
        <v>46</v>
      </c>
      <c r="I13432" t="s">
        <v>3108</v>
      </c>
      <c r="K13432"/>
      <c r="L13432" t="s">
        <v>21645</v>
      </c>
      <c r="M13432" t="s">
        <v>20365</v>
      </c>
      <c r="N13432">
        <v>8</v>
      </c>
      <c r="O13432" t="s">
        <v>21646</v>
      </c>
      <c r="P13432" t="s">
        <v>20366</v>
      </c>
      <c r="Q13432" t="s">
        <v>21647</v>
      </c>
      <c r="S13432" t="s">
        <v>20368</v>
      </c>
    </row>
    <row r="13433" spans="1:19" hidden="1" x14ac:dyDescent="0.2">
      <c r="A13433">
        <v>2347</v>
      </c>
      <c r="B13433" t="s">
        <v>21644</v>
      </c>
      <c r="C13433" t="s">
        <v>105</v>
      </c>
      <c r="D13433">
        <v>9.51</v>
      </c>
      <c r="E13433">
        <v>25</v>
      </c>
      <c r="F13433" t="s">
        <v>21030</v>
      </c>
      <c r="G13433" t="s">
        <v>31</v>
      </c>
      <c r="H13433" t="s">
        <v>46</v>
      </c>
      <c r="I13433" t="s">
        <v>11083</v>
      </c>
      <c r="K13433"/>
      <c r="L13433" t="s">
        <v>21645</v>
      </c>
      <c r="M13433" t="s">
        <v>20365</v>
      </c>
      <c r="N13433">
        <v>8</v>
      </c>
      <c r="O13433" t="s">
        <v>21646</v>
      </c>
      <c r="P13433" t="s">
        <v>20366</v>
      </c>
      <c r="Q13433" t="s">
        <v>21647</v>
      </c>
      <c r="S13433" t="s">
        <v>20368</v>
      </c>
    </row>
    <row r="13434" spans="1:19" hidden="1" x14ac:dyDescent="0.2">
      <c r="A13434">
        <v>2348</v>
      </c>
      <c r="B13434" t="s">
        <v>21650</v>
      </c>
      <c r="C13434" t="s">
        <v>105</v>
      </c>
      <c r="D13434">
        <v>5.4</v>
      </c>
      <c r="E13434">
        <v>20</v>
      </c>
      <c r="F13434" t="s">
        <v>21651</v>
      </c>
      <c r="G13434" t="s">
        <v>55</v>
      </c>
      <c r="H13434" t="s">
        <v>23</v>
      </c>
      <c r="I13434" t="s">
        <v>2200</v>
      </c>
      <c r="K13434"/>
      <c r="L13434" t="s">
        <v>21652</v>
      </c>
      <c r="M13434" t="s">
        <v>26</v>
      </c>
      <c r="N13434">
        <v>2</v>
      </c>
      <c r="P13434" t="s">
        <v>20366</v>
      </c>
      <c r="Q13434" t="s">
        <v>21653</v>
      </c>
      <c r="S13434" t="s">
        <v>20368</v>
      </c>
    </row>
    <row r="13435" spans="1:19" hidden="1" x14ac:dyDescent="0.2">
      <c r="A13435">
        <v>2349</v>
      </c>
      <c r="B13435" t="s">
        <v>21654</v>
      </c>
      <c r="C13435" t="s">
        <v>105</v>
      </c>
      <c r="D13435">
        <v>8.11</v>
      </c>
      <c r="E13435">
        <v>20</v>
      </c>
      <c r="F13435" t="s">
        <v>79</v>
      </c>
      <c r="G13435" t="s">
        <v>55</v>
      </c>
      <c r="H13435" t="s">
        <v>46</v>
      </c>
      <c r="I13435" t="s">
        <v>2200</v>
      </c>
      <c r="K13435"/>
      <c r="L13435" t="s">
        <v>21655</v>
      </c>
      <c r="M13435" t="s">
        <v>21656</v>
      </c>
      <c r="N13435">
        <v>5</v>
      </c>
      <c r="O13435" t="s">
        <v>21657</v>
      </c>
      <c r="P13435" t="s">
        <v>20366</v>
      </c>
      <c r="Q13435" t="s">
        <v>21658</v>
      </c>
      <c r="S13435" t="s">
        <v>20368</v>
      </c>
    </row>
    <row r="13436" spans="1:19" hidden="1" x14ac:dyDescent="0.2">
      <c r="A13436">
        <v>2349</v>
      </c>
      <c r="B13436" t="s">
        <v>21654</v>
      </c>
      <c r="C13436" t="s">
        <v>20452</v>
      </c>
      <c r="D13436">
        <v>11.48</v>
      </c>
      <c r="E13436">
        <v>20</v>
      </c>
      <c r="F13436" t="s">
        <v>79</v>
      </c>
      <c r="G13436" t="s">
        <v>55</v>
      </c>
      <c r="H13436" t="s">
        <v>46</v>
      </c>
      <c r="I13436" t="s">
        <v>2200</v>
      </c>
      <c r="K13436"/>
      <c r="L13436" t="s">
        <v>21655</v>
      </c>
      <c r="M13436" t="s">
        <v>21656</v>
      </c>
      <c r="N13436">
        <v>5</v>
      </c>
      <c r="O13436" t="s">
        <v>21657</v>
      </c>
      <c r="P13436" t="s">
        <v>20366</v>
      </c>
      <c r="Q13436" t="s">
        <v>21658</v>
      </c>
      <c r="S13436" t="s">
        <v>20368</v>
      </c>
    </row>
    <row r="13437" spans="1:19" hidden="1" x14ac:dyDescent="0.2">
      <c r="A13437">
        <v>2351</v>
      </c>
      <c r="B13437" t="s">
        <v>21659</v>
      </c>
      <c r="C13437" t="s">
        <v>105</v>
      </c>
      <c r="D13437">
        <v>7.43</v>
      </c>
      <c r="E13437">
        <v>20</v>
      </c>
      <c r="F13437" t="s">
        <v>1546</v>
      </c>
      <c r="G13437" t="s">
        <v>55</v>
      </c>
      <c r="H13437" t="s">
        <v>46</v>
      </c>
      <c r="I13437" t="s">
        <v>7708</v>
      </c>
      <c r="K13437"/>
      <c r="L13437" t="s">
        <v>21660</v>
      </c>
      <c r="M13437" t="s">
        <v>26</v>
      </c>
      <c r="N13437">
        <v>2</v>
      </c>
      <c r="P13437" t="s">
        <v>20366</v>
      </c>
      <c r="Q13437" t="s">
        <v>21661</v>
      </c>
      <c r="S13437" t="s">
        <v>20368</v>
      </c>
    </row>
    <row r="13438" spans="1:19" hidden="1" x14ac:dyDescent="0.2">
      <c r="A13438">
        <v>2352</v>
      </c>
      <c r="B13438" t="s">
        <v>21662</v>
      </c>
      <c r="C13438" t="s">
        <v>105</v>
      </c>
      <c r="D13438">
        <v>6.7</v>
      </c>
      <c r="E13438">
        <v>20</v>
      </c>
      <c r="F13438" t="s">
        <v>1546</v>
      </c>
      <c r="G13438" t="s">
        <v>55</v>
      </c>
      <c r="H13438" t="s">
        <v>46</v>
      </c>
      <c r="I13438" t="s">
        <v>7708</v>
      </c>
      <c r="K13438"/>
      <c r="L13438" t="s">
        <v>21663</v>
      </c>
      <c r="M13438" t="s">
        <v>26</v>
      </c>
      <c r="N13438">
        <v>2</v>
      </c>
      <c r="P13438" t="s">
        <v>20366</v>
      </c>
      <c r="Q13438" t="s">
        <v>21664</v>
      </c>
      <c r="S13438" t="s">
        <v>20368</v>
      </c>
    </row>
    <row r="13439" spans="1:19" hidden="1" x14ac:dyDescent="0.2">
      <c r="A13439">
        <v>2353</v>
      </c>
      <c r="B13439" t="s">
        <v>21665</v>
      </c>
      <c r="C13439" t="s">
        <v>105</v>
      </c>
      <c r="D13439">
        <v>-5.2</v>
      </c>
      <c r="E13439">
        <v>20</v>
      </c>
      <c r="F13439" t="s">
        <v>20643</v>
      </c>
      <c r="G13439" t="s">
        <v>75</v>
      </c>
      <c r="H13439" t="s">
        <v>23</v>
      </c>
      <c r="I13439" t="s">
        <v>20491</v>
      </c>
      <c r="K13439"/>
      <c r="L13439" t="s">
        <v>21666</v>
      </c>
      <c r="M13439" t="s">
        <v>26</v>
      </c>
      <c r="N13439">
        <v>2</v>
      </c>
      <c r="P13439" t="s">
        <v>20366</v>
      </c>
      <c r="Q13439" t="s">
        <v>21667</v>
      </c>
      <c r="S13439" t="s">
        <v>20368</v>
      </c>
    </row>
    <row r="13440" spans="1:19" hidden="1" x14ac:dyDescent="0.2">
      <c r="A13440">
        <v>2354</v>
      </c>
      <c r="B13440" t="s">
        <v>21668</v>
      </c>
      <c r="C13440" t="s">
        <v>21669</v>
      </c>
      <c r="D13440">
        <v>1.68</v>
      </c>
      <c r="E13440">
        <v>25</v>
      </c>
      <c r="F13440" t="s">
        <v>410</v>
      </c>
      <c r="G13440" t="s">
        <v>21484</v>
      </c>
      <c r="H13440" t="s">
        <v>46</v>
      </c>
      <c r="I13440" t="s">
        <v>21531</v>
      </c>
      <c r="K13440"/>
      <c r="L13440" t="s">
        <v>21670</v>
      </c>
      <c r="M13440" t="s">
        <v>26</v>
      </c>
      <c r="N13440">
        <v>2</v>
      </c>
      <c r="P13440" t="s">
        <v>20366</v>
      </c>
      <c r="Q13440" t="s">
        <v>21671</v>
      </c>
      <c r="S13440" t="s">
        <v>20368</v>
      </c>
    </row>
    <row r="13441" spans="1:19" hidden="1" x14ac:dyDescent="0.2">
      <c r="A13441">
        <v>2354</v>
      </c>
      <c r="B13441" t="s">
        <v>21668</v>
      </c>
      <c r="C13441" t="s">
        <v>21672</v>
      </c>
      <c r="D13441">
        <v>3.18</v>
      </c>
      <c r="E13441">
        <v>25</v>
      </c>
      <c r="F13441" t="s">
        <v>410</v>
      </c>
      <c r="G13441" t="s">
        <v>21484</v>
      </c>
      <c r="H13441" t="s">
        <v>46</v>
      </c>
      <c r="I13441" t="s">
        <v>21531</v>
      </c>
      <c r="K13441"/>
      <c r="L13441" t="s">
        <v>21670</v>
      </c>
      <c r="M13441" t="s">
        <v>26</v>
      </c>
      <c r="N13441">
        <v>2</v>
      </c>
      <c r="P13441" t="s">
        <v>20366</v>
      </c>
      <c r="Q13441" t="s">
        <v>21671</v>
      </c>
      <c r="S13441" t="s">
        <v>20368</v>
      </c>
    </row>
    <row r="13442" spans="1:19" hidden="1" x14ac:dyDescent="0.2">
      <c r="A13442">
        <v>2354</v>
      </c>
      <c r="B13442" t="s">
        <v>21668</v>
      </c>
      <c r="C13442" t="s">
        <v>21669</v>
      </c>
      <c r="D13442">
        <v>1.6</v>
      </c>
      <c r="E13442">
        <v>25</v>
      </c>
      <c r="F13442" t="s">
        <v>21673</v>
      </c>
      <c r="G13442" t="s">
        <v>20511</v>
      </c>
      <c r="H13442" t="s">
        <v>46</v>
      </c>
      <c r="I13442" t="s">
        <v>21531</v>
      </c>
      <c r="K13442"/>
      <c r="L13442" t="s">
        <v>21670</v>
      </c>
      <c r="M13442" t="s">
        <v>26</v>
      </c>
      <c r="N13442">
        <v>2</v>
      </c>
      <c r="P13442" t="s">
        <v>20366</v>
      </c>
      <c r="Q13442" t="s">
        <v>21671</v>
      </c>
      <c r="S13442" t="s">
        <v>20368</v>
      </c>
    </row>
    <row r="13443" spans="1:19" hidden="1" x14ac:dyDescent="0.2">
      <c r="A13443">
        <v>2354</v>
      </c>
      <c r="B13443" t="s">
        <v>21668</v>
      </c>
      <c r="C13443" t="s">
        <v>21552</v>
      </c>
      <c r="D13443">
        <v>1.74</v>
      </c>
      <c r="E13443">
        <v>25</v>
      </c>
      <c r="F13443" t="s">
        <v>410</v>
      </c>
      <c r="G13443" t="s">
        <v>21484</v>
      </c>
      <c r="H13443" t="s">
        <v>46</v>
      </c>
      <c r="I13443" t="s">
        <v>21531</v>
      </c>
      <c r="K13443"/>
      <c r="L13443" t="s">
        <v>21670</v>
      </c>
      <c r="M13443" t="s">
        <v>26</v>
      </c>
      <c r="N13443">
        <v>2</v>
      </c>
      <c r="P13443" t="s">
        <v>20366</v>
      </c>
      <c r="Q13443" t="s">
        <v>21671</v>
      </c>
      <c r="S13443" t="s">
        <v>20368</v>
      </c>
    </row>
    <row r="13444" spans="1:19" hidden="1" x14ac:dyDescent="0.2">
      <c r="A13444">
        <v>2354</v>
      </c>
      <c r="B13444" t="s">
        <v>21668</v>
      </c>
      <c r="C13444" t="s">
        <v>21559</v>
      </c>
      <c r="D13444">
        <v>3.24</v>
      </c>
      <c r="E13444">
        <v>25</v>
      </c>
      <c r="F13444" t="s">
        <v>410</v>
      </c>
      <c r="G13444" t="s">
        <v>21484</v>
      </c>
      <c r="H13444" t="s">
        <v>46</v>
      </c>
      <c r="I13444" t="s">
        <v>21531</v>
      </c>
      <c r="K13444"/>
      <c r="L13444" t="s">
        <v>21670</v>
      </c>
      <c r="M13444" t="s">
        <v>26</v>
      </c>
      <c r="N13444">
        <v>2</v>
      </c>
      <c r="P13444" t="s">
        <v>20366</v>
      </c>
      <c r="Q13444" t="s">
        <v>21671</v>
      </c>
      <c r="S13444" t="s">
        <v>20368</v>
      </c>
    </row>
    <row r="13445" spans="1:19" hidden="1" x14ac:dyDescent="0.2">
      <c r="A13445">
        <v>2354</v>
      </c>
      <c r="B13445" t="s">
        <v>21668</v>
      </c>
      <c r="C13445" t="s">
        <v>21552</v>
      </c>
      <c r="D13445">
        <v>1.65</v>
      </c>
      <c r="E13445">
        <v>25</v>
      </c>
      <c r="F13445" t="s">
        <v>21674</v>
      </c>
      <c r="G13445" t="s">
        <v>20511</v>
      </c>
      <c r="H13445" t="s">
        <v>46</v>
      </c>
      <c r="I13445" t="s">
        <v>21531</v>
      </c>
      <c r="K13445"/>
      <c r="L13445" t="s">
        <v>21670</v>
      </c>
      <c r="M13445" t="s">
        <v>26</v>
      </c>
      <c r="N13445">
        <v>2</v>
      </c>
      <c r="P13445" t="s">
        <v>20366</v>
      </c>
      <c r="Q13445" t="s">
        <v>21671</v>
      </c>
      <c r="S13445" t="s">
        <v>20368</v>
      </c>
    </row>
    <row r="13446" spans="1:19" hidden="1" x14ac:dyDescent="0.2">
      <c r="A13446">
        <v>2355</v>
      </c>
      <c r="B13446" t="s">
        <v>21675</v>
      </c>
      <c r="C13446" t="s">
        <v>21676</v>
      </c>
      <c r="D13446">
        <v>1.48</v>
      </c>
      <c r="E13446">
        <v>25</v>
      </c>
      <c r="F13446" t="s">
        <v>21677</v>
      </c>
      <c r="G13446" t="s">
        <v>20511</v>
      </c>
      <c r="H13446" t="s">
        <v>46</v>
      </c>
      <c r="I13446" t="s">
        <v>21531</v>
      </c>
      <c r="K13446"/>
      <c r="L13446" t="s">
        <v>21678</v>
      </c>
      <c r="M13446" t="s">
        <v>20396</v>
      </c>
      <c r="N13446">
        <v>4</v>
      </c>
      <c r="P13446" t="s">
        <v>20366</v>
      </c>
      <c r="Q13446" t="s">
        <v>21679</v>
      </c>
      <c r="S13446" t="s">
        <v>20368</v>
      </c>
    </row>
    <row r="13447" spans="1:19" hidden="1" x14ac:dyDescent="0.2">
      <c r="A13447">
        <v>2355</v>
      </c>
      <c r="B13447" t="s">
        <v>21675</v>
      </c>
      <c r="C13447" t="s">
        <v>21552</v>
      </c>
      <c r="D13447">
        <v>1.42</v>
      </c>
      <c r="E13447">
        <v>25</v>
      </c>
      <c r="F13447" t="s">
        <v>410</v>
      </c>
      <c r="G13447" t="s">
        <v>21484</v>
      </c>
      <c r="H13447" t="s">
        <v>46</v>
      </c>
      <c r="I13447" t="s">
        <v>21531</v>
      </c>
      <c r="K13447"/>
      <c r="L13447" t="s">
        <v>21678</v>
      </c>
      <c r="M13447" t="s">
        <v>20396</v>
      </c>
      <c r="N13447">
        <v>4</v>
      </c>
      <c r="P13447" t="s">
        <v>20366</v>
      </c>
      <c r="Q13447" t="s">
        <v>21679</v>
      </c>
      <c r="S13447" t="s">
        <v>20368</v>
      </c>
    </row>
    <row r="13448" spans="1:19" hidden="1" x14ac:dyDescent="0.2">
      <c r="A13448">
        <v>2355</v>
      </c>
      <c r="B13448" t="s">
        <v>21675</v>
      </c>
      <c r="C13448" t="s">
        <v>21559</v>
      </c>
      <c r="D13448">
        <v>2.97</v>
      </c>
      <c r="E13448">
        <v>25</v>
      </c>
      <c r="F13448" t="s">
        <v>410</v>
      </c>
      <c r="G13448" t="s">
        <v>21484</v>
      </c>
      <c r="H13448" t="s">
        <v>46</v>
      </c>
      <c r="I13448" t="s">
        <v>21531</v>
      </c>
      <c r="K13448"/>
      <c r="L13448" t="s">
        <v>21678</v>
      </c>
      <c r="M13448" t="s">
        <v>20396</v>
      </c>
      <c r="N13448">
        <v>4</v>
      </c>
      <c r="P13448" t="s">
        <v>20366</v>
      </c>
      <c r="Q13448" t="s">
        <v>21679</v>
      </c>
      <c r="S13448" t="s">
        <v>20368</v>
      </c>
    </row>
    <row r="13449" spans="1:19" hidden="1" x14ac:dyDescent="0.2">
      <c r="A13449">
        <v>2355</v>
      </c>
      <c r="B13449" t="s">
        <v>21675</v>
      </c>
      <c r="C13449" t="s">
        <v>21552</v>
      </c>
      <c r="D13449">
        <v>1.42</v>
      </c>
      <c r="E13449" t="s">
        <v>414</v>
      </c>
      <c r="F13449" t="s">
        <v>410</v>
      </c>
      <c r="G13449" t="s">
        <v>20511</v>
      </c>
      <c r="H13449" t="s">
        <v>46</v>
      </c>
      <c r="I13449" t="s">
        <v>21531</v>
      </c>
      <c r="K13449"/>
      <c r="L13449" t="s">
        <v>21678</v>
      </c>
      <c r="M13449" t="s">
        <v>20396</v>
      </c>
      <c r="N13449">
        <v>4</v>
      </c>
      <c r="P13449" t="s">
        <v>20366</v>
      </c>
      <c r="Q13449" t="s">
        <v>21679</v>
      </c>
      <c r="S13449" t="s">
        <v>20368</v>
      </c>
    </row>
    <row r="13450" spans="1:19" hidden="1" x14ac:dyDescent="0.2">
      <c r="A13450">
        <v>2356</v>
      </c>
      <c r="B13450" t="s">
        <v>21680</v>
      </c>
      <c r="C13450" t="s">
        <v>105</v>
      </c>
      <c r="D13450">
        <v>5.5</v>
      </c>
      <c r="F13450" t="s">
        <v>410</v>
      </c>
      <c r="G13450" t="s">
        <v>55</v>
      </c>
      <c r="H13450" t="s">
        <v>23</v>
      </c>
      <c r="I13450" t="s">
        <v>21681</v>
      </c>
      <c r="K13450"/>
      <c r="L13450" t="s">
        <v>21682</v>
      </c>
      <c r="M13450" t="s">
        <v>26</v>
      </c>
      <c r="N13450">
        <v>2</v>
      </c>
      <c r="P13450" t="s">
        <v>20366</v>
      </c>
      <c r="Q13450" t="s">
        <v>21683</v>
      </c>
      <c r="S13450" t="s">
        <v>20368</v>
      </c>
    </row>
    <row r="13451" spans="1:19" hidden="1" x14ac:dyDescent="0.2">
      <c r="A13451">
        <v>2357</v>
      </c>
      <c r="B13451" t="s">
        <v>21684</v>
      </c>
      <c r="C13451" t="s">
        <v>105</v>
      </c>
      <c r="D13451">
        <v>-1.36</v>
      </c>
      <c r="E13451">
        <v>20</v>
      </c>
      <c r="F13451" t="s">
        <v>21685</v>
      </c>
      <c r="G13451" t="s">
        <v>31</v>
      </c>
      <c r="H13451" t="s">
        <v>23</v>
      </c>
      <c r="I13451" t="s">
        <v>7185</v>
      </c>
      <c r="K13451"/>
      <c r="L13451" t="s">
        <v>21686</v>
      </c>
      <c r="M13451" t="s">
        <v>26</v>
      </c>
      <c r="N13451">
        <v>2</v>
      </c>
      <c r="P13451" t="s">
        <v>20366</v>
      </c>
      <c r="Q13451" t="s">
        <v>21687</v>
      </c>
      <c r="S13451" t="s">
        <v>20368</v>
      </c>
    </row>
    <row r="13452" spans="1:19" hidden="1" x14ac:dyDescent="0.2">
      <c r="A13452">
        <v>2357</v>
      </c>
      <c r="B13452" t="s">
        <v>21684</v>
      </c>
      <c r="C13452" t="s">
        <v>20452</v>
      </c>
      <c r="D13452">
        <v>8.0299999999999994</v>
      </c>
      <c r="E13452">
        <v>20</v>
      </c>
      <c r="F13452" t="s">
        <v>21685</v>
      </c>
      <c r="G13452" t="s">
        <v>31</v>
      </c>
      <c r="H13452" t="s">
        <v>23</v>
      </c>
      <c r="I13452" t="s">
        <v>7185</v>
      </c>
      <c r="K13452"/>
      <c r="L13452" t="s">
        <v>21686</v>
      </c>
      <c r="M13452" t="s">
        <v>26</v>
      </c>
      <c r="N13452">
        <v>2</v>
      </c>
      <c r="P13452" t="s">
        <v>20366</v>
      </c>
      <c r="Q13452" t="s">
        <v>21687</v>
      </c>
      <c r="S13452" t="s">
        <v>20368</v>
      </c>
    </row>
    <row r="13453" spans="1:19" hidden="1" x14ac:dyDescent="0.2">
      <c r="A13453">
        <v>2357</v>
      </c>
      <c r="B13453" t="s">
        <v>21684</v>
      </c>
      <c r="C13453" t="s">
        <v>20441</v>
      </c>
      <c r="D13453">
        <v>14.48</v>
      </c>
      <c r="E13453">
        <v>20</v>
      </c>
      <c r="F13453" t="s">
        <v>21685</v>
      </c>
      <c r="G13453" t="s">
        <v>31</v>
      </c>
      <c r="H13453" t="s">
        <v>23</v>
      </c>
      <c r="I13453" t="s">
        <v>7185</v>
      </c>
      <c r="K13453"/>
      <c r="L13453" t="s">
        <v>21686</v>
      </c>
      <c r="M13453" t="s">
        <v>26</v>
      </c>
      <c r="N13453">
        <v>2</v>
      </c>
      <c r="P13453" t="s">
        <v>20366</v>
      </c>
      <c r="Q13453" t="s">
        <v>21687</v>
      </c>
      <c r="S13453" t="s">
        <v>20368</v>
      </c>
    </row>
    <row r="13454" spans="1:19" hidden="1" x14ac:dyDescent="0.2">
      <c r="A13454">
        <v>2358</v>
      </c>
      <c r="B13454" t="s">
        <v>19131</v>
      </c>
      <c r="C13454" t="s">
        <v>105</v>
      </c>
      <c r="D13454">
        <v>1.8</v>
      </c>
      <c r="E13454">
        <v>20</v>
      </c>
      <c r="F13454" t="s">
        <v>20459</v>
      </c>
      <c r="G13454" t="s">
        <v>55</v>
      </c>
      <c r="H13454" t="s">
        <v>46</v>
      </c>
      <c r="I13454" t="s">
        <v>9042</v>
      </c>
      <c r="K13454"/>
      <c r="L13454" t="s">
        <v>21688</v>
      </c>
      <c r="M13454" t="s">
        <v>26</v>
      </c>
      <c r="N13454">
        <v>2</v>
      </c>
      <c r="P13454" t="s">
        <v>20366</v>
      </c>
      <c r="Q13454" t="s">
        <v>21689</v>
      </c>
      <c r="S13454" t="s">
        <v>20368</v>
      </c>
    </row>
    <row r="13455" spans="1:19" hidden="1" x14ac:dyDescent="0.2">
      <c r="A13455">
        <v>2358</v>
      </c>
      <c r="B13455" t="s">
        <v>19131</v>
      </c>
      <c r="C13455" t="s">
        <v>20452</v>
      </c>
      <c r="D13455">
        <v>8.34</v>
      </c>
      <c r="E13455">
        <v>20</v>
      </c>
      <c r="F13455" t="s">
        <v>20459</v>
      </c>
      <c r="G13455" t="s">
        <v>55</v>
      </c>
      <c r="H13455" t="s">
        <v>46</v>
      </c>
      <c r="I13455" t="s">
        <v>9042</v>
      </c>
      <c r="K13455"/>
      <c r="L13455" t="s">
        <v>21688</v>
      </c>
      <c r="M13455" t="s">
        <v>26</v>
      </c>
      <c r="N13455">
        <v>2</v>
      </c>
      <c r="P13455" t="s">
        <v>20366</v>
      </c>
      <c r="Q13455" t="s">
        <v>21689</v>
      </c>
      <c r="S13455" t="s">
        <v>20368</v>
      </c>
    </row>
    <row r="13456" spans="1:19" hidden="1" x14ac:dyDescent="0.2">
      <c r="A13456">
        <v>2360</v>
      </c>
      <c r="B13456" t="s">
        <v>21690</v>
      </c>
      <c r="C13456" t="s">
        <v>105</v>
      </c>
      <c r="D13456">
        <v>9.6999999999999993</v>
      </c>
      <c r="F13456" t="s">
        <v>11159</v>
      </c>
      <c r="G13456" t="s">
        <v>55</v>
      </c>
      <c r="H13456" t="s">
        <v>23</v>
      </c>
      <c r="I13456" t="s">
        <v>21691</v>
      </c>
      <c r="K13456"/>
      <c r="L13456" t="s">
        <v>21692</v>
      </c>
      <c r="M13456" t="s">
        <v>20365</v>
      </c>
      <c r="N13456">
        <v>8</v>
      </c>
      <c r="O13456" t="s">
        <v>21693</v>
      </c>
      <c r="P13456" t="s">
        <v>20366</v>
      </c>
      <c r="Q13456" t="s">
        <v>21694</v>
      </c>
      <c r="S13456" t="s">
        <v>20368</v>
      </c>
    </row>
    <row r="13457" spans="1:19" hidden="1" x14ac:dyDescent="0.2">
      <c r="A13457">
        <v>2360</v>
      </c>
      <c r="B13457" t="s">
        <v>21690</v>
      </c>
      <c r="C13457" t="s">
        <v>105</v>
      </c>
      <c r="D13457">
        <v>9.6199999999999992</v>
      </c>
      <c r="E13457">
        <v>25</v>
      </c>
      <c r="F13457" t="s">
        <v>11159</v>
      </c>
      <c r="G13457" t="s">
        <v>133</v>
      </c>
      <c r="H13457" t="s">
        <v>46</v>
      </c>
      <c r="I13457" t="s">
        <v>10800</v>
      </c>
      <c r="J13457" t="s">
        <v>20874</v>
      </c>
      <c r="K13457"/>
      <c r="L13457" t="s">
        <v>21692</v>
      </c>
      <c r="M13457" t="s">
        <v>20365</v>
      </c>
      <c r="N13457">
        <v>8</v>
      </c>
      <c r="O13457" t="s">
        <v>21693</v>
      </c>
      <c r="P13457" t="s">
        <v>20366</v>
      </c>
      <c r="Q13457" t="s">
        <v>21694</v>
      </c>
      <c r="S13457" t="s">
        <v>20368</v>
      </c>
    </row>
    <row r="13458" spans="1:19" hidden="1" x14ac:dyDescent="0.2">
      <c r="A13458">
        <v>2360</v>
      </c>
      <c r="B13458" t="s">
        <v>21690</v>
      </c>
      <c r="C13458" t="s">
        <v>105</v>
      </c>
      <c r="D13458">
        <v>9.3800000000000008</v>
      </c>
      <c r="E13458">
        <v>25</v>
      </c>
      <c r="F13458" t="s">
        <v>11159</v>
      </c>
      <c r="G13458" t="s">
        <v>55</v>
      </c>
      <c r="H13458" t="s">
        <v>46</v>
      </c>
      <c r="I13458" t="s">
        <v>9540</v>
      </c>
      <c r="K13458"/>
      <c r="L13458" t="s">
        <v>21692</v>
      </c>
      <c r="M13458" t="s">
        <v>20365</v>
      </c>
      <c r="N13458">
        <v>8</v>
      </c>
      <c r="O13458" t="s">
        <v>21693</v>
      </c>
      <c r="P13458" t="s">
        <v>20366</v>
      </c>
      <c r="Q13458" t="s">
        <v>21694</v>
      </c>
      <c r="S13458" t="s">
        <v>20368</v>
      </c>
    </row>
    <row r="13459" spans="1:19" hidden="1" x14ac:dyDescent="0.2">
      <c r="A13459">
        <v>2362</v>
      </c>
      <c r="B13459" t="s">
        <v>21695</v>
      </c>
      <c r="C13459" t="s">
        <v>105</v>
      </c>
      <c r="D13459">
        <v>6.99</v>
      </c>
      <c r="E13459">
        <v>25</v>
      </c>
      <c r="F13459" t="s">
        <v>1546</v>
      </c>
      <c r="G13459" t="s">
        <v>55</v>
      </c>
      <c r="H13459" t="s">
        <v>46</v>
      </c>
      <c r="I13459" t="s">
        <v>21026</v>
      </c>
      <c r="K13459"/>
      <c r="L13459" t="s">
        <v>21696</v>
      </c>
      <c r="M13459" t="s">
        <v>21125</v>
      </c>
      <c r="N13459">
        <v>3</v>
      </c>
      <c r="O13459" t="s">
        <v>21697</v>
      </c>
      <c r="P13459" t="s">
        <v>20366</v>
      </c>
      <c r="Q13459" t="s">
        <v>21698</v>
      </c>
      <c r="S13459" t="s">
        <v>20368</v>
      </c>
    </row>
    <row r="13460" spans="1:19" hidden="1" x14ac:dyDescent="0.2">
      <c r="A13460">
        <v>2362</v>
      </c>
      <c r="B13460" t="s">
        <v>21695</v>
      </c>
      <c r="C13460" t="s">
        <v>105</v>
      </c>
      <c r="D13460">
        <v>6.99</v>
      </c>
      <c r="E13460">
        <v>25</v>
      </c>
      <c r="F13460" t="s">
        <v>21030</v>
      </c>
      <c r="G13460" t="s">
        <v>55</v>
      </c>
      <c r="H13460" t="s">
        <v>46</v>
      </c>
      <c r="I13460" t="s">
        <v>3108</v>
      </c>
      <c r="K13460"/>
      <c r="L13460" t="s">
        <v>21696</v>
      </c>
      <c r="M13460" t="s">
        <v>21125</v>
      </c>
      <c r="N13460">
        <v>3</v>
      </c>
      <c r="O13460" t="s">
        <v>21697</v>
      </c>
      <c r="P13460" t="s">
        <v>20366</v>
      </c>
      <c r="Q13460" t="s">
        <v>21698</v>
      </c>
      <c r="S13460" t="s">
        <v>20368</v>
      </c>
    </row>
    <row r="13461" spans="1:19" hidden="1" x14ac:dyDescent="0.2">
      <c r="A13461">
        <v>2363</v>
      </c>
      <c r="B13461" t="s">
        <v>21699</v>
      </c>
      <c r="C13461" t="s">
        <v>105</v>
      </c>
      <c r="D13461">
        <v>9.52</v>
      </c>
      <c r="E13461">
        <v>25</v>
      </c>
      <c r="F13461" t="s">
        <v>1546</v>
      </c>
      <c r="G13461" t="s">
        <v>55</v>
      </c>
      <c r="H13461" t="s">
        <v>46</v>
      </c>
      <c r="I13461" t="s">
        <v>21026</v>
      </c>
      <c r="K13461"/>
      <c r="L13461" t="s">
        <v>21700</v>
      </c>
      <c r="M13461" t="s">
        <v>21125</v>
      </c>
      <c r="N13461">
        <v>3</v>
      </c>
      <c r="O13461" t="s">
        <v>21701</v>
      </c>
      <c r="P13461" t="s">
        <v>20366</v>
      </c>
      <c r="Q13461" t="s">
        <v>21702</v>
      </c>
      <c r="S13461" t="s">
        <v>20368</v>
      </c>
    </row>
    <row r="13462" spans="1:19" hidden="1" x14ac:dyDescent="0.2">
      <c r="A13462">
        <v>2363</v>
      </c>
      <c r="B13462" t="s">
        <v>21699</v>
      </c>
      <c r="C13462" t="s">
        <v>105</v>
      </c>
      <c r="D13462">
        <v>9.25</v>
      </c>
      <c r="E13462">
        <v>25</v>
      </c>
      <c r="F13462" t="s">
        <v>21030</v>
      </c>
      <c r="G13462" t="s">
        <v>55</v>
      </c>
      <c r="H13462" t="s">
        <v>46</v>
      </c>
      <c r="I13462" t="s">
        <v>3108</v>
      </c>
      <c r="K13462"/>
      <c r="L13462" t="s">
        <v>21700</v>
      </c>
      <c r="M13462" t="s">
        <v>21125</v>
      </c>
      <c r="N13462">
        <v>3</v>
      </c>
      <c r="O13462" t="s">
        <v>21701</v>
      </c>
      <c r="P13462" t="s">
        <v>20366</v>
      </c>
      <c r="Q13462" t="s">
        <v>21702</v>
      </c>
      <c r="S13462" t="s">
        <v>20368</v>
      </c>
    </row>
    <row r="13463" spans="1:19" hidden="1" x14ac:dyDescent="0.2">
      <c r="A13463">
        <v>2364</v>
      </c>
      <c r="B13463" t="s">
        <v>21703</v>
      </c>
      <c r="C13463" t="s">
        <v>105</v>
      </c>
      <c r="D13463">
        <v>7.42</v>
      </c>
      <c r="E13463">
        <v>25</v>
      </c>
      <c r="F13463" t="s">
        <v>79</v>
      </c>
      <c r="G13463" t="s">
        <v>55</v>
      </c>
      <c r="H13463" t="s">
        <v>46</v>
      </c>
      <c r="I13463" t="s">
        <v>277</v>
      </c>
      <c r="K13463"/>
      <c r="L13463" t="s">
        <v>21704</v>
      </c>
      <c r="M13463" t="s">
        <v>21059</v>
      </c>
      <c r="N13463">
        <v>5</v>
      </c>
      <c r="O13463" t="s">
        <v>21705</v>
      </c>
      <c r="P13463" t="s">
        <v>20366</v>
      </c>
      <c r="Q13463" t="s">
        <v>21706</v>
      </c>
      <c r="S13463" t="s">
        <v>20368</v>
      </c>
    </row>
    <row r="13464" spans="1:19" hidden="1" x14ac:dyDescent="0.2">
      <c r="A13464">
        <v>2364</v>
      </c>
      <c r="B13464" t="s">
        <v>21703</v>
      </c>
      <c r="C13464" t="s">
        <v>105</v>
      </c>
      <c r="D13464">
        <v>7.48</v>
      </c>
      <c r="E13464">
        <v>25</v>
      </c>
      <c r="F13464" t="s">
        <v>21030</v>
      </c>
      <c r="G13464" t="s">
        <v>55</v>
      </c>
      <c r="H13464" t="s">
        <v>46</v>
      </c>
      <c r="I13464" t="s">
        <v>3108</v>
      </c>
      <c r="K13464"/>
      <c r="L13464" t="s">
        <v>21704</v>
      </c>
      <c r="M13464" t="s">
        <v>21059</v>
      </c>
      <c r="N13464">
        <v>5</v>
      </c>
      <c r="O13464" t="s">
        <v>21705</v>
      </c>
      <c r="P13464" t="s">
        <v>20366</v>
      </c>
      <c r="Q13464" t="s">
        <v>21706</v>
      </c>
      <c r="S13464" t="s">
        <v>20368</v>
      </c>
    </row>
    <row r="13465" spans="1:19" hidden="1" x14ac:dyDescent="0.2">
      <c r="A13465">
        <v>2364</v>
      </c>
      <c r="B13465" t="s">
        <v>21703</v>
      </c>
      <c r="C13465" t="s">
        <v>20452</v>
      </c>
      <c r="D13465">
        <v>13.4</v>
      </c>
      <c r="E13465" t="s">
        <v>414</v>
      </c>
      <c r="F13465" t="s">
        <v>21030</v>
      </c>
      <c r="G13465" t="s">
        <v>31</v>
      </c>
      <c r="H13465" t="s">
        <v>23</v>
      </c>
      <c r="I13465" t="s">
        <v>3108</v>
      </c>
      <c r="K13465"/>
      <c r="L13465" t="s">
        <v>21704</v>
      </c>
      <c r="M13465" t="s">
        <v>21059</v>
      </c>
      <c r="N13465">
        <v>5</v>
      </c>
      <c r="O13465" t="s">
        <v>21705</v>
      </c>
      <c r="P13465" t="s">
        <v>20366</v>
      </c>
      <c r="Q13465" t="s">
        <v>21706</v>
      </c>
      <c r="S13465" t="s">
        <v>20368</v>
      </c>
    </row>
    <row r="13466" spans="1:19" hidden="1" x14ac:dyDescent="0.2">
      <c r="A13466">
        <v>2364</v>
      </c>
      <c r="B13466" t="s">
        <v>21703</v>
      </c>
      <c r="C13466" t="s">
        <v>105</v>
      </c>
      <c r="D13466">
        <v>7.6</v>
      </c>
      <c r="E13466" t="s">
        <v>363</v>
      </c>
      <c r="F13466" t="s">
        <v>410</v>
      </c>
      <c r="G13466" t="s">
        <v>55</v>
      </c>
      <c r="H13466" t="s">
        <v>23</v>
      </c>
      <c r="I13466" t="s">
        <v>561</v>
      </c>
      <c r="K13466"/>
      <c r="L13466" t="s">
        <v>21704</v>
      </c>
      <c r="M13466" t="s">
        <v>21059</v>
      </c>
      <c r="N13466">
        <v>5</v>
      </c>
      <c r="O13466" t="s">
        <v>21705</v>
      </c>
      <c r="P13466" t="s">
        <v>20366</v>
      </c>
      <c r="Q13466" t="s">
        <v>21706</v>
      </c>
      <c r="S13466" t="s">
        <v>20368</v>
      </c>
    </row>
    <row r="13467" spans="1:19" hidden="1" x14ac:dyDescent="0.2">
      <c r="A13467">
        <v>2365</v>
      </c>
      <c r="B13467" t="s">
        <v>21707</v>
      </c>
      <c r="C13467" t="s">
        <v>105</v>
      </c>
      <c r="D13467">
        <v>8.15</v>
      </c>
      <c r="E13467">
        <v>25</v>
      </c>
      <c r="F13467" t="s">
        <v>21030</v>
      </c>
      <c r="G13467" t="s">
        <v>55</v>
      </c>
      <c r="H13467" t="s">
        <v>46</v>
      </c>
      <c r="I13467" t="s">
        <v>3108</v>
      </c>
      <c r="K13467"/>
      <c r="L13467" t="s">
        <v>21708</v>
      </c>
      <c r="M13467" t="s">
        <v>21125</v>
      </c>
      <c r="N13467">
        <v>3</v>
      </c>
      <c r="O13467" t="s">
        <v>21709</v>
      </c>
      <c r="P13467" t="s">
        <v>20366</v>
      </c>
      <c r="Q13467" t="s">
        <v>21710</v>
      </c>
      <c r="S13467" t="s">
        <v>20368</v>
      </c>
    </row>
    <row r="13468" spans="1:19" hidden="1" x14ac:dyDescent="0.2">
      <c r="A13468">
        <v>2366</v>
      </c>
      <c r="B13468" t="s">
        <v>21711</v>
      </c>
      <c r="C13468" t="s">
        <v>105</v>
      </c>
      <c r="D13468">
        <v>6.58</v>
      </c>
      <c r="E13468">
        <v>25</v>
      </c>
      <c r="F13468" t="s">
        <v>21030</v>
      </c>
      <c r="G13468" t="s">
        <v>55</v>
      </c>
      <c r="H13468" t="s">
        <v>46</v>
      </c>
      <c r="I13468" t="s">
        <v>3108</v>
      </c>
      <c r="K13468"/>
      <c r="L13468" t="s">
        <v>21712</v>
      </c>
      <c r="M13468" t="s">
        <v>21125</v>
      </c>
      <c r="N13468">
        <v>3</v>
      </c>
      <c r="O13468" t="s">
        <v>21713</v>
      </c>
      <c r="P13468" t="s">
        <v>20366</v>
      </c>
      <c r="Q13468" t="s">
        <v>21714</v>
      </c>
      <c r="S13468" t="s">
        <v>20368</v>
      </c>
    </row>
    <row r="13469" spans="1:19" hidden="1" x14ac:dyDescent="0.2">
      <c r="A13469">
        <v>2367</v>
      </c>
      <c r="B13469" t="s">
        <v>21715</v>
      </c>
      <c r="C13469" t="s">
        <v>105</v>
      </c>
      <c r="D13469">
        <v>7.23</v>
      </c>
      <c r="E13469">
        <v>25</v>
      </c>
      <c r="F13469" t="s">
        <v>21030</v>
      </c>
      <c r="G13469" t="s">
        <v>55</v>
      </c>
      <c r="H13469" t="s">
        <v>46</v>
      </c>
      <c r="I13469" t="s">
        <v>21716</v>
      </c>
      <c r="K13469"/>
      <c r="L13469" t="s">
        <v>21717</v>
      </c>
      <c r="M13469" t="s">
        <v>21369</v>
      </c>
      <c r="N13469">
        <v>4</v>
      </c>
      <c r="O13469" t="s">
        <v>21718</v>
      </c>
      <c r="P13469" t="s">
        <v>20366</v>
      </c>
      <c r="Q13469" t="s">
        <v>21719</v>
      </c>
      <c r="S13469" t="s">
        <v>20368</v>
      </c>
    </row>
    <row r="13470" spans="1:19" hidden="1" x14ac:dyDescent="0.2">
      <c r="A13470">
        <v>2367</v>
      </c>
      <c r="B13470" t="s">
        <v>21715</v>
      </c>
      <c r="C13470" t="s">
        <v>105</v>
      </c>
      <c r="D13470">
        <v>7.21</v>
      </c>
      <c r="E13470">
        <v>25</v>
      </c>
      <c r="F13470" t="s">
        <v>21030</v>
      </c>
      <c r="G13470" t="s">
        <v>55</v>
      </c>
      <c r="H13470" t="s">
        <v>46</v>
      </c>
      <c r="I13470" t="s">
        <v>3108</v>
      </c>
      <c r="K13470"/>
      <c r="L13470" t="s">
        <v>21717</v>
      </c>
      <c r="M13470" t="s">
        <v>21369</v>
      </c>
      <c r="N13470">
        <v>4</v>
      </c>
      <c r="O13470" t="s">
        <v>21718</v>
      </c>
      <c r="P13470" t="s">
        <v>20366</v>
      </c>
      <c r="Q13470" t="s">
        <v>21719</v>
      </c>
      <c r="S13470" t="s">
        <v>20368</v>
      </c>
    </row>
    <row r="13471" spans="1:19" hidden="1" x14ac:dyDescent="0.2">
      <c r="A13471">
        <v>2368</v>
      </c>
      <c r="B13471" t="s">
        <v>21720</v>
      </c>
      <c r="C13471" t="s">
        <v>105</v>
      </c>
      <c r="D13471">
        <v>6.92</v>
      </c>
      <c r="E13471">
        <v>25</v>
      </c>
      <c r="G13471" t="s">
        <v>55</v>
      </c>
      <c r="H13471" t="s">
        <v>46</v>
      </c>
      <c r="I13471" t="s">
        <v>21716</v>
      </c>
      <c r="K13471"/>
      <c r="L13471" t="s">
        <v>21721</v>
      </c>
      <c r="M13471" t="s">
        <v>26</v>
      </c>
      <c r="N13471">
        <v>2</v>
      </c>
      <c r="P13471" t="s">
        <v>20366</v>
      </c>
      <c r="Q13471" t="s">
        <v>21722</v>
      </c>
      <c r="S13471" t="s">
        <v>20368</v>
      </c>
    </row>
    <row r="13472" spans="1:19" hidden="1" x14ac:dyDescent="0.2">
      <c r="A13472">
        <v>2369</v>
      </c>
      <c r="B13472" t="s">
        <v>21723</v>
      </c>
      <c r="C13472" t="s">
        <v>21724</v>
      </c>
      <c r="D13472">
        <v>2.8</v>
      </c>
      <c r="E13472">
        <v>23</v>
      </c>
      <c r="F13472" t="s">
        <v>79</v>
      </c>
      <c r="G13472" t="s">
        <v>55</v>
      </c>
      <c r="H13472" t="s">
        <v>46</v>
      </c>
      <c r="I13472" t="s">
        <v>21502</v>
      </c>
      <c r="J13472" t="s">
        <v>21503</v>
      </c>
      <c r="K13472"/>
      <c r="L13472" t="s">
        <v>21725</v>
      </c>
      <c r="M13472" t="s">
        <v>26</v>
      </c>
      <c r="N13472">
        <v>2</v>
      </c>
      <c r="P13472" t="s">
        <v>20366</v>
      </c>
      <c r="Q13472" t="s">
        <v>21726</v>
      </c>
      <c r="S13472" t="s">
        <v>20368</v>
      </c>
    </row>
    <row r="13473" spans="1:19" hidden="1" x14ac:dyDescent="0.2">
      <c r="A13473">
        <v>2369</v>
      </c>
      <c r="B13473" t="s">
        <v>21723</v>
      </c>
      <c r="C13473" t="s">
        <v>21490</v>
      </c>
      <c r="D13473">
        <v>3.22</v>
      </c>
      <c r="E13473">
        <v>23</v>
      </c>
      <c r="F13473" t="s">
        <v>79</v>
      </c>
      <c r="G13473" t="s">
        <v>55</v>
      </c>
      <c r="H13473" t="s">
        <v>46</v>
      </c>
      <c r="I13473" t="s">
        <v>21502</v>
      </c>
      <c r="J13473" t="s">
        <v>21503</v>
      </c>
      <c r="K13473"/>
      <c r="L13473" t="s">
        <v>21725</v>
      </c>
      <c r="M13473" t="s">
        <v>26</v>
      </c>
      <c r="N13473">
        <v>2</v>
      </c>
      <c r="P13473" t="s">
        <v>20366</v>
      </c>
      <c r="Q13473" t="s">
        <v>21726</v>
      </c>
      <c r="S13473" t="s">
        <v>20368</v>
      </c>
    </row>
    <row r="13474" spans="1:19" hidden="1" x14ac:dyDescent="0.2">
      <c r="A13474">
        <v>2370</v>
      </c>
      <c r="B13474" t="s">
        <v>21727</v>
      </c>
      <c r="C13474" t="s">
        <v>21490</v>
      </c>
      <c r="D13474">
        <v>3.91</v>
      </c>
      <c r="E13474">
        <v>25</v>
      </c>
      <c r="F13474" t="s">
        <v>79</v>
      </c>
      <c r="G13474" t="s">
        <v>55</v>
      </c>
      <c r="H13474" t="s">
        <v>46</v>
      </c>
      <c r="I13474" t="s">
        <v>4239</v>
      </c>
      <c r="K13474"/>
      <c r="L13474" t="s">
        <v>21728</v>
      </c>
      <c r="M13474" t="s">
        <v>20396</v>
      </c>
      <c r="N13474">
        <v>4</v>
      </c>
      <c r="P13474" t="s">
        <v>20366</v>
      </c>
      <c r="Q13474" t="s">
        <v>21729</v>
      </c>
      <c r="S13474" t="s">
        <v>20368</v>
      </c>
    </row>
    <row r="13475" spans="1:19" hidden="1" x14ac:dyDescent="0.2">
      <c r="A13475">
        <v>2370</v>
      </c>
      <c r="B13475" t="s">
        <v>21727</v>
      </c>
      <c r="C13475" t="s">
        <v>21724</v>
      </c>
      <c r="D13475">
        <v>4.07</v>
      </c>
      <c r="E13475">
        <v>25</v>
      </c>
      <c r="F13475" t="s">
        <v>79</v>
      </c>
      <c r="G13475" t="s">
        <v>55</v>
      </c>
      <c r="H13475" t="s">
        <v>46</v>
      </c>
      <c r="I13475" t="s">
        <v>4239</v>
      </c>
      <c r="K13475"/>
      <c r="L13475" t="s">
        <v>21728</v>
      </c>
      <c r="M13475" t="s">
        <v>20396</v>
      </c>
      <c r="N13475">
        <v>4</v>
      </c>
      <c r="P13475" t="s">
        <v>20366</v>
      </c>
      <c r="Q13475" t="s">
        <v>21729</v>
      </c>
      <c r="S13475" t="s">
        <v>20368</v>
      </c>
    </row>
    <row r="13476" spans="1:19" hidden="1" x14ac:dyDescent="0.2">
      <c r="A13476">
        <v>2370</v>
      </c>
      <c r="B13476" t="s">
        <v>21727</v>
      </c>
      <c r="C13476" t="s">
        <v>21490</v>
      </c>
      <c r="D13476">
        <v>3.95</v>
      </c>
      <c r="E13476">
        <v>25</v>
      </c>
      <c r="F13476" t="s">
        <v>79</v>
      </c>
      <c r="G13476" t="s">
        <v>55</v>
      </c>
      <c r="H13476" t="s">
        <v>46</v>
      </c>
      <c r="I13476" t="s">
        <v>5293</v>
      </c>
      <c r="K13476"/>
      <c r="L13476" t="s">
        <v>21728</v>
      </c>
      <c r="M13476" t="s">
        <v>20396</v>
      </c>
      <c r="N13476">
        <v>4</v>
      </c>
      <c r="P13476" t="s">
        <v>20366</v>
      </c>
      <c r="Q13476" t="s">
        <v>21729</v>
      </c>
      <c r="S13476" t="s">
        <v>20368</v>
      </c>
    </row>
    <row r="13477" spans="1:19" hidden="1" x14ac:dyDescent="0.2">
      <c r="A13477">
        <v>2370</v>
      </c>
      <c r="B13477" t="s">
        <v>21727</v>
      </c>
      <c r="C13477" t="s">
        <v>21724</v>
      </c>
      <c r="D13477">
        <v>4.0999999999999996</v>
      </c>
      <c r="E13477">
        <v>25</v>
      </c>
      <c r="F13477" t="s">
        <v>79</v>
      </c>
      <c r="G13477" t="s">
        <v>55</v>
      </c>
      <c r="H13477" t="s">
        <v>46</v>
      </c>
      <c r="I13477" t="s">
        <v>5293</v>
      </c>
      <c r="K13477"/>
      <c r="L13477" t="s">
        <v>21728</v>
      </c>
      <c r="M13477" t="s">
        <v>20396</v>
      </c>
      <c r="N13477">
        <v>4</v>
      </c>
      <c r="P13477" t="s">
        <v>20366</v>
      </c>
      <c r="Q13477" t="s">
        <v>21729</v>
      </c>
      <c r="S13477" t="s">
        <v>20368</v>
      </c>
    </row>
    <row r="13478" spans="1:19" hidden="1" x14ac:dyDescent="0.2">
      <c r="A13478">
        <v>2370</v>
      </c>
      <c r="B13478" t="s">
        <v>21727</v>
      </c>
      <c r="C13478" t="s">
        <v>21490</v>
      </c>
      <c r="D13478">
        <v>3.93</v>
      </c>
      <c r="E13478">
        <v>23</v>
      </c>
      <c r="F13478" t="s">
        <v>79</v>
      </c>
      <c r="G13478" t="s">
        <v>55</v>
      </c>
      <c r="H13478" t="s">
        <v>46</v>
      </c>
      <c r="I13478" t="s">
        <v>21502</v>
      </c>
      <c r="J13478" t="s">
        <v>21503</v>
      </c>
      <c r="K13478"/>
      <c r="L13478" t="s">
        <v>21728</v>
      </c>
      <c r="M13478" t="s">
        <v>20396</v>
      </c>
      <c r="N13478">
        <v>4</v>
      </c>
      <c r="P13478" t="s">
        <v>20366</v>
      </c>
      <c r="Q13478" t="s">
        <v>21729</v>
      </c>
      <c r="S13478" t="s">
        <v>20368</v>
      </c>
    </row>
    <row r="13479" spans="1:19" hidden="1" x14ac:dyDescent="0.2">
      <c r="A13479">
        <v>2370</v>
      </c>
      <c r="B13479" t="s">
        <v>21727</v>
      </c>
      <c r="C13479" t="s">
        <v>21724</v>
      </c>
      <c r="D13479">
        <v>4.09</v>
      </c>
      <c r="E13479">
        <v>23</v>
      </c>
      <c r="F13479" t="s">
        <v>79</v>
      </c>
      <c r="G13479" t="s">
        <v>55</v>
      </c>
      <c r="H13479" t="s">
        <v>46</v>
      </c>
      <c r="I13479" t="s">
        <v>21502</v>
      </c>
      <c r="J13479" t="s">
        <v>21503</v>
      </c>
      <c r="K13479"/>
      <c r="L13479" t="s">
        <v>21728</v>
      </c>
      <c r="M13479" t="s">
        <v>20396</v>
      </c>
      <c r="N13479">
        <v>4</v>
      </c>
      <c r="P13479" t="s">
        <v>20366</v>
      </c>
      <c r="Q13479" t="s">
        <v>21729</v>
      </c>
      <c r="S13479" t="s">
        <v>20368</v>
      </c>
    </row>
    <row r="13480" spans="1:19" hidden="1" x14ac:dyDescent="0.2">
      <c r="A13480">
        <v>2371</v>
      </c>
      <c r="B13480" t="s">
        <v>21730</v>
      </c>
      <c r="C13480" t="s">
        <v>21490</v>
      </c>
      <c r="D13480">
        <v>4.1500000000000004</v>
      </c>
      <c r="E13480">
        <v>23</v>
      </c>
      <c r="F13480" t="s">
        <v>79</v>
      </c>
      <c r="G13480" t="s">
        <v>55</v>
      </c>
      <c r="H13480" t="s">
        <v>46</v>
      </c>
      <c r="I13480" t="s">
        <v>21502</v>
      </c>
      <c r="K13480"/>
      <c r="L13480" t="s">
        <v>21731</v>
      </c>
      <c r="M13480" t="s">
        <v>26</v>
      </c>
      <c r="N13480">
        <v>2</v>
      </c>
      <c r="P13480" t="s">
        <v>20366</v>
      </c>
      <c r="Q13480" t="s">
        <v>21732</v>
      </c>
      <c r="S13480" t="s">
        <v>20368</v>
      </c>
    </row>
    <row r="13481" spans="1:19" hidden="1" x14ac:dyDescent="0.2">
      <c r="A13481">
        <v>2372</v>
      </c>
      <c r="B13481" t="s">
        <v>21733</v>
      </c>
      <c r="C13481" t="s">
        <v>105</v>
      </c>
      <c r="D13481">
        <v>2.5499999999999998</v>
      </c>
      <c r="E13481">
        <v>23</v>
      </c>
      <c r="F13481" t="s">
        <v>79</v>
      </c>
      <c r="G13481" t="s">
        <v>55</v>
      </c>
      <c r="H13481" t="s">
        <v>46</v>
      </c>
      <c r="I13481" t="s">
        <v>21502</v>
      </c>
      <c r="J13481" t="s">
        <v>21503</v>
      </c>
      <c r="K13481"/>
      <c r="L13481" t="s">
        <v>21734</v>
      </c>
      <c r="M13481" t="s">
        <v>26</v>
      </c>
      <c r="N13481">
        <v>2</v>
      </c>
      <c r="P13481" t="s">
        <v>20366</v>
      </c>
      <c r="Q13481" t="s">
        <v>21735</v>
      </c>
      <c r="S13481" t="s">
        <v>20368</v>
      </c>
    </row>
    <row r="13482" spans="1:19" hidden="1" x14ac:dyDescent="0.2">
      <c r="A13482">
        <v>2373</v>
      </c>
      <c r="B13482" t="s">
        <v>21736</v>
      </c>
      <c r="C13482" t="s">
        <v>21724</v>
      </c>
      <c r="D13482">
        <v>4.07</v>
      </c>
      <c r="E13482">
        <v>23</v>
      </c>
      <c r="F13482" t="s">
        <v>79</v>
      </c>
      <c r="G13482" t="s">
        <v>55</v>
      </c>
      <c r="H13482" t="s">
        <v>46</v>
      </c>
      <c r="I13482" t="s">
        <v>21502</v>
      </c>
      <c r="J13482" t="s">
        <v>21503</v>
      </c>
      <c r="K13482"/>
      <c r="L13482" t="s">
        <v>21737</v>
      </c>
      <c r="M13482" t="s">
        <v>26</v>
      </c>
      <c r="N13482">
        <v>2</v>
      </c>
      <c r="P13482" t="s">
        <v>20366</v>
      </c>
      <c r="Q13482" t="s">
        <v>21738</v>
      </c>
      <c r="S13482" t="s">
        <v>20368</v>
      </c>
    </row>
    <row r="13483" spans="1:19" hidden="1" x14ac:dyDescent="0.2">
      <c r="A13483">
        <v>2373</v>
      </c>
      <c r="B13483" t="s">
        <v>21736</v>
      </c>
      <c r="C13483" t="s">
        <v>21490</v>
      </c>
      <c r="D13483">
        <v>4.12</v>
      </c>
      <c r="E13483">
        <v>23</v>
      </c>
      <c r="F13483" t="s">
        <v>79</v>
      </c>
      <c r="G13483" t="s">
        <v>55</v>
      </c>
      <c r="H13483" t="s">
        <v>46</v>
      </c>
      <c r="I13483" t="s">
        <v>21502</v>
      </c>
      <c r="J13483" t="s">
        <v>21503</v>
      </c>
      <c r="K13483"/>
      <c r="L13483" t="s">
        <v>21737</v>
      </c>
      <c r="M13483" t="s">
        <v>26</v>
      </c>
      <c r="N13483">
        <v>2</v>
      </c>
      <c r="P13483" t="s">
        <v>20366</v>
      </c>
      <c r="Q13483" t="s">
        <v>21738</v>
      </c>
      <c r="S13483" t="s">
        <v>20368</v>
      </c>
    </row>
    <row r="13484" spans="1:19" hidden="1" x14ac:dyDescent="0.2">
      <c r="A13484">
        <v>2374</v>
      </c>
      <c r="B13484" t="s">
        <v>21739</v>
      </c>
      <c r="C13484" t="s">
        <v>21490</v>
      </c>
      <c r="D13484">
        <v>4.04</v>
      </c>
      <c r="E13484" t="s">
        <v>363</v>
      </c>
      <c r="G13484" t="s">
        <v>55</v>
      </c>
      <c r="H13484" t="s">
        <v>23</v>
      </c>
      <c r="I13484" t="s">
        <v>5808</v>
      </c>
      <c r="K13484"/>
      <c r="L13484" t="s">
        <v>21740</v>
      </c>
      <c r="M13484" t="s">
        <v>26</v>
      </c>
      <c r="N13484">
        <v>2</v>
      </c>
      <c r="P13484" t="s">
        <v>20366</v>
      </c>
      <c r="Q13484" t="s">
        <v>21741</v>
      </c>
      <c r="S13484" t="s">
        <v>20368</v>
      </c>
    </row>
    <row r="13485" spans="1:19" hidden="1" x14ac:dyDescent="0.2">
      <c r="A13485">
        <v>2374</v>
      </c>
      <c r="B13485" t="s">
        <v>21739</v>
      </c>
      <c r="C13485" t="s">
        <v>21724</v>
      </c>
      <c r="D13485">
        <v>3.04</v>
      </c>
      <c r="E13485" t="s">
        <v>363</v>
      </c>
      <c r="G13485" t="s">
        <v>55</v>
      </c>
      <c r="H13485" t="s">
        <v>23</v>
      </c>
      <c r="I13485" t="s">
        <v>5808</v>
      </c>
      <c r="K13485"/>
      <c r="L13485" t="s">
        <v>21740</v>
      </c>
      <c r="M13485" t="s">
        <v>26</v>
      </c>
      <c r="N13485">
        <v>2</v>
      </c>
      <c r="P13485" t="s">
        <v>20366</v>
      </c>
      <c r="Q13485" t="s">
        <v>21741</v>
      </c>
      <c r="S13485" t="s">
        <v>20368</v>
      </c>
    </row>
    <row r="13486" spans="1:19" hidden="1" x14ac:dyDescent="0.2">
      <c r="A13486">
        <v>2375</v>
      </c>
      <c r="B13486" t="s">
        <v>21742</v>
      </c>
      <c r="C13486" t="s">
        <v>21490</v>
      </c>
      <c r="D13486">
        <v>3.74</v>
      </c>
      <c r="E13486">
        <v>25</v>
      </c>
      <c r="F13486" t="s">
        <v>79</v>
      </c>
      <c r="G13486" t="s">
        <v>55</v>
      </c>
      <c r="H13486" t="s">
        <v>46</v>
      </c>
      <c r="I13486" t="s">
        <v>4239</v>
      </c>
      <c r="K13486"/>
      <c r="L13486" t="s">
        <v>21743</v>
      </c>
      <c r="M13486" t="s">
        <v>26</v>
      </c>
      <c r="N13486">
        <v>2</v>
      </c>
      <c r="P13486" t="s">
        <v>20366</v>
      </c>
      <c r="Q13486" t="s">
        <v>21744</v>
      </c>
      <c r="S13486" t="s">
        <v>20368</v>
      </c>
    </row>
    <row r="13487" spans="1:19" hidden="1" x14ac:dyDescent="0.2">
      <c r="A13487">
        <v>2375</v>
      </c>
      <c r="B13487" t="s">
        <v>21742</v>
      </c>
      <c r="C13487" t="s">
        <v>21724</v>
      </c>
      <c r="D13487">
        <v>3.98</v>
      </c>
      <c r="E13487">
        <v>25</v>
      </c>
      <c r="F13487" t="s">
        <v>79</v>
      </c>
      <c r="G13487" t="s">
        <v>55</v>
      </c>
      <c r="H13487" t="s">
        <v>46</v>
      </c>
      <c r="I13487" t="s">
        <v>4239</v>
      </c>
      <c r="K13487"/>
      <c r="L13487" t="s">
        <v>21743</v>
      </c>
      <c r="M13487" t="s">
        <v>26</v>
      </c>
      <c r="N13487">
        <v>2</v>
      </c>
      <c r="P13487" t="s">
        <v>20366</v>
      </c>
      <c r="Q13487" t="s">
        <v>21744</v>
      </c>
      <c r="S13487" t="s">
        <v>20368</v>
      </c>
    </row>
    <row r="13488" spans="1:19" hidden="1" x14ac:dyDescent="0.2">
      <c r="A13488">
        <v>2376</v>
      </c>
      <c r="B13488" t="s">
        <v>21745</v>
      </c>
      <c r="C13488" t="s">
        <v>21490</v>
      </c>
      <c r="D13488">
        <v>3.77</v>
      </c>
      <c r="E13488">
        <v>25</v>
      </c>
      <c r="F13488" t="s">
        <v>79</v>
      </c>
      <c r="G13488" t="s">
        <v>55</v>
      </c>
      <c r="H13488" t="s">
        <v>46</v>
      </c>
      <c r="I13488" t="s">
        <v>4239</v>
      </c>
      <c r="K13488"/>
      <c r="L13488" t="s">
        <v>21746</v>
      </c>
      <c r="M13488" t="s">
        <v>26</v>
      </c>
      <c r="N13488">
        <v>2</v>
      </c>
      <c r="P13488" t="s">
        <v>20366</v>
      </c>
      <c r="Q13488" t="s">
        <v>21747</v>
      </c>
      <c r="S13488" t="s">
        <v>20368</v>
      </c>
    </row>
    <row r="13489" spans="1:19" hidden="1" x14ac:dyDescent="0.2">
      <c r="A13489">
        <v>2376</v>
      </c>
      <c r="B13489" t="s">
        <v>21745</v>
      </c>
      <c r="C13489" t="s">
        <v>21724</v>
      </c>
      <c r="D13489">
        <v>3.9</v>
      </c>
      <c r="E13489">
        <v>25</v>
      </c>
      <c r="F13489" t="s">
        <v>79</v>
      </c>
      <c r="G13489" t="s">
        <v>55</v>
      </c>
      <c r="H13489" t="s">
        <v>46</v>
      </c>
      <c r="I13489" t="s">
        <v>4239</v>
      </c>
      <c r="K13489"/>
      <c r="L13489" t="s">
        <v>21746</v>
      </c>
      <c r="M13489" t="s">
        <v>26</v>
      </c>
      <c r="N13489">
        <v>2</v>
      </c>
      <c r="P13489" t="s">
        <v>20366</v>
      </c>
      <c r="Q13489" t="s">
        <v>21747</v>
      </c>
      <c r="S13489" t="s">
        <v>20368</v>
      </c>
    </row>
    <row r="13490" spans="1:19" hidden="1" x14ac:dyDescent="0.2">
      <c r="A13490">
        <v>2377</v>
      </c>
      <c r="B13490" t="s">
        <v>21748</v>
      </c>
      <c r="C13490" t="s">
        <v>105</v>
      </c>
      <c r="D13490">
        <v>6</v>
      </c>
      <c r="E13490">
        <v>2</v>
      </c>
      <c r="F13490" t="s">
        <v>21009</v>
      </c>
      <c r="G13490" t="s">
        <v>55</v>
      </c>
      <c r="H13490" t="s">
        <v>23</v>
      </c>
      <c r="I13490" t="s">
        <v>3404</v>
      </c>
      <c r="K13490"/>
      <c r="L13490" t="s">
        <v>21749</v>
      </c>
      <c r="M13490" t="s">
        <v>21059</v>
      </c>
      <c r="N13490">
        <v>5</v>
      </c>
      <c r="O13490" t="s">
        <v>21750</v>
      </c>
      <c r="P13490" t="s">
        <v>20366</v>
      </c>
      <c r="Q13490" t="s">
        <v>21751</v>
      </c>
      <c r="S13490" t="s">
        <v>20368</v>
      </c>
    </row>
    <row r="13491" spans="1:19" hidden="1" x14ac:dyDescent="0.2">
      <c r="A13491">
        <v>2379</v>
      </c>
      <c r="B13491" t="s">
        <v>21752</v>
      </c>
      <c r="C13491" t="s">
        <v>105</v>
      </c>
      <c r="D13491">
        <v>3.45</v>
      </c>
      <c r="E13491">
        <v>25</v>
      </c>
      <c r="F13491" t="s">
        <v>21054</v>
      </c>
      <c r="G13491" t="s">
        <v>31</v>
      </c>
      <c r="H13491" t="s">
        <v>46</v>
      </c>
      <c r="I13491" t="s">
        <v>186</v>
      </c>
      <c r="K13491"/>
      <c r="L13491" t="s">
        <v>21753</v>
      </c>
      <c r="M13491" t="s">
        <v>26</v>
      </c>
      <c r="N13491">
        <v>2</v>
      </c>
      <c r="P13491" t="s">
        <v>20366</v>
      </c>
      <c r="Q13491" t="s">
        <v>21754</v>
      </c>
      <c r="S13491" t="s">
        <v>20368</v>
      </c>
    </row>
    <row r="13492" spans="1:19" hidden="1" x14ac:dyDescent="0.2">
      <c r="A13492">
        <v>2379</v>
      </c>
      <c r="B13492" t="s">
        <v>21752</v>
      </c>
      <c r="C13492" t="s">
        <v>105</v>
      </c>
      <c r="D13492">
        <v>2.5</v>
      </c>
      <c r="E13492">
        <v>20</v>
      </c>
      <c r="F13492" t="s">
        <v>21054</v>
      </c>
      <c r="G13492" t="s">
        <v>31</v>
      </c>
      <c r="H13492" t="s">
        <v>46</v>
      </c>
      <c r="I13492" t="s">
        <v>20409</v>
      </c>
      <c r="K13492"/>
      <c r="L13492" t="s">
        <v>21753</v>
      </c>
      <c r="M13492" t="s">
        <v>26</v>
      </c>
      <c r="N13492">
        <v>2</v>
      </c>
      <c r="P13492" t="s">
        <v>20366</v>
      </c>
      <c r="Q13492" t="s">
        <v>21754</v>
      </c>
      <c r="S13492" t="s">
        <v>20368</v>
      </c>
    </row>
    <row r="13493" spans="1:19" hidden="1" x14ac:dyDescent="0.2">
      <c r="A13493">
        <v>2380</v>
      </c>
      <c r="B13493" t="s">
        <v>21755</v>
      </c>
      <c r="C13493" t="s">
        <v>105</v>
      </c>
      <c r="D13493">
        <v>3.64</v>
      </c>
      <c r="E13493">
        <v>25</v>
      </c>
      <c r="F13493" t="s">
        <v>79</v>
      </c>
      <c r="G13493" t="s">
        <v>55</v>
      </c>
      <c r="H13493" t="s">
        <v>23</v>
      </c>
      <c r="I13493" t="s">
        <v>3573</v>
      </c>
      <c r="K13493"/>
      <c r="L13493" t="s">
        <v>21756</v>
      </c>
      <c r="M13493" t="s">
        <v>26</v>
      </c>
      <c r="N13493">
        <v>2</v>
      </c>
      <c r="P13493" t="s">
        <v>20366</v>
      </c>
      <c r="Q13493" t="s">
        <v>21757</v>
      </c>
      <c r="S13493" t="s">
        <v>20368</v>
      </c>
    </row>
    <row r="13494" spans="1:19" hidden="1" x14ac:dyDescent="0.2">
      <c r="A13494">
        <v>2381</v>
      </c>
      <c r="B13494" t="s">
        <v>21758</v>
      </c>
      <c r="C13494" t="s">
        <v>105</v>
      </c>
      <c r="D13494">
        <v>3.05</v>
      </c>
      <c r="E13494">
        <v>25</v>
      </c>
      <c r="F13494" t="s">
        <v>79</v>
      </c>
      <c r="G13494" t="s">
        <v>55</v>
      </c>
      <c r="H13494" t="s">
        <v>46</v>
      </c>
      <c r="I13494" t="s">
        <v>3573</v>
      </c>
      <c r="K13494"/>
      <c r="L13494" t="s">
        <v>21759</v>
      </c>
      <c r="M13494" t="s">
        <v>26</v>
      </c>
      <c r="N13494">
        <v>2</v>
      </c>
      <c r="P13494" t="s">
        <v>20366</v>
      </c>
      <c r="Q13494" t="s">
        <v>21760</v>
      </c>
      <c r="S13494" t="s">
        <v>20368</v>
      </c>
    </row>
    <row r="13495" spans="1:19" hidden="1" x14ac:dyDescent="0.2">
      <c r="A13495">
        <v>2382</v>
      </c>
      <c r="B13495" t="s">
        <v>21761</v>
      </c>
      <c r="C13495" t="s">
        <v>105</v>
      </c>
      <c r="D13495">
        <v>5.76</v>
      </c>
      <c r="E13495">
        <v>25</v>
      </c>
      <c r="F13495" t="s">
        <v>1546</v>
      </c>
      <c r="G13495" t="s">
        <v>55</v>
      </c>
      <c r="H13495" t="s">
        <v>46</v>
      </c>
      <c r="I13495" t="s">
        <v>1358</v>
      </c>
      <c r="K13495"/>
      <c r="L13495" t="s">
        <v>21762</v>
      </c>
      <c r="M13495" t="s">
        <v>26</v>
      </c>
      <c r="N13495">
        <v>2</v>
      </c>
      <c r="P13495" t="s">
        <v>20366</v>
      </c>
      <c r="Q13495" t="s">
        <v>21763</v>
      </c>
      <c r="S13495" t="s">
        <v>20368</v>
      </c>
    </row>
    <row r="13496" spans="1:19" hidden="1" x14ac:dyDescent="0.2">
      <c r="A13496">
        <v>2383</v>
      </c>
      <c r="B13496" t="s">
        <v>21764</v>
      </c>
      <c r="C13496" t="s">
        <v>105</v>
      </c>
      <c r="D13496">
        <v>7.37</v>
      </c>
      <c r="E13496">
        <v>25</v>
      </c>
      <c r="F13496" t="s">
        <v>1546</v>
      </c>
      <c r="G13496" t="s">
        <v>55</v>
      </c>
      <c r="H13496" t="s">
        <v>46</v>
      </c>
      <c r="I13496" t="s">
        <v>1358</v>
      </c>
      <c r="K13496"/>
      <c r="L13496" t="s">
        <v>21765</v>
      </c>
      <c r="M13496" t="s">
        <v>26</v>
      </c>
      <c r="N13496">
        <v>2</v>
      </c>
      <c r="P13496" t="s">
        <v>20366</v>
      </c>
      <c r="Q13496" t="s">
        <v>21766</v>
      </c>
      <c r="S13496" t="s">
        <v>20368</v>
      </c>
    </row>
    <row r="13497" spans="1:19" hidden="1" x14ac:dyDescent="0.2">
      <c r="A13497">
        <v>2384</v>
      </c>
      <c r="B13497" t="s">
        <v>21767</v>
      </c>
      <c r="C13497" t="s">
        <v>105</v>
      </c>
      <c r="D13497">
        <v>6.1</v>
      </c>
      <c r="E13497">
        <v>25</v>
      </c>
      <c r="F13497" t="s">
        <v>1546</v>
      </c>
      <c r="G13497" t="s">
        <v>55</v>
      </c>
      <c r="H13497" t="s">
        <v>46</v>
      </c>
      <c r="I13497" t="s">
        <v>287</v>
      </c>
      <c r="K13497"/>
      <c r="L13497" t="s">
        <v>21768</v>
      </c>
      <c r="M13497" t="s">
        <v>20719</v>
      </c>
      <c r="N13497">
        <v>3</v>
      </c>
      <c r="P13497" t="s">
        <v>20366</v>
      </c>
      <c r="Q13497" t="s">
        <v>21769</v>
      </c>
      <c r="S13497" t="s">
        <v>20368</v>
      </c>
    </row>
    <row r="13498" spans="1:19" hidden="1" x14ac:dyDescent="0.2">
      <c r="A13498">
        <v>2385</v>
      </c>
      <c r="B13498" t="s">
        <v>21770</v>
      </c>
      <c r="C13498" t="s">
        <v>105</v>
      </c>
      <c r="D13498">
        <v>2.19</v>
      </c>
      <c r="E13498">
        <v>25</v>
      </c>
      <c r="G13498" t="s">
        <v>31</v>
      </c>
      <c r="H13498" t="s">
        <v>46</v>
      </c>
      <c r="I13498" t="s">
        <v>21063</v>
      </c>
      <c r="K13498"/>
      <c r="L13498" t="s">
        <v>21771</v>
      </c>
      <c r="M13498" t="s">
        <v>26</v>
      </c>
      <c r="N13498">
        <v>2</v>
      </c>
      <c r="P13498" t="s">
        <v>20366</v>
      </c>
      <c r="Q13498" t="s">
        <v>21772</v>
      </c>
      <c r="S13498" t="s">
        <v>20368</v>
      </c>
    </row>
    <row r="13499" spans="1:19" hidden="1" x14ac:dyDescent="0.2">
      <c r="A13499">
        <v>2386</v>
      </c>
      <c r="B13499" t="s">
        <v>21773</v>
      </c>
      <c r="C13499" t="s">
        <v>105</v>
      </c>
      <c r="D13499">
        <v>3.95</v>
      </c>
      <c r="E13499">
        <v>25</v>
      </c>
      <c r="G13499" t="s">
        <v>31</v>
      </c>
      <c r="H13499" t="s">
        <v>46</v>
      </c>
      <c r="I13499" t="s">
        <v>21063</v>
      </c>
      <c r="K13499"/>
      <c r="L13499" t="s">
        <v>21774</v>
      </c>
      <c r="M13499" t="s">
        <v>26</v>
      </c>
      <c r="N13499">
        <v>2</v>
      </c>
      <c r="P13499" t="s">
        <v>20366</v>
      </c>
      <c r="Q13499" t="s">
        <v>21775</v>
      </c>
      <c r="S13499" t="s">
        <v>20368</v>
      </c>
    </row>
    <row r="13500" spans="1:19" hidden="1" x14ac:dyDescent="0.2">
      <c r="A13500">
        <v>2389</v>
      </c>
      <c r="B13500" t="s">
        <v>21776</v>
      </c>
      <c r="C13500" t="s">
        <v>105</v>
      </c>
      <c r="D13500">
        <v>9.09</v>
      </c>
      <c r="E13500">
        <v>25</v>
      </c>
      <c r="F13500" t="s">
        <v>11159</v>
      </c>
      <c r="G13500" t="s">
        <v>55</v>
      </c>
      <c r="H13500" t="s">
        <v>46</v>
      </c>
      <c r="I13500" t="s">
        <v>9540</v>
      </c>
      <c r="K13500"/>
      <c r="L13500" t="s">
        <v>21777</v>
      </c>
      <c r="M13500" t="s">
        <v>21125</v>
      </c>
      <c r="N13500">
        <v>3</v>
      </c>
      <c r="O13500" t="s">
        <v>21778</v>
      </c>
      <c r="P13500" t="s">
        <v>20366</v>
      </c>
      <c r="Q13500" t="s">
        <v>21779</v>
      </c>
      <c r="S13500" t="s">
        <v>20368</v>
      </c>
    </row>
    <row r="13501" spans="1:19" hidden="1" x14ac:dyDescent="0.2">
      <c r="A13501">
        <v>2389</v>
      </c>
      <c r="B13501" t="s">
        <v>21776</v>
      </c>
      <c r="C13501" t="s">
        <v>105</v>
      </c>
      <c r="D13501">
        <v>9.1999999999999993</v>
      </c>
      <c r="E13501">
        <v>25</v>
      </c>
      <c r="F13501" t="s">
        <v>1546</v>
      </c>
      <c r="G13501" t="s">
        <v>55</v>
      </c>
      <c r="H13501" t="s">
        <v>46</v>
      </c>
      <c r="I13501" t="s">
        <v>21026</v>
      </c>
      <c r="K13501"/>
      <c r="L13501" t="s">
        <v>21777</v>
      </c>
      <c r="M13501" t="s">
        <v>21125</v>
      </c>
      <c r="N13501">
        <v>3</v>
      </c>
      <c r="O13501" t="s">
        <v>21778</v>
      </c>
      <c r="P13501" t="s">
        <v>20366</v>
      </c>
      <c r="Q13501" t="s">
        <v>21779</v>
      </c>
      <c r="S13501" t="s">
        <v>20368</v>
      </c>
    </row>
    <row r="13502" spans="1:19" hidden="1" x14ac:dyDescent="0.2">
      <c r="A13502">
        <v>2390</v>
      </c>
      <c r="B13502" t="s">
        <v>21780</v>
      </c>
      <c r="C13502" t="s">
        <v>105</v>
      </c>
      <c r="D13502" t="s">
        <v>3376</v>
      </c>
      <c r="E13502">
        <v>25</v>
      </c>
      <c r="F13502" t="s">
        <v>1546</v>
      </c>
      <c r="G13502" t="s">
        <v>55</v>
      </c>
      <c r="I13502" t="s">
        <v>21026</v>
      </c>
      <c r="K13502"/>
      <c r="L13502" t="s">
        <v>21781</v>
      </c>
      <c r="M13502" t="s">
        <v>21125</v>
      </c>
      <c r="N13502">
        <v>3</v>
      </c>
      <c r="O13502" t="s">
        <v>21782</v>
      </c>
      <c r="P13502" t="s">
        <v>20366</v>
      </c>
      <c r="Q13502" t="s">
        <v>21783</v>
      </c>
      <c r="S13502" t="s">
        <v>20368</v>
      </c>
    </row>
    <row r="13503" spans="1:19" hidden="1" x14ac:dyDescent="0.2">
      <c r="A13503">
        <v>2391</v>
      </c>
      <c r="B13503" t="s">
        <v>21784</v>
      </c>
      <c r="C13503" t="s">
        <v>105</v>
      </c>
      <c r="D13503">
        <v>9.07</v>
      </c>
      <c r="E13503">
        <v>25</v>
      </c>
      <c r="F13503" t="s">
        <v>11159</v>
      </c>
      <c r="G13503" t="s">
        <v>55</v>
      </c>
      <c r="H13503" t="s">
        <v>46</v>
      </c>
      <c r="I13503" t="s">
        <v>9540</v>
      </c>
      <c r="K13503"/>
      <c r="L13503" t="s">
        <v>21785</v>
      </c>
      <c r="M13503" t="s">
        <v>21125</v>
      </c>
      <c r="N13503">
        <v>3</v>
      </c>
      <c r="O13503" t="s">
        <v>21786</v>
      </c>
      <c r="P13503" t="s">
        <v>20366</v>
      </c>
      <c r="Q13503" t="s">
        <v>21787</v>
      </c>
      <c r="S13503" t="s">
        <v>20368</v>
      </c>
    </row>
    <row r="13504" spans="1:19" hidden="1" x14ac:dyDescent="0.2">
      <c r="A13504">
        <v>2392</v>
      </c>
      <c r="B13504" t="s">
        <v>21788</v>
      </c>
      <c r="C13504" t="s">
        <v>105</v>
      </c>
      <c r="D13504">
        <v>1.7</v>
      </c>
      <c r="E13504">
        <v>20</v>
      </c>
      <c r="F13504" t="s">
        <v>209</v>
      </c>
      <c r="G13504" t="s">
        <v>55</v>
      </c>
      <c r="H13504" t="s">
        <v>23</v>
      </c>
      <c r="I13504" t="s">
        <v>21789</v>
      </c>
      <c r="K13504"/>
      <c r="L13504" t="s">
        <v>21790</v>
      </c>
      <c r="M13504" t="s">
        <v>26</v>
      </c>
      <c r="N13504">
        <v>2</v>
      </c>
      <c r="P13504" t="s">
        <v>20366</v>
      </c>
      <c r="Q13504" t="s">
        <v>21791</v>
      </c>
      <c r="S13504" t="s">
        <v>20368</v>
      </c>
    </row>
    <row r="13505" spans="1:19" hidden="1" x14ac:dyDescent="0.2">
      <c r="A13505">
        <v>2392</v>
      </c>
      <c r="B13505" t="s">
        <v>21788</v>
      </c>
      <c r="C13505" t="s">
        <v>20452</v>
      </c>
      <c r="D13505">
        <v>7.4</v>
      </c>
      <c r="E13505">
        <v>20</v>
      </c>
      <c r="F13505" t="s">
        <v>209</v>
      </c>
      <c r="G13505" t="s">
        <v>55</v>
      </c>
      <c r="H13505" t="s">
        <v>23</v>
      </c>
      <c r="I13505" t="s">
        <v>21789</v>
      </c>
      <c r="K13505"/>
      <c r="L13505" t="s">
        <v>21790</v>
      </c>
      <c r="M13505" t="s">
        <v>26</v>
      </c>
      <c r="N13505">
        <v>2</v>
      </c>
      <c r="P13505" t="s">
        <v>20366</v>
      </c>
      <c r="Q13505" t="s">
        <v>21791</v>
      </c>
      <c r="S13505" t="s">
        <v>20368</v>
      </c>
    </row>
    <row r="13506" spans="1:19" hidden="1" x14ac:dyDescent="0.2">
      <c r="A13506">
        <v>2394</v>
      </c>
      <c r="B13506" t="s">
        <v>21792</v>
      </c>
      <c r="C13506" t="s">
        <v>105</v>
      </c>
      <c r="D13506">
        <v>11.74</v>
      </c>
      <c r="G13506" t="s">
        <v>1440</v>
      </c>
      <c r="I13506" t="s">
        <v>21793</v>
      </c>
      <c r="K13506"/>
      <c r="L13506" t="s">
        <v>21794</v>
      </c>
      <c r="M13506" t="s">
        <v>21480</v>
      </c>
      <c r="N13506">
        <v>4</v>
      </c>
      <c r="O13506" t="s">
        <v>21795</v>
      </c>
      <c r="P13506" t="s">
        <v>20366</v>
      </c>
      <c r="Q13506" t="s">
        <v>21796</v>
      </c>
      <c r="S13506" t="s">
        <v>20368</v>
      </c>
    </row>
    <row r="13507" spans="1:19" hidden="1" x14ac:dyDescent="0.2">
      <c r="A13507">
        <v>2395</v>
      </c>
      <c r="B13507" t="s">
        <v>21797</v>
      </c>
      <c r="C13507" t="s">
        <v>105</v>
      </c>
      <c r="D13507">
        <v>-1.43</v>
      </c>
      <c r="E13507">
        <v>20</v>
      </c>
      <c r="G13507" t="s">
        <v>75</v>
      </c>
      <c r="H13507" t="s">
        <v>23</v>
      </c>
      <c r="I13507" t="s">
        <v>7396</v>
      </c>
      <c r="K13507"/>
      <c r="L13507" t="s">
        <v>21798</v>
      </c>
      <c r="M13507" t="s">
        <v>26</v>
      </c>
      <c r="N13507">
        <v>2</v>
      </c>
      <c r="P13507" t="s">
        <v>20366</v>
      </c>
      <c r="Q13507" t="s">
        <v>21799</v>
      </c>
      <c r="S13507" t="s">
        <v>20368</v>
      </c>
    </row>
    <row r="13508" spans="1:19" hidden="1" x14ac:dyDescent="0.2">
      <c r="A13508">
        <v>2395</v>
      </c>
      <c r="B13508" t="s">
        <v>21797</v>
      </c>
      <c r="C13508" t="s">
        <v>20452</v>
      </c>
      <c r="D13508">
        <v>6.45</v>
      </c>
      <c r="E13508" t="s">
        <v>383</v>
      </c>
      <c r="G13508" t="s">
        <v>31</v>
      </c>
      <c r="H13508" t="s">
        <v>46</v>
      </c>
      <c r="I13508" t="s">
        <v>7396</v>
      </c>
      <c r="K13508"/>
      <c r="L13508" t="s">
        <v>21798</v>
      </c>
      <c r="M13508" t="s">
        <v>26</v>
      </c>
      <c r="N13508">
        <v>2</v>
      </c>
      <c r="P13508" t="s">
        <v>20366</v>
      </c>
      <c r="Q13508" t="s">
        <v>21799</v>
      </c>
      <c r="S13508" t="s">
        <v>20368</v>
      </c>
    </row>
    <row r="13509" spans="1:19" hidden="1" x14ac:dyDescent="0.2">
      <c r="A13509">
        <v>2396</v>
      </c>
      <c r="B13509" t="s">
        <v>21800</v>
      </c>
      <c r="C13509" t="s">
        <v>105</v>
      </c>
      <c r="D13509">
        <v>12.1</v>
      </c>
      <c r="E13509">
        <v>25</v>
      </c>
      <c r="G13509" t="s">
        <v>55</v>
      </c>
      <c r="H13509" t="s">
        <v>2675</v>
      </c>
      <c r="I13509" t="s">
        <v>13813</v>
      </c>
      <c r="K13509"/>
      <c r="L13509" t="s">
        <v>21801</v>
      </c>
      <c r="M13509" t="s">
        <v>26</v>
      </c>
      <c r="N13509">
        <v>2</v>
      </c>
      <c r="P13509" t="s">
        <v>20366</v>
      </c>
      <c r="Q13509" t="s">
        <v>21802</v>
      </c>
      <c r="S13509" t="s">
        <v>20368</v>
      </c>
    </row>
    <row r="13510" spans="1:19" hidden="1" x14ac:dyDescent="0.2">
      <c r="A13510">
        <v>2396</v>
      </c>
      <c r="B13510" t="s">
        <v>21800</v>
      </c>
      <c r="C13510" t="s">
        <v>20452</v>
      </c>
      <c r="D13510">
        <v>13.7</v>
      </c>
      <c r="E13510">
        <v>25</v>
      </c>
      <c r="G13510" t="s">
        <v>55</v>
      </c>
      <c r="H13510" t="s">
        <v>2675</v>
      </c>
      <c r="I13510" t="s">
        <v>13813</v>
      </c>
      <c r="K13510"/>
      <c r="L13510" t="s">
        <v>21801</v>
      </c>
      <c r="M13510" t="s">
        <v>26</v>
      </c>
      <c r="N13510">
        <v>2</v>
      </c>
      <c r="P13510" t="s">
        <v>20366</v>
      </c>
      <c r="Q13510" t="s">
        <v>21802</v>
      </c>
      <c r="S13510" t="s">
        <v>20368</v>
      </c>
    </row>
    <row r="13511" spans="1:19" hidden="1" x14ac:dyDescent="0.2">
      <c r="A13511">
        <v>2397</v>
      </c>
      <c r="B13511" t="s">
        <v>21803</v>
      </c>
      <c r="C13511" t="s">
        <v>105</v>
      </c>
      <c r="D13511">
        <v>2.9</v>
      </c>
      <c r="E13511">
        <v>25</v>
      </c>
      <c r="F13511" t="s">
        <v>20530</v>
      </c>
      <c r="G13511" t="s">
        <v>55</v>
      </c>
      <c r="H13511" t="s">
        <v>23</v>
      </c>
      <c r="I13511" t="s">
        <v>13148</v>
      </c>
      <c r="K13511"/>
      <c r="L13511" t="s">
        <v>21804</v>
      </c>
      <c r="M13511" t="s">
        <v>26</v>
      </c>
      <c r="N13511">
        <v>2</v>
      </c>
      <c r="P13511" t="s">
        <v>20366</v>
      </c>
      <c r="Q13511" t="s">
        <v>21805</v>
      </c>
      <c r="S13511" t="s">
        <v>20368</v>
      </c>
    </row>
    <row r="13512" spans="1:19" hidden="1" x14ac:dyDescent="0.2">
      <c r="A13512">
        <v>2397</v>
      </c>
      <c r="B13512" t="s">
        <v>21803</v>
      </c>
      <c r="C13512" t="s">
        <v>105</v>
      </c>
      <c r="D13512">
        <v>2.99</v>
      </c>
      <c r="E13512" t="s">
        <v>414</v>
      </c>
      <c r="F13512" t="s">
        <v>20530</v>
      </c>
      <c r="G13512" t="s">
        <v>567</v>
      </c>
      <c r="H13512" t="s">
        <v>23</v>
      </c>
      <c r="I13512" t="s">
        <v>13148</v>
      </c>
      <c r="K13512"/>
      <c r="L13512" t="s">
        <v>21804</v>
      </c>
      <c r="M13512" t="s">
        <v>26</v>
      </c>
      <c r="N13512">
        <v>2</v>
      </c>
      <c r="P13512" t="s">
        <v>20366</v>
      </c>
      <c r="Q13512" t="s">
        <v>21805</v>
      </c>
      <c r="S13512" t="s">
        <v>20368</v>
      </c>
    </row>
    <row r="13513" spans="1:19" hidden="1" x14ac:dyDescent="0.2">
      <c r="A13513">
        <v>2398</v>
      </c>
      <c r="B13513" t="s">
        <v>21806</v>
      </c>
      <c r="C13513" t="s">
        <v>105</v>
      </c>
      <c r="D13513">
        <v>3.23</v>
      </c>
      <c r="E13513">
        <v>25</v>
      </c>
      <c r="F13513" t="s">
        <v>20530</v>
      </c>
      <c r="G13513" t="s">
        <v>567</v>
      </c>
      <c r="H13513" t="s">
        <v>46</v>
      </c>
      <c r="I13513" t="s">
        <v>13148</v>
      </c>
      <c r="K13513"/>
      <c r="L13513" t="s">
        <v>21807</v>
      </c>
      <c r="M13513" t="s">
        <v>26</v>
      </c>
      <c r="N13513">
        <v>2</v>
      </c>
      <c r="P13513" t="s">
        <v>20366</v>
      </c>
      <c r="Q13513" t="s">
        <v>21808</v>
      </c>
      <c r="S13513" t="s">
        <v>20368</v>
      </c>
    </row>
    <row r="13514" spans="1:19" hidden="1" x14ac:dyDescent="0.2">
      <c r="A13514">
        <v>2399</v>
      </c>
      <c r="B13514" t="s">
        <v>21809</v>
      </c>
      <c r="C13514" t="s">
        <v>105</v>
      </c>
      <c r="D13514">
        <v>5.15</v>
      </c>
      <c r="E13514">
        <v>5</v>
      </c>
      <c r="G13514" t="s">
        <v>31</v>
      </c>
      <c r="H13514" t="s">
        <v>23</v>
      </c>
      <c r="I13514" t="s">
        <v>9910</v>
      </c>
      <c r="K13514"/>
      <c r="L13514" t="s">
        <v>21810</v>
      </c>
      <c r="M13514" t="s">
        <v>26</v>
      </c>
      <c r="N13514">
        <v>2</v>
      </c>
      <c r="P13514" t="s">
        <v>20366</v>
      </c>
      <c r="Q13514" t="s">
        <v>21811</v>
      </c>
      <c r="S13514" t="s">
        <v>20368</v>
      </c>
    </row>
    <row r="13515" spans="1:19" hidden="1" x14ac:dyDescent="0.2">
      <c r="A13515">
        <v>2399</v>
      </c>
      <c r="B13515" t="s">
        <v>21809</v>
      </c>
      <c r="C13515" t="s">
        <v>105</v>
      </c>
      <c r="D13515">
        <v>4.99</v>
      </c>
      <c r="E13515">
        <v>20</v>
      </c>
      <c r="G13515" t="s">
        <v>31</v>
      </c>
      <c r="H13515" t="s">
        <v>23</v>
      </c>
      <c r="I13515" t="s">
        <v>9910</v>
      </c>
      <c r="K13515"/>
      <c r="L13515" t="s">
        <v>21810</v>
      </c>
      <c r="M13515" t="s">
        <v>26</v>
      </c>
      <c r="N13515">
        <v>2</v>
      </c>
      <c r="P13515" t="s">
        <v>20366</v>
      </c>
      <c r="Q13515" t="s">
        <v>21811</v>
      </c>
      <c r="S13515" t="s">
        <v>20368</v>
      </c>
    </row>
    <row r="13516" spans="1:19" hidden="1" x14ac:dyDescent="0.2">
      <c r="A13516">
        <v>2399</v>
      </c>
      <c r="B13516" t="s">
        <v>21809</v>
      </c>
      <c r="C13516" t="s">
        <v>105</v>
      </c>
      <c r="D13516">
        <v>4.83</v>
      </c>
      <c r="E13516">
        <v>40</v>
      </c>
      <c r="G13516" t="s">
        <v>31</v>
      </c>
      <c r="H13516" t="s">
        <v>23</v>
      </c>
      <c r="I13516" t="s">
        <v>9910</v>
      </c>
      <c r="K13516"/>
      <c r="L13516" t="s">
        <v>21810</v>
      </c>
      <c r="M13516" t="s">
        <v>26</v>
      </c>
      <c r="N13516">
        <v>2</v>
      </c>
      <c r="P13516" t="s">
        <v>20366</v>
      </c>
      <c r="Q13516" t="s">
        <v>21811</v>
      </c>
      <c r="S13516" t="s">
        <v>20368</v>
      </c>
    </row>
    <row r="13517" spans="1:19" hidden="1" x14ac:dyDescent="0.2">
      <c r="A13517">
        <v>2399</v>
      </c>
      <c r="B13517" t="s">
        <v>21809</v>
      </c>
      <c r="C13517" t="s">
        <v>105</v>
      </c>
      <c r="D13517">
        <v>4.6900000000000004</v>
      </c>
      <c r="E13517">
        <v>60</v>
      </c>
      <c r="G13517" t="s">
        <v>31</v>
      </c>
      <c r="H13517" t="s">
        <v>23</v>
      </c>
      <c r="I13517" t="s">
        <v>9910</v>
      </c>
      <c r="K13517"/>
      <c r="L13517" t="s">
        <v>21810</v>
      </c>
      <c r="M13517" t="s">
        <v>26</v>
      </c>
      <c r="N13517">
        <v>2</v>
      </c>
      <c r="P13517" t="s">
        <v>20366</v>
      </c>
      <c r="Q13517" t="s">
        <v>21811</v>
      </c>
      <c r="S13517" t="s">
        <v>20368</v>
      </c>
    </row>
    <row r="13518" spans="1:19" hidden="1" x14ac:dyDescent="0.2">
      <c r="A13518">
        <v>2399</v>
      </c>
      <c r="B13518" t="s">
        <v>21809</v>
      </c>
      <c r="C13518" t="s">
        <v>105</v>
      </c>
      <c r="D13518">
        <v>4.92</v>
      </c>
      <c r="E13518">
        <v>20</v>
      </c>
      <c r="G13518" t="s">
        <v>31</v>
      </c>
      <c r="H13518" t="s">
        <v>46</v>
      </c>
      <c r="I13518" t="s">
        <v>20409</v>
      </c>
      <c r="K13518"/>
      <c r="L13518" t="s">
        <v>21810</v>
      </c>
      <c r="M13518" t="s">
        <v>26</v>
      </c>
      <c r="N13518">
        <v>2</v>
      </c>
      <c r="P13518" t="s">
        <v>20366</v>
      </c>
      <c r="Q13518" t="s">
        <v>21811</v>
      </c>
      <c r="S13518" t="s">
        <v>20368</v>
      </c>
    </row>
    <row r="13519" spans="1:19" hidden="1" x14ac:dyDescent="0.2">
      <c r="A13519">
        <v>2400</v>
      </c>
      <c r="B13519" t="s">
        <v>21812</v>
      </c>
      <c r="C13519" t="s">
        <v>105</v>
      </c>
      <c r="D13519">
        <v>3.15</v>
      </c>
      <c r="E13519">
        <v>30</v>
      </c>
      <c r="F13519" t="s">
        <v>21294</v>
      </c>
      <c r="G13519" t="s">
        <v>279</v>
      </c>
      <c r="H13519" t="s">
        <v>46</v>
      </c>
      <c r="I13519" t="s">
        <v>6948</v>
      </c>
      <c r="K13519" t="e">
        <f>- Other values in C41 and K11</f>
        <v>#NAME?</v>
      </c>
      <c r="L13519" t="s">
        <v>21813</v>
      </c>
      <c r="M13519" t="s">
        <v>20365</v>
      </c>
      <c r="N13519">
        <v>8</v>
      </c>
      <c r="O13519" t="s">
        <v>21814</v>
      </c>
      <c r="P13519" t="s">
        <v>20366</v>
      </c>
      <c r="Q13519" t="s">
        <v>21815</v>
      </c>
      <c r="S13519" t="s">
        <v>20368</v>
      </c>
    </row>
    <row r="13520" spans="1:19" hidden="1" x14ac:dyDescent="0.2">
      <c r="A13520">
        <v>2400</v>
      </c>
      <c r="B13520" t="s">
        <v>21812</v>
      </c>
      <c r="C13520" t="s">
        <v>20452</v>
      </c>
      <c r="D13520">
        <v>4.68</v>
      </c>
      <c r="E13520">
        <v>30</v>
      </c>
      <c r="F13520" t="s">
        <v>21294</v>
      </c>
      <c r="G13520" t="s">
        <v>279</v>
      </c>
      <c r="H13520" t="s">
        <v>46</v>
      </c>
      <c r="I13520" t="s">
        <v>6948</v>
      </c>
      <c r="K13520" t="e">
        <f>- Other values in C41 and K11</f>
        <v>#NAME?</v>
      </c>
      <c r="L13520" t="s">
        <v>21813</v>
      </c>
      <c r="M13520" t="s">
        <v>20365</v>
      </c>
      <c r="N13520">
        <v>8</v>
      </c>
      <c r="O13520" t="s">
        <v>21814</v>
      </c>
      <c r="P13520" t="s">
        <v>20366</v>
      </c>
      <c r="Q13520" t="s">
        <v>21815</v>
      </c>
      <c r="S13520" t="s">
        <v>20368</v>
      </c>
    </row>
    <row r="13521" spans="1:19" hidden="1" x14ac:dyDescent="0.2">
      <c r="A13521">
        <v>2400</v>
      </c>
      <c r="B13521" t="s">
        <v>21812</v>
      </c>
      <c r="C13521" t="s">
        <v>105</v>
      </c>
      <c r="D13521">
        <v>3.165</v>
      </c>
      <c r="E13521">
        <v>25</v>
      </c>
      <c r="F13521" t="s">
        <v>20813</v>
      </c>
      <c r="G13521" t="s">
        <v>55</v>
      </c>
      <c r="H13521" t="s">
        <v>46</v>
      </c>
      <c r="I13521" t="s">
        <v>21816</v>
      </c>
      <c r="K13521" t="e">
        <f>- Other values in C41 and K11</f>
        <v>#NAME?</v>
      </c>
      <c r="L13521" t="s">
        <v>21813</v>
      </c>
      <c r="M13521" t="s">
        <v>20365</v>
      </c>
      <c r="N13521">
        <v>8</v>
      </c>
      <c r="O13521" t="s">
        <v>21814</v>
      </c>
      <c r="P13521" t="s">
        <v>20366</v>
      </c>
      <c r="Q13521" t="s">
        <v>21815</v>
      </c>
      <c r="S13521" t="s">
        <v>20368</v>
      </c>
    </row>
    <row r="13522" spans="1:19" hidden="1" x14ac:dyDescent="0.2">
      <c r="A13522">
        <v>2400</v>
      </c>
      <c r="B13522" t="s">
        <v>21812</v>
      </c>
      <c r="C13522" t="s">
        <v>20452</v>
      </c>
      <c r="D13522">
        <v>4.67</v>
      </c>
      <c r="E13522">
        <v>25</v>
      </c>
      <c r="F13522" t="s">
        <v>20813</v>
      </c>
      <c r="G13522" t="s">
        <v>55</v>
      </c>
      <c r="H13522" t="s">
        <v>46</v>
      </c>
      <c r="I13522" t="s">
        <v>21816</v>
      </c>
      <c r="K13522" t="e">
        <f>- Other values in C41 and K11</f>
        <v>#NAME?</v>
      </c>
      <c r="L13522" t="s">
        <v>21813</v>
      </c>
      <c r="M13522" t="s">
        <v>20365</v>
      </c>
      <c r="N13522">
        <v>8</v>
      </c>
      <c r="O13522" t="s">
        <v>21814</v>
      </c>
      <c r="P13522" t="s">
        <v>20366</v>
      </c>
      <c r="Q13522" t="s">
        <v>21815</v>
      </c>
      <c r="S13522" t="s">
        <v>20368</v>
      </c>
    </row>
    <row r="13523" spans="1:19" hidden="1" x14ac:dyDescent="0.2">
      <c r="A13523">
        <v>2400</v>
      </c>
      <c r="B13523" t="s">
        <v>21812</v>
      </c>
      <c r="C13523" t="s">
        <v>20441</v>
      </c>
      <c r="D13523">
        <v>10.502000000000001</v>
      </c>
      <c r="E13523">
        <v>25</v>
      </c>
      <c r="F13523" t="s">
        <v>20813</v>
      </c>
      <c r="G13523" t="s">
        <v>55</v>
      </c>
      <c r="H13523" t="s">
        <v>46</v>
      </c>
      <c r="I13523" t="s">
        <v>21816</v>
      </c>
      <c r="K13523" t="e">
        <f>- Other values in C41 and K11</f>
        <v>#NAME?</v>
      </c>
      <c r="L13523" t="s">
        <v>21813</v>
      </c>
      <c r="M13523" t="s">
        <v>20365</v>
      </c>
      <c r="N13523">
        <v>8</v>
      </c>
      <c r="O13523" t="s">
        <v>21814</v>
      </c>
      <c r="P13523" t="s">
        <v>20366</v>
      </c>
      <c r="Q13523" t="s">
        <v>21815</v>
      </c>
      <c r="S13523" t="s">
        <v>20368</v>
      </c>
    </row>
    <row r="13524" spans="1:19" hidden="1" x14ac:dyDescent="0.2">
      <c r="A13524">
        <v>2400</v>
      </c>
      <c r="B13524" t="s">
        <v>21812</v>
      </c>
      <c r="C13524" t="s">
        <v>105</v>
      </c>
      <c r="D13524">
        <v>2.5299999999999998</v>
      </c>
      <c r="E13524" t="s">
        <v>414</v>
      </c>
      <c r="F13524" t="s">
        <v>21817</v>
      </c>
      <c r="G13524" t="s">
        <v>55</v>
      </c>
      <c r="H13524" t="s">
        <v>46</v>
      </c>
      <c r="I13524" t="s">
        <v>14838</v>
      </c>
      <c r="K13524" t="e">
        <f>- Other values in C41 and K11</f>
        <v>#NAME?</v>
      </c>
      <c r="L13524" t="s">
        <v>21813</v>
      </c>
      <c r="M13524" t="s">
        <v>20365</v>
      </c>
      <c r="N13524">
        <v>8</v>
      </c>
      <c r="O13524" t="s">
        <v>21814</v>
      </c>
      <c r="P13524" t="s">
        <v>20366</v>
      </c>
      <c r="Q13524" t="s">
        <v>21815</v>
      </c>
      <c r="S13524" t="s">
        <v>20368</v>
      </c>
    </row>
    <row r="13525" spans="1:19" hidden="1" x14ac:dyDescent="0.2">
      <c r="A13525">
        <v>2400</v>
      </c>
      <c r="B13525" t="s">
        <v>21812</v>
      </c>
      <c r="C13525" t="s">
        <v>20452</v>
      </c>
      <c r="D13525">
        <v>4.4400000000000004</v>
      </c>
      <c r="E13525" t="s">
        <v>414</v>
      </c>
      <c r="F13525" t="s">
        <v>21817</v>
      </c>
      <c r="G13525" t="s">
        <v>55</v>
      </c>
      <c r="H13525" t="s">
        <v>46</v>
      </c>
      <c r="I13525" t="s">
        <v>14838</v>
      </c>
      <c r="K13525" t="e">
        <f>- Other values in C41 and K11</f>
        <v>#NAME?</v>
      </c>
      <c r="L13525" t="s">
        <v>21813</v>
      </c>
      <c r="M13525" t="s">
        <v>20365</v>
      </c>
      <c r="N13525">
        <v>8</v>
      </c>
      <c r="O13525" t="s">
        <v>21814</v>
      </c>
      <c r="P13525" t="s">
        <v>20366</v>
      </c>
      <c r="Q13525" t="s">
        <v>21815</v>
      </c>
      <c r="S13525" t="s">
        <v>20368</v>
      </c>
    </row>
    <row r="13526" spans="1:19" hidden="1" x14ac:dyDescent="0.2">
      <c r="A13526">
        <v>2400</v>
      </c>
      <c r="B13526" t="s">
        <v>21812</v>
      </c>
      <c r="C13526" t="s">
        <v>20441</v>
      </c>
      <c r="D13526">
        <v>9.73</v>
      </c>
      <c r="E13526" t="s">
        <v>414</v>
      </c>
      <c r="F13526" t="s">
        <v>21817</v>
      </c>
      <c r="G13526" t="s">
        <v>55</v>
      </c>
      <c r="H13526" t="s">
        <v>46</v>
      </c>
      <c r="I13526" t="s">
        <v>14838</v>
      </c>
      <c r="K13526" t="e">
        <f>- Other values in C41 and K11</f>
        <v>#NAME?</v>
      </c>
      <c r="L13526" t="s">
        <v>21813</v>
      </c>
      <c r="M13526" t="s">
        <v>20365</v>
      </c>
      <c r="N13526">
        <v>8</v>
      </c>
      <c r="O13526" t="s">
        <v>21814</v>
      </c>
      <c r="P13526" t="s">
        <v>20366</v>
      </c>
      <c r="Q13526" t="s">
        <v>21815</v>
      </c>
      <c r="S13526" t="s">
        <v>20368</v>
      </c>
    </row>
    <row r="13527" spans="1:19" hidden="1" x14ac:dyDescent="0.2">
      <c r="A13527">
        <v>2401</v>
      </c>
      <c r="B13527" t="s">
        <v>21818</v>
      </c>
      <c r="C13527" t="s">
        <v>105</v>
      </c>
      <c r="D13527">
        <v>3.15</v>
      </c>
      <c r="E13527">
        <v>25</v>
      </c>
      <c r="F13527" t="s">
        <v>21819</v>
      </c>
      <c r="G13527" t="s">
        <v>11004</v>
      </c>
      <c r="H13527" t="s">
        <v>46</v>
      </c>
      <c r="I13527" t="s">
        <v>21820</v>
      </c>
      <c r="K13527" t="e">
        <f>- Other values in C8 and S92</f>
        <v>#NAME?</v>
      </c>
      <c r="L13527" t="s">
        <v>21821</v>
      </c>
      <c r="M13527" t="s">
        <v>20623</v>
      </c>
      <c r="N13527">
        <v>6</v>
      </c>
      <c r="O13527" t="s">
        <v>21822</v>
      </c>
      <c r="P13527" t="s">
        <v>20366</v>
      </c>
      <c r="Q13527" t="s">
        <v>21823</v>
      </c>
      <c r="S13527" t="s">
        <v>20368</v>
      </c>
    </row>
    <row r="13528" spans="1:19" hidden="1" x14ac:dyDescent="0.2">
      <c r="A13528">
        <v>2401</v>
      </c>
      <c r="B13528" t="s">
        <v>21818</v>
      </c>
      <c r="C13528" t="s">
        <v>20452</v>
      </c>
      <c r="D13528">
        <v>4.13</v>
      </c>
      <c r="E13528">
        <v>25</v>
      </c>
      <c r="F13528" t="s">
        <v>21819</v>
      </c>
      <c r="G13528" t="s">
        <v>11004</v>
      </c>
      <c r="H13528" t="s">
        <v>46</v>
      </c>
      <c r="I13528" t="s">
        <v>21820</v>
      </c>
      <c r="K13528" t="e">
        <f>- Other values in C8 and S92</f>
        <v>#NAME?</v>
      </c>
      <c r="L13528" t="s">
        <v>21821</v>
      </c>
      <c r="M13528" t="s">
        <v>20623</v>
      </c>
      <c r="N13528">
        <v>6</v>
      </c>
      <c r="O13528" t="s">
        <v>21822</v>
      </c>
      <c r="P13528" t="s">
        <v>20366</v>
      </c>
      <c r="Q13528" t="s">
        <v>21823</v>
      </c>
      <c r="S13528" t="s">
        <v>20368</v>
      </c>
    </row>
    <row r="13529" spans="1:19" hidden="1" x14ac:dyDescent="0.2">
      <c r="A13529">
        <v>2401</v>
      </c>
      <c r="B13529" t="s">
        <v>21818</v>
      </c>
      <c r="C13529" t="s">
        <v>105</v>
      </c>
      <c r="D13529">
        <v>3.24</v>
      </c>
      <c r="E13529">
        <v>25</v>
      </c>
      <c r="F13529" t="s">
        <v>21824</v>
      </c>
      <c r="G13529" t="s">
        <v>55</v>
      </c>
      <c r="H13529" t="s">
        <v>46</v>
      </c>
      <c r="I13529" t="s">
        <v>21825</v>
      </c>
      <c r="K13529" t="e">
        <f>- Other values in C8 and S92</f>
        <v>#NAME?</v>
      </c>
      <c r="L13529" t="s">
        <v>21821</v>
      </c>
      <c r="M13529" t="s">
        <v>20623</v>
      </c>
      <c r="N13529">
        <v>6</v>
      </c>
      <c r="O13529" t="s">
        <v>21822</v>
      </c>
      <c r="P13529" t="s">
        <v>20366</v>
      </c>
      <c r="Q13529" t="s">
        <v>21823</v>
      </c>
      <c r="S13529" t="s">
        <v>20368</v>
      </c>
    </row>
    <row r="13530" spans="1:19" hidden="1" x14ac:dyDescent="0.2">
      <c r="A13530">
        <v>2401</v>
      </c>
      <c r="B13530" t="s">
        <v>21818</v>
      </c>
      <c r="C13530" t="s">
        <v>20452</v>
      </c>
      <c r="D13530">
        <v>4.5599999999999996</v>
      </c>
      <c r="E13530">
        <v>25</v>
      </c>
      <c r="F13530" t="s">
        <v>21824</v>
      </c>
      <c r="G13530" t="s">
        <v>55</v>
      </c>
      <c r="H13530" t="s">
        <v>46</v>
      </c>
      <c r="I13530" t="s">
        <v>21825</v>
      </c>
      <c r="K13530" t="e">
        <f>- Other values in C8 and S92</f>
        <v>#NAME?</v>
      </c>
      <c r="L13530" t="s">
        <v>21821</v>
      </c>
      <c r="M13530" t="s">
        <v>20623</v>
      </c>
      <c r="N13530">
        <v>6</v>
      </c>
      <c r="O13530" t="s">
        <v>21822</v>
      </c>
      <c r="P13530" t="s">
        <v>20366</v>
      </c>
      <c r="Q13530" t="s">
        <v>21823</v>
      </c>
      <c r="S13530" t="s">
        <v>20368</v>
      </c>
    </row>
    <row r="13531" spans="1:19" hidden="1" x14ac:dyDescent="0.2">
      <c r="A13531">
        <v>2401</v>
      </c>
      <c r="B13531" t="s">
        <v>21818</v>
      </c>
      <c r="C13531" t="s">
        <v>105</v>
      </c>
      <c r="D13531">
        <v>3.26</v>
      </c>
      <c r="E13531">
        <v>30</v>
      </c>
      <c r="F13531" t="s">
        <v>21294</v>
      </c>
      <c r="G13531" t="s">
        <v>55</v>
      </c>
      <c r="H13531" t="s">
        <v>46</v>
      </c>
      <c r="I13531" t="s">
        <v>21826</v>
      </c>
      <c r="K13531" t="e">
        <f>- Other values in C8 and S92</f>
        <v>#NAME?</v>
      </c>
      <c r="L13531" t="s">
        <v>21821</v>
      </c>
      <c r="M13531" t="s">
        <v>20623</v>
      </c>
      <c r="N13531">
        <v>6</v>
      </c>
      <c r="O13531" t="s">
        <v>21822</v>
      </c>
      <c r="P13531" t="s">
        <v>20366</v>
      </c>
      <c r="Q13531" t="s">
        <v>21823</v>
      </c>
      <c r="S13531" t="s">
        <v>20368</v>
      </c>
    </row>
    <row r="13532" spans="1:19" hidden="1" x14ac:dyDescent="0.2">
      <c r="A13532">
        <v>2401</v>
      </c>
      <c r="B13532" t="s">
        <v>21818</v>
      </c>
      <c r="C13532" t="s">
        <v>20452</v>
      </c>
      <c r="D13532">
        <v>4.29</v>
      </c>
      <c r="E13532">
        <v>30</v>
      </c>
      <c r="F13532" t="s">
        <v>21294</v>
      </c>
      <c r="G13532" t="s">
        <v>55</v>
      </c>
      <c r="H13532" t="s">
        <v>46</v>
      </c>
      <c r="I13532" t="s">
        <v>21826</v>
      </c>
      <c r="K13532" t="e">
        <f>- Other values in C8 and S92</f>
        <v>#NAME?</v>
      </c>
      <c r="L13532" t="s">
        <v>21821</v>
      </c>
      <c r="M13532" t="s">
        <v>20623</v>
      </c>
      <c r="N13532">
        <v>6</v>
      </c>
      <c r="O13532" t="s">
        <v>21822</v>
      </c>
      <c r="P13532" t="s">
        <v>20366</v>
      </c>
      <c r="Q13532" t="s">
        <v>21823</v>
      </c>
      <c r="S13532" t="s">
        <v>20368</v>
      </c>
    </row>
    <row r="13533" spans="1:19" hidden="1" x14ac:dyDescent="0.2">
      <c r="A13533">
        <v>2402</v>
      </c>
      <c r="B13533" t="s">
        <v>21827</v>
      </c>
      <c r="C13533" t="s">
        <v>105</v>
      </c>
      <c r="D13533">
        <v>2.88</v>
      </c>
      <c r="E13533">
        <v>25</v>
      </c>
      <c r="F13533" t="s">
        <v>21828</v>
      </c>
      <c r="G13533" t="s">
        <v>279</v>
      </c>
      <c r="H13533" t="s">
        <v>46</v>
      </c>
      <c r="I13533" t="s">
        <v>21829</v>
      </c>
      <c r="K13533"/>
      <c r="L13533" t="s">
        <v>21830</v>
      </c>
      <c r="M13533" t="s">
        <v>20623</v>
      </c>
      <c r="N13533">
        <v>6</v>
      </c>
      <c r="O13533" t="s">
        <v>21831</v>
      </c>
      <c r="P13533" t="s">
        <v>20366</v>
      </c>
      <c r="Q13533" t="s">
        <v>21832</v>
      </c>
      <c r="S13533" t="s">
        <v>20368</v>
      </c>
    </row>
    <row r="13534" spans="1:19" hidden="1" x14ac:dyDescent="0.2">
      <c r="A13534">
        <v>2402</v>
      </c>
      <c r="B13534" t="s">
        <v>21827</v>
      </c>
      <c r="C13534" t="s">
        <v>20452</v>
      </c>
      <c r="D13534">
        <v>3.81</v>
      </c>
      <c r="E13534">
        <v>25</v>
      </c>
      <c r="F13534" t="s">
        <v>21828</v>
      </c>
      <c r="G13534" t="s">
        <v>279</v>
      </c>
      <c r="H13534" t="s">
        <v>46</v>
      </c>
      <c r="I13534" t="s">
        <v>21829</v>
      </c>
      <c r="K13534"/>
      <c r="L13534" t="s">
        <v>21830</v>
      </c>
      <c r="M13534" t="s">
        <v>20623</v>
      </c>
      <c r="N13534">
        <v>6</v>
      </c>
      <c r="O13534" t="s">
        <v>21831</v>
      </c>
      <c r="P13534" t="s">
        <v>20366</v>
      </c>
      <c r="Q13534" t="s">
        <v>21832</v>
      </c>
      <c r="S13534" t="s">
        <v>20368</v>
      </c>
    </row>
    <row r="13535" spans="1:19" hidden="1" x14ac:dyDescent="0.2">
      <c r="A13535">
        <v>2402</v>
      </c>
      <c r="B13535" t="s">
        <v>21827</v>
      </c>
      <c r="C13535" t="s">
        <v>105</v>
      </c>
      <c r="D13535">
        <v>3.15</v>
      </c>
      <c r="E13535">
        <v>25</v>
      </c>
      <c r="F13535" t="s">
        <v>21245</v>
      </c>
      <c r="G13535" t="s">
        <v>55</v>
      </c>
      <c r="H13535" t="s">
        <v>46</v>
      </c>
      <c r="I13535" t="s">
        <v>20563</v>
      </c>
      <c r="K13535"/>
      <c r="L13535" t="s">
        <v>21830</v>
      </c>
      <c r="M13535" t="s">
        <v>20623</v>
      </c>
      <c r="N13535">
        <v>6</v>
      </c>
      <c r="O13535" t="s">
        <v>21831</v>
      </c>
      <c r="P13535" t="s">
        <v>20366</v>
      </c>
      <c r="Q13535" t="s">
        <v>21832</v>
      </c>
      <c r="S13535" t="s">
        <v>20368</v>
      </c>
    </row>
    <row r="13536" spans="1:19" hidden="1" x14ac:dyDescent="0.2">
      <c r="A13536">
        <v>2402</v>
      </c>
      <c r="B13536" t="s">
        <v>21827</v>
      </c>
      <c r="C13536" t="s">
        <v>20452</v>
      </c>
      <c r="D13536">
        <v>4.13</v>
      </c>
      <c r="E13536">
        <v>25</v>
      </c>
      <c r="F13536" t="s">
        <v>21245</v>
      </c>
      <c r="G13536" t="s">
        <v>55</v>
      </c>
      <c r="H13536" t="s">
        <v>46</v>
      </c>
      <c r="I13536" t="s">
        <v>20563</v>
      </c>
      <c r="K13536"/>
      <c r="L13536" t="s">
        <v>21830</v>
      </c>
      <c r="M13536" t="s">
        <v>20623</v>
      </c>
      <c r="N13536">
        <v>6</v>
      </c>
      <c r="O13536" t="s">
        <v>21831</v>
      </c>
      <c r="P13536" t="s">
        <v>20366</v>
      </c>
      <c r="Q13536" t="s">
        <v>21832</v>
      </c>
      <c r="S13536" t="s">
        <v>20368</v>
      </c>
    </row>
    <row r="13537" spans="1:19" hidden="1" x14ac:dyDescent="0.2">
      <c r="A13537">
        <v>2402</v>
      </c>
      <c r="B13537" t="s">
        <v>21827</v>
      </c>
      <c r="C13537" t="s">
        <v>105</v>
      </c>
      <c r="D13537">
        <v>3.15</v>
      </c>
      <c r="E13537">
        <v>25</v>
      </c>
      <c r="F13537" t="s">
        <v>21245</v>
      </c>
      <c r="I13537" t="s">
        <v>7703</v>
      </c>
      <c r="K13537"/>
      <c r="L13537" t="s">
        <v>21830</v>
      </c>
      <c r="M13537" t="s">
        <v>20623</v>
      </c>
      <c r="N13537">
        <v>6</v>
      </c>
      <c r="O13537" t="s">
        <v>21831</v>
      </c>
      <c r="P13537" t="s">
        <v>20366</v>
      </c>
      <c r="Q13537" t="s">
        <v>21832</v>
      </c>
      <c r="S13537" t="s">
        <v>20368</v>
      </c>
    </row>
    <row r="13538" spans="1:19" hidden="1" x14ac:dyDescent="0.2">
      <c r="A13538">
        <v>2402</v>
      </c>
      <c r="B13538" t="s">
        <v>21827</v>
      </c>
      <c r="C13538" t="s">
        <v>20452</v>
      </c>
      <c r="D13538">
        <v>4.24</v>
      </c>
      <c r="E13538">
        <v>25</v>
      </c>
      <c r="F13538" t="s">
        <v>21245</v>
      </c>
      <c r="I13538" t="s">
        <v>7703</v>
      </c>
      <c r="K13538"/>
      <c r="L13538" t="s">
        <v>21830</v>
      </c>
      <c r="M13538" t="s">
        <v>20623</v>
      </c>
      <c r="N13538">
        <v>6</v>
      </c>
      <c r="O13538" t="s">
        <v>21831</v>
      </c>
      <c r="P13538" t="s">
        <v>20366</v>
      </c>
      <c r="Q13538" t="s">
        <v>21832</v>
      </c>
      <c r="S13538" t="s">
        <v>20368</v>
      </c>
    </row>
    <row r="13539" spans="1:19" hidden="1" x14ac:dyDescent="0.2">
      <c r="A13539">
        <v>2403</v>
      </c>
      <c r="B13539" t="s">
        <v>21833</v>
      </c>
      <c r="C13539" t="s">
        <v>105</v>
      </c>
      <c r="D13539">
        <v>2.71</v>
      </c>
      <c r="E13539">
        <v>25</v>
      </c>
      <c r="F13539" t="s">
        <v>21834</v>
      </c>
      <c r="G13539" t="s">
        <v>55</v>
      </c>
      <c r="H13539" t="s">
        <v>46</v>
      </c>
      <c r="I13539" t="s">
        <v>14838</v>
      </c>
      <c r="K13539"/>
      <c r="L13539" t="s">
        <v>21835</v>
      </c>
      <c r="M13539" t="s">
        <v>20396</v>
      </c>
      <c r="N13539">
        <v>4</v>
      </c>
      <c r="O13539" t="s">
        <v>21836</v>
      </c>
      <c r="P13539" t="s">
        <v>20366</v>
      </c>
      <c r="Q13539" t="s">
        <v>21837</v>
      </c>
      <c r="S13539" t="s">
        <v>20368</v>
      </c>
    </row>
    <row r="13540" spans="1:19" hidden="1" x14ac:dyDescent="0.2">
      <c r="A13540">
        <v>2403</v>
      </c>
      <c r="B13540" t="s">
        <v>21833</v>
      </c>
      <c r="C13540" t="s">
        <v>20452</v>
      </c>
      <c r="D13540">
        <v>3.48</v>
      </c>
      <c r="E13540">
        <v>25</v>
      </c>
      <c r="F13540" t="s">
        <v>21834</v>
      </c>
      <c r="G13540" t="s">
        <v>55</v>
      </c>
      <c r="H13540" t="s">
        <v>46</v>
      </c>
      <c r="I13540" t="s">
        <v>14838</v>
      </c>
      <c r="K13540"/>
      <c r="L13540" t="s">
        <v>21835</v>
      </c>
      <c r="M13540" t="s">
        <v>20396</v>
      </c>
      <c r="N13540">
        <v>4</v>
      </c>
      <c r="O13540" t="s">
        <v>21836</v>
      </c>
      <c r="P13540" t="s">
        <v>20366</v>
      </c>
      <c r="Q13540" t="s">
        <v>21837</v>
      </c>
      <c r="S13540" t="s">
        <v>20368</v>
      </c>
    </row>
    <row r="13541" spans="1:19" hidden="1" x14ac:dyDescent="0.2">
      <c r="A13541">
        <v>2403</v>
      </c>
      <c r="B13541" t="s">
        <v>21833</v>
      </c>
      <c r="C13541" t="s">
        <v>20441</v>
      </c>
      <c r="D13541">
        <v>8.89</v>
      </c>
      <c r="E13541">
        <v>25</v>
      </c>
      <c r="F13541" t="s">
        <v>21834</v>
      </c>
      <c r="G13541" t="s">
        <v>55</v>
      </c>
      <c r="H13541" t="s">
        <v>46</v>
      </c>
      <c r="I13541" t="s">
        <v>14838</v>
      </c>
      <c r="K13541"/>
      <c r="L13541" t="s">
        <v>21835</v>
      </c>
      <c r="M13541" t="s">
        <v>20396</v>
      </c>
      <c r="N13541">
        <v>4</v>
      </c>
      <c r="O13541" t="s">
        <v>21836</v>
      </c>
      <c r="P13541" t="s">
        <v>20366</v>
      </c>
      <c r="Q13541" t="s">
        <v>21837</v>
      </c>
      <c r="S13541" t="s">
        <v>20368</v>
      </c>
    </row>
    <row r="13542" spans="1:19" hidden="1" x14ac:dyDescent="0.2">
      <c r="A13542">
        <v>2403</v>
      </c>
      <c r="B13542" t="s">
        <v>21833</v>
      </c>
      <c r="C13542" t="s">
        <v>20447</v>
      </c>
      <c r="D13542">
        <v>10.79</v>
      </c>
      <c r="E13542">
        <v>25</v>
      </c>
      <c r="F13542" t="s">
        <v>21834</v>
      </c>
      <c r="G13542" t="s">
        <v>55</v>
      </c>
      <c r="H13542" t="s">
        <v>46</v>
      </c>
      <c r="I13542" t="s">
        <v>14838</v>
      </c>
      <c r="K13542"/>
      <c r="L13542" t="s">
        <v>21835</v>
      </c>
      <c r="M13542" t="s">
        <v>20396</v>
      </c>
      <c r="N13542">
        <v>4</v>
      </c>
      <c r="O13542" t="s">
        <v>21836</v>
      </c>
      <c r="P13542" t="s">
        <v>20366</v>
      </c>
      <c r="Q13542" t="s">
        <v>21837</v>
      </c>
      <c r="S13542" t="s">
        <v>20368</v>
      </c>
    </row>
    <row r="13543" spans="1:19" hidden="1" x14ac:dyDescent="0.2">
      <c r="A13543">
        <v>2404</v>
      </c>
      <c r="B13543" t="s">
        <v>21838</v>
      </c>
      <c r="C13543" t="s">
        <v>105</v>
      </c>
      <c r="D13543">
        <v>3.17</v>
      </c>
      <c r="E13543">
        <v>25</v>
      </c>
      <c r="F13543" t="s">
        <v>21819</v>
      </c>
      <c r="G13543" t="s">
        <v>11004</v>
      </c>
      <c r="H13543" t="s">
        <v>46</v>
      </c>
      <c r="I13543" t="s">
        <v>21820</v>
      </c>
      <c r="K13543"/>
      <c r="L13543" t="s">
        <v>21839</v>
      </c>
      <c r="M13543" t="s">
        <v>21840</v>
      </c>
      <c r="N13543">
        <v>5</v>
      </c>
      <c r="O13543" t="s">
        <v>21841</v>
      </c>
      <c r="P13543" t="s">
        <v>20366</v>
      </c>
      <c r="Q13543" t="s">
        <v>21842</v>
      </c>
      <c r="S13543" t="s">
        <v>20368</v>
      </c>
    </row>
    <row r="13544" spans="1:19" hidden="1" x14ac:dyDescent="0.2">
      <c r="A13544">
        <v>2404</v>
      </c>
      <c r="B13544" t="s">
        <v>21838</v>
      </c>
      <c r="C13544" t="s">
        <v>20441</v>
      </c>
      <c r="D13544">
        <v>4.3099999999999996</v>
      </c>
      <c r="E13544">
        <v>25</v>
      </c>
      <c r="F13544" t="s">
        <v>21819</v>
      </c>
      <c r="G13544" t="s">
        <v>11004</v>
      </c>
      <c r="H13544" t="s">
        <v>46</v>
      </c>
      <c r="I13544" t="s">
        <v>21820</v>
      </c>
      <c r="K13544"/>
      <c r="L13544" t="s">
        <v>21839</v>
      </c>
      <c r="M13544" t="s">
        <v>21840</v>
      </c>
      <c r="N13544">
        <v>5</v>
      </c>
      <c r="O13544" t="s">
        <v>21841</v>
      </c>
      <c r="P13544" t="s">
        <v>20366</v>
      </c>
      <c r="Q13544" t="s">
        <v>21842</v>
      </c>
      <c r="S13544" t="s">
        <v>20368</v>
      </c>
    </row>
    <row r="13545" spans="1:19" hidden="1" x14ac:dyDescent="0.2">
      <c r="A13545">
        <v>2405</v>
      </c>
      <c r="B13545" t="s">
        <v>21843</v>
      </c>
      <c r="C13545" t="s">
        <v>105</v>
      </c>
      <c r="D13545">
        <v>2.2799999999999998</v>
      </c>
      <c r="E13545">
        <v>30</v>
      </c>
      <c r="F13545" t="s">
        <v>21294</v>
      </c>
      <c r="G13545" t="s">
        <v>55</v>
      </c>
      <c r="H13545" t="s">
        <v>46</v>
      </c>
      <c r="I13545" t="s">
        <v>21826</v>
      </c>
      <c r="K13545"/>
      <c r="L13545" t="s">
        <v>21844</v>
      </c>
      <c r="M13545" t="s">
        <v>21125</v>
      </c>
      <c r="N13545">
        <v>3</v>
      </c>
      <c r="O13545" t="s">
        <v>21845</v>
      </c>
      <c r="P13545" t="s">
        <v>20366</v>
      </c>
      <c r="Q13545" t="s">
        <v>21846</v>
      </c>
      <c r="S13545" t="s">
        <v>20368</v>
      </c>
    </row>
    <row r="13546" spans="1:19" hidden="1" x14ac:dyDescent="0.2">
      <c r="A13546">
        <v>2405</v>
      </c>
      <c r="B13546" t="s">
        <v>21843</v>
      </c>
      <c r="C13546" t="s">
        <v>20452</v>
      </c>
      <c r="D13546">
        <v>3.38</v>
      </c>
      <c r="E13546">
        <v>30</v>
      </c>
      <c r="F13546" t="s">
        <v>21294</v>
      </c>
      <c r="G13546" t="s">
        <v>55</v>
      </c>
      <c r="H13546" t="s">
        <v>46</v>
      </c>
      <c r="I13546" t="s">
        <v>21826</v>
      </c>
      <c r="K13546"/>
      <c r="L13546" t="s">
        <v>21844</v>
      </c>
      <c r="M13546" t="s">
        <v>21125</v>
      </c>
      <c r="N13546">
        <v>3</v>
      </c>
      <c r="O13546" t="s">
        <v>21845</v>
      </c>
      <c r="P13546" t="s">
        <v>20366</v>
      </c>
      <c r="Q13546" t="s">
        <v>21846</v>
      </c>
      <c r="S13546" t="s">
        <v>20368</v>
      </c>
    </row>
    <row r="13547" spans="1:19" hidden="1" x14ac:dyDescent="0.2">
      <c r="A13547">
        <v>2406</v>
      </c>
      <c r="B13547" t="s">
        <v>21847</v>
      </c>
      <c r="C13547" t="s">
        <v>105</v>
      </c>
      <c r="D13547">
        <v>2.21</v>
      </c>
      <c r="E13547">
        <v>30</v>
      </c>
      <c r="F13547" t="s">
        <v>21294</v>
      </c>
      <c r="G13547" t="s">
        <v>55</v>
      </c>
      <c r="H13547" t="s">
        <v>46</v>
      </c>
      <c r="I13547" t="s">
        <v>21826</v>
      </c>
      <c r="K13547"/>
      <c r="L13547" t="s">
        <v>21848</v>
      </c>
      <c r="M13547" t="s">
        <v>21125</v>
      </c>
      <c r="N13547">
        <v>3</v>
      </c>
      <c r="O13547" t="s">
        <v>21849</v>
      </c>
      <c r="P13547" t="s">
        <v>20366</v>
      </c>
      <c r="Q13547" t="s">
        <v>21850</v>
      </c>
      <c r="S13547" t="s">
        <v>20368</v>
      </c>
    </row>
    <row r="13548" spans="1:19" hidden="1" x14ac:dyDescent="0.2">
      <c r="A13548">
        <v>2406</v>
      </c>
      <c r="B13548" t="s">
        <v>21847</v>
      </c>
      <c r="C13548" t="s">
        <v>20452</v>
      </c>
      <c r="D13548">
        <v>3.33</v>
      </c>
      <c r="E13548">
        <v>30</v>
      </c>
      <c r="F13548" t="s">
        <v>21294</v>
      </c>
      <c r="G13548" t="s">
        <v>55</v>
      </c>
      <c r="H13548" t="s">
        <v>46</v>
      </c>
      <c r="I13548" t="s">
        <v>21826</v>
      </c>
      <c r="K13548"/>
      <c r="L13548" t="s">
        <v>21848</v>
      </c>
      <c r="M13548" t="s">
        <v>21125</v>
      </c>
      <c r="N13548">
        <v>3</v>
      </c>
      <c r="O13548" t="s">
        <v>21849</v>
      </c>
      <c r="P13548" t="s">
        <v>20366</v>
      </c>
      <c r="Q13548" t="s">
        <v>21850</v>
      </c>
      <c r="S13548" t="s">
        <v>20368</v>
      </c>
    </row>
    <row r="13549" spans="1:19" hidden="1" x14ac:dyDescent="0.2">
      <c r="A13549">
        <v>2407</v>
      </c>
      <c r="B13549" t="s">
        <v>21851</v>
      </c>
      <c r="C13549" t="s">
        <v>20452</v>
      </c>
      <c r="D13549">
        <v>5.35</v>
      </c>
      <c r="E13549">
        <v>20</v>
      </c>
      <c r="G13549" t="s">
        <v>31</v>
      </c>
      <c r="H13549" t="s">
        <v>46</v>
      </c>
      <c r="I13549" t="s">
        <v>20409</v>
      </c>
      <c r="K13549"/>
      <c r="L13549" t="s">
        <v>21852</v>
      </c>
      <c r="M13549" t="s">
        <v>26</v>
      </c>
      <c r="N13549">
        <v>2</v>
      </c>
      <c r="P13549" t="s">
        <v>20366</v>
      </c>
      <c r="Q13549" t="s">
        <v>21853</v>
      </c>
      <c r="S13549" t="s">
        <v>20368</v>
      </c>
    </row>
    <row r="13550" spans="1:19" hidden="1" x14ac:dyDescent="0.2">
      <c r="A13550">
        <v>2408</v>
      </c>
      <c r="B13550" t="s">
        <v>21854</v>
      </c>
      <c r="C13550" t="s">
        <v>105</v>
      </c>
      <c r="D13550">
        <v>3.08</v>
      </c>
      <c r="E13550">
        <v>20</v>
      </c>
      <c r="F13550" t="s">
        <v>21054</v>
      </c>
      <c r="G13550" t="s">
        <v>31</v>
      </c>
      <c r="H13550" t="s">
        <v>46</v>
      </c>
      <c r="I13550" t="s">
        <v>20409</v>
      </c>
      <c r="K13550"/>
      <c r="L13550" t="s">
        <v>21855</v>
      </c>
      <c r="M13550" t="s">
        <v>21320</v>
      </c>
      <c r="N13550">
        <v>3</v>
      </c>
      <c r="P13550" t="s">
        <v>20366</v>
      </c>
      <c r="Q13550" t="s">
        <v>21856</v>
      </c>
      <c r="S13550" t="s">
        <v>20368</v>
      </c>
    </row>
    <row r="13551" spans="1:19" hidden="1" x14ac:dyDescent="0.2">
      <c r="A13551">
        <v>2408</v>
      </c>
      <c r="B13551" t="s">
        <v>21854</v>
      </c>
      <c r="C13551" t="s">
        <v>105</v>
      </c>
      <c r="D13551">
        <v>3.08</v>
      </c>
      <c r="E13551">
        <v>25</v>
      </c>
      <c r="F13551" t="s">
        <v>21054</v>
      </c>
      <c r="G13551" t="s">
        <v>31</v>
      </c>
      <c r="H13551" t="s">
        <v>46</v>
      </c>
      <c r="I13551" t="s">
        <v>186</v>
      </c>
      <c r="K13551"/>
      <c r="L13551" t="s">
        <v>21855</v>
      </c>
      <c r="M13551" t="s">
        <v>21320</v>
      </c>
      <c r="N13551">
        <v>3</v>
      </c>
      <c r="P13551" t="s">
        <v>20366</v>
      </c>
      <c r="Q13551" t="s">
        <v>21856</v>
      </c>
      <c r="S13551" t="s">
        <v>20368</v>
      </c>
    </row>
    <row r="13552" spans="1:19" hidden="1" x14ac:dyDescent="0.2">
      <c r="A13552">
        <v>2409</v>
      </c>
      <c r="B13552" t="s">
        <v>21857</v>
      </c>
      <c r="C13552" t="s">
        <v>105</v>
      </c>
      <c r="D13552">
        <v>2.37</v>
      </c>
      <c r="E13552">
        <v>25</v>
      </c>
      <c r="F13552" t="s">
        <v>21858</v>
      </c>
      <c r="G13552" t="s">
        <v>55</v>
      </c>
      <c r="H13552" t="s">
        <v>23</v>
      </c>
      <c r="I13552" t="s">
        <v>3573</v>
      </c>
      <c r="K13552"/>
      <c r="L13552" t="s">
        <v>21859</v>
      </c>
      <c r="M13552" t="s">
        <v>26</v>
      </c>
      <c r="N13552">
        <v>2</v>
      </c>
      <c r="P13552" t="s">
        <v>20366</v>
      </c>
      <c r="Q13552" t="s">
        <v>21860</v>
      </c>
      <c r="S13552" t="s">
        <v>20368</v>
      </c>
    </row>
    <row r="13553" spans="1:19" hidden="1" x14ac:dyDescent="0.2">
      <c r="A13553">
        <v>2409</v>
      </c>
      <c r="B13553" t="s">
        <v>21857</v>
      </c>
      <c r="C13553" t="s">
        <v>20452</v>
      </c>
      <c r="D13553">
        <v>5.42</v>
      </c>
      <c r="E13553">
        <v>25</v>
      </c>
      <c r="F13553" t="s">
        <v>21858</v>
      </c>
      <c r="G13553" t="s">
        <v>55</v>
      </c>
      <c r="H13553" t="s">
        <v>23</v>
      </c>
      <c r="I13553" t="s">
        <v>3573</v>
      </c>
      <c r="K13553"/>
      <c r="L13553" t="s">
        <v>21859</v>
      </c>
      <c r="M13553" t="s">
        <v>26</v>
      </c>
      <c r="N13553">
        <v>2</v>
      </c>
      <c r="P13553" t="s">
        <v>20366</v>
      </c>
      <c r="Q13553" t="s">
        <v>21860</v>
      </c>
      <c r="S13553" t="s">
        <v>20368</v>
      </c>
    </row>
    <row r="13554" spans="1:19" hidden="1" x14ac:dyDescent="0.2">
      <c r="A13554">
        <v>2410</v>
      </c>
      <c r="B13554" t="s">
        <v>21861</v>
      </c>
      <c r="C13554" t="s">
        <v>105</v>
      </c>
      <c r="D13554">
        <v>1.37</v>
      </c>
      <c r="E13554">
        <v>20</v>
      </c>
      <c r="F13554" t="s">
        <v>21862</v>
      </c>
      <c r="G13554" t="s">
        <v>75</v>
      </c>
      <c r="H13554" t="s">
        <v>23</v>
      </c>
      <c r="I13554" t="s">
        <v>20409</v>
      </c>
      <c r="K13554"/>
      <c r="L13554" t="s">
        <v>21863</v>
      </c>
      <c r="M13554" t="s">
        <v>26</v>
      </c>
      <c r="N13554">
        <v>2</v>
      </c>
      <c r="P13554" t="s">
        <v>20366</v>
      </c>
      <c r="Q13554" t="s">
        <v>21864</v>
      </c>
      <c r="S13554" t="s">
        <v>20368</v>
      </c>
    </row>
    <row r="13555" spans="1:19" hidden="1" x14ac:dyDescent="0.2">
      <c r="A13555">
        <v>2410</v>
      </c>
      <c r="B13555" t="s">
        <v>21861</v>
      </c>
      <c r="C13555" t="s">
        <v>105</v>
      </c>
      <c r="D13555">
        <v>1.44</v>
      </c>
      <c r="E13555">
        <v>5</v>
      </c>
      <c r="F13555" t="s">
        <v>21865</v>
      </c>
      <c r="G13555" t="s">
        <v>75</v>
      </c>
      <c r="H13555" t="s">
        <v>23</v>
      </c>
      <c r="I13555" t="s">
        <v>20416</v>
      </c>
      <c r="K13555"/>
      <c r="L13555" t="s">
        <v>21863</v>
      </c>
      <c r="M13555" t="s">
        <v>26</v>
      </c>
      <c r="N13555">
        <v>2</v>
      </c>
      <c r="P13555" t="s">
        <v>20366</v>
      </c>
      <c r="Q13555" t="s">
        <v>21864</v>
      </c>
      <c r="S13555" t="s">
        <v>20368</v>
      </c>
    </row>
    <row r="13556" spans="1:19" hidden="1" x14ac:dyDescent="0.2">
      <c r="A13556">
        <v>2410</v>
      </c>
      <c r="B13556" t="s">
        <v>21861</v>
      </c>
      <c r="C13556" t="s">
        <v>105</v>
      </c>
      <c r="D13556">
        <v>1.36</v>
      </c>
      <c r="E13556">
        <v>20</v>
      </c>
      <c r="F13556" t="s">
        <v>21865</v>
      </c>
      <c r="G13556" t="s">
        <v>75</v>
      </c>
      <c r="H13556" t="s">
        <v>23</v>
      </c>
      <c r="I13556" t="s">
        <v>20416</v>
      </c>
      <c r="K13556"/>
      <c r="L13556" t="s">
        <v>21863</v>
      </c>
      <c r="M13556" t="s">
        <v>26</v>
      </c>
      <c r="N13556">
        <v>2</v>
      </c>
      <c r="P13556" t="s">
        <v>20366</v>
      </c>
      <c r="Q13556" t="s">
        <v>21864</v>
      </c>
      <c r="S13556" t="s">
        <v>20368</v>
      </c>
    </row>
    <row r="13557" spans="1:19" hidden="1" x14ac:dyDescent="0.2">
      <c r="A13557">
        <v>2410</v>
      </c>
      <c r="B13557" t="s">
        <v>21861</v>
      </c>
      <c r="C13557" t="s">
        <v>105</v>
      </c>
      <c r="D13557">
        <v>1.32</v>
      </c>
      <c r="E13557">
        <v>40</v>
      </c>
      <c r="F13557" t="s">
        <v>21865</v>
      </c>
      <c r="G13557" t="s">
        <v>75</v>
      </c>
      <c r="H13557" t="s">
        <v>23</v>
      </c>
      <c r="I13557" t="s">
        <v>20416</v>
      </c>
      <c r="K13557"/>
      <c r="L13557" t="s">
        <v>21863</v>
      </c>
      <c r="M13557" t="s">
        <v>26</v>
      </c>
      <c r="N13557">
        <v>2</v>
      </c>
      <c r="P13557" t="s">
        <v>20366</v>
      </c>
      <c r="Q13557" t="s">
        <v>21864</v>
      </c>
      <c r="S13557" t="s">
        <v>20368</v>
      </c>
    </row>
    <row r="13558" spans="1:19" hidden="1" x14ac:dyDescent="0.2">
      <c r="A13558">
        <v>2410</v>
      </c>
      <c r="B13558" t="s">
        <v>21861</v>
      </c>
      <c r="C13558" t="s">
        <v>105</v>
      </c>
      <c r="D13558">
        <v>1.32</v>
      </c>
      <c r="E13558">
        <v>60</v>
      </c>
      <c r="F13558" t="s">
        <v>21865</v>
      </c>
      <c r="G13558" t="s">
        <v>75</v>
      </c>
      <c r="H13558" t="s">
        <v>23</v>
      </c>
      <c r="I13558" t="s">
        <v>20416</v>
      </c>
      <c r="K13558"/>
      <c r="L13558" t="s">
        <v>21863</v>
      </c>
      <c r="M13558" t="s">
        <v>26</v>
      </c>
      <c r="N13558">
        <v>2</v>
      </c>
      <c r="P13558" t="s">
        <v>20366</v>
      </c>
      <c r="Q13558" t="s">
        <v>21864</v>
      </c>
      <c r="S13558" t="s">
        <v>20368</v>
      </c>
    </row>
    <row r="13559" spans="1:19" hidden="1" x14ac:dyDescent="0.2">
      <c r="A13559">
        <v>2410</v>
      </c>
      <c r="B13559" t="s">
        <v>21861</v>
      </c>
      <c r="C13559" t="s">
        <v>105</v>
      </c>
      <c r="D13559">
        <v>1.37</v>
      </c>
      <c r="E13559">
        <v>80</v>
      </c>
      <c r="F13559" t="s">
        <v>21865</v>
      </c>
      <c r="G13559" t="s">
        <v>75</v>
      </c>
      <c r="H13559" t="s">
        <v>23</v>
      </c>
      <c r="I13559" t="s">
        <v>20416</v>
      </c>
      <c r="K13559"/>
      <c r="L13559" t="s">
        <v>21863</v>
      </c>
      <c r="M13559" t="s">
        <v>26</v>
      </c>
      <c r="N13559">
        <v>2</v>
      </c>
      <c r="P13559" t="s">
        <v>20366</v>
      </c>
      <c r="Q13559" t="s">
        <v>21864</v>
      </c>
      <c r="S13559" t="s">
        <v>20368</v>
      </c>
    </row>
    <row r="13560" spans="1:19" hidden="1" x14ac:dyDescent="0.2">
      <c r="A13560">
        <v>2411</v>
      </c>
      <c r="B13560" t="s">
        <v>21866</v>
      </c>
      <c r="C13560" t="s">
        <v>105</v>
      </c>
      <c r="D13560">
        <v>14.7</v>
      </c>
      <c r="E13560">
        <v>25</v>
      </c>
      <c r="G13560" t="s">
        <v>2474</v>
      </c>
      <c r="H13560" t="s">
        <v>23</v>
      </c>
      <c r="I13560" t="s">
        <v>12473</v>
      </c>
      <c r="K13560"/>
      <c r="L13560" t="s">
        <v>21867</v>
      </c>
      <c r="M13560" t="s">
        <v>21868</v>
      </c>
      <c r="N13560">
        <v>5</v>
      </c>
      <c r="O13560" t="s">
        <v>21869</v>
      </c>
      <c r="P13560" t="s">
        <v>20366</v>
      </c>
      <c r="Q13560" t="s">
        <v>21870</v>
      </c>
      <c r="S13560" t="s">
        <v>20368</v>
      </c>
    </row>
    <row r="13561" spans="1:19" hidden="1" x14ac:dyDescent="0.2">
      <c r="A13561">
        <v>2413</v>
      </c>
      <c r="B13561" t="s">
        <v>21871</v>
      </c>
      <c r="C13561" t="s">
        <v>105</v>
      </c>
      <c r="D13561">
        <v>8.3699999999999992</v>
      </c>
      <c r="E13561">
        <v>25</v>
      </c>
      <c r="F13561" t="s">
        <v>21085</v>
      </c>
      <c r="G13561" t="s">
        <v>55</v>
      </c>
      <c r="H13561" t="s">
        <v>46</v>
      </c>
      <c r="I13561" t="s">
        <v>9318</v>
      </c>
      <c r="K13561"/>
      <c r="L13561" t="s">
        <v>21872</v>
      </c>
      <c r="M13561" t="s">
        <v>26</v>
      </c>
      <c r="N13561">
        <v>2</v>
      </c>
      <c r="P13561" t="s">
        <v>20366</v>
      </c>
      <c r="Q13561" t="s">
        <v>21873</v>
      </c>
      <c r="S13561" t="s">
        <v>20368</v>
      </c>
    </row>
    <row r="13562" spans="1:19" hidden="1" x14ac:dyDescent="0.2">
      <c r="A13562">
        <v>2414</v>
      </c>
      <c r="B13562" t="s">
        <v>21874</v>
      </c>
      <c r="C13562" t="s">
        <v>105</v>
      </c>
      <c r="D13562">
        <v>9.2799999999999994</v>
      </c>
      <c r="E13562">
        <v>25</v>
      </c>
      <c r="F13562" t="s">
        <v>21875</v>
      </c>
      <c r="G13562" t="s">
        <v>55</v>
      </c>
      <c r="H13562" t="s">
        <v>46</v>
      </c>
      <c r="I13562" t="s">
        <v>3582</v>
      </c>
      <c r="K13562"/>
      <c r="L13562" t="s">
        <v>21876</v>
      </c>
      <c r="M13562" t="s">
        <v>21656</v>
      </c>
      <c r="N13562">
        <v>5</v>
      </c>
      <c r="O13562" t="s">
        <v>21877</v>
      </c>
      <c r="P13562" t="s">
        <v>20366</v>
      </c>
      <c r="Q13562" t="s">
        <v>21878</v>
      </c>
      <c r="S13562" t="s">
        <v>20368</v>
      </c>
    </row>
    <row r="13563" spans="1:19" hidden="1" x14ac:dyDescent="0.2">
      <c r="A13563">
        <v>2414</v>
      </c>
      <c r="B13563" t="s">
        <v>21874</v>
      </c>
      <c r="C13563" t="s">
        <v>105</v>
      </c>
      <c r="D13563">
        <v>9.51</v>
      </c>
      <c r="E13563">
        <v>25</v>
      </c>
      <c r="F13563" t="s">
        <v>21875</v>
      </c>
      <c r="G13563" t="s">
        <v>160</v>
      </c>
      <c r="H13563" t="s">
        <v>46</v>
      </c>
      <c r="I13563" t="s">
        <v>3582</v>
      </c>
      <c r="K13563"/>
      <c r="L13563" t="s">
        <v>21876</v>
      </c>
      <c r="M13563" t="s">
        <v>21656</v>
      </c>
      <c r="N13563">
        <v>5</v>
      </c>
      <c r="O13563" t="s">
        <v>21877</v>
      </c>
      <c r="P13563" t="s">
        <v>20366</v>
      </c>
      <c r="Q13563" t="s">
        <v>21878</v>
      </c>
      <c r="S13563" t="s">
        <v>20368</v>
      </c>
    </row>
    <row r="13564" spans="1:19" hidden="1" x14ac:dyDescent="0.2">
      <c r="A13564">
        <v>2414</v>
      </c>
      <c r="B13564" t="s">
        <v>21874</v>
      </c>
      <c r="C13564" t="s">
        <v>105</v>
      </c>
      <c r="D13564">
        <v>9.27</v>
      </c>
      <c r="E13564">
        <v>25</v>
      </c>
      <c r="F13564" t="s">
        <v>21879</v>
      </c>
      <c r="G13564" t="s">
        <v>189</v>
      </c>
      <c r="I13564" t="s">
        <v>21880</v>
      </c>
      <c r="K13564"/>
      <c r="L13564" t="s">
        <v>21876</v>
      </c>
      <c r="M13564" t="s">
        <v>21656</v>
      </c>
      <c r="N13564">
        <v>5</v>
      </c>
      <c r="O13564" t="s">
        <v>21877</v>
      </c>
      <c r="P13564" t="s">
        <v>20366</v>
      </c>
      <c r="Q13564" t="s">
        <v>21878</v>
      </c>
      <c r="S13564" t="s">
        <v>20368</v>
      </c>
    </row>
    <row r="13565" spans="1:19" hidden="1" x14ac:dyDescent="0.2">
      <c r="A13565">
        <v>2414</v>
      </c>
      <c r="B13565" t="s">
        <v>21874</v>
      </c>
      <c r="C13565" t="s">
        <v>105</v>
      </c>
      <c r="D13565">
        <v>9.3000000000000007</v>
      </c>
      <c r="E13565">
        <v>25</v>
      </c>
      <c r="F13565" t="s">
        <v>21085</v>
      </c>
      <c r="G13565" t="s">
        <v>55</v>
      </c>
      <c r="H13565" t="s">
        <v>46</v>
      </c>
      <c r="I13565" t="s">
        <v>9318</v>
      </c>
      <c r="K13565"/>
      <c r="L13565" t="s">
        <v>21876</v>
      </c>
      <c r="M13565" t="s">
        <v>21656</v>
      </c>
      <c r="N13565">
        <v>5</v>
      </c>
      <c r="O13565" t="s">
        <v>21877</v>
      </c>
      <c r="P13565" t="s">
        <v>20366</v>
      </c>
      <c r="Q13565" t="s">
        <v>21878</v>
      </c>
      <c r="S13565" t="s">
        <v>20368</v>
      </c>
    </row>
    <row r="13566" spans="1:19" hidden="1" x14ac:dyDescent="0.2">
      <c r="A13566">
        <v>2416</v>
      </c>
      <c r="B13566" t="s">
        <v>21881</v>
      </c>
      <c r="C13566" t="s">
        <v>105</v>
      </c>
      <c r="D13566">
        <v>10.6</v>
      </c>
      <c r="E13566">
        <v>25</v>
      </c>
      <c r="F13566" t="s">
        <v>21882</v>
      </c>
      <c r="G13566" t="s">
        <v>55</v>
      </c>
      <c r="H13566" t="s">
        <v>23</v>
      </c>
      <c r="I13566" t="s">
        <v>3108</v>
      </c>
      <c r="K13566"/>
      <c r="L13566" t="s">
        <v>21883</v>
      </c>
      <c r="M13566" t="s">
        <v>21125</v>
      </c>
      <c r="N13566">
        <v>3</v>
      </c>
      <c r="O13566" t="s">
        <v>21884</v>
      </c>
      <c r="P13566" t="s">
        <v>20366</v>
      </c>
      <c r="Q13566" t="s">
        <v>21885</v>
      </c>
      <c r="S13566" t="s">
        <v>20368</v>
      </c>
    </row>
    <row r="13567" spans="1:19" hidden="1" x14ac:dyDescent="0.2">
      <c r="A13567">
        <v>2417</v>
      </c>
      <c r="B13567" t="s">
        <v>21886</v>
      </c>
      <c r="C13567" t="s">
        <v>105</v>
      </c>
      <c r="D13567">
        <v>10.6</v>
      </c>
      <c r="E13567">
        <v>25</v>
      </c>
      <c r="F13567" t="s">
        <v>1546</v>
      </c>
      <c r="G13567" t="s">
        <v>55</v>
      </c>
      <c r="H13567" t="s">
        <v>23</v>
      </c>
      <c r="I13567" t="s">
        <v>21026</v>
      </c>
      <c r="K13567"/>
      <c r="L13567" t="s">
        <v>21887</v>
      </c>
      <c r="M13567" t="s">
        <v>21125</v>
      </c>
      <c r="N13567">
        <v>3</v>
      </c>
      <c r="O13567" t="s">
        <v>21888</v>
      </c>
      <c r="P13567" t="s">
        <v>20366</v>
      </c>
      <c r="Q13567" t="s">
        <v>21889</v>
      </c>
      <c r="S13567" t="s">
        <v>20368</v>
      </c>
    </row>
    <row r="13568" spans="1:19" hidden="1" x14ac:dyDescent="0.2">
      <c r="A13568">
        <v>2418</v>
      </c>
      <c r="B13568" t="s">
        <v>21890</v>
      </c>
      <c r="C13568" t="s">
        <v>105</v>
      </c>
      <c r="D13568">
        <v>11</v>
      </c>
      <c r="E13568">
        <v>25</v>
      </c>
      <c r="F13568" t="s">
        <v>21123</v>
      </c>
      <c r="G13568" t="s">
        <v>55</v>
      </c>
      <c r="I13568" t="s">
        <v>3108</v>
      </c>
      <c r="K13568"/>
      <c r="L13568" t="s">
        <v>21891</v>
      </c>
      <c r="M13568" t="s">
        <v>21125</v>
      </c>
      <c r="N13568">
        <v>3</v>
      </c>
      <c r="O13568" t="s">
        <v>21892</v>
      </c>
      <c r="P13568" t="s">
        <v>20366</v>
      </c>
      <c r="Q13568" t="s">
        <v>21893</v>
      </c>
      <c r="S13568" t="s">
        <v>20368</v>
      </c>
    </row>
    <row r="13569" spans="1:19" hidden="1" x14ac:dyDescent="0.2">
      <c r="A13569">
        <v>2419</v>
      </c>
      <c r="B13569" t="s">
        <v>21894</v>
      </c>
      <c r="C13569" t="s">
        <v>105</v>
      </c>
      <c r="D13569">
        <v>4.2</v>
      </c>
      <c r="E13569">
        <v>25</v>
      </c>
      <c r="G13569" t="s">
        <v>55</v>
      </c>
      <c r="H13569" t="s">
        <v>23</v>
      </c>
      <c r="I13569" t="s">
        <v>1884</v>
      </c>
      <c r="K13569"/>
      <c r="L13569" t="s">
        <v>21895</v>
      </c>
      <c r="M13569" t="s">
        <v>20396</v>
      </c>
      <c r="N13569">
        <v>4</v>
      </c>
      <c r="P13569" t="s">
        <v>20366</v>
      </c>
      <c r="Q13569" t="s">
        <v>21896</v>
      </c>
      <c r="S13569" t="s">
        <v>20368</v>
      </c>
    </row>
    <row r="13570" spans="1:19" hidden="1" x14ac:dyDescent="0.2">
      <c r="A13570">
        <v>2420</v>
      </c>
      <c r="B13570" t="s">
        <v>21897</v>
      </c>
      <c r="C13570" t="s">
        <v>105</v>
      </c>
      <c r="D13570">
        <v>9.07</v>
      </c>
      <c r="E13570">
        <v>25</v>
      </c>
      <c r="F13570" t="s">
        <v>21898</v>
      </c>
      <c r="G13570" t="s">
        <v>189</v>
      </c>
      <c r="I13570" t="s">
        <v>21880</v>
      </c>
      <c r="K13570"/>
      <c r="L13570" t="s">
        <v>21899</v>
      </c>
      <c r="M13570" t="s">
        <v>26</v>
      </c>
      <c r="N13570">
        <v>2</v>
      </c>
      <c r="P13570" t="s">
        <v>20366</v>
      </c>
      <c r="Q13570" t="s">
        <v>21900</v>
      </c>
      <c r="S13570" t="s">
        <v>20368</v>
      </c>
    </row>
    <row r="13571" spans="1:19" hidden="1" x14ac:dyDescent="0.2">
      <c r="A13571">
        <v>2421</v>
      </c>
      <c r="B13571" t="s">
        <v>21901</v>
      </c>
      <c r="C13571" t="s">
        <v>105</v>
      </c>
      <c r="D13571">
        <v>2.98</v>
      </c>
      <c r="E13571">
        <v>20</v>
      </c>
      <c r="F13571" t="s">
        <v>1094</v>
      </c>
      <c r="G13571" t="s">
        <v>55</v>
      </c>
      <c r="H13571" t="s">
        <v>46</v>
      </c>
      <c r="I13571" t="s">
        <v>10660</v>
      </c>
      <c r="K13571"/>
      <c r="L13571" t="s">
        <v>21902</v>
      </c>
      <c r="M13571" t="s">
        <v>20623</v>
      </c>
      <c r="N13571">
        <v>6</v>
      </c>
      <c r="O13571" t="s">
        <v>21903</v>
      </c>
      <c r="P13571" t="s">
        <v>20366</v>
      </c>
      <c r="Q13571" t="s">
        <v>21904</v>
      </c>
      <c r="S13571" t="s">
        <v>20368</v>
      </c>
    </row>
    <row r="13572" spans="1:19" hidden="1" x14ac:dyDescent="0.2">
      <c r="A13572">
        <v>2421</v>
      </c>
      <c r="B13572" t="s">
        <v>21901</v>
      </c>
      <c r="C13572" t="s">
        <v>20452</v>
      </c>
      <c r="D13572">
        <v>9.89</v>
      </c>
      <c r="E13572">
        <v>20</v>
      </c>
      <c r="F13572" t="s">
        <v>1094</v>
      </c>
      <c r="G13572" t="s">
        <v>55</v>
      </c>
      <c r="H13572" t="s">
        <v>46</v>
      </c>
      <c r="I13572" t="s">
        <v>10660</v>
      </c>
      <c r="K13572"/>
      <c r="L13572" t="s">
        <v>21902</v>
      </c>
      <c r="M13572" t="s">
        <v>20623</v>
      </c>
      <c r="N13572">
        <v>6</v>
      </c>
      <c r="O13572" t="s">
        <v>21903</v>
      </c>
      <c r="P13572" t="s">
        <v>20366</v>
      </c>
      <c r="Q13572" t="s">
        <v>21904</v>
      </c>
      <c r="S13572" t="s">
        <v>20368</v>
      </c>
    </row>
    <row r="13573" spans="1:19" hidden="1" x14ac:dyDescent="0.2">
      <c r="A13573">
        <v>2421</v>
      </c>
      <c r="B13573" t="s">
        <v>21901</v>
      </c>
      <c r="C13573" t="s">
        <v>105</v>
      </c>
      <c r="D13573">
        <v>2.5</v>
      </c>
      <c r="E13573">
        <v>25</v>
      </c>
      <c r="F13573" t="s">
        <v>21905</v>
      </c>
      <c r="G13573" t="s">
        <v>55</v>
      </c>
      <c r="H13573" t="s">
        <v>46</v>
      </c>
      <c r="I13573" t="s">
        <v>1626</v>
      </c>
      <c r="K13573"/>
      <c r="L13573" t="s">
        <v>21902</v>
      </c>
      <c r="M13573" t="s">
        <v>20623</v>
      </c>
      <c r="N13573">
        <v>6</v>
      </c>
      <c r="O13573" t="s">
        <v>21903</v>
      </c>
      <c r="P13573" t="s">
        <v>20366</v>
      </c>
      <c r="Q13573" t="s">
        <v>21904</v>
      </c>
      <c r="S13573" t="s">
        <v>20368</v>
      </c>
    </row>
    <row r="13574" spans="1:19" hidden="1" x14ac:dyDescent="0.2">
      <c r="A13574">
        <v>2421</v>
      </c>
      <c r="B13574" t="s">
        <v>21901</v>
      </c>
      <c r="C13574" t="s">
        <v>20452</v>
      </c>
      <c r="D13574">
        <v>9.4</v>
      </c>
      <c r="E13574">
        <v>25</v>
      </c>
      <c r="F13574" t="s">
        <v>21905</v>
      </c>
      <c r="G13574" t="s">
        <v>55</v>
      </c>
      <c r="H13574" t="s">
        <v>46</v>
      </c>
      <c r="I13574" t="s">
        <v>1626</v>
      </c>
      <c r="K13574"/>
      <c r="L13574" t="s">
        <v>21902</v>
      </c>
      <c r="M13574" t="s">
        <v>20623</v>
      </c>
      <c r="N13574">
        <v>6</v>
      </c>
      <c r="O13574" t="s">
        <v>21903</v>
      </c>
      <c r="P13574" t="s">
        <v>20366</v>
      </c>
      <c r="Q13574" t="s">
        <v>21904</v>
      </c>
      <c r="S13574" t="s">
        <v>20368</v>
      </c>
    </row>
    <row r="13575" spans="1:19" hidden="1" x14ac:dyDescent="0.2">
      <c r="A13575">
        <v>2421</v>
      </c>
      <c r="B13575" t="s">
        <v>21901</v>
      </c>
      <c r="C13575" t="s">
        <v>105</v>
      </c>
      <c r="D13575">
        <v>2.5499999999999998</v>
      </c>
      <c r="E13575" t="s">
        <v>414</v>
      </c>
      <c r="F13575" t="s">
        <v>21906</v>
      </c>
      <c r="G13575" t="s">
        <v>55</v>
      </c>
      <c r="H13575" t="s">
        <v>46</v>
      </c>
      <c r="I13575" t="s">
        <v>1626</v>
      </c>
      <c r="K13575"/>
      <c r="L13575" t="s">
        <v>21902</v>
      </c>
      <c r="M13575" t="s">
        <v>20623</v>
      </c>
      <c r="N13575">
        <v>6</v>
      </c>
      <c r="O13575" t="s">
        <v>21903</v>
      </c>
      <c r="P13575" t="s">
        <v>20366</v>
      </c>
      <c r="Q13575" t="s">
        <v>21904</v>
      </c>
      <c r="S13575" t="s">
        <v>20368</v>
      </c>
    </row>
    <row r="13576" spans="1:19" hidden="1" x14ac:dyDescent="0.2">
      <c r="A13576">
        <v>2421</v>
      </c>
      <c r="B13576" t="s">
        <v>21901</v>
      </c>
      <c r="C13576" t="s">
        <v>20452</v>
      </c>
      <c r="D13576">
        <v>9.3800000000000008</v>
      </c>
      <c r="E13576" t="s">
        <v>414</v>
      </c>
      <c r="F13576" t="s">
        <v>21906</v>
      </c>
      <c r="G13576" t="s">
        <v>55</v>
      </c>
      <c r="H13576" t="s">
        <v>46</v>
      </c>
      <c r="I13576" t="s">
        <v>1626</v>
      </c>
      <c r="K13576"/>
      <c r="L13576" t="s">
        <v>21902</v>
      </c>
      <c r="M13576" t="s">
        <v>20623</v>
      </c>
      <c r="N13576">
        <v>6</v>
      </c>
      <c r="O13576" t="s">
        <v>21903</v>
      </c>
      <c r="P13576" t="s">
        <v>20366</v>
      </c>
      <c r="Q13576" t="s">
        <v>21904</v>
      </c>
      <c r="S13576" t="s">
        <v>20368</v>
      </c>
    </row>
    <row r="13577" spans="1:19" hidden="1" x14ac:dyDescent="0.2">
      <c r="A13577">
        <v>2421</v>
      </c>
      <c r="B13577" t="s">
        <v>21901</v>
      </c>
      <c r="C13577" t="s">
        <v>105</v>
      </c>
      <c r="D13577">
        <v>2.65</v>
      </c>
      <c r="E13577">
        <v>20</v>
      </c>
      <c r="F13577" t="s">
        <v>11159</v>
      </c>
      <c r="G13577" t="s">
        <v>55</v>
      </c>
      <c r="H13577" t="s">
        <v>46</v>
      </c>
      <c r="I13577" t="s">
        <v>2618</v>
      </c>
      <c r="J13577" t="s">
        <v>20874</v>
      </c>
      <c r="K13577"/>
      <c r="L13577" t="s">
        <v>21902</v>
      </c>
      <c r="M13577" t="s">
        <v>20623</v>
      </c>
      <c r="N13577">
        <v>6</v>
      </c>
      <c r="O13577" t="s">
        <v>21903</v>
      </c>
      <c r="P13577" t="s">
        <v>20366</v>
      </c>
      <c r="Q13577" t="s">
        <v>21904</v>
      </c>
      <c r="S13577" t="s">
        <v>20368</v>
      </c>
    </row>
    <row r="13578" spans="1:19" hidden="1" x14ac:dyDescent="0.2">
      <c r="A13578">
        <v>2421</v>
      </c>
      <c r="B13578" t="s">
        <v>21901</v>
      </c>
      <c r="C13578" t="s">
        <v>20452</v>
      </c>
      <c r="D13578">
        <v>9.4499999999999993</v>
      </c>
      <c r="E13578">
        <v>20</v>
      </c>
      <c r="F13578" t="s">
        <v>11159</v>
      </c>
      <c r="G13578" t="s">
        <v>55</v>
      </c>
      <c r="H13578" t="s">
        <v>46</v>
      </c>
      <c r="I13578" t="s">
        <v>2618</v>
      </c>
      <c r="J13578" t="s">
        <v>20874</v>
      </c>
      <c r="K13578"/>
      <c r="L13578" t="s">
        <v>21902</v>
      </c>
      <c r="M13578" t="s">
        <v>20623</v>
      </c>
      <c r="N13578">
        <v>6</v>
      </c>
      <c r="O13578" t="s">
        <v>21903</v>
      </c>
      <c r="P13578" t="s">
        <v>20366</v>
      </c>
      <c r="Q13578" t="s">
        <v>21904</v>
      </c>
      <c r="S13578" t="s">
        <v>20368</v>
      </c>
    </row>
    <row r="13579" spans="1:19" hidden="1" x14ac:dyDescent="0.2">
      <c r="A13579">
        <v>2421</v>
      </c>
      <c r="B13579" t="s">
        <v>21901</v>
      </c>
      <c r="C13579" t="s">
        <v>20452</v>
      </c>
      <c r="D13579">
        <v>9.44</v>
      </c>
      <c r="E13579">
        <v>20</v>
      </c>
      <c r="F13579" t="s">
        <v>21907</v>
      </c>
      <c r="G13579" t="s">
        <v>55</v>
      </c>
      <c r="H13579" t="s">
        <v>46</v>
      </c>
      <c r="I13579" t="s">
        <v>7648</v>
      </c>
      <c r="J13579" t="s">
        <v>21908</v>
      </c>
      <c r="K13579"/>
      <c r="L13579" t="s">
        <v>21902</v>
      </c>
      <c r="M13579" t="s">
        <v>20623</v>
      </c>
      <c r="N13579">
        <v>6</v>
      </c>
      <c r="O13579" t="s">
        <v>21903</v>
      </c>
      <c r="P13579" t="s">
        <v>20366</v>
      </c>
      <c r="Q13579" t="s">
        <v>21904</v>
      </c>
      <c r="S13579" t="s">
        <v>20368</v>
      </c>
    </row>
    <row r="13580" spans="1:19" hidden="1" x14ac:dyDescent="0.2">
      <c r="A13580">
        <v>2421</v>
      </c>
      <c r="B13580" t="s">
        <v>21901</v>
      </c>
      <c r="C13580" t="s">
        <v>105</v>
      </c>
      <c r="D13580">
        <v>3.01</v>
      </c>
      <c r="E13580">
        <v>25</v>
      </c>
      <c r="F13580" t="s">
        <v>21909</v>
      </c>
      <c r="G13580" t="s">
        <v>55</v>
      </c>
      <c r="H13580" t="s">
        <v>46</v>
      </c>
      <c r="I13580" t="s">
        <v>21910</v>
      </c>
      <c r="K13580"/>
      <c r="L13580" t="s">
        <v>21902</v>
      </c>
      <c r="M13580" t="s">
        <v>20623</v>
      </c>
      <c r="N13580">
        <v>6</v>
      </c>
      <c r="O13580" t="s">
        <v>21903</v>
      </c>
      <c r="P13580" t="s">
        <v>20366</v>
      </c>
      <c r="Q13580" t="s">
        <v>21904</v>
      </c>
      <c r="S13580" t="s">
        <v>20368</v>
      </c>
    </row>
    <row r="13581" spans="1:19" hidden="1" x14ac:dyDescent="0.2">
      <c r="A13581">
        <v>2421</v>
      </c>
      <c r="B13581" t="s">
        <v>21901</v>
      </c>
      <c r="C13581" t="s">
        <v>20452</v>
      </c>
      <c r="D13581">
        <v>9.6</v>
      </c>
      <c r="E13581">
        <v>25</v>
      </c>
      <c r="F13581" t="s">
        <v>21909</v>
      </c>
      <c r="G13581" t="s">
        <v>55</v>
      </c>
      <c r="H13581" t="s">
        <v>46</v>
      </c>
      <c r="I13581" t="s">
        <v>21910</v>
      </c>
      <c r="K13581"/>
      <c r="L13581" t="s">
        <v>21902</v>
      </c>
      <c r="M13581" t="s">
        <v>20623</v>
      </c>
      <c r="N13581">
        <v>6</v>
      </c>
      <c r="O13581" t="s">
        <v>21903</v>
      </c>
      <c r="P13581" t="s">
        <v>20366</v>
      </c>
      <c r="Q13581" t="s">
        <v>21904</v>
      </c>
      <c r="S13581" t="s">
        <v>20368</v>
      </c>
    </row>
    <row r="13582" spans="1:19" hidden="1" x14ac:dyDescent="0.2">
      <c r="A13582">
        <v>2421</v>
      </c>
      <c r="B13582" t="s">
        <v>21901</v>
      </c>
      <c r="C13582" t="s">
        <v>105</v>
      </c>
      <c r="D13582">
        <v>2.84</v>
      </c>
      <c r="E13582">
        <v>0.4</v>
      </c>
      <c r="F13582" t="s">
        <v>10896</v>
      </c>
      <c r="G13582" t="s">
        <v>55</v>
      </c>
      <c r="H13582" t="s">
        <v>46</v>
      </c>
      <c r="I13582" t="s">
        <v>9424</v>
      </c>
      <c r="K13582"/>
      <c r="L13582" t="s">
        <v>21902</v>
      </c>
      <c r="M13582" t="s">
        <v>20623</v>
      </c>
      <c r="N13582">
        <v>6</v>
      </c>
      <c r="O13582" t="s">
        <v>21903</v>
      </c>
      <c r="P13582" t="s">
        <v>20366</v>
      </c>
      <c r="Q13582" t="s">
        <v>21904</v>
      </c>
      <c r="S13582" t="s">
        <v>20368</v>
      </c>
    </row>
    <row r="13583" spans="1:19" hidden="1" x14ac:dyDescent="0.2">
      <c r="A13583">
        <v>2421</v>
      </c>
      <c r="B13583" t="s">
        <v>21901</v>
      </c>
      <c r="C13583" t="s">
        <v>20452</v>
      </c>
      <c r="D13583">
        <v>10.7</v>
      </c>
      <c r="E13583">
        <v>0.4</v>
      </c>
      <c r="F13583" t="s">
        <v>10896</v>
      </c>
      <c r="G13583" t="s">
        <v>55</v>
      </c>
      <c r="H13583" t="s">
        <v>46</v>
      </c>
      <c r="I13583" t="s">
        <v>9424</v>
      </c>
      <c r="K13583"/>
      <c r="L13583" t="s">
        <v>21902</v>
      </c>
      <c r="M13583" t="s">
        <v>20623</v>
      </c>
      <c r="N13583">
        <v>6</v>
      </c>
      <c r="O13583" t="s">
        <v>21903</v>
      </c>
      <c r="P13583" t="s">
        <v>20366</v>
      </c>
      <c r="Q13583" t="s">
        <v>21904</v>
      </c>
      <c r="S13583" t="s">
        <v>20368</v>
      </c>
    </row>
    <row r="13584" spans="1:19" hidden="1" x14ac:dyDescent="0.2">
      <c r="A13584">
        <v>2422</v>
      </c>
      <c r="B13584" t="s">
        <v>9255</v>
      </c>
      <c r="C13584" t="s">
        <v>20452</v>
      </c>
      <c r="D13584">
        <v>3.87</v>
      </c>
      <c r="E13584">
        <v>25</v>
      </c>
      <c r="F13584" t="s">
        <v>21911</v>
      </c>
      <c r="G13584" t="s">
        <v>55</v>
      </c>
      <c r="H13584" t="s">
        <v>46</v>
      </c>
      <c r="I13584" t="s">
        <v>5730</v>
      </c>
      <c r="K13584"/>
      <c r="L13584" t="s">
        <v>21912</v>
      </c>
      <c r="M13584" t="s">
        <v>20623</v>
      </c>
      <c r="N13584">
        <v>6</v>
      </c>
      <c r="O13584" t="s">
        <v>9257</v>
      </c>
      <c r="P13584" t="s">
        <v>20366</v>
      </c>
      <c r="Q13584" t="s">
        <v>21913</v>
      </c>
      <c r="S13584" t="s">
        <v>20368</v>
      </c>
    </row>
    <row r="13585" spans="1:19" hidden="1" x14ac:dyDescent="0.2">
      <c r="A13585">
        <v>2422</v>
      </c>
      <c r="B13585" t="s">
        <v>9255</v>
      </c>
      <c r="C13585" t="s">
        <v>20441</v>
      </c>
      <c r="D13585">
        <v>9.8699999999999992</v>
      </c>
      <c r="E13585">
        <v>25</v>
      </c>
      <c r="F13585" t="s">
        <v>21911</v>
      </c>
      <c r="G13585" t="s">
        <v>55</v>
      </c>
      <c r="H13585" t="s">
        <v>46</v>
      </c>
      <c r="I13585" t="s">
        <v>5730</v>
      </c>
      <c r="K13585"/>
      <c r="L13585" t="s">
        <v>21912</v>
      </c>
      <c r="M13585" t="s">
        <v>20623</v>
      </c>
      <c r="N13585">
        <v>6</v>
      </c>
      <c r="O13585" t="s">
        <v>9257</v>
      </c>
      <c r="P13585" t="s">
        <v>20366</v>
      </c>
      <c r="Q13585" t="s">
        <v>21913</v>
      </c>
      <c r="S13585" t="s">
        <v>20368</v>
      </c>
    </row>
    <row r="13586" spans="1:19" hidden="1" x14ac:dyDescent="0.2">
      <c r="A13586">
        <v>2422</v>
      </c>
      <c r="B13586" t="s">
        <v>9255</v>
      </c>
      <c r="C13586" t="s">
        <v>105</v>
      </c>
      <c r="D13586">
        <v>1.92</v>
      </c>
      <c r="E13586">
        <v>25</v>
      </c>
      <c r="F13586" t="s">
        <v>21914</v>
      </c>
      <c r="G13586" t="s">
        <v>55</v>
      </c>
      <c r="H13586" t="s">
        <v>46</v>
      </c>
      <c r="I13586" t="s">
        <v>3135</v>
      </c>
      <c r="K13586"/>
      <c r="L13586" t="s">
        <v>21912</v>
      </c>
      <c r="M13586" t="s">
        <v>20623</v>
      </c>
      <c r="N13586">
        <v>6</v>
      </c>
      <c r="O13586" t="s">
        <v>9257</v>
      </c>
      <c r="P13586" t="s">
        <v>20366</v>
      </c>
      <c r="Q13586" t="s">
        <v>21913</v>
      </c>
      <c r="S13586" t="s">
        <v>20368</v>
      </c>
    </row>
    <row r="13587" spans="1:19" hidden="1" x14ac:dyDescent="0.2">
      <c r="A13587">
        <v>2422</v>
      </c>
      <c r="B13587" t="s">
        <v>9255</v>
      </c>
      <c r="C13587" t="s">
        <v>20452</v>
      </c>
      <c r="D13587">
        <v>3.69</v>
      </c>
      <c r="E13587">
        <v>25</v>
      </c>
      <c r="F13587" t="s">
        <v>21914</v>
      </c>
      <c r="G13587" t="s">
        <v>55</v>
      </c>
      <c r="H13587" t="s">
        <v>46</v>
      </c>
      <c r="I13587" t="s">
        <v>3135</v>
      </c>
      <c r="K13587"/>
      <c r="L13587" t="s">
        <v>21912</v>
      </c>
      <c r="M13587" t="s">
        <v>20623</v>
      </c>
      <c r="N13587">
        <v>6</v>
      </c>
      <c r="O13587" t="s">
        <v>9257</v>
      </c>
      <c r="P13587" t="s">
        <v>20366</v>
      </c>
      <c r="Q13587" t="s">
        <v>21913</v>
      </c>
      <c r="S13587" t="s">
        <v>20368</v>
      </c>
    </row>
    <row r="13588" spans="1:19" hidden="1" x14ac:dyDescent="0.2">
      <c r="A13588">
        <v>2422</v>
      </c>
      <c r="B13588" t="s">
        <v>9255</v>
      </c>
      <c r="C13588" t="s">
        <v>20452</v>
      </c>
      <c r="D13588">
        <v>3.79</v>
      </c>
      <c r="E13588">
        <v>30</v>
      </c>
      <c r="F13588" t="s">
        <v>21294</v>
      </c>
      <c r="G13588" t="s">
        <v>55</v>
      </c>
      <c r="H13588" t="s">
        <v>46</v>
      </c>
      <c r="I13588" t="s">
        <v>6948</v>
      </c>
      <c r="K13588"/>
      <c r="L13588" t="s">
        <v>21912</v>
      </c>
      <c r="M13588" t="s">
        <v>20623</v>
      </c>
      <c r="N13588">
        <v>6</v>
      </c>
      <c r="O13588" t="s">
        <v>9257</v>
      </c>
      <c r="P13588" t="s">
        <v>20366</v>
      </c>
      <c r="Q13588" t="s">
        <v>21913</v>
      </c>
      <c r="S13588" t="s">
        <v>20368</v>
      </c>
    </row>
    <row r="13589" spans="1:19" hidden="1" x14ac:dyDescent="0.2">
      <c r="A13589">
        <v>2422</v>
      </c>
      <c r="B13589" t="s">
        <v>9255</v>
      </c>
      <c r="C13589" t="s">
        <v>20441</v>
      </c>
      <c r="D13589">
        <v>9.6300000000000008</v>
      </c>
      <c r="E13589">
        <v>30</v>
      </c>
      <c r="F13589" t="s">
        <v>21294</v>
      </c>
      <c r="G13589" t="s">
        <v>55</v>
      </c>
      <c r="H13589" t="s">
        <v>46</v>
      </c>
      <c r="I13589" t="s">
        <v>6948</v>
      </c>
      <c r="K13589"/>
      <c r="L13589" t="s">
        <v>21912</v>
      </c>
      <c r="M13589" t="s">
        <v>20623</v>
      </c>
      <c r="N13589">
        <v>6</v>
      </c>
      <c r="O13589" t="s">
        <v>9257</v>
      </c>
      <c r="P13589" t="s">
        <v>20366</v>
      </c>
      <c r="Q13589" t="s">
        <v>21913</v>
      </c>
      <c r="S13589" t="s">
        <v>20368</v>
      </c>
    </row>
    <row r="13590" spans="1:19" hidden="1" x14ac:dyDescent="0.2">
      <c r="A13590">
        <v>2422</v>
      </c>
      <c r="B13590" t="s">
        <v>9255</v>
      </c>
      <c r="C13590" t="s">
        <v>20452</v>
      </c>
      <c r="D13590">
        <v>3.92</v>
      </c>
      <c r="E13590">
        <v>20</v>
      </c>
      <c r="F13590" t="s">
        <v>2199</v>
      </c>
      <c r="G13590" t="s">
        <v>144</v>
      </c>
      <c r="H13590" t="s">
        <v>23</v>
      </c>
      <c r="I13590" t="s">
        <v>17690</v>
      </c>
      <c r="K13590"/>
      <c r="L13590" t="s">
        <v>21912</v>
      </c>
      <c r="M13590" t="s">
        <v>20623</v>
      </c>
      <c r="N13590">
        <v>6</v>
      </c>
      <c r="O13590" t="s">
        <v>9257</v>
      </c>
      <c r="P13590" t="s">
        <v>20366</v>
      </c>
      <c r="Q13590" t="s">
        <v>21913</v>
      </c>
      <c r="S13590" t="s">
        <v>20368</v>
      </c>
    </row>
    <row r="13591" spans="1:19" hidden="1" x14ac:dyDescent="0.2">
      <c r="A13591">
        <v>2422</v>
      </c>
      <c r="B13591" t="s">
        <v>9255</v>
      </c>
      <c r="C13591" t="s">
        <v>20441</v>
      </c>
      <c r="D13591">
        <v>9.9499999999999993</v>
      </c>
      <c r="E13591">
        <v>20</v>
      </c>
      <c r="F13591" t="s">
        <v>2199</v>
      </c>
      <c r="G13591" t="s">
        <v>144</v>
      </c>
      <c r="H13591" t="s">
        <v>23</v>
      </c>
      <c r="I13591" t="s">
        <v>17690</v>
      </c>
      <c r="K13591"/>
      <c r="L13591" t="s">
        <v>21912</v>
      </c>
      <c r="M13591" t="s">
        <v>20623</v>
      </c>
      <c r="N13591">
        <v>6</v>
      </c>
      <c r="O13591" t="s">
        <v>9257</v>
      </c>
      <c r="P13591" t="s">
        <v>20366</v>
      </c>
      <c r="Q13591" t="s">
        <v>21913</v>
      </c>
      <c r="S13591" t="s">
        <v>20368</v>
      </c>
    </row>
    <row r="13592" spans="1:19" hidden="1" x14ac:dyDescent="0.2">
      <c r="A13592">
        <v>2424</v>
      </c>
      <c r="B13592" t="s">
        <v>21915</v>
      </c>
      <c r="C13592" t="s">
        <v>105</v>
      </c>
      <c r="D13592">
        <v>5.75</v>
      </c>
      <c r="E13592">
        <v>25</v>
      </c>
      <c r="F13592" t="s">
        <v>12272</v>
      </c>
      <c r="G13592" t="s">
        <v>31</v>
      </c>
      <c r="H13592" t="s">
        <v>46</v>
      </c>
      <c r="I13592" t="s">
        <v>16585</v>
      </c>
      <c r="K13592"/>
      <c r="L13592" t="s">
        <v>21916</v>
      </c>
      <c r="M13592" t="s">
        <v>20396</v>
      </c>
      <c r="N13592">
        <v>4</v>
      </c>
      <c r="P13592" t="s">
        <v>20366</v>
      </c>
      <c r="Q13592" t="s">
        <v>21917</v>
      </c>
      <c r="S13592" t="s">
        <v>20368</v>
      </c>
    </row>
    <row r="13593" spans="1:19" hidden="1" x14ac:dyDescent="0.2">
      <c r="A13593">
        <v>2424</v>
      </c>
      <c r="B13593" t="s">
        <v>21915</v>
      </c>
      <c r="C13593" t="s">
        <v>105</v>
      </c>
      <c r="D13593">
        <v>5.81</v>
      </c>
      <c r="E13593">
        <v>25</v>
      </c>
      <c r="F13593" t="s">
        <v>12272</v>
      </c>
      <c r="G13593" t="s">
        <v>55</v>
      </c>
      <c r="H13593" t="s">
        <v>46</v>
      </c>
      <c r="I13593" t="s">
        <v>8004</v>
      </c>
      <c r="K13593"/>
      <c r="L13593" t="s">
        <v>21916</v>
      </c>
      <c r="M13593" t="s">
        <v>20396</v>
      </c>
      <c r="N13593">
        <v>4</v>
      </c>
      <c r="P13593" t="s">
        <v>20366</v>
      </c>
      <c r="Q13593" t="s">
        <v>21917</v>
      </c>
      <c r="S13593" t="s">
        <v>20368</v>
      </c>
    </row>
    <row r="13594" spans="1:19" hidden="1" x14ac:dyDescent="0.2">
      <c r="A13594">
        <v>2425</v>
      </c>
      <c r="B13594" t="s">
        <v>21918</v>
      </c>
      <c r="C13594" t="s">
        <v>105</v>
      </c>
      <c r="D13594">
        <v>2.39</v>
      </c>
      <c r="E13594" t="s">
        <v>363</v>
      </c>
      <c r="F13594" t="s">
        <v>2199</v>
      </c>
      <c r="G13594" t="s">
        <v>55</v>
      </c>
      <c r="H13594" t="s">
        <v>23</v>
      </c>
      <c r="I13594" t="s">
        <v>8246</v>
      </c>
      <c r="K13594"/>
      <c r="L13594" t="s">
        <v>21919</v>
      </c>
      <c r="M13594" t="s">
        <v>26</v>
      </c>
      <c r="N13594">
        <v>2</v>
      </c>
      <c r="P13594" t="s">
        <v>20366</v>
      </c>
      <c r="Q13594" t="s">
        <v>21920</v>
      </c>
      <c r="S13594" t="s">
        <v>20368</v>
      </c>
    </row>
    <row r="13595" spans="1:19" hidden="1" x14ac:dyDescent="0.2">
      <c r="A13595">
        <v>2426</v>
      </c>
      <c r="B13595" t="s">
        <v>21921</v>
      </c>
      <c r="C13595" t="s">
        <v>105</v>
      </c>
      <c r="D13595">
        <v>4</v>
      </c>
      <c r="E13595">
        <v>20</v>
      </c>
      <c r="G13595" t="s">
        <v>31</v>
      </c>
      <c r="H13595" t="s">
        <v>46</v>
      </c>
      <c r="I13595" t="s">
        <v>20409</v>
      </c>
      <c r="K13595"/>
      <c r="L13595" t="s">
        <v>21922</v>
      </c>
      <c r="M13595" t="s">
        <v>26</v>
      </c>
      <c r="N13595">
        <v>2</v>
      </c>
      <c r="P13595" t="s">
        <v>20366</v>
      </c>
      <c r="Q13595" t="s">
        <v>21923</v>
      </c>
      <c r="S13595" t="s">
        <v>20368</v>
      </c>
    </row>
    <row r="13596" spans="1:19" hidden="1" x14ac:dyDescent="0.2">
      <c r="A13596">
        <v>2427</v>
      </c>
      <c r="B13596" t="s">
        <v>21924</v>
      </c>
      <c r="C13596" t="s">
        <v>105</v>
      </c>
      <c r="D13596">
        <v>4.49</v>
      </c>
      <c r="E13596">
        <v>20</v>
      </c>
      <c r="F13596" t="s">
        <v>21925</v>
      </c>
      <c r="G13596" t="s">
        <v>31</v>
      </c>
      <c r="H13596" t="s">
        <v>46</v>
      </c>
      <c r="I13596" t="s">
        <v>20409</v>
      </c>
      <c r="K13596"/>
      <c r="L13596" t="s">
        <v>21926</v>
      </c>
      <c r="M13596" t="s">
        <v>26</v>
      </c>
      <c r="N13596">
        <v>2</v>
      </c>
      <c r="P13596" t="s">
        <v>20366</v>
      </c>
      <c r="Q13596" t="s">
        <v>21927</v>
      </c>
      <c r="S13596" t="s">
        <v>20368</v>
      </c>
    </row>
    <row r="13597" spans="1:19" hidden="1" x14ac:dyDescent="0.2">
      <c r="A13597">
        <v>2427</v>
      </c>
      <c r="B13597" t="s">
        <v>21924</v>
      </c>
      <c r="C13597" t="s">
        <v>105</v>
      </c>
      <c r="D13597">
        <v>4.41</v>
      </c>
      <c r="E13597">
        <v>25</v>
      </c>
      <c r="F13597" t="s">
        <v>21925</v>
      </c>
      <c r="G13597" t="s">
        <v>31</v>
      </c>
      <c r="H13597" t="s">
        <v>46</v>
      </c>
      <c r="I13597" t="s">
        <v>10246</v>
      </c>
      <c r="J13597" t="s">
        <v>43</v>
      </c>
      <c r="K13597"/>
      <c r="L13597" t="s">
        <v>21926</v>
      </c>
      <c r="M13597" t="s">
        <v>26</v>
      </c>
      <c r="N13597">
        <v>2</v>
      </c>
      <c r="P13597" t="s">
        <v>20366</v>
      </c>
      <c r="Q13597" t="s">
        <v>21927</v>
      </c>
      <c r="S13597" t="s">
        <v>20368</v>
      </c>
    </row>
    <row r="13598" spans="1:19" hidden="1" x14ac:dyDescent="0.2">
      <c r="A13598">
        <v>2427</v>
      </c>
      <c r="B13598" t="s">
        <v>21924</v>
      </c>
      <c r="C13598" t="s">
        <v>105</v>
      </c>
      <c r="D13598">
        <v>4.53</v>
      </c>
      <c r="E13598">
        <v>5</v>
      </c>
      <c r="F13598" t="s">
        <v>21925</v>
      </c>
      <c r="G13598" t="s">
        <v>31</v>
      </c>
      <c r="H13598" t="s">
        <v>46</v>
      </c>
      <c r="I13598" t="s">
        <v>10246</v>
      </c>
      <c r="J13598" t="s">
        <v>43</v>
      </c>
      <c r="K13598"/>
      <c r="L13598" t="s">
        <v>21926</v>
      </c>
      <c r="M13598" t="s">
        <v>26</v>
      </c>
      <c r="N13598">
        <v>2</v>
      </c>
      <c r="P13598" t="s">
        <v>20366</v>
      </c>
      <c r="Q13598" t="s">
        <v>21927</v>
      </c>
      <c r="S13598" t="s">
        <v>20368</v>
      </c>
    </row>
    <row r="13599" spans="1:19" hidden="1" x14ac:dyDescent="0.2">
      <c r="A13599">
        <v>2427</v>
      </c>
      <c r="B13599" t="s">
        <v>21924</v>
      </c>
      <c r="C13599" t="s">
        <v>105</v>
      </c>
      <c r="D13599">
        <v>4.42</v>
      </c>
      <c r="E13599">
        <v>20</v>
      </c>
      <c r="F13599" t="s">
        <v>21925</v>
      </c>
      <c r="G13599" t="s">
        <v>31</v>
      </c>
      <c r="H13599" t="s">
        <v>46</v>
      </c>
      <c r="I13599" t="s">
        <v>10246</v>
      </c>
      <c r="J13599" t="s">
        <v>43</v>
      </c>
      <c r="K13599"/>
      <c r="L13599" t="s">
        <v>21926</v>
      </c>
      <c r="M13599" t="s">
        <v>26</v>
      </c>
      <c r="N13599">
        <v>2</v>
      </c>
      <c r="P13599" t="s">
        <v>20366</v>
      </c>
      <c r="Q13599" t="s">
        <v>21927</v>
      </c>
      <c r="S13599" t="s">
        <v>20368</v>
      </c>
    </row>
    <row r="13600" spans="1:19" hidden="1" x14ac:dyDescent="0.2">
      <c r="A13600">
        <v>2427</v>
      </c>
      <c r="B13600" t="s">
        <v>21924</v>
      </c>
      <c r="C13600" t="s">
        <v>105</v>
      </c>
      <c r="D13600">
        <v>4.3099999999999996</v>
      </c>
      <c r="E13600">
        <v>40</v>
      </c>
      <c r="F13600" t="s">
        <v>21925</v>
      </c>
      <c r="G13600" t="s">
        <v>31</v>
      </c>
      <c r="H13600" t="s">
        <v>46</v>
      </c>
      <c r="I13600" t="s">
        <v>10246</v>
      </c>
      <c r="J13600" t="s">
        <v>43</v>
      </c>
      <c r="K13600"/>
      <c r="L13600" t="s">
        <v>21926</v>
      </c>
      <c r="M13600" t="s">
        <v>26</v>
      </c>
      <c r="N13600">
        <v>2</v>
      </c>
      <c r="P13600" t="s">
        <v>20366</v>
      </c>
      <c r="Q13600" t="s">
        <v>21927</v>
      </c>
      <c r="S13600" t="s">
        <v>20368</v>
      </c>
    </row>
    <row r="13601" spans="1:19" hidden="1" x14ac:dyDescent="0.2">
      <c r="A13601">
        <v>2427</v>
      </c>
      <c r="B13601" t="s">
        <v>21924</v>
      </c>
      <c r="C13601" t="s">
        <v>105</v>
      </c>
      <c r="D13601">
        <v>4.22</v>
      </c>
      <c r="E13601">
        <v>60</v>
      </c>
      <c r="F13601" t="s">
        <v>21925</v>
      </c>
      <c r="G13601" t="s">
        <v>31</v>
      </c>
      <c r="H13601" t="s">
        <v>46</v>
      </c>
      <c r="I13601" t="s">
        <v>10246</v>
      </c>
      <c r="J13601" t="s">
        <v>43</v>
      </c>
      <c r="K13601"/>
      <c r="L13601" t="s">
        <v>21926</v>
      </c>
      <c r="M13601" t="s">
        <v>26</v>
      </c>
      <c r="N13601">
        <v>2</v>
      </c>
      <c r="P13601" t="s">
        <v>20366</v>
      </c>
      <c r="Q13601" t="s">
        <v>21927</v>
      </c>
      <c r="S13601" t="s">
        <v>20368</v>
      </c>
    </row>
    <row r="13602" spans="1:19" hidden="1" x14ac:dyDescent="0.2">
      <c r="A13602">
        <v>2428</v>
      </c>
      <c r="B13602" t="s">
        <v>21928</v>
      </c>
      <c r="C13602" t="s">
        <v>105</v>
      </c>
      <c r="D13602">
        <v>2.94</v>
      </c>
      <c r="E13602">
        <v>20</v>
      </c>
      <c r="G13602" t="s">
        <v>31</v>
      </c>
      <c r="H13602" t="s">
        <v>46</v>
      </c>
      <c r="I13602" t="s">
        <v>20409</v>
      </c>
      <c r="K13602"/>
      <c r="L13602" t="s">
        <v>21929</v>
      </c>
      <c r="M13602" t="s">
        <v>26</v>
      </c>
      <c r="N13602">
        <v>2</v>
      </c>
      <c r="P13602" t="s">
        <v>20366</v>
      </c>
      <c r="Q13602" t="s">
        <v>21930</v>
      </c>
      <c r="S13602" t="s">
        <v>20368</v>
      </c>
    </row>
    <row r="13603" spans="1:19" hidden="1" x14ac:dyDescent="0.2">
      <c r="A13603">
        <v>2429</v>
      </c>
      <c r="B13603" t="s">
        <v>21931</v>
      </c>
      <c r="C13603" t="s">
        <v>105</v>
      </c>
      <c r="D13603">
        <v>8.19</v>
      </c>
      <c r="E13603">
        <v>25</v>
      </c>
      <c r="F13603" t="s">
        <v>21102</v>
      </c>
      <c r="G13603" t="s">
        <v>55</v>
      </c>
      <c r="H13603" t="s">
        <v>46</v>
      </c>
      <c r="I13603" t="s">
        <v>14562</v>
      </c>
      <c r="K13603"/>
      <c r="L13603" t="s">
        <v>21932</v>
      </c>
      <c r="M13603" t="s">
        <v>26</v>
      </c>
      <c r="N13603">
        <v>2</v>
      </c>
      <c r="P13603" t="s">
        <v>20366</v>
      </c>
      <c r="Q13603" t="s">
        <v>21933</v>
      </c>
      <c r="S13603" t="s">
        <v>20368</v>
      </c>
    </row>
    <row r="13604" spans="1:19" hidden="1" x14ac:dyDescent="0.2">
      <c r="A13604">
        <v>2430</v>
      </c>
      <c r="B13604" t="s">
        <v>21934</v>
      </c>
      <c r="C13604" t="s">
        <v>105</v>
      </c>
      <c r="D13604">
        <v>1.77</v>
      </c>
      <c r="E13604" t="s">
        <v>363</v>
      </c>
      <c r="F13604" s="1" t="s">
        <v>21935</v>
      </c>
      <c r="G13604" t="s">
        <v>31</v>
      </c>
      <c r="H13604" t="s">
        <v>23</v>
      </c>
      <c r="I13604" t="s">
        <v>72</v>
      </c>
      <c r="K13604" t="e">
        <f>- Other values in B10 and U10</f>
        <v>#NAME?</v>
      </c>
      <c r="L13604" t="s">
        <v>21936</v>
      </c>
      <c r="M13604" t="s">
        <v>21125</v>
      </c>
      <c r="N13604">
        <v>3</v>
      </c>
      <c r="O13604" t="s">
        <v>21937</v>
      </c>
      <c r="P13604" t="s">
        <v>20366</v>
      </c>
      <c r="Q13604" t="s">
        <v>21938</v>
      </c>
      <c r="S13604" t="s">
        <v>20368</v>
      </c>
    </row>
    <row r="13605" spans="1:19" hidden="1" x14ac:dyDescent="0.2">
      <c r="A13605">
        <v>2430</v>
      </c>
      <c r="B13605" t="s">
        <v>21934</v>
      </c>
      <c r="C13605" t="s">
        <v>105</v>
      </c>
      <c r="D13605">
        <v>2.16</v>
      </c>
      <c r="E13605">
        <v>0</v>
      </c>
      <c r="F13605" t="s">
        <v>21178</v>
      </c>
      <c r="G13605" t="s">
        <v>144</v>
      </c>
      <c r="I13605" t="s">
        <v>3218</v>
      </c>
      <c r="K13605" t="e">
        <f>- Other values in B10 and U10</f>
        <v>#NAME?</v>
      </c>
      <c r="L13605" t="s">
        <v>21936</v>
      </c>
      <c r="M13605" t="s">
        <v>21125</v>
      </c>
      <c r="N13605">
        <v>3</v>
      </c>
      <c r="O13605" t="s">
        <v>21937</v>
      </c>
      <c r="P13605" t="s">
        <v>20366</v>
      </c>
      <c r="Q13605" t="s">
        <v>21938</v>
      </c>
      <c r="S13605" t="s">
        <v>20368</v>
      </c>
    </row>
    <row r="13606" spans="1:19" hidden="1" x14ac:dyDescent="0.2">
      <c r="A13606">
        <v>2431</v>
      </c>
      <c r="B13606" t="s">
        <v>21939</v>
      </c>
      <c r="C13606" t="s">
        <v>105</v>
      </c>
      <c r="D13606">
        <v>1.43</v>
      </c>
      <c r="E13606" t="s">
        <v>363</v>
      </c>
      <c r="G13606" t="s">
        <v>31</v>
      </c>
      <c r="H13606" t="s">
        <v>23</v>
      </c>
      <c r="I13606" t="s">
        <v>72</v>
      </c>
      <c r="K13606"/>
      <c r="L13606" t="s">
        <v>21940</v>
      </c>
      <c r="M13606" t="s">
        <v>21125</v>
      </c>
      <c r="N13606">
        <v>3</v>
      </c>
      <c r="O13606" t="s">
        <v>21941</v>
      </c>
      <c r="P13606" t="s">
        <v>20366</v>
      </c>
      <c r="Q13606" t="s">
        <v>21942</v>
      </c>
      <c r="S13606" t="s">
        <v>20368</v>
      </c>
    </row>
    <row r="13607" spans="1:19" hidden="1" x14ac:dyDescent="0.2">
      <c r="A13607">
        <v>2431</v>
      </c>
      <c r="B13607" t="s">
        <v>21939</v>
      </c>
      <c r="C13607" t="s">
        <v>105</v>
      </c>
      <c r="D13607">
        <v>3.07</v>
      </c>
      <c r="I13607" t="s">
        <v>19291</v>
      </c>
      <c r="K13607"/>
      <c r="L13607" t="s">
        <v>21940</v>
      </c>
      <c r="M13607" t="s">
        <v>21125</v>
      </c>
      <c r="N13607">
        <v>3</v>
      </c>
      <c r="O13607" t="s">
        <v>21941</v>
      </c>
      <c r="P13607" t="s">
        <v>20366</v>
      </c>
      <c r="Q13607" t="s">
        <v>21942</v>
      </c>
      <c r="S13607" t="s">
        <v>20368</v>
      </c>
    </row>
    <row r="13608" spans="1:19" hidden="1" x14ac:dyDescent="0.2">
      <c r="A13608">
        <v>2433</v>
      </c>
      <c r="B13608" t="s">
        <v>21943</v>
      </c>
      <c r="C13608" t="s">
        <v>105</v>
      </c>
      <c r="D13608">
        <v>7.95</v>
      </c>
      <c r="E13608">
        <v>25</v>
      </c>
      <c r="G13608" t="s">
        <v>55</v>
      </c>
      <c r="H13608" t="s">
        <v>46</v>
      </c>
      <c r="I13608" t="s">
        <v>1557</v>
      </c>
      <c r="K13608"/>
      <c r="L13608" t="s">
        <v>21944</v>
      </c>
      <c r="M13608" t="s">
        <v>20396</v>
      </c>
      <c r="N13608">
        <v>4</v>
      </c>
      <c r="P13608" t="s">
        <v>20366</v>
      </c>
      <c r="Q13608" t="s">
        <v>21945</v>
      </c>
      <c r="S13608" t="s">
        <v>20368</v>
      </c>
    </row>
    <row r="13609" spans="1:19" hidden="1" x14ac:dyDescent="0.2">
      <c r="A13609">
        <v>2434</v>
      </c>
      <c r="B13609" t="s">
        <v>21946</v>
      </c>
      <c r="C13609" t="s">
        <v>105</v>
      </c>
      <c r="D13609">
        <v>3.7120000000000002</v>
      </c>
      <c r="E13609">
        <v>25</v>
      </c>
      <c r="F13609" t="s">
        <v>21947</v>
      </c>
      <c r="G13609" t="s">
        <v>55</v>
      </c>
      <c r="H13609" t="s">
        <v>46</v>
      </c>
      <c r="I13609" t="s">
        <v>9409</v>
      </c>
      <c r="K13609"/>
      <c r="L13609" t="s">
        <v>21948</v>
      </c>
      <c r="M13609" t="s">
        <v>21125</v>
      </c>
      <c r="N13609">
        <v>3</v>
      </c>
      <c r="O13609" t="s">
        <v>21949</v>
      </c>
      <c r="P13609" t="s">
        <v>20366</v>
      </c>
      <c r="Q13609" t="s">
        <v>21950</v>
      </c>
      <c r="S13609" t="s">
        <v>20368</v>
      </c>
    </row>
    <row r="13610" spans="1:19" hidden="1" x14ac:dyDescent="0.2">
      <c r="A13610">
        <v>2434</v>
      </c>
      <c r="B13610" t="s">
        <v>21946</v>
      </c>
      <c r="C13610" t="s">
        <v>105</v>
      </c>
      <c r="D13610">
        <v>3.61</v>
      </c>
      <c r="E13610">
        <v>20</v>
      </c>
      <c r="F13610" t="s">
        <v>20946</v>
      </c>
      <c r="G13610" t="s">
        <v>55</v>
      </c>
      <c r="H13610" t="s">
        <v>46</v>
      </c>
      <c r="I13610" t="s">
        <v>20143</v>
      </c>
      <c r="K13610"/>
      <c r="L13610" t="s">
        <v>21948</v>
      </c>
      <c r="M13610" t="s">
        <v>21125</v>
      </c>
      <c r="N13610">
        <v>3</v>
      </c>
      <c r="O13610" t="s">
        <v>21949</v>
      </c>
      <c r="P13610" t="s">
        <v>20366</v>
      </c>
      <c r="Q13610" t="s">
        <v>21950</v>
      </c>
      <c r="S13610" t="s">
        <v>20368</v>
      </c>
    </row>
    <row r="13611" spans="1:19" hidden="1" x14ac:dyDescent="0.2">
      <c r="A13611">
        <v>2434</v>
      </c>
      <c r="B13611" t="s">
        <v>21946</v>
      </c>
      <c r="C13611" t="s">
        <v>105</v>
      </c>
      <c r="D13611">
        <v>4.1100000000000003</v>
      </c>
      <c r="E13611">
        <v>25</v>
      </c>
      <c r="F13611" s="1" t="s">
        <v>21951</v>
      </c>
      <c r="G13611" t="s">
        <v>55</v>
      </c>
      <c r="H13611" t="s">
        <v>46</v>
      </c>
      <c r="I13611" t="s">
        <v>20933</v>
      </c>
      <c r="K13611"/>
      <c r="L13611" t="s">
        <v>21948</v>
      </c>
      <c r="M13611" t="s">
        <v>21125</v>
      </c>
      <c r="N13611">
        <v>3</v>
      </c>
      <c r="O13611" t="s">
        <v>21949</v>
      </c>
      <c r="P13611" t="s">
        <v>20366</v>
      </c>
      <c r="Q13611" t="s">
        <v>21950</v>
      </c>
      <c r="S13611" t="s">
        <v>20368</v>
      </c>
    </row>
    <row r="13612" spans="1:19" hidden="1" x14ac:dyDescent="0.2">
      <c r="A13612">
        <v>2435</v>
      </c>
      <c r="B13612" t="s">
        <v>9500</v>
      </c>
      <c r="C13612" t="s">
        <v>20452</v>
      </c>
      <c r="D13612">
        <v>8.2100000000000009</v>
      </c>
      <c r="E13612">
        <v>21</v>
      </c>
      <c r="F13612" t="s">
        <v>21236</v>
      </c>
      <c r="G13612" t="s">
        <v>55</v>
      </c>
      <c r="H13612" t="s">
        <v>46</v>
      </c>
      <c r="I13612" t="s">
        <v>7117</v>
      </c>
      <c r="K13612"/>
      <c r="L13612" t="s">
        <v>21952</v>
      </c>
      <c r="M13612" t="s">
        <v>20623</v>
      </c>
      <c r="N13612">
        <v>6</v>
      </c>
      <c r="O13612" t="s">
        <v>21953</v>
      </c>
      <c r="P13612" t="s">
        <v>20366</v>
      </c>
      <c r="Q13612" t="s">
        <v>21954</v>
      </c>
      <c r="S13612" t="s">
        <v>20368</v>
      </c>
    </row>
    <row r="13613" spans="1:19" hidden="1" x14ac:dyDescent="0.2">
      <c r="A13613">
        <v>2435</v>
      </c>
      <c r="B13613" t="s">
        <v>9500</v>
      </c>
      <c r="C13613" t="s">
        <v>105</v>
      </c>
      <c r="D13613">
        <v>3.2</v>
      </c>
      <c r="E13613">
        <v>25</v>
      </c>
      <c r="F13613" t="s">
        <v>21955</v>
      </c>
      <c r="G13613" t="s">
        <v>55</v>
      </c>
      <c r="H13613" t="s">
        <v>46</v>
      </c>
      <c r="I13613" t="s">
        <v>1383</v>
      </c>
      <c r="K13613"/>
      <c r="L13613" t="s">
        <v>21952</v>
      </c>
      <c r="M13613" t="s">
        <v>20623</v>
      </c>
      <c r="N13613">
        <v>6</v>
      </c>
      <c r="O13613" t="s">
        <v>21953</v>
      </c>
      <c r="P13613" t="s">
        <v>20366</v>
      </c>
      <c r="Q13613" t="s">
        <v>21954</v>
      </c>
      <c r="S13613" t="s">
        <v>20368</v>
      </c>
    </row>
    <row r="13614" spans="1:19" hidden="1" x14ac:dyDescent="0.2">
      <c r="A13614">
        <v>2435</v>
      </c>
      <c r="B13614" t="s">
        <v>9500</v>
      </c>
      <c r="C13614" t="s">
        <v>20452</v>
      </c>
      <c r="D13614">
        <v>8.2200000000000006</v>
      </c>
      <c r="E13614">
        <v>25</v>
      </c>
      <c r="F13614" t="s">
        <v>21955</v>
      </c>
      <c r="G13614" t="s">
        <v>55</v>
      </c>
      <c r="H13614" t="s">
        <v>46</v>
      </c>
      <c r="I13614" t="s">
        <v>1383</v>
      </c>
      <c r="K13614"/>
      <c r="L13614" t="s">
        <v>21952</v>
      </c>
      <c r="M13614" t="s">
        <v>20623</v>
      </c>
      <c r="N13614">
        <v>6</v>
      </c>
      <c r="O13614" t="s">
        <v>21953</v>
      </c>
      <c r="P13614" t="s">
        <v>20366</v>
      </c>
      <c r="Q13614" t="s">
        <v>21954</v>
      </c>
      <c r="S13614" t="s">
        <v>20368</v>
      </c>
    </row>
    <row r="13615" spans="1:19" hidden="1" x14ac:dyDescent="0.2">
      <c r="A13615">
        <v>2435</v>
      </c>
      <c r="B13615" t="s">
        <v>9500</v>
      </c>
      <c r="C13615" t="s">
        <v>105</v>
      </c>
      <c r="D13615">
        <v>3.08</v>
      </c>
      <c r="E13615">
        <v>25</v>
      </c>
      <c r="F13615" t="s">
        <v>21245</v>
      </c>
      <c r="G13615" t="s">
        <v>55</v>
      </c>
      <c r="H13615" t="s">
        <v>46</v>
      </c>
      <c r="I13615" t="s">
        <v>2917</v>
      </c>
      <c r="J13615" t="s">
        <v>20874</v>
      </c>
      <c r="K13615"/>
      <c r="L13615" t="s">
        <v>21952</v>
      </c>
      <c r="M13615" t="s">
        <v>20623</v>
      </c>
      <c r="N13615">
        <v>6</v>
      </c>
      <c r="O13615" t="s">
        <v>21953</v>
      </c>
      <c r="P13615" t="s">
        <v>20366</v>
      </c>
      <c r="Q13615" t="s">
        <v>21954</v>
      </c>
      <c r="S13615" t="s">
        <v>20368</v>
      </c>
    </row>
    <row r="13616" spans="1:19" hidden="1" x14ac:dyDescent="0.2">
      <c r="A13616">
        <v>2435</v>
      </c>
      <c r="B13616" t="s">
        <v>9500</v>
      </c>
      <c r="C13616" t="s">
        <v>20452</v>
      </c>
      <c r="D13616">
        <v>8.09</v>
      </c>
      <c r="E13616">
        <v>25</v>
      </c>
      <c r="F13616" t="s">
        <v>21245</v>
      </c>
      <c r="G13616" t="s">
        <v>55</v>
      </c>
      <c r="H13616" t="s">
        <v>46</v>
      </c>
      <c r="I13616" t="s">
        <v>2917</v>
      </c>
      <c r="J13616" t="s">
        <v>20874</v>
      </c>
      <c r="K13616"/>
      <c r="L13616" t="s">
        <v>21952</v>
      </c>
      <c r="M13616" t="s">
        <v>20623</v>
      </c>
      <c r="N13616">
        <v>6</v>
      </c>
      <c r="O13616" t="s">
        <v>21953</v>
      </c>
      <c r="P13616" t="s">
        <v>20366</v>
      </c>
      <c r="Q13616" t="s">
        <v>21954</v>
      </c>
      <c r="S13616" t="s">
        <v>20368</v>
      </c>
    </row>
    <row r="13617" spans="1:19" hidden="1" x14ac:dyDescent="0.2">
      <c r="A13617">
        <v>2435</v>
      </c>
      <c r="B13617" t="s">
        <v>9500</v>
      </c>
      <c r="C13617" t="s">
        <v>105</v>
      </c>
      <c r="D13617">
        <v>3.15</v>
      </c>
      <c r="E13617">
        <v>25</v>
      </c>
      <c r="F13617" t="s">
        <v>1420</v>
      </c>
      <c r="G13617" t="s">
        <v>55</v>
      </c>
      <c r="H13617" t="s">
        <v>46</v>
      </c>
      <c r="I13617" t="s">
        <v>21956</v>
      </c>
      <c r="K13617"/>
      <c r="L13617" t="s">
        <v>21952</v>
      </c>
      <c r="M13617" t="s">
        <v>20623</v>
      </c>
      <c r="N13617">
        <v>6</v>
      </c>
      <c r="O13617" t="s">
        <v>21953</v>
      </c>
      <c r="P13617" t="s">
        <v>20366</v>
      </c>
      <c r="Q13617" t="s">
        <v>21954</v>
      </c>
      <c r="S13617" t="s">
        <v>20368</v>
      </c>
    </row>
    <row r="13618" spans="1:19" hidden="1" x14ac:dyDescent="0.2">
      <c r="A13618">
        <v>2435</v>
      </c>
      <c r="B13618" t="s">
        <v>9500</v>
      </c>
      <c r="C13618" t="s">
        <v>20452</v>
      </c>
      <c r="D13618">
        <v>8.1</v>
      </c>
      <c r="E13618">
        <v>25</v>
      </c>
      <c r="F13618" t="s">
        <v>1420</v>
      </c>
      <c r="G13618" t="s">
        <v>55</v>
      </c>
      <c r="H13618" t="s">
        <v>46</v>
      </c>
      <c r="I13618" t="s">
        <v>21956</v>
      </c>
      <c r="K13618"/>
      <c r="L13618" t="s">
        <v>21952</v>
      </c>
      <c r="M13618" t="s">
        <v>20623</v>
      </c>
      <c r="N13618">
        <v>6</v>
      </c>
      <c r="O13618" t="s">
        <v>21953</v>
      </c>
      <c r="P13618" t="s">
        <v>20366</v>
      </c>
      <c r="Q13618" t="s">
        <v>21954</v>
      </c>
      <c r="S13618" t="s">
        <v>20368</v>
      </c>
    </row>
    <row r="13619" spans="1:19" hidden="1" x14ac:dyDescent="0.2">
      <c r="A13619">
        <v>2435</v>
      </c>
      <c r="B13619" t="s">
        <v>9500</v>
      </c>
      <c r="C13619" t="s">
        <v>105</v>
      </c>
      <c r="D13619">
        <v>3.23</v>
      </c>
      <c r="E13619">
        <v>25</v>
      </c>
      <c r="F13619" t="s">
        <v>21957</v>
      </c>
      <c r="G13619" t="s">
        <v>55</v>
      </c>
      <c r="H13619" t="s">
        <v>46</v>
      </c>
      <c r="I13619" t="s">
        <v>21958</v>
      </c>
      <c r="K13619"/>
      <c r="L13619" t="s">
        <v>21952</v>
      </c>
      <c r="M13619" t="s">
        <v>20623</v>
      </c>
      <c r="N13619">
        <v>6</v>
      </c>
      <c r="O13619" t="s">
        <v>21953</v>
      </c>
      <c r="P13619" t="s">
        <v>20366</v>
      </c>
      <c r="Q13619" t="s">
        <v>21954</v>
      </c>
      <c r="S13619" t="s">
        <v>20368</v>
      </c>
    </row>
    <row r="13620" spans="1:19" hidden="1" x14ac:dyDescent="0.2">
      <c r="A13620">
        <v>2435</v>
      </c>
      <c r="B13620" t="s">
        <v>9500</v>
      </c>
      <c r="C13620" t="s">
        <v>20452</v>
      </c>
      <c r="D13620">
        <v>8.16</v>
      </c>
      <c r="E13620">
        <v>25</v>
      </c>
      <c r="F13620" t="s">
        <v>21957</v>
      </c>
      <c r="G13620" t="s">
        <v>55</v>
      </c>
      <c r="H13620" t="s">
        <v>46</v>
      </c>
      <c r="I13620" t="s">
        <v>21958</v>
      </c>
      <c r="K13620"/>
      <c r="L13620" t="s">
        <v>21952</v>
      </c>
      <c r="M13620" t="s">
        <v>20623</v>
      </c>
      <c r="N13620">
        <v>6</v>
      </c>
      <c r="O13620" t="s">
        <v>21953</v>
      </c>
      <c r="P13620" t="s">
        <v>20366</v>
      </c>
      <c r="Q13620" t="s">
        <v>21954</v>
      </c>
      <c r="S13620" t="s">
        <v>20368</v>
      </c>
    </row>
    <row r="13621" spans="1:19" hidden="1" x14ac:dyDescent="0.2">
      <c r="A13621">
        <v>2435</v>
      </c>
      <c r="B13621" t="s">
        <v>9500</v>
      </c>
      <c r="C13621" t="s">
        <v>20452</v>
      </c>
      <c r="D13621">
        <v>8.7100000000000009</v>
      </c>
      <c r="E13621">
        <v>0.35</v>
      </c>
      <c r="F13621" t="s">
        <v>21959</v>
      </c>
      <c r="G13621" t="s">
        <v>55</v>
      </c>
      <c r="H13621" t="s">
        <v>46</v>
      </c>
      <c r="I13621" t="s">
        <v>20751</v>
      </c>
      <c r="J13621" t="s">
        <v>43</v>
      </c>
      <c r="K13621"/>
      <c r="L13621" t="s">
        <v>21952</v>
      </c>
      <c r="M13621" t="s">
        <v>20623</v>
      </c>
      <c r="N13621">
        <v>6</v>
      </c>
      <c r="O13621" t="s">
        <v>21953</v>
      </c>
      <c r="P13621" t="s">
        <v>20366</v>
      </c>
      <c r="Q13621" t="s">
        <v>21954</v>
      </c>
      <c r="S13621" t="s">
        <v>20368</v>
      </c>
    </row>
    <row r="13622" spans="1:19" hidden="1" x14ac:dyDescent="0.2">
      <c r="A13622">
        <v>2435</v>
      </c>
      <c r="B13622" t="s">
        <v>9500</v>
      </c>
      <c r="C13622" t="s">
        <v>20452</v>
      </c>
      <c r="D13622">
        <v>8.01</v>
      </c>
      <c r="E13622">
        <v>30</v>
      </c>
      <c r="F13622" t="s">
        <v>21959</v>
      </c>
      <c r="G13622" t="s">
        <v>55</v>
      </c>
      <c r="H13622" t="s">
        <v>46</v>
      </c>
      <c r="I13622" t="s">
        <v>20751</v>
      </c>
      <c r="J13622" t="s">
        <v>43</v>
      </c>
      <c r="K13622"/>
      <c r="L13622" t="s">
        <v>21952</v>
      </c>
      <c r="M13622" t="s">
        <v>20623</v>
      </c>
      <c r="N13622">
        <v>6</v>
      </c>
      <c r="O13622" t="s">
        <v>21953</v>
      </c>
      <c r="P13622" t="s">
        <v>20366</v>
      </c>
      <c r="Q13622" t="s">
        <v>21954</v>
      </c>
      <c r="S13622" t="s">
        <v>20368</v>
      </c>
    </row>
    <row r="13623" spans="1:19" hidden="1" x14ac:dyDescent="0.2">
      <c r="A13623">
        <v>2435</v>
      </c>
      <c r="B13623" t="s">
        <v>9500</v>
      </c>
      <c r="C13623" t="s">
        <v>20452</v>
      </c>
      <c r="D13623">
        <v>7.5</v>
      </c>
      <c r="E13623">
        <v>48.8</v>
      </c>
      <c r="F13623" t="s">
        <v>21959</v>
      </c>
      <c r="G13623" t="s">
        <v>55</v>
      </c>
      <c r="H13623" t="s">
        <v>46</v>
      </c>
      <c r="I13623" t="s">
        <v>20751</v>
      </c>
      <c r="J13623" t="s">
        <v>43</v>
      </c>
      <c r="K13623"/>
      <c r="L13623" t="s">
        <v>21952</v>
      </c>
      <c r="M13623" t="s">
        <v>20623</v>
      </c>
      <c r="N13623">
        <v>6</v>
      </c>
      <c r="O13623" t="s">
        <v>21953</v>
      </c>
      <c r="P13623" t="s">
        <v>20366</v>
      </c>
      <c r="Q13623" t="s">
        <v>21954</v>
      </c>
      <c r="S13623" t="s">
        <v>20368</v>
      </c>
    </row>
    <row r="13624" spans="1:19" hidden="1" x14ac:dyDescent="0.2">
      <c r="A13624">
        <v>2435</v>
      </c>
      <c r="B13624" t="s">
        <v>9500</v>
      </c>
      <c r="C13624" t="s">
        <v>105</v>
      </c>
      <c r="D13624">
        <v>3.21</v>
      </c>
      <c r="E13624">
        <v>10</v>
      </c>
      <c r="F13624" t="s">
        <v>21955</v>
      </c>
      <c r="G13624" t="s">
        <v>55</v>
      </c>
      <c r="H13624" t="s">
        <v>46</v>
      </c>
      <c r="I13624" t="s">
        <v>1383</v>
      </c>
      <c r="K13624"/>
      <c r="L13624" t="s">
        <v>21952</v>
      </c>
      <c r="M13624" t="s">
        <v>20623</v>
      </c>
      <c r="N13624">
        <v>6</v>
      </c>
      <c r="O13624" t="s">
        <v>21953</v>
      </c>
      <c r="P13624" t="s">
        <v>20366</v>
      </c>
      <c r="Q13624" t="s">
        <v>21954</v>
      </c>
      <c r="S13624" t="s">
        <v>20368</v>
      </c>
    </row>
    <row r="13625" spans="1:19" hidden="1" x14ac:dyDescent="0.2">
      <c r="A13625">
        <v>2435</v>
      </c>
      <c r="B13625" t="s">
        <v>9500</v>
      </c>
      <c r="C13625" t="s">
        <v>105</v>
      </c>
      <c r="D13625">
        <v>3.2</v>
      </c>
      <c r="E13625">
        <v>30</v>
      </c>
      <c r="F13625" t="s">
        <v>21955</v>
      </c>
      <c r="G13625" t="s">
        <v>55</v>
      </c>
      <c r="H13625" t="s">
        <v>46</v>
      </c>
      <c r="I13625" t="s">
        <v>1383</v>
      </c>
      <c r="K13625"/>
      <c r="L13625" t="s">
        <v>21952</v>
      </c>
      <c r="M13625" t="s">
        <v>20623</v>
      </c>
      <c r="N13625">
        <v>6</v>
      </c>
      <c r="O13625" t="s">
        <v>21953</v>
      </c>
      <c r="P13625" t="s">
        <v>20366</v>
      </c>
      <c r="Q13625" t="s">
        <v>21954</v>
      </c>
      <c r="S13625" t="s">
        <v>20368</v>
      </c>
    </row>
    <row r="13626" spans="1:19" hidden="1" x14ac:dyDescent="0.2">
      <c r="A13626">
        <v>2435</v>
      </c>
      <c r="B13626" t="s">
        <v>9500</v>
      </c>
      <c r="C13626" t="s">
        <v>105</v>
      </c>
      <c r="D13626">
        <v>3.19</v>
      </c>
      <c r="E13626">
        <v>35</v>
      </c>
      <c r="F13626" t="s">
        <v>21955</v>
      </c>
      <c r="G13626" t="s">
        <v>55</v>
      </c>
      <c r="H13626" t="s">
        <v>46</v>
      </c>
      <c r="I13626" t="s">
        <v>1383</v>
      </c>
      <c r="K13626"/>
      <c r="L13626" t="s">
        <v>21952</v>
      </c>
      <c r="M13626" t="s">
        <v>20623</v>
      </c>
      <c r="N13626">
        <v>6</v>
      </c>
      <c r="O13626" t="s">
        <v>21953</v>
      </c>
      <c r="P13626" t="s">
        <v>20366</v>
      </c>
      <c r="Q13626" t="s">
        <v>21954</v>
      </c>
      <c r="S13626" t="s">
        <v>20368</v>
      </c>
    </row>
    <row r="13627" spans="1:19" hidden="1" x14ac:dyDescent="0.2">
      <c r="A13627">
        <v>2435</v>
      </c>
      <c r="B13627" t="s">
        <v>9500</v>
      </c>
      <c r="C13627" t="s">
        <v>105</v>
      </c>
      <c r="D13627">
        <v>3.19</v>
      </c>
      <c r="E13627">
        <v>40</v>
      </c>
      <c r="F13627" t="s">
        <v>21955</v>
      </c>
      <c r="G13627" t="s">
        <v>55</v>
      </c>
      <c r="H13627" t="s">
        <v>46</v>
      </c>
      <c r="I13627" t="s">
        <v>1383</v>
      </c>
      <c r="K13627"/>
      <c r="L13627" t="s">
        <v>21952</v>
      </c>
      <c r="M13627" t="s">
        <v>20623</v>
      </c>
      <c r="N13627">
        <v>6</v>
      </c>
      <c r="O13627" t="s">
        <v>21953</v>
      </c>
      <c r="P13627" t="s">
        <v>20366</v>
      </c>
      <c r="Q13627" t="s">
        <v>21954</v>
      </c>
      <c r="S13627" t="s">
        <v>20368</v>
      </c>
    </row>
    <row r="13628" spans="1:19" hidden="1" x14ac:dyDescent="0.2">
      <c r="A13628">
        <v>2435</v>
      </c>
      <c r="B13628" t="s">
        <v>9500</v>
      </c>
      <c r="C13628" t="s">
        <v>20452</v>
      </c>
      <c r="D13628">
        <v>8.64</v>
      </c>
      <c r="E13628">
        <v>10</v>
      </c>
      <c r="F13628" t="s">
        <v>21955</v>
      </c>
      <c r="G13628" t="s">
        <v>55</v>
      </c>
      <c r="H13628" t="s">
        <v>46</v>
      </c>
      <c r="I13628" t="s">
        <v>1383</v>
      </c>
      <c r="K13628"/>
      <c r="L13628" t="s">
        <v>21952</v>
      </c>
      <c r="M13628" t="s">
        <v>20623</v>
      </c>
      <c r="N13628">
        <v>6</v>
      </c>
      <c r="O13628" t="s">
        <v>21953</v>
      </c>
      <c r="P13628" t="s">
        <v>20366</v>
      </c>
      <c r="Q13628" t="s">
        <v>21954</v>
      </c>
      <c r="S13628" t="s">
        <v>20368</v>
      </c>
    </row>
    <row r="13629" spans="1:19" hidden="1" x14ac:dyDescent="0.2">
      <c r="A13629">
        <v>2435</v>
      </c>
      <c r="B13629" t="s">
        <v>9500</v>
      </c>
      <c r="C13629" t="s">
        <v>20452</v>
      </c>
      <c r="D13629">
        <v>8.11</v>
      </c>
      <c r="E13629">
        <v>30</v>
      </c>
      <c r="F13629" t="s">
        <v>21955</v>
      </c>
      <c r="G13629" t="s">
        <v>55</v>
      </c>
      <c r="H13629" t="s">
        <v>46</v>
      </c>
      <c r="I13629" t="s">
        <v>1383</v>
      </c>
      <c r="K13629"/>
      <c r="L13629" t="s">
        <v>21952</v>
      </c>
      <c r="M13629" t="s">
        <v>20623</v>
      </c>
      <c r="N13629">
        <v>6</v>
      </c>
      <c r="O13629" t="s">
        <v>21953</v>
      </c>
      <c r="P13629" t="s">
        <v>20366</v>
      </c>
      <c r="Q13629" t="s">
        <v>21954</v>
      </c>
      <c r="S13629" t="s">
        <v>20368</v>
      </c>
    </row>
    <row r="13630" spans="1:19" hidden="1" x14ac:dyDescent="0.2">
      <c r="A13630">
        <v>2435</v>
      </c>
      <c r="B13630" t="s">
        <v>9500</v>
      </c>
      <c r="C13630" t="s">
        <v>20452</v>
      </c>
      <c r="D13630">
        <v>7.97</v>
      </c>
      <c r="E13630">
        <v>35</v>
      </c>
      <c r="F13630" t="s">
        <v>21955</v>
      </c>
      <c r="G13630" t="s">
        <v>55</v>
      </c>
      <c r="H13630" t="s">
        <v>46</v>
      </c>
      <c r="I13630" t="s">
        <v>1383</v>
      </c>
      <c r="K13630"/>
      <c r="L13630" t="s">
        <v>21952</v>
      </c>
      <c r="M13630" t="s">
        <v>20623</v>
      </c>
      <c r="N13630">
        <v>6</v>
      </c>
      <c r="O13630" t="s">
        <v>21953</v>
      </c>
      <c r="P13630" t="s">
        <v>20366</v>
      </c>
      <c r="Q13630" t="s">
        <v>21954</v>
      </c>
      <c r="S13630" t="s">
        <v>20368</v>
      </c>
    </row>
    <row r="13631" spans="1:19" hidden="1" x14ac:dyDescent="0.2">
      <c r="A13631">
        <v>2435</v>
      </c>
      <c r="B13631" t="s">
        <v>9500</v>
      </c>
      <c r="C13631" t="s">
        <v>20452</v>
      </c>
      <c r="D13631">
        <v>7.86</v>
      </c>
      <c r="E13631">
        <v>40</v>
      </c>
      <c r="F13631" t="s">
        <v>21955</v>
      </c>
      <c r="G13631" t="s">
        <v>55</v>
      </c>
      <c r="H13631" t="s">
        <v>46</v>
      </c>
      <c r="I13631" t="s">
        <v>1383</v>
      </c>
      <c r="K13631"/>
      <c r="L13631" t="s">
        <v>21952</v>
      </c>
      <c r="M13631" t="s">
        <v>20623</v>
      </c>
      <c r="N13631">
        <v>6</v>
      </c>
      <c r="O13631" t="s">
        <v>21953</v>
      </c>
      <c r="P13631" t="s">
        <v>20366</v>
      </c>
      <c r="Q13631" t="s">
        <v>21954</v>
      </c>
      <c r="S13631" t="s">
        <v>20368</v>
      </c>
    </row>
    <row r="13632" spans="1:19" hidden="1" x14ac:dyDescent="0.2">
      <c r="A13632">
        <v>2437</v>
      </c>
      <c r="B13632" t="s">
        <v>21960</v>
      </c>
      <c r="C13632" t="s">
        <v>105</v>
      </c>
      <c r="D13632">
        <v>10.029999999999999</v>
      </c>
      <c r="E13632">
        <v>20</v>
      </c>
      <c r="F13632" t="s">
        <v>364</v>
      </c>
      <c r="G13632" t="s">
        <v>55</v>
      </c>
      <c r="H13632" t="s">
        <v>23</v>
      </c>
      <c r="I13632" t="s">
        <v>2919</v>
      </c>
      <c r="K13632"/>
      <c r="L13632" t="s">
        <v>21961</v>
      </c>
      <c r="M13632" t="s">
        <v>26</v>
      </c>
      <c r="N13632">
        <v>2</v>
      </c>
      <c r="P13632" t="s">
        <v>20366</v>
      </c>
      <c r="Q13632" t="s">
        <v>21962</v>
      </c>
      <c r="S13632" t="s">
        <v>20368</v>
      </c>
    </row>
    <row r="13633" spans="1:19" hidden="1" x14ac:dyDescent="0.2">
      <c r="A13633">
        <v>2438</v>
      </c>
      <c r="B13633" t="s">
        <v>21963</v>
      </c>
      <c r="C13633" t="s">
        <v>105</v>
      </c>
      <c r="D13633">
        <v>2.54</v>
      </c>
      <c r="E13633">
        <v>25</v>
      </c>
      <c r="F13633" t="s">
        <v>16911</v>
      </c>
      <c r="G13633" t="s">
        <v>55</v>
      </c>
      <c r="H13633" t="s">
        <v>46</v>
      </c>
      <c r="I13633" t="s">
        <v>21964</v>
      </c>
      <c r="K13633"/>
      <c r="L13633" t="s">
        <v>21965</v>
      </c>
      <c r="M13633" t="s">
        <v>21125</v>
      </c>
      <c r="N13633">
        <v>3</v>
      </c>
      <c r="O13633" t="s">
        <v>21966</v>
      </c>
      <c r="P13633" t="s">
        <v>20366</v>
      </c>
      <c r="Q13633" t="s">
        <v>21967</v>
      </c>
      <c r="S13633" t="s">
        <v>20368</v>
      </c>
    </row>
    <row r="13634" spans="1:19" hidden="1" x14ac:dyDescent="0.2">
      <c r="A13634">
        <v>2438</v>
      </c>
      <c r="B13634" t="s">
        <v>21963</v>
      </c>
      <c r="C13634" t="s">
        <v>20452</v>
      </c>
      <c r="D13634">
        <v>9.3000000000000007</v>
      </c>
      <c r="E13634">
        <v>25</v>
      </c>
      <c r="F13634" t="s">
        <v>16911</v>
      </c>
      <c r="G13634" t="s">
        <v>55</v>
      </c>
      <c r="H13634" t="s">
        <v>46</v>
      </c>
      <c r="I13634" t="s">
        <v>21964</v>
      </c>
      <c r="K13634"/>
      <c r="L13634" t="s">
        <v>21965</v>
      </c>
      <c r="M13634" t="s">
        <v>21125</v>
      </c>
      <c r="N13634">
        <v>3</v>
      </c>
      <c r="O13634" t="s">
        <v>21966</v>
      </c>
      <c r="P13634" t="s">
        <v>20366</v>
      </c>
      <c r="Q13634" t="s">
        <v>21967</v>
      </c>
      <c r="S13634" t="s">
        <v>20368</v>
      </c>
    </row>
    <row r="13635" spans="1:19" hidden="1" x14ac:dyDescent="0.2">
      <c r="A13635">
        <v>2439</v>
      </c>
      <c r="B13635" t="s">
        <v>21968</v>
      </c>
      <c r="C13635" t="s">
        <v>105</v>
      </c>
      <c r="D13635">
        <v>5.4</v>
      </c>
      <c r="E13635">
        <v>20</v>
      </c>
      <c r="G13635" t="s">
        <v>31</v>
      </c>
      <c r="H13635" t="s">
        <v>23</v>
      </c>
      <c r="I13635" t="s">
        <v>20727</v>
      </c>
      <c r="J13635" t="s">
        <v>21969</v>
      </c>
      <c r="K13635"/>
      <c r="L13635" t="s">
        <v>21970</v>
      </c>
      <c r="M13635" t="s">
        <v>26</v>
      </c>
      <c r="N13635">
        <v>2</v>
      </c>
      <c r="P13635" t="s">
        <v>20366</v>
      </c>
      <c r="Q13635" t="s">
        <v>21971</v>
      </c>
      <c r="S13635" t="s">
        <v>20368</v>
      </c>
    </row>
    <row r="13636" spans="1:19" hidden="1" x14ac:dyDescent="0.2">
      <c r="A13636">
        <v>2439</v>
      </c>
      <c r="B13636" t="s">
        <v>21968</v>
      </c>
      <c r="C13636" t="s">
        <v>105</v>
      </c>
      <c r="D13636">
        <v>5.55</v>
      </c>
      <c r="E13636">
        <v>5</v>
      </c>
      <c r="G13636" t="s">
        <v>31</v>
      </c>
      <c r="H13636" t="s">
        <v>46</v>
      </c>
      <c r="I13636" t="s">
        <v>20416</v>
      </c>
      <c r="J13636" t="s">
        <v>43</v>
      </c>
      <c r="K13636"/>
      <c r="L13636" t="s">
        <v>21970</v>
      </c>
      <c r="M13636" t="s">
        <v>26</v>
      </c>
      <c r="N13636">
        <v>2</v>
      </c>
      <c r="P13636" t="s">
        <v>20366</v>
      </c>
      <c r="Q13636" t="s">
        <v>21971</v>
      </c>
      <c r="S13636" t="s">
        <v>20368</v>
      </c>
    </row>
    <row r="13637" spans="1:19" hidden="1" x14ac:dyDescent="0.2">
      <c r="A13637">
        <v>2439</v>
      </c>
      <c r="B13637" t="s">
        <v>21968</v>
      </c>
      <c r="C13637" t="s">
        <v>105</v>
      </c>
      <c r="D13637">
        <v>5.39</v>
      </c>
      <c r="E13637">
        <v>20</v>
      </c>
      <c r="G13637" t="s">
        <v>31</v>
      </c>
      <c r="H13637" t="s">
        <v>46</v>
      </c>
      <c r="I13637" t="s">
        <v>20416</v>
      </c>
      <c r="J13637" t="s">
        <v>43</v>
      </c>
      <c r="K13637"/>
      <c r="L13637" t="s">
        <v>21970</v>
      </c>
      <c r="M13637" t="s">
        <v>26</v>
      </c>
      <c r="N13637">
        <v>2</v>
      </c>
      <c r="P13637" t="s">
        <v>20366</v>
      </c>
      <c r="Q13637" t="s">
        <v>21971</v>
      </c>
      <c r="S13637" t="s">
        <v>20368</v>
      </c>
    </row>
    <row r="13638" spans="1:19" hidden="1" x14ac:dyDescent="0.2">
      <c r="A13638">
        <v>2439</v>
      </c>
      <c r="B13638" t="s">
        <v>21968</v>
      </c>
      <c r="C13638" t="s">
        <v>105</v>
      </c>
      <c r="D13638">
        <v>5.21</v>
      </c>
      <c r="E13638">
        <v>40</v>
      </c>
      <c r="G13638" t="s">
        <v>31</v>
      </c>
      <c r="H13638" t="s">
        <v>46</v>
      </c>
      <c r="I13638" t="s">
        <v>20416</v>
      </c>
      <c r="J13638" t="s">
        <v>43</v>
      </c>
      <c r="K13638"/>
      <c r="L13638" t="s">
        <v>21970</v>
      </c>
      <c r="M13638" t="s">
        <v>26</v>
      </c>
      <c r="N13638">
        <v>2</v>
      </c>
      <c r="P13638" t="s">
        <v>20366</v>
      </c>
      <c r="Q13638" t="s">
        <v>21971</v>
      </c>
      <c r="S13638" t="s">
        <v>20368</v>
      </c>
    </row>
    <row r="13639" spans="1:19" hidden="1" x14ac:dyDescent="0.2">
      <c r="A13639">
        <v>2439</v>
      </c>
      <c r="B13639" t="s">
        <v>21968</v>
      </c>
      <c r="C13639" t="s">
        <v>105</v>
      </c>
      <c r="D13639">
        <v>5.08</v>
      </c>
      <c r="E13639">
        <v>60</v>
      </c>
      <c r="G13639" t="s">
        <v>31</v>
      </c>
      <c r="H13639" t="s">
        <v>46</v>
      </c>
      <c r="I13639" t="s">
        <v>20416</v>
      </c>
      <c r="J13639" t="s">
        <v>43</v>
      </c>
      <c r="K13639"/>
      <c r="L13639" t="s">
        <v>21970</v>
      </c>
      <c r="M13639" t="s">
        <v>26</v>
      </c>
      <c r="N13639">
        <v>2</v>
      </c>
      <c r="P13639" t="s">
        <v>20366</v>
      </c>
      <c r="Q13639" t="s">
        <v>21971</v>
      </c>
      <c r="S13639" t="s">
        <v>20368</v>
      </c>
    </row>
    <row r="13640" spans="1:19" hidden="1" x14ac:dyDescent="0.2">
      <c r="A13640">
        <v>2440</v>
      </c>
      <c r="B13640" t="s">
        <v>21972</v>
      </c>
      <c r="C13640" t="s">
        <v>105</v>
      </c>
      <c r="D13640">
        <v>3.02</v>
      </c>
      <c r="E13640">
        <v>30</v>
      </c>
      <c r="F13640" t="s">
        <v>21973</v>
      </c>
      <c r="G13640" t="s">
        <v>55</v>
      </c>
      <c r="H13640" t="s">
        <v>46</v>
      </c>
      <c r="I13640" t="s">
        <v>21826</v>
      </c>
      <c r="K13640"/>
      <c r="L13640" t="s">
        <v>21974</v>
      </c>
      <c r="M13640" t="s">
        <v>21125</v>
      </c>
      <c r="N13640">
        <v>3</v>
      </c>
      <c r="O13640" t="s">
        <v>21975</v>
      </c>
      <c r="P13640" t="s">
        <v>20366</v>
      </c>
      <c r="Q13640" t="s">
        <v>21976</v>
      </c>
      <c r="S13640" t="s">
        <v>20368</v>
      </c>
    </row>
    <row r="13641" spans="1:19" hidden="1" x14ac:dyDescent="0.2">
      <c r="A13641">
        <v>2440</v>
      </c>
      <c r="B13641" t="s">
        <v>21972</v>
      </c>
      <c r="C13641" t="s">
        <v>20452</v>
      </c>
      <c r="D13641">
        <v>7.14</v>
      </c>
      <c r="E13641">
        <v>30</v>
      </c>
      <c r="F13641" t="s">
        <v>21973</v>
      </c>
      <c r="G13641" t="s">
        <v>55</v>
      </c>
      <c r="H13641" t="s">
        <v>46</v>
      </c>
      <c r="I13641" t="s">
        <v>21826</v>
      </c>
      <c r="K13641"/>
      <c r="L13641" t="s">
        <v>21974</v>
      </c>
      <c r="M13641" t="s">
        <v>21125</v>
      </c>
      <c r="N13641">
        <v>3</v>
      </c>
      <c r="O13641" t="s">
        <v>21975</v>
      </c>
      <c r="P13641" t="s">
        <v>20366</v>
      </c>
      <c r="Q13641" t="s">
        <v>21976</v>
      </c>
      <c r="S13641" t="s">
        <v>20368</v>
      </c>
    </row>
    <row r="13642" spans="1:19" hidden="1" x14ac:dyDescent="0.2">
      <c r="A13642">
        <v>2441</v>
      </c>
      <c r="B13642" t="s">
        <v>21977</v>
      </c>
      <c r="C13642" t="s">
        <v>105</v>
      </c>
      <c r="D13642">
        <v>6.77</v>
      </c>
      <c r="E13642">
        <v>20</v>
      </c>
      <c r="G13642" t="s">
        <v>31</v>
      </c>
      <c r="H13642" t="s">
        <v>46</v>
      </c>
      <c r="I13642" t="s">
        <v>20409</v>
      </c>
      <c r="K13642"/>
      <c r="L13642" t="s">
        <v>21978</v>
      </c>
      <c r="M13642" t="s">
        <v>26</v>
      </c>
      <c r="N13642">
        <v>2</v>
      </c>
      <c r="P13642" t="s">
        <v>20366</v>
      </c>
      <c r="Q13642" t="s">
        <v>21979</v>
      </c>
      <c r="S13642" t="s">
        <v>20368</v>
      </c>
    </row>
    <row r="13643" spans="1:19" hidden="1" x14ac:dyDescent="0.2">
      <c r="A13643">
        <v>2442</v>
      </c>
      <c r="B13643" t="s">
        <v>21968</v>
      </c>
      <c r="C13643" t="s">
        <v>105</v>
      </c>
      <c r="D13643">
        <v>6.75</v>
      </c>
      <c r="E13643" t="s">
        <v>363</v>
      </c>
      <c r="G13643" t="s">
        <v>55</v>
      </c>
      <c r="H13643" t="s">
        <v>23</v>
      </c>
      <c r="I13643" t="s">
        <v>21980</v>
      </c>
      <c r="K13643"/>
      <c r="L13643" t="s">
        <v>21981</v>
      </c>
      <c r="M13643" t="s">
        <v>26</v>
      </c>
      <c r="N13643">
        <v>2</v>
      </c>
      <c r="P13643" t="s">
        <v>20366</v>
      </c>
      <c r="Q13643" t="s">
        <v>21982</v>
      </c>
      <c r="S13643" t="s">
        <v>20368</v>
      </c>
    </row>
    <row r="13644" spans="1:19" hidden="1" x14ac:dyDescent="0.2">
      <c r="A13644">
        <v>2443</v>
      </c>
      <c r="B13644" t="s">
        <v>21983</v>
      </c>
      <c r="C13644" t="s">
        <v>105</v>
      </c>
      <c r="D13644">
        <v>12.61</v>
      </c>
      <c r="E13644">
        <v>25</v>
      </c>
      <c r="F13644" t="s">
        <v>615</v>
      </c>
      <c r="H13644" t="s">
        <v>23</v>
      </c>
      <c r="I13644" t="s">
        <v>21984</v>
      </c>
      <c r="K13644"/>
      <c r="L13644" t="s">
        <v>21985</v>
      </c>
      <c r="M13644" t="s">
        <v>26</v>
      </c>
      <c r="N13644">
        <v>2</v>
      </c>
      <c r="P13644" t="s">
        <v>20366</v>
      </c>
      <c r="Q13644" t="s">
        <v>21986</v>
      </c>
      <c r="S13644" t="s">
        <v>20368</v>
      </c>
    </row>
    <row r="13645" spans="1:19" hidden="1" x14ac:dyDescent="0.2">
      <c r="A13645">
        <v>2444</v>
      </c>
      <c r="B13645" t="s">
        <v>21987</v>
      </c>
      <c r="C13645" t="s">
        <v>105</v>
      </c>
      <c r="D13645">
        <v>5.0599999999999996</v>
      </c>
      <c r="E13645">
        <v>20</v>
      </c>
      <c r="G13645" t="s">
        <v>31</v>
      </c>
      <c r="H13645" t="s">
        <v>46</v>
      </c>
      <c r="I13645" t="s">
        <v>20409</v>
      </c>
      <c r="K13645"/>
      <c r="L13645" t="s">
        <v>21988</v>
      </c>
      <c r="M13645" t="s">
        <v>26</v>
      </c>
      <c r="N13645">
        <v>2</v>
      </c>
      <c r="P13645" t="s">
        <v>20366</v>
      </c>
      <c r="Q13645" t="s">
        <v>21989</v>
      </c>
      <c r="S13645" t="s">
        <v>20368</v>
      </c>
    </row>
    <row r="13646" spans="1:19" hidden="1" x14ac:dyDescent="0.2">
      <c r="A13646">
        <v>2445</v>
      </c>
      <c r="B13646" t="s">
        <v>21990</v>
      </c>
      <c r="C13646" t="s">
        <v>105</v>
      </c>
      <c r="D13646">
        <v>4.1500000000000004</v>
      </c>
      <c r="E13646">
        <v>20</v>
      </c>
      <c r="G13646" t="s">
        <v>31</v>
      </c>
      <c r="H13646" t="s">
        <v>46</v>
      </c>
      <c r="I13646" t="s">
        <v>20409</v>
      </c>
      <c r="K13646"/>
      <c r="L13646" t="s">
        <v>21991</v>
      </c>
      <c r="M13646" t="s">
        <v>26</v>
      </c>
      <c r="N13646">
        <v>2</v>
      </c>
      <c r="P13646" t="s">
        <v>20366</v>
      </c>
      <c r="Q13646" t="s">
        <v>21992</v>
      </c>
      <c r="S13646" t="s">
        <v>20368</v>
      </c>
    </row>
    <row r="13647" spans="1:19" hidden="1" x14ac:dyDescent="0.2">
      <c r="A13647">
        <v>2446</v>
      </c>
      <c r="B13647" t="s">
        <v>21993</v>
      </c>
      <c r="C13647" t="s">
        <v>20452</v>
      </c>
      <c r="D13647">
        <v>4.91</v>
      </c>
      <c r="E13647">
        <v>25</v>
      </c>
      <c r="F13647" t="s">
        <v>21994</v>
      </c>
      <c r="G13647" t="s">
        <v>55</v>
      </c>
      <c r="H13647" t="s">
        <v>46</v>
      </c>
      <c r="I13647" t="s">
        <v>7719</v>
      </c>
      <c r="K13647"/>
      <c r="L13647" t="s">
        <v>21995</v>
      </c>
      <c r="M13647" t="s">
        <v>26</v>
      </c>
      <c r="N13647">
        <v>2</v>
      </c>
      <c r="P13647" t="s">
        <v>20366</v>
      </c>
      <c r="Q13647" t="s">
        <v>21996</v>
      </c>
      <c r="S13647" t="s">
        <v>20368</v>
      </c>
    </row>
    <row r="13648" spans="1:19" hidden="1" x14ac:dyDescent="0.2">
      <c r="A13648">
        <v>2447</v>
      </c>
      <c r="B13648" t="s">
        <v>21997</v>
      </c>
      <c r="C13648" t="s">
        <v>105</v>
      </c>
      <c r="D13648">
        <v>2.44</v>
      </c>
      <c r="E13648">
        <v>20</v>
      </c>
      <c r="G13648" t="s">
        <v>31</v>
      </c>
      <c r="H13648" t="s">
        <v>46</v>
      </c>
      <c r="I13648" t="s">
        <v>20409</v>
      </c>
      <c r="K13648"/>
      <c r="L13648" t="s">
        <v>21998</v>
      </c>
      <c r="M13648" t="s">
        <v>26</v>
      </c>
      <c r="N13648">
        <v>2</v>
      </c>
      <c r="P13648" t="s">
        <v>20366</v>
      </c>
      <c r="Q13648" t="s">
        <v>21999</v>
      </c>
      <c r="S13648" t="s">
        <v>20368</v>
      </c>
    </row>
    <row r="13649" spans="1:19" hidden="1" x14ac:dyDescent="0.2">
      <c r="A13649">
        <v>2448</v>
      </c>
      <c r="B13649" t="s">
        <v>22000</v>
      </c>
      <c r="C13649" t="s">
        <v>105</v>
      </c>
      <c r="D13649">
        <v>3.45</v>
      </c>
      <c r="E13649">
        <v>20</v>
      </c>
      <c r="G13649" t="s">
        <v>31</v>
      </c>
      <c r="H13649" t="s">
        <v>46</v>
      </c>
      <c r="I13649" t="s">
        <v>20409</v>
      </c>
      <c r="K13649"/>
      <c r="L13649" t="s">
        <v>22001</v>
      </c>
      <c r="M13649" t="s">
        <v>26</v>
      </c>
      <c r="N13649">
        <v>2</v>
      </c>
      <c r="P13649" t="s">
        <v>20366</v>
      </c>
      <c r="Q13649" t="s">
        <v>22002</v>
      </c>
      <c r="S13649" t="s">
        <v>20368</v>
      </c>
    </row>
    <row r="13650" spans="1:19" hidden="1" x14ac:dyDescent="0.2">
      <c r="A13650">
        <v>2451</v>
      </c>
      <c r="B13650" t="s">
        <v>9014</v>
      </c>
      <c r="C13650" t="s">
        <v>20452</v>
      </c>
      <c r="D13650">
        <v>9.6199999999999992</v>
      </c>
      <c r="E13650">
        <v>20</v>
      </c>
      <c r="F13650" t="s">
        <v>21236</v>
      </c>
      <c r="G13650" t="s">
        <v>55</v>
      </c>
      <c r="H13650" t="s">
        <v>46</v>
      </c>
      <c r="I13650" t="s">
        <v>7117</v>
      </c>
      <c r="K13650"/>
      <c r="L13650" t="s">
        <v>22003</v>
      </c>
      <c r="M13650" t="s">
        <v>20396</v>
      </c>
      <c r="N13650">
        <v>4</v>
      </c>
      <c r="P13650" t="s">
        <v>20366</v>
      </c>
      <c r="Q13650" t="s">
        <v>22004</v>
      </c>
      <c r="S13650" t="s">
        <v>20368</v>
      </c>
    </row>
    <row r="13651" spans="1:19" hidden="1" x14ac:dyDescent="0.2">
      <c r="A13651">
        <v>2451</v>
      </c>
      <c r="B13651" t="s">
        <v>9014</v>
      </c>
      <c r="C13651" t="s">
        <v>105</v>
      </c>
      <c r="D13651">
        <v>2.1</v>
      </c>
      <c r="E13651">
        <v>20</v>
      </c>
      <c r="F13651" t="s">
        <v>209</v>
      </c>
      <c r="G13651" t="s">
        <v>55</v>
      </c>
      <c r="H13651" t="s">
        <v>23</v>
      </c>
      <c r="I13651" t="s">
        <v>21789</v>
      </c>
      <c r="K13651"/>
      <c r="L13651" t="s">
        <v>22003</v>
      </c>
      <c r="M13651" t="s">
        <v>20396</v>
      </c>
      <c r="N13651">
        <v>4</v>
      </c>
      <c r="P13651" t="s">
        <v>20366</v>
      </c>
      <c r="Q13651" t="s">
        <v>22004</v>
      </c>
      <c r="S13651" t="s">
        <v>20368</v>
      </c>
    </row>
    <row r="13652" spans="1:19" hidden="1" x14ac:dyDescent="0.2">
      <c r="A13652">
        <v>2451</v>
      </c>
      <c r="B13652" t="s">
        <v>9014</v>
      </c>
      <c r="C13652" t="s">
        <v>20452</v>
      </c>
      <c r="D13652">
        <v>9</v>
      </c>
      <c r="E13652">
        <v>20</v>
      </c>
      <c r="F13652" t="s">
        <v>209</v>
      </c>
      <c r="G13652" t="s">
        <v>55</v>
      </c>
      <c r="H13652" t="s">
        <v>23</v>
      </c>
      <c r="I13652" t="s">
        <v>21789</v>
      </c>
      <c r="K13652"/>
      <c r="L13652" t="s">
        <v>22003</v>
      </c>
      <c r="M13652" t="s">
        <v>20396</v>
      </c>
      <c r="N13652">
        <v>4</v>
      </c>
      <c r="P13652" t="s">
        <v>20366</v>
      </c>
      <c r="Q13652" t="s">
        <v>22004</v>
      </c>
      <c r="S13652" t="s">
        <v>20368</v>
      </c>
    </row>
    <row r="13653" spans="1:19" hidden="1" x14ac:dyDescent="0.2">
      <c r="A13653">
        <v>2451</v>
      </c>
      <c r="B13653" t="s">
        <v>9014</v>
      </c>
      <c r="C13653" t="s">
        <v>20452</v>
      </c>
      <c r="D13653">
        <v>9.56</v>
      </c>
      <c r="E13653">
        <v>25</v>
      </c>
      <c r="F13653" t="s">
        <v>22005</v>
      </c>
      <c r="G13653" t="s">
        <v>55</v>
      </c>
      <c r="H13653" t="s">
        <v>46</v>
      </c>
      <c r="I13653" t="s">
        <v>22006</v>
      </c>
      <c r="J13653" t="s">
        <v>20874</v>
      </c>
      <c r="K13653"/>
      <c r="L13653" t="s">
        <v>22003</v>
      </c>
      <c r="M13653" t="s">
        <v>20396</v>
      </c>
      <c r="N13653">
        <v>4</v>
      </c>
      <c r="P13653" t="s">
        <v>20366</v>
      </c>
      <c r="Q13653" t="s">
        <v>22004</v>
      </c>
      <c r="S13653" t="s">
        <v>20368</v>
      </c>
    </row>
    <row r="13654" spans="1:19" hidden="1" x14ac:dyDescent="0.2">
      <c r="A13654">
        <v>2452</v>
      </c>
      <c r="B13654" t="s">
        <v>9032</v>
      </c>
      <c r="C13654" t="s">
        <v>105</v>
      </c>
      <c r="D13654">
        <v>4.1399999999999997</v>
      </c>
      <c r="F13654" t="s">
        <v>410</v>
      </c>
      <c r="G13654" t="s">
        <v>55</v>
      </c>
      <c r="H13654" t="s">
        <v>23</v>
      </c>
      <c r="I13654" t="s">
        <v>3578</v>
      </c>
      <c r="K13654"/>
      <c r="L13654" t="s">
        <v>22007</v>
      </c>
      <c r="M13654" t="s">
        <v>20396</v>
      </c>
      <c r="N13654">
        <v>4</v>
      </c>
      <c r="P13654" t="s">
        <v>20366</v>
      </c>
      <c r="Q13654" t="s">
        <v>22008</v>
      </c>
      <c r="S13654" t="s">
        <v>20368</v>
      </c>
    </row>
    <row r="13655" spans="1:19" hidden="1" x14ac:dyDescent="0.2">
      <c r="A13655">
        <v>2452</v>
      </c>
      <c r="B13655" t="s">
        <v>9032</v>
      </c>
      <c r="C13655" t="s">
        <v>20452</v>
      </c>
      <c r="D13655">
        <v>10.55</v>
      </c>
      <c r="F13655" t="s">
        <v>410</v>
      </c>
      <c r="G13655" t="s">
        <v>55</v>
      </c>
      <c r="H13655" t="s">
        <v>23</v>
      </c>
      <c r="I13655" t="s">
        <v>3578</v>
      </c>
      <c r="K13655"/>
      <c r="L13655" t="s">
        <v>22007</v>
      </c>
      <c r="M13655" t="s">
        <v>20396</v>
      </c>
      <c r="N13655">
        <v>4</v>
      </c>
      <c r="P13655" t="s">
        <v>20366</v>
      </c>
      <c r="Q13655" t="s">
        <v>22008</v>
      </c>
      <c r="S13655" t="s">
        <v>20368</v>
      </c>
    </row>
    <row r="13656" spans="1:19" hidden="1" x14ac:dyDescent="0.2">
      <c r="A13656">
        <v>2452</v>
      </c>
      <c r="B13656" t="s">
        <v>9032</v>
      </c>
      <c r="C13656" t="s">
        <v>105</v>
      </c>
      <c r="D13656">
        <v>4.01</v>
      </c>
      <c r="E13656">
        <v>25</v>
      </c>
      <c r="F13656" t="s">
        <v>79</v>
      </c>
      <c r="G13656" t="s">
        <v>55</v>
      </c>
      <c r="H13656" t="s">
        <v>46</v>
      </c>
      <c r="I13656" t="s">
        <v>19986</v>
      </c>
      <c r="K13656"/>
      <c r="L13656" t="s">
        <v>22007</v>
      </c>
      <c r="M13656" t="s">
        <v>20396</v>
      </c>
      <c r="N13656">
        <v>4</v>
      </c>
      <c r="P13656" t="s">
        <v>20366</v>
      </c>
      <c r="Q13656" t="s">
        <v>22008</v>
      </c>
      <c r="S13656" t="s">
        <v>20368</v>
      </c>
    </row>
    <row r="13657" spans="1:19" hidden="1" x14ac:dyDescent="0.2">
      <c r="A13657">
        <v>2452</v>
      </c>
      <c r="B13657" t="s">
        <v>9032</v>
      </c>
      <c r="C13657" t="s">
        <v>20452</v>
      </c>
      <c r="D13657">
        <v>10.48</v>
      </c>
      <c r="E13657">
        <v>25</v>
      </c>
      <c r="F13657" t="s">
        <v>22009</v>
      </c>
      <c r="G13657" t="s">
        <v>55</v>
      </c>
      <c r="H13657" t="s">
        <v>46</v>
      </c>
      <c r="I13657" t="s">
        <v>22010</v>
      </c>
      <c r="K13657"/>
      <c r="L13657" t="s">
        <v>22007</v>
      </c>
      <c r="M13657" t="s">
        <v>20396</v>
      </c>
      <c r="N13657">
        <v>4</v>
      </c>
      <c r="P13657" t="s">
        <v>20366</v>
      </c>
      <c r="Q13657" t="s">
        <v>22008</v>
      </c>
      <c r="S13657" t="s">
        <v>20368</v>
      </c>
    </row>
    <row r="13658" spans="1:19" hidden="1" x14ac:dyDescent="0.2">
      <c r="A13658">
        <v>2452</v>
      </c>
      <c r="B13658" t="s">
        <v>9032</v>
      </c>
      <c r="C13658" t="s">
        <v>20452</v>
      </c>
      <c r="D13658">
        <v>10.46</v>
      </c>
      <c r="E13658">
        <v>25</v>
      </c>
      <c r="F13658" t="s">
        <v>22011</v>
      </c>
      <c r="G13658" t="s">
        <v>55</v>
      </c>
      <c r="H13658" t="s">
        <v>46</v>
      </c>
      <c r="I13658" t="s">
        <v>13226</v>
      </c>
      <c r="K13658"/>
      <c r="L13658" t="s">
        <v>22007</v>
      </c>
      <c r="M13658" t="s">
        <v>20396</v>
      </c>
      <c r="N13658">
        <v>4</v>
      </c>
      <c r="P13658" t="s">
        <v>20366</v>
      </c>
      <c r="Q13658" t="s">
        <v>22008</v>
      </c>
      <c r="S13658" t="s">
        <v>20368</v>
      </c>
    </row>
    <row r="13659" spans="1:19" hidden="1" x14ac:dyDescent="0.2">
      <c r="A13659">
        <v>2453</v>
      </c>
      <c r="B13659" t="s">
        <v>9078</v>
      </c>
      <c r="C13659" t="s">
        <v>105</v>
      </c>
      <c r="D13659">
        <v>2.48</v>
      </c>
      <c r="E13659">
        <v>25</v>
      </c>
      <c r="F13659" t="s">
        <v>21232</v>
      </c>
      <c r="G13659" t="s">
        <v>55</v>
      </c>
      <c r="H13659" t="s">
        <v>46</v>
      </c>
      <c r="I13659" t="s">
        <v>9795</v>
      </c>
      <c r="K13659"/>
      <c r="L13659" t="s">
        <v>22012</v>
      </c>
      <c r="M13659" t="s">
        <v>20719</v>
      </c>
      <c r="N13659">
        <v>3</v>
      </c>
      <c r="P13659" t="s">
        <v>20366</v>
      </c>
      <c r="Q13659" t="s">
        <v>22013</v>
      </c>
      <c r="S13659" t="s">
        <v>20368</v>
      </c>
    </row>
    <row r="13660" spans="1:19" hidden="1" x14ac:dyDescent="0.2">
      <c r="A13660">
        <v>2453</v>
      </c>
      <c r="B13660" t="s">
        <v>9078</v>
      </c>
      <c r="C13660" t="s">
        <v>20452</v>
      </c>
      <c r="D13660">
        <v>10.220000000000001</v>
      </c>
      <c r="E13660">
        <v>25</v>
      </c>
      <c r="F13660" t="s">
        <v>21232</v>
      </c>
      <c r="G13660" t="s">
        <v>55</v>
      </c>
      <c r="H13660" t="s">
        <v>46</v>
      </c>
      <c r="I13660" t="s">
        <v>9795</v>
      </c>
      <c r="K13660"/>
      <c r="L13660" t="s">
        <v>22012</v>
      </c>
      <c r="M13660" t="s">
        <v>20719</v>
      </c>
      <c r="N13660">
        <v>3</v>
      </c>
      <c r="P13660" t="s">
        <v>20366</v>
      </c>
      <c r="Q13660" t="s">
        <v>22013</v>
      </c>
      <c r="S13660" t="s">
        <v>20368</v>
      </c>
    </row>
    <row r="13661" spans="1:19" hidden="1" x14ac:dyDescent="0.2">
      <c r="A13661">
        <v>2453</v>
      </c>
      <c r="B13661" t="s">
        <v>9078</v>
      </c>
      <c r="C13661" t="s">
        <v>20452</v>
      </c>
      <c r="D13661">
        <v>10.24</v>
      </c>
      <c r="E13661">
        <v>19</v>
      </c>
      <c r="F13661" t="s">
        <v>21236</v>
      </c>
      <c r="G13661" t="s">
        <v>55</v>
      </c>
      <c r="H13661" t="s">
        <v>46</v>
      </c>
      <c r="I13661" t="s">
        <v>7117</v>
      </c>
      <c r="K13661"/>
      <c r="L13661" t="s">
        <v>22012</v>
      </c>
      <c r="M13661" t="s">
        <v>20719</v>
      </c>
      <c r="N13661">
        <v>3</v>
      </c>
      <c r="P13661" t="s">
        <v>20366</v>
      </c>
      <c r="Q13661" t="s">
        <v>22013</v>
      </c>
      <c r="S13661" t="s">
        <v>20368</v>
      </c>
    </row>
    <row r="13662" spans="1:19" hidden="1" x14ac:dyDescent="0.2">
      <c r="A13662">
        <v>2454</v>
      </c>
      <c r="B13662" t="s">
        <v>22014</v>
      </c>
      <c r="C13662" t="s">
        <v>105</v>
      </c>
      <c r="D13662">
        <v>1.5</v>
      </c>
      <c r="F13662" t="s">
        <v>22015</v>
      </c>
      <c r="H13662" t="s">
        <v>23</v>
      </c>
      <c r="I13662" t="s">
        <v>9375</v>
      </c>
      <c r="K13662"/>
      <c r="L13662" t="s">
        <v>22016</v>
      </c>
      <c r="M13662" t="s">
        <v>26</v>
      </c>
      <c r="N13662">
        <v>2</v>
      </c>
      <c r="O13662" t="s">
        <v>22017</v>
      </c>
      <c r="P13662" t="s">
        <v>20366</v>
      </c>
      <c r="Q13662" t="s">
        <v>22018</v>
      </c>
      <c r="S13662" t="s">
        <v>20368</v>
      </c>
    </row>
    <row r="13663" spans="1:19" hidden="1" x14ac:dyDescent="0.2">
      <c r="A13663">
        <v>2456</v>
      </c>
      <c r="B13663" t="s">
        <v>22019</v>
      </c>
      <c r="C13663" t="s">
        <v>105</v>
      </c>
      <c r="D13663">
        <v>2.3199999999999998</v>
      </c>
      <c r="E13663">
        <v>15</v>
      </c>
      <c r="F13663" t="s">
        <v>21264</v>
      </c>
      <c r="G13663" t="s">
        <v>55</v>
      </c>
      <c r="H13663" t="s">
        <v>46</v>
      </c>
      <c r="I13663" t="s">
        <v>21265</v>
      </c>
      <c r="K13663"/>
      <c r="L13663" t="s">
        <v>22020</v>
      </c>
      <c r="M13663" t="s">
        <v>20719</v>
      </c>
      <c r="N13663">
        <v>3</v>
      </c>
      <c r="P13663" t="s">
        <v>20366</v>
      </c>
      <c r="Q13663" t="s">
        <v>22021</v>
      </c>
      <c r="S13663" t="s">
        <v>20368</v>
      </c>
    </row>
    <row r="13664" spans="1:19" hidden="1" x14ac:dyDescent="0.2">
      <c r="A13664">
        <v>2456</v>
      </c>
      <c r="B13664" t="s">
        <v>22019</v>
      </c>
      <c r="C13664" t="s">
        <v>20452</v>
      </c>
      <c r="D13664">
        <v>9.26</v>
      </c>
      <c r="E13664">
        <v>15</v>
      </c>
      <c r="F13664" t="s">
        <v>21264</v>
      </c>
      <c r="G13664" t="s">
        <v>55</v>
      </c>
      <c r="H13664" t="s">
        <v>46</v>
      </c>
      <c r="I13664" t="s">
        <v>21265</v>
      </c>
      <c r="K13664"/>
      <c r="L13664" t="s">
        <v>22020</v>
      </c>
      <c r="M13664" t="s">
        <v>20719</v>
      </c>
      <c r="N13664">
        <v>3</v>
      </c>
      <c r="P13664" t="s">
        <v>20366</v>
      </c>
      <c r="Q13664" t="s">
        <v>22021</v>
      </c>
      <c r="S13664" t="s">
        <v>20368</v>
      </c>
    </row>
    <row r="13665" spans="1:19" hidden="1" x14ac:dyDescent="0.2">
      <c r="A13665">
        <v>2456</v>
      </c>
      <c r="B13665" t="s">
        <v>22019</v>
      </c>
      <c r="C13665" t="s">
        <v>105</v>
      </c>
      <c r="D13665">
        <v>2.3199999999999998</v>
      </c>
      <c r="E13665">
        <v>25</v>
      </c>
      <c r="F13665" t="s">
        <v>21264</v>
      </c>
      <c r="G13665" t="s">
        <v>55</v>
      </c>
      <c r="H13665" t="s">
        <v>46</v>
      </c>
      <c r="I13665" t="s">
        <v>21265</v>
      </c>
      <c r="K13665"/>
      <c r="L13665" t="s">
        <v>22020</v>
      </c>
      <c r="M13665" t="s">
        <v>20719</v>
      </c>
      <c r="N13665">
        <v>3</v>
      </c>
      <c r="P13665" t="s">
        <v>20366</v>
      </c>
      <c r="Q13665" t="s">
        <v>22021</v>
      </c>
      <c r="S13665" t="s">
        <v>20368</v>
      </c>
    </row>
    <row r="13666" spans="1:19" hidden="1" x14ac:dyDescent="0.2">
      <c r="A13666">
        <v>2456</v>
      </c>
      <c r="B13666" t="s">
        <v>22019</v>
      </c>
      <c r="C13666" t="s">
        <v>20452</v>
      </c>
      <c r="D13666">
        <v>9.0299999999999994</v>
      </c>
      <c r="E13666">
        <v>25</v>
      </c>
      <c r="F13666" t="s">
        <v>21264</v>
      </c>
      <c r="G13666" t="s">
        <v>55</v>
      </c>
      <c r="H13666" t="s">
        <v>46</v>
      </c>
      <c r="I13666" t="s">
        <v>21265</v>
      </c>
      <c r="K13666"/>
      <c r="L13666" t="s">
        <v>22020</v>
      </c>
      <c r="M13666" t="s">
        <v>20719</v>
      </c>
      <c r="N13666">
        <v>3</v>
      </c>
      <c r="P13666" t="s">
        <v>20366</v>
      </c>
      <c r="Q13666" t="s">
        <v>22021</v>
      </c>
      <c r="S13666" t="s">
        <v>20368</v>
      </c>
    </row>
    <row r="13667" spans="1:19" hidden="1" x14ac:dyDescent="0.2">
      <c r="A13667">
        <v>2456</v>
      </c>
      <c r="B13667" t="s">
        <v>22019</v>
      </c>
      <c r="C13667" t="s">
        <v>105</v>
      </c>
      <c r="D13667">
        <v>2.2999999999999998</v>
      </c>
      <c r="E13667">
        <v>40</v>
      </c>
      <c r="F13667" t="s">
        <v>21264</v>
      </c>
      <c r="G13667" t="s">
        <v>55</v>
      </c>
      <c r="H13667" t="s">
        <v>46</v>
      </c>
      <c r="I13667" t="s">
        <v>21265</v>
      </c>
      <c r="K13667"/>
      <c r="L13667" t="s">
        <v>22020</v>
      </c>
      <c r="M13667" t="s">
        <v>20719</v>
      </c>
      <c r="N13667">
        <v>3</v>
      </c>
      <c r="P13667" t="s">
        <v>20366</v>
      </c>
      <c r="Q13667" t="s">
        <v>22021</v>
      </c>
      <c r="S13667" t="s">
        <v>20368</v>
      </c>
    </row>
    <row r="13668" spans="1:19" hidden="1" x14ac:dyDescent="0.2">
      <c r="A13668">
        <v>2456</v>
      </c>
      <c r="B13668" t="s">
        <v>22019</v>
      </c>
      <c r="C13668" t="s">
        <v>20452</v>
      </c>
      <c r="D13668">
        <v>8.7100000000000009</v>
      </c>
      <c r="E13668">
        <v>40</v>
      </c>
      <c r="F13668" t="s">
        <v>21264</v>
      </c>
      <c r="G13668" t="s">
        <v>55</v>
      </c>
      <c r="H13668" t="s">
        <v>46</v>
      </c>
      <c r="I13668" t="s">
        <v>21265</v>
      </c>
      <c r="K13668"/>
      <c r="L13668" t="s">
        <v>22020</v>
      </c>
      <c r="M13668" t="s">
        <v>20719</v>
      </c>
      <c r="N13668">
        <v>3</v>
      </c>
      <c r="P13668" t="s">
        <v>20366</v>
      </c>
      <c r="Q13668" t="s">
        <v>22021</v>
      </c>
      <c r="S13668" t="s">
        <v>20368</v>
      </c>
    </row>
    <row r="13669" spans="1:19" hidden="1" x14ac:dyDescent="0.2">
      <c r="A13669">
        <v>2457</v>
      </c>
      <c r="B13669" t="s">
        <v>22022</v>
      </c>
      <c r="C13669" t="s">
        <v>105</v>
      </c>
      <c r="D13669">
        <v>3.8</v>
      </c>
      <c r="E13669">
        <v>25</v>
      </c>
      <c r="F13669" t="s">
        <v>79</v>
      </c>
      <c r="G13669" t="s">
        <v>55</v>
      </c>
      <c r="H13669" t="s">
        <v>46</v>
      </c>
      <c r="I13669" t="s">
        <v>19986</v>
      </c>
      <c r="K13669"/>
      <c r="L13669" t="s">
        <v>22023</v>
      </c>
      <c r="M13669" t="s">
        <v>20396</v>
      </c>
      <c r="N13669">
        <v>4</v>
      </c>
      <c r="P13669" t="s">
        <v>20366</v>
      </c>
      <c r="Q13669" t="s">
        <v>22024</v>
      </c>
      <c r="S13669" t="s">
        <v>20368</v>
      </c>
    </row>
    <row r="13670" spans="1:19" hidden="1" x14ac:dyDescent="0.2">
      <c r="A13670">
        <v>2458</v>
      </c>
      <c r="B13670" t="s">
        <v>22025</v>
      </c>
      <c r="C13670" t="s">
        <v>105</v>
      </c>
      <c r="D13670">
        <v>3.93</v>
      </c>
      <c r="E13670">
        <v>20</v>
      </c>
      <c r="G13670" t="s">
        <v>31</v>
      </c>
      <c r="H13670" t="s">
        <v>46</v>
      </c>
      <c r="I13670" t="s">
        <v>20409</v>
      </c>
      <c r="K13670"/>
      <c r="L13670" t="s">
        <v>22026</v>
      </c>
      <c r="M13670" t="s">
        <v>26</v>
      </c>
      <c r="N13670">
        <v>2</v>
      </c>
      <c r="P13670" t="s">
        <v>20366</v>
      </c>
      <c r="Q13670" t="s">
        <v>22027</v>
      </c>
      <c r="S13670" t="s">
        <v>20368</v>
      </c>
    </row>
    <row r="13671" spans="1:19" hidden="1" x14ac:dyDescent="0.2">
      <c r="A13671">
        <v>2459</v>
      </c>
      <c r="B13671" t="s">
        <v>22028</v>
      </c>
      <c r="C13671" t="s">
        <v>105</v>
      </c>
      <c r="D13671">
        <v>1.2</v>
      </c>
      <c r="E13671">
        <v>32</v>
      </c>
      <c r="F13671">
        <v>24</v>
      </c>
      <c r="G13671" t="s">
        <v>55</v>
      </c>
      <c r="H13671" t="s">
        <v>23</v>
      </c>
      <c r="I13671" t="s">
        <v>449</v>
      </c>
      <c r="K13671"/>
      <c r="L13671" t="s">
        <v>22029</v>
      </c>
      <c r="M13671" t="s">
        <v>26</v>
      </c>
      <c r="N13671">
        <v>2</v>
      </c>
      <c r="P13671" t="s">
        <v>20366</v>
      </c>
      <c r="Q13671" t="s">
        <v>22030</v>
      </c>
      <c r="S13671" t="s">
        <v>20368</v>
      </c>
    </row>
    <row r="13672" spans="1:19" hidden="1" x14ac:dyDescent="0.2">
      <c r="A13672">
        <v>2459</v>
      </c>
      <c r="B13672" t="s">
        <v>22028</v>
      </c>
      <c r="C13672" t="s">
        <v>20452</v>
      </c>
      <c r="D13672">
        <v>5.0999999999999996</v>
      </c>
      <c r="E13672">
        <v>32</v>
      </c>
      <c r="F13672">
        <v>24</v>
      </c>
      <c r="G13672" t="s">
        <v>55</v>
      </c>
      <c r="H13672" t="s">
        <v>23</v>
      </c>
      <c r="I13672" t="s">
        <v>449</v>
      </c>
      <c r="K13672"/>
      <c r="L13672" t="s">
        <v>22029</v>
      </c>
      <c r="M13672" t="s">
        <v>26</v>
      </c>
      <c r="N13672">
        <v>2</v>
      </c>
      <c r="P13672" t="s">
        <v>20366</v>
      </c>
      <c r="Q13672" t="s">
        <v>22030</v>
      </c>
      <c r="S13672" t="s">
        <v>20368</v>
      </c>
    </row>
    <row r="13673" spans="1:19" hidden="1" x14ac:dyDescent="0.2">
      <c r="A13673">
        <v>2460</v>
      </c>
      <c r="B13673" t="s">
        <v>22031</v>
      </c>
      <c r="C13673" t="s">
        <v>105</v>
      </c>
      <c r="D13673">
        <v>2.91</v>
      </c>
      <c r="E13673">
        <v>21</v>
      </c>
      <c r="F13673" t="s">
        <v>22032</v>
      </c>
      <c r="G13673" t="s">
        <v>31</v>
      </c>
      <c r="H13673" t="s">
        <v>23</v>
      </c>
      <c r="I13673" t="s">
        <v>22033</v>
      </c>
      <c r="K13673"/>
      <c r="L13673" t="s">
        <v>22034</v>
      </c>
      <c r="M13673" t="s">
        <v>26</v>
      </c>
      <c r="N13673">
        <v>2</v>
      </c>
      <c r="O13673" t="s">
        <v>22035</v>
      </c>
      <c r="P13673" t="s">
        <v>20366</v>
      </c>
      <c r="Q13673" t="s">
        <v>22036</v>
      </c>
      <c r="S13673" t="s">
        <v>20368</v>
      </c>
    </row>
    <row r="13674" spans="1:19" hidden="1" x14ac:dyDescent="0.2">
      <c r="A13674">
        <v>2460</v>
      </c>
      <c r="B13674" t="s">
        <v>22031</v>
      </c>
      <c r="C13674" t="s">
        <v>105</v>
      </c>
      <c r="D13674">
        <v>2.79</v>
      </c>
      <c r="E13674" t="s">
        <v>22037</v>
      </c>
      <c r="F13674" t="s">
        <v>22038</v>
      </c>
      <c r="G13674" t="s">
        <v>189</v>
      </c>
      <c r="H13674" t="s">
        <v>23</v>
      </c>
      <c r="I13674" t="s">
        <v>22033</v>
      </c>
      <c r="K13674"/>
      <c r="L13674" t="s">
        <v>22034</v>
      </c>
      <c r="M13674" t="s">
        <v>26</v>
      </c>
      <c r="N13674">
        <v>2</v>
      </c>
      <c r="O13674" t="s">
        <v>22035</v>
      </c>
      <c r="P13674" t="s">
        <v>20366</v>
      </c>
      <c r="Q13674" t="s">
        <v>22036</v>
      </c>
      <c r="S13674" t="s">
        <v>20368</v>
      </c>
    </row>
    <row r="13675" spans="1:19" hidden="1" x14ac:dyDescent="0.2">
      <c r="A13675">
        <v>2461</v>
      </c>
      <c r="B13675" t="s">
        <v>22039</v>
      </c>
      <c r="C13675" t="s">
        <v>105</v>
      </c>
      <c r="D13675">
        <v>3.1</v>
      </c>
      <c r="E13675">
        <v>25</v>
      </c>
      <c r="G13675" t="s">
        <v>12576</v>
      </c>
      <c r="H13675" t="s">
        <v>23</v>
      </c>
      <c r="I13675" t="s">
        <v>20770</v>
      </c>
      <c r="K13675"/>
      <c r="L13675" t="s">
        <v>22040</v>
      </c>
      <c r="M13675" t="s">
        <v>26</v>
      </c>
      <c r="N13675">
        <v>2</v>
      </c>
      <c r="O13675" t="s">
        <v>22041</v>
      </c>
      <c r="P13675" t="s">
        <v>20366</v>
      </c>
      <c r="Q13675" t="s">
        <v>22042</v>
      </c>
      <c r="S13675" t="s">
        <v>20368</v>
      </c>
    </row>
    <row r="13676" spans="1:19" hidden="1" x14ac:dyDescent="0.2">
      <c r="A13676">
        <v>2462</v>
      </c>
      <c r="B13676" t="s">
        <v>22043</v>
      </c>
      <c r="C13676" t="s">
        <v>105</v>
      </c>
      <c r="D13676">
        <v>9.3800000000000008</v>
      </c>
      <c r="E13676">
        <v>25</v>
      </c>
      <c r="G13676" t="s">
        <v>55</v>
      </c>
      <c r="H13676" t="s">
        <v>46</v>
      </c>
      <c r="I13676" t="s">
        <v>1557</v>
      </c>
      <c r="K13676"/>
      <c r="L13676" t="s">
        <v>22044</v>
      </c>
      <c r="M13676" t="s">
        <v>20719</v>
      </c>
      <c r="N13676">
        <v>3</v>
      </c>
      <c r="P13676" t="s">
        <v>20366</v>
      </c>
      <c r="Q13676" t="s">
        <v>22045</v>
      </c>
      <c r="S13676" t="s">
        <v>20368</v>
      </c>
    </row>
    <row r="13677" spans="1:19" hidden="1" x14ac:dyDescent="0.2">
      <c r="A13677">
        <v>2463</v>
      </c>
      <c r="B13677" t="s">
        <v>22046</v>
      </c>
      <c r="C13677" t="s">
        <v>105</v>
      </c>
      <c r="D13677">
        <v>9.85</v>
      </c>
      <c r="E13677">
        <v>25</v>
      </c>
      <c r="F13677" t="s">
        <v>21628</v>
      </c>
      <c r="G13677" t="s">
        <v>55</v>
      </c>
      <c r="H13677" t="s">
        <v>23</v>
      </c>
      <c r="I13677" t="s">
        <v>20404</v>
      </c>
      <c r="K13677"/>
      <c r="L13677" t="s">
        <v>22047</v>
      </c>
      <c r="M13677" t="s">
        <v>20719</v>
      </c>
      <c r="N13677">
        <v>3</v>
      </c>
      <c r="P13677" t="s">
        <v>20366</v>
      </c>
      <c r="Q13677" t="s">
        <v>22048</v>
      </c>
      <c r="S13677" t="s">
        <v>20368</v>
      </c>
    </row>
    <row r="13678" spans="1:19" hidden="1" x14ac:dyDescent="0.2">
      <c r="A13678">
        <v>2464</v>
      </c>
      <c r="B13678" t="s">
        <v>22049</v>
      </c>
      <c r="C13678" t="s">
        <v>105</v>
      </c>
      <c r="D13678">
        <v>7.1</v>
      </c>
      <c r="E13678" t="s">
        <v>20203</v>
      </c>
      <c r="F13678" t="s">
        <v>22050</v>
      </c>
      <c r="G13678" t="s">
        <v>55</v>
      </c>
      <c r="H13678" t="s">
        <v>23</v>
      </c>
      <c r="I13678" t="s">
        <v>20754</v>
      </c>
      <c r="K13678"/>
      <c r="L13678" t="s">
        <v>22051</v>
      </c>
      <c r="M13678" t="s">
        <v>26</v>
      </c>
      <c r="N13678">
        <v>2</v>
      </c>
      <c r="P13678" t="s">
        <v>20366</v>
      </c>
      <c r="Q13678" t="s">
        <v>22052</v>
      </c>
      <c r="S13678" t="s">
        <v>20368</v>
      </c>
    </row>
    <row r="13679" spans="1:19" hidden="1" x14ac:dyDescent="0.2">
      <c r="A13679">
        <v>2465</v>
      </c>
      <c r="B13679" t="s">
        <v>9350</v>
      </c>
      <c r="C13679" t="s">
        <v>105</v>
      </c>
      <c r="D13679">
        <v>1.85</v>
      </c>
      <c r="E13679">
        <v>20</v>
      </c>
      <c r="F13679" t="s">
        <v>20813</v>
      </c>
      <c r="G13679" t="s">
        <v>55</v>
      </c>
      <c r="H13679" t="s">
        <v>23</v>
      </c>
      <c r="I13679" t="s">
        <v>3568</v>
      </c>
      <c r="K13679"/>
      <c r="L13679" t="s">
        <v>22053</v>
      </c>
      <c r="M13679" t="s">
        <v>20396</v>
      </c>
      <c r="N13679">
        <v>4</v>
      </c>
      <c r="P13679" t="s">
        <v>20366</v>
      </c>
      <c r="Q13679" t="s">
        <v>22054</v>
      </c>
      <c r="S13679" t="s">
        <v>20368</v>
      </c>
    </row>
    <row r="13680" spans="1:19" hidden="1" x14ac:dyDescent="0.2">
      <c r="A13680">
        <v>2465</v>
      </c>
      <c r="B13680" t="s">
        <v>9350</v>
      </c>
      <c r="C13680" t="s">
        <v>20441</v>
      </c>
      <c r="D13680">
        <v>10.44</v>
      </c>
      <c r="E13680">
        <v>20</v>
      </c>
      <c r="F13680" t="s">
        <v>20813</v>
      </c>
      <c r="G13680" t="s">
        <v>55</v>
      </c>
      <c r="H13680" t="s">
        <v>23</v>
      </c>
      <c r="I13680" t="s">
        <v>3568</v>
      </c>
      <c r="K13680"/>
      <c r="L13680" t="s">
        <v>22053</v>
      </c>
      <c r="M13680" t="s">
        <v>20396</v>
      </c>
      <c r="N13680">
        <v>4</v>
      </c>
      <c r="P13680" t="s">
        <v>20366</v>
      </c>
      <c r="Q13680" t="s">
        <v>22054</v>
      </c>
      <c r="S13680" t="s">
        <v>20368</v>
      </c>
    </row>
    <row r="13681" spans="1:19" hidden="1" x14ac:dyDescent="0.2">
      <c r="A13681">
        <v>2465</v>
      </c>
      <c r="B13681" t="s">
        <v>9350</v>
      </c>
      <c r="C13681" t="s">
        <v>20452</v>
      </c>
      <c r="D13681">
        <v>8.24</v>
      </c>
      <c r="E13681" t="s">
        <v>383</v>
      </c>
      <c r="F13681" t="s">
        <v>20813</v>
      </c>
      <c r="G13681" t="s">
        <v>55</v>
      </c>
      <c r="H13681" t="s">
        <v>46</v>
      </c>
      <c r="I13681" t="s">
        <v>3568</v>
      </c>
      <c r="K13681"/>
      <c r="L13681" t="s">
        <v>22053</v>
      </c>
      <c r="M13681" t="s">
        <v>20396</v>
      </c>
      <c r="N13681">
        <v>4</v>
      </c>
      <c r="P13681" t="s">
        <v>20366</v>
      </c>
      <c r="Q13681" t="s">
        <v>22054</v>
      </c>
      <c r="S13681" t="s">
        <v>20368</v>
      </c>
    </row>
    <row r="13682" spans="1:19" hidden="1" x14ac:dyDescent="0.2">
      <c r="A13682">
        <v>2466</v>
      </c>
      <c r="B13682" t="s">
        <v>22055</v>
      </c>
      <c r="C13682" t="s">
        <v>105</v>
      </c>
      <c r="D13682">
        <v>2.11</v>
      </c>
      <c r="E13682">
        <v>20</v>
      </c>
      <c r="F13682" t="s">
        <v>22056</v>
      </c>
      <c r="G13682" t="s">
        <v>55</v>
      </c>
      <c r="H13682" t="s">
        <v>46</v>
      </c>
      <c r="I13682" t="s">
        <v>20426</v>
      </c>
      <c r="K13682"/>
      <c r="L13682" t="s">
        <v>22057</v>
      </c>
      <c r="M13682" t="s">
        <v>26</v>
      </c>
      <c r="N13682">
        <v>2</v>
      </c>
      <c r="P13682" t="s">
        <v>20366</v>
      </c>
      <c r="Q13682" t="s">
        <v>22058</v>
      </c>
      <c r="S13682" t="s">
        <v>20368</v>
      </c>
    </row>
    <row r="13683" spans="1:19" hidden="1" x14ac:dyDescent="0.2">
      <c r="A13683">
        <v>2470</v>
      </c>
      <c r="B13683" t="s">
        <v>22059</v>
      </c>
      <c r="C13683" t="s">
        <v>105</v>
      </c>
      <c r="D13683">
        <v>2.38</v>
      </c>
      <c r="E13683">
        <v>20</v>
      </c>
      <c r="F13683" t="s">
        <v>410</v>
      </c>
      <c r="G13683" t="s">
        <v>55</v>
      </c>
      <c r="H13683" t="s">
        <v>23</v>
      </c>
      <c r="I13683" t="s">
        <v>87</v>
      </c>
      <c r="K13683"/>
      <c r="L13683" t="s">
        <v>22060</v>
      </c>
      <c r="M13683" t="s">
        <v>20719</v>
      </c>
      <c r="N13683">
        <v>3</v>
      </c>
      <c r="P13683" t="s">
        <v>20366</v>
      </c>
      <c r="Q13683" t="s">
        <v>22061</v>
      </c>
      <c r="S13683" t="s">
        <v>20368</v>
      </c>
    </row>
    <row r="13684" spans="1:19" hidden="1" x14ac:dyDescent="0.2">
      <c r="A13684">
        <v>2471</v>
      </c>
      <c r="B13684" t="s">
        <v>22062</v>
      </c>
      <c r="C13684" t="s">
        <v>105</v>
      </c>
      <c r="D13684">
        <v>4.76</v>
      </c>
      <c r="E13684" t="s">
        <v>363</v>
      </c>
      <c r="F13684" t="s">
        <v>20412</v>
      </c>
      <c r="G13684" t="s">
        <v>55</v>
      </c>
      <c r="H13684" t="s">
        <v>23</v>
      </c>
      <c r="I13684" t="s">
        <v>392</v>
      </c>
      <c r="K13684"/>
      <c r="L13684" t="s">
        <v>22063</v>
      </c>
      <c r="M13684" t="s">
        <v>20396</v>
      </c>
      <c r="N13684">
        <v>4</v>
      </c>
      <c r="P13684" t="s">
        <v>20366</v>
      </c>
      <c r="Q13684" t="s">
        <v>22064</v>
      </c>
      <c r="S13684" t="s">
        <v>20368</v>
      </c>
    </row>
    <row r="13685" spans="1:19" hidden="1" x14ac:dyDescent="0.2">
      <c r="A13685">
        <v>2472</v>
      </c>
      <c r="B13685" t="s">
        <v>22065</v>
      </c>
      <c r="C13685" t="s">
        <v>105</v>
      </c>
      <c r="D13685">
        <v>4.79</v>
      </c>
      <c r="E13685" t="s">
        <v>363</v>
      </c>
      <c r="F13685" t="s">
        <v>20459</v>
      </c>
      <c r="G13685" t="s">
        <v>55</v>
      </c>
      <c r="H13685" t="s">
        <v>23</v>
      </c>
      <c r="I13685" t="s">
        <v>392</v>
      </c>
      <c r="K13685"/>
      <c r="L13685" t="s">
        <v>22066</v>
      </c>
      <c r="M13685" t="s">
        <v>21320</v>
      </c>
      <c r="N13685">
        <v>3</v>
      </c>
      <c r="P13685" t="s">
        <v>20366</v>
      </c>
      <c r="Q13685" t="s">
        <v>22067</v>
      </c>
      <c r="S13685" t="s">
        <v>20368</v>
      </c>
    </row>
    <row r="13686" spans="1:19" hidden="1" x14ac:dyDescent="0.2">
      <c r="A13686">
        <v>2472</v>
      </c>
      <c r="B13686" t="s">
        <v>22065</v>
      </c>
      <c r="C13686" t="s">
        <v>20452</v>
      </c>
      <c r="D13686">
        <v>8.18</v>
      </c>
      <c r="E13686" t="s">
        <v>363</v>
      </c>
      <c r="F13686" t="s">
        <v>20459</v>
      </c>
      <c r="G13686" t="s">
        <v>55</v>
      </c>
      <c r="H13686" t="s">
        <v>23</v>
      </c>
      <c r="I13686" t="s">
        <v>392</v>
      </c>
      <c r="K13686"/>
      <c r="L13686" t="s">
        <v>22066</v>
      </c>
      <c r="M13686" t="s">
        <v>21320</v>
      </c>
      <c r="N13686">
        <v>3</v>
      </c>
      <c r="P13686" t="s">
        <v>20366</v>
      </c>
      <c r="Q13686" t="s">
        <v>22067</v>
      </c>
      <c r="S13686" t="s">
        <v>20368</v>
      </c>
    </row>
    <row r="13687" spans="1:19" hidden="1" x14ac:dyDescent="0.2">
      <c r="A13687">
        <v>2473</v>
      </c>
      <c r="B13687" t="s">
        <v>22068</v>
      </c>
      <c r="C13687" t="s">
        <v>105</v>
      </c>
      <c r="D13687">
        <v>1.89</v>
      </c>
      <c r="E13687">
        <v>25</v>
      </c>
      <c r="F13687" t="s">
        <v>22069</v>
      </c>
      <c r="G13687" t="s">
        <v>55</v>
      </c>
      <c r="H13687" t="s">
        <v>23</v>
      </c>
      <c r="I13687" t="s">
        <v>20462</v>
      </c>
      <c r="K13687"/>
      <c r="L13687" t="s">
        <v>22070</v>
      </c>
      <c r="M13687" t="s">
        <v>20396</v>
      </c>
      <c r="N13687">
        <v>4</v>
      </c>
      <c r="P13687" t="s">
        <v>20366</v>
      </c>
      <c r="Q13687" t="s">
        <v>22071</v>
      </c>
      <c r="S13687" t="s">
        <v>20368</v>
      </c>
    </row>
    <row r="13688" spans="1:19" hidden="1" x14ac:dyDescent="0.2">
      <c r="A13688">
        <v>2473</v>
      </c>
      <c r="B13688" t="s">
        <v>22068</v>
      </c>
      <c r="C13688" t="s">
        <v>20452</v>
      </c>
      <c r="D13688">
        <v>6.84</v>
      </c>
      <c r="E13688" t="s">
        <v>414</v>
      </c>
      <c r="F13688" t="s">
        <v>22069</v>
      </c>
      <c r="G13688" t="s">
        <v>55</v>
      </c>
      <c r="H13688" t="s">
        <v>46</v>
      </c>
      <c r="I13688" t="s">
        <v>20462</v>
      </c>
      <c r="K13688"/>
      <c r="L13688" t="s">
        <v>22070</v>
      </c>
      <c r="M13688" t="s">
        <v>20396</v>
      </c>
      <c r="N13688">
        <v>4</v>
      </c>
      <c r="P13688" t="s">
        <v>20366</v>
      </c>
      <c r="Q13688" t="s">
        <v>22071</v>
      </c>
      <c r="S13688" t="s">
        <v>20368</v>
      </c>
    </row>
    <row r="13689" spans="1:19" hidden="1" x14ac:dyDescent="0.2">
      <c r="A13689">
        <v>2474</v>
      </c>
      <c r="B13689" t="s">
        <v>22072</v>
      </c>
      <c r="C13689" t="s">
        <v>105</v>
      </c>
      <c r="D13689">
        <v>1.37</v>
      </c>
      <c r="E13689" t="s">
        <v>363</v>
      </c>
      <c r="F13689" t="s">
        <v>22073</v>
      </c>
      <c r="G13689" t="s">
        <v>55</v>
      </c>
      <c r="H13689" t="s">
        <v>23</v>
      </c>
      <c r="I13689" t="s">
        <v>20792</v>
      </c>
      <c r="K13689"/>
      <c r="L13689" t="s">
        <v>22074</v>
      </c>
      <c r="M13689" t="s">
        <v>20396</v>
      </c>
      <c r="N13689">
        <v>4</v>
      </c>
      <c r="P13689" t="s">
        <v>20366</v>
      </c>
      <c r="Q13689" t="s">
        <v>22075</v>
      </c>
      <c r="S13689" t="s">
        <v>20368</v>
      </c>
    </row>
    <row r="13690" spans="1:19" hidden="1" x14ac:dyDescent="0.2">
      <c r="A13690">
        <v>2474</v>
      </c>
      <c r="B13690" t="s">
        <v>22072</v>
      </c>
      <c r="C13690" t="s">
        <v>105</v>
      </c>
      <c r="D13690">
        <v>1.37</v>
      </c>
      <c r="E13690">
        <v>20</v>
      </c>
      <c r="F13690" t="s">
        <v>20807</v>
      </c>
      <c r="G13690" t="s">
        <v>189</v>
      </c>
      <c r="I13690" t="s">
        <v>5690</v>
      </c>
      <c r="K13690"/>
      <c r="L13690" t="s">
        <v>22074</v>
      </c>
      <c r="M13690" t="s">
        <v>20396</v>
      </c>
      <c r="N13690">
        <v>4</v>
      </c>
      <c r="P13690" t="s">
        <v>20366</v>
      </c>
      <c r="Q13690" t="s">
        <v>22075</v>
      </c>
      <c r="S13690" t="s">
        <v>20368</v>
      </c>
    </row>
    <row r="13691" spans="1:19" hidden="1" x14ac:dyDescent="0.2">
      <c r="A13691">
        <v>2474</v>
      </c>
      <c r="B13691" t="s">
        <v>22072</v>
      </c>
      <c r="C13691" t="s">
        <v>105</v>
      </c>
      <c r="D13691">
        <v>1.39</v>
      </c>
      <c r="E13691">
        <v>25</v>
      </c>
      <c r="F13691" t="s">
        <v>20808</v>
      </c>
      <c r="G13691" t="s">
        <v>55</v>
      </c>
      <c r="H13691" t="s">
        <v>23</v>
      </c>
      <c r="I13691" t="s">
        <v>20462</v>
      </c>
      <c r="K13691"/>
      <c r="L13691" t="s">
        <v>22074</v>
      </c>
      <c r="M13691" t="s">
        <v>20396</v>
      </c>
      <c r="N13691">
        <v>4</v>
      </c>
      <c r="P13691" t="s">
        <v>20366</v>
      </c>
      <c r="Q13691" t="s">
        <v>22075</v>
      </c>
      <c r="S13691" t="s">
        <v>20368</v>
      </c>
    </row>
    <row r="13692" spans="1:19" hidden="1" x14ac:dyDescent="0.2">
      <c r="A13692">
        <v>2474</v>
      </c>
      <c r="B13692" t="s">
        <v>22072</v>
      </c>
      <c r="C13692" t="s">
        <v>105</v>
      </c>
      <c r="D13692">
        <v>0.73</v>
      </c>
      <c r="E13692">
        <v>25</v>
      </c>
      <c r="F13692" t="s">
        <v>22076</v>
      </c>
      <c r="G13692" t="s">
        <v>21388</v>
      </c>
      <c r="H13692" t="s">
        <v>23</v>
      </c>
      <c r="I13692" t="s">
        <v>22077</v>
      </c>
      <c r="K13692"/>
      <c r="L13692" t="s">
        <v>22074</v>
      </c>
      <c r="M13692" t="s">
        <v>20396</v>
      </c>
      <c r="N13692">
        <v>4</v>
      </c>
      <c r="P13692" t="s">
        <v>20366</v>
      </c>
      <c r="Q13692" t="s">
        <v>22075</v>
      </c>
      <c r="S13692" t="s">
        <v>20368</v>
      </c>
    </row>
    <row r="13693" spans="1:19" hidden="1" x14ac:dyDescent="0.2">
      <c r="A13693">
        <v>2475</v>
      </c>
      <c r="B13693" t="s">
        <v>22078</v>
      </c>
      <c r="C13693" t="s">
        <v>105</v>
      </c>
      <c r="D13693">
        <v>8.19</v>
      </c>
      <c r="E13693">
        <v>25</v>
      </c>
      <c r="F13693" t="s">
        <v>20813</v>
      </c>
      <c r="G13693" t="s">
        <v>55</v>
      </c>
      <c r="H13693" t="s">
        <v>46</v>
      </c>
      <c r="I13693" t="s">
        <v>20814</v>
      </c>
      <c r="K13693"/>
      <c r="L13693" t="s">
        <v>22079</v>
      </c>
      <c r="M13693" t="s">
        <v>20396</v>
      </c>
      <c r="N13693">
        <v>4</v>
      </c>
      <c r="P13693" t="s">
        <v>20366</v>
      </c>
      <c r="Q13693" t="s">
        <v>22080</v>
      </c>
      <c r="S13693" t="s">
        <v>20368</v>
      </c>
    </row>
    <row r="13694" spans="1:19" hidden="1" x14ac:dyDescent="0.2">
      <c r="A13694">
        <v>2475</v>
      </c>
      <c r="B13694" t="s">
        <v>22078</v>
      </c>
      <c r="C13694" t="s">
        <v>20452</v>
      </c>
      <c r="D13694">
        <v>10.91</v>
      </c>
      <c r="E13694">
        <v>25</v>
      </c>
      <c r="F13694" t="s">
        <v>20813</v>
      </c>
      <c r="G13694" t="s">
        <v>55</v>
      </c>
      <c r="H13694" t="s">
        <v>46</v>
      </c>
      <c r="I13694" t="s">
        <v>20814</v>
      </c>
      <c r="K13694"/>
      <c r="L13694" t="s">
        <v>22079</v>
      </c>
      <c r="M13694" t="s">
        <v>20396</v>
      </c>
      <c r="N13694">
        <v>4</v>
      </c>
      <c r="P13694" t="s">
        <v>20366</v>
      </c>
      <c r="Q13694" t="s">
        <v>22080</v>
      </c>
      <c r="S13694" t="s">
        <v>20368</v>
      </c>
    </row>
    <row r="13695" spans="1:19" hidden="1" x14ac:dyDescent="0.2">
      <c r="A13695">
        <v>2476</v>
      </c>
      <c r="B13695" t="s">
        <v>22081</v>
      </c>
      <c r="C13695" t="s">
        <v>105</v>
      </c>
      <c r="D13695">
        <v>8.07</v>
      </c>
      <c r="E13695">
        <v>25</v>
      </c>
      <c r="F13695" t="s">
        <v>20813</v>
      </c>
      <c r="G13695" t="s">
        <v>55</v>
      </c>
      <c r="H13695" t="s">
        <v>46</v>
      </c>
      <c r="I13695" t="s">
        <v>20814</v>
      </c>
      <c r="K13695"/>
      <c r="L13695" t="s">
        <v>22082</v>
      </c>
      <c r="M13695" t="s">
        <v>20396</v>
      </c>
      <c r="N13695">
        <v>4</v>
      </c>
      <c r="P13695" t="s">
        <v>20366</v>
      </c>
      <c r="Q13695" t="s">
        <v>22083</v>
      </c>
      <c r="S13695" t="s">
        <v>20368</v>
      </c>
    </row>
    <row r="13696" spans="1:19" hidden="1" x14ac:dyDescent="0.2">
      <c r="A13696">
        <v>2476</v>
      </c>
      <c r="B13696" t="s">
        <v>22081</v>
      </c>
      <c r="C13696" t="s">
        <v>20452</v>
      </c>
      <c r="D13696">
        <v>10.77</v>
      </c>
      <c r="E13696">
        <v>25</v>
      </c>
      <c r="F13696" t="s">
        <v>20813</v>
      </c>
      <c r="G13696" t="s">
        <v>55</v>
      </c>
      <c r="H13696" t="s">
        <v>46</v>
      </c>
      <c r="I13696" t="s">
        <v>20814</v>
      </c>
      <c r="K13696"/>
      <c r="L13696" t="s">
        <v>22082</v>
      </c>
      <c r="M13696" t="s">
        <v>20396</v>
      </c>
      <c r="N13696">
        <v>4</v>
      </c>
      <c r="P13696" t="s">
        <v>20366</v>
      </c>
      <c r="Q13696" t="s">
        <v>22083</v>
      </c>
      <c r="S13696" t="s">
        <v>20368</v>
      </c>
    </row>
    <row r="13697" spans="1:19" hidden="1" x14ac:dyDescent="0.2">
      <c r="A13697">
        <v>2477</v>
      </c>
      <c r="B13697" t="s">
        <v>22084</v>
      </c>
      <c r="C13697" t="s">
        <v>105</v>
      </c>
      <c r="D13697">
        <v>0.98</v>
      </c>
      <c r="E13697">
        <v>20</v>
      </c>
      <c r="F13697" t="s">
        <v>22085</v>
      </c>
      <c r="G13697" t="s">
        <v>520</v>
      </c>
      <c r="H13697" t="s">
        <v>23</v>
      </c>
      <c r="I13697" t="s">
        <v>6299</v>
      </c>
      <c r="K13697"/>
      <c r="L13697" t="s">
        <v>22086</v>
      </c>
      <c r="M13697" t="s">
        <v>21320</v>
      </c>
      <c r="N13697">
        <v>3</v>
      </c>
      <c r="P13697" t="s">
        <v>20366</v>
      </c>
      <c r="Q13697" t="s">
        <v>22087</v>
      </c>
      <c r="S13697" t="s">
        <v>20368</v>
      </c>
    </row>
    <row r="13698" spans="1:19" hidden="1" x14ac:dyDescent="0.2">
      <c r="A13698">
        <v>2477</v>
      </c>
      <c r="B13698" t="s">
        <v>22084</v>
      </c>
      <c r="C13698" t="s">
        <v>105</v>
      </c>
      <c r="D13698">
        <v>1.71</v>
      </c>
      <c r="E13698">
        <v>20</v>
      </c>
      <c r="F13698" t="s">
        <v>22088</v>
      </c>
      <c r="G13698" t="s">
        <v>55</v>
      </c>
      <c r="H13698" t="s">
        <v>23</v>
      </c>
      <c r="I13698" t="s">
        <v>4979</v>
      </c>
      <c r="K13698"/>
      <c r="L13698" t="s">
        <v>22086</v>
      </c>
      <c r="M13698" t="s">
        <v>21320</v>
      </c>
      <c r="N13698">
        <v>3</v>
      </c>
      <c r="P13698" t="s">
        <v>20366</v>
      </c>
      <c r="Q13698" t="s">
        <v>22087</v>
      </c>
      <c r="S13698" t="s">
        <v>20368</v>
      </c>
    </row>
    <row r="13699" spans="1:19" hidden="1" x14ac:dyDescent="0.2">
      <c r="A13699">
        <v>2478</v>
      </c>
      <c r="B13699" t="s">
        <v>22089</v>
      </c>
      <c r="C13699" t="s">
        <v>105</v>
      </c>
      <c r="D13699" t="s">
        <v>7033</v>
      </c>
      <c r="E13699">
        <v>20</v>
      </c>
      <c r="F13699" t="s">
        <v>21973</v>
      </c>
      <c r="G13699" t="s">
        <v>55</v>
      </c>
      <c r="H13699" t="s">
        <v>23</v>
      </c>
      <c r="I13699" t="s">
        <v>12543</v>
      </c>
      <c r="K13699"/>
      <c r="L13699" t="s">
        <v>22090</v>
      </c>
      <c r="M13699" t="s">
        <v>20860</v>
      </c>
      <c r="N13699">
        <v>4</v>
      </c>
      <c r="O13699" t="s">
        <v>22091</v>
      </c>
      <c r="P13699" t="s">
        <v>20366</v>
      </c>
      <c r="Q13699" t="s">
        <v>22092</v>
      </c>
      <c r="S13699" t="s">
        <v>20368</v>
      </c>
    </row>
    <row r="13700" spans="1:19" hidden="1" x14ac:dyDescent="0.2">
      <c r="A13700">
        <v>2478</v>
      </c>
      <c r="B13700" t="s">
        <v>22089</v>
      </c>
      <c r="C13700" t="s">
        <v>20452</v>
      </c>
      <c r="D13700">
        <v>2.7</v>
      </c>
      <c r="E13700">
        <v>20</v>
      </c>
      <c r="F13700" t="s">
        <v>21973</v>
      </c>
      <c r="G13700" t="s">
        <v>55</v>
      </c>
      <c r="H13700" t="s">
        <v>23</v>
      </c>
      <c r="I13700" t="s">
        <v>12543</v>
      </c>
      <c r="K13700"/>
      <c r="L13700" t="s">
        <v>22090</v>
      </c>
      <c r="M13700" t="s">
        <v>20860</v>
      </c>
      <c r="N13700">
        <v>4</v>
      </c>
      <c r="O13700" t="s">
        <v>22091</v>
      </c>
      <c r="P13700" t="s">
        <v>20366</v>
      </c>
      <c r="Q13700" t="s">
        <v>22092</v>
      </c>
      <c r="S13700" t="s">
        <v>20368</v>
      </c>
    </row>
    <row r="13701" spans="1:19" hidden="1" x14ac:dyDescent="0.2">
      <c r="A13701">
        <v>2478</v>
      </c>
      <c r="B13701" t="s">
        <v>22089</v>
      </c>
      <c r="C13701" t="s">
        <v>20441</v>
      </c>
      <c r="D13701">
        <v>7.54</v>
      </c>
      <c r="E13701" t="s">
        <v>383</v>
      </c>
      <c r="F13701" t="s">
        <v>21973</v>
      </c>
      <c r="G13701" t="s">
        <v>55</v>
      </c>
      <c r="H13701" t="s">
        <v>46</v>
      </c>
      <c r="I13701" t="s">
        <v>12543</v>
      </c>
      <c r="K13701"/>
      <c r="L13701" t="s">
        <v>22090</v>
      </c>
      <c r="M13701" t="s">
        <v>20860</v>
      </c>
      <c r="N13701">
        <v>4</v>
      </c>
      <c r="O13701" t="s">
        <v>22091</v>
      </c>
      <c r="P13701" t="s">
        <v>20366</v>
      </c>
      <c r="Q13701" t="s">
        <v>22092</v>
      </c>
      <c r="S13701" t="s">
        <v>20368</v>
      </c>
    </row>
    <row r="13702" spans="1:19" hidden="1" x14ac:dyDescent="0.2">
      <c r="A13702">
        <v>2478</v>
      </c>
      <c r="B13702" t="s">
        <v>22089</v>
      </c>
      <c r="C13702" t="s">
        <v>20447</v>
      </c>
      <c r="D13702">
        <v>8.3800000000000008</v>
      </c>
      <c r="E13702" t="s">
        <v>383</v>
      </c>
      <c r="F13702" t="s">
        <v>21973</v>
      </c>
      <c r="G13702" t="s">
        <v>55</v>
      </c>
      <c r="H13702" t="s">
        <v>46</v>
      </c>
      <c r="I13702" t="s">
        <v>12543</v>
      </c>
      <c r="K13702"/>
      <c r="L13702" t="s">
        <v>22090</v>
      </c>
      <c r="M13702" t="s">
        <v>20860</v>
      </c>
      <c r="N13702">
        <v>4</v>
      </c>
      <c r="O13702" t="s">
        <v>22091</v>
      </c>
      <c r="P13702" t="s">
        <v>20366</v>
      </c>
      <c r="Q13702" t="s">
        <v>22092</v>
      </c>
      <c r="S13702" t="s">
        <v>20368</v>
      </c>
    </row>
    <row r="13703" spans="1:19" hidden="1" x14ac:dyDescent="0.2">
      <c r="A13703">
        <v>2478</v>
      </c>
      <c r="B13703" t="s">
        <v>22089</v>
      </c>
      <c r="C13703" t="s">
        <v>105</v>
      </c>
      <c r="D13703">
        <v>1.7</v>
      </c>
      <c r="F13703" t="s">
        <v>22093</v>
      </c>
      <c r="G13703" t="s">
        <v>55</v>
      </c>
      <c r="H13703" t="s">
        <v>23</v>
      </c>
      <c r="I13703" t="s">
        <v>6004</v>
      </c>
      <c r="K13703"/>
      <c r="L13703" t="s">
        <v>22090</v>
      </c>
      <c r="M13703" t="s">
        <v>20860</v>
      </c>
      <c r="N13703">
        <v>4</v>
      </c>
      <c r="O13703" t="s">
        <v>22091</v>
      </c>
      <c r="P13703" t="s">
        <v>20366</v>
      </c>
      <c r="Q13703" t="s">
        <v>22092</v>
      </c>
      <c r="S13703" t="s">
        <v>20368</v>
      </c>
    </row>
    <row r="13704" spans="1:19" hidden="1" x14ac:dyDescent="0.2">
      <c r="A13704">
        <v>2478</v>
      </c>
      <c r="B13704" t="s">
        <v>22089</v>
      </c>
      <c r="C13704" t="s">
        <v>20452</v>
      </c>
      <c r="D13704">
        <v>3.19</v>
      </c>
      <c r="F13704" t="s">
        <v>22093</v>
      </c>
      <c r="G13704" t="s">
        <v>55</v>
      </c>
      <c r="H13704" t="s">
        <v>23</v>
      </c>
      <c r="I13704" t="s">
        <v>6004</v>
      </c>
      <c r="K13704"/>
      <c r="L13704" t="s">
        <v>22090</v>
      </c>
      <c r="M13704" t="s">
        <v>20860</v>
      </c>
      <c r="N13704">
        <v>4</v>
      </c>
      <c r="O13704" t="s">
        <v>22091</v>
      </c>
      <c r="P13704" t="s">
        <v>20366</v>
      </c>
      <c r="Q13704" t="s">
        <v>22092</v>
      </c>
      <c r="S13704" t="s">
        <v>20368</v>
      </c>
    </row>
    <row r="13705" spans="1:19" hidden="1" x14ac:dyDescent="0.2">
      <c r="A13705">
        <v>2478</v>
      </c>
      <c r="B13705" t="s">
        <v>22089</v>
      </c>
      <c r="C13705" t="s">
        <v>20441</v>
      </c>
      <c r="D13705">
        <v>7.78</v>
      </c>
      <c r="F13705" t="s">
        <v>22093</v>
      </c>
      <c r="G13705" t="s">
        <v>55</v>
      </c>
      <c r="H13705" t="s">
        <v>23</v>
      </c>
      <c r="I13705" t="s">
        <v>6004</v>
      </c>
      <c r="K13705"/>
      <c r="L13705" t="s">
        <v>22090</v>
      </c>
      <c r="M13705" t="s">
        <v>20860</v>
      </c>
      <c r="N13705">
        <v>4</v>
      </c>
      <c r="O13705" t="s">
        <v>22091</v>
      </c>
      <c r="P13705" t="s">
        <v>20366</v>
      </c>
      <c r="Q13705" t="s">
        <v>22092</v>
      </c>
      <c r="S13705" t="s">
        <v>20368</v>
      </c>
    </row>
    <row r="13706" spans="1:19" hidden="1" x14ac:dyDescent="0.2">
      <c r="A13706">
        <v>2478</v>
      </c>
      <c r="B13706" t="s">
        <v>22089</v>
      </c>
      <c r="C13706" t="s">
        <v>20447</v>
      </c>
      <c r="D13706">
        <v>8.58</v>
      </c>
      <c r="F13706" t="s">
        <v>22093</v>
      </c>
      <c r="G13706" t="s">
        <v>55</v>
      </c>
      <c r="H13706" t="s">
        <v>23</v>
      </c>
      <c r="I13706" t="s">
        <v>6004</v>
      </c>
      <c r="K13706"/>
      <c r="L13706" t="s">
        <v>22090</v>
      </c>
      <c r="M13706" t="s">
        <v>20860</v>
      </c>
      <c r="N13706">
        <v>4</v>
      </c>
      <c r="O13706" t="s">
        <v>22091</v>
      </c>
      <c r="P13706" t="s">
        <v>20366</v>
      </c>
      <c r="Q13706" t="s">
        <v>22092</v>
      </c>
      <c r="S13706" t="s">
        <v>20368</v>
      </c>
    </row>
    <row r="13707" spans="1:19" hidden="1" x14ac:dyDescent="0.2">
      <c r="A13707">
        <v>2481</v>
      </c>
      <c r="B13707" t="s">
        <v>22094</v>
      </c>
      <c r="C13707" t="s">
        <v>105</v>
      </c>
      <c r="D13707">
        <v>5.3</v>
      </c>
      <c r="F13707" t="s">
        <v>21009</v>
      </c>
      <c r="H13707" t="s">
        <v>23</v>
      </c>
      <c r="I13707" t="s">
        <v>1355</v>
      </c>
      <c r="K13707"/>
      <c r="L13707" t="s">
        <v>22095</v>
      </c>
      <c r="M13707" t="s">
        <v>26</v>
      </c>
      <c r="N13707">
        <v>2</v>
      </c>
      <c r="P13707" t="s">
        <v>20366</v>
      </c>
      <c r="Q13707" t="s">
        <v>22096</v>
      </c>
      <c r="S13707" t="s">
        <v>20368</v>
      </c>
    </row>
    <row r="13708" spans="1:19" hidden="1" x14ac:dyDescent="0.2">
      <c r="A13708">
        <v>2482</v>
      </c>
      <c r="B13708" t="s">
        <v>22097</v>
      </c>
      <c r="C13708" t="s">
        <v>105</v>
      </c>
      <c r="D13708">
        <v>5.0999999999999996</v>
      </c>
      <c r="F13708" t="s">
        <v>21009</v>
      </c>
      <c r="H13708" t="s">
        <v>23</v>
      </c>
      <c r="I13708" t="s">
        <v>1355</v>
      </c>
      <c r="K13708"/>
      <c r="L13708" t="s">
        <v>22098</v>
      </c>
      <c r="M13708" t="s">
        <v>26</v>
      </c>
      <c r="N13708">
        <v>2</v>
      </c>
      <c r="P13708" t="s">
        <v>20366</v>
      </c>
      <c r="Q13708" t="s">
        <v>22099</v>
      </c>
      <c r="S13708" t="s">
        <v>20368</v>
      </c>
    </row>
    <row r="13709" spans="1:19" hidden="1" x14ac:dyDescent="0.2">
      <c r="A13709">
        <v>2483</v>
      </c>
      <c r="B13709" t="s">
        <v>22100</v>
      </c>
      <c r="C13709" t="s">
        <v>105</v>
      </c>
      <c r="D13709">
        <v>3.9</v>
      </c>
      <c r="E13709">
        <v>25</v>
      </c>
      <c r="F13709" t="s">
        <v>20412</v>
      </c>
      <c r="G13709" t="s">
        <v>55</v>
      </c>
      <c r="H13709" t="s">
        <v>23</v>
      </c>
      <c r="I13709" t="s">
        <v>1539</v>
      </c>
      <c r="K13709"/>
      <c r="L13709" t="s">
        <v>22101</v>
      </c>
      <c r="M13709" t="s">
        <v>26</v>
      </c>
      <c r="N13709">
        <v>2</v>
      </c>
      <c r="P13709" t="s">
        <v>20366</v>
      </c>
      <c r="Q13709" t="s">
        <v>22102</v>
      </c>
      <c r="S13709" t="s">
        <v>20368</v>
      </c>
    </row>
    <row r="13710" spans="1:19" hidden="1" x14ac:dyDescent="0.2">
      <c r="A13710">
        <v>2483</v>
      </c>
      <c r="B13710" t="s">
        <v>22100</v>
      </c>
      <c r="C13710" t="s">
        <v>105</v>
      </c>
      <c r="D13710">
        <v>3.9</v>
      </c>
      <c r="E13710">
        <v>25</v>
      </c>
      <c r="F13710" t="s">
        <v>20412</v>
      </c>
      <c r="G13710" t="s">
        <v>55</v>
      </c>
      <c r="H13710" t="s">
        <v>23</v>
      </c>
      <c r="I13710" t="s">
        <v>20834</v>
      </c>
      <c r="K13710"/>
      <c r="L13710" t="s">
        <v>22101</v>
      </c>
      <c r="M13710" t="s">
        <v>26</v>
      </c>
      <c r="N13710">
        <v>2</v>
      </c>
      <c r="P13710" t="s">
        <v>20366</v>
      </c>
      <c r="Q13710" t="s">
        <v>22102</v>
      </c>
      <c r="S13710" t="s">
        <v>20368</v>
      </c>
    </row>
    <row r="13711" spans="1:19" hidden="1" x14ac:dyDescent="0.2">
      <c r="A13711">
        <v>2485</v>
      </c>
      <c r="B13711" t="s">
        <v>22103</v>
      </c>
      <c r="C13711" t="s">
        <v>105</v>
      </c>
      <c r="D13711">
        <v>7.43</v>
      </c>
      <c r="E13711">
        <v>20</v>
      </c>
      <c r="F13711" t="s">
        <v>1094</v>
      </c>
      <c r="G13711" t="s">
        <v>55</v>
      </c>
      <c r="H13711" t="s">
        <v>46</v>
      </c>
      <c r="I13711" t="s">
        <v>3080</v>
      </c>
      <c r="K13711"/>
      <c r="L13711" t="s">
        <v>22104</v>
      </c>
      <c r="M13711" t="s">
        <v>26</v>
      </c>
      <c r="N13711">
        <v>2</v>
      </c>
      <c r="P13711" t="s">
        <v>20366</v>
      </c>
      <c r="Q13711" t="s">
        <v>22105</v>
      </c>
      <c r="S13711" t="s">
        <v>20368</v>
      </c>
    </row>
    <row r="13712" spans="1:19" hidden="1" x14ac:dyDescent="0.2">
      <c r="A13712">
        <v>2486</v>
      </c>
      <c r="B13712" t="s">
        <v>22106</v>
      </c>
      <c r="C13712" t="s">
        <v>105</v>
      </c>
      <c r="D13712">
        <v>7.95</v>
      </c>
      <c r="E13712" t="s">
        <v>22107</v>
      </c>
      <c r="F13712" t="s">
        <v>22108</v>
      </c>
      <c r="G13712" t="s">
        <v>31</v>
      </c>
      <c r="H13712" t="s">
        <v>23</v>
      </c>
      <c r="I13712" t="s">
        <v>8787</v>
      </c>
      <c r="K13712"/>
      <c r="L13712" t="s">
        <v>22109</v>
      </c>
      <c r="M13712" t="s">
        <v>26</v>
      </c>
      <c r="N13712">
        <v>2</v>
      </c>
      <c r="P13712" t="s">
        <v>20366</v>
      </c>
      <c r="Q13712" t="s">
        <v>22110</v>
      </c>
      <c r="S13712" t="s">
        <v>20368</v>
      </c>
    </row>
    <row r="13713" spans="1:19" hidden="1" x14ac:dyDescent="0.2">
      <c r="A13713">
        <v>2487</v>
      </c>
      <c r="B13713" t="s">
        <v>22111</v>
      </c>
      <c r="C13713" t="s">
        <v>105</v>
      </c>
      <c r="D13713">
        <v>8.0500000000000007</v>
      </c>
      <c r="E13713" t="s">
        <v>22107</v>
      </c>
      <c r="F13713" t="s">
        <v>22108</v>
      </c>
      <c r="G13713" t="s">
        <v>31</v>
      </c>
      <c r="H13713" t="s">
        <v>23</v>
      </c>
      <c r="I13713" t="s">
        <v>8787</v>
      </c>
      <c r="K13713"/>
      <c r="L13713" t="s">
        <v>22112</v>
      </c>
      <c r="M13713" t="s">
        <v>21125</v>
      </c>
      <c r="N13713">
        <v>3</v>
      </c>
      <c r="O13713" t="s">
        <v>22113</v>
      </c>
      <c r="P13713" t="s">
        <v>20366</v>
      </c>
      <c r="Q13713" t="s">
        <v>22114</v>
      </c>
      <c r="S13713" t="s">
        <v>20368</v>
      </c>
    </row>
    <row r="13714" spans="1:19" hidden="1" x14ac:dyDescent="0.2">
      <c r="A13714">
        <v>2488</v>
      </c>
      <c r="B13714" t="s">
        <v>22115</v>
      </c>
      <c r="C13714" t="s">
        <v>105</v>
      </c>
      <c r="D13714">
        <v>8.25</v>
      </c>
      <c r="E13714" t="s">
        <v>22107</v>
      </c>
      <c r="F13714" t="s">
        <v>22116</v>
      </c>
      <c r="G13714" t="s">
        <v>31</v>
      </c>
      <c r="H13714" t="s">
        <v>23</v>
      </c>
      <c r="I13714" t="s">
        <v>8787</v>
      </c>
      <c r="K13714"/>
      <c r="L13714" t="s">
        <v>22117</v>
      </c>
      <c r="M13714" t="s">
        <v>21125</v>
      </c>
      <c r="N13714">
        <v>3</v>
      </c>
      <c r="O13714" t="s">
        <v>22118</v>
      </c>
      <c r="P13714" t="s">
        <v>20366</v>
      </c>
      <c r="Q13714" t="s">
        <v>22119</v>
      </c>
      <c r="S13714" t="s">
        <v>20368</v>
      </c>
    </row>
    <row r="13715" spans="1:19" hidden="1" x14ac:dyDescent="0.2">
      <c r="A13715">
        <v>2489</v>
      </c>
      <c r="B13715" t="s">
        <v>22120</v>
      </c>
      <c r="C13715" t="s">
        <v>105</v>
      </c>
      <c r="D13715">
        <v>8</v>
      </c>
      <c r="E13715" t="s">
        <v>22107</v>
      </c>
      <c r="F13715" t="s">
        <v>22108</v>
      </c>
      <c r="G13715" t="s">
        <v>31</v>
      </c>
      <c r="H13715" t="s">
        <v>23</v>
      </c>
      <c r="I13715" t="s">
        <v>8787</v>
      </c>
      <c r="K13715"/>
      <c r="L13715" t="s">
        <v>22121</v>
      </c>
      <c r="M13715" t="s">
        <v>21125</v>
      </c>
      <c r="N13715">
        <v>3</v>
      </c>
      <c r="O13715" t="s">
        <v>22122</v>
      </c>
      <c r="P13715" t="s">
        <v>20366</v>
      </c>
      <c r="Q13715" t="s">
        <v>22123</v>
      </c>
      <c r="S13715" t="s">
        <v>20368</v>
      </c>
    </row>
    <row r="13716" spans="1:19" hidden="1" x14ac:dyDescent="0.2">
      <c r="A13716">
        <v>2489</v>
      </c>
      <c r="B13716" t="s">
        <v>22120</v>
      </c>
      <c r="C13716" t="s">
        <v>105</v>
      </c>
      <c r="D13716">
        <v>8.0399999999999991</v>
      </c>
      <c r="E13716">
        <v>25</v>
      </c>
      <c r="F13716" t="s">
        <v>21030</v>
      </c>
      <c r="G13716" t="s">
        <v>55</v>
      </c>
      <c r="H13716" t="s">
        <v>46</v>
      </c>
      <c r="I13716" t="s">
        <v>3108</v>
      </c>
      <c r="K13716"/>
      <c r="L13716" t="s">
        <v>22121</v>
      </c>
      <c r="M13716" t="s">
        <v>21125</v>
      </c>
      <c r="N13716">
        <v>3</v>
      </c>
      <c r="O13716" t="s">
        <v>22122</v>
      </c>
      <c r="P13716" t="s">
        <v>20366</v>
      </c>
      <c r="Q13716" t="s">
        <v>22123</v>
      </c>
      <c r="S13716" t="s">
        <v>20368</v>
      </c>
    </row>
    <row r="13717" spans="1:19" hidden="1" x14ac:dyDescent="0.2">
      <c r="A13717">
        <v>2489</v>
      </c>
      <c r="B13717" t="s">
        <v>22120</v>
      </c>
      <c r="C13717" t="s">
        <v>105</v>
      </c>
      <c r="D13717">
        <v>8.15</v>
      </c>
      <c r="F13717" t="s">
        <v>21009</v>
      </c>
      <c r="G13717" t="s">
        <v>31</v>
      </c>
      <c r="H13717" t="s">
        <v>23</v>
      </c>
      <c r="I13717" t="s">
        <v>6042</v>
      </c>
      <c r="K13717"/>
      <c r="L13717" t="s">
        <v>22121</v>
      </c>
      <c r="M13717" t="s">
        <v>21125</v>
      </c>
      <c r="N13717">
        <v>3</v>
      </c>
      <c r="O13717" t="s">
        <v>22122</v>
      </c>
      <c r="P13717" t="s">
        <v>20366</v>
      </c>
      <c r="Q13717" t="s">
        <v>22123</v>
      </c>
      <c r="S13717" t="s">
        <v>20368</v>
      </c>
    </row>
    <row r="13718" spans="1:19" hidden="1" x14ac:dyDescent="0.2">
      <c r="A13718">
        <v>2490</v>
      </c>
      <c r="B13718" t="s">
        <v>22124</v>
      </c>
      <c r="C13718" t="s">
        <v>105</v>
      </c>
      <c r="D13718">
        <v>7.96</v>
      </c>
      <c r="E13718">
        <v>25</v>
      </c>
      <c r="F13718" t="s">
        <v>1546</v>
      </c>
      <c r="G13718" t="s">
        <v>55</v>
      </c>
      <c r="H13718" t="s">
        <v>46</v>
      </c>
      <c r="I13718" t="s">
        <v>287</v>
      </c>
      <c r="K13718" t="s">
        <v>22125</v>
      </c>
      <c r="L13718" t="s">
        <v>22126</v>
      </c>
      <c r="M13718" t="s">
        <v>20623</v>
      </c>
      <c r="N13718">
        <v>6</v>
      </c>
      <c r="O13718" t="s">
        <v>22127</v>
      </c>
      <c r="P13718" t="s">
        <v>20366</v>
      </c>
      <c r="Q13718" t="s">
        <v>22128</v>
      </c>
      <c r="S13718" t="s">
        <v>20368</v>
      </c>
    </row>
    <row r="13719" spans="1:19" hidden="1" x14ac:dyDescent="0.2">
      <c r="A13719">
        <v>2490</v>
      </c>
      <c r="B13719" t="s">
        <v>22124</v>
      </c>
      <c r="C13719" t="s">
        <v>105</v>
      </c>
      <c r="D13719">
        <v>7.74</v>
      </c>
      <c r="E13719">
        <v>25</v>
      </c>
      <c r="F13719" t="s">
        <v>21957</v>
      </c>
      <c r="G13719" t="s">
        <v>55</v>
      </c>
      <c r="H13719" t="s">
        <v>46</v>
      </c>
      <c r="I13719" t="s">
        <v>6483</v>
      </c>
      <c r="K13719" t="s">
        <v>22125</v>
      </c>
      <c r="L13719" t="s">
        <v>22126</v>
      </c>
      <c r="M13719" t="s">
        <v>20623</v>
      </c>
      <c r="N13719">
        <v>6</v>
      </c>
      <c r="O13719" t="s">
        <v>22127</v>
      </c>
      <c r="P13719" t="s">
        <v>20366</v>
      </c>
      <c r="Q13719" t="s">
        <v>22128</v>
      </c>
      <c r="S13719" t="s">
        <v>20368</v>
      </c>
    </row>
    <row r="13720" spans="1:19" hidden="1" x14ac:dyDescent="0.2">
      <c r="A13720">
        <v>2490</v>
      </c>
      <c r="B13720" t="s">
        <v>22124</v>
      </c>
      <c r="C13720" t="s">
        <v>105</v>
      </c>
      <c r="D13720">
        <v>7.52</v>
      </c>
      <c r="E13720">
        <v>25</v>
      </c>
      <c r="F13720" t="s">
        <v>22129</v>
      </c>
      <c r="G13720" t="s">
        <v>31</v>
      </c>
      <c r="H13720" t="s">
        <v>23</v>
      </c>
      <c r="I13720" t="s">
        <v>415</v>
      </c>
      <c r="K13720" t="s">
        <v>22125</v>
      </c>
      <c r="L13720" t="s">
        <v>22126</v>
      </c>
      <c r="M13720" t="s">
        <v>20623</v>
      </c>
      <c r="N13720">
        <v>6</v>
      </c>
      <c r="O13720" t="s">
        <v>22127</v>
      </c>
      <c r="P13720" t="s">
        <v>20366</v>
      </c>
      <c r="Q13720" t="s">
        <v>22128</v>
      </c>
      <c r="S13720" t="s">
        <v>20368</v>
      </c>
    </row>
    <row r="13721" spans="1:19" hidden="1" x14ac:dyDescent="0.2">
      <c r="A13721">
        <v>2491</v>
      </c>
      <c r="B13721" t="s">
        <v>22130</v>
      </c>
      <c r="C13721" t="s">
        <v>105</v>
      </c>
      <c r="D13721">
        <v>4.33</v>
      </c>
      <c r="E13721">
        <v>20</v>
      </c>
      <c r="F13721" t="s">
        <v>410</v>
      </c>
      <c r="G13721" t="s">
        <v>55</v>
      </c>
      <c r="H13721" t="s">
        <v>46</v>
      </c>
      <c r="I13721" t="s">
        <v>3080</v>
      </c>
      <c r="K13721"/>
      <c r="L13721" t="s">
        <v>22131</v>
      </c>
      <c r="M13721" t="s">
        <v>26</v>
      </c>
      <c r="N13721">
        <v>2</v>
      </c>
      <c r="P13721" t="s">
        <v>20366</v>
      </c>
      <c r="Q13721" t="s">
        <v>22132</v>
      </c>
      <c r="S13721" t="s">
        <v>20368</v>
      </c>
    </row>
    <row r="13722" spans="1:19" hidden="1" x14ac:dyDescent="0.2">
      <c r="A13722">
        <v>2491</v>
      </c>
      <c r="B13722" t="s">
        <v>22130</v>
      </c>
      <c r="C13722" t="s">
        <v>20452</v>
      </c>
      <c r="D13722">
        <v>10.52</v>
      </c>
      <c r="E13722" t="s">
        <v>383</v>
      </c>
      <c r="F13722" t="s">
        <v>410</v>
      </c>
      <c r="G13722" t="s">
        <v>55</v>
      </c>
      <c r="H13722" t="s">
        <v>23</v>
      </c>
      <c r="I13722" t="s">
        <v>3080</v>
      </c>
      <c r="K13722"/>
      <c r="L13722" t="s">
        <v>22131</v>
      </c>
      <c r="M13722" t="s">
        <v>26</v>
      </c>
      <c r="N13722">
        <v>2</v>
      </c>
      <c r="P13722" t="s">
        <v>20366</v>
      </c>
      <c r="Q13722" t="s">
        <v>22132</v>
      </c>
      <c r="S13722" t="s">
        <v>20368</v>
      </c>
    </row>
    <row r="13723" spans="1:19" hidden="1" x14ac:dyDescent="0.2">
      <c r="A13723">
        <v>2493</v>
      </c>
      <c r="B13723" t="s">
        <v>22133</v>
      </c>
      <c r="C13723" t="s">
        <v>105</v>
      </c>
      <c r="D13723">
        <v>5.3</v>
      </c>
      <c r="F13723" t="s">
        <v>21009</v>
      </c>
      <c r="G13723" t="s">
        <v>31</v>
      </c>
      <c r="H13723" t="s">
        <v>23</v>
      </c>
      <c r="I13723" t="s">
        <v>400</v>
      </c>
      <c r="K13723"/>
      <c r="L13723" t="s">
        <v>22134</v>
      </c>
      <c r="M13723" t="s">
        <v>21125</v>
      </c>
      <c r="N13723">
        <v>3</v>
      </c>
      <c r="O13723" t="s">
        <v>22135</v>
      </c>
      <c r="P13723" t="s">
        <v>20366</v>
      </c>
      <c r="Q13723" t="s">
        <v>22136</v>
      </c>
      <c r="S13723" t="s">
        <v>20368</v>
      </c>
    </row>
    <row r="13724" spans="1:19" hidden="1" x14ac:dyDescent="0.2">
      <c r="A13724">
        <v>2493</v>
      </c>
      <c r="B13724" t="s">
        <v>22133</v>
      </c>
      <c r="C13724" t="s">
        <v>20452</v>
      </c>
      <c r="D13724">
        <v>10.6</v>
      </c>
      <c r="F13724" t="s">
        <v>21009</v>
      </c>
      <c r="G13724" t="s">
        <v>31</v>
      </c>
      <c r="H13724" t="s">
        <v>23</v>
      </c>
      <c r="I13724" t="s">
        <v>400</v>
      </c>
      <c r="K13724"/>
      <c r="L13724" t="s">
        <v>22134</v>
      </c>
      <c r="M13724" t="s">
        <v>21125</v>
      </c>
      <c r="N13724">
        <v>3</v>
      </c>
      <c r="O13724" t="s">
        <v>22135</v>
      </c>
      <c r="P13724" t="s">
        <v>20366</v>
      </c>
      <c r="Q13724" t="s">
        <v>22136</v>
      </c>
      <c r="S13724" t="s">
        <v>20368</v>
      </c>
    </row>
    <row r="13725" spans="1:19" hidden="1" x14ac:dyDescent="0.2">
      <c r="A13725">
        <v>2493</v>
      </c>
      <c r="B13725" t="s">
        <v>22133</v>
      </c>
      <c r="C13725" t="s">
        <v>20441</v>
      </c>
      <c r="D13725" t="s">
        <v>5189</v>
      </c>
      <c r="F13725" t="s">
        <v>21009</v>
      </c>
      <c r="G13725" t="s">
        <v>31</v>
      </c>
      <c r="H13725" t="s">
        <v>23</v>
      </c>
      <c r="I13725" t="s">
        <v>400</v>
      </c>
      <c r="K13725"/>
      <c r="L13725" t="s">
        <v>22134</v>
      </c>
      <c r="M13725" t="s">
        <v>21125</v>
      </c>
      <c r="N13725">
        <v>3</v>
      </c>
      <c r="O13725" t="s">
        <v>22135</v>
      </c>
      <c r="P13725" t="s">
        <v>20366</v>
      </c>
      <c r="Q13725" t="s">
        <v>22136</v>
      </c>
      <c r="S13725" t="s">
        <v>20368</v>
      </c>
    </row>
    <row r="13726" spans="1:19" hidden="1" x14ac:dyDescent="0.2">
      <c r="A13726">
        <v>2495</v>
      </c>
      <c r="B13726" t="s">
        <v>22137</v>
      </c>
      <c r="C13726" t="s">
        <v>105</v>
      </c>
      <c r="D13726">
        <v>3.74</v>
      </c>
      <c r="F13726" t="s">
        <v>21009</v>
      </c>
      <c r="G13726" t="s">
        <v>55</v>
      </c>
      <c r="H13726" t="s">
        <v>23</v>
      </c>
      <c r="I13726" t="s">
        <v>22138</v>
      </c>
      <c r="K13726"/>
      <c r="L13726" t="s">
        <v>22139</v>
      </c>
      <c r="M13726" t="s">
        <v>22140</v>
      </c>
      <c r="N13726">
        <v>2</v>
      </c>
      <c r="O13726" t="s">
        <v>22141</v>
      </c>
      <c r="P13726" t="s">
        <v>20366</v>
      </c>
      <c r="Q13726" t="s">
        <v>22142</v>
      </c>
      <c r="S13726" t="s">
        <v>20368</v>
      </c>
    </row>
    <row r="13727" spans="1:19" hidden="1" x14ac:dyDescent="0.2">
      <c r="A13727">
        <v>2496</v>
      </c>
      <c r="B13727" t="s">
        <v>22143</v>
      </c>
      <c r="C13727" t="s">
        <v>105</v>
      </c>
      <c r="D13727">
        <v>7.26</v>
      </c>
      <c r="E13727">
        <v>25</v>
      </c>
      <c r="F13727" t="s">
        <v>410</v>
      </c>
      <c r="G13727" t="s">
        <v>55</v>
      </c>
      <c r="H13727" t="s">
        <v>46</v>
      </c>
      <c r="I13727" t="s">
        <v>22144</v>
      </c>
      <c r="K13727"/>
      <c r="L13727" t="s">
        <v>22145</v>
      </c>
      <c r="M13727" t="s">
        <v>21125</v>
      </c>
      <c r="N13727">
        <v>3</v>
      </c>
      <c r="O13727" t="s">
        <v>22146</v>
      </c>
      <c r="P13727" t="s">
        <v>20366</v>
      </c>
      <c r="Q13727" t="s">
        <v>22147</v>
      </c>
      <c r="S13727" t="s">
        <v>20368</v>
      </c>
    </row>
    <row r="13728" spans="1:19" hidden="1" x14ac:dyDescent="0.2">
      <c r="A13728">
        <v>2497</v>
      </c>
      <c r="B13728" t="s">
        <v>22148</v>
      </c>
      <c r="C13728" t="s">
        <v>105</v>
      </c>
      <c r="D13728">
        <v>6.25</v>
      </c>
      <c r="E13728">
        <v>25</v>
      </c>
      <c r="F13728" t="s">
        <v>1546</v>
      </c>
      <c r="G13728" t="s">
        <v>55</v>
      </c>
      <c r="H13728" t="s">
        <v>46</v>
      </c>
      <c r="I13728" t="s">
        <v>1358</v>
      </c>
      <c r="K13728"/>
      <c r="L13728" t="s">
        <v>22149</v>
      </c>
      <c r="M13728" t="s">
        <v>26</v>
      </c>
      <c r="N13728">
        <v>2</v>
      </c>
      <c r="P13728" t="s">
        <v>20366</v>
      </c>
      <c r="Q13728" t="s">
        <v>22150</v>
      </c>
      <c r="S13728" t="s">
        <v>20368</v>
      </c>
    </row>
    <row r="13729" spans="1:19" hidden="1" x14ac:dyDescent="0.2">
      <c r="A13729">
        <v>2498</v>
      </c>
      <c r="B13729" t="s">
        <v>22151</v>
      </c>
      <c r="C13729" t="s">
        <v>105</v>
      </c>
      <c r="D13729">
        <v>8.57</v>
      </c>
      <c r="E13729">
        <v>25</v>
      </c>
      <c r="F13729" t="s">
        <v>1546</v>
      </c>
      <c r="G13729" t="s">
        <v>55</v>
      </c>
      <c r="H13729" t="s">
        <v>46</v>
      </c>
      <c r="I13729" t="s">
        <v>1358</v>
      </c>
      <c r="K13729"/>
      <c r="L13729" t="s">
        <v>22152</v>
      </c>
      <c r="M13729" t="s">
        <v>26</v>
      </c>
      <c r="N13729">
        <v>2</v>
      </c>
      <c r="P13729" t="s">
        <v>20366</v>
      </c>
      <c r="Q13729" t="s">
        <v>22153</v>
      </c>
      <c r="S13729" t="s">
        <v>20368</v>
      </c>
    </row>
    <row r="13730" spans="1:19" hidden="1" x14ac:dyDescent="0.2">
      <c r="A13730">
        <v>2499</v>
      </c>
      <c r="B13730" t="s">
        <v>22154</v>
      </c>
      <c r="C13730" t="s">
        <v>105</v>
      </c>
      <c r="D13730">
        <v>9.18</v>
      </c>
      <c r="E13730">
        <v>25</v>
      </c>
      <c r="F13730" t="s">
        <v>1546</v>
      </c>
      <c r="G13730" t="s">
        <v>55</v>
      </c>
      <c r="H13730" t="s">
        <v>46</v>
      </c>
      <c r="I13730" t="s">
        <v>1358</v>
      </c>
      <c r="K13730"/>
      <c r="L13730" t="s">
        <v>22155</v>
      </c>
      <c r="M13730" t="s">
        <v>26</v>
      </c>
      <c r="N13730">
        <v>2</v>
      </c>
      <c r="P13730" t="s">
        <v>20366</v>
      </c>
      <c r="Q13730" t="s">
        <v>22156</v>
      </c>
      <c r="S13730" t="s">
        <v>20368</v>
      </c>
    </row>
    <row r="13731" spans="1:19" hidden="1" x14ac:dyDescent="0.2">
      <c r="A13731">
        <v>2500</v>
      </c>
      <c r="B13731" t="s">
        <v>22157</v>
      </c>
      <c r="C13731" t="s">
        <v>105</v>
      </c>
      <c r="D13731">
        <v>6.24</v>
      </c>
      <c r="E13731">
        <v>25</v>
      </c>
      <c r="F13731" t="s">
        <v>1546</v>
      </c>
      <c r="G13731" t="s">
        <v>55</v>
      </c>
      <c r="H13731" t="s">
        <v>46</v>
      </c>
      <c r="I13731" t="s">
        <v>1358</v>
      </c>
      <c r="K13731"/>
      <c r="L13731" t="s">
        <v>22158</v>
      </c>
      <c r="M13731" t="s">
        <v>26</v>
      </c>
      <c r="N13731">
        <v>2</v>
      </c>
      <c r="P13731" t="s">
        <v>20366</v>
      </c>
      <c r="Q13731" t="s">
        <v>22159</v>
      </c>
      <c r="S13731" t="s">
        <v>20368</v>
      </c>
    </row>
    <row r="13732" spans="1:19" hidden="1" x14ac:dyDescent="0.2">
      <c r="A13732">
        <v>2501</v>
      </c>
      <c r="B13732" t="s">
        <v>22160</v>
      </c>
      <c r="C13732" t="s">
        <v>105</v>
      </c>
      <c r="D13732">
        <v>8.1199999999999992</v>
      </c>
      <c r="E13732">
        <v>25</v>
      </c>
      <c r="F13732" t="s">
        <v>1546</v>
      </c>
      <c r="G13732" t="s">
        <v>55</v>
      </c>
      <c r="H13732" t="s">
        <v>46</v>
      </c>
      <c r="I13732" t="s">
        <v>1358</v>
      </c>
      <c r="K13732"/>
      <c r="L13732" t="s">
        <v>22161</v>
      </c>
      <c r="M13732" t="s">
        <v>26</v>
      </c>
      <c r="N13732">
        <v>2</v>
      </c>
      <c r="P13732" t="s">
        <v>20366</v>
      </c>
      <c r="Q13732" t="s">
        <v>22162</v>
      </c>
      <c r="S13732" t="s">
        <v>20368</v>
      </c>
    </row>
    <row r="13733" spans="1:19" hidden="1" x14ac:dyDescent="0.2">
      <c r="A13733">
        <v>2502</v>
      </c>
      <c r="B13733" t="s">
        <v>22163</v>
      </c>
      <c r="C13733" t="s">
        <v>105</v>
      </c>
      <c r="D13733">
        <v>6.47</v>
      </c>
      <c r="E13733">
        <v>25</v>
      </c>
      <c r="F13733" t="s">
        <v>1546</v>
      </c>
      <c r="G13733" t="s">
        <v>55</v>
      </c>
      <c r="H13733" t="s">
        <v>46</v>
      </c>
      <c r="I13733" t="s">
        <v>287</v>
      </c>
      <c r="K13733"/>
      <c r="L13733" t="s">
        <v>22164</v>
      </c>
      <c r="M13733" t="s">
        <v>20719</v>
      </c>
      <c r="N13733">
        <v>3</v>
      </c>
      <c r="P13733" t="s">
        <v>20366</v>
      </c>
      <c r="Q13733" t="s">
        <v>22165</v>
      </c>
      <c r="S13733" t="s">
        <v>20368</v>
      </c>
    </row>
    <row r="13734" spans="1:19" hidden="1" x14ac:dyDescent="0.2">
      <c r="A13734">
        <v>2502</v>
      </c>
      <c r="B13734" t="s">
        <v>22163</v>
      </c>
      <c r="C13734" t="s">
        <v>105</v>
      </c>
      <c r="D13734">
        <v>6.39</v>
      </c>
      <c r="E13734">
        <v>25</v>
      </c>
      <c r="F13734" t="s">
        <v>410</v>
      </c>
      <c r="G13734" t="s">
        <v>55</v>
      </c>
      <c r="H13734" t="s">
        <v>23</v>
      </c>
      <c r="I13734" t="s">
        <v>277</v>
      </c>
      <c r="K13734"/>
      <c r="L13734" t="s">
        <v>22164</v>
      </c>
      <c r="M13734" t="s">
        <v>20719</v>
      </c>
      <c r="N13734">
        <v>3</v>
      </c>
      <c r="P13734" t="s">
        <v>20366</v>
      </c>
      <c r="Q13734" t="s">
        <v>22165</v>
      </c>
      <c r="S13734" t="s">
        <v>20368</v>
      </c>
    </row>
    <row r="13735" spans="1:19" hidden="1" x14ac:dyDescent="0.2">
      <c r="A13735">
        <v>2503</v>
      </c>
      <c r="B13735" t="s">
        <v>22166</v>
      </c>
      <c r="C13735" t="s">
        <v>105</v>
      </c>
      <c r="D13735">
        <v>-1.17</v>
      </c>
      <c r="E13735" t="s">
        <v>363</v>
      </c>
      <c r="F13735" t="s">
        <v>1546</v>
      </c>
      <c r="G13735" t="s">
        <v>75</v>
      </c>
      <c r="H13735" t="s">
        <v>23</v>
      </c>
      <c r="I13735" t="s">
        <v>4306</v>
      </c>
      <c r="K13735"/>
      <c r="L13735" t="s">
        <v>22167</v>
      </c>
      <c r="M13735" t="s">
        <v>26</v>
      </c>
      <c r="N13735">
        <v>2</v>
      </c>
      <c r="P13735" t="s">
        <v>20366</v>
      </c>
      <c r="Q13735" t="s">
        <v>22168</v>
      </c>
      <c r="S13735" t="s">
        <v>20368</v>
      </c>
    </row>
    <row r="13736" spans="1:19" hidden="1" x14ac:dyDescent="0.2">
      <c r="A13736">
        <v>2503</v>
      </c>
      <c r="B13736" t="s">
        <v>22166</v>
      </c>
      <c r="C13736" t="s">
        <v>20452</v>
      </c>
      <c r="D13736">
        <v>5.92</v>
      </c>
      <c r="E13736" t="s">
        <v>363</v>
      </c>
      <c r="F13736" t="s">
        <v>22169</v>
      </c>
      <c r="G13736" t="s">
        <v>31</v>
      </c>
      <c r="H13736" t="s">
        <v>23</v>
      </c>
      <c r="I13736" t="s">
        <v>4306</v>
      </c>
      <c r="K13736"/>
      <c r="L13736" t="s">
        <v>22167</v>
      </c>
      <c r="M13736" t="s">
        <v>26</v>
      </c>
      <c r="N13736">
        <v>2</v>
      </c>
      <c r="P13736" t="s">
        <v>20366</v>
      </c>
      <c r="Q13736" t="s">
        <v>22168</v>
      </c>
      <c r="S13736" t="s">
        <v>20368</v>
      </c>
    </row>
    <row r="13737" spans="1:19" hidden="1" x14ac:dyDescent="0.2">
      <c r="A13737">
        <v>2503</v>
      </c>
      <c r="B13737" t="s">
        <v>22166</v>
      </c>
      <c r="C13737" t="s">
        <v>20452</v>
      </c>
      <c r="D13737">
        <v>5.94</v>
      </c>
      <c r="E13737">
        <v>25</v>
      </c>
      <c r="F13737" t="s">
        <v>1546</v>
      </c>
      <c r="G13737" t="s">
        <v>55</v>
      </c>
      <c r="H13737" t="s">
        <v>46</v>
      </c>
      <c r="I13737" t="s">
        <v>1358</v>
      </c>
      <c r="K13737"/>
      <c r="L13737" t="s">
        <v>22167</v>
      </c>
      <c r="M13737" t="s">
        <v>26</v>
      </c>
      <c r="N13737">
        <v>2</v>
      </c>
      <c r="P13737" t="s">
        <v>20366</v>
      </c>
      <c r="Q13737" t="s">
        <v>22168</v>
      </c>
      <c r="S13737" t="s">
        <v>20368</v>
      </c>
    </row>
    <row r="13738" spans="1:19" hidden="1" x14ac:dyDescent="0.2">
      <c r="A13738">
        <v>2504</v>
      </c>
      <c r="B13738" t="s">
        <v>22170</v>
      </c>
      <c r="C13738" t="s">
        <v>105</v>
      </c>
      <c r="D13738">
        <v>8.11</v>
      </c>
      <c r="E13738">
        <v>25</v>
      </c>
      <c r="F13738" t="s">
        <v>13118</v>
      </c>
      <c r="G13738" t="s">
        <v>55</v>
      </c>
      <c r="H13738" t="s">
        <v>46</v>
      </c>
      <c r="I13738" t="s">
        <v>2698</v>
      </c>
      <c r="K13738"/>
      <c r="L13738" t="s">
        <v>22171</v>
      </c>
      <c r="M13738" t="s">
        <v>20719</v>
      </c>
      <c r="N13738">
        <v>3</v>
      </c>
      <c r="P13738" t="s">
        <v>20366</v>
      </c>
      <c r="Q13738" t="s">
        <v>22172</v>
      </c>
      <c r="S13738" t="s">
        <v>20368</v>
      </c>
    </row>
    <row r="13739" spans="1:19" hidden="1" x14ac:dyDescent="0.2">
      <c r="A13739">
        <v>2504</v>
      </c>
      <c r="B13739" t="s">
        <v>22170</v>
      </c>
      <c r="C13739" t="s">
        <v>105</v>
      </c>
      <c r="D13739">
        <v>8.24</v>
      </c>
      <c r="E13739">
        <v>0.2</v>
      </c>
      <c r="F13739" t="s">
        <v>13118</v>
      </c>
      <c r="G13739" t="s">
        <v>55</v>
      </c>
      <c r="H13739" t="s">
        <v>46</v>
      </c>
      <c r="I13739" t="s">
        <v>2698</v>
      </c>
      <c r="K13739"/>
      <c r="L13739" t="s">
        <v>22171</v>
      </c>
      <c r="M13739" t="s">
        <v>20719</v>
      </c>
      <c r="N13739">
        <v>3</v>
      </c>
      <c r="P13739" t="s">
        <v>20366</v>
      </c>
      <c r="Q13739" t="s">
        <v>22172</v>
      </c>
      <c r="S13739" t="s">
        <v>20368</v>
      </c>
    </row>
    <row r="13740" spans="1:19" hidden="1" x14ac:dyDescent="0.2">
      <c r="A13740">
        <v>2504</v>
      </c>
      <c r="B13740" t="s">
        <v>22170</v>
      </c>
      <c r="C13740" t="s">
        <v>105</v>
      </c>
      <c r="D13740">
        <v>8.2100000000000009</v>
      </c>
      <c r="E13740">
        <v>5</v>
      </c>
      <c r="F13740" t="s">
        <v>13118</v>
      </c>
      <c r="G13740" t="s">
        <v>55</v>
      </c>
      <c r="H13740" t="s">
        <v>46</v>
      </c>
      <c r="I13740" t="s">
        <v>2698</v>
      </c>
      <c r="K13740"/>
      <c r="L13740" t="s">
        <v>22171</v>
      </c>
      <c r="M13740" t="s">
        <v>20719</v>
      </c>
      <c r="N13740">
        <v>3</v>
      </c>
      <c r="P13740" t="s">
        <v>20366</v>
      </c>
      <c r="Q13740" t="s">
        <v>22172</v>
      </c>
      <c r="S13740" t="s">
        <v>20368</v>
      </c>
    </row>
    <row r="13741" spans="1:19" hidden="1" x14ac:dyDescent="0.2">
      <c r="A13741">
        <v>2504</v>
      </c>
      <c r="B13741" t="s">
        <v>22170</v>
      </c>
      <c r="C13741" t="s">
        <v>105</v>
      </c>
      <c r="D13741">
        <v>8.18</v>
      </c>
      <c r="E13741">
        <v>10</v>
      </c>
      <c r="F13741" t="s">
        <v>13118</v>
      </c>
      <c r="G13741" t="s">
        <v>55</v>
      </c>
      <c r="H13741" t="s">
        <v>46</v>
      </c>
      <c r="I13741" t="s">
        <v>2698</v>
      </c>
      <c r="K13741"/>
      <c r="L13741" t="s">
        <v>22171</v>
      </c>
      <c r="M13741" t="s">
        <v>20719</v>
      </c>
      <c r="N13741">
        <v>3</v>
      </c>
      <c r="P13741" t="s">
        <v>20366</v>
      </c>
      <c r="Q13741" t="s">
        <v>22172</v>
      </c>
      <c r="S13741" t="s">
        <v>20368</v>
      </c>
    </row>
    <row r="13742" spans="1:19" hidden="1" x14ac:dyDescent="0.2">
      <c r="A13742">
        <v>2504</v>
      </c>
      <c r="B13742" t="s">
        <v>22170</v>
      </c>
      <c r="C13742" t="s">
        <v>105</v>
      </c>
      <c r="D13742">
        <v>8.15</v>
      </c>
      <c r="E13742">
        <v>15</v>
      </c>
      <c r="F13742" t="s">
        <v>13118</v>
      </c>
      <c r="G13742" t="s">
        <v>55</v>
      </c>
      <c r="H13742" t="s">
        <v>46</v>
      </c>
      <c r="I13742" t="s">
        <v>2698</v>
      </c>
      <c r="K13742"/>
      <c r="L13742" t="s">
        <v>22171</v>
      </c>
      <c r="M13742" t="s">
        <v>20719</v>
      </c>
      <c r="N13742">
        <v>3</v>
      </c>
      <c r="P13742" t="s">
        <v>20366</v>
      </c>
      <c r="Q13742" t="s">
        <v>22172</v>
      </c>
      <c r="S13742" t="s">
        <v>20368</v>
      </c>
    </row>
    <row r="13743" spans="1:19" hidden="1" x14ac:dyDescent="0.2">
      <c r="A13743">
        <v>2504</v>
      </c>
      <c r="B13743" t="s">
        <v>22170</v>
      </c>
      <c r="C13743" t="s">
        <v>105</v>
      </c>
      <c r="D13743">
        <v>8.1300000000000008</v>
      </c>
      <c r="E13743">
        <v>20</v>
      </c>
      <c r="F13743" t="s">
        <v>13118</v>
      </c>
      <c r="G13743" t="s">
        <v>55</v>
      </c>
      <c r="H13743" t="s">
        <v>46</v>
      </c>
      <c r="I13743" t="s">
        <v>2698</v>
      </c>
      <c r="K13743"/>
      <c r="L13743" t="s">
        <v>22171</v>
      </c>
      <c r="M13743" t="s">
        <v>20719</v>
      </c>
      <c r="N13743">
        <v>3</v>
      </c>
      <c r="P13743" t="s">
        <v>20366</v>
      </c>
      <c r="Q13743" t="s">
        <v>22172</v>
      </c>
      <c r="S13743" t="s">
        <v>20368</v>
      </c>
    </row>
    <row r="13744" spans="1:19" hidden="1" x14ac:dyDescent="0.2">
      <c r="A13744">
        <v>2504</v>
      </c>
      <c r="B13744" t="s">
        <v>22170</v>
      </c>
      <c r="C13744" t="s">
        <v>105</v>
      </c>
      <c r="D13744">
        <v>8.09</v>
      </c>
      <c r="E13744">
        <v>30</v>
      </c>
      <c r="F13744" t="s">
        <v>13118</v>
      </c>
      <c r="G13744" t="s">
        <v>55</v>
      </c>
      <c r="H13744" t="s">
        <v>46</v>
      </c>
      <c r="I13744" t="s">
        <v>2698</v>
      </c>
      <c r="K13744"/>
      <c r="L13744" t="s">
        <v>22171</v>
      </c>
      <c r="M13744" t="s">
        <v>20719</v>
      </c>
      <c r="N13744">
        <v>3</v>
      </c>
      <c r="P13744" t="s">
        <v>20366</v>
      </c>
      <c r="Q13744" t="s">
        <v>22172</v>
      </c>
      <c r="S13744" t="s">
        <v>20368</v>
      </c>
    </row>
    <row r="13745" spans="1:19" hidden="1" x14ac:dyDescent="0.2">
      <c r="A13745">
        <v>2504</v>
      </c>
      <c r="B13745" t="s">
        <v>22170</v>
      </c>
      <c r="C13745" t="s">
        <v>105</v>
      </c>
      <c r="D13745">
        <v>8.08</v>
      </c>
      <c r="E13745">
        <v>35</v>
      </c>
      <c r="F13745" t="s">
        <v>13118</v>
      </c>
      <c r="G13745" t="s">
        <v>55</v>
      </c>
      <c r="H13745" t="s">
        <v>46</v>
      </c>
      <c r="I13745" t="s">
        <v>2698</v>
      </c>
      <c r="K13745"/>
      <c r="L13745" t="s">
        <v>22171</v>
      </c>
      <c r="M13745" t="s">
        <v>20719</v>
      </c>
      <c r="N13745">
        <v>3</v>
      </c>
      <c r="P13745" t="s">
        <v>20366</v>
      </c>
      <c r="Q13745" t="s">
        <v>22172</v>
      </c>
      <c r="S13745" t="s">
        <v>20368</v>
      </c>
    </row>
    <row r="13746" spans="1:19" hidden="1" x14ac:dyDescent="0.2">
      <c r="A13746">
        <v>2504</v>
      </c>
      <c r="B13746" t="s">
        <v>22170</v>
      </c>
      <c r="C13746" t="s">
        <v>105</v>
      </c>
      <c r="D13746">
        <v>8.07</v>
      </c>
      <c r="E13746">
        <v>40</v>
      </c>
      <c r="F13746" t="s">
        <v>13118</v>
      </c>
      <c r="G13746" t="s">
        <v>55</v>
      </c>
      <c r="H13746" t="s">
        <v>46</v>
      </c>
      <c r="I13746" t="s">
        <v>2698</v>
      </c>
      <c r="K13746"/>
      <c r="L13746" t="s">
        <v>22171</v>
      </c>
      <c r="M13746" t="s">
        <v>20719</v>
      </c>
      <c r="N13746">
        <v>3</v>
      </c>
      <c r="P13746" t="s">
        <v>20366</v>
      </c>
      <c r="Q13746" t="s">
        <v>22172</v>
      </c>
      <c r="S13746" t="s">
        <v>20368</v>
      </c>
    </row>
    <row r="13747" spans="1:19" hidden="1" x14ac:dyDescent="0.2">
      <c r="A13747">
        <v>2504</v>
      </c>
      <c r="B13747" t="s">
        <v>22170</v>
      </c>
      <c r="C13747" t="s">
        <v>105</v>
      </c>
      <c r="D13747">
        <v>8.06</v>
      </c>
      <c r="E13747">
        <v>45</v>
      </c>
      <c r="F13747" t="s">
        <v>13118</v>
      </c>
      <c r="G13747" t="s">
        <v>55</v>
      </c>
      <c r="H13747" t="s">
        <v>46</v>
      </c>
      <c r="I13747" t="s">
        <v>2698</v>
      </c>
      <c r="K13747"/>
      <c r="L13747" t="s">
        <v>22171</v>
      </c>
      <c r="M13747" t="s">
        <v>20719</v>
      </c>
      <c r="N13747">
        <v>3</v>
      </c>
      <c r="P13747" t="s">
        <v>20366</v>
      </c>
      <c r="Q13747" t="s">
        <v>22172</v>
      </c>
      <c r="S13747" t="s">
        <v>20368</v>
      </c>
    </row>
    <row r="13748" spans="1:19" hidden="1" x14ac:dyDescent="0.2">
      <c r="A13748">
        <v>2504</v>
      </c>
      <c r="B13748" t="s">
        <v>22170</v>
      </c>
      <c r="C13748" t="s">
        <v>105</v>
      </c>
      <c r="D13748">
        <v>8.06</v>
      </c>
      <c r="E13748">
        <v>50</v>
      </c>
      <c r="F13748" t="s">
        <v>13118</v>
      </c>
      <c r="G13748" t="s">
        <v>55</v>
      </c>
      <c r="H13748" t="s">
        <v>46</v>
      </c>
      <c r="I13748" t="s">
        <v>2698</v>
      </c>
      <c r="K13748"/>
      <c r="L13748" t="s">
        <v>22171</v>
      </c>
      <c r="M13748" t="s">
        <v>20719</v>
      </c>
      <c r="N13748">
        <v>3</v>
      </c>
      <c r="P13748" t="s">
        <v>20366</v>
      </c>
      <c r="Q13748" t="s">
        <v>22172</v>
      </c>
      <c r="S13748" t="s">
        <v>20368</v>
      </c>
    </row>
    <row r="13749" spans="1:19" hidden="1" x14ac:dyDescent="0.2">
      <c r="A13749">
        <v>2505</v>
      </c>
      <c r="B13749" t="s">
        <v>22173</v>
      </c>
      <c r="C13749" t="s">
        <v>105</v>
      </c>
      <c r="D13749">
        <v>8.77</v>
      </c>
      <c r="E13749">
        <v>25</v>
      </c>
      <c r="G13749" t="s">
        <v>55</v>
      </c>
      <c r="H13749" t="s">
        <v>46</v>
      </c>
      <c r="I13749" t="s">
        <v>2698</v>
      </c>
      <c r="K13749"/>
      <c r="L13749" t="s">
        <v>22174</v>
      </c>
      <c r="M13749" t="s">
        <v>20719</v>
      </c>
      <c r="N13749">
        <v>3</v>
      </c>
      <c r="P13749" t="s">
        <v>20366</v>
      </c>
      <c r="Q13749" t="s">
        <v>22175</v>
      </c>
      <c r="S13749" t="s">
        <v>20368</v>
      </c>
    </row>
    <row r="13750" spans="1:19" hidden="1" x14ac:dyDescent="0.2">
      <c r="A13750">
        <v>2505</v>
      </c>
      <c r="B13750" t="s">
        <v>22173</v>
      </c>
      <c r="C13750" t="s">
        <v>105</v>
      </c>
      <c r="D13750">
        <v>8.91</v>
      </c>
      <c r="E13750">
        <v>0.2</v>
      </c>
      <c r="G13750" t="s">
        <v>55</v>
      </c>
      <c r="H13750" t="s">
        <v>46</v>
      </c>
      <c r="I13750" t="s">
        <v>2698</v>
      </c>
      <c r="K13750"/>
      <c r="L13750" t="s">
        <v>22174</v>
      </c>
      <c r="M13750" t="s">
        <v>20719</v>
      </c>
      <c r="N13750">
        <v>3</v>
      </c>
      <c r="P13750" t="s">
        <v>20366</v>
      </c>
      <c r="Q13750" t="s">
        <v>22175</v>
      </c>
      <c r="S13750" t="s">
        <v>20368</v>
      </c>
    </row>
    <row r="13751" spans="1:19" hidden="1" x14ac:dyDescent="0.2">
      <c r="A13751">
        <v>2505</v>
      </c>
      <c r="B13751" t="s">
        <v>22173</v>
      </c>
      <c r="C13751" t="s">
        <v>105</v>
      </c>
      <c r="D13751">
        <v>8.8800000000000008</v>
      </c>
      <c r="E13751">
        <v>5</v>
      </c>
      <c r="G13751" t="s">
        <v>55</v>
      </c>
      <c r="H13751" t="s">
        <v>46</v>
      </c>
      <c r="I13751" t="s">
        <v>2698</v>
      </c>
      <c r="K13751"/>
      <c r="L13751" t="s">
        <v>22174</v>
      </c>
      <c r="M13751" t="s">
        <v>20719</v>
      </c>
      <c r="N13751">
        <v>3</v>
      </c>
      <c r="P13751" t="s">
        <v>20366</v>
      </c>
      <c r="Q13751" t="s">
        <v>22175</v>
      </c>
      <c r="S13751" t="s">
        <v>20368</v>
      </c>
    </row>
    <row r="13752" spans="1:19" hidden="1" x14ac:dyDescent="0.2">
      <c r="A13752">
        <v>2505</v>
      </c>
      <c r="B13752" t="s">
        <v>22173</v>
      </c>
      <c r="C13752" t="s">
        <v>105</v>
      </c>
      <c r="D13752">
        <v>8.85</v>
      </c>
      <c r="E13752">
        <v>10</v>
      </c>
      <c r="G13752" t="s">
        <v>55</v>
      </c>
      <c r="H13752" t="s">
        <v>46</v>
      </c>
      <c r="I13752" t="s">
        <v>2698</v>
      </c>
      <c r="K13752"/>
      <c r="L13752" t="s">
        <v>22174</v>
      </c>
      <c r="M13752" t="s">
        <v>20719</v>
      </c>
      <c r="N13752">
        <v>3</v>
      </c>
      <c r="P13752" t="s">
        <v>20366</v>
      </c>
      <c r="Q13752" t="s">
        <v>22175</v>
      </c>
      <c r="S13752" t="s">
        <v>20368</v>
      </c>
    </row>
    <row r="13753" spans="1:19" hidden="1" x14ac:dyDescent="0.2">
      <c r="A13753">
        <v>2505</v>
      </c>
      <c r="B13753" t="s">
        <v>22173</v>
      </c>
      <c r="C13753" t="s">
        <v>105</v>
      </c>
      <c r="D13753">
        <v>8.82</v>
      </c>
      <c r="E13753">
        <v>15</v>
      </c>
      <c r="G13753" t="s">
        <v>55</v>
      </c>
      <c r="H13753" t="s">
        <v>46</v>
      </c>
      <c r="I13753" t="s">
        <v>2698</v>
      </c>
      <c r="K13753"/>
      <c r="L13753" t="s">
        <v>22174</v>
      </c>
      <c r="M13753" t="s">
        <v>20719</v>
      </c>
      <c r="N13753">
        <v>3</v>
      </c>
      <c r="P13753" t="s">
        <v>20366</v>
      </c>
      <c r="Q13753" t="s">
        <v>22175</v>
      </c>
      <c r="S13753" t="s">
        <v>20368</v>
      </c>
    </row>
    <row r="13754" spans="1:19" hidden="1" x14ac:dyDescent="0.2">
      <c r="A13754">
        <v>2505</v>
      </c>
      <c r="B13754" t="s">
        <v>22173</v>
      </c>
      <c r="C13754" t="s">
        <v>105</v>
      </c>
      <c r="D13754">
        <v>8.8000000000000007</v>
      </c>
      <c r="E13754">
        <v>20</v>
      </c>
      <c r="G13754" t="s">
        <v>55</v>
      </c>
      <c r="H13754" t="s">
        <v>46</v>
      </c>
      <c r="I13754" t="s">
        <v>2698</v>
      </c>
      <c r="K13754"/>
      <c r="L13754" t="s">
        <v>22174</v>
      </c>
      <c r="M13754" t="s">
        <v>20719</v>
      </c>
      <c r="N13754">
        <v>3</v>
      </c>
      <c r="P13754" t="s">
        <v>20366</v>
      </c>
      <c r="Q13754" t="s">
        <v>22175</v>
      </c>
      <c r="S13754" t="s">
        <v>20368</v>
      </c>
    </row>
    <row r="13755" spans="1:19" hidden="1" x14ac:dyDescent="0.2">
      <c r="A13755">
        <v>2505</v>
      </c>
      <c r="B13755" t="s">
        <v>22173</v>
      </c>
      <c r="C13755" t="s">
        <v>105</v>
      </c>
      <c r="D13755">
        <v>8.74</v>
      </c>
      <c r="E13755">
        <v>30</v>
      </c>
      <c r="G13755" t="s">
        <v>55</v>
      </c>
      <c r="H13755" t="s">
        <v>46</v>
      </c>
      <c r="I13755" t="s">
        <v>2698</v>
      </c>
      <c r="K13755"/>
      <c r="L13755" t="s">
        <v>22174</v>
      </c>
      <c r="M13755" t="s">
        <v>20719</v>
      </c>
      <c r="N13755">
        <v>3</v>
      </c>
      <c r="P13755" t="s">
        <v>20366</v>
      </c>
      <c r="Q13755" t="s">
        <v>22175</v>
      </c>
      <c r="S13755" t="s">
        <v>20368</v>
      </c>
    </row>
    <row r="13756" spans="1:19" hidden="1" x14ac:dyDescent="0.2">
      <c r="A13756">
        <v>2505</v>
      </c>
      <c r="B13756" t="s">
        <v>22173</v>
      </c>
      <c r="C13756" t="s">
        <v>105</v>
      </c>
      <c r="D13756">
        <v>8.7100000000000009</v>
      </c>
      <c r="E13756">
        <v>35</v>
      </c>
      <c r="G13756" t="s">
        <v>55</v>
      </c>
      <c r="H13756" t="s">
        <v>46</v>
      </c>
      <c r="I13756" t="s">
        <v>2698</v>
      </c>
      <c r="K13756"/>
      <c r="L13756" t="s">
        <v>22174</v>
      </c>
      <c r="M13756" t="s">
        <v>20719</v>
      </c>
      <c r="N13756">
        <v>3</v>
      </c>
      <c r="P13756" t="s">
        <v>20366</v>
      </c>
      <c r="Q13756" t="s">
        <v>22175</v>
      </c>
      <c r="S13756" t="s">
        <v>20368</v>
      </c>
    </row>
    <row r="13757" spans="1:19" hidden="1" x14ac:dyDescent="0.2">
      <c r="A13757">
        <v>2505</v>
      </c>
      <c r="B13757" t="s">
        <v>22173</v>
      </c>
      <c r="C13757" t="s">
        <v>105</v>
      </c>
      <c r="D13757">
        <v>8.69</v>
      </c>
      <c r="E13757">
        <v>40</v>
      </c>
      <c r="G13757" t="s">
        <v>55</v>
      </c>
      <c r="H13757" t="s">
        <v>46</v>
      </c>
      <c r="I13757" t="s">
        <v>2698</v>
      </c>
      <c r="K13757"/>
      <c r="L13757" t="s">
        <v>22174</v>
      </c>
      <c r="M13757" t="s">
        <v>20719</v>
      </c>
      <c r="N13757">
        <v>3</v>
      </c>
      <c r="P13757" t="s">
        <v>20366</v>
      </c>
      <c r="Q13757" t="s">
        <v>22175</v>
      </c>
      <c r="S13757" t="s">
        <v>20368</v>
      </c>
    </row>
    <row r="13758" spans="1:19" hidden="1" x14ac:dyDescent="0.2">
      <c r="A13758">
        <v>2505</v>
      </c>
      <c r="B13758" t="s">
        <v>22173</v>
      </c>
      <c r="C13758" t="s">
        <v>105</v>
      </c>
      <c r="D13758">
        <v>8.68</v>
      </c>
      <c r="E13758">
        <v>45</v>
      </c>
      <c r="G13758" t="s">
        <v>55</v>
      </c>
      <c r="H13758" t="s">
        <v>46</v>
      </c>
      <c r="I13758" t="s">
        <v>2698</v>
      </c>
      <c r="K13758"/>
      <c r="L13758" t="s">
        <v>22174</v>
      </c>
      <c r="M13758" t="s">
        <v>20719</v>
      </c>
      <c r="N13758">
        <v>3</v>
      </c>
      <c r="P13758" t="s">
        <v>20366</v>
      </c>
      <c r="Q13758" t="s">
        <v>22175</v>
      </c>
      <c r="S13758" t="s">
        <v>20368</v>
      </c>
    </row>
    <row r="13759" spans="1:19" hidden="1" x14ac:dyDescent="0.2">
      <c r="A13759">
        <v>2505</v>
      </c>
      <c r="B13759" t="s">
        <v>22173</v>
      </c>
      <c r="C13759" t="s">
        <v>105</v>
      </c>
      <c r="D13759">
        <v>8.67</v>
      </c>
      <c r="E13759">
        <v>50</v>
      </c>
      <c r="G13759" t="s">
        <v>55</v>
      </c>
      <c r="H13759" t="s">
        <v>46</v>
      </c>
      <c r="I13759" t="s">
        <v>2698</v>
      </c>
      <c r="K13759"/>
      <c r="L13759" t="s">
        <v>22174</v>
      </c>
      <c r="M13759" t="s">
        <v>20719</v>
      </c>
      <c r="N13759">
        <v>3</v>
      </c>
      <c r="P13759" t="s">
        <v>20366</v>
      </c>
      <c r="Q13759" t="s">
        <v>22175</v>
      </c>
      <c r="S13759" t="s">
        <v>20368</v>
      </c>
    </row>
    <row r="13760" spans="1:19" hidden="1" x14ac:dyDescent="0.2">
      <c r="A13760">
        <v>2506</v>
      </c>
      <c r="B13760" t="s">
        <v>22176</v>
      </c>
      <c r="C13760" t="s">
        <v>105</v>
      </c>
      <c r="D13760">
        <v>3.32</v>
      </c>
      <c r="E13760">
        <v>22</v>
      </c>
      <c r="F13760" t="s">
        <v>20412</v>
      </c>
      <c r="G13760" t="s">
        <v>55</v>
      </c>
      <c r="H13760" t="s">
        <v>46</v>
      </c>
      <c r="I13760" t="s">
        <v>11768</v>
      </c>
      <c r="K13760"/>
      <c r="L13760" t="s">
        <v>22177</v>
      </c>
      <c r="M13760" t="s">
        <v>26</v>
      </c>
      <c r="N13760">
        <v>2</v>
      </c>
      <c r="P13760" t="s">
        <v>20366</v>
      </c>
      <c r="Q13760" t="s">
        <v>22178</v>
      </c>
      <c r="S13760" t="s">
        <v>20368</v>
      </c>
    </row>
    <row r="13761" spans="1:19" hidden="1" x14ac:dyDescent="0.2">
      <c r="A13761">
        <v>2507</v>
      </c>
      <c r="B13761" t="s">
        <v>22179</v>
      </c>
      <c r="C13761" t="s">
        <v>105</v>
      </c>
      <c r="D13761">
        <v>5.43</v>
      </c>
      <c r="E13761">
        <v>25</v>
      </c>
      <c r="F13761" t="s">
        <v>410</v>
      </c>
      <c r="G13761" t="s">
        <v>55</v>
      </c>
      <c r="H13761" t="s">
        <v>46</v>
      </c>
      <c r="I13761" t="s">
        <v>22144</v>
      </c>
      <c r="K13761"/>
      <c r="L13761" t="s">
        <v>22180</v>
      </c>
      <c r="M13761" t="s">
        <v>26</v>
      </c>
      <c r="N13761">
        <v>2</v>
      </c>
      <c r="P13761" t="s">
        <v>20366</v>
      </c>
      <c r="Q13761" t="s">
        <v>22181</v>
      </c>
      <c r="S13761" t="s">
        <v>20368</v>
      </c>
    </row>
    <row r="13762" spans="1:19" hidden="1" x14ac:dyDescent="0.2">
      <c r="A13762">
        <v>2508</v>
      </c>
      <c r="B13762" t="s">
        <v>22182</v>
      </c>
      <c r="C13762" t="s">
        <v>105</v>
      </c>
      <c r="D13762">
        <v>6.89</v>
      </c>
      <c r="E13762">
        <v>25</v>
      </c>
      <c r="F13762" t="s">
        <v>21098</v>
      </c>
      <c r="G13762" t="s">
        <v>55</v>
      </c>
      <c r="H13762" t="s">
        <v>46</v>
      </c>
      <c r="I13762" t="s">
        <v>76</v>
      </c>
      <c r="K13762"/>
      <c r="L13762" t="s">
        <v>22183</v>
      </c>
      <c r="M13762" t="s">
        <v>26</v>
      </c>
      <c r="N13762">
        <v>2</v>
      </c>
      <c r="P13762" t="s">
        <v>20366</v>
      </c>
      <c r="Q13762" t="s">
        <v>22184</v>
      </c>
      <c r="S13762" t="s">
        <v>20368</v>
      </c>
    </row>
    <row r="13763" spans="1:19" hidden="1" x14ac:dyDescent="0.2">
      <c r="A13763">
        <v>2509</v>
      </c>
      <c r="B13763" t="s">
        <v>22185</v>
      </c>
      <c r="C13763" t="s">
        <v>105</v>
      </c>
      <c r="D13763">
        <v>8.8000000000000007</v>
      </c>
      <c r="E13763">
        <v>25</v>
      </c>
      <c r="F13763" t="s">
        <v>21879</v>
      </c>
      <c r="G13763" t="s">
        <v>189</v>
      </c>
      <c r="I13763" t="s">
        <v>21880</v>
      </c>
      <c r="K13763"/>
      <c r="L13763" t="s">
        <v>22186</v>
      </c>
      <c r="M13763" t="s">
        <v>26</v>
      </c>
      <c r="N13763">
        <v>2</v>
      </c>
      <c r="P13763" t="s">
        <v>20366</v>
      </c>
      <c r="Q13763" t="s">
        <v>22187</v>
      </c>
      <c r="S13763" t="s">
        <v>20368</v>
      </c>
    </row>
    <row r="13764" spans="1:19" hidden="1" x14ac:dyDescent="0.2">
      <c r="A13764">
        <v>2510</v>
      </c>
      <c r="B13764" t="s">
        <v>22188</v>
      </c>
      <c r="C13764" t="s">
        <v>105</v>
      </c>
      <c r="D13764">
        <v>8.75</v>
      </c>
      <c r="E13764">
        <v>25</v>
      </c>
      <c r="F13764" t="s">
        <v>21879</v>
      </c>
      <c r="G13764" t="s">
        <v>189</v>
      </c>
      <c r="I13764" t="s">
        <v>21880</v>
      </c>
      <c r="K13764"/>
      <c r="L13764" t="s">
        <v>22189</v>
      </c>
      <c r="M13764" t="s">
        <v>26</v>
      </c>
      <c r="N13764">
        <v>2</v>
      </c>
      <c r="P13764" t="s">
        <v>20366</v>
      </c>
      <c r="Q13764" t="s">
        <v>22190</v>
      </c>
      <c r="S13764" t="s">
        <v>20368</v>
      </c>
    </row>
    <row r="13765" spans="1:19" hidden="1" x14ac:dyDescent="0.2">
      <c r="A13765">
        <v>2511</v>
      </c>
      <c r="B13765" t="s">
        <v>22191</v>
      </c>
      <c r="C13765" t="s">
        <v>105</v>
      </c>
      <c r="D13765">
        <v>8.7799999999999994</v>
      </c>
      <c r="E13765">
        <v>25</v>
      </c>
      <c r="F13765" t="s">
        <v>21879</v>
      </c>
      <c r="G13765" t="s">
        <v>189</v>
      </c>
      <c r="I13765" t="s">
        <v>21880</v>
      </c>
      <c r="K13765"/>
      <c r="L13765" t="s">
        <v>22192</v>
      </c>
      <c r="M13765" t="s">
        <v>26</v>
      </c>
      <c r="N13765">
        <v>2</v>
      </c>
      <c r="P13765" t="s">
        <v>20366</v>
      </c>
      <c r="Q13765" t="s">
        <v>22193</v>
      </c>
      <c r="S13765" t="s">
        <v>20368</v>
      </c>
    </row>
    <row r="13766" spans="1:19" hidden="1" x14ac:dyDescent="0.2">
      <c r="A13766">
        <v>2512</v>
      </c>
      <c r="B13766" t="s">
        <v>22194</v>
      </c>
      <c r="C13766" t="s">
        <v>105</v>
      </c>
      <c r="D13766">
        <v>2.0299999999999998</v>
      </c>
      <c r="E13766">
        <v>25</v>
      </c>
      <c r="F13766" t="s">
        <v>22195</v>
      </c>
      <c r="G13766" t="s">
        <v>55</v>
      </c>
      <c r="H13766" t="s">
        <v>23</v>
      </c>
      <c r="I13766" t="s">
        <v>1242</v>
      </c>
      <c r="K13766"/>
      <c r="L13766" t="s">
        <v>22196</v>
      </c>
      <c r="M13766" t="s">
        <v>20396</v>
      </c>
      <c r="N13766">
        <v>4</v>
      </c>
      <c r="P13766" t="s">
        <v>20366</v>
      </c>
      <c r="Q13766" t="s">
        <v>22197</v>
      </c>
      <c r="S13766" t="s">
        <v>20368</v>
      </c>
    </row>
    <row r="13767" spans="1:19" hidden="1" x14ac:dyDescent="0.2">
      <c r="A13767">
        <v>2512</v>
      </c>
      <c r="B13767" t="s">
        <v>22194</v>
      </c>
      <c r="C13767" t="s">
        <v>20452</v>
      </c>
      <c r="D13767">
        <v>8.48</v>
      </c>
      <c r="E13767" t="s">
        <v>414</v>
      </c>
      <c r="F13767" t="s">
        <v>22195</v>
      </c>
      <c r="G13767" t="s">
        <v>55</v>
      </c>
      <c r="H13767" t="s">
        <v>46</v>
      </c>
      <c r="I13767" t="s">
        <v>1242</v>
      </c>
      <c r="K13767"/>
      <c r="L13767" t="s">
        <v>22196</v>
      </c>
      <c r="M13767" t="s">
        <v>20396</v>
      </c>
      <c r="N13767">
        <v>4</v>
      </c>
      <c r="P13767" t="s">
        <v>20366</v>
      </c>
      <c r="Q13767" t="s">
        <v>22197</v>
      </c>
      <c r="S13767" t="s">
        <v>20368</v>
      </c>
    </row>
    <row r="13768" spans="1:19" hidden="1" x14ac:dyDescent="0.2">
      <c r="A13768">
        <v>2512</v>
      </c>
      <c r="B13768" t="s">
        <v>22194</v>
      </c>
      <c r="C13768" t="s">
        <v>105</v>
      </c>
      <c r="D13768">
        <v>2.93</v>
      </c>
      <c r="E13768">
        <v>22</v>
      </c>
      <c r="F13768" t="s">
        <v>20459</v>
      </c>
      <c r="G13768" t="s">
        <v>55</v>
      </c>
      <c r="H13768" t="s">
        <v>46</v>
      </c>
      <c r="I13768" t="s">
        <v>11768</v>
      </c>
      <c r="K13768"/>
      <c r="L13768" t="s">
        <v>22196</v>
      </c>
      <c r="M13768" t="s">
        <v>20396</v>
      </c>
      <c r="N13768">
        <v>4</v>
      </c>
      <c r="P13768" t="s">
        <v>20366</v>
      </c>
      <c r="Q13768" t="s">
        <v>22197</v>
      </c>
      <c r="S13768" t="s">
        <v>20368</v>
      </c>
    </row>
    <row r="13769" spans="1:19" hidden="1" x14ac:dyDescent="0.2">
      <c r="A13769">
        <v>2512</v>
      </c>
      <c r="B13769" t="s">
        <v>22194</v>
      </c>
      <c r="C13769" t="s">
        <v>20452</v>
      </c>
      <c r="D13769">
        <v>8.36</v>
      </c>
      <c r="E13769">
        <v>22</v>
      </c>
      <c r="F13769" t="s">
        <v>20459</v>
      </c>
      <c r="G13769" t="s">
        <v>55</v>
      </c>
      <c r="H13769" t="s">
        <v>46</v>
      </c>
      <c r="I13769" t="s">
        <v>11768</v>
      </c>
      <c r="K13769"/>
      <c r="L13769" t="s">
        <v>22196</v>
      </c>
      <c r="M13769" t="s">
        <v>20396</v>
      </c>
      <c r="N13769">
        <v>4</v>
      </c>
      <c r="P13769" t="s">
        <v>20366</v>
      </c>
      <c r="Q13769" t="s">
        <v>22197</v>
      </c>
      <c r="S13769" t="s">
        <v>20368</v>
      </c>
    </row>
    <row r="13770" spans="1:19" hidden="1" x14ac:dyDescent="0.2">
      <c r="A13770">
        <v>2515</v>
      </c>
      <c r="B13770" t="s">
        <v>22198</v>
      </c>
      <c r="C13770" t="s">
        <v>105</v>
      </c>
      <c r="D13770">
        <v>2.3199999999999998</v>
      </c>
      <c r="E13770">
        <v>20</v>
      </c>
      <c r="G13770" t="s">
        <v>31</v>
      </c>
      <c r="H13770" t="s">
        <v>46</v>
      </c>
      <c r="I13770" t="s">
        <v>20409</v>
      </c>
      <c r="K13770"/>
      <c r="L13770" t="s">
        <v>22199</v>
      </c>
      <c r="M13770" t="s">
        <v>26</v>
      </c>
      <c r="N13770">
        <v>2</v>
      </c>
      <c r="P13770" t="s">
        <v>20366</v>
      </c>
      <c r="Q13770" t="s">
        <v>22200</v>
      </c>
      <c r="S13770" t="s">
        <v>20368</v>
      </c>
    </row>
    <row r="13771" spans="1:19" hidden="1" x14ac:dyDescent="0.2">
      <c r="A13771">
        <v>2516</v>
      </c>
      <c r="B13771" t="s">
        <v>22201</v>
      </c>
      <c r="C13771" t="s">
        <v>105</v>
      </c>
      <c r="D13771">
        <v>3.19</v>
      </c>
      <c r="E13771">
        <v>25</v>
      </c>
      <c r="F13771" t="s">
        <v>20530</v>
      </c>
      <c r="G13771" t="s">
        <v>567</v>
      </c>
      <c r="H13771" t="s">
        <v>46</v>
      </c>
      <c r="I13771" t="s">
        <v>13148</v>
      </c>
      <c r="K13771"/>
      <c r="L13771" t="s">
        <v>22202</v>
      </c>
      <c r="M13771" t="s">
        <v>26</v>
      </c>
      <c r="N13771">
        <v>2</v>
      </c>
      <c r="P13771" t="s">
        <v>20366</v>
      </c>
      <c r="Q13771" t="s">
        <v>22203</v>
      </c>
      <c r="S13771" t="s">
        <v>20368</v>
      </c>
    </row>
    <row r="13772" spans="1:19" hidden="1" x14ac:dyDescent="0.2">
      <c r="A13772">
        <v>2517</v>
      </c>
      <c r="B13772" t="s">
        <v>22204</v>
      </c>
      <c r="C13772" t="s">
        <v>105</v>
      </c>
      <c r="D13772">
        <v>9.92</v>
      </c>
      <c r="E13772">
        <v>25</v>
      </c>
      <c r="F13772" t="s">
        <v>22205</v>
      </c>
      <c r="G13772" t="s">
        <v>31</v>
      </c>
      <c r="H13772" t="s">
        <v>46</v>
      </c>
      <c r="I13772" t="s">
        <v>20612</v>
      </c>
      <c r="K13772"/>
      <c r="L13772" t="s">
        <v>22206</v>
      </c>
      <c r="M13772" t="s">
        <v>20396</v>
      </c>
      <c r="N13772">
        <v>4</v>
      </c>
      <c r="P13772" t="s">
        <v>20366</v>
      </c>
      <c r="Q13772" t="s">
        <v>22207</v>
      </c>
      <c r="S13772" t="s">
        <v>20368</v>
      </c>
    </row>
    <row r="13773" spans="1:19" hidden="1" x14ac:dyDescent="0.2">
      <c r="A13773">
        <v>2524</v>
      </c>
      <c r="B13773" t="s">
        <v>22208</v>
      </c>
      <c r="C13773" t="s">
        <v>105</v>
      </c>
      <c r="D13773">
        <v>1.62</v>
      </c>
      <c r="E13773">
        <v>20</v>
      </c>
      <c r="F13773" t="s">
        <v>20848</v>
      </c>
      <c r="G13773" t="s">
        <v>55</v>
      </c>
      <c r="H13773" t="s">
        <v>2675</v>
      </c>
      <c r="I13773" t="s">
        <v>3186</v>
      </c>
      <c r="K13773"/>
      <c r="L13773" t="s">
        <v>22209</v>
      </c>
      <c r="M13773" t="s">
        <v>16755</v>
      </c>
      <c r="N13773">
        <v>2</v>
      </c>
      <c r="P13773" t="s">
        <v>20366</v>
      </c>
      <c r="Q13773" t="s">
        <v>22210</v>
      </c>
      <c r="S13773" t="s">
        <v>20368</v>
      </c>
    </row>
    <row r="13774" spans="1:19" hidden="1" x14ac:dyDescent="0.2">
      <c r="A13774">
        <v>2528</v>
      </c>
      <c r="B13774" t="s">
        <v>22211</v>
      </c>
      <c r="C13774" t="s">
        <v>105</v>
      </c>
      <c r="D13774">
        <v>1.73</v>
      </c>
      <c r="E13774">
        <v>25</v>
      </c>
      <c r="F13774" t="s">
        <v>10896</v>
      </c>
      <c r="G13774" t="s">
        <v>55</v>
      </c>
      <c r="H13774" t="s">
        <v>23</v>
      </c>
      <c r="I13774" t="s">
        <v>1808</v>
      </c>
      <c r="K13774"/>
      <c r="L13774" t="s">
        <v>22212</v>
      </c>
      <c r="M13774" t="s">
        <v>26</v>
      </c>
      <c r="N13774">
        <v>2</v>
      </c>
      <c r="P13774" t="s">
        <v>20366</v>
      </c>
      <c r="Q13774" t="s">
        <v>22213</v>
      </c>
      <c r="S13774" t="s">
        <v>20368</v>
      </c>
    </row>
    <row r="13775" spans="1:19" hidden="1" x14ac:dyDescent="0.2">
      <c r="A13775">
        <v>2528</v>
      </c>
      <c r="B13775" t="s">
        <v>22211</v>
      </c>
      <c r="C13775" t="s">
        <v>20452</v>
      </c>
      <c r="D13775">
        <v>2</v>
      </c>
      <c r="E13775">
        <v>25</v>
      </c>
      <c r="F13775" t="s">
        <v>10896</v>
      </c>
      <c r="G13775" t="s">
        <v>55</v>
      </c>
      <c r="H13775" t="s">
        <v>23</v>
      </c>
      <c r="I13775" t="s">
        <v>1808</v>
      </c>
      <c r="K13775"/>
      <c r="L13775" t="s">
        <v>22212</v>
      </c>
      <c r="M13775" t="s">
        <v>26</v>
      </c>
      <c r="N13775">
        <v>2</v>
      </c>
      <c r="P13775" t="s">
        <v>20366</v>
      </c>
      <c r="Q13775" t="s">
        <v>22213</v>
      </c>
      <c r="S13775" t="s">
        <v>20368</v>
      </c>
    </row>
    <row r="13776" spans="1:19" hidden="1" x14ac:dyDescent="0.2">
      <c r="A13776">
        <v>2528</v>
      </c>
      <c r="B13776" t="s">
        <v>22211</v>
      </c>
      <c r="C13776" t="s">
        <v>20441</v>
      </c>
      <c r="D13776">
        <v>5.01</v>
      </c>
      <c r="E13776">
        <v>25</v>
      </c>
      <c r="F13776" t="s">
        <v>10896</v>
      </c>
      <c r="G13776" t="s">
        <v>55</v>
      </c>
      <c r="H13776" t="s">
        <v>46</v>
      </c>
      <c r="I13776" t="s">
        <v>1808</v>
      </c>
      <c r="K13776"/>
      <c r="L13776" t="s">
        <v>22212</v>
      </c>
      <c r="M13776" t="s">
        <v>26</v>
      </c>
      <c r="N13776">
        <v>2</v>
      </c>
      <c r="P13776" t="s">
        <v>20366</v>
      </c>
      <c r="Q13776" t="s">
        <v>22213</v>
      </c>
      <c r="S13776" t="s">
        <v>20368</v>
      </c>
    </row>
    <row r="13777" spans="1:19" hidden="1" x14ac:dyDescent="0.2">
      <c r="A13777">
        <v>2528</v>
      </c>
      <c r="B13777" t="s">
        <v>22211</v>
      </c>
      <c r="C13777" t="s">
        <v>20447</v>
      </c>
      <c r="D13777">
        <v>6.37</v>
      </c>
      <c r="E13777">
        <v>25</v>
      </c>
      <c r="F13777" t="s">
        <v>10896</v>
      </c>
      <c r="G13777" t="s">
        <v>55</v>
      </c>
      <c r="H13777" t="s">
        <v>46</v>
      </c>
      <c r="I13777" t="s">
        <v>1808</v>
      </c>
      <c r="K13777"/>
      <c r="L13777" t="s">
        <v>22212</v>
      </c>
      <c r="M13777" t="s">
        <v>26</v>
      </c>
      <c r="N13777">
        <v>2</v>
      </c>
      <c r="P13777" t="s">
        <v>20366</v>
      </c>
      <c r="Q13777" t="s">
        <v>22213</v>
      </c>
      <c r="S13777" t="s">
        <v>20368</v>
      </c>
    </row>
    <row r="13778" spans="1:19" hidden="1" x14ac:dyDescent="0.2">
      <c r="A13778">
        <v>2528</v>
      </c>
      <c r="B13778" t="s">
        <v>22211</v>
      </c>
      <c r="C13778" t="s">
        <v>21449</v>
      </c>
      <c r="D13778">
        <v>10.8</v>
      </c>
      <c r="E13778">
        <v>25</v>
      </c>
      <c r="F13778" t="s">
        <v>10896</v>
      </c>
      <c r="G13778" t="s">
        <v>55</v>
      </c>
      <c r="H13778" t="s">
        <v>46</v>
      </c>
      <c r="I13778" t="s">
        <v>1808</v>
      </c>
      <c r="K13778"/>
      <c r="L13778" t="s">
        <v>22212</v>
      </c>
      <c r="M13778" t="s">
        <v>26</v>
      </c>
      <c r="N13778">
        <v>2</v>
      </c>
      <c r="P13778" t="s">
        <v>20366</v>
      </c>
      <c r="Q13778" t="s">
        <v>22213</v>
      </c>
      <c r="S13778" t="s">
        <v>20368</v>
      </c>
    </row>
    <row r="13779" spans="1:19" hidden="1" x14ac:dyDescent="0.2">
      <c r="A13779">
        <v>2529</v>
      </c>
      <c r="B13779" t="s">
        <v>9004</v>
      </c>
      <c r="C13779" t="s">
        <v>105</v>
      </c>
      <c r="D13779">
        <v>2.5499999999999998</v>
      </c>
      <c r="E13779" t="s">
        <v>363</v>
      </c>
      <c r="F13779" t="s">
        <v>62</v>
      </c>
      <c r="G13779" t="s">
        <v>55</v>
      </c>
      <c r="H13779" t="s">
        <v>23</v>
      </c>
      <c r="I13779" t="s">
        <v>3077</v>
      </c>
      <c r="K13779"/>
      <c r="L13779" t="s">
        <v>22214</v>
      </c>
      <c r="M13779" t="s">
        <v>26</v>
      </c>
      <c r="N13779">
        <v>2</v>
      </c>
      <c r="P13779" t="s">
        <v>20366</v>
      </c>
      <c r="Q13779" t="s">
        <v>22215</v>
      </c>
      <c r="S13779" t="s">
        <v>20368</v>
      </c>
    </row>
    <row r="13780" spans="1:19" hidden="1" x14ac:dyDescent="0.2">
      <c r="A13780">
        <v>2529</v>
      </c>
      <c r="B13780" t="s">
        <v>9004</v>
      </c>
      <c r="C13780" t="s">
        <v>20452</v>
      </c>
      <c r="D13780">
        <v>7.55</v>
      </c>
      <c r="E13780" t="s">
        <v>363</v>
      </c>
      <c r="F13780" t="s">
        <v>62</v>
      </c>
      <c r="G13780" t="s">
        <v>55</v>
      </c>
      <c r="H13780" t="s">
        <v>23</v>
      </c>
      <c r="I13780" t="s">
        <v>3077</v>
      </c>
      <c r="K13780"/>
      <c r="L13780" t="s">
        <v>22214</v>
      </c>
      <c r="M13780" t="s">
        <v>26</v>
      </c>
      <c r="N13780">
        <v>2</v>
      </c>
      <c r="P13780" t="s">
        <v>20366</v>
      </c>
      <c r="Q13780" t="s">
        <v>22215</v>
      </c>
      <c r="S13780" t="s">
        <v>20368</v>
      </c>
    </row>
    <row r="13781" spans="1:19" hidden="1" x14ac:dyDescent="0.2">
      <c r="A13781">
        <v>2529</v>
      </c>
      <c r="B13781" t="s">
        <v>9004</v>
      </c>
      <c r="C13781" t="s">
        <v>20441</v>
      </c>
      <c r="D13781">
        <v>10.9</v>
      </c>
      <c r="E13781" t="s">
        <v>363</v>
      </c>
      <c r="F13781" t="s">
        <v>62</v>
      </c>
      <c r="G13781" t="s">
        <v>55</v>
      </c>
      <c r="H13781" t="s">
        <v>23</v>
      </c>
      <c r="I13781" t="s">
        <v>3077</v>
      </c>
      <c r="K13781"/>
      <c r="L13781" t="s">
        <v>22214</v>
      </c>
      <c r="M13781" t="s">
        <v>26</v>
      </c>
      <c r="N13781">
        <v>2</v>
      </c>
      <c r="P13781" t="s">
        <v>20366</v>
      </c>
      <c r="Q13781" t="s">
        <v>22215</v>
      </c>
      <c r="S13781" t="s">
        <v>20368</v>
      </c>
    </row>
    <row r="13782" spans="1:19" hidden="1" x14ac:dyDescent="0.2">
      <c r="A13782">
        <v>2530</v>
      </c>
      <c r="B13782" t="s">
        <v>22216</v>
      </c>
      <c r="C13782" t="s">
        <v>20441</v>
      </c>
      <c r="D13782" t="s">
        <v>7033</v>
      </c>
      <c r="E13782">
        <v>25</v>
      </c>
      <c r="F13782" t="s">
        <v>22217</v>
      </c>
      <c r="G13782" t="s">
        <v>55</v>
      </c>
      <c r="H13782" t="s">
        <v>46</v>
      </c>
      <c r="I13782" t="s">
        <v>19575</v>
      </c>
      <c r="K13782"/>
      <c r="L13782" t="s">
        <v>22218</v>
      </c>
      <c r="M13782" t="s">
        <v>26</v>
      </c>
      <c r="N13782">
        <v>2</v>
      </c>
      <c r="O13782" t="s">
        <v>22219</v>
      </c>
      <c r="P13782" t="s">
        <v>20366</v>
      </c>
      <c r="Q13782" t="s">
        <v>22220</v>
      </c>
      <c r="S13782" t="s">
        <v>20368</v>
      </c>
    </row>
    <row r="13783" spans="1:19" hidden="1" x14ac:dyDescent="0.2">
      <c r="A13783">
        <v>2530</v>
      </c>
      <c r="B13783" t="s">
        <v>22216</v>
      </c>
      <c r="C13783" t="s">
        <v>20447</v>
      </c>
      <c r="D13783">
        <v>4.7</v>
      </c>
      <c r="E13783">
        <v>25</v>
      </c>
      <c r="F13783" t="s">
        <v>22217</v>
      </c>
      <c r="G13783" t="s">
        <v>55</v>
      </c>
      <c r="H13783" t="s">
        <v>46</v>
      </c>
      <c r="I13783" t="s">
        <v>19575</v>
      </c>
      <c r="K13783"/>
      <c r="L13783" t="s">
        <v>22218</v>
      </c>
      <c r="M13783" t="s">
        <v>26</v>
      </c>
      <c r="N13783">
        <v>2</v>
      </c>
      <c r="O13783" t="s">
        <v>22219</v>
      </c>
      <c r="P13783" t="s">
        <v>20366</v>
      </c>
      <c r="Q13783" t="s">
        <v>22220</v>
      </c>
      <c r="S13783" t="s">
        <v>20368</v>
      </c>
    </row>
    <row r="13784" spans="1:19" hidden="1" x14ac:dyDescent="0.2">
      <c r="A13784">
        <v>2530</v>
      </c>
      <c r="B13784" t="s">
        <v>22216</v>
      </c>
      <c r="C13784" t="s">
        <v>21449</v>
      </c>
      <c r="D13784">
        <v>5.92</v>
      </c>
      <c r="E13784">
        <v>25</v>
      </c>
      <c r="F13784" t="s">
        <v>22217</v>
      </c>
      <c r="G13784" t="s">
        <v>55</v>
      </c>
      <c r="H13784" t="s">
        <v>46</v>
      </c>
      <c r="I13784" t="s">
        <v>19575</v>
      </c>
      <c r="K13784"/>
      <c r="L13784" t="s">
        <v>22218</v>
      </c>
      <c r="M13784" t="s">
        <v>26</v>
      </c>
      <c r="N13784">
        <v>2</v>
      </c>
      <c r="O13784" t="s">
        <v>22219</v>
      </c>
      <c r="P13784" t="s">
        <v>20366</v>
      </c>
      <c r="Q13784" t="s">
        <v>22220</v>
      </c>
      <c r="S13784" t="s">
        <v>20368</v>
      </c>
    </row>
    <row r="13785" spans="1:19" hidden="1" x14ac:dyDescent="0.2">
      <c r="A13785">
        <v>2532</v>
      </c>
      <c r="B13785" t="s">
        <v>22221</v>
      </c>
      <c r="C13785" t="s">
        <v>105</v>
      </c>
      <c r="D13785">
        <v>15</v>
      </c>
      <c r="G13785" t="s">
        <v>31</v>
      </c>
      <c r="H13785" t="s">
        <v>23</v>
      </c>
      <c r="I13785" t="s">
        <v>22222</v>
      </c>
      <c r="K13785"/>
      <c r="L13785" t="s">
        <v>22223</v>
      </c>
      <c r="M13785" t="s">
        <v>20396</v>
      </c>
      <c r="N13785">
        <v>4</v>
      </c>
      <c r="P13785" t="s">
        <v>20366</v>
      </c>
      <c r="Q13785" t="s">
        <v>22224</v>
      </c>
      <c r="S13785" t="s">
        <v>20368</v>
      </c>
    </row>
    <row r="13786" spans="1:19" hidden="1" x14ac:dyDescent="0.2">
      <c r="A13786">
        <v>2533</v>
      </c>
      <c r="B13786" t="s">
        <v>22225</v>
      </c>
      <c r="C13786" t="s">
        <v>105</v>
      </c>
      <c r="D13786">
        <v>0.89</v>
      </c>
      <c r="E13786">
        <v>20</v>
      </c>
      <c r="F13786" t="s">
        <v>22226</v>
      </c>
      <c r="G13786" t="s">
        <v>31</v>
      </c>
      <c r="H13786" t="s">
        <v>46</v>
      </c>
      <c r="I13786" t="s">
        <v>20138</v>
      </c>
      <c r="K13786"/>
      <c r="L13786" t="s">
        <v>22227</v>
      </c>
      <c r="M13786" t="s">
        <v>21081</v>
      </c>
      <c r="N13786">
        <v>7</v>
      </c>
      <c r="O13786" t="s">
        <v>22228</v>
      </c>
      <c r="P13786" t="s">
        <v>20366</v>
      </c>
      <c r="Q13786" t="s">
        <v>22229</v>
      </c>
      <c r="S13786" t="s">
        <v>20368</v>
      </c>
    </row>
    <row r="13787" spans="1:19" hidden="1" x14ac:dyDescent="0.2">
      <c r="A13787">
        <v>2533</v>
      </c>
      <c r="B13787" t="s">
        <v>22225</v>
      </c>
      <c r="C13787" t="s">
        <v>20452</v>
      </c>
      <c r="D13787">
        <v>3.06</v>
      </c>
      <c r="E13787" t="s">
        <v>383</v>
      </c>
      <c r="F13787" t="s">
        <v>22230</v>
      </c>
      <c r="G13787" t="s">
        <v>55</v>
      </c>
      <c r="H13787" t="s">
        <v>46</v>
      </c>
      <c r="I13787" t="s">
        <v>20138</v>
      </c>
      <c r="K13787"/>
      <c r="L13787" t="s">
        <v>22227</v>
      </c>
      <c r="M13787" t="s">
        <v>21081</v>
      </c>
      <c r="N13787">
        <v>7</v>
      </c>
      <c r="O13787" t="s">
        <v>22228</v>
      </c>
      <c r="P13787" t="s">
        <v>20366</v>
      </c>
      <c r="Q13787" t="s">
        <v>22229</v>
      </c>
      <c r="S13787" t="s">
        <v>20368</v>
      </c>
    </row>
    <row r="13788" spans="1:19" hidden="1" x14ac:dyDescent="0.2">
      <c r="A13788">
        <v>2533</v>
      </c>
      <c r="B13788" t="s">
        <v>22225</v>
      </c>
      <c r="C13788" t="s">
        <v>105</v>
      </c>
      <c r="D13788">
        <v>0.32</v>
      </c>
      <c r="E13788">
        <v>25</v>
      </c>
      <c r="F13788" t="s">
        <v>22231</v>
      </c>
      <c r="G13788" t="s">
        <v>31</v>
      </c>
      <c r="H13788" t="s">
        <v>23</v>
      </c>
      <c r="I13788" t="s">
        <v>9938</v>
      </c>
      <c r="K13788"/>
      <c r="L13788" t="s">
        <v>22227</v>
      </c>
      <c r="M13788" t="s">
        <v>21081</v>
      </c>
      <c r="N13788">
        <v>7</v>
      </c>
      <c r="O13788" t="s">
        <v>22228</v>
      </c>
      <c r="P13788" t="s">
        <v>20366</v>
      </c>
      <c r="Q13788" t="s">
        <v>22229</v>
      </c>
      <c r="S13788" t="s">
        <v>20368</v>
      </c>
    </row>
    <row r="13789" spans="1:19" hidden="1" x14ac:dyDescent="0.2">
      <c r="A13789">
        <v>2533</v>
      </c>
      <c r="B13789" t="s">
        <v>22225</v>
      </c>
      <c r="C13789" t="s">
        <v>20452</v>
      </c>
      <c r="D13789">
        <v>1.51</v>
      </c>
      <c r="E13789">
        <v>25</v>
      </c>
      <c r="F13789" t="s">
        <v>22231</v>
      </c>
      <c r="G13789" t="s">
        <v>31</v>
      </c>
      <c r="H13789" t="s">
        <v>23</v>
      </c>
      <c r="I13789" t="s">
        <v>9938</v>
      </c>
      <c r="K13789"/>
      <c r="L13789" t="s">
        <v>22227</v>
      </c>
      <c r="M13789" t="s">
        <v>21081</v>
      </c>
      <c r="N13789">
        <v>7</v>
      </c>
      <c r="O13789" t="s">
        <v>22228</v>
      </c>
      <c r="P13789" t="s">
        <v>20366</v>
      </c>
      <c r="Q13789" t="s">
        <v>22229</v>
      </c>
      <c r="S13789" t="s">
        <v>20368</v>
      </c>
    </row>
    <row r="13790" spans="1:19" hidden="1" x14ac:dyDescent="0.2">
      <c r="A13790">
        <v>2533</v>
      </c>
      <c r="B13790" t="s">
        <v>22225</v>
      </c>
      <c r="C13790" t="s">
        <v>105</v>
      </c>
      <c r="D13790">
        <v>0.6</v>
      </c>
      <c r="E13790" t="s">
        <v>414</v>
      </c>
      <c r="F13790" t="s">
        <v>5844</v>
      </c>
      <c r="G13790" t="s">
        <v>55</v>
      </c>
      <c r="H13790" t="s">
        <v>23</v>
      </c>
      <c r="I13790" t="s">
        <v>9938</v>
      </c>
      <c r="K13790"/>
      <c r="L13790" t="s">
        <v>22227</v>
      </c>
      <c r="M13790" t="s">
        <v>21081</v>
      </c>
      <c r="N13790">
        <v>7</v>
      </c>
      <c r="O13790" t="s">
        <v>22228</v>
      </c>
      <c r="P13790" t="s">
        <v>20366</v>
      </c>
      <c r="Q13790" t="s">
        <v>22229</v>
      </c>
      <c r="S13790" t="s">
        <v>20368</v>
      </c>
    </row>
    <row r="13791" spans="1:19" hidden="1" x14ac:dyDescent="0.2">
      <c r="A13791">
        <v>2533</v>
      </c>
      <c r="B13791" t="s">
        <v>22225</v>
      </c>
      <c r="C13791" t="s">
        <v>20452</v>
      </c>
      <c r="D13791">
        <v>1.8</v>
      </c>
      <c r="E13791" t="s">
        <v>414</v>
      </c>
      <c r="F13791" t="s">
        <v>5844</v>
      </c>
      <c r="G13791" t="s">
        <v>55</v>
      </c>
      <c r="H13791" t="s">
        <v>23</v>
      </c>
      <c r="I13791" t="s">
        <v>9938</v>
      </c>
      <c r="K13791"/>
      <c r="L13791" t="s">
        <v>22227</v>
      </c>
      <c r="M13791" t="s">
        <v>21081</v>
      </c>
      <c r="N13791">
        <v>7</v>
      </c>
      <c r="O13791" t="s">
        <v>22228</v>
      </c>
      <c r="P13791" t="s">
        <v>20366</v>
      </c>
      <c r="Q13791" t="s">
        <v>22229</v>
      </c>
      <c r="S13791" t="s">
        <v>20368</v>
      </c>
    </row>
    <row r="13792" spans="1:19" hidden="1" x14ac:dyDescent="0.2">
      <c r="A13792">
        <v>2535</v>
      </c>
      <c r="B13792" t="s">
        <v>22232</v>
      </c>
      <c r="C13792" t="s">
        <v>105</v>
      </c>
      <c r="D13792">
        <v>10.5</v>
      </c>
      <c r="E13792" t="s">
        <v>10834</v>
      </c>
      <c r="F13792" t="s">
        <v>22233</v>
      </c>
      <c r="G13792" t="s">
        <v>55</v>
      </c>
      <c r="H13792" t="s">
        <v>23</v>
      </c>
      <c r="I13792" t="s">
        <v>22234</v>
      </c>
      <c r="K13792"/>
      <c r="L13792" t="s">
        <v>22235</v>
      </c>
      <c r="M13792" t="s">
        <v>20396</v>
      </c>
      <c r="N13792">
        <v>4</v>
      </c>
      <c r="P13792" t="s">
        <v>20366</v>
      </c>
      <c r="Q13792" t="s">
        <v>22236</v>
      </c>
      <c r="S13792" t="s">
        <v>20368</v>
      </c>
    </row>
    <row r="13793" spans="1:19" hidden="1" x14ac:dyDescent="0.2">
      <c r="A13793">
        <v>2536</v>
      </c>
      <c r="B13793" t="s">
        <v>22237</v>
      </c>
      <c r="C13793" t="s">
        <v>21040</v>
      </c>
      <c r="D13793">
        <v>3.75</v>
      </c>
      <c r="E13793">
        <v>25</v>
      </c>
      <c r="F13793" t="s">
        <v>20866</v>
      </c>
      <c r="G13793" t="s">
        <v>55</v>
      </c>
      <c r="H13793" t="s">
        <v>46</v>
      </c>
      <c r="I13793" t="s">
        <v>1983</v>
      </c>
      <c r="K13793"/>
      <c r="L13793" t="s">
        <v>22238</v>
      </c>
      <c r="M13793" t="s">
        <v>20719</v>
      </c>
      <c r="N13793">
        <v>3</v>
      </c>
      <c r="P13793" t="s">
        <v>20366</v>
      </c>
      <c r="Q13793" t="s">
        <v>22239</v>
      </c>
      <c r="S13793" t="s">
        <v>20368</v>
      </c>
    </row>
    <row r="13794" spans="1:19" hidden="1" x14ac:dyDescent="0.2">
      <c r="A13794">
        <v>2537</v>
      </c>
      <c r="B13794" t="s">
        <v>10488</v>
      </c>
      <c r="C13794" t="s">
        <v>105</v>
      </c>
      <c r="D13794">
        <v>3.16</v>
      </c>
      <c r="E13794">
        <v>25</v>
      </c>
      <c r="G13794" t="s">
        <v>55</v>
      </c>
      <c r="H13794" t="s">
        <v>46</v>
      </c>
      <c r="I13794" t="s">
        <v>22240</v>
      </c>
      <c r="J13794" t="s">
        <v>43</v>
      </c>
      <c r="K13794"/>
      <c r="L13794" t="s">
        <v>22241</v>
      </c>
      <c r="M13794" t="s">
        <v>20365</v>
      </c>
      <c r="N13794">
        <v>8</v>
      </c>
      <c r="O13794" t="s">
        <v>10489</v>
      </c>
      <c r="P13794" t="s">
        <v>20366</v>
      </c>
      <c r="Q13794" t="s">
        <v>22242</v>
      </c>
      <c r="S13794" t="s">
        <v>20368</v>
      </c>
    </row>
    <row r="13795" spans="1:19" hidden="1" x14ac:dyDescent="0.2">
      <c r="A13795">
        <v>2537</v>
      </c>
      <c r="B13795" t="s">
        <v>10488</v>
      </c>
      <c r="C13795" t="s">
        <v>105</v>
      </c>
      <c r="D13795">
        <v>3.2</v>
      </c>
      <c r="E13795">
        <v>30</v>
      </c>
      <c r="G13795" t="s">
        <v>55</v>
      </c>
      <c r="H13795" t="s">
        <v>46</v>
      </c>
      <c r="I13795" t="s">
        <v>22240</v>
      </c>
      <c r="J13795" t="s">
        <v>43</v>
      </c>
      <c r="K13795"/>
      <c r="L13795" t="s">
        <v>22241</v>
      </c>
      <c r="M13795" t="s">
        <v>20365</v>
      </c>
      <c r="N13795">
        <v>8</v>
      </c>
      <c r="O13795" t="s">
        <v>10489</v>
      </c>
      <c r="P13795" t="s">
        <v>20366</v>
      </c>
      <c r="Q13795" t="s">
        <v>22242</v>
      </c>
      <c r="S13795" t="s">
        <v>20368</v>
      </c>
    </row>
    <row r="13796" spans="1:19" hidden="1" x14ac:dyDescent="0.2">
      <c r="A13796">
        <v>2537</v>
      </c>
      <c r="B13796" t="s">
        <v>10488</v>
      </c>
      <c r="C13796" t="s">
        <v>105</v>
      </c>
      <c r="D13796">
        <v>3.22</v>
      </c>
      <c r="E13796">
        <v>35</v>
      </c>
      <c r="G13796" t="s">
        <v>55</v>
      </c>
      <c r="H13796" t="s">
        <v>46</v>
      </c>
      <c r="I13796" t="s">
        <v>22240</v>
      </c>
      <c r="J13796" t="s">
        <v>43</v>
      </c>
      <c r="K13796"/>
      <c r="L13796" t="s">
        <v>22241</v>
      </c>
      <c r="M13796" t="s">
        <v>20365</v>
      </c>
      <c r="N13796">
        <v>8</v>
      </c>
      <c r="O13796" t="s">
        <v>10489</v>
      </c>
      <c r="P13796" t="s">
        <v>20366</v>
      </c>
      <c r="Q13796" t="s">
        <v>22242</v>
      </c>
      <c r="S13796" t="s">
        <v>20368</v>
      </c>
    </row>
    <row r="13797" spans="1:19" hidden="1" x14ac:dyDescent="0.2">
      <c r="A13797">
        <v>2537</v>
      </c>
      <c r="B13797" t="s">
        <v>10488</v>
      </c>
      <c r="C13797" t="s">
        <v>105</v>
      </c>
      <c r="D13797">
        <v>3.24</v>
      </c>
      <c r="E13797">
        <v>40</v>
      </c>
      <c r="G13797" t="s">
        <v>55</v>
      </c>
      <c r="H13797" t="s">
        <v>46</v>
      </c>
      <c r="I13797" t="s">
        <v>22240</v>
      </c>
      <c r="J13797" t="s">
        <v>43</v>
      </c>
      <c r="K13797"/>
      <c r="L13797" t="s">
        <v>22241</v>
      </c>
      <c r="M13797" t="s">
        <v>20365</v>
      </c>
      <c r="N13797">
        <v>8</v>
      </c>
      <c r="O13797" t="s">
        <v>10489</v>
      </c>
      <c r="P13797" t="s">
        <v>20366</v>
      </c>
      <c r="Q13797" t="s">
        <v>22242</v>
      </c>
      <c r="S13797" t="s">
        <v>20368</v>
      </c>
    </row>
    <row r="13798" spans="1:19" hidden="1" x14ac:dyDescent="0.2">
      <c r="A13798">
        <v>2537</v>
      </c>
      <c r="B13798" t="s">
        <v>10488</v>
      </c>
      <c r="C13798" t="s">
        <v>105</v>
      </c>
      <c r="D13798">
        <v>3.2240000000000002</v>
      </c>
      <c r="E13798">
        <v>10</v>
      </c>
      <c r="F13798" t="s">
        <v>410</v>
      </c>
      <c r="G13798" t="s">
        <v>2474</v>
      </c>
      <c r="H13798" t="s">
        <v>46</v>
      </c>
      <c r="I13798" t="s">
        <v>22243</v>
      </c>
      <c r="J13798" t="s">
        <v>43</v>
      </c>
      <c r="K13798"/>
      <c r="L13798" t="s">
        <v>22241</v>
      </c>
      <c r="M13798" t="s">
        <v>20365</v>
      </c>
      <c r="N13798">
        <v>8</v>
      </c>
      <c r="O13798" t="s">
        <v>10489</v>
      </c>
      <c r="P13798" t="s">
        <v>20366</v>
      </c>
      <c r="Q13798" t="s">
        <v>22242</v>
      </c>
      <c r="S13798" t="s">
        <v>20368</v>
      </c>
    </row>
    <row r="13799" spans="1:19" hidden="1" x14ac:dyDescent="0.2">
      <c r="A13799">
        <v>2537</v>
      </c>
      <c r="B13799" t="s">
        <v>10488</v>
      </c>
      <c r="C13799" t="s">
        <v>105</v>
      </c>
      <c r="D13799">
        <v>3.2719999999999998</v>
      </c>
      <c r="E13799">
        <v>25</v>
      </c>
      <c r="F13799" t="s">
        <v>410</v>
      </c>
      <c r="G13799" t="s">
        <v>2474</v>
      </c>
      <c r="H13799" t="s">
        <v>46</v>
      </c>
      <c r="I13799" t="s">
        <v>22243</v>
      </c>
      <c r="J13799" t="s">
        <v>43</v>
      </c>
      <c r="K13799"/>
      <c r="L13799" t="s">
        <v>22241</v>
      </c>
      <c r="M13799" t="s">
        <v>20365</v>
      </c>
      <c r="N13799">
        <v>8</v>
      </c>
      <c r="O13799" t="s">
        <v>10489</v>
      </c>
      <c r="P13799" t="s">
        <v>20366</v>
      </c>
      <c r="Q13799" t="s">
        <v>22242</v>
      </c>
      <c r="S13799" t="s">
        <v>20368</v>
      </c>
    </row>
    <row r="13800" spans="1:19" hidden="1" x14ac:dyDescent="0.2">
      <c r="A13800">
        <v>2537</v>
      </c>
      <c r="B13800" t="s">
        <v>10488</v>
      </c>
      <c r="C13800" t="s">
        <v>105</v>
      </c>
      <c r="D13800">
        <v>3.3210000000000002</v>
      </c>
      <c r="E13800">
        <v>44</v>
      </c>
      <c r="F13800" t="s">
        <v>410</v>
      </c>
      <c r="G13800" t="s">
        <v>2474</v>
      </c>
      <c r="H13800" t="s">
        <v>46</v>
      </c>
      <c r="I13800" t="s">
        <v>22243</v>
      </c>
      <c r="J13800" t="s">
        <v>43</v>
      </c>
      <c r="K13800"/>
      <c r="L13800" t="s">
        <v>22241</v>
      </c>
      <c r="M13800" t="s">
        <v>20365</v>
      </c>
      <c r="N13800">
        <v>8</v>
      </c>
      <c r="O13800" t="s">
        <v>10489</v>
      </c>
      <c r="P13800" t="s">
        <v>20366</v>
      </c>
      <c r="Q13800" t="s">
        <v>22242</v>
      </c>
      <c r="S13800" t="s">
        <v>20368</v>
      </c>
    </row>
    <row r="13801" spans="1:19" hidden="1" x14ac:dyDescent="0.2">
      <c r="A13801">
        <v>2537</v>
      </c>
      <c r="B13801" t="s">
        <v>10488</v>
      </c>
      <c r="C13801" t="s">
        <v>105</v>
      </c>
      <c r="D13801">
        <v>2.98</v>
      </c>
      <c r="E13801">
        <v>25</v>
      </c>
      <c r="F13801" t="s">
        <v>20530</v>
      </c>
      <c r="G13801" t="s">
        <v>246</v>
      </c>
      <c r="H13801" t="s">
        <v>23</v>
      </c>
      <c r="I13801" t="s">
        <v>22244</v>
      </c>
      <c r="K13801"/>
      <c r="L13801" t="s">
        <v>22241</v>
      </c>
      <c r="M13801" t="s">
        <v>20365</v>
      </c>
      <c r="N13801">
        <v>8</v>
      </c>
      <c r="O13801" t="s">
        <v>10489</v>
      </c>
      <c r="P13801" t="s">
        <v>20366</v>
      </c>
      <c r="Q13801" t="s">
        <v>22242</v>
      </c>
      <c r="S13801" t="s">
        <v>20368</v>
      </c>
    </row>
    <row r="13802" spans="1:19" hidden="1" x14ac:dyDescent="0.2">
      <c r="A13802">
        <v>2537</v>
      </c>
      <c r="B13802" t="s">
        <v>10488</v>
      </c>
      <c r="C13802" t="s">
        <v>105</v>
      </c>
      <c r="D13802">
        <v>3.2</v>
      </c>
      <c r="E13802" t="s">
        <v>414</v>
      </c>
      <c r="F13802" t="s">
        <v>20530</v>
      </c>
      <c r="G13802" t="s">
        <v>246</v>
      </c>
      <c r="H13802" t="s">
        <v>23</v>
      </c>
      <c r="I13802" t="s">
        <v>22244</v>
      </c>
      <c r="K13802"/>
      <c r="L13802" t="s">
        <v>22241</v>
      </c>
      <c r="M13802" t="s">
        <v>20365</v>
      </c>
      <c r="N13802">
        <v>8</v>
      </c>
      <c r="O13802" t="s">
        <v>10489</v>
      </c>
      <c r="P13802" t="s">
        <v>20366</v>
      </c>
      <c r="Q13802" t="s">
        <v>22242</v>
      </c>
      <c r="S13802" t="s">
        <v>20368</v>
      </c>
    </row>
    <row r="13803" spans="1:19" hidden="1" x14ac:dyDescent="0.2">
      <c r="A13803">
        <v>2538</v>
      </c>
      <c r="B13803" t="s">
        <v>22245</v>
      </c>
      <c r="C13803" t="s">
        <v>22246</v>
      </c>
      <c r="D13803">
        <v>-1.28</v>
      </c>
      <c r="E13803">
        <v>25</v>
      </c>
      <c r="F13803" t="s">
        <v>11429</v>
      </c>
      <c r="G13803" t="s">
        <v>75</v>
      </c>
      <c r="H13803" t="s">
        <v>23</v>
      </c>
      <c r="I13803" t="s">
        <v>1591</v>
      </c>
      <c r="K13803"/>
      <c r="L13803" t="s">
        <v>22247</v>
      </c>
      <c r="M13803" t="s">
        <v>22248</v>
      </c>
      <c r="N13803">
        <v>6</v>
      </c>
      <c r="O13803" t="s">
        <v>22249</v>
      </c>
      <c r="P13803" t="s">
        <v>20366</v>
      </c>
      <c r="Q13803" t="s">
        <v>22250</v>
      </c>
      <c r="S13803" t="s">
        <v>20368</v>
      </c>
    </row>
    <row r="13804" spans="1:19" hidden="1" x14ac:dyDescent="0.2">
      <c r="A13804">
        <v>2538</v>
      </c>
      <c r="B13804" t="s">
        <v>22245</v>
      </c>
      <c r="C13804" t="s">
        <v>22251</v>
      </c>
      <c r="D13804">
        <v>7.99</v>
      </c>
      <c r="E13804">
        <v>25</v>
      </c>
      <c r="F13804" t="s">
        <v>22252</v>
      </c>
      <c r="G13804" t="s">
        <v>55</v>
      </c>
      <c r="H13804" t="s">
        <v>46</v>
      </c>
      <c r="I13804" t="s">
        <v>2071</v>
      </c>
      <c r="K13804"/>
      <c r="L13804" t="s">
        <v>22247</v>
      </c>
      <c r="M13804" t="s">
        <v>22248</v>
      </c>
      <c r="N13804">
        <v>6</v>
      </c>
      <c r="O13804" t="s">
        <v>22249</v>
      </c>
      <c r="P13804" t="s">
        <v>20366</v>
      </c>
      <c r="Q13804" t="s">
        <v>22250</v>
      </c>
      <c r="S13804" t="s">
        <v>20368</v>
      </c>
    </row>
    <row r="13805" spans="1:19" hidden="1" x14ac:dyDescent="0.2">
      <c r="A13805">
        <v>2538</v>
      </c>
      <c r="B13805" t="s">
        <v>22245</v>
      </c>
      <c r="C13805" t="s">
        <v>20452</v>
      </c>
      <c r="D13805">
        <v>7.91</v>
      </c>
      <c r="E13805">
        <v>24</v>
      </c>
      <c r="F13805" t="s">
        <v>22253</v>
      </c>
      <c r="G13805" t="s">
        <v>55</v>
      </c>
      <c r="H13805" t="s">
        <v>46</v>
      </c>
      <c r="I13805" t="s">
        <v>22254</v>
      </c>
      <c r="K13805"/>
      <c r="L13805" t="s">
        <v>22247</v>
      </c>
      <c r="M13805" t="s">
        <v>22248</v>
      </c>
      <c r="N13805">
        <v>6</v>
      </c>
      <c r="O13805" t="s">
        <v>22249</v>
      </c>
      <c r="P13805" t="s">
        <v>20366</v>
      </c>
      <c r="Q13805" t="s">
        <v>22250</v>
      </c>
      <c r="S13805" t="s">
        <v>20368</v>
      </c>
    </row>
    <row r="13806" spans="1:19" hidden="1" x14ac:dyDescent="0.2">
      <c r="A13806">
        <v>2539</v>
      </c>
      <c r="B13806" t="s">
        <v>22255</v>
      </c>
      <c r="C13806" t="s">
        <v>105</v>
      </c>
      <c r="D13806">
        <v>7.68</v>
      </c>
      <c r="E13806">
        <v>24</v>
      </c>
      <c r="F13806" t="s">
        <v>22256</v>
      </c>
      <c r="G13806" t="s">
        <v>55</v>
      </c>
      <c r="H13806" t="s">
        <v>46</v>
      </c>
      <c r="I13806" t="s">
        <v>22254</v>
      </c>
      <c r="K13806"/>
      <c r="L13806" t="s">
        <v>22257</v>
      </c>
      <c r="M13806" t="s">
        <v>26</v>
      </c>
      <c r="N13806">
        <v>2</v>
      </c>
      <c r="P13806" t="s">
        <v>20366</v>
      </c>
      <c r="Q13806" t="s">
        <v>22258</v>
      </c>
      <c r="S13806" t="s">
        <v>20368</v>
      </c>
    </row>
    <row r="13807" spans="1:19" hidden="1" x14ac:dyDescent="0.2">
      <c r="A13807">
        <v>2539</v>
      </c>
      <c r="B13807" t="s">
        <v>22255</v>
      </c>
      <c r="C13807" t="s">
        <v>20452</v>
      </c>
      <c r="D13807">
        <v>10.54</v>
      </c>
      <c r="E13807">
        <v>24</v>
      </c>
      <c r="F13807" t="s">
        <v>22253</v>
      </c>
      <c r="G13807" t="s">
        <v>55</v>
      </c>
      <c r="H13807" t="s">
        <v>46</v>
      </c>
      <c r="I13807" t="s">
        <v>22254</v>
      </c>
      <c r="K13807"/>
      <c r="L13807" t="s">
        <v>22257</v>
      </c>
      <c r="M13807" t="s">
        <v>26</v>
      </c>
      <c r="N13807">
        <v>2</v>
      </c>
      <c r="P13807" t="s">
        <v>20366</v>
      </c>
      <c r="Q13807" t="s">
        <v>22258</v>
      </c>
      <c r="S13807" t="s">
        <v>20368</v>
      </c>
    </row>
    <row r="13808" spans="1:19" hidden="1" x14ac:dyDescent="0.2">
      <c r="A13808">
        <v>2540</v>
      </c>
      <c r="B13808" t="s">
        <v>7634</v>
      </c>
      <c r="C13808" t="s">
        <v>22259</v>
      </c>
      <c r="D13808">
        <v>8.98</v>
      </c>
      <c r="E13808">
        <v>20</v>
      </c>
      <c r="F13808" t="s">
        <v>5425</v>
      </c>
      <c r="G13808" t="s">
        <v>31</v>
      </c>
      <c r="H13808" t="s">
        <v>23</v>
      </c>
      <c r="I13808" t="s">
        <v>9511</v>
      </c>
      <c r="J13808" t="s">
        <v>43</v>
      </c>
      <c r="K13808"/>
      <c r="L13808" t="s">
        <v>7636</v>
      </c>
      <c r="M13808" t="s">
        <v>20396</v>
      </c>
      <c r="N13808">
        <v>4</v>
      </c>
      <c r="P13808" t="s">
        <v>20366</v>
      </c>
      <c r="Q13808" t="s">
        <v>22260</v>
      </c>
      <c r="S13808" t="s">
        <v>20368</v>
      </c>
    </row>
    <row r="13809" spans="1:19" hidden="1" x14ac:dyDescent="0.2">
      <c r="A13809">
        <v>2540</v>
      </c>
      <c r="B13809" t="s">
        <v>7634</v>
      </c>
      <c r="C13809" t="s">
        <v>105</v>
      </c>
      <c r="D13809">
        <v>8.7200000000000006</v>
      </c>
      <c r="E13809">
        <v>30</v>
      </c>
      <c r="F13809" t="s">
        <v>5425</v>
      </c>
      <c r="G13809" t="s">
        <v>31</v>
      </c>
      <c r="H13809" t="s">
        <v>23</v>
      </c>
      <c r="I13809" t="s">
        <v>9511</v>
      </c>
      <c r="J13809" t="s">
        <v>43</v>
      </c>
      <c r="K13809"/>
      <c r="L13809" t="s">
        <v>7636</v>
      </c>
      <c r="M13809" t="s">
        <v>20396</v>
      </c>
      <c r="N13809">
        <v>4</v>
      </c>
      <c r="P13809" t="s">
        <v>20366</v>
      </c>
      <c r="Q13809" t="s">
        <v>22260</v>
      </c>
      <c r="S13809" t="s">
        <v>20368</v>
      </c>
    </row>
    <row r="13810" spans="1:19" hidden="1" x14ac:dyDescent="0.2">
      <c r="A13810">
        <v>2540</v>
      </c>
      <c r="B13810" t="s">
        <v>7634</v>
      </c>
      <c r="C13810" t="s">
        <v>105</v>
      </c>
      <c r="D13810">
        <v>8.5</v>
      </c>
      <c r="E13810">
        <v>40</v>
      </c>
      <c r="F13810" t="s">
        <v>5425</v>
      </c>
      <c r="G13810" t="s">
        <v>31</v>
      </c>
      <c r="H13810" t="s">
        <v>23</v>
      </c>
      <c r="I13810" t="s">
        <v>9511</v>
      </c>
      <c r="J13810" t="s">
        <v>43</v>
      </c>
      <c r="K13810"/>
      <c r="L13810" t="s">
        <v>7636</v>
      </c>
      <c r="M13810" t="s">
        <v>20396</v>
      </c>
      <c r="N13810">
        <v>4</v>
      </c>
      <c r="P13810" t="s">
        <v>20366</v>
      </c>
      <c r="Q13810" t="s">
        <v>22260</v>
      </c>
      <c r="S13810" t="s">
        <v>20368</v>
      </c>
    </row>
    <row r="13811" spans="1:19" hidden="1" x14ac:dyDescent="0.2">
      <c r="A13811">
        <v>2540</v>
      </c>
      <c r="B13811" t="s">
        <v>7634</v>
      </c>
      <c r="C13811" t="s">
        <v>105</v>
      </c>
      <c r="D13811">
        <v>8.35</v>
      </c>
      <c r="E13811">
        <v>50</v>
      </c>
      <c r="F13811" t="s">
        <v>5425</v>
      </c>
      <c r="G13811" t="s">
        <v>31</v>
      </c>
      <c r="H13811" t="s">
        <v>23</v>
      </c>
      <c r="I13811" t="s">
        <v>9511</v>
      </c>
      <c r="J13811" t="s">
        <v>43</v>
      </c>
      <c r="K13811"/>
      <c r="L13811" t="s">
        <v>7636</v>
      </c>
      <c r="M13811" t="s">
        <v>20396</v>
      </c>
      <c r="N13811">
        <v>4</v>
      </c>
      <c r="P13811" t="s">
        <v>20366</v>
      </c>
      <c r="Q13811" t="s">
        <v>22260</v>
      </c>
      <c r="S13811" t="s">
        <v>20368</v>
      </c>
    </row>
    <row r="13812" spans="1:19" hidden="1" x14ac:dyDescent="0.2">
      <c r="A13812">
        <v>2542</v>
      </c>
      <c r="B13812" t="s">
        <v>22261</v>
      </c>
      <c r="C13812" t="s">
        <v>105</v>
      </c>
      <c r="D13812">
        <v>9.14</v>
      </c>
      <c r="E13812">
        <v>20</v>
      </c>
      <c r="F13812" t="s">
        <v>22262</v>
      </c>
      <c r="G13812" t="s">
        <v>22</v>
      </c>
      <c r="H13812" t="s">
        <v>46</v>
      </c>
      <c r="I13812" t="s">
        <v>16422</v>
      </c>
      <c r="K13812"/>
      <c r="L13812" t="s">
        <v>22263</v>
      </c>
      <c r="M13812" t="s">
        <v>26</v>
      </c>
      <c r="N13812">
        <v>2</v>
      </c>
      <c r="P13812" t="s">
        <v>20366</v>
      </c>
      <c r="Q13812" t="s">
        <v>22264</v>
      </c>
      <c r="S13812" t="s">
        <v>20368</v>
      </c>
    </row>
    <row r="13813" spans="1:19" hidden="1" x14ac:dyDescent="0.2">
      <c r="A13813">
        <v>2543</v>
      </c>
      <c r="B13813" t="s">
        <v>22265</v>
      </c>
      <c r="C13813" t="s">
        <v>105</v>
      </c>
      <c r="D13813">
        <v>9.5500000000000007</v>
      </c>
      <c r="G13813" t="s">
        <v>2474</v>
      </c>
      <c r="I13813" t="s">
        <v>16820</v>
      </c>
      <c r="K13813"/>
      <c r="L13813" t="s">
        <v>22266</v>
      </c>
      <c r="M13813" t="s">
        <v>20623</v>
      </c>
      <c r="N13813">
        <v>6</v>
      </c>
      <c r="O13813" t="s">
        <v>22267</v>
      </c>
      <c r="P13813" t="s">
        <v>20366</v>
      </c>
      <c r="Q13813" t="s">
        <v>22268</v>
      </c>
      <c r="S13813" t="s">
        <v>20368</v>
      </c>
    </row>
    <row r="13814" spans="1:19" hidden="1" x14ac:dyDescent="0.2">
      <c r="A13814">
        <v>2544</v>
      </c>
      <c r="B13814" t="s">
        <v>22269</v>
      </c>
      <c r="C13814" t="s">
        <v>105</v>
      </c>
      <c r="D13814">
        <v>2.61</v>
      </c>
      <c r="E13814">
        <v>25</v>
      </c>
      <c r="F13814" t="s">
        <v>20866</v>
      </c>
      <c r="G13814" t="s">
        <v>55</v>
      </c>
      <c r="H13814" t="s">
        <v>46</v>
      </c>
      <c r="I13814" t="s">
        <v>1983</v>
      </c>
      <c r="K13814"/>
      <c r="L13814" t="s">
        <v>22270</v>
      </c>
      <c r="M13814" t="s">
        <v>20719</v>
      </c>
      <c r="N13814">
        <v>3</v>
      </c>
      <c r="P13814" t="s">
        <v>20366</v>
      </c>
      <c r="Q13814" t="s">
        <v>22271</v>
      </c>
      <c r="S13814" t="s">
        <v>20368</v>
      </c>
    </row>
    <row r="13815" spans="1:19" hidden="1" x14ac:dyDescent="0.2">
      <c r="A13815">
        <v>2545</v>
      </c>
      <c r="B13815" t="s">
        <v>22272</v>
      </c>
      <c r="C13815" t="s">
        <v>105</v>
      </c>
      <c r="D13815">
        <v>3.59</v>
      </c>
      <c r="E13815">
        <v>25</v>
      </c>
      <c r="F13815" t="s">
        <v>20866</v>
      </c>
      <c r="G13815" t="s">
        <v>55</v>
      </c>
      <c r="H13815" t="s">
        <v>46</v>
      </c>
      <c r="I13815" t="s">
        <v>1983</v>
      </c>
      <c r="K13815"/>
      <c r="L13815" t="s">
        <v>22273</v>
      </c>
      <c r="M13815" t="s">
        <v>20396</v>
      </c>
      <c r="N13815">
        <v>4</v>
      </c>
      <c r="P13815" t="s">
        <v>20366</v>
      </c>
      <c r="Q13815" t="s">
        <v>22274</v>
      </c>
      <c r="S13815" t="s">
        <v>20368</v>
      </c>
    </row>
    <row r="13816" spans="1:19" hidden="1" x14ac:dyDescent="0.2">
      <c r="A13816">
        <v>2546</v>
      </c>
      <c r="B13816" t="s">
        <v>22275</v>
      </c>
      <c r="C13816" t="s">
        <v>105</v>
      </c>
      <c r="D13816">
        <v>4.2</v>
      </c>
      <c r="E13816">
        <v>25</v>
      </c>
      <c r="F13816" t="s">
        <v>20866</v>
      </c>
      <c r="G13816" t="s">
        <v>55</v>
      </c>
      <c r="H13816" t="s">
        <v>46</v>
      </c>
      <c r="I13816" t="s">
        <v>1983</v>
      </c>
      <c r="K13816"/>
      <c r="L13816" t="s">
        <v>22276</v>
      </c>
      <c r="M13816" t="s">
        <v>20396</v>
      </c>
      <c r="N13816">
        <v>4</v>
      </c>
      <c r="P13816" t="s">
        <v>20366</v>
      </c>
      <c r="Q13816" t="s">
        <v>22277</v>
      </c>
      <c r="S13816" t="s">
        <v>20368</v>
      </c>
    </row>
    <row r="13817" spans="1:19" hidden="1" x14ac:dyDescent="0.2">
      <c r="A13817">
        <v>2547</v>
      </c>
      <c r="B13817" t="s">
        <v>22278</v>
      </c>
      <c r="C13817" t="s">
        <v>105</v>
      </c>
      <c r="D13817">
        <v>7.77</v>
      </c>
      <c r="E13817">
        <v>20</v>
      </c>
      <c r="F13817" t="s">
        <v>22279</v>
      </c>
      <c r="G13817" t="s">
        <v>22</v>
      </c>
      <c r="H13817" t="s">
        <v>46</v>
      </c>
      <c r="I13817" t="s">
        <v>16422</v>
      </c>
      <c r="K13817"/>
      <c r="L13817" t="s">
        <v>22280</v>
      </c>
      <c r="M13817" t="s">
        <v>26</v>
      </c>
      <c r="N13817">
        <v>2</v>
      </c>
      <c r="P13817" t="s">
        <v>20366</v>
      </c>
      <c r="Q13817" t="s">
        <v>22281</v>
      </c>
      <c r="S13817" t="s">
        <v>20368</v>
      </c>
    </row>
    <row r="13818" spans="1:19" x14ac:dyDescent="0.2">
      <c r="A13818">
        <v>2548</v>
      </c>
      <c r="B13818" t="s">
        <v>22282</v>
      </c>
      <c r="C13818" t="s">
        <v>105</v>
      </c>
      <c r="D13818">
        <v>4.1500000000000004</v>
      </c>
      <c r="E13818">
        <v>25</v>
      </c>
      <c r="F13818" t="s">
        <v>21009</v>
      </c>
      <c r="G13818" t="s">
        <v>520</v>
      </c>
      <c r="H13818" t="s">
        <v>36</v>
      </c>
      <c r="I13818" t="s">
        <v>4350</v>
      </c>
      <c r="L13818" t="s">
        <v>22283</v>
      </c>
      <c r="M13818" t="s">
        <v>26</v>
      </c>
      <c r="N13818">
        <v>2</v>
      </c>
      <c r="O13818" t="s">
        <v>22284</v>
      </c>
      <c r="P13818" t="s">
        <v>20366</v>
      </c>
      <c r="Q13818" t="s">
        <v>22285</v>
      </c>
      <c r="S13818" t="s">
        <v>20368</v>
      </c>
    </row>
    <row r="13819" spans="1:19" hidden="1" x14ac:dyDescent="0.2">
      <c r="A13819">
        <v>2548</v>
      </c>
      <c r="B13819" t="s">
        <v>22282</v>
      </c>
      <c r="C13819" t="s">
        <v>105</v>
      </c>
      <c r="D13819">
        <v>3.6</v>
      </c>
      <c r="F13819" t="s">
        <v>21009</v>
      </c>
      <c r="H13819" t="s">
        <v>23</v>
      </c>
      <c r="I13819" t="s">
        <v>21471</v>
      </c>
      <c r="K13819"/>
      <c r="L13819" t="s">
        <v>22283</v>
      </c>
      <c r="M13819" t="s">
        <v>26</v>
      </c>
      <c r="N13819">
        <v>2</v>
      </c>
      <c r="O13819" t="s">
        <v>22284</v>
      </c>
      <c r="P13819" t="s">
        <v>20366</v>
      </c>
      <c r="Q13819" t="s">
        <v>22285</v>
      </c>
      <c r="S13819" t="s">
        <v>20368</v>
      </c>
    </row>
    <row r="13820" spans="1:19" hidden="1" x14ac:dyDescent="0.2">
      <c r="A13820">
        <v>2549</v>
      </c>
      <c r="B13820" t="s">
        <v>22286</v>
      </c>
      <c r="C13820" t="s">
        <v>105</v>
      </c>
      <c r="D13820">
        <v>3.24</v>
      </c>
      <c r="E13820">
        <v>25</v>
      </c>
      <c r="H13820" t="s">
        <v>23</v>
      </c>
      <c r="I13820" t="s">
        <v>8355</v>
      </c>
      <c r="K13820"/>
      <c r="L13820" t="s">
        <v>22287</v>
      </c>
      <c r="M13820" t="s">
        <v>21320</v>
      </c>
      <c r="N13820">
        <v>3</v>
      </c>
      <c r="P13820" t="s">
        <v>20366</v>
      </c>
      <c r="Q13820" t="s">
        <v>22288</v>
      </c>
      <c r="S13820" t="s">
        <v>20368</v>
      </c>
    </row>
    <row r="13821" spans="1:19" x14ac:dyDescent="0.2">
      <c r="A13821">
        <v>2550</v>
      </c>
      <c r="B13821" t="s">
        <v>22289</v>
      </c>
      <c r="C13821" t="s">
        <v>105</v>
      </c>
      <c r="D13821">
        <v>3.629</v>
      </c>
      <c r="E13821">
        <v>25</v>
      </c>
      <c r="F13821" s="1" t="s">
        <v>22290</v>
      </c>
      <c r="G13821" t="s">
        <v>21484</v>
      </c>
      <c r="H13821" t="s">
        <v>36</v>
      </c>
      <c r="I13821" t="s">
        <v>11279</v>
      </c>
      <c r="L13821" t="s">
        <v>22291</v>
      </c>
      <c r="M13821" t="s">
        <v>20365</v>
      </c>
      <c r="N13821">
        <v>8</v>
      </c>
      <c r="O13821" t="s">
        <v>22292</v>
      </c>
      <c r="P13821" t="s">
        <v>20366</v>
      </c>
      <c r="Q13821" t="s">
        <v>22293</v>
      </c>
      <c r="S13821" t="s">
        <v>20368</v>
      </c>
    </row>
    <row r="13822" spans="1:19" x14ac:dyDescent="0.2">
      <c r="A13822">
        <v>2550</v>
      </c>
      <c r="B13822" t="s">
        <v>22289</v>
      </c>
      <c r="C13822" t="s">
        <v>20452</v>
      </c>
      <c r="D13822">
        <v>4.9980000000000002</v>
      </c>
      <c r="E13822">
        <v>25</v>
      </c>
      <c r="F13822" s="1" t="s">
        <v>22290</v>
      </c>
      <c r="G13822" t="s">
        <v>21484</v>
      </c>
      <c r="H13822" t="s">
        <v>36</v>
      </c>
      <c r="I13822" t="s">
        <v>11279</v>
      </c>
      <c r="L13822" t="s">
        <v>22291</v>
      </c>
      <c r="M13822" t="s">
        <v>20365</v>
      </c>
      <c r="N13822">
        <v>8</v>
      </c>
      <c r="O13822" t="s">
        <v>22292</v>
      </c>
      <c r="P13822" t="s">
        <v>20366</v>
      </c>
      <c r="Q13822" t="s">
        <v>22293</v>
      </c>
      <c r="S13822" t="s">
        <v>20368</v>
      </c>
    </row>
    <row r="13823" spans="1:19" hidden="1" x14ac:dyDescent="0.2">
      <c r="A13823">
        <v>2550</v>
      </c>
      <c r="B13823" t="s">
        <v>22289</v>
      </c>
      <c r="C13823" t="s">
        <v>105</v>
      </c>
      <c r="D13823">
        <v>3.61</v>
      </c>
      <c r="E13823">
        <v>31</v>
      </c>
      <c r="F13823" t="s">
        <v>20548</v>
      </c>
      <c r="G13823" t="s">
        <v>55</v>
      </c>
      <c r="H13823" t="s">
        <v>46</v>
      </c>
      <c r="I13823" t="s">
        <v>3909</v>
      </c>
      <c r="K13823"/>
      <c r="L13823" t="s">
        <v>22291</v>
      </c>
      <c r="M13823" t="s">
        <v>20365</v>
      </c>
      <c r="N13823">
        <v>8</v>
      </c>
      <c r="O13823" t="s">
        <v>22292</v>
      </c>
      <c r="P13823" t="s">
        <v>20366</v>
      </c>
      <c r="Q13823" t="s">
        <v>22293</v>
      </c>
      <c r="S13823" t="s">
        <v>20368</v>
      </c>
    </row>
    <row r="13824" spans="1:19" hidden="1" x14ac:dyDescent="0.2">
      <c r="A13824">
        <v>2550</v>
      </c>
      <c r="B13824" t="s">
        <v>22289</v>
      </c>
      <c r="C13824" t="s">
        <v>20452</v>
      </c>
      <c r="D13824">
        <v>5.08</v>
      </c>
      <c r="E13824">
        <v>31</v>
      </c>
      <c r="F13824" t="s">
        <v>20548</v>
      </c>
      <c r="G13824" t="s">
        <v>55</v>
      </c>
      <c r="H13824" t="s">
        <v>46</v>
      </c>
      <c r="I13824" t="s">
        <v>3909</v>
      </c>
      <c r="K13824"/>
      <c r="L13824" t="s">
        <v>22291</v>
      </c>
      <c r="M13824" t="s">
        <v>20365</v>
      </c>
      <c r="N13824">
        <v>8</v>
      </c>
      <c r="O13824" t="s">
        <v>22292</v>
      </c>
      <c r="P13824" t="s">
        <v>20366</v>
      </c>
      <c r="Q13824" t="s">
        <v>22293</v>
      </c>
      <c r="S13824" t="s">
        <v>20368</v>
      </c>
    </row>
    <row r="13825" spans="1:19" hidden="1" x14ac:dyDescent="0.2">
      <c r="A13825">
        <v>2550</v>
      </c>
      <c r="B13825" t="s">
        <v>22289</v>
      </c>
      <c r="C13825" t="s">
        <v>105</v>
      </c>
      <c r="D13825">
        <v>3.68</v>
      </c>
      <c r="E13825">
        <v>25</v>
      </c>
      <c r="F13825" t="s">
        <v>21245</v>
      </c>
      <c r="G13825" t="s">
        <v>55</v>
      </c>
      <c r="H13825" t="s">
        <v>46</v>
      </c>
      <c r="I13825" t="s">
        <v>20563</v>
      </c>
      <c r="K13825"/>
      <c r="L13825" t="s">
        <v>22291</v>
      </c>
      <c r="M13825" t="s">
        <v>20365</v>
      </c>
      <c r="N13825">
        <v>8</v>
      </c>
      <c r="O13825" t="s">
        <v>22292</v>
      </c>
      <c r="P13825" t="s">
        <v>20366</v>
      </c>
      <c r="Q13825" t="s">
        <v>22293</v>
      </c>
      <c r="S13825" t="s">
        <v>20368</v>
      </c>
    </row>
    <row r="13826" spans="1:19" hidden="1" x14ac:dyDescent="0.2">
      <c r="A13826">
        <v>2550</v>
      </c>
      <c r="B13826" t="s">
        <v>22289</v>
      </c>
      <c r="C13826" t="s">
        <v>20452</v>
      </c>
      <c r="D13826">
        <v>5.14</v>
      </c>
      <c r="E13826">
        <v>25</v>
      </c>
      <c r="F13826" t="s">
        <v>21245</v>
      </c>
      <c r="G13826" t="s">
        <v>55</v>
      </c>
      <c r="H13826" t="s">
        <v>46</v>
      </c>
      <c r="I13826" t="s">
        <v>20563</v>
      </c>
      <c r="K13826"/>
      <c r="L13826" t="s">
        <v>22291</v>
      </c>
      <c r="M13826" t="s">
        <v>20365</v>
      </c>
      <c r="N13826">
        <v>8</v>
      </c>
      <c r="O13826" t="s">
        <v>22292</v>
      </c>
      <c r="P13826" t="s">
        <v>20366</v>
      </c>
      <c r="Q13826" t="s">
        <v>22293</v>
      </c>
      <c r="S13826" t="s">
        <v>20368</v>
      </c>
    </row>
    <row r="13827" spans="1:19" hidden="1" x14ac:dyDescent="0.2">
      <c r="A13827">
        <v>2550</v>
      </c>
      <c r="B13827" t="s">
        <v>22289</v>
      </c>
      <c r="C13827" t="s">
        <v>105</v>
      </c>
      <c r="D13827">
        <v>4.05</v>
      </c>
      <c r="E13827">
        <v>10</v>
      </c>
      <c r="F13827" t="s">
        <v>21245</v>
      </c>
      <c r="G13827" t="s">
        <v>21484</v>
      </c>
      <c r="H13827" t="s">
        <v>46</v>
      </c>
      <c r="I13827" t="s">
        <v>3835</v>
      </c>
      <c r="K13827"/>
      <c r="L13827" t="s">
        <v>22291</v>
      </c>
      <c r="M13827" t="s">
        <v>20365</v>
      </c>
      <c r="N13827">
        <v>8</v>
      </c>
      <c r="O13827" t="s">
        <v>22292</v>
      </c>
      <c r="P13827" t="s">
        <v>20366</v>
      </c>
      <c r="Q13827" t="s">
        <v>22293</v>
      </c>
      <c r="S13827" t="s">
        <v>20368</v>
      </c>
    </row>
    <row r="13828" spans="1:19" hidden="1" x14ac:dyDescent="0.2">
      <c r="A13828">
        <v>2550</v>
      </c>
      <c r="B13828" t="s">
        <v>22289</v>
      </c>
      <c r="C13828" t="s">
        <v>20452</v>
      </c>
      <c r="D13828">
        <v>5.4</v>
      </c>
      <c r="E13828">
        <v>10</v>
      </c>
      <c r="F13828" t="s">
        <v>21245</v>
      </c>
      <c r="G13828" t="s">
        <v>21484</v>
      </c>
      <c r="H13828" t="s">
        <v>46</v>
      </c>
      <c r="I13828" t="s">
        <v>3835</v>
      </c>
      <c r="K13828"/>
      <c r="L13828" t="s">
        <v>22291</v>
      </c>
      <c r="M13828" t="s">
        <v>20365</v>
      </c>
      <c r="N13828">
        <v>8</v>
      </c>
      <c r="O13828" t="s">
        <v>22292</v>
      </c>
      <c r="P13828" t="s">
        <v>20366</v>
      </c>
      <c r="Q13828" t="s">
        <v>22293</v>
      </c>
      <c r="S13828" t="s">
        <v>20368</v>
      </c>
    </row>
    <row r="13829" spans="1:19" hidden="1" x14ac:dyDescent="0.2">
      <c r="A13829">
        <v>2550</v>
      </c>
      <c r="B13829" t="s">
        <v>22289</v>
      </c>
      <c r="C13829" t="s">
        <v>105</v>
      </c>
      <c r="D13829">
        <v>3.95</v>
      </c>
      <c r="E13829">
        <v>18</v>
      </c>
      <c r="F13829" t="s">
        <v>22294</v>
      </c>
      <c r="G13829" t="s">
        <v>21484</v>
      </c>
      <c r="H13829" t="s">
        <v>46</v>
      </c>
      <c r="I13829" t="s">
        <v>3835</v>
      </c>
      <c r="K13829"/>
      <c r="L13829" t="s">
        <v>22291</v>
      </c>
      <c r="M13829" t="s">
        <v>20365</v>
      </c>
      <c r="N13829">
        <v>8</v>
      </c>
      <c r="O13829" t="s">
        <v>22292</v>
      </c>
      <c r="P13829" t="s">
        <v>20366</v>
      </c>
      <c r="Q13829" t="s">
        <v>22293</v>
      </c>
      <c r="S13829" t="s">
        <v>20368</v>
      </c>
    </row>
    <row r="13830" spans="1:19" hidden="1" x14ac:dyDescent="0.2">
      <c r="A13830">
        <v>2550</v>
      </c>
      <c r="B13830" t="s">
        <v>22289</v>
      </c>
      <c r="C13830" t="s">
        <v>20452</v>
      </c>
      <c r="D13830">
        <v>5.54</v>
      </c>
      <c r="E13830">
        <v>18</v>
      </c>
      <c r="F13830" t="s">
        <v>22294</v>
      </c>
      <c r="G13830" t="s">
        <v>21484</v>
      </c>
      <c r="H13830" t="s">
        <v>46</v>
      </c>
      <c r="I13830" t="s">
        <v>3835</v>
      </c>
      <c r="K13830"/>
      <c r="L13830" t="s">
        <v>22291</v>
      </c>
      <c r="M13830" t="s">
        <v>20365</v>
      </c>
      <c r="N13830">
        <v>8</v>
      </c>
      <c r="O13830" t="s">
        <v>22292</v>
      </c>
      <c r="P13830" t="s">
        <v>20366</v>
      </c>
      <c r="Q13830" t="s">
        <v>22293</v>
      </c>
      <c r="S13830" t="s">
        <v>20368</v>
      </c>
    </row>
    <row r="13831" spans="1:19" hidden="1" x14ac:dyDescent="0.2">
      <c r="A13831">
        <v>2550</v>
      </c>
      <c r="B13831" t="s">
        <v>22289</v>
      </c>
      <c r="C13831" t="s">
        <v>105</v>
      </c>
      <c r="D13831">
        <v>3.92</v>
      </c>
      <c r="E13831">
        <v>28.4</v>
      </c>
      <c r="F13831" t="s">
        <v>22294</v>
      </c>
      <c r="G13831" t="s">
        <v>21484</v>
      </c>
      <c r="H13831" t="s">
        <v>46</v>
      </c>
      <c r="I13831" t="s">
        <v>3835</v>
      </c>
      <c r="K13831"/>
      <c r="L13831" t="s">
        <v>22291</v>
      </c>
      <c r="M13831" t="s">
        <v>20365</v>
      </c>
      <c r="N13831">
        <v>8</v>
      </c>
      <c r="O13831" t="s">
        <v>22292</v>
      </c>
      <c r="P13831" t="s">
        <v>20366</v>
      </c>
      <c r="Q13831" t="s">
        <v>22293</v>
      </c>
      <c r="S13831" t="s">
        <v>20368</v>
      </c>
    </row>
    <row r="13832" spans="1:19" hidden="1" x14ac:dyDescent="0.2">
      <c r="A13832">
        <v>2550</v>
      </c>
      <c r="B13832" t="s">
        <v>22289</v>
      </c>
      <c r="C13832" t="s">
        <v>20452</v>
      </c>
      <c r="D13832">
        <v>5.73</v>
      </c>
      <c r="E13832">
        <v>28.4</v>
      </c>
      <c r="F13832" t="s">
        <v>22294</v>
      </c>
      <c r="G13832" t="s">
        <v>21484</v>
      </c>
      <c r="H13832" t="s">
        <v>46</v>
      </c>
      <c r="I13832" t="s">
        <v>3835</v>
      </c>
      <c r="K13832"/>
      <c r="L13832" t="s">
        <v>22291</v>
      </c>
      <c r="M13832" t="s">
        <v>20365</v>
      </c>
      <c r="N13832">
        <v>8</v>
      </c>
      <c r="O13832" t="s">
        <v>22292</v>
      </c>
      <c r="P13832" t="s">
        <v>20366</v>
      </c>
      <c r="Q13832" t="s">
        <v>22293</v>
      </c>
      <c r="S13832" t="s">
        <v>20368</v>
      </c>
    </row>
    <row r="13833" spans="1:19" hidden="1" x14ac:dyDescent="0.2">
      <c r="A13833">
        <v>2550</v>
      </c>
      <c r="B13833" t="s">
        <v>22289</v>
      </c>
      <c r="C13833" t="s">
        <v>105</v>
      </c>
      <c r="D13833">
        <v>3.87</v>
      </c>
      <c r="E13833">
        <v>36.4</v>
      </c>
      <c r="F13833" t="s">
        <v>22294</v>
      </c>
      <c r="G13833" t="s">
        <v>21484</v>
      </c>
      <c r="H13833" t="s">
        <v>46</v>
      </c>
      <c r="I13833" t="s">
        <v>3835</v>
      </c>
      <c r="K13833"/>
      <c r="L13833" t="s">
        <v>22291</v>
      </c>
      <c r="M13833" t="s">
        <v>20365</v>
      </c>
      <c r="N13833">
        <v>8</v>
      </c>
      <c r="O13833" t="s">
        <v>22292</v>
      </c>
      <c r="P13833" t="s">
        <v>20366</v>
      </c>
      <c r="Q13833" t="s">
        <v>22293</v>
      </c>
      <c r="S13833" t="s">
        <v>20368</v>
      </c>
    </row>
    <row r="13834" spans="1:19" hidden="1" x14ac:dyDescent="0.2">
      <c r="A13834">
        <v>2550</v>
      </c>
      <c r="B13834" t="s">
        <v>22289</v>
      </c>
      <c r="C13834" t="s">
        <v>20452</v>
      </c>
      <c r="D13834">
        <v>5.82</v>
      </c>
      <c r="E13834">
        <v>36.4</v>
      </c>
      <c r="F13834" t="s">
        <v>22294</v>
      </c>
      <c r="G13834" t="s">
        <v>21484</v>
      </c>
      <c r="H13834" t="s">
        <v>46</v>
      </c>
      <c r="I13834" t="s">
        <v>3835</v>
      </c>
      <c r="K13834"/>
      <c r="L13834" t="s">
        <v>22291</v>
      </c>
      <c r="M13834" t="s">
        <v>20365</v>
      </c>
      <c r="N13834">
        <v>8</v>
      </c>
      <c r="O13834" t="s">
        <v>22292</v>
      </c>
      <c r="P13834" t="s">
        <v>20366</v>
      </c>
      <c r="Q13834" t="s">
        <v>22293</v>
      </c>
      <c r="S13834" t="s">
        <v>20368</v>
      </c>
    </row>
    <row r="13835" spans="1:19" hidden="1" x14ac:dyDescent="0.2">
      <c r="A13835">
        <v>2551</v>
      </c>
      <c r="B13835" t="s">
        <v>22295</v>
      </c>
      <c r="C13835" t="s">
        <v>21724</v>
      </c>
      <c r="D13835">
        <v>2.2000000000000002</v>
      </c>
      <c r="E13835">
        <v>25</v>
      </c>
      <c r="F13835" t="s">
        <v>20530</v>
      </c>
      <c r="G13835" t="s">
        <v>55</v>
      </c>
      <c r="H13835" t="s">
        <v>23</v>
      </c>
      <c r="I13835" t="s">
        <v>20563</v>
      </c>
      <c r="K13835"/>
      <c r="L13835" t="s">
        <v>22296</v>
      </c>
      <c r="M13835" t="s">
        <v>20623</v>
      </c>
      <c r="N13835">
        <v>6</v>
      </c>
      <c r="O13835" t="s">
        <v>22297</v>
      </c>
      <c r="P13835" t="s">
        <v>20366</v>
      </c>
      <c r="Q13835" t="s">
        <v>22298</v>
      </c>
      <c r="S13835" t="s">
        <v>20368</v>
      </c>
    </row>
    <row r="13836" spans="1:19" hidden="1" x14ac:dyDescent="0.2">
      <c r="A13836">
        <v>2551</v>
      </c>
      <c r="B13836" t="s">
        <v>22295</v>
      </c>
      <c r="C13836" t="s">
        <v>22299</v>
      </c>
      <c r="D13836">
        <v>5.6</v>
      </c>
      <c r="E13836" t="s">
        <v>414</v>
      </c>
      <c r="F13836" t="s">
        <v>20530</v>
      </c>
      <c r="G13836" t="s">
        <v>55</v>
      </c>
      <c r="H13836" t="s">
        <v>46</v>
      </c>
      <c r="I13836" t="s">
        <v>20563</v>
      </c>
      <c r="K13836"/>
      <c r="L13836" t="s">
        <v>22296</v>
      </c>
      <c r="M13836" t="s">
        <v>20623</v>
      </c>
      <c r="N13836">
        <v>6</v>
      </c>
      <c r="O13836" t="s">
        <v>22297</v>
      </c>
      <c r="P13836" t="s">
        <v>20366</v>
      </c>
      <c r="Q13836" t="s">
        <v>22298</v>
      </c>
      <c r="S13836" t="s">
        <v>20368</v>
      </c>
    </row>
    <row r="13837" spans="1:19" hidden="1" x14ac:dyDescent="0.2">
      <c r="A13837">
        <v>2551</v>
      </c>
      <c r="B13837" t="s">
        <v>22295</v>
      </c>
      <c r="C13837" t="s">
        <v>21724</v>
      </c>
      <c r="D13837">
        <v>2.8</v>
      </c>
      <c r="E13837">
        <v>20</v>
      </c>
      <c r="F13837" t="s">
        <v>22300</v>
      </c>
      <c r="G13837" t="s">
        <v>55</v>
      </c>
      <c r="H13837" t="s">
        <v>23</v>
      </c>
      <c r="I13837" t="s">
        <v>11630</v>
      </c>
      <c r="K13837"/>
      <c r="L13837" t="s">
        <v>22296</v>
      </c>
      <c r="M13837" t="s">
        <v>20623</v>
      </c>
      <c r="N13837">
        <v>6</v>
      </c>
      <c r="O13837" t="s">
        <v>22297</v>
      </c>
      <c r="P13837" t="s">
        <v>20366</v>
      </c>
      <c r="Q13837" t="s">
        <v>22298</v>
      </c>
      <c r="S13837" t="s">
        <v>20368</v>
      </c>
    </row>
    <row r="13838" spans="1:19" hidden="1" x14ac:dyDescent="0.2">
      <c r="A13838">
        <v>2551</v>
      </c>
      <c r="B13838" t="s">
        <v>22295</v>
      </c>
      <c r="C13838" t="s">
        <v>22299</v>
      </c>
      <c r="D13838">
        <v>6.1</v>
      </c>
      <c r="E13838">
        <v>20</v>
      </c>
      <c r="F13838" t="s">
        <v>22300</v>
      </c>
      <c r="G13838" t="s">
        <v>55</v>
      </c>
      <c r="H13838" t="s">
        <v>23</v>
      </c>
      <c r="I13838" t="s">
        <v>11630</v>
      </c>
      <c r="K13838"/>
      <c r="L13838" t="s">
        <v>22296</v>
      </c>
      <c r="M13838" t="s">
        <v>20623</v>
      </c>
      <c r="N13838">
        <v>6</v>
      </c>
      <c r="O13838" t="s">
        <v>22297</v>
      </c>
      <c r="P13838" t="s">
        <v>20366</v>
      </c>
      <c r="Q13838" t="s">
        <v>22298</v>
      </c>
      <c r="S13838" t="s">
        <v>20368</v>
      </c>
    </row>
    <row r="13839" spans="1:19" hidden="1" x14ac:dyDescent="0.2">
      <c r="A13839">
        <v>2551</v>
      </c>
      <c r="B13839" t="s">
        <v>22295</v>
      </c>
      <c r="C13839" t="s">
        <v>21724</v>
      </c>
      <c r="D13839">
        <v>2.5499999999999998</v>
      </c>
      <c r="E13839">
        <v>30</v>
      </c>
      <c r="F13839" t="s">
        <v>22300</v>
      </c>
      <c r="G13839" t="s">
        <v>31</v>
      </c>
      <c r="H13839" t="s">
        <v>23</v>
      </c>
      <c r="I13839" t="s">
        <v>84</v>
      </c>
      <c r="K13839"/>
      <c r="L13839" t="s">
        <v>22296</v>
      </c>
      <c r="M13839" t="s">
        <v>20623</v>
      </c>
      <c r="N13839">
        <v>6</v>
      </c>
      <c r="O13839" t="s">
        <v>22297</v>
      </c>
      <c r="P13839" t="s">
        <v>20366</v>
      </c>
      <c r="Q13839" t="s">
        <v>22298</v>
      </c>
      <c r="S13839" t="s">
        <v>20368</v>
      </c>
    </row>
    <row r="13840" spans="1:19" hidden="1" x14ac:dyDescent="0.2">
      <c r="A13840">
        <v>2551</v>
      </c>
      <c r="B13840" t="s">
        <v>22295</v>
      </c>
      <c r="C13840" t="s">
        <v>22299</v>
      </c>
      <c r="D13840">
        <v>6.3</v>
      </c>
      <c r="E13840">
        <v>30</v>
      </c>
      <c r="F13840" t="s">
        <v>22300</v>
      </c>
      <c r="G13840" t="s">
        <v>31</v>
      </c>
      <c r="H13840" t="s">
        <v>23</v>
      </c>
      <c r="I13840" t="s">
        <v>84</v>
      </c>
      <c r="K13840"/>
      <c r="L13840" t="s">
        <v>22296</v>
      </c>
      <c r="M13840" t="s">
        <v>20623</v>
      </c>
      <c r="N13840">
        <v>6</v>
      </c>
      <c r="O13840" t="s">
        <v>22297</v>
      </c>
      <c r="P13840" t="s">
        <v>20366</v>
      </c>
      <c r="Q13840" t="s">
        <v>22298</v>
      </c>
      <c r="S13840" t="s">
        <v>20368</v>
      </c>
    </row>
    <row r="13841" spans="1:19" hidden="1" x14ac:dyDescent="0.2">
      <c r="A13841">
        <v>2552</v>
      </c>
      <c r="B13841" t="s">
        <v>22301</v>
      </c>
      <c r="C13841" t="s">
        <v>21724</v>
      </c>
      <c r="D13841">
        <v>3.56</v>
      </c>
      <c r="E13841">
        <v>20</v>
      </c>
      <c r="G13841" t="s">
        <v>55</v>
      </c>
      <c r="H13841" t="s">
        <v>46</v>
      </c>
      <c r="I13841" t="s">
        <v>8360</v>
      </c>
      <c r="K13841"/>
      <c r="L13841" t="s">
        <v>22302</v>
      </c>
      <c r="M13841" t="s">
        <v>20396</v>
      </c>
      <c r="N13841">
        <v>4</v>
      </c>
      <c r="P13841" t="s">
        <v>20366</v>
      </c>
      <c r="Q13841" t="s">
        <v>22303</v>
      </c>
      <c r="S13841" t="s">
        <v>20368</v>
      </c>
    </row>
    <row r="13842" spans="1:19" hidden="1" x14ac:dyDescent="0.2">
      <c r="A13842">
        <v>2552</v>
      </c>
      <c r="B13842" t="s">
        <v>22301</v>
      </c>
      <c r="C13842" t="s">
        <v>22299</v>
      </c>
      <c r="D13842">
        <v>6.65</v>
      </c>
      <c r="E13842">
        <v>20</v>
      </c>
      <c r="G13842" t="s">
        <v>55</v>
      </c>
      <c r="H13842" t="s">
        <v>46</v>
      </c>
      <c r="I13842" t="s">
        <v>8360</v>
      </c>
      <c r="K13842"/>
      <c r="L13842" t="s">
        <v>22302</v>
      </c>
      <c r="M13842" t="s">
        <v>20396</v>
      </c>
      <c r="N13842">
        <v>4</v>
      </c>
      <c r="P13842" t="s">
        <v>20366</v>
      </c>
      <c r="Q13842" t="s">
        <v>22303</v>
      </c>
      <c r="S13842" t="s">
        <v>20368</v>
      </c>
    </row>
    <row r="13843" spans="1:19" hidden="1" x14ac:dyDescent="0.2">
      <c r="A13843">
        <v>2552</v>
      </c>
      <c r="B13843" t="s">
        <v>22301</v>
      </c>
      <c r="C13843" t="s">
        <v>21490</v>
      </c>
      <c r="D13843">
        <v>3.8</v>
      </c>
      <c r="E13843" t="s">
        <v>383</v>
      </c>
      <c r="G13843" t="s">
        <v>55</v>
      </c>
      <c r="H13843" t="s">
        <v>46</v>
      </c>
      <c r="I13843" t="s">
        <v>8360</v>
      </c>
      <c r="K13843"/>
      <c r="L13843" t="s">
        <v>22302</v>
      </c>
      <c r="M13843" t="s">
        <v>20396</v>
      </c>
      <c r="N13843">
        <v>4</v>
      </c>
      <c r="P13843" t="s">
        <v>20366</v>
      </c>
      <c r="Q13843" t="s">
        <v>22303</v>
      </c>
      <c r="S13843" t="s">
        <v>20368</v>
      </c>
    </row>
    <row r="13844" spans="1:19" hidden="1" x14ac:dyDescent="0.2">
      <c r="A13844">
        <v>2552</v>
      </c>
      <c r="B13844" t="s">
        <v>22301</v>
      </c>
      <c r="C13844" t="s">
        <v>21494</v>
      </c>
      <c r="D13844">
        <v>5.08</v>
      </c>
      <c r="E13844" t="s">
        <v>383</v>
      </c>
      <c r="G13844" t="s">
        <v>55</v>
      </c>
      <c r="H13844" t="s">
        <v>46</v>
      </c>
      <c r="I13844" t="s">
        <v>8360</v>
      </c>
      <c r="K13844"/>
      <c r="L13844" t="s">
        <v>22302</v>
      </c>
      <c r="M13844" t="s">
        <v>20396</v>
      </c>
      <c r="N13844">
        <v>4</v>
      </c>
      <c r="P13844" t="s">
        <v>20366</v>
      </c>
      <c r="Q13844" t="s">
        <v>22303</v>
      </c>
      <c r="S13844" t="s">
        <v>20368</v>
      </c>
    </row>
    <row r="13845" spans="1:19" hidden="1" x14ac:dyDescent="0.2">
      <c r="A13845">
        <v>2554</v>
      </c>
      <c r="B13845" t="s">
        <v>22304</v>
      </c>
      <c r="C13845" t="s">
        <v>105</v>
      </c>
      <c r="D13845">
        <v>3.25</v>
      </c>
      <c r="E13845">
        <v>20</v>
      </c>
      <c r="F13845" t="s">
        <v>22305</v>
      </c>
      <c r="G13845" t="s">
        <v>31</v>
      </c>
      <c r="H13845" t="s">
        <v>46</v>
      </c>
      <c r="I13845" t="s">
        <v>2449</v>
      </c>
      <c r="K13845"/>
      <c r="L13845" t="s">
        <v>22306</v>
      </c>
      <c r="M13845" t="s">
        <v>26</v>
      </c>
      <c r="N13845">
        <v>2</v>
      </c>
      <c r="P13845" t="s">
        <v>20366</v>
      </c>
      <c r="Q13845" t="s">
        <v>22307</v>
      </c>
      <c r="S13845" t="s">
        <v>20368</v>
      </c>
    </row>
    <row r="13846" spans="1:19" hidden="1" x14ac:dyDescent="0.2">
      <c r="A13846">
        <v>2554</v>
      </c>
      <c r="B13846" t="s">
        <v>22304</v>
      </c>
      <c r="C13846" t="s">
        <v>20452</v>
      </c>
      <c r="D13846">
        <v>9.1199999999999992</v>
      </c>
      <c r="E13846">
        <v>20</v>
      </c>
      <c r="F13846" t="s">
        <v>22305</v>
      </c>
      <c r="G13846" t="s">
        <v>31</v>
      </c>
      <c r="H13846" t="s">
        <v>46</v>
      </c>
      <c r="I13846" t="s">
        <v>2449</v>
      </c>
      <c r="K13846"/>
      <c r="L13846" t="s">
        <v>22306</v>
      </c>
      <c r="M13846" t="s">
        <v>26</v>
      </c>
      <c r="N13846">
        <v>2</v>
      </c>
      <c r="P13846" t="s">
        <v>20366</v>
      </c>
      <c r="Q13846" t="s">
        <v>22307</v>
      </c>
      <c r="S13846" t="s">
        <v>20368</v>
      </c>
    </row>
    <row r="13847" spans="1:19" hidden="1" x14ac:dyDescent="0.2">
      <c r="A13847">
        <v>2555</v>
      </c>
      <c r="B13847" t="s">
        <v>10395</v>
      </c>
      <c r="C13847" t="s">
        <v>22308</v>
      </c>
      <c r="D13847">
        <v>11.8</v>
      </c>
      <c r="E13847">
        <v>25</v>
      </c>
      <c r="G13847" t="s">
        <v>12576</v>
      </c>
      <c r="H13847" t="s">
        <v>23</v>
      </c>
      <c r="I13847" t="s">
        <v>9728</v>
      </c>
      <c r="K13847"/>
      <c r="L13847" t="s">
        <v>10396</v>
      </c>
      <c r="M13847" t="s">
        <v>20396</v>
      </c>
      <c r="N13847">
        <v>4</v>
      </c>
      <c r="P13847" t="s">
        <v>20366</v>
      </c>
      <c r="Q13847" t="s">
        <v>22309</v>
      </c>
      <c r="S13847" t="s">
        <v>20368</v>
      </c>
    </row>
    <row r="13848" spans="1:19" hidden="1" x14ac:dyDescent="0.2">
      <c r="A13848">
        <v>2555</v>
      </c>
      <c r="B13848" t="s">
        <v>10395</v>
      </c>
      <c r="C13848" t="s">
        <v>22310</v>
      </c>
      <c r="D13848">
        <v>16.7</v>
      </c>
      <c r="E13848">
        <v>25</v>
      </c>
      <c r="G13848" t="s">
        <v>12576</v>
      </c>
      <c r="H13848" t="s">
        <v>23</v>
      </c>
      <c r="I13848" t="s">
        <v>9728</v>
      </c>
      <c r="K13848"/>
      <c r="L13848" t="s">
        <v>10396</v>
      </c>
      <c r="M13848" t="s">
        <v>20396</v>
      </c>
      <c r="N13848">
        <v>4</v>
      </c>
      <c r="P13848" t="s">
        <v>20366</v>
      </c>
      <c r="Q13848" t="s">
        <v>22309</v>
      </c>
      <c r="S13848" t="s">
        <v>20368</v>
      </c>
    </row>
    <row r="13849" spans="1:19" hidden="1" x14ac:dyDescent="0.2">
      <c r="A13849">
        <v>2556</v>
      </c>
      <c r="B13849" t="s">
        <v>22311</v>
      </c>
      <c r="C13849" t="s">
        <v>105</v>
      </c>
      <c r="D13849">
        <v>5.12</v>
      </c>
      <c r="E13849">
        <v>25</v>
      </c>
      <c r="F13849" t="s">
        <v>79</v>
      </c>
      <c r="G13849" t="s">
        <v>55</v>
      </c>
      <c r="H13849" t="s">
        <v>46</v>
      </c>
      <c r="I13849" t="s">
        <v>5293</v>
      </c>
      <c r="K13849"/>
      <c r="L13849" t="s">
        <v>22312</v>
      </c>
      <c r="M13849" t="s">
        <v>20396</v>
      </c>
      <c r="N13849">
        <v>4</v>
      </c>
      <c r="P13849" t="s">
        <v>20366</v>
      </c>
      <c r="Q13849" t="s">
        <v>22313</v>
      </c>
      <c r="S13849" t="s">
        <v>20368</v>
      </c>
    </row>
    <row r="13850" spans="1:19" hidden="1" x14ac:dyDescent="0.2">
      <c r="A13850">
        <v>2557</v>
      </c>
      <c r="B13850" t="s">
        <v>22314</v>
      </c>
      <c r="C13850" t="s">
        <v>21043</v>
      </c>
      <c r="D13850">
        <v>5.0199999999999996</v>
      </c>
      <c r="E13850">
        <v>25</v>
      </c>
      <c r="G13850" t="s">
        <v>55</v>
      </c>
      <c r="H13850" t="s">
        <v>46</v>
      </c>
      <c r="I13850" t="s">
        <v>8360</v>
      </c>
      <c r="K13850"/>
      <c r="L13850" t="s">
        <v>22315</v>
      </c>
      <c r="M13850" t="s">
        <v>26</v>
      </c>
      <c r="N13850">
        <v>2</v>
      </c>
      <c r="P13850" t="s">
        <v>20366</v>
      </c>
      <c r="Q13850" t="s">
        <v>22316</v>
      </c>
      <c r="S13850" t="s">
        <v>20368</v>
      </c>
    </row>
    <row r="13851" spans="1:19" hidden="1" x14ac:dyDescent="0.2">
      <c r="A13851">
        <v>2557</v>
      </c>
      <c r="B13851" t="s">
        <v>22314</v>
      </c>
      <c r="C13851" t="s">
        <v>21040</v>
      </c>
      <c r="D13851">
        <v>5</v>
      </c>
      <c r="E13851">
        <v>25</v>
      </c>
      <c r="G13851" t="s">
        <v>55</v>
      </c>
      <c r="H13851" t="s">
        <v>46</v>
      </c>
      <c r="I13851" t="s">
        <v>8360</v>
      </c>
      <c r="K13851"/>
      <c r="L13851" t="s">
        <v>22315</v>
      </c>
      <c r="M13851" t="s">
        <v>26</v>
      </c>
      <c r="N13851">
        <v>2</v>
      </c>
      <c r="P13851" t="s">
        <v>20366</v>
      </c>
      <c r="Q13851" t="s">
        <v>22316</v>
      </c>
      <c r="S13851" t="s">
        <v>20368</v>
      </c>
    </row>
    <row r="13852" spans="1:19" hidden="1" x14ac:dyDescent="0.2">
      <c r="A13852">
        <v>2558</v>
      </c>
      <c r="B13852" t="s">
        <v>10103</v>
      </c>
      <c r="C13852" t="s">
        <v>105</v>
      </c>
      <c r="D13852">
        <v>9.1</v>
      </c>
      <c r="E13852">
        <v>10</v>
      </c>
      <c r="F13852" t="s">
        <v>20947</v>
      </c>
      <c r="G13852" t="s">
        <v>55</v>
      </c>
      <c r="H13852" t="s">
        <v>46</v>
      </c>
      <c r="I13852" t="s">
        <v>22317</v>
      </c>
      <c r="J13852" t="s">
        <v>43</v>
      </c>
      <c r="K13852" t="s">
        <v>22318</v>
      </c>
      <c r="L13852" t="s">
        <v>22319</v>
      </c>
      <c r="M13852" t="s">
        <v>20365</v>
      </c>
      <c r="N13852">
        <v>8</v>
      </c>
      <c r="O13852" t="s">
        <v>10107</v>
      </c>
      <c r="P13852" t="s">
        <v>20366</v>
      </c>
      <c r="Q13852" t="s">
        <v>22320</v>
      </c>
      <c r="S13852" t="s">
        <v>20368</v>
      </c>
    </row>
    <row r="13853" spans="1:19" hidden="1" x14ac:dyDescent="0.2">
      <c r="A13853">
        <v>2558</v>
      </c>
      <c r="B13853" t="s">
        <v>10103</v>
      </c>
      <c r="C13853" t="s">
        <v>105</v>
      </c>
      <c r="D13853">
        <v>9.02</v>
      </c>
      <c r="E13853">
        <v>20</v>
      </c>
      <c r="F13853" t="s">
        <v>20947</v>
      </c>
      <c r="G13853" t="s">
        <v>55</v>
      </c>
      <c r="H13853" t="s">
        <v>46</v>
      </c>
      <c r="I13853" t="s">
        <v>22317</v>
      </c>
      <c r="J13853" t="s">
        <v>43</v>
      </c>
      <c r="K13853" t="s">
        <v>22318</v>
      </c>
      <c r="L13853" t="s">
        <v>22319</v>
      </c>
      <c r="M13853" t="s">
        <v>20365</v>
      </c>
      <c r="N13853">
        <v>8</v>
      </c>
      <c r="O13853" t="s">
        <v>10107</v>
      </c>
      <c r="P13853" t="s">
        <v>20366</v>
      </c>
      <c r="Q13853" t="s">
        <v>22320</v>
      </c>
      <c r="S13853" t="s">
        <v>20368</v>
      </c>
    </row>
    <row r="13854" spans="1:19" hidden="1" x14ac:dyDescent="0.2">
      <c r="A13854">
        <v>2558</v>
      </c>
      <c r="B13854" t="s">
        <v>10103</v>
      </c>
      <c r="C13854" t="s">
        <v>105</v>
      </c>
      <c r="D13854">
        <v>8.94</v>
      </c>
      <c r="E13854">
        <v>30</v>
      </c>
      <c r="F13854" t="s">
        <v>20947</v>
      </c>
      <c r="G13854" t="s">
        <v>55</v>
      </c>
      <c r="H13854" t="s">
        <v>46</v>
      </c>
      <c r="I13854" t="s">
        <v>22317</v>
      </c>
      <c r="J13854" t="s">
        <v>43</v>
      </c>
      <c r="K13854" t="s">
        <v>22318</v>
      </c>
      <c r="L13854" t="s">
        <v>22319</v>
      </c>
      <c r="M13854" t="s">
        <v>20365</v>
      </c>
      <c r="N13854">
        <v>8</v>
      </c>
      <c r="O13854" t="s">
        <v>10107</v>
      </c>
      <c r="P13854" t="s">
        <v>20366</v>
      </c>
      <c r="Q13854" t="s">
        <v>22320</v>
      </c>
      <c r="S13854" t="s">
        <v>20368</v>
      </c>
    </row>
    <row r="13855" spans="1:19" hidden="1" x14ac:dyDescent="0.2">
      <c r="A13855">
        <v>2558</v>
      </c>
      <c r="B13855" t="s">
        <v>10103</v>
      </c>
      <c r="C13855" t="s">
        <v>105</v>
      </c>
      <c r="D13855">
        <v>8.86</v>
      </c>
      <c r="E13855">
        <v>40</v>
      </c>
      <c r="F13855" t="s">
        <v>20947</v>
      </c>
      <c r="G13855" t="s">
        <v>55</v>
      </c>
      <c r="H13855" t="s">
        <v>46</v>
      </c>
      <c r="I13855" t="s">
        <v>22317</v>
      </c>
      <c r="J13855" t="s">
        <v>43</v>
      </c>
      <c r="K13855" t="s">
        <v>22318</v>
      </c>
      <c r="L13855" t="s">
        <v>22319</v>
      </c>
      <c r="M13855" t="s">
        <v>20365</v>
      </c>
      <c r="N13855">
        <v>8</v>
      </c>
      <c r="O13855" t="s">
        <v>10107</v>
      </c>
      <c r="P13855" t="s">
        <v>20366</v>
      </c>
      <c r="Q13855" t="s">
        <v>22320</v>
      </c>
      <c r="S13855" t="s">
        <v>20368</v>
      </c>
    </row>
    <row r="13856" spans="1:19" hidden="1" x14ac:dyDescent="0.2">
      <c r="A13856">
        <v>2558</v>
      </c>
      <c r="B13856" t="s">
        <v>10103</v>
      </c>
      <c r="C13856" t="s">
        <v>105</v>
      </c>
      <c r="D13856">
        <v>9.09</v>
      </c>
      <c r="E13856">
        <v>15</v>
      </c>
      <c r="F13856" t="s">
        <v>20947</v>
      </c>
      <c r="G13856" t="s">
        <v>55</v>
      </c>
      <c r="H13856" t="s">
        <v>46</v>
      </c>
      <c r="I13856" t="s">
        <v>22321</v>
      </c>
      <c r="J13856" t="s">
        <v>43</v>
      </c>
      <c r="K13856" t="s">
        <v>22318</v>
      </c>
      <c r="L13856" t="s">
        <v>22319</v>
      </c>
      <c r="M13856" t="s">
        <v>20365</v>
      </c>
      <c r="N13856">
        <v>8</v>
      </c>
      <c r="O13856" t="s">
        <v>10107</v>
      </c>
      <c r="P13856" t="s">
        <v>20366</v>
      </c>
      <c r="Q13856" t="s">
        <v>22320</v>
      </c>
      <c r="S13856" t="s">
        <v>20368</v>
      </c>
    </row>
    <row r="13857" spans="1:19" hidden="1" x14ac:dyDescent="0.2">
      <c r="A13857">
        <v>2558</v>
      </c>
      <c r="B13857" t="s">
        <v>10103</v>
      </c>
      <c r="C13857" t="s">
        <v>105</v>
      </c>
      <c r="D13857">
        <v>9.0299999999999994</v>
      </c>
      <c r="E13857">
        <v>25</v>
      </c>
      <c r="F13857" t="s">
        <v>20947</v>
      </c>
      <c r="G13857" t="s">
        <v>55</v>
      </c>
      <c r="H13857" t="s">
        <v>46</v>
      </c>
      <c r="I13857" t="s">
        <v>22321</v>
      </c>
      <c r="J13857" t="s">
        <v>43</v>
      </c>
      <c r="K13857" t="s">
        <v>22318</v>
      </c>
      <c r="L13857" t="s">
        <v>22319</v>
      </c>
      <c r="M13857" t="s">
        <v>20365</v>
      </c>
      <c r="N13857">
        <v>8</v>
      </c>
      <c r="O13857" t="s">
        <v>10107</v>
      </c>
      <c r="P13857" t="s">
        <v>20366</v>
      </c>
      <c r="Q13857" t="s">
        <v>22320</v>
      </c>
      <c r="S13857" t="s">
        <v>20368</v>
      </c>
    </row>
    <row r="13858" spans="1:19" hidden="1" x14ac:dyDescent="0.2">
      <c r="A13858">
        <v>2558</v>
      </c>
      <c r="B13858" t="s">
        <v>10103</v>
      </c>
      <c r="C13858" t="s">
        <v>105</v>
      </c>
      <c r="D13858">
        <v>8.9700000000000006</v>
      </c>
      <c r="E13858">
        <v>35</v>
      </c>
      <c r="F13858" t="s">
        <v>20947</v>
      </c>
      <c r="G13858" t="s">
        <v>55</v>
      </c>
      <c r="H13858" t="s">
        <v>46</v>
      </c>
      <c r="I13858" t="s">
        <v>22321</v>
      </c>
      <c r="J13858" t="s">
        <v>43</v>
      </c>
      <c r="K13858" t="s">
        <v>22318</v>
      </c>
      <c r="L13858" t="s">
        <v>22319</v>
      </c>
      <c r="M13858" t="s">
        <v>20365</v>
      </c>
      <c r="N13858">
        <v>8</v>
      </c>
      <c r="O13858" t="s">
        <v>10107</v>
      </c>
      <c r="P13858" t="s">
        <v>20366</v>
      </c>
      <c r="Q13858" t="s">
        <v>22320</v>
      </c>
      <c r="S13858" t="s">
        <v>20368</v>
      </c>
    </row>
    <row r="13859" spans="1:19" hidden="1" x14ac:dyDescent="0.2">
      <c r="A13859">
        <v>2558</v>
      </c>
      <c r="B13859" t="s">
        <v>10103</v>
      </c>
      <c r="C13859" t="s">
        <v>105</v>
      </c>
      <c r="D13859">
        <v>8.91</v>
      </c>
      <c r="E13859">
        <v>45</v>
      </c>
      <c r="F13859" t="s">
        <v>20947</v>
      </c>
      <c r="G13859" t="s">
        <v>55</v>
      </c>
      <c r="H13859" t="s">
        <v>46</v>
      </c>
      <c r="I13859" t="s">
        <v>22321</v>
      </c>
      <c r="J13859" t="s">
        <v>43</v>
      </c>
      <c r="K13859" t="s">
        <v>22318</v>
      </c>
      <c r="L13859" t="s">
        <v>22319</v>
      </c>
      <c r="M13859" t="s">
        <v>20365</v>
      </c>
      <c r="N13859">
        <v>8</v>
      </c>
      <c r="O13859" t="s">
        <v>10107</v>
      </c>
      <c r="P13859" t="s">
        <v>20366</v>
      </c>
      <c r="Q13859" t="s">
        <v>22320</v>
      </c>
      <c r="S13859" t="s">
        <v>20368</v>
      </c>
    </row>
    <row r="13860" spans="1:19" hidden="1" x14ac:dyDescent="0.2">
      <c r="A13860">
        <v>2558</v>
      </c>
      <c r="B13860" t="s">
        <v>10103</v>
      </c>
      <c r="C13860" t="s">
        <v>105</v>
      </c>
      <c r="D13860">
        <v>9.17</v>
      </c>
      <c r="E13860">
        <v>5</v>
      </c>
      <c r="F13860" t="s">
        <v>22322</v>
      </c>
      <c r="G13860" t="s">
        <v>31</v>
      </c>
      <c r="H13860" t="s">
        <v>46</v>
      </c>
      <c r="I13860" t="s">
        <v>8984</v>
      </c>
      <c r="K13860" t="s">
        <v>22318</v>
      </c>
      <c r="L13860" t="s">
        <v>22319</v>
      </c>
      <c r="M13860" t="s">
        <v>20365</v>
      </c>
      <c r="N13860">
        <v>8</v>
      </c>
      <c r="O13860" t="s">
        <v>10107</v>
      </c>
      <c r="P13860" t="s">
        <v>20366</v>
      </c>
      <c r="Q13860" t="s">
        <v>22320</v>
      </c>
      <c r="S13860" t="s">
        <v>20368</v>
      </c>
    </row>
    <row r="13861" spans="1:19" hidden="1" x14ac:dyDescent="0.2">
      <c r="A13861">
        <v>2558</v>
      </c>
      <c r="B13861" t="s">
        <v>10103</v>
      </c>
      <c r="C13861" t="s">
        <v>105</v>
      </c>
      <c r="D13861">
        <v>9.01</v>
      </c>
      <c r="E13861">
        <v>25</v>
      </c>
      <c r="F13861" t="s">
        <v>22322</v>
      </c>
      <c r="I13861" t="s">
        <v>1414</v>
      </c>
      <c r="K13861" t="s">
        <v>22318</v>
      </c>
      <c r="L13861" t="s">
        <v>22319</v>
      </c>
      <c r="M13861" t="s">
        <v>20365</v>
      </c>
      <c r="N13861">
        <v>8</v>
      </c>
      <c r="O13861" t="s">
        <v>10107</v>
      </c>
      <c r="P13861" t="s">
        <v>20366</v>
      </c>
      <c r="Q13861" t="s">
        <v>22320</v>
      </c>
      <c r="S13861" t="s">
        <v>20368</v>
      </c>
    </row>
    <row r="13862" spans="1:19" hidden="1" x14ac:dyDescent="0.2">
      <c r="A13862">
        <v>2558</v>
      </c>
      <c r="B13862" t="s">
        <v>10103</v>
      </c>
      <c r="C13862" t="s">
        <v>105</v>
      </c>
      <c r="D13862">
        <v>8.89</v>
      </c>
      <c r="E13862">
        <v>45</v>
      </c>
      <c r="F13862" t="s">
        <v>22322</v>
      </c>
      <c r="I13862" t="s">
        <v>1414</v>
      </c>
      <c r="K13862" t="s">
        <v>22318</v>
      </c>
      <c r="L13862" t="s">
        <v>22319</v>
      </c>
      <c r="M13862" t="s">
        <v>20365</v>
      </c>
      <c r="N13862">
        <v>8</v>
      </c>
      <c r="O13862" t="s">
        <v>10107</v>
      </c>
      <c r="P13862" t="s">
        <v>20366</v>
      </c>
      <c r="Q13862" t="s">
        <v>22320</v>
      </c>
      <c r="S13862" t="s">
        <v>20368</v>
      </c>
    </row>
    <row r="13863" spans="1:19" hidden="1" x14ac:dyDescent="0.2">
      <c r="A13863">
        <v>2558</v>
      </c>
      <c r="B13863" t="s">
        <v>10103</v>
      </c>
      <c r="C13863" t="s">
        <v>22308</v>
      </c>
      <c r="D13863">
        <v>8.24</v>
      </c>
      <c r="E13863">
        <v>25</v>
      </c>
      <c r="F13863" t="s">
        <v>22323</v>
      </c>
      <c r="H13863" t="s">
        <v>23</v>
      </c>
      <c r="I13863" t="s">
        <v>1414</v>
      </c>
      <c r="K13863" t="s">
        <v>22318</v>
      </c>
      <c r="L13863" t="s">
        <v>22319</v>
      </c>
      <c r="M13863" t="s">
        <v>20365</v>
      </c>
      <c r="N13863">
        <v>8</v>
      </c>
      <c r="O13863" t="s">
        <v>10107</v>
      </c>
      <c r="P13863" t="s">
        <v>20366</v>
      </c>
      <c r="Q13863" t="s">
        <v>22320</v>
      </c>
      <c r="S13863" t="s">
        <v>20368</v>
      </c>
    </row>
    <row r="13864" spans="1:19" hidden="1" x14ac:dyDescent="0.2">
      <c r="A13864">
        <v>2558</v>
      </c>
      <c r="B13864" t="s">
        <v>10103</v>
      </c>
      <c r="C13864" t="s">
        <v>22310</v>
      </c>
      <c r="D13864">
        <v>8.93</v>
      </c>
      <c r="E13864">
        <v>25</v>
      </c>
      <c r="F13864" t="s">
        <v>22323</v>
      </c>
      <c r="H13864" t="s">
        <v>23</v>
      </c>
      <c r="I13864" t="s">
        <v>1414</v>
      </c>
      <c r="K13864" t="s">
        <v>22318</v>
      </c>
      <c r="L13864" t="s">
        <v>22319</v>
      </c>
      <c r="M13864" t="s">
        <v>20365</v>
      </c>
      <c r="N13864">
        <v>8</v>
      </c>
      <c r="O13864" t="s">
        <v>10107</v>
      </c>
      <c r="P13864" t="s">
        <v>20366</v>
      </c>
      <c r="Q13864" t="s">
        <v>22320</v>
      </c>
      <c r="S13864" t="s">
        <v>20368</v>
      </c>
    </row>
    <row r="13865" spans="1:19" hidden="1" x14ac:dyDescent="0.2">
      <c r="A13865">
        <v>2558</v>
      </c>
      <c r="B13865" t="s">
        <v>10103</v>
      </c>
      <c r="C13865" t="s">
        <v>105</v>
      </c>
      <c r="D13865">
        <v>8.76</v>
      </c>
      <c r="E13865">
        <v>20</v>
      </c>
      <c r="F13865" t="s">
        <v>2972</v>
      </c>
      <c r="G13865" t="s">
        <v>55</v>
      </c>
      <c r="H13865" t="s">
        <v>46</v>
      </c>
      <c r="I13865" t="s">
        <v>1455</v>
      </c>
      <c r="K13865" t="s">
        <v>22318</v>
      </c>
      <c r="L13865" t="s">
        <v>22319</v>
      </c>
      <c r="M13865" t="s">
        <v>20365</v>
      </c>
      <c r="N13865">
        <v>8</v>
      </c>
      <c r="O13865" t="s">
        <v>10107</v>
      </c>
      <c r="P13865" t="s">
        <v>20366</v>
      </c>
      <c r="Q13865" t="s">
        <v>22320</v>
      </c>
      <c r="S13865" t="s">
        <v>20368</v>
      </c>
    </row>
    <row r="13866" spans="1:19" hidden="1" x14ac:dyDescent="0.2">
      <c r="A13866">
        <v>2558</v>
      </c>
      <c r="B13866" t="s">
        <v>10103</v>
      </c>
      <c r="C13866" t="s">
        <v>105</v>
      </c>
      <c r="D13866">
        <v>8.7799999999999994</v>
      </c>
      <c r="E13866">
        <v>30</v>
      </c>
      <c r="F13866" t="s">
        <v>2972</v>
      </c>
      <c r="G13866" t="s">
        <v>567</v>
      </c>
      <c r="H13866" t="s">
        <v>46</v>
      </c>
      <c r="I13866" t="s">
        <v>1455</v>
      </c>
      <c r="K13866" t="s">
        <v>22318</v>
      </c>
      <c r="L13866" t="s">
        <v>22319</v>
      </c>
      <c r="M13866" t="s">
        <v>20365</v>
      </c>
      <c r="N13866">
        <v>8</v>
      </c>
      <c r="O13866" t="s">
        <v>10107</v>
      </c>
      <c r="P13866" t="s">
        <v>20366</v>
      </c>
      <c r="Q13866" t="s">
        <v>22320</v>
      </c>
      <c r="S13866" t="s">
        <v>20368</v>
      </c>
    </row>
    <row r="13867" spans="1:19" hidden="1" x14ac:dyDescent="0.2">
      <c r="A13867">
        <v>2558</v>
      </c>
      <c r="B13867" t="s">
        <v>10103</v>
      </c>
      <c r="C13867" t="s">
        <v>105</v>
      </c>
      <c r="D13867">
        <v>8.84</v>
      </c>
      <c r="E13867">
        <v>20</v>
      </c>
      <c r="F13867" t="s">
        <v>22324</v>
      </c>
      <c r="G13867" t="s">
        <v>31</v>
      </c>
      <c r="H13867" t="s">
        <v>46</v>
      </c>
      <c r="I13867" t="s">
        <v>6097</v>
      </c>
      <c r="K13867" t="s">
        <v>22318</v>
      </c>
      <c r="L13867" t="s">
        <v>22319</v>
      </c>
      <c r="M13867" t="s">
        <v>20365</v>
      </c>
      <c r="N13867">
        <v>8</v>
      </c>
      <c r="O13867" t="s">
        <v>10107</v>
      </c>
      <c r="P13867" t="s">
        <v>20366</v>
      </c>
      <c r="Q13867" t="s">
        <v>22320</v>
      </c>
      <c r="S13867" t="s">
        <v>20368</v>
      </c>
    </row>
    <row r="13868" spans="1:19" hidden="1" x14ac:dyDescent="0.2">
      <c r="A13868">
        <v>2558</v>
      </c>
      <c r="B13868" t="s">
        <v>10103</v>
      </c>
      <c r="C13868" t="s">
        <v>105</v>
      </c>
      <c r="D13868">
        <v>8.8800000000000008</v>
      </c>
      <c r="E13868">
        <v>25</v>
      </c>
      <c r="F13868" t="s">
        <v>20947</v>
      </c>
      <c r="G13868" t="s">
        <v>55</v>
      </c>
      <c r="H13868" t="s">
        <v>46</v>
      </c>
      <c r="I13868" t="s">
        <v>564</v>
      </c>
      <c r="K13868" t="s">
        <v>22318</v>
      </c>
      <c r="L13868" t="s">
        <v>22319</v>
      </c>
      <c r="M13868" t="s">
        <v>20365</v>
      </c>
      <c r="N13868">
        <v>8</v>
      </c>
      <c r="O13868" t="s">
        <v>10107</v>
      </c>
      <c r="P13868" t="s">
        <v>20366</v>
      </c>
      <c r="Q13868" t="s">
        <v>22320</v>
      </c>
      <c r="S13868" t="s">
        <v>20368</v>
      </c>
    </row>
    <row r="13869" spans="1:19" hidden="1" x14ac:dyDescent="0.2">
      <c r="A13869">
        <v>2560</v>
      </c>
      <c r="B13869" t="s">
        <v>22325</v>
      </c>
      <c r="C13869" t="s">
        <v>105</v>
      </c>
      <c r="D13869">
        <v>5.0199999999999996</v>
      </c>
      <c r="G13869" t="s">
        <v>189</v>
      </c>
      <c r="I13869" t="s">
        <v>22326</v>
      </c>
      <c r="K13869"/>
      <c r="L13869" t="s">
        <v>22327</v>
      </c>
      <c r="M13869" t="s">
        <v>26</v>
      </c>
      <c r="N13869">
        <v>2</v>
      </c>
      <c r="P13869" t="s">
        <v>20366</v>
      </c>
      <c r="Q13869" t="s">
        <v>22328</v>
      </c>
      <c r="S13869" t="s">
        <v>20368</v>
      </c>
    </row>
    <row r="13870" spans="1:19" hidden="1" x14ac:dyDescent="0.2">
      <c r="A13870">
        <v>2561</v>
      </c>
      <c r="B13870" t="s">
        <v>22329</v>
      </c>
      <c r="C13870" t="s">
        <v>105</v>
      </c>
      <c r="D13870">
        <v>10.72</v>
      </c>
      <c r="E13870">
        <v>20.8</v>
      </c>
      <c r="G13870" t="s">
        <v>55</v>
      </c>
      <c r="H13870" t="s">
        <v>23</v>
      </c>
      <c r="I13870" t="s">
        <v>22330</v>
      </c>
      <c r="K13870"/>
      <c r="L13870" t="s">
        <v>22331</v>
      </c>
      <c r="M13870" t="s">
        <v>20396</v>
      </c>
      <c r="N13870">
        <v>4</v>
      </c>
      <c r="P13870" t="s">
        <v>20366</v>
      </c>
      <c r="Q13870" t="s">
        <v>22332</v>
      </c>
      <c r="S13870" t="s">
        <v>20368</v>
      </c>
    </row>
    <row r="13871" spans="1:19" hidden="1" x14ac:dyDescent="0.2">
      <c r="A13871">
        <v>2562</v>
      </c>
      <c r="B13871" t="s">
        <v>22333</v>
      </c>
      <c r="C13871" t="s">
        <v>105</v>
      </c>
      <c r="D13871">
        <v>4.5999999999999996</v>
      </c>
      <c r="E13871">
        <v>25</v>
      </c>
      <c r="G13871" t="s">
        <v>55</v>
      </c>
      <c r="H13871" t="s">
        <v>23</v>
      </c>
      <c r="I13871" t="s">
        <v>1884</v>
      </c>
      <c r="K13871"/>
      <c r="L13871" t="s">
        <v>22334</v>
      </c>
      <c r="M13871" t="s">
        <v>20396</v>
      </c>
      <c r="N13871">
        <v>4</v>
      </c>
      <c r="P13871" t="s">
        <v>20366</v>
      </c>
      <c r="Q13871" t="s">
        <v>22335</v>
      </c>
      <c r="S13871" t="s">
        <v>20368</v>
      </c>
    </row>
    <row r="13872" spans="1:19" hidden="1" x14ac:dyDescent="0.2">
      <c r="A13872">
        <v>2563</v>
      </c>
      <c r="B13872" t="s">
        <v>22336</v>
      </c>
      <c r="C13872" t="s">
        <v>105</v>
      </c>
      <c r="D13872">
        <v>3.23</v>
      </c>
      <c r="E13872">
        <v>7</v>
      </c>
      <c r="F13872" t="s">
        <v>20412</v>
      </c>
      <c r="G13872" t="s">
        <v>55</v>
      </c>
      <c r="H13872" t="s">
        <v>23</v>
      </c>
      <c r="I13872" t="s">
        <v>7650</v>
      </c>
      <c r="K13872"/>
      <c r="L13872" t="s">
        <v>22337</v>
      </c>
      <c r="M13872" t="s">
        <v>20623</v>
      </c>
      <c r="N13872">
        <v>6</v>
      </c>
      <c r="O13872" t="s">
        <v>22338</v>
      </c>
      <c r="P13872" t="s">
        <v>20366</v>
      </c>
      <c r="Q13872" t="s">
        <v>22339</v>
      </c>
      <c r="S13872" t="s">
        <v>20368</v>
      </c>
    </row>
    <row r="13873" spans="1:19" hidden="1" x14ac:dyDescent="0.2">
      <c r="A13873">
        <v>2563</v>
      </c>
      <c r="B13873" t="s">
        <v>22336</v>
      </c>
      <c r="C13873" t="s">
        <v>105</v>
      </c>
      <c r="D13873">
        <v>3.25</v>
      </c>
      <c r="E13873">
        <v>25</v>
      </c>
      <c r="F13873" t="s">
        <v>20412</v>
      </c>
      <c r="G13873" t="s">
        <v>55</v>
      </c>
      <c r="H13873" t="s">
        <v>23</v>
      </c>
      <c r="I13873" t="s">
        <v>7650</v>
      </c>
      <c r="K13873"/>
      <c r="L13873" t="s">
        <v>22337</v>
      </c>
      <c r="M13873" t="s">
        <v>20623</v>
      </c>
      <c r="N13873">
        <v>6</v>
      </c>
      <c r="O13873" t="s">
        <v>22338</v>
      </c>
      <c r="P13873" t="s">
        <v>20366</v>
      </c>
      <c r="Q13873" t="s">
        <v>22339</v>
      </c>
      <c r="S13873" t="s">
        <v>20368</v>
      </c>
    </row>
    <row r="13874" spans="1:19" hidden="1" x14ac:dyDescent="0.2">
      <c r="A13874">
        <v>2563</v>
      </c>
      <c r="B13874" t="s">
        <v>22336</v>
      </c>
      <c r="C13874" t="s">
        <v>105</v>
      </c>
      <c r="D13874">
        <v>3.31</v>
      </c>
      <c r="E13874">
        <v>37</v>
      </c>
      <c r="F13874" t="s">
        <v>20412</v>
      </c>
      <c r="G13874" t="s">
        <v>55</v>
      </c>
      <c r="H13874" t="s">
        <v>23</v>
      </c>
      <c r="I13874" t="s">
        <v>7650</v>
      </c>
      <c r="K13874"/>
      <c r="L13874" t="s">
        <v>22337</v>
      </c>
      <c r="M13874" t="s">
        <v>20623</v>
      </c>
      <c r="N13874">
        <v>6</v>
      </c>
      <c r="O13874" t="s">
        <v>22338</v>
      </c>
      <c r="P13874" t="s">
        <v>20366</v>
      </c>
      <c r="Q13874" t="s">
        <v>22339</v>
      </c>
      <c r="S13874" t="s">
        <v>20368</v>
      </c>
    </row>
    <row r="13875" spans="1:19" hidden="1" x14ac:dyDescent="0.2">
      <c r="A13875">
        <v>2563</v>
      </c>
      <c r="B13875" t="s">
        <v>22336</v>
      </c>
      <c r="C13875" t="s">
        <v>20663</v>
      </c>
      <c r="D13875">
        <v>3.45</v>
      </c>
      <c r="E13875">
        <v>25</v>
      </c>
      <c r="F13875" t="s">
        <v>20412</v>
      </c>
      <c r="G13875" t="s">
        <v>55</v>
      </c>
      <c r="H13875" t="s">
        <v>46</v>
      </c>
      <c r="I13875" t="s">
        <v>311</v>
      </c>
      <c r="K13875"/>
      <c r="L13875" t="s">
        <v>22337</v>
      </c>
      <c r="M13875" t="s">
        <v>20623</v>
      </c>
      <c r="N13875">
        <v>6</v>
      </c>
      <c r="O13875" t="s">
        <v>22338</v>
      </c>
      <c r="P13875" t="s">
        <v>20366</v>
      </c>
      <c r="Q13875" t="s">
        <v>22339</v>
      </c>
      <c r="S13875" t="s">
        <v>20368</v>
      </c>
    </row>
    <row r="13876" spans="1:19" hidden="1" x14ac:dyDescent="0.2">
      <c r="A13876">
        <v>2563</v>
      </c>
      <c r="B13876" t="s">
        <v>22336</v>
      </c>
      <c r="C13876" t="s">
        <v>20667</v>
      </c>
      <c r="D13876">
        <v>3.9</v>
      </c>
      <c r="E13876">
        <v>25</v>
      </c>
      <c r="F13876" t="s">
        <v>20412</v>
      </c>
      <c r="G13876" t="s">
        <v>55</v>
      </c>
      <c r="H13876" t="s">
        <v>46</v>
      </c>
      <c r="I13876" t="s">
        <v>311</v>
      </c>
      <c r="K13876"/>
      <c r="L13876" t="s">
        <v>22337</v>
      </c>
      <c r="M13876" t="s">
        <v>20623</v>
      </c>
      <c r="N13876">
        <v>6</v>
      </c>
      <c r="O13876" t="s">
        <v>22338</v>
      </c>
      <c r="P13876" t="s">
        <v>20366</v>
      </c>
      <c r="Q13876" t="s">
        <v>22339</v>
      </c>
      <c r="S13876" t="s">
        <v>20368</v>
      </c>
    </row>
    <row r="13877" spans="1:19" hidden="1" x14ac:dyDescent="0.2">
      <c r="A13877">
        <v>2564</v>
      </c>
      <c r="B13877" t="s">
        <v>22340</v>
      </c>
      <c r="C13877" t="s">
        <v>105</v>
      </c>
      <c r="D13877">
        <v>3.88</v>
      </c>
      <c r="E13877">
        <v>25</v>
      </c>
      <c r="F13877" t="s">
        <v>16937</v>
      </c>
      <c r="G13877" t="s">
        <v>246</v>
      </c>
      <c r="H13877" t="s">
        <v>23</v>
      </c>
      <c r="I13877" t="s">
        <v>21550</v>
      </c>
      <c r="K13877"/>
      <c r="L13877" t="s">
        <v>22341</v>
      </c>
      <c r="M13877" t="s">
        <v>20396</v>
      </c>
      <c r="N13877">
        <v>4</v>
      </c>
      <c r="P13877" t="s">
        <v>20366</v>
      </c>
      <c r="Q13877" t="s">
        <v>22342</v>
      </c>
      <c r="S13877" t="s">
        <v>20368</v>
      </c>
    </row>
    <row r="13878" spans="1:19" hidden="1" x14ac:dyDescent="0.2">
      <c r="A13878">
        <v>2564</v>
      </c>
      <c r="B13878" t="s">
        <v>22340</v>
      </c>
      <c r="C13878" t="s">
        <v>20452</v>
      </c>
      <c r="D13878">
        <v>5.35</v>
      </c>
      <c r="E13878">
        <v>25</v>
      </c>
      <c r="F13878" t="s">
        <v>16937</v>
      </c>
      <c r="G13878" t="s">
        <v>246</v>
      </c>
      <c r="H13878" t="s">
        <v>23</v>
      </c>
      <c r="I13878" t="s">
        <v>21550</v>
      </c>
      <c r="K13878"/>
      <c r="L13878" t="s">
        <v>22341</v>
      </c>
      <c r="M13878" t="s">
        <v>20396</v>
      </c>
      <c r="N13878">
        <v>4</v>
      </c>
      <c r="P13878" t="s">
        <v>20366</v>
      </c>
      <c r="Q13878" t="s">
        <v>22342</v>
      </c>
      <c r="S13878" t="s">
        <v>20368</v>
      </c>
    </row>
    <row r="13879" spans="1:19" hidden="1" x14ac:dyDescent="0.2">
      <c r="A13879">
        <v>2564</v>
      </c>
      <c r="B13879" t="s">
        <v>22340</v>
      </c>
      <c r="C13879" t="s">
        <v>105</v>
      </c>
      <c r="D13879">
        <v>4</v>
      </c>
      <c r="E13879" t="s">
        <v>414</v>
      </c>
      <c r="F13879" t="s">
        <v>16937</v>
      </c>
      <c r="G13879" t="s">
        <v>246</v>
      </c>
      <c r="H13879" t="s">
        <v>23</v>
      </c>
      <c r="I13879" t="s">
        <v>21550</v>
      </c>
      <c r="K13879"/>
      <c r="L13879" t="s">
        <v>22341</v>
      </c>
      <c r="M13879" t="s">
        <v>20396</v>
      </c>
      <c r="N13879">
        <v>4</v>
      </c>
      <c r="P13879" t="s">
        <v>20366</v>
      </c>
      <c r="Q13879" t="s">
        <v>22342</v>
      </c>
      <c r="S13879" t="s">
        <v>20368</v>
      </c>
    </row>
    <row r="13880" spans="1:19" hidden="1" x14ac:dyDescent="0.2">
      <c r="A13880">
        <v>2564</v>
      </c>
      <c r="B13880" t="s">
        <v>22340</v>
      </c>
      <c r="C13880" t="s">
        <v>20452</v>
      </c>
      <c r="D13880">
        <v>5.79</v>
      </c>
      <c r="E13880" t="s">
        <v>414</v>
      </c>
      <c r="F13880" t="s">
        <v>16937</v>
      </c>
      <c r="G13880" t="s">
        <v>246</v>
      </c>
      <c r="H13880" t="s">
        <v>23</v>
      </c>
      <c r="I13880" t="s">
        <v>21550</v>
      </c>
      <c r="K13880"/>
      <c r="L13880" t="s">
        <v>22341</v>
      </c>
      <c r="M13880" t="s">
        <v>20396</v>
      </c>
      <c r="N13880">
        <v>4</v>
      </c>
      <c r="P13880" t="s">
        <v>20366</v>
      </c>
      <c r="Q13880" t="s">
        <v>22342</v>
      </c>
      <c r="S13880" t="s">
        <v>20368</v>
      </c>
    </row>
    <row r="13881" spans="1:19" hidden="1" x14ac:dyDescent="0.2">
      <c r="A13881">
        <v>2565</v>
      </c>
      <c r="B13881" t="s">
        <v>22343</v>
      </c>
      <c r="C13881" t="s">
        <v>105</v>
      </c>
      <c r="D13881">
        <v>4.3499999999999996</v>
      </c>
      <c r="E13881">
        <v>25</v>
      </c>
      <c r="F13881" t="s">
        <v>3063</v>
      </c>
      <c r="G13881" t="s">
        <v>20906</v>
      </c>
      <c r="H13881" t="s">
        <v>46</v>
      </c>
      <c r="I13881" t="s">
        <v>3085</v>
      </c>
      <c r="K13881"/>
      <c r="L13881" t="s">
        <v>22344</v>
      </c>
      <c r="M13881" t="s">
        <v>20365</v>
      </c>
      <c r="N13881">
        <v>8</v>
      </c>
      <c r="O13881" t="s">
        <v>22345</v>
      </c>
      <c r="P13881" t="s">
        <v>20366</v>
      </c>
      <c r="Q13881" t="s">
        <v>22346</v>
      </c>
      <c r="S13881" t="s">
        <v>20368</v>
      </c>
    </row>
    <row r="13882" spans="1:19" hidden="1" x14ac:dyDescent="0.2">
      <c r="A13882">
        <v>2565</v>
      </c>
      <c r="B13882" t="s">
        <v>22343</v>
      </c>
      <c r="C13882" t="s">
        <v>20452</v>
      </c>
      <c r="D13882">
        <v>5.4</v>
      </c>
      <c r="E13882">
        <v>25</v>
      </c>
      <c r="F13882" t="s">
        <v>3063</v>
      </c>
      <c r="G13882" t="s">
        <v>20906</v>
      </c>
      <c r="H13882" t="s">
        <v>46</v>
      </c>
      <c r="I13882" t="s">
        <v>3085</v>
      </c>
      <c r="K13882"/>
      <c r="L13882" t="s">
        <v>22344</v>
      </c>
      <c r="M13882" t="s">
        <v>20365</v>
      </c>
      <c r="N13882">
        <v>8</v>
      </c>
      <c r="O13882" t="s">
        <v>22345</v>
      </c>
      <c r="P13882" t="s">
        <v>20366</v>
      </c>
      <c r="Q13882" t="s">
        <v>22346</v>
      </c>
      <c r="S13882" t="s">
        <v>20368</v>
      </c>
    </row>
    <row r="13883" spans="1:19" hidden="1" x14ac:dyDescent="0.2">
      <c r="A13883">
        <v>2565</v>
      </c>
      <c r="B13883" t="s">
        <v>22343</v>
      </c>
      <c r="C13883" t="s">
        <v>105</v>
      </c>
      <c r="D13883">
        <v>4.3</v>
      </c>
      <c r="E13883">
        <v>20</v>
      </c>
      <c r="F13883" t="s">
        <v>410</v>
      </c>
      <c r="G13883" t="s">
        <v>20908</v>
      </c>
      <c r="H13883" t="s">
        <v>46</v>
      </c>
      <c r="I13883" t="s">
        <v>21532</v>
      </c>
      <c r="K13883"/>
      <c r="L13883" t="s">
        <v>22344</v>
      </c>
      <c r="M13883" t="s">
        <v>20365</v>
      </c>
      <c r="N13883">
        <v>8</v>
      </c>
      <c r="O13883" t="s">
        <v>22345</v>
      </c>
      <c r="P13883" t="s">
        <v>20366</v>
      </c>
      <c r="Q13883" t="s">
        <v>22346</v>
      </c>
      <c r="S13883" t="s">
        <v>20368</v>
      </c>
    </row>
    <row r="13884" spans="1:19" hidden="1" x14ac:dyDescent="0.2">
      <c r="A13884">
        <v>2565</v>
      </c>
      <c r="B13884" t="s">
        <v>22343</v>
      </c>
      <c r="C13884" t="s">
        <v>20452</v>
      </c>
      <c r="D13884">
        <v>5.65</v>
      </c>
      <c r="E13884">
        <v>20</v>
      </c>
      <c r="F13884" t="s">
        <v>410</v>
      </c>
      <c r="G13884" t="s">
        <v>20908</v>
      </c>
      <c r="H13884" t="s">
        <v>46</v>
      </c>
      <c r="I13884" t="s">
        <v>21532</v>
      </c>
      <c r="K13884"/>
      <c r="L13884" t="s">
        <v>22344</v>
      </c>
      <c r="M13884" t="s">
        <v>20365</v>
      </c>
      <c r="N13884">
        <v>8</v>
      </c>
      <c r="O13884" t="s">
        <v>22345</v>
      </c>
      <c r="P13884" t="s">
        <v>20366</v>
      </c>
      <c r="Q13884" t="s">
        <v>22346</v>
      </c>
      <c r="S13884" t="s">
        <v>20368</v>
      </c>
    </row>
    <row r="13885" spans="1:19" hidden="1" x14ac:dyDescent="0.2">
      <c r="A13885">
        <v>2565</v>
      </c>
      <c r="B13885" t="s">
        <v>22343</v>
      </c>
      <c r="C13885" t="s">
        <v>105</v>
      </c>
      <c r="D13885">
        <v>4.42</v>
      </c>
      <c r="E13885">
        <v>25</v>
      </c>
      <c r="F13885" t="s">
        <v>22347</v>
      </c>
      <c r="G13885" t="s">
        <v>15920</v>
      </c>
      <c r="H13885" t="s">
        <v>46</v>
      </c>
      <c r="I13885" t="s">
        <v>47</v>
      </c>
      <c r="K13885"/>
      <c r="L13885" t="s">
        <v>22344</v>
      </c>
      <c r="M13885" t="s">
        <v>20365</v>
      </c>
      <c r="N13885">
        <v>8</v>
      </c>
      <c r="O13885" t="s">
        <v>22345</v>
      </c>
      <c r="P13885" t="s">
        <v>20366</v>
      </c>
      <c r="Q13885" t="s">
        <v>22346</v>
      </c>
      <c r="S13885" t="s">
        <v>20368</v>
      </c>
    </row>
    <row r="13886" spans="1:19" hidden="1" x14ac:dyDescent="0.2">
      <c r="A13886">
        <v>2565</v>
      </c>
      <c r="B13886" t="s">
        <v>22343</v>
      </c>
      <c r="C13886" t="s">
        <v>20452</v>
      </c>
      <c r="D13886">
        <v>5.44</v>
      </c>
      <c r="E13886">
        <v>25</v>
      </c>
      <c r="F13886" t="s">
        <v>22347</v>
      </c>
      <c r="G13886" t="s">
        <v>15920</v>
      </c>
      <c r="H13886" t="s">
        <v>46</v>
      </c>
      <c r="I13886" t="s">
        <v>47</v>
      </c>
      <c r="K13886"/>
      <c r="L13886" t="s">
        <v>22344</v>
      </c>
      <c r="M13886" t="s">
        <v>20365</v>
      </c>
      <c r="N13886">
        <v>8</v>
      </c>
      <c r="O13886" t="s">
        <v>22345</v>
      </c>
      <c r="P13886" t="s">
        <v>20366</v>
      </c>
      <c r="Q13886" t="s">
        <v>22346</v>
      </c>
      <c r="S13886" t="s">
        <v>20368</v>
      </c>
    </row>
    <row r="13887" spans="1:19" hidden="1" x14ac:dyDescent="0.2">
      <c r="A13887">
        <v>2565</v>
      </c>
      <c r="B13887" t="s">
        <v>22343</v>
      </c>
      <c r="C13887" t="s">
        <v>105</v>
      </c>
      <c r="D13887">
        <v>4.1399999999999997</v>
      </c>
      <c r="E13887">
        <v>25</v>
      </c>
      <c r="F13887" t="s">
        <v>21819</v>
      </c>
      <c r="G13887" t="s">
        <v>11004</v>
      </c>
      <c r="H13887" t="s">
        <v>46</v>
      </c>
      <c r="I13887" t="s">
        <v>21820</v>
      </c>
      <c r="K13887"/>
      <c r="L13887" t="s">
        <v>22344</v>
      </c>
      <c r="M13887" t="s">
        <v>20365</v>
      </c>
      <c r="N13887">
        <v>8</v>
      </c>
      <c r="O13887" t="s">
        <v>22345</v>
      </c>
      <c r="P13887" t="s">
        <v>20366</v>
      </c>
      <c r="Q13887" t="s">
        <v>22346</v>
      </c>
      <c r="S13887" t="s">
        <v>20368</v>
      </c>
    </row>
    <row r="13888" spans="1:19" hidden="1" x14ac:dyDescent="0.2">
      <c r="A13888">
        <v>2565</v>
      </c>
      <c r="B13888" t="s">
        <v>22343</v>
      </c>
      <c r="C13888" t="s">
        <v>20452</v>
      </c>
      <c r="D13888">
        <v>5.01</v>
      </c>
      <c r="E13888">
        <v>25</v>
      </c>
      <c r="F13888" t="s">
        <v>21819</v>
      </c>
      <c r="G13888" t="s">
        <v>11004</v>
      </c>
      <c r="H13888" t="s">
        <v>46</v>
      </c>
      <c r="I13888" t="s">
        <v>21820</v>
      </c>
      <c r="K13888"/>
      <c r="L13888" t="s">
        <v>22344</v>
      </c>
      <c r="M13888" t="s">
        <v>20365</v>
      </c>
      <c r="N13888">
        <v>8</v>
      </c>
      <c r="O13888" t="s">
        <v>22345</v>
      </c>
      <c r="P13888" t="s">
        <v>20366</v>
      </c>
      <c r="Q13888" t="s">
        <v>22346</v>
      </c>
      <c r="S13888" t="s">
        <v>20368</v>
      </c>
    </row>
    <row r="13889" spans="1:19" hidden="1" x14ac:dyDescent="0.2">
      <c r="A13889">
        <v>2565</v>
      </c>
      <c r="B13889" t="s">
        <v>22343</v>
      </c>
      <c r="C13889" t="s">
        <v>105</v>
      </c>
      <c r="D13889">
        <v>4.09</v>
      </c>
      <c r="E13889">
        <v>25</v>
      </c>
      <c r="F13889" t="s">
        <v>22348</v>
      </c>
      <c r="G13889" t="s">
        <v>55</v>
      </c>
      <c r="H13889" t="s">
        <v>46</v>
      </c>
      <c r="I13889" t="s">
        <v>20546</v>
      </c>
      <c r="K13889"/>
      <c r="L13889" t="s">
        <v>22344</v>
      </c>
      <c r="M13889" t="s">
        <v>20365</v>
      </c>
      <c r="N13889">
        <v>8</v>
      </c>
      <c r="O13889" t="s">
        <v>22345</v>
      </c>
      <c r="P13889" t="s">
        <v>20366</v>
      </c>
      <c r="Q13889" t="s">
        <v>22346</v>
      </c>
      <c r="S13889" t="s">
        <v>20368</v>
      </c>
    </row>
    <row r="13890" spans="1:19" hidden="1" x14ac:dyDescent="0.2">
      <c r="A13890">
        <v>2565</v>
      </c>
      <c r="B13890" t="s">
        <v>22343</v>
      </c>
      <c r="C13890" t="s">
        <v>20452</v>
      </c>
      <c r="D13890">
        <v>4.84</v>
      </c>
      <c r="E13890">
        <v>25</v>
      </c>
      <c r="F13890" t="s">
        <v>22348</v>
      </c>
      <c r="G13890" t="s">
        <v>55</v>
      </c>
      <c r="H13890" t="s">
        <v>46</v>
      </c>
      <c r="I13890" t="s">
        <v>20546</v>
      </c>
      <c r="K13890"/>
      <c r="L13890" t="s">
        <v>22344</v>
      </c>
      <c r="M13890" t="s">
        <v>20365</v>
      </c>
      <c r="N13890">
        <v>8</v>
      </c>
      <c r="O13890" t="s">
        <v>22345</v>
      </c>
      <c r="P13890" t="s">
        <v>20366</v>
      </c>
      <c r="Q13890" t="s">
        <v>22346</v>
      </c>
      <c r="S13890" t="s">
        <v>20368</v>
      </c>
    </row>
    <row r="13891" spans="1:19" hidden="1" x14ac:dyDescent="0.2">
      <c r="A13891">
        <v>2566</v>
      </c>
      <c r="B13891" t="s">
        <v>22349</v>
      </c>
      <c r="C13891" t="s">
        <v>20452</v>
      </c>
      <c r="D13891">
        <v>5.44</v>
      </c>
      <c r="E13891">
        <v>25</v>
      </c>
      <c r="F13891" t="s">
        <v>22350</v>
      </c>
      <c r="G13891" t="s">
        <v>55</v>
      </c>
      <c r="H13891" t="s">
        <v>46</v>
      </c>
      <c r="I13891" t="s">
        <v>20380</v>
      </c>
      <c r="K13891"/>
      <c r="L13891" t="s">
        <v>22351</v>
      </c>
      <c r="M13891" t="s">
        <v>20396</v>
      </c>
      <c r="N13891">
        <v>4</v>
      </c>
      <c r="P13891" t="s">
        <v>20366</v>
      </c>
      <c r="Q13891" t="s">
        <v>22352</v>
      </c>
      <c r="S13891" t="s">
        <v>20368</v>
      </c>
    </row>
    <row r="13892" spans="1:19" hidden="1" x14ac:dyDescent="0.2">
      <c r="A13892">
        <v>2566</v>
      </c>
      <c r="B13892" t="s">
        <v>22349</v>
      </c>
      <c r="C13892" t="s">
        <v>105</v>
      </c>
      <c r="D13892">
        <v>3.03</v>
      </c>
      <c r="E13892">
        <v>25</v>
      </c>
      <c r="F13892" t="s">
        <v>22350</v>
      </c>
      <c r="G13892" t="s">
        <v>55</v>
      </c>
      <c r="H13892" t="s">
        <v>23</v>
      </c>
      <c r="I13892" t="s">
        <v>7650</v>
      </c>
      <c r="K13892"/>
      <c r="L13892" t="s">
        <v>22351</v>
      </c>
      <c r="M13892" t="s">
        <v>20396</v>
      </c>
      <c r="N13892">
        <v>4</v>
      </c>
      <c r="P13892" t="s">
        <v>20366</v>
      </c>
      <c r="Q13892" t="s">
        <v>22352</v>
      </c>
      <c r="S13892" t="s">
        <v>20368</v>
      </c>
    </row>
    <row r="13893" spans="1:19" hidden="1" x14ac:dyDescent="0.2">
      <c r="A13893">
        <v>2566</v>
      </c>
      <c r="B13893" t="s">
        <v>22349</v>
      </c>
      <c r="C13893" t="s">
        <v>20452</v>
      </c>
      <c r="D13893">
        <v>5.73</v>
      </c>
      <c r="E13893">
        <v>25</v>
      </c>
      <c r="F13893" t="s">
        <v>22350</v>
      </c>
      <c r="G13893" t="s">
        <v>55</v>
      </c>
      <c r="H13893" t="s">
        <v>23</v>
      </c>
      <c r="I13893" t="s">
        <v>7650</v>
      </c>
      <c r="K13893"/>
      <c r="L13893" t="s">
        <v>22351</v>
      </c>
      <c r="M13893" t="s">
        <v>20396</v>
      </c>
      <c r="N13893">
        <v>4</v>
      </c>
      <c r="P13893" t="s">
        <v>20366</v>
      </c>
      <c r="Q13893" t="s">
        <v>22352</v>
      </c>
      <c r="S13893" t="s">
        <v>20368</v>
      </c>
    </row>
    <row r="13894" spans="1:19" hidden="1" x14ac:dyDescent="0.2">
      <c r="A13894">
        <v>2566</v>
      </c>
      <c r="B13894" t="s">
        <v>22349</v>
      </c>
      <c r="C13894" t="s">
        <v>105</v>
      </c>
      <c r="D13894">
        <v>3.06</v>
      </c>
      <c r="E13894">
        <v>37</v>
      </c>
      <c r="F13894" t="s">
        <v>22350</v>
      </c>
      <c r="G13894" t="s">
        <v>55</v>
      </c>
      <c r="H13894" t="s">
        <v>23</v>
      </c>
      <c r="I13894" t="s">
        <v>7650</v>
      </c>
      <c r="K13894"/>
      <c r="L13894" t="s">
        <v>22351</v>
      </c>
      <c r="M13894" t="s">
        <v>20396</v>
      </c>
      <c r="N13894">
        <v>4</v>
      </c>
      <c r="P13894" t="s">
        <v>20366</v>
      </c>
      <c r="Q13894" t="s">
        <v>22352</v>
      </c>
      <c r="S13894" t="s">
        <v>20368</v>
      </c>
    </row>
    <row r="13895" spans="1:19" hidden="1" x14ac:dyDescent="0.2">
      <c r="A13895">
        <v>2566</v>
      </c>
      <c r="B13895" t="s">
        <v>22349</v>
      </c>
      <c r="C13895" t="s">
        <v>20452</v>
      </c>
      <c r="D13895">
        <v>5.8</v>
      </c>
      <c r="E13895">
        <v>37</v>
      </c>
      <c r="F13895" t="s">
        <v>22350</v>
      </c>
      <c r="G13895" t="s">
        <v>55</v>
      </c>
      <c r="H13895" t="s">
        <v>23</v>
      </c>
      <c r="I13895" t="s">
        <v>7650</v>
      </c>
      <c r="K13895"/>
      <c r="L13895" t="s">
        <v>22351</v>
      </c>
      <c r="M13895" t="s">
        <v>20396</v>
      </c>
      <c r="N13895">
        <v>4</v>
      </c>
      <c r="P13895" t="s">
        <v>20366</v>
      </c>
      <c r="Q13895" t="s">
        <v>22352</v>
      </c>
      <c r="S13895" t="s">
        <v>20368</v>
      </c>
    </row>
    <row r="13896" spans="1:19" hidden="1" x14ac:dyDescent="0.2">
      <c r="A13896">
        <v>2567</v>
      </c>
      <c r="B13896" t="s">
        <v>22353</v>
      </c>
      <c r="C13896" t="s">
        <v>105</v>
      </c>
      <c r="D13896">
        <v>2.96</v>
      </c>
      <c r="E13896">
        <v>25</v>
      </c>
      <c r="F13896" t="s">
        <v>79</v>
      </c>
      <c r="G13896" t="s">
        <v>55</v>
      </c>
      <c r="H13896" t="s">
        <v>46</v>
      </c>
      <c r="I13896" t="s">
        <v>311</v>
      </c>
      <c r="K13896"/>
      <c r="L13896" t="s">
        <v>22354</v>
      </c>
      <c r="M13896" t="s">
        <v>20396</v>
      </c>
      <c r="N13896">
        <v>4</v>
      </c>
      <c r="P13896" t="s">
        <v>20366</v>
      </c>
      <c r="Q13896" t="s">
        <v>22355</v>
      </c>
      <c r="S13896" t="s">
        <v>20368</v>
      </c>
    </row>
    <row r="13897" spans="1:19" hidden="1" x14ac:dyDescent="0.2">
      <c r="A13897">
        <v>2567</v>
      </c>
      <c r="B13897" t="s">
        <v>22353</v>
      </c>
      <c r="C13897" t="s">
        <v>20452</v>
      </c>
      <c r="D13897">
        <v>5.81</v>
      </c>
      <c r="E13897">
        <v>25</v>
      </c>
      <c r="F13897" t="s">
        <v>79</v>
      </c>
      <c r="G13897" t="s">
        <v>55</v>
      </c>
      <c r="H13897" t="s">
        <v>46</v>
      </c>
      <c r="I13897" t="s">
        <v>311</v>
      </c>
      <c r="K13897"/>
      <c r="L13897" t="s">
        <v>22354</v>
      </c>
      <c r="M13897" t="s">
        <v>20396</v>
      </c>
      <c r="N13897">
        <v>4</v>
      </c>
      <c r="P13897" t="s">
        <v>20366</v>
      </c>
      <c r="Q13897" t="s">
        <v>22355</v>
      </c>
      <c r="S13897" t="s">
        <v>20368</v>
      </c>
    </row>
    <row r="13898" spans="1:19" hidden="1" x14ac:dyDescent="0.2">
      <c r="A13898">
        <v>2567</v>
      </c>
      <c r="B13898" t="s">
        <v>22353</v>
      </c>
      <c r="C13898" t="s">
        <v>20381</v>
      </c>
      <c r="D13898">
        <v>3.46</v>
      </c>
      <c r="E13898">
        <v>62</v>
      </c>
      <c r="F13898" t="s">
        <v>79</v>
      </c>
      <c r="G13898" t="s">
        <v>55</v>
      </c>
      <c r="H13898" t="s">
        <v>46</v>
      </c>
      <c r="I13898" t="s">
        <v>311</v>
      </c>
      <c r="K13898"/>
      <c r="L13898" t="s">
        <v>22354</v>
      </c>
      <c r="M13898" t="s">
        <v>20396</v>
      </c>
      <c r="N13898">
        <v>4</v>
      </c>
      <c r="P13898" t="s">
        <v>20366</v>
      </c>
      <c r="Q13898" t="s">
        <v>22355</v>
      </c>
      <c r="S13898" t="s">
        <v>20368</v>
      </c>
    </row>
    <row r="13899" spans="1:19" hidden="1" x14ac:dyDescent="0.2">
      <c r="A13899">
        <v>2567</v>
      </c>
      <c r="B13899" t="s">
        <v>22353</v>
      </c>
      <c r="C13899" t="s">
        <v>20471</v>
      </c>
      <c r="D13899">
        <v>6.28</v>
      </c>
      <c r="E13899">
        <v>62</v>
      </c>
      <c r="F13899" t="s">
        <v>79</v>
      </c>
      <c r="G13899" t="s">
        <v>55</v>
      </c>
      <c r="H13899" t="s">
        <v>46</v>
      </c>
      <c r="I13899" t="s">
        <v>311</v>
      </c>
      <c r="K13899"/>
      <c r="L13899" t="s">
        <v>22354</v>
      </c>
      <c r="M13899" t="s">
        <v>20396</v>
      </c>
      <c r="N13899">
        <v>4</v>
      </c>
      <c r="P13899" t="s">
        <v>20366</v>
      </c>
      <c r="Q13899" t="s">
        <v>22355</v>
      </c>
      <c r="S13899" t="s">
        <v>20368</v>
      </c>
    </row>
    <row r="13900" spans="1:19" hidden="1" x14ac:dyDescent="0.2">
      <c r="A13900">
        <v>2567</v>
      </c>
      <c r="B13900" t="s">
        <v>22353</v>
      </c>
      <c r="C13900" t="s">
        <v>105</v>
      </c>
      <c r="D13900">
        <v>2.99</v>
      </c>
      <c r="E13900">
        <v>25</v>
      </c>
      <c r="F13900" t="s">
        <v>79</v>
      </c>
      <c r="G13900" t="s">
        <v>55</v>
      </c>
      <c r="H13900" t="s">
        <v>23</v>
      </c>
      <c r="I13900" t="s">
        <v>21540</v>
      </c>
      <c r="K13900"/>
      <c r="L13900" t="s">
        <v>22354</v>
      </c>
      <c r="M13900" t="s">
        <v>20396</v>
      </c>
      <c r="N13900">
        <v>4</v>
      </c>
      <c r="P13900" t="s">
        <v>20366</v>
      </c>
      <c r="Q13900" t="s">
        <v>22355</v>
      </c>
      <c r="S13900" t="s">
        <v>20368</v>
      </c>
    </row>
    <row r="13901" spans="1:19" hidden="1" x14ac:dyDescent="0.2">
      <c r="A13901">
        <v>2567</v>
      </c>
      <c r="B13901" t="s">
        <v>22353</v>
      </c>
      <c r="C13901" t="s">
        <v>20452</v>
      </c>
      <c r="D13901">
        <v>5.83</v>
      </c>
      <c r="E13901">
        <v>25</v>
      </c>
      <c r="F13901" t="s">
        <v>79</v>
      </c>
      <c r="G13901" t="s">
        <v>55</v>
      </c>
      <c r="H13901" t="s">
        <v>23</v>
      </c>
      <c r="I13901" t="s">
        <v>21540</v>
      </c>
      <c r="K13901"/>
      <c r="L13901" t="s">
        <v>22354</v>
      </c>
      <c r="M13901" t="s">
        <v>20396</v>
      </c>
      <c r="N13901">
        <v>4</v>
      </c>
      <c r="P13901" t="s">
        <v>20366</v>
      </c>
      <c r="Q13901" t="s">
        <v>22355</v>
      </c>
      <c r="S13901" t="s">
        <v>20368</v>
      </c>
    </row>
    <row r="13902" spans="1:19" hidden="1" x14ac:dyDescent="0.2">
      <c r="A13902">
        <v>2568</v>
      </c>
      <c r="B13902" t="s">
        <v>22356</v>
      </c>
      <c r="C13902" t="s">
        <v>105</v>
      </c>
      <c r="D13902">
        <v>3.03</v>
      </c>
      <c r="E13902">
        <v>25</v>
      </c>
      <c r="G13902" t="s">
        <v>246</v>
      </c>
      <c r="H13902" t="s">
        <v>46</v>
      </c>
      <c r="I13902" t="s">
        <v>22357</v>
      </c>
      <c r="K13902"/>
      <c r="L13902" t="s">
        <v>22358</v>
      </c>
      <c r="M13902" t="s">
        <v>26</v>
      </c>
      <c r="N13902">
        <v>2</v>
      </c>
      <c r="P13902" t="s">
        <v>20366</v>
      </c>
      <c r="Q13902" t="s">
        <v>22359</v>
      </c>
      <c r="S13902" t="s">
        <v>20368</v>
      </c>
    </row>
    <row r="13903" spans="1:19" hidden="1" x14ac:dyDescent="0.2">
      <c r="A13903">
        <v>2568</v>
      </c>
      <c r="B13903" t="s">
        <v>22356</v>
      </c>
      <c r="C13903" t="s">
        <v>20452</v>
      </c>
      <c r="D13903">
        <v>4.58</v>
      </c>
      <c r="E13903">
        <v>25</v>
      </c>
      <c r="G13903" t="s">
        <v>246</v>
      </c>
      <c r="H13903" t="s">
        <v>46</v>
      </c>
      <c r="I13903" t="s">
        <v>22357</v>
      </c>
      <c r="K13903"/>
      <c r="L13903" t="s">
        <v>22358</v>
      </c>
      <c r="M13903" t="s">
        <v>26</v>
      </c>
      <c r="N13903">
        <v>2</v>
      </c>
      <c r="P13903" t="s">
        <v>20366</v>
      </c>
      <c r="Q13903" t="s">
        <v>22359</v>
      </c>
      <c r="S13903" t="s">
        <v>20368</v>
      </c>
    </row>
    <row r="13904" spans="1:19" hidden="1" x14ac:dyDescent="0.2">
      <c r="A13904">
        <v>2569</v>
      </c>
      <c r="B13904" t="s">
        <v>22360</v>
      </c>
      <c r="C13904" t="s">
        <v>105</v>
      </c>
      <c r="D13904">
        <v>3.08</v>
      </c>
      <c r="E13904">
        <v>20</v>
      </c>
      <c r="F13904" t="s">
        <v>9569</v>
      </c>
      <c r="G13904" t="s">
        <v>55</v>
      </c>
      <c r="H13904" t="s">
        <v>23</v>
      </c>
      <c r="I13904" t="s">
        <v>18088</v>
      </c>
      <c r="K13904"/>
      <c r="L13904" t="s">
        <v>22361</v>
      </c>
      <c r="M13904" t="s">
        <v>26</v>
      </c>
      <c r="N13904">
        <v>2</v>
      </c>
      <c r="O13904" t="s">
        <v>22362</v>
      </c>
      <c r="P13904" t="s">
        <v>20366</v>
      </c>
      <c r="Q13904" t="s">
        <v>22363</v>
      </c>
      <c r="S13904" t="s">
        <v>20368</v>
      </c>
    </row>
    <row r="13905" spans="1:19" hidden="1" x14ac:dyDescent="0.2">
      <c r="A13905">
        <v>2569</v>
      </c>
      <c r="B13905" t="s">
        <v>22360</v>
      </c>
      <c r="C13905" t="s">
        <v>20452</v>
      </c>
      <c r="D13905">
        <v>4.21</v>
      </c>
      <c r="E13905">
        <v>20</v>
      </c>
      <c r="F13905" t="s">
        <v>9569</v>
      </c>
      <c r="G13905" t="s">
        <v>55</v>
      </c>
      <c r="H13905" t="s">
        <v>23</v>
      </c>
      <c r="I13905" t="s">
        <v>18088</v>
      </c>
      <c r="K13905"/>
      <c r="L13905" t="s">
        <v>22361</v>
      </c>
      <c r="M13905" t="s">
        <v>26</v>
      </c>
      <c r="N13905">
        <v>2</v>
      </c>
      <c r="O13905" t="s">
        <v>22362</v>
      </c>
      <c r="P13905" t="s">
        <v>20366</v>
      </c>
      <c r="Q13905" t="s">
        <v>22363</v>
      </c>
      <c r="S13905" t="s">
        <v>20368</v>
      </c>
    </row>
    <row r="13906" spans="1:19" hidden="1" x14ac:dyDescent="0.2">
      <c r="A13906">
        <v>2569</v>
      </c>
      <c r="B13906" t="s">
        <v>22360</v>
      </c>
      <c r="C13906" t="s">
        <v>105</v>
      </c>
      <c r="D13906">
        <v>3.29</v>
      </c>
      <c r="E13906">
        <v>25</v>
      </c>
      <c r="F13906" t="s">
        <v>9569</v>
      </c>
      <c r="I13906" t="s">
        <v>3536</v>
      </c>
      <c r="K13906"/>
      <c r="L13906" t="s">
        <v>22361</v>
      </c>
      <c r="M13906" t="s">
        <v>26</v>
      </c>
      <c r="N13906">
        <v>2</v>
      </c>
      <c r="O13906" t="s">
        <v>22362</v>
      </c>
      <c r="P13906" t="s">
        <v>20366</v>
      </c>
      <c r="Q13906" t="s">
        <v>22363</v>
      </c>
      <c r="S13906" t="s">
        <v>20368</v>
      </c>
    </row>
    <row r="13907" spans="1:19" hidden="1" x14ac:dyDescent="0.2">
      <c r="A13907">
        <v>2569</v>
      </c>
      <c r="B13907" t="s">
        <v>22360</v>
      </c>
      <c r="C13907" t="s">
        <v>20452</v>
      </c>
      <c r="D13907">
        <v>4.5199999999999996</v>
      </c>
      <c r="E13907">
        <v>25</v>
      </c>
      <c r="F13907" t="s">
        <v>9569</v>
      </c>
      <c r="I13907" t="s">
        <v>3536</v>
      </c>
      <c r="K13907"/>
      <c r="L13907" t="s">
        <v>22361</v>
      </c>
      <c r="M13907" t="s">
        <v>26</v>
      </c>
      <c r="N13907">
        <v>2</v>
      </c>
      <c r="O13907" t="s">
        <v>22362</v>
      </c>
      <c r="P13907" t="s">
        <v>20366</v>
      </c>
      <c r="Q13907" t="s">
        <v>22363</v>
      </c>
      <c r="S13907" t="s">
        <v>20368</v>
      </c>
    </row>
    <row r="13908" spans="1:19" hidden="1" x14ac:dyDescent="0.2">
      <c r="A13908">
        <v>2569</v>
      </c>
      <c r="B13908" t="s">
        <v>22360</v>
      </c>
      <c r="C13908" t="s">
        <v>105</v>
      </c>
      <c r="D13908">
        <v>3.07</v>
      </c>
      <c r="E13908" t="s">
        <v>22364</v>
      </c>
      <c r="F13908" t="s">
        <v>22365</v>
      </c>
      <c r="G13908" t="s">
        <v>21484</v>
      </c>
      <c r="H13908" t="s">
        <v>23</v>
      </c>
      <c r="I13908" t="s">
        <v>10736</v>
      </c>
      <c r="K13908"/>
      <c r="L13908" t="s">
        <v>22361</v>
      </c>
      <c r="M13908" t="s">
        <v>26</v>
      </c>
      <c r="N13908">
        <v>2</v>
      </c>
      <c r="O13908" t="s">
        <v>22362</v>
      </c>
      <c r="P13908" t="s">
        <v>20366</v>
      </c>
      <c r="Q13908" t="s">
        <v>22363</v>
      </c>
      <c r="S13908" t="s">
        <v>20368</v>
      </c>
    </row>
    <row r="13909" spans="1:19" hidden="1" x14ac:dyDescent="0.2">
      <c r="A13909">
        <v>2569</v>
      </c>
      <c r="B13909" t="s">
        <v>22360</v>
      </c>
      <c r="C13909" t="s">
        <v>20452</v>
      </c>
      <c r="D13909">
        <v>3.94</v>
      </c>
      <c r="E13909" t="s">
        <v>22364</v>
      </c>
      <c r="F13909" t="s">
        <v>22365</v>
      </c>
      <c r="G13909" t="s">
        <v>21484</v>
      </c>
      <c r="H13909" t="s">
        <v>23</v>
      </c>
      <c r="I13909" t="s">
        <v>10736</v>
      </c>
      <c r="K13909"/>
      <c r="L13909" t="s">
        <v>22361</v>
      </c>
      <c r="M13909" t="s">
        <v>26</v>
      </c>
      <c r="N13909">
        <v>2</v>
      </c>
      <c r="O13909" t="s">
        <v>22362</v>
      </c>
      <c r="P13909" t="s">
        <v>20366</v>
      </c>
      <c r="Q13909" t="s">
        <v>22363</v>
      </c>
      <c r="S13909" t="s">
        <v>20368</v>
      </c>
    </row>
    <row r="13910" spans="1:19" hidden="1" x14ac:dyDescent="0.2">
      <c r="A13910">
        <v>2571</v>
      </c>
      <c r="B13910" t="s">
        <v>22366</v>
      </c>
      <c r="C13910" t="s">
        <v>105</v>
      </c>
      <c r="D13910">
        <v>4.7610000000000001</v>
      </c>
      <c r="E13910">
        <v>25</v>
      </c>
      <c r="G13910" t="s">
        <v>55</v>
      </c>
      <c r="H13910" t="s">
        <v>46</v>
      </c>
      <c r="I13910" t="s">
        <v>8703</v>
      </c>
      <c r="K13910"/>
      <c r="L13910" t="s">
        <v>22367</v>
      </c>
      <c r="M13910" t="s">
        <v>20396</v>
      </c>
      <c r="N13910">
        <v>4</v>
      </c>
      <c r="P13910" t="s">
        <v>20366</v>
      </c>
      <c r="Q13910" t="s">
        <v>22368</v>
      </c>
      <c r="S13910" t="s">
        <v>20368</v>
      </c>
    </row>
    <row r="13911" spans="1:19" hidden="1" x14ac:dyDescent="0.2">
      <c r="A13911">
        <v>2572</v>
      </c>
      <c r="B13911" t="s">
        <v>22369</v>
      </c>
      <c r="C13911" t="s">
        <v>105</v>
      </c>
      <c r="D13911">
        <v>4.7629999999999999</v>
      </c>
      <c r="E13911">
        <v>10</v>
      </c>
      <c r="G13911" t="s">
        <v>55</v>
      </c>
      <c r="H13911" t="s">
        <v>46</v>
      </c>
      <c r="I13911" t="s">
        <v>8703</v>
      </c>
      <c r="K13911"/>
      <c r="L13911" t="s">
        <v>22370</v>
      </c>
      <c r="M13911" t="s">
        <v>20396</v>
      </c>
      <c r="N13911">
        <v>4</v>
      </c>
      <c r="P13911" t="s">
        <v>20366</v>
      </c>
      <c r="Q13911" t="s">
        <v>22371</v>
      </c>
      <c r="S13911" t="s">
        <v>20368</v>
      </c>
    </row>
    <row r="13912" spans="1:19" hidden="1" x14ac:dyDescent="0.2">
      <c r="A13912">
        <v>2572</v>
      </c>
      <c r="B13912" t="s">
        <v>22369</v>
      </c>
      <c r="C13912" t="s">
        <v>105</v>
      </c>
      <c r="D13912">
        <v>4.8609999999999998</v>
      </c>
      <c r="E13912">
        <v>40</v>
      </c>
      <c r="G13912" t="s">
        <v>55</v>
      </c>
      <c r="H13912" t="s">
        <v>46</v>
      </c>
      <c r="I13912" t="s">
        <v>8703</v>
      </c>
      <c r="K13912"/>
      <c r="L13912" t="s">
        <v>22370</v>
      </c>
      <c r="M13912" t="s">
        <v>20396</v>
      </c>
      <c r="N13912">
        <v>4</v>
      </c>
      <c r="P13912" t="s">
        <v>20366</v>
      </c>
      <c r="Q13912" t="s">
        <v>22371</v>
      </c>
      <c r="S13912" t="s">
        <v>20368</v>
      </c>
    </row>
    <row r="13913" spans="1:19" hidden="1" x14ac:dyDescent="0.2">
      <c r="A13913">
        <v>2572</v>
      </c>
      <c r="B13913" t="s">
        <v>22369</v>
      </c>
      <c r="C13913" t="s">
        <v>105</v>
      </c>
      <c r="D13913">
        <v>4.8</v>
      </c>
      <c r="E13913">
        <v>25</v>
      </c>
      <c r="G13913" t="s">
        <v>55</v>
      </c>
      <c r="H13913" t="s">
        <v>23</v>
      </c>
      <c r="I13913" t="s">
        <v>1884</v>
      </c>
      <c r="K13913"/>
      <c r="L13913" t="s">
        <v>22370</v>
      </c>
      <c r="M13913" t="s">
        <v>20396</v>
      </c>
      <c r="N13913">
        <v>4</v>
      </c>
      <c r="P13913" t="s">
        <v>20366</v>
      </c>
      <c r="Q13913" t="s">
        <v>22371</v>
      </c>
      <c r="S13913" t="s">
        <v>20368</v>
      </c>
    </row>
    <row r="13914" spans="1:19" hidden="1" x14ac:dyDescent="0.2">
      <c r="A13914">
        <v>2573</v>
      </c>
      <c r="B13914" t="s">
        <v>22372</v>
      </c>
      <c r="C13914" t="s">
        <v>105</v>
      </c>
      <c r="D13914">
        <v>5.04</v>
      </c>
      <c r="E13914">
        <v>25</v>
      </c>
      <c r="F13914" t="s">
        <v>22373</v>
      </c>
      <c r="G13914" t="s">
        <v>2474</v>
      </c>
      <c r="H13914" t="s">
        <v>46</v>
      </c>
      <c r="I13914" t="s">
        <v>20579</v>
      </c>
      <c r="K13914"/>
      <c r="L13914" t="s">
        <v>22374</v>
      </c>
      <c r="M13914" t="s">
        <v>20365</v>
      </c>
      <c r="N13914">
        <v>8</v>
      </c>
      <c r="O13914" t="s">
        <v>22375</v>
      </c>
      <c r="P13914" t="s">
        <v>20366</v>
      </c>
      <c r="Q13914" t="s">
        <v>22376</v>
      </c>
      <c r="S13914" t="s">
        <v>20368</v>
      </c>
    </row>
    <row r="13915" spans="1:19" hidden="1" x14ac:dyDescent="0.2">
      <c r="A13915">
        <v>2573</v>
      </c>
      <c r="B13915" t="s">
        <v>22372</v>
      </c>
      <c r="C13915" t="s">
        <v>105</v>
      </c>
      <c r="D13915">
        <v>5.032</v>
      </c>
      <c r="E13915">
        <v>25</v>
      </c>
      <c r="F13915" t="s">
        <v>22373</v>
      </c>
      <c r="G13915" t="s">
        <v>55</v>
      </c>
      <c r="H13915" t="s">
        <v>46</v>
      </c>
      <c r="I13915" t="s">
        <v>20560</v>
      </c>
      <c r="K13915"/>
      <c r="L13915" t="s">
        <v>22374</v>
      </c>
      <c r="M13915" t="s">
        <v>20365</v>
      </c>
      <c r="N13915">
        <v>8</v>
      </c>
      <c r="O13915" t="s">
        <v>22375</v>
      </c>
      <c r="P13915" t="s">
        <v>20366</v>
      </c>
      <c r="Q13915" t="s">
        <v>22376</v>
      </c>
      <c r="S13915" t="s">
        <v>20368</v>
      </c>
    </row>
    <row r="13916" spans="1:19" hidden="1" x14ac:dyDescent="0.2">
      <c r="A13916">
        <v>2573</v>
      </c>
      <c r="B13916" t="s">
        <v>22372</v>
      </c>
      <c r="C13916" t="s">
        <v>20667</v>
      </c>
      <c r="D13916">
        <v>5.03</v>
      </c>
      <c r="E13916">
        <v>25</v>
      </c>
      <c r="F13916" t="s">
        <v>20676</v>
      </c>
      <c r="G13916" t="s">
        <v>2615</v>
      </c>
      <c r="H13916" t="s">
        <v>46</v>
      </c>
      <c r="I13916" t="s">
        <v>7638</v>
      </c>
      <c r="K13916"/>
      <c r="L13916" t="s">
        <v>22374</v>
      </c>
      <c r="M13916" t="s">
        <v>20365</v>
      </c>
      <c r="N13916">
        <v>8</v>
      </c>
      <c r="O13916" t="s">
        <v>22375</v>
      </c>
      <c r="P13916" t="s">
        <v>20366</v>
      </c>
      <c r="Q13916" t="s">
        <v>22376</v>
      </c>
      <c r="S13916" t="s">
        <v>20368</v>
      </c>
    </row>
    <row r="13917" spans="1:19" hidden="1" x14ac:dyDescent="0.2">
      <c r="A13917">
        <v>2573</v>
      </c>
      <c r="B13917" t="s">
        <v>22372</v>
      </c>
      <c r="C13917" t="s">
        <v>20667</v>
      </c>
      <c r="D13917">
        <v>5.52</v>
      </c>
      <c r="E13917" t="s">
        <v>414</v>
      </c>
      <c r="F13917" t="s">
        <v>22377</v>
      </c>
      <c r="G13917" t="s">
        <v>2615</v>
      </c>
      <c r="H13917" t="s">
        <v>46</v>
      </c>
      <c r="I13917" t="s">
        <v>7638</v>
      </c>
      <c r="K13917"/>
      <c r="L13917" t="s">
        <v>22374</v>
      </c>
      <c r="M13917" t="s">
        <v>20365</v>
      </c>
      <c r="N13917">
        <v>8</v>
      </c>
      <c r="O13917" t="s">
        <v>22375</v>
      </c>
      <c r="P13917" t="s">
        <v>20366</v>
      </c>
      <c r="Q13917" t="s">
        <v>22376</v>
      </c>
      <c r="S13917" t="s">
        <v>20368</v>
      </c>
    </row>
    <row r="13918" spans="1:19" hidden="1" x14ac:dyDescent="0.2">
      <c r="A13918">
        <v>2573</v>
      </c>
      <c r="B13918" t="s">
        <v>22372</v>
      </c>
      <c r="C13918" t="s">
        <v>22378</v>
      </c>
      <c r="D13918">
        <v>5.05</v>
      </c>
      <c r="E13918">
        <v>25</v>
      </c>
      <c r="F13918" t="s">
        <v>22379</v>
      </c>
      <c r="G13918" t="s">
        <v>2474</v>
      </c>
      <c r="H13918" t="s">
        <v>46</v>
      </c>
      <c r="I13918" t="s">
        <v>20579</v>
      </c>
      <c r="K13918"/>
      <c r="L13918" t="s">
        <v>22374</v>
      </c>
      <c r="M13918" t="s">
        <v>20365</v>
      </c>
      <c r="N13918">
        <v>8</v>
      </c>
      <c r="O13918" t="s">
        <v>22375</v>
      </c>
      <c r="P13918" t="s">
        <v>20366</v>
      </c>
      <c r="Q13918" t="s">
        <v>22376</v>
      </c>
      <c r="S13918" t="s">
        <v>20368</v>
      </c>
    </row>
    <row r="13919" spans="1:19" hidden="1" x14ac:dyDescent="0.2">
      <c r="A13919">
        <v>2574</v>
      </c>
      <c r="B13919" t="s">
        <v>22380</v>
      </c>
      <c r="C13919" t="s">
        <v>105</v>
      </c>
      <c r="D13919">
        <v>3.73</v>
      </c>
      <c r="E13919">
        <v>25</v>
      </c>
      <c r="F13919" s="1" t="s">
        <v>22381</v>
      </c>
      <c r="G13919" t="s">
        <v>55</v>
      </c>
      <c r="H13919" t="s">
        <v>46</v>
      </c>
      <c r="I13919" t="s">
        <v>22382</v>
      </c>
      <c r="K13919"/>
      <c r="L13919" t="s">
        <v>22383</v>
      </c>
      <c r="M13919" t="s">
        <v>20396</v>
      </c>
      <c r="N13919">
        <v>4</v>
      </c>
      <c r="P13919" t="s">
        <v>20366</v>
      </c>
      <c r="Q13919" t="s">
        <v>22384</v>
      </c>
      <c r="S13919" t="s">
        <v>20368</v>
      </c>
    </row>
    <row r="13920" spans="1:19" hidden="1" x14ac:dyDescent="0.2">
      <c r="A13920">
        <v>2575</v>
      </c>
      <c r="B13920" t="s">
        <v>22385</v>
      </c>
      <c r="C13920" t="s">
        <v>105</v>
      </c>
      <c r="D13920">
        <v>3.59</v>
      </c>
      <c r="E13920">
        <v>25</v>
      </c>
      <c r="F13920" t="s">
        <v>22386</v>
      </c>
      <c r="G13920" t="s">
        <v>55</v>
      </c>
      <c r="H13920" t="s">
        <v>46</v>
      </c>
      <c r="I13920" t="s">
        <v>2485</v>
      </c>
      <c r="K13920"/>
      <c r="L13920" t="s">
        <v>22387</v>
      </c>
      <c r="M13920" t="s">
        <v>20396</v>
      </c>
      <c r="N13920">
        <v>4</v>
      </c>
      <c r="P13920" t="s">
        <v>20366</v>
      </c>
      <c r="Q13920" t="s">
        <v>22388</v>
      </c>
      <c r="S13920" t="s">
        <v>20368</v>
      </c>
    </row>
    <row r="13921" spans="1:19" hidden="1" x14ac:dyDescent="0.2">
      <c r="A13921">
        <v>2576</v>
      </c>
      <c r="B13921" t="s">
        <v>22389</v>
      </c>
      <c r="C13921" t="s">
        <v>105</v>
      </c>
      <c r="D13921">
        <v>4.3899999999999997</v>
      </c>
      <c r="E13921">
        <v>25</v>
      </c>
      <c r="F13921" t="s">
        <v>16937</v>
      </c>
      <c r="G13921" t="s">
        <v>246</v>
      </c>
      <c r="H13921" t="s">
        <v>23</v>
      </c>
      <c r="I13921" t="s">
        <v>22390</v>
      </c>
      <c r="K13921"/>
      <c r="L13921" t="s">
        <v>22391</v>
      </c>
      <c r="M13921" t="s">
        <v>20719</v>
      </c>
      <c r="N13921">
        <v>3</v>
      </c>
      <c r="P13921" t="s">
        <v>20366</v>
      </c>
      <c r="Q13921" t="s">
        <v>22392</v>
      </c>
      <c r="S13921" t="s">
        <v>20368</v>
      </c>
    </row>
    <row r="13922" spans="1:19" hidden="1" x14ac:dyDescent="0.2">
      <c r="A13922">
        <v>2576</v>
      </c>
      <c r="B13922" t="s">
        <v>22389</v>
      </c>
      <c r="C13922" t="s">
        <v>105</v>
      </c>
      <c r="D13922">
        <v>4.6100000000000003</v>
      </c>
      <c r="E13922" t="s">
        <v>414</v>
      </c>
      <c r="F13922" t="s">
        <v>16937</v>
      </c>
      <c r="G13922" t="s">
        <v>246</v>
      </c>
      <c r="H13922" t="s">
        <v>23</v>
      </c>
      <c r="I13922" t="s">
        <v>22390</v>
      </c>
      <c r="K13922"/>
      <c r="L13922" t="s">
        <v>22391</v>
      </c>
      <c r="M13922" t="s">
        <v>20719</v>
      </c>
      <c r="N13922">
        <v>3</v>
      </c>
      <c r="P13922" t="s">
        <v>20366</v>
      </c>
      <c r="Q13922" t="s">
        <v>22392</v>
      </c>
      <c r="S13922" t="s">
        <v>20368</v>
      </c>
    </row>
    <row r="13923" spans="1:19" hidden="1" x14ac:dyDescent="0.2">
      <c r="A13923">
        <v>2577</v>
      </c>
      <c r="B13923" t="s">
        <v>22393</v>
      </c>
      <c r="C13923" t="s">
        <v>105</v>
      </c>
      <c r="D13923">
        <v>12.98</v>
      </c>
      <c r="E13923">
        <v>10</v>
      </c>
      <c r="F13923" t="s">
        <v>79</v>
      </c>
      <c r="G13923" t="s">
        <v>22394</v>
      </c>
      <c r="H13923" t="s">
        <v>46</v>
      </c>
      <c r="I13923" t="s">
        <v>3161</v>
      </c>
      <c r="J13923" t="s">
        <v>20874</v>
      </c>
      <c r="K13923"/>
      <c r="L13923" t="s">
        <v>22395</v>
      </c>
      <c r="M13923" t="s">
        <v>16755</v>
      </c>
      <c r="N13923">
        <v>2</v>
      </c>
      <c r="P13923" t="s">
        <v>20366</v>
      </c>
      <c r="Q13923" t="s">
        <v>22396</v>
      </c>
      <c r="S13923" t="s">
        <v>20368</v>
      </c>
    </row>
    <row r="13924" spans="1:19" hidden="1" x14ac:dyDescent="0.2">
      <c r="A13924">
        <v>2577</v>
      </c>
      <c r="B13924" t="s">
        <v>22393</v>
      </c>
      <c r="C13924" t="s">
        <v>105</v>
      </c>
      <c r="D13924">
        <v>12.61</v>
      </c>
      <c r="E13924">
        <v>25</v>
      </c>
      <c r="F13924" t="s">
        <v>79</v>
      </c>
      <c r="G13924" t="s">
        <v>22394</v>
      </c>
      <c r="H13924" t="s">
        <v>46</v>
      </c>
      <c r="I13924" t="s">
        <v>3161</v>
      </c>
      <c r="J13924" t="s">
        <v>20874</v>
      </c>
      <c r="K13924"/>
      <c r="L13924" t="s">
        <v>22395</v>
      </c>
      <c r="M13924" t="s">
        <v>16755</v>
      </c>
      <c r="N13924">
        <v>2</v>
      </c>
      <c r="P13924" t="s">
        <v>20366</v>
      </c>
      <c r="Q13924" t="s">
        <v>22396</v>
      </c>
      <c r="S13924" t="s">
        <v>20368</v>
      </c>
    </row>
    <row r="13925" spans="1:19" hidden="1" x14ac:dyDescent="0.2">
      <c r="A13925">
        <v>2577</v>
      </c>
      <c r="B13925" t="s">
        <v>22393</v>
      </c>
      <c r="C13925" t="s">
        <v>105</v>
      </c>
      <c r="D13925">
        <v>12.67</v>
      </c>
      <c r="E13925">
        <v>25</v>
      </c>
      <c r="F13925" t="s">
        <v>79</v>
      </c>
      <c r="G13925" t="s">
        <v>22394</v>
      </c>
      <c r="H13925" t="s">
        <v>46</v>
      </c>
      <c r="I13925" t="s">
        <v>22397</v>
      </c>
      <c r="J13925" t="s">
        <v>20874</v>
      </c>
      <c r="K13925"/>
      <c r="L13925" t="s">
        <v>22395</v>
      </c>
      <c r="M13925" t="s">
        <v>16755</v>
      </c>
      <c r="N13925">
        <v>2</v>
      </c>
      <c r="P13925" t="s">
        <v>20366</v>
      </c>
      <c r="Q13925" t="s">
        <v>22396</v>
      </c>
      <c r="S13925" t="s">
        <v>20368</v>
      </c>
    </row>
    <row r="13926" spans="1:19" hidden="1" x14ac:dyDescent="0.2">
      <c r="A13926">
        <v>2582</v>
      </c>
      <c r="B13926" t="s">
        <v>22398</v>
      </c>
      <c r="C13926" t="s">
        <v>105</v>
      </c>
      <c r="D13926">
        <v>14.1</v>
      </c>
      <c r="G13926" t="s">
        <v>817</v>
      </c>
      <c r="I13926" t="s">
        <v>3301</v>
      </c>
      <c r="K13926"/>
      <c r="L13926" t="s">
        <v>22399</v>
      </c>
      <c r="M13926" t="s">
        <v>20365</v>
      </c>
      <c r="N13926">
        <v>8</v>
      </c>
      <c r="O13926" t="s">
        <v>22400</v>
      </c>
      <c r="P13926" t="s">
        <v>20366</v>
      </c>
      <c r="Q13926" t="s">
        <v>22401</v>
      </c>
      <c r="S13926" t="s">
        <v>20368</v>
      </c>
    </row>
    <row r="13927" spans="1:19" hidden="1" x14ac:dyDescent="0.2">
      <c r="A13927">
        <v>2583</v>
      </c>
      <c r="B13927" t="s">
        <v>22402</v>
      </c>
      <c r="C13927" t="s">
        <v>105</v>
      </c>
      <c r="D13927">
        <v>11.3</v>
      </c>
      <c r="E13927">
        <v>25</v>
      </c>
      <c r="F13927" t="s">
        <v>21628</v>
      </c>
      <c r="G13927" t="s">
        <v>31</v>
      </c>
      <c r="H13927" t="s">
        <v>23</v>
      </c>
      <c r="I13927" t="s">
        <v>20404</v>
      </c>
      <c r="K13927"/>
      <c r="L13927" t="s">
        <v>22403</v>
      </c>
      <c r="M13927" t="s">
        <v>26</v>
      </c>
      <c r="N13927">
        <v>2</v>
      </c>
      <c r="P13927" t="s">
        <v>20366</v>
      </c>
      <c r="Q13927" t="s">
        <v>22404</v>
      </c>
      <c r="S13927" t="s">
        <v>20368</v>
      </c>
    </row>
    <row r="13928" spans="1:19" hidden="1" x14ac:dyDescent="0.2">
      <c r="A13928">
        <v>2586</v>
      </c>
      <c r="B13928" t="s">
        <v>22405</v>
      </c>
      <c r="C13928" t="s">
        <v>105</v>
      </c>
      <c r="D13928" t="s">
        <v>7735</v>
      </c>
      <c r="E13928">
        <v>25</v>
      </c>
      <c r="F13928" t="s">
        <v>22406</v>
      </c>
      <c r="G13928" t="s">
        <v>55</v>
      </c>
      <c r="H13928" t="s">
        <v>23</v>
      </c>
      <c r="I13928" t="s">
        <v>22407</v>
      </c>
      <c r="K13928"/>
      <c r="L13928" t="s">
        <v>22408</v>
      </c>
      <c r="M13928" t="s">
        <v>20719</v>
      </c>
      <c r="N13928">
        <v>3</v>
      </c>
      <c r="P13928" t="s">
        <v>20366</v>
      </c>
      <c r="Q13928" t="s">
        <v>22409</v>
      </c>
      <c r="S13928" t="s">
        <v>20368</v>
      </c>
    </row>
    <row r="13929" spans="1:19" hidden="1" x14ac:dyDescent="0.2">
      <c r="A13929">
        <v>2586</v>
      </c>
      <c r="B13929" t="s">
        <v>22405</v>
      </c>
      <c r="C13929" t="s">
        <v>20452</v>
      </c>
      <c r="D13929">
        <v>4.9400000000000004</v>
      </c>
      <c r="E13929" t="s">
        <v>414</v>
      </c>
      <c r="F13929" t="s">
        <v>22406</v>
      </c>
      <c r="G13929" t="s">
        <v>55</v>
      </c>
      <c r="H13929" t="s">
        <v>46</v>
      </c>
      <c r="I13929" t="s">
        <v>22407</v>
      </c>
      <c r="K13929"/>
      <c r="L13929" t="s">
        <v>22408</v>
      </c>
      <c r="M13929" t="s">
        <v>20719</v>
      </c>
      <c r="N13929">
        <v>3</v>
      </c>
      <c r="P13929" t="s">
        <v>20366</v>
      </c>
      <c r="Q13929" t="s">
        <v>22409</v>
      </c>
      <c r="S13929" t="s">
        <v>20368</v>
      </c>
    </row>
    <row r="13930" spans="1:19" hidden="1" x14ac:dyDescent="0.2">
      <c r="A13930">
        <v>2588</v>
      </c>
      <c r="B13930" t="s">
        <v>22410</v>
      </c>
      <c r="C13930" t="s">
        <v>105</v>
      </c>
      <c r="D13930">
        <v>7.9</v>
      </c>
      <c r="F13930" t="s">
        <v>21009</v>
      </c>
      <c r="G13930" t="s">
        <v>31</v>
      </c>
      <c r="H13930" t="s">
        <v>23</v>
      </c>
      <c r="I13930" t="s">
        <v>9856</v>
      </c>
      <c r="K13930"/>
      <c r="L13930" t="s">
        <v>22411</v>
      </c>
      <c r="M13930" t="s">
        <v>26</v>
      </c>
      <c r="N13930">
        <v>2</v>
      </c>
      <c r="P13930" t="s">
        <v>20366</v>
      </c>
      <c r="Q13930" t="s">
        <v>22412</v>
      </c>
      <c r="S13930" t="s">
        <v>20368</v>
      </c>
    </row>
    <row r="13931" spans="1:19" hidden="1" x14ac:dyDescent="0.2">
      <c r="A13931">
        <v>2588</v>
      </c>
      <c r="B13931" t="s">
        <v>22410</v>
      </c>
      <c r="C13931" t="s">
        <v>20452</v>
      </c>
      <c r="D13931">
        <v>13.5</v>
      </c>
      <c r="F13931" t="s">
        <v>21009</v>
      </c>
      <c r="G13931" t="s">
        <v>31</v>
      </c>
      <c r="H13931" t="s">
        <v>23</v>
      </c>
      <c r="I13931" t="s">
        <v>9856</v>
      </c>
      <c r="K13931"/>
      <c r="L13931" t="s">
        <v>22411</v>
      </c>
      <c r="M13931" t="s">
        <v>26</v>
      </c>
      <c r="N13931">
        <v>2</v>
      </c>
      <c r="P13931" t="s">
        <v>20366</v>
      </c>
      <c r="Q13931" t="s">
        <v>22412</v>
      </c>
      <c r="S13931" t="s">
        <v>20368</v>
      </c>
    </row>
    <row r="13932" spans="1:19" hidden="1" x14ac:dyDescent="0.2">
      <c r="A13932">
        <v>2590</v>
      </c>
      <c r="B13932" t="s">
        <v>22413</v>
      </c>
      <c r="C13932" t="s">
        <v>105</v>
      </c>
      <c r="D13932">
        <v>-2.8</v>
      </c>
      <c r="E13932">
        <v>25</v>
      </c>
      <c r="G13932" t="s">
        <v>75</v>
      </c>
      <c r="H13932" t="s">
        <v>23</v>
      </c>
      <c r="I13932" t="s">
        <v>4779</v>
      </c>
      <c r="J13932" t="s">
        <v>20874</v>
      </c>
      <c r="K13932"/>
      <c r="L13932" t="s">
        <v>22414</v>
      </c>
      <c r="M13932" t="s">
        <v>20396</v>
      </c>
      <c r="N13932">
        <v>4</v>
      </c>
      <c r="P13932" t="s">
        <v>20366</v>
      </c>
      <c r="Q13932" t="s">
        <v>22415</v>
      </c>
      <c r="S13932" t="s">
        <v>20368</v>
      </c>
    </row>
    <row r="13933" spans="1:19" hidden="1" x14ac:dyDescent="0.2">
      <c r="A13933">
        <v>2591</v>
      </c>
      <c r="B13933" t="s">
        <v>22416</v>
      </c>
      <c r="C13933" t="s">
        <v>105</v>
      </c>
      <c r="D13933">
        <v>7.53</v>
      </c>
      <c r="E13933">
        <v>25</v>
      </c>
      <c r="F13933" t="s">
        <v>21009</v>
      </c>
      <c r="G13933" t="s">
        <v>55</v>
      </c>
      <c r="H13933" t="s">
        <v>46</v>
      </c>
      <c r="I13933" t="s">
        <v>4170</v>
      </c>
      <c r="J13933" t="s">
        <v>20874</v>
      </c>
      <c r="K13933"/>
      <c r="L13933" t="s">
        <v>22417</v>
      </c>
      <c r="M13933" t="s">
        <v>22418</v>
      </c>
      <c r="N13933">
        <v>7</v>
      </c>
      <c r="O13933" t="s">
        <v>22419</v>
      </c>
      <c r="P13933" t="s">
        <v>20366</v>
      </c>
      <c r="Q13933" t="s">
        <v>22420</v>
      </c>
      <c r="S13933" t="s">
        <v>20368</v>
      </c>
    </row>
    <row r="13934" spans="1:19" hidden="1" x14ac:dyDescent="0.2">
      <c r="A13934">
        <v>2591</v>
      </c>
      <c r="B13934" t="s">
        <v>22416</v>
      </c>
      <c r="C13934" t="s">
        <v>20452</v>
      </c>
      <c r="D13934">
        <v>12.36</v>
      </c>
      <c r="E13934">
        <v>10</v>
      </c>
      <c r="F13934" t="s">
        <v>21009</v>
      </c>
      <c r="G13934" t="s">
        <v>22394</v>
      </c>
      <c r="H13934" t="s">
        <v>46</v>
      </c>
      <c r="I13934" t="s">
        <v>4170</v>
      </c>
      <c r="J13934" t="s">
        <v>20874</v>
      </c>
      <c r="K13934"/>
      <c r="L13934" t="s">
        <v>22417</v>
      </c>
      <c r="M13934" t="s">
        <v>22418</v>
      </c>
      <c r="N13934">
        <v>7</v>
      </c>
      <c r="O13934" t="s">
        <v>22419</v>
      </c>
      <c r="P13934" t="s">
        <v>20366</v>
      </c>
      <c r="Q13934" t="s">
        <v>22420</v>
      </c>
      <c r="S13934" t="s">
        <v>20368</v>
      </c>
    </row>
    <row r="13935" spans="1:19" hidden="1" x14ac:dyDescent="0.2">
      <c r="A13935">
        <v>2591</v>
      </c>
      <c r="B13935" t="s">
        <v>22416</v>
      </c>
      <c r="C13935" t="s">
        <v>20452</v>
      </c>
      <c r="D13935">
        <v>11.84</v>
      </c>
      <c r="E13935">
        <v>25</v>
      </c>
      <c r="F13935" t="s">
        <v>21009</v>
      </c>
      <c r="G13935" t="s">
        <v>22394</v>
      </c>
      <c r="H13935" t="s">
        <v>46</v>
      </c>
      <c r="I13935" t="s">
        <v>4170</v>
      </c>
      <c r="J13935" t="s">
        <v>20874</v>
      </c>
      <c r="K13935"/>
      <c r="L13935" t="s">
        <v>22417</v>
      </c>
      <c r="M13935" t="s">
        <v>22418</v>
      </c>
      <c r="N13935">
        <v>7</v>
      </c>
      <c r="O13935" t="s">
        <v>22419</v>
      </c>
      <c r="P13935" t="s">
        <v>20366</v>
      </c>
      <c r="Q13935" t="s">
        <v>22420</v>
      </c>
      <c r="S13935" t="s">
        <v>20368</v>
      </c>
    </row>
    <row r="13936" spans="1:19" hidden="1" x14ac:dyDescent="0.2">
      <c r="A13936">
        <v>2591</v>
      </c>
      <c r="B13936" t="s">
        <v>22416</v>
      </c>
      <c r="C13936" t="s">
        <v>20452</v>
      </c>
      <c r="D13936">
        <v>11.51</v>
      </c>
      <c r="E13936">
        <v>40</v>
      </c>
      <c r="F13936" t="s">
        <v>21009</v>
      </c>
      <c r="G13936" t="s">
        <v>22394</v>
      </c>
      <c r="H13936" t="s">
        <v>46</v>
      </c>
      <c r="I13936" t="s">
        <v>4170</v>
      </c>
      <c r="J13936" t="s">
        <v>20874</v>
      </c>
      <c r="K13936"/>
      <c r="L13936" t="s">
        <v>22417</v>
      </c>
      <c r="M13936" t="s">
        <v>22418</v>
      </c>
      <c r="N13936">
        <v>7</v>
      </c>
      <c r="O13936" t="s">
        <v>22419</v>
      </c>
      <c r="P13936" t="s">
        <v>20366</v>
      </c>
      <c r="Q13936" t="s">
        <v>22420</v>
      </c>
      <c r="S13936" t="s">
        <v>20368</v>
      </c>
    </row>
    <row r="13937" spans="1:19" hidden="1" x14ac:dyDescent="0.2">
      <c r="A13937">
        <v>2591</v>
      </c>
      <c r="B13937" t="s">
        <v>22416</v>
      </c>
      <c r="C13937" t="s">
        <v>105</v>
      </c>
      <c r="D13937">
        <v>7.44</v>
      </c>
      <c r="E13937">
        <v>20</v>
      </c>
      <c r="F13937" t="s">
        <v>1546</v>
      </c>
      <c r="G13937" t="s">
        <v>55</v>
      </c>
      <c r="H13937" t="s">
        <v>46</v>
      </c>
      <c r="I13937" t="s">
        <v>4586</v>
      </c>
      <c r="K13937"/>
      <c r="L13937" t="s">
        <v>22417</v>
      </c>
      <c r="M13937" t="s">
        <v>22418</v>
      </c>
      <c r="N13937">
        <v>7</v>
      </c>
      <c r="O13937" t="s">
        <v>22419</v>
      </c>
      <c r="P13937" t="s">
        <v>20366</v>
      </c>
      <c r="Q13937" t="s">
        <v>22420</v>
      </c>
      <c r="S13937" t="s">
        <v>20368</v>
      </c>
    </row>
    <row r="13938" spans="1:19" hidden="1" x14ac:dyDescent="0.2">
      <c r="A13938">
        <v>2591</v>
      </c>
      <c r="B13938" t="s">
        <v>22416</v>
      </c>
      <c r="C13938" t="s">
        <v>105</v>
      </c>
      <c r="D13938">
        <v>7.7</v>
      </c>
      <c r="E13938">
        <v>20</v>
      </c>
      <c r="F13938" t="s">
        <v>1546</v>
      </c>
      <c r="G13938" t="s">
        <v>22421</v>
      </c>
      <c r="H13938" t="s">
        <v>23</v>
      </c>
      <c r="I13938" t="s">
        <v>2614</v>
      </c>
      <c r="K13938"/>
      <c r="L13938" t="s">
        <v>22417</v>
      </c>
      <c r="M13938" t="s">
        <v>22418</v>
      </c>
      <c r="N13938">
        <v>7</v>
      </c>
      <c r="O13938" t="s">
        <v>22419</v>
      </c>
      <c r="P13938" t="s">
        <v>20366</v>
      </c>
      <c r="Q13938" t="s">
        <v>22420</v>
      </c>
      <c r="S13938" t="s">
        <v>20368</v>
      </c>
    </row>
    <row r="13939" spans="1:19" hidden="1" x14ac:dyDescent="0.2">
      <c r="A13939">
        <v>2591</v>
      </c>
      <c r="B13939" t="s">
        <v>22416</v>
      </c>
      <c r="C13939" t="s">
        <v>20452</v>
      </c>
      <c r="D13939">
        <v>11.94</v>
      </c>
      <c r="E13939">
        <v>20</v>
      </c>
      <c r="F13939" t="s">
        <v>1546</v>
      </c>
      <c r="G13939" t="s">
        <v>22421</v>
      </c>
      <c r="H13939" t="s">
        <v>23</v>
      </c>
      <c r="I13939" t="s">
        <v>2614</v>
      </c>
      <c r="K13939"/>
      <c r="L13939" t="s">
        <v>22417</v>
      </c>
      <c r="M13939" t="s">
        <v>22418</v>
      </c>
      <c r="N13939">
        <v>7</v>
      </c>
      <c r="O13939" t="s">
        <v>22419</v>
      </c>
      <c r="P13939" t="s">
        <v>20366</v>
      </c>
      <c r="Q13939" t="s">
        <v>22420</v>
      </c>
      <c r="S13939" t="s">
        <v>20368</v>
      </c>
    </row>
    <row r="13940" spans="1:19" hidden="1" x14ac:dyDescent="0.2">
      <c r="A13940">
        <v>2591</v>
      </c>
      <c r="B13940" t="s">
        <v>22416</v>
      </c>
      <c r="C13940" t="s">
        <v>105</v>
      </c>
      <c r="D13940">
        <v>7.5</v>
      </c>
      <c r="F13940" t="s">
        <v>21009</v>
      </c>
      <c r="G13940" t="s">
        <v>31</v>
      </c>
      <c r="H13940" t="s">
        <v>23</v>
      </c>
      <c r="I13940" t="s">
        <v>9232</v>
      </c>
      <c r="K13940"/>
      <c r="L13940" t="s">
        <v>22417</v>
      </c>
      <c r="M13940" t="s">
        <v>22418</v>
      </c>
      <c r="N13940">
        <v>7</v>
      </c>
      <c r="O13940" t="s">
        <v>22419</v>
      </c>
      <c r="P13940" t="s">
        <v>20366</v>
      </c>
      <c r="Q13940" t="s">
        <v>22420</v>
      </c>
      <c r="S13940" t="s">
        <v>20368</v>
      </c>
    </row>
    <row r="13941" spans="1:19" hidden="1" x14ac:dyDescent="0.2">
      <c r="A13941">
        <v>2591</v>
      </c>
      <c r="B13941" t="s">
        <v>22416</v>
      </c>
      <c r="C13941" t="s">
        <v>20452</v>
      </c>
      <c r="D13941">
        <v>11</v>
      </c>
      <c r="F13941" t="s">
        <v>21009</v>
      </c>
      <c r="G13941" t="s">
        <v>31</v>
      </c>
      <c r="H13941" t="s">
        <v>23</v>
      </c>
      <c r="I13941" t="s">
        <v>9232</v>
      </c>
      <c r="K13941"/>
      <c r="L13941" t="s">
        <v>22417</v>
      </c>
      <c r="M13941" t="s">
        <v>22418</v>
      </c>
      <c r="N13941">
        <v>7</v>
      </c>
      <c r="O13941" t="s">
        <v>22419</v>
      </c>
      <c r="P13941" t="s">
        <v>20366</v>
      </c>
      <c r="Q13941" t="s">
        <v>22420</v>
      </c>
      <c r="S13941" t="s">
        <v>20368</v>
      </c>
    </row>
    <row r="13942" spans="1:19" hidden="1" x14ac:dyDescent="0.2">
      <c r="A13942">
        <v>2594</v>
      </c>
      <c r="B13942" t="s">
        <v>22422</v>
      </c>
      <c r="C13942" t="s">
        <v>105</v>
      </c>
      <c r="D13942">
        <v>3.49</v>
      </c>
      <c r="E13942">
        <v>25</v>
      </c>
      <c r="F13942" t="s">
        <v>79</v>
      </c>
      <c r="G13942" t="s">
        <v>55</v>
      </c>
      <c r="H13942" t="s">
        <v>46</v>
      </c>
      <c r="I13942" t="s">
        <v>22423</v>
      </c>
      <c r="K13942"/>
      <c r="L13942" t="s">
        <v>22424</v>
      </c>
      <c r="M13942" t="s">
        <v>20396</v>
      </c>
      <c r="N13942">
        <v>4</v>
      </c>
      <c r="P13942" t="s">
        <v>20366</v>
      </c>
      <c r="Q13942" t="s">
        <v>22425</v>
      </c>
      <c r="S13942" t="s">
        <v>20368</v>
      </c>
    </row>
    <row r="13943" spans="1:19" hidden="1" x14ac:dyDescent="0.2">
      <c r="A13943">
        <v>2594</v>
      </c>
      <c r="B13943" t="s">
        <v>22422</v>
      </c>
      <c r="C13943" t="s">
        <v>105</v>
      </c>
      <c r="D13943">
        <v>3.53</v>
      </c>
      <c r="E13943">
        <v>30</v>
      </c>
      <c r="F13943" t="s">
        <v>79</v>
      </c>
      <c r="G13943" t="s">
        <v>55</v>
      </c>
      <c r="H13943" t="s">
        <v>46</v>
      </c>
      <c r="I13943" t="s">
        <v>22240</v>
      </c>
      <c r="J13943" t="s">
        <v>43</v>
      </c>
      <c r="K13943"/>
      <c r="L13943" t="s">
        <v>22424</v>
      </c>
      <c r="M13943" t="s">
        <v>20396</v>
      </c>
      <c r="N13943">
        <v>4</v>
      </c>
      <c r="P13943" t="s">
        <v>20366</v>
      </c>
      <c r="Q13943" t="s">
        <v>22425</v>
      </c>
      <c r="S13943" t="s">
        <v>20368</v>
      </c>
    </row>
    <row r="13944" spans="1:19" hidden="1" x14ac:dyDescent="0.2">
      <c r="A13944">
        <v>2594</v>
      </c>
      <c r="B13944" t="s">
        <v>22422</v>
      </c>
      <c r="C13944" t="s">
        <v>105</v>
      </c>
      <c r="D13944">
        <v>3.55</v>
      </c>
      <c r="E13944">
        <v>35</v>
      </c>
      <c r="F13944" t="s">
        <v>79</v>
      </c>
      <c r="G13944" t="s">
        <v>55</v>
      </c>
      <c r="H13944" t="s">
        <v>46</v>
      </c>
      <c r="I13944" t="s">
        <v>22240</v>
      </c>
      <c r="J13944" t="s">
        <v>43</v>
      </c>
      <c r="K13944"/>
      <c r="L13944" t="s">
        <v>22424</v>
      </c>
      <c r="M13944" t="s">
        <v>20396</v>
      </c>
      <c r="N13944">
        <v>4</v>
      </c>
      <c r="P13944" t="s">
        <v>20366</v>
      </c>
      <c r="Q13944" t="s">
        <v>22425</v>
      </c>
      <c r="S13944" t="s">
        <v>20368</v>
      </c>
    </row>
    <row r="13945" spans="1:19" hidden="1" x14ac:dyDescent="0.2">
      <c r="A13945">
        <v>2594</v>
      </c>
      <c r="B13945" t="s">
        <v>22422</v>
      </c>
      <c r="C13945" t="s">
        <v>105</v>
      </c>
      <c r="D13945">
        <v>3.56</v>
      </c>
      <c r="E13945">
        <v>40</v>
      </c>
      <c r="F13945" t="s">
        <v>79</v>
      </c>
      <c r="G13945" t="s">
        <v>55</v>
      </c>
      <c r="H13945" t="s">
        <v>46</v>
      </c>
      <c r="I13945" t="s">
        <v>22240</v>
      </c>
      <c r="J13945" t="s">
        <v>43</v>
      </c>
      <c r="K13945"/>
      <c r="L13945" t="s">
        <v>22424</v>
      </c>
      <c r="M13945" t="s">
        <v>20396</v>
      </c>
      <c r="N13945">
        <v>4</v>
      </c>
      <c r="P13945" t="s">
        <v>20366</v>
      </c>
      <c r="Q13945" t="s">
        <v>22425</v>
      </c>
      <c r="S13945" t="s">
        <v>20368</v>
      </c>
    </row>
    <row r="13946" spans="1:19" hidden="1" x14ac:dyDescent="0.2">
      <c r="A13946">
        <v>2594</v>
      </c>
      <c r="B13946" t="s">
        <v>22422</v>
      </c>
      <c r="C13946" t="s">
        <v>105</v>
      </c>
      <c r="D13946">
        <v>3.54</v>
      </c>
      <c r="E13946">
        <v>25</v>
      </c>
      <c r="F13946" t="s">
        <v>79</v>
      </c>
      <c r="G13946" t="s">
        <v>246</v>
      </c>
      <c r="H13946" t="s">
        <v>23</v>
      </c>
      <c r="I13946" t="s">
        <v>22244</v>
      </c>
      <c r="K13946"/>
      <c r="L13946" t="s">
        <v>22424</v>
      </c>
      <c r="M13946" t="s">
        <v>20396</v>
      </c>
      <c r="N13946">
        <v>4</v>
      </c>
      <c r="P13946" t="s">
        <v>20366</v>
      </c>
      <c r="Q13946" t="s">
        <v>22425</v>
      </c>
      <c r="S13946" t="s">
        <v>20368</v>
      </c>
    </row>
    <row r="13947" spans="1:19" hidden="1" x14ac:dyDescent="0.2">
      <c r="A13947">
        <v>2594</v>
      </c>
      <c r="B13947" t="s">
        <v>22422</v>
      </c>
      <c r="C13947" t="s">
        <v>105</v>
      </c>
      <c r="D13947">
        <v>3.53</v>
      </c>
      <c r="E13947">
        <v>25</v>
      </c>
      <c r="F13947" t="s">
        <v>22426</v>
      </c>
      <c r="G13947" t="s">
        <v>55</v>
      </c>
      <c r="H13947" t="s">
        <v>46</v>
      </c>
      <c r="I13947" t="s">
        <v>22427</v>
      </c>
      <c r="K13947"/>
      <c r="L13947" t="s">
        <v>22424</v>
      </c>
      <c r="M13947" t="s">
        <v>20396</v>
      </c>
      <c r="N13947">
        <v>4</v>
      </c>
      <c r="P13947" t="s">
        <v>20366</v>
      </c>
      <c r="Q13947" t="s">
        <v>22425</v>
      </c>
      <c r="S13947" t="s">
        <v>20368</v>
      </c>
    </row>
    <row r="13948" spans="1:19" hidden="1" x14ac:dyDescent="0.2">
      <c r="A13948">
        <v>2594</v>
      </c>
      <c r="B13948" t="s">
        <v>22422</v>
      </c>
      <c r="C13948" t="s">
        <v>105</v>
      </c>
      <c r="D13948">
        <v>3.49</v>
      </c>
      <c r="E13948">
        <v>25</v>
      </c>
      <c r="F13948" t="s">
        <v>22426</v>
      </c>
      <c r="H13948" t="s">
        <v>23</v>
      </c>
      <c r="I13948" t="s">
        <v>7189</v>
      </c>
      <c r="K13948"/>
      <c r="L13948" t="s">
        <v>22424</v>
      </c>
      <c r="M13948" t="s">
        <v>20396</v>
      </c>
      <c r="N13948">
        <v>4</v>
      </c>
      <c r="P13948" t="s">
        <v>20366</v>
      </c>
      <c r="Q13948" t="s">
        <v>22425</v>
      </c>
      <c r="S13948" t="s">
        <v>20368</v>
      </c>
    </row>
    <row r="13949" spans="1:19" hidden="1" x14ac:dyDescent="0.2">
      <c r="A13949">
        <v>2597</v>
      </c>
      <c r="B13949" t="s">
        <v>22428</v>
      </c>
      <c r="C13949" t="s">
        <v>105</v>
      </c>
      <c r="D13949">
        <v>5.4</v>
      </c>
      <c r="E13949" t="s">
        <v>363</v>
      </c>
      <c r="G13949" t="s">
        <v>31</v>
      </c>
      <c r="H13949" t="s">
        <v>23</v>
      </c>
      <c r="I13949" t="s">
        <v>2058</v>
      </c>
      <c r="K13949"/>
      <c r="L13949" t="s">
        <v>22429</v>
      </c>
      <c r="M13949" t="s">
        <v>20393</v>
      </c>
      <c r="N13949">
        <v>5</v>
      </c>
      <c r="O13949" t="s">
        <v>22430</v>
      </c>
      <c r="P13949" t="s">
        <v>20366</v>
      </c>
      <c r="Q13949" t="s">
        <v>22431</v>
      </c>
      <c r="S13949" t="s">
        <v>20368</v>
      </c>
    </row>
    <row r="13950" spans="1:19" hidden="1" x14ac:dyDescent="0.2">
      <c r="A13950">
        <v>2597</v>
      </c>
      <c r="B13950" t="s">
        <v>22428</v>
      </c>
      <c r="C13950" t="s">
        <v>20452</v>
      </c>
      <c r="D13950">
        <v>10.6</v>
      </c>
      <c r="E13950" t="s">
        <v>363</v>
      </c>
      <c r="G13950" t="s">
        <v>31</v>
      </c>
      <c r="H13950" t="s">
        <v>23</v>
      </c>
      <c r="I13950" t="s">
        <v>2058</v>
      </c>
      <c r="K13950"/>
      <c r="L13950" t="s">
        <v>22429</v>
      </c>
      <c r="M13950" t="s">
        <v>20393</v>
      </c>
      <c r="N13950">
        <v>5</v>
      </c>
      <c r="O13950" t="s">
        <v>22430</v>
      </c>
      <c r="P13950" t="s">
        <v>20366</v>
      </c>
      <c r="Q13950" t="s">
        <v>22431</v>
      </c>
      <c r="S13950" t="s">
        <v>20368</v>
      </c>
    </row>
    <row r="13951" spans="1:19" hidden="1" x14ac:dyDescent="0.2">
      <c r="A13951">
        <v>2597</v>
      </c>
      <c r="B13951" t="s">
        <v>22428</v>
      </c>
      <c r="C13951" t="s">
        <v>105</v>
      </c>
      <c r="D13951">
        <v>5.75</v>
      </c>
      <c r="E13951" t="s">
        <v>363</v>
      </c>
      <c r="G13951" t="s">
        <v>31</v>
      </c>
      <c r="H13951" t="s">
        <v>23</v>
      </c>
      <c r="I13951" t="s">
        <v>1350</v>
      </c>
      <c r="K13951"/>
      <c r="L13951" t="s">
        <v>22429</v>
      </c>
      <c r="M13951" t="s">
        <v>20393</v>
      </c>
      <c r="N13951">
        <v>5</v>
      </c>
      <c r="O13951" t="s">
        <v>22430</v>
      </c>
      <c r="P13951" t="s">
        <v>20366</v>
      </c>
      <c r="Q13951" t="s">
        <v>22431</v>
      </c>
      <c r="S13951" t="s">
        <v>20368</v>
      </c>
    </row>
    <row r="13952" spans="1:19" hidden="1" x14ac:dyDescent="0.2">
      <c r="A13952">
        <v>2597</v>
      </c>
      <c r="B13952" t="s">
        <v>22428</v>
      </c>
      <c r="C13952" t="s">
        <v>20452</v>
      </c>
      <c r="D13952">
        <v>10.3</v>
      </c>
      <c r="E13952" t="s">
        <v>363</v>
      </c>
      <c r="G13952" t="s">
        <v>31</v>
      </c>
      <c r="H13952" t="s">
        <v>23</v>
      </c>
      <c r="I13952" t="s">
        <v>1350</v>
      </c>
      <c r="K13952"/>
      <c r="L13952" t="s">
        <v>22429</v>
      </c>
      <c r="M13952" t="s">
        <v>20393</v>
      </c>
      <c r="N13952">
        <v>5</v>
      </c>
      <c r="O13952" t="s">
        <v>22430</v>
      </c>
      <c r="P13952" t="s">
        <v>20366</v>
      </c>
      <c r="Q13952" t="s">
        <v>22431</v>
      </c>
      <c r="S13952" t="s">
        <v>20368</v>
      </c>
    </row>
    <row r="13953" spans="1:19" hidden="1" x14ac:dyDescent="0.2">
      <c r="A13953">
        <v>2598</v>
      </c>
      <c r="B13953" t="s">
        <v>13759</v>
      </c>
      <c r="C13953" t="s">
        <v>105</v>
      </c>
      <c r="D13953">
        <v>2.93</v>
      </c>
      <c r="G13953" t="s">
        <v>1440</v>
      </c>
      <c r="I13953" t="s">
        <v>9816</v>
      </c>
      <c r="K13953"/>
      <c r="L13953" t="s">
        <v>22432</v>
      </c>
      <c r="M13953" t="s">
        <v>20396</v>
      </c>
      <c r="N13953">
        <v>4</v>
      </c>
      <c r="P13953" t="s">
        <v>20366</v>
      </c>
      <c r="Q13953" t="s">
        <v>22433</v>
      </c>
      <c r="S13953" t="s">
        <v>20368</v>
      </c>
    </row>
    <row r="13954" spans="1:19" hidden="1" x14ac:dyDescent="0.2">
      <c r="A13954">
        <v>2598</v>
      </c>
      <c r="B13954" t="s">
        <v>13759</v>
      </c>
      <c r="C13954" t="s">
        <v>20452</v>
      </c>
      <c r="D13954">
        <v>8.0399999999999991</v>
      </c>
      <c r="G13954" t="s">
        <v>1440</v>
      </c>
      <c r="I13954" t="s">
        <v>9816</v>
      </c>
      <c r="K13954"/>
      <c r="L13954" t="s">
        <v>22432</v>
      </c>
      <c r="M13954" t="s">
        <v>20396</v>
      </c>
      <c r="N13954">
        <v>4</v>
      </c>
      <c r="P13954" t="s">
        <v>20366</v>
      </c>
      <c r="Q13954" t="s">
        <v>22433</v>
      </c>
      <c r="S13954" t="s">
        <v>20368</v>
      </c>
    </row>
    <row r="13955" spans="1:19" hidden="1" x14ac:dyDescent="0.2">
      <c r="A13955">
        <v>2599</v>
      </c>
      <c r="B13955" t="s">
        <v>22434</v>
      </c>
      <c r="C13955" t="s">
        <v>105</v>
      </c>
      <c r="D13955">
        <v>2.0699999999999998</v>
      </c>
      <c r="E13955">
        <v>25</v>
      </c>
      <c r="F13955" t="s">
        <v>22435</v>
      </c>
      <c r="G13955" t="s">
        <v>55</v>
      </c>
      <c r="H13955" t="s">
        <v>23</v>
      </c>
      <c r="I13955" t="s">
        <v>22407</v>
      </c>
      <c r="K13955"/>
      <c r="L13955" t="s">
        <v>22436</v>
      </c>
      <c r="M13955" t="s">
        <v>20365</v>
      </c>
      <c r="N13955">
        <v>8</v>
      </c>
      <c r="O13955" t="s">
        <v>22437</v>
      </c>
      <c r="P13955" t="s">
        <v>20366</v>
      </c>
      <c r="Q13955" t="s">
        <v>22438</v>
      </c>
      <c r="S13955" t="s">
        <v>20368</v>
      </c>
    </row>
    <row r="13956" spans="1:19" hidden="1" x14ac:dyDescent="0.2">
      <c r="A13956">
        <v>2599</v>
      </c>
      <c r="B13956" t="s">
        <v>22434</v>
      </c>
      <c r="C13956" t="s">
        <v>20452</v>
      </c>
      <c r="D13956">
        <v>9.4499999999999993</v>
      </c>
      <c r="E13956" t="s">
        <v>414</v>
      </c>
      <c r="F13956" t="s">
        <v>22435</v>
      </c>
      <c r="G13956" t="s">
        <v>55</v>
      </c>
      <c r="H13956" t="s">
        <v>46</v>
      </c>
      <c r="I13956" t="s">
        <v>22407</v>
      </c>
      <c r="K13956"/>
      <c r="L13956" t="s">
        <v>22436</v>
      </c>
      <c r="M13956" t="s">
        <v>20365</v>
      </c>
      <c r="N13956">
        <v>8</v>
      </c>
      <c r="O13956" t="s">
        <v>22437</v>
      </c>
      <c r="P13956" t="s">
        <v>20366</v>
      </c>
      <c r="Q13956" t="s">
        <v>22438</v>
      </c>
      <c r="S13956" t="s">
        <v>20368</v>
      </c>
    </row>
    <row r="13957" spans="1:19" hidden="1" x14ac:dyDescent="0.2">
      <c r="A13957">
        <v>2599</v>
      </c>
      <c r="B13957" t="s">
        <v>22434</v>
      </c>
      <c r="C13957" t="s">
        <v>105</v>
      </c>
      <c r="D13957">
        <v>1.8</v>
      </c>
      <c r="E13957">
        <v>25</v>
      </c>
      <c r="F13957" t="s">
        <v>22435</v>
      </c>
      <c r="G13957" t="s">
        <v>55</v>
      </c>
      <c r="H13957" t="s">
        <v>23</v>
      </c>
      <c r="I13957" t="s">
        <v>850</v>
      </c>
      <c r="J13957" t="s">
        <v>20874</v>
      </c>
      <c r="K13957"/>
      <c r="L13957" t="s">
        <v>22436</v>
      </c>
      <c r="M13957" t="s">
        <v>20365</v>
      </c>
      <c r="N13957">
        <v>8</v>
      </c>
      <c r="O13957" t="s">
        <v>22437</v>
      </c>
      <c r="P13957" t="s">
        <v>20366</v>
      </c>
      <c r="Q13957" t="s">
        <v>22438</v>
      </c>
      <c r="S13957" t="s">
        <v>20368</v>
      </c>
    </row>
    <row r="13958" spans="1:19" hidden="1" x14ac:dyDescent="0.2">
      <c r="A13958">
        <v>2599</v>
      </c>
      <c r="B13958" t="s">
        <v>22434</v>
      </c>
      <c r="C13958" t="s">
        <v>20452</v>
      </c>
      <c r="D13958">
        <v>9.5500000000000007</v>
      </c>
      <c r="E13958">
        <v>25</v>
      </c>
      <c r="F13958" t="s">
        <v>22435</v>
      </c>
      <c r="G13958" t="s">
        <v>55</v>
      </c>
      <c r="H13958" t="s">
        <v>23</v>
      </c>
      <c r="I13958" t="s">
        <v>850</v>
      </c>
      <c r="J13958" t="s">
        <v>20874</v>
      </c>
      <c r="K13958"/>
      <c r="L13958" t="s">
        <v>22436</v>
      </c>
      <c r="M13958" t="s">
        <v>20365</v>
      </c>
      <c r="N13958">
        <v>8</v>
      </c>
      <c r="O13958" t="s">
        <v>22437</v>
      </c>
      <c r="P13958" t="s">
        <v>20366</v>
      </c>
      <c r="Q13958" t="s">
        <v>22438</v>
      </c>
      <c r="S13958" t="s">
        <v>20368</v>
      </c>
    </row>
    <row r="13959" spans="1:19" hidden="1" x14ac:dyDescent="0.2">
      <c r="A13959">
        <v>2599</v>
      </c>
      <c r="B13959" t="s">
        <v>22434</v>
      </c>
      <c r="C13959" t="s">
        <v>105</v>
      </c>
      <c r="D13959">
        <v>2.4</v>
      </c>
      <c r="E13959" t="s">
        <v>363</v>
      </c>
      <c r="F13959" t="s">
        <v>79</v>
      </c>
      <c r="G13959" t="s">
        <v>55</v>
      </c>
      <c r="H13959" t="s">
        <v>23</v>
      </c>
      <c r="I13959" t="s">
        <v>22439</v>
      </c>
      <c r="K13959"/>
      <c r="L13959" t="s">
        <v>22436</v>
      </c>
      <c r="M13959" t="s">
        <v>20365</v>
      </c>
      <c r="N13959">
        <v>8</v>
      </c>
      <c r="O13959" t="s">
        <v>22437</v>
      </c>
      <c r="P13959" t="s">
        <v>20366</v>
      </c>
      <c r="Q13959" t="s">
        <v>22438</v>
      </c>
      <c r="S13959" t="s">
        <v>20368</v>
      </c>
    </row>
    <row r="13960" spans="1:19" hidden="1" x14ac:dyDescent="0.2">
      <c r="A13960">
        <v>2599</v>
      </c>
      <c r="B13960" t="s">
        <v>22434</v>
      </c>
      <c r="C13960" t="s">
        <v>20452</v>
      </c>
      <c r="D13960">
        <v>9.4499999999999993</v>
      </c>
      <c r="E13960" t="s">
        <v>363</v>
      </c>
      <c r="F13960" t="s">
        <v>79</v>
      </c>
      <c r="G13960" t="s">
        <v>55</v>
      </c>
      <c r="H13960" t="s">
        <v>23</v>
      </c>
      <c r="I13960" t="s">
        <v>22439</v>
      </c>
      <c r="K13960"/>
      <c r="L13960" t="s">
        <v>22436</v>
      </c>
      <c r="M13960" t="s">
        <v>20365</v>
      </c>
      <c r="N13960">
        <v>8</v>
      </c>
      <c r="O13960" t="s">
        <v>22437</v>
      </c>
      <c r="P13960" t="s">
        <v>20366</v>
      </c>
      <c r="Q13960" t="s">
        <v>22438</v>
      </c>
      <c r="S13960" t="s">
        <v>20368</v>
      </c>
    </row>
    <row r="13961" spans="1:19" hidden="1" x14ac:dyDescent="0.2">
      <c r="A13961">
        <v>2600</v>
      </c>
      <c r="B13961" t="s">
        <v>22440</v>
      </c>
      <c r="C13961" t="s">
        <v>105</v>
      </c>
      <c r="D13961">
        <v>4.16</v>
      </c>
      <c r="E13961">
        <v>25</v>
      </c>
      <c r="F13961" t="s">
        <v>22441</v>
      </c>
      <c r="G13961" t="s">
        <v>55</v>
      </c>
      <c r="H13961" t="s">
        <v>46</v>
      </c>
      <c r="I13961" t="s">
        <v>22407</v>
      </c>
      <c r="K13961"/>
      <c r="L13961" t="s">
        <v>22442</v>
      </c>
      <c r="M13961" t="s">
        <v>20396</v>
      </c>
      <c r="N13961">
        <v>4</v>
      </c>
      <c r="P13961" t="s">
        <v>20366</v>
      </c>
      <c r="Q13961" t="s">
        <v>22443</v>
      </c>
      <c r="S13961" t="s">
        <v>20368</v>
      </c>
    </row>
    <row r="13962" spans="1:19" hidden="1" x14ac:dyDescent="0.2">
      <c r="A13962">
        <v>2600</v>
      </c>
      <c r="B13962" t="s">
        <v>22440</v>
      </c>
      <c r="C13962" t="s">
        <v>20452</v>
      </c>
      <c r="D13962">
        <v>8.89</v>
      </c>
      <c r="E13962">
        <v>25</v>
      </c>
      <c r="F13962" t="s">
        <v>22441</v>
      </c>
      <c r="G13962" t="s">
        <v>55</v>
      </c>
      <c r="H13962" t="s">
        <v>46</v>
      </c>
      <c r="I13962" t="s">
        <v>22407</v>
      </c>
      <c r="K13962"/>
      <c r="L13962" t="s">
        <v>22442</v>
      </c>
      <c r="M13962" t="s">
        <v>20396</v>
      </c>
      <c r="N13962">
        <v>4</v>
      </c>
      <c r="P13962" t="s">
        <v>20366</v>
      </c>
      <c r="Q13962" t="s">
        <v>22443</v>
      </c>
      <c r="S13962" t="s">
        <v>20368</v>
      </c>
    </row>
    <row r="13963" spans="1:19" hidden="1" x14ac:dyDescent="0.2">
      <c r="A13963">
        <v>2601</v>
      </c>
      <c r="B13963" t="s">
        <v>22444</v>
      </c>
      <c r="C13963" t="s">
        <v>105</v>
      </c>
      <c r="D13963">
        <v>3.37</v>
      </c>
      <c r="E13963">
        <v>25</v>
      </c>
      <c r="F13963" t="s">
        <v>79</v>
      </c>
      <c r="G13963" t="s">
        <v>55</v>
      </c>
      <c r="H13963" t="s">
        <v>46</v>
      </c>
      <c r="I13963" t="s">
        <v>22445</v>
      </c>
      <c r="K13963"/>
      <c r="L13963" t="s">
        <v>22446</v>
      </c>
      <c r="M13963" t="s">
        <v>26</v>
      </c>
      <c r="N13963">
        <v>2</v>
      </c>
      <c r="P13963" t="s">
        <v>20366</v>
      </c>
      <c r="Q13963" t="s">
        <v>22447</v>
      </c>
      <c r="S13963" t="s">
        <v>20368</v>
      </c>
    </row>
    <row r="13964" spans="1:19" hidden="1" x14ac:dyDescent="0.2">
      <c r="A13964">
        <v>2602</v>
      </c>
      <c r="B13964" t="s">
        <v>22448</v>
      </c>
      <c r="C13964" t="s">
        <v>105</v>
      </c>
      <c r="D13964">
        <v>3.22</v>
      </c>
      <c r="E13964">
        <v>25</v>
      </c>
      <c r="F13964" t="s">
        <v>79</v>
      </c>
      <c r="G13964" t="s">
        <v>55</v>
      </c>
      <c r="H13964" t="s">
        <v>46</v>
      </c>
      <c r="I13964" t="s">
        <v>22445</v>
      </c>
      <c r="K13964"/>
      <c r="L13964" t="s">
        <v>22449</v>
      </c>
      <c r="M13964" t="s">
        <v>26</v>
      </c>
      <c r="N13964">
        <v>2</v>
      </c>
      <c r="P13964" t="s">
        <v>20366</v>
      </c>
      <c r="Q13964" t="s">
        <v>22450</v>
      </c>
      <c r="S13964" t="s">
        <v>20368</v>
      </c>
    </row>
    <row r="13965" spans="1:19" hidden="1" x14ac:dyDescent="0.2">
      <c r="A13965">
        <v>2605</v>
      </c>
      <c r="B13965" t="s">
        <v>22451</v>
      </c>
      <c r="C13965" t="s">
        <v>105</v>
      </c>
      <c r="D13965">
        <v>-0.66</v>
      </c>
      <c r="E13965">
        <v>20</v>
      </c>
      <c r="F13965" t="s">
        <v>22452</v>
      </c>
      <c r="G13965" t="s">
        <v>75</v>
      </c>
      <c r="H13965" t="s">
        <v>23</v>
      </c>
      <c r="I13965" t="s">
        <v>22453</v>
      </c>
      <c r="K13965"/>
      <c r="L13965" t="s">
        <v>22454</v>
      </c>
      <c r="M13965" t="s">
        <v>26</v>
      </c>
      <c r="N13965">
        <v>2</v>
      </c>
      <c r="P13965" t="s">
        <v>20366</v>
      </c>
      <c r="Q13965" t="s">
        <v>22455</v>
      </c>
      <c r="S13965" t="s">
        <v>20368</v>
      </c>
    </row>
    <row r="13966" spans="1:19" hidden="1" x14ac:dyDescent="0.2">
      <c r="A13966">
        <v>2605</v>
      </c>
      <c r="B13966" t="s">
        <v>22451</v>
      </c>
      <c r="C13966" t="s">
        <v>20452</v>
      </c>
      <c r="D13966">
        <v>8.34</v>
      </c>
      <c r="E13966">
        <v>20</v>
      </c>
      <c r="F13966" t="s">
        <v>22452</v>
      </c>
      <c r="G13966" t="s">
        <v>31</v>
      </c>
      <c r="H13966" t="s">
        <v>23</v>
      </c>
      <c r="I13966" t="s">
        <v>22453</v>
      </c>
      <c r="K13966"/>
      <c r="L13966" t="s">
        <v>22454</v>
      </c>
      <c r="M13966" t="s">
        <v>26</v>
      </c>
      <c r="N13966">
        <v>2</v>
      </c>
      <c r="P13966" t="s">
        <v>20366</v>
      </c>
      <c r="Q13966" t="s">
        <v>22455</v>
      </c>
      <c r="S13966" t="s">
        <v>20368</v>
      </c>
    </row>
    <row r="13967" spans="1:19" hidden="1" x14ac:dyDescent="0.2">
      <c r="A13967">
        <v>2605</v>
      </c>
      <c r="B13967" t="s">
        <v>22451</v>
      </c>
      <c r="C13967" t="s">
        <v>20441</v>
      </c>
      <c r="D13967">
        <v>11.65</v>
      </c>
      <c r="E13967">
        <v>20</v>
      </c>
      <c r="F13967" t="s">
        <v>22452</v>
      </c>
      <c r="G13967" t="s">
        <v>31</v>
      </c>
      <c r="H13967" t="s">
        <v>46</v>
      </c>
      <c r="I13967" t="s">
        <v>22453</v>
      </c>
      <c r="K13967"/>
      <c r="L13967" t="s">
        <v>22454</v>
      </c>
      <c r="M13967" t="s">
        <v>26</v>
      </c>
      <c r="N13967">
        <v>2</v>
      </c>
      <c r="P13967" t="s">
        <v>20366</v>
      </c>
      <c r="Q13967" t="s">
        <v>22455</v>
      </c>
      <c r="S13967" t="s">
        <v>20368</v>
      </c>
    </row>
    <row r="13968" spans="1:19" hidden="1" x14ac:dyDescent="0.2">
      <c r="A13968">
        <v>2606</v>
      </c>
      <c r="B13968" t="s">
        <v>22456</v>
      </c>
      <c r="C13968" t="s">
        <v>105</v>
      </c>
      <c r="D13968">
        <v>7.33</v>
      </c>
      <c r="F13968" t="s">
        <v>410</v>
      </c>
      <c r="G13968" t="s">
        <v>55</v>
      </c>
      <c r="H13968" t="s">
        <v>23</v>
      </c>
      <c r="I13968" t="s">
        <v>21681</v>
      </c>
      <c r="K13968"/>
      <c r="L13968" t="s">
        <v>22457</v>
      </c>
      <c r="M13968" t="s">
        <v>26</v>
      </c>
      <c r="N13968">
        <v>2</v>
      </c>
      <c r="P13968" t="s">
        <v>20366</v>
      </c>
      <c r="Q13968" t="s">
        <v>22458</v>
      </c>
      <c r="S13968" t="s">
        <v>20368</v>
      </c>
    </row>
    <row r="13969" spans="1:19" hidden="1" x14ac:dyDescent="0.2">
      <c r="A13969">
        <v>2607</v>
      </c>
      <c r="B13969" t="s">
        <v>3579</v>
      </c>
      <c r="C13969" t="s">
        <v>105</v>
      </c>
      <c r="D13969">
        <v>5.37</v>
      </c>
      <c r="E13969">
        <v>25</v>
      </c>
      <c r="F13969" t="s">
        <v>22459</v>
      </c>
      <c r="G13969" t="s">
        <v>55</v>
      </c>
      <c r="H13969" t="s">
        <v>46</v>
      </c>
      <c r="I13969" t="s">
        <v>5864</v>
      </c>
      <c r="K13969"/>
      <c r="L13969" t="s">
        <v>22460</v>
      </c>
      <c r="M13969" t="s">
        <v>20396</v>
      </c>
      <c r="N13969">
        <v>4</v>
      </c>
      <c r="P13969" t="s">
        <v>20366</v>
      </c>
      <c r="Q13969" t="s">
        <v>22461</v>
      </c>
      <c r="S13969" t="s">
        <v>20368</v>
      </c>
    </row>
    <row r="13970" spans="1:19" hidden="1" x14ac:dyDescent="0.2">
      <c r="A13970">
        <v>2608</v>
      </c>
      <c r="B13970" t="s">
        <v>22462</v>
      </c>
      <c r="C13970" t="s">
        <v>105</v>
      </c>
      <c r="D13970">
        <v>5.4</v>
      </c>
      <c r="E13970">
        <v>25</v>
      </c>
      <c r="F13970" t="s">
        <v>79</v>
      </c>
      <c r="G13970" t="s">
        <v>55</v>
      </c>
      <c r="H13970" t="s">
        <v>23</v>
      </c>
      <c r="I13970" t="s">
        <v>277</v>
      </c>
      <c r="K13970"/>
      <c r="L13970" t="s">
        <v>22463</v>
      </c>
      <c r="M13970" t="s">
        <v>26</v>
      </c>
      <c r="N13970">
        <v>2</v>
      </c>
      <c r="P13970" t="s">
        <v>20366</v>
      </c>
      <c r="Q13970" t="s">
        <v>22464</v>
      </c>
      <c r="S13970" t="s">
        <v>20368</v>
      </c>
    </row>
    <row r="13971" spans="1:19" hidden="1" x14ac:dyDescent="0.2">
      <c r="A13971">
        <v>2609</v>
      </c>
      <c r="B13971" t="s">
        <v>22465</v>
      </c>
      <c r="C13971" t="s">
        <v>21040</v>
      </c>
      <c r="D13971">
        <v>11.16</v>
      </c>
      <c r="E13971">
        <v>25</v>
      </c>
      <c r="F13971" t="s">
        <v>22466</v>
      </c>
      <c r="G13971" t="s">
        <v>31</v>
      </c>
      <c r="H13971" t="s">
        <v>46</v>
      </c>
      <c r="I13971" t="s">
        <v>5488</v>
      </c>
      <c r="K13971"/>
      <c r="L13971" t="s">
        <v>22467</v>
      </c>
      <c r="M13971" t="s">
        <v>26</v>
      </c>
      <c r="N13971">
        <v>2</v>
      </c>
      <c r="P13971" t="s">
        <v>20366</v>
      </c>
      <c r="Q13971" t="s">
        <v>22468</v>
      </c>
      <c r="S13971" t="s">
        <v>20368</v>
      </c>
    </row>
    <row r="13972" spans="1:19" hidden="1" x14ac:dyDescent="0.2">
      <c r="A13972">
        <v>2610</v>
      </c>
      <c r="B13972" t="s">
        <v>22469</v>
      </c>
      <c r="C13972" t="s">
        <v>105</v>
      </c>
      <c r="D13972">
        <v>-0.9</v>
      </c>
      <c r="E13972">
        <v>25</v>
      </c>
      <c r="F13972" t="s">
        <v>22470</v>
      </c>
      <c r="G13972" t="s">
        <v>567</v>
      </c>
      <c r="H13972" t="s">
        <v>23</v>
      </c>
      <c r="I13972" t="s">
        <v>22471</v>
      </c>
      <c r="K13972"/>
      <c r="L13972" t="s">
        <v>22472</v>
      </c>
      <c r="M13972" t="s">
        <v>26</v>
      </c>
      <c r="N13972">
        <v>2</v>
      </c>
      <c r="P13972" t="s">
        <v>20366</v>
      </c>
      <c r="Q13972" t="s">
        <v>22473</v>
      </c>
      <c r="S13972" t="s">
        <v>20368</v>
      </c>
    </row>
    <row r="13973" spans="1:19" hidden="1" x14ac:dyDescent="0.2">
      <c r="A13973">
        <v>2610</v>
      </c>
      <c r="B13973" t="s">
        <v>22469</v>
      </c>
      <c r="C13973" t="s">
        <v>20452</v>
      </c>
      <c r="D13973">
        <v>5.98</v>
      </c>
      <c r="E13973">
        <v>25</v>
      </c>
      <c r="F13973" t="s">
        <v>22474</v>
      </c>
      <c r="G13973" t="s">
        <v>55</v>
      </c>
      <c r="H13973" t="s">
        <v>46</v>
      </c>
      <c r="I13973" t="s">
        <v>22471</v>
      </c>
      <c r="K13973"/>
      <c r="L13973" t="s">
        <v>22472</v>
      </c>
      <c r="M13973" t="s">
        <v>26</v>
      </c>
      <c r="N13973">
        <v>2</v>
      </c>
      <c r="P13973" t="s">
        <v>20366</v>
      </c>
      <c r="Q13973" t="s">
        <v>22473</v>
      </c>
      <c r="S13973" t="s">
        <v>20368</v>
      </c>
    </row>
    <row r="13974" spans="1:19" hidden="1" x14ac:dyDescent="0.2">
      <c r="A13974">
        <v>2610</v>
      </c>
      <c r="B13974" t="s">
        <v>22469</v>
      </c>
      <c r="C13974" t="s">
        <v>20452</v>
      </c>
      <c r="D13974">
        <v>5.9</v>
      </c>
      <c r="F13974" t="s">
        <v>22475</v>
      </c>
      <c r="H13974" t="s">
        <v>23</v>
      </c>
      <c r="I13974" t="s">
        <v>4151</v>
      </c>
      <c r="K13974"/>
      <c r="L13974" t="s">
        <v>22472</v>
      </c>
      <c r="M13974" t="s">
        <v>26</v>
      </c>
      <c r="N13974">
        <v>2</v>
      </c>
      <c r="P13974" t="s">
        <v>20366</v>
      </c>
      <c r="Q13974" t="s">
        <v>22473</v>
      </c>
      <c r="S13974" t="s">
        <v>20368</v>
      </c>
    </row>
    <row r="13975" spans="1:19" hidden="1" x14ac:dyDescent="0.2">
      <c r="A13975">
        <v>2611</v>
      </c>
      <c r="B13975" t="s">
        <v>22476</v>
      </c>
      <c r="C13975" t="s">
        <v>20452</v>
      </c>
      <c r="D13975">
        <v>8.6199999999999992</v>
      </c>
      <c r="E13975">
        <v>25</v>
      </c>
      <c r="F13975" t="s">
        <v>16937</v>
      </c>
      <c r="G13975" t="s">
        <v>55</v>
      </c>
      <c r="H13975" t="s">
        <v>46</v>
      </c>
      <c r="I13975" t="s">
        <v>8161</v>
      </c>
      <c r="K13975"/>
      <c r="L13975" t="s">
        <v>22477</v>
      </c>
      <c r="M13975" t="s">
        <v>26</v>
      </c>
      <c r="N13975">
        <v>2</v>
      </c>
      <c r="P13975" t="s">
        <v>20366</v>
      </c>
      <c r="Q13975" t="s">
        <v>22478</v>
      </c>
      <c r="S13975" t="s">
        <v>20368</v>
      </c>
    </row>
    <row r="13976" spans="1:19" hidden="1" x14ac:dyDescent="0.2">
      <c r="A13976">
        <v>2612</v>
      </c>
      <c r="B13976" t="s">
        <v>22479</v>
      </c>
      <c r="C13976" t="s">
        <v>105</v>
      </c>
      <c r="D13976">
        <v>8.51</v>
      </c>
      <c r="E13976">
        <v>20</v>
      </c>
      <c r="F13976" t="s">
        <v>410</v>
      </c>
      <c r="G13976" t="s">
        <v>55</v>
      </c>
      <c r="H13976" t="s">
        <v>46</v>
      </c>
      <c r="I13976" t="s">
        <v>18175</v>
      </c>
      <c r="K13976"/>
      <c r="L13976" t="s">
        <v>22480</v>
      </c>
      <c r="M13976" t="s">
        <v>26</v>
      </c>
      <c r="N13976">
        <v>2</v>
      </c>
      <c r="P13976" t="s">
        <v>20366</v>
      </c>
      <c r="Q13976" t="s">
        <v>22481</v>
      </c>
      <c r="S13976" t="s">
        <v>20368</v>
      </c>
    </row>
    <row r="13977" spans="1:19" hidden="1" x14ac:dyDescent="0.2">
      <c r="A13977">
        <v>2613</v>
      </c>
      <c r="B13977" t="s">
        <v>4105</v>
      </c>
      <c r="C13977" t="s">
        <v>105</v>
      </c>
      <c r="D13977">
        <v>4.3899999999999997</v>
      </c>
      <c r="E13977">
        <v>20</v>
      </c>
      <c r="F13977" t="s">
        <v>21098</v>
      </c>
      <c r="G13977" t="s">
        <v>55</v>
      </c>
      <c r="H13977" t="s">
        <v>46</v>
      </c>
      <c r="I13977" t="s">
        <v>9426</v>
      </c>
      <c r="K13977"/>
      <c r="L13977" t="s">
        <v>22482</v>
      </c>
      <c r="M13977" t="s">
        <v>20396</v>
      </c>
      <c r="N13977">
        <v>4</v>
      </c>
      <c r="P13977" t="s">
        <v>20366</v>
      </c>
      <c r="Q13977" t="s">
        <v>22483</v>
      </c>
      <c r="S13977" t="s">
        <v>20368</v>
      </c>
    </row>
    <row r="13978" spans="1:19" hidden="1" x14ac:dyDescent="0.2">
      <c r="A13978">
        <v>2613</v>
      </c>
      <c r="B13978" t="s">
        <v>4105</v>
      </c>
      <c r="C13978" t="s">
        <v>105</v>
      </c>
      <c r="D13978">
        <v>4.43</v>
      </c>
      <c r="E13978" t="s">
        <v>383</v>
      </c>
      <c r="F13978" t="s">
        <v>21098</v>
      </c>
      <c r="G13978" t="s">
        <v>55</v>
      </c>
      <c r="H13978" t="s">
        <v>46</v>
      </c>
      <c r="I13978" t="s">
        <v>9426</v>
      </c>
      <c r="K13978"/>
      <c r="L13978" t="s">
        <v>22482</v>
      </c>
      <c r="M13978" t="s">
        <v>20396</v>
      </c>
      <c r="N13978">
        <v>4</v>
      </c>
      <c r="P13978" t="s">
        <v>20366</v>
      </c>
      <c r="Q13978" t="s">
        <v>22483</v>
      </c>
      <c r="S13978" t="s">
        <v>20368</v>
      </c>
    </row>
    <row r="13979" spans="1:19" hidden="1" x14ac:dyDescent="0.2">
      <c r="A13979">
        <v>2613</v>
      </c>
      <c r="B13979" t="s">
        <v>4105</v>
      </c>
      <c r="C13979" t="s">
        <v>105</v>
      </c>
      <c r="D13979">
        <v>4.5</v>
      </c>
      <c r="E13979">
        <v>25</v>
      </c>
      <c r="F13979" t="s">
        <v>79</v>
      </c>
      <c r="G13979" t="s">
        <v>55</v>
      </c>
      <c r="H13979" t="s">
        <v>46</v>
      </c>
      <c r="I13979" t="s">
        <v>22445</v>
      </c>
      <c r="K13979"/>
      <c r="L13979" t="s">
        <v>22482</v>
      </c>
      <c r="M13979" t="s">
        <v>20396</v>
      </c>
      <c r="N13979">
        <v>4</v>
      </c>
      <c r="P13979" t="s">
        <v>20366</v>
      </c>
      <c r="Q13979" t="s">
        <v>22483</v>
      </c>
      <c r="S13979" t="s">
        <v>20368</v>
      </c>
    </row>
    <row r="13980" spans="1:19" hidden="1" x14ac:dyDescent="0.2">
      <c r="A13980">
        <v>2613</v>
      </c>
      <c r="B13980" t="s">
        <v>4105</v>
      </c>
      <c r="C13980" t="s">
        <v>105</v>
      </c>
      <c r="D13980">
        <v>4.45</v>
      </c>
      <c r="E13980">
        <v>25</v>
      </c>
      <c r="F13980" t="s">
        <v>79</v>
      </c>
      <c r="G13980" t="s">
        <v>55</v>
      </c>
      <c r="H13980" t="s">
        <v>46</v>
      </c>
      <c r="I13980" t="s">
        <v>22240</v>
      </c>
      <c r="K13980"/>
      <c r="L13980" t="s">
        <v>22482</v>
      </c>
      <c r="M13980" t="s">
        <v>20396</v>
      </c>
      <c r="N13980">
        <v>4</v>
      </c>
      <c r="P13980" t="s">
        <v>20366</v>
      </c>
      <c r="Q13980" t="s">
        <v>22483</v>
      </c>
      <c r="S13980" t="s">
        <v>20368</v>
      </c>
    </row>
    <row r="13981" spans="1:19" hidden="1" x14ac:dyDescent="0.2">
      <c r="A13981">
        <v>2613</v>
      </c>
      <c r="B13981" t="s">
        <v>4105</v>
      </c>
      <c r="C13981" t="s">
        <v>105</v>
      </c>
      <c r="D13981">
        <v>4.4000000000000004</v>
      </c>
      <c r="F13981" t="s">
        <v>79</v>
      </c>
      <c r="G13981" t="s">
        <v>189</v>
      </c>
      <c r="I13981" t="s">
        <v>8965</v>
      </c>
      <c r="K13981"/>
      <c r="L13981" t="s">
        <v>22482</v>
      </c>
      <c r="M13981" t="s">
        <v>20396</v>
      </c>
      <c r="N13981">
        <v>4</v>
      </c>
      <c r="P13981" t="s">
        <v>20366</v>
      </c>
      <c r="Q13981" t="s">
        <v>22483</v>
      </c>
      <c r="S13981" t="s">
        <v>20368</v>
      </c>
    </row>
    <row r="13982" spans="1:19" hidden="1" x14ac:dyDescent="0.2">
      <c r="A13982">
        <v>2614</v>
      </c>
      <c r="B13982" t="s">
        <v>22484</v>
      </c>
      <c r="C13982" t="s">
        <v>105</v>
      </c>
      <c r="D13982">
        <v>5</v>
      </c>
      <c r="E13982">
        <v>20</v>
      </c>
      <c r="F13982" t="s">
        <v>21098</v>
      </c>
      <c r="G13982" t="s">
        <v>55</v>
      </c>
      <c r="H13982" t="s">
        <v>46</v>
      </c>
      <c r="I13982" t="s">
        <v>9426</v>
      </c>
      <c r="K13982"/>
      <c r="L13982" t="s">
        <v>22485</v>
      </c>
      <c r="M13982" t="s">
        <v>20719</v>
      </c>
      <c r="N13982">
        <v>3</v>
      </c>
      <c r="P13982" t="s">
        <v>20366</v>
      </c>
      <c r="Q13982" t="s">
        <v>22486</v>
      </c>
      <c r="S13982" t="s">
        <v>20368</v>
      </c>
    </row>
    <row r="13983" spans="1:19" hidden="1" x14ac:dyDescent="0.2">
      <c r="A13983">
        <v>2614</v>
      </c>
      <c r="B13983" t="s">
        <v>22484</v>
      </c>
      <c r="C13983" t="s">
        <v>105</v>
      </c>
      <c r="D13983">
        <v>5.07</v>
      </c>
      <c r="F13983" t="s">
        <v>21009</v>
      </c>
      <c r="H13983" t="s">
        <v>23</v>
      </c>
      <c r="I13983" t="s">
        <v>6160</v>
      </c>
      <c r="K13983"/>
      <c r="L13983" t="s">
        <v>22485</v>
      </c>
      <c r="M13983" t="s">
        <v>20719</v>
      </c>
      <c r="N13983">
        <v>3</v>
      </c>
      <c r="P13983" t="s">
        <v>20366</v>
      </c>
      <c r="Q13983" t="s">
        <v>22486</v>
      </c>
      <c r="S13983" t="s">
        <v>20368</v>
      </c>
    </row>
    <row r="13984" spans="1:19" hidden="1" x14ac:dyDescent="0.2">
      <c r="A13984">
        <v>2614</v>
      </c>
      <c r="B13984" t="s">
        <v>22484</v>
      </c>
      <c r="C13984" t="s">
        <v>105</v>
      </c>
      <c r="D13984">
        <v>4.95</v>
      </c>
      <c r="F13984" t="s">
        <v>21009</v>
      </c>
      <c r="G13984" t="s">
        <v>189</v>
      </c>
      <c r="I13984" t="s">
        <v>8965</v>
      </c>
      <c r="K13984"/>
      <c r="L13984" t="s">
        <v>22485</v>
      </c>
      <c r="M13984" t="s">
        <v>20719</v>
      </c>
      <c r="N13984">
        <v>3</v>
      </c>
      <c r="P13984" t="s">
        <v>20366</v>
      </c>
      <c r="Q13984" t="s">
        <v>22486</v>
      </c>
      <c r="S13984" t="s">
        <v>20368</v>
      </c>
    </row>
    <row r="13985" spans="1:19" hidden="1" x14ac:dyDescent="0.2">
      <c r="A13985">
        <v>2615</v>
      </c>
      <c r="B13985" t="s">
        <v>22487</v>
      </c>
      <c r="C13985" t="s">
        <v>105</v>
      </c>
      <c r="D13985">
        <v>6.61</v>
      </c>
      <c r="E13985">
        <v>20</v>
      </c>
      <c r="F13985" t="s">
        <v>410</v>
      </c>
      <c r="G13985" t="s">
        <v>55</v>
      </c>
      <c r="H13985" t="s">
        <v>46</v>
      </c>
      <c r="I13985" t="s">
        <v>22488</v>
      </c>
      <c r="K13985"/>
      <c r="L13985" t="s">
        <v>22489</v>
      </c>
      <c r="M13985" t="s">
        <v>26</v>
      </c>
      <c r="N13985">
        <v>2</v>
      </c>
      <c r="P13985" t="s">
        <v>20366</v>
      </c>
      <c r="Q13985" t="s">
        <v>22490</v>
      </c>
      <c r="S13985" t="s">
        <v>20368</v>
      </c>
    </row>
    <row r="13986" spans="1:19" hidden="1" x14ac:dyDescent="0.2">
      <c r="A13986">
        <v>2616</v>
      </c>
      <c r="B13986" t="s">
        <v>22491</v>
      </c>
      <c r="C13986" t="s">
        <v>105</v>
      </c>
      <c r="D13986">
        <v>8.1</v>
      </c>
      <c r="E13986" t="s">
        <v>363</v>
      </c>
      <c r="F13986" t="s">
        <v>22492</v>
      </c>
      <c r="G13986" t="s">
        <v>55</v>
      </c>
      <c r="H13986" t="s">
        <v>23</v>
      </c>
      <c r="I13986" t="s">
        <v>19926</v>
      </c>
      <c r="K13986"/>
      <c r="L13986" t="s">
        <v>22493</v>
      </c>
      <c r="M13986" t="s">
        <v>20719</v>
      </c>
      <c r="N13986">
        <v>3</v>
      </c>
      <c r="P13986" t="s">
        <v>20366</v>
      </c>
      <c r="Q13986" t="s">
        <v>22494</v>
      </c>
      <c r="S13986" t="s">
        <v>20368</v>
      </c>
    </row>
    <row r="13987" spans="1:19" hidden="1" x14ac:dyDescent="0.2">
      <c r="A13987">
        <v>2617</v>
      </c>
      <c r="B13987" t="s">
        <v>22495</v>
      </c>
      <c r="C13987" t="s">
        <v>105</v>
      </c>
      <c r="D13987">
        <v>7.88</v>
      </c>
      <c r="E13987">
        <v>25</v>
      </c>
      <c r="F13987" t="s">
        <v>21085</v>
      </c>
      <c r="G13987" t="s">
        <v>55</v>
      </c>
      <c r="H13987" t="s">
        <v>46</v>
      </c>
      <c r="I13987" t="s">
        <v>8253</v>
      </c>
      <c r="K13987"/>
      <c r="L13987" t="s">
        <v>22496</v>
      </c>
      <c r="M13987" t="s">
        <v>21320</v>
      </c>
      <c r="N13987">
        <v>3</v>
      </c>
      <c r="P13987" t="s">
        <v>20366</v>
      </c>
      <c r="Q13987" t="s">
        <v>22497</v>
      </c>
      <c r="S13987" t="s">
        <v>20368</v>
      </c>
    </row>
    <row r="13988" spans="1:19" hidden="1" x14ac:dyDescent="0.2">
      <c r="A13988">
        <v>2618</v>
      </c>
      <c r="B13988" t="s">
        <v>22498</v>
      </c>
      <c r="C13988" t="s">
        <v>105</v>
      </c>
      <c r="D13988">
        <v>6.3</v>
      </c>
      <c r="E13988" t="s">
        <v>22499</v>
      </c>
      <c r="G13988" t="s">
        <v>55</v>
      </c>
      <c r="H13988" t="s">
        <v>23</v>
      </c>
      <c r="I13988" t="s">
        <v>4368</v>
      </c>
      <c r="K13988"/>
      <c r="L13988" t="s">
        <v>22500</v>
      </c>
      <c r="M13988" t="s">
        <v>20396</v>
      </c>
      <c r="N13988">
        <v>4</v>
      </c>
      <c r="P13988" t="s">
        <v>20366</v>
      </c>
      <c r="Q13988" t="s">
        <v>22501</v>
      </c>
      <c r="S13988" t="s">
        <v>20368</v>
      </c>
    </row>
    <row r="13989" spans="1:19" hidden="1" x14ac:dyDescent="0.2">
      <c r="A13989">
        <v>2619</v>
      </c>
      <c r="B13989" t="s">
        <v>22502</v>
      </c>
      <c r="C13989" t="s">
        <v>105</v>
      </c>
      <c r="D13989">
        <v>4.5999999999999996</v>
      </c>
      <c r="E13989">
        <v>20</v>
      </c>
      <c r="F13989" t="s">
        <v>62</v>
      </c>
      <c r="G13989" t="s">
        <v>55</v>
      </c>
      <c r="H13989" t="s">
        <v>23</v>
      </c>
      <c r="I13989" t="s">
        <v>2200</v>
      </c>
      <c r="K13989"/>
      <c r="L13989" t="s">
        <v>22503</v>
      </c>
      <c r="M13989" t="s">
        <v>26</v>
      </c>
      <c r="N13989">
        <v>2</v>
      </c>
      <c r="P13989" t="s">
        <v>20366</v>
      </c>
      <c r="Q13989" t="s">
        <v>22504</v>
      </c>
      <c r="S13989" t="s">
        <v>20368</v>
      </c>
    </row>
    <row r="13990" spans="1:19" hidden="1" x14ac:dyDescent="0.2">
      <c r="A13990">
        <v>2619</v>
      </c>
      <c r="B13990" t="s">
        <v>22502</v>
      </c>
      <c r="C13990" t="s">
        <v>20452</v>
      </c>
      <c r="D13990">
        <v>9</v>
      </c>
      <c r="E13990">
        <v>20</v>
      </c>
      <c r="F13990" t="s">
        <v>62</v>
      </c>
      <c r="G13990" t="s">
        <v>55</v>
      </c>
      <c r="H13990" t="s">
        <v>23</v>
      </c>
      <c r="I13990" t="s">
        <v>2200</v>
      </c>
      <c r="K13990"/>
      <c r="L13990" t="s">
        <v>22503</v>
      </c>
      <c r="M13990" t="s">
        <v>26</v>
      </c>
      <c r="N13990">
        <v>2</v>
      </c>
      <c r="P13990" t="s">
        <v>20366</v>
      </c>
      <c r="Q13990" t="s">
        <v>22504</v>
      </c>
      <c r="S13990" t="s">
        <v>20368</v>
      </c>
    </row>
    <row r="13991" spans="1:19" hidden="1" x14ac:dyDescent="0.2">
      <c r="A13991">
        <v>2620</v>
      </c>
      <c r="B13991" t="s">
        <v>22505</v>
      </c>
      <c r="C13991" t="s">
        <v>105</v>
      </c>
      <c r="D13991">
        <v>2.63</v>
      </c>
      <c r="E13991">
        <v>25</v>
      </c>
      <c r="F13991" t="s">
        <v>22350</v>
      </c>
      <c r="G13991" t="s">
        <v>55</v>
      </c>
      <c r="H13991" t="s">
        <v>46</v>
      </c>
      <c r="I13991" t="s">
        <v>22506</v>
      </c>
      <c r="K13991"/>
      <c r="L13991" t="s">
        <v>22507</v>
      </c>
      <c r="M13991" t="s">
        <v>21059</v>
      </c>
      <c r="N13991">
        <v>5</v>
      </c>
      <c r="O13991" t="s">
        <v>22508</v>
      </c>
      <c r="P13991" t="s">
        <v>20366</v>
      </c>
      <c r="Q13991" t="s">
        <v>22509</v>
      </c>
      <c r="S13991" t="s">
        <v>20368</v>
      </c>
    </row>
    <row r="13992" spans="1:19" hidden="1" x14ac:dyDescent="0.2">
      <c r="A13992">
        <v>2620</v>
      </c>
      <c r="B13992" t="s">
        <v>22505</v>
      </c>
      <c r="C13992" t="s">
        <v>20452</v>
      </c>
      <c r="D13992">
        <v>8.7200000000000006</v>
      </c>
      <c r="E13992">
        <v>25</v>
      </c>
      <c r="F13992" t="s">
        <v>22350</v>
      </c>
      <c r="G13992" t="s">
        <v>55</v>
      </c>
      <c r="H13992" t="s">
        <v>46</v>
      </c>
      <c r="I13992" t="s">
        <v>22506</v>
      </c>
      <c r="K13992"/>
      <c r="L13992" t="s">
        <v>22507</v>
      </c>
      <c r="M13992" t="s">
        <v>21059</v>
      </c>
      <c r="N13992">
        <v>5</v>
      </c>
      <c r="O13992" t="s">
        <v>22508</v>
      </c>
      <c r="P13992" t="s">
        <v>20366</v>
      </c>
      <c r="Q13992" t="s">
        <v>22509</v>
      </c>
      <c r="S13992" t="s">
        <v>20368</v>
      </c>
    </row>
    <row r="13993" spans="1:19" hidden="1" x14ac:dyDescent="0.2">
      <c r="A13993">
        <v>2621</v>
      </c>
      <c r="B13993" t="s">
        <v>22510</v>
      </c>
      <c r="C13993" t="s">
        <v>105</v>
      </c>
      <c r="D13993">
        <v>7.35</v>
      </c>
      <c r="E13993">
        <v>25</v>
      </c>
      <c r="F13993" t="s">
        <v>21123</v>
      </c>
      <c r="G13993" t="s">
        <v>55</v>
      </c>
      <c r="H13993" t="s">
        <v>46</v>
      </c>
      <c r="I13993" t="s">
        <v>3108</v>
      </c>
      <c r="K13993"/>
      <c r="L13993" t="s">
        <v>22511</v>
      </c>
      <c r="M13993" t="s">
        <v>26</v>
      </c>
      <c r="N13993">
        <v>2</v>
      </c>
      <c r="P13993" t="s">
        <v>20366</v>
      </c>
      <c r="Q13993" t="s">
        <v>22512</v>
      </c>
      <c r="S13993" t="s">
        <v>20368</v>
      </c>
    </row>
    <row r="13994" spans="1:19" hidden="1" x14ac:dyDescent="0.2">
      <c r="A13994">
        <v>2621</v>
      </c>
      <c r="B13994" t="s">
        <v>22510</v>
      </c>
      <c r="C13994" t="s">
        <v>105</v>
      </c>
      <c r="D13994">
        <v>7.2</v>
      </c>
      <c r="E13994">
        <v>20</v>
      </c>
      <c r="F13994" t="s">
        <v>21123</v>
      </c>
      <c r="G13994" t="s">
        <v>55</v>
      </c>
      <c r="H13994" t="s">
        <v>46</v>
      </c>
      <c r="I13994" t="s">
        <v>22513</v>
      </c>
      <c r="K13994"/>
      <c r="L13994" t="s">
        <v>22511</v>
      </c>
      <c r="M13994" t="s">
        <v>26</v>
      </c>
      <c r="N13994">
        <v>2</v>
      </c>
      <c r="P13994" t="s">
        <v>20366</v>
      </c>
      <c r="Q13994" t="s">
        <v>22512</v>
      </c>
      <c r="S13994" t="s">
        <v>20368</v>
      </c>
    </row>
    <row r="13995" spans="1:19" hidden="1" x14ac:dyDescent="0.2">
      <c r="A13995">
        <v>2622</v>
      </c>
      <c r="B13995" t="s">
        <v>22514</v>
      </c>
      <c r="C13995" t="s">
        <v>105</v>
      </c>
      <c r="D13995">
        <v>5.7</v>
      </c>
      <c r="E13995">
        <v>25</v>
      </c>
      <c r="F13995" t="s">
        <v>21123</v>
      </c>
      <c r="G13995" t="s">
        <v>55</v>
      </c>
      <c r="H13995" t="s">
        <v>46</v>
      </c>
      <c r="I13995" t="s">
        <v>3108</v>
      </c>
      <c r="K13995"/>
      <c r="L13995" t="s">
        <v>22515</v>
      </c>
      <c r="M13995" t="s">
        <v>26</v>
      </c>
      <c r="N13995">
        <v>2</v>
      </c>
      <c r="P13995" t="s">
        <v>20366</v>
      </c>
      <c r="Q13995" t="s">
        <v>22516</v>
      </c>
      <c r="S13995" t="s">
        <v>20368</v>
      </c>
    </row>
    <row r="13996" spans="1:19" hidden="1" x14ac:dyDescent="0.2">
      <c r="A13996">
        <v>2623</v>
      </c>
      <c r="B13996" t="s">
        <v>22517</v>
      </c>
      <c r="C13996" t="s">
        <v>105</v>
      </c>
      <c r="D13996">
        <v>2.94</v>
      </c>
      <c r="E13996">
        <v>20</v>
      </c>
      <c r="F13996" t="s">
        <v>22518</v>
      </c>
      <c r="G13996" t="s">
        <v>31</v>
      </c>
      <c r="H13996" t="s">
        <v>46</v>
      </c>
      <c r="I13996" t="s">
        <v>3577</v>
      </c>
      <c r="K13996"/>
      <c r="L13996" t="s">
        <v>22519</v>
      </c>
      <c r="M13996" t="s">
        <v>26</v>
      </c>
      <c r="N13996">
        <v>2</v>
      </c>
      <c r="P13996" t="s">
        <v>20366</v>
      </c>
      <c r="Q13996" t="s">
        <v>22520</v>
      </c>
      <c r="S13996" t="s">
        <v>20368</v>
      </c>
    </row>
    <row r="13997" spans="1:19" hidden="1" x14ac:dyDescent="0.2">
      <c r="A13997">
        <v>2623</v>
      </c>
      <c r="B13997" t="s">
        <v>22517</v>
      </c>
      <c r="C13997" t="s">
        <v>20452</v>
      </c>
      <c r="D13997">
        <v>9.0399999999999991</v>
      </c>
      <c r="E13997">
        <v>20</v>
      </c>
      <c r="F13997" t="s">
        <v>20876</v>
      </c>
      <c r="G13997" t="s">
        <v>31</v>
      </c>
      <c r="H13997" t="s">
        <v>46</v>
      </c>
      <c r="I13997" t="s">
        <v>3577</v>
      </c>
      <c r="K13997"/>
      <c r="L13997" t="s">
        <v>22519</v>
      </c>
      <c r="M13997" t="s">
        <v>26</v>
      </c>
      <c r="N13997">
        <v>2</v>
      </c>
      <c r="P13997" t="s">
        <v>20366</v>
      </c>
      <c r="Q13997" t="s">
        <v>22520</v>
      </c>
      <c r="S13997" t="s">
        <v>20368</v>
      </c>
    </row>
    <row r="13998" spans="1:19" hidden="1" x14ac:dyDescent="0.2">
      <c r="A13998">
        <v>2624</v>
      </c>
      <c r="B13998" t="s">
        <v>22521</v>
      </c>
      <c r="C13998" t="s">
        <v>105</v>
      </c>
      <c r="D13998">
        <v>1.58</v>
      </c>
      <c r="E13998">
        <v>20</v>
      </c>
      <c r="F13998" t="s">
        <v>22522</v>
      </c>
      <c r="G13998" t="s">
        <v>31</v>
      </c>
      <c r="H13998" t="s">
        <v>46</v>
      </c>
      <c r="I13998" t="s">
        <v>3577</v>
      </c>
      <c r="K13998"/>
      <c r="L13998" t="s">
        <v>22523</v>
      </c>
      <c r="M13998" t="s">
        <v>26</v>
      </c>
      <c r="N13998">
        <v>2</v>
      </c>
      <c r="P13998" t="s">
        <v>20366</v>
      </c>
      <c r="Q13998" t="s">
        <v>22524</v>
      </c>
      <c r="S13998" t="s">
        <v>20368</v>
      </c>
    </row>
    <row r="13999" spans="1:19" hidden="1" x14ac:dyDescent="0.2">
      <c r="A13999">
        <v>2624</v>
      </c>
      <c r="B13999" t="s">
        <v>22521</v>
      </c>
      <c r="C13999" t="s">
        <v>20452</v>
      </c>
      <c r="D13999">
        <v>8.25</v>
      </c>
      <c r="E13999">
        <v>20</v>
      </c>
      <c r="F13999" t="s">
        <v>22525</v>
      </c>
      <c r="G13999" t="s">
        <v>31</v>
      </c>
      <c r="H13999" t="s">
        <v>46</v>
      </c>
      <c r="I13999" t="s">
        <v>3577</v>
      </c>
      <c r="K13999"/>
      <c r="L13999" t="s">
        <v>22523</v>
      </c>
      <c r="M13999" t="s">
        <v>26</v>
      </c>
      <c r="N13999">
        <v>2</v>
      </c>
      <c r="P13999" t="s">
        <v>20366</v>
      </c>
      <c r="Q13999" t="s">
        <v>22524</v>
      </c>
      <c r="S13999" t="s">
        <v>20368</v>
      </c>
    </row>
    <row r="14000" spans="1:19" hidden="1" x14ac:dyDescent="0.2">
      <c r="A14000">
        <v>2625</v>
      </c>
      <c r="B14000" t="s">
        <v>22526</v>
      </c>
      <c r="C14000" t="s">
        <v>105</v>
      </c>
      <c r="D14000">
        <v>3.94</v>
      </c>
      <c r="E14000">
        <v>20</v>
      </c>
      <c r="F14000" t="s">
        <v>22518</v>
      </c>
      <c r="G14000" t="s">
        <v>31</v>
      </c>
      <c r="H14000" t="s">
        <v>46</v>
      </c>
      <c r="I14000" t="s">
        <v>3577</v>
      </c>
      <c r="K14000"/>
      <c r="L14000" t="s">
        <v>22527</v>
      </c>
      <c r="M14000" t="s">
        <v>26</v>
      </c>
      <c r="N14000">
        <v>2</v>
      </c>
      <c r="P14000" t="s">
        <v>20366</v>
      </c>
      <c r="Q14000" t="s">
        <v>22528</v>
      </c>
      <c r="S14000" t="s">
        <v>20368</v>
      </c>
    </row>
    <row r="14001" spans="1:19" hidden="1" x14ac:dyDescent="0.2">
      <c r="A14001">
        <v>2625</v>
      </c>
      <c r="B14001" t="s">
        <v>22526</v>
      </c>
      <c r="C14001" t="s">
        <v>20452</v>
      </c>
      <c r="D14001">
        <v>9.98</v>
      </c>
      <c r="E14001" t="s">
        <v>383</v>
      </c>
      <c r="F14001" t="s">
        <v>20876</v>
      </c>
      <c r="G14001" t="s">
        <v>31</v>
      </c>
      <c r="H14001" t="s">
        <v>46</v>
      </c>
      <c r="I14001" t="s">
        <v>3577</v>
      </c>
      <c r="K14001"/>
      <c r="L14001" t="s">
        <v>22527</v>
      </c>
      <c r="M14001" t="s">
        <v>26</v>
      </c>
      <c r="N14001">
        <v>2</v>
      </c>
      <c r="P14001" t="s">
        <v>20366</v>
      </c>
      <c r="Q14001" t="s">
        <v>22528</v>
      </c>
      <c r="S14001" t="s">
        <v>20368</v>
      </c>
    </row>
    <row r="14002" spans="1:19" hidden="1" x14ac:dyDescent="0.2">
      <c r="A14002">
        <v>2626</v>
      </c>
      <c r="B14002" t="s">
        <v>22529</v>
      </c>
      <c r="C14002" t="s">
        <v>105</v>
      </c>
      <c r="D14002">
        <v>1.86</v>
      </c>
      <c r="E14002">
        <v>20</v>
      </c>
      <c r="F14002" t="s">
        <v>22530</v>
      </c>
      <c r="G14002" t="s">
        <v>31</v>
      </c>
      <c r="H14002" t="s">
        <v>46</v>
      </c>
      <c r="I14002" t="s">
        <v>3577</v>
      </c>
      <c r="K14002"/>
      <c r="L14002" t="s">
        <v>22531</v>
      </c>
      <c r="M14002" t="s">
        <v>26</v>
      </c>
      <c r="N14002">
        <v>2</v>
      </c>
      <c r="P14002" t="s">
        <v>20366</v>
      </c>
      <c r="Q14002" t="s">
        <v>22532</v>
      </c>
      <c r="S14002" t="s">
        <v>20368</v>
      </c>
    </row>
    <row r="14003" spans="1:19" hidden="1" x14ac:dyDescent="0.2">
      <c r="A14003">
        <v>2626</v>
      </c>
      <c r="B14003" t="s">
        <v>22529</v>
      </c>
      <c r="C14003" t="s">
        <v>20452</v>
      </c>
      <c r="D14003">
        <v>8.64</v>
      </c>
      <c r="E14003" t="s">
        <v>383</v>
      </c>
      <c r="F14003" t="s">
        <v>22533</v>
      </c>
      <c r="G14003" t="s">
        <v>31</v>
      </c>
      <c r="H14003" t="s">
        <v>46</v>
      </c>
      <c r="I14003" t="s">
        <v>3577</v>
      </c>
      <c r="K14003"/>
      <c r="L14003" t="s">
        <v>22531</v>
      </c>
      <c r="M14003" t="s">
        <v>26</v>
      </c>
      <c r="N14003">
        <v>2</v>
      </c>
      <c r="P14003" t="s">
        <v>20366</v>
      </c>
      <c r="Q14003" t="s">
        <v>22532</v>
      </c>
      <c r="S14003" t="s">
        <v>20368</v>
      </c>
    </row>
    <row r="14004" spans="1:19" hidden="1" x14ac:dyDescent="0.2">
      <c r="A14004">
        <v>2627</v>
      </c>
      <c r="B14004" t="s">
        <v>22534</v>
      </c>
      <c r="C14004" t="s">
        <v>20452</v>
      </c>
      <c r="D14004">
        <v>7.22</v>
      </c>
      <c r="E14004">
        <v>25</v>
      </c>
      <c r="F14004" t="s">
        <v>22535</v>
      </c>
      <c r="G14004" t="s">
        <v>55</v>
      </c>
      <c r="H14004" t="s">
        <v>46</v>
      </c>
      <c r="I14004" t="s">
        <v>16624</v>
      </c>
      <c r="K14004"/>
      <c r="L14004" t="s">
        <v>22536</v>
      </c>
      <c r="M14004" t="s">
        <v>26</v>
      </c>
      <c r="N14004">
        <v>2</v>
      </c>
      <c r="P14004" t="s">
        <v>20366</v>
      </c>
      <c r="Q14004" t="s">
        <v>22537</v>
      </c>
      <c r="S14004" t="s">
        <v>20368</v>
      </c>
    </row>
    <row r="14005" spans="1:19" hidden="1" x14ac:dyDescent="0.2">
      <c r="A14005">
        <v>2628</v>
      </c>
      <c r="B14005" t="s">
        <v>22538</v>
      </c>
      <c r="C14005" t="s">
        <v>105</v>
      </c>
      <c r="D14005">
        <v>3.31</v>
      </c>
      <c r="F14005" s="1" t="s">
        <v>22539</v>
      </c>
      <c r="G14005" t="s">
        <v>55</v>
      </c>
      <c r="H14005" t="s">
        <v>23</v>
      </c>
      <c r="I14005" t="s">
        <v>9308</v>
      </c>
      <c r="K14005"/>
      <c r="L14005" t="s">
        <v>22540</v>
      </c>
      <c r="M14005" t="s">
        <v>26</v>
      </c>
      <c r="N14005">
        <v>2</v>
      </c>
      <c r="P14005" t="s">
        <v>20366</v>
      </c>
      <c r="Q14005" t="s">
        <v>22541</v>
      </c>
      <c r="S14005" t="s">
        <v>20368</v>
      </c>
    </row>
    <row r="14006" spans="1:19" hidden="1" x14ac:dyDescent="0.2">
      <c r="A14006">
        <v>2629</v>
      </c>
      <c r="B14006" t="s">
        <v>22542</v>
      </c>
      <c r="C14006" t="s">
        <v>105</v>
      </c>
      <c r="D14006">
        <v>3.27</v>
      </c>
      <c r="F14006" t="s">
        <v>22543</v>
      </c>
      <c r="G14006" t="s">
        <v>55</v>
      </c>
      <c r="H14006" t="s">
        <v>23</v>
      </c>
      <c r="I14006" t="s">
        <v>9308</v>
      </c>
      <c r="K14006"/>
      <c r="L14006" t="s">
        <v>22544</v>
      </c>
      <c r="M14006" t="s">
        <v>26</v>
      </c>
      <c r="N14006">
        <v>2</v>
      </c>
      <c r="P14006" t="s">
        <v>20366</v>
      </c>
      <c r="Q14006" t="s">
        <v>22545</v>
      </c>
      <c r="S14006" t="s">
        <v>20368</v>
      </c>
    </row>
    <row r="14007" spans="1:19" hidden="1" x14ac:dyDescent="0.2">
      <c r="A14007">
        <v>2630</v>
      </c>
      <c r="B14007" t="s">
        <v>22546</v>
      </c>
      <c r="C14007" t="s">
        <v>105</v>
      </c>
      <c r="D14007">
        <v>3.79</v>
      </c>
      <c r="F14007" t="s">
        <v>22547</v>
      </c>
      <c r="G14007" t="s">
        <v>55</v>
      </c>
      <c r="H14007" t="s">
        <v>23</v>
      </c>
      <c r="I14007" t="s">
        <v>9308</v>
      </c>
      <c r="K14007"/>
      <c r="L14007" t="s">
        <v>22548</v>
      </c>
      <c r="M14007" t="s">
        <v>26</v>
      </c>
      <c r="N14007">
        <v>2</v>
      </c>
      <c r="P14007" t="s">
        <v>20366</v>
      </c>
      <c r="Q14007" t="s">
        <v>22549</v>
      </c>
      <c r="S14007" t="s">
        <v>20368</v>
      </c>
    </row>
    <row r="14008" spans="1:19" hidden="1" x14ac:dyDescent="0.2">
      <c r="A14008">
        <v>2631</v>
      </c>
      <c r="B14008" t="s">
        <v>22550</v>
      </c>
      <c r="C14008" t="s">
        <v>105</v>
      </c>
      <c r="D14008">
        <v>9.7200000000000006</v>
      </c>
      <c r="E14008">
        <v>25</v>
      </c>
      <c r="F14008" t="s">
        <v>1546</v>
      </c>
      <c r="G14008" t="s">
        <v>55</v>
      </c>
      <c r="H14008" t="s">
        <v>46</v>
      </c>
      <c r="I14008" t="s">
        <v>21026</v>
      </c>
      <c r="K14008"/>
      <c r="L14008" t="s">
        <v>22551</v>
      </c>
      <c r="M14008" t="s">
        <v>26</v>
      </c>
      <c r="N14008">
        <v>2</v>
      </c>
      <c r="P14008" t="s">
        <v>20366</v>
      </c>
      <c r="Q14008" t="s">
        <v>22552</v>
      </c>
      <c r="S14008" t="s">
        <v>20368</v>
      </c>
    </row>
    <row r="14009" spans="1:19" hidden="1" x14ac:dyDescent="0.2">
      <c r="A14009">
        <v>2631</v>
      </c>
      <c r="B14009" t="s">
        <v>22550</v>
      </c>
      <c r="C14009" t="s">
        <v>105</v>
      </c>
      <c r="D14009">
        <v>9.77</v>
      </c>
      <c r="E14009">
        <v>25</v>
      </c>
      <c r="F14009" t="s">
        <v>1546</v>
      </c>
      <c r="G14009" t="s">
        <v>31</v>
      </c>
      <c r="H14009" t="s">
        <v>46</v>
      </c>
      <c r="I14009" t="s">
        <v>11083</v>
      </c>
      <c r="K14009"/>
      <c r="L14009" t="s">
        <v>22551</v>
      </c>
      <c r="M14009" t="s">
        <v>26</v>
      </c>
      <c r="N14009">
        <v>2</v>
      </c>
      <c r="P14009" t="s">
        <v>20366</v>
      </c>
      <c r="Q14009" t="s">
        <v>22552</v>
      </c>
      <c r="S14009" t="s">
        <v>20368</v>
      </c>
    </row>
    <row r="14010" spans="1:19" hidden="1" x14ac:dyDescent="0.2">
      <c r="A14010">
        <v>2631</v>
      </c>
      <c r="B14010" t="s">
        <v>22550</v>
      </c>
      <c r="C14010" t="s">
        <v>105</v>
      </c>
      <c r="D14010">
        <v>9.43</v>
      </c>
      <c r="E14010">
        <v>25</v>
      </c>
      <c r="F14010" t="s">
        <v>21030</v>
      </c>
      <c r="G14010" t="s">
        <v>55</v>
      </c>
      <c r="H14010" t="s">
        <v>46</v>
      </c>
      <c r="I14010" t="s">
        <v>3108</v>
      </c>
      <c r="K14010"/>
      <c r="L14010" t="s">
        <v>22551</v>
      </c>
      <c r="M14010" t="s">
        <v>26</v>
      </c>
      <c r="N14010">
        <v>2</v>
      </c>
      <c r="P14010" t="s">
        <v>20366</v>
      </c>
      <c r="Q14010" t="s">
        <v>22552</v>
      </c>
      <c r="S14010" t="s">
        <v>20368</v>
      </c>
    </row>
    <row r="14011" spans="1:19" hidden="1" x14ac:dyDescent="0.2">
      <c r="A14011">
        <v>2632</v>
      </c>
      <c r="B14011" t="s">
        <v>22553</v>
      </c>
      <c r="C14011" t="s">
        <v>105</v>
      </c>
      <c r="D14011">
        <v>9.35</v>
      </c>
      <c r="E14011">
        <v>25</v>
      </c>
      <c r="F14011" t="s">
        <v>1546</v>
      </c>
      <c r="G14011" t="s">
        <v>55</v>
      </c>
      <c r="H14011" t="s">
        <v>46</v>
      </c>
      <c r="I14011" t="s">
        <v>21026</v>
      </c>
      <c r="K14011"/>
      <c r="L14011" t="s">
        <v>22554</v>
      </c>
      <c r="M14011" t="s">
        <v>26</v>
      </c>
      <c r="N14011">
        <v>2</v>
      </c>
      <c r="P14011" t="s">
        <v>20366</v>
      </c>
      <c r="Q14011" t="s">
        <v>22555</v>
      </c>
      <c r="S14011" t="s">
        <v>20368</v>
      </c>
    </row>
    <row r="14012" spans="1:19" hidden="1" x14ac:dyDescent="0.2">
      <c r="A14012">
        <v>2632</v>
      </c>
      <c r="B14012" t="s">
        <v>22553</v>
      </c>
      <c r="C14012" t="s">
        <v>105</v>
      </c>
      <c r="D14012">
        <v>10</v>
      </c>
      <c r="E14012">
        <v>25</v>
      </c>
      <c r="F14012" t="s">
        <v>1546</v>
      </c>
      <c r="G14012" t="s">
        <v>31</v>
      </c>
      <c r="H14012" t="s">
        <v>46</v>
      </c>
      <c r="I14012" t="s">
        <v>11083</v>
      </c>
      <c r="K14012"/>
      <c r="L14012" t="s">
        <v>22554</v>
      </c>
      <c r="M14012" t="s">
        <v>26</v>
      </c>
      <c r="N14012">
        <v>2</v>
      </c>
      <c r="P14012" t="s">
        <v>20366</v>
      </c>
      <c r="Q14012" t="s">
        <v>22555</v>
      </c>
      <c r="S14012" t="s">
        <v>20368</v>
      </c>
    </row>
    <row r="14013" spans="1:19" hidden="1" x14ac:dyDescent="0.2">
      <c r="A14013">
        <v>2632</v>
      </c>
      <c r="B14013" t="s">
        <v>22553</v>
      </c>
      <c r="C14013" t="s">
        <v>105</v>
      </c>
      <c r="D14013">
        <v>9.85</v>
      </c>
      <c r="E14013">
        <v>25</v>
      </c>
      <c r="F14013" t="s">
        <v>22556</v>
      </c>
      <c r="G14013" t="s">
        <v>55</v>
      </c>
      <c r="H14013" t="s">
        <v>46</v>
      </c>
      <c r="I14013" t="s">
        <v>3108</v>
      </c>
      <c r="K14013"/>
      <c r="L14013" t="s">
        <v>22554</v>
      </c>
      <c r="M14013" t="s">
        <v>26</v>
      </c>
      <c r="N14013">
        <v>2</v>
      </c>
      <c r="P14013" t="s">
        <v>20366</v>
      </c>
      <c r="Q14013" t="s">
        <v>22555</v>
      </c>
      <c r="S14013" t="s">
        <v>20368</v>
      </c>
    </row>
    <row r="14014" spans="1:19" hidden="1" x14ac:dyDescent="0.2">
      <c r="A14014">
        <v>2633</v>
      </c>
      <c r="B14014" t="s">
        <v>22557</v>
      </c>
      <c r="C14014" t="s">
        <v>105</v>
      </c>
      <c r="D14014">
        <v>9.82</v>
      </c>
      <c r="F14014" t="s">
        <v>21009</v>
      </c>
      <c r="G14014" t="s">
        <v>31</v>
      </c>
      <c r="H14014" t="s">
        <v>23</v>
      </c>
      <c r="I14014" t="s">
        <v>6042</v>
      </c>
      <c r="K14014"/>
      <c r="L14014" t="s">
        <v>22558</v>
      </c>
      <c r="M14014" t="s">
        <v>20623</v>
      </c>
      <c r="N14014">
        <v>6</v>
      </c>
      <c r="O14014" t="s">
        <v>22559</v>
      </c>
      <c r="P14014" t="s">
        <v>20366</v>
      </c>
      <c r="Q14014" t="s">
        <v>22560</v>
      </c>
      <c r="S14014" t="s">
        <v>20368</v>
      </c>
    </row>
    <row r="14015" spans="1:19" hidden="1" x14ac:dyDescent="0.2">
      <c r="A14015">
        <v>2633</v>
      </c>
      <c r="B14015" t="s">
        <v>22557</v>
      </c>
      <c r="C14015" t="s">
        <v>105</v>
      </c>
      <c r="D14015">
        <v>9.9</v>
      </c>
      <c r="E14015">
        <v>25</v>
      </c>
      <c r="F14015" t="s">
        <v>21030</v>
      </c>
      <c r="G14015" t="s">
        <v>55</v>
      </c>
      <c r="H14015" t="s">
        <v>46</v>
      </c>
      <c r="I14015" t="s">
        <v>3108</v>
      </c>
      <c r="K14015"/>
      <c r="L14015" t="s">
        <v>22558</v>
      </c>
      <c r="M14015" t="s">
        <v>20623</v>
      </c>
      <c r="N14015">
        <v>6</v>
      </c>
      <c r="O14015" t="s">
        <v>22559</v>
      </c>
      <c r="P14015" t="s">
        <v>20366</v>
      </c>
      <c r="Q14015" t="s">
        <v>22560</v>
      </c>
      <c r="S14015" t="s">
        <v>20368</v>
      </c>
    </row>
    <row r="14016" spans="1:19" hidden="1" x14ac:dyDescent="0.2">
      <c r="A14016">
        <v>2633</v>
      </c>
      <c r="B14016" t="s">
        <v>22557</v>
      </c>
      <c r="C14016" t="s">
        <v>105</v>
      </c>
      <c r="D14016">
        <v>8.89</v>
      </c>
      <c r="E14016">
        <v>20</v>
      </c>
      <c r="F14016" t="s">
        <v>506</v>
      </c>
      <c r="G14016" t="s">
        <v>55</v>
      </c>
      <c r="H14016" t="s">
        <v>46</v>
      </c>
      <c r="I14016" t="s">
        <v>9511</v>
      </c>
      <c r="J14016" t="s">
        <v>43</v>
      </c>
      <c r="K14016"/>
      <c r="L14016" t="s">
        <v>22558</v>
      </c>
      <c r="M14016" t="s">
        <v>20623</v>
      </c>
      <c r="N14016">
        <v>6</v>
      </c>
      <c r="O14016" t="s">
        <v>22559</v>
      </c>
      <c r="P14016" t="s">
        <v>20366</v>
      </c>
      <c r="Q14016" t="s">
        <v>22560</v>
      </c>
      <c r="S14016" t="s">
        <v>20368</v>
      </c>
    </row>
    <row r="14017" spans="1:19" hidden="1" x14ac:dyDescent="0.2">
      <c r="A14017">
        <v>2633</v>
      </c>
      <c r="B14017" t="s">
        <v>22557</v>
      </c>
      <c r="C14017" t="s">
        <v>105</v>
      </c>
      <c r="D14017">
        <v>9.1</v>
      </c>
      <c r="E14017">
        <v>30</v>
      </c>
      <c r="F14017" t="s">
        <v>506</v>
      </c>
      <c r="G14017" t="s">
        <v>55</v>
      </c>
      <c r="H14017" t="s">
        <v>46</v>
      </c>
      <c r="I14017" t="s">
        <v>9511</v>
      </c>
      <c r="J14017" t="s">
        <v>43</v>
      </c>
      <c r="K14017"/>
      <c r="L14017" t="s">
        <v>22558</v>
      </c>
      <c r="M14017" t="s">
        <v>20623</v>
      </c>
      <c r="N14017">
        <v>6</v>
      </c>
      <c r="O14017" t="s">
        <v>22559</v>
      </c>
      <c r="P14017" t="s">
        <v>20366</v>
      </c>
      <c r="Q14017" t="s">
        <v>22560</v>
      </c>
      <c r="S14017" t="s">
        <v>20368</v>
      </c>
    </row>
    <row r="14018" spans="1:19" hidden="1" x14ac:dyDescent="0.2">
      <c r="A14018">
        <v>2633</v>
      </c>
      <c r="B14018" t="s">
        <v>22557</v>
      </c>
      <c r="C14018" t="s">
        <v>105</v>
      </c>
      <c r="D14018">
        <v>9.5500000000000007</v>
      </c>
      <c r="E14018">
        <v>40</v>
      </c>
      <c r="F14018" t="s">
        <v>506</v>
      </c>
      <c r="G14018" t="s">
        <v>55</v>
      </c>
      <c r="H14018" t="s">
        <v>46</v>
      </c>
      <c r="I14018" t="s">
        <v>9511</v>
      </c>
      <c r="J14018" t="s">
        <v>43</v>
      </c>
      <c r="K14018"/>
      <c r="L14018" t="s">
        <v>22558</v>
      </c>
      <c r="M14018" t="s">
        <v>20623</v>
      </c>
      <c r="N14018">
        <v>6</v>
      </c>
      <c r="O14018" t="s">
        <v>22559</v>
      </c>
      <c r="P14018" t="s">
        <v>20366</v>
      </c>
      <c r="Q14018" t="s">
        <v>22560</v>
      </c>
      <c r="S14018" t="s">
        <v>20368</v>
      </c>
    </row>
    <row r="14019" spans="1:19" hidden="1" x14ac:dyDescent="0.2">
      <c r="A14019">
        <v>2633</v>
      </c>
      <c r="B14019" t="s">
        <v>22557</v>
      </c>
      <c r="C14019" t="s">
        <v>105</v>
      </c>
      <c r="D14019">
        <v>9.34</v>
      </c>
      <c r="E14019">
        <v>50</v>
      </c>
      <c r="F14019" t="s">
        <v>506</v>
      </c>
      <c r="G14019" t="s">
        <v>55</v>
      </c>
      <c r="H14019" t="s">
        <v>46</v>
      </c>
      <c r="I14019" t="s">
        <v>9511</v>
      </c>
      <c r="J14019" t="s">
        <v>43</v>
      </c>
      <c r="K14019"/>
      <c r="L14019" t="s">
        <v>22558</v>
      </c>
      <c r="M14019" t="s">
        <v>20623</v>
      </c>
      <c r="N14019">
        <v>6</v>
      </c>
      <c r="O14019" t="s">
        <v>22559</v>
      </c>
      <c r="P14019" t="s">
        <v>20366</v>
      </c>
      <c r="Q14019" t="s">
        <v>22560</v>
      </c>
      <c r="S14019" t="s">
        <v>20368</v>
      </c>
    </row>
    <row r="14020" spans="1:19" hidden="1" x14ac:dyDescent="0.2">
      <c r="A14020">
        <v>2634</v>
      </c>
      <c r="B14020" t="s">
        <v>22561</v>
      </c>
      <c r="C14020" t="s">
        <v>105</v>
      </c>
      <c r="D14020">
        <v>9.68</v>
      </c>
      <c r="E14020">
        <v>25</v>
      </c>
      <c r="F14020" t="s">
        <v>22562</v>
      </c>
      <c r="G14020" t="s">
        <v>55</v>
      </c>
      <c r="H14020" t="s">
        <v>46</v>
      </c>
      <c r="I14020" t="s">
        <v>3108</v>
      </c>
      <c r="K14020"/>
      <c r="L14020" t="s">
        <v>22563</v>
      </c>
      <c r="M14020" t="s">
        <v>26</v>
      </c>
      <c r="N14020">
        <v>2</v>
      </c>
      <c r="P14020" t="s">
        <v>20366</v>
      </c>
      <c r="Q14020" t="s">
        <v>22564</v>
      </c>
      <c r="S14020" t="s">
        <v>20368</v>
      </c>
    </row>
    <row r="14021" spans="1:19" hidden="1" x14ac:dyDescent="0.2">
      <c r="A14021">
        <v>2635</v>
      </c>
      <c r="B14021" t="s">
        <v>22565</v>
      </c>
      <c r="C14021" t="s">
        <v>105</v>
      </c>
      <c r="D14021">
        <v>7.95</v>
      </c>
      <c r="E14021">
        <v>30</v>
      </c>
      <c r="F14021" t="s">
        <v>21085</v>
      </c>
      <c r="G14021" t="s">
        <v>55</v>
      </c>
      <c r="H14021" t="s">
        <v>46</v>
      </c>
      <c r="I14021" t="s">
        <v>10113</v>
      </c>
      <c r="K14021"/>
      <c r="L14021" t="s">
        <v>22566</v>
      </c>
      <c r="M14021" t="s">
        <v>26</v>
      </c>
      <c r="N14021">
        <v>2</v>
      </c>
      <c r="P14021" t="s">
        <v>20366</v>
      </c>
      <c r="Q14021" t="s">
        <v>22567</v>
      </c>
      <c r="S14021" t="s">
        <v>20368</v>
      </c>
    </row>
    <row r="14022" spans="1:19" hidden="1" x14ac:dyDescent="0.2">
      <c r="A14022">
        <v>2636</v>
      </c>
      <c r="B14022" t="s">
        <v>22568</v>
      </c>
      <c r="C14022" t="s">
        <v>105</v>
      </c>
      <c r="D14022">
        <v>9.4</v>
      </c>
      <c r="F14022" t="s">
        <v>21009</v>
      </c>
      <c r="G14022" t="s">
        <v>31</v>
      </c>
      <c r="H14022" t="s">
        <v>23</v>
      </c>
      <c r="I14022" t="s">
        <v>9832</v>
      </c>
      <c r="K14022"/>
      <c r="L14022" t="s">
        <v>22569</v>
      </c>
      <c r="M14022" t="s">
        <v>26</v>
      </c>
      <c r="N14022">
        <v>2</v>
      </c>
      <c r="P14022" t="s">
        <v>20366</v>
      </c>
      <c r="Q14022" t="s">
        <v>22570</v>
      </c>
      <c r="S14022" t="s">
        <v>20368</v>
      </c>
    </row>
    <row r="14023" spans="1:19" hidden="1" x14ac:dyDescent="0.2">
      <c r="A14023">
        <v>2637</v>
      </c>
      <c r="B14023" t="s">
        <v>22571</v>
      </c>
      <c r="C14023" t="s">
        <v>105</v>
      </c>
      <c r="D14023">
        <v>4.2</v>
      </c>
      <c r="F14023" t="s">
        <v>21009</v>
      </c>
      <c r="G14023" t="s">
        <v>31</v>
      </c>
      <c r="H14023" t="s">
        <v>23</v>
      </c>
      <c r="I14023" t="s">
        <v>4825</v>
      </c>
      <c r="K14023"/>
      <c r="L14023" t="s">
        <v>22572</v>
      </c>
      <c r="M14023" t="s">
        <v>26</v>
      </c>
      <c r="N14023">
        <v>2</v>
      </c>
      <c r="P14023" t="s">
        <v>20366</v>
      </c>
      <c r="Q14023" t="s">
        <v>22573</v>
      </c>
      <c r="S14023" t="s">
        <v>20368</v>
      </c>
    </row>
    <row r="14024" spans="1:19" hidden="1" x14ac:dyDescent="0.2">
      <c r="A14024">
        <v>2637</v>
      </c>
      <c r="B14024" t="s">
        <v>22571</v>
      </c>
      <c r="C14024" t="s">
        <v>20452</v>
      </c>
      <c r="D14024">
        <v>12.8</v>
      </c>
      <c r="F14024" t="s">
        <v>21009</v>
      </c>
      <c r="G14024" t="s">
        <v>31</v>
      </c>
      <c r="H14024" t="s">
        <v>23</v>
      </c>
      <c r="I14024" t="s">
        <v>4825</v>
      </c>
      <c r="K14024"/>
      <c r="L14024" t="s">
        <v>22572</v>
      </c>
      <c r="M14024" t="s">
        <v>26</v>
      </c>
      <c r="N14024">
        <v>2</v>
      </c>
      <c r="P14024" t="s">
        <v>20366</v>
      </c>
      <c r="Q14024" t="s">
        <v>22573</v>
      </c>
      <c r="S14024" t="s">
        <v>20368</v>
      </c>
    </row>
    <row r="14025" spans="1:19" hidden="1" x14ac:dyDescent="0.2">
      <c r="A14025">
        <v>2638</v>
      </c>
      <c r="B14025" t="s">
        <v>22574</v>
      </c>
      <c r="C14025" t="s">
        <v>105</v>
      </c>
      <c r="D14025">
        <v>4.4000000000000004</v>
      </c>
      <c r="E14025">
        <v>25</v>
      </c>
      <c r="G14025" t="s">
        <v>55</v>
      </c>
      <c r="H14025" t="s">
        <v>46</v>
      </c>
      <c r="I14025" t="s">
        <v>22575</v>
      </c>
      <c r="J14025" t="s">
        <v>20874</v>
      </c>
      <c r="K14025"/>
      <c r="L14025" t="s">
        <v>22576</v>
      </c>
      <c r="M14025" t="s">
        <v>26</v>
      </c>
      <c r="N14025">
        <v>2</v>
      </c>
      <c r="P14025" t="s">
        <v>20366</v>
      </c>
      <c r="Q14025" t="s">
        <v>22577</v>
      </c>
      <c r="S14025" t="s">
        <v>20368</v>
      </c>
    </row>
    <row r="14026" spans="1:19" hidden="1" x14ac:dyDescent="0.2">
      <c r="A14026">
        <v>2639</v>
      </c>
      <c r="B14026" t="s">
        <v>22578</v>
      </c>
      <c r="C14026" t="s">
        <v>105</v>
      </c>
      <c r="D14026">
        <v>2</v>
      </c>
      <c r="F14026" t="s">
        <v>21009</v>
      </c>
      <c r="G14026" t="s">
        <v>31</v>
      </c>
      <c r="H14026" t="s">
        <v>23</v>
      </c>
      <c r="I14026" t="s">
        <v>10672</v>
      </c>
      <c r="K14026"/>
      <c r="L14026" t="s">
        <v>22579</v>
      </c>
      <c r="M14026" t="s">
        <v>26</v>
      </c>
      <c r="N14026">
        <v>2</v>
      </c>
      <c r="P14026" t="s">
        <v>20366</v>
      </c>
      <c r="Q14026" t="s">
        <v>22580</v>
      </c>
      <c r="S14026" t="s">
        <v>20368</v>
      </c>
    </row>
    <row r="14027" spans="1:19" hidden="1" x14ac:dyDescent="0.2">
      <c r="A14027">
        <v>2639</v>
      </c>
      <c r="B14027" t="s">
        <v>22578</v>
      </c>
      <c r="C14027" t="s">
        <v>20452</v>
      </c>
      <c r="D14027">
        <v>4.9000000000000004</v>
      </c>
      <c r="F14027" t="s">
        <v>21009</v>
      </c>
      <c r="G14027" t="s">
        <v>31</v>
      </c>
      <c r="H14027" t="s">
        <v>23</v>
      </c>
      <c r="I14027" t="s">
        <v>10672</v>
      </c>
      <c r="K14027"/>
      <c r="L14027" t="s">
        <v>22579</v>
      </c>
      <c r="M14027" t="s">
        <v>26</v>
      </c>
      <c r="N14027">
        <v>2</v>
      </c>
      <c r="P14027" t="s">
        <v>20366</v>
      </c>
      <c r="Q14027" t="s">
        <v>22580</v>
      </c>
      <c r="S14027" t="s">
        <v>20368</v>
      </c>
    </row>
    <row r="14028" spans="1:19" hidden="1" x14ac:dyDescent="0.2">
      <c r="A14028">
        <v>2639</v>
      </c>
      <c r="B14028" t="s">
        <v>22578</v>
      </c>
      <c r="C14028" t="s">
        <v>20441</v>
      </c>
      <c r="D14028">
        <v>12.2</v>
      </c>
      <c r="F14028" t="s">
        <v>21009</v>
      </c>
      <c r="G14028" t="s">
        <v>31</v>
      </c>
      <c r="H14028" t="s">
        <v>23</v>
      </c>
      <c r="I14028" t="s">
        <v>10672</v>
      </c>
      <c r="K14028"/>
      <c r="L14028" t="s">
        <v>22579</v>
      </c>
      <c r="M14028" t="s">
        <v>26</v>
      </c>
      <c r="N14028">
        <v>2</v>
      </c>
      <c r="P14028" t="s">
        <v>20366</v>
      </c>
      <c r="Q14028" t="s">
        <v>22580</v>
      </c>
      <c r="S14028" t="s">
        <v>20368</v>
      </c>
    </row>
    <row r="14029" spans="1:19" hidden="1" x14ac:dyDescent="0.2">
      <c r="A14029">
        <v>2640</v>
      </c>
      <c r="B14029" t="s">
        <v>22581</v>
      </c>
      <c r="C14029" t="s">
        <v>105</v>
      </c>
      <c r="D14029">
        <v>2</v>
      </c>
      <c r="F14029" t="s">
        <v>21009</v>
      </c>
      <c r="G14029" t="s">
        <v>567</v>
      </c>
      <c r="H14029" t="s">
        <v>23</v>
      </c>
      <c r="I14029" t="s">
        <v>8592</v>
      </c>
      <c r="K14029"/>
      <c r="L14029" t="s">
        <v>22582</v>
      </c>
      <c r="M14029" t="s">
        <v>21656</v>
      </c>
      <c r="N14029">
        <v>5</v>
      </c>
      <c r="O14029" t="s">
        <v>22583</v>
      </c>
      <c r="P14029" t="s">
        <v>20366</v>
      </c>
      <c r="Q14029" t="s">
        <v>22584</v>
      </c>
      <c r="S14029" t="s">
        <v>20368</v>
      </c>
    </row>
    <row r="14030" spans="1:19" hidden="1" x14ac:dyDescent="0.2">
      <c r="A14030">
        <v>2640</v>
      </c>
      <c r="B14030" t="s">
        <v>22581</v>
      </c>
      <c r="C14030" t="s">
        <v>20452</v>
      </c>
      <c r="D14030">
        <v>5.0999999999999996</v>
      </c>
      <c r="F14030" t="s">
        <v>21009</v>
      </c>
      <c r="G14030" t="s">
        <v>567</v>
      </c>
      <c r="H14030" t="s">
        <v>23</v>
      </c>
      <c r="I14030" t="s">
        <v>8592</v>
      </c>
      <c r="K14030"/>
      <c r="L14030" t="s">
        <v>22582</v>
      </c>
      <c r="M14030" t="s">
        <v>21656</v>
      </c>
      <c r="N14030">
        <v>5</v>
      </c>
      <c r="O14030" t="s">
        <v>22583</v>
      </c>
      <c r="P14030" t="s">
        <v>20366</v>
      </c>
      <c r="Q14030" t="s">
        <v>22584</v>
      </c>
      <c r="S14030" t="s">
        <v>20368</v>
      </c>
    </row>
    <row r="14031" spans="1:19" hidden="1" x14ac:dyDescent="0.2">
      <c r="A14031">
        <v>2640</v>
      </c>
      <c r="B14031" t="s">
        <v>22581</v>
      </c>
      <c r="C14031" t="s">
        <v>20441</v>
      </c>
      <c r="D14031">
        <v>8.1999999999999993</v>
      </c>
      <c r="F14031" t="s">
        <v>21009</v>
      </c>
      <c r="G14031" t="s">
        <v>567</v>
      </c>
      <c r="H14031" t="s">
        <v>23</v>
      </c>
      <c r="I14031" t="s">
        <v>8592</v>
      </c>
      <c r="K14031"/>
      <c r="L14031" t="s">
        <v>22582</v>
      </c>
      <c r="M14031" t="s">
        <v>21656</v>
      </c>
      <c r="N14031">
        <v>5</v>
      </c>
      <c r="O14031" t="s">
        <v>22583</v>
      </c>
      <c r="P14031" t="s">
        <v>20366</v>
      </c>
      <c r="Q14031" t="s">
        <v>22584</v>
      </c>
      <c r="S14031" t="s">
        <v>20368</v>
      </c>
    </row>
    <row r="14032" spans="1:19" hidden="1" x14ac:dyDescent="0.2">
      <c r="A14032">
        <v>2641</v>
      </c>
      <c r="B14032" t="s">
        <v>22585</v>
      </c>
      <c r="C14032" t="s">
        <v>105</v>
      </c>
      <c r="D14032">
        <v>7.47</v>
      </c>
      <c r="E14032">
        <v>20</v>
      </c>
      <c r="F14032" t="s">
        <v>22586</v>
      </c>
      <c r="G14032" t="s">
        <v>31</v>
      </c>
      <c r="H14032" t="s">
        <v>46</v>
      </c>
      <c r="I14032" t="s">
        <v>3080</v>
      </c>
      <c r="K14032"/>
      <c r="L14032" t="s">
        <v>22587</v>
      </c>
      <c r="M14032" t="s">
        <v>26</v>
      </c>
      <c r="N14032">
        <v>2</v>
      </c>
      <c r="O14032" t="s">
        <v>22588</v>
      </c>
      <c r="P14032" t="s">
        <v>20366</v>
      </c>
      <c r="Q14032" t="s">
        <v>22589</v>
      </c>
      <c r="S14032" t="s">
        <v>20368</v>
      </c>
    </row>
    <row r="14033" spans="1:19" hidden="1" x14ac:dyDescent="0.2">
      <c r="A14033">
        <v>2642</v>
      </c>
      <c r="B14033" t="s">
        <v>22590</v>
      </c>
      <c r="C14033" t="s">
        <v>105</v>
      </c>
      <c r="D14033">
        <v>4.4000000000000004</v>
      </c>
      <c r="E14033">
        <v>22</v>
      </c>
      <c r="G14033" t="s">
        <v>31</v>
      </c>
      <c r="H14033" t="s">
        <v>23</v>
      </c>
      <c r="I14033" t="s">
        <v>22591</v>
      </c>
      <c r="K14033"/>
      <c r="L14033" t="s">
        <v>22592</v>
      </c>
      <c r="M14033" t="s">
        <v>26</v>
      </c>
      <c r="N14033">
        <v>2</v>
      </c>
      <c r="O14033" t="s">
        <v>22593</v>
      </c>
      <c r="P14033" t="s">
        <v>20366</v>
      </c>
      <c r="Q14033" t="s">
        <v>22594</v>
      </c>
      <c r="S14033" t="s">
        <v>20368</v>
      </c>
    </row>
    <row r="14034" spans="1:19" hidden="1" x14ac:dyDescent="0.2">
      <c r="A14034">
        <v>2642</v>
      </c>
      <c r="B14034" t="s">
        <v>22590</v>
      </c>
      <c r="C14034" t="s">
        <v>20452</v>
      </c>
      <c r="D14034">
        <v>12.7</v>
      </c>
      <c r="E14034">
        <v>22</v>
      </c>
      <c r="G14034" t="s">
        <v>31</v>
      </c>
      <c r="H14034" t="s">
        <v>23</v>
      </c>
      <c r="I14034" t="s">
        <v>22591</v>
      </c>
      <c r="K14034"/>
      <c r="L14034" t="s">
        <v>22592</v>
      </c>
      <c r="M14034" t="s">
        <v>26</v>
      </c>
      <c r="N14034">
        <v>2</v>
      </c>
      <c r="O14034" t="s">
        <v>22593</v>
      </c>
      <c r="P14034" t="s">
        <v>20366</v>
      </c>
      <c r="Q14034" t="s">
        <v>22594</v>
      </c>
      <c r="S14034" t="s">
        <v>20368</v>
      </c>
    </row>
    <row r="14035" spans="1:19" hidden="1" x14ac:dyDescent="0.2">
      <c r="A14035">
        <v>2643</v>
      </c>
      <c r="B14035" t="s">
        <v>22595</v>
      </c>
      <c r="C14035" t="s">
        <v>105</v>
      </c>
      <c r="D14035">
        <v>6.1</v>
      </c>
      <c r="E14035">
        <v>20</v>
      </c>
      <c r="G14035" t="s">
        <v>55</v>
      </c>
      <c r="H14035" t="s">
        <v>23</v>
      </c>
      <c r="I14035" t="s">
        <v>4289</v>
      </c>
      <c r="K14035"/>
      <c r="L14035" t="s">
        <v>22596</v>
      </c>
      <c r="M14035" t="s">
        <v>26</v>
      </c>
      <c r="N14035">
        <v>2</v>
      </c>
      <c r="P14035" t="s">
        <v>20366</v>
      </c>
      <c r="Q14035" t="s">
        <v>22597</v>
      </c>
      <c r="S14035" t="s">
        <v>20368</v>
      </c>
    </row>
    <row r="14036" spans="1:19" x14ac:dyDescent="0.2">
      <c r="A14036">
        <v>2644</v>
      </c>
      <c r="B14036" t="s">
        <v>22598</v>
      </c>
      <c r="C14036" t="s">
        <v>105</v>
      </c>
      <c r="D14036">
        <v>2.4220000000000002</v>
      </c>
      <c r="E14036">
        <v>25</v>
      </c>
      <c r="G14036" t="s">
        <v>58</v>
      </c>
      <c r="H14036" t="s">
        <v>36</v>
      </c>
      <c r="I14036" t="s">
        <v>22599</v>
      </c>
      <c r="J14036" t="s">
        <v>43</v>
      </c>
      <c r="L14036" t="s">
        <v>22600</v>
      </c>
      <c r="M14036" t="s">
        <v>20719</v>
      </c>
      <c r="N14036">
        <v>3</v>
      </c>
      <c r="P14036" t="s">
        <v>20366</v>
      </c>
      <c r="Q14036" t="s">
        <v>22601</v>
      </c>
      <c r="S14036" t="s">
        <v>20368</v>
      </c>
    </row>
    <row r="14037" spans="1:19" x14ac:dyDescent="0.2">
      <c r="A14037">
        <v>2644</v>
      </c>
      <c r="B14037" t="s">
        <v>22598</v>
      </c>
      <c r="C14037" t="s">
        <v>105</v>
      </c>
      <c r="D14037">
        <v>2.3420000000000001</v>
      </c>
      <c r="E14037">
        <v>5</v>
      </c>
      <c r="G14037" t="s">
        <v>58</v>
      </c>
      <c r="H14037" t="s">
        <v>36</v>
      </c>
      <c r="I14037" t="s">
        <v>22599</v>
      </c>
      <c r="J14037" t="s">
        <v>43</v>
      </c>
      <c r="L14037" t="s">
        <v>22600</v>
      </c>
      <c r="M14037" t="s">
        <v>20719</v>
      </c>
      <c r="N14037">
        <v>3</v>
      </c>
      <c r="P14037" t="s">
        <v>20366</v>
      </c>
      <c r="Q14037" t="s">
        <v>22601</v>
      </c>
      <c r="S14037" t="s">
        <v>20368</v>
      </c>
    </row>
    <row r="14038" spans="1:19" x14ac:dyDescent="0.2">
      <c r="A14038">
        <v>2644</v>
      </c>
      <c r="B14038" t="s">
        <v>22598</v>
      </c>
      <c r="C14038" t="s">
        <v>105</v>
      </c>
      <c r="D14038">
        <v>2.36</v>
      </c>
      <c r="E14038">
        <v>10</v>
      </c>
      <c r="G14038" t="s">
        <v>58</v>
      </c>
      <c r="H14038" t="s">
        <v>36</v>
      </c>
      <c r="I14038" t="s">
        <v>22599</v>
      </c>
      <c r="J14038" t="s">
        <v>43</v>
      </c>
      <c r="L14038" t="s">
        <v>22600</v>
      </c>
      <c r="M14038" t="s">
        <v>20719</v>
      </c>
      <c r="N14038">
        <v>3</v>
      </c>
      <c r="P14038" t="s">
        <v>20366</v>
      </c>
      <c r="Q14038" t="s">
        <v>22601</v>
      </c>
      <c r="S14038" t="s">
        <v>20368</v>
      </c>
    </row>
    <row r="14039" spans="1:19" x14ac:dyDescent="0.2">
      <c r="A14039">
        <v>2644</v>
      </c>
      <c r="B14039" t="s">
        <v>22598</v>
      </c>
      <c r="C14039" t="s">
        <v>105</v>
      </c>
      <c r="D14039">
        <v>2.379</v>
      </c>
      <c r="E14039">
        <v>15</v>
      </c>
      <c r="G14039" t="s">
        <v>58</v>
      </c>
      <c r="H14039" t="s">
        <v>36</v>
      </c>
      <c r="I14039" t="s">
        <v>22599</v>
      </c>
      <c r="J14039" t="s">
        <v>43</v>
      </c>
      <c r="L14039" t="s">
        <v>22600</v>
      </c>
      <c r="M14039" t="s">
        <v>20719</v>
      </c>
      <c r="N14039">
        <v>3</v>
      </c>
      <c r="P14039" t="s">
        <v>20366</v>
      </c>
      <c r="Q14039" t="s">
        <v>22601</v>
      </c>
      <c r="S14039" t="s">
        <v>20368</v>
      </c>
    </row>
    <row r="14040" spans="1:19" x14ac:dyDescent="0.2">
      <c r="A14040">
        <v>2644</v>
      </c>
      <c r="B14040" t="s">
        <v>22598</v>
      </c>
      <c r="C14040" t="s">
        <v>105</v>
      </c>
      <c r="D14040">
        <v>2.4</v>
      </c>
      <c r="E14040">
        <v>20</v>
      </c>
      <c r="G14040" t="s">
        <v>58</v>
      </c>
      <c r="H14040" t="s">
        <v>36</v>
      </c>
      <c r="I14040" t="s">
        <v>22599</v>
      </c>
      <c r="J14040" t="s">
        <v>43</v>
      </c>
      <c r="L14040" t="s">
        <v>22600</v>
      </c>
      <c r="M14040" t="s">
        <v>20719</v>
      </c>
      <c r="N14040">
        <v>3</v>
      </c>
      <c r="P14040" t="s">
        <v>20366</v>
      </c>
      <c r="Q14040" t="s">
        <v>22601</v>
      </c>
      <c r="S14040" t="s">
        <v>20368</v>
      </c>
    </row>
    <row r="14041" spans="1:19" x14ac:dyDescent="0.2">
      <c r="A14041">
        <v>2644</v>
      </c>
      <c r="B14041" t="s">
        <v>22598</v>
      </c>
      <c r="C14041" t="s">
        <v>105</v>
      </c>
      <c r="D14041">
        <v>2.4460000000000002</v>
      </c>
      <c r="E14041">
        <v>30</v>
      </c>
      <c r="G14041" t="s">
        <v>58</v>
      </c>
      <c r="H14041" t="s">
        <v>36</v>
      </c>
      <c r="I14041" t="s">
        <v>22599</v>
      </c>
      <c r="J14041" t="s">
        <v>43</v>
      </c>
      <c r="L14041" t="s">
        <v>22600</v>
      </c>
      <c r="M14041" t="s">
        <v>20719</v>
      </c>
      <c r="N14041">
        <v>3</v>
      </c>
      <c r="P14041" t="s">
        <v>20366</v>
      </c>
      <c r="Q14041" t="s">
        <v>22601</v>
      </c>
      <c r="S14041" t="s">
        <v>20368</v>
      </c>
    </row>
    <row r="14042" spans="1:19" x14ac:dyDescent="0.2">
      <c r="A14042">
        <v>2644</v>
      </c>
      <c r="B14042" t="s">
        <v>22598</v>
      </c>
      <c r="C14042" t="s">
        <v>105</v>
      </c>
      <c r="D14042">
        <v>2.4710000000000001</v>
      </c>
      <c r="E14042">
        <v>35</v>
      </c>
      <c r="G14042" t="s">
        <v>58</v>
      </c>
      <c r="H14042" t="s">
        <v>36</v>
      </c>
      <c r="I14042" t="s">
        <v>22599</v>
      </c>
      <c r="J14042" t="s">
        <v>43</v>
      </c>
      <c r="L14042" t="s">
        <v>22600</v>
      </c>
      <c r="M14042" t="s">
        <v>20719</v>
      </c>
      <c r="N14042">
        <v>3</v>
      </c>
      <c r="P14042" t="s">
        <v>20366</v>
      </c>
      <c r="Q14042" t="s">
        <v>22601</v>
      </c>
      <c r="S14042" t="s">
        <v>20368</v>
      </c>
    </row>
    <row r="14043" spans="1:19" x14ac:dyDescent="0.2">
      <c r="A14043">
        <v>2644</v>
      </c>
      <c r="B14043" t="s">
        <v>22598</v>
      </c>
      <c r="C14043" t="s">
        <v>105</v>
      </c>
      <c r="D14043">
        <v>2.4980000000000002</v>
      </c>
      <c r="E14043">
        <v>40</v>
      </c>
      <c r="G14043" t="s">
        <v>58</v>
      </c>
      <c r="H14043" t="s">
        <v>36</v>
      </c>
      <c r="I14043" t="s">
        <v>22599</v>
      </c>
      <c r="J14043" t="s">
        <v>43</v>
      </c>
      <c r="L14043" t="s">
        <v>22600</v>
      </c>
      <c r="M14043" t="s">
        <v>20719</v>
      </c>
      <c r="N14043">
        <v>3</v>
      </c>
      <c r="P14043" t="s">
        <v>20366</v>
      </c>
      <c r="Q14043" t="s">
        <v>22601</v>
      </c>
      <c r="S14043" t="s">
        <v>20368</v>
      </c>
    </row>
    <row r="14044" spans="1:19" x14ac:dyDescent="0.2">
      <c r="A14044">
        <v>2644</v>
      </c>
      <c r="B14044" t="s">
        <v>22598</v>
      </c>
      <c r="C14044" t="s">
        <v>105</v>
      </c>
      <c r="D14044">
        <v>2.5249999999999999</v>
      </c>
      <c r="E14044">
        <v>45</v>
      </c>
      <c r="G14044" t="s">
        <v>58</v>
      </c>
      <c r="H14044" t="s">
        <v>36</v>
      </c>
      <c r="I14044" t="s">
        <v>22599</v>
      </c>
      <c r="J14044" t="s">
        <v>43</v>
      </c>
      <c r="L14044" t="s">
        <v>22600</v>
      </c>
      <c r="M14044" t="s">
        <v>20719</v>
      </c>
      <c r="N14044">
        <v>3</v>
      </c>
      <c r="P14044" t="s">
        <v>20366</v>
      </c>
      <c r="Q14044" t="s">
        <v>22601</v>
      </c>
      <c r="S14044" t="s">
        <v>20368</v>
      </c>
    </row>
    <row r="14045" spans="1:19" hidden="1" x14ac:dyDescent="0.2">
      <c r="A14045">
        <v>2645</v>
      </c>
      <c r="B14045" t="s">
        <v>22602</v>
      </c>
      <c r="C14045" t="s">
        <v>105</v>
      </c>
      <c r="D14045">
        <v>7.05</v>
      </c>
      <c r="F14045" t="s">
        <v>21009</v>
      </c>
      <c r="G14045" t="s">
        <v>31</v>
      </c>
      <c r="H14045" t="s">
        <v>23</v>
      </c>
      <c r="I14045" t="s">
        <v>22603</v>
      </c>
      <c r="K14045"/>
      <c r="L14045" t="s">
        <v>22604</v>
      </c>
      <c r="M14045" t="s">
        <v>26</v>
      </c>
      <c r="N14045">
        <v>2</v>
      </c>
      <c r="P14045" t="s">
        <v>20366</v>
      </c>
      <c r="Q14045" t="s">
        <v>22605</v>
      </c>
      <c r="S14045" t="s">
        <v>20368</v>
      </c>
    </row>
    <row r="14046" spans="1:19" hidden="1" x14ac:dyDescent="0.2">
      <c r="A14046">
        <v>2646</v>
      </c>
      <c r="B14046" t="s">
        <v>22606</v>
      </c>
      <c r="C14046" t="s">
        <v>105</v>
      </c>
      <c r="D14046">
        <v>6.42</v>
      </c>
      <c r="F14046" t="s">
        <v>21009</v>
      </c>
      <c r="G14046" t="s">
        <v>31</v>
      </c>
      <c r="H14046" t="s">
        <v>23</v>
      </c>
      <c r="I14046" t="s">
        <v>22603</v>
      </c>
      <c r="K14046"/>
      <c r="L14046" t="s">
        <v>22607</v>
      </c>
      <c r="M14046" t="s">
        <v>26</v>
      </c>
      <c r="N14046">
        <v>2</v>
      </c>
      <c r="P14046" t="s">
        <v>20366</v>
      </c>
      <c r="Q14046" t="s">
        <v>22608</v>
      </c>
      <c r="S14046" t="s">
        <v>20368</v>
      </c>
    </row>
    <row r="14047" spans="1:19" hidden="1" x14ac:dyDescent="0.2">
      <c r="A14047">
        <v>2647</v>
      </c>
      <c r="B14047" t="s">
        <v>22609</v>
      </c>
      <c r="C14047" t="s">
        <v>105</v>
      </c>
      <c r="D14047">
        <v>4.32</v>
      </c>
      <c r="F14047" t="s">
        <v>21009</v>
      </c>
      <c r="G14047" t="s">
        <v>31</v>
      </c>
      <c r="H14047" t="s">
        <v>23</v>
      </c>
      <c r="I14047" t="s">
        <v>9832</v>
      </c>
      <c r="K14047"/>
      <c r="L14047" t="s">
        <v>22610</v>
      </c>
      <c r="M14047" t="s">
        <v>21125</v>
      </c>
      <c r="N14047">
        <v>3</v>
      </c>
      <c r="O14047" t="s">
        <v>22611</v>
      </c>
      <c r="P14047" t="s">
        <v>20366</v>
      </c>
      <c r="Q14047" t="s">
        <v>22612</v>
      </c>
      <c r="S14047" t="s">
        <v>20368</v>
      </c>
    </row>
    <row r="14048" spans="1:19" hidden="1" x14ac:dyDescent="0.2">
      <c r="A14048">
        <v>2647</v>
      </c>
      <c r="B14048" t="s">
        <v>22609</v>
      </c>
      <c r="C14048" t="s">
        <v>20452</v>
      </c>
      <c r="D14048">
        <v>13</v>
      </c>
      <c r="F14048" t="s">
        <v>21009</v>
      </c>
      <c r="G14048" t="s">
        <v>31</v>
      </c>
      <c r="H14048" t="s">
        <v>23</v>
      </c>
      <c r="I14048" t="s">
        <v>9832</v>
      </c>
      <c r="K14048"/>
      <c r="L14048" t="s">
        <v>22610</v>
      </c>
      <c r="M14048" t="s">
        <v>21125</v>
      </c>
      <c r="N14048">
        <v>3</v>
      </c>
      <c r="O14048" t="s">
        <v>22611</v>
      </c>
      <c r="P14048" t="s">
        <v>20366</v>
      </c>
      <c r="Q14048" t="s">
        <v>22612</v>
      </c>
      <c r="S14048" t="s">
        <v>20368</v>
      </c>
    </row>
    <row r="14049" spans="1:19" hidden="1" x14ac:dyDescent="0.2">
      <c r="A14049">
        <v>2648</v>
      </c>
      <c r="B14049" t="s">
        <v>22613</v>
      </c>
      <c r="C14049" t="s">
        <v>105</v>
      </c>
      <c r="D14049">
        <v>2.9</v>
      </c>
      <c r="F14049" t="s">
        <v>21009</v>
      </c>
      <c r="G14049" t="s">
        <v>31</v>
      </c>
      <c r="H14049" t="s">
        <v>23</v>
      </c>
      <c r="I14049" t="s">
        <v>3279</v>
      </c>
      <c r="K14049"/>
      <c r="L14049" t="s">
        <v>22614</v>
      </c>
      <c r="M14049" t="s">
        <v>26</v>
      </c>
      <c r="N14049">
        <v>2</v>
      </c>
      <c r="P14049" t="s">
        <v>20366</v>
      </c>
      <c r="Q14049" t="s">
        <v>22615</v>
      </c>
      <c r="S14049" t="s">
        <v>20368</v>
      </c>
    </row>
    <row r="14050" spans="1:19" hidden="1" x14ac:dyDescent="0.2">
      <c r="A14050">
        <v>2648</v>
      </c>
      <c r="B14050" t="s">
        <v>22613</v>
      </c>
      <c r="C14050" t="s">
        <v>20452</v>
      </c>
      <c r="D14050">
        <v>10.4</v>
      </c>
      <c r="F14050" t="s">
        <v>21009</v>
      </c>
      <c r="G14050" t="s">
        <v>31</v>
      </c>
      <c r="H14050" t="s">
        <v>23</v>
      </c>
      <c r="I14050" t="s">
        <v>3279</v>
      </c>
      <c r="K14050"/>
      <c r="L14050" t="s">
        <v>22614</v>
      </c>
      <c r="M14050" t="s">
        <v>26</v>
      </c>
      <c r="N14050">
        <v>2</v>
      </c>
      <c r="P14050" t="s">
        <v>20366</v>
      </c>
      <c r="Q14050" t="s">
        <v>22615</v>
      </c>
      <c r="S14050" t="s">
        <v>20368</v>
      </c>
    </row>
    <row r="14051" spans="1:19" hidden="1" x14ac:dyDescent="0.2">
      <c r="A14051">
        <v>2649</v>
      </c>
      <c r="B14051" t="s">
        <v>22616</v>
      </c>
      <c r="C14051" t="s">
        <v>105</v>
      </c>
      <c r="D14051">
        <v>2.8</v>
      </c>
      <c r="F14051" t="s">
        <v>21009</v>
      </c>
      <c r="G14051" t="s">
        <v>31</v>
      </c>
      <c r="H14051" t="s">
        <v>23</v>
      </c>
      <c r="I14051" t="s">
        <v>3279</v>
      </c>
      <c r="K14051"/>
      <c r="L14051" t="s">
        <v>22617</v>
      </c>
      <c r="M14051" t="s">
        <v>26</v>
      </c>
      <c r="N14051">
        <v>2</v>
      </c>
      <c r="P14051" t="s">
        <v>20366</v>
      </c>
      <c r="Q14051" t="s">
        <v>22618</v>
      </c>
      <c r="S14051" t="s">
        <v>20368</v>
      </c>
    </row>
    <row r="14052" spans="1:19" hidden="1" x14ac:dyDescent="0.2">
      <c r="A14052">
        <v>2650</v>
      </c>
      <c r="B14052" t="s">
        <v>22619</v>
      </c>
      <c r="C14052" t="s">
        <v>105</v>
      </c>
      <c r="D14052">
        <v>7.49</v>
      </c>
      <c r="E14052">
        <v>25</v>
      </c>
      <c r="F14052" t="s">
        <v>21030</v>
      </c>
      <c r="G14052" t="s">
        <v>55</v>
      </c>
      <c r="H14052" t="s">
        <v>46</v>
      </c>
      <c r="I14052" t="s">
        <v>3108</v>
      </c>
      <c r="K14052"/>
      <c r="L14052" t="s">
        <v>22620</v>
      </c>
      <c r="M14052" t="s">
        <v>26</v>
      </c>
      <c r="N14052">
        <v>2</v>
      </c>
      <c r="P14052" t="s">
        <v>20366</v>
      </c>
      <c r="Q14052" t="s">
        <v>22621</v>
      </c>
      <c r="S14052" t="s">
        <v>20368</v>
      </c>
    </row>
    <row r="14053" spans="1:19" hidden="1" x14ac:dyDescent="0.2">
      <c r="A14053">
        <v>2651</v>
      </c>
      <c r="B14053" t="s">
        <v>22622</v>
      </c>
      <c r="C14053" t="s">
        <v>105</v>
      </c>
      <c r="D14053">
        <v>10.1</v>
      </c>
      <c r="E14053">
        <v>25</v>
      </c>
      <c r="F14053" t="s">
        <v>21030</v>
      </c>
      <c r="G14053" t="s">
        <v>55</v>
      </c>
      <c r="H14053" t="s">
        <v>23</v>
      </c>
      <c r="I14053" t="s">
        <v>3108</v>
      </c>
      <c r="K14053"/>
      <c r="L14053" t="s">
        <v>22623</v>
      </c>
      <c r="M14053" t="s">
        <v>26</v>
      </c>
      <c r="N14053">
        <v>2</v>
      </c>
      <c r="P14053" t="s">
        <v>20366</v>
      </c>
      <c r="Q14053" t="s">
        <v>22624</v>
      </c>
      <c r="S14053" t="s">
        <v>20368</v>
      </c>
    </row>
    <row r="14054" spans="1:19" hidden="1" x14ac:dyDescent="0.2">
      <c r="A14054">
        <v>2652</v>
      </c>
      <c r="B14054" t="s">
        <v>22625</v>
      </c>
      <c r="C14054" t="s">
        <v>105</v>
      </c>
      <c r="D14054">
        <v>7.07</v>
      </c>
      <c r="E14054">
        <v>25</v>
      </c>
      <c r="F14054" t="s">
        <v>21030</v>
      </c>
      <c r="G14054" t="s">
        <v>55</v>
      </c>
      <c r="H14054" t="s">
        <v>46</v>
      </c>
      <c r="I14054" t="s">
        <v>3108</v>
      </c>
      <c r="K14054"/>
      <c r="L14054" t="s">
        <v>22626</v>
      </c>
      <c r="M14054" t="s">
        <v>26</v>
      </c>
      <c r="N14054">
        <v>2</v>
      </c>
      <c r="P14054" t="s">
        <v>20366</v>
      </c>
      <c r="Q14054" t="s">
        <v>22627</v>
      </c>
      <c r="S14054" t="s">
        <v>20368</v>
      </c>
    </row>
    <row r="14055" spans="1:19" hidden="1" x14ac:dyDescent="0.2">
      <c r="A14055">
        <v>2653</v>
      </c>
      <c r="B14055" t="s">
        <v>22628</v>
      </c>
      <c r="C14055" t="s">
        <v>105</v>
      </c>
      <c r="D14055">
        <v>9.59</v>
      </c>
      <c r="E14055">
        <v>25</v>
      </c>
      <c r="F14055" t="s">
        <v>21030</v>
      </c>
      <c r="G14055" t="s">
        <v>55</v>
      </c>
      <c r="H14055" t="s">
        <v>46</v>
      </c>
      <c r="I14055" t="s">
        <v>3108</v>
      </c>
      <c r="K14055"/>
      <c r="L14055" t="s">
        <v>22629</v>
      </c>
      <c r="M14055" t="s">
        <v>26</v>
      </c>
      <c r="N14055">
        <v>2</v>
      </c>
      <c r="P14055" t="s">
        <v>20366</v>
      </c>
      <c r="Q14055" t="s">
        <v>22630</v>
      </c>
      <c r="S14055" t="s">
        <v>20368</v>
      </c>
    </row>
    <row r="14056" spans="1:19" hidden="1" x14ac:dyDescent="0.2">
      <c r="A14056">
        <v>2654</v>
      </c>
      <c r="B14056" t="s">
        <v>22631</v>
      </c>
      <c r="C14056" t="s">
        <v>105</v>
      </c>
      <c r="D14056">
        <v>7.47</v>
      </c>
      <c r="E14056" t="s">
        <v>363</v>
      </c>
      <c r="F14056" t="s">
        <v>410</v>
      </c>
      <c r="G14056" t="s">
        <v>55</v>
      </c>
      <c r="H14056" t="s">
        <v>23</v>
      </c>
      <c r="I14056" t="s">
        <v>561</v>
      </c>
      <c r="K14056"/>
      <c r="L14056" t="s">
        <v>22632</v>
      </c>
      <c r="M14056" t="s">
        <v>20719</v>
      </c>
      <c r="N14056">
        <v>3</v>
      </c>
      <c r="P14056" t="s">
        <v>20366</v>
      </c>
      <c r="Q14056" t="s">
        <v>22633</v>
      </c>
      <c r="S14056" t="s">
        <v>20368</v>
      </c>
    </row>
    <row r="14057" spans="1:19" hidden="1" x14ac:dyDescent="0.2">
      <c r="A14057">
        <v>2656</v>
      </c>
      <c r="B14057" t="s">
        <v>22634</v>
      </c>
      <c r="C14057" t="s">
        <v>105</v>
      </c>
      <c r="D14057">
        <v>6.2</v>
      </c>
      <c r="F14057" t="s">
        <v>21009</v>
      </c>
      <c r="G14057" t="s">
        <v>31</v>
      </c>
      <c r="H14057" t="s">
        <v>23</v>
      </c>
      <c r="I14057" t="s">
        <v>22635</v>
      </c>
      <c r="K14057"/>
      <c r="L14057" t="s">
        <v>22636</v>
      </c>
      <c r="M14057" t="s">
        <v>26</v>
      </c>
      <c r="N14057">
        <v>2</v>
      </c>
      <c r="P14057" t="s">
        <v>20366</v>
      </c>
      <c r="Q14057" t="s">
        <v>22637</v>
      </c>
      <c r="S14057" t="s">
        <v>20368</v>
      </c>
    </row>
    <row r="14058" spans="1:19" hidden="1" x14ac:dyDescent="0.2">
      <c r="A14058">
        <v>2657</v>
      </c>
      <c r="B14058" t="s">
        <v>22638</v>
      </c>
      <c r="C14058" t="s">
        <v>105</v>
      </c>
      <c r="D14058">
        <v>7.5</v>
      </c>
      <c r="E14058">
        <v>30</v>
      </c>
      <c r="F14058" t="s">
        <v>21085</v>
      </c>
      <c r="G14058" t="s">
        <v>55</v>
      </c>
      <c r="H14058" t="s">
        <v>46</v>
      </c>
      <c r="I14058" t="s">
        <v>10113</v>
      </c>
      <c r="K14058"/>
      <c r="L14058" t="s">
        <v>22639</v>
      </c>
      <c r="M14058" t="s">
        <v>26</v>
      </c>
      <c r="N14058">
        <v>2</v>
      </c>
      <c r="P14058" t="s">
        <v>20366</v>
      </c>
      <c r="Q14058" t="s">
        <v>22640</v>
      </c>
      <c r="S14058" t="s">
        <v>20368</v>
      </c>
    </row>
    <row r="14059" spans="1:19" hidden="1" x14ac:dyDescent="0.2">
      <c r="A14059">
        <v>2657</v>
      </c>
      <c r="B14059" t="s">
        <v>22638</v>
      </c>
      <c r="C14059" t="s">
        <v>105</v>
      </c>
      <c r="D14059">
        <v>7.38</v>
      </c>
      <c r="E14059">
        <v>25</v>
      </c>
      <c r="F14059" t="s">
        <v>21085</v>
      </c>
      <c r="G14059" t="s">
        <v>55</v>
      </c>
      <c r="H14059" t="s">
        <v>46</v>
      </c>
      <c r="I14059" t="s">
        <v>9318</v>
      </c>
      <c r="K14059"/>
      <c r="L14059" t="s">
        <v>22639</v>
      </c>
      <c r="M14059" t="s">
        <v>26</v>
      </c>
      <c r="N14059">
        <v>2</v>
      </c>
      <c r="P14059" t="s">
        <v>20366</v>
      </c>
      <c r="Q14059" t="s">
        <v>22640</v>
      </c>
      <c r="S14059" t="s">
        <v>20368</v>
      </c>
    </row>
    <row r="14060" spans="1:19" hidden="1" x14ac:dyDescent="0.2">
      <c r="A14060">
        <v>2658</v>
      </c>
      <c r="B14060" t="s">
        <v>22641</v>
      </c>
      <c r="C14060" t="s">
        <v>105</v>
      </c>
      <c r="D14060">
        <v>7.6</v>
      </c>
      <c r="F14060" t="s">
        <v>21009</v>
      </c>
      <c r="G14060" t="s">
        <v>55</v>
      </c>
      <c r="H14060" t="s">
        <v>23</v>
      </c>
      <c r="I14060" t="s">
        <v>3404</v>
      </c>
      <c r="K14060"/>
      <c r="L14060" t="s">
        <v>22642</v>
      </c>
      <c r="M14060" t="s">
        <v>26</v>
      </c>
      <c r="N14060">
        <v>2</v>
      </c>
      <c r="P14060" t="s">
        <v>20366</v>
      </c>
      <c r="Q14060" t="s">
        <v>22643</v>
      </c>
      <c r="S14060" t="s">
        <v>20368</v>
      </c>
    </row>
    <row r="14061" spans="1:19" hidden="1" x14ac:dyDescent="0.2">
      <c r="A14061">
        <v>2659</v>
      </c>
      <c r="B14061" t="s">
        <v>22644</v>
      </c>
      <c r="C14061" t="s">
        <v>105</v>
      </c>
      <c r="D14061">
        <v>7</v>
      </c>
      <c r="E14061" t="s">
        <v>363</v>
      </c>
      <c r="F14061" t="s">
        <v>5425</v>
      </c>
      <c r="G14061" t="s">
        <v>31</v>
      </c>
      <c r="H14061" t="s">
        <v>23</v>
      </c>
      <c r="I14061" t="s">
        <v>22645</v>
      </c>
      <c r="K14061"/>
      <c r="L14061" t="s">
        <v>22646</v>
      </c>
      <c r="M14061" t="s">
        <v>26</v>
      </c>
      <c r="N14061">
        <v>2</v>
      </c>
      <c r="P14061" t="s">
        <v>20366</v>
      </c>
      <c r="Q14061" t="s">
        <v>22647</v>
      </c>
      <c r="S14061" t="s">
        <v>20368</v>
      </c>
    </row>
    <row r="14062" spans="1:19" hidden="1" x14ac:dyDescent="0.2">
      <c r="A14062">
        <v>2660</v>
      </c>
      <c r="B14062" t="s">
        <v>22648</v>
      </c>
      <c r="C14062" t="s">
        <v>105</v>
      </c>
      <c r="D14062">
        <v>2.2000000000000002</v>
      </c>
      <c r="F14062" t="s">
        <v>21009</v>
      </c>
      <c r="G14062" t="s">
        <v>31</v>
      </c>
      <c r="H14062" t="s">
        <v>23</v>
      </c>
      <c r="I14062" t="s">
        <v>3279</v>
      </c>
      <c r="K14062"/>
      <c r="L14062" t="s">
        <v>22649</v>
      </c>
      <c r="M14062" t="s">
        <v>26</v>
      </c>
      <c r="N14062">
        <v>2</v>
      </c>
      <c r="P14062" t="s">
        <v>20366</v>
      </c>
      <c r="Q14062" t="s">
        <v>22650</v>
      </c>
      <c r="S14062" t="s">
        <v>20368</v>
      </c>
    </row>
    <row r="14063" spans="1:19" hidden="1" x14ac:dyDescent="0.2">
      <c r="A14063">
        <v>2661</v>
      </c>
      <c r="B14063" t="s">
        <v>22651</v>
      </c>
      <c r="C14063" t="s">
        <v>105</v>
      </c>
      <c r="D14063">
        <v>3.27</v>
      </c>
      <c r="E14063">
        <v>20</v>
      </c>
      <c r="G14063" t="s">
        <v>31</v>
      </c>
      <c r="H14063" t="s">
        <v>46</v>
      </c>
      <c r="I14063" t="s">
        <v>20409</v>
      </c>
      <c r="K14063"/>
      <c r="L14063" t="s">
        <v>22652</v>
      </c>
      <c r="M14063" t="s">
        <v>26</v>
      </c>
      <c r="N14063">
        <v>2</v>
      </c>
      <c r="P14063" t="s">
        <v>20366</v>
      </c>
      <c r="Q14063" t="s">
        <v>22653</v>
      </c>
      <c r="S14063" t="s">
        <v>20368</v>
      </c>
    </row>
    <row r="14064" spans="1:19" hidden="1" x14ac:dyDescent="0.2">
      <c r="A14064">
        <v>2662</v>
      </c>
      <c r="B14064" t="s">
        <v>22654</v>
      </c>
      <c r="C14064" t="s">
        <v>105</v>
      </c>
      <c r="D14064">
        <v>6.9</v>
      </c>
      <c r="E14064" t="s">
        <v>363</v>
      </c>
      <c r="F14064" t="s">
        <v>5425</v>
      </c>
      <c r="G14064" t="s">
        <v>31</v>
      </c>
      <c r="H14064" t="s">
        <v>23</v>
      </c>
      <c r="I14064" t="s">
        <v>22645</v>
      </c>
      <c r="K14064"/>
      <c r="L14064" t="s">
        <v>22655</v>
      </c>
      <c r="M14064" t="s">
        <v>26</v>
      </c>
      <c r="N14064">
        <v>2</v>
      </c>
      <c r="P14064" t="s">
        <v>20366</v>
      </c>
      <c r="Q14064" t="s">
        <v>22656</v>
      </c>
      <c r="S14064" t="s">
        <v>20368</v>
      </c>
    </row>
    <row r="14065" spans="1:19" hidden="1" x14ac:dyDescent="0.2">
      <c r="A14065">
        <v>2663</v>
      </c>
      <c r="B14065" t="s">
        <v>22657</v>
      </c>
      <c r="C14065" t="s">
        <v>105</v>
      </c>
      <c r="D14065">
        <v>4.34</v>
      </c>
      <c r="E14065">
        <v>20</v>
      </c>
      <c r="G14065" t="s">
        <v>31</v>
      </c>
      <c r="H14065" t="s">
        <v>46</v>
      </c>
      <c r="I14065" t="s">
        <v>20409</v>
      </c>
      <c r="K14065"/>
      <c r="L14065" t="s">
        <v>22658</v>
      </c>
      <c r="M14065" t="s">
        <v>26</v>
      </c>
      <c r="N14065">
        <v>2</v>
      </c>
      <c r="P14065" t="s">
        <v>20366</v>
      </c>
      <c r="Q14065" t="s">
        <v>22659</v>
      </c>
      <c r="S14065" t="s">
        <v>20368</v>
      </c>
    </row>
    <row r="14066" spans="1:19" hidden="1" x14ac:dyDescent="0.2">
      <c r="A14066">
        <v>2664</v>
      </c>
      <c r="B14066" t="s">
        <v>22660</v>
      </c>
      <c r="C14066" t="s">
        <v>105</v>
      </c>
      <c r="D14066">
        <v>1.9</v>
      </c>
      <c r="E14066">
        <v>25</v>
      </c>
      <c r="G14066" t="s">
        <v>31</v>
      </c>
      <c r="H14066" t="s">
        <v>46</v>
      </c>
      <c r="I14066" t="s">
        <v>21063</v>
      </c>
      <c r="K14066"/>
      <c r="L14066" t="s">
        <v>22661</v>
      </c>
      <c r="M14066" t="s">
        <v>26</v>
      </c>
      <c r="N14066">
        <v>2</v>
      </c>
      <c r="P14066" t="s">
        <v>20366</v>
      </c>
      <c r="Q14066" t="s">
        <v>22662</v>
      </c>
      <c r="S14066" t="s">
        <v>20368</v>
      </c>
    </row>
    <row r="14067" spans="1:19" hidden="1" x14ac:dyDescent="0.2">
      <c r="A14067">
        <v>2665</v>
      </c>
      <c r="B14067" t="s">
        <v>22663</v>
      </c>
      <c r="C14067" t="s">
        <v>105</v>
      </c>
      <c r="D14067">
        <v>2.0699999999999998</v>
      </c>
      <c r="E14067">
        <v>25</v>
      </c>
      <c r="G14067" t="s">
        <v>31</v>
      </c>
      <c r="H14067" t="s">
        <v>46</v>
      </c>
      <c r="I14067" t="s">
        <v>21063</v>
      </c>
      <c r="K14067"/>
      <c r="L14067" t="s">
        <v>22664</v>
      </c>
      <c r="M14067" t="s">
        <v>26</v>
      </c>
      <c r="N14067">
        <v>2</v>
      </c>
      <c r="P14067" t="s">
        <v>20366</v>
      </c>
      <c r="Q14067" t="s">
        <v>22665</v>
      </c>
      <c r="S14067" t="s">
        <v>20368</v>
      </c>
    </row>
    <row r="14068" spans="1:19" hidden="1" x14ac:dyDescent="0.2">
      <c r="A14068">
        <v>2666</v>
      </c>
      <c r="B14068" t="s">
        <v>22666</v>
      </c>
      <c r="C14068" t="s">
        <v>105</v>
      </c>
      <c r="D14068">
        <v>4.5199999999999996</v>
      </c>
      <c r="E14068">
        <v>25</v>
      </c>
      <c r="G14068" t="s">
        <v>31</v>
      </c>
      <c r="H14068" t="s">
        <v>46</v>
      </c>
      <c r="I14068" t="s">
        <v>21063</v>
      </c>
      <c r="K14068"/>
      <c r="L14068" t="s">
        <v>22667</v>
      </c>
      <c r="M14068" t="s">
        <v>26</v>
      </c>
      <c r="N14068">
        <v>2</v>
      </c>
      <c r="P14068" t="s">
        <v>20366</v>
      </c>
      <c r="Q14068" t="s">
        <v>22668</v>
      </c>
      <c r="S14068" t="s">
        <v>20368</v>
      </c>
    </row>
    <row r="14069" spans="1:19" hidden="1" x14ac:dyDescent="0.2">
      <c r="A14069">
        <v>2667</v>
      </c>
      <c r="B14069" t="s">
        <v>22669</v>
      </c>
      <c r="C14069" t="s">
        <v>105</v>
      </c>
      <c r="D14069">
        <v>10.1</v>
      </c>
      <c r="E14069">
        <v>20</v>
      </c>
      <c r="F14069" t="s">
        <v>22670</v>
      </c>
      <c r="G14069" t="s">
        <v>189</v>
      </c>
      <c r="I14069" t="s">
        <v>5810</v>
      </c>
      <c r="K14069"/>
      <c r="L14069" t="s">
        <v>22671</v>
      </c>
      <c r="M14069" t="s">
        <v>16755</v>
      </c>
      <c r="N14069">
        <v>2</v>
      </c>
      <c r="P14069" t="s">
        <v>20366</v>
      </c>
      <c r="Q14069" t="s">
        <v>22672</v>
      </c>
      <c r="S14069" t="s">
        <v>20368</v>
      </c>
    </row>
    <row r="14070" spans="1:19" hidden="1" x14ac:dyDescent="0.2">
      <c r="A14070">
        <v>2668</v>
      </c>
      <c r="B14070" t="s">
        <v>22673</v>
      </c>
      <c r="C14070" t="s">
        <v>105</v>
      </c>
      <c r="D14070">
        <v>4.4000000000000004</v>
      </c>
      <c r="E14070">
        <v>25</v>
      </c>
      <c r="G14070" t="s">
        <v>55</v>
      </c>
      <c r="H14070" t="s">
        <v>23</v>
      </c>
      <c r="I14070" t="s">
        <v>1884</v>
      </c>
      <c r="K14070"/>
      <c r="L14070" t="s">
        <v>22674</v>
      </c>
      <c r="M14070" t="s">
        <v>26</v>
      </c>
      <c r="N14070">
        <v>2</v>
      </c>
      <c r="O14070" t="s">
        <v>22675</v>
      </c>
      <c r="P14070" t="s">
        <v>20366</v>
      </c>
      <c r="Q14070" t="s">
        <v>22676</v>
      </c>
      <c r="S14070" t="s">
        <v>20368</v>
      </c>
    </row>
    <row r="14071" spans="1:19" hidden="1" x14ac:dyDescent="0.2">
      <c r="A14071">
        <v>2669</v>
      </c>
      <c r="B14071" t="s">
        <v>22677</v>
      </c>
      <c r="C14071" t="s">
        <v>105</v>
      </c>
      <c r="D14071">
        <v>11.9</v>
      </c>
      <c r="F14071" t="s">
        <v>21009</v>
      </c>
      <c r="G14071" t="s">
        <v>31</v>
      </c>
      <c r="H14071" t="s">
        <v>23</v>
      </c>
      <c r="I14071" t="s">
        <v>3273</v>
      </c>
      <c r="K14071"/>
      <c r="L14071" t="s">
        <v>22678</v>
      </c>
      <c r="M14071" t="s">
        <v>26</v>
      </c>
      <c r="N14071">
        <v>2</v>
      </c>
      <c r="P14071" t="s">
        <v>20366</v>
      </c>
      <c r="Q14071" t="s">
        <v>22679</v>
      </c>
      <c r="S14071" t="s">
        <v>20368</v>
      </c>
    </row>
    <row r="14072" spans="1:19" hidden="1" x14ac:dyDescent="0.2">
      <c r="A14072">
        <v>2670</v>
      </c>
      <c r="B14072" t="s">
        <v>22680</v>
      </c>
      <c r="C14072" t="s">
        <v>105</v>
      </c>
      <c r="D14072">
        <v>11.87</v>
      </c>
      <c r="G14072" t="s">
        <v>1440</v>
      </c>
      <c r="I14072" t="s">
        <v>21793</v>
      </c>
      <c r="K14072"/>
      <c r="L14072" t="s">
        <v>22681</v>
      </c>
      <c r="M14072" t="s">
        <v>26</v>
      </c>
      <c r="N14072">
        <v>2</v>
      </c>
      <c r="P14072" t="s">
        <v>20366</v>
      </c>
      <c r="Q14072" t="s">
        <v>22682</v>
      </c>
      <c r="S14072" t="s">
        <v>20368</v>
      </c>
    </row>
    <row r="14073" spans="1:19" hidden="1" x14ac:dyDescent="0.2">
      <c r="A14073">
        <v>2671</v>
      </c>
      <c r="B14073" t="s">
        <v>22683</v>
      </c>
      <c r="C14073" t="s">
        <v>105</v>
      </c>
      <c r="D14073">
        <v>11.7</v>
      </c>
      <c r="F14073" t="s">
        <v>21009</v>
      </c>
      <c r="G14073" t="s">
        <v>31</v>
      </c>
      <c r="H14073" t="s">
        <v>23</v>
      </c>
      <c r="I14073" t="s">
        <v>3273</v>
      </c>
      <c r="K14073"/>
      <c r="L14073" t="s">
        <v>22684</v>
      </c>
      <c r="M14073" t="s">
        <v>26</v>
      </c>
      <c r="N14073">
        <v>2</v>
      </c>
      <c r="P14073" t="s">
        <v>20366</v>
      </c>
      <c r="Q14073" t="s">
        <v>22685</v>
      </c>
      <c r="S14073" t="s">
        <v>20368</v>
      </c>
    </row>
    <row r="14074" spans="1:19" hidden="1" x14ac:dyDescent="0.2">
      <c r="A14074">
        <v>2671</v>
      </c>
      <c r="B14074" t="s">
        <v>22683</v>
      </c>
      <c r="C14074" t="s">
        <v>105</v>
      </c>
      <c r="D14074">
        <v>11.6</v>
      </c>
      <c r="F14074" t="s">
        <v>21009</v>
      </c>
      <c r="G14074" t="s">
        <v>1440</v>
      </c>
      <c r="I14074" t="s">
        <v>21793</v>
      </c>
      <c r="K14074"/>
      <c r="L14074" t="s">
        <v>22684</v>
      </c>
      <c r="M14074" t="s">
        <v>26</v>
      </c>
      <c r="N14074">
        <v>2</v>
      </c>
      <c r="P14074" t="s">
        <v>20366</v>
      </c>
      <c r="Q14074" t="s">
        <v>22685</v>
      </c>
      <c r="S14074" t="s">
        <v>20368</v>
      </c>
    </row>
    <row r="14075" spans="1:19" hidden="1" x14ac:dyDescent="0.2">
      <c r="A14075">
        <v>2672</v>
      </c>
      <c r="B14075" t="s">
        <v>22686</v>
      </c>
      <c r="C14075" t="s">
        <v>105</v>
      </c>
      <c r="D14075">
        <v>1.45</v>
      </c>
      <c r="E14075">
        <v>20</v>
      </c>
      <c r="G14075" t="s">
        <v>31</v>
      </c>
      <c r="H14075" t="s">
        <v>46</v>
      </c>
      <c r="I14075" t="s">
        <v>7396</v>
      </c>
      <c r="K14075"/>
      <c r="L14075" t="s">
        <v>22687</v>
      </c>
      <c r="M14075" t="s">
        <v>26</v>
      </c>
      <c r="N14075">
        <v>2</v>
      </c>
      <c r="P14075" t="s">
        <v>20366</v>
      </c>
      <c r="Q14075" t="s">
        <v>22688</v>
      </c>
      <c r="S14075" t="s">
        <v>20368</v>
      </c>
    </row>
    <row r="14076" spans="1:19" hidden="1" x14ac:dyDescent="0.2">
      <c r="A14076">
        <v>2672</v>
      </c>
      <c r="B14076" t="s">
        <v>22686</v>
      </c>
      <c r="C14076" t="s">
        <v>20452</v>
      </c>
      <c r="D14076">
        <v>6.48</v>
      </c>
      <c r="E14076">
        <v>20</v>
      </c>
      <c r="G14076" t="s">
        <v>31</v>
      </c>
      <c r="H14076" t="s">
        <v>46</v>
      </c>
      <c r="I14076" t="s">
        <v>7396</v>
      </c>
      <c r="K14076"/>
      <c r="L14076" t="s">
        <v>22687</v>
      </c>
      <c r="M14076" t="s">
        <v>26</v>
      </c>
      <c r="N14076">
        <v>2</v>
      </c>
      <c r="P14076" t="s">
        <v>20366</v>
      </c>
      <c r="Q14076" t="s">
        <v>22688</v>
      </c>
      <c r="S14076" t="s">
        <v>20368</v>
      </c>
    </row>
    <row r="14077" spans="1:19" hidden="1" x14ac:dyDescent="0.2">
      <c r="A14077">
        <v>2674</v>
      </c>
      <c r="B14077" t="s">
        <v>22689</v>
      </c>
      <c r="C14077" t="s">
        <v>105</v>
      </c>
      <c r="D14077">
        <v>2.91</v>
      </c>
      <c r="E14077">
        <v>25</v>
      </c>
      <c r="F14077" t="s">
        <v>20530</v>
      </c>
      <c r="G14077" t="s">
        <v>55</v>
      </c>
      <c r="H14077" t="s">
        <v>46</v>
      </c>
      <c r="I14077" t="s">
        <v>13148</v>
      </c>
      <c r="K14077"/>
      <c r="L14077" t="s">
        <v>22690</v>
      </c>
      <c r="M14077" t="s">
        <v>26</v>
      </c>
      <c r="N14077">
        <v>2</v>
      </c>
      <c r="P14077" t="s">
        <v>20366</v>
      </c>
      <c r="Q14077" t="s">
        <v>22691</v>
      </c>
      <c r="S14077" t="s">
        <v>20368</v>
      </c>
    </row>
    <row r="14078" spans="1:19" hidden="1" x14ac:dyDescent="0.2">
      <c r="A14078">
        <v>2674</v>
      </c>
      <c r="B14078" t="s">
        <v>22689</v>
      </c>
      <c r="C14078" t="s">
        <v>105</v>
      </c>
      <c r="D14078">
        <v>2.97</v>
      </c>
      <c r="E14078" t="s">
        <v>414</v>
      </c>
      <c r="F14078" t="s">
        <v>20530</v>
      </c>
      <c r="G14078" t="s">
        <v>567</v>
      </c>
      <c r="H14078" t="s">
        <v>46</v>
      </c>
      <c r="I14078" t="s">
        <v>13148</v>
      </c>
      <c r="K14078"/>
      <c r="L14078" t="s">
        <v>22690</v>
      </c>
      <c r="M14078" t="s">
        <v>26</v>
      </c>
      <c r="N14078">
        <v>2</v>
      </c>
      <c r="P14078" t="s">
        <v>20366</v>
      </c>
      <c r="Q14078" t="s">
        <v>22691</v>
      </c>
      <c r="S14078" t="s">
        <v>20368</v>
      </c>
    </row>
    <row r="14079" spans="1:19" hidden="1" x14ac:dyDescent="0.2">
      <c r="A14079">
        <v>2675</v>
      </c>
      <c r="B14079" t="s">
        <v>22692</v>
      </c>
      <c r="C14079" t="s">
        <v>105</v>
      </c>
      <c r="D14079">
        <v>3.09</v>
      </c>
      <c r="E14079">
        <v>25</v>
      </c>
      <c r="F14079" t="s">
        <v>20530</v>
      </c>
      <c r="G14079" t="s">
        <v>55</v>
      </c>
      <c r="H14079" t="s">
        <v>46</v>
      </c>
      <c r="I14079" t="s">
        <v>13148</v>
      </c>
      <c r="K14079"/>
      <c r="L14079" t="s">
        <v>22693</v>
      </c>
      <c r="M14079" t="s">
        <v>26</v>
      </c>
      <c r="N14079">
        <v>2</v>
      </c>
      <c r="P14079" t="s">
        <v>20366</v>
      </c>
      <c r="Q14079" t="s">
        <v>22694</v>
      </c>
      <c r="S14079" t="s">
        <v>20368</v>
      </c>
    </row>
    <row r="14080" spans="1:19" hidden="1" x14ac:dyDescent="0.2">
      <c r="A14080">
        <v>2675</v>
      </c>
      <c r="B14080" t="s">
        <v>22692</v>
      </c>
      <c r="C14080" t="s">
        <v>105</v>
      </c>
      <c r="D14080">
        <v>3.07</v>
      </c>
      <c r="E14080" t="s">
        <v>414</v>
      </c>
      <c r="F14080" t="s">
        <v>20530</v>
      </c>
      <c r="G14080" t="s">
        <v>567</v>
      </c>
      <c r="H14080" t="s">
        <v>46</v>
      </c>
      <c r="I14080" t="s">
        <v>13148</v>
      </c>
      <c r="K14080"/>
      <c r="L14080" t="s">
        <v>22693</v>
      </c>
      <c r="M14080" t="s">
        <v>26</v>
      </c>
      <c r="N14080">
        <v>2</v>
      </c>
      <c r="P14080" t="s">
        <v>20366</v>
      </c>
      <c r="Q14080" t="s">
        <v>22694</v>
      </c>
      <c r="S14080" t="s">
        <v>20368</v>
      </c>
    </row>
    <row r="14081" spans="1:19" hidden="1" x14ac:dyDescent="0.2">
      <c r="A14081">
        <v>2676</v>
      </c>
      <c r="B14081" t="s">
        <v>22695</v>
      </c>
      <c r="C14081" t="s">
        <v>105</v>
      </c>
      <c r="D14081">
        <v>5.26</v>
      </c>
      <c r="E14081">
        <v>20</v>
      </c>
      <c r="G14081" t="s">
        <v>31</v>
      </c>
      <c r="H14081" t="s">
        <v>46</v>
      </c>
      <c r="I14081" t="s">
        <v>20409</v>
      </c>
      <c r="K14081"/>
      <c r="L14081" t="s">
        <v>22696</v>
      </c>
      <c r="M14081" t="s">
        <v>26</v>
      </c>
      <c r="N14081">
        <v>2</v>
      </c>
      <c r="P14081" t="s">
        <v>20366</v>
      </c>
      <c r="Q14081" t="s">
        <v>22697</v>
      </c>
      <c r="S14081" t="s">
        <v>20368</v>
      </c>
    </row>
    <row r="14082" spans="1:19" hidden="1" x14ac:dyDescent="0.2">
      <c r="A14082">
        <v>2677</v>
      </c>
      <c r="B14082" t="s">
        <v>22698</v>
      </c>
      <c r="C14082" t="s">
        <v>105</v>
      </c>
      <c r="D14082">
        <v>3.64</v>
      </c>
      <c r="E14082">
        <v>20</v>
      </c>
      <c r="F14082" t="s">
        <v>20548</v>
      </c>
      <c r="G14082" t="s">
        <v>55</v>
      </c>
      <c r="H14082" t="s">
        <v>23</v>
      </c>
      <c r="I14082" t="s">
        <v>773</v>
      </c>
      <c r="K14082"/>
      <c r="L14082" t="s">
        <v>22699</v>
      </c>
      <c r="M14082" t="s">
        <v>20719</v>
      </c>
      <c r="N14082">
        <v>3</v>
      </c>
      <c r="P14082" t="s">
        <v>20366</v>
      </c>
      <c r="Q14082" t="s">
        <v>22700</v>
      </c>
      <c r="S14082" t="s">
        <v>20368</v>
      </c>
    </row>
    <row r="14083" spans="1:19" hidden="1" x14ac:dyDescent="0.2">
      <c r="A14083">
        <v>2677</v>
      </c>
      <c r="B14083" t="s">
        <v>22698</v>
      </c>
      <c r="C14083" t="s">
        <v>20452</v>
      </c>
      <c r="D14083">
        <v>4.7</v>
      </c>
      <c r="E14083">
        <v>20</v>
      </c>
      <c r="F14083" t="s">
        <v>20548</v>
      </c>
      <c r="G14083" t="s">
        <v>55</v>
      </c>
      <c r="H14083" t="s">
        <v>23</v>
      </c>
      <c r="I14083" t="s">
        <v>773</v>
      </c>
      <c r="K14083"/>
      <c r="L14083" t="s">
        <v>22699</v>
      </c>
      <c r="M14083" t="s">
        <v>20719</v>
      </c>
      <c r="N14083">
        <v>3</v>
      </c>
      <c r="P14083" t="s">
        <v>20366</v>
      </c>
      <c r="Q14083" t="s">
        <v>22700</v>
      </c>
      <c r="S14083" t="s">
        <v>20368</v>
      </c>
    </row>
    <row r="14084" spans="1:19" hidden="1" x14ac:dyDescent="0.2">
      <c r="A14084">
        <v>2678</v>
      </c>
      <c r="B14084" t="s">
        <v>22701</v>
      </c>
      <c r="C14084" t="s">
        <v>105</v>
      </c>
      <c r="D14084">
        <v>3.38</v>
      </c>
      <c r="E14084" t="s">
        <v>2267</v>
      </c>
      <c r="F14084" s="1" t="s">
        <v>22702</v>
      </c>
      <c r="G14084" t="s">
        <v>55</v>
      </c>
      <c r="H14084" t="s">
        <v>46</v>
      </c>
      <c r="I14084" t="s">
        <v>21825</v>
      </c>
      <c r="K14084"/>
      <c r="L14084" t="s">
        <v>22703</v>
      </c>
      <c r="M14084" t="s">
        <v>26</v>
      </c>
      <c r="N14084">
        <v>2</v>
      </c>
      <c r="P14084" t="s">
        <v>20366</v>
      </c>
      <c r="Q14084" t="s">
        <v>22704</v>
      </c>
      <c r="S14084" t="s">
        <v>20368</v>
      </c>
    </row>
    <row r="14085" spans="1:19" hidden="1" x14ac:dyDescent="0.2">
      <c r="A14085">
        <v>2678</v>
      </c>
      <c r="B14085" t="s">
        <v>22701</v>
      </c>
      <c r="C14085" t="s">
        <v>20452</v>
      </c>
      <c r="D14085">
        <v>4.45</v>
      </c>
      <c r="E14085" t="s">
        <v>2267</v>
      </c>
      <c r="F14085" s="1" t="s">
        <v>22702</v>
      </c>
      <c r="G14085" t="s">
        <v>55</v>
      </c>
      <c r="H14085" t="s">
        <v>46</v>
      </c>
      <c r="I14085" t="s">
        <v>21825</v>
      </c>
      <c r="K14085"/>
      <c r="L14085" t="s">
        <v>22703</v>
      </c>
      <c r="M14085" t="s">
        <v>26</v>
      </c>
      <c r="N14085">
        <v>2</v>
      </c>
      <c r="P14085" t="s">
        <v>20366</v>
      </c>
      <c r="Q14085" t="s">
        <v>22704</v>
      </c>
      <c r="S14085" t="s">
        <v>20368</v>
      </c>
    </row>
    <row r="14086" spans="1:19" hidden="1" x14ac:dyDescent="0.2">
      <c r="A14086">
        <v>2679</v>
      </c>
      <c r="B14086" t="s">
        <v>22705</v>
      </c>
      <c r="C14086" t="s">
        <v>105</v>
      </c>
      <c r="D14086">
        <v>3.37</v>
      </c>
      <c r="E14086">
        <v>20</v>
      </c>
      <c r="F14086" t="s">
        <v>20548</v>
      </c>
      <c r="G14086" t="s">
        <v>55</v>
      </c>
      <c r="H14086" t="s">
        <v>23</v>
      </c>
      <c r="I14086" t="s">
        <v>22706</v>
      </c>
      <c r="K14086"/>
      <c r="L14086" t="s">
        <v>22707</v>
      </c>
      <c r="M14086" t="s">
        <v>20719</v>
      </c>
      <c r="N14086">
        <v>3</v>
      </c>
      <c r="P14086" t="s">
        <v>20366</v>
      </c>
      <c r="Q14086" t="s">
        <v>22708</v>
      </c>
      <c r="S14086" t="s">
        <v>20368</v>
      </c>
    </row>
    <row r="14087" spans="1:19" hidden="1" x14ac:dyDescent="0.2">
      <c r="A14087">
        <v>2679</v>
      </c>
      <c r="B14087" t="s">
        <v>22705</v>
      </c>
      <c r="C14087" t="s">
        <v>20452</v>
      </c>
      <c r="D14087">
        <v>4.1900000000000004</v>
      </c>
      <c r="E14087">
        <v>20</v>
      </c>
      <c r="F14087" t="s">
        <v>20548</v>
      </c>
      <c r="G14087" t="s">
        <v>55</v>
      </c>
      <c r="H14087" t="s">
        <v>23</v>
      </c>
      <c r="I14087" t="s">
        <v>22706</v>
      </c>
      <c r="K14087"/>
      <c r="L14087" t="s">
        <v>22707</v>
      </c>
      <c r="M14087" t="s">
        <v>20719</v>
      </c>
      <c r="N14087">
        <v>3</v>
      </c>
      <c r="P14087" t="s">
        <v>20366</v>
      </c>
      <c r="Q14087" t="s">
        <v>22708</v>
      </c>
      <c r="S14087" t="s">
        <v>20368</v>
      </c>
    </row>
    <row r="14088" spans="1:19" hidden="1" x14ac:dyDescent="0.2">
      <c r="A14088">
        <v>2679</v>
      </c>
      <c r="B14088" t="s">
        <v>22705</v>
      </c>
      <c r="C14088" t="s">
        <v>105</v>
      </c>
      <c r="D14088">
        <v>3.27</v>
      </c>
      <c r="F14088" t="s">
        <v>10843</v>
      </c>
      <c r="I14088" t="s">
        <v>22709</v>
      </c>
      <c r="K14088"/>
      <c r="L14088" t="s">
        <v>22707</v>
      </c>
      <c r="M14088" t="s">
        <v>20719</v>
      </c>
      <c r="N14088">
        <v>3</v>
      </c>
      <c r="P14088" t="s">
        <v>20366</v>
      </c>
      <c r="Q14088" t="s">
        <v>22708</v>
      </c>
      <c r="S14088" t="s">
        <v>20368</v>
      </c>
    </row>
    <row r="14089" spans="1:19" hidden="1" x14ac:dyDescent="0.2">
      <c r="A14089">
        <v>2679</v>
      </c>
      <c r="B14089" t="s">
        <v>22705</v>
      </c>
      <c r="C14089" t="s">
        <v>105</v>
      </c>
      <c r="D14089">
        <v>3.3</v>
      </c>
      <c r="F14089" t="s">
        <v>1363</v>
      </c>
      <c r="I14089" t="s">
        <v>22709</v>
      </c>
      <c r="K14089"/>
      <c r="L14089" t="s">
        <v>22707</v>
      </c>
      <c r="M14089" t="s">
        <v>20719</v>
      </c>
      <c r="N14089">
        <v>3</v>
      </c>
      <c r="P14089" t="s">
        <v>20366</v>
      </c>
      <c r="Q14089" t="s">
        <v>22708</v>
      </c>
      <c r="S14089" t="s">
        <v>20368</v>
      </c>
    </row>
    <row r="14090" spans="1:19" hidden="1" x14ac:dyDescent="0.2">
      <c r="A14090">
        <v>2679</v>
      </c>
      <c r="B14090" t="s">
        <v>22705</v>
      </c>
      <c r="C14090" t="s">
        <v>20452</v>
      </c>
      <c r="D14090">
        <v>4.08</v>
      </c>
      <c r="F14090" t="s">
        <v>1363</v>
      </c>
      <c r="I14090" t="s">
        <v>22709</v>
      </c>
      <c r="K14090"/>
      <c r="L14090" t="s">
        <v>22707</v>
      </c>
      <c r="M14090" t="s">
        <v>20719</v>
      </c>
      <c r="N14090">
        <v>3</v>
      </c>
      <c r="P14090" t="s">
        <v>20366</v>
      </c>
      <c r="Q14090" t="s">
        <v>22708</v>
      </c>
      <c r="S14090" t="s">
        <v>20368</v>
      </c>
    </row>
    <row r="14091" spans="1:19" hidden="1" x14ac:dyDescent="0.2">
      <c r="A14091">
        <v>2679</v>
      </c>
      <c r="B14091" t="s">
        <v>22705</v>
      </c>
      <c r="C14091" t="s">
        <v>20452</v>
      </c>
      <c r="D14091">
        <v>4.04</v>
      </c>
      <c r="F14091" t="s">
        <v>5425</v>
      </c>
      <c r="I14091" t="s">
        <v>22709</v>
      </c>
      <c r="K14091"/>
      <c r="L14091" t="s">
        <v>22707</v>
      </c>
      <c r="M14091" t="s">
        <v>20719</v>
      </c>
      <c r="N14091">
        <v>3</v>
      </c>
      <c r="P14091" t="s">
        <v>20366</v>
      </c>
      <c r="Q14091" t="s">
        <v>22708</v>
      </c>
      <c r="S14091" t="s">
        <v>20368</v>
      </c>
    </row>
    <row r="14092" spans="1:19" hidden="1" x14ac:dyDescent="0.2">
      <c r="A14092">
        <v>2680</v>
      </c>
      <c r="B14092" t="s">
        <v>22710</v>
      </c>
      <c r="C14092" t="s">
        <v>22711</v>
      </c>
      <c r="D14092">
        <v>4.8600000000000003</v>
      </c>
      <c r="E14092">
        <v>5</v>
      </c>
      <c r="F14092" t="s">
        <v>21925</v>
      </c>
      <c r="G14092" t="s">
        <v>31</v>
      </c>
      <c r="H14092" t="s">
        <v>46</v>
      </c>
      <c r="I14092" t="s">
        <v>10246</v>
      </c>
      <c r="J14092" t="s">
        <v>43</v>
      </c>
      <c r="K14092"/>
      <c r="L14092" t="s">
        <v>22712</v>
      </c>
      <c r="M14092" t="s">
        <v>26</v>
      </c>
      <c r="N14092">
        <v>2</v>
      </c>
      <c r="P14092" t="s">
        <v>20366</v>
      </c>
      <c r="Q14092" t="s">
        <v>22713</v>
      </c>
      <c r="S14092" t="s">
        <v>20368</v>
      </c>
    </row>
    <row r="14093" spans="1:19" hidden="1" x14ac:dyDescent="0.2">
      <c r="A14093">
        <v>2680</v>
      </c>
      <c r="B14093" t="s">
        <v>22710</v>
      </c>
      <c r="C14093" t="s">
        <v>22711</v>
      </c>
      <c r="D14093">
        <v>4.71</v>
      </c>
      <c r="E14093">
        <v>20</v>
      </c>
      <c r="F14093" t="s">
        <v>21925</v>
      </c>
      <c r="G14093" t="s">
        <v>31</v>
      </c>
      <c r="H14093" t="s">
        <v>46</v>
      </c>
      <c r="I14093" t="s">
        <v>10246</v>
      </c>
      <c r="J14093" t="s">
        <v>43</v>
      </c>
      <c r="K14093"/>
      <c r="L14093" t="s">
        <v>22712</v>
      </c>
      <c r="M14093" t="s">
        <v>26</v>
      </c>
      <c r="N14093">
        <v>2</v>
      </c>
      <c r="P14093" t="s">
        <v>20366</v>
      </c>
      <c r="Q14093" t="s">
        <v>22713</v>
      </c>
      <c r="S14093" t="s">
        <v>20368</v>
      </c>
    </row>
    <row r="14094" spans="1:19" hidden="1" x14ac:dyDescent="0.2">
      <c r="A14094">
        <v>2680</v>
      </c>
      <c r="B14094" t="s">
        <v>22710</v>
      </c>
      <c r="C14094" t="s">
        <v>22711</v>
      </c>
      <c r="D14094">
        <v>4.6500000000000004</v>
      </c>
      <c r="E14094">
        <v>25</v>
      </c>
      <c r="F14094" t="s">
        <v>21925</v>
      </c>
      <c r="G14094" t="s">
        <v>31</v>
      </c>
      <c r="H14094" t="s">
        <v>46</v>
      </c>
      <c r="I14094" t="s">
        <v>10246</v>
      </c>
      <c r="J14094" t="s">
        <v>43</v>
      </c>
      <c r="K14094"/>
      <c r="L14094" t="s">
        <v>22712</v>
      </c>
      <c r="M14094" t="s">
        <v>26</v>
      </c>
      <c r="N14094">
        <v>2</v>
      </c>
      <c r="P14094" t="s">
        <v>20366</v>
      </c>
      <c r="Q14094" t="s">
        <v>22713</v>
      </c>
      <c r="S14094" t="s">
        <v>20368</v>
      </c>
    </row>
    <row r="14095" spans="1:19" hidden="1" x14ac:dyDescent="0.2">
      <c r="A14095">
        <v>2680</v>
      </c>
      <c r="B14095" t="s">
        <v>22710</v>
      </c>
      <c r="C14095" t="s">
        <v>22711</v>
      </c>
      <c r="D14095">
        <v>4.55</v>
      </c>
      <c r="E14095">
        <v>40</v>
      </c>
      <c r="F14095" t="s">
        <v>21925</v>
      </c>
      <c r="G14095" t="s">
        <v>31</v>
      </c>
      <c r="H14095" t="s">
        <v>46</v>
      </c>
      <c r="I14095" t="s">
        <v>10246</v>
      </c>
      <c r="J14095" t="s">
        <v>43</v>
      </c>
      <c r="K14095"/>
      <c r="L14095" t="s">
        <v>22712</v>
      </c>
      <c r="M14095" t="s">
        <v>26</v>
      </c>
      <c r="N14095">
        <v>2</v>
      </c>
      <c r="P14095" t="s">
        <v>20366</v>
      </c>
      <c r="Q14095" t="s">
        <v>22713</v>
      </c>
      <c r="S14095" t="s">
        <v>20368</v>
      </c>
    </row>
    <row r="14096" spans="1:19" hidden="1" x14ac:dyDescent="0.2">
      <c r="A14096">
        <v>2680</v>
      </c>
      <c r="B14096" t="s">
        <v>22710</v>
      </c>
      <c r="C14096" t="s">
        <v>22711</v>
      </c>
      <c r="D14096">
        <v>4.4000000000000004</v>
      </c>
      <c r="E14096">
        <v>60</v>
      </c>
      <c r="F14096" t="s">
        <v>21925</v>
      </c>
      <c r="G14096" t="s">
        <v>31</v>
      </c>
      <c r="H14096" t="s">
        <v>46</v>
      </c>
      <c r="I14096" t="s">
        <v>10246</v>
      </c>
      <c r="J14096" t="s">
        <v>43</v>
      </c>
      <c r="K14096"/>
      <c r="L14096" t="s">
        <v>22712</v>
      </c>
      <c r="M14096" t="s">
        <v>26</v>
      </c>
      <c r="N14096">
        <v>2</v>
      </c>
      <c r="P14096" t="s">
        <v>20366</v>
      </c>
      <c r="Q14096" t="s">
        <v>22713</v>
      </c>
      <c r="S14096" t="s">
        <v>20368</v>
      </c>
    </row>
    <row r="14097" spans="1:19" hidden="1" x14ac:dyDescent="0.2">
      <c r="A14097">
        <v>2680</v>
      </c>
      <c r="B14097" t="s">
        <v>22710</v>
      </c>
      <c r="C14097" t="s">
        <v>22711</v>
      </c>
      <c r="D14097">
        <v>4.7300000000000004</v>
      </c>
      <c r="E14097">
        <v>20</v>
      </c>
      <c r="F14097" t="s">
        <v>21925</v>
      </c>
      <c r="G14097" t="s">
        <v>31</v>
      </c>
      <c r="H14097" t="s">
        <v>46</v>
      </c>
      <c r="I14097" t="s">
        <v>20409</v>
      </c>
      <c r="K14097"/>
      <c r="L14097" t="s">
        <v>22712</v>
      </c>
      <c r="M14097" t="s">
        <v>26</v>
      </c>
      <c r="N14097">
        <v>2</v>
      </c>
      <c r="P14097" t="s">
        <v>20366</v>
      </c>
      <c r="Q14097" t="s">
        <v>22713</v>
      </c>
      <c r="S14097" t="s">
        <v>20368</v>
      </c>
    </row>
    <row r="14098" spans="1:19" hidden="1" x14ac:dyDescent="0.2">
      <c r="A14098">
        <v>2681</v>
      </c>
      <c r="B14098" t="s">
        <v>22714</v>
      </c>
      <c r="C14098" t="s">
        <v>105</v>
      </c>
      <c r="D14098">
        <v>4.1900000000000004</v>
      </c>
      <c r="E14098">
        <v>20</v>
      </c>
      <c r="G14098" t="s">
        <v>31</v>
      </c>
      <c r="H14098" t="s">
        <v>46</v>
      </c>
      <c r="I14098" t="s">
        <v>20409</v>
      </c>
      <c r="K14098"/>
      <c r="L14098" t="s">
        <v>22715</v>
      </c>
      <c r="M14098" t="s">
        <v>21320</v>
      </c>
      <c r="N14098">
        <v>3</v>
      </c>
      <c r="P14098" t="s">
        <v>20366</v>
      </c>
      <c r="Q14098" t="s">
        <v>22716</v>
      </c>
      <c r="S14098" t="s">
        <v>20368</v>
      </c>
    </row>
    <row r="14099" spans="1:19" hidden="1" x14ac:dyDescent="0.2">
      <c r="A14099">
        <v>2682</v>
      </c>
      <c r="B14099" t="s">
        <v>22717</v>
      </c>
      <c r="C14099" t="s">
        <v>105</v>
      </c>
      <c r="D14099">
        <v>4.43</v>
      </c>
      <c r="E14099">
        <v>20</v>
      </c>
      <c r="F14099" t="s">
        <v>21213</v>
      </c>
      <c r="G14099" t="s">
        <v>31</v>
      </c>
      <c r="H14099" t="s">
        <v>46</v>
      </c>
      <c r="I14099" t="s">
        <v>20409</v>
      </c>
      <c r="K14099"/>
      <c r="L14099" t="s">
        <v>22718</v>
      </c>
      <c r="M14099" t="s">
        <v>21320</v>
      </c>
      <c r="N14099">
        <v>3</v>
      </c>
      <c r="P14099" t="s">
        <v>20366</v>
      </c>
      <c r="Q14099" t="s">
        <v>22719</v>
      </c>
      <c r="S14099" t="s">
        <v>20368</v>
      </c>
    </row>
    <row r="14100" spans="1:19" hidden="1" x14ac:dyDescent="0.2">
      <c r="A14100">
        <v>2682</v>
      </c>
      <c r="B14100" t="s">
        <v>22717</v>
      </c>
      <c r="C14100" t="s">
        <v>105</v>
      </c>
      <c r="D14100">
        <v>4.34</v>
      </c>
      <c r="E14100">
        <v>25</v>
      </c>
      <c r="F14100" t="s">
        <v>21213</v>
      </c>
      <c r="G14100" t="s">
        <v>31</v>
      </c>
      <c r="H14100" t="s">
        <v>46</v>
      </c>
      <c r="I14100" t="s">
        <v>186</v>
      </c>
      <c r="K14100"/>
      <c r="L14100" t="s">
        <v>22718</v>
      </c>
      <c r="M14100" t="s">
        <v>21320</v>
      </c>
      <c r="N14100">
        <v>3</v>
      </c>
      <c r="P14100" t="s">
        <v>20366</v>
      </c>
      <c r="Q14100" t="s">
        <v>22719</v>
      </c>
      <c r="S14100" t="s">
        <v>20368</v>
      </c>
    </row>
    <row r="14101" spans="1:19" hidden="1" x14ac:dyDescent="0.2">
      <c r="A14101">
        <v>2683</v>
      </c>
      <c r="B14101" t="s">
        <v>22720</v>
      </c>
      <c r="C14101" t="s">
        <v>105</v>
      </c>
      <c r="D14101">
        <v>3.98</v>
      </c>
      <c r="E14101">
        <v>25</v>
      </c>
      <c r="F14101" t="s">
        <v>79</v>
      </c>
      <c r="G14101" t="s">
        <v>55</v>
      </c>
      <c r="H14101" t="s">
        <v>23</v>
      </c>
      <c r="I14101" t="s">
        <v>3573</v>
      </c>
      <c r="K14101"/>
      <c r="L14101" t="s">
        <v>22721</v>
      </c>
      <c r="M14101" t="s">
        <v>26</v>
      </c>
      <c r="N14101">
        <v>2</v>
      </c>
      <c r="P14101" t="s">
        <v>20366</v>
      </c>
      <c r="Q14101" t="s">
        <v>22722</v>
      </c>
      <c r="S14101" t="s">
        <v>20368</v>
      </c>
    </row>
    <row r="14102" spans="1:19" hidden="1" x14ac:dyDescent="0.2">
      <c r="A14102">
        <v>2684</v>
      </c>
      <c r="B14102" t="s">
        <v>22723</v>
      </c>
      <c r="C14102" t="s">
        <v>105</v>
      </c>
      <c r="D14102">
        <v>3.98</v>
      </c>
      <c r="E14102">
        <v>20</v>
      </c>
      <c r="G14102" t="s">
        <v>31</v>
      </c>
      <c r="H14102" t="s">
        <v>46</v>
      </c>
      <c r="I14102" t="s">
        <v>20409</v>
      </c>
      <c r="K14102"/>
      <c r="L14102" t="s">
        <v>22724</v>
      </c>
      <c r="M14102" t="s">
        <v>26</v>
      </c>
      <c r="N14102">
        <v>2</v>
      </c>
      <c r="P14102" t="s">
        <v>20366</v>
      </c>
      <c r="Q14102" t="s">
        <v>22725</v>
      </c>
      <c r="S14102" t="s">
        <v>20368</v>
      </c>
    </row>
    <row r="14103" spans="1:19" hidden="1" x14ac:dyDescent="0.2">
      <c r="A14103">
        <v>2686</v>
      </c>
      <c r="B14103" t="s">
        <v>22726</v>
      </c>
      <c r="C14103" t="s">
        <v>105</v>
      </c>
      <c r="D14103">
        <v>1.47</v>
      </c>
      <c r="E14103">
        <v>20</v>
      </c>
      <c r="G14103" t="s">
        <v>31</v>
      </c>
      <c r="H14103" t="s">
        <v>46</v>
      </c>
      <c r="I14103" t="s">
        <v>20409</v>
      </c>
      <c r="K14103"/>
      <c r="L14103" t="s">
        <v>22727</v>
      </c>
      <c r="M14103" t="s">
        <v>26</v>
      </c>
      <c r="N14103">
        <v>2</v>
      </c>
      <c r="P14103" t="s">
        <v>20366</v>
      </c>
      <c r="Q14103" t="s">
        <v>22728</v>
      </c>
      <c r="S14103" t="s">
        <v>20368</v>
      </c>
    </row>
    <row r="14104" spans="1:19" hidden="1" x14ac:dyDescent="0.2">
      <c r="A14104">
        <v>2687</v>
      </c>
      <c r="B14104" t="s">
        <v>22729</v>
      </c>
      <c r="C14104" t="s">
        <v>105</v>
      </c>
      <c r="D14104">
        <v>3.72</v>
      </c>
      <c r="E14104">
        <v>20</v>
      </c>
      <c r="G14104" t="s">
        <v>31</v>
      </c>
      <c r="H14104" t="s">
        <v>46</v>
      </c>
      <c r="I14104" t="s">
        <v>20409</v>
      </c>
      <c r="K14104"/>
      <c r="L14104" t="s">
        <v>22730</v>
      </c>
      <c r="M14104" t="s">
        <v>26</v>
      </c>
      <c r="N14104">
        <v>2</v>
      </c>
      <c r="P14104" t="s">
        <v>20366</v>
      </c>
      <c r="Q14104" t="s">
        <v>22731</v>
      </c>
      <c r="S14104" t="s">
        <v>20368</v>
      </c>
    </row>
    <row r="14105" spans="1:19" hidden="1" x14ac:dyDescent="0.2">
      <c r="A14105">
        <v>2688</v>
      </c>
      <c r="B14105" t="s">
        <v>22732</v>
      </c>
      <c r="C14105" t="s">
        <v>105</v>
      </c>
      <c r="D14105">
        <v>1.45</v>
      </c>
      <c r="E14105">
        <v>20</v>
      </c>
      <c r="G14105" t="s">
        <v>31</v>
      </c>
      <c r="H14105" t="s">
        <v>46</v>
      </c>
      <c r="I14105" t="s">
        <v>20409</v>
      </c>
      <c r="K14105"/>
      <c r="L14105" t="s">
        <v>22733</v>
      </c>
      <c r="M14105" t="s">
        <v>26</v>
      </c>
      <c r="N14105">
        <v>2</v>
      </c>
      <c r="P14105" t="s">
        <v>20366</v>
      </c>
      <c r="Q14105" t="s">
        <v>22734</v>
      </c>
      <c r="S14105" t="s">
        <v>20368</v>
      </c>
    </row>
    <row r="14106" spans="1:19" hidden="1" x14ac:dyDescent="0.2">
      <c r="A14106">
        <v>2689</v>
      </c>
      <c r="B14106" t="s">
        <v>22735</v>
      </c>
      <c r="C14106" t="s">
        <v>105</v>
      </c>
      <c r="D14106">
        <v>7.6</v>
      </c>
      <c r="F14106" t="s">
        <v>20412</v>
      </c>
      <c r="G14106" t="s">
        <v>31</v>
      </c>
      <c r="H14106" t="s">
        <v>23</v>
      </c>
      <c r="I14106" t="s">
        <v>1011</v>
      </c>
      <c r="K14106"/>
      <c r="L14106" t="s">
        <v>22736</v>
      </c>
      <c r="M14106" t="s">
        <v>26</v>
      </c>
      <c r="N14106">
        <v>2</v>
      </c>
      <c r="P14106" t="s">
        <v>20366</v>
      </c>
      <c r="Q14106" t="s">
        <v>22737</v>
      </c>
      <c r="S14106" t="s">
        <v>20368</v>
      </c>
    </row>
    <row r="14107" spans="1:19" hidden="1" x14ac:dyDescent="0.2">
      <c r="A14107">
        <v>2690</v>
      </c>
      <c r="B14107" t="s">
        <v>22738</v>
      </c>
      <c r="C14107" t="s">
        <v>105</v>
      </c>
      <c r="D14107">
        <v>9.3800000000000008</v>
      </c>
      <c r="E14107">
        <v>25</v>
      </c>
      <c r="F14107" t="s">
        <v>21085</v>
      </c>
      <c r="G14107" t="s">
        <v>55</v>
      </c>
      <c r="H14107" t="s">
        <v>46</v>
      </c>
      <c r="I14107" t="s">
        <v>9318</v>
      </c>
      <c r="K14107"/>
      <c r="L14107" t="s">
        <v>22739</v>
      </c>
      <c r="M14107" t="s">
        <v>26</v>
      </c>
      <c r="N14107">
        <v>2</v>
      </c>
      <c r="P14107" t="s">
        <v>20366</v>
      </c>
      <c r="Q14107" t="s">
        <v>22740</v>
      </c>
      <c r="S14107" t="s">
        <v>20368</v>
      </c>
    </row>
    <row r="14108" spans="1:19" hidden="1" x14ac:dyDescent="0.2">
      <c r="A14108">
        <v>2691</v>
      </c>
      <c r="B14108" t="s">
        <v>9774</v>
      </c>
      <c r="C14108" t="s">
        <v>105</v>
      </c>
      <c r="D14108">
        <v>1.8</v>
      </c>
      <c r="E14108">
        <v>20</v>
      </c>
      <c r="F14108" t="s">
        <v>21251</v>
      </c>
      <c r="G14108" t="s">
        <v>55</v>
      </c>
      <c r="H14108" t="s">
        <v>23</v>
      </c>
      <c r="I14108" t="s">
        <v>3957</v>
      </c>
      <c r="K14108"/>
      <c r="L14108" t="s">
        <v>22741</v>
      </c>
      <c r="M14108" t="s">
        <v>20365</v>
      </c>
      <c r="N14108">
        <v>8</v>
      </c>
      <c r="O14108" t="s">
        <v>9776</v>
      </c>
      <c r="P14108" t="s">
        <v>20366</v>
      </c>
      <c r="Q14108" t="s">
        <v>22742</v>
      </c>
      <c r="S14108" t="s">
        <v>20368</v>
      </c>
    </row>
    <row r="14109" spans="1:19" hidden="1" x14ac:dyDescent="0.2">
      <c r="A14109">
        <v>2691</v>
      </c>
      <c r="B14109" t="s">
        <v>9774</v>
      </c>
      <c r="C14109" t="s">
        <v>20452</v>
      </c>
      <c r="D14109">
        <v>10.63</v>
      </c>
      <c r="E14109" t="s">
        <v>383</v>
      </c>
      <c r="F14109" t="s">
        <v>21251</v>
      </c>
      <c r="G14109" t="s">
        <v>55</v>
      </c>
      <c r="H14109" t="s">
        <v>46</v>
      </c>
      <c r="I14109" t="s">
        <v>3957</v>
      </c>
      <c r="K14109"/>
      <c r="L14109" t="s">
        <v>22741</v>
      </c>
      <c r="M14109" t="s">
        <v>20365</v>
      </c>
      <c r="N14109">
        <v>8</v>
      </c>
      <c r="O14109" t="s">
        <v>9776</v>
      </c>
      <c r="P14109" t="s">
        <v>20366</v>
      </c>
      <c r="Q14109" t="s">
        <v>22742</v>
      </c>
      <c r="S14109" t="s">
        <v>20368</v>
      </c>
    </row>
    <row r="14110" spans="1:19" hidden="1" x14ac:dyDescent="0.2">
      <c r="A14110">
        <v>2691</v>
      </c>
      <c r="B14110" t="s">
        <v>9774</v>
      </c>
      <c r="C14110" t="s">
        <v>20452</v>
      </c>
      <c r="D14110">
        <v>10.46</v>
      </c>
      <c r="E14110">
        <v>17</v>
      </c>
      <c r="F14110" t="s">
        <v>62</v>
      </c>
      <c r="G14110" t="s">
        <v>55</v>
      </c>
      <c r="H14110" t="s">
        <v>46</v>
      </c>
      <c r="I14110" t="s">
        <v>7117</v>
      </c>
      <c r="K14110"/>
      <c r="L14110" t="s">
        <v>22741</v>
      </c>
      <c r="M14110" t="s">
        <v>20365</v>
      </c>
      <c r="N14110">
        <v>8</v>
      </c>
      <c r="O14110" t="s">
        <v>9776</v>
      </c>
      <c r="P14110" t="s">
        <v>20366</v>
      </c>
      <c r="Q14110" t="s">
        <v>22742</v>
      </c>
      <c r="S14110" t="s">
        <v>20368</v>
      </c>
    </row>
    <row r="14111" spans="1:19" hidden="1" x14ac:dyDescent="0.2">
      <c r="A14111">
        <v>2691</v>
      </c>
      <c r="B14111" t="s">
        <v>9774</v>
      </c>
      <c r="C14111" t="s">
        <v>20452</v>
      </c>
      <c r="D14111">
        <v>10.83</v>
      </c>
      <c r="E14111">
        <v>20</v>
      </c>
      <c r="F14111" t="s">
        <v>20851</v>
      </c>
      <c r="G14111" t="s">
        <v>144</v>
      </c>
      <c r="H14111" t="s">
        <v>23</v>
      </c>
      <c r="I14111" t="s">
        <v>17690</v>
      </c>
      <c r="K14111"/>
      <c r="L14111" t="s">
        <v>22741</v>
      </c>
      <c r="M14111" t="s">
        <v>20365</v>
      </c>
      <c r="N14111">
        <v>8</v>
      </c>
      <c r="O14111" t="s">
        <v>9776</v>
      </c>
      <c r="P14111" t="s">
        <v>20366</v>
      </c>
      <c r="Q14111" t="s">
        <v>22742</v>
      </c>
      <c r="S14111" t="s">
        <v>20368</v>
      </c>
    </row>
    <row r="14112" spans="1:19" hidden="1" x14ac:dyDescent="0.2">
      <c r="A14112">
        <v>2692</v>
      </c>
      <c r="B14112" t="s">
        <v>22743</v>
      </c>
      <c r="C14112" t="s">
        <v>105</v>
      </c>
      <c r="D14112">
        <v>4.4000000000000004</v>
      </c>
      <c r="E14112">
        <v>25</v>
      </c>
      <c r="G14112" t="s">
        <v>55</v>
      </c>
      <c r="H14112" t="s">
        <v>23</v>
      </c>
      <c r="I14112" t="s">
        <v>1884</v>
      </c>
      <c r="K14112"/>
      <c r="L14112" t="s">
        <v>22744</v>
      </c>
      <c r="M14112" t="s">
        <v>26</v>
      </c>
      <c r="N14112">
        <v>2</v>
      </c>
      <c r="P14112" t="s">
        <v>20366</v>
      </c>
      <c r="Q14112" t="s">
        <v>22745</v>
      </c>
      <c r="S14112" t="s">
        <v>20368</v>
      </c>
    </row>
    <row r="14113" spans="1:19" hidden="1" x14ac:dyDescent="0.2">
      <c r="A14113">
        <v>2693</v>
      </c>
      <c r="B14113" t="s">
        <v>22746</v>
      </c>
      <c r="C14113" t="s">
        <v>105</v>
      </c>
      <c r="D14113">
        <v>4.05</v>
      </c>
      <c r="E14113">
        <v>22</v>
      </c>
      <c r="G14113" t="s">
        <v>55</v>
      </c>
      <c r="H14113" t="s">
        <v>23</v>
      </c>
      <c r="I14113" t="s">
        <v>11399</v>
      </c>
      <c r="K14113"/>
      <c r="L14113" t="s">
        <v>22747</v>
      </c>
      <c r="M14113" t="s">
        <v>20396</v>
      </c>
      <c r="N14113">
        <v>4</v>
      </c>
      <c r="P14113" t="s">
        <v>20366</v>
      </c>
      <c r="Q14113" t="s">
        <v>22748</v>
      </c>
      <c r="S14113" t="s">
        <v>20368</v>
      </c>
    </row>
    <row r="14114" spans="1:19" hidden="1" x14ac:dyDescent="0.2">
      <c r="A14114">
        <v>2693</v>
      </c>
      <c r="B14114" t="s">
        <v>22746</v>
      </c>
      <c r="C14114" t="s">
        <v>20452</v>
      </c>
      <c r="D14114">
        <v>8.9</v>
      </c>
      <c r="E14114">
        <v>22</v>
      </c>
      <c r="G14114" t="s">
        <v>55</v>
      </c>
      <c r="H14114" t="s">
        <v>23</v>
      </c>
      <c r="I14114" t="s">
        <v>11399</v>
      </c>
      <c r="K14114"/>
      <c r="L14114" t="s">
        <v>22747</v>
      </c>
      <c r="M14114" t="s">
        <v>20396</v>
      </c>
      <c r="N14114">
        <v>4</v>
      </c>
      <c r="P14114" t="s">
        <v>20366</v>
      </c>
      <c r="Q14114" t="s">
        <v>22748</v>
      </c>
      <c r="S14114" t="s">
        <v>20368</v>
      </c>
    </row>
    <row r="14115" spans="1:19" x14ac:dyDescent="0.2">
      <c r="A14115">
        <v>2695</v>
      </c>
      <c r="B14115" t="s">
        <v>22749</v>
      </c>
      <c r="C14115" t="s">
        <v>105</v>
      </c>
      <c r="D14115">
        <v>2.1459999999999999</v>
      </c>
      <c r="E14115">
        <v>20</v>
      </c>
      <c r="F14115" s="1" t="s">
        <v>22750</v>
      </c>
      <c r="G14115" t="s">
        <v>11630</v>
      </c>
      <c r="H14115" t="s">
        <v>36</v>
      </c>
      <c r="I14115" t="s">
        <v>2615</v>
      </c>
      <c r="J14115" t="s">
        <v>43</v>
      </c>
      <c r="K14115" s="4" t="e">
        <f>- Other values in V10  S36 and S45</f>
        <v>#NAME?</v>
      </c>
      <c r="L14115" t="s">
        <v>22751</v>
      </c>
      <c r="M14115" t="s">
        <v>21125</v>
      </c>
      <c r="N14115">
        <v>3</v>
      </c>
      <c r="O14115" t="s">
        <v>22752</v>
      </c>
      <c r="P14115" t="s">
        <v>20366</v>
      </c>
      <c r="Q14115" t="s">
        <v>22753</v>
      </c>
      <c r="S14115" t="s">
        <v>20368</v>
      </c>
    </row>
    <row r="14116" spans="1:19" x14ac:dyDescent="0.2">
      <c r="A14116">
        <v>2695</v>
      </c>
      <c r="B14116" t="s">
        <v>22749</v>
      </c>
      <c r="C14116" t="s">
        <v>20452</v>
      </c>
      <c r="D14116">
        <v>10.087999999999999</v>
      </c>
      <c r="E14116">
        <v>20</v>
      </c>
      <c r="F14116" s="1" t="s">
        <v>22750</v>
      </c>
      <c r="G14116" t="s">
        <v>11630</v>
      </c>
      <c r="H14116" t="s">
        <v>36</v>
      </c>
      <c r="I14116" t="s">
        <v>2615</v>
      </c>
      <c r="J14116" t="s">
        <v>43</v>
      </c>
      <c r="K14116" s="4" t="e">
        <f>- Other values in V10  S36 and S45</f>
        <v>#NAME?</v>
      </c>
      <c r="L14116" t="s">
        <v>22751</v>
      </c>
      <c r="M14116" t="s">
        <v>21125</v>
      </c>
      <c r="N14116">
        <v>3</v>
      </c>
      <c r="O14116" t="s">
        <v>22752</v>
      </c>
      <c r="P14116" t="s">
        <v>20366</v>
      </c>
      <c r="Q14116" t="s">
        <v>22753</v>
      </c>
      <c r="S14116" t="s">
        <v>20368</v>
      </c>
    </row>
    <row r="14117" spans="1:19" hidden="1" x14ac:dyDescent="0.2">
      <c r="A14117">
        <v>2695</v>
      </c>
      <c r="B14117" t="s">
        <v>22749</v>
      </c>
      <c r="C14117" t="s">
        <v>105</v>
      </c>
      <c r="D14117">
        <v>2.12</v>
      </c>
      <c r="E14117">
        <v>20</v>
      </c>
      <c r="F14117" t="s">
        <v>1394</v>
      </c>
      <c r="G14117" t="s">
        <v>55</v>
      </c>
      <c r="H14117" t="s">
        <v>46</v>
      </c>
      <c r="I14117" t="s">
        <v>11974</v>
      </c>
      <c r="K14117" t="e">
        <f>- Other values in V10  S36 and S45</f>
        <v>#NAME?</v>
      </c>
      <c r="L14117" t="s">
        <v>22751</v>
      </c>
      <c r="M14117" t="s">
        <v>21125</v>
      </c>
      <c r="N14117">
        <v>3</v>
      </c>
      <c r="O14117" t="s">
        <v>22752</v>
      </c>
      <c r="P14117" t="s">
        <v>20366</v>
      </c>
      <c r="Q14117" t="s">
        <v>22753</v>
      </c>
      <c r="S14117" t="s">
        <v>20368</v>
      </c>
    </row>
    <row r="14118" spans="1:19" hidden="1" x14ac:dyDescent="0.2">
      <c r="A14118">
        <v>2695</v>
      </c>
      <c r="B14118" t="s">
        <v>22749</v>
      </c>
      <c r="C14118" t="s">
        <v>20452</v>
      </c>
      <c r="D14118">
        <v>9.65</v>
      </c>
      <c r="E14118">
        <v>20</v>
      </c>
      <c r="F14118" t="s">
        <v>1394</v>
      </c>
      <c r="G14118" t="s">
        <v>55</v>
      </c>
      <c r="H14118" t="s">
        <v>46</v>
      </c>
      <c r="I14118" t="s">
        <v>11974</v>
      </c>
      <c r="K14118" t="e">
        <f>- Other values in V10  S36 and S45</f>
        <v>#NAME?</v>
      </c>
      <c r="L14118" t="s">
        <v>22751</v>
      </c>
      <c r="M14118" t="s">
        <v>21125</v>
      </c>
      <c r="N14118">
        <v>3</v>
      </c>
      <c r="O14118" t="s">
        <v>22752</v>
      </c>
      <c r="P14118" t="s">
        <v>20366</v>
      </c>
      <c r="Q14118" t="s">
        <v>22753</v>
      </c>
      <c r="S14118" t="s">
        <v>20368</v>
      </c>
    </row>
    <row r="14119" spans="1:19" hidden="1" x14ac:dyDescent="0.2">
      <c r="A14119">
        <v>2695</v>
      </c>
      <c r="B14119" t="s">
        <v>22749</v>
      </c>
      <c r="C14119" t="s">
        <v>20452</v>
      </c>
      <c r="D14119">
        <v>9.57</v>
      </c>
      <c r="E14119">
        <v>25</v>
      </c>
      <c r="F14119" t="s">
        <v>1394</v>
      </c>
      <c r="G14119" t="s">
        <v>55</v>
      </c>
      <c r="H14119" t="s">
        <v>46</v>
      </c>
      <c r="I14119" t="s">
        <v>6088</v>
      </c>
      <c r="K14119" t="e">
        <f>- Other values in V10  S36 and S45</f>
        <v>#NAME?</v>
      </c>
      <c r="L14119" t="s">
        <v>22751</v>
      </c>
      <c r="M14119" t="s">
        <v>21125</v>
      </c>
      <c r="N14119">
        <v>3</v>
      </c>
      <c r="O14119" t="s">
        <v>22752</v>
      </c>
      <c r="P14119" t="s">
        <v>20366</v>
      </c>
      <c r="Q14119" t="s">
        <v>22753</v>
      </c>
      <c r="S14119" t="s">
        <v>20368</v>
      </c>
    </row>
    <row r="14120" spans="1:19" x14ac:dyDescent="0.2">
      <c r="A14120">
        <v>2695</v>
      </c>
      <c r="B14120" t="s">
        <v>22749</v>
      </c>
      <c r="C14120" t="s">
        <v>105</v>
      </c>
      <c r="D14120">
        <v>2.1379999999999999</v>
      </c>
      <c r="E14120">
        <v>10</v>
      </c>
      <c r="F14120" s="1" t="s">
        <v>22750</v>
      </c>
      <c r="G14120" t="s">
        <v>11630</v>
      </c>
      <c r="H14120" t="s">
        <v>36</v>
      </c>
      <c r="I14120" t="s">
        <v>2615</v>
      </c>
      <c r="J14120" t="s">
        <v>43</v>
      </c>
      <c r="K14120" s="4" t="e">
        <f>- Other values in V10  S36 and S45</f>
        <v>#NAME?</v>
      </c>
      <c r="L14120" t="s">
        <v>22751</v>
      </c>
      <c r="M14120" t="s">
        <v>21125</v>
      </c>
      <c r="N14120">
        <v>3</v>
      </c>
      <c r="O14120" t="s">
        <v>22752</v>
      </c>
      <c r="P14120" t="s">
        <v>20366</v>
      </c>
      <c r="Q14120" t="s">
        <v>22753</v>
      </c>
      <c r="S14120" t="s">
        <v>20368</v>
      </c>
    </row>
    <row r="14121" spans="1:19" x14ac:dyDescent="0.2">
      <c r="A14121">
        <v>2695</v>
      </c>
      <c r="B14121" t="s">
        <v>22749</v>
      </c>
      <c r="C14121" t="s">
        <v>105</v>
      </c>
      <c r="D14121">
        <v>2.1419999999999999</v>
      </c>
      <c r="E14121">
        <v>20</v>
      </c>
      <c r="F14121" s="1" t="s">
        <v>22750</v>
      </c>
      <c r="G14121" t="s">
        <v>11630</v>
      </c>
      <c r="H14121" t="s">
        <v>36</v>
      </c>
      <c r="I14121" t="s">
        <v>2615</v>
      </c>
      <c r="J14121" t="s">
        <v>43</v>
      </c>
      <c r="K14121" s="4" t="e">
        <f>- Other values in V10  S36 and S45</f>
        <v>#NAME?</v>
      </c>
      <c r="L14121" t="s">
        <v>22751</v>
      </c>
      <c r="M14121" t="s">
        <v>21125</v>
      </c>
      <c r="N14121">
        <v>3</v>
      </c>
      <c r="O14121" t="s">
        <v>22752</v>
      </c>
      <c r="P14121" t="s">
        <v>20366</v>
      </c>
      <c r="Q14121" t="s">
        <v>22753</v>
      </c>
      <c r="S14121" t="s">
        <v>20368</v>
      </c>
    </row>
    <row r="14122" spans="1:19" x14ac:dyDescent="0.2">
      <c r="A14122">
        <v>2695</v>
      </c>
      <c r="B14122" t="s">
        <v>22749</v>
      </c>
      <c r="C14122" t="s">
        <v>105</v>
      </c>
      <c r="D14122">
        <v>2.15</v>
      </c>
      <c r="E14122">
        <v>30</v>
      </c>
      <c r="F14122" s="1" t="s">
        <v>22750</v>
      </c>
      <c r="G14122" t="s">
        <v>11630</v>
      </c>
      <c r="H14122" t="s">
        <v>36</v>
      </c>
      <c r="I14122" t="s">
        <v>2615</v>
      </c>
      <c r="J14122" t="s">
        <v>43</v>
      </c>
      <c r="K14122" s="4" t="e">
        <f>- Other values in V10  S36 and S45</f>
        <v>#NAME?</v>
      </c>
      <c r="L14122" t="s">
        <v>22751</v>
      </c>
      <c r="M14122" t="s">
        <v>21125</v>
      </c>
      <c r="N14122">
        <v>3</v>
      </c>
      <c r="O14122" t="s">
        <v>22752</v>
      </c>
      <c r="P14122" t="s">
        <v>20366</v>
      </c>
      <c r="Q14122" t="s">
        <v>22753</v>
      </c>
      <c r="S14122" t="s">
        <v>20368</v>
      </c>
    </row>
    <row r="14123" spans="1:19" x14ac:dyDescent="0.2">
      <c r="A14123">
        <v>2695</v>
      </c>
      <c r="B14123" t="s">
        <v>22749</v>
      </c>
      <c r="C14123" t="s">
        <v>105</v>
      </c>
      <c r="D14123">
        <v>2.1539999999999999</v>
      </c>
      <c r="E14123">
        <v>40</v>
      </c>
      <c r="F14123" s="1" t="s">
        <v>22750</v>
      </c>
      <c r="G14123" t="s">
        <v>11630</v>
      </c>
      <c r="H14123" t="s">
        <v>36</v>
      </c>
      <c r="I14123" t="s">
        <v>2615</v>
      </c>
      <c r="J14123" t="s">
        <v>43</v>
      </c>
      <c r="K14123" s="4" t="e">
        <f>- Other values in V10  S36 and S45</f>
        <v>#NAME?</v>
      </c>
      <c r="L14123" t="s">
        <v>22751</v>
      </c>
      <c r="M14123" t="s">
        <v>21125</v>
      </c>
      <c r="N14123">
        <v>3</v>
      </c>
      <c r="O14123" t="s">
        <v>22752</v>
      </c>
      <c r="P14123" t="s">
        <v>20366</v>
      </c>
      <c r="Q14123" t="s">
        <v>22753</v>
      </c>
      <c r="S14123" t="s">
        <v>20368</v>
      </c>
    </row>
    <row r="14124" spans="1:19" x14ac:dyDescent="0.2">
      <c r="A14124">
        <v>2695</v>
      </c>
      <c r="B14124" t="s">
        <v>22749</v>
      </c>
      <c r="C14124" t="s">
        <v>20452</v>
      </c>
      <c r="D14124">
        <v>10.474</v>
      </c>
      <c r="E14124">
        <v>10</v>
      </c>
      <c r="F14124" s="1" t="s">
        <v>22750</v>
      </c>
      <c r="G14124" t="s">
        <v>11630</v>
      </c>
      <c r="H14124" t="s">
        <v>36</v>
      </c>
      <c r="I14124" t="s">
        <v>2615</v>
      </c>
      <c r="J14124" t="s">
        <v>43</v>
      </c>
      <c r="K14124" s="4" t="e">
        <f>- Other values in V10  S36 and S45</f>
        <v>#NAME?</v>
      </c>
      <c r="L14124" t="s">
        <v>22751</v>
      </c>
      <c r="M14124" t="s">
        <v>21125</v>
      </c>
      <c r="N14124">
        <v>3</v>
      </c>
      <c r="O14124" t="s">
        <v>22752</v>
      </c>
      <c r="P14124" t="s">
        <v>20366</v>
      </c>
      <c r="Q14124" t="s">
        <v>22753</v>
      </c>
      <c r="S14124" t="s">
        <v>20368</v>
      </c>
    </row>
    <row r="14125" spans="1:19" x14ac:dyDescent="0.2">
      <c r="A14125">
        <v>2695</v>
      </c>
      <c r="B14125" t="s">
        <v>22749</v>
      </c>
      <c r="C14125" t="s">
        <v>20452</v>
      </c>
      <c r="D14125">
        <v>10.287000000000001</v>
      </c>
      <c r="E14125">
        <v>20</v>
      </c>
      <c r="F14125" s="1" t="s">
        <v>22750</v>
      </c>
      <c r="G14125" t="s">
        <v>11630</v>
      </c>
      <c r="H14125" t="s">
        <v>36</v>
      </c>
      <c r="I14125" t="s">
        <v>2615</v>
      </c>
      <c r="J14125" t="s">
        <v>43</v>
      </c>
      <c r="K14125" s="4" t="e">
        <f>- Other values in V10  S36 and S45</f>
        <v>#NAME?</v>
      </c>
      <c r="L14125" t="s">
        <v>22751</v>
      </c>
      <c r="M14125" t="s">
        <v>21125</v>
      </c>
      <c r="N14125">
        <v>3</v>
      </c>
      <c r="O14125" t="s">
        <v>22752</v>
      </c>
      <c r="P14125" t="s">
        <v>20366</v>
      </c>
      <c r="Q14125" t="s">
        <v>22753</v>
      </c>
      <c r="S14125" t="s">
        <v>20368</v>
      </c>
    </row>
    <row r="14126" spans="1:19" x14ac:dyDescent="0.2">
      <c r="A14126">
        <v>2695</v>
      </c>
      <c r="B14126" t="s">
        <v>22749</v>
      </c>
      <c r="C14126" t="s">
        <v>20452</v>
      </c>
      <c r="D14126">
        <v>9.92</v>
      </c>
      <c r="E14126">
        <v>30</v>
      </c>
      <c r="F14126" s="1" t="s">
        <v>22750</v>
      </c>
      <c r="G14126" t="s">
        <v>11630</v>
      </c>
      <c r="H14126" t="s">
        <v>36</v>
      </c>
      <c r="I14126" t="s">
        <v>2615</v>
      </c>
      <c r="J14126" t="s">
        <v>43</v>
      </c>
      <c r="K14126" s="4" t="e">
        <f>- Other values in V10  S36 and S45</f>
        <v>#NAME?</v>
      </c>
      <c r="L14126" t="s">
        <v>22751</v>
      </c>
      <c r="M14126" t="s">
        <v>21125</v>
      </c>
      <c r="N14126">
        <v>3</v>
      </c>
      <c r="O14126" t="s">
        <v>22752</v>
      </c>
      <c r="P14126" t="s">
        <v>20366</v>
      </c>
      <c r="Q14126" t="s">
        <v>22753</v>
      </c>
      <c r="S14126" t="s">
        <v>20368</v>
      </c>
    </row>
    <row r="14127" spans="1:19" x14ac:dyDescent="0.2">
      <c r="A14127">
        <v>2695</v>
      </c>
      <c r="B14127" t="s">
        <v>22749</v>
      </c>
      <c r="C14127" t="s">
        <v>20452</v>
      </c>
      <c r="D14127">
        <v>9.7629999999999999</v>
      </c>
      <c r="E14127">
        <v>40</v>
      </c>
      <c r="F14127" s="1" t="s">
        <v>22750</v>
      </c>
      <c r="G14127" t="s">
        <v>11630</v>
      </c>
      <c r="H14127" t="s">
        <v>36</v>
      </c>
      <c r="I14127" t="s">
        <v>2615</v>
      </c>
      <c r="J14127" t="s">
        <v>43</v>
      </c>
      <c r="K14127" s="4" t="e">
        <f>- Other values in V10  S36 and S45</f>
        <v>#NAME?</v>
      </c>
      <c r="L14127" t="s">
        <v>22751</v>
      </c>
      <c r="M14127" t="s">
        <v>21125</v>
      </c>
      <c r="N14127">
        <v>3</v>
      </c>
      <c r="O14127" t="s">
        <v>22752</v>
      </c>
      <c r="P14127" t="s">
        <v>20366</v>
      </c>
      <c r="Q14127" t="s">
        <v>22753</v>
      </c>
      <c r="S14127" t="s">
        <v>20368</v>
      </c>
    </row>
    <row r="14128" spans="1:19" hidden="1" x14ac:dyDescent="0.2">
      <c r="A14128">
        <v>2696</v>
      </c>
      <c r="B14128" t="s">
        <v>22754</v>
      </c>
      <c r="C14128" t="s">
        <v>105</v>
      </c>
      <c r="D14128">
        <v>3.01</v>
      </c>
      <c r="E14128">
        <v>25</v>
      </c>
      <c r="F14128" t="s">
        <v>20530</v>
      </c>
      <c r="G14128" t="s">
        <v>55</v>
      </c>
      <c r="H14128" t="s">
        <v>46</v>
      </c>
      <c r="I14128" t="s">
        <v>13148</v>
      </c>
      <c r="K14128"/>
      <c r="L14128" t="s">
        <v>22755</v>
      </c>
      <c r="M14128" t="s">
        <v>26</v>
      </c>
      <c r="N14128">
        <v>2</v>
      </c>
      <c r="P14128" t="s">
        <v>20366</v>
      </c>
      <c r="Q14128" t="s">
        <v>22756</v>
      </c>
      <c r="S14128" t="s">
        <v>20368</v>
      </c>
    </row>
    <row r="14129" spans="1:19" hidden="1" x14ac:dyDescent="0.2">
      <c r="A14129">
        <v>2697</v>
      </c>
      <c r="B14129" t="s">
        <v>9372</v>
      </c>
      <c r="C14129" t="s">
        <v>20452</v>
      </c>
      <c r="D14129">
        <v>4.2300000000000004</v>
      </c>
      <c r="E14129">
        <v>30</v>
      </c>
      <c r="F14129" t="s">
        <v>1420</v>
      </c>
      <c r="G14129" t="s">
        <v>55</v>
      </c>
      <c r="H14129" t="s">
        <v>46</v>
      </c>
      <c r="I14129" t="s">
        <v>22757</v>
      </c>
      <c r="K14129"/>
      <c r="L14129" t="s">
        <v>22758</v>
      </c>
      <c r="M14129" t="s">
        <v>20623</v>
      </c>
      <c r="N14129">
        <v>6</v>
      </c>
      <c r="O14129" t="s">
        <v>19314</v>
      </c>
      <c r="P14129" t="s">
        <v>20366</v>
      </c>
      <c r="Q14129" t="s">
        <v>22759</v>
      </c>
      <c r="S14129" t="s">
        <v>20368</v>
      </c>
    </row>
    <row r="14130" spans="1:19" hidden="1" x14ac:dyDescent="0.2">
      <c r="A14130">
        <v>2697</v>
      </c>
      <c r="B14130" t="s">
        <v>9372</v>
      </c>
      <c r="C14130" t="s">
        <v>20441</v>
      </c>
      <c r="D14130">
        <v>9.4600000000000009</v>
      </c>
      <c r="E14130">
        <v>30</v>
      </c>
      <c r="F14130" t="s">
        <v>1420</v>
      </c>
      <c r="G14130" t="s">
        <v>55</v>
      </c>
      <c r="H14130" t="s">
        <v>46</v>
      </c>
      <c r="I14130" t="s">
        <v>22757</v>
      </c>
      <c r="K14130"/>
      <c r="L14130" t="s">
        <v>22758</v>
      </c>
      <c r="M14130" t="s">
        <v>20623</v>
      </c>
      <c r="N14130">
        <v>6</v>
      </c>
      <c r="O14130" t="s">
        <v>19314</v>
      </c>
      <c r="P14130" t="s">
        <v>20366</v>
      </c>
      <c r="Q14130" t="s">
        <v>22759</v>
      </c>
      <c r="S14130" t="s">
        <v>20368</v>
      </c>
    </row>
    <row r="14131" spans="1:19" hidden="1" x14ac:dyDescent="0.2">
      <c r="A14131">
        <v>2697</v>
      </c>
      <c r="B14131" t="s">
        <v>9372</v>
      </c>
      <c r="C14131" t="s">
        <v>105</v>
      </c>
      <c r="D14131">
        <v>2.06</v>
      </c>
      <c r="E14131">
        <v>20</v>
      </c>
      <c r="F14131" t="s">
        <v>21914</v>
      </c>
      <c r="G14131" t="s">
        <v>55</v>
      </c>
      <c r="H14131" t="s">
        <v>46</v>
      </c>
      <c r="I14131" t="s">
        <v>3135</v>
      </c>
      <c r="K14131"/>
      <c r="L14131" t="s">
        <v>22758</v>
      </c>
      <c r="M14131" t="s">
        <v>20623</v>
      </c>
      <c r="N14131">
        <v>6</v>
      </c>
      <c r="O14131" t="s">
        <v>19314</v>
      </c>
      <c r="P14131" t="s">
        <v>20366</v>
      </c>
      <c r="Q14131" t="s">
        <v>22759</v>
      </c>
      <c r="S14131" t="s">
        <v>20368</v>
      </c>
    </row>
    <row r="14132" spans="1:19" hidden="1" x14ac:dyDescent="0.2">
      <c r="A14132">
        <v>2697</v>
      </c>
      <c r="B14132" t="s">
        <v>9372</v>
      </c>
      <c r="C14132" t="s">
        <v>20452</v>
      </c>
      <c r="D14132">
        <v>4.26</v>
      </c>
      <c r="E14132">
        <v>20</v>
      </c>
      <c r="F14132" t="s">
        <v>21914</v>
      </c>
      <c r="G14132" t="s">
        <v>55</v>
      </c>
      <c r="H14132" t="s">
        <v>46</v>
      </c>
      <c r="I14132" t="s">
        <v>3135</v>
      </c>
      <c r="K14132"/>
      <c r="L14132" t="s">
        <v>22758</v>
      </c>
      <c r="M14132" t="s">
        <v>20623</v>
      </c>
      <c r="N14132">
        <v>6</v>
      </c>
      <c r="O14132" t="s">
        <v>19314</v>
      </c>
      <c r="P14132" t="s">
        <v>20366</v>
      </c>
      <c r="Q14132" t="s">
        <v>22759</v>
      </c>
      <c r="S14132" t="s">
        <v>20368</v>
      </c>
    </row>
    <row r="14133" spans="1:19" hidden="1" x14ac:dyDescent="0.2">
      <c r="A14133">
        <v>2697</v>
      </c>
      <c r="B14133" t="s">
        <v>9372</v>
      </c>
      <c r="C14133" t="s">
        <v>20452</v>
      </c>
      <c r="D14133">
        <v>4.3499999999999996</v>
      </c>
      <c r="E14133">
        <v>20</v>
      </c>
      <c r="F14133" t="s">
        <v>22760</v>
      </c>
      <c r="G14133" t="s">
        <v>144</v>
      </c>
      <c r="H14133" t="s">
        <v>23</v>
      </c>
      <c r="I14133" t="s">
        <v>17690</v>
      </c>
      <c r="K14133"/>
      <c r="L14133" t="s">
        <v>22758</v>
      </c>
      <c r="M14133" t="s">
        <v>20623</v>
      </c>
      <c r="N14133">
        <v>6</v>
      </c>
      <c r="O14133" t="s">
        <v>19314</v>
      </c>
      <c r="P14133" t="s">
        <v>20366</v>
      </c>
      <c r="Q14133" t="s">
        <v>22759</v>
      </c>
      <c r="S14133" t="s">
        <v>20368</v>
      </c>
    </row>
    <row r="14134" spans="1:19" hidden="1" x14ac:dyDescent="0.2">
      <c r="A14134">
        <v>2697</v>
      </c>
      <c r="B14134" t="s">
        <v>9372</v>
      </c>
      <c r="C14134" t="s">
        <v>20441</v>
      </c>
      <c r="D14134">
        <v>9.85</v>
      </c>
      <c r="E14134">
        <v>20</v>
      </c>
      <c r="F14134" t="s">
        <v>22760</v>
      </c>
      <c r="G14134" t="s">
        <v>144</v>
      </c>
      <c r="H14134" t="s">
        <v>23</v>
      </c>
      <c r="I14134" t="s">
        <v>17690</v>
      </c>
      <c r="K14134"/>
      <c r="L14134" t="s">
        <v>22758</v>
      </c>
      <c r="M14134" t="s">
        <v>20623</v>
      </c>
      <c r="N14134">
        <v>6</v>
      </c>
      <c r="O14134" t="s">
        <v>19314</v>
      </c>
      <c r="P14134" t="s">
        <v>20366</v>
      </c>
      <c r="Q14134" t="s">
        <v>22759</v>
      </c>
      <c r="S14134" t="s">
        <v>20368</v>
      </c>
    </row>
    <row r="14135" spans="1:19" hidden="1" x14ac:dyDescent="0.2">
      <c r="A14135">
        <v>2699</v>
      </c>
      <c r="B14135" t="s">
        <v>22761</v>
      </c>
      <c r="C14135" t="s">
        <v>105</v>
      </c>
      <c r="D14135">
        <v>4.28</v>
      </c>
      <c r="E14135">
        <v>20</v>
      </c>
      <c r="G14135" t="s">
        <v>31</v>
      </c>
      <c r="H14135" t="s">
        <v>46</v>
      </c>
      <c r="I14135" t="s">
        <v>20409</v>
      </c>
      <c r="K14135"/>
      <c r="L14135" t="s">
        <v>22762</v>
      </c>
      <c r="M14135" t="s">
        <v>26</v>
      </c>
      <c r="N14135">
        <v>2</v>
      </c>
      <c r="P14135" t="s">
        <v>20366</v>
      </c>
      <c r="Q14135" t="s">
        <v>22763</v>
      </c>
      <c r="S14135" t="s">
        <v>20368</v>
      </c>
    </row>
    <row r="14136" spans="1:19" hidden="1" x14ac:dyDescent="0.2">
      <c r="A14136">
        <v>2700</v>
      </c>
      <c r="B14136" t="s">
        <v>22764</v>
      </c>
      <c r="C14136" t="s">
        <v>22765</v>
      </c>
      <c r="D14136">
        <v>4.3</v>
      </c>
      <c r="E14136">
        <v>25</v>
      </c>
      <c r="F14136" t="s">
        <v>21925</v>
      </c>
      <c r="G14136" t="s">
        <v>31</v>
      </c>
      <c r="H14136" t="s">
        <v>46</v>
      </c>
      <c r="I14136" t="s">
        <v>10246</v>
      </c>
      <c r="J14136" t="s">
        <v>43</v>
      </c>
      <c r="K14136"/>
      <c r="L14136" t="s">
        <v>22766</v>
      </c>
      <c r="M14136" t="s">
        <v>26</v>
      </c>
      <c r="N14136">
        <v>2</v>
      </c>
      <c r="P14136" t="s">
        <v>20366</v>
      </c>
      <c r="Q14136" t="s">
        <v>22767</v>
      </c>
      <c r="S14136" t="s">
        <v>20368</v>
      </c>
    </row>
    <row r="14137" spans="1:19" hidden="1" x14ac:dyDescent="0.2">
      <c r="A14137">
        <v>2700</v>
      </c>
      <c r="B14137" t="s">
        <v>22764</v>
      </c>
      <c r="C14137" t="s">
        <v>22765</v>
      </c>
      <c r="D14137">
        <v>4.41</v>
      </c>
      <c r="E14137">
        <v>20</v>
      </c>
      <c r="F14137" t="s">
        <v>21925</v>
      </c>
      <c r="G14137" t="s">
        <v>31</v>
      </c>
      <c r="H14137" t="s">
        <v>46</v>
      </c>
      <c r="I14137" t="s">
        <v>20409</v>
      </c>
      <c r="K14137"/>
      <c r="L14137" t="s">
        <v>22766</v>
      </c>
      <c r="M14137" t="s">
        <v>26</v>
      </c>
      <c r="N14137">
        <v>2</v>
      </c>
      <c r="P14137" t="s">
        <v>20366</v>
      </c>
      <c r="Q14137" t="s">
        <v>22767</v>
      </c>
      <c r="S14137" t="s">
        <v>20368</v>
      </c>
    </row>
    <row r="14138" spans="1:19" hidden="1" x14ac:dyDescent="0.2">
      <c r="A14138">
        <v>2700</v>
      </c>
      <c r="B14138" t="s">
        <v>22764</v>
      </c>
      <c r="C14138" t="s">
        <v>22765</v>
      </c>
      <c r="D14138">
        <v>4.41</v>
      </c>
      <c r="E14138">
        <v>5</v>
      </c>
      <c r="F14138" t="s">
        <v>21925</v>
      </c>
      <c r="G14138" t="s">
        <v>31</v>
      </c>
      <c r="H14138" t="s">
        <v>46</v>
      </c>
      <c r="I14138" t="s">
        <v>10246</v>
      </c>
      <c r="J14138" t="s">
        <v>43</v>
      </c>
      <c r="K14138"/>
      <c r="L14138" t="s">
        <v>22766</v>
      </c>
      <c r="M14138" t="s">
        <v>26</v>
      </c>
      <c r="N14138">
        <v>2</v>
      </c>
      <c r="P14138" t="s">
        <v>20366</v>
      </c>
      <c r="Q14138" t="s">
        <v>22767</v>
      </c>
      <c r="S14138" t="s">
        <v>20368</v>
      </c>
    </row>
    <row r="14139" spans="1:19" hidden="1" x14ac:dyDescent="0.2">
      <c r="A14139">
        <v>2700</v>
      </c>
      <c r="B14139" t="s">
        <v>22764</v>
      </c>
      <c r="C14139" t="s">
        <v>22765</v>
      </c>
      <c r="D14139">
        <v>4.33</v>
      </c>
      <c r="E14139">
        <v>20</v>
      </c>
      <c r="F14139" t="s">
        <v>21925</v>
      </c>
      <c r="G14139" t="s">
        <v>31</v>
      </c>
      <c r="H14139" t="s">
        <v>46</v>
      </c>
      <c r="I14139" t="s">
        <v>10246</v>
      </c>
      <c r="J14139" t="s">
        <v>43</v>
      </c>
      <c r="K14139"/>
      <c r="L14139" t="s">
        <v>22766</v>
      </c>
      <c r="M14139" t="s">
        <v>26</v>
      </c>
      <c r="N14139">
        <v>2</v>
      </c>
      <c r="P14139" t="s">
        <v>20366</v>
      </c>
      <c r="Q14139" t="s">
        <v>22767</v>
      </c>
      <c r="S14139" t="s">
        <v>20368</v>
      </c>
    </row>
    <row r="14140" spans="1:19" hidden="1" x14ac:dyDescent="0.2">
      <c r="A14140">
        <v>2700</v>
      </c>
      <c r="B14140" t="s">
        <v>22764</v>
      </c>
      <c r="C14140" t="s">
        <v>22765</v>
      </c>
      <c r="D14140">
        <v>4.2300000000000004</v>
      </c>
      <c r="E14140">
        <v>40</v>
      </c>
      <c r="F14140" t="s">
        <v>21925</v>
      </c>
      <c r="G14140" t="s">
        <v>31</v>
      </c>
      <c r="H14140" t="s">
        <v>46</v>
      </c>
      <c r="I14140" t="s">
        <v>10246</v>
      </c>
      <c r="J14140" t="s">
        <v>43</v>
      </c>
      <c r="K14140"/>
      <c r="L14140" t="s">
        <v>22766</v>
      </c>
      <c r="M14140" t="s">
        <v>26</v>
      </c>
      <c r="N14140">
        <v>2</v>
      </c>
      <c r="P14140" t="s">
        <v>20366</v>
      </c>
      <c r="Q14140" t="s">
        <v>22767</v>
      </c>
      <c r="S14140" t="s">
        <v>20368</v>
      </c>
    </row>
    <row r="14141" spans="1:19" hidden="1" x14ac:dyDescent="0.2">
      <c r="A14141">
        <v>2700</v>
      </c>
      <c r="B14141" t="s">
        <v>22764</v>
      </c>
      <c r="C14141" t="s">
        <v>22765</v>
      </c>
      <c r="D14141">
        <v>4.1500000000000004</v>
      </c>
      <c r="E14141">
        <v>60</v>
      </c>
      <c r="F14141" t="s">
        <v>21925</v>
      </c>
      <c r="G14141" t="s">
        <v>31</v>
      </c>
      <c r="H14141" t="s">
        <v>46</v>
      </c>
      <c r="I14141" t="s">
        <v>10246</v>
      </c>
      <c r="J14141" t="s">
        <v>43</v>
      </c>
      <c r="K14141"/>
      <c r="L14141" t="s">
        <v>22766</v>
      </c>
      <c r="M14141" t="s">
        <v>26</v>
      </c>
      <c r="N14141">
        <v>2</v>
      </c>
      <c r="P14141" t="s">
        <v>20366</v>
      </c>
      <c r="Q14141" t="s">
        <v>22767</v>
      </c>
      <c r="S14141" t="s">
        <v>20368</v>
      </c>
    </row>
    <row r="14142" spans="1:19" hidden="1" x14ac:dyDescent="0.2">
      <c r="A14142">
        <v>2701</v>
      </c>
      <c r="B14142" t="s">
        <v>22768</v>
      </c>
      <c r="C14142" t="s">
        <v>105</v>
      </c>
      <c r="D14142">
        <v>5.24</v>
      </c>
      <c r="E14142">
        <v>20</v>
      </c>
      <c r="G14142" t="s">
        <v>31</v>
      </c>
      <c r="H14142" t="s">
        <v>46</v>
      </c>
      <c r="I14142" t="s">
        <v>20409</v>
      </c>
      <c r="K14142"/>
      <c r="L14142" t="s">
        <v>22769</v>
      </c>
      <c r="M14142" t="s">
        <v>26</v>
      </c>
      <c r="N14142">
        <v>2</v>
      </c>
      <c r="P14142" t="s">
        <v>20366</v>
      </c>
      <c r="Q14142" t="s">
        <v>22770</v>
      </c>
      <c r="S14142" t="s">
        <v>20368</v>
      </c>
    </row>
    <row r="14143" spans="1:19" hidden="1" x14ac:dyDescent="0.2">
      <c r="A14143">
        <v>2702</v>
      </c>
      <c r="B14143" t="s">
        <v>22771</v>
      </c>
      <c r="C14143" t="s">
        <v>105</v>
      </c>
      <c r="D14143">
        <v>4.75</v>
      </c>
      <c r="E14143">
        <v>20</v>
      </c>
      <c r="G14143" t="s">
        <v>31</v>
      </c>
      <c r="H14143" t="s">
        <v>46</v>
      </c>
      <c r="I14143" t="s">
        <v>20409</v>
      </c>
      <c r="K14143"/>
      <c r="L14143" t="s">
        <v>22772</v>
      </c>
      <c r="M14143" t="s">
        <v>26</v>
      </c>
      <c r="N14143">
        <v>2</v>
      </c>
      <c r="P14143" t="s">
        <v>20366</v>
      </c>
      <c r="Q14143" t="s">
        <v>22773</v>
      </c>
      <c r="S14143" t="s">
        <v>20368</v>
      </c>
    </row>
    <row r="14144" spans="1:19" hidden="1" x14ac:dyDescent="0.2">
      <c r="A14144">
        <v>2703</v>
      </c>
      <c r="B14144" t="s">
        <v>22774</v>
      </c>
      <c r="C14144" t="s">
        <v>105</v>
      </c>
      <c r="D14144">
        <v>4.46</v>
      </c>
      <c r="E14144">
        <v>20</v>
      </c>
      <c r="G14144" t="s">
        <v>31</v>
      </c>
      <c r="H14144" t="s">
        <v>46</v>
      </c>
      <c r="I14144" t="s">
        <v>20409</v>
      </c>
      <c r="K14144"/>
      <c r="L14144" t="s">
        <v>22775</v>
      </c>
      <c r="M14144" t="s">
        <v>26</v>
      </c>
      <c r="N14144">
        <v>2</v>
      </c>
      <c r="P14144" t="s">
        <v>20366</v>
      </c>
      <c r="Q14144" t="s">
        <v>22776</v>
      </c>
      <c r="S14144" t="s">
        <v>20368</v>
      </c>
    </row>
    <row r="14145" spans="1:19" hidden="1" x14ac:dyDescent="0.2">
      <c r="A14145">
        <v>2706</v>
      </c>
      <c r="B14145" t="s">
        <v>22777</v>
      </c>
      <c r="C14145" t="s">
        <v>105</v>
      </c>
      <c r="D14145">
        <v>2.96</v>
      </c>
      <c r="E14145">
        <v>20</v>
      </c>
      <c r="G14145" t="s">
        <v>31</v>
      </c>
      <c r="H14145" t="s">
        <v>46</v>
      </c>
      <c r="I14145" t="s">
        <v>20409</v>
      </c>
      <c r="K14145"/>
      <c r="L14145" t="s">
        <v>22778</v>
      </c>
      <c r="M14145" t="s">
        <v>26</v>
      </c>
      <c r="N14145">
        <v>2</v>
      </c>
      <c r="P14145" t="s">
        <v>20366</v>
      </c>
      <c r="Q14145" t="s">
        <v>22779</v>
      </c>
      <c r="S14145" t="s">
        <v>20368</v>
      </c>
    </row>
    <row r="14146" spans="1:19" hidden="1" x14ac:dyDescent="0.2">
      <c r="A14146">
        <v>2707</v>
      </c>
      <c r="B14146" t="s">
        <v>22780</v>
      </c>
      <c r="C14146" t="s">
        <v>105</v>
      </c>
      <c r="D14146">
        <v>3.29</v>
      </c>
      <c r="E14146">
        <v>25</v>
      </c>
      <c r="F14146" t="s">
        <v>22781</v>
      </c>
      <c r="G14146" t="s">
        <v>55</v>
      </c>
      <c r="H14146" t="s">
        <v>23</v>
      </c>
      <c r="I14146" t="s">
        <v>3686</v>
      </c>
      <c r="K14146"/>
      <c r="L14146" t="s">
        <v>22782</v>
      </c>
      <c r="M14146" t="s">
        <v>20396</v>
      </c>
      <c r="N14146">
        <v>4</v>
      </c>
      <c r="P14146" t="s">
        <v>20366</v>
      </c>
      <c r="Q14146" t="s">
        <v>22783</v>
      </c>
      <c r="S14146" t="s">
        <v>20368</v>
      </c>
    </row>
    <row r="14147" spans="1:19" hidden="1" x14ac:dyDescent="0.2">
      <c r="A14147">
        <v>2708</v>
      </c>
      <c r="B14147" t="s">
        <v>22784</v>
      </c>
      <c r="C14147" t="s">
        <v>105</v>
      </c>
      <c r="D14147">
        <v>7.11</v>
      </c>
      <c r="E14147">
        <v>15</v>
      </c>
      <c r="F14147" t="s">
        <v>22785</v>
      </c>
      <c r="I14147" t="s">
        <v>9233</v>
      </c>
      <c r="K14147"/>
      <c r="L14147" t="s">
        <v>22786</v>
      </c>
      <c r="M14147" t="s">
        <v>22140</v>
      </c>
      <c r="N14147">
        <v>2</v>
      </c>
      <c r="O14147" t="s">
        <v>22787</v>
      </c>
      <c r="P14147" t="s">
        <v>20366</v>
      </c>
      <c r="Q14147" t="s">
        <v>22788</v>
      </c>
      <c r="S14147" t="s">
        <v>20368</v>
      </c>
    </row>
    <row r="14148" spans="1:19" hidden="1" x14ac:dyDescent="0.2">
      <c r="A14148">
        <v>2708</v>
      </c>
      <c r="B14148" t="s">
        <v>22784</v>
      </c>
      <c r="C14148" t="s">
        <v>105</v>
      </c>
      <c r="D14148">
        <v>6.33</v>
      </c>
      <c r="E14148">
        <v>25</v>
      </c>
      <c r="F14148" t="s">
        <v>22785</v>
      </c>
      <c r="I14148" t="s">
        <v>9233</v>
      </c>
      <c r="K14148"/>
      <c r="L14148" t="s">
        <v>22786</v>
      </c>
      <c r="M14148" t="s">
        <v>22140</v>
      </c>
      <c r="N14148">
        <v>2</v>
      </c>
      <c r="O14148" t="s">
        <v>22787</v>
      </c>
      <c r="P14148" t="s">
        <v>20366</v>
      </c>
      <c r="Q14148" t="s">
        <v>22788</v>
      </c>
      <c r="S14148" t="s">
        <v>20368</v>
      </c>
    </row>
    <row r="14149" spans="1:19" hidden="1" x14ac:dyDescent="0.2">
      <c r="A14149">
        <v>2708</v>
      </c>
      <c r="B14149" t="s">
        <v>22784</v>
      </c>
      <c r="C14149" t="s">
        <v>105</v>
      </c>
      <c r="D14149">
        <v>7.74</v>
      </c>
      <c r="E14149">
        <v>40</v>
      </c>
      <c r="F14149" t="s">
        <v>22785</v>
      </c>
      <c r="I14149" t="s">
        <v>9233</v>
      </c>
      <c r="K14149"/>
      <c r="L14149" t="s">
        <v>22786</v>
      </c>
      <c r="M14149" t="s">
        <v>22140</v>
      </c>
      <c r="N14149">
        <v>2</v>
      </c>
      <c r="O14149" t="s">
        <v>22787</v>
      </c>
      <c r="P14149" t="s">
        <v>20366</v>
      </c>
      <c r="Q14149" t="s">
        <v>22788</v>
      </c>
      <c r="S14149" t="s">
        <v>20368</v>
      </c>
    </row>
    <row r="14150" spans="1:19" hidden="1" x14ac:dyDescent="0.2">
      <c r="A14150">
        <v>2709</v>
      </c>
      <c r="B14150" t="s">
        <v>22789</v>
      </c>
      <c r="C14150" t="s">
        <v>105</v>
      </c>
      <c r="D14150">
        <v>3.03</v>
      </c>
      <c r="E14150">
        <v>0</v>
      </c>
      <c r="F14150" t="s">
        <v>21178</v>
      </c>
      <c r="G14150" t="s">
        <v>144</v>
      </c>
      <c r="I14150" t="s">
        <v>3218</v>
      </c>
      <c r="K14150"/>
      <c r="L14150" t="s">
        <v>22790</v>
      </c>
      <c r="M14150" t="s">
        <v>21125</v>
      </c>
      <c r="N14150">
        <v>3</v>
      </c>
      <c r="O14150" t="s">
        <v>22791</v>
      </c>
      <c r="P14150" t="s">
        <v>20366</v>
      </c>
      <c r="Q14150" t="s">
        <v>22792</v>
      </c>
      <c r="S14150" t="s">
        <v>20368</v>
      </c>
    </row>
    <row r="14151" spans="1:19" hidden="1" x14ac:dyDescent="0.2">
      <c r="A14151">
        <v>2709</v>
      </c>
      <c r="B14151" t="s">
        <v>22789</v>
      </c>
      <c r="C14151" t="s">
        <v>105</v>
      </c>
      <c r="D14151">
        <v>3.28</v>
      </c>
      <c r="F14151" t="s">
        <v>21178</v>
      </c>
      <c r="I14151" t="s">
        <v>19291</v>
      </c>
      <c r="K14151"/>
      <c r="L14151" t="s">
        <v>22790</v>
      </c>
      <c r="M14151" t="s">
        <v>21125</v>
      </c>
      <c r="N14151">
        <v>3</v>
      </c>
      <c r="O14151" t="s">
        <v>22791</v>
      </c>
      <c r="P14151" t="s">
        <v>20366</v>
      </c>
      <c r="Q14151" t="s">
        <v>22792</v>
      </c>
      <c r="S14151" t="s">
        <v>20368</v>
      </c>
    </row>
    <row r="14152" spans="1:19" hidden="1" x14ac:dyDescent="0.2">
      <c r="A14152">
        <v>2709</v>
      </c>
      <c r="B14152" t="s">
        <v>22789</v>
      </c>
      <c r="C14152" t="s">
        <v>105</v>
      </c>
      <c r="D14152">
        <v>1.72</v>
      </c>
      <c r="F14152" t="s">
        <v>21009</v>
      </c>
      <c r="G14152" t="s">
        <v>31</v>
      </c>
      <c r="H14152" t="s">
        <v>23</v>
      </c>
      <c r="I14152" t="s">
        <v>72</v>
      </c>
      <c r="K14152"/>
      <c r="L14152" t="s">
        <v>22790</v>
      </c>
      <c r="M14152" t="s">
        <v>21125</v>
      </c>
      <c r="N14152">
        <v>3</v>
      </c>
      <c r="O14152" t="s">
        <v>22791</v>
      </c>
      <c r="P14152" t="s">
        <v>20366</v>
      </c>
      <c r="Q14152" t="s">
        <v>22792</v>
      </c>
      <c r="S14152" t="s">
        <v>20368</v>
      </c>
    </row>
    <row r="14153" spans="1:19" hidden="1" x14ac:dyDescent="0.2">
      <c r="A14153">
        <v>2710</v>
      </c>
      <c r="B14153" t="s">
        <v>22793</v>
      </c>
      <c r="C14153" t="s">
        <v>105</v>
      </c>
      <c r="D14153">
        <v>1.82</v>
      </c>
      <c r="F14153" t="s">
        <v>21009</v>
      </c>
      <c r="G14153" t="s">
        <v>31</v>
      </c>
      <c r="H14153" t="s">
        <v>23</v>
      </c>
      <c r="I14153" t="s">
        <v>72</v>
      </c>
      <c r="K14153"/>
      <c r="L14153" t="s">
        <v>22794</v>
      </c>
      <c r="M14153" t="s">
        <v>21125</v>
      </c>
      <c r="N14153">
        <v>3</v>
      </c>
      <c r="O14153" t="s">
        <v>22795</v>
      </c>
      <c r="P14153" t="s">
        <v>20366</v>
      </c>
      <c r="Q14153" t="s">
        <v>22796</v>
      </c>
      <c r="S14153" t="s">
        <v>20368</v>
      </c>
    </row>
    <row r="14154" spans="1:19" hidden="1" x14ac:dyDescent="0.2">
      <c r="A14154">
        <v>2711</v>
      </c>
      <c r="B14154" t="s">
        <v>22797</v>
      </c>
      <c r="C14154" t="s">
        <v>105</v>
      </c>
      <c r="D14154">
        <v>1.66</v>
      </c>
      <c r="F14154" t="s">
        <v>21009</v>
      </c>
      <c r="G14154" t="s">
        <v>31</v>
      </c>
      <c r="H14154" t="s">
        <v>23</v>
      </c>
      <c r="I14154" t="s">
        <v>72</v>
      </c>
      <c r="K14154"/>
      <c r="L14154" t="s">
        <v>22798</v>
      </c>
      <c r="M14154" t="s">
        <v>21125</v>
      </c>
      <c r="N14154">
        <v>3</v>
      </c>
      <c r="O14154" t="s">
        <v>22799</v>
      </c>
      <c r="P14154" t="s">
        <v>20366</v>
      </c>
      <c r="Q14154" t="s">
        <v>22800</v>
      </c>
      <c r="S14154" t="s">
        <v>20368</v>
      </c>
    </row>
    <row r="14155" spans="1:19" hidden="1" x14ac:dyDescent="0.2">
      <c r="A14155">
        <v>2712</v>
      </c>
      <c r="B14155" t="s">
        <v>22801</v>
      </c>
      <c r="C14155" t="s">
        <v>105</v>
      </c>
      <c r="D14155">
        <v>9.49</v>
      </c>
      <c r="E14155">
        <v>25</v>
      </c>
      <c r="F14155" t="s">
        <v>21628</v>
      </c>
      <c r="G14155" t="s">
        <v>55</v>
      </c>
      <c r="H14155" t="s">
        <v>23</v>
      </c>
      <c r="I14155" t="s">
        <v>20404</v>
      </c>
      <c r="K14155"/>
      <c r="L14155" t="s">
        <v>22802</v>
      </c>
      <c r="M14155" t="s">
        <v>20396</v>
      </c>
      <c r="N14155">
        <v>4</v>
      </c>
      <c r="P14155" t="s">
        <v>20366</v>
      </c>
      <c r="Q14155" t="s">
        <v>22803</v>
      </c>
      <c r="S14155" t="s">
        <v>20368</v>
      </c>
    </row>
    <row r="14156" spans="1:19" hidden="1" x14ac:dyDescent="0.2">
      <c r="A14156">
        <v>2715</v>
      </c>
      <c r="B14156" t="s">
        <v>9451</v>
      </c>
      <c r="C14156" t="s">
        <v>105</v>
      </c>
      <c r="D14156">
        <v>3.23</v>
      </c>
      <c r="E14156">
        <v>25</v>
      </c>
      <c r="F14156" t="s">
        <v>21957</v>
      </c>
      <c r="G14156" t="s">
        <v>55</v>
      </c>
      <c r="H14156" t="s">
        <v>46</v>
      </c>
      <c r="I14156" t="s">
        <v>21958</v>
      </c>
      <c r="K14156"/>
      <c r="L14156" t="s">
        <v>22804</v>
      </c>
      <c r="M14156" t="s">
        <v>20623</v>
      </c>
      <c r="N14156">
        <v>6</v>
      </c>
      <c r="O14156" t="s">
        <v>22805</v>
      </c>
      <c r="P14156" t="s">
        <v>20366</v>
      </c>
      <c r="Q14156" t="s">
        <v>22806</v>
      </c>
      <c r="S14156" t="s">
        <v>20368</v>
      </c>
    </row>
    <row r="14157" spans="1:19" hidden="1" x14ac:dyDescent="0.2">
      <c r="A14157">
        <v>2715</v>
      </c>
      <c r="B14157" t="s">
        <v>9451</v>
      </c>
      <c r="C14157" t="s">
        <v>20452</v>
      </c>
      <c r="D14157">
        <v>8.15</v>
      </c>
      <c r="E14157">
        <v>25</v>
      </c>
      <c r="F14157" t="s">
        <v>21957</v>
      </c>
      <c r="G14157" t="s">
        <v>55</v>
      </c>
      <c r="H14157" t="s">
        <v>46</v>
      </c>
      <c r="I14157" t="s">
        <v>21958</v>
      </c>
      <c r="K14157"/>
      <c r="L14157" t="s">
        <v>22804</v>
      </c>
      <c r="M14157" t="s">
        <v>20623</v>
      </c>
      <c r="N14157">
        <v>6</v>
      </c>
      <c r="O14157" t="s">
        <v>22805</v>
      </c>
      <c r="P14157" t="s">
        <v>20366</v>
      </c>
      <c r="Q14157" t="s">
        <v>22806</v>
      </c>
      <c r="S14157" t="s">
        <v>20368</v>
      </c>
    </row>
    <row r="14158" spans="1:19" hidden="1" x14ac:dyDescent="0.2">
      <c r="A14158">
        <v>2716</v>
      </c>
      <c r="B14158" t="s">
        <v>9395</v>
      </c>
      <c r="C14158" t="s">
        <v>105</v>
      </c>
      <c r="D14158">
        <v>2.17</v>
      </c>
      <c r="F14158" t="s">
        <v>21009</v>
      </c>
      <c r="H14158" t="s">
        <v>23</v>
      </c>
      <c r="I14158" t="s">
        <v>22807</v>
      </c>
      <c r="K14158"/>
      <c r="L14158" t="s">
        <v>22808</v>
      </c>
      <c r="M14158" t="s">
        <v>20623</v>
      </c>
      <c r="N14158">
        <v>6</v>
      </c>
      <c r="O14158" t="s">
        <v>19333</v>
      </c>
      <c r="P14158" t="s">
        <v>20366</v>
      </c>
      <c r="Q14158" t="s">
        <v>22809</v>
      </c>
      <c r="S14158" t="s">
        <v>20368</v>
      </c>
    </row>
    <row r="14159" spans="1:19" hidden="1" x14ac:dyDescent="0.2">
      <c r="A14159">
        <v>2716</v>
      </c>
      <c r="B14159" t="s">
        <v>9395</v>
      </c>
      <c r="C14159" t="s">
        <v>20452</v>
      </c>
      <c r="D14159">
        <v>9.1300000000000008</v>
      </c>
      <c r="F14159" t="s">
        <v>21009</v>
      </c>
      <c r="H14159" t="s">
        <v>23</v>
      </c>
      <c r="I14159" t="s">
        <v>22807</v>
      </c>
      <c r="K14159"/>
      <c r="L14159" t="s">
        <v>22808</v>
      </c>
      <c r="M14159" t="s">
        <v>20623</v>
      </c>
      <c r="N14159">
        <v>6</v>
      </c>
      <c r="O14159" t="s">
        <v>19333</v>
      </c>
      <c r="P14159" t="s">
        <v>20366</v>
      </c>
      <c r="Q14159" t="s">
        <v>22809</v>
      </c>
      <c r="S14159" t="s">
        <v>20368</v>
      </c>
    </row>
    <row r="14160" spans="1:19" hidden="1" x14ac:dyDescent="0.2">
      <c r="A14160">
        <v>2717</v>
      </c>
      <c r="B14160" t="s">
        <v>22810</v>
      </c>
      <c r="C14160" t="s">
        <v>105</v>
      </c>
      <c r="D14160">
        <v>3.81</v>
      </c>
      <c r="F14160" t="s">
        <v>21009</v>
      </c>
      <c r="H14160" t="s">
        <v>23</v>
      </c>
      <c r="I14160" t="s">
        <v>22807</v>
      </c>
      <c r="K14160"/>
      <c r="L14160" t="s">
        <v>22811</v>
      </c>
      <c r="M14160" t="s">
        <v>26</v>
      </c>
      <c r="N14160">
        <v>2</v>
      </c>
      <c r="P14160" t="s">
        <v>20366</v>
      </c>
      <c r="Q14160" t="s">
        <v>22812</v>
      </c>
      <c r="S14160" t="s">
        <v>20368</v>
      </c>
    </row>
    <row r="14161" spans="1:19" hidden="1" x14ac:dyDescent="0.2">
      <c r="A14161">
        <v>2717</v>
      </c>
      <c r="B14161" t="s">
        <v>22810</v>
      </c>
      <c r="C14161" t="s">
        <v>20452</v>
      </c>
      <c r="D14161">
        <v>7.88</v>
      </c>
      <c r="F14161" t="s">
        <v>21009</v>
      </c>
      <c r="H14161" t="s">
        <v>23</v>
      </c>
      <c r="I14161" t="s">
        <v>22807</v>
      </c>
      <c r="K14161"/>
      <c r="L14161" t="s">
        <v>22811</v>
      </c>
      <c r="M14161" t="s">
        <v>26</v>
      </c>
      <c r="N14161">
        <v>2</v>
      </c>
      <c r="P14161" t="s">
        <v>20366</v>
      </c>
      <c r="Q14161" t="s">
        <v>22812</v>
      </c>
      <c r="S14161" t="s">
        <v>20368</v>
      </c>
    </row>
    <row r="14162" spans="1:19" hidden="1" x14ac:dyDescent="0.2">
      <c r="A14162">
        <v>2718</v>
      </c>
      <c r="B14162" t="s">
        <v>22813</v>
      </c>
      <c r="C14162" t="s">
        <v>105</v>
      </c>
      <c r="D14162">
        <v>5.4</v>
      </c>
      <c r="E14162">
        <v>20</v>
      </c>
      <c r="G14162" t="s">
        <v>31</v>
      </c>
      <c r="H14162" t="s">
        <v>46</v>
      </c>
      <c r="I14162" t="s">
        <v>20409</v>
      </c>
      <c r="K14162"/>
      <c r="L14162" t="s">
        <v>22814</v>
      </c>
      <c r="M14162" t="s">
        <v>26</v>
      </c>
      <c r="N14162">
        <v>2</v>
      </c>
      <c r="P14162" t="s">
        <v>20366</v>
      </c>
      <c r="Q14162" t="s">
        <v>22815</v>
      </c>
      <c r="S14162" t="s">
        <v>20368</v>
      </c>
    </row>
    <row r="14163" spans="1:19" hidden="1" x14ac:dyDescent="0.2">
      <c r="A14163">
        <v>2718</v>
      </c>
      <c r="B14163" t="s">
        <v>22813</v>
      </c>
      <c r="C14163" t="s">
        <v>105</v>
      </c>
      <c r="D14163">
        <v>5.4</v>
      </c>
      <c r="E14163" t="s">
        <v>363</v>
      </c>
      <c r="G14163" t="s">
        <v>55</v>
      </c>
      <c r="H14163" t="s">
        <v>23</v>
      </c>
      <c r="I14163" t="s">
        <v>21980</v>
      </c>
      <c r="K14163"/>
      <c r="L14163" t="s">
        <v>22814</v>
      </c>
      <c r="M14163" t="s">
        <v>26</v>
      </c>
      <c r="N14163">
        <v>2</v>
      </c>
      <c r="P14163" t="s">
        <v>20366</v>
      </c>
      <c r="Q14163" t="s">
        <v>22815</v>
      </c>
      <c r="S14163" t="s">
        <v>20368</v>
      </c>
    </row>
    <row r="14164" spans="1:19" hidden="1" x14ac:dyDescent="0.2">
      <c r="A14164">
        <v>2719</v>
      </c>
      <c r="B14164" t="s">
        <v>22816</v>
      </c>
      <c r="C14164" t="s">
        <v>105</v>
      </c>
      <c r="D14164">
        <v>5.45</v>
      </c>
      <c r="E14164">
        <v>20</v>
      </c>
      <c r="G14164" t="s">
        <v>31</v>
      </c>
      <c r="H14164" t="s">
        <v>46</v>
      </c>
      <c r="I14164" t="s">
        <v>20409</v>
      </c>
      <c r="K14164"/>
      <c r="L14164" t="s">
        <v>22817</v>
      </c>
      <c r="M14164" t="s">
        <v>26</v>
      </c>
      <c r="N14164">
        <v>2</v>
      </c>
      <c r="P14164" t="s">
        <v>20366</v>
      </c>
      <c r="Q14164" t="s">
        <v>22818</v>
      </c>
      <c r="S14164" t="s">
        <v>20368</v>
      </c>
    </row>
    <row r="14165" spans="1:19" hidden="1" x14ac:dyDescent="0.2">
      <c r="A14165">
        <v>2719</v>
      </c>
      <c r="B14165" t="s">
        <v>22816</v>
      </c>
      <c r="C14165" t="s">
        <v>105</v>
      </c>
      <c r="D14165">
        <v>5.54</v>
      </c>
      <c r="E14165">
        <v>5</v>
      </c>
      <c r="F14165" t="s">
        <v>22819</v>
      </c>
      <c r="G14165" t="s">
        <v>31</v>
      </c>
      <c r="H14165" t="s">
        <v>46</v>
      </c>
      <c r="I14165" t="s">
        <v>22820</v>
      </c>
      <c r="J14165" t="s">
        <v>43</v>
      </c>
      <c r="K14165"/>
      <c r="L14165" t="s">
        <v>22817</v>
      </c>
      <c r="M14165" t="s">
        <v>26</v>
      </c>
      <c r="N14165">
        <v>2</v>
      </c>
      <c r="P14165" t="s">
        <v>20366</v>
      </c>
      <c r="Q14165" t="s">
        <v>22818</v>
      </c>
      <c r="S14165" t="s">
        <v>20368</v>
      </c>
    </row>
    <row r="14166" spans="1:19" hidden="1" x14ac:dyDescent="0.2">
      <c r="A14166">
        <v>2719</v>
      </c>
      <c r="B14166" t="s">
        <v>22816</v>
      </c>
      <c r="C14166" t="s">
        <v>105</v>
      </c>
      <c r="D14166">
        <v>5.39</v>
      </c>
      <c r="E14166">
        <v>20</v>
      </c>
      <c r="F14166" t="s">
        <v>22819</v>
      </c>
      <c r="G14166" t="s">
        <v>31</v>
      </c>
      <c r="H14166" t="s">
        <v>46</v>
      </c>
      <c r="I14166" t="s">
        <v>22820</v>
      </c>
      <c r="J14166" t="s">
        <v>43</v>
      </c>
      <c r="K14166"/>
      <c r="L14166" t="s">
        <v>22817</v>
      </c>
      <c r="M14166" t="s">
        <v>26</v>
      </c>
      <c r="N14166">
        <v>2</v>
      </c>
      <c r="P14166" t="s">
        <v>20366</v>
      </c>
      <c r="Q14166" t="s">
        <v>22818</v>
      </c>
      <c r="S14166" t="s">
        <v>20368</v>
      </c>
    </row>
    <row r="14167" spans="1:19" hidden="1" x14ac:dyDescent="0.2">
      <c r="A14167">
        <v>2719</v>
      </c>
      <c r="B14167" t="s">
        <v>22816</v>
      </c>
      <c r="C14167" t="s">
        <v>105</v>
      </c>
      <c r="D14167">
        <v>5.2</v>
      </c>
      <c r="E14167">
        <v>40</v>
      </c>
      <c r="F14167" t="s">
        <v>22819</v>
      </c>
      <c r="G14167" t="s">
        <v>31</v>
      </c>
      <c r="H14167" t="s">
        <v>46</v>
      </c>
      <c r="I14167" t="s">
        <v>22820</v>
      </c>
      <c r="J14167" t="s">
        <v>43</v>
      </c>
      <c r="K14167"/>
      <c r="L14167" t="s">
        <v>22817</v>
      </c>
      <c r="M14167" t="s">
        <v>26</v>
      </c>
      <c r="N14167">
        <v>2</v>
      </c>
      <c r="P14167" t="s">
        <v>20366</v>
      </c>
      <c r="Q14167" t="s">
        <v>22818</v>
      </c>
      <c r="S14167" t="s">
        <v>20368</v>
      </c>
    </row>
    <row r="14168" spans="1:19" hidden="1" x14ac:dyDescent="0.2">
      <c r="A14168">
        <v>2719</v>
      </c>
      <c r="B14168" t="s">
        <v>22816</v>
      </c>
      <c r="C14168" t="s">
        <v>105</v>
      </c>
      <c r="D14168">
        <v>5.04</v>
      </c>
      <c r="E14168">
        <v>60</v>
      </c>
      <c r="F14168" t="s">
        <v>22819</v>
      </c>
      <c r="G14168" t="s">
        <v>31</v>
      </c>
      <c r="H14168" t="s">
        <v>46</v>
      </c>
      <c r="I14168" t="s">
        <v>22820</v>
      </c>
      <c r="J14168" t="s">
        <v>43</v>
      </c>
      <c r="K14168"/>
      <c r="L14168" t="s">
        <v>22817</v>
      </c>
      <c r="M14168" t="s">
        <v>26</v>
      </c>
      <c r="N14168">
        <v>2</v>
      </c>
      <c r="P14168" t="s">
        <v>20366</v>
      </c>
      <c r="Q14168" t="s">
        <v>22818</v>
      </c>
      <c r="S14168" t="s">
        <v>20368</v>
      </c>
    </row>
    <row r="14169" spans="1:19" hidden="1" x14ac:dyDescent="0.2">
      <c r="A14169">
        <v>2720</v>
      </c>
      <c r="B14169" t="s">
        <v>22821</v>
      </c>
      <c r="C14169" t="s">
        <v>105</v>
      </c>
      <c r="D14169">
        <v>11.75</v>
      </c>
      <c r="E14169">
        <v>25</v>
      </c>
      <c r="H14169" t="s">
        <v>23</v>
      </c>
      <c r="I14169" t="s">
        <v>21984</v>
      </c>
      <c r="K14169"/>
      <c r="L14169" t="s">
        <v>22822</v>
      </c>
      <c r="M14169" t="s">
        <v>26</v>
      </c>
      <c r="N14169">
        <v>2</v>
      </c>
      <c r="P14169" t="s">
        <v>20366</v>
      </c>
      <c r="Q14169" t="s">
        <v>22823</v>
      </c>
      <c r="S14169" t="s">
        <v>20368</v>
      </c>
    </row>
    <row r="14170" spans="1:19" hidden="1" x14ac:dyDescent="0.2">
      <c r="A14170">
        <v>2721</v>
      </c>
      <c r="B14170" t="s">
        <v>22824</v>
      </c>
      <c r="C14170" t="s">
        <v>21220</v>
      </c>
      <c r="D14170">
        <v>5.04</v>
      </c>
      <c r="E14170">
        <v>25</v>
      </c>
      <c r="F14170" t="s">
        <v>22825</v>
      </c>
      <c r="G14170" t="s">
        <v>55</v>
      </c>
      <c r="H14170" t="s">
        <v>46</v>
      </c>
      <c r="I14170" t="s">
        <v>7719</v>
      </c>
      <c r="K14170"/>
      <c r="L14170" t="s">
        <v>22826</v>
      </c>
      <c r="M14170" t="s">
        <v>26</v>
      </c>
      <c r="N14170">
        <v>2</v>
      </c>
      <c r="P14170" t="s">
        <v>20366</v>
      </c>
      <c r="Q14170" t="s">
        <v>22827</v>
      </c>
      <c r="S14170" t="s">
        <v>20368</v>
      </c>
    </row>
    <row r="14171" spans="1:19" hidden="1" x14ac:dyDescent="0.2">
      <c r="A14171">
        <v>2722</v>
      </c>
      <c r="B14171" t="s">
        <v>22828</v>
      </c>
      <c r="C14171" t="s">
        <v>105</v>
      </c>
      <c r="D14171">
        <v>7.97</v>
      </c>
      <c r="E14171">
        <v>15</v>
      </c>
      <c r="F14171" t="s">
        <v>22785</v>
      </c>
      <c r="I14171" t="s">
        <v>22829</v>
      </c>
      <c r="K14171"/>
      <c r="L14171" t="s">
        <v>22830</v>
      </c>
      <c r="M14171" t="s">
        <v>20396</v>
      </c>
      <c r="N14171">
        <v>4</v>
      </c>
      <c r="P14171" t="s">
        <v>20366</v>
      </c>
      <c r="Q14171" t="s">
        <v>22831</v>
      </c>
      <c r="S14171" t="s">
        <v>20368</v>
      </c>
    </row>
    <row r="14172" spans="1:19" hidden="1" x14ac:dyDescent="0.2">
      <c r="A14172">
        <v>2722</v>
      </c>
      <c r="B14172" t="s">
        <v>22828</v>
      </c>
      <c r="C14172" t="s">
        <v>105</v>
      </c>
      <c r="D14172">
        <v>7.63</v>
      </c>
      <c r="E14172">
        <v>25</v>
      </c>
      <c r="F14172" t="s">
        <v>22785</v>
      </c>
      <c r="I14172" t="s">
        <v>22829</v>
      </c>
      <c r="K14172"/>
      <c r="L14172" t="s">
        <v>22830</v>
      </c>
      <c r="M14172" t="s">
        <v>20396</v>
      </c>
      <c r="N14172">
        <v>4</v>
      </c>
      <c r="P14172" t="s">
        <v>20366</v>
      </c>
      <c r="Q14172" t="s">
        <v>22831</v>
      </c>
      <c r="S14172" t="s">
        <v>20368</v>
      </c>
    </row>
    <row r="14173" spans="1:19" hidden="1" x14ac:dyDescent="0.2">
      <c r="A14173">
        <v>2722</v>
      </c>
      <c r="B14173" t="s">
        <v>22828</v>
      </c>
      <c r="C14173" t="s">
        <v>105</v>
      </c>
      <c r="D14173">
        <v>7.85</v>
      </c>
      <c r="E14173">
        <v>40</v>
      </c>
      <c r="F14173" t="s">
        <v>22785</v>
      </c>
      <c r="I14173" t="s">
        <v>22829</v>
      </c>
      <c r="K14173"/>
      <c r="L14173" t="s">
        <v>22830</v>
      </c>
      <c r="M14173" t="s">
        <v>20396</v>
      </c>
      <c r="N14173">
        <v>4</v>
      </c>
      <c r="P14173" t="s">
        <v>20366</v>
      </c>
      <c r="Q14173" t="s">
        <v>22831</v>
      </c>
      <c r="S14173" t="s">
        <v>20368</v>
      </c>
    </row>
    <row r="14174" spans="1:19" hidden="1" x14ac:dyDescent="0.2">
      <c r="A14174">
        <v>2723</v>
      </c>
      <c r="B14174" t="s">
        <v>22832</v>
      </c>
      <c r="C14174" t="s">
        <v>105</v>
      </c>
      <c r="D14174">
        <v>12.6</v>
      </c>
      <c r="E14174">
        <v>25</v>
      </c>
      <c r="G14174" t="s">
        <v>12576</v>
      </c>
      <c r="H14174" t="s">
        <v>23</v>
      </c>
      <c r="I14174" t="s">
        <v>9034</v>
      </c>
      <c r="K14174"/>
      <c r="L14174" t="s">
        <v>22833</v>
      </c>
      <c r="M14174" t="s">
        <v>20719</v>
      </c>
      <c r="N14174">
        <v>3</v>
      </c>
      <c r="P14174" t="s">
        <v>20366</v>
      </c>
      <c r="Q14174" t="s">
        <v>22834</v>
      </c>
      <c r="S14174" t="s">
        <v>20368</v>
      </c>
    </row>
    <row r="14175" spans="1:19" hidden="1" x14ac:dyDescent="0.2">
      <c r="A14175">
        <v>2724</v>
      </c>
      <c r="B14175" t="s">
        <v>9875</v>
      </c>
      <c r="C14175" t="s">
        <v>105</v>
      </c>
      <c r="D14175">
        <v>2.2400000000000002</v>
      </c>
      <c r="E14175">
        <v>20</v>
      </c>
      <c r="F14175" t="s">
        <v>21251</v>
      </c>
      <c r="G14175" t="s">
        <v>55</v>
      </c>
      <c r="H14175" t="s">
        <v>23</v>
      </c>
      <c r="I14175" t="s">
        <v>3957</v>
      </c>
      <c r="K14175"/>
      <c r="L14175" t="s">
        <v>22835</v>
      </c>
      <c r="M14175" t="s">
        <v>20365</v>
      </c>
      <c r="N14175">
        <v>8</v>
      </c>
      <c r="O14175" t="s">
        <v>9878</v>
      </c>
      <c r="P14175" t="s">
        <v>20366</v>
      </c>
      <c r="Q14175" t="s">
        <v>22836</v>
      </c>
      <c r="S14175" t="s">
        <v>20368</v>
      </c>
    </row>
    <row r="14176" spans="1:19" hidden="1" x14ac:dyDescent="0.2">
      <c r="A14176">
        <v>2724</v>
      </c>
      <c r="B14176" t="s">
        <v>9875</v>
      </c>
      <c r="C14176" t="s">
        <v>20452</v>
      </c>
      <c r="D14176">
        <v>9.65</v>
      </c>
      <c r="E14176" t="s">
        <v>383</v>
      </c>
      <c r="F14176" t="s">
        <v>21251</v>
      </c>
      <c r="G14176" t="s">
        <v>55</v>
      </c>
      <c r="H14176" t="s">
        <v>46</v>
      </c>
      <c r="I14176" t="s">
        <v>3957</v>
      </c>
      <c r="K14176"/>
      <c r="L14176" t="s">
        <v>22835</v>
      </c>
      <c r="M14176" t="s">
        <v>20365</v>
      </c>
      <c r="N14176">
        <v>8</v>
      </c>
      <c r="O14176" t="s">
        <v>9878</v>
      </c>
      <c r="P14176" t="s">
        <v>20366</v>
      </c>
      <c r="Q14176" t="s">
        <v>22836</v>
      </c>
      <c r="S14176" t="s">
        <v>20368</v>
      </c>
    </row>
    <row r="14177" spans="1:19" hidden="1" x14ac:dyDescent="0.2">
      <c r="A14177">
        <v>2724</v>
      </c>
      <c r="B14177" t="s">
        <v>9875</v>
      </c>
      <c r="C14177" t="s">
        <v>105</v>
      </c>
      <c r="D14177">
        <v>2.35</v>
      </c>
      <c r="E14177">
        <v>25</v>
      </c>
      <c r="F14177" t="s">
        <v>21251</v>
      </c>
      <c r="G14177" t="s">
        <v>22837</v>
      </c>
      <c r="H14177" t="s">
        <v>46</v>
      </c>
      <c r="I14177" t="s">
        <v>2981</v>
      </c>
      <c r="K14177"/>
      <c r="L14177" t="s">
        <v>22835</v>
      </c>
      <c r="M14177" t="s">
        <v>20365</v>
      </c>
      <c r="N14177">
        <v>8</v>
      </c>
      <c r="O14177" t="s">
        <v>9878</v>
      </c>
      <c r="P14177" t="s">
        <v>20366</v>
      </c>
      <c r="Q14177" t="s">
        <v>22836</v>
      </c>
      <c r="S14177" t="s">
        <v>20368</v>
      </c>
    </row>
    <row r="14178" spans="1:19" hidden="1" x14ac:dyDescent="0.2">
      <c r="A14178">
        <v>2724</v>
      </c>
      <c r="B14178" t="s">
        <v>9875</v>
      </c>
      <c r="C14178" t="s">
        <v>20452</v>
      </c>
      <c r="D14178">
        <v>9.6199999999999992</v>
      </c>
      <c r="E14178">
        <v>25</v>
      </c>
      <c r="F14178" t="s">
        <v>21251</v>
      </c>
      <c r="G14178" t="s">
        <v>22837</v>
      </c>
      <c r="H14178" t="s">
        <v>46</v>
      </c>
      <c r="I14178" t="s">
        <v>2981</v>
      </c>
      <c r="K14178"/>
      <c r="L14178" t="s">
        <v>22835</v>
      </c>
      <c r="M14178" t="s">
        <v>20365</v>
      </c>
      <c r="N14178">
        <v>8</v>
      </c>
      <c r="O14178" t="s">
        <v>9878</v>
      </c>
      <c r="P14178" t="s">
        <v>20366</v>
      </c>
      <c r="Q14178" t="s">
        <v>22836</v>
      </c>
      <c r="S14178" t="s">
        <v>20368</v>
      </c>
    </row>
    <row r="14179" spans="1:19" hidden="1" x14ac:dyDescent="0.2">
      <c r="A14179">
        <v>2724</v>
      </c>
      <c r="B14179" t="s">
        <v>9875</v>
      </c>
      <c r="C14179" t="s">
        <v>20452</v>
      </c>
      <c r="D14179">
        <v>9.59</v>
      </c>
      <c r="E14179">
        <v>19.5</v>
      </c>
      <c r="F14179" t="s">
        <v>21236</v>
      </c>
      <c r="G14179" t="s">
        <v>55</v>
      </c>
      <c r="H14179" t="s">
        <v>46</v>
      </c>
      <c r="I14179" t="s">
        <v>7117</v>
      </c>
      <c r="K14179"/>
      <c r="L14179" t="s">
        <v>22835</v>
      </c>
      <c r="M14179" t="s">
        <v>20365</v>
      </c>
      <c r="N14179">
        <v>8</v>
      </c>
      <c r="O14179" t="s">
        <v>9878</v>
      </c>
      <c r="P14179" t="s">
        <v>20366</v>
      </c>
      <c r="Q14179" t="s">
        <v>22836</v>
      </c>
      <c r="S14179" t="s">
        <v>20368</v>
      </c>
    </row>
    <row r="14180" spans="1:19" hidden="1" x14ac:dyDescent="0.2">
      <c r="A14180">
        <v>2724</v>
      </c>
      <c r="B14180" t="s">
        <v>9875</v>
      </c>
      <c r="C14180" t="s">
        <v>20452</v>
      </c>
      <c r="D14180">
        <v>9.44</v>
      </c>
      <c r="E14180">
        <v>25</v>
      </c>
      <c r="F14180" t="s">
        <v>22005</v>
      </c>
      <c r="G14180" t="s">
        <v>55</v>
      </c>
      <c r="H14180" t="s">
        <v>46</v>
      </c>
      <c r="I14180" t="s">
        <v>22006</v>
      </c>
      <c r="J14180" t="s">
        <v>20874</v>
      </c>
      <c r="K14180"/>
      <c r="L14180" t="s">
        <v>22835</v>
      </c>
      <c r="M14180" t="s">
        <v>20365</v>
      </c>
      <c r="N14180">
        <v>8</v>
      </c>
      <c r="O14180" t="s">
        <v>9878</v>
      </c>
      <c r="P14180" t="s">
        <v>20366</v>
      </c>
      <c r="Q14180" t="s">
        <v>22836</v>
      </c>
      <c r="S14180" t="s">
        <v>20368</v>
      </c>
    </row>
    <row r="14181" spans="1:19" hidden="1" x14ac:dyDescent="0.2">
      <c r="A14181">
        <v>2727</v>
      </c>
      <c r="B14181" t="s">
        <v>9689</v>
      </c>
      <c r="C14181" t="s">
        <v>20452</v>
      </c>
      <c r="D14181">
        <v>9.8699999999999992</v>
      </c>
      <c r="E14181">
        <v>20</v>
      </c>
      <c r="F14181" t="s">
        <v>22838</v>
      </c>
      <c r="G14181" t="s">
        <v>55</v>
      </c>
      <c r="H14181" t="s">
        <v>46</v>
      </c>
      <c r="I14181" t="s">
        <v>7117</v>
      </c>
      <c r="K14181"/>
      <c r="L14181" t="s">
        <v>22839</v>
      </c>
      <c r="M14181" t="s">
        <v>22840</v>
      </c>
      <c r="N14181">
        <v>6</v>
      </c>
      <c r="O14181" t="s">
        <v>9691</v>
      </c>
      <c r="P14181" t="s">
        <v>20366</v>
      </c>
      <c r="Q14181" t="s">
        <v>22841</v>
      </c>
      <c r="S14181" t="s">
        <v>20368</v>
      </c>
    </row>
    <row r="14182" spans="1:19" hidden="1" x14ac:dyDescent="0.2">
      <c r="A14182">
        <v>2728</v>
      </c>
      <c r="B14182" t="s">
        <v>9140</v>
      </c>
      <c r="C14182" t="s">
        <v>105</v>
      </c>
      <c r="D14182">
        <v>4.26</v>
      </c>
      <c r="E14182">
        <v>10</v>
      </c>
      <c r="F14182" t="s">
        <v>22011</v>
      </c>
      <c r="G14182" t="s">
        <v>55</v>
      </c>
      <c r="H14182" t="s">
        <v>46</v>
      </c>
      <c r="I14182" t="s">
        <v>4388</v>
      </c>
      <c r="K14182"/>
      <c r="L14182" t="s">
        <v>22842</v>
      </c>
      <c r="M14182" t="s">
        <v>21059</v>
      </c>
      <c r="N14182">
        <v>5</v>
      </c>
      <c r="O14182" t="s">
        <v>22843</v>
      </c>
      <c r="P14182" t="s">
        <v>20366</v>
      </c>
      <c r="Q14182" t="s">
        <v>22844</v>
      </c>
      <c r="S14182" t="s">
        <v>20368</v>
      </c>
    </row>
    <row r="14183" spans="1:19" hidden="1" x14ac:dyDescent="0.2">
      <c r="A14183">
        <v>2728</v>
      </c>
      <c r="B14183" t="s">
        <v>9140</v>
      </c>
      <c r="C14183" t="s">
        <v>105</v>
      </c>
      <c r="D14183">
        <v>4.25</v>
      </c>
      <c r="E14183">
        <v>40</v>
      </c>
      <c r="F14183" t="s">
        <v>22011</v>
      </c>
      <c r="G14183" t="s">
        <v>55</v>
      </c>
      <c r="H14183" t="s">
        <v>46</v>
      </c>
      <c r="I14183" t="s">
        <v>4388</v>
      </c>
      <c r="K14183"/>
      <c r="L14183" t="s">
        <v>22842</v>
      </c>
      <c r="M14183" t="s">
        <v>21059</v>
      </c>
      <c r="N14183">
        <v>5</v>
      </c>
      <c r="O14183" t="s">
        <v>22843</v>
      </c>
      <c r="P14183" t="s">
        <v>20366</v>
      </c>
      <c r="Q14183" t="s">
        <v>22844</v>
      </c>
      <c r="S14183" t="s">
        <v>20368</v>
      </c>
    </row>
    <row r="14184" spans="1:19" hidden="1" x14ac:dyDescent="0.2">
      <c r="A14184">
        <v>2728</v>
      </c>
      <c r="B14184" t="s">
        <v>9140</v>
      </c>
      <c r="C14184" t="s">
        <v>20452</v>
      </c>
      <c r="D14184">
        <v>10.71</v>
      </c>
      <c r="E14184">
        <v>25</v>
      </c>
      <c r="F14184" t="s">
        <v>22009</v>
      </c>
      <c r="G14184" t="s">
        <v>55</v>
      </c>
      <c r="H14184" t="s">
        <v>23</v>
      </c>
      <c r="I14184" t="s">
        <v>22010</v>
      </c>
      <c r="K14184"/>
      <c r="L14184" t="s">
        <v>22842</v>
      </c>
      <c r="M14184" t="s">
        <v>21059</v>
      </c>
      <c r="N14184">
        <v>5</v>
      </c>
      <c r="O14184" t="s">
        <v>22843</v>
      </c>
      <c r="P14184" t="s">
        <v>20366</v>
      </c>
      <c r="Q14184" t="s">
        <v>22844</v>
      </c>
      <c r="S14184" t="s">
        <v>20368</v>
      </c>
    </row>
    <row r="14185" spans="1:19" hidden="1" x14ac:dyDescent="0.2">
      <c r="A14185">
        <v>2728</v>
      </c>
      <c r="B14185" t="s">
        <v>9140</v>
      </c>
      <c r="C14185" t="s">
        <v>20452</v>
      </c>
      <c r="D14185">
        <v>10.66</v>
      </c>
      <c r="E14185">
        <v>25</v>
      </c>
      <c r="F14185" t="s">
        <v>22011</v>
      </c>
      <c r="G14185" t="s">
        <v>55</v>
      </c>
      <c r="H14185" t="s">
        <v>46</v>
      </c>
      <c r="I14185" t="s">
        <v>13226</v>
      </c>
      <c r="K14185"/>
      <c r="L14185" t="s">
        <v>22842</v>
      </c>
      <c r="M14185" t="s">
        <v>21059</v>
      </c>
      <c r="N14185">
        <v>5</v>
      </c>
      <c r="O14185" t="s">
        <v>22843</v>
      </c>
      <c r="P14185" t="s">
        <v>20366</v>
      </c>
      <c r="Q14185" t="s">
        <v>22844</v>
      </c>
      <c r="S14185" t="s">
        <v>20368</v>
      </c>
    </row>
    <row r="14186" spans="1:19" hidden="1" x14ac:dyDescent="0.2">
      <c r="A14186">
        <v>2733</v>
      </c>
      <c r="B14186" t="s">
        <v>22845</v>
      </c>
      <c r="C14186" t="s">
        <v>105</v>
      </c>
      <c r="D14186">
        <v>2.9</v>
      </c>
      <c r="E14186">
        <v>21</v>
      </c>
      <c r="F14186" t="s">
        <v>22032</v>
      </c>
      <c r="G14186" t="s">
        <v>31</v>
      </c>
      <c r="H14186" t="s">
        <v>23</v>
      </c>
      <c r="I14186" t="s">
        <v>22033</v>
      </c>
      <c r="K14186"/>
      <c r="L14186" t="s">
        <v>22846</v>
      </c>
      <c r="M14186" t="s">
        <v>20719</v>
      </c>
      <c r="N14186">
        <v>3</v>
      </c>
      <c r="O14186" t="s">
        <v>22847</v>
      </c>
      <c r="P14186" t="s">
        <v>20366</v>
      </c>
      <c r="Q14186" t="s">
        <v>22848</v>
      </c>
      <c r="S14186" t="s">
        <v>20368</v>
      </c>
    </row>
    <row r="14187" spans="1:19" hidden="1" x14ac:dyDescent="0.2">
      <c r="A14187">
        <v>2733</v>
      </c>
      <c r="B14187" t="s">
        <v>22845</v>
      </c>
      <c r="C14187" t="s">
        <v>105</v>
      </c>
      <c r="D14187">
        <v>2.75</v>
      </c>
      <c r="E14187" t="s">
        <v>22037</v>
      </c>
      <c r="F14187" t="s">
        <v>22849</v>
      </c>
      <c r="G14187" t="s">
        <v>189</v>
      </c>
      <c r="H14187" t="s">
        <v>23</v>
      </c>
      <c r="I14187" t="s">
        <v>22033</v>
      </c>
      <c r="K14187"/>
      <c r="L14187" t="s">
        <v>22846</v>
      </c>
      <c r="M14187" t="s">
        <v>20719</v>
      </c>
      <c r="N14187">
        <v>3</v>
      </c>
      <c r="O14187" t="s">
        <v>22847</v>
      </c>
      <c r="P14187" t="s">
        <v>20366</v>
      </c>
      <c r="Q14187" t="s">
        <v>22848</v>
      </c>
      <c r="S14187" t="s">
        <v>20368</v>
      </c>
    </row>
    <row r="14188" spans="1:19" hidden="1" x14ac:dyDescent="0.2">
      <c r="A14188">
        <v>2734</v>
      </c>
      <c r="B14188" t="s">
        <v>22850</v>
      </c>
      <c r="C14188" t="s">
        <v>105</v>
      </c>
      <c r="D14188">
        <v>3.38</v>
      </c>
      <c r="E14188">
        <v>25</v>
      </c>
      <c r="F14188" t="s">
        <v>3222</v>
      </c>
      <c r="G14188" t="s">
        <v>12576</v>
      </c>
      <c r="H14188" t="s">
        <v>23</v>
      </c>
      <c r="I14188" t="s">
        <v>590</v>
      </c>
      <c r="K14188"/>
      <c r="L14188" t="s">
        <v>22851</v>
      </c>
      <c r="M14188" t="s">
        <v>26</v>
      </c>
      <c r="N14188">
        <v>2</v>
      </c>
      <c r="O14188" t="s">
        <v>22852</v>
      </c>
      <c r="P14188" t="s">
        <v>20366</v>
      </c>
      <c r="Q14188" t="s">
        <v>22853</v>
      </c>
      <c r="S14188" t="s">
        <v>20368</v>
      </c>
    </row>
    <row r="14189" spans="1:19" hidden="1" x14ac:dyDescent="0.2">
      <c r="A14189">
        <v>2734</v>
      </c>
      <c r="B14189" t="s">
        <v>22850</v>
      </c>
      <c r="C14189" t="s">
        <v>105</v>
      </c>
      <c r="D14189">
        <v>7.5</v>
      </c>
      <c r="E14189">
        <v>30</v>
      </c>
      <c r="F14189" t="s">
        <v>22854</v>
      </c>
      <c r="G14189" t="s">
        <v>55</v>
      </c>
      <c r="H14189" t="s">
        <v>23</v>
      </c>
      <c r="I14189" t="s">
        <v>18085</v>
      </c>
      <c r="K14189"/>
      <c r="L14189" t="s">
        <v>22851</v>
      </c>
      <c r="M14189" t="s">
        <v>26</v>
      </c>
      <c r="N14189">
        <v>2</v>
      </c>
      <c r="O14189" t="s">
        <v>22852</v>
      </c>
      <c r="P14189" t="s">
        <v>20366</v>
      </c>
      <c r="Q14189" t="s">
        <v>22853</v>
      </c>
      <c r="S14189" t="s">
        <v>20368</v>
      </c>
    </row>
    <row r="14190" spans="1:19" hidden="1" x14ac:dyDescent="0.2">
      <c r="A14190">
        <v>2734</v>
      </c>
      <c r="B14190" t="s">
        <v>22850</v>
      </c>
      <c r="C14190" t="s">
        <v>20452</v>
      </c>
      <c r="D14190">
        <v>8</v>
      </c>
      <c r="E14190">
        <v>30</v>
      </c>
      <c r="F14190" t="s">
        <v>22854</v>
      </c>
      <c r="G14190" t="s">
        <v>55</v>
      </c>
      <c r="H14190" t="s">
        <v>23</v>
      </c>
      <c r="I14190" t="s">
        <v>18085</v>
      </c>
      <c r="K14190"/>
      <c r="L14190" t="s">
        <v>22851</v>
      </c>
      <c r="M14190" t="s">
        <v>26</v>
      </c>
      <c r="N14190">
        <v>2</v>
      </c>
      <c r="O14190" t="s">
        <v>22852</v>
      </c>
      <c r="P14190" t="s">
        <v>20366</v>
      </c>
      <c r="Q14190" t="s">
        <v>22853</v>
      </c>
      <c r="S14190" t="s">
        <v>20368</v>
      </c>
    </row>
    <row r="14191" spans="1:19" hidden="1" x14ac:dyDescent="0.2">
      <c r="A14191">
        <v>2734</v>
      </c>
      <c r="B14191" t="s">
        <v>22850</v>
      </c>
      <c r="C14191" t="s">
        <v>105</v>
      </c>
      <c r="D14191">
        <v>6</v>
      </c>
      <c r="E14191">
        <v>20</v>
      </c>
      <c r="F14191" t="s">
        <v>22855</v>
      </c>
      <c r="G14191" t="s">
        <v>31</v>
      </c>
      <c r="H14191" t="s">
        <v>23</v>
      </c>
      <c r="I14191" t="s">
        <v>5932</v>
      </c>
      <c r="K14191"/>
      <c r="L14191" t="s">
        <v>22851</v>
      </c>
      <c r="M14191" t="s">
        <v>26</v>
      </c>
      <c r="N14191">
        <v>2</v>
      </c>
      <c r="O14191" t="s">
        <v>22852</v>
      </c>
      <c r="P14191" t="s">
        <v>20366</v>
      </c>
      <c r="Q14191" t="s">
        <v>22853</v>
      </c>
      <c r="S14191" t="s">
        <v>20368</v>
      </c>
    </row>
    <row r="14192" spans="1:19" hidden="1" x14ac:dyDescent="0.2">
      <c r="A14192">
        <v>2734</v>
      </c>
      <c r="B14192" t="s">
        <v>22850</v>
      </c>
      <c r="C14192" t="s">
        <v>105</v>
      </c>
      <c r="D14192">
        <v>3.65</v>
      </c>
      <c r="E14192">
        <v>25</v>
      </c>
      <c r="F14192" t="s">
        <v>22855</v>
      </c>
      <c r="G14192" t="s">
        <v>12576</v>
      </c>
      <c r="H14192" t="s">
        <v>23</v>
      </c>
      <c r="I14192" t="s">
        <v>20770</v>
      </c>
      <c r="K14192"/>
      <c r="L14192" t="s">
        <v>22851</v>
      </c>
      <c r="M14192" t="s">
        <v>26</v>
      </c>
      <c r="N14192">
        <v>2</v>
      </c>
      <c r="O14192" t="s">
        <v>22852</v>
      </c>
      <c r="P14192" t="s">
        <v>20366</v>
      </c>
      <c r="Q14192" t="s">
        <v>22853</v>
      </c>
      <c r="S14192" t="s">
        <v>20368</v>
      </c>
    </row>
    <row r="14193" spans="1:19" hidden="1" x14ac:dyDescent="0.2">
      <c r="A14193">
        <v>2734</v>
      </c>
      <c r="B14193" t="s">
        <v>22850</v>
      </c>
      <c r="C14193" t="s">
        <v>105</v>
      </c>
      <c r="D14193">
        <v>7.5</v>
      </c>
      <c r="F14193" t="s">
        <v>22855</v>
      </c>
      <c r="G14193" t="s">
        <v>520</v>
      </c>
      <c r="I14193" t="s">
        <v>22856</v>
      </c>
      <c r="K14193"/>
      <c r="L14193" t="s">
        <v>22851</v>
      </c>
      <c r="M14193" t="s">
        <v>26</v>
      </c>
      <c r="N14193">
        <v>2</v>
      </c>
      <c r="O14193" t="s">
        <v>22852</v>
      </c>
      <c r="P14193" t="s">
        <v>20366</v>
      </c>
      <c r="Q14193" t="s">
        <v>22853</v>
      </c>
      <c r="S14193" t="s">
        <v>20368</v>
      </c>
    </row>
    <row r="14194" spans="1:19" hidden="1" x14ac:dyDescent="0.2">
      <c r="A14194">
        <v>2734</v>
      </c>
      <c r="B14194" t="s">
        <v>22850</v>
      </c>
      <c r="C14194" t="s">
        <v>20452</v>
      </c>
      <c r="D14194">
        <v>8.4</v>
      </c>
      <c r="F14194" t="s">
        <v>22855</v>
      </c>
      <c r="G14194" t="s">
        <v>520</v>
      </c>
      <c r="I14194" t="s">
        <v>22856</v>
      </c>
      <c r="K14194"/>
      <c r="L14194" t="s">
        <v>22851</v>
      </c>
      <c r="M14194" t="s">
        <v>26</v>
      </c>
      <c r="N14194">
        <v>2</v>
      </c>
      <c r="O14194" t="s">
        <v>22852</v>
      </c>
      <c r="P14194" t="s">
        <v>20366</v>
      </c>
      <c r="Q14194" t="s">
        <v>22853</v>
      </c>
      <c r="S14194" t="s">
        <v>20368</v>
      </c>
    </row>
    <row r="14195" spans="1:19" hidden="1" x14ac:dyDescent="0.2">
      <c r="A14195">
        <v>2734</v>
      </c>
      <c r="B14195" t="s">
        <v>22850</v>
      </c>
      <c r="C14195" t="s">
        <v>105</v>
      </c>
      <c r="D14195">
        <v>5.4</v>
      </c>
      <c r="F14195" t="s">
        <v>3222</v>
      </c>
      <c r="G14195" t="s">
        <v>189</v>
      </c>
      <c r="I14195" t="s">
        <v>22857</v>
      </c>
      <c r="K14195"/>
      <c r="L14195" t="s">
        <v>22851</v>
      </c>
      <c r="M14195" t="s">
        <v>26</v>
      </c>
      <c r="N14195">
        <v>2</v>
      </c>
      <c r="O14195" t="s">
        <v>22852</v>
      </c>
      <c r="P14195" t="s">
        <v>20366</v>
      </c>
      <c r="Q14195" t="s">
        <v>22853</v>
      </c>
      <c r="S14195" t="s">
        <v>20368</v>
      </c>
    </row>
    <row r="14196" spans="1:19" hidden="1" x14ac:dyDescent="0.2">
      <c r="A14196">
        <v>2735</v>
      </c>
      <c r="B14196" t="s">
        <v>942</v>
      </c>
      <c r="C14196" t="s">
        <v>105</v>
      </c>
      <c r="D14196">
        <v>9.09</v>
      </c>
      <c r="E14196">
        <v>25</v>
      </c>
      <c r="F14196" t="s">
        <v>218</v>
      </c>
      <c r="G14196" t="s">
        <v>22394</v>
      </c>
      <c r="H14196" t="s">
        <v>23</v>
      </c>
      <c r="I14196" t="s">
        <v>19984</v>
      </c>
      <c r="J14196" t="s">
        <v>20874</v>
      </c>
      <c r="K14196"/>
      <c r="L14196" t="s">
        <v>22858</v>
      </c>
      <c r="M14196" t="s">
        <v>26</v>
      </c>
      <c r="N14196">
        <v>2</v>
      </c>
      <c r="P14196" t="s">
        <v>20366</v>
      </c>
      <c r="Q14196" t="s">
        <v>22859</v>
      </c>
      <c r="S14196" t="s">
        <v>20368</v>
      </c>
    </row>
    <row r="14197" spans="1:19" hidden="1" x14ac:dyDescent="0.2">
      <c r="A14197">
        <v>2736</v>
      </c>
      <c r="B14197" t="s">
        <v>9697</v>
      </c>
      <c r="C14197" t="s">
        <v>20452</v>
      </c>
      <c r="D14197">
        <v>8.98</v>
      </c>
      <c r="E14197">
        <v>25</v>
      </c>
      <c r="F14197" t="s">
        <v>10896</v>
      </c>
      <c r="G14197" t="s">
        <v>55</v>
      </c>
      <c r="H14197" t="s">
        <v>46</v>
      </c>
      <c r="I14197" t="s">
        <v>22860</v>
      </c>
      <c r="K14197"/>
      <c r="L14197" t="s">
        <v>22861</v>
      </c>
      <c r="M14197" t="s">
        <v>20623</v>
      </c>
      <c r="N14197">
        <v>6</v>
      </c>
      <c r="O14197" t="s">
        <v>9699</v>
      </c>
      <c r="P14197" t="s">
        <v>20366</v>
      </c>
      <c r="Q14197" t="s">
        <v>22862</v>
      </c>
      <c r="S14197" t="s">
        <v>20368</v>
      </c>
    </row>
    <row r="14198" spans="1:19" hidden="1" x14ac:dyDescent="0.2">
      <c r="A14198">
        <v>2736</v>
      </c>
      <c r="B14198" t="s">
        <v>9697</v>
      </c>
      <c r="C14198" t="s">
        <v>20441</v>
      </c>
      <c r="D14198">
        <v>10.73</v>
      </c>
      <c r="E14198">
        <v>25</v>
      </c>
      <c r="F14198" t="s">
        <v>10896</v>
      </c>
      <c r="G14198" t="s">
        <v>55</v>
      </c>
      <c r="H14198" t="s">
        <v>46</v>
      </c>
      <c r="I14198" t="s">
        <v>22860</v>
      </c>
      <c r="K14198"/>
      <c r="L14198" t="s">
        <v>22861</v>
      </c>
      <c r="M14198" t="s">
        <v>20623</v>
      </c>
      <c r="N14198">
        <v>6</v>
      </c>
      <c r="O14198" t="s">
        <v>9699</v>
      </c>
      <c r="P14198" t="s">
        <v>20366</v>
      </c>
      <c r="Q14198" t="s">
        <v>22862</v>
      </c>
      <c r="S14198" t="s">
        <v>20368</v>
      </c>
    </row>
    <row r="14199" spans="1:19" hidden="1" x14ac:dyDescent="0.2">
      <c r="A14199">
        <v>2739</v>
      </c>
      <c r="B14199" t="s">
        <v>22863</v>
      </c>
      <c r="C14199" t="s">
        <v>20452</v>
      </c>
      <c r="D14199">
        <v>5.6</v>
      </c>
      <c r="E14199">
        <v>25</v>
      </c>
      <c r="G14199" t="s">
        <v>55</v>
      </c>
      <c r="H14199" t="s">
        <v>23</v>
      </c>
      <c r="I14199" t="s">
        <v>9606</v>
      </c>
      <c r="K14199"/>
      <c r="L14199" t="s">
        <v>22864</v>
      </c>
      <c r="M14199" t="s">
        <v>26</v>
      </c>
      <c r="N14199">
        <v>2</v>
      </c>
      <c r="P14199" t="s">
        <v>20366</v>
      </c>
      <c r="Q14199" t="s">
        <v>22865</v>
      </c>
      <c r="S14199" t="s">
        <v>20368</v>
      </c>
    </row>
    <row r="14200" spans="1:19" hidden="1" x14ac:dyDescent="0.2">
      <c r="A14200">
        <v>2739</v>
      </c>
      <c r="B14200" t="s">
        <v>22863</v>
      </c>
      <c r="C14200" t="s">
        <v>20441</v>
      </c>
      <c r="D14200">
        <v>9.4</v>
      </c>
      <c r="E14200">
        <v>25</v>
      </c>
      <c r="G14200" t="s">
        <v>55</v>
      </c>
      <c r="H14200" t="s">
        <v>23</v>
      </c>
      <c r="I14200" t="s">
        <v>9606</v>
      </c>
      <c r="K14200"/>
      <c r="L14200" t="s">
        <v>22864</v>
      </c>
      <c r="M14200" t="s">
        <v>26</v>
      </c>
      <c r="N14200">
        <v>2</v>
      </c>
      <c r="P14200" t="s">
        <v>20366</v>
      </c>
      <c r="Q14200" t="s">
        <v>22865</v>
      </c>
      <c r="S14200" t="s">
        <v>20368</v>
      </c>
    </row>
    <row r="14201" spans="1:19" hidden="1" x14ac:dyDescent="0.2">
      <c r="A14201">
        <v>2740</v>
      </c>
      <c r="B14201" t="s">
        <v>22866</v>
      </c>
      <c r="C14201" t="s">
        <v>20452</v>
      </c>
      <c r="D14201">
        <v>8.8000000000000007</v>
      </c>
      <c r="G14201" t="s">
        <v>240</v>
      </c>
      <c r="I14201" t="s">
        <v>21301</v>
      </c>
      <c r="K14201"/>
      <c r="L14201" t="s">
        <v>22867</v>
      </c>
      <c r="M14201" t="s">
        <v>26</v>
      </c>
      <c r="N14201">
        <v>2</v>
      </c>
      <c r="P14201" t="s">
        <v>20366</v>
      </c>
      <c r="Q14201" t="s">
        <v>22868</v>
      </c>
      <c r="S14201" t="s">
        <v>20368</v>
      </c>
    </row>
    <row r="14202" spans="1:19" hidden="1" x14ac:dyDescent="0.2">
      <c r="A14202">
        <v>2740</v>
      </c>
      <c r="B14202" t="s">
        <v>22866</v>
      </c>
      <c r="C14202" t="s">
        <v>20441</v>
      </c>
      <c r="D14202">
        <v>12.03</v>
      </c>
      <c r="G14202" t="s">
        <v>240</v>
      </c>
      <c r="I14202" t="s">
        <v>21301</v>
      </c>
      <c r="K14202"/>
      <c r="L14202" t="s">
        <v>22867</v>
      </c>
      <c r="M14202" t="s">
        <v>26</v>
      </c>
      <c r="N14202">
        <v>2</v>
      </c>
      <c r="P14202" t="s">
        <v>20366</v>
      </c>
      <c r="Q14202" t="s">
        <v>22868</v>
      </c>
      <c r="S14202" t="s">
        <v>20368</v>
      </c>
    </row>
    <row r="14203" spans="1:19" hidden="1" x14ac:dyDescent="0.2">
      <c r="A14203">
        <v>2740</v>
      </c>
      <c r="B14203" t="s">
        <v>22866</v>
      </c>
      <c r="C14203" t="s">
        <v>20452</v>
      </c>
      <c r="D14203">
        <v>8.8000000000000007</v>
      </c>
      <c r="I14203" t="s">
        <v>22869</v>
      </c>
      <c r="K14203"/>
      <c r="L14203" t="s">
        <v>22867</v>
      </c>
      <c r="M14203" t="s">
        <v>26</v>
      </c>
      <c r="N14203">
        <v>2</v>
      </c>
      <c r="P14203" t="s">
        <v>20366</v>
      </c>
      <c r="Q14203" t="s">
        <v>22868</v>
      </c>
      <c r="S14203" t="s">
        <v>20368</v>
      </c>
    </row>
    <row r="14204" spans="1:19" hidden="1" x14ac:dyDescent="0.2">
      <c r="A14204">
        <v>2740</v>
      </c>
      <c r="B14204" t="s">
        <v>22866</v>
      </c>
      <c r="C14204" t="s">
        <v>20441</v>
      </c>
      <c r="D14204">
        <v>11.14</v>
      </c>
      <c r="I14204" t="s">
        <v>22869</v>
      </c>
      <c r="K14204"/>
      <c r="L14204" t="s">
        <v>22867</v>
      </c>
      <c r="M14204" t="s">
        <v>26</v>
      </c>
      <c r="N14204">
        <v>2</v>
      </c>
      <c r="P14204" t="s">
        <v>20366</v>
      </c>
      <c r="Q14204" t="s">
        <v>22868</v>
      </c>
      <c r="S14204" t="s">
        <v>20368</v>
      </c>
    </row>
    <row r="14205" spans="1:19" hidden="1" x14ac:dyDescent="0.2">
      <c r="A14205">
        <v>2743</v>
      </c>
      <c r="B14205" t="s">
        <v>22870</v>
      </c>
      <c r="C14205" t="s">
        <v>20452</v>
      </c>
      <c r="D14205">
        <v>8.83</v>
      </c>
      <c r="I14205" t="s">
        <v>22871</v>
      </c>
      <c r="K14205"/>
      <c r="L14205" t="s">
        <v>22872</v>
      </c>
      <c r="M14205" t="s">
        <v>26</v>
      </c>
      <c r="N14205">
        <v>2</v>
      </c>
      <c r="P14205" t="s">
        <v>20366</v>
      </c>
      <c r="Q14205" t="s">
        <v>22873</v>
      </c>
      <c r="S14205" t="s">
        <v>20368</v>
      </c>
    </row>
    <row r="14206" spans="1:19" hidden="1" x14ac:dyDescent="0.2">
      <c r="A14206">
        <v>2743</v>
      </c>
      <c r="B14206" t="s">
        <v>22870</v>
      </c>
      <c r="C14206" t="s">
        <v>20441</v>
      </c>
      <c r="D14206">
        <v>10.85</v>
      </c>
      <c r="I14206" t="s">
        <v>22871</v>
      </c>
      <c r="K14206"/>
      <c r="L14206" t="s">
        <v>22872</v>
      </c>
      <c r="M14206" t="s">
        <v>26</v>
      </c>
      <c r="N14206">
        <v>2</v>
      </c>
      <c r="P14206" t="s">
        <v>20366</v>
      </c>
      <c r="Q14206" t="s">
        <v>22873</v>
      </c>
      <c r="S14206" t="s">
        <v>20368</v>
      </c>
    </row>
    <row r="14207" spans="1:19" hidden="1" x14ac:dyDescent="0.2">
      <c r="A14207">
        <v>2744</v>
      </c>
      <c r="B14207" t="s">
        <v>22874</v>
      </c>
      <c r="C14207" t="s">
        <v>105</v>
      </c>
      <c r="D14207">
        <v>8.19</v>
      </c>
      <c r="E14207">
        <v>25</v>
      </c>
      <c r="F14207" t="s">
        <v>20813</v>
      </c>
      <c r="G14207" t="s">
        <v>55</v>
      </c>
      <c r="H14207" t="s">
        <v>46</v>
      </c>
      <c r="I14207" t="s">
        <v>20814</v>
      </c>
      <c r="K14207"/>
      <c r="L14207" t="s">
        <v>22875</v>
      </c>
      <c r="M14207" t="s">
        <v>26</v>
      </c>
      <c r="N14207">
        <v>2</v>
      </c>
      <c r="P14207" t="s">
        <v>20366</v>
      </c>
      <c r="Q14207" t="s">
        <v>22876</v>
      </c>
      <c r="S14207" t="s">
        <v>20368</v>
      </c>
    </row>
    <row r="14208" spans="1:19" hidden="1" x14ac:dyDescent="0.2">
      <c r="A14208">
        <v>2744</v>
      </c>
      <c r="B14208" t="s">
        <v>22874</v>
      </c>
      <c r="C14208" t="s">
        <v>20452</v>
      </c>
      <c r="D14208">
        <v>10.94</v>
      </c>
      <c r="E14208">
        <v>25</v>
      </c>
      <c r="F14208" t="s">
        <v>20813</v>
      </c>
      <c r="G14208" t="s">
        <v>55</v>
      </c>
      <c r="H14208" t="s">
        <v>46</v>
      </c>
      <c r="I14208" t="s">
        <v>20814</v>
      </c>
      <c r="K14208"/>
      <c r="L14208" t="s">
        <v>22875</v>
      </c>
      <c r="M14208" t="s">
        <v>26</v>
      </c>
      <c r="N14208">
        <v>2</v>
      </c>
      <c r="P14208" t="s">
        <v>20366</v>
      </c>
      <c r="Q14208" t="s">
        <v>22876</v>
      </c>
      <c r="S14208" t="s">
        <v>20368</v>
      </c>
    </row>
    <row r="14209" spans="1:19" hidden="1" x14ac:dyDescent="0.2">
      <c r="A14209">
        <v>2745</v>
      </c>
      <c r="B14209" t="s">
        <v>22877</v>
      </c>
      <c r="C14209" t="s">
        <v>105</v>
      </c>
      <c r="D14209">
        <v>8.32</v>
      </c>
      <c r="E14209">
        <v>25</v>
      </c>
      <c r="F14209" t="s">
        <v>20813</v>
      </c>
      <c r="G14209" t="s">
        <v>55</v>
      </c>
      <c r="H14209" t="s">
        <v>46</v>
      </c>
      <c r="I14209" t="s">
        <v>20814</v>
      </c>
      <c r="K14209"/>
      <c r="L14209" t="s">
        <v>22878</v>
      </c>
      <c r="M14209" t="s">
        <v>20396</v>
      </c>
      <c r="N14209">
        <v>4</v>
      </c>
      <c r="P14209" t="s">
        <v>20366</v>
      </c>
      <c r="Q14209" t="s">
        <v>22879</v>
      </c>
      <c r="S14209" t="s">
        <v>20368</v>
      </c>
    </row>
    <row r="14210" spans="1:19" hidden="1" x14ac:dyDescent="0.2">
      <c r="A14210">
        <v>2745</v>
      </c>
      <c r="B14210" t="s">
        <v>22877</v>
      </c>
      <c r="C14210" t="s">
        <v>20452</v>
      </c>
      <c r="D14210">
        <v>11.05</v>
      </c>
      <c r="E14210">
        <v>25</v>
      </c>
      <c r="F14210" t="s">
        <v>20813</v>
      </c>
      <c r="G14210" t="s">
        <v>55</v>
      </c>
      <c r="H14210" t="s">
        <v>46</v>
      </c>
      <c r="I14210" t="s">
        <v>20814</v>
      </c>
      <c r="K14210"/>
      <c r="L14210" t="s">
        <v>22878</v>
      </c>
      <c r="M14210" t="s">
        <v>20396</v>
      </c>
      <c r="N14210">
        <v>4</v>
      </c>
      <c r="P14210" t="s">
        <v>20366</v>
      </c>
      <c r="Q14210" t="s">
        <v>22879</v>
      </c>
      <c r="S14210" t="s">
        <v>20368</v>
      </c>
    </row>
    <row r="14211" spans="1:19" hidden="1" x14ac:dyDescent="0.2">
      <c r="A14211">
        <v>2748</v>
      </c>
      <c r="B14211" t="s">
        <v>22880</v>
      </c>
      <c r="C14211" t="s">
        <v>105</v>
      </c>
      <c r="D14211">
        <v>6.53</v>
      </c>
      <c r="E14211">
        <v>20</v>
      </c>
      <c r="F14211" t="s">
        <v>22881</v>
      </c>
      <c r="G14211" t="s">
        <v>31</v>
      </c>
      <c r="H14211" t="s">
        <v>46</v>
      </c>
      <c r="I14211" t="s">
        <v>22882</v>
      </c>
      <c r="K14211"/>
      <c r="L14211" t="s">
        <v>22883</v>
      </c>
      <c r="M14211" t="s">
        <v>26</v>
      </c>
      <c r="N14211">
        <v>2</v>
      </c>
      <c r="O14211" t="s">
        <v>22884</v>
      </c>
      <c r="P14211" t="s">
        <v>20366</v>
      </c>
      <c r="Q14211" t="s">
        <v>22885</v>
      </c>
      <c r="S14211" t="s">
        <v>20368</v>
      </c>
    </row>
    <row r="14212" spans="1:19" hidden="1" x14ac:dyDescent="0.2">
      <c r="A14212">
        <v>2749</v>
      </c>
      <c r="B14212" t="s">
        <v>22886</v>
      </c>
      <c r="C14212" t="s">
        <v>105</v>
      </c>
      <c r="D14212">
        <v>6.78</v>
      </c>
      <c r="E14212">
        <v>20</v>
      </c>
      <c r="F14212" t="s">
        <v>22887</v>
      </c>
      <c r="H14212" t="s">
        <v>46</v>
      </c>
      <c r="I14212" t="s">
        <v>22882</v>
      </c>
      <c r="K14212"/>
      <c r="L14212" t="s">
        <v>22888</v>
      </c>
      <c r="M14212" t="s">
        <v>26</v>
      </c>
      <c r="N14212">
        <v>2</v>
      </c>
      <c r="O14212" t="s">
        <v>22889</v>
      </c>
      <c r="P14212" t="s">
        <v>20366</v>
      </c>
      <c r="Q14212" t="s">
        <v>22890</v>
      </c>
      <c r="S14212" t="s">
        <v>20368</v>
      </c>
    </row>
    <row r="14213" spans="1:19" hidden="1" x14ac:dyDescent="0.2">
      <c r="A14213">
        <v>2750</v>
      </c>
      <c r="B14213" t="s">
        <v>22891</v>
      </c>
      <c r="C14213" t="s">
        <v>105</v>
      </c>
      <c r="D14213">
        <v>7.35</v>
      </c>
      <c r="G14213" t="s">
        <v>31</v>
      </c>
      <c r="H14213" t="s">
        <v>23</v>
      </c>
      <c r="I14213" t="s">
        <v>6042</v>
      </c>
      <c r="K14213"/>
      <c r="L14213" t="s">
        <v>22892</v>
      </c>
      <c r="M14213" t="s">
        <v>26</v>
      </c>
      <c r="N14213">
        <v>2</v>
      </c>
      <c r="P14213" t="s">
        <v>20366</v>
      </c>
      <c r="Q14213" t="s">
        <v>22893</v>
      </c>
      <c r="S14213" t="s">
        <v>20368</v>
      </c>
    </row>
    <row r="14214" spans="1:19" hidden="1" x14ac:dyDescent="0.2">
      <c r="A14214">
        <v>2751</v>
      </c>
      <c r="B14214" t="s">
        <v>22894</v>
      </c>
      <c r="C14214" t="s">
        <v>105</v>
      </c>
      <c r="D14214">
        <v>5.7</v>
      </c>
      <c r="G14214" t="s">
        <v>31</v>
      </c>
      <c r="H14214" t="s">
        <v>23</v>
      </c>
      <c r="I14214" t="s">
        <v>308</v>
      </c>
      <c r="K14214"/>
      <c r="L14214" t="s">
        <v>22895</v>
      </c>
      <c r="M14214" t="s">
        <v>26</v>
      </c>
      <c r="N14214">
        <v>2</v>
      </c>
      <c r="P14214" t="s">
        <v>20366</v>
      </c>
      <c r="Q14214" t="s">
        <v>22896</v>
      </c>
      <c r="S14214" t="s">
        <v>20368</v>
      </c>
    </row>
    <row r="14215" spans="1:19" hidden="1" x14ac:dyDescent="0.2">
      <c r="A14215">
        <v>2751</v>
      </c>
      <c r="B14215" t="s">
        <v>22894</v>
      </c>
      <c r="C14215" t="s">
        <v>20452</v>
      </c>
      <c r="D14215">
        <v>13</v>
      </c>
      <c r="G14215" t="s">
        <v>31</v>
      </c>
      <c r="H14215" t="s">
        <v>23</v>
      </c>
      <c r="I14215" t="s">
        <v>308</v>
      </c>
      <c r="K14215"/>
      <c r="L14215" t="s">
        <v>22895</v>
      </c>
      <c r="M14215" t="s">
        <v>26</v>
      </c>
      <c r="N14215">
        <v>2</v>
      </c>
      <c r="P14215" t="s">
        <v>20366</v>
      </c>
      <c r="Q14215" t="s">
        <v>22896</v>
      </c>
      <c r="S14215" t="s">
        <v>20368</v>
      </c>
    </row>
    <row r="14216" spans="1:19" hidden="1" x14ac:dyDescent="0.2">
      <c r="A14216">
        <v>2752</v>
      </c>
      <c r="B14216" t="s">
        <v>22897</v>
      </c>
      <c r="C14216" t="s">
        <v>105</v>
      </c>
      <c r="D14216">
        <v>3.41</v>
      </c>
      <c r="E14216">
        <v>25</v>
      </c>
      <c r="F14216" t="s">
        <v>22898</v>
      </c>
      <c r="H14216" t="s">
        <v>23</v>
      </c>
      <c r="I14216" t="s">
        <v>7189</v>
      </c>
      <c r="K14216"/>
      <c r="L14216" t="s">
        <v>22899</v>
      </c>
      <c r="M14216" t="s">
        <v>20396</v>
      </c>
      <c r="N14216">
        <v>4</v>
      </c>
      <c r="P14216" t="s">
        <v>20366</v>
      </c>
      <c r="Q14216" t="s">
        <v>22900</v>
      </c>
      <c r="S14216" t="s">
        <v>20368</v>
      </c>
    </row>
    <row r="14217" spans="1:19" hidden="1" x14ac:dyDescent="0.2">
      <c r="A14217">
        <v>2752</v>
      </c>
      <c r="B14217" t="s">
        <v>22897</v>
      </c>
      <c r="C14217" t="s">
        <v>105</v>
      </c>
      <c r="D14217">
        <v>3.22</v>
      </c>
      <c r="E14217">
        <v>25</v>
      </c>
      <c r="F14217" t="s">
        <v>22898</v>
      </c>
      <c r="G14217" t="s">
        <v>55</v>
      </c>
      <c r="H14217" t="s">
        <v>46</v>
      </c>
      <c r="I14217" t="s">
        <v>22427</v>
      </c>
      <c r="J14217" t="s">
        <v>22901</v>
      </c>
      <c r="K14217"/>
      <c r="L14217" t="s">
        <v>22899</v>
      </c>
      <c r="M14217" t="s">
        <v>20396</v>
      </c>
      <c r="N14217">
        <v>4</v>
      </c>
      <c r="P14217" t="s">
        <v>20366</v>
      </c>
      <c r="Q14217" t="s">
        <v>22900</v>
      </c>
      <c r="S14217" t="s">
        <v>20368</v>
      </c>
    </row>
    <row r="14218" spans="1:19" hidden="1" x14ac:dyDescent="0.2">
      <c r="A14218">
        <v>2753</v>
      </c>
      <c r="B14218" t="s">
        <v>22902</v>
      </c>
      <c r="C14218" t="s">
        <v>105</v>
      </c>
      <c r="D14218">
        <v>3.3</v>
      </c>
      <c r="E14218">
        <v>25</v>
      </c>
      <c r="I14218" t="s">
        <v>22903</v>
      </c>
      <c r="K14218"/>
      <c r="L14218" t="s">
        <v>22904</v>
      </c>
      <c r="M14218" t="s">
        <v>26</v>
      </c>
      <c r="N14218">
        <v>2</v>
      </c>
      <c r="P14218" t="s">
        <v>20366</v>
      </c>
      <c r="Q14218" t="s">
        <v>22905</v>
      </c>
      <c r="S14218" t="s">
        <v>20368</v>
      </c>
    </row>
    <row r="14219" spans="1:19" hidden="1" x14ac:dyDescent="0.2">
      <c r="A14219">
        <v>2754</v>
      </c>
      <c r="B14219" t="s">
        <v>22906</v>
      </c>
      <c r="C14219" t="s">
        <v>105</v>
      </c>
      <c r="D14219">
        <v>3.11</v>
      </c>
      <c r="E14219">
        <v>25</v>
      </c>
      <c r="F14219" t="s">
        <v>79</v>
      </c>
      <c r="G14219" t="s">
        <v>55</v>
      </c>
      <c r="H14219" t="s">
        <v>46</v>
      </c>
      <c r="I14219" t="s">
        <v>22423</v>
      </c>
      <c r="K14219"/>
      <c r="L14219" t="s">
        <v>22907</v>
      </c>
      <c r="M14219" t="s">
        <v>20396</v>
      </c>
      <c r="N14219">
        <v>4</v>
      </c>
      <c r="P14219" t="s">
        <v>20366</v>
      </c>
      <c r="Q14219" t="s">
        <v>22908</v>
      </c>
      <c r="S14219" t="s">
        <v>20368</v>
      </c>
    </row>
    <row r="14220" spans="1:19" hidden="1" x14ac:dyDescent="0.2">
      <c r="A14220">
        <v>2755</v>
      </c>
      <c r="B14220" t="s">
        <v>22909</v>
      </c>
      <c r="C14220" t="s">
        <v>105</v>
      </c>
      <c r="D14220">
        <v>3.3</v>
      </c>
      <c r="E14220">
        <v>25</v>
      </c>
      <c r="F14220" t="s">
        <v>22898</v>
      </c>
      <c r="H14220" t="s">
        <v>23</v>
      </c>
      <c r="I14220" t="s">
        <v>7189</v>
      </c>
      <c r="K14220"/>
      <c r="L14220" t="s">
        <v>22910</v>
      </c>
      <c r="M14220" t="s">
        <v>20396</v>
      </c>
      <c r="N14220">
        <v>4</v>
      </c>
      <c r="P14220" t="s">
        <v>20366</v>
      </c>
      <c r="Q14220" t="s">
        <v>22911</v>
      </c>
      <c r="S14220" t="s">
        <v>20368</v>
      </c>
    </row>
    <row r="14221" spans="1:19" hidden="1" x14ac:dyDescent="0.2">
      <c r="A14221">
        <v>2755</v>
      </c>
      <c r="B14221" t="s">
        <v>22909</v>
      </c>
      <c r="C14221" t="s">
        <v>105</v>
      </c>
      <c r="D14221">
        <v>3.19</v>
      </c>
      <c r="E14221">
        <v>25</v>
      </c>
      <c r="F14221" t="s">
        <v>22898</v>
      </c>
      <c r="G14221" t="s">
        <v>55</v>
      </c>
      <c r="H14221" t="s">
        <v>46</v>
      </c>
      <c r="I14221" t="s">
        <v>22427</v>
      </c>
      <c r="J14221" t="s">
        <v>22901</v>
      </c>
      <c r="K14221"/>
      <c r="L14221" t="s">
        <v>22910</v>
      </c>
      <c r="M14221" t="s">
        <v>20396</v>
      </c>
      <c r="N14221">
        <v>4</v>
      </c>
      <c r="P14221" t="s">
        <v>20366</v>
      </c>
      <c r="Q14221" t="s">
        <v>22911</v>
      </c>
      <c r="S14221" t="s">
        <v>20368</v>
      </c>
    </row>
    <row r="14222" spans="1:19" hidden="1" x14ac:dyDescent="0.2">
      <c r="A14222">
        <v>2756</v>
      </c>
      <c r="B14222" t="s">
        <v>22912</v>
      </c>
      <c r="C14222" t="s">
        <v>105</v>
      </c>
      <c r="D14222">
        <v>3.14</v>
      </c>
      <c r="E14222">
        <v>25</v>
      </c>
      <c r="I14222" t="s">
        <v>22903</v>
      </c>
      <c r="K14222"/>
      <c r="L14222" t="s">
        <v>22913</v>
      </c>
      <c r="M14222" t="s">
        <v>26</v>
      </c>
      <c r="N14222">
        <v>2</v>
      </c>
      <c r="P14222" t="s">
        <v>20366</v>
      </c>
      <c r="Q14222" t="s">
        <v>22914</v>
      </c>
      <c r="S14222" t="s">
        <v>20368</v>
      </c>
    </row>
    <row r="14223" spans="1:19" hidden="1" x14ac:dyDescent="0.2">
      <c r="A14223">
        <v>2757</v>
      </c>
      <c r="B14223" t="s">
        <v>22915</v>
      </c>
      <c r="C14223" t="s">
        <v>105</v>
      </c>
      <c r="D14223">
        <v>3.27</v>
      </c>
      <c r="E14223">
        <v>25</v>
      </c>
      <c r="I14223" t="s">
        <v>22903</v>
      </c>
      <c r="K14223"/>
      <c r="L14223" t="s">
        <v>22916</v>
      </c>
      <c r="M14223" t="s">
        <v>26</v>
      </c>
      <c r="N14223">
        <v>2</v>
      </c>
      <c r="P14223" t="s">
        <v>20366</v>
      </c>
      <c r="Q14223" t="s">
        <v>22917</v>
      </c>
      <c r="S14223" t="s">
        <v>20368</v>
      </c>
    </row>
    <row r="14224" spans="1:19" hidden="1" x14ac:dyDescent="0.2">
      <c r="A14224">
        <v>2758</v>
      </c>
      <c r="B14224" t="s">
        <v>22918</v>
      </c>
      <c r="C14224" t="s">
        <v>105</v>
      </c>
      <c r="D14224">
        <v>2.86</v>
      </c>
      <c r="E14224">
        <v>25</v>
      </c>
      <c r="F14224" t="s">
        <v>79</v>
      </c>
      <c r="G14224" t="s">
        <v>55</v>
      </c>
      <c r="H14224" t="s">
        <v>46</v>
      </c>
      <c r="I14224" t="s">
        <v>22423</v>
      </c>
      <c r="K14224"/>
      <c r="L14224" t="s">
        <v>22919</v>
      </c>
      <c r="M14224" t="s">
        <v>20719</v>
      </c>
      <c r="N14224">
        <v>3</v>
      </c>
      <c r="P14224" t="s">
        <v>20366</v>
      </c>
      <c r="Q14224" t="s">
        <v>22920</v>
      </c>
      <c r="S14224" t="s">
        <v>20368</v>
      </c>
    </row>
    <row r="14225" spans="1:19" hidden="1" x14ac:dyDescent="0.2">
      <c r="A14225">
        <v>2758</v>
      </c>
      <c r="B14225" t="s">
        <v>22918</v>
      </c>
      <c r="C14225" t="s">
        <v>105</v>
      </c>
      <c r="D14225">
        <v>2.81</v>
      </c>
      <c r="E14225">
        <v>25</v>
      </c>
      <c r="F14225" t="s">
        <v>79</v>
      </c>
      <c r="H14225" t="s">
        <v>23</v>
      </c>
      <c r="I14225" t="s">
        <v>7189</v>
      </c>
      <c r="K14225"/>
      <c r="L14225" t="s">
        <v>22919</v>
      </c>
      <c r="M14225" t="s">
        <v>20719</v>
      </c>
      <c r="N14225">
        <v>3</v>
      </c>
      <c r="P14225" t="s">
        <v>20366</v>
      </c>
      <c r="Q14225" t="s">
        <v>22920</v>
      </c>
      <c r="S14225" t="s">
        <v>20368</v>
      </c>
    </row>
    <row r="14226" spans="1:19" hidden="1" x14ac:dyDescent="0.2">
      <c r="A14226">
        <v>2759</v>
      </c>
      <c r="B14226" t="s">
        <v>22921</v>
      </c>
      <c r="C14226" t="s">
        <v>105</v>
      </c>
      <c r="D14226">
        <v>2.68</v>
      </c>
      <c r="E14226">
        <v>25</v>
      </c>
      <c r="H14226" t="s">
        <v>23</v>
      </c>
      <c r="I14226" t="s">
        <v>7189</v>
      </c>
      <c r="K14226"/>
      <c r="L14226" t="s">
        <v>22922</v>
      </c>
      <c r="M14226" t="s">
        <v>20719</v>
      </c>
      <c r="N14226">
        <v>3</v>
      </c>
      <c r="P14226" t="s">
        <v>20366</v>
      </c>
      <c r="Q14226" t="s">
        <v>22923</v>
      </c>
      <c r="S14226" t="s">
        <v>20368</v>
      </c>
    </row>
    <row r="14227" spans="1:19" hidden="1" x14ac:dyDescent="0.2">
      <c r="A14227">
        <v>2760</v>
      </c>
      <c r="B14227" t="s">
        <v>22924</v>
      </c>
      <c r="C14227" t="s">
        <v>105</v>
      </c>
      <c r="D14227">
        <v>2.74</v>
      </c>
      <c r="E14227">
        <v>25</v>
      </c>
      <c r="I14227" t="s">
        <v>22903</v>
      </c>
      <c r="K14227"/>
      <c r="L14227" t="s">
        <v>22925</v>
      </c>
      <c r="M14227" t="s">
        <v>26</v>
      </c>
      <c r="N14227">
        <v>2</v>
      </c>
      <c r="P14227" t="s">
        <v>20366</v>
      </c>
      <c r="Q14227" t="s">
        <v>22926</v>
      </c>
      <c r="S14227" t="s">
        <v>20368</v>
      </c>
    </row>
    <row r="14228" spans="1:19" hidden="1" x14ac:dyDescent="0.2">
      <c r="A14228">
        <v>2761</v>
      </c>
      <c r="B14228" t="s">
        <v>22927</v>
      </c>
      <c r="C14228" t="s">
        <v>105</v>
      </c>
      <c r="D14228">
        <v>2.63</v>
      </c>
      <c r="E14228">
        <v>25</v>
      </c>
      <c r="I14228" t="s">
        <v>22903</v>
      </c>
      <c r="K14228"/>
      <c r="L14228" t="s">
        <v>22928</v>
      </c>
      <c r="M14228" t="s">
        <v>26</v>
      </c>
      <c r="N14228">
        <v>2</v>
      </c>
      <c r="P14228" t="s">
        <v>20366</v>
      </c>
      <c r="Q14228" t="s">
        <v>22929</v>
      </c>
      <c r="S14228" t="s">
        <v>20368</v>
      </c>
    </row>
    <row r="14229" spans="1:19" hidden="1" x14ac:dyDescent="0.2">
      <c r="A14229">
        <v>2762</v>
      </c>
      <c r="B14229" t="s">
        <v>22930</v>
      </c>
      <c r="C14229" t="s">
        <v>105</v>
      </c>
      <c r="D14229">
        <v>2.38</v>
      </c>
      <c r="E14229">
        <v>25</v>
      </c>
      <c r="F14229" t="s">
        <v>22931</v>
      </c>
      <c r="G14229" t="s">
        <v>55</v>
      </c>
      <c r="H14229" t="s">
        <v>46</v>
      </c>
      <c r="I14229" t="s">
        <v>22407</v>
      </c>
      <c r="K14229"/>
      <c r="L14229" t="s">
        <v>22932</v>
      </c>
      <c r="M14229" t="s">
        <v>20396</v>
      </c>
      <c r="N14229">
        <v>4</v>
      </c>
      <c r="P14229" t="s">
        <v>20366</v>
      </c>
      <c r="Q14229" t="s">
        <v>22933</v>
      </c>
      <c r="S14229" t="s">
        <v>20368</v>
      </c>
    </row>
    <row r="14230" spans="1:19" hidden="1" x14ac:dyDescent="0.2">
      <c r="A14230">
        <v>2762</v>
      </c>
      <c r="B14230" t="s">
        <v>22930</v>
      </c>
      <c r="C14230" t="s">
        <v>20452</v>
      </c>
      <c r="D14230">
        <v>7.33</v>
      </c>
      <c r="E14230">
        <v>25</v>
      </c>
      <c r="F14230" t="s">
        <v>22931</v>
      </c>
      <c r="G14230" t="s">
        <v>55</v>
      </c>
      <c r="H14230" t="s">
        <v>46</v>
      </c>
      <c r="I14230" t="s">
        <v>22407</v>
      </c>
      <c r="K14230"/>
      <c r="L14230" t="s">
        <v>22932</v>
      </c>
      <c r="M14230" t="s">
        <v>20396</v>
      </c>
      <c r="N14230">
        <v>4</v>
      </c>
      <c r="P14230" t="s">
        <v>20366</v>
      </c>
      <c r="Q14230" t="s">
        <v>22933</v>
      </c>
      <c r="S14230" t="s">
        <v>20368</v>
      </c>
    </row>
    <row r="14231" spans="1:19" hidden="1" x14ac:dyDescent="0.2">
      <c r="A14231">
        <v>2762</v>
      </c>
      <c r="B14231" t="s">
        <v>22930</v>
      </c>
      <c r="C14231" t="s">
        <v>105</v>
      </c>
      <c r="D14231">
        <v>2.21</v>
      </c>
      <c r="F14231" t="s">
        <v>21009</v>
      </c>
      <c r="G14231" t="s">
        <v>55</v>
      </c>
      <c r="H14231" t="s">
        <v>23</v>
      </c>
      <c r="I14231" t="s">
        <v>22934</v>
      </c>
      <c r="K14231"/>
      <c r="L14231" t="s">
        <v>22932</v>
      </c>
      <c r="M14231" t="s">
        <v>20396</v>
      </c>
      <c r="N14231">
        <v>4</v>
      </c>
      <c r="P14231" t="s">
        <v>20366</v>
      </c>
      <c r="Q14231" t="s">
        <v>22933</v>
      </c>
      <c r="S14231" t="s">
        <v>20368</v>
      </c>
    </row>
    <row r="14232" spans="1:19" hidden="1" x14ac:dyDescent="0.2">
      <c r="A14232">
        <v>2762</v>
      </c>
      <c r="B14232" t="s">
        <v>22930</v>
      </c>
      <c r="C14232" t="s">
        <v>20452</v>
      </c>
      <c r="D14232">
        <v>7.59</v>
      </c>
      <c r="F14232" t="s">
        <v>21009</v>
      </c>
      <c r="G14232" t="s">
        <v>55</v>
      </c>
      <c r="H14232" t="s">
        <v>23</v>
      </c>
      <c r="I14232" t="s">
        <v>22934</v>
      </c>
      <c r="K14232"/>
      <c r="L14232" t="s">
        <v>22932</v>
      </c>
      <c r="M14232" t="s">
        <v>20396</v>
      </c>
      <c r="N14232">
        <v>4</v>
      </c>
      <c r="P14232" t="s">
        <v>20366</v>
      </c>
      <c r="Q14232" t="s">
        <v>22933</v>
      </c>
      <c r="S14232" t="s">
        <v>20368</v>
      </c>
    </row>
    <row r="14233" spans="1:19" hidden="1" x14ac:dyDescent="0.2">
      <c r="A14233">
        <v>2763</v>
      </c>
      <c r="B14233" t="s">
        <v>22935</v>
      </c>
      <c r="C14233" t="s">
        <v>105</v>
      </c>
      <c r="D14233">
        <v>1.88</v>
      </c>
      <c r="E14233">
        <v>25</v>
      </c>
      <c r="F14233" t="s">
        <v>22931</v>
      </c>
      <c r="G14233" t="s">
        <v>55</v>
      </c>
      <c r="H14233" t="s">
        <v>46</v>
      </c>
      <c r="I14233" t="s">
        <v>22506</v>
      </c>
      <c r="K14233"/>
      <c r="L14233" t="s">
        <v>22936</v>
      </c>
      <c r="M14233" t="s">
        <v>26</v>
      </c>
      <c r="N14233">
        <v>2</v>
      </c>
      <c r="P14233" t="s">
        <v>20366</v>
      </c>
      <c r="Q14233" t="s">
        <v>22937</v>
      </c>
      <c r="S14233" t="s">
        <v>20368</v>
      </c>
    </row>
    <row r="14234" spans="1:19" hidden="1" x14ac:dyDescent="0.2">
      <c r="A14234">
        <v>2763</v>
      </c>
      <c r="B14234" t="s">
        <v>22935</v>
      </c>
      <c r="C14234" t="s">
        <v>20452</v>
      </c>
      <c r="D14234">
        <v>7.63</v>
      </c>
      <c r="E14234">
        <v>25</v>
      </c>
      <c r="F14234" t="s">
        <v>22931</v>
      </c>
      <c r="G14234" t="s">
        <v>55</v>
      </c>
      <c r="H14234" t="s">
        <v>46</v>
      </c>
      <c r="I14234" t="s">
        <v>22506</v>
      </c>
      <c r="K14234"/>
      <c r="L14234" t="s">
        <v>22936</v>
      </c>
      <c r="M14234" t="s">
        <v>26</v>
      </c>
      <c r="N14234">
        <v>2</v>
      </c>
      <c r="P14234" t="s">
        <v>20366</v>
      </c>
      <c r="Q14234" t="s">
        <v>22937</v>
      </c>
      <c r="S14234" t="s">
        <v>20368</v>
      </c>
    </row>
    <row r="14235" spans="1:19" hidden="1" x14ac:dyDescent="0.2">
      <c r="A14235">
        <v>2764</v>
      </c>
      <c r="B14235" t="s">
        <v>22938</v>
      </c>
      <c r="C14235" t="s">
        <v>105</v>
      </c>
      <c r="D14235">
        <v>6.2</v>
      </c>
      <c r="F14235" t="s">
        <v>21009</v>
      </c>
      <c r="G14235" t="s">
        <v>31</v>
      </c>
      <c r="H14235" t="s">
        <v>23</v>
      </c>
      <c r="I14235" t="s">
        <v>9404</v>
      </c>
      <c r="K14235"/>
      <c r="L14235" t="s">
        <v>22939</v>
      </c>
      <c r="M14235" t="s">
        <v>26</v>
      </c>
      <c r="N14235">
        <v>2</v>
      </c>
      <c r="P14235" t="s">
        <v>20366</v>
      </c>
      <c r="Q14235" t="s">
        <v>22940</v>
      </c>
      <c r="S14235" t="s">
        <v>20368</v>
      </c>
    </row>
    <row r="14236" spans="1:19" hidden="1" x14ac:dyDescent="0.2">
      <c r="A14236">
        <v>2764</v>
      </c>
      <c r="B14236" t="s">
        <v>22938</v>
      </c>
      <c r="C14236" t="s">
        <v>20452</v>
      </c>
      <c r="D14236">
        <v>11.4</v>
      </c>
      <c r="F14236" t="s">
        <v>21009</v>
      </c>
      <c r="G14236" t="s">
        <v>31</v>
      </c>
      <c r="H14236" t="s">
        <v>23</v>
      </c>
      <c r="I14236" t="s">
        <v>9404</v>
      </c>
      <c r="K14236"/>
      <c r="L14236" t="s">
        <v>22939</v>
      </c>
      <c r="M14236" t="s">
        <v>26</v>
      </c>
      <c r="N14236">
        <v>2</v>
      </c>
      <c r="P14236" t="s">
        <v>20366</v>
      </c>
      <c r="Q14236" t="s">
        <v>22940</v>
      </c>
      <c r="S14236" t="s">
        <v>20368</v>
      </c>
    </row>
    <row r="14237" spans="1:19" hidden="1" x14ac:dyDescent="0.2">
      <c r="A14237">
        <v>2765</v>
      </c>
      <c r="B14237" t="s">
        <v>22941</v>
      </c>
      <c r="C14237" t="s">
        <v>105</v>
      </c>
      <c r="D14237">
        <v>4.07</v>
      </c>
      <c r="E14237">
        <v>25</v>
      </c>
      <c r="F14237" t="s">
        <v>79</v>
      </c>
      <c r="G14237" t="s">
        <v>55</v>
      </c>
      <c r="H14237" t="s">
        <v>46</v>
      </c>
      <c r="I14237" t="s">
        <v>22445</v>
      </c>
      <c r="K14237"/>
      <c r="L14237" t="s">
        <v>22942</v>
      </c>
      <c r="M14237" t="s">
        <v>26</v>
      </c>
      <c r="N14237">
        <v>2</v>
      </c>
      <c r="P14237" t="s">
        <v>20366</v>
      </c>
      <c r="Q14237" t="s">
        <v>22943</v>
      </c>
      <c r="S14237" t="s">
        <v>20368</v>
      </c>
    </row>
    <row r="14238" spans="1:19" hidden="1" x14ac:dyDescent="0.2">
      <c r="A14238">
        <v>2766</v>
      </c>
      <c r="B14238" t="s">
        <v>22944</v>
      </c>
      <c r="C14238" t="s">
        <v>105</v>
      </c>
      <c r="D14238">
        <v>4.32</v>
      </c>
      <c r="E14238">
        <v>25</v>
      </c>
      <c r="F14238" t="s">
        <v>79</v>
      </c>
      <c r="G14238" t="s">
        <v>55</v>
      </c>
      <c r="H14238" t="s">
        <v>46</v>
      </c>
      <c r="I14238" t="s">
        <v>22445</v>
      </c>
      <c r="K14238"/>
      <c r="L14238" t="s">
        <v>22945</v>
      </c>
      <c r="M14238" t="s">
        <v>26</v>
      </c>
      <c r="N14238">
        <v>2</v>
      </c>
      <c r="P14238" t="s">
        <v>20366</v>
      </c>
      <c r="Q14238" t="s">
        <v>22946</v>
      </c>
      <c r="S14238" t="s">
        <v>20368</v>
      </c>
    </row>
    <row r="14239" spans="1:19" hidden="1" x14ac:dyDescent="0.2">
      <c r="A14239">
        <v>2767</v>
      </c>
      <c r="B14239" t="s">
        <v>22947</v>
      </c>
      <c r="C14239" t="s">
        <v>105</v>
      </c>
      <c r="D14239">
        <v>4.0599999999999996</v>
      </c>
      <c r="E14239">
        <v>25</v>
      </c>
      <c r="F14239" t="s">
        <v>79</v>
      </c>
      <c r="G14239" t="s">
        <v>55</v>
      </c>
      <c r="H14239" t="s">
        <v>46</v>
      </c>
      <c r="I14239" t="s">
        <v>22445</v>
      </c>
      <c r="K14239"/>
      <c r="L14239" t="s">
        <v>22948</v>
      </c>
      <c r="M14239" t="s">
        <v>26</v>
      </c>
      <c r="N14239">
        <v>2</v>
      </c>
      <c r="P14239" t="s">
        <v>20366</v>
      </c>
      <c r="Q14239" t="s">
        <v>22949</v>
      </c>
      <c r="S14239" t="s">
        <v>20368</v>
      </c>
    </row>
    <row r="14240" spans="1:19" hidden="1" x14ac:dyDescent="0.2">
      <c r="A14240">
        <v>2768</v>
      </c>
      <c r="B14240" t="s">
        <v>22950</v>
      </c>
      <c r="C14240" t="s">
        <v>105</v>
      </c>
      <c r="D14240">
        <v>4.17</v>
      </c>
      <c r="E14240">
        <v>25</v>
      </c>
      <c r="F14240" t="s">
        <v>79</v>
      </c>
      <c r="G14240" t="s">
        <v>55</v>
      </c>
      <c r="H14240" t="s">
        <v>46</v>
      </c>
      <c r="I14240" t="s">
        <v>22445</v>
      </c>
      <c r="K14240"/>
      <c r="L14240" t="s">
        <v>22951</v>
      </c>
      <c r="M14240" t="s">
        <v>26</v>
      </c>
      <c r="N14240">
        <v>2</v>
      </c>
      <c r="P14240" t="s">
        <v>20366</v>
      </c>
      <c r="Q14240" t="s">
        <v>22952</v>
      </c>
      <c r="S14240" t="s">
        <v>20368</v>
      </c>
    </row>
    <row r="14241" spans="1:19" hidden="1" x14ac:dyDescent="0.2">
      <c r="A14241">
        <v>2769</v>
      </c>
      <c r="B14241" t="s">
        <v>22953</v>
      </c>
      <c r="C14241" t="s">
        <v>105</v>
      </c>
      <c r="D14241">
        <v>-1.95</v>
      </c>
      <c r="F14241" t="s">
        <v>21925</v>
      </c>
      <c r="G14241" t="s">
        <v>31</v>
      </c>
      <c r="H14241" t="s">
        <v>23</v>
      </c>
      <c r="I14241" t="s">
        <v>3233</v>
      </c>
      <c r="K14241"/>
      <c r="L14241" t="s">
        <v>22954</v>
      </c>
      <c r="M14241" t="s">
        <v>26</v>
      </c>
      <c r="N14241">
        <v>2</v>
      </c>
      <c r="P14241" t="s">
        <v>20366</v>
      </c>
      <c r="Q14241" t="s">
        <v>22955</v>
      </c>
      <c r="S14241" t="s">
        <v>20368</v>
      </c>
    </row>
    <row r="14242" spans="1:19" hidden="1" x14ac:dyDescent="0.2">
      <c r="A14242">
        <v>2769</v>
      </c>
      <c r="B14242" t="s">
        <v>22953</v>
      </c>
      <c r="C14242" t="s">
        <v>20452</v>
      </c>
      <c r="D14242">
        <v>4.67</v>
      </c>
      <c r="E14242" t="s">
        <v>363</v>
      </c>
      <c r="F14242" t="s">
        <v>22956</v>
      </c>
      <c r="G14242" t="s">
        <v>55</v>
      </c>
      <c r="H14242" t="s">
        <v>23</v>
      </c>
      <c r="I14242" t="s">
        <v>3233</v>
      </c>
      <c r="K14242"/>
      <c r="L14242" t="s">
        <v>22954</v>
      </c>
      <c r="M14242" t="s">
        <v>26</v>
      </c>
      <c r="N14242">
        <v>2</v>
      </c>
      <c r="P14242" t="s">
        <v>20366</v>
      </c>
      <c r="Q14242" t="s">
        <v>22955</v>
      </c>
      <c r="S14242" t="s">
        <v>20368</v>
      </c>
    </row>
    <row r="14243" spans="1:19" hidden="1" x14ac:dyDescent="0.2">
      <c r="A14243">
        <v>2769</v>
      </c>
      <c r="B14243" t="s">
        <v>22953</v>
      </c>
      <c r="C14243" t="s">
        <v>20452</v>
      </c>
      <c r="D14243">
        <v>4.5999999999999996</v>
      </c>
      <c r="E14243">
        <v>25</v>
      </c>
      <c r="F14243" t="s">
        <v>22474</v>
      </c>
      <c r="G14243" t="s">
        <v>55</v>
      </c>
      <c r="H14243" t="s">
        <v>23</v>
      </c>
      <c r="I14243" t="s">
        <v>22471</v>
      </c>
      <c r="K14243"/>
      <c r="L14243" t="s">
        <v>22954</v>
      </c>
      <c r="M14243" t="s">
        <v>26</v>
      </c>
      <c r="N14243">
        <v>2</v>
      </c>
      <c r="P14243" t="s">
        <v>20366</v>
      </c>
      <c r="Q14243" t="s">
        <v>22955</v>
      </c>
      <c r="S14243" t="s">
        <v>20368</v>
      </c>
    </row>
    <row r="14244" spans="1:19" hidden="1" x14ac:dyDescent="0.2">
      <c r="A14244">
        <v>2770</v>
      </c>
      <c r="B14244" t="s">
        <v>22957</v>
      </c>
      <c r="C14244" t="s">
        <v>105</v>
      </c>
      <c r="D14244">
        <v>1.53</v>
      </c>
      <c r="E14244" t="s">
        <v>363</v>
      </c>
      <c r="F14244" t="s">
        <v>22958</v>
      </c>
      <c r="G14244" t="s">
        <v>31</v>
      </c>
      <c r="H14244" t="s">
        <v>23</v>
      </c>
      <c r="I14244" t="s">
        <v>3233</v>
      </c>
      <c r="K14244"/>
      <c r="L14244" t="s">
        <v>22959</v>
      </c>
      <c r="M14244" t="s">
        <v>26</v>
      </c>
      <c r="N14244">
        <v>2</v>
      </c>
      <c r="P14244" t="s">
        <v>20366</v>
      </c>
      <c r="Q14244" t="s">
        <v>22960</v>
      </c>
      <c r="S14244" t="s">
        <v>20368</v>
      </c>
    </row>
    <row r="14245" spans="1:19" hidden="1" x14ac:dyDescent="0.2">
      <c r="A14245">
        <v>2770</v>
      </c>
      <c r="B14245" t="s">
        <v>22957</v>
      </c>
      <c r="C14245" t="s">
        <v>20452</v>
      </c>
      <c r="D14245">
        <v>3.82</v>
      </c>
      <c r="E14245" t="s">
        <v>5018</v>
      </c>
      <c r="F14245" t="s">
        <v>22961</v>
      </c>
      <c r="G14245" t="s">
        <v>55</v>
      </c>
      <c r="H14245" t="s">
        <v>23</v>
      </c>
      <c r="I14245" t="s">
        <v>3233</v>
      </c>
      <c r="K14245"/>
      <c r="L14245" t="s">
        <v>22959</v>
      </c>
      <c r="M14245" t="s">
        <v>26</v>
      </c>
      <c r="N14245">
        <v>2</v>
      </c>
      <c r="P14245" t="s">
        <v>20366</v>
      </c>
      <c r="Q14245" t="s">
        <v>22960</v>
      </c>
      <c r="S14245" t="s">
        <v>20368</v>
      </c>
    </row>
    <row r="14246" spans="1:19" hidden="1" x14ac:dyDescent="0.2">
      <c r="A14246">
        <v>2771</v>
      </c>
      <c r="B14246" t="s">
        <v>22962</v>
      </c>
      <c r="C14246" t="s">
        <v>21490</v>
      </c>
      <c r="D14246">
        <v>10.76</v>
      </c>
      <c r="E14246">
        <v>25</v>
      </c>
      <c r="F14246" t="s">
        <v>22963</v>
      </c>
      <c r="G14246" t="s">
        <v>31</v>
      </c>
      <c r="H14246" t="s">
        <v>46</v>
      </c>
      <c r="I14246" t="s">
        <v>5488</v>
      </c>
      <c r="K14246"/>
      <c r="L14246" t="s">
        <v>22964</v>
      </c>
      <c r="M14246" t="s">
        <v>20719</v>
      </c>
      <c r="N14246">
        <v>3</v>
      </c>
      <c r="P14246" t="s">
        <v>20366</v>
      </c>
      <c r="Q14246" t="s">
        <v>22965</v>
      </c>
      <c r="S14246" t="s">
        <v>20368</v>
      </c>
    </row>
    <row r="14247" spans="1:19" hidden="1" x14ac:dyDescent="0.2">
      <c r="A14247">
        <v>2772</v>
      </c>
      <c r="B14247" t="s">
        <v>22966</v>
      </c>
      <c r="C14247" t="s">
        <v>105</v>
      </c>
      <c r="D14247">
        <v>6.73</v>
      </c>
      <c r="E14247">
        <v>20</v>
      </c>
      <c r="F14247" t="s">
        <v>22967</v>
      </c>
      <c r="G14247" t="s">
        <v>31</v>
      </c>
      <c r="H14247" t="s">
        <v>46</v>
      </c>
      <c r="I14247" t="s">
        <v>3577</v>
      </c>
      <c r="K14247"/>
      <c r="L14247" t="s">
        <v>22968</v>
      </c>
      <c r="M14247" t="s">
        <v>26</v>
      </c>
      <c r="N14247">
        <v>2</v>
      </c>
      <c r="P14247" t="s">
        <v>20366</v>
      </c>
      <c r="Q14247" t="s">
        <v>22969</v>
      </c>
      <c r="S14247" t="s">
        <v>20368</v>
      </c>
    </row>
    <row r="14248" spans="1:19" hidden="1" x14ac:dyDescent="0.2">
      <c r="A14248">
        <v>2773</v>
      </c>
      <c r="B14248" t="s">
        <v>22970</v>
      </c>
      <c r="C14248" t="s">
        <v>105</v>
      </c>
      <c r="D14248">
        <v>7.77</v>
      </c>
      <c r="E14248" t="s">
        <v>363</v>
      </c>
      <c r="F14248" t="s">
        <v>20412</v>
      </c>
      <c r="G14248" t="s">
        <v>144</v>
      </c>
      <c r="H14248" t="s">
        <v>23</v>
      </c>
      <c r="I14248" t="s">
        <v>22971</v>
      </c>
      <c r="K14248"/>
      <c r="L14248" t="s">
        <v>22972</v>
      </c>
      <c r="M14248" t="s">
        <v>20396</v>
      </c>
      <c r="N14248">
        <v>4</v>
      </c>
      <c r="P14248" t="s">
        <v>20366</v>
      </c>
      <c r="Q14248" t="s">
        <v>22973</v>
      </c>
      <c r="S14248" t="s">
        <v>20368</v>
      </c>
    </row>
    <row r="14249" spans="1:19" hidden="1" x14ac:dyDescent="0.2">
      <c r="A14249">
        <v>2774</v>
      </c>
      <c r="B14249" t="s">
        <v>22974</v>
      </c>
      <c r="C14249" t="s">
        <v>105</v>
      </c>
      <c r="D14249">
        <v>8.3000000000000007</v>
      </c>
      <c r="E14249" t="s">
        <v>22107</v>
      </c>
      <c r="F14249" t="s">
        <v>22108</v>
      </c>
      <c r="G14249" t="s">
        <v>31</v>
      </c>
      <c r="H14249" t="s">
        <v>23</v>
      </c>
      <c r="I14249" t="s">
        <v>8787</v>
      </c>
      <c r="K14249"/>
      <c r="L14249" t="s">
        <v>22975</v>
      </c>
      <c r="M14249" t="s">
        <v>26</v>
      </c>
      <c r="N14249">
        <v>2</v>
      </c>
      <c r="P14249" t="s">
        <v>20366</v>
      </c>
      <c r="Q14249" t="s">
        <v>22976</v>
      </c>
      <c r="S14249" t="s">
        <v>20368</v>
      </c>
    </row>
    <row r="14250" spans="1:19" hidden="1" x14ac:dyDescent="0.2">
      <c r="A14250">
        <v>2775</v>
      </c>
      <c r="B14250" t="s">
        <v>22977</v>
      </c>
      <c r="C14250" t="s">
        <v>105</v>
      </c>
      <c r="D14250">
        <v>8.3000000000000007</v>
      </c>
      <c r="E14250" t="s">
        <v>22107</v>
      </c>
      <c r="F14250" t="s">
        <v>22108</v>
      </c>
      <c r="G14250" t="s">
        <v>31</v>
      </c>
      <c r="H14250" t="s">
        <v>23</v>
      </c>
      <c r="I14250" t="s">
        <v>8787</v>
      </c>
      <c r="K14250"/>
      <c r="L14250" t="s">
        <v>22978</v>
      </c>
      <c r="M14250" t="s">
        <v>26</v>
      </c>
      <c r="N14250">
        <v>2</v>
      </c>
      <c r="P14250" t="s">
        <v>20366</v>
      </c>
      <c r="Q14250" t="s">
        <v>22979</v>
      </c>
      <c r="S14250" t="s">
        <v>20368</v>
      </c>
    </row>
    <row r="14251" spans="1:19" hidden="1" x14ac:dyDescent="0.2">
      <c r="A14251">
        <v>2776</v>
      </c>
      <c r="B14251" t="s">
        <v>22980</v>
      </c>
      <c r="C14251" t="s">
        <v>105</v>
      </c>
      <c r="D14251">
        <v>8.2899999999999991</v>
      </c>
      <c r="E14251">
        <v>25</v>
      </c>
      <c r="F14251" t="s">
        <v>1546</v>
      </c>
      <c r="G14251" t="s">
        <v>55</v>
      </c>
      <c r="H14251" t="s">
        <v>46</v>
      </c>
      <c r="I14251" t="s">
        <v>287</v>
      </c>
      <c r="K14251"/>
      <c r="L14251" t="s">
        <v>22981</v>
      </c>
      <c r="M14251" t="s">
        <v>26</v>
      </c>
      <c r="N14251">
        <v>2</v>
      </c>
      <c r="P14251" t="s">
        <v>20366</v>
      </c>
      <c r="Q14251" t="s">
        <v>22982</v>
      </c>
      <c r="S14251" t="s">
        <v>20368</v>
      </c>
    </row>
    <row r="14252" spans="1:19" hidden="1" x14ac:dyDescent="0.2">
      <c r="A14252">
        <v>2776</v>
      </c>
      <c r="B14252" t="s">
        <v>22980</v>
      </c>
      <c r="C14252" t="s">
        <v>105</v>
      </c>
      <c r="D14252">
        <v>7.8</v>
      </c>
      <c r="E14252">
        <v>25</v>
      </c>
      <c r="F14252" s="1" t="s">
        <v>22983</v>
      </c>
      <c r="G14252" t="s">
        <v>31</v>
      </c>
      <c r="H14252" t="s">
        <v>23</v>
      </c>
      <c r="I14252" t="s">
        <v>415</v>
      </c>
      <c r="K14252"/>
      <c r="L14252" t="s">
        <v>22981</v>
      </c>
      <c r="M14252" t="s">
        <v>26</v>
      </c>
      <c r="N14252">
        <v>2</v>
      </c>
      <c r="P14252" t="s">
        <v>20366</v>
      </c>
      <c r="Q14252" t="s">
        <v>22982</v>
      </c>
      <c r="S14252" t="s">
        <v>20368</v>
      </c>
    </row>
    <row r="14253" spans="1:19" hidden="1" x14ac:dyDescent="0.2">
      <c r="A14253">
        <v>2777</v>
      </c>
      <c r="B14253" t="s">
        <v>22984</v>
      </c>
      <c r="C14253" t="s">
        <v>105</v>
      </c>
      <c r="D14253">
        <v>7.94</v>
      </c>
      <c r="E14253">
        <v>25</v>
      </c>
      <c r="F14253" s="1" t="s">
        <v>22983</v>
      </c>
      <c r="G14253" t="s">
        <v>31</v>
      </c>
      <c r="H14253" t="s">
        <v>23</v>
      </c>
      <c r="I14253" t="s">
        <v>415</v>
      </c>
      <c r="K14253"/>
      <c r="L14253" t="s">
        <v>22985</v>
      </c>
      <c r="M14253" t="s">
        <v>26</v>
      </c>
      <c r="N14253">
        <v>2</v>
      </c>
      <c r="P14253" t="s">
        <v>20366</v>
      </c>
      <c r="Q14253" t="s">
        <v>22986</v>
      </c>
      <c r="S14253" t="s">
        <v>20368</v>
      </c>
    </row>
    <row r="14254" spans="1:19" hidden="1" x14ac:dyDescent="0.2">
      <c r="A14254">
        <v>2778</v>
      </c>
      <c r="B14254" t="s">
        <v>22987</v>
      </c>
      <c r="C14254" t="s">
        <v>105</v>
      </c>
      <c r="D14254">
        <v>8.52</v>
      </c>
      <c r="E14254">
        <v>20</v>
      </c>
      <c r="F14254" t="s">
        <v>410</v>
      </c>
      <c r="G14254" t="s">
        <v>55</v>
      </c>
      <c r="H14254" t="s">
        <v>46</v>
      </c>
      <c r="I14254" t="s">
        <v>3080</v>
      </c>
      <c r="K14254"/>
      <c r="L14254" t="s">
        <v>22988</v>
      </c>
      <c r="M14254" t="s">
        <v>26</v>
      </c>
      <c r="N14254">
        <v>2</v>
      </c>
      <c r="P14254" t="s">
        <v>20366</v>
      </c>
      <c r="Q14254" t="s">
        <v>22989</v>
      </c>
      <c r="S14254" t="s">
        <v>20368</v>
      </c>
    </row>
    <row r="14255" spans="1:19" hidden="1" x14ac:dyDescent="0.2">
      <c r="A14255">
        <v>2779</v>
      </c>
      <c r="B14255" t="s">
        <v>22990</v>
      </c>
      <c r="C14255" t="s">
        <v>105</v>
      </c>
      <c r="D14255">
        <v>8.5</v>
      </c>
      <c r="E14255" t="s">
        <v>363</v>
      </c>
      <c r="G14255" t="s">
        <v>31</v>
      </c>
      <c r="H14255" t="s">
        <v>23</v>
      </c>
      <c r="I14255" t="s">
        <v>400</v>
      </c>
      <c r="K14255"/>
      <c r="L14255" t="s">
        <v>22991</v>
      </c>
      <c r="M14255" t="s">
        <v>26</v>
      </c>
      <c r="N14255">
        <v>2</v>
      </c>
      <c r="P14255" t="s">
        <v>20366</v>
      </c>
      <c r="Q14255" t="s">
        <v>22992</v>
      </c>
      <c r="S14255" t="s">
        <v>20368</v>
      </c>
    </row>
    <row r="14256" spans="1:19" hidden="1" x14ac:dyDescent="0.2">
      <c r="A14256">
        <v>2779</v>
      </c>
      <c r="B14256" t="s">
        <v>22990</v>
      </c>
      <c r="C14256" t="s">
        <v>20452</v>
      </c>
      <c r="D14256" t="s">
        <v>5189</v>
      </c>
      <c r="E14256" t="s">
        <v>363</v>
      </c>
      <c r="G14256" t="s">
        <v>31</v>
      </c>
      <c r="H14256" t="s">
        <v>23</v>
      </c>
      <c r="I14256" t="s">
        <v>400</v>
      </c>
      <c r="K14256"/>
      <c r="L14256" t="s">
        <v>22991</v>
      </c>
      <c r="M14256" t="s">
        <v>26</v>
      </c>
      <c r="N14256">
        <v>2</v>
      </c>
      <c r="P14256" t="s">
        <v>20366</v>
      </c>
      <c r="Q14256" t="s">
        <v>22992</v>
      </c>
      <c r="S14256" t="s">
        <v>20368</v>
      </c>
    </row>
    <row r="14257" spans="1:19" hidden="1" x14ac:dyDescent="0.2">
      <c r="A14257">
        <v>2780</v>
      </c>
      <c r="B14257" t="s">
        <v>22993</v>
      </c>
      <c r="C14257" t="s">
        <v>105</v>
      </c>
      <c r="D14257">
        <v>3.86</v>
      </c>
      <c r="E14257">
        <v>25</v>
      </c>
      <c r="F14257" t="s">
        <v>11159</v>
      </c>
      <c r="G14257" t="s">
        <v>55</v>
      </c>
      <c r="H14257" t="s">
        <v>46</v>
      </c>
      <c r="I14257" t="s">
        <v>22994</v>
      </c>
      <c r="K14257"/>
      <c r="L14257" t="s">
        <v>22995</v>
      </c>
      <c r="M14257" t="s">
        <v>21320</v>
      </c>
      <c r="N14257">
        <v>3</v>
      </c>
      <c r="P14257" t="s">
        <v>20366</v>
      </c>
      <c r="Q14257" t="s">
        <v>22996</v>
      </c>
      <c r="S14257" t="s">
        <v>20368</v>
      </c>
    </row>
    <row r="14258" spans="1:19" hidden="1" x14ac:dyDescent="0.2">
      <c r="A14258">
        <v>2780</v>
      </c>
      <c r="B14258" t="s">
        <v>22993</v>
      </c>
      <c r="C14258" t="s">
        <v>20452</v>
      </c>
      <c r="D14258">
        <v>5.64</v>
      </c>
      <c r="E14258">
        <v>25</v>
      </c>
      <c r="F14258" t="s">
        <v>11159</v>
      </c>
      <c r="G14258" t="s">
        <v>55</v>
      </c>
      <c r="H14258" t="s">
        <v>46</v>
      </c>
      <c r="I14258" t="s">
        <v>22994</v>
      </c>
      <c r="K14258"/>
      <c r="L14258" t="s">
        <v>22995</v>
      </c>
      <c r="M14258" t="s">
        <v>21320</v>
      </c>
      <c r="N14258">
        <v>3</v>
      </c>
      <c r="P14258" t="s">
        <v>20366</v>
      </c>
      <c r="Q14258" t="s">
        <v>22996</v>
      </c>
      <c r="S14258" t="s">
        <v>20368</v>
      </c>
    </row>
    <row r="14259" spans="1:19" hidden="1" x14ac:dyDescent="0.2">
      <c r="A14259">
        <v>2780</v>
      </c>
      <c r="B14259" t="s">
        <v>22993</v>
      </c>
      <c r="C14259" t="s">
        <v>105</v>
      </c>
      <c r="D14259">
        <v>3.85</v>
      </c>
      <c r="F14259" t="s">
        <v>11159</v>
      </c>
      <c r="I14259" t="s">
        <v>22997</v>
      </c>
      <c r="K14259"/>
      <c r="L14259" t="s">
        <v>22995</v>
      </c>
      <c r="M14259" t="s">
        <v>21320</v>
      </c>
      <c r="N14259">
        <v>3</v>
      </c>
      <c r="P14259" t="s">
        <v>20366</v>
      </c>
      <c r="Q14259" t="s">
        <v>22996</v>
      </c>
      <c r="S14259" t="s">
        <v>20368</v>
      </c>
    </row>
    <row r="14260" spans="1:19" hidden="1" x14ac:dyDescent="0.2">
      <c r="A14260">
        <v>2780</v>
      </c>
      <c r="B14260" t="s">
        <v>22993</v>
      </c>
      <c r="C14260" t="s">
        <v>20452</v>
      </c>
      <c r="D14260">
        <v>5.62</v>
      </c>
      <c r="F14260" t="s">
        <v>11159</v>
      </c>
      <c r="I14260" t="s">
        <v>22997</v>
      </c>
      <c r="K14260"/>
      <c r="L14260" t="s">
        <v>22995</v>
      </c>
      <c r="M14260" t="s">
        <v>21320</v>
      </c>
      <c r="N14260">
        <v>3</v>
      </c>
      <c r="P14260" t="s">
        <v>20366</v>
      </c>
      <c r="Q14260" t="s">
        <v>22996</v>
      </c>
      <c r="S14260" t="s">
        <v>20368</v>
      </c>
    </row>
    <row r="14261" spans="1:19" hidden="1" x14ac:dyDescent="0.2">
      <c r="A14261">
        <v>2781</v>
      </c>
      <c r="B14261" t="s">
        <v>22998</v>
      </c>
      <c r="C14261" t="s">
        <v>105</v>
      </c>
      <c r="D14261">
        <v>4.68</v>
      </c>
      <c r="E14261">
        <v>25</v>
      </c>
      <c r="F14261" t="s">
        <v>22999</v>
      </c>
      <c r="G14261" t="s">
        <v>55</v>
      </c>
      <c r="H14261" t="s">
        <v>46</v>
      </c>
      <c r="I14261" t="s">
        <v>3108</v>
      </c>
      <c r="K14261"/>
      <c r="L14261" t="s">
        <v>23000</v>
      </c>
      <c r="M14261" t="s">
        <v>26</v>
      </c>
      <c r="N14261">
        <v>2</v>
      </c>
      <c r="P14261" t="s">
        <v>20366</v>
      </c>
      <c r="Q14261" t="s">
        <v>23001</v>
      </c>
      <c r="S14261" t="s">
        <v>20368</v>
      </c>
    </row>
    <row r="14262" spans="1:19" hidden="1" x14ac:dyDescent="0.2">
      <c r="A14262">
        <v>2781</v>
      </c>
      <c r="B14262" t="s">
        <v>22998</v>
      </c>
      <c r="C14262" t="s">
        <v>105</v>
      </c>
      <c r="D14262">
        <v>4.7300000000000004</v>
      </c>
      <c r="E14262">
        <v>25</v>
      </c>
      <c r="F14262" t="s">
        <v>410</v>
      </c>
      <c r="G14262" t="s">
        <v>55</v>
      </c>
      <c r="H14262" t="s">
        <v>46</v>
      </c>
      <c r="I14262" t="s">
        <v>22144</v>
      </c>
      <c r="K14262"/>
      <c r="L14262" t="s">
        <v>23000</v>
      </c>
      <c r="M14262" t="s">
        <v>26</v>
      </c>
      <c r="N14262">
        <v>2</v>
      </c>
      <c r="P14262" t="s">
        <v>20366</v>
      </c>
      <c r="Q14262" t="s">
        <v>23001</v>
      </c>
      <c r="S14262" t="s">
        <v>20368</v>
      </c>
    </row>
    <row r="14263" spans="1:19" hidden="1" x14ac:dyDescent="0.2">
      <c r="A14263">
        <v>2782</v>
      </c>
      <c r="B14263" t="s">
        <v>23002</v>
      </c>
      <c r="C14263" t="s">
        <v>105</v>
      </c>
      <c r="D14263">
        <v>4.79</v>
      </c>
      <c r="E14263">
        <v>20</v>
      </c>
      <c r="G14263" t="s">
        <v>31</v>
      </c>
      <c r="H14263" t="s">
        <v>46</v>
      </c>
      <c r="I14263" t="s">
        <v>20409</v>
      </c>
      <c r="K14263"/>
      <c r="L14263" t="s">
        <v>23003</v>
      </c>
      <c r="M14263" t="s">
        <v>26</v>
      </c>
      <c r="N14263">
        <v>2</v>
      </c>
      <c r="P14263" t="s">
        <v>20366</v>
      </c>
      <c r="Q14263" t="s">
        <v>23004</v>
      </c>
      <c r="S14263" t="s">
        <v>20368</v>
      </c>
    </row>
    <row r="14264" spans="1:19" hidden="1" x14ac:dyDescent="0.2">
      <c r="A14264">
        <v>2783</v>
      </c>
      <c r="B14264" t="s">
        <v>23005</v>
      </c>
      <c r="C14264" t="s">
        <v>105</v>
      </c>
      <c r="D14264">
        <v>8.7100000000000009</v>
      </c>
      <c r="E14264" t="s">
        <v>2411</v>
      </c>
      <c r="F14264" t="s">
        <v>66</v>
      </c>
      <c r="G14264" t="s">
        <v>31</v>
      </c>
      <c r="H14264" t="s">
        <v>23</v>
      </c>
      <c r="I14264" t="s">
        <v>1292</v>
      </c>
      <c r="K14264"/>
      <c r="L14264" t="s">
        <v>23006</v>
      </c>
      <c r="M14264" t="s">
        <v>26</v>
      </c>
      <c r="N14264">
        <v>2</v>
      </c>
      <c r="P14264" t="s">
        <v>20366</v>
      </c>
      <c r="Q14264" t="s">
        <v>23007</v>
      </c>
      <c r="S14264" t="s">
        <v>20368</v>
      </c>
    </row>
    <row r="14265" spans="1:19" hidden="1" x14ac:dyDescent="0.2">
      <c r="A14265">
        <v>2786</v>
      </c>
      <c r="B14265" t="s">
        <v>23008</v>
      </c>
      <c r="C14265" t="s">
        <v>105</v>
      </c>
      <c r="D14265">
        <v>5.65</v>
      </c>
      <c r="E14265">
        <v>15</v>
      </c>
      <c r="F14265" t="s">
        <v>23009</v>
      </c>
      <c r="I14265" t="s">
        <v>64</v>
      </c>
      <c r="K14265"/>
      <c r="L14265" t="s">
        <v>23010</v>
      </c>
      <c r="M14265" t="s">
        <v>23011</v>
      </c>
      <c r="N14265">
        <v>4</v>
      </c>
      <c r="O14265" t="s">
        <v>23012</v>
      </c>
      <c r="P14265" t="s">
        <v>20366</v>
      </c>
      <c r="Q14265" t="s">
        <v>23013</v>
      </c>
      <c r="S14265" t="s">
        <v>20368</v>
      </c>
    </row>
    <row r="14266" spans="1:19" hidden="1" x14ac:dyDescent="0.2">
      <c r="A14266">
        <v>2786</v>
      </c>
      <c r="B14266" t="s">
        <v>23008</v>
      </c>
      <c r="C14266" t="s">
        <v>105</v>
      </c>
      <c r="D14266">
        <v>5.19</v>
      </c>
      <c r="E14266">
        <v>25</v>
      </c>
      <c r="F14266" t="s">
        <v>23009</v>
      </c>
      <c r="I14266" t="s">
        <v>64</v>
      </c>
      <c r="K14266"/>
      <c r="L14266" t="s">
        <v>23010</v>
      </c>
      <c r="M14266" t="s">
        <v>23011</v>
      </c>
      <c r="N14266">
        <v>4</v>
      </c>
      <c r="O14266" t="s">
        <v>23012</v>
      </c>
      <c r="P14266" t="s">
        <v>20366</v>
      </c>
      <c r="Q14266" t="s">
        <v>23013</v>
      </c>
      <c r="S14266" t="s">
        <v>20368</v>
      </c>
    </row>
    <row r="14267" spans="1:19" hidden="1" x14ac:dyDescent="0.2">
      <c r="A14267">
        <v>2786</v>
      </c>
      <c r="B14267" t="s">
        <v>23008</v>
      </c>
      <c r="C14267" t="s">
        <v>105</v>
      </c>
      <c r="D14267">
        <v>4.7300000000000004</v>
      </c>
      <c r="E14267">
        <v>40</v>
      </c>
      <c r="F14267" t="s">
        <v>23009</v>
      </c>
      <c r="I14267" t="s">
        <v>64</v>
      </c>
      <c r="K14267"/>
      <c r="L14267" t="s">
        <v>23010</v>
      </c>
      <c r="M14267" t="s">
        <v>23011</v>
      </c>
      <c r="N14267">
        <v>4</v>
      </c>
      <c r="O14267" t="s">
        <v>23012</v>
      </c>
      <c r="P14267" t="s">
        <v>20366</v>
      </c>
      <c r="Q14267" t="s">
        <v>23013</v>
      </c>
      <c r="S14267" t="s">
        <v>20368</v>
      </c>
    </row>
    <row r="14268" spans="1:19" hidden="1" x14ac:dyDescent="0.2">
      <c r="A14268">
        <v>2786</v>
      </c>
      <c r="B14268" t="s">
        <v>23008</v>
      </c>
      <c r="C14268" t="s">
        <v>105</v>
      </c>
      <c r="D14268">
        <v>5.45</v>
      </c>
      <c r="E14268">
        <v>15</v>
      </c>
      <c r="F14268" t="s">
        <v>23014</v>
      </c>
      <c r="I14268" t="s">
        <v>64</v>
      </c>
      <c r="K14268"/>
      <c r="L14268" t="s">
        <v>23010</v>
      </c>
      <c r="M14268" t="s">
        <v>23011</v>
      </c>
      <c r="N14268">
        <v>4</v>
      </c>
      <c r="O14268" t="s">
        <v>23012</v>
      </c>
      <c r="P14268" t="s">
        <v>20366</v>
      </c>
      <c r="Q14268" t="s">
        <v>23013</v>
      </c>
      <c r="S14268" t="s">
        <v>20368</v>
      </c>
    </row>
    <row r="14269" spans="1:19" hidden="1" x14ac:dyDescent="0.2">
      <c r="A14269">
        <v>2786</v>
      </c>
      <c r="B14269" t="s">
        <v>23008</v>
      </c>
      <c r="C14269" t="s">
        <v>105</v>
      </c>
      <c r="D14269">
        <v>5.16</v>
      </c>
      <c r="E14269">
        <v>25</v>
      </c>
      <c r="F14269" t="s">
        <v>23014</v>
      </c>
      <c r="I14269" t="s">
        <v>64</v>
      </c>
      <c r="K14269"/>
      <c r="L14269" t="s">
        <v>23010</v>
      </c>
      <c r="M14269" t="s">
        <v>23011</v>
      </c>
      <c r="N14269">
        <v>4</v>
      </c>
      <c r="O14269" t="s">
        <v>23012</v>
      </c>
      <c r="P14269" t="s">
        <v>20366</v>
      </c>
      <c r="Q14269" t="s">
        <v>23013</v>
      </c>
      <c r="S14269" t="s">
        <v>20368</v>
      </c>
    </row>
    <row r="14270" spans="1:19" hidden="1" x14ac:dyDescent="0.2">
      <c r="A14270">
        <v>2786</v>
      </c>
      <c r="B14270" t="s">
        <v>23008</v>
      </c>
      <c r="C14270" t="s">
        <v>105</v>
      </c>
      <c r="D14270">
        <v>4.6500000000000004</v>
      </c>
      <c r="E14270">
        <v>40</v>
      </c>
      <c r="F14270" t="s">
        <v>23014</v>
      </c>
      <c r="I14270" t="s">
        <v>64</v>
      </c>
      <c r="K14270"/>
      <c r="L14270" t="s">
        <v>23010</v>
      </c>
      <c r="M14270" t="s">
        <v>23011</v>
      </c>
      <c r="N14270">
        <v>4</v>
      </c>
      <c r="O14270" t="s">
        <v>23012</v>
      </c>
      <c r="P14270" t="s">
        <v>20366</v>
      </c>
      <c r="Q14270" t="s">
        <v>23013</v>
      </c>
      <c r="S14270" t="s">
        <v>20368</v>
      </c>
    </row>
    <row r="14271" spans="1:19" hidden="1" x14ac:dyDescent="0.2">
      <c r="A14271">
        <v>2787</v>
      </c>
      <c r="B14271" t="s">
        <v>23015</v>
      </c>
      <c r="C14271" t="s">
        <v>105</v>
      </c>
      <c r="D14271">
        <v>3.32</v>
      </c>
      <c r="E14271">
        <v>25</v>
      </c>
      <c r="F14271" t="s">
        <v>20530</v>
      </c>
      <c r="G14271" t="s">
        <v>55</v>
      </c>
      <c r="H14271" t="s">
        <v>46</v>
      </c>
      <c r="I14271" t="s">
        <v>13148</v>
      </c>
      <c r="K14271"/>
      <c r="L14271" t="s">
        <v>23016</v>
      </c>
      <c r="M14271" t="s">
        <v>26</v>
      </c>
      <c r="N14271">
        <v>2</v>
      </c>
      <c r="P14271" t="s">
        <v>20366</v>
      </c>
      <c r="Q14271" t="s">
        <v>23017</v>
      </c>
      <c r="S14271" t="s">
        <v>20368</v>
      </c>
    </row>
    <row r="14272" spans="1:19" hidden="1" x14ac:dyDescent="0.2">
      <c r="A14272">
        <v>2787</v>
      </c>
      <c r="B14272" t="s">
        <v>23015</v>
      </c>
      <c r="C14272" t="s">
        <v>105</v>
      </c>
      <c r="D14272">
        <v>3.38</v>
      </c>
      <c r="E14272" t="s">
        <v>414</v>
      </c>
      <c r="F14272" t="s">
        <v>20530</v>
      </c>
      <c r="G14272" t="s">
        <v>567</v>
      </c>
      <c r="H14272" t="s">
        <v>46</v>
      </c>
      <c r="I14272" t="s">
        <v>13148</v>
      </c>
      <c r="K14272"/>
      <c r="L14272" t="s">
        <v>23016</v>
      </c>
      <c r="M14272" t="s">
        <v>26</v>
      </c>
      <c r="N14272">
        <v>2</v>
      </c>
      <c r="P14272" t="s">
        <v>20366</v>
      </c>
      <c r="Q14272" t="s">
        <v>23017</v>
      </c>
      <c r="S14272" t="s">
        <v>20368</v>
      </c>
    </row>
    <row r="14273" spans="1:19" hidden="1" x14ac:dyDescent="0.2">
      <c r="A14273">
        <v>2788</v>
      </c>
      <c r="B14273" t="s">
        <v>23018</v>
      </c>
      <c r="C14273" t="s">
        <v>105</v>
      </c>
      <c r="D14273">
        <v>2.93</v>
      </c>
      <c r="E14273">
        <v>25</v>
      </c>
      <c r="F14273" t="s">
        <v>20530</v>
      </c>
      <c r="G14273" t="s">
        <v>55</v>
      </c>
      <c r="H14273" t="s">
        <v>23</v>
      </c>
      <c r="I14273" t="s">
        <v>13148</v>
      </c>
      <c r="K14273"/>
      <c r="L14273" t="s">
        <v>23019</v>
      </c>
      <c r="M14273" t="s">
        <v>26</v>
      </c>
      <c r="N14273">
        <v>2</v>
      </c>
      <c r="P14273" t="s">
        <v>20366</v>
      </c>
      <c r="Q14273" t="s">
        <v>23020</v>
      </c>
      <c r="S14273" t="s">
        <v>20368</v>
      </c>
    </row>
    <row r="14274" spans="1:19" hidden="1" x14ac:dyDescent="0.2">
      <c r="A14274">
        <v>2788</v>
      </c>
      <c r="B14274" t="s">
        <v>23018</v>
      </c>
      <c r="C14274" t="s">
        <v>105</v>
      </c>
      <c r="D14274">
        <v>3.04</v>
      </c>
      <c r="E14274" t="s">
        <v>414</v>
      </c>
      <c r="F14274" t="s">
        <v>20530</v>
      </c>
      <c r="G14274" t="s">
        <v>567</v>
      </c>
      <c r="H14274" t="s">
        <v>23</v>
      </c>
      <c r="I14274" t="s">
        <v>13148</v>
      </c>
      <c r="K14274"/>
      <c r="L14274" t="s">
        <v>23019</v>
      </c>
      <c r="M14274" t="s">
        <v>26</v>
      </c>
      <c r="N14274">
        <v>2</v>
      </c>
      <c r="P14274" t="s">
        <v>20366</v>
      </c>
      <c r="Q14274" t="s">
        <v>23020</v>
      </c>
      <c r="S14274" t="s">
        <v>20368</v>
      </c>
    </row>
    <row r="14275" spans="1:19" hidden="1" x14ac:dyDescent="0.2">
      <c r="A14275">
        <v>2789</v>
      </c>
      <c r="B14275" t="s">
        <v>23021</v>
      </c>
      <c r="C14275" t="s">
        <v>105</v>
      </c>
      <c r="D14275">
        <v>2.87</v>
      </c>
      <c r="E14275">
        <v>25</v>
      </c>
      <c r="F14275" t="s">
        <v>20530</v>
      </c>
      <c r="G14275" t="s">
        <v>55</v>
      </c>
      <c r="H14275" t="s">
        <v>46</v>
      </c>
      <c r="I14275" t="s">
        <v>13148</v>
      </c>
      <c r="K14275"/>
      <c r="L14275" t="s">
        <v>23022</v>
      </c>
      <c r="M14275" t="s">
        <v>26</v>
      </c>
      <c r="N14275">
        <v>2</v>
      </c>
      <c r="P14275" t="s">
        <v>20366</v>
      </c>
      <c r="Q14275" t="s">
        <v>23023</v>
      </c>
      <c r="S14275" t="s">
        <v>20368</v>
      </c>
    </row>
    <row r="14276" spans="1:19" hidden="1" x14ac:dyDescent="0.2">
      <c r="A14276">
        <v>2790</v>
      </c>
      <c r="B14276" t="s">
        <v>23024</v>
      </c>
      <c r="C14276" t="s">
        <v>23025</v>
      </c>
      <c r="D14276">
        <v>9.52</v>
      </c>
      <c r="E14276">
        <v>30</v>
      </c>
      <c r="F14276" t="s">
        <v>21188</v>
      </c>
      <c r="G14276" t="s">
        <v>55</v>
      </c>
      <c r="H14276" t="s">
        <v>46</v>
      </c>
      <c r="I14276" t="s">
        <v>21189</v>
      </c>
      <c r="K14276"/>
      <c r="L14276" t="s">
        <v>23026</v>
      </c>
      <c r="M14276" t="s">
        <v>21125</v>
      </c>
      <c r="N14276">
        <v>3</v>
      </c>
      <c r="O14276" t="s">
        <v>23027</v>
      </c>
      <c r="P14276" t="s">
        <v>20366</v>
      </c>
      <c r="Q14276" t="s">
        <v>23028</v>
      </c>
      <c r="S14276" t="s">
        <v>20368</v>
      </c>
    </row>
    <row r="14277" spans="1:19" hidden="1" x14ac:dyDescent="0.2">
      <c r="A14277">
        <v>2791</v>
      </c>
      <c r="B14277" t="s">
        <v>23029</v>
      </c>
      <c r="C14277" t="s">
        <v>105</v>
      </c>
      <c r="D14277">
        <v>3.49</v>
      </c>
      <c r="E14277">
        <v>25</v>
      </c>
      <c r="F14277" t="s">
        <v>20530</v>
      </c>
      <c r="G14277" t="s">
        <v>55</v>
      </c>
      <c r="H14277" t="s">
        <v>46</v>
      </c>
      <c r="I14277" t="s">
        <v>13148</v>
      </c>
      <c r="K14277"/>
      <c r="L14277" t="s">
        <v>23030</v>
      </c>
      <c r="M14277" t="s">
        <v>26</v>
      </c>
      <c r="N14277">
        <v>2</v>
      </c>
      <c r="P14277" t="s">
        <v>20366</v>
      </c>
      <c r="Q14277" t="s">
        <v>23031</v>
      </c>
      <c r="S14277" t="s">
        <v>20368</v>
      </c>
    </row>
    <row r="14278" spans="1:19" hidden="1" x14ac:dyDescent="0.2">
      <c r="A14278">
        <v>2791</v>
      </c>
      <c r="B14278" t="s">
        <v>23029</v>
      </c>
      <c r="C14278" t="s">
        <v>105</v>
      </c>
      <c r="D14278">
        <v>3.55</v>
      </c>
      <c r="E14278" t="s">
        <v>414</v>
      </c>
      <c r="F14278" t="s">
        <v>20530</v>
      </c>
      <c r="G14278" t="s">
        <v>567</v>
      </c>
      <c r="H14278" t="s">
        <v>46</v>
      </c>
      <c r="I14278" t="s">
        <v>13148</v>
      </c>
      <c r="K14278"/>
      <c r="L14278" t="s">
        <v>23030</v>
      </c>
      <c r="M14278" t="s">
        <v>26</v>
      </c>
      <c r="N14278">
        <v>2</v>
      </c>
      <c r="P14278" t="s">
        <v>20366</v>
      </c>
      <c r="Q14278" t="s">
        <v>23031</v>
      </c>
      <c r="S14278" t="s">
        <v>20368</v>
      </c>
    </row>
    <row r="14279" spans="1:19" hidden="1" x14ac:dyDescent="0.2">
      <c r="A14279" t="s">
        <v>23032</v>
      </c>
      <c r="B14279" t="s">
        <v>23033</v>
      </c>
      <c r="C14279" t="s">
        <v>105</v>
      </c>
      <c r="D14279">
        <v>2.94</v>
      </c>
      <c r="E14279">
        <v>30</v>
      </c>
      <c r="F14279" t="s">
        <v>23034</v>
      </c>
      <c r="G14279" t="s">
        <v>55</v>
      </c>
      <c r="H14279" t="s">
        <v>46</v>
      </c>
      <c r="I14279" t="s">
        <v>2592</v>
      </c>
      <c r="K14279"/>
      <c r="L14279" t="s">
        <v>23035</v>
      </c>
      <c r="M14279" t="s">
        <v>23036</v>
      </c>
      <c r="N14279">
        <v>2</v>
      </c>
      <c r="O14279" t="s">
        <v>23037</v>
      </c>
      <c r="P14279" t="s">
        <v>20366</v>
      </c>
      <c r="Q14279" t="s">
        <v>23038</v>
      </c>
      <c r="S14279" t="s">
        <v>20368</v>
      </c>
    </row>
    <row r="14280" spans="1:19" hidden="1" x14ac:dyDescent="0.2">
      <c r="A14280" t="s">
        <v>23032</v>
      </c>
      <c r="B14280" t="s">
        <v>23033</v>
      </c>
      <c r="C14280" t="s">
        <v>20452</v>
      </c>
      <c r="D14280">
        <v>4.07</v>
      </c>
      <c r="E14280">
        <v>30</v>
      </c>
      <c r="F14280" t="s">
        <v>23034</v>
      </c>
      <c r="G14280" t="s">
        <v>55</v>
      </c>
      <c r="H14280" t="s">
        <v>46</v>
      </c>
      <c r="I14280" t="s">
        <v>2592</v>
      </c>
      <c r="K14280"/>
      <c r="L14280" t="s">
        <v>23035</v>
      </c>
      <c r="M14280" t="s">
        <v>23036</v>
      </c>
      <c r="N14280">
        <v>2</v>
      </c>
      <c r="O14280" t="s">
        <v>23037</v>
      </c>
      <c r="P14280" t="s">
        <v>20366</v>
      </c>
      <c r="Q14280" t="s">
        <v>23038</v>
      </c>
      <c r="S14280" t="s">
        <v>20368</v>
      </c>
    </row>
    <row r="14281" spans="1:19" hidden="1" x14ac:dyDescent="0.2">
      <c r="A14281" t="s">
        <v>23039</v>
      </c>
      <c r="B14281" t="s">
        <v>23040</v>
      </c>
      <c r="C14281" t="s">
        <v>105</v>
      </c>
      <c r="D14281">
        <v>12.56</v>
      </c>
      <c r="F14281" t="s">
        <v>21009</v>
      </c>
      <c r="G14281" t="s">
        <v>55</v>
      </c>
      <c r="H14281" t="s">
        <v>23</v>
      </c>
      <c r="I14281" t="s">
        <v>10501</v>
      </c>
      <c r="K14281"/>
      <c r="L14281" t="s">
        <v>23041</v>
      </c>
      <c r="M14281" t="s">
        <v>26</v>
      </c>
      <c r="N14281">
        <v>2</v>
      </c>
      <c r="P14281" t="s">
        <v>20366</v>
      </c>
      <c r="Q14281" t="s">
        <v>23042</v>
      </c>
      <c r="S14281" t="s">
        <v>20368</v>
      </c>
    </row>
    <row r="14282" spans="1:19" hidden="1" x14ac:dyDescent="0.2">
      <c r="A14282" t="s">
        <v>23043</v>
      </c>
      <c r="B14282" t="s">
        <v>23044</v>
      </c>
      <c r="C14282" t="s">
        <v>105</v>
      </c>
      <c r="D14282">
        <v>3.71</v>
      </c>
      <c r="E14282">
        <v>25</v>
      </c>
      <c r="F14282" t="s">
        <v>20530</v>
      </c>
      <c r="G14282" t="s">
        <v>567</v>
      </c>
      <c r="H14282" t="s">
        <v>46</v>
      </c>
      <c r="I14282" t="s">
        <v>13148</v>
      </c>
      <c r="K14282"/>
      <c r="L14282" t="s">
        <v>23045</v>
      </c>
      <c r="M14282" t="s">
        <v>26</v>
      </c>
      <c r="N14282">
        <v>2</v>
      </c>
      <c r="P14282" t="s">
        <v>20366</v>
      </c>
      <c r="Q14282" t="s">
        <v>23046</v>
      </c>
      <c r="S14282" t="s">
        <v>20368</v>
      </c>
    </row>
    <row r="14283" spans="1:19" hidden="1" x14ac:dyDescent="0.2">
      <c r="A14283">
        <v>2792</v>
      </c>
      <c r="B14283" t="s">
        <v>23047</v>
      </c>
      <c r="C14283" t="s">
        <v>20441</v>
      </c>
      <c r="D14283">
        <v>5.8</v>
      </c>
      <c r="E14283">
        <v>30</v>
      </c>
      <c r="F14283" t="s">
        <v>1420</v>
      </c>
      <c r="G14283" t="s">
        <v>55</v>
      </c>
      <c r="H14283" t="s">
        <v>46</v>
      </c>
      <c r="I14283" t="s">
        <v>185</v>
      </c>
      <c r="K14283"/>
      <c r="L14283" t="s">
        <v>23048</v>
      </c>
      <c r="M14283" t="s">
        <v>21125</v>
      </c>
      <c r="N14283">
        <v>3</v>
      </c>
      <c r="O14283" t="s">
        <v>23049</v>
      </c>
      <c r="P14283" t="s">
        <v>20366</v>
      </c>
      <c r="Q14283" t="s">
        <v>23050</v>
      </c>
      <c r="S14283" t="s">
        <v>20368</v>
      </c>
    </row>
    <row r="14284" spans="1:19" hidden="1" x14ac:dyDescent="0.2">
      <c r="A14284">
        <v>2792</v>
      </c>
      <c r="B14284" t="s">
        <v>23047</v>
      </c>
      <c r="C14284" t="s">
        <v>20447</v>
      </c>
      <c r="D14284">
        <v>10.64</v>
      </c>
      <c r="E14284">
        <v>30</v>
      </c>
      <c r="F14284" t="s">
        <v>1420</v>
      </c>
      <c r="G14284" t="s">
        <v>55</v>
      </c>
      <c r="H14284" t="s">
        <v>46</v>
      </c>
      <c r="I14284" t="s">
        <v>185</v>
      </c>
      <c r="K14284"/>
      <c r="L14284" t="s">
        <v>23048</v>
      </c>
      <c r="M14284" t="s">
        <v>21125</v>
      </c>
      <c r="N14284">
        <v>3</v>
      </c>
      <c r="O14284" t="s">
        <v>23049</v>
      </c>
      <c r="P14284" t="s">
        <v>20366</v>
      </c>
      <c r="Q14284" t="s">
        <v>23050</v>
      </c>
      <c r="S14284" t="s">
        <v>20368</v>
      </c>
    </row>
    <row r="14285" spans="1:19" hidden="1" x14ac:dyDescent="0.2">
      <c r="A14285">
        <v>2792</v>
      </c>
      <c r="B14285" t="s">
        <v>23047</v>
      </c>
      <c r="C14285" t="s">
        <v>105</v>
      </c>
      <c r="D14285">
        <v>2</v>
      </c>
      <c r="E14285">
        <v>20</v>
      </c>
      <c r="F14285" t="s">
        <v>1420</v>
      </c>
      <c r="G14285" t="s">
        <v>55</v>
      </c>
      <c r="H14285" t="s">
        <v>46</v>
      </c>
      <c r="I14285" t="s">
        <v>8972</v>
      </c>
      <c r="K14285"/>
      <c r="L14285" t="s">
        <v>23048</v>
      </c>
      <c r="M14285" t="s">
        <v>21125</v>
      </c>
      <c r="N14285">
        <v>3</v>
      </c>
      <c r="O14285" t="s">
        <v>23049</v>
      </c>
      <c r="P14285" t="s">
        <v>20366</v>
      </c>
      <c r="Q14285" t="s">
        <v>23050</v>
      </c>
      <c r="S14285" t="s">
        <v>20368</v>
      </c>
    </row>
    <row r="14286" spans="1:19" hidden="1" x14ac:dyDescent="0.2">
      <c r="A14286">
        <v>2792</v>
      </c>
      <c r="B14286" t="s">
        <v>23047</v>
      </c>
      <c r="C14286" t="s">
        <v>20452</v>
      </c>
      <c r="D14286">
        <v>2.25</v>
      </c>
      <c r="E14286">
        <v>20</v>
      </c>
      <c r="F14286" t="s">
        <v>1420</v>
      </c>
      <c r="G14286" t="s">
        <v>55</v>
      </c>
      <c r="H14286" t="s">
        <v>46</v>
      </c>
      <c r="I14286" t="s">
        <v>8972</v>
      </c>
      <c r="K14286"/>
      <c r="L14286" t="s">
        <v>23048</v>
      </c>
      <c r="M14286" t="s">
        <v>21125</v>
      </c>
      <c r="N14286">
        <v>3</v>
      </c>
      <c r="O14286" t="s">
        <v>23049</v>
      </c>
      <c r="P14286" t="s">
        <v>20366</v>
      </c>
      <c r="Q14286" t="s">
        <v>23050</v>
      </c>
      <c r="S14286" t="s">
        <v>20368</v>
      </c>
    </row>
    <row r="14287" spans="1:19" hidden="1" x14ac:dyDescent="0.2">
      <c r="A14287">
        <v>2792</v>
      </c>
      <c r="B14287" t="s">
        <v>23047</v>
      </c>
      <c r="C14287" t="s">
        <v>20441</v>
      </c>
      <c r="D14287">
        <v>5.57</v>
      </c>
      <c r="E14287">
        <v>20</v>
      </c>
      <c r="F14287" t="s">
        <v>1420</v>
      </c>
      <c r="G14287" t="s">
        <v>55</v>
      </c>
      <c r="H14287" t="s">
        <v>46</v>
      </c>
      <c r="I14287" t="s">
        <v>8972</v>
      </c>
      <c r="K14287"/>
      <c r="L14287" t="s">
        <v>23048</v>
      </c>
      <c r="M14287" t="s">
        <v>21125</v>
      </c>
      <c r="N14287">
        <v>3</v>
      </c>
      <c r="O14287" t="s">
        <v>23049</v>
      </c>
      <c r="P14287" t="s">
        <v>20366</v>
      </c>
      <c r="Q14287" t="s">
        <v>23050</v>
      </c>
      <c r="S14287" t="s">
        <v>20368</v>
      </c>
    </row>
    <row r="14288" spans="1:19" hidden="1" x14ac:dyDescent="0.2">
      <c r="A14288">
        <v>2792</v>
      </c>
      <c r="B14288" t="s">
        <v>23047</v>
      </c>
      <c r="C14288" t="s">
        <v>20447</v>
      </c>
      <c r="D14288">
        <v>10.76</v>
      </c>
      <c r="E14288">
        <v>20</v>
      </c>
      <c r="F14288" t="s">
        <v>1420</v>
      </c>
      <c r="G14288" t="s">
        <v>55</v>
      </c>
      <c r="H14288" t="s">
        <v>46</v>
      </c>
      <c r="I14288" t="s">
        <v>8972</v>
      </c>
      <c r="K14288"/>
      <c r="L14288" t="s">
        <v>23048</v>
      </c>
      <c r="M14288" t="s">
        <v>21125</v>
      </c>
      <c r="N14288">
        <v>3</v>
      </c>
      <c r="O14288" t="s">
        <v>23049</v>
      </c>
      <c r="P14288" t="s">
        <v>20366</v>
      </c>
      <c r="Q14288" t="s">
        <v>23050</v>
      </c>
      <c r="S14288" t="s">
        <v>20368</v>
      </c>
    </row>
    <row r="14289" spans="1:19" hidden="1" x14ac:dyDescent="0.2">
      <c r="A14289">
        <v>2793</v>
      </c>
      <c r="B14289" t="s">
        <v>23051</v>
      </c>
      <c r="C14289" t="s">
        <v>20783</v>
      </c>
      <c r="D14289">
        <v>11.56</v>
      </c>
      <c r="E14289">
        <v>20</v>
      </c>
      <c r="F14289" t="s">
        <v>79</v>
      </c>
      <c r="G14289" t="s">
        <v>189</v>
      </c>
      <c r="I14289" t="s">
        <v>9267</v>
      </c>
      <c r="K14289"/>
      <c r="L14289" t="s">
        <v>23052</v>
      </c>
      <c r="M14289" t="s">
        <v>21248</v>
      </c>
      <c r="N14289">
        <v>4</v>
      </c>
      <c r="O14289" t="s">
        <v>23053</v>
      </c>
      <c r="P14289" t="s">
        <v>20366</v>
      </c>
      <c r="Q14289" t="s">
        <v>23054</v>
      </c>
      <c r="S14289" t="s">
        <v>20368</v>
      </c>
    </row>
    <row r="14290" spans="1:19" hidden="1" x14ac:dyDescent="0.2">
      <c r="A14290">
        <v>2795</v>
      </c>
      <c r="B14290" t="s">
        <v>9669</v>
      </c>
      <c r="C14290" t="s">
        <v>105</v>
      </c>
      <c r="D14290">
        <v>2.17</v>
      </c>
      <c r="E14290">
        <v>20</v>
      </c>
      <c r="F14290" t="s">
        <v>23055</v>
      </c>
      <c r="G14290" t="s">
        <v>55</v>
      </c>
      <c r="H14290" t="s">
        <v>46</v>
      </c>
      <c r="I14290" t="s">
        <v>521</v>
      </c>
      <c r="K14290"/>
      <c r="L14290" t="s">
        <v>23056</v>
      </c>
      <c r="M14290" t="s">
        <v>20623</v>
      </c>
      <c r="N14290">
        <v>6</v>
      </c>
      <c r="O14290" t="s">
        <v>23057</v>
      </c>
      <c r="P14290" t="s">
        <v>20366</v>
      </c>
      <c r="Q14290" t="s">
        <v>23058</v>
      </c>
      <c r="S14290" t="s">
        <v>20368</v>
      </c>
    </row>
    <row r="14291" spans="1:19" hidden="1" x14ac:dyDescent="0.2">
      <c r="A14291">
        <v>2795</v>
      </c>
      <c r="B14291" t="s">
        <v>9669</v>
      </c>
      <c r="C14291" t="s">
        <v>20452</v>
      </c>
      <c r="D14291">
        <v>9.1999999999999993</v>
      </c>
      <c r="E14291">
        <v>20</v>
      </c>
      <c r="F14291" t="s">
        <v>23055</v>
      </c>
      <c r="G14291" t="s">
        <v>55</v>
      </c>
      <c r="H14291" t="s">
        <v>46</v>
      </c>
      <c r="I14291" t="s">
        <v>521</v>
      </c>
      <c r="K14291"/>
      <c r="L14291" t="s">
        <v>23056</v>
      </c>
      <c r="M14291" t="s">
        <v>20623</v>
      </c>
      <c r="N14291">
        <v>6</v>
      </c>
      <c r="O14291" t="s">
        <v>23057</v>
      </c>
      <c r="P14291" t="s">
        <v>20366</v>
      </c>
      <c r="Q14291" t="s">
        <v>23058</v>
      </c>
      <c r="S14291" t="s">
        <v>20368</v>
      </c>
    </row>
    <row r="14292" spans="1:19" hidden="1" x14ac:dyDescent="0.2">
      <c r="A14292">
        <v>2795</v>
      </c>
      <c r="B14292" t="s">
        <v>9669</v>
      </c>
      <c r="C14292" t="s">
        <v>105</v>
      </c>
      <c r="D14292">
        <v>2.2000000000000002</v>
      </c>
      <c r="F14292" t="s">
        <v>23055</v>
      </c>
      <c r="H14292" t="s">
        <v>23</v>
      </c>
      <c r="I14292" t="s">
        <v>9375</v>
      </c>
      <c r="K14292"/>
      <c r="L14292" t="s">
        <v>23056</v>
      </c>
      <c r="M14292" t="s">
        <v>20623</v>
      </c>
      <c r="N14292">
        <v>6</v>
      </c>
      <c r="O14292" t="s">
        <v>23057</v>
      </c>
      <c r="P14292" t="s">
        <v>20366</v>
      </c>
      <c r="Q14292" t="s">
        <v>23058</v>
      </c>
      <c r="S14292" t="s">
        <v>20368</v>
      </c>
    </row>
    <row r="14293" spans="1:19" hidden="1" x14ac:dyDescent="0.2">
      <c r="A14293">
        <v>2795</v>
      </c>
      <c r="B14293" t="s">
        <v>9669</v>
      </c>
      <c r="C14293" t="s">
        <v>20452</v>
      </c>
      <c r="D14293">
        <v>9.1999999999999993</v>
      </c>
      <c r="F14293" t="s">
        <v>23059</v>
      </c>
      <c r="G14293" t="s">
        <v>22421</v>
      </c>
      <c r="H14293" t="s">
        <v>23</v>
      </c>
      <c r="I14293" t="s">
        <v>9375</v>
      </c>
      <c r="K14293"/>
      <c r="L14293" t="s">
        <v>23056</v>
      </c>
      <c r="M14293" t="s">
        <v>20623</v>
      </c>
      <c r="N14293">
        <v>6</v>
      </c>
      <c r="O14293" t="s">
        <v>23057</v>
      </c>
      <c r="P14293" t="s">
        <v>20366</v>
      </c>
      <c r="Q14293" t="s">
        <v>23058</v>
      </c>
      <c r="S14293" t="s">
        <v>20368</v>
      </c>
    </row>
    <row r="14294" spans="1:19" hidden="1" x14ac:dyDescent="0.2">
      <c r="A14294">
        <v>2796</v>
      </c>
      <c r="B14294" t="s">
        <v>23060</v>
      </c>
      <c r="C14294" t="s">
        <v>20452</v>
      </c>
      <c r="D14294">
        <v>3.13</v>
      </c>
      <c r="E14294">
        <v>25</v>
      </c>
      <c r="F14294" t="s">
        <v>23061</v>
      </c>
      <c r="G14294" t="s">
        <v>55</v>
      </c>
      <c r="H14294" t="s">
        <v>46</v>
      </c>
      <c r="I14294" t="s">
        <v>20864</v>
      </c>
      <c r="K14294"/>
      <c r="L14294" t="s">
        <v>23062</v>
      </c>
      <c r="M14294" t="s">
        <v>23063</v>
      </c>
      <c r="N14294">
        <v>3</v>
      </c>
      <c r="O14294" t="s">
        <v>23064</v>
      </c>
      <c r="P14294" t="s">
        <v>20366</v>
      </c>
      <c r="Q14294" t="s">
        <v>23065</v>
      </c>
      <c r="S14294" t="s">
        <v>20368</v>
      </c>
    </row>
    <row r="14295" spans="1:19" hidden="1" x14ac:dyDescent="0.2">
      <c r="A14295">
        <v>2796</v>
      </c>
      <c r="B14295" t="s">
        <v>23060</v>
      </c>
      <c r="C14295" t="s">
        <v>20441</v>
      </c>
      <c r="D14295">
        <v>5.41</v>
      </c>
      <c r="E14295">
        <v>25</v>
      </c>
      <c r="F14295" t="s">
        <v>23061</v>
      </c>
      <c r="G14295" t="s">
        <v>55</v>
      </c>
      <c r="H14295" t="s">
        <v>46</v>
      </c>
      <c r="I14295" t="s">
        <v>20864</v>
      </c>
      <c r="K14295"/>
      <c r="L14295" t="s">
        <v>23062</v>
      </c>
      <c r="M14295" t="s">
        <v>23063</v>
      </c>
      <c r="N14295">
        <v>3</v>
      </c>
      <c r="O14295" t="s">
        <v>23064</v>
      </c>
      <c r="P14295" t="s">
        <v>20366</v>
      </c>
      <c r="Q14295" t="s">
        <v>23065</v>
      </c>
      <c r="S14295" t="s">
        <v>20368</v>
      </c>
    </row>
    <row r="14296" spans="1:19" hidden="1" x14ac:dyDescent="0.2">
      <c r="A14296">
        <v>2796</v>
      </c>
      <c r="B14296" t="s">
        <v>23060</v>
      </c>
      <c r="C14296" t="s">
        <v>20447</v>
      </c>
      <c r="D14296">
        <v>8.02</v>
      </c>
      <c r="E14296">
        <v>25</v>
      </c>
      <c r="F14296" t="s">
        <v>23061</v>
      </c>
      <c r="G14296" t="s">
        <v>55</v>
      </c>
      <c r="H14296" t="s">
        <v>46</v>
      </c>
      <c r="I14296" t="s">
        <v>20864</v>
      </c>
      <c r="K14296"/>
      <c r="L14296" t="s">
        <v>23062</v>
      </c>
      <c r="M14296" t="s">
        <v>23063</v>
      </c>
      <c r="N14296">
        <v>3</v>
      </c>
      <c r="O14296" t="s">
        <v>23064</v>
      </c>
      <c r="P14296" t="s">
        <v>20366</v>
      </c>
      <c r="Q14296" t="s">
        <v>23065</v>
      </c>
      <c r="S14296" t="s">
        <v>20368</v>
      </c>
    </row>
    <row r="14297" spans="1:19" hidden="1" x14ac:dyDescent="0.2">
      <c r="A14297">
        <v>2806</v>
      </c>
      <c r="B14297" t="s">
        <v>23066</v>
      </c>
      <c r="C14297" t="s">
        <v>21449</v>
      </c>
      <c r="D14297">
        <v>5.79</v>
      </c>
      <c r="E14297">
        <v>25</v>
      </c>
      <c r="F14297" t="s">
        <v>22217</v>
      </c>
      <c r="G14297" t="s">
        <v>55</v>
      </c>
      <c r="H14297" t="s">
        <v>23</v>
      </c>
      <c r="I14297" t="s">
        <v>19575</v>
      </c>
      <c r="K14297"/>
      <c r="L14297" t="s">
        <v>23067</v>
      </c>
      <c r="M14297" t="s">
        <v>26</v>
      </c>
      <c r="N14297">
        <v>2</v>
      </c>
      <c r="P14297" t="s">
        <v>20366</v>
      </c>
      <c r="Q14297" t="s">
        <v>23068</v>
      </c>
      <c r="S14297" t="s">
        <v>20368</v>
      </c>
    </row>
    <row r="14298" spans="1:19" hidden="1" x14ac:dyDescent="0.2">
      <c r="A14298">
        <v>2806</v>
      </c>
      <c r="B14298" t="s">
        <v>23066</v>
      </c>
      <c r="C14298" t="s">
        <v>21450</v>
      </c>
      <c r="D14298">
        <v>12.32</v>
      </c>
      <c r="E14298">
        <v>25</v>
      </c>
      <c r="F14298" t="s">
        <v>22217</v>
      </c>
      <c r="G14298" t="s">
        <v>55</v>
      </c>
      <c r="H14298" t="s">
        <v>23</v>
      </c>
      <c r="I14298" t="s">
        <v>19575</v>
      </c>
      <c r="K14298"/>
      <c r="L14298" t="s">
        <v>23067</v>
      </c>
      <c r="M14298" t="s">
        <v>26</v>
      </c>
      <c r="N14298">
        <v>2</v>
      </c>
      <c r="P14298" t="s">
        <v>20366</v>
      </c>
      <c r="Q14298" t="s">
        <v>23068</v>
      </c>
      <c r="S14298" t="s">
        <v>20368</v>
      </c>
    </row>
    <row r="14299" spans="1:19" hidden="1" x14ac:dyDescent="0.2">
      <c r="A14299">
        <v>2808</v>
      </c>
      <c r="B14299" t="s">
        <v>23069</v>
      </c>
      <c r="C14299" t="s">
        <v>105</v>
      </c>
      <c r="D14299">
        <v>4.9800000000000004</v>
      </c>
      <c r="E14299">
        <v>20</v>
      </c>
      <c r="F14299" t="s">
        <v>16937</v>
      </c>
      <c r="G14299" t="s">
        <v>189</v>
      </c>
      <c r="I14299" t="s">
        <v>4857</v>
      </c>
      <c r="K14299"/>
      <c r="L14299" t="s">
        <v>23070</v>
      </c>
      <c r="M14299" t="s">
        <v>26</v>
      </c>
      <c r="N14299">
        <v>2</v>
      </c>
      <c r="O14299" t="s">
        <v>23071</v>
      </c>
      <c r="P14299" t="s">
        <v>20366</v>
      </c>
      <c r="Q14299" t="s">
        <v>23072</v>
      </c>
      <c r="S14299" t="s">
        <v>20368</v>
      </c>
    </row>
    <row r="14300" spans="1:19" hidden="1" x14ac:dyDescent="0.2">
      <c r="A14300">
        <v>2808</v>
      </c>
      <c r="B14300" t="s">
        <v>23069</v>
      </c>
      <c r="C14300" t="s">
        <v>20452</v>
      </c>
      <c r="D14300">
        <v>9.4600000000000009</v>
      </c>
      <c r="E14300">
        <v>20</v>
      </c>
      <c r="F14300" t="s">
        <v>16937</v>
      </c>
      <c r="G14300" t="s">
        <v>189</v>
      </c>
      <c r="I14300" t="s">
        <v>4857</v>
      </c>
      <c r="K14300"/>
      <c r="L14300" t="s">
        <v>23070</v>
      </c>
      <c r="M14300" t="s">
        <v>26</v>
      </c>
      <c r="N14300">
        <v>2</v>
      </c>
      <c r="O14300" t="s">
        <v>23071</v>
      </c>
      <c r="P14300" t="s">
        <v>20366</v>
      </c>
      <c r="Q14300" t="s">
        <v>23072</v>
      </c>
      <c r="S14300" t="s">
        <v>20368</v>
      </c>
    </row>
    <row r="14301" spans="1:19" hidden="1" x14ac:dyDescent="0.2">
      <c r="A14301">
        <v>2810</v>
      </c>
      <c r="B14301" t="s">
        <v>23073</v>
      </c>
      <c r="C14301" t="s">
        <v>105</v>
      </c>
      <c r="D14301">
        <v>5.0599999999999996</v>
      </c>
      <c r="E14301">
        <v>25</v>
      </c>
      <c r="F14301" t="s">
        <v>20479</v>
      </c>
      <c r="G14301" t="s">
        <v>55</v>
      </c>
      <c r="H14301" t="s">
        <v>23</v>
      </c>
      <c r="I14301" t="s">
        <v>3438</v>
      </c>
      <c r="K14301" t="s">
        <v>23074</v>
      </c>
      <c r="L14301" t="s">
        <v>23075</v>
      </c>
      <c r="M14301" t="s">
        <v>21081</v>
      </c>
      <c r="N14301">
        <v>7</v>
      </c>
      <c r="O14301" t="s">
        <v>23076</v>
      </c>
      <c r="P14301" t="s">
        <v>20366</v>
      </c>
      <c r="Q14301" t="s">
        <v>23077</v>
      </c>
      <c r="S14301" t="s">
        <v>20368</v>
      </c>
    </row>
    <row r="14302" spans="1:19" hidden="1" x14ac:dyDescent="0.2">
      <c r="A14302">
        <v>2810</v>
      </c>
      <c r="B14302" t="s">
        <v>23073</v>
      </c>
      <c r="C14302" t="s">
        <v>105</v>
      </c>
      <c r="D14302">
        <v>4.0999999999999996</v>
      </c>
      <c r="E14302">
        <v>30</v>
      </c>
      <c r="F14302" t="s">
        <v>23078</v>
      </c>
      <c r="G14302" t="s">
        <v>189</v>
      </c>
      <c r="H14302" t="s">
        <v>23</v>
      </c>
      <c r="I14302" t="s">
        <v>23079</v>
      </c>
      <c r="K14302" t="s">
        <v>23074</v>
      </c>
      <c r="L14302" t="s">
        <v>23075</v>
      </c>
      <c r="M14302" t="s">
        <v>21081</v>
      </c>
      <c r="N14302">
        <v>7</v>
      </c>
      <c r="O14302" t="s">
        <v>23076</v>
      </c>
      <c r="P14302" t="s">
        <v>20366</v>
      </c>
      <c r="Q14302" t="s">
        <v>23077</v>
      </c>
      <c r="S14302" t="s">
        <v>20368</v>
      </c>
    </row>
    <row r="14303" spans="1:19" hidden="1" x14ac:dyDescent="0.2">
      <c r="A14303">
        <v>2810</v>
      </c>
      <c r="B14303" t="s">
        <v>23073</v>
      </c>
      <c r="C14303" t="s">
        <v>20452</v>
      </c>
      <c r="D14303">
        <v>4.5</v>
      </c>
      <c r="E14303">
        <v>30</v>
      </c>
      <c r="F14303" t="s">
        <v>23078</v>
      </c>
      <c r="G14303" t="s">
        <v>189</v>
      </c>
      <c r="H14303" t="s">
        <v>23</v>
      </c>
      <c r="I14303" t="s">
        <v>23079</v>
      </c>
      <c r="K14303" t="s">
        <v>23074</v>
      </c>
      <c r="L14303" t="s">
        <v>23075</v>
      </c>
      <c r="M14303" t="s">
        <v>21081</v>
      </c>
      <c r="N14303">
        <v>7</v>
      </c>
      <c r="O14303" t="s">
        <v>23076</v>
      </c>
      <c r="P14303" t="s">
        <v>20366</v>
      </c>
      <c r="Q14303" t="s">
        <v>23077</v>
      </c>
      <c r="S14303" t="s">
        <v>20368</v>
      </c>
    </row>
    <row r="14304" spans="1:19" hidden="1" x14ac:dyDescent="0.2">
      <c r="A14304">
        <v>2810</v>
      </c>
      <c r="B14304" t="s">
        <v>23073</v>
      </c>
      <c r="C14304" t="s">
        <v>105</v>
      </c>
      <c r="D14304">
        <v>4.25</v>
      </c>
      <c r="E14304" t="s">
        <v>363</v>
      </c>
      <c r="F14304" t="s">
        <v>23080</v>
      </c>
      <c r="G14304" t="s">
        <v>31</v>
      </c>
      <c r="H14304" t="s">
        <v>23</v>
      </c>
      <c r="I14304" t="s">
        <v>9672</v>
      </c>
      <c r="K14304" t="s">
        <v>23074</v>
      </c>
      <c r="L14304" t="s">
        <v>23075</v>
      </c>
      <c r="M14304" t="s">
        <v>21081</v>
      </c>
      <c r="N14304">
        <v>7</v>
      </c>
      <c r="O14304" t="s">
        <v>23076</v>
      </c>
      <c r="P14304" t="s">
        <v>20366</v>
      </c>
      <c r="Q14304" t="s">
        <v>23077</v>
      </c>
      <c r="S14304" t="s">
        <v>20368</v>
      </c>
    </row>
    <row r="14305" spans="1:19" hidden="1" x14ac:dyDescent="0.2">
      <c r="A14305">
        <v>2810</v>
      </c>
      <c r="B14305" t="s">
        <v>23073</v>
      </c>
      <c r="C14305" t="s">
        <v>20452</v>
      </c>
      <c r="D14305">
        <v>4.72</v>
      </c>
      <c r="E14305" t="s">
        <v>363</v>
      </c>
      <c r="F14305" t="s">
        <v>23080</v>
      </c>
      <c r="G14305" t="s">
        <v>31</v>
      </c>
      <c r="H14305" t="s">
        <v>23</v>
      </c>
      <c r="I14305" t="s">
        <v>9672</v>
      </c>
      <c r="K14305" t="s">
        <v>23074</v>
      </c>
      <c r="L14305" t="s">
        <v>23075</v>
      </c>
      <c r="M14305" t="s">
        <v>21081</v>
      </c>
      <c r="N14305">
        <v>7</v>
      </c>
      <c r="O14305" t="s">
        <v>23076</v>
      </c>
      <c r="P14305" t="s">
        <v>20366</v>
      </c>
      <c r="Q14305" t="s">
        <v>23077</v>
      </c>
      <c r="S14305" t="s">
        <v>20368</v>
      </c>
    </row>
    <row r="14306" spans="1:19" hidden="1" x14ac:dyDescent="0.2">
      <c r="A14306">
        <v>2811</v>
      </c>
      <c r="B14306" t="s">
        <v>23081</v>
      </c>
      <c r="C14306" t="s">
        <v>105</v>
      </c>
      <c r="D14306">
        <v>1.94</v>
      </c>
      <c r="E14306">
        <v>25</v>
      </c>
      <c r="F14306" t="s">
        <v>20866</v>
      </c>
      <c r="G14306" t="s">
        <v>55</v>
      </c>
      <c r="H14306" t="s">
        <v>46</v>
      </c>
      <c r="I14306" t="s">
        <v>1983</v>
      </c>
      <c r="K14306"/>
      <c r="L14306" t="s">
        <v>23082</v>
      </c>
      <c r="M14306" t="s">
        <v>26</v>
      </c>
      <c r="N14306">
        <v>2</v>
      </c>
      <c r="P14306" t="s">
        <v>20366</v>
      </c>
      <c r="Q14306" t="s">
        <v>23083</v>
      </c>
      <c r="S14306" t="s">
        <v>20368</v>
      </c>
    </row>
    <row r="14307" spans="1:19" hidden="1" x14ac:dyDescent="0.2">
      <c r="A14307">
        <v>2812</v>
      </c>
      <c r="B14307" t="s">
        <v>10363</v>
      </c>
      <c r="C14307" t="s">
        <v>105</v>
      </c>
      <c r="D14307">
        <v>2.81</v>
      </c>
      <c r="E14307">
        <v>25</v>
      </c>
      <c r="F14307" t="s">
        <v>23084</v>
      </c>
      <c r="G14307" t="s">
        <v>31</v>
      </c>
      <c r="H14307" t="s">
        <v>46</v>
      </c>
      <c r="I14307" t="s">
        <v>1022</v>
      </c>
      <c r="K14307"/>
      <c r="L14307" t="s">
        <v>10365</v>
      </c>
      <c r="M14307" t="s">
        <v>26</v>
      </c>
      <c r="N14307">
        <v>2</v>
      </c>
      <c r="P14307" t="s">
        <v>20366</v>
      </c>
      <c r="Q14307" t="s">
        <v>23085</v>
      </c>
      <c r="S14307" t="s">
        <v>20368</v>
      </c>
    </row>
    <row r="14308" spans="1:19" hidden="1" x14ac:dyDescent="0.2">
      <c r="A14308">
        <v>2812</v>
      </c>
      <c r="B14308" t="s">
        <v>10363</v>
      </c>
      <c r="C14308" t="s">
        <v>20452</v>
      </c>
      <c r="D14308">
        <v>5.22</v>
      </c>
      <c r="E14308">
        <v>25</v>
      </c>
      <c r="F14308" t="s">
        <v>23084</v>
      </c>
      <c r="G14308" t="s">
        <v>31</v>
      </c>
      <c r="H14308" t="s">
        <v>46</v>
      </c>
      <c r="I14308" t="s">
        <v>1022</v>
      </c>
      <c r="K14308"/>
      <c r="L14308" t="s">
        <v>10365</v>
      </c>
      <c r="M14308" t="s">
        <v>26</v>
      </c>
      <c r="N14308">
        <v>2</v>
      </c>
      <c r="P14308" t="s">
        <v>20366</v>
      </c>
      <c r="Q14308" t="s">
        <v>23085</v>
      </c>
      <c r="S14308" t="s">
        <v>20368</v>
      </c>
    </row>
    <row r="14309" spans="1:19" hidden="1" x14ac:dyDescent="0.2">
      <c r="A14309">
        <v>2812</v>
      </c>
      <c r="B14309" t="s">
        <v>10363</v>
      </c>
      <c r="C14309" t="s">
        <v>105</v>
      </c>
      <c r="D14309">
        <v>2.73</v>
      </c>
      <c r="E14309">
        <v>25</v>
      </c>
      <c r="F14309" t="s">
        <v>23084</v>
      </c>
      <c r="G14309" t="s">
        <v>31</v>
      </c>
      <c r="H14309" t="s">
        <v>46</v>
      </c>
      <c r="I14309" t="s">
        <v>23086</v>
      </c>
      <c r="K14309"/>
      <c r="L14309" t="s">
        <v>10365</v>
      </c>
      <c r="M14309" t="s">
        <v>26</v>
      </c>
      <c r="N14309">
        <v>2</v>
      </c>
      <c r="P14309" t="s">
        <v>20366</v>
      </c>
      <c r="Q14309" t="s">
        <v>23085</v>
      </c>
      <c r="S14309" t="s">
        <v>20368</v>
      </c>
    </row>
    <row r="14310" spans="1:19" hidden="1" x14ac:dyDescent="0.2">
      <c r="A14310">
        <v>2812</v>
      </c>
      <c r="B14310" t="s">
        <v>10363</v>
      </c>
      <c r="C14310" t="s">
        <v>20452</v>
      </c>
      <c r="D14310">
        <v>5.18</v>
      </c>
      <c r="E14310">
        <v>25</v>
      </c>
      <c r="F14310" t="s">
        <v>23084</v>
      </c>
      <c r="G14310" t="s">
        <v>31</v>
      </c>
      <c r="H14310" t="s">
        <v>46</v>
      </c>
      <c r="I14310" t="s">
        <v>23086</v>
      </c>
      <c r="K14310"/>
      <c r="L14310" t="s">
        <v>10365</v>
      </c>
      <c r="M14310" t="s">
        <v>26</v>
      </c>
      <c r="N14310">
        <v>2</v>
      </c>
      <c r="P14310" t="s">
        <v>20366</v>
      </c>
      <c r="Q14310" t="s">
        <v>23085</v>
      </c>
      <c r="S14310" t="s">
        <v>20368</v>
      </c>
    </row>
    <row r="14311" spans="1:19" hidden="1" x14ac:dyDescent="0.2">
      <c r="A14311">
        <v>2813</v>
      </c>
      <c r="B14311" t="s">
        <v>23087</v>
      </c>
      <c r="C14311" t="s">
        <v>105</v>
      </c>
      <c r="D14311">
        <v>3.26</v>
      </c>
      <c r="E14311">
        <v>25</v>
      </c>
      <c r="G14311" t="s">
        <v>58</v>
      </c>
      <c r="H14311" t="s">
        <v>46</v>
      </c>
      <c r="I14311" t="s">
        <v>1966</v>
      </c>
      <c r="K14311"/>
      <c r="L14311" t="s">
        <v>23088</v>
      </c>
      <c r="M14311" t="s">
        <v>20396</v>
      </c>
      <c r="N14311">
        <v>4</v>
      </c>
      <c r="P14311" t="s">
        <v>20366</v>
      </c>
      <c r="Q14311" t="s">
        <v>23089</v>
      </c>
      <c r="S14311" t="s">
        <v>20368</v>
      </c>
    </row>
    <row r="14312" spans="1:19" hidden="1" x14ac:dyDescent="0.2">
      <c r="A14312">
        <v>2814</v>
      </c>
      <c r="B14312" t="s">
        <v>23090</v>
      </c>
      <c r="C14312" t="s">
        <v>105</v>
      </c>
      <c r="D14312">
        <v>1.5</v>
      </c>
      <c r="E14312">
        <v>25</v>
      </c>
      <c r="G14312" t="s">
        <v>58</v>
      </c>
      <c r="H14312" t="s">
        <v>46</v>
      </c>
      <c r="I14312" t="s">
        <v>1966</v>
      </c>
      <c r="K14312"/>
      <c r="L14312" t="s">
        <v>23091</v>
      </c>
      <c r="M14312" t="s">
        <v>20719</v>
      </c>
      <c r="N14312">
        <v>3</v>
      </c>
      <c r="P14312" t="s">
        <v>20366</v>
      </c>
      <c r="Q14312" t="s">
        <v>23092</v>
      </c>
      <c r="S14312" t="s">
        <v>20368</v>
      </c>
    </row>
    <row r="14313" spans="1:19" hidden="1" x14ac:dyDescent="0.2">
      <c r="A14313">
        <v>2815</v>
      </c>
      <c r="B14313" t="s">
        <v>23093</v>
      </c>
      <c r="C14313" t="s">
        <v>105</v>
      </c>
      <c r="D14313">
        <v>2.4500000000000002</v>
      </c>
      <c r="F14313" t="s">
        <v>21009</v>
      </c>
      <c r="G14313" t="s">
        <v>55</v>
      </c>
      <c r="H14313" t="s">
        <v>23</v>
      </c>
      <c r="I14313" t="s">
        <v>498</v>
      </c>
      <c r="K14313"/>
      <c r="L14313" t="s">
        <v>23094</v>
      </c>
      <c r="M14313" t="s">
        <v>20719</v>
      </c>
      <c r="N14313">
        <v>3</v>
      </c>
      <c r="P14313" t="s">
        <v>20366</v>
      </c>
      <c r="Q14313" t="s">
        <v>23095</v>
      </c>
      <c r="S14313" t="s">
        <v>20368</v>
      </c>
    </row>
    <row r="14314" spans="1:19" hidden="1" x14ac:dyDescent="0.2">
      <c r="A14314">
        <v>2815</v>
      </c>
      <c r="B14314" t="s">
        <v>23093</v>
      </c>
      <c r="C14314" t="s">
        <v>20452</v>
      </c>
      <c r="D14314">
        <v>7.25</v>
      </c>
      <c r="F14314" t="s">
        <v>21009</v>
      </c>
      <c r="G14314" t="s">
        <v>55</v>
      </c>
      <c r="H14314" t="s">
        <v>23</v>
      </c>
      <c r="I14314" t="s">
        <v>498</v>
      </c>
      <c r="K14314"/>
      <c r="L14314" t="s">
        <v>23094</v>
      </c>
      <c r="M14314" t="s">
        <v>20719</v>
      </c>
      <c r="N14314">
        <v>3</v>
      </c>
      <c r="P14314" t="s">
        <v>20366</v>
      </c>
      <c r="Q14314" t="s">
        <v>23095</v>
      </c>
      <c r="S14314" t="s">
        <v>20368</v>
      </c>
    </row>
    <row r="14315" spans="1:19" hidden="1" x14ac:dyDescent="0.2">
      <c r="A14315">
        <v>2816</v>
      </c>
      <c r="B14315" t="s">
        <v>23096</v>
      </c>
      <c r="C14315" t="s">
        <v>105</v>
      </c>
      <c r="D14315">
        <v>2.63</v>
      </c>
      <c r="F14315" t="s">
        <v>21009</v>
      </c>
      <c r="G14315" t="s">
        <v>55</v>
      </c>
      <c r="H14315" t="s">
        <v>23</v>
      </c>
      <c r="I14315" t="s">
        <v>498</v>
      </c>
      <c r="K14315"/>
      <c r="L14315" t="s">
        <v>23097</v>
      </c>
      <c r="M14315" t="s">
        <v>20719</v>
      </c>
      <c r="N14315">
        <v>3</v>
      </c>
      <c r="P14315" t="s">
        <v>20366</v>
      </c>
      <c r="Q14315" t="s">
        <v>23098</v>
      </c>
      <c r="S14315" t="s">
        <v>20368</v>
      </c>
    </row>
    <row r="14316" spans="1:19" hidden="1" x14ac:dyDescent="0.2">
      <c r="A14316">
        <v>2816</v>
      </c>
      <c r="B14316" t="s">
        <v>23096</v>
      </c>
      <c r="C14316" t="s">
        <v>20452</v>
      </c>
      <c r="D14316">
        <v>3.77</v>
      </c>
      <c r="F14316" t="s">
        <v>21009</v>
      </c>
      <c r="G14316" t="s">
        <v>55</v>
      </c>
      <c r="H14316" t="s">
        <v>23</v>
      </c>
      <c r="I14316" t="s">
        <v>498</v>
      </c>
      <c r="K14316"/>
      <c r="L14316" t="s">
        <v>23097</v>
      </c>
      <c r="M14316" t="s">
        <v>20719</v>
      </c>
      <c r="N14316">
        <v>3</v>
      </c>
      <c r="P14316" t="s">
        <v>20366</v>
      </c>
      <c r="Q14316" t="s">
        <v>23098</v>
      </c>
      <c r="S14316" t="s">
        <v>20368</v>
      </c>
    </row>
    <row r="14317" spans="1:19" hidden="1" x14ac:dyDescent="0.2">
      <c r="A14317">
        <v>2818</v>
      </c>
      <c r="B14317" t="s">
        <v>23099</v>
      </c>
      <c r="C14317" t="s">
        <v>105</v>
      </c>
      <c r="D14317">
        <v>2.5099999999999998</v>
      </c>
      <c r="F14317" t="s">
        <v>21009</v>
      </c>
      <c r="G14317" t="s">
        <v>55</v>
      </c>
      <c r="H14317" t="s">
        <v>23</v>
      </c>
      <c r="I14317" t="s">
        <v>498</v>
      </c>
      <c r="K14317"/>
      <c r="L14317" t="s">
        <v>23100</v>
      </c>
      <c r="M14317" t="s">
        <v>20396</v>
      </c>
      <c r="N14317">
        <v>4</v>
      </c>
      <c r="P14317" t="s">
        <v>20366</v>
      </c>
      <c r="Q14317" t="s">
        <v>23101</v>
      </c>
      <c r="S14317" t="s">
        <v>20368</v>
      </c>
    </row>
    <row r="14318" spans="1:19" hidden="1" x14ac:dyDescent="0.2">
      <c r="A14318">
        <v>2818</v>
      </c>
      <c r="B14318" t="s">
        <v>23099</v>
      </c>
      <c r="C14318" t="s">
        <v>20452</v>
      </c>
      <c r="D14318">
        <v>7.43</v>
      </c>
      <c r="F14318" t="s">
        <v>21009</v>
      </c>
      <c r="G14318" t="s">
        <v>55</v>
      </c>
      <c r="H14318" t="s">
        <v>23</v>
      </c>
      <c r="I14318" t="s">
        <v>498</v>
      </c>
      <c r="K14318"/>
      <c r="L14318" t="s">
        <v>23100</v>
      </c>
      <c r="M14318" t="s">
        <v>20396</v>
      </c>
      <c r="N14318">
        <v>4</v>
      </c>
      <c r="P14318" t="s">
        <v>20366</v>
      </c>
      <c r="Q14318" t="s">
        <v>23101</v>
      </c>
      <c r="S14318" t="s">
        <v>20368</v>
      </c>
    </row>
    <row r="14319" spans="1:19" hidden="1" x14ac:dyDescent="0.2">
      <c r="A14319">
        <v>2818</v>
      </c>
      <c r="B14319" t="s">
        <v>23099</v>
      </c>
      <c r="C14319" t="s">
        <v>105</v>
      </c>
      <c r="D14319">
        <v>1.44</v>
      </c>
      <c r="E14319">
        <v>25</v>
      </c>
      <c r="F14319" t="s">
        <v>23102</v>
      </c>
      <c r="G14319" t="s">
        <v>55</v>
      </c>
      <c r="H14319" t="s">
        <v>46</v>
      </c>
      <c r="I14319" t="s">
        <v>16431</v>
      </c>
      <c r="K14319"/>
      <c r="L14319" t="s">
        <v>23100</v>
      </c>
      <c r="M14319" t="s">
        <v>20396</v>
      </c>
      <c r="N14319">
        <v>4</v>
      </c>
      <c r="P14319" t="s">
        <v>20366</v>
      </c>
      <c r="Q14319" t="s">
        <v>23101</v>
      </c>
      <c r="S14319" t="s">
        <v>20368</v>
      </c>
    </row>
    <row r="14320" spans="1:19" hidden="1" x14ac:dyDescent="0.2">
      <c r="A14320">
        <v>2818</v>
      </c>
      <c r="B14320" t="s">
        <v>23099</v>
      </c>
      <c r="C14320" t="s">
        <v>20452</v>
      </c>
      <c r="D14320">
        <v>7.84</v>
      </c>
      <c r="E14320">
        <v>25</v>
      </c>
      <c r="F14320" t="s">
        <v>23102</v>
      </c>
      <c r="G14320" t="s">
        <v>55</v>
      </c>
      <c r="H14320" t="s">
        <v>46</v>
      </c>
      <c r="I14320" t="s">
        <v>16431</v>
      </c>
      <c r="K14320"/>
      <c r="L14320" t="s">
        <v>23100</v>
      </c>
      <c r="M14320" t="s">
        <v>20396</v>
      </c>
      <c r="N14320">
        <v>4</v>
      </c>
      <c r="P14320" t="s">
        <v>20366</v>
      </c>
      <c r="Q14320" t="s">
        <v>23101</v>
      </c>
      <c r="S14320" t="s">
        <v>20368</v>
      </c>
    </row>
    <row r="14321" spans="1:19" hidden="1" x14ac:dyDescent="0.2">
      <c r="A14321">
        <v>2820</v>
      </c>
      <c r="B14321" t="s">
        <v>23103</v>
      </c>
      <c r="C14321" t="s">
        <v>20452</v>
      </c>
      <c r="D14321">
        <v>7.29</v>
      </c>
      <c r="F14321" t="s">
        <v>23104</v>
      </c>
      <c r="G14321" t="s">
        <v>23105</v>
      </c>
      <c r="H14321" t="s">
        <v>46</v>
      </c>
      <c r="I14321" t="s">
        <v>23106</v>
      </c>
      <c r="K14321"/>
      <c r="L14321" t="s">
        <v>23107</v>
      </c>
      <c r="M14321" t="s">
        <v>22248</v>
      </c>
      <c r="N14321">
        <v>6</v>
      </c>
      <c r="O14321" t="s">
        <v>23108</v>
      </c>
      <c r="P14321" t="s">
        <v>20366</v>
      </c>
      <c r="Q14321" t="s">
        <v>23109</v>
      </c>
      <c r="S14321" t="s">
        <v>20368</v>
      </c>
    </row>
    <row r="14322" spans="1:19" hidden="1" x14ac:dyDescent="0.2">
      <c r="A14322">
        <v>2820</v>
      </c>
      <c r="B14322" t="s">
        <v>23103</v>
      </c>
      <c r="C14322" t="s">
        <v>22246</v>
      </c>
      <c r="D14322">
        <v>-2.34</v>
      </c>
      <c r="E14322">
        <v>25</v>
      </c>
      <c r="F14322" t="s">
        <v>23110</v>
      </c>
      <c r="G14322" t="s">
        <v>75</v>
      </c>
      <c r="H14322" t="s">
        <v>23</v>
      </c>
      <c r="I14322" t="s">
        <v>1591</v>
      </c>
      <c r="K14322"/>
      <c r="L14322" t="s">
        <v>23107</v>
      </c>
      <c r="M14322" t="s">
        <v>22248</v>
      </c>
      <c r="N14322">
        <v>6</v>
      </c>
      <c r="O14322" t="s">
        <v>23108</v>
      </c>
      <c r="P14322" t="s">
        <v>20366</v>
      </c>
      <c r="Q14322" t="s">
        <v>23109</v>
      </c>
      <c r="S14322" t="s">
        <v>20368</v>
      </c>
    </row>
    <row r="14323" spans="1:19" hidden="1" x14ac:dyDescent="0.2">
      <c r="A14323">
        <v>2820</v>
      </c>
      <c r="B14323" t="s">
        <v>23103</v>
      </c>
      <c r="C14323" t="s">
        <v>20452</v>
      </c>
      <c r="D14323">
        <v>7.75</v>
      </c>
      <c r="E14323" t="s">
        <v>414</v>
      </c>
      <c r="F14323" t="s">
        <v>23111</v>
      </c>
      <c r="G14323" t="s">
        <v>55</v>
      </c>
      <c r="H14323" t="s">
        <v>46</v>
      </c>
      <c r="I14323" t="s">
        <v>1591</v>
      </c>
      <c r="K14323"/>
      <c r="L14323" t="s">
        <v>23107</v>
      </c>
      <c r="M14323" t="s">
        <v>22248</v>
      </c>
      <c r="N14323">
        <v>6</v>
      </c>
      <c r="O14323" t="s">
        <v>23108</v>
      </c>
      <c r="P14323" t="s">
        <v>20366</v>
      </c>
      <c r="Q14323" t="s">
        <v>23109</v>
      </c>
      <c r="S14323" t="s">
        <v>20368</v>
      </c>
    </row>
    <row r="14324" spans="1:19" hidden="1" x14ac:dyDescent="0.2">
      <c r="A14324">
        <v>2820</v>
      </c>
      <c r="B14324" t="s">
        <v>23103</v>
      </c>
      <c r="C14324" t="s">
        <v>20452</v>
      </c>
      <c r="D14324">
        <v>7.68</v>
      </c>
      <c r="E14324" t="s">
        <v>23112</v>
      </c>
      <c r="F14324" t="s">
        <v>20412</v>
      </c>
      <c r="G14324" t="s">
        <v>55</v>
      </c>
      <c r="H14324" t="s">
        <v>23</v>
      </c>
      <c r="I14324" t="s">
        <v>10171</v>
      </c>
      <c r="K14324"/>
      <c r="L14324" t="s">
        <v>23107</v>
      </c>
      <c r="M14324" t="s">
        <v>22248</v>
      </c>
      <c r="N14324">
        <v>6</v>
      </c>
      <c r="O14324" t="s">
        <v>23108</v>
      </c>
      <c r="P14324" t="s">
        <v>20366</v>
      </c>
      <c r="Q14324" t="s">
        <v>23109</v>
      </c>
      <c r="S14324" t="s">
        <v>20368</v>
      </c>
    </row>
    <row r="14325" spans="1:19" hidden="1" x14ac:dyDescent="0.2">
      <c r="A14325">
        <v>2821</v>
      </c>
      <c r="B14325" t="s">
        <v>23113</v>
      </c>
      <c r="C14325" t="s">
        <v>105</v>
      </c>
      <c r="D14325">
        <v>4.8</v>
      </c>
      <c r="E14325">
        <v>30</v>
      </c>
      <c r="F14325" t="s">
        <v>23114</v>
      </c>
      <c r="G14325" t="s">
        <v>189</v>
      </c>
      <c r="H14325" t="s">
        <v>23</v>
      </c>
      <c r="I14325" t="s">
        <v>23079</v>
      </c>
      <c r="K14325"/>
      <c r="L14325" t="s">
        <v>23115</v>
      </c>
      <c r="M14325" t="s">
        <v>26</v>
      </c>
      <c r="N14325">
        <v>2</v>
      </c>
      <c r="P14325" t="s">
        <v>20366</v>
      </c>
      <c r="Q14325" t="s">
        <v>23116</v>
      </c>
      <c r="S14325" t="s">
        <v>20368</v>
      </c>
    </row>
    <row r="14326" spans="1:19" hidden="1" x14ac:dyDescent="0.2">
      <c r="A14326">
        <v>2821</v>
      </c>
      <c r="B14326" t="s">
        <v>23113</v>
      </c>
      <c r="C14326" t="s">
        <v>20452</v>
      </c>
      <c r="D14326">
        <v>6.8</v>
      </c>
      <c r="E14326">
        <v>30</v>
      </c>
      <c r="F14326" t="s">
        <v>23114</v>
      </c>
      <c r="G14326" t="s">
        <v>189</v>
      </c>
      <c r="H14326" t="s">
        <v>23</v>
      </c>
      <c r="I14326" t="s">
        <v>23079</v>
      </c>
      <c r="K14326"/>
      <c r="L14326" t="s">
        <v>23115</v>
      </c>
      <c r="M14326" t="s">
        <v>26</v>
      </c>
      <c r="N14326">
        <v>2</v>
      </c>
      <c r="P14326" t="s">
        <v>20366</v>
      </c>
      <c r="Q14326" t="s">
        <v>23116</v>
      </c>
      <c r="S14326" t="s">
        <v>20368</v>
      </c>
    </row>
    <row r="14327" spans="1:19" hidden="1" x14ac:dyDescent="0.2">
      <c r="A14327">
        <v>2822</v>
      </c>
      <c r="B14327" t="s">
        <v>23117</v>
      </c>
      <c r="C14327" t="s">
        <v>105</v>
      </c>
      <c r="D14327">
        <v>-0.06</v>
      </c>
      <c r="E14327">
        <v>20</v>
      </c>
      <c r="F14327" t="s">
        <v>23118</v>
      </c>
      <c r="G14327" t="s">
        <v>75</v>
      </c>
      <c r="H14327" t="s">
        <v>23</v>
      </c>
      <c r="I14327" t="s">
        <v>6866</v>
      </c>
      <c r="K14327"/>
      <c r="L14327" t="s">
        <v>23119</v>
      </c>
      <c r="M14327" t="s">
        <v>26</v>
      </c>
      <c r="N14327">
        <v>2</v>
      </c>
      <c r="P14327" t="s">
        <v>20366</v>
      </c>
      <c r="Q14327" t="s">
        <v>23120</v>
      </c>
      <c r="S14327" t="s">
        <v>20368</v>
      </c>
    </row>
    <row r="14328" spans="1:19" hidden="1" x14ac:dyDescent="0.2">
      <c r="A14328">
        <v>2822</v>
      </c>
      <c r="B14328" t="s">
        <v>23117</v>
      </c>
      <c r="C14328" t="s">
        <v>20452</v>
      </c>
      <c r="D14328">
        <v>6.53</v>
      </c>
      <c r="E14328">
        <v>20</v>
      </c>
      <c r="F14328" t="s">
        <v>23118</v>
      </c>
      <c r="G14328" t="s">
        <v>31</v>
      </c>
      <c r="H14328" t="s">
        <v>46</v>
      </c>
      <c r="I14328" t="s">
        <v>6866</v>
      </c>
      <c r="K14328"/>
      <c r="L14328" t="s">
        <v>23119</v>
      </c>
      <c r="M14328" t="s">
        <v>26</v>
      </c>
      <c r="N14328">
        <v>2</v>
      </c>
      <c r="P14328" t="s">
        <v>20366</v>
      </c>
      <c r="Q14328" t="s">
        <v>23120</v>
      </c>
      <c r="S14328" t="s">
        <v>20368</v>
      </c>
    </row>
    <row r="14329" spans="1:19" hidden="1" x14ac:dyDescent="0.2">
      <c r="A14329">
        <v>2823</v>
      </c>
      <c r="B14329" t="s">
        <v>23121</v>
      </c>
      <c r="C14329" t="s">
        <v>105</v>
      </c>
      <c r="D14329">
        <v>9.7799999999999994</v>
      </c>
      <c r="F14329" t="s">
        <v>21009</v>
      </c>
      <c r="G14329" t="s">
        <v>31</v>
      </c>
      <c r="H14329" t="s">
        <v>23</v>
      </c>
      <c r="I14329" t="s">
        <v>22222</v>
      </c>
      <c r="K14329"/>
      <c r="L14329" t="s">
        <v>23122</v>
      </c>
      <c r="M14329" t="s">
        <v>26</v>
      </c>
      <c r="N14329">
        <v>2</v>
      </c>
      <c r="P14329" t="s">
        <v>20366</v>
      </c>
      <c r="Q14329" t="s">
        <v>23123</v>
      </c>
      <c r="S14329" t="s">
        <v>20368</v>
      </c>
    </row>
    <row r="14330" spans="1:19" x14ac:dyDescent="0.2">
      <c r="A14330">
        <v>2825</v>
      </c>
      <c r="B14330" t="s">
        <v>10588</v>
      </c>
      <c r="C14330" t="s">
        <v>105</v>
      </c>
      <c r="D14330">
        <v>9.9939999999999998</v>
      </c>
      <c r="E14330">
        <v>25</v>
      </c>
      <c r="F14330" t="s">
        <v>23124</v>
      </c>
      <c r="G14330" t="s">
        <v>23125</v>
      </c>
      <c r="H14330" t="s">
        <v>36</v>
      </c>
      <c r="I14330" t="s">
        <v>11356</v>
      </c>
      <c r="K14330" s="4" t="e">
        <f>- Other values in A11  B96  H32  H33  H51  K40  M128 and W32</f>
        <v>#NAME?</v>
      </c>
      <c r="L14330" t="s">
        <v>10589</v>
      </c>
      <c r="M14330" t="s">
        <v>20396</v>
      </c>
      <c r="N14330">
        <v>4</v>
      </c>
      <c r="P14330" t="s">
        <v>20366</v>
      </c>
      <c r="Q14330" t="s">
        <v>23126</v>
      </c>
      <c r="S14330" t="s">
        <v>20368</v>
      </c>
    </row>
    <row r="14331" spans="1:19" hidden="1" x14ac:dyDescent="0.2">
      <c r="A14331">
        <v>2825</v>
      </c>
      <c r="B14331" t="s">
        <v>10588</v>
      </c>
      <c r="C14331" t="s">
        <v>105</v>
      </c>
      <c r="D14331">
        <v>10.02</v>
      </c>
      <c r="E14331">
        <v>25</v>
      </c>
      <c r="F14331" t="s">
        <v>23127</v>
      </c>
      <c r="G14331" t="s">
        <v>498</v>
      </c>
      <c r="H14331" t="s">
        <v>46</v>
      </c>
      <c r="I14331" t="s">
        <v>2046</v>
      </c>
      <c r="J14331" t="s">
        <v>43</v>
      </c>
      <c r="K14331" t="e">
        <f>- Other values in A11  B96  H32  H33  H51  K40  M128 and W32</f>
        <v>#NAME?</v>
      </c>
      <c r="L14331" t="s">
        <v>10589</v>
      </c>
      <c r="M14331" t="s">
        <v>20396</v>
      </c>
      <c r="N14331">
        <v>4</v>
      </c>
      <c r="P14331" t="s">
        <v>20366</v>
      </c>
      <c r="Q14331" t="s">
        <v>23126</v>
      </c>
      <c r="S14331" t="s">
        <v>20368</v>
      </c>
    </row>
    <row r="14332" spans="1:19" hidden="1" x14ac:dyDescent="0.2">
      <c r="A14332">
        <v>2825</v>
      </c>
      <c r="B14332" t="s">
        <v>10588</v>
      </c>
      <c r="C14332" t="s">
        <v>105</v>
      </c>
      <c r="D14332">
        <v>9.9700000000000006</v>
      </c>
      <c r="E14332">
        <v>25</v>
      </c>
      <c r="F14332" t="s">
        <v>23128</v>
      </c>
      <c r="G14332" t="s">
        <v>641</v>
      </c>
      <c r="H14332" t="s">
        <v>46</v>
      </c>
      <c r="I14332" t="s">
        <v>9939</v>
      </c>
      <c r="K14332" t="e">
        <f>- Other values in A11  B96  H32  H33  H51  K40  M128 and W32</f>
        <v>#NAME?</v>
      </c>
      <c r="L14332" t="s">
        <v>10589</v>
      </c>
      <c r="M14332" t="s">
        <v>20396</v>
      </c>
      <c r="N14332">
        <v>4</v>
      </c>
      <c r="P14332" t="s">
        <v>20366</v>
      </c>
      <c r="Q14332" t="s">
        <v>23126</v>
      </c>
      <c r="S14332" t="s">
        <v>20368</v>
      </c>
    </row>
    <row r="14333" spans="1:19" hidden="1" x14ac:dyDescent="0.2">
      <c r="A14333">
        <v>2825</v>
      </c>
      <c r="B14333" t="s">
        <v>10588</v>
      </c>
      <c r="C14333" t="s">
        <v>105</v>
      </c>
      <c r="D14333">
        <v>9.9</v>
      </c>
      <c r="E14333">
        <v>30</v>
      </c>
      <c r="F14333" t="s">
        <v>23128</v>
      </c>
      <c r="G14333" t="s">
        <v>641</v>
      </c>
      <c r="H14333" t="s">
        <v>46</v>
      </c>
      <c r="I14333" t="s">
        <v>9939</v>
      </c>
      <c r="K14333" t="e">
        <f>- Other values in A11  B96  H32  H33  H51  K40  M128 and W32</f>
        <v>#NAME?</v>
      </c>
      <c r="L14333" t="s">
        <v>10589</v>
      </c>
      <c r="M14333" t="s">
        <v>20396</v>
      </c>
      <c r="N14333">
        <v>4</v>
      </c>
      <c r="P14333" t="s">
        <v>20366</v>
      </c>
      <c r="Q14333" t="s">
        <v>23126</v>
      </c>
      <c r="S14333" t="s">
        <v>20368</v>
      </c>
    </row>
    <row r="14334" spans="1:19" hidden="1" x14ac:dyDescent="0.2">
      <c r="A14334">
        <v>2825</v>
      </c>
      <c r="B14334" t="s">
        <v>10588</v>
      </c>
      <c r="C14334" t="s">
        <v>105</v>
      </c>
      <c r="D14334">
        <v>9.7799999999999994</v>
      </c>
      <c r="E14334">
        <v>40</v>
      </c>
      <c r="F14334" t="s">
        <v>23128</v>
      </c>
      <c r="G14334" t="s">
        <v>641</v>
      </c>
      <c r="H14334" t="s">
        <v>46</v>
      </c>
      <c r="I14334" t="s">
        <v>9939</v>
      </c>
      <c r="K14334" t="e">
        <f>- Other values in A11  B96  H32  H33  H51  K40  M128 and W32</f>
        <v>#NAME?</v>
      </c>
      <c r="L14334" t="s">
        <v>10589</v>
      </c>
      <c r="M14334" t="s">
        <v>20396</v>
      </c>
      <c r="N14334">
        <v>4</v>
      </c>
      <c r="P14334" t="s">
        <v>20366</v>
      </c>
      <c r="Q14334" t="s">
        <v>23126</v>
      </c>
      <c r="S14334" t="s">
        <v>20368</v>
      </c>
    </row>
    <row r="14335" spans="1:19" hidden="1" x14ac:dyDescent="0.2">
      <c r="A14335">
        <v>2825</v>
      </c>
      <c r="B14335" t="s">
        <v>10588</v>
      </c>
      <c r="C14335" t="s">
        <v>105</v>
      </c>
      <c r="D14335">
        <v>9.66</v>
      </c>
      <c r="E14335">
        <v>50</v>
      </c>
      <c r="F14335" t="s">
        <v>23128</v>
      </c>
      <c r="G14335" t="s">
        <v>641</v>
      </c>
      <c r="H14335" t="s">
        <v>46</v>
      </c>
      <c r="I14335" t="s">
        <v>9939</v>
      </c>
      <c r="K14335" t="e">
        <f>- Other values in A11  B96  H32  H33  H51  K40  M128 and W32</f>
        <v>#NAME?</v>
      </c>
      <c r="L14335" t="s">
        <v>10589</v>
      </c>
      <c r="M14335" t="s">
        <v>20396</v>
      </c>
      <c r="N14335">
        <v>4</v>
      </c>
      <c r="P14335" t="s">
        <v>20366</v>
      </c>
      <c r="Q14335" t="s">
        <v>23126</v>
      </c>
      <c r="S14335" t="s">
        <v>20368</v>
      </c>
    </row>
    <row r="14336" spans="1:19" hidden="1" x14ac:dyDescent="0.2">
      <c r="A14336">
        <v>2825</v>
      </c>
      <c r="B14336" t="s">
        <v>10588</v>
      </c>
      <c r="C14336" t="s">
        <v>105</v>
      </c>
      <c r="D14336">
        <v>9.5500000000000007</v>
      </c>
      <c r="E14336">
        <v>60</v>
      </c>
      <c r="F14336" t="s">
        <v>23128</v>
      </c>
      <c r="G14336" t="s">
        <v>641</v>
      </c>
      <c r="H14336" t="s">
        <v>46</v>
      </c>
      <c r="I14336" t="s">
        <v>9939</v>
      </c>
      <c r="K14336" t="e">
        <f>- Other values in A11  B96  H32  H33  H51  K40  M128 and W32</f>
        <v>#NAME?</v>
      </c>
      <c r="L14336" t="s">
        <v>10589</v>
      </c>
      <c r="M14336" t="s">
        <v>20396</v>
      </c>
      <c r="N14336">
        <v>4</v>
      </c>
      <c r="P14336" t="s">
        <v>20366</v>
      </c>
      <c r="Q14336" t="s">
        <v>23126</v>
      </c>
      <c r="S14336" t="s">
        <v>20368</v>
      </c>
    </row>
    <row r="14337" spans="1:19" hidden="1" x14ac:dyDescent="0.2">
      <c r="A14337">
        <v>2825</v>
      </c>
      <c r="B14337" t="s">
        <v>10588</v>
      </c>
      <c r="C14337" t="s">
        <v>105</v>
      </c>
      <c r="D14337">
        <v>9.86</v>
      </c>
      <c r="E14337">
        <v>25</v>
      </c>
      <c r="F14337" t="s">
        <v>23129</v>
      </c>
      <c r="G14337" t="s">
        <v>144</v>
      </c>
      <c r="H14337" t="s">
        <v>46</v>
      </c>
      <c r="I14337" t="s">
        <v>9217</v>
      </c>
      <c r="J14337" t="s">
        <v>43</v>
      </c>
      <c r="K14337" t="e">
        <f>- Other values in A11  B96  H32  H33  H51  K40  M128 and W32</f>
        <v>#NAME?</v>
      </c>
      <c r="L14337" t="s">
        <v>10589</v>
      </c>
      <c r="M14337" t="s">
        <v>20396</v>
      </c>
      <c r="N14337">
        <v>4</v>
      </c>
      <c r="P14337" t="s">
        <v>20366</v>
      </c>
      <c r="Q14337" t="s">
        <v>23126</v>
      </c>
      <c r="S14337" t="s">
        <v>20368</v>
      </c>
    </row>
    <row r="14338" spans="1:19" hidden="1" x14ac:dyDescent="0.2">
      <c r="A14338">
        <v>2825</v>
      </c>
      <c r="B14338" t="s">
        <v>10588</v>
      </c>
      <c r="C14338" t="s">
        <v>105</v>
      </c>
      <c r="D14338">
        <v>9.98</v>
      </c>
      <c r="E14338">
        <v>25</v>
      </c>
      <c r="F14338" t="s">
        <v>23130</v>
      </c>
      <c r="G14338" t="s">
        <v>22394</v>
      </c>
      <c r="H14338" t="s">
        <v>46</v>
      </c>
      <c r="I14338" t="s">
        <v>12307</v>
      </c>
      <c r="K14338" t="e">
        <f>- Other values in A11  B96  H32  H33  H51  K40  M128 and W32</f>
        <v>#NAME?</v>
      </c>
      <c r="L14338" t="s">
        <v>10589</v>
      </c>
      <c r="M14338" t="s">
        <v>20396</v>
      </c>
      <c r="N14338">
        <v>4</v>
      </c>
      <c r="P14338" t="s">
        <v>20366</v>
      </c>
      <c r="Q14338" t="s">
        <v>23126</v>
      </c>
      <c r="S14338" t="s">
        <v>20368</v>
      </c>
    </row>
    <row r="14339" spans="1:19" hidden="1" x14ac:dyDescent="0.2">
      <c r="A14339">
        <v>2825</v>
      </c>
      <c r="B14339" t="s">
        <v>10588</v>
      </c>
      <c r="C14339" t="s">
        <v>105</v>
      </c>
      <c r="D14339">
        <v>9.7799999999999994</v>
      </c>
      <c r="E14339">
        <v>25</v>
      </c>
      <c r="F14339" t="s">
        <v>16911</v>
      </c>
      <c r="G14339" t="s">
        <v>55</v>
      </c>
      <c r="H14339" t="s">
        <v>46</v>
      </c>
      <c r="I14339" t="s">
        <v>5864</v>
      </c>
      <c r="K14339" t="e">
        <f>- Other values in A11  B96  H32  H33  H51  K40  M128 and W32</f>
        <v>#NAME?</v>
      </c>
      <c r="L14339" t="s">
        <v>10589</v>
      </c>
      <c r="M14339" t="s">
        <v>20396</v>
      </c>
      <c r="N14339">
        <v>4</v>
      </c>
      <c r="P14339" t="s">
        <v>20366</v>
      </c>
      <c r="Q14339" t="s">
        <v>23126</v>
      </c>
      <c r="S14339" t="s">
        <v>20368</v>
      </c>
    </row>
    <row r="14340" spans="1:19" hidden="1" x14ac:dyDescent="0.2">
      <c r="A14340">
        <v>2825</v>
      </c>
      <c r="B14340" t="s">
        <v>10588</v>
      </c>
      <c r="C14340" t="s">
        <v>105</v>
      </c>
      <c r="D14340">
        <v>9.8000000000000007</v>
      </c>
      <c r="E14340">
        <v>25</v>
      </c>
      <c r="F14340" t="s">
        <v>20530</v>
      </c>
      <c r="G14340" t="s">
        <v>31</v>
      </c>
      <c r="H14340" t="s">
        <v>46</v>
      </c>
      <c r="I14340" t="s">
        <v>9208</v>
      </c>
      <c r="J14340" t="s">
        <v>20874</v>
      </c>
      <c r="K14340" t="e">
        <f>- Other values in A11  B96  H32  H33  H51  K40  M128 and W32</f>
        <v>#NAME?</v>
      </c>
      <c r="L14340" t="s">
        <v>10589</v>
      </c>
      <c r="M14340" t="s">
        <v>20396</v>
      </c>
      <c r="N14340">
        <v>4</v>
      </c>
      <c r="P14340" t="s">
        <v>20366</v>
      </c>
      <c r="Q14340" t="s">
        <v>23126</v>
      </c>
      <c r="S14340" t="s">
        <v>20368</v>
      </c>
    </row>
    <row r="14341" spans="1:19" hidden="1" x14ac:dyDescent="0.2">
      <c r="A14341">
        <v>2825</v>
      </c>
      <c r="B14341" t="s">
        <v>10588</v>
      </c>
      <c r="C14341" t="s">
        <v>105</v>
      </c>
      <c r="D14341">
        <v>9.98</v>
      </c>
      <c r="E14341">
        <v>25</v>
      </c>
      <c r="F14341" t="s">
        <v>21173</v>
      </c>
      <c r="G14341" t="s">
        <v>31</v>
      </c>
      <c r="H14341" t="s">
        <v>46</v>
      </c>
      <c r="I14341" t="s">
        <v>9408</v>
      </c>
      <c r="K14341" t="e">
        <f>- Other values in A11  B96  H32  H33  H51  K40  M128 and W32</f>
        <v>#NAME?</v>
      </c>
      <c r="L14341" t="s">
        <v>10589</v>
      </c>
      <c r="M14341" t="s">
        <v>20396</v>
      </c>
      <c r="N14341">
        <v>4</v>
      </c>
      <c r="P14341" t="s">
        <v>20366</v>
      </c>
      <c r="Q14341" t="s">
        <v>23126</v>
      </c>
      <c r="S14341" t="s">
        <v>20368</v>
      </c>
    </row>
    <row r="14342" spans="1:19" hidden="1" x14ac:dyDescent="0.2">
      <c r="A14342">
        <v>2825</v>
      </c>
      <c r="B14342" t="s">
        <v>10588</v>
      </c>
      <c r="C14342" t="s">
        <v>105</v>
      </c>
      <c r="D14342">
        <v>9.7799999999999994</v>
      </c>
      <c r="E14342" t="s">
        <v>414</v>
      </c>
      <c r="F14342" t="s">
        <v>23131</v>
      </c>
      <c r="G14342" t="s">
        <v>31</v>
      </c>
      <c r="H14342" t="s">
        <v>46</v>
      </c>
      <c r="I14342" t="s">
        <v>9408</v>
      </c>
      <c r="K14342" t="e">
        <f>- Other values in A11  B96  H32  H33  H51  K40  M128 and W32</f>
        <v>#NAME?</v>
      </c>
      <c r="L14342" t="s">
        <v>10589</v>
      </c>
      <c r="M14342" t="s">
        <v>20396</v>
      </c>
      <c r="N14342">
        <v>4</v>
      </c>
      <c r="P14342" t="s">
        <v>20366</v>
      </c>
      <c r="Q14342" t="s">
        <v>23126</v>
      </c>
      <c r="S14342" t="s">
        <v>20368</v>
      </c>
    </row>
    <row r="14343" spans="1:19" hidden="1" x14ac:dyDescent="0.2">
      <c r="A14343">
        <v>2825</v>
      </c>
      <c r="B14343" t="s">
        <v>10588</v>
      </c>
      <c r="C14343" t="s">
        <v>105</v>
      </c>
      <c r="D14343">
        <v>10.039999999999999</v>
      </c>
      <c r="E14343">
        <v>20</v>
      </c>
      <c r="F14343" t="s">
        <v>79</v>
      </c>
      <c r="G14343" t="s">
        <v>55</v>
      </c>
      <c r="H14343" t="s">
        <v>46</v>
      </c>
      <c r="I14343" t="s">
        <v>8997</v>
      </c>
      <c r="K14343" t="e">
        <f>- Other values in A11  B96  H32  H33  H51  K40  M128 and W32</f>
        <v>#NAME?</v>
      </c>
      <c r="L14343" t="s">
        <v>10589</v>
      </c>
      <c r="M14343" t="s">
        <v>20396</v>
      </c>
      <c r="N14343">
        <v>4</v>
      </c>
      <c r="P14343" t="s">
        <v>20366</v>
      </c>
      <c r="Q14343" t="s">
        <v>23126</v>
      </c>
      <c r="S14343" t="s">
        <v>20368</v>
      </c>
    </row>
    <row r="14344" spans="1:19" hidden="1" x14ac:dyDescent="0.2">
      <c r="A14344">
        <v>2825</v>
      </c>
      <c r="B14344" t="s">
        <v>10588</v>
      </c>
      <c r="C14344" t="s">
        <v>105</v>
      </c>
      <c r="D14344">
        <v>9.7899999999999991</v>
      </c>
      <c r="E14344">
        <v>25</v>
      </c>
      <c r="F14344" t="s">
        <v>23132</v>
      </c>
      <c r="G14344" t="s">
        <v>55</v>
      </c>
      <c r="H14344" t="s">
        <v>46</v>
      </c>
      <c r="I14344" t="s">
        <v>8997</v>
      </c>
      <c r="K14344" t="e">
        <f>- Other values in A11  B96  H32  H33  H51  K40  M128 and W32</f>
        <v>#NAME?</v>
      </c>
      <c r="L14344" t="s">
        <v>10589</v>
      </c>
      <c r="M14344" t="s">
        <v>20396</v>
      </c>
      <c r="N14344">
        <v>4</v>
      </c>
      <c r="P14344" t="s">
        <v>20366</v>
      </c>
      <c r="Q14344" t="s">
        <v>23126</v>
      </c>
      <c r="S14344" t="s">
        <v>20368</v>
      </c>
    </row>
    <row r="14345" spans="1:19" hidden="1" x14ac:dyDescent="0.2">
      <c r="A14345">
        <v>2825</v>
      </c>
      <c r="B14345" t="s">
        <v>10588</v>
      </c>
      <c r="C14345" t="s">
        <v>105</v>
      </c>
      <c r="D14345">
        <v>9.85</v>
      </c>
      <c r="F14345" t="s">
        <v>23133</v>
      </c>
      <c r="G14345" t="s">
        <v>55</v>
      </c>
      <c r="H14345" t="s">
        <v>46</v>
      </c>
      <c r="I14345" t="s">
        <v>219</v>
      </c>
      <c r="K14345" t="e">
        <f>- Other values in A11  B96  H32  H33  H51  K40  M128 and W32</f>
        <v>#NAME?</v>
      </c>
      <c r="L14345" t="s">
        <v>10589</v>
      </c>
      <c r="M14345" t="s">
        <v>20396</v>
      </c>
      <c r="N14345">
        <v>4</v>
      </c>
      <c r="P14345" t="s">
        <v>20366</v>
      </c>
      <c r="Q14345" t="s">
        <v>23126</v>
      </c>
      <c r="S14345" t="s">
        <v>20368</v>
      </c>
    </row>
    <row r="14346" spans="1:19" hidden="1" x14ac:dyDescent="0.2">
      <c r="A14346">
        <v>2825</v>
      </c>
      <c r="B14346" t="s">
        <v>10588</v>
      </c>
      <c r="C14346" t="s">
        <v>105</v>
      </c>
      <c r="D14346">
        <v>10</v>
      </c>
      <c r="E14346">
        <v>25</v>
      </c>
      <c r="F14346" t="s">
        <v>23133</v>
      </c>
      <c r="G14346" t="s">
        <v>31</v>
      </c>
      <c r="H14346" t="s">
        <v>23</v>
      </c>
      <c r="I14346" t="s">
        <v>14686</v>
      </c>
      <c r="K14346" t="e">
        <f>- Other values in A11  B96  H32  H33  H51  K40  M128 and W32</f>
        <v>#NAME?</v>
      </c>
      <c r="L14346" t="s">
        <v>10589</v>
      </c>
      <c r="M14346" t="s">
        <v>20396</v>
      </c>
      <c r="N14346">
        <v>4</v>
      </c>
      <c r="P14346" t="s">
        <v>20366</v>
      </c>
      <c r="Q14346" t="s">
        <v>23126</v>
      </c>
      <c r="S14346" t="s">
        <v>20368</v>
      </c>
    </row>
    <row r="14347" spans="1:19" hidden="1" x14ac:dyDescent="0.2">
      <c r="A14347">
        <v>2825</v>
      </c>
      <c r="B14347" t="s">
        <v>10588</v>
      </c>
      <c r="C14347" t="s">
        <v>20471</v>
      </c>
      <c r="D14347">
        <v>10.62</v>
      </c>
      <c r="E14347">
        <v>25</v>
      </c>
      <c r="F14347" t="s">
        <v>23133</v>
      </c>
      <c r="G14347" t="s">
        <v>31</v>
      </c>
      <c r="H14347" t="s">
        <v>23</v>
      </c>
      <c r="I14347" t="s">
        <v>14686</v>
      </c>
      <c r="K14347" t="e">
        <f>- Other values in A11  B96  H32  H33  H51  K40  M128 and W32</f>
        <v>#NAME?</v>
      </c>
      <c r="L14347" t="s">
        <v>10589</v>
      </c>
      <c r="M14347" t="s">
        <v>20396</v>
      </c>
      <c r="N14347">
        <v>4</v>
      </c>
      <c r="P14347" t="s">
        <v>20366</v>
      </c>
      <c r="Q14347" t="s">
        <v>23126</v>
      </c>
      <c r="S14347" t="s">
        <v>20368</v>
      </c>
    </row>
    <row r="14348" spans="1:19" hidden="1" x14ac:dyDescent="0.2">
      <c r="A14348">
        <v>2825</v>
      </c>
      <c r="B14348" t="s">
        <v>10588</v>
      </c>
      <c r="C14348" t="s">
        <v>23134</v>
      </c>
      <c r="D14348">
        <v>3.62</v>
      </c>
      <c r="F14348" t="s">
        <v>23135</v>
      </c>
      <c r="G14348" t="s">
        <v>23136</v>
      </c>
      <c r="H14348" t="s">
        <v>2675</v>
      </c>
      <c r="I14348" t="s">
        <v>8870</v>
      </c>
      <c r="K14348" t="e">
        <f>- Other values in A11  B96  H32  H33  H51  K40  M128 and W32</f>
        <v>#NAME?</v>
      </c>
      <c r="L14348" t="s">
        <v>10589</v>
      </c>
      <c r="M14348" t="s">
        <v>20396</v>
      </c>
      <c r="N14348">
        <v>4</v>
      </c>
      <c r="P14348" t="s">
        <v>20366</v>
      </c>
      <c r="Q14348" t="s">
        <v>23126</v>
      </c>
      <c r="S14348" t="s">
        <v>20368</v>
      </c>
    </row>
    <row r="14349" spans="1:19" hidden="1" x14ac:dyDescent="0.2">
      <c r="A14349">
        <v>2825</v>
      </c>
      <c r="B14349" t="s">
        <v>10588</v>
      </c>
      <c r="C14349" t="s">
        <v>105</v>
      </c>
      <c r="D14349">
        <v>10.334</v>
      </c>
      <c r="E14349">
        <v>5</v>
      </c>
      <c r="F14349" t="s">
        <v>23127</v>
      </c>
      <c r="G14349" t="s">
        <v>498</v>
      </c>
      <c r="H14349" t="s">
        <v>46</v>
      </c>
      <c r="I14349" t="s">
        <v>2046</v>
      </c>
      <c r="J14349" t="s">
        <v>43</v>
      </c>
      <c r="K14349" t="e">
        <f>- Other values in A11  B96  H32  H33  H51  K40  M128 and W32</f>
        <v>#NAME?</v>
      </c>
      <c r="L14349" t="s">
        <v>10589</v>
      </c>
      <c r="M14349" t="s">
        <v>20396</v>
      </c>
      <c r="N14349">
        <v>4</v>
      </c>
      <c r="P14349" t="s">
        <v>20366</v>
      </c>
      <c r="Q14349" t="s">
        <v>23126</v>
      </c>
      <c r="S14349" t="s">
        <v>20368</v>
      </c>
    </row>
    <row r="14350" spans="1:19" hidden="1" x14ac:dyDescent="0.2">
      <c r="A14350">
        <v>2825</v>
      </c>
      <c r="B14350" t="s">
        <v>10588</v>
      </c>
      <c r="C14350" t="s">
        <v>105</v>
      </c>
      <c r="D14350">
        <v>10.247999999999999</v>
      </c>
      <c r="E14350">
        <v>10</v>
      </c>
      <c r="F14350" t="s">
        <v>23127</v>
      </c>
      <c r="G14350" t="s">
        <v>498</v>
      </c>
      <c r="H14350" t="s">
        <v>46</v>
      </c>
      <c r="I14350" t="s">
        <v>2046</v>
      </c>
      <c r="J14350" t="s">
        <v>43</v>
      </c>
      <c r="K14350" t="e">
        <f>- Other values in A11  B96  H32  H33  H51  K40  M128 and W32</f>
        <v>#NAME?</v>
      </c>
      <c r="L14350" t="s">
        <v>10589</v>
      </c>
      <c r="M14350" t="s">
        <v>20396</v>
      </c>
      <c r="N14350">
        <v>4</v>
      </c>
      <c r="P14350" t="s">
        <v>20366</v>
      </c>
      <c r="Q14350" t="s">
        <v>23126</v>
      </c>
      <c r="S14350" t="s">
        <v>20368</v>
      </c>
    </row>
    <row r="14351" spans="1:19" hidden="1" x14ac:dyDescent="0.2">
      <c r="A14351">
        <v>2825</v>
      </c>
      <c r="B14351" t="s">
        <v>10588</v>
      </c>
      <c r="C14351" t="s">
        <v>105</v>
      </c>
      <c r="D14351">
        <v>10.167</v>
      </c>
      <c r="E14351">
        <v>15</v>
      </c>
      <c r="F14351" t="s">
        <v>23127</v>
      </c>
      <c r="G14351" t="s">
        <v>498</v>
      </c>
      <c r="H14351" t="s">
        <v>46</v>
      </c>
      <c r="I14351" t="s">
        <v>2046</v>
      </c>
      <c r="J14351" t="s">
        <v>43</v>
      </c>
      <c r="K14351" t="e">
        <f>- Other values in A11  B96  H32  H33  H51  K40  M128 and W32</f>
        <v>#NAME?</v>
      </c>
      <c r="L14351" t="s">
        <v>10589</v>
      </c>
      <c r="M14351" t="s">
        <v>20396</v>
      </c>
      <c r="N14351">
        <v>4</v>
      </c>
      <c r="P14351" t="s">
        <v>20366</v>
      </c>
      <c r="Q14351" t="s">
        <v>23126</v>
      </c>
      <c r="S14351" t="s">
        <v>20368</v>
      </c>
    </row>
    <row r="14352" spans="1:19" hidden="1" x14ac:dyDescent="0.2">
      <c r="A14352">
        <v>2825</v>
      </c>
      <c r="B14352" t="s">
        <v>10588</v>
      </c>
      <c r="C14352" t="s">
        <v>105</v>
      </c>
      <c r="D14352">
        <v>10.090999999999999</v>
      </c>
      <c r="E14352">
        <v>20</v>
      </c>
      <c r="F14352" t="s">
        <v>23127</v>
      </c>
      <c r="G14352" t="s">
        <v>498</v>
      </c>
      <c r="H14352" t="s">
        <v>46</v>
      </c>
      <c r="I14352" t="s">
        <v>2046</v>
      </c>
      <c r="J14352" t="s">
        <v>43</v>
      </c>
      <c r="K14352" t="e">
        <f>- Other values in A11  B96  H32  H33  H51  K40  M128 and W32</f>
        <v>#NAME?</v>
      </c>
      <c r="L14352" t="s">
        <v>10589</v>
      </c>
      <c r="M14352" t="s">
        <v>20396</v>
      </c>
      <c r="N14352">
        <v>4</v>
      </c>
      <c r="P14352" t="s">
        <v>20366</v>
      </c>
      <c r="Q14352" t="s">
        <v>23126</v>
      </c>
      <c r="S14352" t="s">
        <v>20368</v>
      </c>
    </row>
    <row r="14353" spans="1:19" hidden="1" x14ac:dyDescent="0.2">
      <c r="A14353">
        <v>2825</v>
      </c>
      <c r="B14353" t="s">
        <v>10588</v>
      </c>
      <c r="C14353" t="s">
        <v>105</v>
      </c>
      <c r="D14353">
        <v>9.952</v>
      </c>
      <c r="E14353">
        <v>30</v>
      </c>
      <c r="F14353" t="s">
        <v>23127</v>
      </c>
      <c r="G14353" t="s">
        <v>498</v>
      </c>
      <c r="H14353" t="s">
        <v>46</v>
      </c>
      <c r="I14353" t="s">
        <v>2046</v>
      </c>
      <c r="J14353" t="s">
        <v>43</v>
      </c>
      <c r="K14353" t="e">
        <f>- Other values in A11  B96  H32  H33  H51  K40  M128 and W32</f>
        <v>#NAME?</v>
      </c>
      <c r="L14353" t="s">
        <v>10589</v>
      </c>
      <c r="M14353" t="s">
        <v>20396</v>
      </c>
      <c r="N14353">
        <v>4</v>
      </c>
      <c r="P14353" t="s">
        <v>20366</v>
      </c>
      <c r="Q14353" t="s">
        <v>23126</v>
      </c>
      <c r="S14353" t="s">
        <v>20368</v>
      </c>
    </row>
    <row r="14354" spans="1:19" hidden="1" x14ac:dyDescent="0.2">
      <c r="A14354">
        <v>2825</v>
      </c>
      <c r="B14354" t="s">
        <v>10588</v>
      </c>
      <c r="C14354" t="s">
        <v>105</v>
      </c>
      <c r="D14354">
        <v>9.8529999999999998</v>
      </c>
      <c r="E14354">
        <v>38</v>
      </c>
      <c r="F14354" t="s">
        <v>23127</v>
      </c>
      <c r="G14354" t="s">
        <v>498</v>
      </c>
      <c r="H14354" t="s">
        <v>46</v>
      </c>
      <c r="I14354" t="s">
        <v>2046</v>
      </c>
      <c r="J14354" t="s">
        <v>43</v>
      </c>
      <c r="K14354" t="e">
        <f>- Other values in A11  B96  H32  H33  H51  K40  M128 and W32</f>
        <v>#NAME?</v>
      </c>
      <c r="L14354" t="s">
        <v>10589</v>
      </c>
      <c r="M14354" t="s">
        <v>20396</v>
      </c>
      <c r="N14354">
        <v>4</v>
      </c>
      <c r="P14354" t="s">
        <v>20366</v>
      </c>
      <c r="Q14354" t="s">
        <v>23126</v>
      </c>
      <c r="S14354" t="s">
        <v>20368</v>
      </c>
    </row>
    <row r="14355" spans="1:19" hidden="1" x14ac:dyDescent="0.2">
      <c r="A14355">
        <v>2825</v>
      </c>
      <c r="B14355" t="s">
        <v>10588</v>
      </c>
      <c r="C14355" t="s">
        <v>105</v>
      </c>
      <c r="D14355">
        <v>9.92</v>
      </c>
      <c r="E14355">
        <v>20</v>
      </c>
      <c r="F14355" t="s">
        <v>23129</v>
      </c>
      <c r="G14355" t="s">
        <v>144</v>
      </c>
      <c r="H14355" t="s">
        <v>46</v>
      </c>
      <c r="I14355" t="s">
        <v>9217</v>
      </c>
      <c r="J14355" t="s">
        <v>43</v>
      </c>
      <c r="K14355" t="e">
        <f>- Other values in A11  B96  H32  H33  H51  K40  M128 and W32</f>
        <v>#NAME?</v>
      </c>
      <c r="L14355" t="s">
        <v>10589</v>
      </c>
      <c r="M14355" t="s">
        <v>20396</v>
      </c>
      <c r="N14355">
        <v>4</v>
      </c>
      <c r="P14355" t="s">
        <v>20366</v>
      </c>
      <c r="Q14355" t="s">
        <v>23126</v>
      </c>
      <c r="S14355" t="s">
        <v>20368</v>
      </c>
    </row>
    <row r="14356" spans="1:19" hidden="1" x14ac:dyDescent="0.2">
      <c r="A14356">
        <v>2825</v>
      </c>
      <c r="B14356" t="s">
        <v>10588</v>
      </c>
      <c r="C14356" t="s">
        <v>105</v>
      </c>
      <c r="D14356">
        <v>9.8000000000000007</v>
      </c>
      <c r="E14356">
        <v>30</v>
      </c>
      <c r="F14356" t="s">
        <v>23129</v>
      </c>
      <c r="G14356" t="s">
        <v>144</v>
      </c>
      <c r="H14356" t="s">
        <v>46</v>
      </c>
      <c r="I14356" t="s">
        <v>9217</v>
      </c>
      <c r="J14356" t="s">
        <v>43</v>
      </c>
      <c r="K14356" t="e">
        <f>- Other values in A11  B96  H32  H33  H51  K40  M128 and W32</f>
        <v>#NAME?</v>
      </c>
      <c r="L14356" t="s">
        <v>10589</v>
      </c>
      <c r="M14356" t="s">
        <v>20396</v>
      </c>
      <c r="N14356">
        <v>4</v>
      </c>
      <c r="P14356" t="s">
        <v>20366</v>
      </c>
      <c r="Q14356" t="s">
        <v>23126</v>
      </c>
      <c r="S14356" t="s">
        <v>20368</v>
      </c>
    </row>
    <row r="14357" spans="1:19" hidden="1" x14ac:dyDescent="0.2">
      <c r="A14357">
        <v>2825</v>
      </c>
      <c r="B14357" t="s">
        <v>10588</v>
      </c>
      <c r="C14357" t="s">
        <v>105</v>
      </c>
      <c r="D14357">
        <v>9.74</v>
      </c>
      <c r="E14357">
        <v>35</v>
      </c>
      <c r="F14357" t="s">
        <v>23129</v>
      </c>
      <c r="G14357" t="s">
        <v>144</v>
      </c>
      <c r="H14357" t="s">
        <v>46</v>
      </c>
      <c r="I14357" t="s">
        <v>9217</v>
      </c>
      <c r="J14357" t="s">
        <v>43</v>
      </c>
      <c r="K14357" t="e">
        <f>- Other values in A11  B96  H32  H33  H51  K40  M128 and W32</f>
        <v>#NAME?</v>
      </c>
      <c r="L14357" t="s">
        <v>10589</v>
      </c>
      <c r="M14357" t="s">
        <v>20396</v>
      </c>
      <c r="N14357">
        <v>4</v>
      </c>
      <c r="P14357" t="s">
        <v>20366</v>
      </c>
      <c r="Q14357" t="s">
        <v>23126</v>
      </c>
      <c r="S14357" t="s">
        <v>20368</v>
      </c>
    </row>
    <row r="14358" spans="1:19" hidden="1" x14ac:dyDescent="0.2">
      <c r="A14358">
        <v>2825</v>
      </c>
      <c r="B14358" t="s">
        <v>10588</v>
      </c>
      <c r="C14358" t="s">
        <v>105</v>
      </c>
      <c r="D14358">
        <v>9.69</v>
      </c>
      <c r="E14358">
        <v>40</v>
      </c>
      <c r="F14358" t="s">
        <v>23129</v>
      </c>
      <c r="G14358" t="s">
        <v>144</v>
      </c>
      <c r="H14358" t="s">
        <v>46</v>
      </c>
      <c r="I14358" t="s">
        <v>9217</v>
      </c>
      <c r="J14358" t="s">
        <v>43</v>
      </c>
      <c r="K14358" t="e">
        <f>- Other values in A11  B96  H32  H33  H51  K40  M128 and W32</f>
        <v>#NAME?</v>
      </c>
      <c r="L14358" t="s">
        <v>10589</v>
      </c>
      <c r="M14358" t="s">
        <v>20396</v>
      </c>
      <c r="N14358">
        <v>4</v>
      </c>
      <c r="P14358" t="s">
        <v>20366</v>
      </c>
      <c r="Q14358" t="s">
        <v>23126</v>
      </c>
      <c r="S14358" t="s">
        <v>20368</v>
      </c>
    </row>
    <row r="14359" spans="1:19" hidden="1" x14ac:dyDescent="0.2">
      <c r="A14359">
        <v>2825</v>
      </c>
      <c r="B14359" t="s">
        <v>10588</v>
      </c>
      <c r="C14359" t="s">
        <v>105</v>
      </c>
      <c r="D14359">
        <v>9.64</v>
      </c>
      <c r="E14359">
        <v>45</v>
      </c>
      <c r="F14359" t="s">
        <v>23129</v>
      </c>
      <c r="G14359" t="s">
        <v>144</v>
      </c>
      <c r="H14359" t="s">
        <v>46</v>
      </c>
      <c r="I14359" t="s">
        <v>9217</v>
      </c>
      <c r="J14359" t="s">
        <v>43</v>
      </c>
      <c r="K14359" t="e">
        <f>- Other values in A11  B96  H32  H33  H51  K40  M128 and W32</f>
        <v>#NAME?</v>
      </c>
      <c r="L14359" t="s">
        <v>10589</v>
      </c>
      <c r="M14359" t="s">
        <v>20396</v>
      </c>
      <c r="N14359">
        <v>4</v>
      </c>
      <c r="P14359" t="s">
        <v>20366</v>
      </c>
      <c r="Q14359" t="s">
        <v>23126</v>
      </c>
      <c r="S14359" t="s">
        <v>20368</v>
      </c>
    </row>
    <row r="14360" spans="1:19" hidden="1" x14ac:dyDescent="0.2">
      <c r="A14360">
        <v>2825</v>
      </c>
      <c r="B14360" t="s">
        <v>10588</v>
      </c>
      <c r="C14360" t="s">
        <v>105</v>
      </c>
      <c r="D14360">
        <v>9.59</v>
      </c>
      <c r="E14360">
        <v>50</v>
      </c>
      <c r="F14360" t="s">
        <v>23129</v>
      </c>
      <c r="G14360" t="s">
        <v>144</v>
      </c>
      <c r="H14360" t="s">
        <v>46</v>
      </c>
      <c r="I14360" t="s">
        <v>9217</v>
      </c>
      <c r="J14360" t="s">
        <v>43</v>
      </c>
      <c r="K14360" t="e">
        <f>- Other values in A11  B96  H32  H33  H51  K40  M128 and W32</f>
        <v>#NAME?</v>
      </c>
      <c r="L14360" t="s">
        <v>10589</v>
      </c>
      <c r="M14360" t="s">
        <v>20396</v>
      </c>
      <c r="N14360">
        <v>4</v>
      </c>
      <c r="P14360" t="s">
        <v>20366</v>
      </c>
      <c r="Q14360" t="s">
        <v>23126</v>
      </c>
      <c r="S14360" t="s">
        <v>20368</v>
      </c>
    </row>
    <row r="14361" spans="1:19" hidden="1" x14ac:dyDescent="0.2">
      <c r="A14361">
        <v>2825</v>
      </c>
      <c r="B14361" t="s">
        <v>10588</v>
      </c>
      <c r="C14361" t="s">
        <v>105</v>
      </c>
      <c r="D14361">
        <v>9.5399999999999991</v>
      </c>
      <c r="E14361">
        <v>55</v>
      </c>
      <c r="F14361" t="s">
        <v>23129</v>
      </c>
      <c r="G14361" t="s">
        <v>144</v>
      </c>
      <c r="H14361" t="s">
        <v>46</v>
      </c>
      <c r="I14361" t="s">
        <v>9217</v>
      </c>
      <c r="J14361" t="s">
        <v>43</v>
      </c>
      <c r="K14361" t="e">
        <f>- Other values in A11  B96  H32  H33  H51  K40  M128 and W32</f>
        <v>#NAME?</v>
      </c>
      <c r="L14361" t="s">
        <v>10589</v>
      </c>
      <c r="M14361" t="s">
        <v>20396</v>
      </c>
      <c r="N14361">
        <v>4</v>
      </c>
      <c r="P14361" t="s">
        <v>20366</v>
      </c>
      <c r="Q14361" t="s">
        <v>23126</v>
      </c>
      <c r="S14361" t="s">
        <v>20368</v>
      </c>
    </row>
    <row r="14362" spans="1:19" hidden="1" x14ac:dyDescent="0.2">
      <c r="A14362">
        <v>2825</v>
      </c>
      <c r="B14362" t="s">
        <v>10588</v>
      </c>
      <c r="C14362" t="s">
        <v>105</v>
      </c>
      <c r="D14362">
        <v>9.49</v>
      </c>
      <c r="E14362">
        <v>60</v>
      </c>
      <c r="F14362" t="s">
        <v>23129</v>
      </c>
      <c r="G14362" t="s">
        <v>144</v>
      </c>
      <c r="H14362" t="s">
        <v>46</v>
      </c>
      <c r="I14362" t="s">
        <v>9217</v>
      </c>
      <c r="J14362" t="s">
        <v>43</v>
      </c>
      <c r="K14362" t="e">
        <f>- Other values in A11  B96  H32  H33  H51  K40  M128 and W32</f>
        <v>#NAME?</v>
      </c>
      <c r="L14362" t="s">
        <v>10589</v>
      </c>
      <c r="M14362" t="s">
        <v>20396</v>
      </c>
      <c r="N14362">
        <v>4</v>
      </c>
      <c r="P14362" t="s">
        <v>20366</v>
      </c>
      <c r="Q14362" t="s">
        <v>23126</v>
      </c>
      <c r="S14362" t="s">
        <v>20368</v>
      </c>
    </row>
    <row r="14363" spans="1:19" hidden="1" x14ac:dyDescent="0.2">
      <c r="A14363">
        <v>2826</v>
      </c>
      <c r="B14363" t="s">
        <v>23137</v>
      </c>
      <c r="C14363" t="s">
        <v>105</v>
      </c>
      <c r="D14363">
        <v>9.34</v>
      </c>
      <c r="E14363">
        <v>30</v>
      </c>
      <c r="F14363" t="s">
        <v>23138</v>
      </c>
      <c r="G14363" t="s">
        <v>55</v>
      </c>
      <c r="H14363" t="s">
        <v>46</v>
      </c>
      <c r="I14363" t="s">
        <v>3587</v>
      </c>
      <c r="K14363" t="e">
        <f>- Other values in A1  B29  C44  H15  L37  M59  M70  M112  P63 and S128</f>
        <v>#NAME?</v>
      </c>
      <c r="L14363" t="s">
        <v>23139</v>
      </c>
      <c r="M14363" t="s">
        <v>20365</v>
      </c>
      <c r="N14363">
        <v>8</v>
      </c>
      <c r="O14363" t="s">
        <v>23140</v>
      </c>
      <c r="P14363" t="s">
        <v>20366</v>
      </c>
      <c r="Q14363" t="s">
        <v>23141</v>
      </c>
      <c r="S14363" t="s">
        <v>20368</v>
      </c>
    </row>
    <row r="14364" spans="1:19" hidden="1" x14ac:dyDescent="0.2">
      <c r="A14364">
        <v>2826</v>
      </c>
      <c r="B14364" t="s">
        <v>23137</v>
      </c>
      <c r="C14364" t="s">
        <v>20452</v>
      </c>
      <c r="D14364" t="s">
        <v>23142</v>
      </c>
      <c r="E14364" t="s">
        <v>222</v>
      </c>
      <c r="F14364" t="s">
        <v>23138</v>
      </c>
      <c r="G14364" t="s">
        <v>55</v>
      </c>
      <c r="H14364" t="s">
        <v>46</v>
      </c>
      <c r="I14364" t="s">
        <v>3587</v>
      </c>
      <c r="K14364" t="e">
        <f>- Other values in A1  B29  C44  H15  L37  M59  M70  M112  P63 and S128</f>
        <v>#NAME?</v>
      </c>
      <c r="L14364" t="s">
        <v>23139</v>
      </c>
      <c r="M14364" t="s">
        <v>20365</v>
      </c>
      <c r="N14364">
        <v>8</v>
      </c>
      <c r="O14364" t="s">
        <v>23140</v>
      </c>
      <c r="P14364" t="s">
        <v>20366</v>
      </c>
      <c r="Q14364" t="s">
        <v>23141</v>
      </c>
      <c r="S14364" t="s">
        <v>20368</v>
      </c>
    </row>
    <row r="14365" spans="1:19" hidden="1" x14ac:dyDescent="0.2">
      <c r="A14365">
        <v>2826</v>
      </c>
      <c r="B14365" t="s">
        <v>23137</v>
      </c>
      <c r="C14365" t="s">
        <v>105</v>
      </c>
      <c r="D14365">
        <v>9.3699999999999992</v>
      </c>
      <c r="E14365">
        <v>20</v>
      </c>
      <c r="F14365" t="s">
        <v>23143</v>
      </c>
      <c r="G14365" t="s">
        <v>55</v>
      </c>
      <c r="H14365" t="s">
        <v>46</v>
      </c>
      <c r="I14365" t="s">
        <v>635</v>
      </c>
      <c r="K14365" t="e">
        <f>- Other values in A1  B29  C44  H15  L37  M59  M70  M112  P63 and S128</f>
        <v>#NAME?</v>
      </c>
      <c r="L14365" t="s">
        <v>23139</v>
      </c>
      <c r="M14365" t="s">
        <v>20365</v>
      </c>
      <c r="N14365">
        <v>8</v>
      </c>
      <c r="O14365" t="s">
        <v>23140</v>
      </c>
      <c r="P14365" t="s">
        <v>20366</v>
      </c>
      <c r="Q14365" t="s">
        <v>23141</v>
      </c>
      <c r="S14365" t="s">
        <v>20368</v>
      </c>
    </row>
    <row r="14366" spans="1:19" hidden="1" x14ac:dyDescent="0.2">
      <c r="A14366">
        <v>2826</v>
      </c>
      <c r="B14366" t="s">
        <v>23137</v>
      </c>
      <c r="C14366" t="s">
        <v>20452</v>
      </c>
      <c r="D14366">
        <v>13.7</v>
      </c>
      <c r="E14366" t="s">
        <v>383</v>
      </c>
      <c r="F14366" t="s">
        <v>23143</v>
      </c>
      <c r="G14366" t="s">
        <v>55</v>
      </c>
      <c r="H14366" t="s">
        <v>23</v>
      </c>
      <c r="I14366" t="s">
        <v>635</v>
      </c>
      <c r="K14366" t="e">
        <f>- Other values in A1  B29  C44  H15  L37  M59  M70  M112  P63 and S128</f>
        <v>#NAME?</v>
      </c>
      <c r="L14366" t="s">
        <v>23139</v>
      </c>
      <c r="M14366" t="s">
        <v>20365</v>
      </c>
      <c r="N14366">
        <v>8</v>
      </c>
      <c r="O14366" t="s">
        <v>23140</v>
      </c>
      <c r="P14366" t="s">
        <v>20366</v>
      </c>
      <c r="Q14366" t="s">
        <v>23141</v>
      </c>
      <c r="S14366" t="s">
        <v>20368</v>
      </c>
    </row>
    <row r="14367" spans="1:19" hidden="1" x14ac:dyDescent="0.2">
      <c r="A14367">
        <v>2826</v>
      </c>
      <c r="B14367" t="s">
        <v>23137</v>
      </c>
      <c r="C14367" t="s">
        <v>105</v>
      </c>
      <c r="D14367">
        <v>9.43</v>
      </c>
      <c r="E14367">
        <v>20</v>
      </c>
      <c r="F14367" t="s">
        <v>23144</v>
      </c>
      <c r="G14367" t="s">
        <v>55</v>
      </c>
      <c r="H14367" t="s">
        <v>46</v>
      </c>
      <c r="I14367" t="s">
        <v>7264</v>
      </c>
      <c r="K14367" t="e">
        <f>- Other values in A1  B29  C44  H15  L37  M59  M70  M112  P63 and S128</f>
        <v>#NAME?</v>
      </c>
      <c r="L14367" t="s">
        <v>23139</v>
      </c>
      <c r="M14367" t="s">
        <v>20365</v>
      </c>
      <c r="N14367">
        <v>8</v>
      </c>
      <c r="O14367" t="s">
        <v>23140</v>
      </c>
      <c r="P14367" t="s">
        <v>20366</v>
      </c>
      <c r="Q14367" t="s">
        <v>23141</v>
      </c>
      <c r="S14367" t="s">
        <v>20368</v>
      </c>
    </row>
    <row r="14368" spans="1:19" hidden="1" x14ac:dyDescent="0.2">
      <c r="A14368">
        <v>2826</v>
      </c>
      <c r="B14368" t="s">
        <v>23137</v>
      </c>
      <c r="C14368" t="s">
        <v>20452</v>
      </c>
      <c r="D14368" t="s">
        <v>4684</v>
      </c>
      <c r="E14368" t="s">
        <v>383</v>
      </c>
      <c r="F14368" t="s">
        <v>23145</v>
      </c>
      <c r="G14368" t="s">
        <v>31</v>
      </c>
      <c r="H14368" t="s">
        <v>23</v>
      </c>
      <c r="I14368" t="s">
        <v>7264</v>
      </c>
      <c r="K14368" t="e">
        <f>- Other values in A1  B29  C44  H15  L37  M59  M70  M112  P63 and S128</f>
        <v>#NAME?</v>
      </c>
      <c r="L14368" t="s">
        <v>23139</v>
      </c>
      <c r="M14368" t="s">
        <v>20365</v>
      </c>
      <c r="N14368">
        <v>8</v>
      </c>
      <c r="O14368" t="s">
        <v>23140</v>
      </c>
      <c r="P14368" t="s">
        <v>20366</v>
      </c>
      <c r="Q14368" t="s">
        <v>23141</v>
      </c>
      <c r="S14368" t="s">
        <v>20368</v>
      </c>
    </row>
    <row r="14369" spans="1:19" hidden="1" x14ac:dyDescent="0.2">
      <c r="A14369">
        <v>2826</v>
      </c>
      <c r="B14369" t="s">
        <v>23137</v>
      </c>
      <c r="C14369" t="s">
        <v>105</v>
      </c>
      <c r="D14369">
        <v>9.4499999999999993</v>
      </c>
      <c r="E14369">
        <v>25</v>
      </c>
      <c r="F14369" t="s">
        <v>23145</v>
      </c>
      <c r="G14369" t="s">
        <v>21484</v>
      </c>
      <c r="H14369" t="s">
        <v>46</v>
      </c>
      <c r="I14369" t="s">
        <v>23146</v>
      </c>
      <c r="K14369" t="e">
        <f>- Other values in A1  B29  C44  H15  L37  M59  M70  M112  P63 and S128</f>
        <v>#NAME?</v>
      </c>
      <c r="L14369" t="s">
        <v>23139</v>
      </c>
      <c r="M14369" t="s">
        <v>20365</v>
      </c>
      <c r="N14369">
        <v>8</v>
      </c>
      <c r="O14369" t="s">
        <v>23140</v>
      </c>
      <c r="P14369" t="s">
        <v>20366</v>
      </c>
      <c r="Q14369" t="s">
        <v>23141</v>
      </c>
      <c r="S14369" t="s">
        <v>20368</v>
      </c>
    </row>
    <row r="14370" spans="1:19" hidden="1" x14ac:dyDescent="0.2">
      <c r="A14370">
        <v>2826</v>
      </c>
      <c r="B14370" t="s">
        <v>23137</v>
      </c>
      <c r="C14370" t="s">
        <v>20452</v>
      </c>
      <c r="D14370">
        <v>12.8</v>
      </c>
      <c r="E14370" t="s">
        <v>414</v>
      </c>
      <c r="F14370" t="s">
        <v>23145</v>
      </c>
      <c r="G14370" t="s">
        <v>21484</v>
      </c>
      <c r="H14370" t="s">
        <v>23</v>
      </c>
      <c r="I14370" t="s">
        <v>23146</v>
      </c>
      <c r="K14370" t="e">
        <f>- Other values in A1  B29  C44  H15  L37  M59  M70  M112  P63 and S128</f>
        <v>#NAME?</v>
      </c>
      <c r="L14370" t="s">
        <v>23139</v>
      </c>
      <c r="M14370" t="s">
        <v>20365</v>
      </c>
      <c r="N14370">
        <v>8</v>
      </c>
      <c r="O14370" t="s">
        <v>23140</v>
      </c>
      <c r="P14370" t="s">
        <v>20366</v>
      </c>
      <c r="Q14370" t="s">
        <v>23141</v>
      </c>
      <c r="S14370" t="s">
        <v>20368</v>
      </c>
    </row>
    <row r="14371" spans="1:19" hidden="1" x14ac:dyDescent="0.2">
      <c r="A14371">
        <v>2826</v>
      </c>
      <c r="B14371" t="s">
        <v>23137</v>
      </c>
      <c r="C14371" t="s">
        <v>105</v>
      </c>
      <c r="D14371">
        <v>9.2289999999999992</v>
      </c>
      <c r="E14371">
        <v>25</v>
      </c>
      <c r="F14371" t="s">
        <v>23147</v>
      </c>
      <c r="G14371" t="s">
        <v>55</v>
      </c>
      <c r="H14371" t="s">
        <v>46</v>
      </c>
      <c r="I14371" t="s">
        <v>23148</v>
      </c>
      <c r="K14371" t="e">
        <f>- Other values in A1  B29  C44  H15  L37  M59  M70  M112  P63 and S128</f>
        <v>#NAME?</v>
      </c>
      <c r="L14371" t="s">
        <v>23139</v>
      </c>
      <c r="M14371" t="s">
        <v>20365</v>
      </c>
      <c r="N14371">
        <v>8</v>
      </c>
      <c r="O14371" t="s">
        <v>23140</v>
      </c>
      <c r="P14371" t="s">
        <v>20366</v>
      </c>
      <c r="Q14371" t="s">
        <v>23141</v>
      </c>
      <c r="S14371" t="s">
        <v>20368</v>
      </c>
    </row>
    <row r="14372" spans="1:19" hidden="1" x14ac:dyDescent="0.2">
      <c r="A14372">
        <v>2826</v>
      </c>
      <c r="B14372" t="s">
        <v>23137</v>
      </c>
      <c r="C14372" t="s">
        <v>20452</v>
      </c>
      <c r="D14372">
        <v>13.05</v>
      </c>
      <c r="E14372" t="s">
        <v>414</v>
      </c>
      <c r="F14372" t="s">
        <v>23147</v>
      </c>
      <c r="G14372" t="s">
        <v>55</v>
      </c>
      <c r="H14372" t="s">
        <v>23</v>
      </c>
      <c r="I14372" t="s">
        <v>23148</v>
      </c>
      <c r="K14372" t="e">
        <f>- Other values in A1  B29  C44  H15  L37  M59  M70  M112  P63 and S128</f>
        <v>#NAME?</v>
      </c>
      <c r="L14372" t="s">
        <v>23139</v>
      </c>
      <c r="M14372" t="s">
        <v>20365</v>
      </c>
      <c r="N14372">
        <v>8</v>
      </c>
      <c r="O14372" t="s">
        <v>23140</v>
      </c>
      <c r="P14372" t="s">
        <v>20366</v>
      </c>
      <c r="Q14372" t="s">
        <v>23141</v>
      </c>
      <c r="S14372" t="s">
        <v>20368</v>
      </c>
    </row>
    <row r="14373" spans="1:19" hidden="1" x14ac:dyDescent="0.2">
      <c r="A14373">
        <v>2826</v>
      </c>
      <c r="B14373" t="s">
        <v>23137</v>
      </c>
      <c r="C14373" t="s">
        <v>105</v>
      </c>
      <c r="D14373">
        <v>9.3000000000000007</v>
      </c>
      <c r="E14373">
        <v>25</v>
      </c>
      <c r="F14373" t="s">
        <v>20587</v>
      </c>
      <c r="G14373" t="s">
        <v>55</v>
      </c>
      <c r="H14373" t="s">
        <v>46</v>
      </c>
      <c r="I14373" t="s">
        <v>5864</v>
      </c>
      <c r="K14373" t="e">
        <f>- Other values in A1  B29  C44  H15  L37  M59  M70  M112  P63 and S128</f>
        <v>#NAME?</v>
      </c>
      <c r="L14373" t="s">
        <v>23139</v>
      </c>
      <c r="M14373" t="s">
        <v>20365</v>
      </c>
      <c r="N14373">
        <v>8</v>
      </c>
      <c r="O14373" t="s">
        <v>23140</v>
      </c>
      <c r="P14373" t="s">
        <v>20366</v>
      </c>
      <c r="Q14373" t="s">
        <v>23141</v>
      </c>
      <c r="S14373" t="s">
        <v>20368</v>
      </c>
    </row>
    <row r="14374" spans="1:19" hidden="1" x14ac:dyDescent="0.2">
      <c r="A14374">
        <v>2826</v>
      </c>
      <c r="B14374" t="s">
        <v>23137</v>
      </c>
      <c r="C14374" t="s">
        <v>105</v>
      </c>
      <c r="D14374">
        <v>9.23</v>
      </c>
      <c r="E14374">
        <v>31.5</v>
      </c>
      <c r="F14374" t="s">
        <v>22230</v>
      </c>
      <c r="G14374" t="s">
        <v>55</v>
      </c>
      <c r="H14374" t="s">
        <v>46</v>
      </c>
      <c r="I14374" t="s">
        <v>17031</v>
      </c>
      <c r="K14374" t="e">
        <f>- Other values in A1  B29  C44  H15  L37  M59  M70  M112  P63 and S128</f>
        <v>#NAME?</v>
      </c>
      <c r="L14374" t="s">
        <v>23139</v>
      </c>
      <c r="M14374" t="s">
        <v>20365</v>
      </c>
      <c r="N14374">
        <v>8</v>
      </c>
      <c r="O14374" t="s">
        <v>23140</v>
      </c>
      <c r="P14374" t="s">
        <v>20366</v>
      </c>
      <c r="Q14374" t="s">
        <v>23141</v>
      </c>
      <c r="S14374" t="s">
        <v>20368</v>
      </c>
    </row>
    <row r="14375" spans="1:19" hidden="1" x14ac:dyDescent="0.2">
      <c r="A14375">
        <v>2827</v>
      </c>
      <c r="B14375" t="s">
        <v>23149</v>
      </c>
      <c r="C14375" t="s">
        <v>105</v>
      </c>
      <c r="D14375">
        <v>9.1999999999999993</v>
      </c>
      <c r="E14375">
        <v>20</v>
      </c>
      <c r="F14375" t="s">
        <v>23150</v>
      </c>
      <c r="G14375" t="s">
        <v>55</v>
      </c>
      <c r="H14375" t="s">
        <v>23</v>
      </c>
      <c r="I14375" t="s">
        <v>23151</v>
      </c>
      <c r="K14375"/>
      <c r="L14375" t="s">
        <v>23152</v>
      </c>
      <c r="M14375" t="s">
        <v>20365</v>
      </c>
      <c r="N14375">
        <v>8</v>
      </c>
      <c r="O14375" t="s">
        <v>23153</v>
      </c>
      <c r="P14375" t="s">
        <v>20366</v>
      </c>
      <c r="Q14375" t="s">
        <v>23154</v>
      </c>
      <c r="S14375" t="s">
        <v>20368</v>
      </c>
    </row>
    <row r="14376" spans="1:19" hidden="1" x14ac:dyDescent="0.2">
      <c r="A14376">
        <v>2827</v>
      </c>
      <c r="B14376" t="s">
        <v>23149</v>
      </c>
      <c r="C14376" t="s">
        <v>20452</v>
      </c>
      <c r="D14376">
        <v>11.27</v>
      </c>
      <c r="E14376">
        <v>20</v>
      </c>
      <c r="F14376" t="s">
        <v>23150</v>
      </c>
      <c r="G14376" t="s">
        <v>55</v>
      </c>
      <c r="H14376" t="s">
        <v>23</v>
      </c>
      <c r="I14376" t="s">
        <v>23151</v>
      </c>
      <c r="K14376"/>
      <c r="L14376" t="s">
        <v>23152</v>
      </c>
      <c r="M14376" t="s">
        <v>20365</v>
      </c>
      <c r="N14376">
        <v>8</v>
      </c>
      <c r="O14376" t="s">
        <v>23153</v>
      </c>
      <c r="P14376" t="s">
        <v>20366</v>
      </c>
      <c r="Q14376" t="s">
        <v>23154</v>
      </c>
      <c r="S14376" t="s">
        <v>20368</v>
      </c>
    </row>
    <row r="14377" spans="1:19" hidden="1" x14ac:dyDescent="0.2">
      <c r="A14377">
        <v>2827</v>
      </c>
      <c r="B14377" t="s">
        <v>23149</v>
      </c>
      <c r="C14377" t="s">
        <v>105</v>
      </c>
      <c r="D14377">
        <v>9.3000000000000007</v>
      </c>
      <c r="E14377" t="s">
        <v>23155</v>
      </c>
      <c r="F14377" t="s">
        <v>11159</v>
      </c>
      <c r="G14377" t="s">
        <v>55</v>
      </c>
      <c r="H14377" t="s">
        <v>23</v>
      </c>
      <c r="I14377" t="s">
        <v>3120</v>
      </c>
      <c r="K14377"/>
      <c r="L14377" t="s">
        <v>23152</v>
      </c>
      <c r="M14377" t="s">
        <v>20365</v>
      </c>
      <c r="N14377">
        <v>8</v>
      </c>
      <c r="O14377" t="s">
        <v>23153</v>
      </c>
      <c r="P14377" t="s">
        <v>20366</v>
      </c>
      <c r="Q14377" t="s">
        <v>23154</v>
      </c>
      <c r="S14377" t="s">
        <v>20368</v>
      </c>
    </row>
    <row r="14378" spans="1:19" hidden="1" x14ac:dyDescent="0.2">
      <c r="A14378">
        <v>2827</v>
      </c>
      <c r="B14378" t="s">
        <v>23149</v>
      </c>
      <c r="C14378" t="s">
        <v>20452</v>
      </c>
      <c r="D14378">
        <v>11.06</v>
      </c>
      <c r="E14378" t="s">
        <v>23155</v>
      </c>
      <c r="F14378" t="s">
        <v>11159</v>
      </c>
      <c r="G14378" t="s">
        <v>55</v>
      </c>
      <c r="H14378" t="s">
        <v>23</v>
      </c>
      <c r="I14378" t="s">
        <v>3120</v>
      </c>
      <c r="K14378"/>
      <c r="L14378" t="s">
        <v>23152</v>
      </c>
      <c r="M14378" t="s">
        <v>20365</v>
      </c>
      <c r="N14378">
        <v>8</v>
      </c>
      <c r="O14378" t="s">
        <v>23153</v>
      </c>
      <c r="P14378" t="s">
        <v>20366</v>
      </c>
      <c r="Q14378" t="s">
        <v>23154</v>
      </c>
      <c r="S14378" t="s">
        <v>20368</v>
      </c>
    </row>
    <row r="14379" spans="1:19" hidden="1" x14ac:dyDescent="0.2">
      <c r="A14379">
        <v>2827</v>
      </c>
      <c r="B14379" t="s">
        <v>23149</v>
      </c>
      <c r="C14379" t="s">
        <v>105</v>
      </c>
      <c r="D14379">
        <v>9.32</v>
      </c>
      <c r="E14379">
        <v>25</v>
      </c>
      <c r="F14379" t="s">
        <v>20713</v>
      </c>
      <c r="G14379" t="s">
        <v>55</v>
      </c>
      <c r="H14379" t="s">
        <v>46</v>
      </c>
      <c r="I14379" t="s">
        <v>5864</v>
      </c>
      <c r="K14379"/>
      <c r="L14379" t="s">
        <v>23152</v>
      </c>
      <c r="M14379" t="s">
        <v>20365</v>
      </c>
      <c r="N14379">
        <v>8</v>
      </c>
      <c r="O14379" t="s">
        <v>23153</v>
      </c>
      <c r="P14379" t="s">
        <v>20366</v>
      </c>
      <c r="Q14379" t="s">
        <v>23154</v>
      </c>
      <c r="S14379" t="s">
        <v>20368</v>
      </c>
    </row>
    <row r="14380" spans="1:19" hidden="1" x14ac:dyDescent="0.2">
      <c r="A14380">
        <v>2828</v>
      </c>
      <c r="B14380" t="s">
        <v>23156</v>
      </c>
      <c r="C14380" t="s">
        <v>105</v>
      </c>
      <c r="D14380">
        <v>10.01</v>
      </c>
      <c r="E14380">
        <v>13</v>
      </c>
      <c r="F14380" t="s">
        <v>21294</v>
      </c>
      <c r="G14380" t="s">
        <v>31</v>
      </c>
      <c r="H14380" t="s">
        <v>46</v>
      </c>
      <c r="I14380" t="s">
        <v>23157</v>
      </c>
      <c r="J14380" t="s">
        <v>43</v>
      </c>
      <c r="K14380"/>
      <c r="L14380" t="s">
        <v>23158</v>
      </c>
      <c r="M14380" t="s">
        <v>20365</v>
      </c>
      <c r="N14380">
        <v>8</v>
      </c>
      <c r="O14380" t="s">
        <v>23159</v>
      </c>
      <c r="P14380" t="s">
        <v>20366</v>
      </c>
      <c r="Q14380" t="s">
        <v>23160</v>
      </c>
      <c r="S14380" t="s">
        <v>20368</v>
      </c>
    </row>
    <row r="14381" spans="1:19" hidden="1" x14ac:dyDescent="0.2">
      <c r="A14381">
        <v>2828</v>
      </c>
      <c r="B14381" t="s">
        <v>23156</v>
      </c>
      <c r="C14381" t="s">
        <v>20452</v>
      </c>
      <c r="D14381">
        <v>11.66</v>
      </c>
      <c r="E14381">
        <v>13</v>
      </c>
      <c r="F14381" t="s">
        <v>21294</v>
      </c>
      <c r="G14381" t="s">
        <v>31</v>
      </c>
      <c r="H14381" t="s">
        <v>46</v>
      </c>
      <c r="I14381" t="s">
        <v>23157</v>
      </c>
      <c r="J14381" t="s">
        <v>43</v>
      </c>
      <c r="K14381"/>
      <c r="L14381" t="s">
        <v>23158</v>
      </c>
      <c r="M14381" t="s">
        <v>20365</v>
      </c>
      <c r="N14381">
        <v>8</v>
      </c>
      <c r="O14381" t="s">
        <v>23159</v>
      </c>
      <c r="P14381" t="s">
        <v>20366</v>
      </c>
      <c r="Q14381" t="s">
        <v>23160</v>
      </c>
      <c r="S14381" t="s">
        <v>20368</v>
      </c>
    </row>
    <row r="14382" spans="1:19" hidden="1" x14ac:dyDescent="0.2">
      <c r="A14382">
        <v>2828</v>
      </c>
      <c r="B14382" t="s">
        <v>23156</v>
      </c>
      <c r="C14382" t="s">
        <v>105</v>
      </c>
      <c r="D14382">
        <v>9.91</v>
      </c>
      <c r="E14382">
        <v>22</v>
      </c>
      <c r="F14382" t="s">
        <v>21294</v>
      </c>
      <c r="G14382" t="s">
        <v>31</v>
      </c>
      <c r="H14382" t="s">
        <v>46</v>
      </c>
      <c r="I14382" t="s">
        <v>23157</v>
      </c>
      <c r="J14382" t="s">
        <v>43</v>
      </c>
      <c r="K14382"/>
      <c r="L14382" t="s">
        <v>23158</v>
      </c>
      <c r="M14382" t="s">
        <v>20365</v>
      </c>
      <c r="N14382">
        <v>8</v>
      </c>
      <c r="O14382" t="s">
        <v>23159</v>
      </c>
      <c r="P14382" t="s">
        <v>20366</v>
      </c>
      <c r="Q14382" t="s">
        <v>23160</v>
      </c>
      <c r="S14382" t="s">
        <v>20368</v>
      </c>
    </row>
    <row r="14383" spans="1:19" hidden="1" x14ac:dyDescent="0.2">
      <c r="A14383">
        <v>2828</v>
      </c>
      <c r="B14383" t="s">
        <v>23156</v>
      </c>
      <c r="C14383" t="s">
        <v>20452</v>
      </c>
      <c r="D14383">
        <v>11.56</v>
      </c>
      <c r="E14383">
        <v>22</v>
      </c>
      <c r="F14383" t="s">
        <v>21294</v>
      </c>
      <c r="G14383" t="s">
        <v>31</v>
      </c>
      <c r="H14383" t="s">
        <v>46</v>
      </c>
      <c r="I14383" t="s">
        <v>23157</v>
      </c>
      <c r="J14383" t="s">
        <v>43</v>
      </c>
      <c r="K14383"/>
      <c r="L14383" t="s">
        <v>23158</v>
      </c>
      <c r="M14383" t="s">
        <v>20365</v>
      </c>
      <c r="N14383">
        <v>8</v>
      </c>
      <c r="O14383" t="s">
        <v>23159</v>
      </c>
      <c r="P14383" t="s">
        <v>20366</v>
      </c>
      <c r="Q14383" t="s">
        <v>23160</v>
      </c>
      <c r="S14383" t="s">
        <v>20368</v>
      </c>
    </row>
    <row r="14384" spans="1:19" hidden="1" x14ac:dyDescent="0.2">
      <c r="A14384">
        <v>2828</v>
      </c>
      <c r="B14384" t="s">
        <v>23156</v>
      </c>
      <c r="C14384" t="s">
        <v>105</v>
      </c>
      <c r="D14384">
        <v>9.91</v>
      </c>
      <c r="E14384">
        <v>20</v>
      </c>
      <c r="F14384" t="s">
        <v>21420</v>
      </c>
      <c r="G14384" t="s">
        <v>55</v>
      </c>
      <c r="H14384" t="s">
        <v>23</v>
      </c>
      <c r="I14384" t="s">
        <v>23151</v>
      </c>
      <c r="K14384"/>
      <c r="L14384" t="s">
        <v>23158</v>
      </c>
      <c r="M14384" t="s">
        <v>20365</v>
      </c>
      <c r="N14384">
        <v>8</v>
      </c>
      <c r="O14384" t="s">
        <v>23159</v>
      </c>
      <c r="P14384" t="s">
        <v>20366</v>
      </c>
      <c r="Q14384" t="s">
        <v>23160</v>
      </c>
      <c r="S14384" t="s">
        <v>20368</v>
      </c>
    </row>
    <row r="14385" spans="1:19" hidden="1" x14ac:dyDescent="0.2">
      <c r="A14385">
        <v>2828</v>
      </c>
      <c r="B14385" t="s">
        <v>23156</v>
      </c>
      <c r="C14385" t="s">
        <v>20452</v>
      </c>
      <c r="D14385">
        <v>11.56</v>
      </c>
      <c r="E14385">
        <v>20</v>
      </c>
      <c r="F14385" t="s">
        <v>21420</v>
      </c>
      <c r="G14385" t="s">
        <v>55</v>
      </c>
      <c r="H14385" t="s">
        <v>23</v>
      </c>
      <c r="I14385" t="s">
        <v>23151</v>
      </c>
      <c r="K14385"/>
      <c r="L14385" t="s">
        <v>23158</v>
      </c>
      <c r="M14385" t="s">
        <v>20365</v>
      </c>
      <c r="N14385">
        <v>8</v>
      </c>
      <c r="O14385" t="s">
        <v>23159</v>
      </c>
      <c r="P14385" t="s">
        <v>20366</v>
      </c>
      <c r="Q14385" t="s">
        <v>23160</v>
      </c>
      <c r="S14385" t="s">
        <v>20368</v>
      </c>
    </row>
    <row r="14386" spans="1:19" hidden="1" x14ac:dyDescent="0.2">
      <c r="A14386">
        <v>2828</v>
      </c>
      <c r="B14386" t="s">
        <v>23156</v>
      </c>
      <c r="C14386" t="s">
        <v>105</v>
      </c>
      <c r="D14386">
        <v>9.9700000000000006</v>
      </c>
      <c r="E14386">
        <v>13.2</v>
      </c>
      <c r="F14386" t="s">
        <v>23161</v>
      </c>
      <c r="G14386" t="s">
        <v>31</v>
      </c>
      <c r="H14386" t="s">
        <v>46</v>
      </c>
      <c r="I14386" t="s">
        <v>2894</v>
      </c>
      <c r="J14386" t="s">
        <v>43</v>
      </c>
      <c r="K14386"/>
      <c r="L14386" t="s">
        <v>23158</v>
      </c>
      <c r="M14386" t="s">
        <v>20365</v>
      </c>
      <c r="N14386">
        <v>8</v>
      </c>
      <c r="O14386" t="s">
        <v>23159</v>
      </c>
      <c r="P14386" t="s">
        <v>20366</v>
      </c>
      <c r="Q14386" t="s">
        <v>23160</v>
      </c>
      <c r="S14386" t="s">
        <v>20368</v>
      </c>
    </row>
    <row r="14387" spans="1:19" hidden="1" x14ac:dyDescent="0.2">
      <c r="A14387">
        <v>2828</v>
      </c>
      <c r="B14387" t="s">
        <v>23156</v>
      </c>
      <c r="C14387" t="s">
        <v>20452</v>
      </c>
      <c r="D14387">
        <v>11.49</v>
      </c>
      <c r="E14387">
        <v>13.2</v>
      </c>
      <c r="F14387" t="s">
        <v>23161</v>
      </c>
      <c r="G14387" t="s">
        <v>31</v>
      </c>
      <c r="H14387" t="s">
        <v>46</v>
      </c>
      <c r="I14387" t="s">
        <v>2894</v>
      </c>
      <c r="J14387" t="s">
        <v>43</v>
      </c>
      <c r="K14387"/>
      <c r="L14387" t="s">
        <v>23158</v>
      </c>
      <c r="M14387" t="s">
        <v>20365</v>
      </c>
      <c r="N14387">
        <v>8</v>
      </c>
      <c r="O14387" t="s">
        <v>23159</v>
      </c>
      <c r="P14387" t="s">
        <v>20366</v>
      </c>
      <c r="Q14387" t="s">
        <v>23160</v>
      </c>
      <c r="S14387" t="s">
        <v>20368</v>
      </c>
    </row>
    <row r="14388" spans="1:19" hidden="1" x14ac:dyDescent="0.2">
      <c r="A14388">
        <v>2828</v>
      </c>
      <c r="B14388" t="s">
        <v>23156</v>
      </c>
      <c r="C14388" t="s">
        <v>105</v>
      </c>
      <c r="D14388">
        <v>9.91</v>
      </c>
      <c r="E14388">
        <v>18.7</v>
      </c>
      <c r="F14388" t="s">
        <v>23161</v>
      </c>
      <c r="G14388" t="s">
        <v>31</v>
      </c>
      <c r="H14388" t="s">
        <v>46</v>
      </c>
      <c r="I14388" t="s">
        <v>2894</v>
      </c>
      <c r="J14388" t="s">
        <v>43</v>
      </c>
      <c r="K14388"/>
      <c r="L14388" t="s">
        <v>23158</v>
      </c>
      <c r="M14388" t="s">
        <v>20365</v>
      </c>
      <c r="N14388">
        <v>8</v>
      </c>
      <c r="O14388" t="s">
        <v>23159</v>
      </c>
      <c r="P14388" t="s">
        <v>20366</v>
      </c>
      <c r="Q14388" t="s">
        <v>23160</v>
      </c>
      <c r="S14388" t="s">
        <v>20368</v>
      </c>
    </row>
    <row r="14389" spans="1:19" hidden="1" x14ac:dyDescent="0.2">
      <c r="A14389">
        <v>2828</v>
      </c>
      <c r="B14389" t="s">
        <v>23156</v>
      </c>
      <c r="C14389" t="s">
        <v>20452</v>
      </c>
      <c r="D14389">
        <v>11.44</v>
      </c>
      <c r="E14389">
        <v>19.600000000000001</v>
      </c>
      <c r="F14389" t="s">
        <v>23161</v>
      </c>
      <c r="G14389" t="s">
        <v>31</v>
      </c>
      <c r="H14389" t="s">
        <v>46</v>
      </c>
      <c r="I14389" t="s">
        <v>2894</v>
      </c>
      <c r="J14389" t="s">
        <v>43</v>
      </c>
      <c r="K14389"/>
      <c r="L14389" t="s">
        <v>23158</v>
      </c>
      <c r="M14389" t="s">
        <v>20365</v>
      </c>
      <c r="N14389">
        <v>8</v>
      </c>
      <c r="O14389" t="s">
        <v>23159</v>
      </c>
      <c r="P14389" t="s">
        <v>20366</v>
      </c>
      <c r="Q14389" t="s">
        <v>23160</v>
      </c>
      <c r="S14389" t="s">
        <v>20368</v>
      </c>
    </row>
    <row r="14390" spans="1:19" hidden="1" x14ac:dyDescent="0.2">
      <c r="A14390">
        <v>2828</v>
      </c>
      <c r="B14390" t="s">
        <v>23156</v>
      </c>
      <c r="C14390" t="s">
        <v>105</v>
      </c>
      <c r="D14390">
        <v>9.85</v>
      </c>
      <c r="E14390">
        <v>25</v>
      </c>
      <c r="F14390" t="s">
        <v>23161</v>
      </c>
      <c r="G14390" t="s">
        <v>31</v>
      </c>
      <c r="H14390" t="s">
        <v>46</v>
      </c>
      <c r="I14390" t="s">
        <v>2894</v>
      </c>
      <c r="J14390" t="s">
        <v>43</v>
      </c>
      <c r="K14390"/>
      <c r="L14390" t="s">
        <v>23158</v>
      </c>
      <c r="M14390" t="s">
        <v>20365</v>
      </c>
      <c r="N14390">
        <v>8</v>
      </c>
      <c r="O14390" t="s">
        <v>23159</v>
      </c>
      <c r="P14390" t="s">
        <v>20366</v>
      </c>
      <c r="Q14390" t="s">
        <v>23160</v>
      </c>
      <c r="S14390" t="s">
        <v>20368</v>
      </c>
    </row>
    <row r="14391" spans="1:19" hidden="1" x14ac:dyDescent="0.2">
      <c r="A14391">
        <v>2828</v>
      </c>
      <c r="B14391" t="s">
        <v>23156</v>
      </c>
      <c r="C14391" t="s">
        <v>20452</v>
      </c>
      <c r="D14391">
        <v>11.39</v>
      </c>
      <c r="E14391">
        <v>25.9</v>
      </c>
      <c r="F14391" t="s">
        <v>23161</v>
      </c>
      <c r="G14391" t="s">
        <v>31</v>
      </c>
      <c r="H14391" t="s">
        <v>46</v>
      </c>
      <c r="I14391" t="s">
        <v>2894</v>
      </c>
      <c r="J14391" t="s">
        <v>43</v>
      </c>
      <c r="K14391"/>
      <c r="L14391" t="s">
        <v>23158</v>
      </c>
      <c r="M14391" t="s">
        <v>20365</v>
      </c>
      <c r="N14391">
        <v>8</v>
      </c>
      <c r="O14391" t="s">
        <v>23159</v>
      </c>
      <c r="P14391" t="s">
        <v>20366</v>
      </c>
      <c r="Q14391" t="s">
        <v>23160</v>
      </c>
      <c r="S14391" t="s">
        <v>20368</v>
      </c>
    </row>
    <row r="14392" spans="1:19" hidden="1" x14ac:dyDescent="0.2">
      <c r="A14392">
        <v>2828</v>
      </c>
      <c r="B14392" t="s">
        <v>23156</v>
      </c>
      <c r="C14392" t="s">
        <v>105</v>
      </c>
      <c r="D14392">
        <v>9.82</v>
      </c>
      <c r="E14392">
        <v>25</v>
      </c>
      <c r="F14392" t="s">
        <v>20713</v>
      </c>
      <c r="G14392" t="s">
        <v>55</v>
      </c>
      <c r="H14392" t="s">
        <v>46</v>
      </c>
      <c r="I14392" t="s">
        <v>5864</v>
      </c>
      <c r="K14392"/>
      <c r="L14392" t="s">
        <v>23158</v>
      </c>
      <c r="M14392" t="s">
        <v>20365</v>
      </c>
      <c r="N14392">
        <v>8</v>
      </c>
      <c r="O14392" t="s">
        <v>23159</v>
      </c>
      <c r="P14392" t="s">
        <v>20366</v>
      </c>
      <c r="Q14392" t="s">
        <v>23160</v>
      </c>
      <c r="S14392" t="s">
        <v>20368</v>
      </c>
    </row>
    <row r="14393" spans="1:19" hidden="1" x14ac:dyDescent="0.2">
      <c r="A14393">
        <v>2829</v>
      </c>
      <c r="B14393" t="s">
        <v>23162</v>
      </c>
      <c r="C14393" t="s">
        <v>21490</v>
      </c>
      <c r="D14393">
        <v>4.2</v>
      </c>
      <c r="E14393">
        <v>25</v>
      </c>
      <c r="F14393" t="s">
        <v>23163</v>
      </c>
      <c r="G14393" t="s">
        <v>55</v>
      </c>
      <c r="H14393" t="s">
        <v>46</v>
      </c>
      <c r="I14393" t="s">
        <v>1983</v>
      </c>
      <c r="K14393"/>
      <c r="L14393" t="s">
        <v>23164</v>
      </c>
      <c r="M14393" t="s">
        <v>26</v>
      </c>
      <c r="N14393">
        <v>2</v>
      </c>
      <c r="P14393" t="s">
        <v>20366</v>
      </c>
      <c r="Q14393" t="s">
        <v>23165</v>
      </c>
      <c r="S14393" t="s">
        <v>20368</v>
      </c>
    </row>
    <row r="14394" spans="1:19" hidden="1" x14ac:dyDescent="0.2">
      <c r="A14394">
        <v>2830</v>
      </c>
      <c r="B14394" t="s">
        <v>23166</v>
      </c>
      <c r="C14394" t="s">
        <v>105</v>
      </c>
      <c r="D14394">
        <v>2.67</v>
      </c>
      <c r="E14394">
        <v>25</v>
      </c>
      <c r="F14394" t="s">
        <v>23163</v>
      </c>
      <c r="G14394" t="s">
        <v>55</v>
      </c>
      <c r="H14394" t="s">
        <v>46</v>
      </c>
      <c r="I14394" t="s">
        <v>1983</v>
      </c>
      <c r="K14394"/>
      <c r="L14394" t="s">
        <v>23167</v>
      </c>
      <c r="M14394" t="s">
        <v>20719</v>
      </c>
      <c r="N14394">
        <v>3</v>
      </c>
      <c r="P14394" t="s">
        <v>20366</v>
      </c>
      <c r="Q14394" t="s">
        <v>23168</v>
      </c>
      <c r="S14394" t="s">
        <v>20368</v>
      </c>
    </row>
    <row r="14395" spans="1:19" hidden="1" x14ac:dyDescent="0.2">
      <c r="A14395">
        <v>2831</v>
      </c>
      <c r="B14395" t="s">
        <v>23169</v>
      </c>
      <c r="C14395" t="s">
        <v>105</v>
      </c>
      <c r="D14395">
        <v>3.39</v>
      </c>
      <c r="E14395">
        <v>25</v>
      </c>
      <c r="F14395" t="s">
        <v>20866</v>
      </c>
      <c r="G14395" t="s">
        <v>55</v>
      </c>
      <c r="H14395" t="s">
        <v>46</v>
      </c>
      <c r="I14395" t="s">
        <v>1983</v>
      </c>
      <c r="K14395"/>
      <c r="L14395" t="s">
        <v>23170</v>
      </c>
      <c r="M14395" t="s">
        <v>26</v>
      </c>
      <c r="N14395">
        <v>2</v>
      </c>
      <c r="P14395" t="s">
        <v>20366</v>
      </c>
      <c r="Q14395" t="s">
        <v>23171</v>
      </c>
      <c r="S14395" t="s">
        <v>20368</v>
      </c>
    </row>
    <row r="14396" spans="1:19" hidden="1" x14ac:dyDescent="0.2">
      <c r="A14396">
        <v>2832</v>
      </c>
      <c r="B14396" t="s">
        <v>23172</v>
      </c>
      <c r="C14396" t="s">
        <v>105</v>
      </c>
      <c r="D14396">
        <v>9.2799999999999994</v>
      </c>
      <c r="E14396">
        <v>20</v>
      </c>
      <c r="F14396" t="s">
        <v>21420</v>
      </c>
      <c r="G14396" t="s">
        <v>55</v>
      </c>
      <c r="H14396" t="s">
        <v>23</v>
      </c>
      <c r="I14396" t="s">
        <v>23151</v>
      </c>
      <c r="K14396"/>
      <c r="L14396" t="s">
        <v>23173</v>
      </c>
      <c r="M14396" t="s">
        <v>20365</v>
      </c>
      <c r="N14396">
        <v>8</v>
      </c>
      <c r="O14396" t="s">
        <v>23174</v>
      </c>
      <c r="P14396" t="s">
        <v>20366</v>
      </c>
      <c r="Q14396" t="s">
        <v>23175</v>
      </c>
      <c r="S14396" t="s">
        <v>20368</v>
      </c>
    </row>
    <row r="14397" spans="1:19" hidden="1" x14ac:dyDescent="0.2">
      <c r="A14397">
        <v>2832</v>
      </c>
      <c r="B14397" t="s">
        <v>23172</v>
      </c>
      <c r="C14397" t="s">
        <v>20452</v>
      </c>
      <c r="D14397">
        <v>11.34</v>
      </c>
      <c r="E14397">
        <v>20</v>
      </c>
      <c r="F14397" t="s">
        <v>21420</v>
      </c>
      <c r="G14397" t="s">
        <v>55</v>
      </c>
      <c r="H14397" t="s">
        <v>23</v>
      </c>
      <c r="I14397" t="s">
        <v>23151</v>
      </c>
      <c r="K14397"/>
      <c r="L14397" t="s">
        <v>23173</v>
      </c>
      <c r="M14397" t="s">
        <v>20365</v>
      </c>
      <c r="N14397">
        <v>8</v>
      </c>
      <c r="O14397" t="s">
        <v>23174</v>
      </c>
      <c r="P14397" t="s">
        <v>20366</v>
      </c>
      <c r="Q14397" t="s">
        <v>23175</v>
      </c>
      <c r="S14397" t="s">
        <v>20368</v>
      </c>
    </row>
    <row r="14398" spans="1:19" hidden="1" x14ac:dyDescent="0.2">
      <c r="A14398">
        <v>2832</v>
      </c>
      <c r="B14398" t="s">
        <v>23172</v>
      </c>
      <c r="C14398" t="s">
        <v>105</v>
      </c>
      <c r="D14398">
        <v>9.0500000000000007</v>
      </c>
      <c r="E14398">
        <v>20</v>
      </c>
      <c r="F14398" t="s">
        <v>23143</v>
      </c>
      <c r="G14398" t="s">
        <v>55</v>
      </c>
      <c r="H14398" t="s">
        <v>46</v>
      </c>
      <c r="I14398" t="s">
        <v>635</v>
      </c>
      <c r="K14398"/>
      <c r="L14398" t="s">
        <v>23173</v>
      </c>
      <c r="M14398" t="s">
        <v>20365</v>
      </c>
      <c r="N14398">
        <v>8</v>
      </c>
      <c r="O14398" t="s">
        <v>23174</v>
      </c>
      <c r="P14398" t="s">
        <v>20366</v>
      </c>
      <c r="Q14398" t="s">
        <v>23175</v>
      </c>
      <c r="S14398" t="s">
        <v>20368</v>
      </c>
    </row>
    <row r="14399" spans="1:19" hidden="1" x14ac:dyDescent="0.2">
      <c r="A14399">
        <v>2832</v>
      </c>
      <c r="B14399" t="s">
        <v>23172</v>
      </c>
      <c r="C14399" t="s">
        <v>20452</v>
      </c>
      <c r="D14399">
        <v>11.19</v>
      </c>
      <c r="E14399">
        <v>20</v>
      </c>
      <c r="F14399" t="s">
        <v>23143</v>
      </c>
      <c r="G14399" t="s">
        <v>55</v>
      </c>
      <c r="H14399" t="s">
        <v>46</v>
      </c>
      <c r="I14399" t="s">
        <v>635</v>
      </c>
      <c r="K14399"/>
      <c r="L14399" t="s">
        <v>23173</v>
      </c>
      <c r="M14399" t="s">
        <v>20365</v>
      </c>
      <c r="N14399">
        <v>8</v>
      </c>
      <c r="O14399" t="s">
        <v>23174</v>
      </c>
      <c r="P14399" t="s">
        <v>20366</v>
      </c>
      <c r="Q14399" t="s">
        <v>23175</v>
      </c>
      <c r="S14399" t="s">
        <v>20368</v>
      </c>
    </row>
    <row r="14400" spans="1:19" hidden="1" x14ac:dyDescent="0.2">
      <c r="A14400">
        <v>2832</v>
      </c>
      <c r="B14400" t="s">
        <v>23172</v>
      </c>
      <c r="C14400" t="s">
        <v>20441</v>
      </c>
      <c r="D14400" t="s">
        <v>17687</v>
      </c>
      <c r="E14400">
        <v>20</v>
      </c>
      <c r="F14400" t="s">
        <v>23143</v>
      </c>
      <c r="G14400" t="s">
        <v>55</v>
      </c>
      <c r="H14400" t="s">
        <v>46</v>
      </c>
      <c r="I14400" t="s">
        <v>635</v>
      </c>
      <c r="K14400"/>
      <c r="L14400" t="s">
        <v>23173</v>
      </c>
      <c r="M14400" t="s">
        <v>20365</v>
      </c>
      <c r="N14400">
        <v>8</v>
      </c>
      <c r="O14400" t="s">
        <v>23174</v>
      </c>
      <c r="P14400" t="s">
        <v>20366</v>
      </c>
      <c r="Q14400" t="s">
        <v>23175</v>
      </c>
      <c r="S14400" t="s">
        <v>20368</v>
      </c>
    </row>
    <row r="14401" spans="1:19" hidden="1" x14ac:dyDescent="0.2">
      <c r="A14401">
        <v>2832</v>
      </c>
      <c r="B14401" t="s">
        <v>23172</v>
      </c>
      <c r="C14401" t="s">
        <v>105</v>
      </c>
      <c r="D14401">
        <v>9.1199999999999992</v>
      </c>
      <c r="E14401">
        <v>31.5</v>
      </c>
      <c r="F14401" t="s">
        <v>23176</v>
      </c>
      <c r="G14401" t="s">
        <v>55</v>
      </c>
      <c r="H14401" t="s">
        <v>46</v>
      </c>
      <c r="I14401" t="s">
        <v>17031</v>
      </c>
      <c r="K14401"/>
      <c r="L14401" t="s">
        <v>23173</v>
      </c>
      <c r="M14401" t="s">
        <v>20365</v>
      </c>
      <c r="N14401">
        <v>8</v>
      </c>
      <c r="O14401" t="s">
        <v>23174</v>
      </c>
      <c r="P14401" t="s">
        <v>20366</v>
      </c>
      <c r="Q14401" t="s">
        <v>23175</v>
      </c>
      <c r="S14401" t="s">
        <v>20368</v>
      </c>
    </row>
    <row r="14402" spans="1:19" hidden="1" x14ac:dyDescent="0.2">
      <c r="A14402">
        <v>2833</v>
      </c>
      <c r="B14402" t="s">
        <v>23177</v>
      </c>
      <c r="C14402" t="s">
        <v>105</v>
      </c>
      <c r="D14402">
        <v>9.08</v>
      </c>
      <c r="E14402">
        <v>20</v>
      </c>
      <c r="F14402" t="s">
        <v>21420</v>
      </c>
      <c r="G14402" t="s">
        <v>55</v>
      </c>
      <c r="H14402" t="s">
        <v>23</v>
      </c>
      <c r="I14402" t="s">
        <v>23151</v>
      </c>
      <c r="K14402"/>
      <c r="L14402" t="s">
        <v>23178</v>
      </c>
      <c r="M14402" t="s">
        <v>20396</v>
      </c>
      <c r="N14402">
        <v>4</v>
      </c>
      <c r="P14402" t="s">
        <v>20366</v>
      </c>
      <c r="Q14402" t="s">
        <v>23179</v>
      </c>
      <c r="S14402" t="s">
        <v>20368</v>
      </c>
    </row>
    <row r="14403" spans="1:19" hidden="1" x14ac:dyDescent="0.2">
      <c r="A14403">
        <v>2833</v>
      </c>
      <c r="B14403" t="s">
        <v>23177</v>
      </c>
      <c r="C14403" t="s">
        <v>20452</v>
      </c>
      <c r="D14403">
        <v>11.82</v>
      </c>
      <c r="E14403">
        <v>20</v>
      </c>
      <c r="F14403" t="s">
        <v>21420</v>
      </c>
      <c r="G14403" t="s">
        <v>55</v>
      </c>
      <c r="H14403" t="s">
        <v>23</v>
      </c>
      <c r="I14403" t="s">
        <v>23151</v>
      </c>
      <c r="K14403"/>
      <c r="L14403" t="s">
        <v>23178</v>
      </c>
      <c r="M14403" t="s">
        <v>20396</v>
      </c>
      <c r="N14403">
        <v>4</v>
      </c>
      <c r="P14403" t="s">
        <v>20366</v>
      </c>
      <c r="Q14403" t="s">
        <v>23179</v>
      </c>
      <c r="S14403" t="s">
        <v>20368</v>
      </c>
    </row>
    <row r="14404" spans="1:19" hidden="1" x14ac:dyDescent="0.2">
      <c r="A14404">
        <v>2834</v>
      </c>
      <c r="B14404" t="s">
        <v>20038</v>
      </c>
      <c r="C14404" t="s">
        <v>105</v>
      </c>
      <c r="D14404">
        <v>7.97</v>
      </c>
      <c r="E14404">
        <v>20</v>
      </c>
      <c r="F14404" t="s">
        <v>23150</v>
      </c>
      <c r="G14404" t="s">
        <v>55</v>
      </c>
      <c r="H14404" t="s">
        <v>23</v>
      </c>
      <c r="I14404" t="s">
        <v>23151</v>
      </c>
      <c r="K14404"/>
      <c r="L14404" t="s">
        <v>23180</v>
      </c>
      <c r="M14404" t="s">
        <v>20365</v>
      </c>
      <c r="N14404">
        <v>8</v>
      </c>
      <c r="O14404" t="s">
        <v>20040</v>
      </c>
      <c r="P14404" t="s">
        <v>20366</v>
      </c>
      <c r="Q14404" t="s">
        <v>23181</v>
      </c>
      <c r="S14404" t="s">
        <v>20368</v>
      </c>
    </row>
    <row r="14405" spans="1:19" hidden="1" x14ac:dyDescent="0.2">
      <c r="A14405">
        <v>2834</v>
      </c>
      <c r="B14405" t="s">
        <v>20038</v>
      </c>
      <c r="C14405" t="s">
        <v>20452</v>
      </c>
      <c r="D14405">
        <v>9.23</v>
      </c>
      <c r="E14405">
        <v>20</v>
      </c>
      <c r="F14405" t="s">
        <v>23150</v>
      </c>
      <c r="G14405" t="s">
        <v>55</v>
      </c>
      <c r="H14405" t="s">
        <v>23</v>
      </c>
      <c r="I14405" t="s">
        <v>23151</v>
      </c>
      <c r="K14405"/>
      <c r="L14405" t="s">
        <v>23180</v>
      </c>
      <c r="M14405" t="s">
        <v>20365</v>
      </c>
      <c r="N14405">
        <v>8</v>
      </c>
      <c r="O14405" t="s">
        <v>20040</v>
      </c>
      <c r="P14405" t="s">
        <v>20366</v>
      </c>
      <c r="Q14405" t="s">
        <v>23181</v>
      </c>
      <c r="S14405" t="s">
        <v>20368</v>
      </c>
    </row>
    <row r="14406" spans="1:19" hidden="1" x14ac:dyDescent="0.2">
      <c r="A14406">
        <v>2835</v>
      </c>
      <c r="B14406" t="s">
        <v>23182</v>
      </c>
      <c r="C14406" t="s">
        <v>105</v>
      </c>
      <c r="D14406">
        <v>8.36</v>
      </c>
      <c r="E14406">
        <v>25</v>
      </c>
      <c r="F14406" t="s">
        <v>23183</v>
      </c>
      <c r="G14406" t="s">
        <v>23184</v>
      </c>
      <c r="H14406" t="s">
        <v>46</v>
      </c>
      <c r="I14406" t="s">
        <v>23106</v>
      </c>
      <c r="K14406" t="s">
        <v>23185</v>
      </c>
      <c r="L14406" t="s">
        <v>23186</v>
      </c>
      <c r="M14406" t="s">
        <v>20396</v>
      </c>
      <c r="N14406">
        <v>4</v>
      </c>
      <c r="P14406" t="s">
        <v>20366</v>
      </c>
      <c r="Q14406" t="s">
        <v>23187</v>
      </c>
      <c r="S14406" t="s">
        <v>20368</v>
      </c>
    </row>
    <row r="14407" spans="1:19" hidden="1" x14ac:dyDescent="0.2">
      <c r="A14407">
        <v>2835</v>
      </c>
      <c r="B14407" t="s">
        <v>23182</v>
      </c>
      <c r="C14407" t="s">
        <v>22246</v>
      </c>
      <c r="D14407">
        <v>-0.71</v>
      </c>
      <c r="E14407">
        <v>25</v>
      </c>
      <c r="F14407" t="s">
        <v>23188</v>
      </c>
      <c r="G14407" t="s">
        <v>75</v>
      </c>
      <c r="H14407" t="s">
        <v>23</v>
      </c>
      <c r="I14407" t="s">
        <v>760</v>
      </c>
      <c r="K14407" t="s">
        <v>23185</v>
      </c>
      <c r="L14407" t="s">
        <v>23186</v>
      </c>
      <c r="M14407" t="s">
        <v>20396</v>
      </c>
      <c r="N14407">
        <v>4</v>
      </c>
      <c r="P14407" t="s">
        <v>20366</v>
      </c>
      <c r="Q14407" t="s">
        <v>23187</v>
      </c>
      <c r="S14407" t="s">
        <v>20368</v>
      </c>
    </row>
    <row r="14408" spans="1:19" hidden="1" x14ac:dyDescent="0.2">
      <c r="A14408">
        <v>2835</v>
      </c>
      <c r="B14408" t="s">
        <v>23182</v>
      </c>
      <c r="C14408" t="s">
        <v>20452</v>
      </c>
      <c r="D14408">
        <v>8.36</v>
      </c>
      <c r="E14408">
        <v>5</v>
      </c>
      <c r="F14408" t="s">
        <v>23183</v>
      </c>
      <c r="G14408" t="s">
        <v>23184</v>
      </c>
      <c r="H14408" t="s">
        <v>46</v>
      </c>
      <c r="I14408" t="s">
        <v>760</v>
      </c>
      <c r="K14408" t="s">
        <v>23185</v>
      </c>
      <c r="L14408" t="s">
        <v>23186</v>
      </c>
      <c r="M14408" t="s">
        <v>20396</v>
      </c>
      <c r="N14408">
        <v>4</v>
      </c>
      <c r="P14408" t="s">
        <v>20366</v>
      </c>
      <c r="Q14408" t="s">
        <v>23187</v>
      </c>
      <c r="S14408" t="s">
        <v>20368</v>
      </c>
    </row>
    <row r="14409" spans="1:19" hidden="1" x14ac:dyDescent="0.2">
      <c r="A14409">
        <v>2835</v>
      </c>
      <c r="B14409" t="s">
        <v>23182</v>
      </c>
      <c r="C14409" t="s">
        <v>22246</v>
      </c>
      <c r="D14409">
        <v>-0.71</v>
      </c>
      <c r="E14409">
        <v>25</v>
      </c>
      <c r="F14409" t="s">
        <v>23188</v>
      </c>
      <c r="G14409" t="s">
        <v>75</v>
      </c>
      <c r="H14409" t="s">
        <v>23</v>
      </c>
      <c r="I14409" t="s">
        <v>1591</v>
      </c>
      <c r="K14409" t="s">
        <v>23185</v>
      </c>
      <c r="L14409" t="s">
        <v>23186</v>
      </c>
      <c r="M14409" t="s">
        <v>20396</v>
      </c>
      <c r="N14409">
        <v>4</v>
      </c>
      <c r="P14409" t="s">
        <v>20366</v>
      </c>
      <c r="Q14409" t="s">
        <v>23187</v>
      </c>
      <c r="S14409" t="s">
        <v>20368</v>
      </c>
    </row>
    <row r="14410" spans="1:19" hidden="1" x14ac:dyDescent="0.2">
      <c r="A14410">
        <v>2835</v>
      </c>
      <c r="B14410" t="s">
        <v>23182</v>
      </c>
      <c r="C14410" t="s">
        <v>20452</v>
      </c>
      <c r="D14410">
        <v>8.66</v>
      </c>
      <c r="E14410" t="s">
        <v>414</v>
      </c>
      <c r="F14410" t="s">
        <v>23111</v>
      </c>
      <c r="G14410" t="s">
        <v>160</v>
      </c>
      <c r="H14410" t="s">
        <v>46</v>
      </c>
      <c r="I14410" t="s">
        <v>1591</v>
      </c>
      <c r="K14410" t="s">
        <v>23185</v>
      </c>
      <c r="L14410" t="s">
        <v>23186</v>
      </c>
      <c r="M14410" t="s">
        <v>20396</v>
      </c>
      <c r="N14410">
        <v>4</v>
      </c>
      <c r="P14410" t="s">
        <v>20366</v>
      </c>
      <c r="Q14410" t="s">
        <v>23187</v>
      </c>
      <c r="S14410" t="s">
        <v>20368</v>
      </c>
    </row>
    <row r="14411" spans="1:19" hidden="1" x14ac:dyDescent="0.2">
      <c r="A14411">
        <v>2835</v>
      </c>
      <c r="B14411" t="s">
        <v>23182</v>
      </c>
      <c r="C14411" t="s">
        <v>20452</v>
      </c>
      <c r="D14411">
        <v>7.88</v>
      </c>
      <c r="E14411">
        <v>25</v>
      </c>
      <c r="F14411" t="s">
        <v>23111</v>
      </c>
      <c r="G14411" t="s">
        <v>55</v>
      </c>
      <c r="H14411" t="s">
        <v>46</v>
      </c>
      <c r="I14411" t="s">
        <v>13835</v>
      </c>
      <c r="K14411" t="s">
        <v>23185</v>
      </c>
      <c r="L14411" t="s">
        <v>23186</v>
      </c>
      <c r="M14411" t="s">
        <v>20396</v>
      </c>
      <c r="N14411">
        <v>4</v>
      </c>
      <c r="P14411" t="s">
        <v>20366</v>
      </c>
      <c r="Q14411" t="s">
        <v>23187</v>
      </c>
      <c r="S14411" t="s">
        <v>20368</v>
      </c>
    </row>
    <row r="14412" spans="1:19" hidden="1" x14ac:dyDescent="0.2">
      <c r="A14412">
        <v>2836</v>
      </c>
      <c r="B14412" t="s">
        <v>23189</v>
      </c>
      <c r="C14412" t="s">
        <v>105</v>
      </c>
      <c r="D14412">
        <v>7.98</v>
      </c>
      <c r="E14412">
        <v>25</v>
      </c>
      <c r="F14412" t="s">
        <v>22009</v>
      </c>
      <c r="G14412" t="s">
        <v>23184</v>
      </c>
      <c r="H14412" t="s">
        <v>46</v>
      </c>
      <c r="I14412" t="s">
        <v>23106</v>
      </c>
      <c r="K14412"/>
      <c r="L14412" t="s">
        <v>23190</v>
      </c>
      <c r="M14412" t="s">
        <v>23191</v>
      </c>
      <c r="N14412">
        <v>4</v>
      </c>
      <c r="O14412" t="s">
        <v>23192</v>
      </c>
      <c r="P14412" t="s">
        <v>20366</v>
      </c>
      <c r="Q14412" t="s">
        <v>23193</v>
      </c>
      <c r="S14412" t="s">
        <v>20368</v>
      </c>
    </row>
    <row r="14413" spans="1:19" hidden="1" x14ac:dyDescent="0.2">
      <c r="A14413">
        <v>2836</v>
      </c>
      <c r="B14413" t="s">
        <v>23189</v>
      </c>
      <c r="C14413" t="s">
        <v>22246</v>
      </c>
      <c r="D14413">
        <v>-0.72</v>
      </c>
      <c r="E14413">
        <v>25</v>
      </c>
      <c r="F14413" t="s">
        <v>11429</v>
      </c>
      <c r="G14413" t="s">
        <v>75</v>
      </c>
      <c r="H14413" t="s">
        <v>23</v>
      </c>
      <c r="I14413" t="s">
        <v>1591</v>
      </c>
      <c r="K14413"/>
      <c r="L14413" t="s">
        <v>23190</v>
      </c>
      <c r="M14413" t="s">
        <v>23191</v>
      </c>
      <c r="N14413">
        <v>4</v>
      </c>
      <c r="O14413" t="s">
        <v>23192</v>
      </c>
      <c r="P14413" t="s">
        <v>20366</v>
      </c>
      <c r="Q14413" t="s">
        <v>23193</v>
      </c>
      <c r="S14413" t="s">
        <v>20368</v>
      </c>
    </row>
    <row r="14414" spans="1:19" hidden="1" x14ac:dyDescent="0.2">
      <c r="A14414">
        <v>2836</v>
      </c>
      <c r="B14414" t="s">
        <v>23189</v>
      </c>
      <c r="C14414" t="s">
        <v>20452</v>
      </c>
      <c r="D14414">
        <v>8.2799999999999994</v>
      </c>
      <c r="E14414">
        <v>25</v>
      </c>
      <c r="F14414" t="s">
        <v>23194</v>
      </c>
      <c r="G14414" t="s">
        <v>160</v>
      </c>
      <c r="H14414" t="s">
        <v>46</v>
      </c>
      <c r="I14414" t="s">
        <v>1591</v>
      </c>
      <c r="K14414"/>
      <c r="L14414" t="s">
        <v>23190</v>
      </c>
      <c r="M14414" t="s">
        <v>23191</v>
      </c>
      <c r="N14414">
        <v>4</v>
      </c>
      <c r="O14414" t="s">
        <v>23192</v>
      </c>
      <c r="P14414" t="s">
        <v>20366</v>
      </c>
      <c r="Q14414" t="s">
        <v>23193</v>
      </c>
      <c r="S14414" t="s">
        <v>20368</v>
      </c>
    </row>
    <row r="14415" spans="1:19" hidden="1" x14ac:dyDescent="0.2">
      <c r="A14415">
        <v>2836</v>
      </c>
      <c r="B14415" t="s">
        <v>23189</v>
      </c>
      <c r="C14415" t="s">
        <v>20452</v>
      </c>
      <c r="D14415">
        <v>8.2799999999999994</v>
      </c>
      <c r="E14415">
        <v>25</v>
      </c>
      <c r="F14415" t="s">
        <v>22256</v>
      </c>
      <c r="G14415" t="s">
        <v>55</v>
      </c>
      <c r="H14415" t="s">
        <v>46</v>
      </c>
      <c r="I14415" t="s">
        <v>22254</v>
      </c>
      <c r="K14415"/>
      <c r="L14415" t="s">
        <v>23190</v>
      </c>
      <c r="M14415" t="s">
        <v>23191</v>
      </c>
      <c r="N14415">
        <v>4</v>
      </c>
      <c r="O14415" t="s">
        <v>23192</v>
      </c>
      <c r="P14415" t="s">
        <v>20366</v>
      </c>
      <c r="Q14415" t="s">
        <v>23193</v>
      </c>
      <c r="S14415" t="s">
        <v>20368</v>
      </c>
    </row>
    <row r="14416" spans="1:19" hidden="1" x14ac:dyDescent="0.2">
      <c r="A14416">
        <v>2837</v>
      </c>
      <c r="B14416" t="s">
        <v>23195</v>
      </c>
      <c r="C14416" t="s">
        <v>105</v>
      </c>
      <c r="D14416">
        <v>1.1200000000000001</v>
      </c>
      <c r="E14416">
        <v>25</v>
      </c>
      <c r="F14416" t="s">
        <v>23196</v>
      </c>
      <c r="G14416" t="s">
        <v>55</v>
      </c>
      <c r="H14416" t="s">
        <v>46</v>
      </c>
      <c r="I14416" t="s">
        <v>16431</v>
      </c>
      <c r="K14416"/>
      <c r="L14416" t="s">
        <v>23197</v>
      </c>
      <c r="M14416" t="s">
        <v>20396</v>
      </c>
      <c r="N14416">
        <v>4</v>
      </c>
      <c r="P14416" t="s">
        <v>20366</v>
      </c>
      <c r="Q14416" t="s">
        <v>23198</v>
      </c>
      <c r="S14416" t="s">
        <v>20368</v>
      </c>
    </row>
    <row r="14417" spans="1:19" hidden="1" x14ac:dyDescent="0.2">
      <c r="A14417">
        <v>2837</v>
      </c>
      <c r="B14417" t="s">
        <v>23195</v>
      </c>
      <c r="C14417" t="s">
        <v>20452</v>
      </c>
      <c r="D14417">
        <v>7.63</v>
      </c>
      <c r="E14417">
        <v>25</v>
      </c>
      <c r="F14417" t="s">
        <v>23196</v>
      </c>
      <c r="G14417" t="s">
        <v>55</v>
      </c>
      <c r="H14417" t="s">
        <v>46</v>
      </c>
      <c r="I14417" t="s">
        <v>16431</v>
      </c>
      <c r="K14417"/>
      <c r="L14417" t="s">
        <v>23197</v>
      </c>
      <c r="M14417" t="s">
        <v>20396</v>
      </c>
      <c r="N14417">
        <v>4</v>
      </c>
      <c r="P14417" t="s">
        <v>20366</v>
      </c>
      <c r="Q14417" t="s">
        <v>23198</v>
      </c>
      <c r="S14417" t="s">
        <v>20368</v>
      </c>
    </row>
    <row r="14418" spans="1:19" hidden="1" x14ac:dyDescent="0.2">
      <c r="A14418">
        <v>2839</v>
      </c>
      <c r="B14418" t="s">
        <v>23199</v>
      </c>
      <c r="C14418" t="s">
        <v>105</v>
      </c>
      <c r="D14418">
        <v>7.75</v>
      </c>
      <c r="E14418" t="s">
        <v>23155</v>
      </c>
      <c r="F14418" t="s">
        <v>11159</v>
      </c>
      <c r="G14418" t="s">
        <v>55</v>
      </c>
      <c r="H14418" t="s">
        <v>23</v>
      </c>
      <c r="I14418" t="s">
        <v>3120</v>
      </c>
      <c r="K14418"/>
      <c r="L14418" t="s">
        <v>23200</v>
      </c>
      <c r="M14418" t="s">
        <v>26</v>
      </c>
      <c r="N14418">
        <v>2</v>
      </c>
      <c r="P14418" t="s">
        <v>20366</v>
      </c>
      <c r="Q14418" t="s">
        <v>23201</v>
      </c>
      <c r="S14418" t="s">
        <v>20368</v>
      </c>
    </row>
    <row r="14419" spans="1:19" hidden="1" x14ac:dyDescent="0.2">
      <c r="A14419">
        <v>2840</v>
      </c>
      <c r="B14419" t="s">
        <v>23202</v>
      </c>
      <c r="C14419" t="s">
        <v>105</v>
      </c>
      <c r="D14419">
        <v>9</v>
      </c>
      <c r="E14419">
        <v>30</v>
      </c>
      <c r="F14419" t="s">
        <v>23203</v>
      </c>
      <c r="G14419" t="s">
        <v>189</v>
      </c>
      <c r="H14419" t="s">
        <v>23</v>
      </c>
      <c r="I14419" t="s">
        <v>23079</v>
      </c>
      <c r="K14419"/>
      <c r="L14419" t="s">
        <v>23204</v>
      </c>
      <c r="M14419" t="s">
        <v>20396</v>
      </c>
      <c r="N14419">
        <v>4</v>
      </c>
      <c r="P14419" t="s">
        <v>20366</v>
      </c>
      <c r="Q14419" t="s">
        <v>23205</v>
      </c>
      <c r="S14419" t="s">
        <v>20368</v>
      </c>
    </row>
    <row r="14420" spans="1:19" hidden="1" x14ac:dyDescent="0.2">
      <c r="A14420">
        <v>2841</v>
      </c>
      <c r="B14420" t="s">
        <v>23206</v>
      </c>
      <c r="C14420" t="s">
        <v>21724</v>
      </c>
      <c r="D14420">
        <v>2.2599999999999998</v>
      </c>
      <c r="E14420">
        <v>28</v>
      </c>
      <c r="F14420" t="s">
        <v>23207</v>
      </c>
      <c r="G14420" t="s">
        <v>55</v>
      </c>
      <c r="H14420" t="s">
        <v>46</v>
      </c>
      <c r="I14420" t="s">
        <v>411</v>
      </c>
      <c r="K14420"/>
      <c r="L14420" t="s">
        <v>23208</v>
      </c>
      <c r="M14420" t="s">
        <v>21125</v>
      </c>
      <c r="N14420">
        <v>3</v>
      </c>
      <c r="O14420" t="s">
        <v>23209</v>
      </c>
      <c r="P14420" t="s">
        <v>20366</v>
      </c>
      <c r="Q14420" t="s">
        <v>23210</v>
      </c>
      <c r="S14420" t="s">
        <v>20368</v>
      </c>
    </row>
    <row r="14421" spans="1:19" hidden="1" x14ac:dyDescent="0.2">
      <c r="A14421">
        <v>2841</v>
      </c>
      <c r="B14421" t="s">
        <v>23206</v>
      </c>
      <c r="C14421" t="s">
        <v>22299</v>
      </c>
      <c r="D14421">
        <v>4.5</v>
      </c>
      <c r="E14421">
        <v>28</v>
      </c>
      <c r="F14421" t="s">
        <v>23207</v>
      </c>
      <c r="G14421" t="s">
        <v>55</v>
      </c>
      <c r="H14421" t="s">
        <v>46</v>
      </c>
      <c r="I14421" t="s">
        <v>411</v>
      </c>
      <c r="K14421"/>
      <c r="L14421" t="s">
        <v>23208</v>
      </c>
      <c r="M14421" t="s">
        <v>21125</v>
      </c>
      <c r="N14421">
        <v>3</v>
      </c>
      <c r="O14421" t="s">
        <v>23209</v>
      </c>
      <c r="P14421" t="s">
        <v>20366</v>
      </c>
      <c r="Q14421" t="s">
        <v>23210</v>
      </c>
      <c r="S14421" t="s">
        <v>20368</v>
      </c>
    </row>
    <row r="14422" spans="1:19" hidden="1" x14ac:dyDescent="0.2">
      <c r="A14422">
        <v>2841</v>
      </c>
      <c r="B14422" t="s">
        <v>23206</v>
      </c>
      <c r="C14422" t="s">
        <v>21490</v>
      </c>
      <c r="D14422">
        <v>2.13</v>
      </c>
      <c r="E14422" t="s">
        <v>23211</v>
      </c>
      <c r="F14422" t="s">
        <v>23212</v>
      </c>
      <c r="G14422" t="s">
        <v>55</v>
      </c>
      <c r="H14422" t="s">
        <v>46</v>
      </c>
      <c r="I14422" t="s">
        <v>411</v>
      </c>
      <c r="K14422"/>
      <c r="L14422" t="s">
        <v>23208</v>
      </c>
      <c r="M14422" t="s">
        <v>21125</v>
      </c>
      <c r="N14422">
        <v>3</v>
      </c>
      <c r="O14422" t="s">
        <v>23209</v>
      </c>
      <c r="P14422" t="s">
        <v>20366</v>
      </c>
      <c r="Q14422" t="s">
        <v>23210</v>
      </c>
      <c r="S14422" t="s">
        <v>20368</v>
      </c>
    </row>
    <row r="14423" spans="1:19" hidden="1" x14ac:dyDescent="0.2">
      <c r="A14423">
        <v>2841</v>
      </c>
      <c r="B14423" t="s">
        <v>23206</v>
      </c>
      <c r="C14423" t="s">
        <v>21494</v>
      </c>
      <c r="D14423">
        <v>3.95</v>
      </c>
      <c r="E14423" t="s">
        <v>23211</v>
      </c>
      <c r="F14423" t="s">
        <v>23212</v>
      </c>
      <c r="G14423" t="s">
        <v>55</v>
      </c>
      <c r="H14423" t="s">
        <v>46</v>
      </c>
      <c r="I14423" t="s">
        <v>411</v>
      </c>
      <c r="K14423"/>
      <c r="L14423" t="s">
        <v>23208</v>
      </c>
      <c r="M14423" t="s">
        <v>21125</v>
      </c>
      <c r="N14423">
        <v>3</v>
      </c>
      <c r="O14423" t="s">
        <v>23209</v>
      </c>
      <c r="P14423" t="s">
        <v>20366</v>
      </c>
      <c r="Q14423" t="s">
        <v>23210</v>
      </c>
      <c r="S14423" t="s">
        <v>20368</v>
      </c>
    </row>
    <row r="14424" spans="1:19" x14ac:dyDescent="0.2">
      <c r="A14424">
        <v>2842</v>
      </c>
      <c r="B14424" t="s">
        <v>23213</v>
      </c>
      <c r="C14424" t="s">
        <v>105</v>
      </c>
      <c r="D14424">
        <v>6.6150000000000002</v>
      </c>
      <c r="E14424">
        <v>25</v>
      </c>
      <c r="F14424" t="s">
        <v>23214</v>
      </c>
      <c r="G14424" t="s">
        <v>23125</v>
      </c>
      <c r="H14424" t="s">
        <v>36</v>
      </c>
      <c r="I14424" t="s">
        <v>23215</v>
      </c>
      <c r="K14424" s="4" t="e">
        <f>- Other values in K57 and K58</f>
        <v>#NAME?</v>
      </c>
      <c r="L14424" t="s">
        <v>23216</v>
      </c>
      <c r="M14424" t="s">
        <v>20365</v>
      </c>
      <c r="N14424">
        <v>8</v>
      </c>
      <c r="O14424" t="s">
        <v>23217</v>
      </c>
      <c r="P14424" t="s">
        <v>20366</v>
      </c>
      <c r="Q14424" t="s">
        <v>23218</v>
      </c>
      <c r="S14424" t="s">
        <v>20368</v>
      </c>
    </row>
    <row r="14425" spans="1:19" hidden="1" x14ac:dyDescent="0.2">
      <c r="A14425">
        <v>2842</v>
      </c>
      <c r="B14425" t="s">
        <v>23213</v>
      </c>
      <c r="C14425" t="s">
        <v>105</v>
      </c>
      <c r="D14425">
        <v>6.62</v>
      </c>
      <c r="E14425">
        <v>23</v>
      </c>
      <c r="F14425" t="s">
        <v>23214</v>
      </c>
      <c r="G14425" t="s">
        <v>31</v>
      </c>
      <c r="H14425" t="s">
        <v>46</v>
      </c>
      <c r="I14425" t="s">
        <v>643</v>
      </c>
      <c r="K14425" t="e">
        <f>- Other values in K57 and K58</f>
        <v>#NAME?</v>
      </c>
      <c r="L14425" t="s">
        <v>23216</v>
      </c>
      <c r="M14425" t="s">
        <v>20365</v>
      </c>
      <c r="N14425">
        <v>8</v>
      </c>
      <c r="O14425" t="s">
        <v>23217</v>
      </c>
      <c r="P14425" t="s">
        <v>20366</v>
      </c>
      <c r="Q14425" t="s">
        <v>23218</v>
      </c>
      <c r="S14425" t="s">
        <v>20368</v>
      </c>
    </row>
    <row r="14426" spans="1:19" hidden="1" x14ac:dyDescent="0.2">
      <c r="A14426">
        <v>2842</v>
      </c>
      <c r="B14426" t="s">
        <v>23213</v>
      </c>
      <c r="C14426" t="s">
        <v>105</v>
      </c>
      <c r="D14426">
        <v>6.43</v>
      </c>
      <c r="E14426">
        <v>35</v>
      </c>
      <c r="F14426" t="s">
        <v>21906</v>
      </c>
      <c r="G14426" t="s">
        <v>31</v>
      </c>
      <c r="H14426" t="s">
        <v>46</v>
      </c>
      <c r="I14426" t="s">
        <v>23219</v>
      </c>
      <c r="K14426" t="e">
        <f>- Other values in K57 and K58</f>
        <v>#NAME?</v>
      </c>
      <c r="L14426" t="s">
        <v>23216</v>
      </c>
      <c r="M14426" t="s">
        <v>20365</v>
      </c>
      <c r="N14426">
        <v>8</v>
      </c>
      <c r="O14426" t="s">
        <v>23217</v>
      </c>
      <c r="P14426" t="s">
        <v>20366</v>
      </c>
      <c r="Q14426" t="s">
        <v>23218</v>
      </c>
      <c r="S14426" t="s">
        <v>20368</v>
      </c>
    </row>
    <row r="14427" spans="1:19" hidden="1" x14ac:dyDescent="0.2">
      <c r="A14427">
        <v>2843</v>
      </c>
      <c r="B14427" t="s">
        <v>23220</v>
      </c>
      <c r="C14427" t="s">
        <v>105</v>
      </c>
      <c r="D14427">
        <v>4.09</v>
      </c>
      <c r="E14427">
        <v>25</v>
      </c>
      <c r="F14427" t="s">
        <v>79</v>
      </c>
      <c r="G14427" t="s">
        <v>63</v>
      </c>
      <c r="H14427" t="s">
        <v>46</v>
      </c>
      <c r="I14427" t="s">
        <v>4523</v>
      </c>
      <c r="K14427"/>
      <c r="L14427" t="s">
        <v>23221</v>
      </c>
      <c r="M14427" t="s">
        <v>20396</v>
      </c>
      <c r="N14427">
        <v>4</v>
      </c>
      <c r="P14427" t="s">
        <v>20366</v>
      </c>
      <c r="Q14427" t="s">
        <v>23222</v>
      </c>
      <c r="S14427" t="s">
        <v>20368</v>
      </c>
    </row>
    <row r="14428" spans="1:19" hidden="1" x14ac:dyDescent="0.2">
      <c r="A14428">
        <v>2844</v>
      </c>
      <c r="B14428" t="s">
        <v>23223</v>
      </c>
      <c r="C14428" t="s">
        <v>105</v>
      </c>
      <c r="D14428">
        <v>2.8</v>
      </c>
      <c r="E14428" t="s">
        <v>363</v>
      </c>
      <c r="F14428" t="s">
        <v>3222</v>
      </c>
      <c r="G14428" t="s">
        <v>55</v>
      </c>
      <c r="H14428" t="s">
        <v>23</v>
      </c>
      <c r="I14428" t="s">
        <v>23224</v>
      </c>
      <c r="K14428"/>
      <c r="L14428" t="s">
        <v>23225</v>
      </c>
      <c r="M14428" t="s">
        <v>26</v>
      </c>
      <c r="N14428">
        <v>2</v>
      </c>
      <c r="P14428" t="s">
        <v>20366</v>
      </c>
      <c r="Q14428" t="s">
        <v>23226</v>
      </c>
      <c r="S14428" t="s">
        <v>20368</v>
      </c>
    </row>
    <row r="14429" spans="1:19" hidden="1" x14ac:dyDescent="0.2">
      <c r="A14429">
        <v>2845</v>
      </c>
      <c r="B14429" t="s">
        <v>23227</v>
      </c>
      <c r="C14429" t="s">
        <v>105</v>
      </c>
      <c r="D14429">
        <v>10.3</v>
      </c>
      <c r="E14429">
        <v>20</v>
      </c>
      <c r="F14429" t="s">
        <v>23228</v>
      </c>
      <c r="G14429" t="s">
        <v>22</v>
      </c>
      <c r="H14429" t="s">
        <v>46</v>
      </c>
      <c r="I14429" t="s">
        <v>16422</v>
      </c>
      <c r="K14429"/>
      <c r="L14429" t="s">
        <v>23229</v>
      </c>
      <c r="M14429" t="s">
        <v>20396</v>
      </c>
      <c r="N14429">
        <v>4</v>
      </c>
      <c r="P14429" t="s">
        <v>20366</v>
      </c>
      <c r="Q14429" t="s">
        <v>23230</v>
      </c>
      <c r="S14429" t="s">
        <v>20368</v>
      </c>
    </row>
    <row r="14430" spans="1:19" hidden="1" x14ac:dyDescent="0.2">
      <c r="A14430">
        <v>2846</v>
      </c>
      <c r="B14430" t="s">
        <v>23231</v>
      </c>
      <c r="C14430" t="s">
        <v>105</v>
      </c>
      <c r="D14430">
        <v>5.25</v>
      </c>
      <c r="E14430">
        <v>25</v>
      </c>
      <c r="G14430" t="s">
        <v>22</v>
      </c>
      <c r="H14430" t="s">
        <v>46</v>
      </c>
      <c r="I14430" t="s">
        <v>8895</v>
      </c>
      <c r="K14430"/>
      <c r="L14430" t="s">
        <v>23232</v>
      </c>
      <c r="M14430" t="s">
        <v>20396</v>
      </c>
      <c r="N14430">
        <v>4</v>
      </c>
      <c r="P14430" t="s">
        <v>20366</v>
      </c>
      <c r="Q14430" t="s">
        <v>23233</v>
      </c>
      <c r="S14430" t="s">
        <v>20368</v>
      </c>
    </row>
    <row r="14431" spans="1:19" hidden="1" x14ac:dyDescent="0.2">
      <c r="A14431">
        <v>2847</v>
      </c>
      <c r="B14431" t="s">
        <v>23234</v>
      </c>
      <c r="C14431" t="s">
        <v>105</v>
      </c>
      <c r="D14431">
        <v>5.83</v>
      </c>
      <c r="E14431">
        <v>20</v>
      </c>
      <c r="F14431" t="s">
        <v>79</v>
      </c>
      <c r="G14431" t="s">
        <v>55</v>
      </c>
      <c r="H14431" t="s">
        <v>23</v>
      </c>
      <c r="I14431" t="s">
        <v>2919</v>
      </c>
      <c r="K14431"/>
      <c r="L14431" t="s">
        <v>23235</v>
      </c>
      <c r="M14431" t="s">
        <v>26</v>
      </c>
      <c r="N14431">
        <v>2</v>
      </c>
      <c r="P14431" t="s">
        <v>20366</v>
      </c>
      <c r="Q14431" t="s">
        <v>23236</v>
      </c>
      <c r="S14431" t="s">
        <v>20368</v>
      </c>
    </row>
    <row r="14432" spans="1:19" hidden="1" x14ac:dyDescent="0.2">
      <c r="A14432">
        <v>2848</v>
      </c>
      <c r="B14432" t="s">
        <v>23237</v>
      </c>
      <c r="C14432" t="s">
        <v>105</v>
      </c>
      <c r="D14432">
        <v>9.6</v>
      </c>
      <c r="E14432">
        <v>20</v>
      </c>
      <c r="F14432" t="s">
        <v>22279</v>
      </c>
      <c r="G14432" t="s">
        <v>22</v>
      </c>
      <c r="H14432" t="s">
        <v>46</v>
      </c>
      <c r="I14432" t="s">
        <v>16422</v>
      </c>
      <c r="K14432"/>
      <c r="L14432" t="s">
        <v>23238</v>
      </c>
      <c r="M14432" t="s">
        <v>26</v>
      </c>
      <c r="N14432">
        <v>2</v>
      </c>
      <c r="P14432" t="s">
        <v>20366</v>
      </c>
      <c r="Q14432" t="s">
        <v>23239</v>
      </c>
      <c r="S14432" t="s">
        <v>20368</v>
      </c>
    </row>
    <row r="14433" spans="1:19" hidden="1" x14ac:dyDescent="0.2">
      <c r="A14433">
        <v>2849</v>
      </c>
      <c r="B14433" t="s">
        <v>23240</v>
      </c>
      <c r="C14433" t="s">
        <v>21724</v>
      </c>
      <c r="D14433">
        <v>3.67</v>
      </c>
      <c r="E14433">
        <v>20</v>
      </c>
      <c r="G14433" t="s">
        <v>55</v>
      </c>
      <c r="H14433" t="s">
        <v>46</v>
      </c>
      <c r="I14433" t="s">
        <v>8360</v>
      </c>
      <c r="K14433"/>
      <c r="L14433" t="s">
        <v>23241</v>
      </c>
      <c r="M14433" t="s">
        <v>26</v>
      </c>
      <c r="N14433">
        <v>2</v>
      </c>
      <c r="P14433" t="s">
        <v>20366</v>
      </c>
      <c r="Q14433" t="s">
        <v>23242</v>
      </c>
      <c r="S14433" t="s">
        <v>20368</v>
      </c>
    </row>
    <row r="14434" spans="1:19" hidden="1" x14ac:dyDescent="0.2">
      <c r="A14434">
        <v>2849</v>
      </c>
      <c r="B14434" t="s">
        <v>23240</v>
      </c>
      <c r="C14434" t="s">
        <v>22299</v>
      </c>
      <c r="D14434">
        <v>6.47</v>
      </c>
      <c r="E14434">
        <v>20</v>
      </c>
      <c r="G14434" t="s">
        <v>55</v>
      </c>
      <c r="H14434" t="s">
        <v>46</v>
      </c>
      <c r="I14434" t="s">
        <v>8360</v>
      </c>
      <c r="K14434"/>
      <c r="L14434" t="s">
        <v>23241</v>
      </c>
      <c r="M14434" t="s">
        <v>26</v>
      </c>
      <c r="N14434">
        <v>2</v>
      </c>
      <c r="P14434" t="s">
        <v>20366</v>
      </c>
      <c r="Q14434" t="s">
        <v>23242</v>
      </c>
      <c r="S14434" t="s">
        <v>20368</v>
      </c>
    </row>
    <row r="14435" spans="1:19" hidden="1" x14ac:dyDescent="0.2">
      <c r="A14435">
        <v>2849</v>
      </c>
      <c r="B14435" t="s">
        <v>23240</v>
      </c>
      <c r="C14435" t="s">
        <v>21490</v>
      </c>
      <c r="D14435">
        <v>3.93</v>
      </c>
      <c r="E14435">
        <v>20</v>
      </c>
      <c r="G14435" t="s">
        <v>55</v>
      </c>
      <c r="H14435" t="s">
        <v>46</v>
      </c>
      <c r="I14435" t="s">
        <v>8360</v>
      </c>
      <c r="K14435"/>
      <c r="L14435" t="s">
        <v>23241</v>
      </c>
      <c r="M14435" t="s">
        <v>26</v>
      </c>
      <c r="N14435">
        <v>2</v>
      </c>
      <c r="P14435" t="s">
        <v>20366</v>
      </c>
      <c r="Q14435" t="s">
        <v>23242</v>
      </c>
      <c r="S14435" t="s">
        <v>20368</v>
      </c>
    </row>
    <row r="14436" spans="1:19" hidden="1" x14ac:dyDescent="0.2">
      <c r="A14436">
        <v>2849</v>
      </c>
      <c r="B14436" t="s">
        <v>23240</v>
      </c>
      <c r="C14436" t="s">
        <v>21494</v>
      </c>
      <c r="D14436">
        <v>5.3</v>
      </c>
      <c r="E14436">
        <v>20</v>
      </c>
      <c r="G14436" t="s">
        <v>55</v>
      </c>
      <c r="H14436" t="s">
        <v>46</v>
      </c>
      <c r="I14436" t="s">
        <v>8360</v>
      </c>
      <c r="K14436"/>
      <c r="L14436" t="s">
        <v>23241</v>
      </c>
      <c r="M14436" t="s">
        <v>26</v>
      </c>
      <c r="N14436">
        <v>2</v>
      </c>
      <c r="P14436" t="s">
        <v>20366</v>
      </c>
      <c r="Q14436" t="s">
        <v>23242</v>
      </c>
      <c r="S14436" t="s">
        <v>20368</v>
      </c>
    </row>
    <row r="14437" spans="1:19" hidden="1" x14ac:dyDescent="0.2">
      <c r="A14437">
        <v>2851</v>
      </c>
      <c r="B14437" t="s">
        <v>23243</v>
      </c>
      <c r="C14437" t="s">
        <v>105</v>
      </c>
      <c r="D14437">
        <v>4.59</v>
      </c>
      <c r="E14437">
        <v>25</v>
      </c>
      <c r="F14437" t="s">
        <v>20866</v>
      </c>
      <c r="G14437" t="s">
        <v>55</v>
      </c>
      <c r="H14437" t="s">
        <v>46</v>
      </c>
      <c r="I14437" t="s">
        <v>1983</v>
      </c>
      <c r="K14437"/>
      <c r="L14437" t="s">
        <v>23244</v>
      </c>
      <c r="M14437" t="s">
        <v>20396</v>
      </c>
      <c r="N14437">
        <v>4</v>
      </c>
      <c r="P14437" t="s">
        <v>20366</v>
      </c>
      <c r="Q14437" t="s">
        <v>23245</v>
      </c>
      <c r="S14437" t="s">
        <v>20368</v>
      </c>
    </row>
    <row r="14438" spans="1:19" hidden="1" x14ac:dyDescent="0.2">
      <c r="A14438">
        <v>2852</v>
      </c>
      <c r="B14438" t="s">
        <v>23246</v>
      </c>
      <c r="C14438" t="s">
        <v>105</v>
      </c>
      <c r="D14438">
        <v>4.25</v>
      </c>
      <c r="E14438">
        <v>20</v>
      </c>
      <c r="F14438" t="s">
        <v>23247</v>
      </c>
      <c r="G14438" t="s">
        <v>55</v>
      </c>
      <c r="H14438" t="s">
        <v>46</v>
      </c>
      <c r="I14438" t="s">
        <v>6096</v>
      </c>
      <c r="K14438"/>
      <c r="L14438" t="s">
        <v>23248</v>
      </c>
      <c r="M14438" t="s">
        <v>20396</v>
      </c>
      <c r="N14438">
        <v>4</v>
      </c>
      <c r="P14438" t="s">
        <v>20366</v>
      </c>
      <c r="Q14438" t="s">
        <v>23249</v>
      </c>
      <c r="S14438" t="s">
        <v>20368</v>
      </c>
    </row>
    <row r="14439" spans="1:19" x14ac:dyDescent="0.2">
      <c r="A14439">
        <v>2853</v>
      </c>
      <c r="B14439" t="s">
        <v>23250</v>
      </c>
      <c r="C14439" t="s">
        <v>105</v>
      </c>
      <c r="D14439">
        <v>4.1500000000000004</v>
      </c>
      <c r="E14439">
        <v>25</v>
      </c>
      <c r="F14439" t="s">
        <v>21009</v>
      </c>
      <c r="G14439" t="s">
        <v>520</v>
      </c>
      <c r="H14439" t="s">
        <v>36</v>
      </c>
      <c r="I14439" t="s">
        <v>4350</v>
      </c>
      <c r="L14439" t="s">
        <v>23251</v>
      </c>
      <c r="M14439" t="s">
        <v>26</v>
      </c>
      <c r="N14439">
        <v>2</v>
      </c>
      <c r="O14439" t="s">
        <v>23252</v>
      </c>
      <c r="P14439" t="s">
        <v>20366</v>
      </c>
      <c r="Q14439" t="s">
        <v>23253</v>
      </c>
      <c r="S14439" t="s">
        <v>20368</v>
      </c>
    </row>
    <row r="14440" spans="1:19" hidden="1" x14ac:dyDescent="0.2">
      <c r="A14440">
        <v>2853</v>
      </c>
      <c r="B14440" t="s">
        <v>23250</v>
      </c>
      <c r="C14440" t="s">
        <v>105</v>
      </c>
      <c r="D14440">
        <v>4</v>
      </c>
      <c r="F14440" t="s">
        <v>21009</v>
      </c>
      <c r="H14440" t="s">
        <v>23</v>
      </c>
      <c r="I14440" t="s">
        <v>21471</v>
      </c>
      <c r="K14440"/>
      <c r="L14440" t="s">
        <v>23251</v>
      </c>
      <c r="M14440" t="s">
        <v>26</v>
      </c>
      <c r="N14440">
        <v>2</v>
      </c>
      <c r="O14440" t="s">
        <v>23252</v>
      </c>
      <c r="P14440" t="s">
        <v>20366</v>
      </c>
      <c r="Q14440" t="s">
        <v>23253</v>
      </c>
      <c r="S14440" t="s">
        <v>20368</v>
      </c>
    </row>
    <row r="14441" spans="1:19" hidden="1" x14ac:dyDescent="0.2">
      <c r="A14441">
        <v>2854</v>
      </c>
      <c r="B14441" t="s">
        <v>23254</v>
      </c>
      <c r="C14441" t="s">
        <v>105</v>
      </c>
      <c r="D14441">
        <v>4</v>
      </c>
      <c r="F14441" t="s">
        <v>21009</v>
      </c>
      <c r="H14441" t="s">
        <v>23</v>
      </c>
      <c r="I14441" t="s">
        <v>21471</v>
      </c>
      <c r="K14441"/>
      <c r="L14441" t="s">
        <v>23255</v>
      </c>
      <c r="M14441" t="s">
        <v>26</v>
      </c>
      <c r="N14441">
        <v>2</v>
      </c>
      <c r="P14441" t="s">
        <v>20366</v>
      </c>
      <c r="Q14441" t="s">
        <v>23256</v>
      </c>
      <c r="S14441" t="s">
        <v>20368</v>
      </c>
    </row>
    <row r="14442" spans="1:19" hidden="1" x14ac:dyDescent="0.2">
      <c r="A14442">
        <v>2856</v>
      </c>
      <c r="B14442" t="s">
        <v>23257</v>
      </c>
      <c r="C14442" t="s">
        <v>21724</v>
      </c>
      <c r="D14442">
        <v>4.16</v>
      </c>
      <c r="E14442">
        <v>25</v>
      </c>
      <c r="F14442" t="s">
        <v>410</v>
      </c>
      <c r="G14442" t="s">
        <v>55</v>
      </c>
      <c r="H14442" t="s">
        <v>46</v>
      </c>
      <c r="I14442" t="s">
        <v>9321</v>
      </c>
      <c r="K14442"/>
      <c r="L14442" t="s">
        <v>23258</v>
      </c>
      <c r="M14442" t="s">
        <v>20396</v>
      </c>
      <c r="N14442">
        <v>4</v>
      </c>
      <c r="P14442" t="s">
        <v>20366</v>
      </c>
      <c r="Q14442" t="s">
        <v>23259</v>
      </c>
      <c r="S14442" t="s">
        <v>20368</v>
      </c>
    </row>
    <row r="14443" spans="1:19" hidden="1" x14ac:dyDescent="0.2">
      <c r="A14443">
        <v>2856</v>
      </c>
      <c r="B14443" t="s">
        <v>23257</v>
      </c>
      <c r="C14443" t="s">
        <v>22299</v>
      </c>
      <c r="D14443">
        <v>6.23</v>
      </c>
      <c r="E14443">
        <v>25</v>
      </c>
      <c r="F14443" t="s">
        <v>410</v>
      </c>
      <c r="G14443" t="s">
        <v>55</v>
      </c>
      <c r="H14443" t="s">
        <v>46</v>
      </c>
      <c r="I14443" t="s">
        <v>9321</v>
      </c>
      <c r="K14443"/>
      <c r="L14443" t="s">
        <v>23258</v>
      </c>
      <c r="M14443" t="s">
        <v>20396</v>
      </c>
      <c r="N14443">
        <v>4</v>
      </c>
      <c r="P14443" t="s">
        <v>20366</v>
      </c>
      <c r="Q14443" t="s">
        <v>23259</v>
      </c>
      <c r="S14443" t="s">
        <v>20368</v>
      </c>
    </row>
    <row r="14444" spans="1:19" hidden="1" x14ac:dyDescent="0.2">
      <c r="A14444">
        <v>2856</v>
      </c>
      <c r="B14444" t="s">
        <v>23257</v>
      </c>
      <c r="C14444" t="s">
        <v>21490</v>
      </c>
      <c r="D14444">
        <v>3.94</v>
      </c>
      <c r="E14444">
        <v>25</v>
      </c>
      <c r="F14444" t="s">
        <v>410</v>
      </c>
      <c r="G14444" t="s">
        <v>55</v>
      </c>
      <c r="H14444" t="s">
        <v>46</v>
      </c>
      <c r="I14444" t="s">
        <v>9321</v>
      </c>
      <c r="K14444"/>
      <c r="L14444" t="s">
        <v>23258</v>
      </c>
      <c r="M14444" t="s">
        <v>20396</v>
      </c>
      <c r="N14444">
        <v>4</v>
      </c>
      <c r="P14444" t="s">
        <v>20366</v>
      </c>
      <c r="Q14444" t="s">
        <v>23259</v>
      </c>
      <c r="S14444" t="s">
        <v>20368</v>
      </c>
    </row>
    <row r="14445" spans="1:19" hidden="1" x14ac:dyDescent="0.2">
      <c r="A14445">
        <v>2856</v>
      </c>
      <c r="B14445" t="s">
        <v>23257</v>
      </c>
      <c r="C14445" t="s">
        <v>21494</v>
      </c>
      <c r="D14445">
        <v>5.55</v>
      </c>
      <c r="E14445">
        <v>25</v>
      </c>
      <c r="F14445" t="s">
        <v>410</v>
      </c>
      <c r="G14445" t="s">
        <v>55</v>
      </c>
      <c r="H14445" t="s">
        <v>46</v>
      </c>
      <c r="I14445" t="s">
        <v>9321</v>
      </c>
      <c r="K14445"/>
      <c r="L14445" t="s">
        <v>23258</v>
      </c>
      <c r="M14445" t="s">
        <v>20396</v>
      </c>
      <c r="N14445">
        <v>4</v>
      </c>
      <c r="P14445" t="s">
        <v>20366</v>
      </c>
      <c r="Q14445" t="s">
        <v>23259</v>
      </c>
      <c r="S14445" t="s">
        <v>20368</v>
      </c>
    </row>
    <row r="14446" spans="1:19" hidden="1" x14ac:dyDescent="0.2">
      <c r="A14446">
        <v>2857</v>
      </c>
      <c r="B14446" t="s">
        <v>23260</v>
      </c>
      <c r="C14446" t="s">
        <v>21724</v>
      </c>
      <c r="D14446">
        <v>4.08</v>
      </c>
      <c r="E14446">
        <v>25</v>
      </c>
      <c r="F14446" t="s">
        <v>410</v>
      </c>
      <c r="G14446" t="s">
        <v>55</v>
      </c>
      <c r="H14446" t="s">
        <v>46</v>
      </c>
      <c r="I14446" t="s">
        <v>9321</v>
      </c>
      <c r="K14446"/>
      <c r="L14446" t="s">
        <v>23261</v>
      </c>
      <c r="M14446" t="s">
        <v>20719</v>
      </c>
      <c r="N14446">
        <v>3</v>
      </c>
      <c r="P14446" t="s">
        <v>20366</v>
      </c>
      <c r="Q14446" t="s">
        <v>23262</v>
      </c>
      <c r="S14446" t="s">
        <v>20368</v>
      </c>
    </row>
    <row r="14447" spans="1:19" hidden="1" x14ac:dyDescent="0.2">
      <c r="A14447">
        <v>2857</v>
      </c>
      <c r="B14447" t="s">
        <v>23260</v>
      </c>
      <c r="C14447" t="s">
        <v>22299</v>
      </c>
      <c r="D14447">
        <v>5.12</v>
      </c>
      <c r="E14447">
        <v>25</v>
      </c>
      <c r="F14447" t="s">
        <v>410</v>
      </c>
      <c r="G14447" t="s">
        <v>55</v>
      </c>
      <c r="H14447" t="s">
        <v>46</v>
      </c>
      <c r="I14447" t="s">
        <v>9321</v>
      </c>
      <c r="K14447"/>
      <c r="L14447" t="s">
        <v>23261</v>
      </c>
      <c r="M14447" t="s">
        <v>20719</v>
      </c>
      <c r="N14447">
        <v>3</v>
      </c>
      <c r="P14447" t="s">
        <v>20366</v>
      </c>
      <c r="Q14447" t="s">
        <v>23262</v>
      </c>
      <c r="S14447" t="s">
        <v>20368</v>
      </c>
    </row>
    <row r="14448" spans="1:19" hidden="1" x14ac:dyDescent="0.2">
      <c r="A14448">
        <v>2857</v>
      </c>
      <c r="B14448" t="s">
        <v>23260</v>
      </c>
      <c r="C14448" t="s">
        <v>21490</v>
      </c>
      <c r="D14448">
        <v>4.1100000000000003</v>
      </c>
      <c r="E14448">
        <v>25</v>
      </c>
      <c r="F14448" t="s">
        <v>410</v>
      </c>
      <c r="G14448" t="s">
        <v>55</v>
      </c>
      <c r="H14448" t="s">
        <v>46</v>
      </c>
      <c r="I14448" t="s">
        <v>9321</v>
      </c>
      <c r="K14448"/>
      <c r="L14448" t="s">
        <v>23261</v>
      </c>
      <c r="M14448" t="s">
        <v>20719</v>
      </c>
      <c r="N14448">
        <v>3</v>
      </c>
      <c r="P14448" t="s">
        <v>20366</v>
      </c>
      <c r="Q14448" t="s">
        <v>23262</v>
      </c>
      <c r="S14448" t="s">
        <v>20368</v>
      </c>
    </row>
    <row r="14449" spans="1:19" hidden="1" x14ac:dyDescent="0.2">
      <c r="A14449">
        <v>2857</v>
      </c>
      <c r="B14449" t="s">
        <v>23260</v>
      </c>
      <c r="C14449" t="s">
        <v>21494</v>
      </c>
      <c r="D14449">
        <v>5.15</v>
      </c>
      <c r="E14449">
        <v>25</v>
      </c>
      <c r="F14449" t="s">
        <v>410</v>
      </c>
      <c r="G14449" t="s">
        <v>55</v>
      </c>
      <c r="H14449" t="s">
        <v>46</v>
      </c>
      <c r="I14449" t="s">
        <v>9321</v>
      </c>
      <c r="K14449"/>
      <c r="L14449" t="s">
        <v>23261</v>
      </c>
      <c r="M14449" t="s">
        <v>20719</v>
      </c>
      <c r="N14449">
        <v>3</v>
      </c>
      <c r="P14449" t="s">
        <v>20366</v>
      </c>
      <c r="Q14449" t="s">
        <v>23262</v>
      </c>
      <c r="S14449" t="s">
        <v>20368</v>
      </c>
    </row>
    <row r="14450" spans="1:19" x14ac:dyDescent="0.2">
      <c r="A14450">
        <v>2858</v>
      </c>
      <c r="B14450" t="s">
        <v>23263</v>
      </c>
      <c r="C14450" t="s">
        <v>23264</v>
      </c>
      <c r="D14450">
        <v>3.3959999999999999</v>
      </c>
      <c r="E14450">
        <v>25</v>
      </c>
      <c r="F14450" t="s">
        <v>23265</v>
      </c>
      <c r="G14450" t="s">
        <v>2458</v>
      </c>
      <c r="H14450" t="s">
        <v>36</v>
      </c>
      <c r="I14450" t="s">
        <v>997</v>
      </c>
      <c r="L14450" t="s">
        <v>23266</v>
      </c>
      <c r="M14450" t="s">
        <v>26</v>
      </c>
      <c r="N14450">
        <v>2</v>
      </c>
      <c r="P14450" t="s">
        <v>20366</v>
      </c>
      <c r="Q14450" t="s">
        <v>23267</v>
      </c>
      <c r="S14450" t="s">
        <v>20368</v>
      </c>
    </row>
    <row r="14451" spans="1:19" x14ac:dyDescent="0.2">
      <c r="A14451">
        <v>2858</v>
      </c>
      <c r="B14451" t="s">
        <v>23263</v>
      </c>
      <c r="C14451" t="s">
        <v>23268</v>
      </c>
      <c r="D14451">
        <v>3.847</v>
      </c>
      <c r="E14451">
        <v>25</v>
      </c>
      <c r="F14451" t="s">
        <v>23265</v>
      </c>
      <c r="G14451" t="s">
        <v>2458</v>
      </c>
      <c r="H14451" t="s">
        <v>36</v>
      </c>
      <c r="I14451" t="s">
        <v>997</v>
      </c>
      <c r="L14451" t="s">
        <v>23266</v>
      </c>
      <c r="M14451" t="s">
        <v>26</v>
      </c>
      <c r="N14451">
        <v>2</v>
      </c>
      <c r="P14451" t="s">
        <v>20366</v>
      </c>
      <c r="Q14451" t="s">
        <v>23267</v>
      </c>
      <c r="S14451" t="s">
        <v>20368</v>
      </c>
    </row>
    <row r="14452" spans="1:19" x14ac:dyDescent="0.2">
      <c r="A14452">
        <v>2858</v>
      </c>
      <c r="B14452" t="s">
        <v>23263</v>
      </c>
      <c r="C14452" t="s">
        <v>23269</v>
      </c>
      <c r="D14452">
        <v>3.077</v>
      </c>
      <c r="E14452">
        <v>25</v>
      </c>
      <c r="F14452" t="s">
        <v>23265</v>
      </c>
      <c r="G14452" t="s">
        <v>2458</v>
      </c>
      <c r="H14452" t="s">
        <v>36</v>
      </c>
      <c r="I14452" t="s">
        <v>997</v>
      </c>
      <c r="L14452" t="s">
        <v>23266</v>
      </c>
      <c r="M14452" t="s">
        <v>26</v>
      </c>
      <c r="N14452">
        <v>2</v>
      </c>
      <c r="P14452" t="s">
        <v>20366</v>
      </c>
      <c r="Q14452" t="s">
        <v>23267</v>
      </c>
      <c r="S14452" t="s">
        <v>20368</v>
      </c>
    </row>
    <row r="14453" spans="1:19" x14ac:dyDescent="0.2">
      <c r="A14453">
        <v>2858</v>
      </c>
      <c r="B14453" t="s">
        <v>23263</v>
      </c>
      <c r="C14453" t="s">
        <v>23270</v>
      </c>
      <c r="D14453">
        <v>3.532</v>
      </c>
      <c r="E14453">
        <v>25</v>
      </c>
      <c r="F14453" t="s">
        <v>23265</v>
      </c>
      <c r="G14453" t="s">
        <v>2458</v>
      </c>
      <c r="H14453" t="s">
        <v>36</v>
      </c>
      <c r="I14453" t="s">
        <v>997</v>
      </c>
      <c r="L14453" t="s">
        <v>23266</v>
      </c>
      <c r="M14453" t="s">
        <v>26</v>
      </c>
      <c r="N14453">
        <v>2</v>
      </c>
      <c r="P14453" t="s">
        <v>20366</v>
      </c>
      <c r="Q14453" t="s">
        <v>23267</v>
      </c>
      <c r="S14453" t="s">
        <v>20368</v>
      </c>
    </row>
    <row r="14454" spans="1:19" hidden="1" x14ac:dyDescent="0.2">
      <c r="A14454">
        <v>2859</v>
      </c>
      <c r="B14454" t="s">
        <v>23271</v>
      </c>
      <c r="C14454" t="s">
        <v>105</v>
      </c>
      <c r="D14454">
        <v>2.86</v>
      </c>
      <c r="E14454">
        <v>25</v>
      </c>
      <c r="F14454" t="s">
        <v>21905</v>
      </c>
      <c r="G14454" t="s">
        <v>246</v>
      </c>
      <c r="H14454" t="s">
        <v>46</v>
      </c>
      <c r="I14454" t="s">
        <v>8717</v>
      </c>
      <c r="K14454"/>
      <c r="L14454" t="s">
        <v>23272</v>
      </c>
      <c r="M14454" t="s">
        <v>26</v>
      </c>
      <c r="N14454">
        <v>2</v>
      </c>
      <c r="P14454" t="s">
        <v>20366</v>
      </c>
      <c r="Q14454" t="s">
        <v>23273</v>
      </c>
      <c r="S14454" t="s">
        <v>20368</v>
      </c>
    </row>
    <row r="14455" spans="1:19" hidden="1" x14ac:dyDescent="0.2">
      <c r="A14455">
        <v>2859</v>
      </c>
      <c r="B14455" t="s">
        <v>23271</v>
      </c>
      <c r="C14455" t="s">
        <v>20452</v>
      </c>
      <c r="D14455">
        <v>4.57</v>
      </c>
      <c r="E14455">
        <v>25</v>
      </c>
      <c r="F14455" t="s">
        <v>21905</v>
      </c>
      <c r="G14455" t="s">
        <v>246</v>
      </c>
      <c r="H14455" t="s">
        <v>46</v>
      </c>
      <c r="I14455" t="s">
        <v>8717</v>
      </c>
      <c r="K14455"/>
      <c r="L14455" t="s">
        <v>23272</v>
      </c>
      <c r="M14455" t="s">
        <v>26</v>
      </c>
      <c r="N14455">
        <v>2</v>
      </c>
      <c r="P14455" t="s">
        <v>20366</v>
      </c>
      <c r="Q14455" t="s">
        <v>23273</v>
      </c>
      <c r="S14455" t="s">
        <v>20368</v>
      </c>
    </row>
    <row r="14456" spans="1:19" hidden="1" x14ac:dyDescent="0.2">
      <c r="A14456">
        <v>2860</v>
      </c>
      <c r="B14456" t="s">
        <v>23274</v>
      </c>
      <c r="C14456" t="s">
        <v>105</v>
      </c>
      <c r="D14456">
        <v>1.77</v>
      </c>
      <c r="E14456">
        <v>25</v>
      </c>
      <c r="G14456" t="s">
        <v>21484</v>
      </c>
      <c r="H14456" t="s">
        <v>46</v>
      </c>
      <c r="I14456" t="s">
        <v>1479</v>
      </c>
      <c r="K14456"/>
      <c r="L14456" t="s">
        <v>23275</v>
      </c>
      <c r="M14456" t="s">
        <v>26</v>
      </c>
      <c r="N14456">
        <v>2</v>
      </c>
      <c r="P14456" t="s">
        <v>20366</v>
      </c>
      <c r="Q14456" t="s">
        <v>23276</v>
      </c>
      <c r="S14456" t="s">
        <v>20368</v>
      </c>
    </row>
    <row r="14457" spans="1:19" hidden="1" x14ac:dyDescent="0.2">
      <c r="A14457">
        <v>2860</v>
      </c>
      <c r="B14457" t="s">
        <v>23274</v>
      </c>
      <c r="C14457" t="s">
        <v>20452</v>
      </c>
      <c r="D14457">
        <v>4.62</v>
      </c>
      <c r="E14457">
        <v>25</v>
      </c>
      <c r="G14457" t="s">
        <v>21484</v>
      </c>
      <c r="H14457" t="s">
        <v>46</v>
      </c>
      <c r="I14457" t="s">
        <v>1479</v>
      </c>
      <c r="K14457"/>
      <c r="L14457" t="s">
        <v>23275</v>
      </c>
      <c r="M14457" t="s">
        <v>26</v>
      </c>
      <c r="N14457">
        <v>2</v>
      </c>
      <c r="P14457" t="s">
        <v>20366</v>
      </c>
      <c r="Q14457" t="s">
        <v>23276</v>
      </c>
      <c r="S14457" t="s">
        <v>20368</v>
      </c>
    </row>
    <row r="14458" spans="1:19" hidden="1" x14ac:dyDescent="0.2">
      <c r="A14458">
        <v>2862</v>
      </c>
      <c r="B14458" t="s">
        <v>23277</v>
      </c>
      <c r="C14458" t="s">
        <v>105</v>
      </c>
      <c r="D14458">
        <v>1.73</v>
      </c>
      <c r="E14458">
        <v>25</v>
      </c>
      <c r="F14458" t="s">
        <v>23278</v>
      </c>
      <c r="G14458" t="s">
        <v>55</v>
      </c>
      <c r="H14458" t="s">
        <v>46</v>
      </c>
      <c r="I14458" t="s">
        <v>8884</v>
      </c>
      <c r="K14458"/>
      <c r="L14458" t="s">
        <v>23279</v>
      </c>
      <c r="M14458" t="s">
        <v>26</v>
      </c>
      <c r="N14458">
        <v>2</v>
      </c>
      <c r="P14458" t="s">
        <v>20366</v>
      </c>
      <c r="Q14458" t="s">
        <v>23280</v>
      </c>
      <c r="S14458" t="s">
        <v>20368</v>
      </c>
    </row>
    <row r="14459" spans="1:19" hidden="1" x14ac:dyDescent="0.2">
      <c r="A14459">
        <v>2862</v>
      </c>
      <c r="B14459" t="s">
        <v>23277</v>
      </c>
      <c r="C14459" t="s">
        <v>20452</v>
      </c>
      <c r="D14459">
        <v>3.72</v>
      </c>
      <c r="E14459">
        <v>25</v>
      </c>
      <c r="F14459" t="s">
        <v>23278</v>
      </c>
      <c r="G14459" t="s">
        <v>55</v>
      </c>
      <c r="H14459" t="s">
        <v>46</v>
      </c>
      <c r="I14459" t="s">
        <v>8884</v>
      </c>
      <c r="K14459"/>
      <c r="L14459" t="s">
        <v>23279</v>
      </c>
      <c r="M14459" t="s">
        <v>26</v>
      </c>
      <c r="N14459">
        <v>2</v>
      </c>
      <c r="P14459" t="s">
        <v>20366</v>
      </c>
      <c r="Q14459" t="s">
        <v>23280</v>
      </c>
      <c r="S14459" t="s">
        <v>20368</v>
      </c>
    </row>
    <row r="14460" spans="1:19" hidden="1" x14ac:dyDescent="0.2">
      <c r="A14460">
        <v>2863</v>
      </c>
      <c r="B14460" t="s">
        <v>23281</v>
      </c>
      <c r="C14460" t="s">
        <v>105</v>
      </c>
      <c r="D14460">
        <v>3.47</v>
      </c>
      <c r="E14460">
        <v>20</v>
      </c>
      <c r="F14460" t="s">
        <v>21245</v>
      </c>
      <c r="G14460" t="s">
        <v>55</v>
      </c>
      <c r="H14460" t="s">
        <v>46</v>
      </c>
      <c r="I14460" t="s">
        <v>2376</v>
      </c>
      <c r="K14460"/>
      <c r="L14460" t="s">
        <v>23282</v>
      </c>
      <c r="M14460" t="s">
        <v>20365</v>
      </c>
      <c r="N14460">
        <v>8</v>
      </c>
      <c r="O14460" t="s">
        <v>23283</v>
      </c>
      <c r="P14460" t="s">
        <v>20366</v>
      </c>
      <c r="Q14460" t="s">
        <v>23284</v>
      </c>
      <c r="S14460" t="s">
        <v>20368</v>
      </c>
    </row>
    <row r="14461" spans="1:19" hidden="1" x14ac:dyDescent="0.2">
      <c r="A14461">
        <v>2863</v>
      </c>
      <c r="B14461" t="s">
        <v>23281</v>
      </c>
      <c r="C14461" t="s">
        <v>20452</v>
      </c>
      <c r="D14461">
        <v>4.54</v>
      </c>
      <c r="E14461">
        <v>20</v>
      </c>
      <c r="F14461" t="s">
        <v>21245</v>
      </c>
      <c r="G14461" t="s">
        <v>55</v>
      </c>
      <c r="H14461" t="s">
        <v>46</v>
      </c>
      <c r="I14461" t="s">
        <v>2376</v>
      </c>
      <c r="K14461"/>
      <c r="L14461" t="s">
        <v>23282</v>
      </c>
      <c r="M14461" t="s">
        <v>20365</v>
      </c>
      <c r="N14461">
        <v>8</v>
      </c>
      <c r="O14461" t="s">
        <v>23283</v>
      </c>
      <c r="P14461" t="s">
        <v>20366</v>
      </c>
      <c r="Q14461" t="s">
        <v>23284</v>
      </c>
      <c r="S14461" t="s">
        <v>20368</v>
      </c>
    </row>
    <row r="14462" spans="1:19" hidden="1" x14ac:dyDescent="0.2">
      <c r="A14462">
        <v>2863</v>
      </c>
      <c r="B14462" t="s">
        <v>23281</v>
      </c>
      <c r="C14462" t="s">
        <v>20441</v>
      </c>
      <c r="D14462">
        <v>5.89</v>
      </c>
      <c r="E14462">
        <v>20</v>
      </c>
      <c r="F14462" t="s">
        <v>21245</v>
      </c>
      <c r="G14462" t="s">
        <v>55</v>
      </c>
      <c r="H14462" t="s">
        <v>46</v>
      </c>
      <c r="I14462" t="s">
        <v>2376</v>
      </c>
      <c r="K14462"/>
      <c r="L14462" t="s">
        <v>23282</v>
      </c>
      <c r="M14462" t="s">
        <v>20365</v>
      </c>
      <c r="N14462">
        <v>8</v>
      </c>
      <c r="O14462" t="s">
        <v>23283</v>
      </c>
      <c r="P14462" t="s">
        <v>20366</v>
      </c>
      <c r="Q14462" t="s">
        <v>23284</v>
      </c>
      <c r="S14462" t="s">
        <v>20368</v>
      </c>
    </row>
    <row r="14463" spans="1:19" hidden="1" x14ac:dyDescent="0.2">
      <c r="A14463">
        <v>2864</v>
      </c>
      <c r="B14463" t="s">
        <v>23285</v>
      </c>
      <c r="C14463" t="s">
        <v>105</v>
      </c>
      <c r="D14463">
        <v>3.2869999999999999</v>
      </c>
      <c r="E14463">
        <v>25</v>
      </c>
      <c r="G14463" t="s">
        <v>212</v>
      </c>
      <c r="H14463" t="s">
        <v>46</v>
      </c>
      <c r="I14463" t="s">
        <v>3072</v>
      </c>
      <c r="K14463"/>
      <c r="L14463" t="s">
        <v>23286</v>
      </c>
      <c r="M14463" t="s">
        <v>20623</v>
      </c>
      <c r="N14463">
        <v>6</v>
      </c>
      <c r="O14463" t="s">
        <v>23287</v>
      </c>
      <c r="P14463" t="s">
        <v>20366</v>
      </c>
      <c r="Q14463" t="s">
        <v>23288</v>
      </c>
      <c r="S14463" t="s">
        <v>20368</v>
      </c>
    </row>
    <row r="14464" spans="1:19" hidden="1" x14ac:dyDescent="0.2">
      <c r="A14464">
        <v>2864</v>
      </c>
      <c r="B14464" t="s">
        <v>23285</v>
      </c>
      <c r="C14464" t="s">
        <v>20452</v>
      </c>
      <c r="D14464">
        <v>4.7140000000000004</v>
      </c>
      <c r="E14464">
        <v>25</v>
      </c>
      <c r="G14464" t="s">
        <v>212</v>
      </c>
      <c r="H14464" t="s">
        <v>46</v>
      </c>
      <c r="I14464" t="s">
        <v>3072</v>
      </c>
      <c r="K14464"/>
      <c r="L14464" t="s">
        <v>23286</v>
      </c>
      <c r="M14464" t="s">
        <v>20623</v>
      </c>
      <c r="N14464">
        <v>6</v>
      </c>
      <c r="O14464" t="s">
        <v>23287</v>
      </c>
      <c r="P14464" t="s">
        <v>20366</v>
      </c>
      <c r="Q14464" t="s">
        <v>23288</v>
      </c>
      <c r="S14464" t="s">
        <v>20368</v>
      </c>
    </row>
    <row r="14465" spans="1:19" hidden="1" x14ac:dyDescent="0.2">
      <c r="A14465">
        <v>2864</v>
      </c>
      <c r="B14465" t="s">
        <v>23285</v>
      </c>
      <c r="C14465" t="s">
        <v>20441</v>
      </c>
      <c r="D14465">
        <v>6.3959999999999999</v>
      </c>
      <c r="E14465">
        <v>25</v>
      </c>
      <c r="G14465" t="s">
        <v>212</v>
      </c>
      <c r="H14465" t="s">
        <v>46</v>
      </c>
      <c r="I14465" t="s">
        <v>3072</v>
      </c>
      <c r="K14465"/>
      <c r="L14465" t="s">
        <v>23286</v>
      </c>
      <c r="M14465" t="s">
        <v>20623</v>
      </c>
      <c r="N14465">
        <v>6</v>
      </c>
      <c r="O14465" t="s">
        <v>23287</v>
      </c>
      <c r="P14465" t="s">
        <v>20366</v>
      </c>
      <c r="Q14465" t="s">
        <v>23288</v>
      </c>
      <c r="S14465" t="s">
        <v>20368</v>
      </c>
    </row>
    <row r="14466" spans="1:19" hidden="1" x14ac:dyDescent="0.2">
      <c r="A14466">
        <v>2865</v>
      </c>
      <c r="B14466" t="s">
        <v>23289</v>
      </c>
      <c r="C14466" t="s">
        <v>105</v>
      </c>
      <c r="D14466">
        <v>2.96</v>
      </c>
      <c r="E14466">
        <v>20</v>
      </c>
      <c r="F14466" t="s">
        <v>16937</v>
      </c>
      <c r="G14466" t="s">
        <v>55</v>
      </c>
      <c r="H14466" t="s">
        <v>46</v>
      </c>
      <c r="I14466" t="s">
        <v>21548</v>
      </c>
      <c r="K14466"/>
      <c r="L14466" t="s">
        <v>23290</v>
      </c>
      <c r="M14466" t="s">
        <v>21480</v>
      </c>
      <c r="N14466">
        <v>4</v>
      </c>
      <c r="O14466" t="s">
        <v>23291</v>
      </c>
      <c r="P14466" t="s">
        <v>20366</v>
      </c>
      <c r="Q14466" t="s">
        <v>23292</v>
      </c>
      <c r="S14466" t="s">
        <v>20368</v>
      </c>
    </row>
    <row r="14467" spans="1:19" hidden="1" x14ac:dyDescent="0.2">
      <c r="A14467">
        <v>2865</v>
      </c>
      <c r="B14467" t="s">
        <v>23289</v>
      </c>
      <c r="C14467" t="s">
        <v>20452</v>
      </c>
      <c r="D14467">
        <v>4.38</v>
      </c>
      <c r="E14467">
        <v>20</v>
      </c>
      <c r="F14467" t="s">
        <v>16937</v>
      </c>
      <c r="G14467" t="s">
        <v>55</v>
      </c>
      <c r="H14467" t="s">
        <v>46</v>
      </c>
      <c r="I14467" t="s">
        <v>21548</v>
      </c>
      <c r="K14467"/>
      <c r="L14467" t="s">
        <v>23290</v>
      </c>
      <c r="M14467" t="s">
        <v>21480</v>
      </c>
      <c r="N14467">
        <v>4</v>
      </c>
      <c r="O14467" t="s">
        <v>23291</v>
      </c>
      <c r="P14467" t="s">
        <v>20366</v>
      </c>
      <c r="Q14467" t="s">
        <v>23292</v>
      </c>
      <c r="S14467" t="s">
        <v>20368</v>
      </c>
    </row>
    <row r="14468" spans="1:19" hidden="1" x14ac:dyDescent="0.2">
      <c r="A14468">
        <v>2865</v>
      </c>
      <c r="B14468" t="s">
        <v>23289</v>
      </c>
      <c r="C14468" t="s">
        <v>20441</v>
      </c>
      <c r="D14468">
        <v>5.68</v>
      </c>
      <c r="E14468">
        <v>20</v>
      </c>
      <c r="F14468" t="s">
        <v>16937</v>
      </c>
      <c r="G14468" t="s">
        <v>55</v>
      </c>
      <c r="H14468" t="s">
        <v>46</v>
      </c>
      <c r="I14468" t="s">
        <v>21548</v>
      </c>
      <c r="K14468"/>
      <c r="L14468" t="s">
        <v>23290</v>
      </c>
      <c r="M14468" t="s">
        <v>21480</v>
      </c>
      <c r="N14468">
        <v>4</v>
      </c>
      <c r="O14468" t="s">
        <v>23291</v>
      </c>
      <c r="P14468" t="s">
        <v>20366</v>
      </c>
      <c r="Q14468" t="s">
        <v>23292</v>
      </c>
      <c r="S14468" t="s">
        <v>20368</v>
      </c>
    </row>
    <row r="14469" spans="1:19" hidden="1" x14ac:dyDescent="0.2">
      <c r="A14469">
        <v>2865</v>
      </c>
      <c r="B14469" t="s">
        <v>23289</v>
      </c>
      <c r="C14469" t="s">
        <v>105</v>
      </c>
      <c r="D14469">
        <v>2.63</v>
      </c>
      <c r="E14469" t="s">
        <v>414</v>
      </c>
      <c r="F14469" t="s">
        <v>21817</v>
      </c>
      <c r="G14469" t="s">
        <v>55</v>
      </c>
      <c r="H14469" t="s">
        <v>46</v>
      </c>
      <c r="I14469" t="s">
        <v>2071</v>
      </c>
      <c r="K14469"/>
      <c r="L14469" t="s">
        <v>23290</v>
      </c>
      <c r="M14469" t="s">
        <v>21480</v>
      </c>
      <c r="N14469">
        <v>4</v>
      </c>
      <c r="O14469" t="s">
        <v>23291</v>
      </c>
      <c r="P14469" t="s">
        <v>20366</v>
      </c>
      <c r="Q14469" t="s">
        <v>23292</v>
      </c>
      <c r="S14469" t="s">
        <v>20368</v>
      </c>
    </row>
    <row r="14470" spans="1:19" hidden="1" x14ac:dyDescent="0.2">
      <c r="A14470">
        <v>2865</v>
      </c>
      <c r="B14470" t="s">
        <v>23289</v>
      </c>
      <c r="C14470" t="s">
        <v>20452</v>
      </c>
      <c r="D14470">
        <v>4.1100000000000003</v>
      </c>
      <c r="E14470" t="s">
        <v>414</v>
      </c>
      <c r="F14470" t="s">
        <v>21817</v>
      </c>
      <c r="G14470" t="s">
        <v>55</v>
      </c>
      <c r="H14470" t="s">
        <v>46</v>
      </c>
      <c r="I14470" t="s">
        <v>2071</v>
      </c>
      <c r="K14470"/>
      <c r="L14470" t="s">
        <v>23290</v>
      </c>
      <c r="M14470" t="s">
        <v>21480</v>
      </c>
      <c r="N14470">
        <v>4</v>
      </c>
      <c r="O14470" t="s">
        <v>23291</v>
      </c>
      <c r="P14470" t="s">
        <v>20366</v>
      </c>
      <c r="Q14470" t="s">
        <v>23292</v>
      </c>
      <c r="S14470" t="s">
        <v>20368</v>
      </c>
    </row>
    <row r="14471" spans="1:19" hidden="1" x14ac:dyDescent="0.2">
      <c r="A14471">
        <v>2865</v>
      </c>
      <c r="B14471" t="s">
        <v>23289</v>
      </c>
      <c r="C14471" t="s">
        <v>20441</v>
      </c>
      <c r="D14471">
        <v>5.34</v>
      </c>
      <c r="E14471" t="s">
        <v>414</v>
      </c>
      <c r="F14471" t="s">
        <v>21817</v>
      </c>
      <c r="G14471" t="s">
        <v>55</v>
      </c>
      <c r="H14471" t="s">
        <v>46</v>
      </c>
      <c r="I14471" t="s">
        <v>2071</v>
      </c>
      <c r="K14471"/>
      <c r="L14471" t="s">
        <v>23290</v>
      </c>
      <c r="M14471" t="s">
        <v>21480</v>
      </c>
      <c r="N14471">
        <v>4</v>
      </c>
      <c r="O14471" t="s">
        <v>23291</v>
      </c>
      <c r="P14471" t="s">
        <v>20366</v>
      </c>
      <c r="Q14471" t="s">
        <v>23292</v>
      </c>
      <c r="S14471" t="s">
        <v>20368</v>
      </c>
    </row>
    <row r="14472" spans="1:19" hidden="1" x14ac:dyDescent="0.2">
      <c r="A14472">
        <v>2865</v>
      </c>
      <c r="B14472" t="s">
        <v>23289</v>
      </c>
      <c r="C14472" t="s">
        <v>105</v>
      </c>
      <c r="D14472">
        <v>2.87</v>
      </c>
      <c r="E14472">
        <v>20</v>
      </c>
      <c r="F14472" t="s">
        <v>21245</v>
      </c>
      <c r="G14472" t="s">
        <v>279</v>
      </c>
      <c r="H14472" t="s">
        <v>46</v>
      </c>
      <c r="I14472" t="s">
        <v>2376</v>
      </c>
      <c r="K14472"/>
      <c r="L14472" t="s">
        <v>23290</v>
      </c>
      <c r="M14472" t="s">
        <v>21480</v>
      </c>
      <c r="N14472">
        <v>4</v>
      </c>
      <c r="O14472" t="s">
        <v>23291</v>
      </c>
      <c r="P14472" t="s">
        <v>20366</v>
      </c>
      <c r="Q14472" t="s">
        <v>23292</v>
      </c>
      <c r="S14472" t="s">
        <v>20368</v>
      </c>
    </row>
    <row r="14473" spans="1:19" hidden="1" x14ac:dyDescent="0.2">
      <c r="A14473">
        <v>2865</v>
      </c>
      <c r="B14473" t="s">
        <v>23289</v>
      </c>
      <c r="C14473" t="s">
        <v>20452</v>
      </c>
      <c r="D14473">
        <v>4.3499999999999996</v>
      </c>
      <c r="E14473">
        <v>20</v>
      </c>
      <c r="F14473" t="s">
        <v>21245</v>
      </c>
      <c r="G14473" t="s">
        <v>279</v>
      </c>
      <c r="H14473" t="s">
        <v>46</v>
      </c>
      <c r="I14473" t="s">
        <v>2376</v>
      </c>
      <c r="K14473"/>
      <c r="L14473" t="s">
        <v>23290</v>
      </c>
      <c r="M14473" t="s">
        <v>21480</v>
      </c>
      <c r="N14473">
        <v>4</v>
      </c>
      <c r="O14473" t="s">
        <v>23291</v>
      </c>
      <c r="P14473" t="s">
        <v>20366</v>
      </c>
      <c r="Q14473" t="s">
        <v>23292</v>
      </c>
      <c r="S14473" t="s">
        <v>20368</v>
      </c>
    </row>
    <row r="14474" spans="1:19" hidden="1" x14ac:dyDescent="0.2">
      <c r="A14474">
        <v>2865</v>
      </c>
      <c r="B14474" t="s">
        <v>23289</v>
      </c>
      <c r="C14474" t="s">
        <v>20441</v>
      </c>
      <c r="D14474">
        <v>5.68</v>
      </c>
      <c r="E14474">
        <v>20</v>
      </c>
      <c r="F14474" t="s">
        <v>21245</v>
      </c>
      <c r="G14474" t="s">
        <v>279</v>
      </c>
      <c r="H14474" t="s">
        <v>46</v>
      </c>
      <c r="I14474" t="s">
        <v>2376</v>
      </c>
      <c r="K14474"/>
      <c r="L14474" t="s">
        <v>23290</v>
      </c>
      <c r="M14474" t="s">
        <v>21480</v>
      </c>
      <c r="N14474">
        <v>4</v>
      </c>
      <c r="O14474" t="s">
        <v>23291</v>
      </c>
      <c r="P14474" t="s">
        <v>20366</v>
      </c>
      <c r="Q14474" t="s">
        <v>23292</v>
      </c>
      <c r="S14474" t="s">
        <v>20368</v>
      </c>
    </row>
    <row r="14475" spans="1:19" hidden="1" x14ac:dyDescent="0.2">
      <c r="A14475">
        <v>2865</v>
      </c>
      <c r="B14475" t="s">
        <v>23289</v>
      </c>
      <c r="C14475" t="s">
        <v>20381</v>
      </c>
      <c r="D14475">
        <v>3.44</v>
      </c>
      <c r="E14475">
        <v>25</v>
      </c>
      <c r="F14475" t="s">
        <v>23293</v>
      </c>
      <c r="G14475" t="s">
        <v>55</v>
      </c>
      <c r="H14475" t="s">
        <v>23</v>
      </c>
      <c r="I14475" t="s">
        <v>12170</v>
      </c>
      <c r="K14475"/>
      <c r="L14475" t="s">
        <v>23290</v>
      </c>
      <c r="M14475" t="s">
        <v>21480</v>
      </c>
      <c r="N14475">
        <v>4</v>
      </c>
      <c r="O14475" t="s">
        <v>23291</v>
      </c>
      <c r="P14475" t="s">
        <v>20366</v>
      </c>
      <c r="Q14475" t="s">
        <v>23292</v>
      </c>
      <c r="S14475" t="s">
        <v>20368</v>
      </c>
    </row>
    <row r="14476" spans="1:19" hidden="1" x14ac:dyDescent="0.2">
      <c r="A14476">
        <v>2865</v>
      </c>
      <c r="B14476" t="s">
        <v>23289</v>
      </c>
      <c r="C14476" t="s">
        <v>20471</v>
      </c>
      <c r="D14476">
        <v>5.0199999999999996</v>
      </c>
      <c r="E14476">
        <v>25</v>
      </c>
      <c r="F14476" t="s">
        <v>23293</v>
      </c>
      <c r="G14476" t="s">
        <v>55</v>
      </c>
      <c r="H14476" t="s">
        <v>23</v>
      </c>
      <c r="I14476" t="s">
        <v>12170</v>
      </c>
      <c r="K14476"/>
      <c r="L14476" t="s">
        <v>23290</v>
      </c>
      <c r="M14476" t="s">
        <v>21480</v>
      </c>
      <c r="N14476">
        <v>4</v>
      </c>
      <c r="O14476" t="s">
        <v>23291</v>
      </c>
      <c r="P14476" t="s">
        <v>20366</v>
      </c>
      <c r="Q14476" t="s">
        <v>23292</v>
      </c>
      <c r="S14476" t="s">
        <v>20368</v>
      </c>
    </row>
    <row r="14477" spans="1:19" hidden="1" x14ac:dyDescent="0.2">
      <c r="A14477">
        <v>2865</v>
      </c>
      <c r="B14477" t="s">
        <v>23289</v>
      </c>
      <c r="C14477" t="s">
        <v>23294</v>
      </c>
      <c r="D14477">
        <v>6.55</v>
      </c>
      <c r="E14477">
        <v>25</v>
      </c>
      <c r="F14477" t="s">
        <v>23293</v>
      </c>
      <c r="G14477" t="s">
        <v>55</v>
      </c>
      <c r="H14477" t="s">
        <v>23</v>
      </c>
      <c r="I14477" t="s">
        <v>12170</v>
      </c>
      <c r="K14477"/>
      <c r="L14477" t="s">
        <v>23290</v>
      </c>
      <c r="M14477" t="s">
        <v>21480</v>
      </c>
      <c r="N14477">
        <v>4</v>
      </c>
      <c r="O14477" t="s">
        <v>23291</v>
      </c>
      <c r="P14477" t="s">
        <v>20366</v>
      </c>
      <c r="Q14477" t="s">
        <v>23292</v>
      </c>
      <c r="S14477" t="s">
        <v>20368</v>
      </c>
    </row>
    <row r="14478" spans="1:19" hidden="1" x14ac:dyDescent="0.2">
      <c r="A14478">
        <v>2870</v>
      </c>
      <c r="B14478" t="s">
        <v>10389</v>
      </c>
      <c r="C14478" t="s">
        <v>23295</v>
      </c>
      <c r="D14478">
        <v>11.3</v>
      </c>
      <c r="E14478">
        <v>25</v>
      </c>
      <c r="G14478" t="s">
        <v>12576</v>
      </c>
      <c r="H14478" t="s">
        <v>23</v>
      </c>
      <c r="I14478" t="s">
        <v>9728</v>
      </c>
      <c r="K14478"/>
      <c r="L14478" t="s">
        <v>10390</v>
      </c>
      <c r="M14478" t="s">
        <v>20396</v>
      </c>
      <c r="N14478">
        <v>4</v>
      </c>
      <c r="P14478" t="s">
        <v>20366</v>
      </c>
      <c r="Q14478" t="s">
        <v>23296</v>
      </c>
      <c r="S14478" t="s">
        <v>20368</v>
      </c>
    </row>
    <row r="14479" spans="1:19" hidden="1" x14ac:dyDescent="0.2">
      <c r="A14479">
        <v>2870</v>
      </c>
      <c r="B14479" t="s">
        <v>10389</v>
      </c>
      <c r="C14479" t="s">
        <v>23297</v>
      </c>
      <c r="D14479">
        <v>16.7</v>
      </c>
      <c r="E14479">
        <v>25</v>
      </c>
      <c r="G14479" t="s">
        <v>12576</v>
      </c>
      <c r="H14479" t="s">
        <v>23</v>
      </c>
      <c r="I14479" t="s">
        <v>9728</v>
      </c>
      <c r="K14479"/>
      <c r="L14479" t="s">
        <v>10390</v>
      </c>
      <c r="M14479" t="s">
        <v>20396</v>
      </c>
      <c r="N14479">
        <v>4</v>
      </c>
      <c r="P14479" t="s">
        <v>20366</v>
      </c>
      <c r="Q14479" t="s">
        <v>23296</v>
      </c>
      <c r="S14479" t="s">
        <v>20368</v>
      </c>
    </row>
    <row r="14480" spans="1:19" hidden="1" x14ac:dyDescent="0.2">
      <c r="A14480">
        <v>2871</v>
      </c>
      <c r="B14480" t="s">
        <v>23298</v>
      </c>
      <c r="C14480" t="s">
        <v>105</v>
      </c>
      <c r="D14480">
        <v>9.6300000000000008</v>
      </c>
      <c r="E14480">
        <v>5</v>
      </c>
      <c r="F14480" t="s">
        <v>23299</v>
      </c>
      <c r="G14480" t="s">
        <v>31</v>
      </c>
      <c r="H14480" t="s">
        <v>46</v>
      </c>
      <c r="I14480" t="s">
        <v>8984</v>
      </c>
      <c r="J14480" t="s">
        <v>23300</v>
      </c>
      <c r="K14480"/>
      <c r="L14480" t="s">
        <v>23301</v>
      </c>
      <c r="M14480" t="s">
        <v>20396</v>
      </c>
      <c r="N14480">
        <v>4</v>
      </c>
      <c r="P14480" t="s">
        <v>20366</v>
      </c>
      <c r="Q14480" t="s">
        <v>23302</v>
      </c>
      <c r="S14480" t="s">
        <v>20368</v>
      </c>
    </row>
    <row r="14481" spans="1:19" hidden="1" x14ac:dyDescent="0.2">
      <c r="A14481">
        <v>2871</v>
      </c>
      <c r="B14481" t="s">
        <v>23298</v>
      </c>
      <c r="C14481" t="s">
        <v>105</v>
      </c>
      <c r="D14481">
        <v>9.3800000000000008</v>
      </c>
      <c r="E14481">
        <v>25</v>
      </c>
      <c r="F14481" t="s">
        <v>23299</v>
      </c>
      <c r="I14481" t="s">
        <v>1414</v>
      </c>
      <c r="K14481"/>
      <c r="L14481" t="s">
        <v>23301</v>
      </c>
      <c r="M14481" t="s">
        <v>20396</v>
      </c>
      <c r="N14481">
        <v>4</v>
      </c>
      <c r="P14481" t="s">
        <v>20366</v>
      </c>
      <c r="Q14481" t="s">
        <v>23302</v>
      </c>
      <c r="S14481" t="s">
        <v>20368</v>
      </c>
    </row>
    <row r="14482" spans="1:19" hidden="1" x14ac:dyDescent="0.2">
      <c r="A14482">
        <v>2871</v>
      </c>
      <c r="B14482" t="s">
        <v>23298</v>
      </c>
      <c r="C14482" t="s">
        <v>105</v>
      </c>
      <c r="D14482">
        <v>9.2799999999999994</v>
      </c>
      <c r="E14482">
        <v>45</v>
      </c>
      <c r="F14482" t="s">
        <v>23299</v>
      </c>
      <c r="I14482" t="s">
        <v>8984</v>
      </c>
      <c r="J14482" t="s">
        <v>23300</v>
      </c>
      <c r="K14482"/>
      <c r="L14482" t="s">
        <v>23301</v>
      </c>
      <c r="M14482" t="s">
        <v>20396</v>
      </c>
      <c r="N14482">
        <v>4</v>
      </c>
      <c r="P14482" t="s">
        <v>20366</v>
      </c>
      <c r="Q14482" t="s">
        <v>23302</v>
      </c>
      <c r="S14482" t="s">
        <v>20368</v>
      </c>
    </row>
    <row r="14483" spans="1:19" hidden="1" x14ac:dyDescent="0.2">
      <c r="A14483">
        <v>2871</v>
      </c>
      <c r="B14483" t="s">
        <v>23298</v>
      </c>
      <c r="C14483" t="s">
        <v>23295</v>
      </c>
      <c r="D14483">
        <v>8.49</v>
      </c>
      <c r="E14483">
        <v>25</v>
      </c>
      <c r="F14483" t="s">
        <v>22323</v>
      </c>
      <c r="H14483" t="s">
        <v>23</v>
      </c>
      <c r="I14483" t="s">
        <v>1414</v>
      </c>
      <c r="K14483"/>
      <c r="L14483" t="s">
        <v>23301</v>
      </c>
      <c r="M14483" t="s">
        <v>20396</v>
      </c>
      <c r="N14483">
        <v>4</v>
      </c>
      <c r="P14483" t="s">
        <v>20366</v>
      </c>
      <c r="Q14483" t="s">
        <v>23302</v>
      </c>
      <c r="S14483" t="s">
        <v>20368</v>
      </c>
    </row>
    <row r="14484" spans="1:19" hidden="1" x14ac:dyDescent="0.2">
      <c r="A14484">
        <v>2871</v>
      </c>
      <c r="B14484" t="s">
        <v>23298</v>
      </c>
      <c r="C14484" t="s">
        <v>23297</v>
      </c>
      <c r="D14484">
        <v>9.32</v>
      </c>
      <c r="E14484">
        <v>25</v>
      </c>
      <c r="F14484" t="s">
        <v>22323</v>
      </c>
      <c r="H14484" t="s">
        <v>23</v>
      </c>
      <c r="I14484" t="s">
        <v>1414</v>
      </c>
      <c r="K14484"/>
      <c r="L14484" t="s">
        <v>23301</v>
      </c>
      <c r="M14484" t="s">
        <v>20396</v>
      </c>
      <c r="N14484">
        <v>4</v>
      </c>
      <c r="P14484" t="s">
        <v>20366</v>
      </c>
      <c r="Q14484" t="s">
        <v>23302</v>
      </c>
      <c r="S14484" t="s">
        <v>20368</v>
      </c>
    </row>
    <row r="14485" spans="1:19" hidden="1" x14ac:dyDescent="0.2">
      <c r="A14485">
        <v>2871</v>
      </c>
      <c r="B14485" t="s">
        <v>23298</v>
      </c>
      <c r="C14485" t="s">
        <v>105</v>
      </c>
      <c r="D14485">
        <v>9.36</v>
      </c>
      <c r="E14485">
        <v>20</v>
      </c>
      <c r="F14485" t="s">
        <v>79</v>
      </c>
      <c r="G14485" t="s">
        <v>23184</v>
      </c>
      <c r="H14485" t="s">
        <v>46</v>
      </c>
      <c r="I14485" t="s">
        <v>23303</v>
      </c>
      <c r="K14485"/>
      <c r="L14485" t="s">
        <v>23301</v>
      </c>
      <c r="M14485" t="s">
        <v>20396</v>
      </c>
      <c r="N14485">
        <v>4</v>
      </c>
      <c r="P14485" t="s">
        <v>20366</v>
      </c>
      <c r="Q14485" t="s">
        <v>23302</v>
      </c>
      <c r="S14485" t="s">
        <v>20368</v>
      </c>
    </row>
    <row r="14486" spans="1:19" hidden="1" x14ac:dyDescent="0.2">
      <c r="A14486">
        <v>2872</v>
      </c>
      <c r="B14486" t="s">
        <v>23304</v>
      </c>
      <c r="C14486" t="s">
        <v>105</v>
      </c>
      <c r="D14486">
        <v>18.7</v>
      </c>
      <c r="G14486" t="s">
        <v>12576</v>
      </c>
      <c r="H14486" t="s">
        <v>23</v>
      </c>
      <c r="I14486" t="s">
        <v>1455</v>
      </c>
      <c r="K14486"/>
      <c r="L14486" t="s">
        <v>23305</v>
      </c>
      <c r="M14486" t="s">
        <v>20396</v>
      </c>
      <c r="N14486">
        <v>4</v>
      </c>
      <c r="P14486" t="s">
        <v>20366</v>
      </c>
      <c r="Q14486" t="s">
        <v>23306</v>
      </c>
      <c r="S14486" t="s">
        <v>20368</v>
      </c>
    </row>
    <row r="14487" spans="1:19" hidden="1" x14ac:dyDescent="0.2">
      <c r="A14487">
        <v>2873</v>
      </c>
      <c r="B14487" t="s">
        <v>23307</v>
      </c>
      <c r="C14487" t="s">
        <v>21724</v>
      </c>
      <c r="D14487">
        <v>4.63</v>
      </c>
      <c r="E14487">
        <v>25</v>
      </c>
      <c r="G14487" t="s">
        <v>55</v>
      </c>
      <c r="H14487" t="s">
        <v>46</v>
      </c>
      <c r="I14487" t="s">
        <v>881</v>
      </c>
      <c r="K14487"/>
      <c r="L14487" t="s">
        <v>23308</v>
      </c>
      <c r="M14487" t="s">
        <v>20396</v>
      </c>
      <c r="N14487">
        <v>4</v>
      </c>
      <c r="P14487" t="s">
        <v>20366</v>
      </c>
      <c r="Q14487" t="s">
        <v>23309</v>
      </c>
      <c r="S14487" t="s">
        <v>20368</v>
      </c>
    </row>
    <row r="14488" spans="1:19" hidden="1" x14ac:dyDescent="0.2">
      <c r="A14488">
        <v>2873</v>
      </c>
      <c r="B14488" t="s">
        <v>23307</v>
      </c>
      <c r="C14488" t="s">
        <v>21494</v>
      </c>
      <c r="D14488">
        <v>4.75</v>
      </c>
      <c r="E14488">
        <v>25</v>
      </c>
      <c r="G14488" t="s">
        <v>55</v>
      </c>
      <c r="H14488" t="s">
        <v>46</v>
      </c>
      <c r="I14488" t="s">
        <v>881</v>
      </c>
      <c r="K14488"/>
      <c r="L14488" t="s">
        <v>23308</v>
      </c>
      <c r="M14488" t="s">
        <v>20396</v>
      </c>
      <c r="N14488">
        <v>4</v>
      </c>
      <c r="P14488" t="s">
        <v>20366</v>
      </c>
      <c r="Q14488" t="s">
        <v>23309</v>
      </c>
      <c r="S14488" t="s">
        <v>20368</v>
      </c>
    </row>
    <row r="14489" spans="1:19" hidden="1" x14ac:dyDescent="0.2">
      <c r="A14489">
        <v>2874</v>
      </c>
      <c r="B14489" t="s">
        <v>23310</v>
      </c>
      <c r="C14489" t="s">
        <v>105</v>
      </c>
      <c r="D14489">
        <v>10.95</v>
      </c>
      <c r="E14489">
        <v>15</v>
      </c>
      <c r="F14489" t="s">
        <v>79</v>
      </c>
      <c r="G14489" t="s">
        <v>55</v>
      </c>
      <c r="H14489" t="s">
        <v>46</v>
      </c>
      <c r="I14489" t="s">
        <v>22321</v>
      </c>
      <c r="J14489" t="s">
        <v>43</v>
      </c>
      <c r="K14489"/>
      <c r="L14489" t="s">
        <v>23311</v>
      </c>
      <c r="M14489" t="s">
        <v>20396</v>
      </c>
      <c r="N14489">
        <v>4</v>
      </c>
      <c r="P14489" t="s">
        <v>20366</v>
      </c>
      <c r="Q14489" t="s">
        <v>23312</v>
      </c>
      <c r="S14489" t="s">
        <v>20368</v>
      </c>
    </row>
    <row r="14490" spans="1:19" hidden="1" x14ac:dyDescent="0.2">
      <c r="A14490">
        <v>2874</v>
      </c>
      <c r="B14490" t="s">
        <v>23310</v>
      </c>
      <c r="C14490" t="s">
        <v>105</v>
      </c>
      <c r="D14490">
        <v>10.87</v>
      </c>
      <c r="E14490">
        <v>25</v>
      </c>
      <c r="F14490" t="s">
        <v>79</v>
      </c>
      <c r="G14490" t="s">
        <v>55</v>
      </c>
      <c r="H14490" t="s">
        <v>46</v>
      </c>
      <c r="I14490" t="s">
        <v>22321</v>
      </c>
      <c r="J14490" t="s">
        <v>43</v>
      </c>
      <c r="K14490"/>
      <c r="L14490" t="s">
        <v>23311</v>
      </c>
      <c r="M14490" t="s">
        <v>20396</v>
      </c>
      <c r="N14490">
        <v>4</v>
      </c>
      <c r="P14490" t="s">
        <v>20366</v>
      </c>
      <c r="Q14490" t="s">
        <v>23312</v>
      </c>
      <c r="S14490" t="s">
        <v>20368</v>
      </c>
    </row>
    <row r="14491" spans="1:19" hidden="1" x14ac:dyDescent="0.2">
      <c r="A14491">
        <v>2874</v>
      </c>
      <c r="B14491" t="s">
        <v>23310</v>
      </c>
      <c r="C14491" t="s">
        <v>105</v>
      </c>
      <c r="D14491">
        <v>10.8</v>
      </c>
      <c r="E14491">
        <v>35</v>
      </c>
      <c r="F14491" t="s">
        <v>79</v>
      </c>
      <c r="G14491" t="s">
        <v>55</v>
      </c>
      <c r="H14491" t="s">
        <v>46</v>
      </c>
      <c r="I14491" t="s">
        <v>22321</v>
      </c>
      <c r="J14491" t="s">
        <v>43</v>
      </c>
      <c r="K14491"/>
      <c r="L14491" t="s">
        <v>23311</v>
      </c>
      <c r="M14491" t="s">
        <v>20396</v>
      </c>
      <c r="N14491">
        <v>4</v>
      </c>
      <c r="P14491" t="s">
        <v>20366</v>
      </c>
      <c r="Q14491" t="s">
        <v>23312</v>
      </c>
      <c r="S14491" t="s">
        <v>20368</v>
      </c>
    </row>
    <row r="14492" spans="1:19" hidden="1" x14ac:dyDescent="0.2">
      <c r="A14492">
        <v>2874</v>
      </c>
      <c r="B14492" t="s">
        <v>23310</v>
      </c>
      <c r="C14492" t="s">
        <v>105</v>
      </c>
      <c r="D14492">
        <v>10.74</v>
      </c>
      <c r="E14492">
        <v>45</v>
      </c>
      <c r="F14492" t="s">
        <v>79</v>
      </c>
      <c r="G14492" t="s">
        <v>55</v>
      </c>
      <c r="H14492" t="s">
        <v>46</v>
      </c>
      <c r="I14492" t="s">
        <v>22321</v>
      </c>
      <c r="J14492" t="s">
        <v>43</v>
      </c>
      <c r="K14492"/>
      <c r="L14492" t="s">
        <v>23311</v>
      </c>
      <c r="M14492" t="s">
        <v>20396</v>
      </c>
      <c r="N14492">
        <v>4</v>
      </c>
      <c r="P14492" t="s">
        <v>20366</v>
      </c>
      <c r="Q14492" t="s">
        <v>23312</v>
      </c>
      <c r="S14492" t="s">
        <v>20368</v>
      </c>
    </row>
    <row r="14493" spans="1:19" hidden="1" x14ac:dyDescent="0.2">
      <c r="A14493">
        <v>2874</v>
      </c>
      <c r="B14493" t="s">
        <v>23310</v>
      </c>
      <c r="C14493" t="s">
        <v>105</v>
      </c>
      <c r="D14493">
        <v>10.7</v>
      </c>
      <c r="E14493">
        <v>20</v>
      </c>
      <c r="F14493" t="s">
        <v>79</v>
      </c>
      <c r="G14493" t="s">
        <v>23184</v>
      </c>
      <c r="H14493" t="s">
        <v>46</v>
      </c>
      <c r="I14493" t="s">
        <v>23303</v>
      </c>
      <c r="K14493"/>
      <c r="L14493" t="s">
        <v>23311</v>
      </c>
      <c r="M14493" t="s">
        <v>20396</v>
      </c>
      <c r="N14493">
        <v>4</v>
      </c>
      <c r="P14493" t="s">
        <v>20366</v>
      </c>
      <c r="Q14493" t="s">
        <v>23312</v>
      </c>
      <c r="S14493" t="s">
        <v>20368</v>
      </c>
    </row>
    <row r="14494" spans="1:19" hidden="1" x14ac:dyDescent="0.2">
      <c r="A14494">
        <v>2874</v>
      </c>
      <c r="B14494" t="s">
        <v>23310</v>
      </c>
      <c r="C14494" t="s">
        <v>105</v>
      </c>
      <c r="D14494">
        <v>11.06</v>
      </c>
      <c r="E14494">
        <v>20</v>
      </c>
      <c r="F14494" t="s">
        <v>23313</v>
      </c>
      <c r="G14494" t="s">
        <v>55</v>
      </c>
      <c r="H14494" t="s">
        <v>23</v>
      </c>
      <c r="I14494" t="s">
        <v>2919</v>
      </c>
      <c r="K14494"/>
      <c r="L14494" t="s">
        <v>23311</v>
      </c>
      <c r="M14494" t="s">
        <v>20396</v>
      </c>
      <c r="N14494">
        <v>4</v>
      </c>
      <c r="P14494" t="s">
        <v>20366</v>
      </c>
      <c r="Q14494" t="s">
        <v>23312</v>
      </c>
      <c r="S14494" t="s">
        <v>20368</v>
      </c>
    </row>
    <row r="14495" spans="1:19" hidden="1" x14ac:dyDescent="0.2">
      <c r="A14495">
        <v>2874</v>
      </c>
      <c r="B14495" t="s">
        <v>23310</v>
      </c>
      <c r="C14495" t="s">
        <v>23314</v>
      </c>
      <c r="D14495">
        <v>9.16</v>
      </c>
      <c r="E14495">
        <v>25</v>
      </c>
      <c r="F14495" t="s">
        <v>21914</v>
      </c>
      <c r="G14495" t="s">
        <v>12576</v>
      </c>
      <c r="H14495" t="s">
        <v>23</v>
      </c>
      <c r="I14495" t="s">
        <v>9846</v>
      </c>
      <c r="K14495"/>
      <c r="L14495" t="s">
        <v>23311</v>
      </c>
      <c r="M14495" t="s">
        <v>20396</v>
      </c>
      <c r="N14495">
        <v>4</v>
      </c>
      <c r="P14495" t="s">
        <v>20366</v>
      </c>
      <c r="Q14495" t="s">
        <v>23312</v>
      </c>
      <c r="S14495" t="s">
        <v>20368</v>
      </c>
    </row>
    <row r="14496" spans="1:19" hidden="1" x14ac:dyDescent="0.2">
      <c r="A14496">
        <v>2874</v>
      </c>
      <c r="B14496" t="s">
        <v>23310</v>
      </c>
      <c r="C14496" t="s">
        <v>23315</v>
      </c>
      <c r="D14496">
        <v>9.82</v>
      </c>
      <c r="E14496">
        <v>25</v>
      </c>
      <c r="F14496" t="s">
        <v>21914</v>
      </c>
      <c r="G14496" t="s">
        <v>12576</v>
      </c>
      <c r="H14496" t="s">
        <v>23</v>
      </c>
      <c r="I14496" t="s">
        <v>9846</v>
      </c>
      <c r="K14496"/>
      <c r="L14496" t="s">
        <v>23311</v>
      </c>
      <c r="M14496" t="s">
        <v>20396</v>
      </c>
      <c r="N14496">
        <v>4</v>
      </c>
      <c r="P14496" t="s">
        <v>20366</v>
      </c>
      <c r="Q14496" t="s">
        <v>23312</v>
      </c>
      <c r="S14496" t="s">
        <v>20368</v>
      </c>
    </row>
    <row r="14497" spans="1:19" hidden="1" x14ac:dyDescent="0.2">
      <c r="A14497">
        <v>2875</v>
      </c>
      <c r="B14497" t="s">
        <v>23316</v>
      </c>
      <c r="C14497" t="s">
        <v>105</v>
      </c>
      <c r="D14497">
        <v>4.1550000000000002</v>
      </c>
      <c r="E14497">
        <v>25</v>
      </c>
      <c r="F14497" t="s">
        <v>20530</v>
      </c>
      <c r="G14497" t="s">
        <v>246</v>
      </c>
      <c r="H14497" t="s">
        <v>46</v>
      </c>
      <c r="I14497" t="s">
        <v>23317</v>
      </c>
      <c r="K14497"/>
      <c r="L14497" t="s">
        <v>23318</v>
      </c>
      <c r="M14497" t="s">
        <v>20396</v>
      </c>
      <c r="N14497">
        <v>4</v>
      </c>
      <c r="P14497" t="s">
        <v>20366</v>
      </c>
      <c r="Q14497" t="s">
        <v>23319</v>
      </c>
      <c r="S14497" t="s">
        <v>20368</v>
      </c>
    </row>
    <row r="14498" spans="1:19" hidden="1" x14ac:dyDescent="0.2">
      <c r="A14498">
        <v>2875</v>
      </c>
      <c r="B14498" t="s">
        <v>23316</v>
      </c>
      <c r="C14498" t="s">
        <v>105</v>
      </c>
      <c r="D14498">
        <v>3.97</v>
      </c>
      <c r="E14498">
        <v>25</v>
      </c>
      <c r="F14498" t="s">
        <v>20530</v>
      </c>
      <c r="G14498" t="s">
        <v>55</v>
      </c>
      <c r="H14498" t="s">
        <v>46</v>
      </c>
      <c r="I14498" t="s">
        <v>23320</v>
      </c>
      <c r="K14498"/>
      <c r="L14498" t="s">
        <v>23318</v>
      </c>
      <c r="M14498" t="s">
        <v>20396</v>
      </c>
      <c r="N14498">
        <v>4</v>
      </c>
      <c r="P14498" t="s">
        <v>20366</v>
      </c>
      <c r="Q14498" t="s">
        <v>23319</v>
      </c>
      <c r="S14498" t="s">
        <v>20368</v>
      </c>
    </row>
    <row r="14499" spans="1:19" hidden="1" x14ac:dyDescent="0.2">
      <c r="A14499">
        <v>2875</v>
      </c>
      <c r="B14499" t="s">
        <v>23316</v>
      </c>
      <c r="C14499" t="s">
        <v>105</v>
      </c>
      <c r="D14499">
        <v>4.0410000000000004</v>
      </c>
      <c r="E14499">
        <v>25</v>
      </c>
      <c r="F14499" s="1" t="s">
        <v>23321</v>
      </c>
      <c r="G14499" t="s">
        <v>246</v>
      </c>
      <c r="H14499" t="s">
        <v>46</v>
      </c>
      <c r="I14499" t="s">
        <v>23317</v>
      </c>
      <c r="K14499"/>
      <c r="L14499" t="s">
        <v>23318</v>
      </c>
      <c r="M14499" t="s">
        <v>20396</v>
      </c>
      <c r="N14499">
        <v>4</v>
      </c>
      <c r="P14499" t="s">
        <v>20366</v>
      </c>
      <c r="Q14499" t="s">
        <v>23319</v>
      </c>
      <c r="S14499" t="s">
        <v>20368</v>
      </c>
    </row>
    <row r="14500" spans="1:19" hidden="1" x14ac:dyDescent="0.2">
      <c r="A14500">
        <v>2875</v>
      </c>
      <c r="B14500" t="s">
        <v>23316</v>
      </c>
      <c r="C14500" t="s">
        <v>105</v>
      </c>
      <c r="D14500">
        <v>3.9239999999999999</v>
      </c>
      <c r="E14500">
        <v>25</v>
      </c>
      <c r="F14500" s="1" t="s">
        <v>23322</v>
      </c>
      <c r="G14500" t="s">
        <v>246</v>
      </c>
      <c r="H14500" t="s">
        <v>46</v>
      </c>
      <c r="I14500" t="s">
        <v>23317</v>
      </c>
      <c r="K14500"/>
      <c r="L14500" t="s">
        <v>23318</v>
      </c>
      <c r="M14500" t="s">
        <v>20396</v>
      </c>
      <c r="N14500">
        <v>4</v>
      </c>
      <c r="P14500" t="s">
        <v>20366</v>
      </c>
      <c r="Q14500" t="s">
        <v>23319</v>
      </c>
      <c r="S14500" t="s">
        <v>20368</v>
      </c>
    </row>
    <row r="14501" spans="1:19" hidden="1" x14ac:dyDescent="0.2">
      <c r="A14501">
        <v>2875</v>
      </c>
      <c r="B14501" t="s">
        <v>23316</v>
      </c>
      <c r="C14501" t="s">
        <v>105</v>
      </c>
      <c r="D14501">
        <v>3.9</v>
      </c>
      <c r="E14501">
        <v>25</v>
      </c>
      <c r="F14501" s="1" t="s">
        <v>23323</v>
      </c>
      <c r="G14501" t="s">
        <v>246</v>
      </c>
      <c r="H14501" t="s">
        <v>46</v>
      </c>
      <c r="I14501" t="s">
        <v>23317</v>
      </c>
      <c r="K14501"/>
      <c r="L14501" t="s">
        <v>23318</v>
      </c>
      <c r="M14501" t="s">
        <v>20396</v>
      </c>
      <c r="N14501">
        <v>4</v>
      </c>
      <c r="P14501" t="s">
        <v>20366</v>
      </c>
      <c r="Q14501" t="s">
        <v>23319</v>
      </c>
      <c r="S14501" t="s">
        <v>20368</v>
      </c>
    </row>
    <row r="14502" spans="1:19" hidden="1" x14ac:dyDescent="0.2">
      <c r="A14502">
        <v>2875</v>
      </c>
      <c r="B14502" t="s">
        <v>23316</v>
      </c>
      <c r="C14502" t="s">
        <v>105</v>
      </c>
      <c r="D14502">
        <v>3.9279999999999999</v>
      </c>
      <c r="E14502">
        <v>25</v>
      </c>
      <c r="F14502" s="1" t="s">
        <v>23324</v>
      </c>
      <c r="G14502" t="s">
        <v>246</v>
      </c>
      <c r="H14502" t="s">
        <v>46</v>
      </c>
      <c r="I14502" t="s">
        <v>23317</v>
      </c>
      <c r="K14502"/>
      <c r="L14502" t="s">
        <v>23318</v>
      </c>
      <c r="M14502" t="s">
        <v>20396</v>
      </c>
      <c r="N14502">
        <v>4</v>
      </c>
      <c r="P14502" t="s">
        <v>20366</v>
      </c>
      <c r="Q14502" t="s">
        <v>23319</v>
      </c>
      <c r="S14502" t="s">
        <v>20368</v>
      </c>
    </row>
    <row r="14503" spans="1:19" hidden="1" x14ac:dyDescent="0.2">
      <c r="A14503">
        <v>2875</v>
      </c>
      <c r="B14503" t="s">
        <v>23316</v>
      </c>
      <c r="C14503" t="s">
        <v>105</v>
      </c>
      <c r="D14503">
        <v>3.9670000000000001</v>
      </c>
      <c r="E14503">
        <v>25</v>
      </c>
      <c r="F14503" s="1" t="s">
        <v>23325</v>
      </c>
      <c r="G14503" t="s">
        <v>246</v>
      </c>
      <c r="H14503" t="s">
        <v>46</v>
      </c>
      <c r="I14503" t="s">
        <v>23317</v>
      </c>
      <c r="K14503"/>
      <c r="L14503" t="s">
        <v>23318</v>
      </c>
      <c r="M14503" t="s">
        <v>20396</v>
      </c>
      <c r="N14503">
        <v>4</v>
      </c>
      <c r="P14503" t="s">
        <v>20366</v>
      </c>
      <c r="Q14503" t="s">
        <v>23319</v>
      </c>
      <c r="S14503" t="s">
        <v>20368</v>
      </c>
    </row>
    <row r="14504" spans="1:19" hidden="1" x14ac:dyDescent="0.2">
      <c r="A14504">
        <v>2875</v>
      </c>
      <c r="B14504" t="s">
        <v>23316</v>
      </c>
      <c r="C14504" t="s">
        <v>105</v>
      </c>
      <c r="D14504">
        <v>4.0049999999999999</v>
      </c>
      <c r="E14504">
        <v>25</v>
      </c>
      <c r="F14504" s="1" t="s">
        <v>23326</v>
      </c>
      <c r="G14504" t="s">
        <v>246</v>
      </c>
      <c r="H14504" t="s">
        <v>46</v>
      </c>
      <c r="I14504" t="s">
        <v>23317</v>
      </c>
      <c r="K14504"/>
      <c r="L14504" t="s">
        <v>23318</v>
      </c>
      <c r="M14504" t="s">
        <v>20396</v>
      </c>
      <c r="N14504">
        <v>4</v>
      </c>
      <c r="P14504" t="s">
        <v>20366</v>
      </c>
      <c r="Q14504" t="s">
        <v>23319</v>
      </c>
      <c r="S14504" t="s">
        <v>20368</v>
      </c>
    </row>
    <row r="14505" spans="1:19" hidden="1" x14ac:dyDescent="0.2">
      <c r="A14505">
        <v>2875</v>
      </c>
      <c r="B14505" t="s">
        <v>23316</v>
      </c>
      <c r="C14505" t="s">
        <v>105</v>
      </c>
      <c r="D14505">
        <v>4.05</v>
      </c>
      <c r="E14505">
        <v>25</v>
      </c>
      <c r="F14505" s="1" t="s">
        <v>23327</v>
      </c>
      <c r="G14505" t="s">
        <v>246</v>
      </c>
      <c r="H14505" t="s">
        <v>46</v>
      </c>
      <c r="I14505" t="s">
        <v>23317</v>
      </c>
      <c r="K14505"/>
      <c r="L14505" t="s">
        <v>23318</v>
      </c>
      <c r="M14505" t="s">
        <v>20396</v>
      </c>
      <c r="N14505">
        <v>4</v>
      </c>
      <c r="P14505" t="s">
        <v>20366</v>
      </c>
      <c r="Q14505" t="s">
        <v>23319</v>
      </c>
      <c r="S14505" t="s">
        <v>20368</v>
      </c>
    </row>
    <row r="14506" spans="1:19" hidden="1" x14ac:dyDescent="0.2">
      <c r="A14506">
        <v>2875</v>
      </c>
      <c r="B14506" t="s">
        <v>23316</v>
      </c>
      <c r="C14506" t="s">
        <v>105</v>
      </c>
      <c r="D14506">
        <v>4.0759999999999996</v>
      </c>
      <c r="E14506">
        <v>25</v>
      </c>
      <c r="F14506" s="1" t="s">
        <v>23328</v>
      </c>
      <c r="G14506" t="s">
        <v>246</v>
      </c>
      <c r="H14506" t="s">
        <v>46</v>
      </c>
      <c r="I14506" t="s">
        <v>23317</v>
      </c>
      <c r="K14506"/>
      <c r="L14506" t="s">
        <v>23318</v>
      </c>
      <c r="M14506" t="s">
        <v>20396</v>
      </c>
      <c r="N14506">
        <v>4</v>
      </c>
      <c r="P14506" t="s">
        <v>20366</v>
      </c>
      <c r="Q14506" t="s">
        <v>23319</v>
      </c>
      <c r="S14506" t="s">
        <v>20368</v>
      </c>
    </row>
    <row r="14507" spans="1:19" hidden="1" x14ac:dyDescent="0.2">
      <c r="A14507">
        <v>2876</v>
      </c>
      <c r="B14507" t="s">
        <v>23329</v>
      </c>
      <c r="C14507" t="s">
        <v>105</v>
      </c>
      <c r="D14507">
        <v>10.64</v>
      </c>
      <c r="E14507">
        <v>25.7</v>
      </c>
      <c r="G14507" t="s">
        <v>31</v>
      </c>
      <c r="H14507" t="s">
        <v>23</v>
      </c>
      <c r="I14507" t="s">
        <v>22330</v>
      </c>
      <c r="K14507"/>
      <c r="L14507" t="s">
        <v>23330</v>
      </c>
      <c r="M14507" t="s">
        <v>20365</v>
      </c>
      <c r="N14507">
        <v>8</v>
      </c>
      <c r="O14507" t="s">
        <v>23331</v>
      </c>
      <c r="P14507" t="s">
        <v>20366</v>
      </c>
      <c r="Q14507" t="s">
        <v>23332</v>
      </c>
      <c r="S14507" t="s">
        <v>20368</v>
      </c>
    </row>
    <row r="14508" spans="1:19" hidden="1" x14ac:dyDescent="0.2">
      <c r="A14508">
        <v>2876</v>
      </c>
      <c r="B14508" t="s">
        <v>23329</v>
      </c>
      <c r="C14508" t="s">
        <v>105</v>
      </c>
      <c r="D14508">
        <v>10.68</v>
      </c>
      <c r="E14508">
        <v>25</v>
      </c>
      <c r="F14508" t="s">
        <v>5530</v>
      </c>
      <c r="G14508" t="s">
        <v>55</v>
      </c>
      <c r="H14508" t="s">
        <v>46</v>
      </c>
      <c r="I14508" t="s">
        <v>23333</v>
      </c>
      <c r="K14508"/>
      <c r="L14508" t="s">
        <v>23330</v>
      </c>
      <c r="M14508" t="s">
        <v>20365</v>
      </c>
      <c r="N14508">
        <v>8</v>
      </c>
      <c r="O14508" t="s">
        <v>23331</v>
      </c>
      <c r="P14508" t="s">
        <v>20366</v>
      </c>
      <c r="Q14508" t="s">
        <v>23332</v>
      </c>
      <c r="S14508" t="s">
        <v>20368</v>
      </c>
    </row>
    <row r="14509" spans="1:19" hidden="1" x14ac:dyDescent="0.2">
      <c r="A14509">
        <v>2876</v>
      </c>
      <c r="B14509" t="s">
        <v>23329</v>
      </c>
      <c r="C14509" t="s">
        <v>105</v>
      </c>
      <c r="D14509">
        <v>10.49</v>
      </c>
      <c r="E14509">
        <v>20</v>
      </c>
      <c r="F14509" t="s">
        <v>62</v>
      </c>
      <c r="G14509" t="s">
        <v>55</v>
      </c>
      <c r="H14509" t="s">
        <v>23</v>
      </c>
      <c r="I14509" t="s">
        <v>2919</v>
      </c>
      <c r="K14509"/>
      <c r="L14509" t="s">
        <v>23330</v>
      </c>
      <c r="M14509" t="s">
        <v>20365</v>
      </c>
      <c r="N14509">
        <v>8</v>
      </c>
      <c r="O14509" t="s">
        <v>23331</v>
      </c>
      <c r="P14509" t="s">
        <v>20366</v>
      </c>
      <c r="Q14509" t="s">
        <v>23332</v>
      </c>
      <c r="S14509" t="s">
        <v>20368</v>
      </c>
    </row>
    <row r="14510" spans="1:19" hidden="1" x14ac:dyDescent="0.2">
      <c r="A14510">
        <v>2876</v>
      </c>
      <c r="B14510" t="s">
        <v>23329</v>
      </c>
      <c r="C14510" t="s">
        <v>105</v>
      </c>
      <c r="D14510">
        <v>10.7</v>
      </c>
      <c r="F14510" t="s">
        <v>62</v>
      </c>
      <c r="G14510" t="s">
        <v>12576</v>
      </c>
      <c r="H14510" t="s">
        <v>23</v>
      </c>
      <c r="I14510" t="s">
        <v>1455</v>
      </c>
      <c r="K14510"/>
      <c r="L14510" t="s">
        <v>23330</v>
      </c>
      <c r="M14510" t="s">
        <v>20365</v>
      </c>
      <c r="N14510">
        <v>8</v>
      </c>
      <c r="O14510" t="s">
        <v>23331</v>
      </c>
      <c r="P14510" t="s">
        <v>20366</v>
      </c>
      <c r="Q14510" t="s">
        <v>23332</v>
      </c>
      <c r="S14510" t="s">
        <v>20368</v>
      </c>
    </row>
    <row r="14511" spans="1:19" hidden="1" x14ac:dyDescent="0.2">
      <c r="A14511">
        <v>2877</v>
      </c>
      <c r="B14511" t="s">
        <v>23334</v>
      </c>
      <c r="C14511" t="s">
        <v>105</v>
      </c>
      <c r="D14511">
        <v>4.8</v>
      </c>
      <c r="E14511">
        <v>25</v>
      </c>
      <c r="G14511" t="s">
        <v>55</v>
      </c>
      <c r="H14511" t="s">
        <v>23</v>
      </c>
      <c r="I14511" t="s">
        <v>1884</v>
      </c>
      <c r="K14511"/>
      <c r="L14511" t="s">
        <v>23335</v>
      </c>
      <c r="M14511" t="s">
        <v>20396</v>
      </c>
      <c r="N14511">
        <v>4</v>
      </c>
      <c r="P14511" t="s">
        <v>20366</v>
      </c>
      <c r="Q14511" t="s">
        <v>23336</v>
      </c>
      <c r="S14511" t="s">
        <v>20368</v>
      </c>
    </row>
    <row r="14512" spans="1:19" hidden="1" x14ac:dyDescent="0.2">
      <c r="A14512">
        <v>2878</v>
      </c>
      <c r="B14512" t="s">
        <v>23337</v>
      </c>
      <c r="C14512" t="s">
        <v>105</v>
      </c>
      <c r="D14512">
        <v>3.8</v>
      </c>
      <c r="E14512">
        <v>20</v>
      </c>
      <c r="G14512" t="s">
        <v>55</v>
      </c>
      <c r="H14512" t="s">
        <v>46</v>
      </c>
      <c r="I14512" t="s">
        <v>23338</v>
      </c>
      <c r="K14512"/>
      <c r="L14512" t="s">
        <v>23339</v>
      </c>
      <c r="M14512" t="s">
        <v>20396</v>
      </c>
      <c r="N14512">
        <v>4</v>
      </c>
      <c r="P14512" t="s">
        <v>20366</v>
      </c>
      <c r="Q14512" t="s">
        <v>23340</v>
      </c>
      <c r="S14512" t="s">
        <v>20368</v>
      </c>
    </row>
    <row r="14513" spans="1:19" hidden="1" x14ac:dyDescent="0.2">
      <c r="A14513">
        <v>2879</v>
      </c>
      <c r="B14513" t="s">
        <v>23341</v>
      </c>
      <c r="C14513" t="s">
        <v>21669</v>
      </c>
      <c r="D14513">
        <v>3.92</v>
      </c>
      <c r="E14513">
        <v>25</v>
      </c>
      <c r="F14513" t="s">
        <v>23342</v>
      </c>
      <c r="G14513" t="s">
        <v>21484</v>
      </c>
      <c r="H14513" t="s">
        <v>46</v>
      </c>
      <c r="I14513" t="s">
        <v>21531</v>
      </c>
      <c r="K14513"/>
      <c r="L14513" t="s">
        <v>23343</v>
      </c>
      <c r="M14513" t="s">
        <v>20396</v>
      </c>
      <c r="N14513">
        <v>4</v>
      </c>
      <c r="P14513" t="s">
        <v>20366</v>
      </c>
      <c r="Q14513" t="s">
        <v>23344</v>
      </c>
      <c r="S14513" t="s">
        <v>20368</v>
      </c>
    </row>
    <row r="14514" spans="1:19" hidden="1" x14ac:dyDescent="0.2">
      <c r="A14514">
        <v>2879</v>
      </c>
      <c r="B14514" t="s">
        <v>23341</v>
      </c>
      <c r="C14514" t="s">
        <v>21672</v>
      </c>
      <c r="D14514">
        <v>6</v>
      </c>
      <c r="E14514">
        <v>25</v>
      </c>
      <c r="F14514" t="s">
        <v>23342</v>
      </c>
      <c r="G14514" t="s">
        <v>21484</v>
      </c>
      <c r="H14514" t="s">
        <v>46</v>
      </c>
      <c r="I14514" t="s">
        <v>21531</v>
      </c>
      <c r="K14514"/>
      <c r="L14514" t="s">
        <v>23343</v>
      </c>
      <c r="M14514" t="s">
        <v>20396</v>
      </c>
      <c r="N14514">
        <v>4</v>
      </c>
      <c r="P14514" t="s">
        <v>20366</v>
      </c>
      <c r="Q14514" t="s">
        <v>23344</v>
      </c>
      <c r="S14514" t="s">
        <v>20368</v>
      </c>
    </row>
    <row r="14515" spans="1:19" hidden="1" x14ac:dyDescent="0.2">
      <c r="A14515">
        <v>2879</v>
      </c>
      <c r="B14515" t="s">
        <v>23341</v>
      </c>
      <c r="C14515" t="s">
        <v>21552</v>
      </c>
      <c r="D14515">
        <v>3.77</v>
      </c>
      <c r="E14515" t="s">
        <v>414</v>
      </c>
      <c r="F14515" t="s">
        <v>23345</v>
      </c>
      <c r="G14515" t="s">
        <v>21484</v>
      </c>
      <c r="H14515" t="s">
        <v>46</v>
      </c>
      <c r="I14515" t="s">
        <v>21531</v>
      </c>
      <c r="K14515"/>
      <c r="L14515" t="s">
        <v>23343</v>
      </c>
      <c r="M14515" t="s">
        <v>20396</v>
      </c>
      <c r="N14515">
        <v>4</v>
      </c>
      <c r="P14515" t="s">
        <v>20366</v>
      </c>
      <c r="Q14515" t="s">
        <v>23344</v>
      </c>
      <c r="S14515" t="s">
        <v>20368</v>
      </c>
    </row>
    <row r="14516" spans="1:19" hidden="1" x14ac:dyDescent="0.2">
      <c r="A14516">
        <v>2879</v>
      </c>
      <c r="B14516" t="s">
        <v>23341</v>
      </c>
      <c r="C14516" t="s">
        <v>21559</v>
      </c>
      <c r="D14516">
        <v>5.36</v>
      </c>
      <c r="E14516" t="s">
        <v>414</v>
      </c>
      <c r="F14516" t="s">
        <v>23345</v>
      </c>
      <c r="G14516" t="s">
        <v>21484</v>
      </c>
      <c r="H14516" t="s">
        <v>46</v>
      </c>
      <c r="I14516" t="s">
        <v>21531</v>
      </c>
      <c r="K14516"/>
      <c r="L14516" t="s">
        <v>23343</v>
      </c>
      <c r="M14516" t="s">
        <v>20396</v>
      </c>
      <c r="N14516">
        <v>4</v>
      </c>
      <c r="P14516" t="s">
        <v>20366</v>
      </c>
      <c r="Q14516" t="s">
        <v>23344</v>
      </c>
      <c r="S14516" t="s">
        <v>20368</v>
      </c>
    </row>
    <row r="14517" spans="1:19" x14ac:dyDescent="0.2">
      <c r="A14517">
        <v>2879</v>
      </c>
      <c r="B14517" t="s">
        <v>23341</v>
      </c>
      <c r="C14517" t="s">
        <v>21669</v>
      </c>
      <c r="D14517">
        <v>3.82</v>
      </c>
      <c r="E14517">
        <v>25</v>
      </c>
      <c r="F14517" t="s">
        <v>20565</v>
      </c>
      <c r="G14517" t="s">
        <v>21553</v>
      </c>
      <c r="H14517" t="s">
        <v>36</v>
      </c>
      <c r="I14517" t="s">
        <v>21554</v>
      </c>
      <c r="L14517" t="s">
        <v>23343</v>
      </c>
      <c r="M14517" t="s">
        <v>20396</v>
      </c>
      <c r="N14517">
        <v>4</v>
      </c>
      <c r="P14517" t="s">
        <v>20366</v>
      </c>
      <c r="Q14517" t="s">
        <v>23344</v>
      </c>
      <c r="S14517" t="s">
        <v>20368</v>
      </c>
    </row>
    <row r="14518" spans="1:19" x14ac:dyDescent="0.2">
      <c r="A14518">
        <v>2879</v>
      </c>
      <c r="B14518" t="s">
        <v>23341</v>
      </c>
      <c r="C14518" t="s">
        <v>21672</v>
      </c>
      <c r="D14518">
        <v>5.93</v>
      </c>
      <c r="E14518">
        <v>25</v>
      </c>
      <c r="F14518" t="s">
        <v>20565</v>
      </c>
      <c r="G14518" t="s">
        <v>21553</v>
      </c>
      <c r="H14518" t="s">
        <v>36</v>
      </c>
      <c r="I14518" t="s">
        <v>21554</v>
      </c>
      <c r="L14518" t="s">
        <v>23343</v>
      </c>
      <c r="M14518" t="s">
        <v>20396</v>
      </c>
      <c r="N14518">
        <v>4</v>
      </c>
      <c r="P14518" t="s">
        <v>20366</v>
      </c>
      <c r="Q14518" t="s">
        <v>23344</v>
      </c>
      <c r="S14518" t="s">
        <v>20368</v>
      </c>
    </row>
    <row r="14519" spans="1:19" x14ac:dyDescent="0.2">
      <c r="A14519">
        <v>2879</v>
      </c>
      <c r="B14519" t="s">
        <v>23341</v>
      </c>
      <c r="C14519" t="s">
        <v>21552</v>
      </c>
      <c r="D14519">
        <v>3.67</v>
      </c>
      <c r="E14519" t="s">
        <v>414</v>
      </c>
      <c r="F14519" t="s">
        <v>23346</v>
      </c>
      <c r="G14519" t="s">
        <v>21553</v>
      </c>
      <c r="H14519" t="s">
        <v>36</v>
      </c>
      <c r="I14519" t="s">
        <v>21554</v>
      </c>
      <c r="L14519" t="s">
        <v>23343</v>
      </c>
      <c r="M14519" t="s">
        <v>20396</v>
      </c>
      <c r="N14519">
        <v>4</v>
      </c>
      <c r="P14519" t="s">
        <v>20366</v>
      </c>
      <c r="Q14519" t="s">
        <v>23344</v>
      </c>
      <c r="S14519" t="s">
        <v>20368</v>
      </c>
    </row>
    <row r="14520" spans="1:19" x14ac:dyDescent="0.2">
      <c r="A14520">
        <v>2879</v>
      </c>
      <c r="B14520" t="s">
        <v>23341</v>
      </c>
      <c r="C14520" t="s">
        <v>21559</v>
      </c>
      <c r="D14520">
        <v>5.3</v>
      </c>
      <c r="E14520" t="s">
        <v>414</v>
      </c>
      <c r="F14520" t="s">
        <v>23346</v>
      </c>
      <c r="G14520" t="s">
        <v>21553</v>
      </c>
      <c r="H14520" t="s">
        <v>36</v>
      </c>
      <c r="I14520" t="s">
        <v>21554</v>
      </c>
      <c r="L14520" t="s">
        <v>23343</v>
      </c>
      <c r="M14520" t="s">
        <v>20396</v>
      </c>
      <c r="N14520">
        <v>4</v>
      </c>
      <c r="P14520" t="s">
        <v>20366</v>
      </c>
      <c r="Q14520" t="s">
        <v>23344</v>
      </c>
      <c r="S14520" t="s">
        <v>20368</v>
      </c>
    </row>
    <row r="14521" spans="1:19" hidden="1" x14ac:dyDescent="0.2">
      <c r="A14521">
        <v>2880</v>
      </c>
      <c r="B14521" t="s">
        <v>23347</v>
      </c>
      <c r="C14521" t="s">
        <v>105</v>
      </c>
      <c r="D14521">
        <v>4.42</v>
      </c>
      <c r="E14521">
        <v>20</v>
      </c>
      <c r="F14521" t="s">
        <v>410</v>
      </c>
      <c r="G14521" t="s">
        <v>23348</v>
      </c>
      <c r="H14521" t="s">
        <v>46</v>
      </c>
      <c r="I14521" t="s">
        <v>21532</v>
      </c>
      <c r="J14521" t="s">
        <v>21503</v>
      </c>
      <c r="K14521"/>
      <c r="L14521" t="s">
        <v>23349</v>
      </c>
      <c r="M14521" t="s">
        <v>20365</v>
      </c>
      <c r="N14521">
        <v>8</v>
      </c>
      <c r="O14521" t="s">
        <v>23350</v>
      </c>
      <c r="P14521" t="s">
        <v>20366</v>
      </c>
      <c r="Q14521" t="s">
        <v>23351</v>
      </c>
      <c r="S14521" t="s">
        <v>20368</v>
      </c>
    </row>
    <row r="14522" spans="1:19" hidden="1" x14ac:dyDescent="0.2">
      <c r="A14522">
        <v>2880</v>
      </c>
      <c r="B14522" t="s">
        <v>23347</v>
      </c>
      <c r="C14522" t="s">
        <v>20452</v>
      </c>
      <c r="D14522">
        <v>5.41</v>
      </c>
      <c r="E14522">
        <v>20</v>
      </c>
      <c r="F14522" t="s">
        <v>410</v>
      </c>
      <c r="G14522" t="s">
        <v>23348</v>
      </c>
      <c r="H14522" t="s">
        <v>46</v>
      </c>
      <c r="I14522" t="s">
        <v>21532</v>
      </c>
      <c r="J14522" t="s">
        <v>21503</v>
      </c>
      <c r="K14522"/>
      <c r="L14522" t="s">
        <v>23349</v>
      </c>
      <c r="M14522" t="s">
        <v>20365</v>
      </c>
      <c r="N14522">
        <v>8</v>
      </c>
      <c r="O14522" t="s">
        <v>23350</v>
      </c>
      <c r="P14522" t="s">
        <v>20366</v>
      </c>
      <c r="Q14522" t="s">
        <v>23351</v>
      </c>
      <c r="S14522" t="s">
        <v>20368</v>
      </c>
    </row>
    <row r="14523" spans="1:19" hidden="1" x14ac:dyDescent="0.2">
      <c r="A14523">
        <v>2880</v>
      </c>
      <c r="B14523" t="s">
        <v>23347</v>
      </c>
      <c r="C14523" t="s">
        <v>105</v>
      </c>
      <c r="D14523">
        <v>4.4400000000000004</v>
      </c>
      <c r="E14523">
        <v>25</v>
      </c>
      <c r="F14523" t="s">
        <v>21526</v>
      </c>
      <c r="G14523" t="s">
        <v>20906</v>
      </c>
      <c r="H14523" t="s">
        <v>46</v>
      </c>
      <c r="I14523" t="s">
        <v>3085</v>
      </c>
      <c r="K14523"/>
      <c r="L14523" t="s">
        <v>23349</v>
      </c>
      <c r="M14523" t="s">
        <v>20365</v>
      </c>
      <c r="N14523">
        <v>8</v>
      </c>
      <c r="O14523" t="s">
        <v>23350</v>
      </c>
      <c r="P14523" t="s">
        <v>20366</v>
      </c>
      <c r="Q14523" t="s">
        <v>23351</v>
      </c>
      <c r="S14523" t="s">
        <v>20368</v>
      </c>
    </row>
    <row r="14524" spans="1:19" hidden="1" x14ac:dyDescent="0.2">
      <c r="A14524">
        <v>2880</v>
      </c>
      <c r="B14524" t="s">
        <v>23347</v>
      </c>
      <c r="C14524" t="s">
        <v>20452</v>
      </c>
      <c r="D14524">
        <v>5.44</v>
      </c>
      <c r="E14524">
        <v>25</v>
      </c>
      <c r="F14524" t="s">
        <v>21526</v>
      </c>
      <c r="G14524" t="s">
        <v>20906</v>
      </c>
      <c r="H14524" t="s">
        <v>46</v>
      </c>
      <c r="I14524" t="s">
        <v>3085</v>
      </c>
      <c r="K14524"/>
      <c r="L14524" t="s">
        <v>23349</v>
      </c>
      <c r="M14524" t="s">
        <v>20365</v>
      </c>
      <c r="N14524">
        <v>8</v>
      </c>
      <c r="O14524" t="s">
        <v>23350</v>
      </c>
      <c r="P14524" t="s">
        <v>20366</v>
      </c>
      <c r="Q14524" t="s">
        <v>23351</v>
      </c>
      <c r="S14524" t="s">
        <v>20368</v>
      </c>
    </row>
    <row r="14525" spans="1:19" hidden="1" x14ac:dyDescent="0.2">
      <c r="A14525">
        <v>2880</v>
      </c>
      <c r="B14525" t="s">
        <v>23347</v>
      </c>
      <c r="C14525" t="s">
        <v>105</v>
      </c>
      <c r="D14525">
        <v>4.28</v>
      </c>
      <c r="E14525">
        <v>25</v>
      </c>
      <c r="F14525" t="s">
        <v>20530</v>
      </c>
      <c r="G14525" t="s">
        <v>15920</v>
      </c>
      <c r="H14525" t="s">
        <v>23</v>
      </c>
      <c r="I14525" t="s">
        <v>20563</v>
      </c>
      <c r="K14525"/>
      <c r="L14525" t="s">
        <v>23349</v>
      </c>
      <c r="M14525" t="s">
        <v>20365</v>
      </c>
      <c r="N14525">
        <v>8</v>
      </c>
      <c r="O14525" t="s">
        <v>23350</v>
      </c>
      <c r="P14525" t="s">
        <v>20366</v>
      </c>
      <c r="Q14525" t="s">
        <v>23351</v>
      </c>
      <c r="S14525" t="s">
        <v>20368</v>
      </c>
    </row>
    <row r="14526" spans="1:19" hidden="1" x14ac:dyDescent="0.2">
      <c r="A14526">
        <v>2880</v>
      </c>
      <c r="B14526" t="s">
        <v>23347</v>
      </c>
      <c r="C14526" t="s">
        <v>20452</v>
      </c>
      <c r="D14526">
        <v>5</v>
      </c>
      <c r="E14526">
        <v>25</v>
      </c>
      <c r="F14526" t="s">
        <v>20530</v>
      </c>
      <c r="G14526" t="s">
        <v>15920</v>
      </c>
      <c r="H14526" t="s">
        <v>23</v>
      </c>
      <c r="I14526" t="s">
        <v>20563</v>
      </c>
      <c r="K14526"/>
      <c r="L14526" t="s">
        <v>23349</v>
      </c>
      <c r="M14526" t="s">
        <v>20365</v>
      </c>
      <c r="N14526">
        <v>8</v>
      </c>
      <c r="O14526" t="s">
        <v>23350</v>
      </c>
      <c r="P14526" t="s">
        <v>20366</v>
      </c>
      <c r="Q14526" t="s">
        <v>23351</v>
      </c>
      <c r="S14526" t="s">
        <v>20368</v>
      </c>
    </row>
    <row r="14527" spans="1:19" hidden="1" x14ac:dyDescent="0.2">
      <c r="A14527">
        <v>2880</v>
      </c>
      <c r="B14527" t="s">
        <v>23347</v>
      </c>
      <c r="C14527" t="s">
        <v>105</v>
      </c>
      <c r="D14527">
        <v>4.42</v>
      </c>
      <c r="E14527" t="s">
        <v>23352</v>
      </c>
      <c r="F14527" t="s">
        <v>22586</v>
      </c>
      <c r="G14527" t="s">
        <v>21484</v>
      </c>
      <c r="H14527" t="s">
        <v>23</v>
      </c>
      <c r="I14527" t="s">
        <v>683</v>
      </c>
      <c r="K14527"/>
      <c r="L14527" t="s">
        <v>23349</v>
      </c>
      <c r="M14527" t="s">
        <v>20365</v>
      </c>
      <c r="N14527">
        <v>8</v>
      </c>
      <c r="O14527" t="s">
        <v>23350</v>
      </c>
      <c r="P14527" t="s">
        <v>20366</v>
      </c>
      <c r="Q14527" t="s">
        <v>23351</v>
      </c>
      <c r="S14527" t="s">
        <v>20368</v>
      </c>
    </row>
    <row r="14528" spans="1:19" hidden="1" x14ac:dyDescent="0.2">
      <c r="A14528">
        <v>2880</v>
      </c>
      <c r="B14528" t="s">
        <v>23347</v>
      </c>
      <c r="C14528" t="s">
        <v>20452</v>
      </c>
      <c r="D14528">
        <v>5.41</v>
      </c>
      <c r="E14528" t="s">
        <v>23352</v>
      </c>
      <c r="F14528" t="s">
        <v>22586</v>
      </c>
      <c r="G14528" t="s">
        <v>21484</v>
      </c>
      <c r="H14528" t="s">
        <v>23</v>
      </c>
      <c r="I14528" t="s">
        <v>683</v>
      </c>
      <c r="K14528"/>
      <c r="L14528" t="s">
        <v>23349</v>
      </c>
      <c r="M14528" t="s">
        <v>20365</v>
      </c>
      <c r="N14528">
        <v>8</v>
      </c>
      <c r="O14528" t="s">
        <v>23350</v>
      </c>
      <c r="P14528" t="s">
        <v>20366</v>
      </c>
      <c r="Q14528" t="s">
        <v>23351</v>
      </c>
      <c r="S14528" t="s">
        <v>20368</v>
      </c>
    </row>
    <row r="14529" spans="1:19" hidden="1" x14ac:dyDescent="0.2">
      <c r="A14529">
        <v>2880</v>
      </c>
      <c r="B14529" t="s">
        <v>23347</v>
      </c>
      <c r="C14529" t="s">
        <v>105</v>
      </c>
      <c r="D14529">
        <v>4.42</v>
      </c>
      <c r="E14529">
        <v>20</v>
      </c>
      <c r="F14529" t="s">
        <v>23353</v>
      </c>
      <c r="H14529" t="s">
        <v>46</v>
      </c>
      <c r="I14529" t="s">
        <v>306</v>
      </c>
      <c r="K14529"/>
      <c r="L14529" t="s">
        <v>23349</v>
      </c>
      <c r="M14529" t="s">
        <v>20365</v>
      </c>
      <c r="N14529">
        <v>8</v>
      </c>
      <c r="O14529" t="s">
        <v>23350</v>
      </c>
      <c r="P14529" t="s">
        <v>20366</v>
      </c>
      <c r="Q14529" t="s">
        <v>23351</v>
      </c>
      <c r="S14529" t="s">
        <v>20368</v>
      </c>
    </row>
    <row r="14530" spans="1:19" hidden="1" x14ac:dyDescent="0.2">
      <c r="A14530">
        <v>2880</v>
      </c>
      <c r="B14530" t="s">
        <v>23347</v>
      </c>
      <c r="C14530" t="s">
        <v>20452</v>
      </c>
      <c r="D14530">
        <v>5.43</v>
      </c>
      <c r="E14530">
        <v>20</v>
      </c>
      <c r="F14530" t="s">
        <v>23353</v>
      </c>
      <c r="H14530" t="s">
        <v>46</v>
      </c>
      <c r="I14530" t="s">
        <v>306</v>
      </c>
      <c r="K14530"/>
      <c r="L14530" t="s">
        <v>23349</v>
      </c>
      <c r="M14530" t="s">
        <v>20365</v>
      </c>
      <c r="N14530">
        <v>8</v>
      </c>
      <c r="O14530" t="s">
        <v>23350</v>
      </c>
      <c r="P14530" t="s">
        <v>20366</v>
      </c>
      <c r="Q14530" t="s">
        <v>23351</v>
      </c>
      <c r="S14530" t="s">
        <v>20368</v>
      </c>
    </row>
    <row r="14531" spans="1:19" hidden="1" x14ac:dyDescent="0.2">
      <c r="A14531">
        <v>2880</v>
      </c>
      <c r="B14531" t="s">
        <v>23347</v>
      </c>
      <c r="C14531" t="s">
        <v>105</v>
      </c>
      <c r="D14531">
        <v>4.4400000000000004</v>
      </c>
      <c r="E14531">
        <v>25</v>
      </c>
      <c r="F14531" t="s">
        <v>11159</v>
      </c>
      <c r="G14531" t="s">
        <v>55</v>
      </c>
      <c r="H14531" t="s">
        <v>46</v>
      </c>
      <c r="I14531" t="s">
        <v>23354</v>
      </c>
      <c r="K14531"/>
      <c r="L14531" t="s">
        <v>23349</v>
      </c>
      <c r="M14531" t="s">
        <v>20365</v>
      </c>
      <c r="N14531">
        <v>8</v>
      </c>
      <c r="O14531" t="s">
        <v>23350</v>
      </c>
      <c r="P14531" t="s">
        <v>20366</v>
      </c>
      <c r="Q14531" t="s">
        <v>23351</v>
      </c>
      <c r="S14531" t="s">
        <v>20368</v>
      </c>
    </row>
    <row r="14532" spans="1:19" hidden="1" x14ac:dyDescent="0.2">
      <c r="A14532">
        <v>2880</v>
      </c>
      <c r="B14532" t="s">
        <v>23347</v>
      </c>
      <c r="C14532" t="s">
        <v>20452</v>
      </c>
      <c r="D14532">
        <v>5.45</v>
      </c>
      <c r="E14532">
        <v>25</v>
      </c>
      <c r="F14532" t="s">
        <v>11159</v>
      </c>
      <c r="G14532" t="s">
        <v>55</v>
      </c>
      <c r="H14532" t="s">
        <v>46</v>
      </c>
      <c r="I14532" t="s">
        <v>23354</v>
      </c>
      <c r="K14532"/>
      <c r="L14532" t="s">
        <v>23349</v>
      </c>
      <c r="M14532" t="s">
        <v>20365</v>
      </c>
      <c r="N14532">
        <v>8</v>
      </c>
      <c r="O14532" t="s">
        <v>23350</v>
      </c>
      <c r="P14532" t="s">
        <v>20366</v>
      </c>
      <c r="Q14532" t="s">
        <v>23351</v>
      </c>
      <c r="S14532" t="s">
        <v>20368</v>
      </c>
    </row>
    <row r="14533" spans="1:19" hidden="1" x14ac:dyDescent="0.2">
      <c r="A14533">
        <v>2881</v>
      </c>
      <c r="B14533" t="s">
        <v>23355</v>
      </c>
      <c r="C14533" t="s">
        <v>105</v>
      </c>
      <c r="D14533">
        <v>4.3600000000000003</v>
      </c>
      <c r="E14533">
        <v>25</v>
      </c>
      <c r="F14533" t="s">
        <v>21526</v>
      </c>
      <c r="G14533" t="s">
        <v>20906</v>
      </c>
      <c r="H14533" t="s">
        <v>46</v>
      </c>
      <c r="I14533" t="s">
        <v>3085</v>
      </c>
      <c r="K14533"/>
      <c r="L14533" t="s">
        <v>23356</v>
      </c>
      <c r="M14533" t="s">
        <v>20396</v>
      </c>
      <c r="N14533">
        <v>4</v>
      </c>
      <c r="P14533" t="s">
        <v>20366</v>
      </c>
      <c r="Q14533" t="s">
        <v>23357</v>
      </c>
      <c r="S14533" t="s">
        <v>20368</v>
      </c>
    </row>
    <row r="14534" spans="1:19" hidden="1" x14ac:dyDescent="0.2">
      <c r="A14534">
        <v>2881</v>
      </c>
      <c r="B14534" t="s">
        <v>23355</v>
      </c>
      <c r="C14534" t="s">
        <v>20452</v>
      </c>
      <c r="D14534">
        <v>5.37</v>
      </c>
      <c r="E14534">
        <v>25</v>
      </c>
      <c r="F14534" t="s">
        <v>21526</v>
      </c>
      <c r="G14534" t="s">
        <v>20906</v>
      </c>
      <c r="H14534" t="s">
        <v>46</v>
      </c>
      <c r="I14534" t="s">
        <v>3085</v>
      </c>
      <c r="K14534"/>
      <c r="L14534" t="s">
        <v>23356</v>
      </c>
      <c r="M14534" t="s">
        <v>20396</v>
      </c>
      <c r="N14534">
        <v>4</v>
      </c>
      <c r="P14534" t="s">
        <v>20366</v>
      </c>
      <c r="Q14534" t="s">
        <v>23357</v>
      </c>
      <c r="S14534" t="s">
        <v>20368</v>
      </c>
    </row>
    <row r="14535" spans="1:19" hidden="1" x14ac:dyDescent="0.2">
      <c r="A14535">
        <v>2882</v>
      </c>
      <c r="B14535" t="s">
        <v>23358</v>
      </c>
      <c r="C14535" t="s">
        <v>105</v>
      </c>
      <c r="D14535">
        <v>4.3499999999999996</v>
      </c>
      <c r="E14535">
        <v>25</v>
      </c>
      <c r="F14535" t="s">
        <v>23359</v>
      </c>
      <c r="G14535" t="s">
        <v>15920</v>
      </c>
      <c r="H14535" t="s">
        <v>46</v>
      </c>
      <c r="I14535" t="s">
        <v>47</v>
      </c>
      <c r="K14535"/>
      <c r="L14535" t="s">
        <v>23360</v>
      </c>
      <c r="M14535" t="s">
        <v>20396</v>
      </c>
      <c r="N14535">
        <v>4</v>
      </c>
      <c r="P14535" t="s">
        <v>20366</v>
      </c>
      <c r="Q14535" t="s">
        <v>23361</v>
      </c>
      <c r="S14535" t="s">
        <v>20368</v>
      </c>
    </row>
    <row r="14536" spans="1:19" hidden="1" x14ac:dyDescent="0.2">
      <c r="A14536">
        <v>2882</v>
      </c>
      <c r="B14536" t="s">
        <v>23358</v>
      </c>
      <c r="C14536" t="s">
        <v>20452</v>
      </c>
      <c r="D14536">
        <v>5.44</v>
      </c>
      <c r="E14536">
        <v>25</v>
      </c>
      <c r="F14536" t="s">
        <v>23359</v>
      </c>
      <c r="G14536" t="s">
        <v>15920</v>
      </c>
      <c r="H14536" t="s">
        <v>46</v>
      </c>
      <c r="I14536" t="s">
        <v>47</v>
      </c>
      <c r="K14536"/>
      <c r="L14536" t="s">
        <v>23360</v>
      </c>
      <c r="M14536" t="s">
        <v>20396</v>
      </c>
      <c r="N14536">
        <v>4</v>
      </c>
      <c r="P14536" t="s">
        <v>20366</v>
      </c>
      <c r="Q14536" t="s">
        <v>23361</v>
      </c>
      <c r="S14536" t="s">
        <v>20368</v>
      </c>
    </row>
    <row r="14537" spans="1:19" hidden="1" x14ac:dyDescent="0.2">
      <c r="A14537">
        <v>2882</v>
      </c>
      <c r="B14537" t="s">
        <v>23358</v>
      </c>
      <c r="C14537" t="s">
        <v>105</v>
      </c>
      <c r="D14537">
        <v>4.2699999999999996</v>
      </c>
      <c r="E14537">
        <v>25</v>
      </c>
      <c r="F14537" t="s">
        <v>21526</v>
      </c>
      <c r="G14537" t="s">
        <v>20906</v>
      </c>
      <c r="H14537" t="s">
        <v>46</v>
      </c>
      <c r="I14537" t="s">
        <v>3085</v>
      </c>
      <c r="K14537"/>
      <c r="L14537" t="s">
        <v>23360</v>
      </c>
      <c r="M14537" t="s">
        <v>20396</v>
      </c>
      <c r="N14537">
        <v>4</v>
      </c>
      <c r="P14537" t="s">
        <v>20366</v>
      </c>
      <c r="Q14537" t="s">
        <v>23361</v>
      </c>
      <c r="S14537" t="s">
        <v>20368</v>
      </c>
    </row>
    <row r="14538" spans="1:19" hidden="1" x14ac:dyDescent="0.2">
      <c r="A14538">
        <v>2882</v>
      </c>
      <c r="B14538" t="s">
        <v>23358</v>
      </c>
      <c r="C14538" t="s">
        <v>20452</v>
      </c>
      <c r="D14538">
        <v>5.37</v>
      </c>
      <c r="E14538">
        <v>25</v>
      </c>
      <c r="F14538" t="s">
        <v>21526</v>
      </c>
      <c r="G14538" t="s">
        <v>20906</v>
      </c>
      <c r="H14538" t="s">
        <v>46</v>
      </c>
      <c r="I14538" t="s">
        <v>3085</v>
      </c>
      <c r="K14538"/>
      <c r="L14538" t="s">
        <v>23360</v>
      </c>
      <c r="M14538" t="s">
        <v>20396</v>
      </c>
      <c r="N14538">
        <v>4</v>
      </c>
      <c r="P14538" t="s">
        <v>20366</v>
      </c>
      <c r="Q14538" t="s">
        <v>23361</v>
      </c>
      <c r="S14538" t="s">
        <v>20368</v>
      </c>
    </row>
    <row r="14539" spans="1:19" hidden="1" x14ac:dyDescent="0.2">
      <c r="A14539">
        <v>2883</v>
      </c>
      <c r="B14539" t="s">
        <v>23362</v>
      </c>
      <c r="C14539" t="s">
        <v>105</v>
      </c>
      <c r="D14539">
        <v>2.2000000000000002</v>
      </c>
      <c r="E14539">
        <v>20</v>
      </c>
      <c r="F14539" s="1" t="s">
        <v>23363</v>
      </c>
      <c r="G14539" t="s">
        <v>21484</v>
      </c>
      <c r="H14539" t="s">
        <v>23</v>
      </c>
      <c r="I14539" t="s">
        <v>20909</v>
      </c>
      <c r="K14539"/>
      <c r="L14539" t="s">
        <v>23364</v>
      </c>
      <c r="M14539" t="s">
        <v>26</v>
      </c>
      <c r="N14539">
        <v>2</v>
      </c>
      <c r="P14539" t="s">
        <v>20366</v>
      </c>
      <c r="Q14539" t="s">
        <v>23365</v>
      </c>
      <c r="S14539" t="s">
        <v>20368</v>
      </c>
    </row>
    <row r="14540" spans="1:19" hidden="1" x14ac:dyDescent="0.2">
      <c r="A14540">
        <v>2883</v>
      </c>
      <c r="B14540" t="s">
        <v>23362</v>
      </c>
      <c r="C14540" t="s">
        <v>20452</v>
      </c>
      <c r="D14540">
        <v>6.55</v>
      </c>
      <c r="E14540" t="s">
        <v>383</v>
      </c>
      <c r="F14540" s="1" t="s">
        <v>23363</v>
      </c>
      <c r="G14540" t="s">
        <v>21484</v>
      </c>
      <c r="H14540" t="s">
        <v>46</v>
      </c>
      <c r="I14540" t="s">
        <v>20909</v>
      </c>
      <c r="K14540"/>
      <c r="L14540" t="s">
        <v>23364</v>
      </c>
      <c r="M14540" t="s">
        <v>26</v>
      </c>
      <c r="N14540">
        <v>2</v>
      </c>
      <c r="P14540" t="s">
        <v>20366</v>
      </c>
      <c r="Q14540" t="s">
        <v>23365</v>
      </c>
      <c r="S14540" t="s">
        <v>20368</v>
      </c>
    </row>
    <row r="14541" spans="1:19" hidden="1" x14ac:dyDescent="0.2">
      <c r="A14541">
        <v>2884</v>
      </c>
      <c r="B14541" t="s">
        <v>23366</v>
      </c>
      <c r="C14541" t="s">
        <v>105</v>
      </c>
      <c r="D14541">
        <v>2.92</v>
      </c>
      <c r="E14541">
        <v>25</v>
      </c>
      <c r="F14541" t="s">
        <v>79</v>
      </c>
      <c r="G14541" t="s">
        <v>55</v>
      </c>
      <c r="H14541" t="s">
        <v>46</v>
      </c>
      <c r="I14541" t="s">
        <v>311</v>
      </c>
      <c r="K14541"/>
      <c r="L14541" t="s">
        <v>23367</v>
      </c>
      <c r="M14541" t="s">
        <v>26</v>
      </c>
      <c r="N14541">
        <v>2</v>
      </c>
      <c r="P14541" t="s">
        <v>20366</v>
      </c>
      <c r="Q14541" t="s">
        <v>23368</v>
      </c>
      <c r="S14541" t="s">
        <v>20368</v>
      </c>
    </row>
    <row r="14542" spans="1:19" hidden="1" x14ac:dyDescent="0.2">
      <c r="A14542">
        <v>2884</v>
      </c>
      <c r="B14542" t="s">
        <v>23366</v>
      </c>
      <c r="C14542" t="s">
        <v>20452</v>
      </c>
      <c r="D14542">
        <v>5.88</v>
      </c>
      <c r="E14542">
        <v>25</v>
      </c>
      <c r="F14542" t="s">
        <v>79</v>
      </c>
      <c r="G14542" t="s">
        <v>55</v>
      </c>
      <c r="H14542" t="s">
        <v>46</v>
      </c>
      <c r="I14542" t="s">
        <v>311</v>
      </c>
      <c r="K14542"/>
      <c r="L14542" t="s">
        <v>23367</v>
      </c>
      <c r="M14542" t="s">
        <v>26</v>
      </c>
      <c r="N14542">
        <v>2</v>
      </c>
      <c r="P14542" t="s">
        <v>20366</v>
      </c>
      <c r="Q14542" t="s">
        <v>23368</v>
      </c>
      <c r="S14542" t="s">
        <v>20368</v>
      </c>
    </row>
    <row r="14543" spans="1:19" hidden="1" x14ac:dyDescent="0.2">
      <c r="A14543">
        <v>2884</v>
      </c>
      <c r="B14543" t="s">
        <v>23366</v>
      </c>
      <c r="C14543" t="s">
        <v>20381</v>
      </c>
      <c r="D14543">
        <v>3.43</v>
      </c>
      <c r="E14543" t="s">
        <v>414</v>
      </c>
      <c r="F14543" t="s">
        <v>79</v>
      </c>
      <c r="G14543" t="s">
        <v>55</v>
      </c>
      <c r="H14543" t="s">
        <v>46</v>
      </c>
      <c r="I14543" t="s">
        <v>311</v>
      </c>
      <c r="K14543"/>
      <c r="L14543" t="s">
        <v>23367</v>
      </c>
      <c r="M14543" t="s">
        <v>26</v>
      </c>
      <c r="N14543">
        <v>2</v>
      </c>
      <c r="P14543" t="s">
        <v>20366</v>
      </c>
      <c r="Q14543" t="s">
        <v>23368</v>
      </c>
      <c r="S14543" t="s">
        <v>20368</v>
      </c>
    </row>
    <row r="14544" spans="1:19" hidden="1" x14ac:dyDescent="0.2">
      <c r="A14544">
        <v>2884</v>
      </c>
      <c r="B14544" t="s">
        <v>23366</v>
      </c>
      <c r="C14544" t="s">
        <v>20471</v>
      </c>
      <c r="D14544">
        <v>6.36</v>
      </c>
      <c r="E14544" t="s">
        <v>414</v>
      </c>
      <c r="F14544" t="s">
        <v>79</v>
      </c>
      <c r="G14544" t="s">
        <v>55</v>
      </c>
      <c r="H14544" t="s">
        <v>46</v>
      </c>
      <c r="I14544" t="s">
        <v>311</v>
      </c>
      <c r="K14544"/>
      <c r="L14544" t="s">
        <v>23367</v>
      </c>
      <c r="M14544" t="s">
        <v>26</v>
      </c>
      <c r="N14544">
        <v>2</v>
      </c>
      <c r="P14544" t="s">
        <v>20366</v>
      </c>
      <c r="Q14544" t="s">
        <v>23368</v>
      </c>
      <c r="S14544" t="s">
        <v>20368</v>
      </c>
    </row>
    <row r="14545" spans="1:19" hidden="1" x14ac:dyDescent="0.2">
      <c r="A14545">
        <v>2884</v>
      </c>
      <c r="B14545" t="s">
        <v>23366</v>
      </c>
      <c r="C14545" t="s">
        <v>105</v>
      </c>
      <c r="D14545">
        <v>2.94</v>
      </c>
      <c r="E14545">
        <v>25</v>
      </c>
      <c r="F14545" t="s">
        <v>79</v>
      </c>
      <c r="G14545" t="s">
        <v>55</v>
      </c>
      <c r="H14545" t="s">
        <v>23</v>
      </c>
      <c r="I14545" t="s">
        <v>21540</v>
      </c>
      <c r="K14545"/>
      <c r="L14545" t="s">
        <v>23367</v>
      </c>
      <c r="M14545" t="s">
        <v>26</v>
      </c>
      <c r="N14545">
        <v>2</v>
      </c>
      <c r="P14545" t="s">
        <v>20366</v>
      </c>
      <c r="Q14545" t="s">
        <v>23368</v>
      </c>
      <c r="S14545" t="s">
        <v>20368</v>
      </c>
    </row>
    <row r="14546" spans="1:19" hidden="1" x14ac:dyDescent="0.2">
      <c r="A14546">
        <v>2884</v>
      </c>
      <c r="B14546" t="s">
        <v>23366</v>
      </c>
      <c r="C14546" t="s">
        <v>20452</v>
      </c>
      <c r="D14546">
        <v>5.88</v>
      </c>
      <c r="E14546">
        <v>25</v>
      </c>
      <c r="F14546" t="s">
        <v>79</v>
      </c>
      <c r="G14546" t="s">
        <v>55</v>
      </c>
      <c r="H14546" t="s">
        <v>23</v>
      </c>
      <c r="I14546" t="s">
        <v>21540</v>
      </c>
      <c r="K14546"/>
      <c r="L14546" t="s">
        <v>23367</v>
      </c>
      <c r="M14546" t="s">
        <v>26</v>
      </c>
      <c r="N14546">
        <v>2</v>
      </c>
      <c r="P14546" t="s">
        <v>20366</v>
      </c>
      <c r="Q14546" t="s">
        <v>23368</v>
      </c>
      <c r="S14546" t="s">
        <v>20368</v>
      </c>
    </row>
    <row r="14547" spans="1:19" hidden="1" x14ac:dyDescent="0.2">
      <c r="A14547">
        <v>2885</v>
      </c>
      <c r="B14547" t="s">
        <v>23369</v>
      </c>
      <c r="C14547" t="s">
        <v>105</v>
      </c>
      <c r="D14547">
        <v>3</v>
      </c>
      <c r="E14547">
        <v>25</v>
      </c>
      <c r="F14547" t="s">
        <v>79</v>
      </c>
      <c r="G14547" t="s">
        <v>55</v>
      </c>
      <c r="H14547" t="s">
        <v>23</v>
      </c>
      <c r="I14547" t="s">
        <v>21540</v>
      </c>
      <c r="K14547"/>
      <c r="L14547" t="s">
        <v>23370</v>
      </c>
      <c r="M14547" t="s">
        <v>20396</v>
      </c>
      <c r="N14547">
        <v>4</v>
      </c>
      <c r="P14547" t="s">
        <v>20366</v>
      </c>
      <c r="Q14547" t="s">
        <v>23371</v>
      </c>
      <c r="S14547" t="s">
        <v>20368</v>
      </c>
    </row>
    <row r="14548" spans="1:19" hidden="1" x14ac:dyDescent="0.2">
      <c r="A14548">
        <v>2885</v>
      </c>
      <c r="B14548" t="s">
        <v>23369</v>
      </c>
      <c r="C14548" t="s">
        <v>20452</v>
      </c>
      <c r="D14548">
        <v>5.84</v>
      </c>
      <c r="E14548">
        <v>25</v>
      </c>
      <c r="F14548" t="s">
        <v>79</v>
      </c>
      <c r="G14548" t="s">
        <v>55</v>
      </c>
      <c r="H14548" t="s">
        <v>23</v>
      </c>
      <c r="I14548" t="s">
        <v>21540</v>
      </c>
      <c r="K14548"/>
      <c r="L14548" t="s">
        <v>23370</v>
      </c>
      <c r="M14548" t="s">
        <v>20396</v>
      </c>
      <c r="N14548">
        <v>4</v>
      </c>
      <c r="P14548" t="s">
        <v>20366</v>
      </c>
      <c r="Q14548" t="s">
        <v>23371</v>
      </c>
      <c r="S14548" t="s">
        <v>20368</v>
      </c>
    </row>
    <row r="14549" spans="1:19" hidden="1" x14ac:dyDescent="0.2">
      <c r="A14549">
        <v>2886</v>
      </c>
      <c r="B14549" t="s">
        <v>23372</v>
      </c>
      <c r="C14549" t="s">
        <v>105</v>
      </c>
      <c r="D14549">
        <v>3.44</v>
      </c>
      <c r="E14549" t="s">
        <v>2267</v>
      </c>
      <c r="F14549" t="s">
        <v>21824</v>
      </c>
      <c r="G14549" t="s">
        <v>55</v>
      </c>
      <c r="H14549" t="s">
        <v>46</v>
      </c>
      <c r="I14549" t="s">
        <v>21825</v>
      </c>
      <c r="K14549"/>
      <c r="L14549" t="s">
        <v>23373</v>
      </c>
      <c r="M14549" t="s">
        <v>26</v>
      </c>
      <c r="N14549">
        <v>2</v>
      </c>
      <c r="P14549" t="s">
        <v>20366</v>
      </c>
      <c r="Q14549" t="s">
        <v>23374</v>
      </c>
      <c r="S14549" t="s">
        <v>20368</v>
      </c>
    </row>
    <row r="14550" spans="1:19" hidden="1" x14ac:dyDescent="0.2">
      <c r="A14550">
        <v>2886</v>
      </c>
      <c r="B14550" t="s">
        <v>23372</v>
      </c>
      <c r="C14550" t="s">
        <v>20452</v>
      </c>
      <c r="D14550">
        <v>4.87</v>
      </c>
      <c r="E14550" t="s">
        <v>2267</v>
      </c>
      <c r="F14550" t="s">
        <v>21824</v>
      </c>
      <c r="G14550" t="s">
        <v>55</v>
      </c>
      <c r="H14550" t="s">
        <v>46</v>
      </c>
      <c r="I14550" t="s">
        <v>21825</v>
      </c>
      <c r="K14550"/>
      <c r="L14550" t="s">
        <v>23373</v>
      </c>
      <c r="M14550" t="s">
        <v>26</v>
      </c>
      <c r="N14550">
        <v>2</v>
      </c>
      <c r="P14550" t="s">
        <v>20366</v>
      </c>
      <c r="Q14550" t="s">
        <v>23374</v>
      </c>
      <c r="S14550" t="s">
        <v>20368</v>
      </c>
    </row>
    <row r="14551" spans="1:19" hidden="1" x14ac:dyDescent="0.2">
      <c r="A14551">
        <v>2887</v>
      </c>
      <c r="B14551" t="s">
        <v>23375</v>
      </c>
      <c r="C14551" t="s">
        <v>21552</v>
      </c>
      <c r="D14551">
        <v>3.15</v>
      </c>
      <c r="E14551" t="s">
        <v>2267</v>
      </c>
      <c r="F14551" t="s">
        <v>21824</v>
      </c>
      <c r="G14551" t="s">
        <v>55</v>
      </c>
      <c r="H14551" t="s">
        <v>46</v>
      </c>
      <c r="I14551" t="s">
        <v>21825</v>
      </c>
      <c r="K14551"/>
      <c r="L14551" t="s">
        <v>23376</v>
      </c>
      <c r="M14551" t="s">
        <v>20860</v>
      </c>
      <c r="N14551">
        <v>4</v>
      </c>
      <c r="O14551" t="s">
        <v>23377</v>
      </c>
      <c r="P14551" t="s">
        <v>20366</v>
      </c>
      <c r="Q14551" t="s">
        <v>23378</v>
      </c>
      <c r="S14551" t="s">
        <v>20368</v>
      </c>
    </row>
    <row r="14552" spans="1:19" hidden="1" x14ac:dyDescent="0.2">
      <c r="A14552">
        <v>2887</v>
      </c>
      <c r="B14552" t="s">
        <v>23375</v>
      </c>
      <c r="C14552" t="s">
        <v>21559</v>
      </c>
      <c r="D14552">
        <v>5.2450000000000001</v>
      </c>
      <c r="E14552" t="s">
        <v>2267</v>
      </c>
      <c r="F14552" t="s">
        <v>21824</v>
      </c>
      <c r="G14552" t="s">
        <v>55</v>
      </c>
      <c r="H14552" t="s">
        <v>46</v>
      </c>
      <c r="I14552" t="s">
        <v>21825</v>
      </c>
      <c r="K14552"/>
      <c r="L14552" t="s">
        <v>23376</v>
      </c>
      <c r="M14552" t="s">
        <v>20860</v>
      </c>
      <c r="N14552">
        <v>4</v>
      </c>
      <c r="O14552" t="s">
        <v>23377</v>
      </c>
      <c r="P14552" t="s">
        <v>20366</v>
      </c>
      <c r="Q14552" t="s">
        <v>23378</v>
      </c>
      <c r="S14552" t="s">
        <v>20368</v>
      </c>
    </row>
    <row r="14553" spans="1:19" hidden="1" x14ac:dyDescent="0.2">
      <c r="A14553">
        <v>2887</v>
      </c>
      <c r="B14553" t="s">
        <v>23375</v>
      </c>
      <c r="C14553" t="s">
        <v>21669</v>
      </c>
      <c r="D14553">
        <v>3.09</v>
      </c>
      <c r="E14553" t="s">
        <v>2267</v>
      </c>
      <c r="F14553" t="s">
        <v>21824</v>
      </c>
      <c r="G14553" t="s">
        <v>55</v>
      </c>
      <c r="H14553" t="s">
        <v>46</v>
      </c>
      <c r="I14553" t="s">
        <v>21825</v>
      </c>
      <c r="K14553"/>
      <c r="L14553" t="s">
        <v>23376</v>
      </c>
      <c r="M14553" t="s">
        <v>20860</v>
      </c>
      <c r="N14553">
        <v>4</v>
      </c>
      <c r="O14553" t="s">
        <v>23377</v>
      </c>
      <c r="P14553" t="s">
        <v>20366</v>
      </c>
      <c r="Q14553" t="s">
        <v>23378</v>
      </c>
      <c r="S14553" t="s">
        <v>20368</v>
      </c>
    </row>
    <row r="14554" spans="1:19" hidden="1" x14ac:dyDescent="0.2">
      <c r="A14554">
        <v>2887</v>
      </c>
      <c r="B14554" t="s">
        <v>23375</v>
      </c>
      <c r="C14554" t="s">
        <v>21672</v>
      </c>
      <c r="D14554">
        <v>4.5999999999999996</v>
      </c>
      <c r="E14554" t="s">
        <v>2267</v>
      </c>
      <c r="F14554" t="s">
        <v>21824</v>
      </c>
      <c r="G14554" t="s">
        <v>55</v>
      </c>
      <c r="H14554" t="s">
        <v>46</v>
      </c>
      <c r="I14554" t="s">
        <v>21825</v>
      </c>
      <c r="K14554"/>
      <c r="L14554" t="s">
        <v>23376</v>
      </c>
      <c r="M14554" t="s">
        <v>20860</v>
      </c>
      <c r="N14554">
        <v>4</v>
      </c>
      <c r="O14554" t="s">
        <v>23377</v>
      </c>
      <c r="P14554" t="s">
        <v>20366</v>
      </c>
      <c r="Q14554" t="s">
        <v>23378</v>
      </c>
      <c r="S14554" t="s">
        <v>20368</v>
      </c>
    </row>
    <row r="14555" spans="1:19" hidden="1" x14ac:dyDescent="0.2">
      <c r="A14555">
        <v>2888</v>
      </c>
      <c r="B14555" t="s">
        <v>23379</v>
      </c>
      <c r="C14555" t="s">
        <v>105</v>
      </c>
      <c r="D14555">
        <v>2.54</v>
      </c>
      <c r="I14555" t="s">
        <v>10041</v>
      </c>
      <c r="K14555"/>
      <c r="L14555" t="s">
        <v>23380</v>
      </c>
      <c r="M14555" t="s">
        <v>26</v>
      </c>
      <c r="N14555">
        <v>2</v>
      </c>
      <c r="P14555" t="s">
        <v>20366</v>
      </c>
      <c r="Q14555" t="s">
        <v>23381</v>
      </c>
      <c r="S14555" t="s">
        <v>20368</v>
      </c>
    </row>
    <row r="14556" spans="1:19" hidden="1" x14ac:dyDescent="0.2">
      <c r="A14556">
        <v>2888</v>
      </c>
      <c r="B14556" t="s">
        <v>23379</v>
      </c>
      <c r="C14556" t="s">
        <v>20452</v>
      </c>
      <c r="D14556">
        <v>4.6399999999999997</v>
      </c>
      <c r="I14556" t="s">
        <v>10041</v>
      </c>
      <c r="K14556"/>
      <c r="L14556" t="s">
        <v>23380</v>
      </c>
      <c r="M14556" t="s">
        <v>26</v>
      </c>
      <c r="N14556">
        <v>2</v>
      </c>
      <c r="P14556" t="s">
        <v>20366</v>
      </c>
      <c r="Q14556" t="s">
        <v>23381</v>
      </c>
      <c r="S14556" t="s">
        <v>20368</v>
      </c>
    </row>
    <row r="14557" spans="1:19" hidden="1" x14ac:dyDescent="0.2">
      <c r="A14557">
        <v>2889</v>
      </c>
      <c r="B14557" t="s">
        <v>23382</v>
      </c>
      <c r="C14557" t="s">
        <v>105</v>
      </c>
      <c r="D14557">
        <v>3.15</v>
      </c>
      <c r="E14557">
        <v>20</v>
      </c>
      <c r="F14557" t="s">
        <v>20548</v>
      </c>
      <c r="G14557" t="s">
        <v>55</v>
      </c>
      <c r="H14557" t="s">
        <v>23</v>
      </c>
      <c r="I14557" t="s">
        <v>22706</v>
      </c>
      <c r="K14557"/>
      <c r="L14557" t="s">
        <v>23383</v>
      </c>
      <c r="M14557" t="s">
        <v>23384</v>
      </c>
      <c r="N14557">
        <v>5</v>
      </c>
      <c r="O14557" t="s">
        <v>23385</v>
      </c>
      <c r="P14557" t="s">
        <v>20366</v>
      </c>
      <c r="Q14557" t="s">
        <v>23386</v>
      </c>
      <c r="S14557" t="s">
        <v>20368</v>
      </c>
    </row>
    <row r="14558" spans="1:19" hidden="1" x14ac:dyDescent="0.2">
      <c r="A14558">
        <v>2889</v>
      </c>
      <c r="B14558" t="s">
        <v>23382</v>
      </c>
      <c r="C14558" t="s">
        <v>20452</v>
      </c>
      <c r="D14558">
        <v>3.97</v>
      </c>
      <c r="E14558">
        <v>20</v>
      </c>
      <c r="F14558" t="s">
        <v>20548</v>
      </c>
      <c r="G14558" t="s">
        <v>55</v>
      </c>
      <c r="H14558" t="s">
        <v>23</v>
      </c>
      <c r="I14558" t="s">
        <v>22706</v>
      </c>
      <c r="K14558"/>
      <c r="L14558" t="s">
        <v>23383</v>
      </c>
      <c r="M14558" t="s">
        <v>23384</v>
      </c>
      <c r="N14558">
        <v>5</v>
      </c>
      <c r="O14558" t="s">
        <v>23385</v>
      </c>
      <c r="P14558" t="s">
        <v>20366</v>
      </c>
      <c r="Q14558" t="s">
        <v>23386</v>
      </c>
      <c r="S14558" t="s">
        <v>20368</v>
      </c>
    </row>
    <row r="14559" spans="1:19" hidden="1" x14ac:dyDescent="0.2">
      <c r="A14559">
        <v>2890</v>
      </c>
      <c r="B14559" t="s">
        <v>23387</v>
      </c>
      <c r="C14559" t="s">
        <v>105</v>
      </c>
      <c r="D14559">
        <v>3.08</v>
      </c>
      <c r="E14559">
        <v>25</v>
      </c>
      <c r="F14559" t="s">
        <v>23388</v>
      </c>
      <c r="G14559" t="s">
        <v>55</v>
      </c>
      <c r="H14559" t="s">
        <v>23</v>
      </c>
      <c r="I14559" t="s">
        <v>7289</v>
      </c>
      <c r="K14559"/>
      <c r="L14559" t="s">
        <v>23389</v>
      </c>
      <c r="M14559" t="s">
        <v>23390</v>
      </c>
      <c r="N14559">
        <v>6</v>
      </c>
      <c r="O14559" t="s">
        <v>23391</v>
      </c>
      <c r="P14559" t="s">
        <v>20366</v>
      </c>
      <c r="Q14559" t="s">
        <v>23392</v>
      </c>
      <c r="S14559" t="s">
        <v>20368</v>
      </c>
    </row>
    <row r="14560" spans="1:19" hidden="1" x14ac:dyDescent="0.2">
      <c r="A14560">
        <v>2890</v>
      </c>
      <c r="B14560" t="s">
        <v>23387</v>
      </c>
      <c r="C14560" t="s">
        <v>20452</v>
      </c>
      <c r="D14560">
        <v>3.63</v>
      </c>
      <c r="E14560">
        <v>25</v>
      </c>
      <c r="F14560" t="s">
        <v>23388</v>
      </c>
      <c r="G14560" t="s">
        <v>55</v>
      </c>
      <c r="H14560" t="s">
        <v>23</v>
      </c>
      <c r="I14560" t="s">
        <v>7289</v>
      </c>
      <c r="K14560"/>
      <c r="L14560" t="s">
        <v>23389</v>
      </c>
      <c r="M14560" t="s">
        <v>23390</v>
      </c>
      <c r="N14560">
        <v>6</v>
      </c>
      <c r="O14560" t="s">
        <v>23391</v>
      </c>
      <c r="P14560" t="s">
        <v>20366</v>
      </c>
      <c r="Q14560" t="s">
        <v>23392</v>
      </c>
      <c r="S14560" t="s">
        <v>20368</v>
      </c>
    </row>
    <row r="14561" spans="1:19" hidden="1" x14ac:dyDescent="0.2">
      <c r="A14561">
        <v>2890</v>
      </c>
      <c r="B14561" t="s">
        <v>23387</v>
      </c>
      <c r="C14561" t="s">
        <v>105</v>
      </c>
      <c r="D14561">
        <v>3.29</v>
      </c>
      <c r="F14561" t="s">
        <v>23388</v>
      </c>
      <c r="G14561" t="s">
        <v>1011</v>
      </c>
      <c r="I14561" t="s">
        <v>126</v>
      </c>
      <c r="K14561"/>
      <c r="L14561" t="s">
        <v>23389</v>
      </c>
      <c r="M14561" t="s">
        <v>23390</v>
      </c>
      <c r="N14561">
        <v>6</v>
      </c>
      <c r="O14561" t="s">
        <v>23391</v>
      </c>
      <c r="P14561" t="s">
        <v>20366</v>
      </c>
      <c r="Q14561" t="s">
        <v>23392</v>
      </c>
      <c r="S14561" t="s">
        <v>20368</v>
      </c>
    </row>
    <row r="14562" spans="1:19" hidden="1" x14ac:dyDescent="0.2">
      <c r="A14562">
        <v>2890</v>
      </c>
      <c r="B14562" t="s">
        <v>23387</v>
      </c>
      <c r="C14562" t="s">
        <v>20452</v>
      </c>
      <c r="D14562">
        <v>4.41</v>
      </c>
      <c r="F14562" t="s">
        <v>23388</v>
      </c>
      <c r="G14562" t="s">
        <v>1011</v>
      </c>
      <c r="I14562" t="s">
        <v>126</v>
      </c>
      <c r="K14562"/>
      <c r="L14562" t="s">
        <v>23389</v>
      </c>
      <c r="M14562" t="s">
        <v>23390</v>
      </c>
      <c r="N14562">
        <v>6</v>
      </c>
      <c r="O14562" t="s">
        <v>23391</v>
      </c>
      <c r="P14562" t="s">
        <v>20366</v>
      </c>
      <c r="Q14562" t="s">
        <v>23392</v>
      </c>
      <c r="S14562" t="s">
        <v>20368</v>
      </c>
    </row>
    <row r="14563" spans="1:19" hidden="1" x14ac:dyDescent="0.2">
      <c r="A14563">
        <v>2896</v>
      </c>
      <c r="B14563" t="s">
        <v>23393</v>
      </c>
      <c r="C14563" t="s">
        <v>105</v>
      </c>
      <c r="D14563">
        <v>4.93</v>
      </c>
      <c r="E14563">
        <v>25</v>
      </c>
      <c r="G14563" t="s">
        <v>22394</v>
      </c>
      <c r="H14563" t="s">
        <v>23</v>
      </c>
      <c r="I14563" t="s">
        <v>8703</v>
      </c>
      <c r="K14563"/>
      <c r="L14563" t="s">
        <v>23394</v>
      </c>
      <c r="M14563" t="s">
        <v>20396</v>
      </c>
      <c r="N14563">
        <v>4</v>
      </c>
      <c r="P14563" t="s">
        <v>20366</v>
      </c>
      <c r="Q14563" t="s">
        <v>23395</v>
      </c>
      <c r="S14563" t="s">
        <v>20368</v>
      </c>
    </row>
    <row r="14564" spans="1:19" hidden="1" x14ac:dyDescent="0.2">
      <c r="A14564">
        <v>2897</v>
      </c>
      <c r="B14564" t="s">
        <v>23396</v>
      </c>
      <c r="C14564" t="s">
        <v>105</v>
      </c>
      <c r="D14564">
        <v>4.8</v>
      </c>
      <c r="E14564">
        <v>25</v>
      </c>
      <c r="F14564" t="s">
        <v>23397</v>
      </c>
      <c r="G14564" t="s">
        <v>55</v>
      </c>
      <c r="H14564" t="s">
        <v>23</v>
      </c>
      <c r="I14564" t="s">
        <v>1884</v>
      </c>
      <c r="K14564"/>
      <c r="L14564" t="s">
        <v>23398</v>
      </c>
      <c r="M14564" t="s">
        <v>20396</v>
      </c>
      <c r="N14564">
        <v>4</v>
      </c>
      <c r="P14564" t="s">
        <v>20366</v>
      </c>
      <c r="Q14564" t="s">
        <v>23399</v>
      </c>
      <c r="S14564" t="s">
        <v>20368</v>
      </c>
    </row>
    <row r="14565" spans="1:19" hidden="1" x14ac:dyDescent="0.2">
      <c r="A14565">
        <v>2897</v>
      </c>
      <c r="B14565" t="s">
        <v>23396</v>
      </c>
      <c r="C14565" t="s">
        <v>105</v>
      </c>
      <c r="D14565">
        <v>4.8499999999999996</v>
      </c>
      <c r="E14565" t="s">
        <v>363</v>
      </c>
      <c r="F14565" t="s">
        <v>23397</v>
      </c>
      <c r="G14565" t="s">
        <v>55</v>
      </c>
      <c r="H14565" t="s">
        <v>23</v>
      </c>
      <c r="I14565" t="s">
        <v>895</v>
      </c>
      <c r="K14565"/>
      <c r="L14565" t="s">
        <v>23398</v>
      </c>
      <c r="M14565" t="s">
        <v>20396</v>
      </c>
      <c r="N14565">
        <v>4</v>
      </c>
      <c r="P14565" t="s">
        <v>20366</v>
      </c>
      <c r="Q14565" t="s">
        <v>23399</v>
      </c>
      <c r="S14565" t="s">
        <v>20368</v>
      </c>
    </row>
    <row r="14566" spans="1:19" hidden="1" x14ac:dyDescent="0.2">
      <c r="A14566">
        <v>2898</v>
      </c>
      <c r="B14566" t="s">
        <v>23400</v>
      </c>
      <c r="C14566" t="s">
        <v>105</v>
      </c>
      <c r="D14566">
        <v>4.742</v>
      </c>
      <c r="E14566">
        <v>10</v>
      </c>
      <c r="G14566" t="s">
        <v>55</v>
      </c>
      <c r="H14566" t="s">
        <v>46</v>
      </c>
      <c r="I14566" t="s">
        <v>8703</v>
      </c>
      <c r="K14566"/>
      <c r="L14566" t="s">
        <v>23401</v>
      </c>
      <c r="M14566" t="s">
        <v>20396</v>
      </c>
      <c r="N14566">
        <v>4</v>
      </c>
      <c r="P14566" t="s">
        <v>20366</v>
      </c>
      <c r="Q14566" t="s">
        <v>23402</v>
      </c>
      <c r="S14566" t="s">
        <v>20368</v>
      </c>
    </row>
    <row r="14567" spans="1:19" hidden="1" x14ac:dyDescent="0.2">
      <c r="A14567">
        <v>2898</v>
      </c>
      <c r="B14567" t="s">
        <v>23400</v>
      </c>
      <c r="C14567" t="s">
        <v>105</v>
      </c>
      <c r="D14567">
        <v>4.782</v>
      </c>
      <c r="E14567">
        <v>25</v>
      </c>
      <c r="G14567" t="s">
        <v>55</v>
      </c>
      <c r="H14567" t="s">
        <v>46</v>
      </c>
      <c r="I14567" t="s">
        <v>8703</v>
      </c>
      <c r="K14567"/>
      <c r="L14567" t="s">
        <v>23401</v>
      </c>
      <c r="M14567" t="s">
        <v>20396</v>
      </c>
      <c r="N14567">
        <v>4</v>
      </c>
      <c r="P14567" t="s">
        <v>20366</v>
      </c>
      <c r="Q14567" t="s">
        <v>23402</v>
      </c>
      <c r="S14567" t="s">
        <v>20368</v>
      </c>
    </row>
    <row r="14568" spans="1:19" hidden="1" x14ac:dyDescent="0.2">
      <c r="A14568">
        <v>2898</v>
      </c>
      <c r="B14568" t="s">
        <v>23400</v>
      </c>
      <c r="C14568" t="s">
        <v>105</v>
      </c>
      <c r="D14568">
        <v>4.8769999999999998</v>
      </c>
      <c r="E14568">
        <v>40</v>
      </c>
      <c r="G14568" t="s">
        <v>55</v>
      </c>
      <c r="H14568" t="s">
        <v>46</v>
      </c>
      <c r="I14568" t="s">
        <v>8703</v>
      </c>
      <c r="K14568"/>
      <c r="L14568" t="s">
        <v>23401</v>
      </c>
      <c r="M14568" t="s">
        <v>20396</v>
      </c>
      <c r="N14568">
        <v>4</v>
      </c>
      <c r="P14568" t="s">
        <v>20366</v>
      </c>
      <c r="Q14568" t="s">
        <v>23402</v>
      </c>
      <c r="S14568" t="s">
        <v>20368</v>
      </c>
    </row>
    <row r="14569" spans="1:19" hidden="1" x14ac:dyDescent="0.2">
      <c r="A14569">
        <v>2899</v>
      </c>
      <c r="B14569" t="s">
        <v>23403</v>
      </c>
      <c r="C14569" t="s">
        <v>105</v>
      </c>
      <c r="D14569">
        <v>4.7519999999999998</v>
      </c>
      <c r="E14569">
        <v>10</v>
      </c>
      <c r="G14569" t="s">
        <v>55</v>
      </c>
      <c r="H14569" t="s">
        <v>46</v>
      </c>
      <c r="I14569" t="s">
        <v>8703</v>
      </c>
      <c r="K14569"/>
      <c r="L14569" t="s">
        <v>23404</v>
      </c>
      <c r="M14569" t="s">
        <v>20396</v>
      </c>
      <c r="N14569">
        <v>4</v>
      </c>
      <c r="P14569" t="s">
        <v>20366</v>
      </c>
      <c r="Q14569" t="s">
        <v>23405</v>
      </c>
      <c r="S14569" t="s">
        <v>20368</v>
      </c>
    </row>
    <row r="14570" spans="1:19" hidden="1" x14ac:dyDescent="0.2">
      <c r="A14570">
        <v>2899</v>
      </c>
      <c r="B14570" t="s">
        <v>23403</v>
      </c>
      <c r="C14570" t="s">
        <v>105</v>
      </c>
      <c r="D14570">
        <v>4.766</v>
      </c>
      <c r="E14570">
        <v>25</v>
      </c>
      <c r="G14570" t="s">
        <v>55</v>
      </c>
      <c r="H14570" t="s">
        <v>46</v>
      </c>
      <c r="I14570" t="s">
        <v>8703</v>
      </c>
      <c r="K14570"/>
      <c r="L14570" t="s">
        <v>23404</v>
      </c>
      <c r="M14570" t="s">
        <v>20396</v>
      </c>
      <c r="N14570">
        <v>4</v>
      </c>
      <c r="P14570" t="s">
        <v>20366</v>
      </c>
      <c r="Q14570" t="s">
        <v>23405</v>
      </c>
      <c r="S14570" t="s">
        <v>20368</v>
      </c>
    </row>
    <row r="14571" spans="1:19" hidden="1" x14ac:dyDescent="0.2">
      <c r="A14571">
        <v>2899</v>
      </c>
      <c r="B14571" t="s">
        <v>23403</v>
      </c>
      <c r="C14571" t="s">
        <v>105</v>
      </c>
      <c r="D14571">
        <v>4.8209999999999997</v>
      </c>
      <c r="E14571">
        <v>40</v>
      </c>
      <c r="G14571" t="s">
        <v>55</v>
      </c>
      <c r="H14571" t="s">
        <v>46</v>
      </c>
      <c r="I14571" t="s">
        <v>8703</v>
      </c>
      <c r="K14571"/>
      <c r="L14571" t="s">
        <v>23404</v>
      </c>
      <c r="M14571" t="s">
        <v>20396</v>
      </c>
      <c r="N14571">
        <v>4</v>
      </c>
      <c r="P14571" t="s">
        <v>20366</v>
      </c>
      <c r="Q14571" t="s">
        <v>23405</v>
      </c>
      <c r="S14571" t="s">
        <v>20368</v>
      </c>
    </row>
    <row r="14572" spans="1:19" hidden="1" x14ac:dyDescent="0.2">
      <c r="A14572">
        <v>2905</v>
      </c>
      <c r="B14572" t="s">
        <v>23406</v>
      </c>
      <c r="C14572" t="s">
        <v>105</v>
      </c>
      <c r="D14572">
        <v>3.76</v>
      </c>
      <c r="E14572">
        <v>17</v>
      </c>
      <c r="G14572" t="s">
        <v>189</v>
      </c>
      <c r="I14572" t="s">
        <v>4220</v>
      </c>
      <c r="K14572"/>
      <c r="L14572" t="s">
        <v>23407</v>
      </c>
      <c r="M14572" t="s">
        <v>20396</v>
      </c>
      <c r="N14572">
        <v>4</v>
      </c>
      <c r="P14572" t="s">
        <v>20366</v>
      </c>
      <c r="Q14572" t="s">
        <v>23408</v>
      </c>
      <c r="S14572" t="s">
        <v>20368</v>
      </c>
    </row>
    <row r="14573" spans="1:19" hidden="1" x14ac:dyDescent="0.2">
      <c r="A14573">
        <v>2906</v>
      </c>
      <c r="B14573" t="s">
        <v>23409</v>
      </c>
      <c r="C14573" t="s">
        <v>105</v>
      </c>
      <c r="D14573">
        <v>13.29</v>
      </c>
      <c r="E14573">
        <v>25</v>
      </c>
      <c r="G14573" t="s">
        <v>12576</v>
      </c>
      <c r="H14573" t="s">
        <v>23</v>
      </c>
      <c r="I14573" t="s">
        <v>20398</v>
      </c>
      <c r="K14573"/>
      <c r="L14573" t="s">
        <v>23410</v>
      </c>
      <c r="M14573" t="s">
        <v>20396</v>
      </c>
      <c r="N14573">
        <v>4</v>
      </c>
      <c r="P14573" t="s">
        <v>20366</v>
      </c>
      <c r="Q14573" t="s">
        <v>23411</v>
      </c>
      <c r="S14573" t="s">
        <v>20368</v>
      </c>
    </row>
    <row r="14574" spans="1:19" hidden="1" x14ac:dyDescent="0.2">
      <c r="A14574">
        <v>2907</v>
      </c>
      <c r="B14574" t="s">
        <v>23412</v>
      </c>
      <c r="C14574" t="s">
        <v>105</v>
      </c>
      <c r="D14574">
        <v>13</v>
      </c>
      <c r="E14574">
        <v>60</v>
      </c>
      <c r="G14574" t="s">
        <v>12576</v>
      </c>
      <c r="H14574" t="s">
        <v>23</v>
      </c>
      <c r="I14574" t="s">
        <v>23413</v>
      </c>
      <c r="K14574"/>
      <c r="L14574" t="s">
        <v>23414</v>
      </c>
      <c r="M14574" t="s">
        <v>20396</v>
      </c>
      <c r="N14574">
        <v>4</v>
      </c>
      <c r="P14574" t="s">
        <v>20366</v>
      </c>
      <c r="Q14574" t="s">
        <v>23415</v>
      </c>
      <c r="S14574" t="s">
        <v>20368</v>
      </c>
    </row>
    <row r="14575" spans="1:19" hidden="1" x14ac:dyDescent="0.2">
      <c r="A14575">
        <v>2908</v>
      </c>
      <c r="B14575" t="s">
        <v>23416</v>
      </c>
      <c r="C14575" t="s">
        <v>105</v>
      </c>
      <c r="D14575">
        <v>10.3</v>
      </c>
      <c r="E14575">
        <v>25</v>
      </c>
      <c r="F14575" t="s">
        <v>20412</v>
      </c>
      <c r="G14575" t="s">
        <v>18613</v>
      </c>
      <c r="H14575" t="s">
        <v>23</v>
      </c>
      <c r="I14575" t="s">
        <v>11025</v>
      </c>
      <c r="K14575"/>
      <c r="L14575" t="s">
        <v>23417</v>
      </c>
      <c r="M14575" t="s">
        <v>20396</v>
      </c>
      <c r="N14575">
        <v>4</v>
      </c>
      <c r="P14575" t="s">
        <v>20366</v>
      </c>
      <c r="Q14575" t="s">
        <v>23418</v>
      </c>
      <c r="S14575" t="s">
        <v>20368</v>
      </c>
    </row>
    <row r="14576" spans="1:19" hidden="1" x14ac:dyDescent="0.2">
      <c r="A14576">
        <v>2909</v>
      </c>
      <c r="B14576" t="s">
        <v>23419</v>
      </c>
      <c r="C14576" t="s">
        <v>105</v>
      </c>
      <c r="D14576">
        <v>4.5</v>
      </c>
      <c r="E14576" t="s">
        <v>363</v>
      </c>
      <c r="G14576" t="s">
        <v>31</v>
      </c>
      <c r="H14576" t="s">
        <v>23</v>
      </c>
      <c r="I14576" t="s">
        <v>3426</v>
      </c>
      <c r="K14576"/>
      <c r="L14576" t="s">
        <v>23420</v>
      </c>
      <c r="M14576" t="s">
        <v>20396</v>
      </c>
      <c r="N14576">
        <v>4</v>
      </c>
      <c r="P14576" t="s">
        <v>20366</v>
      </c>
      <c r="Q14576" t="s">
        <v>23421</v>
      </c>
      <c r="S14576" t="s">
        <v>20368</v>
      </c>
    </row>
    <row r="14577" spans="1:19" hidden="1" x14ac:dyDescent="0.2">
      <c r="A14577">
        <v>2910</v>
      </c>
      <c r="B14577" t="s">
        <v>23422</v>
      </c>
      <c r="C14577" t="s">
        <v>105</v>
      </c>
      <c r="D14577">
        <v>5.53</v>
      </c>
      <c r="E14577">
        <v>25</v>
      </c>
      <c r="F14577" t="s">
        <v>20412</v>
      </c>
      <c r="G14577" t="s">
        <v>144</v>
      </c>
      <c r="H14577" t="s">
        <v>23</v>
      </c>
      <c r="I14577" t="s">
        <v>4630</v>
      </c>
      <c r="K14577"/>
      <c r="L14577" t="s">
        <v>23423</v>
      </c>
      <c r="M14577" t="s">
        <v>20396</v>
      </c>
      <c r="N14577">
        <v>4</v>
      </c>
      <c r="P14577" t="s">
        <v>20366</v>
      </c>
      <c r="Q14577" t="s">
        <v>23424</v>
      </c>
      <c r="S14577" t="s">
        <v>20368</v>
      </c>
    </row>
    <row r="14578" spans="1:19" hidden="1" x14ac:dyDescent="0.2">
      <c r="A14578">
        <v>2910</v>
      </c>
      <c r="B14578" t="s">
        <v>23422</v>
      </c>
      <c r="C14578" t="s">
        <v>105</v>
      </c>
      <c r="D14578">
        <v>5.2</v>
      </c>
      <c r="E14578" t="s">
        <v>363</v>
      </c>
      <c r="F14578" t="s">
        <v>20412</v>
      </c>
      <c r="G14578" t="s">
        <v>31</v>
      </c>
      <c r="H14578" t="s">
        <v>23</v>
      </c>
      <c r="I14578" t="s">
        <v>3426</v>
      </c>
      <c r="K14578"/>
      <c r="L14578" t="s">
        <v>23423</v>
      </c>
      <c r="M14578" t="s">
        <v>20396</v>
      </c>
      <c r="N14578">
        <v>4</v>
      </c>
      <c r="P14578" t="s">
        <v>20366</v>
      </c>
      <c r="Q14578" t="s">
        <v>23424</v>
      </c>
      <c r="S14578" t="s">
        <v>20368</v>
      </c>
    </row>
    <row r="14579" spans="1:19" hidden="1" x14ac:dyDescent="0.2">
      <c r="A14579">
        <v>2911</v>
      </c>
      <c r="B14579" t="s">
        <v>23425</v>
      </c>
      <c r="C14579" t="s">
        <v>105</v>
      </c>
      <c r="D14579">
        <v>1.73</v>
      </c>
      <c r="E14579">
        <v>25</v>
      </c>
      <c r="F14579" t="s">
        <v>20412</v>
      </c>
      <c r="G14579" t="s">
        <v>31</v>
      </c>
      <c r="H14579" t="s">
        <v>46</v>
      </c>
      <c r="I14579" t="s">
        <v>23086</v>
      </c>
      <c r="K14579"/>
      <c r="L14579" t="s">
        <v>23426</v>
      </c>
      <c r="M14579" t="s">
        <v>26</v>
      </c>
      <c r="N14579">
        <v>2</v>
      </c>
      <c r="P14579" t="s">
        <v>20366</v>
      </c>
      <c r="Q14579" t="s">
        <v>23427</v>
      </c>
      <c r="S14579" t="s">
        <v>20368</v>
      </c>
    </row>
    <row r="14580" spans="1:19" hidden="1" x14ac:dyDescent="0.2">
      <c r="A14580">
        <v>2912</v>
      </c>
      <c r="B14580" t="s">
        <v>23428</v>
      </c>
      <c r="C14580" t="s">
        <v>22246</v>
      </c>
      <c r="D14580">
        <v>-8.8000000000000007</v>
      </c>
      <c r="E14580" t="s">
        <v>23429</v>
      </c>
      <c r="F14580" t="s">
        <v>23430</v>
      </c>
      <c r="G14580" t="s">
        <v>75</v>
      </c>
      <c r="H14580" t="s">
        <v>23</v>
      </c>
      <c r="I14580" t="s">
        <v>760</v>
      </c>
      <c r="K14580"/>
      <c r="L14580" t="s">
        <v>23431</v>
      </c>
      <c r="M14580" t="s">
        <v>26</v>
      </c>
      <c r="N14580">
        <v>2</v>
      </c>
      <c r="P14580" t="s">
        <v>20366</v>
      </c>
      <c r="Q14580" t="s">
        <v>23432</v>
      </c>
      <c r="S14580" t="s">
        <v>20368</v>
      </c>
    </row>
    <row r="14581" spans="1:19" hidden="1" x14ac:dyDescent="0.2">
      <c r="A14581">
        <v>2912</v>
      </c>
      <c r="B14581" t="s">
        <v>23428</v>
      </c>
      <c r="C14581" t="s">
        <v>22251</v>
      </c>
      <c r="D14581">
        <v>1.05</v>
      </c>
      <c r="E14581" t="s">
        <v>23429</v>
      </c>
      <c r="F14581" t="s">
        <v>23183</v>
      </c>
      <c r="G14581" t="s">
        <v>55</v>
      </c>
      <c r="H14581" t="s">
        <v>23</v>
      </c>
      <c r="I14581" t="s">
        <v>760</v>
      </c>
      <c r="K14581"/>
      <c r="L14581" t="s">
        <v>23431</v>
      </c>
      <c r="M14581" t="s">
        <v>26</v>
      </c>
      <c r="N14581">
        <v>2</v>
      </c>
      <c r="P14581" t="s">
        <v>20366</v>
      </c>
      <c r="Q14581" t="s">
        <v>23432</v>
      </c>
      <c r="S14581" t="s">
        <v>20368</v>
      </c>
    </row>
    <row r="14582" spans="1:19" hidden="1" x14ac:dyDescent="0.2">
      <c r="A14582">
        <v>2912</v>
      </c>
      <c r="B14582" t="s">
        <v>23428</v>
      </c>
      <c r="C14582" t="s">
        <v>20452</v>
      </c>
      <c r="D14582">
        <v>1.0900000000000001</v>
      </c>
      <c r="E14582">
        <v>25</v>
      </c>
      <c r="F14582" t="s">
        <v>20412</v>
      </c>
      <c r="G14582" t="s">
        <v>31</v>
      </c>
      <c r="H14582" t="s">
        <v>46</v>
      </c>
      <c r="I14582" t="s">
        <v>23086</v>
      </c>
      <c r="K14582"/>
      <c r="L14582" t="s">
        <v>23431</v>
      </c>
      <c r="M14582" t="s">
        <v>26</v>
      </c>
      <c r="N14582">
        <v>2</v>
      </c>
      <c r="P14582" t="s">
        <v>20366</v>
      </c>
      <c r="Q14582" t="s">
        <v>23432</v>
      </c>
      <c r="S14582" t="s">
        <v>20368</v>
      </c>
    </row>
    <row r="14583" spans="1:19" hidden="1" x14ac:dyDescent="0.2">
      <c r="A14583">
        <v>2913</v>
      </c>
      <c r="B14583" t="s">
        <v>23433</v>
      </c>
      <c r="C14583" t="s">
        <v>105</v>
      </c>
      <c r="D14583">
        <v>1.1000000000000001</v>
      </c>
      <c r="E14583">
        <v>25</v>
      </c>
      <c r="F14583" t="s">
        <v>20412</v>
      </c>
      <c r="G14583" t="s">
        <v>31</v>
      </c>
      <c r="H14583" t="s">
        <v>46</v>
      </c>
      <c r="I14583" t="s">
        <v>23086</v>
      </c>
      <c r="K14583"/>
      <c r="L14583" t="s">
        <v>23434</v>
      </c>
      <c r="M14583" t="s">
        <v>26</v>
      </c>
      <c r="N14583">
        <v>2</v>
      </c>
      <c r="P14583" t="s">
        <v>20366</v>
      </c>
      <c r="Q14583" t="s">
        <v>23435</v>
      </c>
      <c r="S14583" t="s">
        <v>20368</v>
      </c>
    </row>
    <row r="14584" spans="1:19" hidden="1" x14ac:dyDescent="0.2">
      <c r="A14584">
        <v>2914</v>
      </c>
      <c r="B14584" t="s">
        <v>23436</v>
      </c>
      <c r="C14584" t="s">
        <v>105</v>
      </c>
      <c r="D14584">
        <v>5.8</v>
      </c>
      <c r="E14584">
        <v>25</v>
      </c>
      <c r="F14584" t="s">
        <v>23437</v>
      </c>
      <c r="G14584" t="s">
        <v>23438</v>
      </c>
      <c r="H14584" t="s">
        <v>46</v>
      </c>
      <c r="I14584" t="s">
        <v>23439</v>
      </c>
      <c r="K14584"/>
      <c r="L14584" t="s">
        <v>23440</v>
      </c>
      <c r="M14584" t="s">
        <v>26</v>
      </c>
      <c r="N14584">
        <v>2</v>
      </c>
      <c r="P14584" t="s">
        <v>20366</v>
      </c>
      <c r="Q14584" t="s">
        <v>23441</v>
      </c>
      <c r="S14584" t="s">
        <v>20368</v>
      </c>
    </row>
    <row r="14585" spans="1:19" hidden="1" x14ac:dyDescent="0.2">
      <c r="A14585">
        <v>2914</v>
      </c>
      <c r="B14585" t="s">
        <v>23436</v>
      </c>
      <c r="C14585" t="s">
        <v>20452</v>
      </c>
      <c r="D14585">
        <v>10.1</v>
      </c>
      <c r="E14585">
        <v>25</v>
      </c>
      <c r="F14585" t="s">
        <v>23437</v>
      </c>
      <c r="G14585" t="s">
        <v>23438</v>
      </c>
      <c r="H14585" t="s">
        <v>46</v>
      </c>
      <c r="I14585" t="s">
        <v>23439</v>
      </c>
      <c r="K14585"/>
      <c r="L14585" t="s">
        <v>23440</v>
      </c>
      <c r="M14585" t="s">
        <v>26</v>
      </c>
      <c r="N14585">
        <v>2</v>
      </c>
      <c r="P14585" t="s">
        <v>20366</v>
      </c>
      <c r="Q14585" t="s">
        <v>23441</v>
      </c>
      <c r="S14585" t="s">
        <v>20368</v>
      </c>
    </row>
    <row r="14586" spans="1:19" hidden="1" x14ac:dyDescent="0.2">
      <c r="A14586">
        <v>2915</v>
      </c>
      <c r="B14586" t="s">
        <v>23442</v>
      </c>
      <c r="C14586" t="s">
        <v>105</v>
      </c>
      <c r="D14586">
        <v>0.66</v>
      </c>
      <c r="E14586">
        <v>25</v>
      </c>
      <c r="F14586" t="s">
        <v>23443</v>
      </c>
      <c r="G14586" t="s">
        <v>31</v>
      </c>
      <c r="H14586" t="s">
        <v>46</v>
      </c>
      <c r="I14586" t="s">
        <v>3025</v>
      </c>
      <c r="K14586"/>
      <c r="L14586" t="s">
        <v>23444</v>
      </c>
      <c r="M14586" t="s">
        <v>21656</v>
      </c>
      <c r="N14586">
        <v>5</v>
      </c>
      <c r="O14586" t="s">
        <v>23445</v>
      </c>
      <c r="P14586" t="s">
        <v>20366</v>
      </c>
      <c r="Q14586" t="s">
        <v>23446</v>
      </c>
      <c r="S14586" t="s">
        <v>20368</v>
      </c>
    </row>
    <row r="14587" spans="1:19" hidden="1" x14ac:dyDescent="0.2">
      <c r="A14587">
        <v>2915</v>
      </c>
      <c r="B14587" t="s">
        <v>23442</v>
      </c>
      <c r="C14587" t="s">
        <v>20452</v>
      </c>
      <c r="D14587">
        <v>2.37</v>
      </c>
      <c r="E14587">
        <v>25</v>
      </c>
      <c r="F14587" t="s">
        <v>23443</v>
      </c>
      <c r="G14587" t="s">
        <v>31</v>
      </c>
      <c r="H14587" t="s">
        <v>46</v>
      </c>
      <c r="I14587" t="s">
        <v>3025</v>
      </c>
      <c r="K14587"/>
      <c r="L14587" t="s">
        <v>23444</v>
      </c>
      <c r="M14587" t="s">
        <v>21656</v>
      </c>
      <c r="N14587">
        <v>5</v>
      </c>
      <c r="O14587" t="s">
        <v>23445</v>
      </c>
      <c r="P14587" t="s">
        <v>20366</v>
      </c>
      <c r="Q14587" t="s">
        <v>23446</v>
      </c>
      <c r="S14587" t="s">
        <v>20368</v>
      </c>
    </row>
    <row r="14588" spans="1:19" hidden="1" x14ac:dyDescent="0.2">
      <c r="A14588">
        <v>2915</v>
      </c>
      <c r="B14588" t="s">
        <v>23442</v>
      </c>
      <c r="C14588" t="s">
        <v>105</v>
      </c>
      <c r="D14588">
        <v>0.76</v>
      </c>
      <c r="E14588">
        <v>25</v>
      </c>
      <c r="F14588" t="s">
        <v>20547</v>
      </c>
      <c r="G14588" t="s">
        <v>31</v>
      </c>
      <c r="H14588" t="s">
        <v>46</v>
      </c>
      <c r="I14588" t="s">
        <v>5876</v>
      </c>
      <c r="K14588"/>
      <c r="L14588" t="s">
        <v>23444</v>
      </c>
      <c r="M14588" t="s">
        <v>21656</v>
      </c>
      <c r="N14588">
        <v>5</v>
      </c>
      <c r="O14588" t="s">
        <v>23445</v>
      </c>
      <c r="P14588" t="s">
        <v>20366</v>
      </c>
      <c r="Q14588" t="s">
        <v>23446</v>
      </c>
      <c r="S14588" t="s">
        <v>20368</v>
      </c>
    </row>
    <row r="14589" spans="1:19" hidden="1" x14ac:dyDescent="0.2">
      <c r="A14589">
        <v>2915</v>
      </c>
      <c r="B14589" t="s">
        <v>23442</v>
      </c>
      <c r="C14589" t="s">
        <v>20452</v>
      </c>
      <c r="D14589">
        <v>2.58</v>
      </c>
      <c r="E14589">
        <v>25</v>
      </c>
      <c r="F14589" t="s">
        <v>20547</v>
      </c>
      <c r="G14589" t="s">
        <v>31</v>
      </c>
      <c r="H14589" t="s">
        <v>46</v>
      </c>
      <c r="I14589" t="s">
        <v>5876</v>
      </c>
      <c r="K14589"/>
      <c r="L14589" t="s">
        <v>23444</v>
      </c>
      <c r="M14589" t="s">
        <v>21656</v>
      </c>
      <c r="N14589">
        <v>5</v>
      </c>
      <c r="O14589" t="s">
        <v>23445</v>
      </c>
      <c r="P14589" t="s">
        <v>20366</v>
      </c>
      <c r="Q14589" t="s">
        <v>23446</v>
      </c>
      <c r="S14589" t="s">
        <v>20368</v>
      </c>
    </row>
    <row r="14590" spans="1:19" hidden="1" x14ac:dyDescent="0.2">
      <c r="A14590">
        <v>2915</v>
      </c>
      <c r="B14590" t="s">
        <v>23442</v>
      </c>
      <c r="C14590" t="s">
        <v>105</v>
      </c>
      <c r="D14590">
        <v>0.97</v>
      </c>
      <c r="E14590" t="s">
        <v>414</v>
      </c>
      <c r="F14590" t="s">
        <v>23447</v>
      </c>
      <c r="G14590" t="s">
        <v>31</v>
      </c>
      <c r="H14590" t="s">
        <v>46</v>
      </c>
      <c r="I14590" t="s">
        <v>5876</v>
      </c>
      <c r="K14590"/>
      <c r="L14590" t="s">
        <v>23444</v>
      </c>
      <c r="M14590" t="s">
        <v>21656</v>
      </c>
      <c r="N14590">
        <v>5</v>
      </c>
      <c r="O14590" t="s">
        <v>23445</v>
      </c>
      <c r="P14590" t="s">
        <v>20366</v>
      </c>
      <c r="Q14590" t="s">
        <v>23446</v>
      </c>
      <c r="S14590" t="s">
        <v>20368</v>
      </c>
    </row>
    <row r="14591" spans="1:19" hidden="1" x14ac:dyDescent="0.2">
      <c r="A14591">
        <v>2915</v>
      </c>
      <c r="B14591" t="s">
        <v>23442</v>
      </c>
      <c r="C14591" t="s">
        <v>20452</v>
      </c>
      <c r="D14591">
        <v>2.5499999999999998</v>
      </c>
      <c r="E14591" t="s">
        <v>414</v>
      </c>
      <c r="F14591" t="s">
        <v>23447</v>
      </c>
      <c r="G14591" t="s">
        <v>31</v>
      </c>
      <c r="H14591" t="s">
        <v>46</v>
      </c>
      <c r="I14591" t="s">
        <v>5876</v>
      </c>
      <c r="K14591"/>
      <c r="L14591" t="s">
        <v>23444</v>
      </c>
      <c r="M14591" t="s">
        <v>21656</v>
      </c>
      <c r="N14591">
        <v>5</v>
      </c>
      <c r="O14591" t="s">
        <v>23445</v>
      </c>
      <c r="P14591" t="s">
        <v>20366</v>
      </c>
      <c r="Q14591" t="s">
        <v>23446</v>
      </c>
      <c r="S14591" t="s">
        <v>20368</v>
      </c>
    </row>
    <row r="14592" spans="1:19" hidden="1" x14ac:dyDescent="0.2">
      <c r="A14592">
        <v>2915</v>
      </c>
      <c r="B14592" t="s">
        <v>23442</v>
      </c>
      <c r="C14592" t="s">
        <v>105</v>
      </c>
      <c r="D14592">
        <v>1</v>
      </c>
      <c r="E14592">
        <v>25</v>
      </c>
      <c r="F14592" t="s">
        <v>23448</v>
      </c>
      <c r="G14592" t="s">
        <v>31</v>
      </c>
      <c r="H14592" t="s">
        <v>23</v>
      </c>
      <c r="I14592" t="s">
        <v>13877</v>
      </c>
      <c r="K14592"/>
      <c r="L14592" t="s">
        <v>23444</v>
      </c>
      <c r="M14592" t="s">
        <v>21656</v>
      </c>
      <c r="N14592">
        <v>5</v>
      </c>
      <c r="O14592" t="s">
        <v>23445</v>
      </c>
      <c r="P14592" t="s">
        <v>20366</v>
      </c>
      <c r="Q14592" t="s">
        <v>23446</v>
      </c>
      <c r="S14592" t="s">
        <v>20368</v>
      </c>
    </row>
    <row r="14593" spans="1:19" hidden="1" x14ac:dyDescent="0.2">
      <c r="A14593">
        <v>2915</v>
      </c>
      <c r="B14593" t="s">
        <v>23442</v>
      </c>
      <c r="C14593" t="s">
        <v>20452</v>
      </c>
      <c r="D14593">
        <v>2.64</v>
      </c>
      <c r="E14593" t="s">
        <v>414</v>
      </c>
      <c r="F14593" t="s">
        <v>23448</v>
      </c>
      <c r="G14593" t="s">
        <v>31</v>
      </c>
      <c r="H14593" t="s">
        <v>46</v>
      </c>
      <c r="I14593" t="s">
        <v>13877</v>
      </c>
      <c r="K14593"/>
      <c r="L14593" t="s">
        <v>23444</v>
      </c>
      <c r="M14593" t="s">
        <v>21656</v>
      </c>
      <c r="N14593">
        <v>5</v>
      </c>
      <c r="O14593" t="s">
        <v>23445</v>
      </c>
      <c r="P14593" t="s">
        <v>20366</v>
      </c>
      <c r="Q14593" t="s">
        <v>23446</v>
      </c>
      <c r="S14593" t="s">
        <v>20368</v>
      </c>
    </row>
    <row r="14594" spans="1:19" hidden="1" x14ac:dyDescent="0.2">
      <c r="A14594">
        <v>2915</v>
      </c>
      <c r="B14594" t="s">
        <v>23442</v>
      </c>
      <c r="C14594" t="s">
        <v>105</v>
      </c>
      <c r="D14594">
        <v>0.81</v>
      </c>
      <c r="E14594">
        <v>25</v>
      </c>
      <c r="F14594" t="s">
        <v>23449</v>
      </c>
      <c r="G14594" t="s">
        <v>75</v>
      </c>
      <c r="H14594" t="s">
        <v>23</v>
      </c>
      <c r="I14594" t="s">
        <v>2474</v>
      </c>
      <c r="K14594"/>
      <c r="L14594" t="s">
        <v>23444</v>
      </c>
      <c r="M14594" t="s">
        <v>21656</v>
      </c>
      <c r="N14594">
        <v>5</v>
      </c>
      <c r="O14594" t="s">
        <v>23445</v>
      </c>
      <c r="P14594" t="s">
        <v>20366</v>
      </c>
      <c r="Q14594" t="s">
        <v>23446</v>
      </c>
      <c r="S14594" t="s">
        <v>20368</v>
      </c>
    </row>
    <row r="14595" spans="1:19" hidden="1" x14ac:dyDescent="0.2">
      <c r="A14595">
        <v>2915</v>
      </c>
      <c r="B14595" t="s">
        <v>23442</v>
      </c>
      <c r="C14595" t="s">
        <v>20452</v>
      </c>
      <c r="D14595">
        <v>2.72</v>
      </c>
      <c r="E14595">
        <v>25</v>
      </c>
      <c r="F14595" t="s">
        <v>23449</v>
      </c>
      <c r="G14595" t="s">
        <v>75</v>
      </c>
      <c r="H14595" t="s">
        <v>23</v>
      </c>
      <c r="I14595" t="s">
        <v>2474</v>
      </c>
      <c r="K14595"/>
      <c r="L14595" t="s">
        <v>23444</v>
      </c>
      <c r="M14595" t="s">
        <v>21656</v>
      </c>
      <c r="N14595">
        <v>5</v>
      </c>
      <c r="O14595" t="s">
        <v>23445</v>
      </c>
      <c r="P14595" t="s">
        <v>20366</v>
      </c>
      <c r="Q14595" t="s">
        <v>23446</v>
      </c>
      <c r="S14595" t="s">
        <v>20368</v>
      </c>
    </row>
    <row r="14596" spans="1:19" hidden="1" x14ac:dyDescent="0.2">
      <c r="A14596">
        <v>2915</v>
      </c>
      <c r="B14596" t="s">
        <v>23442</v>
      </c>
      <c r="C14596" t="s">
        <v>105</v>
      </c>
      <c r="D14596">
        <v>0.56000000000000005</v>
      </c>
      <c r="E14596">
        <v>20</v>
      </c>
      <c r="F14596" t="s">
        <v>23450</v>
      </c>
      <c r="G14596" t="s">
        <v>31</v>
      </c>
      <c r="H14596" t="s">
        <v>23</v>
      </c>
      <c r="I14596" t="s">
        <v>23451</v>
      </c>
      <c r="K14596"/>
      <c r="L14596" t="s">
        <v>23444</v>
      </c>
      <c r="M14596" t="s">
        <v>21656</v>
      </c>
      <c r="N14596">
        <v>5</v>
      </c>
      <c r="O14596" t="s">
        <v>23445</v>
      </c>
      <c r="P14596" t="s">
        <v>20366</v>
      </c>
      <c r="Q14596" t="s">
        <v>23446</v>
      </c>
      <c r="S14596" t="s">
        <v>20368</v>
      </c>
    </row>
    <row r="14597" spans="1:19" hidden="1" x14ac:dyDescent="0.2">
      <c r="A14597">
        <v>2915</v>
      </c>
      <c r="B14597" t="s">
        <v>23442</v>
      </c>
      <c r="C14597" t="s">
        <v>20452</v>
      </c>
      <c r="D14597">
        <v>2.97</v>
      </c>
      <c r="E14597" t="s">
        <v>383</v>
      </c>
      <c r="F14597" t="s">
        <v>23450</v>
      </c>
      <c r="G14597" t="s">
        <v>31</v>
      </c>
      <c r="H14597" t="s">
        <v>46</v>
      </c>
      <c r="I14597" t="s">
        <v>23451</v>
      </c>
      <c r="K14597"/>
      <c r="L14597" t="s">
        <v>23444</v>
      </c>
      <c r="M14597" t="s">
        <v>21656</v>
      </c>
      <c r="N14597">
        <v>5</v>
      </c>
      <c r="O14597" t="s">
        <v>23445</v>
      </c>
      <c r="P14597" t="s">
        <v>20366</v>
      </c>
      <c r="Q14597" t="s">
        <v>23446</v>
      </c>
      <c r="S14597" t="s">
        <v>20368</v>
      </c>
    </row>
    <row r="14598" spans="1:19" hidden="1" x14ac:dyDescent="0.2">
      <c r="A14598">
        <v>2915</v>
      </c>
      <c r="B14598" t="s">
        <v>23442</v>
      </c>
      <c r="C14598" t="s">
        <v>105</v>
      </c>
      <c r="D14598">
        <v>0.73</v>
      </c>
      <c r="E14598">
        <v>25</v>
      </c>
      <c r="F14598" t="s">
        <v>23450</v>
      </c>
      <c r="G14598" t="s">
        <v>31</v>
      </c>
      <c r="H14598" t="s">
        <v>23</v>
      </c>
      <c r="I14598" t="s">
        <v>23086</v>
      </c>
      <c r="K14598"/>
      <c r="L14598" t="s">
        <v>23444</v>
      </c>
      <c r="M14598" t="s">
        <v>21656</v>
      </c>
      <c r="N14598">
        <v>5</v>
      </c>
      <c r="O14598" t="s">
        <v>23445</v>
      </c>
      <c r="P14598" t="s">
        <v>20366</v>
      </c>
      <c r="Q14598" t="s">
        <v>23446</v>
      </c>
      <c r="S14598" t="s">
        <v>20368</v>
      </c>
    </row>
    <row r="14599" spans="1:19" hidden="1" x14ac:dyDescent="0.2">
      <c r="A14599">
        <v>2915</v>
      </c>
      <c r="B14599" t="s">
        <v>23442</v>
      </c>
      <c r="C14599" t="s">
        <v>20452</v>
      </c>
      <c r="D14599">
        <v>3.08</v>
      </c>
      <c r="E14599">
        <v>25</v>
      </c>
      <c r="F14599" t="s">
        <v>23450</v>
      </c>
      <c r="G14599" t="s">
        <v>31</v>
      </c>
      <c r="H14599" t="s">
        <v>23</v>
      </c>
      <c r="I14599" t="s">
        <v>23086</v>
      </c>
      <c r="K14599"/>
      <c r="L14599" t="s">
        <v>23444</v>
      </c>
      <c r="M14599" t="s">
        <v>21656</v>
      </c>
      <c r="N14599">
        <v>5</v>
      </c>
      <c r="O14599" t="s">
        <v>23445</v>
      </c>
      <c r="P14599" t="s">
        <v>20366</v>
      </c>
      <c r="Q14599" t="s">
        <v>23446</v>
      </c>
      <c r="S14599" t="s">
        <v>20368</v>
      </c>
    </row>
    <row r="14600" spans="1:19" hidden="1" x14ac:dyDescent="0.2">
      <c r="A14600">
        <v>2915</v>
      </c>
      <c r="B14600" t="s">
        <v>23442</v>
      </c>
      <c r="C14600" t="s">
        <v>20452</v>
      </c>
      <c r="D14600">
        <v>2.75</v>
      </c>
      <c r="E14600">
        <v>25</v>
      </c>
      <c r="F14600" t="s">
        <v>23452</v>
      </c>
      <c r="G14600" t="s">
        <v>31</v>
      </c>
      <c r="H14600" t="s">
        <v>23</v>
      </c>
      <c r="I14600" t="s">
        <v>7653</v>
      </c>
      <c r="K14600"/>
      <c r="L14600" t="s">
        <v>23444</v>
      </c>
      <c r="M14600" t="s">
        <v>21656</v>
      </c>
      <c r="N14600">
        <v>5</v>
      </c>
      <c r="O14600" t="s">
        <v>23445</v>
      </c>
      <c r="P14600" t="s">
        <v>20366</v>
      </c>
      <c r="Q14600" t="s">
        <v>23446</v>
      </c>
      <c r="S14600" t="s">
        <v>20368</v>
      </c>
    </row>
    <row r="14601" spans="1:19" hidden="1" x14ac:dyDescent="0.2">
      <c r="A14601">
        <v>2917</v>
      </c>
      <c r="B14601" t="s">
        <v>23453</v>
      </c>
      <c r="C14601" t="s">
        <v>105</v>
      </c>
      <c r="D14601">
        <v>1.4</v>
      </c>
      <c r="E14601">
        <v>25</v>
      </c>
      <c r="F14601" t="s">
        <v>20459</v>
      </c>
      <c r="G14601" t="s">
        <v>31</v>
      </c>
      <c r="H14601" t="s">
        <v>46</v>
      </c>
      <c r="I14601" t="s">
        <v>23086</v>
      </c>
      <c r="K14601"/>
      <c r="L14601" t="s">
        <v>23454</v>
      </c>
      <c r="M14601" t="s">
        <v>26</v>
      </c>
      <c r="N14601">
        <v>2</v>
      </c>
      <c r="P14601" t="s">
        <v>20366</v>
      </c>
      <c r="Q14601" t="s">
        <v>23455</v>
      </c>
      <c r="S14601" t="s">
        <v>20368</v>
      </c>
    </row>
    <row r="14602" spans="1:19" hidden="1" x14ac:dyDescent="0.2">
      <c r="A14602">
        <v>2917</v>
      </c>
      <c r="B14602" t="s">
        <v>23453</v>
      </c>
      <c r="C14602" t="s">
        <v>20452</v>
      </c>
      <c r="D14602">
        <v>3.3</v>
      </c>
      <c r="E14602">
        <v>25</v>
      </c>
      <c r="F14602" t="s">
        <v>20459</v>
      </c>
      <c r="G14602" t="s">
        <v>31</v>
      </c>
      <c r="H14602" t="s">
        <v>46</v>
      </c>
      <c r="I14602" t="s">
        <v>23086</v>
      </c>
      <c r="K14602"/>
      <c r="L14602" t="s">
        <v>23454</v>
      </c>
      <c r="M14602" t="s">
        <v>26</v>
      </c>
      <c r="N14602">
        <v>2</v>
      </c>
      <c r="P14602" t="s">
        <v>20366</v>
      </c>
      <c r="Q14602" t="s">
        <v>23455</v>
      </c>
      <c r="S14602" t="s">
        <v>20368</v>
      </c>
    </row>
    <row r="14603" spans="1:19" hidden="1" x14ac:dyDescent="0.2">
      <c r="A14603">
        <v>2918</v>
      </c>
      <c r="B14603" t="s">
        <v>23456</v>
      </c>
      <c r="C14603" t="s">
        <v>20452</v>
      </c>
      <c r="D14603">
        <v>-0.5</v>
      </c>
      <c r="E14603">
        <v>25</v>
      </c>
      <c r="F14603" t="s">
        <v>21009</v>
      </c>
      <c r="H14603" t="s">
        <v>23</v>
      </c>
      <c r="I14603" t="s">
        <v>1022</v>
      </c>
      <c r="K14603"/>
      <c r="L14603" t="s">
        <v>23457</v>
      </c>
      <c r="M14603" t="s">
        <v>26</v>
      </c>
      <c r="N14603">
        <v>2</v>
      </c>
      <c r="P14603" t="s">
        <v>20366</v>
      </c>
      <c r="Q14603" t="s">
        <v>23458</v>
      </c>
      <c r="S14603" t="s">
        <v>20368</v>
      </c>
    </row>
    <row r="14604" spans="1:19" hidden="1" x14ac:dyDescent="0.2">
      <c r="A14604">
        <v>2918</v>
      </c>
      <c r="B14604" t="s">
        <v>23456</v>
      </c>
      <c r="C14604" t="s">
        <v>105</v>
      </c>
      <c r="D14604">
        <v>-3</v>
      </c>
      <c r="E14604">
        <v>25</v>
      </c>
      <c r="F14604" t="s">
        <v>21009</v>
      </c>
      <c r="G14604" t="s">
        <v>75</v>
      </c>
      <c r="H14604" t="s">
        <v>23</v>
      </c>
      <c r="I14604" t="s">
        <v>23086</v>
      </c>
      <c r="K14604"/>
      <c r="L14604" t="s">
        <v>23457</v>
      </c>
      <c r="M14604" t="s">
        <v>26</v>
      </c>
      <c r="N14604">
        <v>2</v>
      </c>
      <c r="P14604" t="s">
        <v>20366</v>
      </c>
      <c r="Q14604" t="s">
        <v>23458</v>
      </c>
      <c r="S14604" t="s">
        <v>20368</v>
      </c>
    </row>
    <row r="14605" spans="1:19" hidden="1" x14ac:dyDescent="0.2">
      <c r="A14605">
        <v>2918</v>
      </c>
      <c r="B14605" t="s">
        <v>23456</v>
      </c>
      <c r="C14605" t="s">
        <v>20452</v>
      </c>
      <c r="D14605">
        <v>-0.5</v>
      </c>
      <c r="E14605">
        <v>25</v>
      </c>
      <c r="F14605" t="s">
        <v>21009</v>
      </c>
      <c r="G14605" t="s">
        <v>75</v>
      </c>
      <c r="H14605" t="s">
        <v>23</v>
      </c>
      <c r="I14605" t="s">
        <v>23086</v>
      </c>
      <c r="K14605"/>
      <c r="L14605" t="s">
        <v>23457</v>
      </c>
      <c r="M14605" t="s">
        <v>26</v>
      </c>
      <c r="N14605">
        <v>2</v>
      </c>
      <c r="P14605" t="s">
        <v>20366</v>
      </c>
      <c r="Q14605" t="s">
        <v>23458</v>
      </c>
      <c r="S14605" t="s">
        <v>20368</v>
      </c>
    </row>
    <row r="14606" spans="1:19" hidden="1" x14ac:dyDescent="0.2">
      <c r="A14606">
        <v>2919</v>
      </c>
      <c r="B14606" t="s">
        <v>23459</v>
      </c>
      <c r="C14606" t="s">
        <v>105</v>
      </c>
      <c r="D14606">
        <v>6.23</v>
      </c>
      <c r="E14606">
        <v>25</v>
      </c>
      <c r="F14606" t="s">
        <v>23460</v>
      </c>
      <c r="G14606" t="s">
        <v>55</v>
      </c>
      <c r="H14606" t="s">
        <v>46</v>
      </c>
      <c r="I14606" t="s">
        <v>2737</v>
      </c>
      <c r="K14606"/>
      <c r="L14606" t="s">
        <v>23461</v>
      </c>
      <c r="M14606" t="s">
        <v>20396</v>
      </c>
      <c r="N14606">
        <v>4</v>
      </c>
      <c r="P14606" t="s">
        <v>20366</v>
      </c>
      <c r="Q14606" t="s">
        <v>23462</v>
      </c>
      <c r="S14606" t="s">
        <v>20368</v>
      </c>
    </row>
    <row r="14607" spans="1:19" hidden="1" x14ac:dyDescent="0.2">
      <c r="A14607">
        <v>2921</v>
      </c>
      <c r="B14607" t="s">
        <v>23463</v>
      </c>
      <c r="C14607" t="s">
        <v>105</v>
      </c>
      <c r="D14607">
        <v>0.33</v>
      </c>
      <c r="E14607">
        <v>25</v>
      </c>
      <c r="F14607" t="s">
        <v>21925</v>
      </c>
      <c r="G14607" t="s">
        <v>31</v>
      </c>
      <c r="H14607" t="s">
        <v>46</v>
      </c>
      <c r="I14607" t="s">
        <v>8660</v>
      </c>
      <c r="K14607" t="e">
        <f>- Other values in M100 and P16</f>
        <v>#NAME?</v>
      </c>
      <c r="L14607" t="s">
        <v>23464</v>
      </c>
      <c r="M14607" t="s">
        <v>20365</v>
      </c>
      <c r="N14607">
        <v>8</v>
      </c>
      <c r="O14607" t="s">
        <v>23465</v>
      </c>
      <c r="P14607" t="s">
        <v>20366</v>
      </c>
      <c r="Q14607" t="s">
        <v>23466</v>
      </c>
      <c r="S14607" t="s">
        <v>20368</v>
      </c>
    </row>
    <row r="14608" spans="1:19" hidden="1" x14ac:dyDescent="0.2">
      <c r="A14608">
        <v>2921</v>
      </c>
      <c r="B14608" t="s">
        <v>23463</v>
      </c>
      <c r="C14608" t="s">
        <v>105</v>
      </c>
      <c r="D14608">
        <v>0.27</v>
      </c>
      <c r="E14608">
        <v>20</v>
      </c>
      <c r="F14608" t="s">
        <v>23467</v>
      </c>
      <c r="G14608" t="s">
        <v>75</v>
      </c>
      <c r="H14608" t="s">
        <v>23</v>
      </c>
      <c r="I14608" t="s">
        <v>23468</v>
      </c>
      <c r="K14608" t="e">
        <f>- Other values in M100 and P16</f>
        <v>#NAME?</v>
      </c>
      <c r="L14608" t="s">
        <v>23464</v>
      </c>
      <c r="M14608" t="s">
        <v>20365</v>
      </c>
      <c r="N14608">
        <v>8</v>
      </c>
      <c r="O14608" t="s">
        <v>23465</v>
      </c>
      <c r="P14608" t="s">
        <v>20366</v>
      </c>
      <c r="Q14608" t="s">
        <v>23466</v>
      </c>
      <c r="S14608" t="s">
        <v>20368</v>
      </c>
    </row>
    <row r="14609" spans="1:19" hidden="1" x14ac:dyDescent="0.2">
      <c r="A14609">
        <v>2921</v>
      </c>
      <c r="B14609" t="s">
        <v>23463</v>
      </c>
      <c r="C14609" t="s">
        <v>105</v>
      </c>
      <c r="D14609">
        <v>0.373</v>
      </c>
      <c r="E14609">
        <v>25</v>
      </c>
      <c r="F14609" t="s">
        <v>5425</v>
      </c>
      <c r="G14609" t="s">
        <v>75</v>
      </c>
      <c r="H14609" t="s">
        <v>23</v>
      </c>
      <c r="I14609" t="s">
        <v>1415</v>
      </c>
      <c r="K14609" t="e">
        <f>- Other values in M100 and P16</f>
        <v>#NAME?</v>
      </c>
      <c r="L14609" t="s">
        <v>23464</v>
      </c>
      <c r="M14609" t="s">
        <v>20365</v>
      </c>
      <c r="N14609">
        <v>8</v>
      </c>
      <c r="O14609" t="s">
        <v>23465</v>
      </c>
      <c r="P14609" t="s">
        <v>20366</v>
      </c>
      <c r="Q14609" t="s">
        <v>23466</v>
      </c>
      <c r="S14609" t="s">
        <v>20368</v>
      </c>
    </row>
    <row r="14610" spans="1:19" hidden="1" x14ac:dyDescent="0.2">
      <c r="A14610">
        <v>2922</v>
      </c>
      <c r="B14610" t="s">
        <v>23469</v>
      </c>
      <c r="C14610" t="s">
        <v>105</v>
      </c>
      <c r="D14610">
        <v>0.06</v>
      </c>
      <c r="E14610">
        <v>25</v>
      </c>
      <c r="F14610" t="s">
        <v>23470</v>
      </c>
      <c r="G14610" t="s">
        <v>75</v>
      </c>
      <c r="H14610" t="s">
        <v>23</v>
      </c>
      <c r="I14610" t="s">
        <v>1415</v>
      </c>
      <c r="K14610"/>
      <c r="L14610" t="s">
        <v>23471</v>
      </c>
      <c r="M14610" t="s">
        <v>20365</v>
      </c>
      <c r="N14610">
        <v>8</v>
      </c>
      <c r="O14610" t="s">
        <v>23472</v>
      </c>
      <c r="P14610" t="s">
        <v>20366</v>
      </c>
      <c r="Q14610" t="s">
        <v>23473</v>
      </c>
      <c r="S14610" t="s">
        <v>20368</v>
      </c>
    </row>
    <row r="14611" spans="1:19" hidden="1" x14ac:dyDescent="0.2">
      <c r="A14611">
        <v>2922</v>
      </c>
      <c r="B14611" t="s">
        <v>23469</v>
      </c>
      <c r="C14611" t="s">
        <v>20452</v>
      </c>
      <c r="D14611">
        <v>4.2270000000000003</v>
      </c>
      <c r="E14611" t="s">
        <v>414</v>
      </c>
      <c r="F14611" t="s">
        <v>23474</v>
      </c>
      <c r="G14611" t="s">
        <v>31</v>
      </c>
      <c r="H14611" t="s">
        <v>46</v>
      </c>
      <c r="I14611" t="s">
        <v>1415</v>
      </c>
      <c r="K14611"/>
      <c r="L14611" t="s">
        <v>23471</v>
      </c>
      <c r="M14611" t="s">
        <v>20365</v>
      </c>
      <c r="N14611">
        <v>8</v>
      </c>
      <c r="O14611" t="s">
        <v>23472</v>
      </c>
      <c r="P14611" t="s">
        <v>20366</v>
      </c>
      <c r="Q14611" t="s">
        <v>23473</v>
      </c>
      <c r="S14611" t="s">
        <v>20368</v>
      </c>
    </row>
    <row r="14612" spans="1:19" hidden="1" x14ac:dyDescent="0.2">
      <c r="A14612">
        <v>2922</v>
      </c>
      <c r="B14612" t="s">
        <v>23469</v>
      </c>
      <c r="C14612" t="s">
        <v>105</v>
      </c>
      <c r="D14612">
        <v>1.74</v>
      </c>
      <c r="E14612" t="s">
        <v>363</v>
      </c>
      <c r="F14612" t="s">
        <v>23475</v>
      </c>
      <c r="G14612" t="s">
        <v>31</v>
      </c>
      <c r="H14612" t="s">
        <v>23</v>
      </c>
      <c r="I14612" t="s">
        <v>8675</v>
      </c>
      <c r="K14612"/>
      <c r="L14612" t="s">
        <v>23471</v>
      </c>
      <c r="M14612" t="s">
        <v>20365</v>
      </c>
      <c r="N14612">
        <v>8</v>
      </c>
      <c r="O14612" t="s">
        <v>23472</v>
      </c>
      <c r="P14612" t="s">
        <v>20366</v>
      </c>
      <c r="Q14612" t="s">
        <v>23473</v>
      </c>
      <c r="S14612" t="s">
        <v>20368</v>
      </c>
    </row>
    <row r="14613" spans="1:19" hidden="1" x14ac:dyDescent="0.2">
      <c r="A14613">
        <v>2922</v>
      </c>
      <c r="B14613" t="s">
        <v>23469</v>
      </c>
      <c r="C14613" t="s">
        <v>20452</v>
      </c>
      <c r="D14613">
        <v>4.8600000000000003</v>
      </c>
      <c r="E14613" t="s">
        <v>363</v>
      </c>
      <c r="F14613" t="s">
        <v>23475</v>
      </c>
      <c r="G14613" t="s">
        <v>31</v>
      </c>
      <c r="H14613" t="s">
        <v>23</v>
      </c>
      <c r="I14613" t="s">
        <v>8675</v>
      </c>
      <c r="K14613"/>
      <c r="L14613" t="s">
        <v>23471</v>
      </c>
      <c r="M14613" t="s">
        <v>20365</v>
      </c>
      <c r="N14613">
        <v>8</v>
      </c>
      <c r="O14613" t="s">
        <v>23472</v>
      </c>
      <c r="P14613" t="s">
        <v>20366</v>
      </c>
      <c r="Q14613" t="s">
        <v>23473</v>
      </c>
      <c r="S14613" t="s">
        <v>20368</v>
      </c>
    </row>
    <row r="14614" spans="1:19" hidden="1" x14ac:dyDescent="0.2">
      <c r="A14614">
        <v>2923</v>
      </c>
      <c r="B14614" t="s">
        <v>23476</v>
      </c>
      <c r="C14614" t="s">
        <v>105</v>
      </c>
      <c r="D14614">
        <v>1.26</v>
      </c>
      <c r="E14614" t="s">
        <v>363</v>
      </c>
      <c r="F14614" t="s">
        <v>23475</v>
      </c>
      <c r="G14614" t="s">
        <v>31</v>
      </c>
      <c r="H14614" t="s">
        <v>23</v>
      </c>
      <c r="I14614" t="s">
        <v>8675</v>
      </c>
      <c r="K14614"/>
      <c r="L14614" t="s">
        <v>23477</v>
      </c>
      <c r="M14614" t="s">
        <v>21248</v>
      </c>
      <c r="N14614">
        <v>4</v>
      </c>
      <c r="O14614" t="s">
        <v>23478</v>
      </c>
      <c r="P14614" t="s">
        <v>20366</v>
      </c>
      <c r="Q14614" t="s">
        <v>23479</v>
      </c>
      <c r="S14614" t="s">
        <v>20368</v>
      </c>
    </row>
    <row r="14615" spans="1:19" hidden="1" x14ac:dyDescent="0.2">
      <c r="A14615">
        <v>2923</v>
      </c>
      <c r="B14615" t="s">
        <v>23476</v>
      </c>
      <c r="C14615" t="s">
        <v>20452</v>
      </c>
      <c r="D14615">
        <v>4.16</v>
      </c>
      <c r="E14615" t="s">
        <v>363</v>
      </c>
      <c r="F14615" t="s">
        <v>23475</v>
      </c>
      <c r="G14615" t="s">
        <v>31</v>
      </c>
      <c r="H14615" t="s">
        <v>23</v>
      </c>
      <c r="I14615" t="s">
        <v>8675</v>
      </c>
      <c r="K14615"/>
      <c r="L14615" t="s">
        <v>23477</v>
      </c>
      <c r="M14615" t="s">
        <v>21248</v>
      </c>
      <c r="N14615">
        <v>4</v>
      </c>
      <c r="O14615" t="s">
        <v>23478</v>
      </c>
      <c r="P14615" t="s">
        <v>20366</v>
      </c>
      <c r="Q14615" t="s">
        <v>23479</v>
      </c>
      <c r="S14615" t="s">
        <v>20368</v>
      </c>
    </row>
    <row r="14616" spans="1:19" hidden="1" x14ac:dyDescent="0.2">
      <c r="A14616">
        <v>2923</v>
      </c>
      <c r="B14616" t="s">
        <v>23476</v>
      </c>
      <c r="C14616" t="s">
        <v>20441</v>
      </c>
      <c r="D14616">
        <v>7.66</v>
      </c>
      <c r="E14616" t="s">
        <v>363</v>
      </c>
      <c r="F14616" t="s">
        <v>23475</v>
      </c>
      <c r="G14616" t="s">
        <v>31</v>
      </c>
      <c r="H14616" t="s">
        <v>23</v>
      </c>
      <c r="I14616" t="s">
        <v>8675</v>
      </c>
      <c r="K14616"/>
      <c r="L14616" t="s">
        <v>23477</v>
      </c>
      <c r="M14616" t="s">
        <v>21248</v>
      </c>
      <c r="N14616">
        <v>4</v>
      </c>
      <c r="O14616" t="s">
        <v>23478</v>
      </c>
      <c r="P14616" t="s">
        <v>20366</v>
      </c>
      <c r="Q14616" t="s">
        <v>23479</v>
      </c>
      <c r="S14616" t="s">
        <v>20368</v>
      </c>
    </row>
    <row r="14617" spans="1:19" hidden="1" x14ac:dyDescent="0.2">
      <c r="A14617">
        <v>2924</v>
      </c>
      <c r="B14617" t="s">
        <v>23480</v>
      </c>
      <c r="C14617" t="s">
        <v>20441</v>
      </c>
      <c r="D14617">
        <v>13.03</v>
      </c>
      <c r="E14617">
        <v>20</v>
      </c>
      <c r="F14617" t="s">
        <v>23481</v>
      </c>
      <c r="G14617" t="s">
        <v>31</v>
      </c>
      <c r="H14617" t="s">
        <v>23</v>
      </c>
      <c r="I14617" t="s">
        <v>23482</v>
      </c>
      <c r="K14617"/>
      <c r="L14617" t="s">
        <v>23483</v>
      </c>
      <c r="M14617" t="s">
        <v>20719</v>
      </c>
      <c r="N14617">
        <v>3</v>
      </c>
      <c r="P14617" t="s">
        <v>20366</v>
      </c>
      <c r="Q14617" t="s">
        <v>23484</v>
      </c>
      <c r="S14617" t="s">
        <v>20368</v>
      </c>
    </row>
    <row r="14618" spans="1:19" hidden="1" x14ac:dyDescent="0.2">
      <c r="A14618">
        <v>2924</v>
      </c>
      <c r="B14618" t="s">
        <v>23480</v>
      </c>
      <c r="C14618" t="s">
        <v>20441</v>
      </c>
      <c r="D14618">
        <v>14.11</v>
      </c>
      <c r="E14618">
        <v>20</v>
      </c>
      <c r="F14618" t="s">
        <v>23485</v>
      </c>
      <c r="G14618" t="s">
        <v>31</v>
      </c>
      <c r="H14618" t="s">
        <v>23</v>
      </c>
      <c r="I14618" t="s">
        <v>23482</v>
      </c>
      <c r="K14618"/>
      <c r="L14618" t="s">
        <v>23483</v>
      </c>
      <c r="M14618" t="s">
        <v>20719</v>
      </c>
      <c r="N14618">
        <v>3</v>
      </c>
      <c r="P14618" t="s">
        <v>20366</v>
      </c>
      <c r="Q14618" t="s">
        <v>23484</v>
      </c>
      <c r="S14618" t="s">
        <v>20368</v>
      </c>
    </row>
    <row r="14619" spans="1:19" hidden="1" x14ac:dyDescent="0.2">
      <c r="A14619">
        <v>2925</v>
      </c>
      <c r="B14619" t="s">
        <v>23486</v>
      </c>
      <c r="C14619" t="s">
        <v>20441</v>
      </c>
      <c r="D14619">
        <v>12.7</v>
      </c>
      <c r="E14619">
        <v>20</v>
      </c>
      <c r="F14619" t="s">
        <v>23487</v>
      </c>
      <c r="G14619" t="s">
        <v>31</v>
      </c>
      <c r="H14619" t="s">
        <v>23</v>
      </c>
      <c r="I14619" t="s">
        <v>23482</v>
      </c>
      <c r="K14619"/>
      <c r="L14619" t="s">
        <v>23488</v>
      </c>
      <c r="M14619" t="s">
        <v>20719</v>
      </c>
      <c r="N14619">
        <v>3</v>
      </c>
      <c r="P14619" t="s">
        <v>20366</v>
      </c>
      <c r="Q14619" t="s">
        <v>23489</v>
      </c>
      <c r="S14619" t="s">
        <v>20368</v>
      </c>
    </row>
    <row r="14620" spans="1:19" hidden="1" x14ac:dyDescent="0.2">
      <c r="A14620">
        <v>2925</v>
      </c>
      <c r="B14620" t="s">
        <v>23486</v>
      </c>
      <c r="C14620" t="s">
        <v>20441</v>
      </c>
      <c r="D14620">
        <v>14.2</v>
      </c>
      <c r="E14620">
        <v>20</v>
      </c>
      <c r="F14620" t="s">
        <v>23485</v>
      </c>
      <c r="G14620" t="s">
        <v>31</v>
      </c>
      <c r="H14620" t="s">
        <v>23</v>
      </c>
      <c r="I14620" t="s">
        <v>23482</v>
      </c>
      <c r="K14620"/>
      <c r="L14620" t="s">
        <v>23488</v>
      </c>
      <c r="M14620" t="s">
        <v>20719</v>
      </c>
      <c r="N14620">
        <v>3</v>
      </c>
      <c r="P14620" t="s">
        <v>20366</v>
      </c>
      <c r="Q14620" t="s">
        <v>23489</v>
      </c>
      <c r="S14620" t="s">
        <v>20368</v>
      </c>
    </row>
    <row r="14621" spans="1:19" hidden="1" x14ac:dyDescent="0.2">
      <c r="A14621">
        <v>2926</v>
      </c>
      <c r="B14621" t="s">
        <v>23490</v>
      </c>
      <c r="C14621" t="s">
        <v>105</v>
      </c>
      <c r="D14621">
        <v>7.6959999999999997</v>
      </c>
      <c r="E14621">
        <v>25</v>
      </c>
      <c r="F14621" t="s">
        <v>23491</v>
      </c>
      <c r="G14621" t="s">
        <v>23125</v>
      </c>
      <c r="H14621" t="s">
        <v>46</v>
      </c>
      <c r="I14621" t="s">
        <v>2317</v>
      </c>
      <c r="K14621"/>
      <c r="L14621" t="s">
        <v>23492</v>
      </c>
      <c r="M14621" t="s">
        <v>20396</v>
      </c>
      <c r="N14621">
        <v>4</v>
      </c>
      <c r="P14621" t="s">
        <v>20366</v>
      </c>
      <c r="Q14621" t="s">
        <v>23493</v>
      </c>
      <c r="S14621" t="s">
        <v>20368</v>
      </c>
    </row>
    <row r="14622" spans="1:19" hidden="1" x14ac:dyDescent="0.2">
      <c r="A14622">
        <v>2927</v>
      </c>
      <c r="B14622" t="s">
        <v>23494</v>
      </c>
      <c r="C14622" t="s">
        <v>105</v>
      </c>
      <c r="D14622">
        <v>7.8920000000000003</v>
      </c>
      <c r="E14622">
        <v>25</v>
      </c>
      <c r="F14622" t="s">
        <v>23495</v>
      </c>
      <c r="G14622" t="s">
        <v>23125</v>
      </c>
      <c r="H14622" t="s">
        <v>46</v>
      </c>
      <c r="I14622" t="s">
        <v>2317</v>
      </c>
      <c r="K14622"/>
      <c r="L14622" t="s">
        <v>23496</v>
      </c>
      <c r="M14622" t="s">
        <v>20396</v>
      </c>
      <c r="N14622">
        <v>4</v>
      </c>
      <c r="P14622" t="s">
        <v>20366</v>
      </c>
      <c r="Q14622" t="s">
        <v>23497</v>
      </c>
      <c r="S14622" t="s">
        <v>20368</v>
      </c>
    </row>
    <row r="14623" spans="1:19" hidden="1" x14ac:dyDescent="0.2">
      <c r="A14623">
        <v>2927</v>
      </c>
      <c r="B14623" t="s">
        <v>23494</v>
      </c>
      <c r="C14623" t="s">
        <v>105</v>
      </c>
      <c r="D14623">
        <v>7.7</v>
      </c>
      <c r="E14623">
        <v>25</v>
      </c>
      <c r="F14623" t="s">
        <v>23498</v>
      </c>
      <c r="G14623" t="s">
        <v>31</v>
      </c>
      <c r="H14623" t="s">
        <v>46</v>
      </c>
      <c r="I14623" t="s">
        <v>10245</v>
      </c>
      <c r="K14623"/>
      <c r="L14623" t="s">
        <v>23496</v>
      </c>
      <c r="M14623" t="s">
        <v>20396</v>
      </c>
      <c r="N14623">
        <v>4</v>
      </c>
      <c r="P14623" t="s">
        <v>20366</v>
      </c>
      <c r="Q14623" t="s">
        <v>23497</v>
      </c>
      <c r="S14623" t="s">
        <v>20368</v>
      </c>
    </row>
    <row r="14624" spans="1:19" hidden="1" x14ac:dyDescent="0.2">
      <c r="A14624">
        <v>2928</v>
      </c>
      <c r="B14624" t="s">
        <v>23499</v>
      </c>
      <c r="C14624" t="s">
        <v>105</v>
      </c>
      <c r="D14624">
        <v>7.508</v>
      </c>
      <c r="E14624">
        <v>25</v>
      </c>
      <c r="F14624" t="s">
        <v>21925</v>
      </c>
      <c r="G14624" t="s">
        <v>23125</v>
      </c>
      <c r="H14624" t="s">
        <v>46</v>
      </c>
      <c r="I14624" t="s">
        <v>2317</v>
      </c>
      <c r="K14624"/>
      <c r="L14624" t="s">
        <v>23500</v>
      </c>
      <c r="M14624" t="s">
        <v>20396</v>
      </c>
      <c r="N14624">
        <v>4</v>
      </c>
      <c r="P14624" t="s">
        <v>20366</v>
      </c>
      <c r="Q14624" t="s">
        <v>23501</v>
      </c>
      <c r="S14624" t="s">
        <v>20368</v>
      </c>
    </row>
    <row r="14625" spans="1:19" x14ac:dyDescent="0.2">
      <c r="A14625">
        <v>2929</v>
      </c>
      <c r="B14625" t="s">
        <v>23502</v>
      </c>
      <c r="C14625" t="s">
        <v>105</v>
      </c>
      <c r="D14625">
        <v>6.7859999999999996</v>
      </c>
      <c r="E14625">
        <v>25</v>
      </c>
      <c r="F14625" t="s">
        <v>21925</v>
      </c>
      <c r="G14625" t="s">
        <v>23125</v>
      </c>
      <c r="H14625" t="s">
        <v>36</v>
      </c>
      <c r="I14625" t="s">
        <v>4276</v>
      </c>
      <c r="L14625" t="s">
        <v>23503</v>
      </c>
      <c r="M14625" t="s">
        <v>20396</v>
      </c>
      <c r="N14625">
        <v>4</v>
      </c>
      <c r="P14625" t="s">
        <v>20366</v>
      </c>
      <c r="Q14625" t="s">
        <v>23504</v>
      </c>
      <c r="S14625" t="s">
        <v>20368</v>
      </c>
    </row>
    <row r="14626" spans="1:19" x14ac:dyDescent="0.2">
      <c r="A14626">
        <v>2929</v>
      </c>
      <c r="B14626" t="s">
        <v>23502</v>
      </c>
      <c r="C14626" t="s">
        <v>105</v>
      </c>
      <c r="D14626">
        <v>6.7910000000000004</v>
      </c>
      <c r="E14626">
        <v>25</v>
      </c>
      <c r="F14626" t="s">
        <v>21925</v>
      </c>
      <c r="G14626" t="s">
        <v>23125</v>
      </c>
      <c r="H14626" t="s">
        <v>36</v>
      </c>
      <c r="I14626" t="s">
        <v>2317</v>
      </c>
      <c r="L14626" t="s">
        <v>23503</v>
      </c>
      <c r="M14626" t="s">
        <v>20396</v>
      </c>
      <c r="N14626">
        <v>4</v>
      </c>
      <c r="P14626" t="s">
        <v>20366</v>
      </c>
      <c r="Q14626" t="s">
        <v>23504</v>
      </c>
      <c r="S14626" t="s">
        <v>20368</v>
      </c>
    </row>
    <row r="14627" spans="1:19" hidden="1" x14ac:dyDescent="0.2">
      <c r="A14627">
        <v>2929</v>
      </c>
      <c r="B14627" t="s">
        <v>23502</v>
      </c>
      <c r="C14627" t="s">
        <v>105</v>
      </c>
      <c r="D14627">
        <v>6.81</v>
      </c>
      <c r="E14627">
        <v>25</v>
      </c>
      <c r="F14627" t="s">
        <v>410</v>
      </c>
      <c r="G14627" t="s">
        <v>55</v>
      </c>
      <c r="H14627" t="s">
        <v>46</v>
      </c>
      <c r="I14627" t="s">
        <v>2737</v>
      </c>
      <c r="K14627"/>
      <c r="L14627" t="s">
        <v>23503</v>
      </c>
      <c r="M14627" t="s">
        <v>20396</v>
      </c>
      <c r="N14627">
        <v>4</v>
      </c>
      <c r="P14627" t="s">
        <v>20366</v>
      </c>
      <c r="Q14627" t="s">
        <v>23504</v>
      </c>
      <c r="S14627" t="s">
        <v>20368</v>
      </c>
    </row>
    <row r="14628" spans="1:19" hidden="1" x14ac:dyDescent="0.2">
      <c r="A14628">
        <v>2930</v>
      </c>
      <c r="B14628" t="s">
        <v>23505</v>
      </c>
      <c r="C14628" t="s">
        <v>105</v>
      </c>
      <c r="D14628">
        <v>8.5850000000000009</v>
      </c>
      <c r="E14628">
        <v>25</v>
      </c>
      <c r="F14628" t="s">
        <v>23495</v>
      </c>
      <c r="G14628" t="s">
        <v>23125</v>
      </c>
      <c r="H14628" t="s">
        <v>46</v>
      </c>
      <c r="I14628" t="s">
        <v>2317</v>
      </c>
      <c r="K14628"/>
      <c r="L14628" t="s">
        <v>23506</v>
      </c>
      <c r="M14628" t="s">
        <v>20396</v>
      </c>
      <c r="N14628">
        <v>4</v>
      </c>
      <c r="P14628" t="s">
        <v>20366</v>
      </c>
      <c r="Q14628" t="s">
        <v>23507</v>
      </c>
      <c r="S14628" t="s">
        <v>20368</v>
      </c>
    </row>
    <row r="14629" spans="1:19" x14ac:dyDescent="0.2">
      <c r="A14629">
        <v>2930</v>
      </c>
      <c r="B14629" t="s">
        <v>23505</v>
      </c>
      <c r="C14629" t="s">
        <v>105</v>
      </c>
      <c r="D14629">
        <v>8.6300000000000008</v>
      </c>
      <c r="E14629">
        <v>25</v>
      </c>
      <c r="F14629" t="s">
        <v>23508</v>
      </c>
      <c r="G14629" t="s">
        <v>23125</v>
      </c>
      <c r="H14629" t="s">
        <v>36</v>
      </c>
      <c r="I14629" t="s">
        <v>8881</v>
      </c>
      <c r="J14629" t="s">
        <v>43</v>
      </c>
      <c r="L14629" t="s">
        <v>23506</v>
      </c>
      <c r="M14629" t="s">
        <v>20396</v>
      </c>
      <c r="N14629">
        <v>4</v>
      </c>
      <c r="P14629" t="s">
        <v>20366</v>
      </c>
      <c r="Q14629" t="s">
        <v>23507</v>
      </c>
      <c r="S14629" t="s">
        <v>20368</v>
      </c>
    </row>
    <row r="14630" spans="1:19" x14ac:dyDescent="0.2">
      <c r="A14630">
        <v>2930</v>
      </c>
      <c r="B14630" t="s">
        <v>23505</v>
      </c>
      <c r="C14630" t="s">
        <v>105</v>
      </c>
      <c r="D14630">
        <v>8.93</v>
      </c>
      <c r="E14630">
        <v>5</v>
      </c>
      <c r="F14630" t="s">
        <v>23508</v>
      </c>
      <c r="G14630" t="s">
        <v>23125</v>
      </c>
      <c r="H14630" t="s">
        <v>36</v>
      </c>
      <c r="I14630" t="s">
        <v>8881</v>
      </c>
      <c r="J14630" t="s">
        <v>43</v>
      </c>
      <c r="L14630" t="s">
        <v>23506</v>
      </c>
      <c r="M14630" t="s">
        <v>20396</v>
      </c>
      <c r="N14630">
        <v>4</v>
      </c>
      <c r="P14630" t="s">
        <v>20366</v>
      </c>
      <c r="Q14630" t="s">
        <v>23507</v>
      </c>
      <c r="S14630" t="s">
        <v>20368</v>
      </c>
    </row>
    <row r="14631" spans="1:19" x14ac:dyDescent="0.2">
      <c r="A14631">
        <v>2930</v>
      </c>
      <c r="B14631" t="s">
        <v>23505</v>
      </c>
      <c r="C14631" t="s">
        <v>105</v>
      </c>
      <c r="D14631">
        <v>8.8480000000000008</v>
      </c>
      <c r="E14631">
        <v>10</v>
      </c>
      <c r="F14631" t="s">
        <v>23508</v>
      </c>
      <c r="G14631" t="s">
        <v>23125</v>
      </c>
      <c r="H14631" t="s">
        <v>36</v>
      </c>
      <c r="I14631" t="s">
        <v>8881</v>
      </c>
      <c r="J14631" t="s">
        <v>43</v>
      </c>
      <c r="L14631" t="s">
        <v>23506</v>
      </c>
      <c r="M14631" t="s">
        <v>20396</v>
      </c>
      <c r="N14631">
        <v>4</v>
      </c>
      <c r="P14631" t="s">
        <v>20366</v>
      </c>
      <c r="Q14631" t="s">
        <v>23507</v>
      </c>
      <c r="S14631" t="s">
        <v>20368</v>
      </c>
    </row>
    <row r="14632" spans="1:19" x14ac:dyDescent="0.2">
      <c r="A14632">
        <v>2930</v>
      </c>
      <c r="B14632" t="s">
        <v>23505</v>
      </c>
      <c r="C14632" t="s">
        <v>105</v>
      </c>
      <c r="D14632">
        <v>8.7739999999999991</v>
      </c>
      <c r="E14632">
        <v>15</v>
      </c>
      <c r="F14632" t="s">
        <v>23508</v>
      </c>
      <c r="G14632" t="s">
        <v>23125</v>
      </c>
      <c r="H14632" t="s">
        <v>36</v>
      </c>
      <c r="I14632" t="s">
        <v>8881</v>
      </c>
      <c r="J14632" t="s">
        <v>43</v>
      </c>
      <c r="L14632" t="s">
        <v>23506</v>
      </c>
      <c r="M14632" t="s">
        <v>20396</v>
      </c>
      <c r="N14632">
        <v>4</v>
      </c>
      <c r="P14632" t="s">
        <v>20366</v>
      </c>
      <c r="Q14632" t="s">
        <v>23507</v>
      </c>
      <c r="S14632" t="s">
        <v>20368</v>
      </c>
    </row>
    <row r="14633" spans="1:19" x14ac:dyDescent="0.2">
      <c r="A14633">
        <v>2930</v>
      </c>
      <c r="B14633" t="s">
        <v>23505</v>
      </c>
      <c r="C14633" t="s">
        <v>105</v>
      </c>
      <c r="D14633">
        <v>8.7010000000000005</v>
      </c>
      <c r="E14633">
        <v>20</v>
      </c>
      <c r="F14633" t="s">
        <v>23508</v>
      </c>
      <c r="G14633" t="s">
        <v>23125</v>
      </c>
      <c r="H14633" t="s">
        <v>36</v>
      </c>
      <c r="I14633" t="s">
        <v>8881</v>
      </c>
      <c r="J14633" t="s">
        <v>43</v>
      </c>
      <c r="L14633" t="s">
        <v>23506</v>
      </c>
      <c r="M14633" t="s">
        <v>20396</v>
      </c>
      <c r="N14633">
        <v>4</v>
      </c>
      <c r="P14633" t="s">
        <v>20366</v>
      </c>
      <c r="Q14633" t="s">
        <v>23507</v>
      </c>
      <c r="S14633" t="s">
        <v>20368</v>
      </c>
    </row>
    <row r="14634" spans="1:19" x14ac:dyDescent="0.2">
      <c r="A14634">
        <v>2930</v>
      </c>
      <c r="B14634" t="s">
        <v>23505</v>
      </c>
      <c r="C14634" t="s">
        <v>105</v>
      </c>
      <c r="D14634">
        <v>8.5660000000000007</v>
      </c>
      <c r="E14634">
        <v>30</v>
      </c>
      <c r="F14634" t="s">
        <v>23508</v>
      </c>
      <c r="G14634" t="s">
        <v>23125</v>
      </c>
      <c r="H14634" t="s">
        <v>36</v>
      </c>
      <c r="I14634" t="s">
        <v>8881</v>
      </c>
      <c r="J14634" t="s">
        <v>43</v>
      </c>
      <c r="L14634" t="s">
        <v>23506</v>
      </c>
      <c r="M14634" t="s">
        <v>20396</v>
      </c>
      <c r="N14634">
        <v>4</v>
      </c>
      <c r="P14634" t="s">
        <v>20366</v>
      </c>
      <c r="Q14634" t="s">
        <v>23507</v>
      </c>
      <c r="S14634" t="s">
        <v>20368</v>
      </c>
    </row>
    <row r="14635" spans="1:19" x14ac:dyDescent="0.2">
      <c r="A14635">
        <v>2930</v>
      </c>
      <c r="B14635" t="s">
        <v>23505</v>
      </c>
      <c r="C14635" t="s">
        <v>105</v>
      </c>
      <c r="D14635">
        <v>8.5</v>
      </c>
      <c r="E14635">
        <v>35</v>
      </c>
      <c r="F14635" t="s">
        <v>23508</v>
      </c>
      <c r="G14635" t="s">
        <v>23125</v>
      </c>
      <c r="H14635" t="s">
        <v>36</v>
      </c>
      <c r="I14635" t="s">
        <v>8881</v>
      </c>
      <c r="J14635" t="s">
        <v>43</v>
      </c>
      <c r="L14635" t="s">
        <v>23506</v>
      </c>
      <c r="M14635" t="s">
        <v>20396</v>
      </c>
      <c r="N14635">
        <v>4</v>
      </c>
      <c r="P14635" t="s">
        <v>20366</v>
      </c>
      <c r="Q14635" t="s">
        <v>23507</v>
      </c>
      <c r="S14635" t="s">
        <v>20368</v>
      </c>
    </row>
    <row r="14636" spans="1:19" x14ac:dyDescent="0.2">
      <c r="A14636">
        <v>2930</v>
      </c>
      <c r="B14636" t="s">
        <v>23505</v>
      </c>
      <c r="C14636" t="s">
        <v>105</v>
      </c>
      <c r="D14636">
        <v>8.4369999999999994</v>
      </c>
      <c r="E14636">
        <v>40</v>
      </c>
      <c r="F14636" t="s">
        <v>23508</v>
      </c>
      <c r="G14636" t="s">
        <v>23125</v>
      </c>
      <c r="H14636" t="s">
        <v>36</v>
      </c>
      <c r="I14636" t="s">
        <v>8881</v>
      </c>
      <c r="J14636" t="s">
        <v>43</v>
      </c>
      <c r="L14636" t="s">
        <v>23506</v>
      </c>
      <c r="M14636" t="s">
        <v>20396</v>
      </c>
      <c r="N14636">
        <v>4</v>
      </c>
      <c r="P14636" t="s">
        <v>20366</v>
      </c>
      <c r="Q14636" t="s">
        <v>23507</v>
      </c>
      <c r="S14636" t="s">
        <v>20368</v>
      </c>
    </row>
    <row r="14637" spans="1:19" x14ac:dyDescent="0.2">
      <c r="A14637">
        <v>2930</v>
      </c>
      <c r="B14637" t="s">
        <v>23505</v>
      </c>
      <c r="C14637" t="s">
        <v>105</v>
      </c>
      <c r="D14637">
        <v>8.3800000000000008</v>
      </c>
      <c r="E14637">
        <v>45</v>
      </c>
      <c r="F14637" t="s">
        <v>23508</v>
      </c>
      <c r="G14637" t="s">
        <v>23125</v>
      </c>
      <c r="H14637" t="s">
        <v>36</v>
      </c>
      <c r="I14637" t="s">
        <v>8881</v>
      </c>
      <c r="J14637" t="s">
        <v>43</v>
      </c>
      <c r="L14637" t="s">
        <v>23506</v>
      </c>
      <c r="M14637" t="s">
        <v>20396</v>
      </c>
      <c r="N14637">
        <v>4</v>
      </c>
      <c r="P14637" t="s">
        <v>20366</v>
      </c>
      <c r="Q14637" t="s">
        <v>23507</v>
      </c>
      <c r="S14637" t="s">
        <v>20368</v>
      </c>
    </row>
    <row r="14638" spans="1:19" x14ac:dyDescent="0.2">
      <c r="A14638">
        <v>2930</v>
      </c>
      <c r="B14638" t="s">
        <v>23505</v>
      </c>
      <c r="C14638" t="s">
        <v>105</v>
      </c>
      <c r="D14638">
        <v>8.3290000000000006</v>
      </c>
      <c r="E14638">
        <v>50</v>
      </c>
      <c r="F14638" t="s">
        <v>23508</v>
      </c>
      <c r="G14638" t="s">
        <v>23125</v>
      </c>
      <c r="H14638" t="s">
        <v>36</v>
      </c>
      <c r="I14638" t="s">
        <v>8881</v>
      </c>
      <c r="J14638" t="s">
        <v>43</v>
      </c>
      <c r="L14638" t="s">
        <v>23506</v>
      </c>
      <c r="M14638" t="s">
        <v>20396</v>
      </c>
      <c r="N14638">
        <v>4</v>
      </c>
      <c r="P14638" t="s">
        <v>20366</v>
      </c>
      <c r="Q14638" t="s">
        <v>23507</v>
      </c>
      <c r="S14638" t="s">
        <v>20368</v>
      </c>
    </row>
    <row r="14639" spans="1:19" x14ac:dyDescent="0.2">
      <c r="A14639">
        <v>2931</v>
      </c>
      <c r="B14639" t="s">
        <v>23509</v>
      </c>
      <c r="C14639" t="s">
        <v>105</v>
      </c>
      <c r="D14639">
        <v>8.1850000000000005</v>
      </c>
      <c r="E14639">
        <v>25</v>
      </c>
      <c r="F14639" t="s">
        <v>21173</v>
      </c>
      <c r="G14639" t="s">
        <v>23125</v>
      </c>
      <c r="H14639" t="s">
        <v>36</v>
      </c>
      <c r="I14639" t="s">
        <v>2317</v>
      </c>
      <c r="L14639" t="s">
        <v>23510</v>
      </c>
      <c r="M14639" t="s">
        <v>20396</v>
      </c>
      <c r="N14639">
        <v>4</v>
      </c>
      <c r="P14639" t="s">
        <v>20366</v>
      </c>
      <c r="Q14639" t="s">
        <v>23511</v>
      </c>
      <c r="S14639" t="s">
        <v>20368</v>
      </c>
    </row>
    <row r="14640" spans="1:19" x14ac:dyDescent="0.2">
      <c r="A14640">
        <v>2931</v>
      </c>
      <c r="B14640" t="s">
        <v>23509</v>
      </c>
      <c r="C14640" t="s">
        <v>105</v>
      </c>
      <c r="D14640">
        <v>8.1790000000000003</v>
      </c>
      <c r="E14640">
        <v>25</v>
      </c>
      <c r="F14640" t="s">
        <v>23512</v>
      </c>
      <c r="G14640" t="s">
        <v>23125</v>
      </c>
      <c r="H14640" t="s">
        <v>36</v>
      </c>
      <c r="I14640" t="s">
        <v>8358</v>
      </c>
      <c r="L14640" t="s">
        <v>23510</v>
      </c>
      <c r="M14640" t="s">
        <v>20396</v>
      </c>
      <c r="N14640">
        <v>4</v>
      </c>
      <c r="P14640" t="s">
        <v>20366</v>
      </c>
      <c r="Q14640" t="s">
        <v>23511</v>
      </c>
      <c r="S14640" t="s">
        <v>20368</v>
      </c>
    </row>
    <row r="14641" spans="1:19" x14ac:dyDescent="0.2">
      <c r="A14641">
        <v>2931</v>
      </c>
      <c r="B14641" t="s">
        <v>23509</v>
      </c>
      <c r="C14641" t="s">
        <v>105</v>
      </c>
      <c r="D14641">
        <v>8.4469999999999992</v>
      </c>
      <c r="E14641">
        <v>5</v>
      </c>
      <c r="F14641" t="s">
        <v>23512</v>
      </c>
      <c r="G14641" t="s">
        <v>23125</v>
      </c>
      <c r="H14641" t="s">
        <v>36</v>
      </c>
      <c r="I14641" t="s">
        <v>8358</v>
      </c>
      <c r="L14641" t="s">
        <v>23510</v>
      </c>
      <c r="M14641" t="s">
        <v>20396</v>
      </c>
      <c r="N14641">
        <v>4</v>
      </c>
      <c r="P14641" t="s">
        <v>20366</v>
      </c>
      <c r="Q14641" t="s">
        <v>23511</v>
      </c>
      <c r="S14641" t="s">
        <v>20368</v>
      </c>
    </row>
    <row r="14642" spans="1:19" x14ac:dyDescent="0.2">
      <c r="A14642">
        <v>2931</v>
      </c>
      <c r="B14642" t="s">
        <v>23509</v>
      </c>
      <c r="C14642" t="s">
        <v>105</v>
      </c>
      <c r="D14642">
        <v>8.3759999999999994</v>
      </c>
      <c r="E14642">
        <v>10</v>
      </c>
      <c r="F14642" t="s">
        <v>23512</v>
      </c>
      <c r="G14642" t="s">
        <v>23125</v>
      </c>
      <c r="H14642" t="s">
        <v>36</v>
      </c>
      <c r="I14642" t="s">
        <v>8358</v>
      </c>
      <c r="L14642" t="s">
        <v>23510</v>
      </c>
      <c r="M14642" t="s">
        <v>20396</v>
      </c>
      <c r="N14642">
        <v>4</v>
      </c>
      <c r="P14642" t="s">
        <v>20366</v>
      </c>
      <c r="Q14642" t="s">
        <v>23511</v>
      </c>
      <c r="S14642" t="s">
        <v>20368</v>
      </c>
    </row>
    <row r="14643" spans="1:19" x14ac:dyDescent="0.2">
      <c r="A14643">
        <v>2931</v>
      </c>
      <c r="B14643" t="s">
        <v>23509</v>
      </c>
      <c r="C14643" t="s">
        <v>105</v>
      </c>
      <c r="D14643">
        <v>8.3109999999999999</v>
      </c>
      <c r="E14643">
        <v>15</v>
      </c>
      <c r="F14643" t="s">
        <v>23512</v>
      </c>
      <c r="G14643" t="s">
        <v>23125</v>
      </c>
      <c r="H14643" t="s">
        <v>36</v>
      </c>
      <c r="I14643" t="s">
        <v>8358</v>
      </c>
      <c r="L14643" t="s">
        <v>23510</v>
      </c>
      <c r="M14643" t="s">
        <v>20396</v>
      </c>
      <c r="N14643">
        <v>4</v>
      </c>
      <c r="P14643" t="s">
        <v>20366</v>
      </c>
      <c r="Q14643" t="s">
        <v>23511</v>
      </c>
      <c r="S14643" t="s">
        <v>20368</v>
      </c>
    </row>
    <row r="14644" spans="1:19" x14ac:dyDescent="0.2">
      <c r="A14644">
        <v>2931</v>
      </c>
      <c r="B14644" t="s">
        <v>23509</v>
      </c>
      <c r="C14644" t="s">
        <v>105</v>
      </c>
      <c r="D14644">
        <v>8.2430000000000003</v>
      </c>
      <c r="E14644">
        <v>20</v>
      </c>
      <c r="F14644" t="s">
        <v>23512</v>
      </c>
      <c r="G14644" t="s">
        <v>23125</v>
      </c>
      <c r="H14644" t="s">
        <v>36</v>
      </c>
      <c r="I14644" t="s">
        <v>8358</v>
      </c>
      <c r="L14644" t="s">
        <v>23510</v>
      </c>
      <c r="M14644" t="s">
        <v>20396</v>
      </c>
      <c r="N14644">
        <v>4</v>
      </c>
      <c r="P14644" t="s">
        <v>20366</v>
      </c>
      <c r="Q14644" t="s">
        <v>23511</v>
      </c>
      <c r="S14644" t="s">
        <v>20368</v>
      </c>
    </row>
    <row r="14645" spans="1:19" x14ac:dyDescent="0.2">
      <c r="A14645">
        <v>2931</v>
      </c>
      <c r="B14645" t="s">
        <v>23509</v>
      </c>
      <c r="C14645" t="s">
        <v>105</v>
      </c>
      <c r="D14645">
        <v>8.1199999999999992</v>
      </c>
      <c r="E14645">
        <v>30</v>
      </c>
      <c r="F14645" t="s">
        <v>23512</v>
      </c>
      <c r="G14645" t="s">
        <v>23125</v>
      </c>
      <c r="H14645" t="s">
        <v>36</v>
      </c>
      <c r="I14645" t="s">
        <v>8358</v>
      </c>
      <c r="L14645" t="s">
        <v>23510</v>
      </c>
      <c r="M14645" t="s">
        <v>20396</v>
      </c>
      <c r="N14645">
        <v>4</v>
      </c>
      <c r="P14645" t="s">
        <v>20366</v>
      </c>
      <c r="Q14645" t="s">
        <v>23511</v>
      </c>
      <c r="S14645" t="s">
        <v>20368</v>
      </c>
    </row>
    <row r="14646" spans="1:19" x14ac:dyDescent="0.2">
      <c r="A14646">
        <v>2931</v>
      </c>
      <c r="B14646" t="s">
        <v>23509</v>
      </c>
      <c r="C14646" t="s">
        <v>105</v>
      </c>
      <c r="D14646">
        <v>8.0630000000000006</v>
      </c>
      <c r="E14646">
        <v>35</v>
      </c>
      <c r="F14646" t="s">
        <v>23512</v>
      </c>
      <c r="G14646" t="s">
        <v>23125</v>
      </c>
      <c r="H14646" t="s">
        <v>36</v>
      </c>
      <c r="I14646" t="s">
        <v>8358</v>
      </c>
      <c r="L14646" t="s">
        <v>23510</v>
      </c>
      <c r="M14646" t="s">
        <v>20396</v>
      </c>
      <c r="N14646">
        <v>4</v>
      </c>
      <c r="P14646" t="s">
        <v>20366</v>
      </c>
      <c r="Q14646" t="s">
        <v>23511</v>
      </c>
      <c r="S14646" t="s">
        <v>20368</v>
      </c>
    </row>
    <row r="14647" spans="1:19" x14ac:dyDescent="0.2">
      <c r="A14647">
        <v>2931</v>
      </c>
      <c r="B14647" t="s">
        <v>23509</v>
      </c>
      <c r="C14647" t="s">
        <v>105</v>
      </c>
      <c r="D14647">
        <v>8.0129999999999999</v>
      </c>
      <c r="E14647">
        <v>40</v>
      </c>
      <c r="F14647" t="s">
        <v>23512</v>
      </c>
      <c r="G14647" t="s">
        <v>23125</v>
      </c>
      <c r="H14647" t="s">
        <v>36</v>
      </c>
      <c r="I14647" t="s">
        <v>8358</v>
      </c>
      <c r="L14647" t="s">
        <v>23510</v>
      </c>
      <c r="M14647" t="s">
        <v>20396</v>
      </c>
      <c r="N14647">
        <v>4</v>
      </c>
      <c r="P14647" t="s">
        <v>20366</v>
      </c>
      <c r="Q14647" t="s">
        <v>23511</v>
      </c>
      <c r="S14647" t="s">
        <v>20368</v>
      </c>
    </row>
    <row r="14648" spans="1:19" x14ac:dyDescent="0.2">
      <c r="A14648">
        <v>2931</v>
      </c>
      <c r="B14648" t="s">
        <v>23509</v>
      </c>
      <c r="C14648" t="s">
        <v>105</v>
      </c>
      <c r="D14648">
        <v>7.9649999999999999</v>
      </c>
      <c r="E14648">
        <v>45</v>
      </c>
      <c r="F14648" t="s">
        <v>23512</v>
      </c>
      <c r="G14648" t="s">
        <v>23125</v>
      </c>
      <c r="H14648" t="s">
        <v>36</v>
      </c>
      <c r="I14648" t="s">
        <v>8358</v>
      </c>
      <c r="L14648" t="s">
        <v>23510</v>
      </c>
      <c r="M14648" t="s">
        <v>20396</v>
      </c>
      <c r="N14648">
        <v>4</v>
      </c>
      <c r="P14648" t="s">
        <v>20366</v>
      </c>
      <c r="Q14648" t="s">
        <v>23511</v>
      </c>
      <c r="S14648" t="s">
        <v>20368</v>
      </c>
    </row>
    <row r="14649" spans="1:19" x14ac:dyDescent="0.2">
      <c r="A14649">
        <v>2931</v>
      </c>
      <c r="B14649" t="s">
        <v>23509</v>
      </c>
      <c r="C14649" t="s">
        <v>105</v>
      </c>
      <c r="D14649">
        <v>7.9219999999999997</v>
      </c>
      <c r="E14649">
        <v>50</v>
      </c>
      <c r="F14649" t="s">
        <v>23512</v>
      </c>
      <c r="G14649" t="s">
        <v>23125</v>
      </c>
      <c r="H14649" t="s">
        <v>36</v>
      </c>
      <c r="I14649" t="s">
        <v>8358</v>
      </c>
      <c r="L14649" t="s">
        <v>23510</v>
      </c>
      <c r="M14649" t="s">
        <v>20396</v>
      </c>
      <c r="N14649">
        <v>4</v>
      </c>
      <c r="P14649" t="s">
        <v>20366</v>
      </c>
      <c r="Q14649" t="s">
        <v>23511</v>
      </c>
      <c r="S14649" t="s">
        <v>20368</v>
      </c>
    </row>
    <row r="14650" spans="1:19" x14ac:dyDescent="0.2">
      <c r="A14650">
        <v>2932</v>
      </c>
      <c r="B14650" t="s">
        <v>23513</v>
      </c>
      <c r="C14650" t="s">
        <v>105</v>
      </c>
      <c r="D14650">
        <v>7.79</v>
      </c>
      <c r="E14650">
        <v>25</v>
      </c>
      <c r="F14650" t="s">
        <v>23514</v>
      </c>
      <c r="G14650" t="s">
        <v>23125</v>
      </c>
      <c r="H14650" t="s">
        <v>36</v>
      </c>
      <c r="I14650" t="s">
        <v>4318</v>
      </c>
      <c r="L14650" t="s">
        <v>23515</v>
      </c>
      <c r="M14650" t="s">
        <v>20396</v>
      </c>
      <c r="N14650">
        <v>4</v>
      </c>
      <c r="P14650" t="s">
        <v>20366</v>
      </c>
      <c r="Q14650" t="s">
        <v>23516</v>
      </c>
      <c r="S14650" t="s">
        <v>20368</v>
      </c>
    </row>
    <row r="14651" spans="1:19" hidden="1" x14ac:dyDescent="0.2">
      <c r="A14651">
        <v>2933</v>
      </c>
      <c r="B14651" t="s">
        <v>23517</v>
      </c>
      <c r="C14651" t="s">
        <v>105</v>
      </c>
      <c r="D14651">
        <v>6.6740000000000004</v>
      </c>
      <c r="E14651">
        <v>25</v>
      </c>
      <c r="F14651" t="s">
        <v>23518</v>
      </c>
      <c r="G14651" t="s">
        <v>23125</v>
      </c>
      <c r="H14651" t="s">
        <v>46</v>
      </c>
      <c r="I14651" t="s">
        <v>4318</v>
      </c>
      <c r="K14651"/>
      <c r="L14651" t="s">
        <v>23519</v>
      </c>
      <c r="M14651" t="s">
        <v>20396</v>
      </c>
      <c r="N14651">
        <v>4</v>
      </c>
      <c r="P14651" t="s">
        <v>20366</v>
      </c>
      <c r="Q14651" t="s">
        <v>23520</v>
      </c>
      <c r="S14651" t="s">
        <v>20368</v>
      </c>
    </row>
    <row r="14652" spans="1:19" x14ac:dyDescent="0.2">
      <c r="A14652">
        <v>2934</v>
      </c>
      <c r="B14652" t="s">
        <v>23521</v>
      </c>
      <c r="C14652" t="s">
        <v>105</v>
      </c>
      <c r="D14652">
        <v>8.0559999999999992</v>
      </c>
      <c r="E14652">
        <v>25</v>
      </c>
      <c r="F14652" t="s">
        <v>23522</v>
      </c>
      <c r="G14652" t="s">
        <v>23125</v>
      </c>
      <c r="H14652" t="s">
        <v>36</v>
      </c>
      <c r="I14652" t="s">
        <v>8358</v>
      </c>
      <c r="J14652" t="s">
        <v>43</v>
      </c>
      <c r="L14652" t="s">
        <v>23523</v>
      </c>
      <c r="M14652" t="s">
        <v>20396</v>
      </c>
      <c r="N14652">
        <v>4</v>
      </c>
      <c r="P14652" t="s">
        <v>20366</v>
      </c>
      <c r="Q14652" t="s">
        <v>23524</v>
      </c>
      <c r="S14652" t="s">
        <v>20368</v>
      </c>
    </row>
    <row r="14653" spans="1:19" x14ac:dyDescent="0.2">
      <c r="A14653">
        <v>2934</v>
      </c>
      <c r="B14653" t="s">
        <v>23521</v>
      </c>
      <c r="C14653" t="s">
        <v>105</v>
      </c>
      <c r="D14653">
        <v>8.375</v>
      </c>
      <c r="E14653">
        <v>5</v>
      </c>
      <c r="F14653" t="s">
        <v>23522</v>
      </c>
      <c r="G14653" t="s">
        <v>23125</v>
      </c>
      <c r="H14653" t="s">
        <v>36</v>
      </c>
      <c r="I14653" t="s">
        <v>8358</v>
      </c>
      <c r="J14653" t="s">
        <v>43</v>
      </c>
      <c r="L14653" t="s">
        <v>23523</v>
      </c>
      <c r="M14653" t="s">
        <v>20396</v>
      </c>
      <c r="N14653">
        <v>4</v>
      </c>
      <c r="P14653" t="s">
        <v>20366</v>
      </c>
      <c r="Q14653" t="s">
        <v>23524</v>
      </c>
      <c r="S14653" t="s">
        <v>20368</v>
      </c>
    </row>
    <row r="14654" spans="1:19" x14ac:dyDescent="0.2">
      <c r="A14654">
        <v>2934</v>
      </c>
      <c r="B14654" t="s">
        <v>23521</v>
      </c>
      <c r="C14654" t="s">
        <v>105</v>
      </c>
      <c r="D14654">
        <v>8.2840000000000007</v>
      </c>
      <c r="E14654">
        <v>10</v>
      </c>
      <c r="F14654" t="s">
        <v>23522</v>
      </c>
      <c r="G14654" t="s">
        <v>23125</v>
      </c>
      <c r="H14654" t="s">
        <v>36</v>
      </c>
      <c r="I14654" t="s">
        <v>8358</v>
      </c>
      <c r="J14654" t="s">
        <v>43</v>
      </c>
      <c r="L14654" t="s">
        <v>23523</v>
      </c>
      <c r="M14654" t="s">
        <v>20396</v>
      </c>
      <c r="N14654">
        <v>4</v>
      </c>
      <c r="P14654" t="s">
        <v>20366</v>
      </c>
      <c r="Q14654" t="s">
        <v>23524</v>
      </c>
      <c r="S14654" t="s">
        <v>20368</v>
      </c>
    </row>
    <row r="14655" spans="1:19" x14ac:dyDescent="0.2">
      <c r="A14655">
        <v>2934</v>
      </c>
      <c r="B14655" t="s">
        <v>23521</v>
      </c>
      <c r="C14655" t="s">
        <v>105</v>
      </c>
      <c r="D14655">
        <v>8.1999999999999993</v>
      </c>
      <c r="E14655">
        <v>15</v>
      </c>
      <c r="F14655" t="s">
        <v>23522</v>
      </c>
      <c r="G14655" t="s">
        <v>23125</v>
      </c>
      <c r="H14655" t="s">
        <v>36</v>
      </c>
      <c r="I14655" t="s">
        <v>8358</v>
      </c>
      <c r="J14655" t="s">
        <v>43</v>
      </c>
      <c r="L14655" t="s">
        <v>23523</v>
      </c>
      <c r="M14655" t="s">
        <v>20396</v>
      </c>
      <c r="N14655">
        <v>4</v>
      </c>
      <c r="P14655" t="s">
        <v>20366</v>
      </c>
      <c r="Q14655" t="s">
        <v>23524</v>
      </c>
      <c r="S14655" t="s">
        <v>20368</v>
      </c>
    </row>
    <row r="14656" spans="1:19" x14ac:dyDescent="0.2">
      <c r="A14656">
        <v>2934</v>
      </c>
      <c r="B14656" t="s">
        <v>23521</v>
      </c>
      <c r="C14656" t="s">
        <v>105</v>
      </c>
      <c r="D14656">
        <v>8.125</v>
      </c>
      <c r="E14656">
        <v>20</v>
      </c>
      <c r="F14656" t="s">
        <v>23522</v>
      </c>
      <c r="G14656" t="s">
        <v>23125</v>
      </c>
      <c r="H14656" t="s">
        <v>36</v>
      </c>
      <c r="I14656" t="s">
        <v>8358</v>
      </c>
      <c r="J14656" t="s">
        <v>43</v>
      </c>
      <c r="L14656" t="s">
        <v>23523</v>
      </c>
      <c r="M14656" t="s">
        <v>20396</v>
      </c>
      <c r="N14656">
        <v>4</v>
      </c>
      <c r="P14656" t="s">
        <v>20366</v>
      </c>
      <c r="Q14656" t="s">
        <v>23524</v>
      </c>
      <c r="S14656" t="s">
        <v>20368</v>
      </c>
    </row>
    <row r="14657" spans="1:19" x14ac:dyDescent="0.2">
      <c r="A14657">
        <v>2934</v>
      </c>
      <c r="B14657" t="s">
        <v>23521</v>
      </c>
      <c r="C14657" t="s">
        <v>105</v>
      </c>
      <c r="D14657">
        <v>7.9950000000000001</v>
      </c>
      <c r="E14657">
        <v>30</v>
      </c>
      <c r="F14657" t="s">
        <v>23522</v>
      </c>
      <c r="G14657" t="s">
        <v>23125</v>
      </c>
      <c r="H14657" t="s">
        <v>36</v>
      </c>
      <c r="I14657" t="s">
        <v>8358</v>
      </c>
      <c r="J14657" t="s">
        <v>43</v>
      </c>
      <c r="L14657" t="s">
        <v>23523</v>
      </c>
      <c r="M14657" t="s">
        <v>20396</v>
      </c>
      <c r="N14657">
        <v>4</v>
      </c>
      <c r="P14657" t="s">
        <v>20366</v>
      </c>
      <c r="Q14657" t="s">
        <v>23524</v>
      </c>
      <c r="S14657" t="s">
        <v>20368</v>
      </c>
    </row>
    <row r="14658" spans="1:19" x14ac:dyDescent="0.2">
      <c r="A14658">
        <v>2934</v>
      </c>
      <c r="B14658" t="s">
        <v>23521</v>
      </c>
      <c r="C14658" t="s">
        <v>105</v>
      </c>
      <c r="D14658">
        <v>7.9409999999999998</v>
      </c>
      <c r="E14658">
        <v>35</v>
      </c>
      <c r="F14658" t="s">
        <v>23522</v>
      </c>
      <c r="G14658" t="s">
        <v>23125</v>
      </c>
      <c r="H14658" t="s">
        <v>36</v>
      </c>
      <c r="I14658" t="s">
        <v>8358</v>
      </c>
      <c r="J14658" t="s">
        <v>43</v>
      </c>
      <c r="L14658" t="s">
        <v>23523</v>
      </c>
      <c r="M14658" t="s">
        <v>20396</v>
      </c>
      <c r="N14658">
        <v>4</v>
      </c>
      <c r="P14658" t="s">
        <v>20366</v>
      </c>
      <c r="Q14658" t="s">
        <v>23524</v>
      </c>
      <c r="S14658" t="s">
        <v>20368</v>
      </c>
    </row>
    <row r="14659" spans="1:19" x14ac:dyDescent="0.2">
      <c r="A14659">
        <v>2934</v>
      </c>
      <c r="B14659" t="s">
        <v>23521</v>
      </c>
      <c r="C14659" t="s">
        <v>105</v>
      </c>
      <c r="D14659">
        <v>7.8929999999999998</v>
      </c>
      <c r="E14659">
        <v>40</v>
      </c>
      <c r="F14659" t="s">
        <v>23522</v>
      </c>
      <c r="G14659" t="s">
        <v>23125</v>
      </c>
      <c r="H14659" t="s">
        <v>36</v>
      </c>
      <c r="I14659" t="s">
        <v>8358</v>
      </c>
      <c r="J14659" t="s">
        <v>43</v>
      </c>
      <c r="L14659" t="s">
        <v>23523</v>
      </c>
      <c r="M14659" t="s">
        <v>20396</v>
      </c>
      <c r="N14659">
        <v>4</v>
      </c>
      <c r="P14659" t="s">
        <v>20366</v>
      </c>
      <c r="Q14659" t="s">
        <v>23524</v>
      </c>
      <c r="S14659" t="s">
        <v>20368</v>
      </c>
    </row>
    <row r="14660" spans="1:19" x14ac:dyDescent="0.2">
      <c r="A14660">
        <v>2934</v>
      </c>
      <c r="B14660" t="s">
        <v>23521</v>
      </c>
      <c r="C14660" t="s">
        <v>105</v>
      </c>
      <c r="D14660">
        <v>7.85</v>
      </c>
      <c r="E14660">
        <v>45</v>
      </c>
      <c r="F14660" t="s">
        <v>23522</v>
      </c>
      <c r="G14660" t="s">
        <v>23125</v>
      </c>
      <c r="H14660" t="s">
        <v>36</v>
      </c>
      <c r="I14660" t="s">
        <v>8358</v>
      </c>
      <c r="J14660" t="s">
        <v>43</v>
      </c>
      <c r="L14660" t="s">
        <v>23523</v>
      </c>
      <c r="M14660" t="s">
        <v>20396</v>
      </c>
      <c r="N14660">
        <v>4</v>
      </c>
      <c r="P14660" t="s">
        <v>20366</v>
      </c>
      <c r="Q14660" t="s">
        <v>23524</v>
      </c>
      <c r="S14660" t="s">
        <v>20368</v>
      </c>
    </row>
    <row r="14661" spans="1:19" x14ac:dyDescent="0.2">
      <c r="A14661">
        <v>2934</v>
      </c>
      <c r="B14661" t="s">
        <v>23521</v>
      </c>
      <c r="C14661" t="s">
        <v>105</v>
      </c>
      <c r="D14661">
        <v>7.8129999999999997</v>
      </c>
      <c r="E14661">
        <v>50</v>
      </c>
      <c r="F14661" t="s">
        <v>23522</v>
      </c>
      <c r="G14661" t="s">
        <v>23125</v>
      </c>
      <c r="H14661" t="s">
        <v>36</v>
      </c>
      <c r="I14661" t="s">
        <v>8358</v>
      </c>
      <c r="J14661" t="s">
        <v>43</v>
      </c>
      <c r="L14661" t="s">
        <v>23523</v>
      </c>
      <c r="M14661" t="s">
        <v>20396</v>
      </c>
      <c r="N14661">
        <v>4</v>
      </c>
      <c r="P14661" t="s">
        <v>20366</v>
      </c>
      <c r="Q14661" t="s">
        <v>23524</v>
      </c>
      <c r="S14661" t="s">
        <v>20368</v>
      </c>
    </row>
    <row r="14662" spans="1:19" x14ac:dyDescent="0.2">
      <c r="A14662">
        <v>2935</v>
      </c>
      <c r="B14662" t="s">
        <v>23525</v>
      </c>
      <c r="C14662" t="s">
        <v>105</v>
      </c>
      <c r="D14662">
        <v>8.1029999999999998</v>
      </c>
      <c r="E14662">
        <v>25</v>
      </c>
      <c r="F14662" t="s">
        <v>23526</v>
      </c>
      <c r="G14662" t="s">
        <v>23125</v>
      </c>
      <c r="H14662" t="s">
        <v>36</v>
      </c>
      <c r="I14662" t="s">
        <v>8358</v>
      </c>
      <c r="J14662" t="s">
        <v>43</v>
      </c>
      <c r="L14662" t="s">
        <v>23527</v>
      </c>
      <c r="M14662" t="s">
        <v>20719</v>
      </c>
      <c r="N14662">
        <v>3</v>
      </c>
      <c r="P14662" t="s">
        <v>20366</v>
      </c>
      <c r="Q14662" t="s">
        <v>23528</v>
      </c>
      <c r="S14662" t="s">
        <v>20368</v>
      </c>
    </row>
    <row r="14663" spans="1:19" x14ac:dyDescent="0.2">
      <c r="A14663">
        <v>2935</v>
      </c>
      <c r="B14663" t="s">
        <v>23525</v>
      </c>
      <c r="C14663" t="s">
        <v>105</v>
      </c>
      <c r="D14663">
        <v>8.4320000000000004</v>
      </c>
      <c r="E14663">
        <v>5</v>
      </c>
      <c r="F14663" t="s">
        <v>23526</v>
      </c>
      <c r="G14663" t="s">
        <v>23125</v>
      </c>
      <c r="H14663" t="s">
        <v>36</v>
      </c>
      <c r="I14663" t="s">
        <v>8358</v>
      </c>
      <c r="J14663" t="s">
        <v>43</v>
      </c>
      <c r="L14663" t="s">
        <v>23527</v>
      </c>
      <c r="M14663" t="s">
        <v>20719</v>
      </c>
      <c r="N14663">
        <v>3</v>
      </c>
      <c r="P14663" t="s">
        <v>20366</v>
      </c>
      <c r="Q14663" t="s">
        <v>23528</v>
      </c>
      <c r="S14663" t="s">
        <v>20368</v>
      </c>
    </row>
    <row r="14664" spans="1:19" x14ac:dyDescent="0.2">
      <c r="A14664">
        <v>2935</v>
      </c>
      <c r="B14664" t="s">
        <v>23525</v>
      </c>
      <c r="C14664" t="s">
        <v>105</v>
      </c>
      <c r="D14664">
        <v>8.3379999999999992</v>
      </c>
      <c r="E14664">
        <v>10</v>
      </c>
      <c r="F14664" t="s">
        <v>23526</v>
      </c>
      <c r="G14664" t="s">
        <v>23125</v>
      </c>
      <c r="H14664" t="s">
        <v>36</v>
      </c>
      <c r="I14664" t="s">
        <v>8358</v>
      </c>
      <c r="J14664" t="s">
        <v>43</v>
      </c>
      <c r="L14664" t="s">
        <v>23527</v>
      </c>
      <c r="M14664" t="s">
        <v>20719</v>
      </c>
      <c r="N14664">
        <v>3</v>
      </c>
      <c r="P14664" t="s">
        <v>20366</v>
      </c>
      <c r="Q14664" t="s">
        <v>23528</v>
      </c>
      <c r="S14664" t="s">
        <v>20368</v>
      </c>
    </row>
    <row r="14665" spans="1:19" x14ac:dyDescent="0.2">
      <c r="A14665">
        <v>2935</v>
      </c>
      <c r="B14665" t="s">
        <v>23525</v>
      </c>
      <c r="C14665" t="s">
        <v>105</v>
      </c>
      <c r="D14665">
        <v>8.2520000000000007</v>
      </c>
      <c r="E14665">
        <v>15</v>
      </c>
      <c r="F14665" t="s">
        <v>23526</v>
      </c>
      <c r="G14665" t="s">
        <v>23125</v>
      </c>
      <c r="H14665" t="s">
        <v>36</v>
      </c>
      <c r="I14665" t="s">
        <v>8358</v>
      </c>
      <c r="J14665" t="s">
        <v>43</v>
      </c>
      <c r="L14665" t="s">
        <v>23527</v>
      </c>
      <c r="M14665" t="s">
        <v>20719</v>
      </c>
      <c r="N14665">
        <v>3</v>
      </c>
      <c r="P14665" t="s">
        <v>20366</v>
      </c>
      <c r="Q14665" t="s">
        <v>23528</v>
      </c>
      <c r="S14665" t="s">
        <v>20368</v>
      </c>
    </row>
    <row r="14666" spans="1:19" x14ac:dyDescent="0.2">
      <c r="A14666">
        <v>2935</v>
      </c>
      <c r="B14666" t="s">
        <v>23525</v>
      </c>
      <c r="C14666" t="s">
        <v>105</v>
      </c>
      <c r="D14666">
        <v>8.1750000000000007</v>
      </c>
      <c r="E14666">
        <v>20</v>
      </c>
      <c r="F14666" t="s">
        <v>23526</v>
      </c>
      <c r="G14666" t="s">
        <v>23125</v>
      </c>
      <c r="H14666" t="s">
        <v>36</v>
      </c>
      <c r="I14666" t="s">
        <v>8358</v>
      </c>
      <c r="J14666" t="s">
        <v>43</v>
      </c>
      <c r="L14666" t="s">
        <v>23527</v>
      </c>
      <c r="M14666" t="s">
        <v>20719</v>
      </c>
      <c r="N14666">
        <v>3</v>
      </c>
      <c r="P14666" t="s">
        <v>20366</v>
      </c>
      <c r="Q14666" t="s">
        <v>23528</v>
      </c>
      <c r="S14666" t="s">
        <v>20368</v>
      </c>
    </row>
    <row r="14667" spans="1:19" x14ac:dyDescent="0.2">
      <c r="A14667">
        <v>2935</v>
      </c>
      <c r="B14667" t="s">
        <v>23525</v>
      </c>
      <c r="C14667" t="s">
        <v>105</v>
      </c>
      <c r="D14667">
        <v>8.0399999999999991</v>
      </c>
      <c r="E14667">
        <v>30</v>
      </c>
      <c r="F14667" t="s">
        <v>23526</v>
      </c>
      <c r="G14667" t="s">
        <v>23125</v>
      </c>
      <c r="H14667" t="s">
        <v>36</v>
      </c>
      <c r="I14667" t="s">
        <v>8358</v>
      </c>
      <c r="J14667" t="s">
        <v>43</v>
      </c>
      <c r="L14667" t="s">
        <v>23527</v>
      </c>
      <c r="M14667" t="s">
        <v>20719</v>
      </c>
      <c r="N14667">
        <v>3</v>
      </c>
      <c r="P14667" t="s">
        <v>20366</v>
      </c>
      <c r="Q14667" t="s">
        <v>23528</v>
      </c>
      <c r="S14667" t="s">
        <v>20368</v>
      </c>
    </row>
    <row r="14668" spans="1:19" x14ac:dyDescent="0.2">
      <c r="A14668">
        <v>2935</v>
      </c>
      <c r="B14668" t="s">
        <v>23525</v>
      </c>
      <c r="C14668" t="s">
        <v>105</v>
      </c>
      <c r="D14668">
        <v>7.9829999999999997</v>
      </c>
      <c r="E14668">
        <v>35</v>
      </c>
      <c r="F14668" t="s">
        <v>23526</v>
      </c>
      <c r="G14668" t="s">
        <v>23125</v>
      </c>
      <c r="H14668" t="s">
        <v>36</v>
      </c>
      <c r="I14668" t="s">
        <v>8358</v>
      </c>
      <c r="J14668" t="s">
        <v>43</v>
      </c>
      <c r="L14668" t="s">
        <v>23527</v>
      </c>
      <c r="M14668" t="s">
        <v>20719</v>
      </c>
      <c r="N14668">
        <v>3</v>
      </c>
      <c r="P14668" t="s">
        <v>20366</v>
      </c>
      <c r="Q14668" t="s">
        <v>23528</v>
      </c>
      <c r="S14668" t="s">
        <v>20368</v>
      </c>
    </row>
    <row r="14669" spans="1:19" x14ac:dyDescent="0.2">
      <c r="A14669">
        <v>2935</v>
      </c>
      <c r="B14669" t="s">
        <v>23525</v>
      </c>
      <c r="C14669" t="s">
        <v>105</v>
      </c>
      <c r="D14669">
        <v>7.9329999999999998</v>
      </c>
      <c r="E14669">
        <v>40</v>
      </c>
      <c r="F14669" t="s">
        <v>23526</v>
      </c>
      <c r="G14669" t="s">
        <v>23125</v>
      </c>
      <c r="H14669" t="s">
        <v>36</v>
      </c>
      <c r="I14669" t="s">
        <v>8358</v>
      </c>
      <c r="J14669" t="s">
        <v>43</v>
      </c>
      <c r="L14669" t="s">
        <v>23527</v>
      </c>
      <c r="M14669" t="s">
        <v>20719</v>
      </c>
      <c r="N14669">
        <v>3</v>
      </c>
      <c r="P14669" t="s">
        <v>20366</v>
      </c>
      <c r="Q14669" t="s">
        <v>23528</v>
      </c>
      <c r="S14669" t="s">
        <v>20368</v>
      </c>
    </row>
    <row r="14670" spans="1:19" x14ac:dyDescent="0.2">
      <c r="A14670">
        <v>2935</v>
      </c>
      <c r="B14670" t="s">
        <v>23525</v>
      </c>
      <c r="C14670" t="s">
        <v>105</v>
      </c>
      <c r="D14670">
        <v>7.8890000000000002</v>
      </c>
      <c r="E14670">
        <v>45</v>
      </c>
      <c r="F14670" t="s">
        <v>23526</v>
      </c>
      <c r="G14670" t="s">
        <v>23125</v>
      </c>
      <c r="H14670" t="s">
        <v>36</v>
      </c>
      <c r="I14670" t="s">
        <v>8358</v>
      </c>
      <c r="J14670" t="s">
        <v>43</v>
      </c>
      <c r="L14670" t="s">
        <v>23527</v>
      </c>
      <c r="M14670" t="s">
        <v>20719</v>
      </c>
      <c r="N14670">
        <v>3</v>
      </c>
      <c r="P14670" t="s">
        <v>20366</v>
      </c>
      <c r="Q14670" t="s">
        <v>23528</v>
      </c>
      <c r="S14670" t="s">
        <v>20368</v>
      </c>
    </row>
    <row r="14671" spans="1:19" x14ac:dyDescent="0.2">
      <c r="A14671">
        <v>2935</v>
      </c>
      <c r="B14671" t="s">
        <v>23525</v>
      </c>
      <c r="C14671" t="s">
        <v>105</v>
      </c>
      <c r="D14671">
        <v>7.851</v>
      </c>
      <c r="E14671">
        <v>50</v>
      </c>
      <c r="F14671" t="s">
        <v>23526</v>
      </c>
      <c r="G14671" t="s">
        <v>23125</v>
      </c>
      <c r="H14671" t="s">
        <v>36</v>
      </c>
      <c r="I14671" t="s">
        <v>8358</v>
      </c>
      <c r="J14671" t="s">
        <v>43</v>
      </c>
      <c r="L14671" t="s">
        <v>23527</v>
      </c>
      <c r="M14671" t="s">
        <v>20719</v>
      </c>
      <c r="N14671">
        <v>3</v>
      </c>
      <c r="P14671" t="s">
        <v>20366</v>
      </c>
      <c r="Q14671" t="s">
        <v>23528</v>
      </c>
      <c r="S14671" t="s">
        <v>20368</v>
      </c>
    </row>
    <row r="14672" spans="1:19" hidden="1" x14ac:dyDescent="0.2">
      <c r="A14672">
        <v>2936</v>
      </c>
      <c r="B14672" t="s">
        <v>23529</v>
      </c>
      <c r="C14672" t="s">
        <v>105</v>
      </c>
      <c r="D14672">
        <v>6.83</v>
      </c>
      <c r="E14672">
        <v>25</v>
      </c>
      <c r="F14672" t="s">
        <v>22129</v>
      </c>
      <c r="G14672" t="s">
        <v>31</v>
      </c>
      <c r="H14672" t="s">
        <v>46</v>
      </c>
      <c r="I14672" t="s">
        <v>9420</v>
      </c>
      <c r="K14672"/>
      <c r="L14672" t="s">
        <v>23530</v>
      </c>
      <c r="M14672" t="s">
        <v>26</v>
      </c>
      <c r="N14672">
        <v>2</v>
      </c>
      <c r="P14672" t="s">
        <v>20366</v>
      </c>
      <c r="Q14672" t="s">
        <v>23531</v>
      </c>
      <c r="S14672" t="s">
        <v>20368</v>
      </c>
    </row>
    <row r="14673" spans="1:19" hidden="1" x14ac:dyDescent="0.2">
      <c r="A14673">
        <v>2937</v>
      </c>
      <c r="B14673" t="s">
        <v>23532</v>
      </c>
      <c r="C14673" t="s">
        <v>105</v>
      </c>
      <c r="D14673">
        <v>7.28</v>
      </c>
      <c r="E14673">
        <v>25</v>
      </c>
      <c r="F14673" t="s">
        <v>22129</v>
      </c>
      <c r="G14673" t="s">
        <v>31</v>
      </c>
      <c r="H14673" t="s">
        <v>46</v>
      </c>
      <c r="I14673" t="s">
        <v>9420</v>
      </c>
      <c r="K14673"/>
      <c r="L14673" t="s">
        <v>23533</v>
      </c>
      <c r="M14673" t="s">
        <v>26</v>
      </c>
      <c r="N14673">
        <v>2</v>
      </c>
      <c r="P14673" t="s">
        <v>20366</v>
      </c>
      <c r="Q14673" t="s">
        <v>23534</v>
      </c>
      <c r="S14673" t="s">
        <v>20368</v>
      </c>
    </row>
    <row r="14674" spans="1:19" hidden="1" x14ac:dyDescent="0.2">
      <c r="A14674">
        <v>2938</v>
      </c>
      <c r="B14674" t="s">
        <v>23532</v>
      </c>
      <c r="C14674" t="s">
        <v>105</v>
      </c>
      <c r="D14674">
        <v>7.28</v>
      </c>
      <c r="E14674">
        <v>25</v>
      </c>
      <c r="G14674" t="s">
        <v>1440</v>
      </c>
      <c r="I14674" t="s">
        <v>296</v>
      </c>
      <c r="K14674"/>
      <c r="L14674" t="s">
        <v>23535</v>
      </c>
      <c r="M14674" t="s">
        <v>26</v>
      </c>
      <c r="N14674">
        <v>2</v>
      </c>
      <c r="P14674" t="s">
        <v>20366</v>
      </c>
      <c r="Q14674" t="s">
        <v>23536</v>
      </c>
      <c r="S14674" t="s">
        <v>20368</v>
      </c>
    </row>
    <row r="14675" spans="1:19" hidden="1" x14ac:dyDescent="0.2">
      <c r="A14675">
        <v>2939</v>
      </c>
      <c r="B14675" t="s">
        <v>23529</v>
      </c>
      <c r="C14675" t="s">
        <v>105</v>
      </c>
      <c r="D14675">
        <v>6.83</v>
      </c>
      <c r="E14675">
        <v>25</v>
      </c>
      <c r="G14675" t="s">
        <v>1440</v>
      </c>
      <c r="I14675" t="s">
        <v>296</v>
      </c>
      <c r="K14675"/>
      <c r="L14675" t="s">
        <v>23537</v>
      </c>
      <c r="M14675" t="s">
        <v>26</v>
      </c>
      <c r="N14675">
        <v>2</v>
      </c>
      <c r="P14675" t="s">
        <v>20366</v>
      </c>
      <c r="Q14675" t="s">
        <v>23538</v>
      </c>
      <c r="S14675" t="s">
        <v>20368</v>
      </c>
    </row>
    <row r="14676" spans="1:19" hidden="1" x14ac:dyDescent="0.2">
      <c r="A14676">
        <v>2940</v>
      </c>
      <c r="B14676" t="s">
        <v>23539</v>
      </c>
      <c r="C14676" t="s">
        <v>105</v>
      </c>
      <c r="D14676">
        <v>7.95</v>
      </c>
      <c r="E14676">
        <v>20</v>
      </c>
      <c r="F14676" t="s">
        <v>1546</v>
      </c>
      <c r="G14676" t="s">
        <v>55</v>
      </c>
      <c r="H14676" t="s">
        <v>46</v>
      </c>
      <c r="I14676" t="s">
        <v>5090</v>
      </c>
      <c r="K14676"/>
      <c r="L14676" t="s">
        <v>23540</v>
      </c>
      <c r="M14676" t="s">
        <v>20719</v>
      </c>
      <c r="N14676">
        <v>3</v>
      </c>
      <c r="P14676" t="s">
        <v>20366</v>
      </c>
      <c r="Q14676" t="s">
        <v>23541</v>
      </c>
      <c r="S14676" t="s">
        <v>20368</v>
      </c>
    </row>
    <row r="14677" spans="1:19" hidden="1" x14ac:dyDescent="0.2">
      <c r="A14677">
        <v>2940</v>
      </c>
      <c r="B14677" t="s">
        <v>23539</v>
      </c>
      <c r="C14677" t="s">
        <v>105</v>
      </c>
      <c r="D14677">
        <v>7.91</v>
      </c>
      <c r="E14677">
        <v>20</v>
      </c>
      <c r="F14677" t="s">
        <v>79</v>
      </c>
      <c r="G14677" t="s">
        <v>55</v>
      </c>
      <c r="H14677" t="s">
        <v>46</v>
      </c>
      <c r="I14677" t="s">
        <v>7682</v>
      </c>
      <c r="K14677"/>
      <c r="L14677" t="s">
        <v>23540</v>
      </c>
      <c r="M14677" t="s">
        <v>20719</v>
      </c>
      <c r="N14677">
        <v>3</v>
      </c>
      <c r="P14677" t="s">
        <v>20366</v>
      </c>
      <c r="Q14677" t="s">
        <v>23541</v>
      </c>
      <c r="S14677" t="s">
        <v>20368</v>
      </c>
    </row>
    <row r="14678" spans="1:19" hidden="1" x14ac:dyDescent="0.2">
      <c r="A14678">
        <v>2941</v>
      </c>
      <c r="B14678" t="s">
        <v>23542</v>
      </c>
      <c r="C14678" t="s">
        <v>105</v>
      </c>
      <c r="D14678">
        <v>5.58</v>
      </c>
      <c r="E14678">
        <v>20</v>
      </c>
      <c r="F14678" t="s">
        <v>23543</v>
      </c>
      <c r="G14678" t="s">
        <v>31</v>
      </c>
      <c r="H14678" t="s">
        <v>46</v>
      </c>
      <c r="I14678" t="s">
        <v>3631</v>
      </c>
      <c r="K14678"/>
      <c r="L14678" t="s">
        <v>23544</v>
      </c>
      <c r="M14678" t="s">
        <v>26</v>
      </c>
      <c r="N14678">
        <v>2</v>
      </c>
      <c r="P14678" t="s">
        <v>20366</v>
      </c>
      <c r="Q14678" t="s">
        <v>23545</v>
      </c>
      <c r="S14678" t="s">
        <v>20368</v>
      </c>
    </row>
    <row r="14679" spans="1:19" hidden="1" x14ac:dyDescent="0.2">
      <c r="A14679">
        <v>2941</v>
      </c>
      <c r="B14679" t="s">
        <v>23542</v>
      </c>
      <c r="C14679" t="s">
        <v>20452</v>
      </c>
      <c r="D14679">
        <v>8.64</v>
      </c>
      <c r="E14679">
        <v>20</v>
      </c>
      <c r="F14679" t="s">
        <v>23543</v>
      </c>
      <c r="G14679" t="s">
        <v>31</v>
      </c>
      <c r="H14679" t="s">
        <v>46</v>
      </c>
      <c r="I14679" t="s">
        <v>3631</v>
      </c>
      <c r="K14679"/>
      <c r="L14679" t="s">
        <v>23544</v>
      </c>
      <c r="M14679" t="s">
        <v>26</v>
      </c>
      <c r="N14679">
        <v>2</v>
      </c>
      <c r="P14679" t="s">
        <v>20366</v>
      </c>
      <c r="Q14679" t="s">
        <v>23545</v>
      </c>
      <c r="S14679" t="s">
        <v>20368</v>
      </c>
    </row>
    <row r="14680" spans="1:19" hidden="1" x14ac:dyDescent="0.2">
      <c r="A14680">
        <v>2941</v>
      </c>
      <c r="B14680" t="s">
        <v>23542</v>
      </c>
      <c r="C14680" t="s">
        <v>105</v>
      </c>
      <c r="D14680">
        <v>8.5500000000000007</v>
      </c>
      <c r="E14680" t="s">
        <v>383</v>
      </c>
      <c r="F14680" t="s">
        <v>23546</v>
      </c>
      <c r="G14680" t="s">
        <v>31</v>
      </c>
      <c r="H14680" t="s">
        <v>46</v>
      </c>
      <c r="I14680" t="s">
        <v>3631</v>
      </c>
      <c r="K14680"/>
      <c r="L14680" t="s">
        <v>23544</v>
      </c>
      <c r="M14680" t="s">
        <v>26</v>
      </c>
      <c r="N14680">
        <v>2</v>
      </c>
      <c r="P14680" t="s">
        <v>20366</v>
      </c>
      <c r="Q14680" t="s">
        <v>23545</v>
      </c>
      <c r="S14680" t="s">
        <v>20368</v>
      </c>
    </row>
    <row r="14681" spans="1:19" hidden="1" x14ac:dyDescent="0.2">
      <c r="A14681">
        <v>2941</v>
      </c>
      <c r="B14681" t="s">
        <v>23542</v>
      </c>
      <c r="C14681" t="s">
        <v>20452</v>
      </c>
      <c r="D14681">
        <v>9.69</v>
      </c>
      <c r="E14681" t="s">
        <v>383</v>
      </c>
      <c r="F14681" t="s">
        <v>23546</v>
      </c>
      <c r="G14681" t="s">
        <v>31</v>
      </c>
      <c r="H14681" t="s">
        <v>46</v>
      </c>
      <c r="I14681" t="s">
        <v>3631</v>
      </c>
      <c r="K14681"/>
      <c r="L14681" t="s">
        <v>23544</v>
      </c>
      <c r="M14681" t="s">
        <v>26</v>
      </c>
      <c r="N14681">
        <v>2</v>
      </c>
      <c r="P14681" t="s">
        <v>20366</v>
      </c>
      <c r="Q14681" t="s">
        <v>23545</v>
      </c>
      <c r="S14681" t="s">
        <v>20368</v>
      </c>
    </row>
    <row r="14682" spans="1:19" hidden="1" x14ac:dyDescent="0.2">
      <c r="A14682">
        <v>2941</v>
      </c>
      <c r="B14682" t="s">
        <v>23542</v>
      </c>
      <c r="C14682" t="s">
        <v>105</v>
      </c>
      <c r="D14682">
        <v>8.84</v>
      </c>
      <c r="E14682">
        <v>20</v>
      </c>
      <c r="F14682" t="s">
        <v>7193</v>
      </c>
      <c r="H14682" t="s">
        <v>46</v>
      </c>
      <c r="I14682" t="s">
        <v>5845</v>
      </c>
      <c r="K14682"/>
      <c r="L14682" t="s">
        <v>23544</v>
      </c>
      <c r="M14682" t="s">
        <v>26</v>
      </c>
      <c r="N14682">
        <v>2</v>
      </c>
      <c r="P14682" t="s">
        <v>20366</v>
      </c>
      <c r="Q14682" t="s">
        <v>23545</v>
      </c>
      <c r="S14682" t="s">
        <v>20368</v>
      </c>
    </row>
    <row r="14683" spans="1:19" hidden="1" x14ac:dyDescent="0.2">
      <c r="A14683">
        <v>2941</v>
      </c>
      <c r="B14683" t="s">
        <v>23542</v>
      </c>
      <c r="C14683" t="s">
        <v>20452</v>
      </c>
      <c r="D14683">
        <v>10.29</v>
      </c>
      <c r="E14683">
        <v>20</v>
      </c>
      <c r="F14683" t="s">
        <v>7193</v>
      </c>
      <c r="H14683" t="s">
        <v>46</v>
      </c>
      <c r="I14683" t="s">
        <v>5845</v>
      </c>
      <c r="K14683"/>
      <c r="L14683" t="s">
        <v>23544</v>
      </c>
      <c r="M14683" t="s">
        <v>26</v>
      </c>
      <c r="N14683">
        <v>2</v>
      </c>
      <c r="P14683" t="s">
        <v>20366</v>
      </c>
      <c r="Q14683" t="s">
        <v>23545</v>
      </c>
      <c r="S14683" t="s">
        <v>20368</v>
      </c>
    </row>
    <row r="14684" spans="1:19" hidden="1" x14ac:dyDescent="0.2">
      <c r="A14684">
        <v>2942</v>
      </c>
      <c r="B14684" t="s">
        <v>23547</v>
      </c>
      <c r="C14684" t="s">
        <v>105</v>
      </c>
      <c r="D14684">
        <v>5.83</v>
      </c>
      <c r="E14684">
        <v>20</v>
      </c>
      <c r="F14684" t="s">
        <v>410</v>
      </c>
      <c r="G14684" t="s">
        <v>55</v>
      </c>
      <c r="H14684" t="s">
        <v>46</v>
      </c>
      <c r="I14684" t="s">
        <v>4592</v>
      </c>
      <c r="K14684"/>
      <c r="L14684" t="s">
        <v>23548</v>
      </c>
      <c r="M14684" t="s">
        <v>26</v>
      </c>
      <c r="N14684">
        <v>2</v>
      </c>
      <c r="P14684" t="s">
        <v>20366</v>
      </c>
      <c r="Q14684" t="s">
        <v>23549</v>
      </c>
      <c r="S14684" t="s">
        <v>20368</v>
      </c>
    </row>
    <row r="14685" spans="1:19" hidden="1" x14ac:dyDescent="0.2">
      <c r="A14685">
        <v>2942</v>
      </c>
      <c r="B14685" t="s">
        <v>23547</v>
      </c>
      <c r="C14685" t="s">
        <v>20452</v>
      </c>
      <c r="D14685">
        <v>10.07</v>
      </c>
      <c r="E14685">
        <v>20</v>
      </c>
      <c r="F14685" t="s">
        <v>410</v>
      </c>
      <c r="G14685" t="s">
        <v>55</v>
      </c>
      <c r="H14685" t="s">
        <v>46</v>
      </c>
      <c r="I14685" t="s">
        <v>4592</v>
      </c>
      <c r="K14685"/>
      <c r="L14685" t="s">
        <v>23548</v>
      </c>
      <c r="M14685" t="s">
        <v>26</v>
      </c>
      <c r="N14685">
        <v>2</v>
      </c>
      <c r="P14685" t="s">
        <v>20366</v>
      </c>
      <c r="Q14685" t="s">
        <v>23549</v>
      </c>
      <c r="S14685" t="s">
        <v>20368</v>
      </c>
    </row>
    <row r="14686" spans="1:19" hidden="1" x14ac:dyDescent="0.2">
      <c r="A14686">
        <v>2943</v>
      </c>
      <c r="B14686" t="s">
        <v>23550</v>
      </c>
      <c r="C14686" t="s">
        <v>105</v>
      </c>
      <c r="D14686">
        <v>6.05</v>
      </c>
      <c r="E14686">
        <v>20</v>
      </c>
      <c r="F14686" t="s">
        <v>7188</v>
      </c>
      <c r="G14686" t="s">
        <v>55</v>
      </c>
      <c r="H14686" t="s">
        <v>46</v>
      </c>
      <c r="I14686" t="s">
        <v>5845</v>
      </c>
      <c r="K14686"/>
      <c r="L14686" t="s">
        <v>23551</v>
      </c>
      <c r="M14686" t="s">
        <v>26</v>
      </c>
      <c r="N14686">
        <v>2</v>
      </c>
      <c r="P14686" t="s">
        <v>20366</v>
      </c>
      <c r="Q14686" t="s">
        <v>23552</v>
      </c>
      <c r="S14686" t="s">
        <v>20368</v>
      </c>
    </row>
    <row r="14687" spans="1:19" hidden="1" x14ac:dyDescent="0.2">
      <c r="A14687">
        <v>2943</v>
      </c>
      <c r="B14687" t="s">
        <v>23550</v>
      </c>
      <c r="C14687" t="s">
        <v>20452</v>
      </c>
      <c r="D14687">
        <v>9.51</v>
      </c>
      <c r="E14687">
        <v>20</v>
      </c>
      <c r="F14687" t="s">
        <v>7188</v>
      </c>
      <c r="G14687" t="s">
        <v>55</v>
      </c>
      <c r="H14687" t="s">
        <v>46</v>
      </c>
      <c r="I14687" t="s">
        <v>5845</v>
      </c>
      <c r="K14687"/>
      <c r="L14687" t="s">
        <v>23551</v>
      </c>
      <c r="M14687" t="s">
        <v>26</v>
      </c>
      <c r="N14687">
        <v>2</v>
      </c>
      <c r="P14687" t="s">
        <v>20366</v>
      </c>
      <c r="Q14687" t="s">
        <v>23552</v>
      </c>
      <c r="S14687" t="s">
        <v>20368</v>
      </c>
    </row>
    <row r="14688" spans="1:19" hidden="1" x14ac:dyDescent="0.2">
      <c r="A14688">
        <v>2943</v>
      </c>
      <c r="B14688" t="s">
        <v>23550</v>
      </c>
      <c r="C14688" t="s">
        <v>105</v>
      </c>
      <c r="D14688">
        <v>6.4</v>
      </c>
      <c r="E14688" t="s">
        <v>383</v>
      </c>
      <c r="F14688" t="s">
        <v>23553</v>
      </c>
      <c r="G14688" t="s">
        <v>55</v>
      </c>
      <c r="H14688" t="s">
        <v>46</v>
      </c>
      <c r="I14688" t="s">
        <v>5845</v>
      </c>
      <c r="K14688"/>
      <c r="L14688" t="s">
        <v>23551</v>
      </c>
      <c r="M14688" t="s">
        <v>26</v>
      </c>
      <c r="N14688">
        <v>2</v>
      </c>
      <c r="P14688" t="s">
        <v>20366</v>
      </c>
      <c r="Q14688" t="s">
        <v>23552</v>
      </c>
      <c r="S14688" t="s">
        <v>20368</v>
      </c>
    </row>
    <row r="14689" spans="1:19" hidden="1" x14ac:dyDescent="0.2">
      <c r="A14689">
        <v>2943</v>
      </c>
      <c r="B14689" t="s">
        <v>23550</v>
      </c>
      <c r="C14689" t="s">
        <v>20452</v>
      </c>
      <c r="D14689">
        <v>9.51</v>
      </c>
      <c r="E14689" t="s">
        <v>383</v>
      </c>
      <c r="F14689" t="s">
        <v>23553</v>
      </c>
      <c r="G14689" t="s">
        <v>55</v>
      </c>
      <c r="H14689" t="s">
        <v>46</v>
      </c>
      <c r="I14689" t="s">
        <v>5845</v>
      </c>
      <c r="K14689"/>
      <c r="L14689" t="s">
        <v>23551</v>
      </c>
      <c r="M14689" t="s">
        <v>26</v>
      </c>
      <c r="N14689">
        <v>2</v>
      </c>
      <c r="P14689" t="s">
        <v>20366</v>
      </c>
      <c r="Q14689" t="s">
        <v>23552</v>
      </c>
      <c r="S14689" t="s">
        <v>20368</v>
      </c>
    </row>
    <row r="14690" spans="1:19" hidden="1" x14ac:dyDescent="0.2">
      <c r="A14690">
        <v>2943</v>
      </c>
      <c r="B14690" t="s">
        <v>23550</v>
      </c>
      <c r="C14690" t="s">
        <v>105</v>
      </c>
      <c r="D14690">
        <v>8.34</v>
      </c>
      <c r="E14690" t="s">
        <v>383</v>
      </c>
      <c r="F14690" t="s">
        <v>7193</v>
      </c>
      <c r="G14690" t="s">
        <v>55</v>
      </c>
      <c r="H14690" t="s">
        <v>46</v>
      </c>
      <c r="I14690" t="s">
        <v>5845</v>
      </c>
      <c r="K14690"/>
      <c r="L14690" t="s">
        <v>23551</v>
      </c>
      <c r="M14690" t="s">
        <v>26</v>
      </c>
      <c r="N14690">
        <v>2</v>
      </c>
      <c r="P14690" t="s">
        <v>20366</v>
      </c>
      <c r="Q14690" t="s">
        <v>23552</v>
      </c>
      <c r="S14690" t="s">
        <v>20368</v>
      </c>
    </row>
    <row r="14691" spans="1:19" hidden="1" x14ac:dyDescent="0.2">
      <c r="A14691">
        <v>2943</v>
      </c>
      <c r="B14691" t="s">
        <v>23550</v>
      </c>
      <c r="C14691" t="s">
        <v>20452</v>
      </c>
      <c r="D14691">
        <v>10.08</v>
      </c>
      <c r="E14691" t="s">
        <v>383</v>
      </c>
      <c r="F14691" t="s">
        <v>7193</v>
      </c>
      <c r="G14691" t="s">
        <v>55</v>
      </c>
      <c r="H14691" t="s">
        <v>46</v>
      </c>
      <c r="I14691" t="s">
        <v>5845</v>
      </c>
      <c r="K14691"/>
      <c r="L14691" t="s">
        <v>23551</v>
      </c>
      <c r="M14691" t="s">
        <v>26</v>
      </c>
      <c r="N14691">
        <v>2</v>
      </c>
      <c r="P14691" t="s">
        <v>20366</v>
      </c>
      <c r="Q14691" t="s">
        <v>23552</v>
      </c>
      <c r="S14691" t="s">
        <v>20368</v>
      </c>
    </row>
    <row r="14692" spans="1:19" hidden="1" x14ac:dyDescent="0.2">
      <c r="A14692">
        <v>2944</v>
      </c>
      <c r="B14692" t="s">
        <v>23554</v>
      </c>
      <c r="C14692" t="s">
        <v>105</v>
      </c>
      <c r="D14692">
        <v>6.08</v>
      </c>
      <c r="E14692">
        <v>20</v>
      </c>
      <c r="F14692" t="s">
        <v>9684</v>
      </c>
      <c r="G14692" t="s">
        <v>55</v>
      </c>
      <c r="H14692" t="s">
        <v>46</v>
      </c>
      <c r="I14692" t="s">
        <v>3116</v>
      </c>
      <c r="K14692"/>
      <c r="L14692" t="s">
        <v>23555</v>
      </c>
      <c r="M14692" t="s">
        <v>26</v>
      </c>
      <c r="N14692">
        <v>2</v>
      </c>
      <c r="P14692" t="s">
        <v>20366</v>
      </c>
      <c r="Q14692" t="s">
        <v>23556</v>
      </c>
      <c r="S14692" t="s">
        <v>20368</v>
      </c>
    </row>
    <row r="14693" spans="1:19" hidden="1" x14ac:dyDescent="0.2">
      <c r="A14693">
        <v>2944</v>
      </c>
      <c r="B14693" t="s">
        <v>23554</v>
      </c>
      <c r="C14693" t="s">
        <v>20452</v>
      </c>
      <c r="D14693">
        <v>9.6199999999999992</v>
      </c>
      <c r="E14693">
        <v>20</v>
      </c>
      <c r="F14693" t="s">
        <v>9684</v>
      </c>
      <c r="G14693" t="s">
        <v>55</v>
      </c>
      <c r="H14693" t="s">
        <v>46</v>
      </c>
      <c r="I14693" t="s">
        <v>3116</v>
      </c>
      <c r="K14693"/>
      <c r="L14693" t="s">
        <v>23555</v>
      </c>
      <c r="M14693" t="s">
        <v>26</v>
      </c>
      <c r="N14693">
        <v>2</v>
      </c>
      <c r="P14693" t="s">
        <v>20366</v>
      </c>
      <c r="Q14693" t="s">
        <v>23556</v>
      </c>
      <c r="S14693" t="s">
        <v>20368</v>
      </c>
    </row>
    <row r="14694" spans="1:19" hidden="1" x14ac:dyDescent="0.2">
      <c r="A14694">
        <v>2945</v>
      </c>
      <c r="B14694" t="s">
        <v>23557</v>
      </c>
      <c r="C14694" t="s">
        <v>105</v>
      </c>
      <c r="D14694">
        <v>7.38</v>
      </c>
      <c r="E14694">
        <v>13.6</v>
      </c>
      <c r="F14694" t="s">
        <v>23161</v>
      </c>
      <c r="G14694" t="s">
        <v>31</v>
      </c>
      <c r="H14694" t="s">
        <v>46</v>
      </c>
      <c r="I14694" t="s">
        <v>2894</v>
      </c>
      <c r="K14694"/>
      <c r="L14694" t="s">
        <v>23558</v>
      </c>
      <c r="M14694" t="s">
        <v>20396</v>
      </c>
      <c r="N14694">
        <v>4</v>
      </c>
      <c r="P14694" t="s">
        <v>20366</v>
      </c>
      <c r="Q14694" t="s">
        <v>23559</v>
      </c>
      <c r="S14694" t="s">
        <v>20368</v>
      </c>
    </row>
    <row r="14695" spans="1:19" hidden="1" x14ac:dyDescent="0.2">
      <c r="A14695">
        <v>2945</v>
      </c>
      <c r="B14695" t="s">
        <v>23557</v>
      </c>
      <c r="C14695" t="s">
        <v>105</v>
      </c>
      <c r="D14695">
        <v>7.34</v>
      </c>
      <c r="E14695">
        <v>20.2</v>
      </c>
      <c r="F14695" t="s">
        <v>23161</v>
      </c>
      <c r="G14695" t="s">
        <v>31</v>
      </c>
      <c r="H14695" t="s">
        <v>46</v>
      </c>
      <c r="I14695" t="s">
        <v>2894</v>
      </c>
      <c r="K14695"/>
      <c r="L14695" t="s">
        <v>23558</v>
      </c>
      <c r="M14695" t="s">
        <v>20396</v>
      </c>
      <c r="N14695">
        <v>4</v>
      </c>
      <c r="P14695" t="s">
        <v>20366</v>
      </c>
      <c r="Q14695" t="s">
        <v>23559</v>
      </c>
      <c r="S14695" t="s">
        <v>20368</v>
      </c>
    </row>
    <row r="14696" spans="1:19" hidden="1" x14ac:dyDescent="0.2">
      <c r="A14696">
        <v>2945</v>
      </c>
      <c r="B14696" t="s">
        <v>23557</v>
      </c>
      <c r="C14696" t="s">
        <v>105</v>
      </c>
      <c r="D14696">
        <v>7.3</v>
      </c>
      <c r="E14696">
        <v>26.1</v>
      </c>
      <c r="F14696" t="s">
        <v>23161</v>
      </c>
      <c r="G14696" t="s">
        <v>31</v>
      </c>
      <c r="H14696" t="s">
        <v>46</v>
      </c>
      <c r="I14696" t="s">
        <v>2894</v>
      </c>
      <c r="K14696"/>
      <c r="L14696" t="s">
        <v>23558</v>
      </c>
      <c r="M14696" t="s">
        <v>20396</v>
      </c>
      <c r="N14696">
        <v>4</v>
      </c>
      <c r="P14696" t="s">
        <v>20366</v>
      </c>
      <c r="Q14696" t="s">
        <v>23559</v>
      </c>
      <c r="S14696" t="s">
        <v>20368</v>
      </c>
    </row>
    <row r="14697" spans="1:19" hidden="1" x14ac:dyDescent="0.2">
      <c r="A14697">
        <v>2945</v>
      </c>
      <c r="B14697" t="s">
        <v>23557</v>
      </c>
      <c r="C14697" t="s">
        <v>20452</v>
      </c>
      <c r="D14697">
        <v>10.16</v>
      </c>
      <c r="E14697">
        <v>12.7</v>
      </c>
      <c r="F14697" t="s">
        <v>23161</v>
      </c>
      <c r="G14697" t="s">
        <v>31</v>
      </c>
      <c r="H14697" t="s">
        <v>46</v>
      </c>
      <c r="I14697" t="s">
        <v>2894</v>
      </c>
      <c r="K14697"/>
      <c r="L14697" t="s">
        <v>23558</v>
      </c>
      <c r="M14697" t="s">
        <v>20396</v>
      </c>
      <c r="N14697">
        <v>4</v>
      </c>
      <c r="P14697" t="s">
        <v>20366</v>
      </c>
      <c r="Q14697" t="s">
        <v>23559</v>
      </c>
      <c r="S14697" t="s">
        <v>20368</v>
      </c>
    </row>
    <row r="14698" spans="1:19" hidden="1" x14ac:dyDescent="0.2">
      <c r="A14698">
        <v>2945</v>
      </c>
      <c r="B14698" t="s">
        <v>23557</v>
      </c>
      <c r="C14698" t="s">
        <v>20452</v>
      </c>
      <c r="D14698">
        <v>10.06</v>
      </c>
      <c r="E14698">
        <v>19.399999999999999</v>
      </c>
      <c r="F14698" t="s">
        <v>23161</v>
      </c>
      <c r="G14698" t="s">
        <v>31</v>
      </c>
      <c r="H14698" t="s">
        <v>46</v>
      </c>
      <c r="I14698" t="s">
        <v>2894</v>
      </c>
      <c r="K14698"/>
      <c r="L14698" t="s">
        <v>23558</v>
      </c>
      <c r="M14698" t="s">
        <v>20396</v>
      </c>
      <c r="N14698">
        <v>4</v>
      </c>
      <c r="P14698" t="s">
        <v>20366</v>
      </c>
      <c r="Q14698" t="s">
        <v>23559</v>
      </c>
      <c r="S14698" t="s">
        <v>20368</v>
      </c>
    </row>
    <row r="14699" spans="1:19" hidden="1" x14ac:dyDescent="0.2">
      <c r="A14699">
        <v>2945</v>
      </c>
      <c r="B14699" t="s">
        <v>23557</v>
      </c>
      <c r="C14699" t="s">
        <v>20452</v>
      </c>
      <c r="D14699">
        <v>9.99</v>
      </c>
      <c r="E14699">
        <v>25.1</v>
      </c>
      <c r="F14699" t="s">
        <v>9209</v>
      </c>
      <c r="G14699" t="s">
        <v>31</v>
      </c>
      <c r="H14699" t="s">
        <v>46</v>
      </c>
      <c r="I14699" t="s">
        <v>2894</v>
      </c>
      <c r="K14699"/>
      <c r="L14699" t="s">
        <v>23558</v>
      </c>
      <c r="M14699" t="s">
        <v>20396</v>
      </c>
      <c r="N14699">
        <v>4</v>
      </c>
      <c r="P14699" t="s">
        <v>20366</v>
      </c>
      <c r="Q14699" t="s">
        <v>23559</v>
      </c>
      <c r="S14699" t="s">
        <v>20368</v>
      </c>
    </row>
    <row r="14700" spans="1:19" hidden="1" x14ac:dyDescent="0.2">
      <c r="A14700">
        <v>2946</v>
      </c>
      <c r="B14700" t="s">
        <v>23560</v>
      </c>
      <c r="C14700" t="s">
        <v>105</v>
      </c>
      <c r="D14700">
        <v>5.85</v>
      </c>
      <c r="E14700">
        <v>20</v>
      </c>
      <c r="G14700" t="s">
        <v>55</v>
      </c>
      <c r="H14700" t="s">
        <v>46</v>
      </c>
      <c r="I14700" t="s">
        <v>419</v>
      </c>
      <c r="K14700"/>
      <c r="L14700" t="s">
        <v>23561</v>
      </c>
      <c r="M14700" t="s">
        <v>20719</v>
      </c>
      <c r="N14700">
        <v>3</v>
      </c>
      <c r="P14700" t="s">
        <v>20366</v>
      </c>
      <c r="Q14700" t="s">
        <v>23562</v>
      </c>
      <c r="S14700" t="s">
        <v>20368</v>
      </c>
    </row>
    <row r="14701" spans="1:19" hidden="1" x14ac:dyDescent="0.2">
      <c r="A14701">
        <v>2946</v>
      </c>
      <c r="B14701" t="s">
        <v>23560</v>
      </c>
      <c r="C14701" t="s">
        <v>20452</v>
      </c>
      <c r="D14701">
        <v>9.43</v>
      </c>
      <c r="E14701">
        <v>20</v>
      </c>
      <c r="G14701" t="s">
        <v>55</v>
      </c>
      <c r="H14701" t="s">
        <v>46</v>
      </c>
      <c r="I14701" t="s">
        <v>419</v>
      </c>
      <c r="K14701"/>
      <c r="L14701" t="s">
        <v>23561</v>
      </c>
      <c r="M14701" t="s">
        <v>20719</v>
      </c>
      <c r="N14701">
        <v>3</v>
      </c>
      <c r="P14701" t="s">
        <v>20366</v>
      </c>
      <c r="Q14701" t="s">
        <v>23562</v>
      </c>
      <c r="S14701" t="s">
        <v>20368</v>
      </c>
    </row>
    <row r="14702" spans="1:19" hidden="1" x14ac:dyDescent="0.2">
      <c r="A14702">
        <v>2948</v>
      </c>
      <c r="B14702" t="s">
        <v>23563</v>
      </c>
      <c r="C14702" t="s">
        <v>105</v>
      </c>
      <c r="D14702">
        <v>3.6</v>
      </c>
      <c r="F14702" t="s">
        <v>21009</v>
      </c>
      <c r="G14702" t="s">
        <v>55</v>
      </c>
      <c r="H14702" t="s">
        <v>23</v>
      </c>
      <c r="I14702" t="s">
        <v>5507</v>
      </c>
      <c r="K14702"/>
      <c r="L14702" t="s">
        <v>23564</v>
      </c>
      <c r="M14702" t="s">
        <v>26</v>
      </c>
      <c r="N14702">
        <v>2</v>
      </c>
      <c r="P14702" t="s">
        <v>20366</v>
      </c>
      <c r="Q14702" t="s">
        <v>23565</v>
      </c>
      <c r="S14702" t="s">
        <v>20368</v>
      </c>
    </row>
    <row r="14703" spans="1:19" hidden="1" x14ac:dyDescent="0.2">
      <c r="A14703">
        <v>2949</v>
      </c>
      <c r="B14703" t="s">
        <v>23566</v>
      </c>
      <c r="C14703" t="s">
        <v>105</v>
      </c>
      <c r="D14703">
        <v>4.0999999999999996</v>
      </c>
      <c r="E14703">
        <v>25</v>
      </c>
      <c r="G14703" t="s">
        <v>58</v>
      </c>
      <c r="H14703" t="s">
        <v>23</v>
      </c>
      <c r="I14703" t="s">
        <v>8355</v>
      </c>
      <c r="K14703"/>
      <c r="L14703" t="s">
        <v>23567</v>
      </c>
      <c r="M14703" t="s">
        <v>26</v>
      </c>
      <c r="N14703">
        <v>2</v>
      </c>
      <c r="P14703" t="s">
        <v>20366</v>
      </c>
      <c r="Q14703" t="s">
        <v>23568</v>
      </c>
      <c r="S14703" t="s">
        <v>20368</v>
      </c>
    </row>
    <row r="14704" spans="1:19" hidden="1" x14ac:dyDescent="0.2">
      <c r="A14704">
        <v>2950</v>
      </c>
      <c r="B14704" t="s">
        <v>4564</v>
      </c>
      <c r="C14704" t="s">
        <v>105</v>
      </c>
      <c r="D14704">
        <v>0.9</v>
      </c>
      <c r="F14704" t="s">
        <v>21009</v>
      </c>
      <c r="G14704" t="s">
        <v>23569</v>
      </c>
      <c r="H14704" t="s">
        <v>23</v>
      </c>
      <c r="I14704" t="s">
        <v>21633</v>
      </c>
      <c r="K14704"/>
      <c r="L14704" t="s">
        <v>23570</v>
      </c>
      <c r="M14704" t="s">
        <v>20396</v>
      </c>
      <c r="N14704">
        <v>4</v>
      </c>
      <c r="P14704" t="s">
        <v>20366</v>
      </c>
      <c r="Q14704" t="s">
        <v>23571</v>
      </c>
      <c r="S14704" t="s">
        <v>20368</v>
      </c>
    </row>
    <row r="14705" spans="1:19" hidden="1" x14ac:dyDescent="0.2">
      <c r="A14705">
        <v>2950</v>
      </c>
      <c r="B14705" t="s">
        <v>4564</v>
      </c>
      <c r="C14705" t="s">
        <v>20452</v>
      </c>
      <c r="D14705">
        <v>2.2000000000000002</v>
      </c>
      <c r="F14705" t="s">
        <v>21009</v>
      </c>
      <c r="G14705" t="s">
        <v>23569</v>
      </c>
      <c r="H14705" t="s">
        <v>23</v>
      </c>
      <c r="I14705" t="s">
        <v>21633</v>
      </c>
      <c r="K14705"/>
      <c r="L14705" t="s">
        <v>23570</v>
      </c>
      <c r="M14705" t="s">
        <v>20396</v>
      </c>
      <c r="N14705">
        <v>4</v>
      </c>
      <c r="P14705" t="s">
        <v>20366</v>
      </c>
      <c r="Q14705" t="s">
        <v>23571</v>
      </c>
      <c r="S14705" t="s">
        <v>20368</v>
      </c>
    </row>
    <row r="14706" spans="1:19" hidden="1" x14ac:dyDescent="0.2">
      <c r="A14706">
        <v>2950</v>
      </c>
      <c r="B14706" t="s">
        <v>4564</v>
      </c>
      <c r="C14706" t="s">
        <v>20452</v>
      </c>
      <c r="D14706">
        <v>3.57</v>
      </c>
      <c r="F14706" t="s">
        <v>21009</v>
      </c>
      <c r="G14706" t="s">
        <v>1440</v>
      </c>
      <c r="I14706" t="s">
        <v>9137</v>
      </c>
      <c r="K14706"/>
      <c r="L14706" t="s">
        <v>23570</v>
      </c>
      <c r="M14706" t="s">
        <v>20396</v>
      </c>
      <c r="N14706">
        <v>4</v>
      </c>
      <c r="P14706" t="s">
        <v>20366</v>
      </c>
      <c r="Q14706" t="s">
        <v>23571</v>
      </c>
      <c r="S14706" t="s">
        <v>20368</v>
      </c>
    </row>
    <row r="14707" spans="1:19" hidden="1" x14ac:dyDescent="0.2">
      <c r="A14707">
        <v>2951</v>
      </c>
      <c r="B14707" t="s">
        <v>23572</v>
      </c>
      <c r="C14707" t="s">
        <v>105</v>
      </c>
      <c r="D14707">
        <v>2.29</v>
      </c>
      <c r="G14707" t="s">
        <v>1440</v>
      </c>
      <c r="I14707" t="s">
        <v>9137</v>
      </c>
      <c r="K14707"/>
      <c r="L14707" t="s">
        <v>23573</v>
      </c>
      <c r="M14707" t="s">
        <v>20396</v>
      </c>
      <c r="N14707">
        <v>4</v>
      </c>
      <c r="P14707" t="s">
        <v>20366</v>
      </c>
      <c r="Q14707" t="s">
        <v>23574</v>
      </c>
      <c r="S14707" t="s">
        <v>20368</v>
      </c>
    </row>
    <row r="14708" spans="1:19" hidden="1" x14ac:dyDescent="0.2">
      <c r="A14708">
        <v>2952</v>
      </c>
      <c r="B14708" t="s">
        <v>23575</v>
      </c>
      <c r="C14708" t="s">
        <v>105</v>
      </c>
      <c r="D14708">
        <v>3.3</v>
      </c>
      <c r="F14708" t="s">
        <v>21009</v>
      </c>
      <c r="G14708" t="s">
        <v>55</v>
      </c>
      <c r="H14708" t="s">
        <v>23</v>
      </c>
      <c r="I14708" t="s">
        <v>21633</v>
      </c>
      <c r="K14708"/>
      <c r="L14708" t="s">
        <v>23576</v>
      </c>
      <c r="M14708" t="s">
        <v>20719</v>
      </c>
      <c r="N14708">
        <v>3</v>
      </c>
      <c r="P14708" t="s">
        <v>20366</v>
      </c>
      <c r="Q14708" t="s">
        <v>23577</v>
      </c>
      <c r="S14708" t="s">
        <v>20368</v>
      </c>
    </row>
    <row r="14709" spans="1:19" hidden="1" x14ac:dyDescent="0.2">
      <c r="A14709">
        <v>2953</v>
      </c>
      <c r="B14709" t="s">
        <v>23578</v>
      </c>
      <c r="C14709" t="s">
        <v>105</v>
      </c>
      <c r="D14709">
        <v>2.81</v>
      </c>
      <c r="F14709" t="s">
        <v>21009</v>
      </c>
      <c r="G14709" t="s">
        <v>55</v>
      </c>
      <c r="H14709" t="s">
        <v>23</v>
      </c>
      <c r="I14709" t="s">
        <v>498</v>
      </c>
      <c r="K14709"/>
      <c r="L14709" t="s">
        <v>23579</v>
      </c>
      <c r="M14709" t="s">
        <v>20396</v>
      </c>
      <c r="N14709">
        <v>4</v>
      </c>
      <c r="P14709" t="s">
        <v>20366</v>
      </c>
      <c r="Q14709" t="s">
        <v>23580</v>
      </c>
      <c r="S14709" t="s">
        <v>20368</v>
      </c>
    </row>
    <row r="14710" spans="1:19" hidden="1" x14ac:dyDescent="0.2">
      <c r="A14710">
        <v>2953</v>
      </c>
      <c r="B14710" t="s">
        <v>23578</v>
      </c>
      <c r="C14710" t="s">
        <v>20452</v>
      </c>
      <c r="D14710">
        <v>6.93</v>
      </c>
      <c r="F14710" t="s">
        <v>21009</v>
      </c>
      <c r="G14710" t="s">
        <v>55</v>
      </c>
      <c r="H14710" t="s">
        <v>23</v>
      </c>
      <c r="I14710" t="s">
        <v>498</v>
      </c>
      <c r="K14710"/>
      <c r="L14710" t="s">
        <v>23579</v>
      </c>
      <c r="M14710" t="s">
        <v>20396</v>
      </c>
      <c r="N14710">
        <v>4</v>
      </c>
      <c r="P14710" t="s">
        <v>20366</v>
      </c>
      <c r="Q14710" t="s">
        <v>23580</v>
      </c>
      <c r="S14710" t="s">
        <v>20368</v>
      </c>
    </row>
    <row r="14711" spans="1:19" hidden="1" x14ac:dyDescent="0.2">
      <c r="A14711">
        <v>2954</v>
      </c>
      <c r="B14711" t="s">
        <v>23581</v>
      </c>
      <c r="C14711" t="s">
        <v>105</v>
      </c>
      <c r="D14711">
        <v>4.96</v>
      </c>
      <c r="E14711">
        <v>25</v>
      </c>
      <c r="F14711" t="s">
        <v>21173</v>
      </c>
      <c r="G14711" t="s">
        <v>31</v>
      </c>
      <c r="H14711" t="s">
        <v>46</v>
      </c>
      <c r="I14711" t="s">
        <v>180</v>
      </c>
      <c r="K14711"/>
      <c r="L14711" t="s">
        <v>23582</v>
      </c>
      <c r="M14711" t="s">
        <v>20396</v>
      </c>
      <c r="N14711">
        <v>4</v>
      </c>
      <c r="P14711" t="s">
        <v>20366</v>
      </c>
      <c r="Q14711" t="s">
        <v>23583</v>
      </c>
      <c r="S14711" t="s">
        <v>20368</v>
      </c>
    </row>
    <row r="14712" spans="1:19" hidden="1" x14ac:dyDescent="0.2">
      <c r="A14712">
        <v>2954</v>
      </c>
      <c r="B14712" t="s">
        <v>23581</v>
      </c>
      <c r="C14712" t="s">
        <v>105</v>
      </c>
      <c r="D14712">
        <v>4.9800000000000004</v>
      </c>
      <c r="E14712" t="s">
        <v>414</v>
      </c>
      <c r="F14712" t="s">
        <v>21173</v>
      </c>
      <c r="G14712" t="s">
        <v>55</v>
      </c>
      <c r="H14712" t="s">
        <v>46</v>
      </c>
      <c r="I14712" t="s">
        <v>180</v>
      </c>
      <c r="K14712"/>
      <c r="L14712" t="s">
        <v>23582</v>
      </c>
      <c r="M14712" t="s">
        <v>20396</v>
      </c>
      <c r="N14712">
        <v>4</v>
      </c>
      <c r="P14712" t="s">
        <v>20366</v>
      </c>
      <c r="Q14712" t="s">
        <v>23583</v>
      </c>
      <c r="S14712" t="s">
        <v>20368</v>
      </c>
    </row>
    <row r="14713" spans="1:19" x14ac:dyDescent="0.2">
      <c r="A14713">
        <v>2955</v>
      </c>
      <c r="B14713" t="s">
        <v>23584</v>
      </c>
      <c r="C14713" t="s">
        <v>105</v>
      </c>
      <c r="D14713">
        <v>4.0730000000000004</v>
      </c>
      <c r="E14713">
        <v>25</v>
      </c>
      <c r="F14713" t="s">
        <v>23585</v>
      </c>
      <c r="G14713" t="s">
        <v>20672</v>
      </c>
      <c r="H14713" t="s">
        <v>36</v>
      </c>
      <c r="I14713" t="s">
        <v>23586</v>
      </c>
      <c r="J14713" t="s">
        <v>43</v>
      </c>
      <c r="L14713" t="s">
        <v>23587</v>
      </c>
      <c r="M14713" t="s">
        <v>20396</v>
      </c>
      <c r="N14713">
        <v>4</v>
      </c>
      <c r="P14713" t="s">
        <v>20366</v>
      </c>
      <c r="Q14713" t="s">
        <v>23588</v>
      </c>
      <c r="S14713" t="s">
        <v>20368</v>
      </c>
    </row>
    <row r="14714" spans="1:19" hidden="1" x14ac:dyDescent="0.2">
      <c r="A14714">
        <v>2955</v>
      </c>
      <c r="B14714" t="s">
        <v>23584</v>
      </c>
      <c r="C14714" t="s">
        <v>105</v>
      </c>
      <c r="D14714">
        <v>4.0999999999999996</v>
      </c>
      <c r="E14714">
        <v>25</v>
      </c>
      <c r="F14714" t="s">
        <v>21173</v>
      </c>
      <c r="G14714" t="s">
        <v>31</v>
      </c>
      <c r="H14714" t="s">
        <v>46</v>
      </c>
      <c r="I14714" t="s">
        <v>9408</v>
      </c>
      <c r="K14714"/>
      <c r="L14714" t="s">
        <v>23587</v>
      </c>
      <c r="M14714" t="s">
        <v>20396</v>
      </c>
      <c r="N14714">
        <v>4</v>
      </c>
      <c r="P14714" t="s">
        <v>20366</v>
      </c>
      <c r="Q14714" t="s">
        <v>23588</v>
      </c>
      <c r="S14714" t="s">
        <v>20368</v>
      </c>
    </row>
    <row r="14715" spans="1:19" hidden="1" x14ac:dyDescent="0.2">
      <c r="A14715">
        <v>2955</v>
      </c>
      <c r="B14715" t="s">
        <v>23584</v>
      </c>
      <c r="C14715" t="s">
        <v>105</v>
      </c>
      <c r="D14715">
        <v>3.93</v>
      </c>
      <c r="E14715" t="s">
        <v>414</v>
      </c>
      <c r="F14715" t="s">
        <v>5425</v>
      </c>
      <c r="G14715" t="s">
        <v>31</v>
      </c>
      <c r="H14715" t="s">
        <v>46</v>
      </c>
      <c r="I14715" t="s">
        <v>9408</v>
      </c>
      <c r="K14715"/>
      <c r="L14715" t="s">
        <v>23587</v>
      </c>
      <c r="M14715" t="s">
        <v>20396</v>
      </c>
      <c r="N14715">
        <v>4</v>
      </c>
      <c r="P14715" t="s">
        <v>20366</v>
      </c>
      <c r="Q14715" t="s">
        <v>23588</v>
      </c>
      <c r="S14715" t="s">
        <v>20368</v>
      </c>
    </row>
    <row r="14716" spans="1:19" hidden="1" x14ac:dyDescent="0.2">
      <c r="A14716">
        <v>2955</v>
      </c>
      <c r="B14716" t="s">
        <v>23584</v>
      </c>
      <c r="C14716" t="s">
        <v>105</v>
      </c>
      <c r="D14716">
        <v>4.07</v>
      </c>
      <c r="E14716">
        <v>25</v>
      </c>
      <c r="F14716" t="s">
        <v>23589</v>
      </c>
      <c r="G14716" t="s">
        <v>31</v>
      </c>
      <c r="H14716" t="s">
        <v>46</v>
      </c>
      <c r="I14716" t="s">
        <v>5806</v>
      </c>
      <c r="K14716"/>
      <c r="L14716" t="s">
        <v>23587</v>
      </c>
      <c r="M14716" t="s">
        <v>20396</v>
      </c>
      <c r="N14716">
        <v>4</v>
      </c>
      <c r="P14716" t="s">
        <v>20366</v>
      </c>
      <c r="Q14716" t="s">
        <v>23588</v>
      </c>
      <c r="S14716" t="s">
        <v>20368</v>
      </c>
    </row>
    <row r="14717" spans="1:19" hidden="1" x14ac:dyDescent="0.2">
      <c r="A14717">
        <v>2955</v>
      </c>
      <c r="B14717" t="s">
        <v>23584</v>
      </c>
      <c r="C14717" t="s">
        <v>105</v>
      </c>
      <c r="D14717">
        <v>4.12</v>
      </c>
      <c r="E14717">
        <v>25</v>
      </c>
      <c r="F14717" t="s">
        <v>23589</v>
      </c>
      <c r="G14717" t="s">
        <v>55</v>
      </c>
      <c r="H14717" t="s">
        <v>46</v>
      </c>
      <c r="I14717" t="s">
        <v>214</v>
      </c>
      <c r="K14717"/>
      <c r="L14717" t="s">
        <v>23587</v>
      </c>
      <c r="M14717" t="s">
        <v>20396</v>
      </c>
      <c r="N14717">
        <v>4</v>
      </c>
      <c r="P14717" t="s">
        <v>20366</v>
      </c>
      <c r="Q14717" t="s">
        <v>23588</v>
      </c>
      <c r="S14717" t="s">
        <v>20368</v>
      </c>
    </row>
    <row r="14718" spans="1:19" hidden="1" x14ac:dyDescent="0.2">
      <c r="A14718">
        <v>2955</v>
      </c>
      <c r="B14718" t="s">
        <v>23584</v>
      </c>
      <c r="C14718" t="s">
        <v>20381</v>
      </c>
      <c r="D14718">
        <v>4.68</v>
      </c>
      <c r="E14718" t="s">
        <v>414</v>
      </c>
      <c r="F14718" t="s">
        <v>23589</v>
      </c>
      <c r="G14718" t="s">
        <v>55</v>
      </c>
      <c r="H14718" t="s">
        <v>46</v>
      </c>
      <c r="I14718" t="s">
        <v>214</v>
      </c>
      <c r="K14718"/>
      <c r="L14718" t="s">
        <v>23587</v>
      </c>
      <c r="M14718" t="s">
        <v>20396</v>
      </c>
      <c r="N14718">
        <v>4</v>
      </c>
      <c r="P14718" t="s">
        <v>20366</v>
      </c>
      <c r="Q14718" t="s">
        <v>23588</v>
      </c>
      <c r="S14718" t="s">
        <v>20368</v>
      </c>
    </row>
    <row r="14719" spans="1:19" hidden="1" x14ac:dyDescent="0.2">
      <c r="A14719">
        <v>2955</v>
      </c>
      <c r="B14719" t="s">
        <v>23584</v>
      </c>
      <c r="C14719" t="s">
        <v>105</v>
      </c>
      <c r="D14719">
        <v>4.07</v>
      </c>
      <c r="E14719">
        <v>25</v>
      </c>
      <c r="F14719" t="s">
        <v>20676</v>
      </c>
      <c r="G14719" t="s">
        <v>2615</v>
      </c>
      <c r="H14719" t="s">
        <v>46</v>
      </c>
      <c r="I14719" t="s">
        <v>7638</v>
      </c>
      <c r="K14719"/>
      <c r="L14719" t="s">
        <v>23587</v>
      </c>
      <c r="M14719" t="s">
        <v>20396</v>
      </c>
      <c r="N14719">
        <v>4</v>
      </c>
      <c r="P14719" t="s">
        <v>20366</v>
      </c>
      <c r="Q14719" t="s">
        <v>23588</v>
      </c>
      <c r="S14719" t="s">
        <v>20368</v>
      </c>
    </row>
    <row r="14720" spans="1:19" hidden="1" x14ac:dyDescent="0.2">
      <c r="A14720">
        <v>2955</v>
      </c>
      <c r="B14720" t="s">
        <v>23584</v>
      </c>
      <c r="C14720" t="s">
        <v>20381</v>
      </c>
      <c r="D14720">
        <v>4.59</v>
      </c>
      <c r="E14720" t="s">
        <v>414</v>
      </c>
      <c r="F14720" t="s">
        <v>20382</v>
      </c>
      <c r="G14720" t="s">
        <v>2615</v>
      </c>
      <c r="H14720" t="s">
        <v>46</v>
      </c>
      <c r="I14720" t="s">
        <v>7638</v>
      </c>
      <c r="K14720"/>
      <c r="L14720" t="s">
        <v>23587</v>
      </c>
      <c r="M14720" t="s">
        <v>20396</v>
      </c>
      <c r="N14720">
        <v>4</v>
      </c>
      <c r="P14720" t="s">
        <v>20366</v>
      </c>
      <c r="Q14720" t="s">
        <v>23588</v>
      </c>
      <c r="S14720" t="s">
        <v>20368</v>
      </c>
    </row>
    <row r="14721" spans="1:19" hidden="1" x14ac:dyDescent="0.2">
      <c r="A14721">
        <v>2955</v>
      </c>
      <c r="B14721" t="s">
        <v>23584</v>
      </c>
      <c r="C14721" t="s">
        <v>105</v>
      </c>
      <c r="D14721">
        <v>4.0599999999999996</v>
      </c>
      <c r="E14721">
        <v>25</v>
      </c>
      <c r="F14721" t="s">
        <v>20382</v>
      </c>
      <c r="G14721" t="s">
        <v>31</v>
      </c>
      <c r="H14721" t="s">
        <v>23</v>
      </c>
      <c r="I14721" t="s">
        <v>14686</v>
      </c>
      <c r="K14721"/>
      <c r="L14721" t="s">
        <v>23587</v>
      </c>
      <c r="M14721" t="s">
        <v>20396</v>
      </c>
      <c r="N14721">
        <v>4</v>
      </c>
      <c r="P14721" t="s">
        <v>20366</v>
      </c>
      <c r="Q14721" t="s">
        <v>23588</v>
      </c>
      <c r="S14721" t="s">
        <v>20368</v>
      </c>
    </row>
    <row r="14722" spans="1:19" hidden="1" x14ac:dyDescent="0.2">
      <c r="A14722">
        <v>2955</v>
      </c>
      <c r="B14722" t="s">
        <v>23584</v>
      </c>
      <c r="C14722" t="s">
        <v>20381</v>
      </c>
      <c r="D14722">
        <v>4.55</v>
      </c>
      <c r="E14722" t="s">
        <v>414</v>
      </c>
      <c r="F14722" t="s">
        <v>20382</v>
      </c>
      <c r="G14722" t="s">
        <v>31</v>
      </c>
      <c r="H14722" t="s">
        <v>23</v>
      </c>
      <c r="I14722" t="s">
        <v>14686</v>
      </c>
      <c r="K14722"/>
      <c r="L14722" t="s">
        <v>23587</v>
      </c>
      <c r="M14722" t="s">
        <v>20396</v>
      </c>
      <c r="N14722">
        <v>4</v>
      </c>
      <c r="P14722" t="s">
        <v>20366</v>
      </c>
      <c r="Q14722" t="s">
        <v>23588</v>
      </c>
      <c r="S14722" t="s">
        <v>20368</v>
      </c>
    </row>
    <row r="14723" spans="1:19" x14ac:dyDescent="0.2">
      <c r="A14723">
        <v>2955</v>
      </c>
      <c r="B14723" t="s">
        <v>23584</v>
      </c>
      <c r="C14723" t="s">
        <v>105</v>
      </c>
      <c r="D14723">
        <v>4.0170000000000003</v>
      </c>
      <c r="E14723">
        <v>35</v>
      </c>
      <c r="F14723" t="s">
        <v>23585</v>
      </c>
      <c r="G14723" t="s">
        <v>20672</v>
      </c>
      <c r="H14723" t="s">
        <v>36</v>
      </c>
      <c r="I14723" t="s">
        <v>23586</v>
      </c>
      <c r="J14723" t="s">
        <v>43</v>
      </c>
      <c r="L14723" t="s">
        <v>23587</v>
      </c>
      <c r="M14723" t="s">
        <v>20396</v>
      </c>
      <c r="N14723">
        <v>4</v>
      </c>
      <c r="P14723" t="s">
        <v>20366</v>
      </c>
      <c r="Q14723" t="s">
        <v>23588</v>
      </c>
      <c r="S14723" t="s">
        <v>20368</v>
      </c>
    </row>
    <row r="14724" spans="1:19" x14ac:dyDescent="0.2">
      <c r="A14724">
        <v>2955</v>
      </c>
      <c r="B14724" t="s">
        <v>23584</v>
      </c>
      <c r="C14724" t="s">
        <v>105</v>
      </c>
      <c r="D14724">
        <v>3.9470000000000001</v>
      </c>
      <c r="E14724">
        <v>50</v>
      </c>
      <c r="F14724" t="s">
        <v>23585</v>
      </c>
      <c r="G14724" t="s">
        <v>20672</v>
      </c>
      <c r="H14724" t="s">
        <v>36</v>
      </c>
      <c r="I14724" t="s">
        <v>23586</v>
      </c>
      <c r="J14724" t="s">
        <v>43</v>
      </c>
      <c r="L14724" t="s">
        <v>23587</v>
      </c>
      <c r="M14724" t="s">
        <v>20396</v>
      </c>
      <c r="N14724">
        <v>4</v>
      </c>
      <c r="P14724" t="s">
        <v>20366</v>
      </c>
      <c r="Q14724" t="s">
        <v>23588</v>
      </c>
      <c r="S14724" t="s">
        <v>20368</v>
      </c>
    </row>
    <row r="14725" spans="1:19" x14ac:dyDescent="0.2">
      <c r="A14725">
        <v>2955</v>
      </c>
      <c r="B14725" t="s">
        <v>23584</v>
      </c>
      <c r="C14725" t="s">
        <v>105</v>
      </c>
      <c r="D14725">
        <v>3.91</v>
      </c>
      <c r="E14725">
        <v>60</v>
      </c>
      <c r="F14725" t="s">
        <v>23585</v>
      </c>
      <c r="G14725" t="s">
        <v>20672</v>
      </c>
      <c r="H14725" t="s">
        <v>36</v>
      </c>
      <c r="I14725" t="s">
        <v>23586</v>
      </c>
      <c r="J14725" t="s">
        <v>43</v>
      </c>
      <c r="L14725" t="s">
        <v>23587</v>
      </c>
      <c r="M14725" t="s">
        <v>20396</v>
      </c>
      <c r="N14725">
        <v>4</v>
      </c>
      <c r="P14725" t="s">
        <v>20366</v>
      </c>
      <c r="Q14725" t="s">
        <v>23588</v>
      </c>
      <c r="S14725" t="s">
        <v>20368</v>
      </c>
    </row>
    <row r="14726" spans="1:19" x14ac:dyDescent="0.2">
      <c r="A14726">
        <v>2955</v>
      </c>
      <c r="B14726" t="s">
        <v>23584</v>
      </c>
      <c r="C14726" t="s">
        <v>105</v>
      </c>
      <c r="D14726">
        <v>3.8730000000000002</v>
      </c>
      <c r="E14726">
        <v>75</v>
      </c>
      <c r="F14726" t="s">
        <v>23585</v>
      </c>
      <c r="G14726" t="s">
        <v>20672</v>
      </c>
      <c r="H14726" t="s">
        <v>36</v>
      </c>
      <c r="I14726" t="s">
        <v>23586</v>
      </c>
      <c r="J14726" t="s">
        <v>43</v>
      </c>
      <c r="L14726" t="s">
        <v>23587</v>
      </c>
      <c r="M14726" t="s">
        <v>20396</v>
      </c>
      <c r="N14726">
        <v>4</v>
      </c>
      <c r="P14726" t="s">
        <v>20366</v>
      </c>
      <c r="Q14726" t="s">
        <v>23588</v>
      </c>
      <c r="S14726" t="s">
        <v>20368</v>
      </c>
    </row>
    <row r="14727" spans="1:19" x14ac:dyDescent="0.2">
      <c r="A14727">
        <v>2955</v>
      </c>
      <c r="B14727" t="s">
        <v>23584</v>
      </c>
      <c r="C14727" t="s">
        <v>105</v>
      </c>
      <c r="D14727">
        <v>3.8540000000000001</v>
      </c>
      <c r="E14727">
        <v>90</v>
      </c>
      <c r="F14727" t="s">
        <v>23585</v>
      </c>
      <c r="G14727" t="s">
        <v>20672</v>
      </c>
      <c r="H14727" t="s">
        <v>36</v>
      </c>
      <c r="I14727" t="s">
        <v>23586</v>
      </c>
      <c r="J14727" t="s">
        <v>43</v>
      </c>
      <c r="L14727" t="s">
        <v>23587</v>
      </c>
      <c r="M14727" t="s">
        <v>20396</v>
      </c>
      <c r="N14727">
        <v>4</v>
      </c>
      <c r="P14727" t="s">
        <v>20366</v>
      </c>
      <c r="Q14727" t="s">
        <v>23588</v>
      </c>
      <c r="S14727" t="s">
        <v>20368</v>
      </c>
    </row>
    <row r="14728" spans="1:19" hidden="1" x14ac:dyDescent="0.2">
      <c r="A14728">
        <v>2956</v>
      </c>
      <c r="B14728" t="s">
        <v>23590</v>
      </c>
      <c r="C14728" t="s">
        <v>105</v>
      </c>
      <c r="D14728">
        <v>5.21</v>
      </c>
      <c r="E14728">
        <v>25</v>
      </c>
      <c r="F14728" t="s">
        <v>23491</v>
      </c>
      <c r="G14728" t="s">
        <v>31</v>
      </c>
      <c r="H14728" t="s">
        <v>46</v>
      </c>
      <c r="I14728" t="s">
        <v>180</v>
      </c>
      <c r="K14728"/>
      <c r="L14728" t="s">
        <v>23591</v>
      </c>
      <c r="M14728" t="s">
        <v>20396</v>
      </c>
      <c r="N14728">
        <v>4</v>
      </c>
      <c r="P14728" t="s">
        <v>20366</v>
      </c>
      <c r="Q14728" t="s">
        <v>23592</v>
      </c>
      <c r="S14728" t="s">
        <v>20368</v>
      </c>
    </row>
    <row r="14729" spans="1:19" hidden="1" x14ac:dyDescent="0.2">
      <c r="A14729">
        <v>2956</v>
      </c>
      <c r="B14729" t="s">
        <v>23590</v>
      </c>
      <c r="C14729" t="s">
        <v>105</v>
      </c>
      <c r="D14729">
        <v>5.04</v>
      </c>
      <c r="E14729">
        <v>25</v>
      </c>
      <c r="F14729" t="s">
        <v>23593</v>
      </c>
      <c r="G14729" t="s">
        <v>31</v>
      </c>
      <c r="H14729" t="s">
        <v>46</v>
      </c>
      <c r="I14729" t="s">
        <v>1375</v>
      </c>
      <c r="K14729"/>
      <c r="L14729" t="s">
        <v>23591</v>
      </c>
      <c r="M14729" t="s">
        <v>20396</v>
      </c>
      <c r="N14729">
        <v>4</v>
      </c>
      <c r="P14729" t="s">
        <v>20366</v>
      </c>
      <c r="Q14729" t="s">
        <v>23592</v>
      </c>
      <c r="S14729" t="s">
        <v>20368</v>
      </c>
    </row>
    <row r="14730" spans="1:19" hidden="1" x14ac:dyDescent="0.2">
      <c r="A14730">
        <v>2956</v>
      </c>
      <c r="B14730" t="s">
        <v>23590</v>
      </c>
      <c r="C14730" t="s">
        <v>105</v>
      </c>
      <c r="D14730">
        <v>5.2119999999999997</v>
      </c>
      <c r="E14730">
        <v>25</v>
      </c>
      <c r="F14730" t="s">
        <v>23593</v>
      </c>
      <c r="I14730" t="s">
        <v>20681</v>
      </c>
      <c r="K14730"/>
      <c r="L14730" t="s">
        <v>23591</v>
      </c>
      <c r="M14730" t="s">
        <v>20396</v>
      </c>
      <c r="N14730">
        <v>4</v>
      </c>
      <c r="P14730" t="s">
        <v>20366</v>
      </c>
      <c r="Q14730" t="s">
        <v>23592</v>
      </c>
      <c r="S14730" t="s">
        <v>20368</v>
      </c>
    </row>
    <row r="14731" spans="1:19" hidden="1" x14ac:dyDescent="0.2">
      <c r="A14731">
        <v>2956</v>
      </c>
      <c r="B14731" t="s">
        <v>23590</v>
      </c>
      <c r="C14731" t="s">
        <v>105</v>
      </c>
      <c r="D14731">
        <v>5.2</v>
      </c>
      <c r="E14731">
        <v>25</v>
      </c>
      <c r="F14731" t="s">
        <v>20676</v>
      </c>
      <c r="G14731" t="s">
        <v>2615</v>
      </c>
      <c r="H14731" t="s">
        <v>46</v>
      </c>
      <c r="I14731" t="s">
        <v>7638</v>
      </c>
      <c r="K14731"/>
      <c r="L14731" t="s">
        <v>23591</v>
      </c>
      <c r="M14731" t="s">
        <v>20396</v>
      </c>
      <c r="N14731">
        <v>4</v>
      </c>
      <c r="P14731" t="s">
        <v>20366</v>
      </c>
      <c r="Q14731" t="s">
        <v>23592</v>
      </c>
      <c r="S14731" t="s">
        <v>20368</v>
      </c>
    </row>
    <row r="14732" spans="1:19" hidden="1" x14ac:dyDescent="0.2">
      <c r="A14732">
        <v>2956</v>
      </c>
      <c r="B14732" t="s">
        <v>23590</v>
      </c>
      <c r="C14732" t="s">
        <v>20381</v>
      </c>
      <c r="D14732">
        <v>5.73</v>
      </c>
      <c r="E14732" t="s">
        <v>414</v>
      </c>
      <c r="F14732" t="s">
        <v>20382</v>
      </c>
      <c r="G14732" t="s">
        <v>2615</v>
      </c>
      <c r="H14732" t="s">
        <v>46</v>
      </c>
      <c r="I14732" t="s">
        <v>7638</v>
      </c>
      <c r="K14732"/>
      <c r="L14732" t="s">
        <v>23591</v>
      </c>
      <c r="M14732" t="s">
        <v>20396</v>
      </c>
      <c r="N14732">
        <v>4</v>
      </c>
      <c r="P14732" t="s">
        <v>20366</v>
      </c>
      <c r="Q14732" t="s">
        <v>23592</v>
      </c>
      <c r="S14732" t="s">
        <v>20368</v>
      </c>
    </row>
    <row r="14733" spans="1:19" hidden="1" x14ac:dyDescent="0.2">
      <c r="A14733">
        <v>2956</v>
      </c>
      <c r="B14733" t="s">
        <v>23590</v>
      </c>
      <c r="C14733" t="s">
        <v>105</v>
      </c>
      <c r="D14733">
        <v>5.19</v>
      </c>
      <c r="E14733">
        <v>25</v>
      </c>
      <c r="F14733" t="s">
        <v>20382</v>
      </c>
      <c r="G14733" t="s">
        <v>31</v>
      </c>
      <c r="H14733" t="s">
        <v>23</v>
      </c>
      <c r="I14733" t="s">
        <v>14686</v>
      </c>
      <c r="K14733"/>
      <c r="L14733" t="s">
        <v>23591</v>
      </c>
      <c r="M14733" t="s">
        <v>20396</v>
      </c>
      <c r="N14733">
        <v>4</v>
      </c>
      <c r="P14733" t="s">
        <v>20366</v>
      </c>
      <c r="Q14733" t="s">
        <v>23592</v>
      </c>
      <c r="S14733" t="s">
        <v>20368</v>
      </c>
    </row>
    <row r="14734" spans="1:19" hidden="1" x14ac:dyDescent="0.2">
      <c r="A14734">
        <v>2956</v>
      </c>
      <c r="B14734" t="s">
        <v>23590</v>
      </c>
      <c r="C14734" t="s">
        <v>20381</v>
      </c>
      <c r="D14734">
        <v>5.7</v>
      </c>
      <c r="E14734" t="s">
        <v>414</v>
      </c>
      <c r="F14734" t="s">
        <v>20382</v>
      </c>
      <c r="G14734" t="s">
        <v>31</v>
      </c>
      <c r="H14734" t="s">
        <v>23</v>
      </c>
      <c r="I14734" t="s">
        <v>14686</v>
      </c>
      <c r="K14734"/>
      <c r="L14734" t="s">
        <v>23591</v>
      </c>
      <c r="M14734" t="s">
        <v>20396</v>
      </c>
      <c r="N14734">
        <v>4</v>
      </c>
      <c r="P14734" t="s">
        <v>20366</v>
      </c>
      <c r="Q14734" t="s">
        <v>23592</v>
      </c>
      <c r="S14734" t="s">
        <v>20368</v>
      </c>
    </row>
    <row r="14735" spans="1:19" x14ac:dyDescent="0.2">
      <c r="A14735">
        <v>2957</v>
      </c>
      <c r="B14735" t="s">
        <v>23594</v>
      </c>
      <c r="C14735" t="s">
        <v>105</v>
      </c>
      <c r="D14735">
        <v>3.6949999999999998</v>
      </c>
      <c r="E14735">
        <v>25</v>
      </c>
      <c r="F14735" t="s">
        <v>23585</v>
      </c>
      <c r="G14735" t="s">
        <v>20672</v>
      </c>
      <c r="H14735" t="s">
        <v>36</v>
      </c>
      <c r="I14735" t="s">
        <v>23586</v>
      </c>
      <c r="J14735" t="s">
        <v>43</v>
      </c>
      <c r="L14735" t="s">
        <v>23595</v>
      </c>
      <c r="M14735" t="s">
        <v>20396</v>
      </c>
      <c r="N14735">
        <v>4</v>
      </c>
      <c r="P14735" t="s">
        <v>20366</v>
      </c>
      <c r="Q14735" t="s">
        <v>23596</v>
      </c>
      <c r="S14735" t="s">
        <v>20368</v>
      </c>
    </row>
    <row r="14736" spans="1:19" hidden="1" x14ac:dyDescent="0.2">
      <c r="A14736">
        <v>2957</v>
      </c>
      <c r="B14736" t="s">
        <v>23594</v>
      </c>
      <c r="C14736" t="s">
        <v>105</v>
      </c>
      <c r="D14736">
        <v>3.73</v>
      </c>
      <c r="E14736">
        <v>25</v>
      </c>
      <c r="F14736" t="s">
        <v>20676</v>
      </c>
      <c r="G14736" t="s">
        <v>2615</v>
      </c>
      <c r="H14736" t="s">
        <v>46</v>
      </c>
      <c r="I14736" t="s">
        <v>7638</v>
      </c>
      <c r="K14736"/>
      <c r="L14736" t="s">
        <v>23595</v>
      </c>
      <c r="M14736" t="s">
        <v>20396</v>
      </c>
      <c r="N14736">
        <v>4</v>
      </c>
      <c r="P14736" t="s">
        <v>20366</v>
      </c>
      <c r="Q14736" t="s">
        <v>23596</v>
      </c>
      <c r="S14736" t="s">
        <v>20368</v>
      </c>
    </row>
    <row r="14737" spans="1:19" hidden="1" x14ac:dyDescent="0.2">
      <c r="A14737">
        <v>2957</v>
      </c>
      <c r="B14737" t="s">
        <v>23594</v>
      </c>
      <c r="C14737" t="s">
        <v>20381</v>
      </c>
      <c r="D14737">
        <v>4.22</v>
      </c>
      <c r="E14737" t="s">
        <v>414</v>
      </c>
      <c r="F14737" t="s">
        <v>20382</v>
      </c>
      <c r="G14737" t="s">
        <v>2615</v>
      </c>
      <c r="H14737" t="s">
        <v>46</v>
      </c>
      <c r="I14737" t="s">
        <v>7638</v>
      </c>
      <c r="K14737"/>
      <c r="L14737" t="s">
        <v>23595</v>
      </c>
      <c r="M14737" t="s">
        <v>20396</v>
      </c>
      <c r="N14737">
        <v>4</v>
      </c>
      <c r="P14737" t="s">
        <v>20366</v>
      </c>
      <c r="Q14737" t="s">
        <v>23596</v>
      </c>
      <c r="S14737" t="s">
        <v>20368</v>
      </c>
    </row>
    <row r="14738" spans="1:19" x14ac:dyDescent="0.2">
      <c r="A14738">
        <v>2957</v>
      </c>
      <c r="B14738" t="s">
        <v>23594</v>
      </c>
      <c r="C14738" t="s">
        <v>105</v>
      </c>
      <c r="D14738">
        <v>3.6520000000000001</v>
      </c>
      <c r="E14738">
        <v>35</v>
      </c>
      <c r="F14738" t="s">
        <v>23585</v>
      </c>
      <c r="G14738" t="s">
        <v>20672</v>
      </c>
      <c r="H14738" t="s">
        <v>36</v>
      </c>
      <c r="I14738" t="s">
        <v>23586</v>
      </c>
      <c r="J14738" t="s">
        <v>43</v>
      </c>
      <c r="L14738" t="s">
        <v>23595</v>
      </c>
      <c r="M14738" t="s">
        <v>20396</v>
      </c>
      <c r="N14738">
        <v>4</v>
      </c>
      <c r="P14738" t="s">
        <v>20366</v>
      </c>
      <c r="Q14738" t="s">
        <v>23596</v>
      </c>
      <c r="S14738" t="s">
        <v>20368</v>
      </c>
    </row>
    <row r="14739" spans="1:19" x14ac:dyDescent="0.2">
      <c r="A14739">
        <v>2957</v>
      </c>
      <c r="B14739" t="s">
        <v>23594</v>
      </c>
      <c r="C14739" t="s">
        <v>105</v>
      </c>
      <c r="D14739">
        <v>3.6110000000000002</v>
      </c>
      <c r="E14739">
        <v>50</v>
      </c>
      <c r="F14739" t="s">
        <v>23585</v>
      </c>
      <c r="G14739" t="s">
        <v>20672</v>
      </c>
      <c r="H14739" t="s">
        <v>36</v>
      </c>
      <c r="I14739" t="s">
        <v>23586</v>
      </c>
      <c r="J14739" t="s">
        <v>43</v>
      </c>
      <c r="L14739" t="s">
        <v>23595</v>
      </c>
      <c r="M14739" t="s">
        <v>20396</v>
      </c>
      <c r="N14739">
        <v>4</v>
      </c>
      <c r="P14739" t="s">
        <v>20366</v>
      </c>
      <c r="Q14739" t="s">
        <v>23596</v>
      </c>
      <c r="S14739" t="s">
        <v>20368</v>
      </c>
    </row>
    <row r="14740" spans="1:19" x14ac:dyDescent="0.2">
      <c r="A14740">
        <v>2957</v>
      </c>
      <c r="B14740" t="s">
        <v>23594</v>
      </c>
      <c r="C14740" t="s">
        <v>105</v>
      </c>
      <c r="D14740">
        <v>3.593</v>
      </c>
      <c r="E14740">
        <v>60</v>
      </c>
      <c r="F14740" t="s">
        <v>23585</v>
      </c>
      <c r="G14740" t="s">
        <v>20672</v>
      </c>
      <c r="H14740" t="s">
        <v>36</v>
      </c>
      <c r="I14740" t="s">
        <v>23586</v>
      </c>
      <c r="J14740" t="s">
        <v>43</v>
      </c>
      <c r="L14740" t="s">
        <v>23595</v>
      </c>
      <c r="M14740" t="s">
        <v>20396</v>
      </c>
      <c r="N14740">
        <v>4</v>
      </c>
      <c r="P14740" t="s">
        <v>20366</v>
      </c>
      <c r="Q14740" t="s">
        <v>23596</v>
      </c>
      <c r="S14740" t="s">
        <v>20368</v>
      </c>
    </row>
    <row r="14741" spans="1:19" x14ac:dyDescent="0.2">
      <c r="A14741">
        <v>2957</v>
      </c>
      <c r="B14741" t="s">
        <v>23594</v>
      </c>
      <c r="C14741" t="s">
        <v>105</v>
      </c>
      <c r="D14741">
        <v>3.5819999999999999</v>
      </c>
      <c r="E14741">
        <v>75</v>
      </c>
      <c r="F14741" t="s">
        <v>23585</v>
      </c>
      <c r="G14741" t="s">
        <v>20672</v>
      </c>
      <c r="H14741" t="s">
        <v>36</v>
      </c>
      <c r="I14741" t="s">
        <v>23586</v>
      </c>
      <c r="J14741" t="s">
        <v>43</v>
      </c>
      <c r="L14741" t="s">
        <v>23595</v>
      </c>
      <c r="M14741" t="s">
        <v>20396</v>
      </c>
      <c r="N14741">
        <v>4</v>
      </c>
      <c r="P14741" t="s">
        <v>20366</v>
      </c>
      <c r="Q14741" t="s">
        <v>23596</v>
      </c>
      <c r="S14741" t="s">
        <v>20368</v>
      </c>
    </row>
    <row r="14742" spans="1:19" x14ac:dyDescent="0.2">
      <c r="A14742">
        <v>2957</v>
      </c>
      <c r="B14742" t="s">
        <v>23594</v>
      </c>
      <c r="C14742" t="s">
        <v>105</v>
      </c>
      <c r="D14742">
        <v>3.5779999999999998</v>
      </c>
      <c r="E14742">
        <v>90</v>
      </c>
      <c r="F14742" t="s">
        <v>23585</v>
      </c>
      <c r="G14742" t="s">
        <v>20672</v>
      </c>
      <c r="H14742" t="s">
        <v>36</v>
      </c>
      <c r="I14742" t="s">
        <v>23586</v>
      </c>
      <c r="J14742" t="s">
        <v>43</v>
      </c>
      <c r="L14742" t="s">
        <v>23595</v>
      </c>
      <c r="M14742" t="s">
        <v>20396</v>
      </c>
      <c r="N14742">
        <v>4</v>
      </c>
      <c r="P14742" t="s">
        <v>20366</v>
      </c>
      <c r="Q14742" t="s">
        <v>23596</v>
      </c>
      <c r="S14742" t="s">
        <v>20368</v>
      </c>
    </row>
    <row r="14743" spans="1:19" hidden="1" x14ac:dyDescent="0.2">
      <c r="A14743">
        <v>2958</v>
      </c>
      <c r="B14743" t="s">
        <v>23597</v>
      </c>
      <c r="C14743" t="s">
        <v>105</v>
      </c>
      <c r="D14743">
        <v>5.42</v>
      </c>
      <c r="E14743">
        <v>25</v>
      </c>
      <c r="F14743" t="s">
        <v>23598</v>
      </c>
      <c r="G14743" t="s">
        <v>31</v>
      </c>
      <c r="H14743" t="s">
        <v>46</v>
      </c>
      <c r="I14743" t="s">
        <v>180</v>
      </c>
      <c r="K14743"/>
      <c r="L14743" t="s">
        <v>23599</v>
      </c>
      <c r="M14743" t="s">
        <v>20396</v>
      </c>
      <c r="N14743">
        <v>4</v>
      </c>
      <c r="P14743" t="s">
        <v>20366</v>
      </c>
      <c r="Q14743" t="s">
        <v>23600</v>
      </c>
      <c r="S14743" t="s">
        <v>20368</v>
      </c>
    </row>
    <row r="14744" spans="1:19" x14ac:dyDescent="0.2">
      <c r="A14744">
        <v>2959</v>
      </c>
      <c r="B14744" t="s">
        <v>23601</v>
      </c>
      <c r="C14744" t="s">
        <v>105</v>
      </c>
      <c r="D14744">
        <v>6.6840000000000002</v>
      </c>
      <c r="E14744">
        <v>25</v>
      </c>
      <c r="F14744" t="s">
        <v>23602</v>
      </c>
      <c r="G14744" t="s">
        <v>23125</v>
      </c>
      <c r="H14744" t="s">
        <v>36</v>
      </c>
      <c r="I14744" t="s">
        <v>4636</v>
      </c>
      <c r="L14744" t="s">
        <v>23603</v>
      </c>
      <c r="M14744" t="s">
        <v>20396</v>
      </c>
      <c r="N14744">
        <v>4</v>
      </c>
      <c r="P14744" t="s">
        <v>20366</v>
      </c>
      <c r="Q14744" t="s">
        <v>23604</v>
      </c>
      <c r="S14744" t="s">
        <v>20368</v>
      </c>
    </row>
    <row r="14745" spans="1:19" x14ac:dyDescent="0.2">
      <c r="A14745">
        <v>2959</v>
      </c>
      <c r="B14745" t="s">
        <v>23601</v>
      </c>
      <c r="C14745" t="s">
        <v>20381</v>
      </c>
      <c r="D14745">
        <v>7.3049999999999997</v>
      </c>
      <c r="E14745">
        <v>25</v>
      </c>
      <c r="F14745" t="s">
        <v>23602</v>
      </c>
      <c r="G14745" t="s">
        <v>23125</v>
      </c>
      <c r="H14745" t="s">
        <v>36</v>
      </c>
      <c r="I14745" t="s">
        <v>4636</v>
      </c>
      <c r="L14745" t="s">
        <v>23603</v>
      </c>
      <c r="M14745" t="s">
        <v>20396</v>
      </c>
      <c r="N14745">
        <v>4</v>
      </c>
      <c r="P14745" t="s">
        <v>20366</v>
      </c>
      <c r="Q14745" t="s">
        <v>23604</v>
      </c>
      <c r="S14745" t="s">
        <v>20368</v>
      </c>
    </row>
    <row r="14746" spans="1:19" hidden="1" x14ac:dyDescent="0.2">
      <c r="A14746">
        <v>2959</v>
      </c>
      <c r="B14746" t="s">
        <v>23601</v>
      </c>
      <c r="C14746" t="s">
        <v>105</v>
      </c>
      <c r="D14746">
        <v>6.69</v>
      </c>
      <c r="E14746">
        <v>25</v>
      </c>
      <c r="F14746" t="s">
        <v>22586</v>
      </c>
      <c r="G14746" t="s">
        <v>31</v>
      </c>
      <c r="H14746" t="s">
        <v>46</v>
      </c>
      <c r="I14746" t="s">
        <v>180</v>
      </c>
      <c r="K14746"/>
      <c r="L14746" t="s">
        <v>23603</v>
      </c>
      <c r="M14746" t="s">
        <v>20396</v>
      </c>
      <c r="N14746">
        <v>4</v>
      </c>
      <c r="P14746" t="s">
        <v>20366</v>
      </c>
      <c r="Q14746" t="s">
        <v>23604</v>
      </c>
      <c r="S14746" t="s">
        <v>20368</v>
      </c>
    </row>
    <row r="14747" spans="1:19" hidden="1" x14ac:dyDescent="0.2">
      <c r="A14747">
        <v>2959</v>
      </c>
      <c r="B14747" t="s">
        <v>23601</v>
      </c>
      <c r="C14747" t="s">
        <v>105</v>
      </c>
      <c r="D14747">
        <v>6.66</v>
      </c>
      <c r="E14747" t="s">
        <v>414</v>
      </c>
      <c r="F14747" t="s">
        <v>22586</v>
      </c>
      <c r="G14747" t="s">
        <v>55</v>
      </c>
      <c r="H14747" t="s">
        <v>46</v>
      </c>
      <c r="I14747" t="s">
        <v>180</v>
      </c>
      <c r="K14747"/>
      <c r="L14747" t="s">
        <v>23603</v>
      </c>
      <c r="M14747" t="s">
        <v>20396</v>
      </c>
      <c r="N14747">
        <v>4</v>
      </c>
      <c r="P14747" t="s">
        <v>20366</v>
      </c>
      <c r="Q14747" t="s">
        <v>23604</v>
      </c>
      <c r="S14747" t="s">
        <v>20368</v>
      </c>
    </row>
    <row r="14748" spans="1:19" x14ac:dyDescent="0.2">
      <c r="A14748">
        <v>2959</v>
      </c>
      <c r="B14748" t="s">
        <v>23601</v>
      </c>
      <c r="C14748" t="s">
        <v>105</v>
      </c>
      <c r="D14748">
        <v>6.7320000000000002</v>
      </c>
      <c r="E14748">
        <v>25</v>
      </c>
      <c r="F14748" t="s">
        <v>23605</v>
      </c>
      <c r="G14748" t="s">
        <v>23125</v>
      </c>
      <c r="H14748" t="s">
        <v>36</v>
      </c>
      <c r="I14748" t="s">
        <v>8358</v>
      </c>
      <c r="J14748" t="s">
        <v>43</v>
      </c>
      <c r="L14748" t="s">
        <v>23603</v>
      </c>
      <c r="M14748" t="s">
        <v>20396</v>
      </c>
      <c r="N14748">
        <v>4</v>
      </c>
      <c r="P14748" t="s">
        <v>20366</v>
      </c>
      <c r="Q14748" t="s">
        <v>23604</v>
      </c>
      <c r="S14748" t="s">
        <v>20368</v>
      </c>
    </row>
    <row r="14749" spans="1:19" x14ac:dyDescent="0.2">
      <c r="A14749">
        <v>2959</v>
      </c>
      <c r="B14749" t="s">
        <v>23601</v>
      </c>
      <c r="C14749" t="s">
        <v>105</v>
      </c>
      <c r="D14749">
        <v>6.9370000000000003</v>
      </c>
      <c r="E14749">
        <v>5</v>
      </c>
      <c r="F14749" t="s">
        <v>23605</v>
      </c>
      <c r="G14749" t="s">
        <v>23125</v>
      </c>
      <c r="H14749" t="s">
        <v>36</v>
      </c>
      <c r="I14749" t="s">
        <v>8358</v>
      </c>
      <c r="J14749" t="s">
        <v>43</v>
      </c>
      <c r="L14749" t="s">
        <v>23603</v>
      </c>
      <c r="M14749" t="s">
        <v>20396</v>
      </c>
      <c r="N14749">
        <v>4</v>
      </c>
      <c r="P14749" t="s">
        <v>20366</v>
      </c>
      <c r="Q14749" t="s">
        <v>23604</v>
      </c>
      <c r="S14749" t="s">
        <v>20368</v>
      </c>
    </row>
    <row r="14750" spans="1:19" x14ac:dyDescent="0.2">
      <c r="A14750">
        <v>2959</v>
      </c>
      <c r="B14750" t="s">
        <v>23601</v>
      </c>
      <c r="C14750" t="s">
        <v>105</v>
      </c>
      <c r="D14750">
        <v>6.8840000000000003</v>
      </c>
      <c r="E14750">
        <v>10</v>
      </c>
      <c r="F14750" t="s">
        <v>23605</v>
      </c>
      <c r="G14750" t="s">
        <v>23125</v>
      </c>
      <c r="H14750" t="s">
        <v>36</v>
      </c>
      <c r="I14750" t="s">
        <v>8358</v>
      </c>
      <c r="J14750" t="s">
        <v>43</v>
      </c>
      <c r="L14750" t="s">
        <v>23603</v>
      </c>
      <c r="M14750" t="s">
        <v>20396</v>
      </c>
      <c r="N14750">
        <v>4</v>
      </c>
      <c r="P14750" t="s">
        <v>20366</v>
      </c>
      <c r="Q14750" t="s">
        <v>23604</v>
      </c>
      <c r="S14750" t="s">
        <v>20368</v>
      </c>
    </row>
    <row r="14751" spans="1:19" x14ac:dyDescent="0.2">
      <c r="A14751">
        <v>2959</v>
      </c>
      <c r="B14751" t="s">
        <v>23601</v>
      </c>
      <c r="C14751" t="s">
        <v>105</v>
      </c>
      <c r="D14751">
        <v>6.8310000000000004</v>
      </c>
      <c r="E14751">
        <v>15</v>
      </c>
      <c r="F14751" t="s">
        <v>23605</v>
      </c>
      <c r="G14751" t="s">
        <v>23125</v>
      </c>
      <c r="H14751" t="s">
        <v>36</v>
      </c>
      <c r="I14751" t="s">
        <v>8358</v>
      </c>
      <c r="J14751" t="s">
        <v>43</v>
      </c>
      <c r="L14751" t="s">
        <v>23603</v>
      </c>
      <c r="M14751" t="s">
        <v>20396</v>
      </c>
      <c r="N14751">
        <v>4</v>
      </c>
      <c r="P14751" t="s">
        <v>20366</v>
      </c>
      <c r="Q14751" t="s">
        <v>23604</v>
      </c>
      <c r="S14751" t="s">
        <v>20368</v>
      </c>
    </row>
    <row r="14752" spans="1:19" x14ac:dyDescent="0.2">
      <c r="A14752">
        <v>2959</v>
      </c>
      <c r="B14752" t="s">
        <v>23601</v>
      </c>
      <c r="C14752" t="s">
        <v>105</v>
      </c>
      <c r="D14752">
        <v>6.78</v>
      </c>
      <c r="E14752">
        <v>20</v>
      </c>
      <c r="F14752" t="s">
        <v>23605</v>
      </c>
      <c r="G14752" t="s">
        <v>23125</v>
      </c>
      <c r="H14752" t="s">
        <v>36</v>
      </c>
      <c r="I14752" t="s">
        <v>8358</v>
      </c>
      <c r="J14752" t="s">
        <v>43</v>
      </c>
      <c r="L14752" t="s">
        <v>23603</v>
      </c>
      <c r="M14752" t="s">
        <v>20396</v>
      </c>
      <c r="N14752">
        <v>4</v>
      </c>
      <c r="P14752" t="s">
        <v>20366</v>
      </c>
      <c r="Q14752" t="s">
        <v>23604</v>
      </c>
      <c r="S14752" t="s">
        <v>20368</v>
      </c>
    </row>
    <row r="14753" spans="1:19" x14ac:dyDescent="0.2">
      <c r="A14753">
        <v>2959</v>
      </c>
      <c r="B14753" t="s">
        <v>23601</v>
      </c>
      <c r="C14753" t="s">
        <v>105</v>
      </c>
      <c r="D14753">
        <v>6.6859999999999999</v>
      </c>
      <c r="E14753">
        <v>30</v>
      </c>
      <c r="F14753" t="s">
        <v>23605</v>
      </c>
      <c r="G14753" t="s">
        <v>23125</v>
      </c>
      <c r="H14753" t="s">
        <v>36</v>
      </c>
      <c r="I14753" t="s">
        <v>8358</v>
      </c>
      <c r="J14753" t="s">
        <v>43</v>
      </c>
      <c r="L14753" t="s">
        <v>23603</v>
      </c>
      <c r="M14753" t="s">
        <v>20396</v>
      </c>
      <c r="N14753">
        <v>4</v>
      </c>
      <c r="P14753" t="s">
        <v>20366</v>
      </c>
      <c r="Q14753" t="s">
        <v>23604</v>
      </c>
      <c r="S14753" t="s">
        <v>20368</v>
      </c>
    </row>
    <row r="14754" spans="1:19" x14ac:dyDescent="0.2">
      <c r="A14754">
        <v>2959</v>
      </c>
      <c r="B14754" t="s">
        <v>23601</v>
      </c>
      <c r="C14754" t="s">
        <v>105</v>
      </c>
      <c r="D14754">
        <v>6.6440000000000001</v>
      </c>
      <c r="E14754">
        <v>35</v>
      </c>
      <c r="F14754" t="s">
        <v>23605</v>
      </c>
      <c r="G14754" t="s">
        <v>23125</v>
      </c>
      <c r="H14754" t="s">
        <v>36</v>
      </c>
      <c r="I14754" t="s">
        <v>8358</v>
      </c>
      <c r="J14754" t="s">
        <v>43</v>
      </c>
      <c r="L14754" t="s">
        <v>23603</v>
      </c>
      <c r="M14754" t="s">
        <v>20396</v>
      </c>
      <c r="N14754">
        <v>4</v>
      </c>
      <c r="P14754" t="s">
        <v>20366</v>
      </c>
      <c r="Q14754" t="s">
        <v>23604</v>
      </c>
      <c r="S14754" t="s">
        <v>20368</v>
      </c>
    </row>
    <row r="14755" spans="1:19" x14ac:dyDescent="0.2">
      <c r="A14755">
        <v>2959</v>
      </c>
      <c r="B14755" t="s">
        <v>23601</v>
      </c>
      <c r="C14755" t="s">
        <v>105</v>
      </c>
      <c r="D14755">
        <v>6.6040000000000001</v>
      </c>
      <c r="E14755">
        <v>40</v>
      </c>
      <c r="F14755" t="s">
        <v>23605</v>
      </c>
      <c r="G14755" t="s">
        <v>23125</v>
      </c>
      <c r="H14755" t="s">
        <v>36</v>
      </c>
      <c r="I14755" t="s">
        <v>8358</v>
      </c>
      <c r="J14755" t="s">
        <v>43</v>
      </c>
      <c r="L14755" t="s">
        <v>23603</v>
      </c>
      <c r="M14755" t="s">
        <v>20396</v>
      </c>
      <c r="N14755">
        <v>4</v>
      </c>
      <c r="P14755" t="s">
        <v>20366</v>
      </c>
      <c r="Q14755" t="s">
        <v>23604</v>
      </c>
      <c r="S14755" t="s">
        <v>20368</v>
      </c>
    </row>
    <row r="14756" spans="1:19" x14ac:dyDescent="0.2">
      <c r="A14756">
        <v>2959</v>
      </c>
      <c r="B14756" t="s">
        <v>23601</v>
      </c>
      <c r="C14756" t="s">
        <v>105</v>
      </c>
      <c r="D14756">
        <v>6.5670000000000002</v>
      </c>
      <c r="E14756">
        <v>45</v>
      </c>
      <c r="F14756" t="s">
        <v>23605</v>
      </c>
      <c r="G14756" t="s">
        <v>23125</v>
      </c>
      <c r="H14756" t="s">
        <v>36</v>
      </c>
      <c r="I14756" t="s">
        <v>8358</v>
      </c>
      <c r="J14756" t="s">
        <v>43</v>
      </c>
      <c r="L14756" t="s">
        <v>23603</v>
      </c>
      <c r="M14756" t="s">
        <v>20396</v>
      </c>
      <c r="N14756">
        <v>4</v>
      </c>
      <c r="P14756" t="s">
        <v>20366</v>
      </c>
      <c r="Q14756" t="s">
        <v>23604</v>
      </c>
      <c r="S14756" t="s">
        <v>20368</v>
      </c>
    </row>
    <row r="14757" spans="1:19" x14ac:dyDescent="0.2">
      <c r="A14757">
        <v>2959</v>
      </c>
      <c r="B14757" t="s">
        <v>23601</v>
      </c>
      <c r="C14757" t="s">
        <v>105</v>
      </c>
      <c r="D14757">
        <v>6.5309999999999997</v>
      </c>
      <c r="E14757">
        <v>50</v>
      </c>
      <c r="F14757" t="s">
        <v>23605</v>
      </c>
      <c r="G14757" t="s">
        <v>23125</v>
      </c>
      <c r="H14757" t="s">
        <v>36</v>
      </c>
      <c r="I14757" t="s">
        <v>8358</v>
      </c>
      <c r="J14757" t="s">
        <v>43</v>
      </c>
      <c r="L14757" t="s">
        <v>23603</v>
      </c>
      <c r="M14757" t="s">
        <v>20396</v>
      </c>
      <c r="N14757">
        <v>4</v>
      </c>
      <c r="P14757" t="s">
        <v>20366</v>
      </c>
      <c r="Q14757" t="s">
        <v>23604</v>
      </c>
      <c r="S14757" t="s">
        <v>20368</v>
      </c>
    </row>
    <row r="14758" spans="1:19" x14ac:dyDescent="0.2">
      <c r="A14758">
        <v>2959</v>
      </c>
      <c r="B14758" t="s">
        <v>23601</v>
      </c>
      <c r="C14758" t="s">
        <v>105</v>
      </c>
      <c r="D14758">
        <v>6.4950000000000001</v>
      </c>
      <c r="E14758">
        <v>55</v>
      </c>
      <c r="F14758" t="s">
        <v>23605</v>
      </c>
      <c r="G14758" t="s">
        <v>23125</v>
      </c>
      <c r="H14758" t="s">
        <v>36</v>
      </c>
      <c r="I14758" t="s">
        <v>8358</v>
      </c>
      <c r="J14758" t="s">
        <v>43</v>
      </c>
      <c r="L14758" t="s">
        <v>23603</v>
      </c>
      <c r="M14758" t="s">
        <v>20396</v>
      </c>
      <c r="N14758">
        <v>4</v>
      </c>
      <c r="P14758" t="s">
        <v>20366</v>
      </c>
      <c r="Q14758" t="s">
        <v>23604</v>
      </c>
      <c r="S14758" t="s">
        <v>20368</v>
      </c>
    </row>
    <row r="14759" spans="1:19" x14ac:dyDescent="0.2">
      <c r="A14759">
        <v>2959</v>
      </c>
      <c r="B14759" t="s">
        <v>23601</v>
      </c>
      <c r="C14759" t="s">
        <v>105</v>
      </c>
      <c r="D14759">
        <v>6.4660000000000002</v>
      </c>
      <c r="E14759">
        <v>60</v>
      </c>
      <c r="F14759" t="s">
        <v>23605</v>
      </c>
      <c r="G14759" t="s">
        <v>23125</v>
      </c>
      <c r="H14759" t="s">
        <v>36</v>
      </c>
      <c r="I14759" t="s">
        <v>8358</v>
      </c>
      <c r="J14759" t="s">
        <v>43</v>
      </c>
      <c r="L14759" t="s">
        <v>23603</v>
      </c>
      <c r="M14759" t="s">
        <v>20396</v>
      </c>
      <c r="N14759">
        <v>4</v>
      </c>
      <c r="P14759" t="s">
        <v>20366</v>
      </c>
      <c r="Q14759" t="s">
        <v>23604</v>
      </c>
      <c r="S14759" t="s">
        <v>20368</v>
      </c>
    </row>
    <row r="14760" spans="1:19" hidden="1" x14ac:dyDescent="0.2">
      <c r="A14760">
        <v>2960</v>
      </c>
      <c r="B14760" t="s">
        <v>23606</v>
      </c>
      <c r="C14760" t="s">
        <v>105</v>
      </c>
      <c r="D14760">
        <v>1.78</v>
      </c>
      <c r="F14760" t="s">
        <v>23607</v>
      </c>
      <c r="G14760" t="s">
        <v>189</v>
      </c>
      <c r="I14760" t="s">
        <v>23608</v>
      </c>
      <c r="K14760"/>
      <c r="L14760" t="s">
        <v>23609</v>
      </c>
      <c r="M14760" t="s">
        <v>26</v>
      </c>
      <c r="N14760">
        <v>2</v>
      </c>
      <c r="P14760" t="s">
        <v>20366</v>
      </c>
      <c r="Q14760" t="s">
        <v>23610</v>
      </c>
      <c r="S14760" t="s">
        <v>20368</v>
      </c>
    </row>
    <row r="14761" spans="1:19" hidden="1" x14ac:dyDescent="0.2">
      <c r="A14761">
        <v>2961</v>
      </c>
      <c r="B14761" t="s">
        <v>23611</v>
      </c>
      <c r="C14761" t="s">
        <v>23612</v>
      </c>
      <c r="D14761">
        <v>0.5</v>
      </c>
      <c r="F14761" t="s">
        <v>21009</v>
      </c>
      <c r="G14761" t="s">
        <v>189</v>
      </c>
      <c r="H14761" t="s">
        <v>23</v>
      </c>
      <c r="I14761" t="s">
        <v>23613</v>
      </c>
      <c r="K14761"/>
      <c r="L14761" t="s">
        <v>23614</v>
      </c>
      <c r="M14761" t="s">
        <v>26</v>
      </c>
      <c r="N14761">
        <v>2</v>
      </c>
      <c r="P14761" t="s">
        <v>20366</v>
      </c>
      <c r="Q14761" t="s">
        <v>23615</v>
      </c>
      <c r="S14761" t="s">
        <v>20368</v>
      </c>
    </row>
    <row r="14762" spans="1:19" hidden="1" x14ac:dyDescent="0.2">
      <c r="A14762">
        <v>2962</v>
      </c>
      <c r="B14762" t="s">
        <v>23616</v>
      </c>
      <c r="C14762" t="s">
        <v>105</v>
      </c>
      <c r="D14762">
        <v>4.0199999999999996</v>
      </c>
      <c r="E14762">
        <v>30</v>
      </c>
      <c r="F14762" t="s">
        <v>20479</v>
      </c>
      <c r="G14762" t="s">
        <v>189</v>
      </c>
      <c r="H14762" t="s">
        <v>23</v>
      </c>
      <c r="I14762" t="s">
        <v>1246</v>
      </c>
      <c r="K14762"/>
      <c r="L14762" t="s">
        <v>23617</v>
      </c>
      <c r="M14762" t="s">
        <v>20396</v>
      </c>
      <c r="N14762">
        <v>4</v>
      </c>
      <c r="P14762" t="s">
        <v>20366</v>
      </c>
      <c r="Q14762" t="s">
        <v>23618</v>
      </c>
      <c r="S14762" t="s">
        <v>20368</v>
      </c>
    </row>
    <row r="14763" spans="1:19" hidden="1" x14ac:dyDescent="0.2">
      <c r="A14763">
        <v>2962</v>
      </c>
      <c r="B14763" t="s">
        <v>23616</v>
      </c>
      <c r="C14763" t="s">
        <v>20452</v>
      </c>
      <c r="D14763">
        <v>8.24</v>
      </c>
      <c r="E14763">
        <v>30</v>
      </c>
      <c r="F14763" t="s">
        <v>20479</v>
      </c>
      <c r="G14763" t="s">
        <v>189</v>
      </c>
      <c r="H14763" t="s">
        <v>23</v>
      </c>
      <c r="I14763" t="s">
        <v>1246</v>
      </c>
      <c r="K14763"/>
      <c r="L14763" t="s">
        <v>23617</v>
      </c>
      <c r="M14763" t="s">
        <v>20396</v>
      </c>
      <c r="N14763">
        <v>4</v>
      </c>
      <c r="P14763" t="s">
        <v>20366</v>
      </c>
      <c r="Q14763" t="s">
        <v>23618</v>
      </c>
      <c r="S14763" t="s">
        <v>20368</v>
      </c>
    </row>
    <row r="14764" spans="1:19" hidden="1" x14ac:dyDescent="0.2">
      <c r="A14764">
        <v>2963</v>
      </c>
      <c r="B14764" t="s">
        <v>23619</v>
      </c>
      <c r="C14764" t="s">
        <v>105</v>
      </c>
      <c r="D14764">
        <v>3.32</v>
      </c>
      <c r="E14764">
        <v>30</v>
      </c>
      <c r="F14764" t="s">
        <v>20548</v>
      </c>
      <c r="G14764" t="s">
        <v>189</v>
      </c>
      <c r="H14764" t="s">
        <v>23</v>
      </c>
      <c r="I14764" t="s">
        <v>1246</v>
      </c>
      <c r="K14764"/>
      <c r="L14764" t="s">
        <v>23620</v>
      </c>
      <c r="M14764" t="s">
        <v>20396</v>
      </c>
      <c r="N14764">
        <v>4</v>
      </c>
      <c r="P14764" t="s">
        <v>20366</v>
      </c>
      <c r="Q14764" t="s">
        <v>23621</v>
      </c>
      <c r="S14764" t="s">
        <v>20368</v>
      </c>
    </row>
    <row r="14765" spans="1:19" hidden="1" x14ac:dyDescent="0.2">
      <c r="A14765">
        <v>2963</v>
      </c>
      <c r="B14765" t="s">
        <v>23619</v>
      </c>
      <c r="C14765" t="s">
        <v>20452</v>
      </c>
      <c r="D14765">
        <v>9.86</v>
      </c>
      <c r="E14765">
        <v>30</v>
      </c>
      <c r="F14765" t="s">
        <v>20548</v>
      </c>
      <c r="G14765" t="s">
        <v>189</v>
      </c>
      <c r="H14765" t="s">
        <v>23</v>
      </c>
      <c r="I14765" t="s">
        <v>1246</v>
      </c>
      <c r="K14765"/>
      <c r="L14765" t="s">
        <v>23620</v>
      </c>
      <c r="M14765" t="s">
        <v>20396</v>
      </c>
      <c r="N14765">
        <v>4</v>
      </c>
      <c r="P14765" t="s">
        <v>20366</v>
      </c>
      <c r="Q14765" t="s">
        <v>23621</v>
      </c>
      <c r="S14765" t="s">
        <v>20368</v>
      </c>
    </row>
    <row r="14766" spans="1:19" hidden="1" x14ac:dyDescent="0.2">
      <c r="A14766">
        <v>2964</v>
      </c>
      <c r="B14766" t="s">
        <v>23622</v>
      </c>
      <c r="C14766" t="s">
        <v>105</v>
      </c>
      <c r="D14766">
        <v>0.75</v>
      </c>
      <c r="E14766">
        <v>25</v>
      </c>
      <c r="F14766" t="s">
        <v>23623</v>
      </c>
      <c r="H14766" t="s">
        <v>23</v>
      </c>
      <c r="I14766" t="s">
        <v>1022</v>
      </c>
      <c r="K14766"/>
      <c r="L14766" t="s">
        <v>23624</v>
      </c>
      <c r="M14766" t="s">
        <v>26</v>
      </c>
      <c r="N14766">
        <v>2</v>
      </c>
      <c r="O14766" t="s">
        <v>23625</v>
      </c>
      <c r="P14766" t="s">
        <v>20366</v>
      </c>
      <c r="Q14766" t="s">
        <v>23626</v>
      </c>
      <c r="S14766" t="s">
        <v>20368</v>
      </c>
    </row>
    <row r="14767" spans="1:19" hidden="1" x14ac:dyDescent="0.2">
      <c r="A14767">
        <v>2964</v>
      </c>
      <c r="B14767" t="s">
        <v>23622</v>
      </c>
      <c r="C14767" t="s">
        <v>20452</v>
      </c>
      <c r="D14767">
        <v>3.81</v>
      </c>
      <c r="E14767">
        <v>25</v>
      </c>
      <c r="F14767" t="s">
        <v>23623</v>
      </c>
      <c r="H14767" t="s">
        <v>23</v>
      </c>
      <c r="I14767" t="s">
        <v>1022</v>
      </c>
      <c r="K14767"/>
      <c r="L14767" t="s">
        <v>23624</v>
      </c>
      <c r="M14767" t="s">
        <v>26</v>
      </c>
      <c r="N14767">
        <v>2</v>
      </c>
      <c r="O14767" t="s">
        <v>23625</v>
      </c>
      <c r="P14767" t="s">
        <v>20366</v>
      </c>
      <c r="Q14767" t="s">
        <v>23626</v>
      </c>
      <c r="S14767" t="s">
        <v>20368</v>
      </c>
    </row>
    <row r="14768" spans="1:19" hidden="1" x14ac:dyDescent="0.2">
      <c r="A14768">
        <v>2968</v>
      </c>
      <c r="B14768" t="s">
        <v>3531</v>
      </c>
      <c r="C14768" t="s">
        <v>105</v>
      </c>
      <c r="D14768">
        <v>3.84</v>
      </c>
      <c r="E14768">
        <v>25</v>
      </c>
      <c r="F14768" t="s">
        <v>1546</v>
      </c>
      <c r="G14768" t="s">
        <v>31</v>
      </c>
      <c r="H14768" t="s">
        <v>46</v>
      </c>
      <c r="I14768" t="s">
        <v>23627</v>
      </c>
      <c r="J14768" t="s">
        <v>43</v>
      </c>
      <c r="K14768"/>
      <c r="L14768" t="s">
        <v>23628</v>
      </c>
      <c r="M14768" t="s">
        <v>20719</v>
      </c>
      <c r="N14768">
        <v>3</v>
      </c>
      <c r="P14768" t="s">
        <v>20366</v>
      </c>
      <c r="Q14768" t="s">
        <v>23629</v>
      </c>
      <c r="S14768" t="s">
        <v>20368</v>
      </c>
    </row>
    <row r="14769" spans="1:19" hidden="1" x14ac:dyDescent="0.2">
      <c r="A14769">
        <v>2968</v>
      </c>
      <c r="B14769" t="s">
        <v>3531</v>
      </c>
      <c r="C14769" t="s">
        <v>20452</v>
      </c>
      <c r="D14769">
        <v>12.68</v>
      </c>
      <c r="E14769">
        <v>25</v>
      </c>
      <c r="F14769" t="s">
        <v>23630</v>
      </c>
      <c r="G14769" t="s">
        <v>31</v>
      </c>
      <c r="H14769" t="s">
        <v>23</v>
      </c>
      <c r="I14769" t="s">
        <v>9333</v>
      </c>
      <c r="K14769"/>
      <c r="L14769" t="s">
        <v>23628</v>
      </c>
      <c r="M14769" t="s">
        <v>20719</v>
      </c>
      <c r="N14769">
        <v>3</v>
      </c>
      <c r="P14769" t="s">
        <v>20366</v>
      </c>
      <c r="Q14769" t="s">
        <v>23629</v>
      </c>
      <c r="S14769" t="s">
        <v>20368</v>
      </c>
    </row>
    <row r="14770" spans="1:19" hidden="1" x14ac:dyDescent="0.2">
      <c r="A14770">
        <v>2968</v>
      </c>
      <c r="B14770" t="s">
        <v>3531</v>
      </c>
      <c r="C14770" t="s">
        <v>105</v>
      </c>
      <c r="D14770">
        <v>4.13</v>
      </c>
      <c r="E14770">
        <v>5</v>
      </c>
      <c r="F14770" t="s">
        <v>1546</v>
      </c>
      <c r="G14770" t="s">
        <v>31</v>
      </c>
      <c r="H14770" t="s">
        <v>46</v>
      </c>
      <c r="I14770" t="s">
        <v>23627</v>
      </c>
      <c r="J14770" t="s">
        <v>43</v>
      </c>
      <c r="K14770"/>
      <c r="L14770" t="s">
        <v>23628</v>
      </c>
      <c r="M14770" t="s">
        <v>20719</v>
      </c>
      <c r="N14770">
        <v>3</v>
      </c>
      <c r="P14770" t="s">
        <v>20366</v>
      </c>
      <c r="Q14770" t="s">
        <v>23629</v>
      </c>
      <c r="S14770" t="s">
        <v>20368</v>
      </c>
    </row>
    <row r="14771" spans="1:19" hidden="1" x14ac:dyDescent="0.2">
      <c r="A14771">
        <v>2968</v>
      </c>
      <c r="B14771" t="s">
        <v>3531</v>
      </c>
      <c r="C14771" t="s">
        <v>105</v>
      </c>
      <c r="D14771">
        <v>4</v>
      </c>
      <c r="E14771">
        <v>15</v>
      </c>
      <c r="F14771" t="s">
        <v>1546</v>
      </c>
      <c r="G14771" t="s">
        <v>31</v>
      </c>
      <c r="H14771" t="s">
        <v>46</v>
      </c>
      <c r="I14771" t="s">
        <v>23627</v>
      </c>
      <c r="J14771" t="s">
        <v>43</v>
      </c>
      <c r="K14771"/>
      <c r="L14771" t="s">
        <v>23628</v>
      </c>
      <c r="M14771" t="s">
        <v>20719</v>
      </c>
      <c r="N14771">
        <v>3</v>
      </c>
      <c r="P14771" t="s">
        <v>20366</v>
      </c>
      <c r="Q14771" t="s">
        <v>23629</v>
      </c>
      <c r="S14771" t="s">
        <v>20368</v>
      </c>
    </row>
    <row r="14772" spans="1:19" hidden="1" x14ac:dyDescent="0.2">
      <c r="A14772">
        <v>2968</v>
      </c>
      <c r="B14772" t="s">
        <v>3531</v>
      </c>
      <c r="C14772" t="s">
        <v>105</v>
      </c>
      <c r="D14772">
        <v>3.76</v>
      </c>
      <c r="E14772">
        <v>30</v>
      </c>
      <c r="F14772" t="s">
        <v>1546</v>
      </c>
      <c r="G14772" t="s">
        <v>31</v>
      </c>
      <c r="H14772" t="s">
        <v>46</v>
      </c>
      <c r="I14772" t="s">
        <v>23627</v>
      </c>
      <c r="J14772" t="s">
        <v>43</v>
      </c>
      <c r="K14772"/>
      <c r="L14772" t="s">
        <v>23628</v>
      </c>
      <c r="M14772" t="s">
        <v>20719</v>
      </c>
      <c r="N14772">
        <v>3</v>
      </c>
      <c r="P14772" t="s">
        <v>20366</v>
      </c>
      <c r="Q14772" t="s">
        <v>23629</v>
      </c>
      <c r="S14772" t="s">
        <v>20368</v>
      </c>
    </row>
    <row r="14773" spans="1:19" hidden="1" x14ac:dyDescent="0.2">
      <c r="A14773">
        <v>2968</v>
      </c>
      <c r="B14773" t="s">
        <v>3531</v>
      </c>
      <c r="C14773" t="s">
        <v>105</v>
      </c>
      <c r="D14773">
        <v>3.57</v>
      </c>
      <c r="E14773">
        <v>40</v>
      </c>
      <c r="F14773" t="s">
        <v>1546</v>
      </c>
      <c r="G14773" t="s">
        <v>31</v>
      </c>
      <c r="H14773" t="s">
        <v>46</v>
      </c>
      <c r="I14773" t="s">
        <v>23627</v>
      </c>
      <c r="J14773" t="s">
        <v>43</v>
      </c>
      <c r="K14773"/>
      <c r="L14773" t="s">
        <v>23628</v>
      </c>
      <c r="M14773" t="s">
        <v>20719</v>
      </c>
      <c r="N14773">
        <v>3</v>
      </c>
      <c r="P14773" t="s">
        <v>20366</v>
      </c>
      <c r="Q14773" t="s">
        <v>23629</v>
      </c>
      <c r="S14773" t="s">
        <v>20368</v>
      </c>
    </row>
    <row r="14774" spans="1:19" hidden="1" x14ac:dyDescent="0.2">
      <c r="A14774">
        <v>2968</v>
      </c>
      <c r="B14774" t="s">
        <v>3531</v>
      </c>
      <c r="C14774" t="s">
        <v>105</v>
      </c>
      <c r="D14774">
        <v>3.42</v>
      </c>
      <c r="E14774">
        <v>50</v>
      </c>
      <c r="F14774" t="s">
        <v>1546</v>
      </c>
      <c r="G14774" t="s">
        <v>31</v>
      </c>
      <c r="H14774" t="s">
        <v>46</v>
      </c>
      <c r="I14774" t="s">
        <v>23627</v>
      </c>
      <c r="J14774" t="s">
        <v>43</v>
      </c>
      <c r="K14774"/>
      <c r="L14774" t="s">
        <v>23628</v>
      </c>
      <c r="M14774" t="s">
        <v>20719</v>
      </c>
      <c r="N14774">
        <v>3</v>
      </c>
      <c r="P14774" t="s">
        <v>20366</v>
      </c>
      <c r="Q14774" t="s">
        <v>23629</v>
      </c>
      <c r="S14774" t="s">
        <v>20368</v>
      </c>
    </row>
    <row r="14775" spans="1:19" hidden="1" x14ac:dyDescent="0.2">
      <c r="A14775">
        <v>2968</v>
      </c>
      <c r="B14775" t="s">
        <v>3531</v>
      </c>
      <c r="C14775" t="s">
        <v>105</v>
      </c>
      <c r="D14775">
        <v>3.25</v>
      </c>
      <c r="E14775">
        <v>60</v>
      </c>
      <c r="F14775" t="s">
        <v>1546</v>
      </c>
      <c r="G14775" t="s">
        <v>31</v>
      </c>
      <c r="H14775" t="s">
        <v>46</v>
      </c>
      <c r="I14775" t="s">
        <v>23627</v>
      </c>
      <c r="J14775" t="s">
        <v>43</v>
      </c>
      <c r="K14775"/>
      <c r="L14775" t="s">
        <v>23628</v>
      </c>
      <c r="M14775" t="s">
        <v>20719</v>
      </c>
      <c r="N14775">
        <v>3</v>
      </c>
      <c r="P14775" t="s">
        <v>20366</v>
      </c>
      <c r="Q14775" t="s">
        <v>23629</v>
      </c>
      <c r="S14775" t="s">
        <v>20368</v>
      </c>
    </row>
    <row r="14776" spans="1:19" hidden="1" x14ac:dyDescent="0.2">
      <c r="A14776">
        <v>2969</v>
      </c>
      <c r="B14776" t="s">
        <v>3538</v>
      </c>
      <c r="C14776" t="s">
        <v>105</v>
      </c>
      <c r="D14776">
        <v>13</v>
      </c>
      <c r="E14776">
        <v>30</v>
      </c>
      <c r="F14776" t="s">
        <v>23631</v>
      </c>
      <c r="G14776" t="s">
        <v>55</v>
      </c>
      <c r="H14776" t="s">
        <v>2675</v>
      </c>
      <c r="I14776" t="s">
        <v>10113</v>
      </c>
      <c r="K14776"/>
      <c r="L14776" t="s">
        <v>23632</v>
      </c>
      <c r="M14776" t="s">
        <v>20719</v>
      </c>
      <c r="N14776">
        <v>3</v>
      </c>
      <c r="P14776" t="s">
        <v>20366</v>
      </c>
      <c r="Q14776" t="s">
        <v>23633</v>
      </c>
      <c r="S14776" t="s">
        <v>20368</v>
      </c>
    </row>
    <row r="14777" spans="1:19" hidden="1" x14ac:dyDescent="0.2">
      <c r="A14777">
        <v>2970</v>
      </c>
      <c r="B14777" t="s">
        <v>3542</v>
      </c>
      <c r="C14777" t="s">
        <v>105</v>
      </c>
      <c r="D14777">
        <v>12.05</v>
      </c>
      <c r="E14777">
        <v>30</v>
      </c>
      <c r="F14777" t="s">
        <v>23631</v>
      </c>
      <c r="G14777" t="s">
        <v>55</v>
      </c>
      <c r="H14777" t="s">
        <v>23</v>
      </c>
      <c r="I14777" t="s">
        <v>10113</v>
      </c>
      <c r="K14777"/>
      <c r="L14777" t="s">
        <v>23634</v>
      </c>
      <c r="M14777" t="s">
        <v>20719</v>
      </c>
      <c r="N14777">
        <v>3</v>
      </c>
      <c r="P14777" t="s">
        <v>20366</v>
      </c>
      <c r="Q14777" t="s">
        <v>23635</v>
      </c>
      <c r="S14777" t="s">
        <v>20368</v>
      </c>
    </row>
    <row r="14778" spans="1:19" hidden="1" x14ac:dyDescent="0.2">
      <c r="A14778">
        <v>2971</v>
      </c>
      <c r="B14778" t="s">
        <v>23636</v>
      </c>
      <c r="C14778" t="s">
        <v>105</v>
      </c>
      <c r="D14778">
        <v>2.2000000000000002</v>
      </c>
      <c r="E14778">
        <v>20</v>
      </c>
      <c r="G14778" t="s">
        <v>23184</v>
      </c>
      <c r="H14778" t="s">
        <v>23</v>
      </c>
      <c r="I14778" t="s">
        <v>10509</v>
      </c>
      <c r="K14778"/>
      <c r="L14778" t="s">
        <v>23637</v>
      </c>
      <c r="M14778" t="s">
        <v>26</v>
      </c>
      <c r="N14778">
        <v>2</v>
      </c>
      <c r="P14778" t="s">
        <v>20366</v>
      </c>
      <c r="Q14778" t="s">
        <v>23638</v>
      </c>
      <c r="S14778" t="s">
        <v>20368</v>
      </c>
    </row>
    <row r="14779" spans="1:19" hidden="1" x14ac:dyDescent="0.2">
      <c r="A14779">
        <v>2971</v>
      </c>
      <c r="B14779" t="s">
        <v>23636</v>
      </c>
      <c r="C14779" t="s">
        <v>20452</v>
      </c>
      <c r="D14779">
        <v>7.86</v>
      </c>
      <c r="E14779">
        <v>20</v>
      </c>
      <c r="G14779" t="s">
        <v>23184</v>
      </c>
      <c r="H14779" t="s">
        <v>23</v>
      </c>
      <c r="I14779" t="s">
        <v>10509</v>
      </c>
      <c r="K14779"/>
      <c r="L14779" t="s">
        <v>23637</v>
      </c>
      <c r="M14779" t="s">
        <v>26</v>
      </c>
      <c r="N14779">
        <v>2</v>
      </c>
      <c r="P14779" t="s">
        <v>20366</v>
      </c>
      <c r="Q14779" t="s">
        <v>23638</v>
      </c>
      <c r="S14779" t="s">
        <v>20368</v>
      </c>
    </row>
    <row r="14780" spans="1:19" hidden="1" x14ac:dyDescent="0.2">
      <c r="A14780">
        <v>2972</v>
      </c>
      <c r="B14780" t="s">
        <v>23639</v>
      </c>
      <c r="C14780" t="s">
        <v>105</v>
      </c>
      <c r="D14780">
        <v>7</v>
      </c>
      <c r="E14780">
        <v>20</v>
      </c>
      <c r="F14780" t="s">
        <v>23640</v>
      </c>
      <c r="G14780" t="s">
        <v>31</v>
      </c>
      <c r="H14780" t="s">
        <v>46</v>
      </c>
      <c r="I14780" t="s">
        <v>9087</v>
      </c>
      <c r="K14780"/>
      <c r="L14780" t="s">
        <v>23641</v>
      </c>
      <c r="M14780" t="s">
        <v>26</v>
      </c>
      <c r="N14780">
        <v>2</v>
      </c>
      <c r="P14780" t="s">
        <v>20366</v>
      </c>
      <c r="Q14780" t="s">
        <v>23642</v>
      </c>
      <c r="S14780" t="s">
        <v>20368</v>
      </c>
    </row>
    <row r="14781" spans="1:19" x14ac:dyDescent="0.2">
      <c r="A14781">
        <v>2973</v>
      </c>
      <c r="B14781" t="s">
        <v>23643</v>
      </c>
      <c r="C14781" t="s">
        <v>105</v>
      </c>
      <c r="D14781">
        <v>8.5549999999999997</v>
      </c>
      <c r="E14781">
        <v>25</v>
      </c>
      <c r="F14781" t="s">
        <v>23644</v>
      </c>
      <c r="G14781" t="s">
        <v>23125</v>
      </c>
      <c r="H14781" t="s">
        <v>36</v>
      </c>
      <c r="I14781" t="s">
        <v>1335</v>
      </c>
      <c r="J14781" t="s">
        <v>43</v>
      </c>
      <c r="K14781" s="4" t="e">
        <f>- Other values in F8 and J1</f>
        <v>#NAME?</v>
      </c>
      <c r="L14781" t="s">
        <v>23645</v>
      </c>
      <c r="M14781" t="s">
        <v>20396</v>
      </c>
      <c r="N14781">
        <v>4</v>
      </c>
      <c r="P14781" t="s">
        <v>20366</v>
      </c>
      <c r="Q14781" t="s">
        <v>23646</v>
      </c>
      <c r="S14781" t="s">
        <v>20368</v>
      </c>
    </row>
    <row r="14782" spans="1:19" hidden="1" x14ac:dyDescent="0.2">
      <c r="A14782">
        <v>2973</v>
      </c>
      <c r="B14782" t="s">
        <v>23643</v>
      </c>
      <c r="C14782" t="s">
        <v>105</v>
      </c>
      <c r="D14782">
        <v>8.5269999999999992</v>
      </c>
      <c r="E14782">
        <v>25</v>
      </c>
      <c r="F14782" t="s">
        <v>23647</v>
      </c>
      <c r="G14782" t="s">
        <v>498</v>
      </c>
      <c r="H14782" t="s">
        <v>46</v>
      </c>
      <c r="I14782" t="s">
        <v>2046</v>
      </c>
      <c r="J14782" t="s">
        <v>43</v>
      </c>
      <c r="K14782" t="e">
        <f>- Other values in F8 and J1</f>
        <v>#NAME?</v>
      </c>
      <c r="L14782" t="s">
        <v>23645</v>
      </c>
      <c r="M14782" t="s">
        <v>20396</v>
      </c>
      <c r="N14782">
        <v>4</v>
      </c>
      <c r="P14782" t="s">
        <v>20366</v>
      </c>
      <c r="Q14782" t="s">
        <v>23646</v>
      </c>
      <c r="S14782" t="s">
        <v>20368</v>
      </c>
    </row>
    <row r="14783" spans="1:19" hidden="1" x14ac:dyDescent="0.2">
      <c r="A14783">
        <v>2973</v>
      </c>
      <c r="B14783" t="s">
        <v>23643</v>
      </c>
      <c r="C14783" t="s">
        <v>105</v>
      </c>
      <c r="D14783">
        <v>8.48</v>
      </c>
      <c r="E14783">
        <v>25</v>
      </c>
      <c r="F14783" t="s">
        <v>23647</v>
      </c>
      <c r="G14783" t="s">
        <v>22394</v>
      </c>
      <c r="H14783" t="s">
        <v>46</v>
      </c>
      <c r="I14783" t="s">
        <v>75</v>
      </c>
      <c r="J14783" t="s">
        <v>20874</v>
      </c>
      <c r="K14783" t="e">
        <f>- Other values in F8 and J1</f>
        <v>#NAME?</v>
      </c>
      <c r="L14783" t="s">
        <v>23645</v>
      </c>
      <c r="M14783" t="s">
        <v>20396</v>
      </c>
      <c r="N14783">
        <v>4</v>
      </c>
      <c r="P14783" t="s">
        <v>20366</v>
      </c>
      <c r="Q14783" t="s">
        <v>23646</v>
      </c>
      <c r="S14783" t="s">
        <v>20368</v>
      </c>
    </row>
    <row r="14784" spans="1:19" hidden="1" x14ac:dyDescent="0.2">
      <c r="A14784">
        <v>2973</v>
      </c>
      <c r="B14784" t="s">
        <v>23643</v>
      </c>
      <c r="C14784" t="s">
        <v>105</v>
      </c>
      <c r="D14784">
        <v>8.25</v>
      </c>
      <c r="E14784">
        <v>25</v>
      </c>
      <c r="F14784" t="s">
        <v>20530</v>
      </c>
      <c r="G14784" t="s">
        <v>31</v>
      </c>
      <c r="H14784" t="s">
        <v>46</v>
      </c>
      <c r="I14784" t="s">
        <v>9208</v>
      </c>
      <c r="J14784" t="s">
        <v>20874</v>
      </c>
      <c r="K14784" t="e">
        <f>- Other values in F8 and J1</f>
        <v>#NAME?</v>
      </c>
      <c r="L14784" t="s">
        <v>23645</v>
      </c>
      <c r="M14784" t="s">
        <v>20396</v>
      </c>
      <c r="N14784">
        <v>4</v>
      </c>
      <c r="P14784" t="s">
        <v>20366</v>
      </c>
      <c r="Q14784" t="s">
        <v>23646</v>
      </c>
      <c r="S14784" t="s">
        <v>20368</v>
      </c>
    </row>
    <row r="14785" spans="1:19" hidden="1" x14ac:dyDescent="0.2">
      <c r="A14785">
        <v>2973</v>
      </c>
      <c r="B14785" t="s">
        <v>23643</v>
      </c>
      <c r="C14785" t="s">
        <v>105</v>
      </c>
      <c r="D14785">
        <v>8.5299999999999994</v>
      </c>
      <c r="E14785">
        <v>25</v>
      </c>
      <c r="F14785" t="s">
        <v>23648</v>
      </c>
      <c r="G14785" t="s">
        <v>31</v>
      </c>
      <c r="H14785" t="s">
        <v>46</v>
      </c>
      <c r="I14785" t="s">
        <v>5200</v>
      </c>
      <c r="K14785" t="e">
        <f>- Other values in F8 and J1</f>
        <v>#NAME?</v>
      </c>
      <c r="L14785" t="s">
        <v>23645</v>
      </c>
      <c r="M14785" t="s">
        <v>20396</v>
      </c>
      <c r="N14785">
        <v>4</v>
      </c>
      <c r="P14785" t="s">
        <v>20366</v>
      </c>
      <c r="Q14785" t="s">
        <v>23646</v>
      </c>
      <c r="S14785" t="s">
        <v>20368</v>
      </c>
    </row>
    <row r="14786" spans="1:19" hidden="1" x14ac:dyDescent="0.2">
      <c r="A14786">
        <v>2973</v>
      </c>
      <c r="B14786" t="s">
        <v>23643</v>
      </c>
      <c r="C14786" t="s">
        <v>105</v>
      </c>
      <c r="D14786">
        <v>8.34</v>
      </c>
      <c r="E14786">
        <v>25</v>
      </c>
      <c r="F14786" t="s">
        <v>23649</v>
      </c>
      <c r="G14786" t="s">
        <v>31</v>
      </c>
      <c r="H14786" t="s">
        <v>46</v>
      </c>
      <c r="I14786" t="s">
        <v>10245</v>
      </c>
      <c r="K14786" t="e">
        <f>- Other values in F8 and J1</f>
        <v>#NAME?</v>
      </c>
      <c r="L14786" t="s">
        <v>23645</v>
      </c>
      <c r="M14786" t="s">
        <v>20396</v>
      </c>
      <c r="N14786">
        <v>4</v>
      </c>
      <c r="P14786" t="s">
        <v>20366</v>
      </c>
      <c r="Q14786" t="s">
        <v>23646</v>
      </c>
      <c r="S14786" t="s">
        <v>20368</v>
      </c>
    </row>
    <row r="14787" spans="1:19" hidden="1" x14ac:dyDescent="0.2">
      <c r="A14787">
        <v>2973</v>
      </c>
      <c r="B14787" t="s">
        <v>23643</v>
      </c>
      <c r="C14787" t="s">
        <v>23134</v>
      </c>
      <c r="D14787">
        <v>3.3</v>
      </c>
      <c r="F14787" t="s">
        <v>23650</v>
      </c>
      <c r="G14787" t="s">
        <v>23651</v>
      </c>
      <c r="H14787" t="s">
        <v>2675</v>
      </c>
      <c r="I14787" t="s">
        <v>8870</v>
      </c>
      <c r="K14787" t="e">
        <f>- Other values in F8 and J1</f>
        <v>#NAME?</v>
      </c>
      <c r="L14787" t="s">
        <v>23645</v>
      </c>
      <c r="M14787" t="s">
        <v>20396</v>
      </c>
      <c r="N14787">
        <v>4</v>
      </c>
      <c r="P14787" t="s">
        <v>20366</v>
      </c>
      <c r="Q14787" t="s">
        <v>23646</v>
      </c>
      <c r="S14787" t="s">
        <v>20368</v>
      </c>
    </row>
    <row r="14788" spans="1:19" x14ac:dyDescent="0.2">
      <c r="A14788">
        <v>2973</v>
      </c>
      <c r="B14788" t="s">
        <v>23643</v>
      </c>
      <c r="C14788" t="s">
        <v>105</v>
      </c>
      <c r="D14788">
        <v>8.827</v>
      </c>
      <c r="E14788">
        <v>5</v>
      </c>
      <c r="F14788" t="s">
        <v>23644</v>
      </c>
      <c r="G14788" t="s">
        <v>23125</v>
      </c>
      <c r="H14788" t="s">
        <v>36</v>
      </c>
      <c r="I14788" t="s">
        <v>1335</v>
      </c>
      <c r="J14788" t="s">
        <v>43</v>
      </c>
      <c r="K14788" s="4" t="e">
        <f>- Other values in F8 and J1</f>
        <v>#NAME?</v>
      </c>
      <c r="L14788" t="s">
        <v>23645</v>
      </c>
      <c r="M14788" t="s">
        <v>20396</v>
      </c>
      <c r="N14788">
        <v>4</v>
      </c>
      <c r="P14788" t="s">
        <v>20366</v>
      </c>
      <c r="Q14788" t="s">
        <v>23646</v>
      </c>
      <c r="S14788" t="s">
        <v>20368</v>
      </c>
    </row>
    <row r="14789" spans="1:19" x14ac:dyDescent="0.2">
      <c r="A14789">
        <v>2973</v>
      </c>
      <c r="B14789" t="s">
        <v>23643</v>
      </c>
      <c r="C14789" t="s">
        <v>105</v>
      </c>
      <c r="D14789">
        <v>8.7469999999999999</v>
      </c>
      <c r="E14789">
        <v>10</v>
      </c>
      <c r="F14789" t="s">
        <v>23644</v>
      </c>
      <c r="G14789" t="s">
        <v>23125</v>
      </c>
      <c r="H14789" t="s">
        <v>36</v>
      </c>
      <c r="I14789" t="s">
        <v>1335</v>
      </c>
      <c r="J14789" t="s">
        <v>43</v>
      </c>
      <c r="K14789" s="4" t="e">
        <f>- Other values in F8 and J1</f>
        <v>#NAME?</v>
      </c>
      <c r="L14789" t="s">
        <v>23645</v>
      </c>
      <c r="M14789" t="s">
        <v>20396</v>
      </c>
      <c r="N14789">
        <v>4</v>
      </c>
      <c r="P14789" t="s">
        <v>20366</v>
      </c>
      <c r="Q14789" t="s">
        <v>23646</v>
      </c>
      <c r="S14789" t="s">
        <v>20368</v>
      </c>
    </row>
    <row r="14790" spans="1:19" x14ac:dyDescent="0.2">
      <c r="A14790">
        <v>2973</v>
      </c>
      <c r="B14790" t="s">
        <v>23643</v>
      </c>
      <c r="C14790" t="s">
        <v>105</v>
      </c>
      <c r="D14790">
        <v>8.6750000000000007</v>
      </c>
      <c r="E14790">
        <v>15</v>
      </c>
      <c r="F14790" t="s">
        <v>23644</v>
      </c>
      <c r="G14790" t="s">
        <v>23125</v>
      </c>
      <c r="H14790" t="s">
        <v>36</v>
      </c>
      <c r="I14790" t="s">
        <v>1335</v>
      </c>
      <c r="J14790" t="s">
        <v>43</v>
      </c>
      <c r="K14790" s="4" t="e">
        <f>- Other values in F8 and J1</f>
        <v>#NAME?</v>
      </c>
      <c r="L14790" t="s">
        <v>23645</v>
      </c>
      <c r="M14790" t="s">
        <v>20396</v>
      </c>
      <c r="N14790">
        <v>4</v>
      </c>
      <c r="P14790" t="s">
        <v>20366</v>
      </c>
      <c r="Q14790" t="s">
        <v>23646</v>
      </c>
      <c r="S14790" t="s">
        <v>20368</v>
      </c>
    </row>
    <row r="14791" spans="1:19" x14ac:dyDescent="0.2">
      <c r="A14791">
        <v>2973</v>
      </c>
      <c r="B14791" t="s">
        <v>23643</v>
      </c>
      <c r="C14791" t="s">
        <v>105</v>
      </c>
      <c r="D14791">
        <v>8.6110000000000007</v>
      </c>
      <c r="E14791">
        <v>20</v>
      </c>
      <c r="F14791" t="s">
        <v>23644</v>
      </c>
      <c r="G14791" t="s">
        <v>23125</v>
      </c>
      <c r="H14791" t="s">
        <v>36</v>
      </c>
      <c r="I14791" t="s">
        <v>1335</v>
      </c>
      <c r="J14791" t="s">
        <v>43</v>
      </c>
      <c r="K14791" s="4" t="e">
        <f>- Other values in F8 and J1</f>
        <v>#NAME?</v>
      </c>
      <c r="L14791" t="s">
        <v>23645</v>
      </c>
      <c r="M14791" t="s">
        <v>20396</v>
      </c>
      <c r="N14791">
        <v>4</v>
      </c>
      <c r="P14791" t="s">
        <v>20366</v>
      </c>
      <c r="Q14791" t="s">
        <v>23646</v>
      </c>
      <c r="S14791" t="s">
        <v>20368</v>
      </c>
    </row>
    <row r="14792" spans="1:19" x14ac:dyDescent="0.2">
      <c r="A14792">
        <v>2973</v>
      </c>
      <c r="B14792" t="s">
        <v>23643</v>
      </c>
      <c r="C14792" t="s">
        <v>105</v>
      </c>
      <c r="D14792">
        <v>8.5069999999999997</v>
      </c>
      <c r="E14792">
        <v>30</v>
      </c>
      <c r="F14792" t="s">
        <v>23644</v>
      </c>
      <c r="G14792" t="s">
        <v>23125</v>
      </c>
      <c r="H14792" t="s">
        <v>36</v>
      </c>
      <c r="I14792" t="s">
        <v>1335</v>
      </c>
      <c r="J14792" t="s">
        <v>43</v>
      </c>
      <c r="K14792" s="4" t="e">
        <f>- Other values in F8 and J1</f>
        <v>#NAME?</v>
      </c>
      <c r="L14792" t="s">
        <v>23645</v>
      </c>
      <c r="M14792" t="s">
        <v>20396</v>
      </c>
      <c r="N14792">
        <v>4</v>
      </c>
      <c r="P14792" t="s">
        <v>20366</v>
      </c>
      <c r="Q14792" t="s">
        <v>23646</v>
      </c>
      <c r="S14792" t="s">
        <v>20368</v>
      </c>
    </row>
    <row r="14793" spans="1:19" x14ac:dyDescent="0.2">
      <c r="A14793">
        <v>2973</v>
      </c>
      <c r="B14793" t="s">
        <v>23643</v>
      </c>
      <c r="C14793" t="s">
        <v>105</v>
      </c>
      <c r="D14793">
        <v>8.4649999999999999</v>
      </c>
      <c r="E14793">
        <v>35</v>
      </c>
      <c r="F14793" t="s">
        <v>23644</v>
      </c>
      <c r="G14793" t="s">
        <v>23125</v>
      </c>
      <c r="H14793" t="s">
        <v>36</v>
      </c>
      <c r="I14793" t="s">
        <v>1335</v>
      </c>
      <c r="J14793" t="s">
        <v>43</v>
      </c>
      <c r="K14793" s="4" t="e">
        <f>- Other values in F8 and J1</f>
        <v>#NAME?</v>
      </c>
      <c r="L14793" t="s">
        <v>23645</v>
      </c>
      <c r="M14793" t="s">
        <v>20396</v>
      </c>
      <c r="N14793">
        <v>4</v>
      </c>
      <c r="P14793" t="s">
        <v>20366</v>
      </c>
      <c r="Q14793" t="s">
        <v>23646</v>
      </c>
      <c r="S14793" t="s">
        <v>20368</v>
      </c>
    </row>
    <row r="14794" spans="1:19" x14ac:dyDescent="0.2">
      <c r="A14794">
        <v>2973</v>
      </c>
      <c r="B14794" t="s">
        <v>23643</v>
      </c>
      <c r="C14794" t="s">
        <v>105</v>
      </c>
      <c r="D14794">
        <v>8.43</v>
      </c>
      <c r="E14794">
        <v>40</v>
      </c>
      <c r="F14794" t="s">
        <v>23644</v>
      </c>
      <c r="G14794" t="s">
        <v>23125</v>
      </c>
      <c r="H14794" t="s">
        <v>36</v>
      </c>
      <c r="I14794" t="s">
        <v>1335</v>
      </c>
      <c r="J14794" t="s">
        <v>43</v>
      </c>
      <c r="K14794" s="4" t="e">
        <f>- Other values in F8 and J1</f>
        <v>#NAME?</v>
      </c>
      <c r="L14794" t="s">
        <v>23645</v>
      </c>
      <c r="M14794" t="s">
        <v>20396</v>
      </c>
      <c r="N14794">
        <v>4</v>
      </c>
      <c r="P14794" t="s">
        <v>20366</v>
      </c>
      <c r="Q14794" t="s">
        <v>23646</v>
      </c>
      <c r="S14794" t="s">
        <v>20368</v>
      </c>
    </row>
    <row r="14795" spans="1:19" x14ac:dyDescent="0.2">
      <c r="A14795">
        <v>2973</v>
      </c>
      <c r="B14795" t="s">
        <v>23643</v>
      </c>
      <c r="C14795" t="s">
        <v>105</v>
      </c>
      <c r="D14795">
        <v>8.4</v>
      </c>
      <c r="E14795">
        <v>45</v>
      </c>
      <c r="F14795" t="s">
        <v>23644</v>
      </c>
      <c r="G14795" t="s">
        <v>23125</v>
      </c>
      <c r="H14795" t="s">
        <v>36</v>
      </c>
      <c r="I14795" t="s">
        <v>1335</v>
      </c>
      <c r="J14795" t="s">
        <v>43</v>
      </c>
      <c r="K14795" s="4" t="e">
        <f>- Other values in F8 and J1</f>
        <v>#NAME?</v>
      </c>
      <c r="L14795" t="s">
        <v>23645</v>
      </c>
      <c r="M14795" t="s">
        <v>20396</v>
      </c>
      <c r="N14795">
        <v>4</v>
      </c>
      <c r="P14795" t="s">
        <v>20366</v>
      </c>
      <c r="Q14795" t="s">
        <v>23646</v>
      </c>
      <c r="S14795" t="s">
        <v>20368</v>
      </c>
    </row>
    <row r="14796" spans="1:19" x14ac:dyDescent="0.2">
      <c r="A14796">
        <v>2973</v>
      </c>
      <c r="B14796" t="s">
        <v>23643</v>
      </c>
      <c r="C14796" t="s">
        <v>105</v>
      </c>
      <c r="D14796">
        <v>8.3770000000000007</v>
      </c>
      <c r="E14796">
        <v>50</v>
      </c>
      <c r="F14796" t="s">
        <v>23644</v>
      </c>
      <c r="G14796" t="s">
        <v>23125</v>
      </c>
      <c r="H14796" t="s">
        <v>36</v>
      </c>
      <c r="I14796" t="s">
        <v>1335</v>
      </c>
      <c r="J14796" t="s">
        <v>43</v>
      </c>
      <c r="K14796" s="4" t="e">
        <f>- Other values in F8 and J1</f>
        <v>#NAME?</v>
      </c>
      <c r="L14796" t="s">
        <v>23645</v>
      </c>
      <c r="M14796" t="s">
        <v>20396</v>
      </c>
      <c r="N14796">
        <v>4</v>
      </c>
      <c r="P14796" t="s">
        <v>20366</v>
      </c>
      <c r="Q14796" t="s">
        <v>23646</v>
      </c>
      <c r="S14796" t="s">
        <v>20368</v>
      </c>
    </row>
    <row r="14797" spans="1:19" hidden="1" x14ac:dyDescent="0.2">
      <c r="A14797">
        <v>2973</v>
      </c>
      <c r="B14797" t="s">
        <v>23643</v>
      </c>
      <c r="C14797" t="s">
        <v>105</v>
      </c>
      <c r="D14797">
        <v>8.77</v>
      </c>
      <c r="E14797">
        <v>5</v>
      </c>
      <c r="F14797" t="s">
        <v>23647</v>
      </c>
      <c r="G14797" t="s">
        <v>498</v>
      </c>
      <c r="H14797" t="s">
        <v>46</v>
      </c>
      <c r="I14797" t="s">
        <v>2046</v>
      </c>
      <c r="J14797" t="s">
        <v>43</v>
      </c>
      <c r="K14797" t="e">
        <f>- Other values in F8 and J1</f>
        <v>#NAME?</v>
      </c>
      <c r="L14797" t="s">
        <v>23645</v>
      </c>
      <c r="M14797" t="s">
        <v>20396</v>
      </c>
      <c r="N14797">
        <v>4</v>
      </c>
      <c r="P14797" t="s">
        <v>20366</v>
      </c>
      <c r="Q14797" t="s">
        <v>23646</v>
      </c>
      <c r="S14797" t="s">
        <v>20368</v>
      </c>
    </row>
    <row r="14798" spans="1:19" hidden="1" x14ac:dyDescent="0.2">
      <c r="A14798">
        <v>2973</v>
      </c>
      <c r="B14798" t="s">
        <v>23643</v>
      </c>
      <c r="C14798" t="s">
        <v>105</v>
      </c>
      <c r="D14798">
        <v>8.6980000000000004</v>
      </c>
      <c r="E14798">
        <v>10</v>
      </c>
      <c r="F14798" t="s">
        <v>23647</v>
      </c>
      <c r="G14798" t="s">
        <v>498</v>
      </c>
      <c r="H14798" t="s">
        <v>46</v>
      </c>
      <c r="I14798" t="s">
        <v>2046</v>
      </c>
      <c r="J14798" t="s">
        <v>43</v>
      </c>
      <c r="K14798" t="e">
        <f>- Other values in F8 and J1</f>
        <v>#NAME?</v>
      </c>
      <c r="L14798" t="s">
        <v>23645</v>
      </c>
      <c r="M14798" t="s">
        <v>20396</v>
      </c>
      <c r="N14798">
        <v>4</v>
      </c>
      <c r="P14798" t="s">
        <v>20366</v>
      </c>
      <c r="Q14798" t="s">
        <v>23646</v>
      </c>
      <c r="S14798" t="s">
        <v>20368</v>
      </c>
    </row>
    <row r="14799" spans="1:19" hidden="1" x14ac:dyDescent="0.2">
      <c r="A14799">
        <v>2973</v>
      </c>
      <c r="B14799" t="s">
        <v>23643</v>
      </c>
      <c r="C14799" t="s">
        <v>105</v>
      </c>
      <c r="D14799">
        <v>8.6340000000000003</v>
      </c>
      <c r="E14799">
        <v>15</v>
      </c>
      <c r="F14799" t="s">
        <v>23647</v>
      </c>
      <c r="G14799" t="s">
        <v>498</v>
      </c>
      <c r="H14799" t="s">
        <v>46</v>
      </c>
      <c r="I14799" t="s">
        <v>2046</v>
      </c>
      <c r="J14799" t="s">
        <v>43</v>
      </c>
      <c r="K14799" t="e">
        <f>- Other values in F8 and J1</f>
        <v>#NAME?</v>
      </c>
      <c r="L14799" t="s">
        <v>23645</v>
      </c>
      <c r="M14799" t="s">
        <v>20396</v>
      </c>
      <c r="N14799">
        <v>4</v>
      </c>
      <c r="P14799" t="s">
        <v>20366</v>
      </c>
      <c r="Q14799" t="s">
        <v>23646</v>
      </c>
      <c r="S14799" t="s">
        <v>20368</v>
      </c>
    </row>
    <row r="14800" spans="1:19" hidden="1" x14ac:dyDescent="0.2">
      <c r="A14800">
        <v>2973</v>
      </c>
      <c r="B14800" t="s">
        <v>23643</v>
      </c>
      <c r="C14800" t="s">
        <v>105</v>
      </c>
      <c r="D14800">
        <v>8.5719999999999992</v>
      </c>
      <c r="E14800">
        <v>20</v>
      </c>
      <c r="F14800" t="s">
        <v>23647</v>
      </c>
      <c r="G14800" t="s">
        <v>498</v>
      </c>
      <c r="H14800" t="s">
        <v>46</v>
      </c>
      <c r="I14800" t="s">
        <v>2046</v>
      </c>
      <c r="J14800" t="s">
        <v>43</v>
      </c>
      <c r="K14800" t="e">
        <f>- Other values in F8 and J1</f>
        <v>#NAME?</v>
      </c>
      <c r="L14800" t="s">
        <v>23645</v>
      </c>
      <c r="M14800" t="s">
        <v>20396</v>
      </c>
      <c r="N14800">
        <v>4</v>
      </c>
      <c r="P14800" t="s">
        <v>20366</v>
      </c>
      <c r="Q14800" t="s">
        <v>23646</v>
      </c>
      <c r="S14800" t="s">
        <v>20368</v>
      </c>
    </row>
    <row r="14801" spans="1:19" hidden="1" x14ac:dyDescent="0.2">
      <c r="A14801">
        <v>2973</v>
      </c>
      <c r="B14801" t="s">
        <v>23643</v>
      </c>
      <c r="C14801" t="s">
        <v>105</v>
      </c>
      <c r="D14801">
        <v>8.4730000000000008</v>
      </c>
      <c r="E14801">
        <v>30</v>
      </c>
      <c r="F14801" t="s">
        <v>23647</v>
      </c>
      <c r="G14801" t="s">
        <v>498</v>
      </c>
      <c r="H14801" t="s">
        <v>46</v>
      </c>
      <c r="I14801" t="s">
        <v>2046</v>
      </c>
      <c r="J14801" t="s">
        <v>43</v>
      </c>
      <c r="K14801" t="e">
        <f>- Other values in F8 and J1</f>
        <v>#NAME?</v>
      </c>
      <c r="L14801" t="s">
        <v>23645</v>
      </c>
      <c r="M14801" t="s">
        <v>20396</v>
      </c>
      <c r="N14801">
        <v>4</v>
      </c>
      <c r="P14801" t="s">
        <v>20366</v>
      </c>
      <c r="Q14801" t="s">
        <v>23646</v>
      </c>
      <c r="S14801" t="s">
        <v>20368</v>
      </c>
    </row>
    <row r="14802" spans="1:19" hidden="1" x14ac:dyDescent="0.2">
      <c r="A14802">
        <v>2973</v>
      </c>
      <c r="B14802" t="s">
        <v>23643</v>
      </c>
      <c r="C14802" t="s">
        <v>105</v>
      </c>
      <c r="D14802">
        <v>8.4039999999999999</v>
      </c>
      <c r="E14802">
        <v>35</v>
      </c>
      <c r="F14802" t="s">
        <v>23647</v>
      </c>
      <c r="G14802" t="s">
        <v>498</v>
      </c>
      <c r="H14802" t="s">
        <v>46</v>
      </c>
      <c r="I14802" t="s">
        <v>2046</v>
      </c>
      <c r="J14802" t="s">
        <v>43</v>
      </c>
      <c r="K14802" t="e">
        <f>- Other values in F8 and J1</f>
        <v>#NAME?</v>
      </c>
      <c r="L14802" t="s">
        <v>23645</v>
      </c>
      <c r="M14802" t="s">
        <v>20396</v>
      </c>
      <c r="N14802">
        <v>4</v>
      </c>
      <c r="P14802" t="s">
        <v>20366</v>
      </c>
      <c r="Q14802" t="s">
        <v>23646</v>
      </c>
      <c r="S14802" t="s">
        <v>20368</v>
      </c>
    </row>
    <row r="14803" spans="1:19" x14ac:dyDescent="0.2">
      <c r="A14803">
        <v>2974</v>
      </c>
      <c r="B14803" t="s">
        <v>23652</v>
      </c>
      <c r="C14803" t="s">
        <v>105</v>
      </c>
      <c r="D14803">
        <v>9.1189999999999998</v>
      </c>
      <c r="E14803">
        <v>25</v>
      </c>
      <c r="F14803" t="s">
        <v>23653</v>
      </c>
      <c r="G14803" t="s">
        <v>23125</v>
      </c>
      <c r="H14803" t="s">
        <v>36</v>
      </c>
      <c r="I14803" t="s">
        <v>2150</v>
      </c>
      <c r="J14803" t="s">
        <v>43</v>
      </c>
      <c r="L14803" t="s">
        <v>23654</v>
      </c>
      <c r="M14803" t="s">
        <v>20396</v>
      </c>
      <c r="N14803">
        <v>4</v>
      </c>
      <c r="P14803" t="s">
        <v>20366</v>
      </c>
      <c r="Q14803" t="s">
        <v>23655</v>
      </c>
      <c r="S14803" t="s">
        <v>20368</v>
      </c>
    </row>
    <row r="14804" spans="1:19" hidden="1" x14ac:dyDescent="0.2">
      <c r="A14804">
        <v>2974</v>
      </c>
      <c r="B14804" t="s">
        <v>23652</v>
      </c>
      <c r="C14804" t="s">
        <v>105</v>
      </c>
      <c r="D14804">
        <v>9.08</v>
      </c>
      <c r="E14804">
        <v>25</v>
      </c>
      <c r="F14804" t="s">
        <v>23653</v>
      </c>
      <c r="G14804" t="s">
        <v>22394</v>
      </c>
      <c r="H14804" t="s">
        <v>46</v>
      </c>
      <c r="I14804" t="s">
        <v>75</v>
      </c>
      <c r="J14804" t="s">
        <v>20874</v>
      </c>
      <c r="K14804"/>
      <c r="L14804" t="s">
        <v>23654</v>
      </c>
      <c r="M14804" t="s">
        <v>20396</v>
      </c>
      <c r="N14804">
        <v>4</v>
      </c>
      <c r="P14804" t="s">
        <v>20366</v>
      </c>
      <c r="Q14804" t="s">
        <v>23655</v>
      </c>
      <c r="S14804" t="s">
        <v>20368</v>
      </c>
    </row>
    <row r="14805" spans="1:19" hidden="1" x14ac:dyDescent="0.2">
      <c r="A14805">
        <v>2974</v>
      </c>
      <c r="B14805" t="s">
        <v>23652</v>
      </c>
      <c r="C14805" t="s">
        <v>105</v>
      </c>
      <c r="D14805">
        <v>9.1300000000000008</v>
      </c>
      <c r="E14805">
        <v>25</v>
      </c>
      <c r="F14805" t="s">
        <v>21173</v>
      </c>
      <c r="G14805" t="s">
        <v>31</v>
      </c>
      <c r="H14805" t="s">
        <v>46</v>
      </c>
      <c r="I14805" t="s">
        <v>5200</v>
      </c>
      <c r="K14805"/>
      <c r="L14805" t="s">
        <v>23654</v>
      </c>
      <c r="M14805" t="s">
        <v>20396</v>
      </c>
      <c r="N14805">
        <v>4</v>
      </c>
      <c r="P14805" t="s">
        <v>20366</v>
      </c>
      <c r="Q14805" t="s">
        <v>23655</v>
      </c>
      <c r="S14805" t="s">
        <v>20368</v>
      </c>
    </row>
    <row r="14806" spans="1:19" hidden="1" x14ac:dyDescent="0.2">
      <c r="A14806">
        <v>2974</v>
      </c>
      <c r="B14806" t="s">
        <v>23652</v>
      </c>
      <c r="C14806" t="s">
        <v>105</v>
      </c>
      <c r="D14806">
        <v>8.76</v>
      </c>
      <c r="E14806">
        <v>25</v>
      </c>
      <c r="F14806" t="s">
        <v>20530</v>
      </c>
      <c r="G14806" t="s">
        <v>55</v>
      </c>
      <c r="H14806" t="s">
        <v>46</v>
      </c>
      <c r="I14806" t="s">
        <v>2916</v>
      </c>
      <c r="K14806"/>
      <c r="L14806" t="s">
        <v>23654</v>
      </c>
      <c r="M14806" t="s">
        <v>20396</v>
      </c>
      <c r="N14806">
        <v>4</v>
      </c>
      <c r="P14806" t="s">
        <v>20366</v>
      </c>
      <c r="Q14806" t="s">
        <v>23655</v>
      </c>
      <c r="S14806" t="s">
        <v>20368</v>
      </c>
    </row>
    <row r="14807" spans="1:19" hidden="1" x14ac:dyDescent="0.2">
      <c r="A14807">
        <v>2974</v>
      </c>
      <c r="B14807" t="s">
        <v>23652</v>
      </c>
      <c r="C14807" t="s">
        <v>105</v>
      </c>
      <c r="D14807">
        <v>8.8000000000000007</v>
      </c>
      <c r="E14807">
        <v>25</v>
      </c>
      <c r="F14807" t="s">
        <v>20530</v>
      </c>
      <c r="G14807" t="s">
        <v>31</v>
      </c>
      <c r="H14807" t="s">
        <v>46</v>
      </c>
      <c r="I14807" t="s">
        <v>9208</v>
      </c>
      <c r="J14807" t="s">
        <v>20874</v>
      </c>
      <c r="K14807"/>
      <c r="L14807" t="s">
        <v>23654</v>
      </c>
      <c r="M14807" t="s">
        <v>20396</v>
      </c>
      <c r="N14807">
        <v>4</v>
      </c>
      <c r="P14807" t="s">
        <v>20366</v>
      </c>
      <c r="Q14807" t="s">
        <v>23655</v>
      </c>
      <c r="S14807" t="s">
        <v>20368</v>
      </c>
    </row>
    <row r="14808" spans="1:19" hidden="1" x14ac:dyDescent="0.2">
      <c r="A14808">
        <v>2974</v>
      </c>
      <c r="B14808" t="s">
        <v>23652</v>
      </c>
      <c r="C14808" t="s">
        <v>105</v>
      </c>
      <c r="D14808">
        <v>9.1300000000000008</v>
      </c>
      <c r="E14808">
        <v>25</v>
      </c>
      <c r="F14808" t="s">
        <v>20587</v>
      </c>
      <c r="G14808" t="s">
        <v>55</v>
      </c>
      <c r="H14808" t="s">
        <v>46</v>
      </c>
      <c r="I14808" t="s">
        <v>5523</v>
      </c>
      <c r="K14808"/>
      <c r="L14808" t="s">
        <v>23654</v>
      </c>
      <c r="M14808" t="s">
        <v>20396</v>
      </c>
      <c r="N14808">
        <v>4</v>
      </c>
      <c r="P14808" t="s">
        <v>20366</v>
      </c>
      <c r="Q14808" t="s">
        <v>23655</v>
      </c>
      <c r="S14808" t="s">
        <v>20368</v>
      </c>
    </row>
    <row r="14809" spans="1:19" hidden="1" x14ac:dyDescent="0.2">
      <c r="A14809">
        <v>2974</v>
      </c>
      <c r="B14809" t="s">
        <v>23652</v>
      </c>
      <c r="C14809" t="s">
        <v>23134</v>
      </c>
      <c r="D14809">
        <v>4</v>
      </c>
      <c r="F14809" t="s">
        <v>23656</v>
      </c>
      <c r="G14809" t="s">
        <v>23136</v>
      </c>
      <c r="H14809" t="s">
        <v>2675</v>
      </c>
      <c r="I14809" t="s">
        <v>8870</v>
      </c>
      <c r="K14809"/>
      <c r="L14809" t="s">
        <v>23654</v>
      </c>
      <c r="M14809" t="s">
        <v>20396</v>
      </c>
      <c r="N14809">
        <v>4</v>
      </c>
      <c r="P14809" t="s">
        <v>20366</v>
      </c>
      <c r="Q14809" t="s">
        <v>23655</v>
      </c>
      <c r="S14809" t="s">
        <v>20368</v>
      </c>
    </row>
    <row r="14810" spans="1:19" x14ac:dyDescent="0.2">
      <c r="A14810">
        <v>2974</v>
      </c>
      <c r="B14810" t="s">
        <v>23652</v>
      </c>
      <c r="C14810" t="s">
        <v>105</v>
      </c>
      <c r="D14810">
        <v>9.3320000000000007</v>
      </c>
      <c r="E14810">
        <v>10</v>
      </c>
      <c r="F14810" t="s">
        <v>23653</v>
      </c>
      <c r="G14810" t="s">
        <v>23125</v>
      </c>
      <c r="H14810" t="s">
        <v>36</v>
      </c>
      <c r="I14810" t="s">
        <v>2150</v>
      </c>
      <c r="J14810" t="s">
        <v>43</v>
      </c>
      <c r="L14810" t="s">
        <v>23654</v>
      </c>
      <c r="M14810" t="s">
        <v>20396</v>
      </c>
      <c r="N14810">
        <v>4</v>
      </c>
      <c r="P14810" t="s">
        <v>20366</v>
      </c>
      <c r="Q14810" t="s">
        <v>23655</v>
      </c>
      <c r="S14810" t="s">
        <v>20368</v>
      </c>
    </row>
    <row r="14811" spans="1:19" x14ac:dyDescent="0.2">
      <c r="A14811">
        <v>2974</v>
      </c>
      <c r="B14811" t="s">
        <v>23652</v>
      </c>
      <c r="C14811" t="s">
        <v>105</v>
      </c>
      <c r="D14811">
        <v>9.2579999999999991</v>
      </c>
      <c r="E14811">
        <v>15</v>
      </c>
      <c r="F14811" t="s">
        <v>23653</v>
      </c>
      <c r="G14811" t="s">
        <v>23125</v>
      </c>
      <c r="H14811" t="s">
        <v>36</v>
      </c>
      <c r="I14811" t="s">
        <v>2150</v>
      </c>
      <c r="J14811" t="s">
        <v>43</v>
      </c>
      <c r="L14811" t="s">
        <v>23654</v>
      </c>
      <c r="M14811" t="s">
        <v>20396</v>
      </c>
      <c r="N14811">
        <v>4</v>
      </c>
      <c r="P14811" t="s">
        <v>20366</v>
      </c>
      <c r="Q14811" t="s">
        <v>23655</v>
      </c>
      <c r="S14811" t="s">
        <v>20368</v>
      </c>
    </row>
    <row r="14812" spans="1:19" x14ac:dyDescent="0.2">
      <c r="A14812">
        <v>2974</v>
      </c>
      <c r="B14812" t="s">
        <v>23652</v>
      </c>
      <c r="C14812" t="s">
        <v>105</v>
      </c>
      <c r="D14812">
        <v>9.1859999999999999</v>
      </c>
      <c r="E14812">
        <v>20</v>
      </c>
      <c r="F14812" t="s">
        <v>23653</v>
      </c>
      <c r="G14812" t="s">
        <v>23125</v>
      </c>
      <c r="H14812" t="s">
        <v>36</v>
      </c>
      <c r="I14812" t="s">
        <v>2150</v>
      </c>
      <c r="J14812" t="s">
        <v>43</v>
      </c>
      <c r="L14812" t="s">
        <v>23654</v>
      </c>
      <c r="M14812" t="s">
        <v>20396</v>
      </c>
      <c r="N14812">
        <v>4</v>
      </c>
      <c r="P14812" t="s">
        <v>20366</v>
      </c>
      <c r="Q14812" t="s">
        <v>23655</v>
      </c>
      <c r="S14812" t="s">
        <v>20368</v>
      </c>
    </row>
    <row r="14813" spans="1:19" x14ac:dyDescent="0.2">
      <c r="A14813">
        <v>2974</v>
      </c>
      <c r="B14813" t="s">
        <v>23652</v>
      </c>
      <c r="C14813" t="s">
        <v>105</v>
      </c>
      <c r="D14813">
        <v>9.0549999999999997</v>
      </c>
      <c r="E14813">
        <v>30</v>
      </c>
      <c r="F14813" t="s">
        <v>23653</v>
      </c>
      <c r="G14813" t="s">
        <v>23125</v>
      </c>
      <c r="H14813" t="s">
        <v>36</v>
      </c>
      <c r="I14813" t="s">
        <v>2150</v>
      </c>
      <c r="J14813" t="s">
        <v>43</v>
      </c>
      <c r="L14813" t="s">
        <v>23654</v>
      </c>
      <c r="M14813" t="s">
        <v>20396</v>
      </c>
      <c r="N14813">
        <v>4</v>
      </c>
      <c r="P14813" t="s">
        <v>20366</v>
      </c>
      <c r="Q14813" t="s">
        <v>23655</v>
      </c>
      <c r="S14813" t="s">
        <v>20368</v>
      </c>
    </row>
    <row r="14814" spans="1:19" x14ac:dyDescent="0.2">
      <c r="A14814">
        <v>2974</v>
      </c>
      <c r="B14814" t="s">
        <v>23652</v>
      </c>
      <c r="C14814" t="s">
        <v>105</v>
      </c>
      <c r="D14814">
        <v>8.9949999999999992</v>
      </c>
      <c r="E14814">
        <v>35</v>
      </c>
      <c r="F14814" t="s">
        <v>23653</v>
      </c>
      <c r="G14814" t="s">
        <v>23125</v>
      </c>
      <c r="H14814" t="s">
        <v>36</v>
      </c>
      <c r="I14814" t="s">
        <v>2150</v>
      </c>
      <c r="J14814" t="s">
        <v>43</v>
      </c>
      <c r="L14814" t="s">
        <v>23654</v>
      </c>
      <c r="M14814" t="s">
        <v>20396</v>
      </c>
      <c r="N14814">
        <v>4</v>
      </c>
      <c r="P14814" t="s">
        <v>20366</v>
      </c>
      <c r="Q14814" t="s">
        <v>23655</v>
      </c>
      <c r="S14814" t="s">
        <v>20368</v>
      </c>
    </row>
    <row r="14815" spans="1:19" x14ac:dyDescent="0.2">
      <c r="A14815">
        <v>2974</v>
      </c>
      <c r="B14815" t="s">
        <v>23652</v>
      </c>
      <c r="C14815" t="s">
        <v>105</v>
      </c>
      <c r="D14815">
        <v>8.9380000000000006</v>
      </c>
      <c r="E14815">
        <v>40</v>
      </c>
      <c r="F14815" t="s">
        <v>23653</v>
      </c>
      <c r="G14815" t="s">
        <v>23125</v>
      </c>
      <c r="H14815" t="s">
        <v>36</v>
      </c>
      <c r="I14815" t="s">
        <v>2150</v>
      </c>
      <c r="J14815" t="s">
        <v>43</v>
      </c>
      <c r="L14815" t="s">
        <v>23654</v>
      </c>
      <c r="M14815" t="s">
        <v>20396</v>
      </c>
      <c r="N14815">
        <v>4</v>
      </c>
      <c r="P14815" t="s">
        <v>20366</v>
      </c>
      <c r="Q14815" t="s">
        <v>23655</v>
      </c>
      <c r="S14815" t="s">
        <v>20368</v>
      </c>
    </row>
    <row r="14816" spans="1:19" x14ac:dyDescent="0.2">
      <c r="A14816">
        <v>2974</v>
      </c>
      <c r="B14816" t="s">
        <v>23652</v>
      </c>
      <c r="C14816" t="s">
        <v>105</v>
      </c>
      <c r="D14816">
        <v>8.8829999999999991</v>
      </c>
      <c r="E14816">
        <v>45</v>
      </c>
      <c r="F14816" t="s">
        <v>23653</v>
      </c>
      <c r="G14816" t="s">
        <v>23125</v>
      </c>
      <c r="H14816" t="s">
        <v>36</v>
      </c>
      <c r="I14816" t="s">
        <v>2150</v>
      </c>
      <c r="J14816" t="s">
        <v>43</v>
      </c>
      <c r="L14816" t="s">
        <v>23654</v>
      </c>
      <c r="M14816" t="s">
        <v>20396</v>
      </c>
      <c r="N14816">
        <v>4</v>
      </c>
      <c r="P14816" t="s">
        <v>20366</v>
      </c>
      <c r="Q14816" t="s">
        <v>23655</v>
      </c>
      <c r="S14816" t="s">
        <v>20368</v>
      </c>
    </row>
    <row r="14817" spans="1:19" x14ac:dyDescent="0.2">
      <c r="A14817">
        <v>2974</v>
      </c>
      <c r="B14817" t="s">
        <v>23652</v>
      </c>
      <c r="C14817" t="s">
        <v>105</v>
      </c>
      <c r="D14817">
        <v>8.8330000000000002</v>
      </c>
      <c r="E14817">
        <v>50</v>
      </c>
      <c r="F14817" t="s">
        <v>23653</v>
      </c>
      <c r="G14817" t="s">
        <v>23125</v>
      </c>
      <c r="H14817" t="s">
        <v>36</v>
      </c>
      <c r="I14817" t="s">
        <v>2150</v>
      </c>
      <c r="J14817" t="s">
        <v>43</v>
      </c>
      <c r="L14817" t="s">
        <v>23654</v>
      </c>
      <c r="M14817" t="s">
        <v>20396</v>
      </c>
      <c r="N14817">
        <v>4</v>
      </c>
      <c r="P14817" t="s">
        <v>20366</v>
      </c>
      <c r="Q14817" t="s">
        <v>23655</v>
      </c>
      <c r="S14817" t="s">
        <v>20368</v>
      </c>
    </row>
    <row r="14818" spans="1:19" x14ac:dyDescent="0.2">
      <c r="A14818">
        <v>2974</v>
      </c>
      <c r="B14818" t="s">
        <v>23652</v>
      </c>
      <c r="C14818" t="s">
        <v>105</v>
      </c>
      <c r="D14818">
        <v>8.7840000000000007</v>
      </c>
      <c r="E14818">
        <v>55</v>
      </c>
      <c r="F14818" t="s">
        <v>23653</v>
      </c>
      <c r="G14818" t="s">
        <v>23125</v>
      </c>
      <c r="H14818" t="s">
        <v>36</v>
      </c>
      <c r="I14818" t="s">
        <v>2150</v>
      </c>
      <c r="J14818" t="s">
        <v>43</v>
      </c>
      <c r="L14818" t="s">
        <v>23654</v>
      </c>
      <c r="M14818" t="s">
        <v>20396</v>
      </c>
      <c r="N14818">
        <v>4</v>
      </c>
      <c r="P14818" t="s">
        <v>20366</v>
      </c>
      <c r="Q14818" t="s">
        <v>23655</v>
      </c>
      <c r="S14818" t="s">
        <v>20368</v>
      </c>
    </row>
    <row r="14819" spans="1:19" x14ac:dyDescent="0.2">
      <c r="A14819">
        <v>2974</v>
      </c>
      <c r="B14819" t="s">
        <v>23652</v>
      </c>
      <c r="C14819" t="s">
        <v>105</v>
      </c>
      <c r="D14819">
        <v>8.7390000000000008</v>
      </c>
      <c r="E14819">
        <v>60</v>
      </c>
      <c r="F14819" t="s">
        <v>23653</v>
      </c>
      <c r="G14819" t="s">
        <v>23125</v>
      </c>
      <c r="H14819" t="s">
        <v>36</v>
      </c>
      <c r="I14819" t="s">
        <v>2150</v>
      </c>
      <c r="J14819" t="s">
        <v>43</v>
      </c>
      <c r="L14819" t="s">
        <v>23654</v>
      </c>
      <c r="M14819" t="s">
        <v>20396</v>
      </c>
      <c r="N14819">
        <v>4</v>
      </c>
      <c r="P14819" t="s">
        <v>20366</v>
      </c>
      <c r="Q14819" t="s">
        <v>23655</v>
      </c>
      <c r="S14819" t="s">
        <v>20368</v>
      </c>
    </row>
    <row r="14820" spans="1:19" x14ac:dyDescent="0.2">
      <c r="A14820">
        <v>2975</v>
      </c>
      <c r="B14820" t="s">
        <v>23657</v>
      </c>
      <c r="C14820" t="s">
        <v>105</v>
      </c>
      <c r="D14820">
        <v>9.4060000000000006</v>
      </c>
      <c r="E14820">
        <v>25.9</v>
      </c>
      <c r="F14820" t="s">
        <v>23644</v>
      </c>
      <c r="G14820" t="s">
        <v>23125</v>
      </c>
      <c r="H14820" t="s">
        <v>36</v>
      </c>
      <c r="I14820" t="s">
        <v>2140</v>
      </c>
      <c r="J14820" t="s">
        <v>43</v>
      </c>
      <c r="L14820" t="s">
        <v>23658</v>
      </c>
      <c r="M14820" t="s">
        <v>20396</v>
      </c>
      <c r="N14820">
        <v>4</v>
      </c>
      <c r="P14820" t="s">
        <v>20366</v>
      </c>
      <c r="Q14820" t="s">
        <v>23659</v>
      </c>
      <c r="S14820" t="s">
        <v>20368</v>
      </c>
    </row>
    <row r="14821" spans="1:19" hidden="1" x14ac:dyDescent="0.2">
      <c r="A14821">
        <v>2975</v>
      </c>
      <c r="B14821" t="s">
        <v>23657</v>
      </c>
      <c r="C14821" t="s">
        <v>105</v>
      </c>
      <c r="D14821">
        <v>9.3800000000000008</v>
      </c>
      <c r="E14821">
        <v>25</v>
      </c>
      <c r="F14821" t="s">
        <v>23130</v>
      </c>
      <c r="G14821" t="s">
        <v>22394</v>
      </c>
      <c r="H14821" t="s">
        <v>46</v>
      </c>
      <c r="I14821" t="s">
        <v>23660</v>
      </c>
      <c r="J14821" t="s">
        <v>20874</v>
      </c>
      <c r="K14821"/>
      <c r="L14821" t="s">
        <v>23658</v>
      </c>
      <c r="M14821" t="s">
        <v>20396</v>
      </c>
      <c r="N14821">
        <v>4</v>
      </c>
      <c r="P14821" t="s">
        <v>20366</v>
      </c>
      <c r="Q14821" t="s">
        <v>23659</v>
      </c>
      <c r="S14821" t="s">
        <v>20368</v>
      </c>
    </row>
    <row r="14822" spans="1:19" hidden="1" x14ac:dyDescent="0.2">
      <c r="A14822">
        <v>2975</v>
      </c>
      <c r="B14822" t="s">
        <v>23657</v>
      </c>
      <c r="C14822" t="s">
        <v>105</v>
      </c>
      <c r="D14822">
        <v>9.42</v>
      </c>
      <c r="E14822">
        <v>25</v>
      </c>
      <c r="F14822" t="s">
        <v>21173</v>
      </c>
      <c r="G14822" t="s">
        <v>31</v>
      </c>
      <c r="H14822" t="s">
        <v>46</v>
      </c>
      <c r="I14822" t="s">
        <v>5200</v>
      </c>
      <c r="K14822"/>
      <c r="L14822" t="s">
        <v>23658</v>
      </c>
      <c r="M14822" t="s">
        <v>20396</v>
      </c>
      <c r="N14822">
        <v>4</v>
      </c>
      <c r="P14822" t="s">
        <v>20366</v>
      </c>
      <c r="Q14822" t="s">
        <v>23659</v>
      </c>
      <c r="S14822" t="s">
        <v>20368</v>
      </c>
    </row>
    <row r="14823" spans="1:19" hidden="1" x14ac:dyDescent="0.2">
      <c r="A14823">
        <v>2975</v>
      </c>
      <c r="B14823" t="s">
        <v>23657</v>
      </c>
      <c r="C14823" t="s">
        <v>105</v>
      </c>
      <c r="D14823">
        <v>9.16</v>
      </c>
      <c r="E14823">
        <v>25</v>
      </c>
      <c r="F14823" t="s">
        <v>20530</v>
      </c>
      <c r="G14823" t="s">
        <v>31</v>
      </c>
      <c r="H14823" t="s">
        <v>46</v>
      </c>
      <c r="I14823" t="s">
        <v>9208</v>
      </c>
      <c r="J14823" t="s">
        <v>20874</v>
      </c>
      <c r="K14823"/>
      <c r="L14823" t="s">
        <v>23658</v>
      </c>
      <c r="M14823" t="s">
        <v>20396</v>
      </c>
      <c r="N14823">
        <v>4</v>
      </c>
      <c r="P14823" t="s">
        <v>20366</v>
      </c>
      <c r="Q14823" t="s">
        <v>23659</v>
      </c>
      <c r="S14823" t="s">
        <v>20368</v>
      </c>
    </row>
    <row r="14824" spans="1:19" hidden="1" x14ac:dyDescent="0.2">
      <c r="A14824">
        <v>2975</v>
      </c>
      <c r="B14824" t="s">
        <v>23657</v>
      </c>
      <c r="C14824" t="s">
        <v>105</v>
      </c>
      <c r="D14824">
        <v>9.1</v>
      </c>
      <c r="E14824">
        <v>25</v>
      </c>
      <c r="F14824" t="s">
        <v>20530</v>
      </c>
      <c r="G14824" t="s">
        <v>55</v>
      </c>
      <c r="H14824" t="s">
        <v>46</v>
      </c>
      <c r="I14824" t="s">
        <v>2916</v>
      </c>
      <c r="K14824"/>
      <c r="L14824" t="s">
        <v>23658</v>
      </c>
      <c r="M14824" t="s">
        <v>20396</v>
      </c>
      <c r="N14824">
        <v>4</v>
      </c>
      <c r="P14824" t="s">
        <v>20366</v>
      </c>
      <c r="Q14824" t="s">
        <v>23659</v>
      </c>
      <c r="S14824" t="s">
        <v>20368</v>
      </c>
    </row>
    <row r="14825" spans="1:19" hidden="1" x14ac:dyDescent="0.2">
      <c r="A14825">
        <v>2975</v>
      </c>
      <c r="B14825" t="s">
        <v>23657</v>
      </c>
      <c r="C14825" t="s">
        <v>105</v>
      </c>
      <c r="D14825">
        <v>9.35</v>
      </c>
      <c r="E14825">
        <v>25</v>
      </c>
      <c r="F14825" t="s">
        <v>20713</v>
      </c>
      <c r="G14825" t="s">
        <v>55</v>
      </c>
      <c r="H14825" t="s">
        <v>46</v>
      </c>
      <c r="I14825" t="s">
        <v>5523</v>
      </c>
      <c r="K14825"/>
      <c r="L14825" t="s">
        <v>23658</v>
      </c>
      <c r="M14825" t="s">
        <v>20396</v>
      </c>
      <c r="N14825">
        <v>4</v>
      </c>
      <c r="P14825" t="s">
        <v>20366</v>
      </c>
      <c r="Q14825" t="s">
        <v>23659</v>
      </c>
      <c r="S14825" t="s">
        <v>20368</v>
      </c>
    </row>
    <row r="14826" spans="1:19" hidden="1" x14ac:dyDescent="0.2">
      <c r="A14826">
        <v>2975</v>
      </c>
      <c r="B14826" t="s">
        <v>23657</v>
      </c>
      <c r="C14826" t="s">
        <v>105</v>
      </c>
      <c r="D14826">
        <v>3.5</v>
      </c>
      <c r="F14826" t="s">
        <v>23661</v>
      </c>
      <c r="G14826" t="s">
        <v>23136</v>
      </c>
      <c r="H14826" t="s">
        <v>2675</v>
      </c>
      <c r="I14826" t="s">
        <v>8870</v>
      </c>
      <c r="K14826"/>
      <c r="L14826" t="s">
        <v>23658</v>
      </c>
      <c r="M14826" t="s">
        <v>20396</v>
      </c>
      <c r="N14826">
        <v>4</v>
      </c>
      <c r="P14826" t="s">
        <v>20366</v>
      </c>
      <c r="Q14826" t="s">
        <v>23659</v>
      </c>
      <c r="S14826" t="s">
        <v>20368</v>
      </c>
    </row>
    <row r="14827" spans="1:19" x14ac:dyDescent="0.2">
      <c r="A14827">
        <v>2975</v>
      </c>
      <c r="B14827" t="s">
        <v>23657</v>
      </c>
      <c r="C14827" t="s">
        <v>105</v>
      </c>
      <c r="D14827">
        <v>9.5640000000000001</v>
      </c>
      <c r="E14827">
        <v>15.9</v>
      </c>
      <c r="F14827" t="s">
        <v>23644</v>
      </c>
      <c r="G14827" t="s">
        <v>23125</v>
      </c>
      <c r="H14827" t="s">
        <v>36</v>
      </c>
      <c r="I14827" t="s">
        <v>2140</v>
      </c>
      <c r="J14827" t="s">
        <v>43</v>
      </c>
      <c r="L14827" t="s">
        <v>23658</v>
      </c>
      <c r="M14827" t="s">
        <v>20396</v>
      </c>
      <c r="N14827">
        <v>4</v>
      </c>
      <c r="P14827" t="s">
        <v>20366</v>
      </c>
      <c r="Q14827" t="s">
        <v>23659</v>
      </c>
      <c r="S14827" t="s">
        <v>20368</v>
      </c>
    </row>
    <row r="14828" spans="1:19" x14ac:dyDescent="0.2">
      <c r="A14828">
        <v>2975</v>
      </c>
      <c r="B14828" t="s">
        <v>23657</v>
      </c>
      <c r="C14828" t="s">
        <v>105</v>
      </c>
      <c r="D14828">
        <v>9.2609999999999992</v>
      </c>
      <c r="E14828">
        <v>37.6</v>
      </c>
      <c r="F14828" t="s">
        <v>23644</v>
      </c>
      <c r="G14828" t="s">
        <v>23125</v>
      </c>
      <c r="H14828" t="s">
        <v>36</v>
      </c>
      <c r="I14828" t="s">
        <v>2140</v>
      </c>
      <c r="J14828" t="s">
        <v>43</v>
      </c>
      <c r="L14828" t="s">
        <v>23658</v>
      </c>
      <c r="M14828" t="s">
        <v>20396</v>
      </c>
      <c r="N14828">
        <v>4</v>
      </c>
      <c r="P14828" t="s">
        <v>20366</v>
      </c>
      <c r="Q14828" t="s">
        <v>23659</v>
      </c>
      <c r="S14828" t="s">
        <v>20368</v>
      </c>
    </row>
    <row r="14829" spans="1:19" x14ac:dyDescent="0.2">
      <c r="A14829">
        <v>2975</v>
      </c>
      <c r="B14829" t="s">
        <v>23657</v>
      </c>
      <c r="C14829" t="s">
        <v>105</v>
      </c>
      <c r="D14829">
        <v>9.1639999999999997</v>
      </c>
      <c r="E14829">
        <v>47.2</v>
      </c>
      <c r="F14829" t="s">
        <v>23644</v>
      </c>
      <c r="G14829" t="s">
        <v>23125</v>
      </c>
      <c r="H14829" t="s">
        <v>36</v>
      </c>
      <c r="I14829" t="s">
        <v>2140</v>
      </c>
      <c r="J14829" t="s">
        <v>43</v>
      </c>
      <c r="L14829" t="s">
        <v>23658</v>
      </c>
      <c r="M14829" t="s">
        <v>20396</v>
      </c>
      <c r="N14829">
        <v>4</v>
      </c>
      <c r="P14829" t="s">
        <v>20366</v>
      </c>
      <c r="Q14829" t="s">
        <v>23659</v>
      </c>
      <c r="S14829" t="s">
        <v>20368</v>
      </c>
    </row>
    <row r="14830" spans="1:19" x14ac:dyDescent="0.2">
      <c r="A14830">
        <v>2975</v>
      </c>
      <c r="B14830" t="s">
        <v>23657</v>
      </c>
      <c r="C14830" t="s">
        <v>105</v>
      </c>
      <c r="D14830">
        <v>9.0410000000000004</v>
      </c>
      <c r="E14830">
        <v>57.2</v>
      </c>
      <c r="F14830" t="s">
        <v>23644</v>
      </c>
      <c r="G14830" t="s">
        <v>23125</v>
      </c>
      <c r="H14830" t="s">
        <v>36</v>
      </c>
      <c r="I14830" t="s">
        <v>2140</v>
      </c>
      <c r="J14830" t="s">
        <v>43</v>
      </c>
      <c r="L14830" t="s">
        <v>23658</v>
      </c>
      <c r="M14830" t="s">
        <v>20396</v>
      </c>
      <c r="N14830">
        <v>4</v>
      </c>
      <c r="P14830" t="s">
        <v>20366</v>
      </c>
      <c r="Q14830" t="s">
        <v>23659</v>
      </c>
      <c r="S14830" t="s">
        <v>20368</v>
      </c>
    </row>
    <row r="14831" spans="1:19" x14ac:dyDescent="0.2">
      <c r="A14831">
        <v>2975</v>
      </c>
      <c r="B14831" t="s">
        <v>23657</v>
      </c>
      <c r="C14831" t="s">
        <v>105</v>
      </c>
      <c r="D14831">
        <v>9.0449999999999999</v>
      </c>
      <c r="E14831">
        <v>59.3</v>
      </c>
      <c r="F14831" t="s">
        <v>23644</v>
      </c>
      <c r="G14831" t="s">
        <v>23125</v>
      </c>
      <c r="H14831" t="s">
        <v>36</v>
      </c>
      <c r="I14831" t="s">
        <v>2140</v>
      </c>
      <c r="J14831" t="s">
        <v>43</v>
      </c>
      <c r="L14831" t="s">
        <v>23658</v>
      </c>
      <c r="M14831" t="s">
        <v>20396</v>
      </c>
      <c r="N14831">
        <v>4</v>
      </c>
      <c r="P14831" t="s">
        <v>20366</v>
      </c>
      <c r="Q14831" t="s">
        <v>23659</v>
      </c>
      <c r="S14831" t="s">
        <v>20368</v>
      </c>
    </row>
    <row r="14832" spans="1:19" x14ac:dyDescent="0.2">
      <c r="A14832">
        <v>2976</v>
      </c>
      <c r="B14832" t="s">
        <v>23662</v>
      </c>
      <c r="C14832" t="s">
        <v>105</v>
      </c>
      <c r="D14832">
        <v>8.452</v>
      </c>
      <c r="E14832">
        <v>25</v>
      </c>
      <c r="F14832" t="s">
        <v>23644</v>
      </c>
      <c r="G14832" t="s">
        <v>23125</v>
      </c>
      <c r="H14832" t="s">
        <v>36</v>
      </c>
      <c r="I14832" t="s">
        <v>1335</v>
      </c>
      <c r="J14832" t="s">
        <v>43</v>
      </c>
      <c r="L14832" t="s">
        <v>23663</v>
      </c>
      <c r="M14832" t="s">
        <v>20396</v>
      </c>
      <c r="N14832">
        <v>4</v>
      </c>
      <c r="P14832" t="s">
        <v>20366</v>
      </c>
      <c r="Q14832" t="s">
        <v>23664</v>
      </c>
      <c r="S14832" t="s">
        <v>20368</v>
      </c>
    </row>
    <row r="14833" spans="1:19" hidden="1" x14ac:dyDescent="0.2">
      <c r="A14833">
        <v>2976</v>
      </c>
      <c r="B14833" t="s">
        <v>23662</v>
      </c>
      <c r="C14833" t="s">
        <v>105</v>
      </c>
      <c r="D14833">
        <v>8.44</v>
      </c>
      <c r="E14833">
        <v>25</v>
      </c>
      <c r="F14833" t="s">
        <v>23665</v>
      </c>
      <c r="G14833" t="s">
        <v>31</v>
      </c>
      <c r="H14833" t="s">
        <v>46</v>
      </c>
      <c r="I14833" t="s">
        <v>5200</v>
      </c>
      <c r="K14833"/>
      <c r="L14833" t="s">
        <v>23663</v>
      </c>
      <c r="M14833" t="s">
        <v>20396</v>
      </c>
      <c r="N14833">
        <v>4</v>
      </c>
      <c r="P14833" t="s">
        <v>20366</v>
      </c>
      <c r="Q14833" t="s">
        <v>23664</v>
      </c>
      <c r="S14833" t="s">
        <v>20368</v>
      </c>
    </row>
    <row r="14834" spans="1:19" hidden="1" x14ac:dyDescent="0.2">
      <c r="A14834">
        <v>2976</v>
      </c>
      <c r="B14834" t="s">
        <v>23662</v>
      </c>
      <c r="C14834" t="s">
        <v>105</v>
      </c>
      <c r="D14834">
        <v>8.2200000000000006</v>
      </c>
      <c r="E14834">
        <v>25</v>
      </c>
      <c r="F14834" t="s">
        <v>20530</v>
      </c>
      <c r="G14834" t="s">
        <v>55</v>
      </c>
      <c r="H14834" t="s">
        <v>46</v>
      </c>
      <c r="I14834" t="s">
        <v>2916</v>
      </c>
      <c r="K14834"/>
      <c r="L14834" t="s">
        <v>23663</v>
      </c>
      <c r="M14834" t="s">
        <v>20396</v>
      </c>
      <c r="N14834">
        <v>4</v>
      </c>
      <c r="P14834" t="s">
        <v>20366</v>
      </c>
      <c r="Q14834" t="s">
        <v>23664</v>
      </c>
      <c r="S14834" t="s">
        <v>20368</v>
      </c>
    </row>
    <row r="14835" spans="1:19" hidden="1" x14ac:dyDescent="0.2">
      <c r="A14835">
        <v>2976</v>
      </c>
      <c r="B14835" t="s">
        <v>23662</v>
      </c>
      <c r="C14835" t="s">
        <v>105</v>
      </c>
      <c r="D14835">
        <v>8.33</v>
      </c>
      <c r="E14835">
        <v>25</v>
      </c>
      <c r="F14835" t="s">
        <v>20713</v>
      </c>
      <c r="G14835" t="s">
        <v>55</v>
      </c>
      <c r="H14835" t="s">
        <v>46</v>
      </c>
      <c r="I14835" t="s">
        <v>5523</v>
      </c>
      <c r="K14835"/>
      <c r="L14835" t="s">
        <v>23663</v>
      </c>
      <c r="M14835" t="s">
        <v>20396</v>
      </c>
      <c r="N14835">
        <v>4</v>
      </c>
      <c r="P14835" t="s">
        <v>20366</v>
      </c>
      <c r="Q14835" t="s">
        <v>23664</v>
      </c>
      <c r="S14835" t="s">
        <v>20368</v>
      </c>
    </row>
    <row r="14836" spans="1:19" x14ac:dyDescent="0.2">
      <c r="A14836">
        <v>2976</v>
      </c>
      <c r="B14836" t="s">
        <v>23662</v>
      </c>
      <c r="C14836" t="s">
        <v>105</v>
      </c>
      <c r="D14836">
        <v>8.7050000000000001</v>
      </c>
      <c r="E14836">
        <v>5</v>
      </c>
      <c r="F14836" t="s">
        <v>23644</v>
      </c>
      <c r="G14836" t="s">
        <v>23125</v>
      </c>
      <c r="H14836" t="s">
        <v>36</v>
      </c>
      <c r="I14836" t="s">
        <v>1335</v>
      </c>
      <c r="J14836" t="s">
        <v>43</v>
      </c>
      <c r="L14836" t="s">
        <v>23663</v>
      </c>
      <c r="M14836" t="s">
        <v>20396</v>
      </c>
      <c r="N14836">
        <v>4</v>
      </c>
      <c r="P14836" t="s">
        <v>20366</v>
      </c>
      <c r="Q14836" t="s">
        <v>23664</v>
      </c>
      <c r="S14836" t="s">
        <v>20368</v>
      </c>
    </row>
    <row r="14837" spans="1:19" x14ac:dyDescent="0.2">
      <c r="A14837">
        <v>2976</v>
      </c>
      <c r="B14837" t="s">
        <v>23662</v>
      </c>
      <c r="C14837" t="s">
        <v>105</v>
      </c>
      <c r="D14837">
        <v>8.6340000000000003</v>
      </c>
      <c r="E14837">
        <v>10</v>
      </c>
      <c r="F14837" t="s">
        <v>23644</v>
      </c>
      <c r="G14837" t="s">
        <v>23125</v>
      </c>
      <c r="H14837" t="s">
        <v>36</v>
      </c>
      <c r="I14837" t="s">
        <v>1335</v>
      </c>
      <c r="J14837" t="s">
        <v>43</v>
      </c>
      <c r="L14837" t="s">
        <v>23663</v>
      </c>
      <c r="M14837" t="s">
        <v>20396</v>
      </c>
      <c r="N14837">
        <v>4</v>
      </c>
      <c r="P14837" t="s">
        <v>20366</v>
      </c>
      <c r="Q14837" t="s">
        <v>23664</v>
      </c>
      <c r="S14837" t="s">
        <v>20368</v>
      </c>
    </row>
    <row r="14838" spans="1:19" x14ac:dyDescent="0.2">
      <c r="A14838">
        <v>2976</v>
      </c>
      <c r="B14838" t="s">
        <v>23662</v>
      </c>
      <c r="C14838" t="s">
        <v>105</v>
      </c>
      <c r="D14838">
        <v>8.5690000000000008</v>
      </c>
      <c r="E14838">
        <v>15</v>
      </c>
      <c r="F14838" t="s">
        <v>23644</v>
      </c>
      <c r="G14838" t="s">
        <v>23125</v>
      </c>
      <c r="H14838" t="s">
        <v>36</v>
      </c>
      <c r="I14838" t="s">
        <v>1335</v>
      </c>
      <c r="J14838" t="s">
        <v>43</v>
      </c>
      <c r="L14838" t="s">
        <v>23663</v>
      </c>
      <c r="M14838" t="s">
        <v>20396</v>
      </c>
      <c r="N14838">
        <v>4</v>
      </c>
      <c r="P14838" t="s">
        <v>20366</v>
      </c>
      <c r="Q14838" t="s">
        <v>23664</v>
      </c>
      <c r="S14838" t="s">
        <v>20368</v>
      </c>
    </row>
    <row r="14839" spans="1:19" x14ac:dyDescent="0.2">
      <c r="A14839">
        <v>2976</v>
      </c>
      <c r="B14839" t="s">
        <v>23662</v>
      </c>
      <c r="C14839" t="s">
        <v>105</v>
      </c>
      <c r="D14839">
        <v>8.5079999999999991</v>
      </c>
      <c r="E14839">
        <v>20</v>
      </c>
      <c r="F14839" t="s">
        <v>23644</v>
      </c>
      <c r="G14839" t="s">
        <v>23125</v>
      </c>
      <c r="H14839" t="s">
        <v>36</v>
      </c>
      <c r="I14839" t="s">
        <v>1335</v>
      </c>
      <c r="J14839" t="s">
        <v>43</v>
      </c>
      <c r="L14839" t="s">
        <v>23663</v>
      </c>
      <c r="M14839" t="s">
        <v>20396</v>
      </c>
      <c r="N14839">
        <v>4</v>
      </c>
      <c r="P14839" t="s">
        <v>20366</v>
      </c>
      <c r="Q14839" t="s">
        <v>23664</v>
      </c>
      <c r="S14839" t="s">
        <v>20368</v>
      </c>
    </row>
    <row r="14840" spans="1:19" x14ac:dyDescent="0.2">
      <c r="A14840">
        <v>2976</v>
      </c>
      <c r="B14840" t="s">
        <v>23662</v>
      </c>
      <c r="C14840" t="s">
        <v>105</v>
      </c>
      <c r="D14840">
        <v>8.4</v>
      </c>
      <c r="E14840">
        <v>30</v>
      </c>
      <c r="F14840" t="s">
        <v>23644</v>
      </c>
      <c r="G14840" t="s">
        <v>23125</v>
      </c>
      <c r="H14840" t="s">
        <v>36</v>
      </c>
      <c r="I14840" t="s">
        <v>1335</v>
      </c>
      <c r="J14840" t="s">
        <v>43</v>
      </c>
      <c r="L14840" t="s">
        <v>23663</v>
      </c>
      <c r="M14840" t="s">
        <v>20396</v>
      </c>
      <c r="N14840">
        <v>4</v>
      </c>
      <c r="P14840" t="s">
        <v>20366</v>
      </c>
      <c r="Q14840" t="s">
        <v>23664</v>
      </c>
      <c r="S14840" t="s">
        <v>20368</v>
      </c>
    </row>
    <row r="14841" spans="1:19" x14ac:dyDescent="0.2">
      <c r="A14841">
        <v>2976</v>
      </c>
      <c r="B14841" t="s">
        <v>23662</v>
      </c>
      <c r="C14841" t="s">
        <v>105</v>
      </c>
      <c r="D14841">
        <v>8.3520000000000003</v>
      </c>
      <c r="E14841">
        <v>35</v>
      </c>
      <c r="F14841" t="s">
        <v>23644</v>
      </c>
      <c r="G14841" t="s">
        <v>23125</v>
      </c>
      <c r="H14841" t="s">
        <v>36</v>
      </c>
      <c r="I14841" t="s">
        <v>1335</v>
      </c>
      <c r="J14841" t="s">
        <v>43</v>
      </c>
      <c r="L14841" t="s">
        <v>23663</v>
      </c>
      <c r="M14841" t="s">
        <v>20396</v>
      </c>
      <c r="N14841">
        <v>4</v>
      </c>
      <c r="P14841" t="s">
        <v>20366</v>
      </c>
      <c r="Q14841" t="s">
        <v>23664</v>
      </c>
      <c r="S14841" t="s">
        <v>20368</v>
      </c>
    </row>
    <row r="14842" spans="1:19" x14ac:dyDescent="0.2">
      <c r="A14842">
        <v>2976</v>
      </c>
      <c r="B14842" t="s">
        <v>23662</v>
      </c>
      <c r="C14842" t="s">
        <v>105</v>
      </c>
      <c r="D14842">
        <v>8.3079999999999998</v>
      </c>
      <c r="E14842">
        <v>40</v>
      </c>
      <c r="F14842" t="s">
        <v>23644</v>
      </c>
      <c r="G14842" t="s">
        <v>23125</v>
      </c>
      <c r="H14842" t="s">
        <v>36</v>
      </c>
      <c r="I14842" t="s">
        <v>1335</v>
      </c>
      <c r="J14842" t="s">
        <v>43</v>
      </c>
      <c r="L14842" t="s">
        <v>23663</v>
      </c>
      <c r="M14842" t="s">
        <v>20396</v>
      </c>
      <c r="N14842">
        <v>4</v>
      </c>
      <c r="P14842" t="s">
        <v>20366</v>
      </c>
      <c r="Q14842" t="s">
        <v>23664</v>
      </c>
      <c r="S14842" t="s">
        <v>20368</v>
      </c>
    </row>
    <row r="14843" spans="1:19" x14ac:dyDescent="0.2">
      <c r="A14843">
        <v>2976</v>
      </c>
      <c r="B14843" t="s">
        <v>23662</v>
      </c>
      <c r="C14843" t="s">
        <v>105</v>
      </c>
      <c r="D14843">
        <v>8.2680000000000007</v>
      </c>
      <c r="E14843">
        <v>45</v>
      </c>
      <c r="F14843" t="s">
        <v>23644</v>
      </c>
      <c r="G14843" t="s">
        <v>23125</v>
      </c>
      <c r="H14843" t="s">
        <v>36</v>
      </c>
      <c r="I14843" t="s">
        <v>1335</v>
      </c>
      <c r="J14843" t="s">
        <v>43</v>
      </c>
      <c r="L14843" t="s">
        <v>23663</v>
      </c>
      <c r="M14843" t="s">
        <v>20396</v>
      </c>
      <c r="N14843">
        <v>4</v>
      </c>
      <c r="P14843" t="s">
        <v>20366</v>
      </c>
      <c r="Q14843" t="s">
        <v>23664</v>
      </c>
      <c r="S14843" t="s">
        <v>20368</v>
      </c>
    </row>
    <row r="14844" spans="1:19" x14ac:dyDescent="0.2">
      <c r="A14844">
        <v>2976</v>
      </c>
      <c r="B14844" t="s">
        <v>23662</v>
      </c>
      <c r="C14844" t="s">
        <v>105</v>
      </c>
      <c r="D14844">
        <v>8.23</v>
      </c>
      <c r="E14844">
        <v>50</v>
      </c>
      <c r="F14844" t="s">
        <v>23644</v>
      </c>
      <c r="G14844" t="s">
        <v>23125</v>
      </c>
      <c r="H14844" t="s">
        <v>36</v>
      </c>
      <c r="I14844" t="s">
        <v>1335</v>
      </c>
      <c r="J14844" t="s">
        <v>43</v>
      </c>
      <c r="L14844" t="s">
        <v>23663</v>
      </c>
      <c r="M14844" t="s">
        <v>20396</v>
      </c>
      <c r="N14844">
        <v>4</v>
      </c>
      <c r="P14844" t="s">
        <v>20366</v>
      </c>
      <c r="Q14844" t="s">
        <v>23664</v>
      </c>
      <c r="S14844" t="s">
        <v>20368</v>
      </c>
    </row>
    <row r="14845" spans="1:19" x14ac:dyDescent="0.2">
      <c r="A14845">
        <v>2977</v>
      </c>
      <c r="B14845" t="s">
        <v>23666</v>
      </c>
      <c r="C14845" t="s">
        <v>105</v>
      </c>
      <c r="D14845">
        <v>9.0310000000000006</v>
      </c>
      <c r="E14845">
        <v>25</v>
      </c>
      <c r="F14845" t="s">
        <v>23667</v>
      </c>
      <c r="G14845" t="s">
        <v>23125</v>
      </c>
      <c r="H14845" t="s">
        <v>36</v>
      </c>
      <c r="I14845" t="s">
        <v>2150</v>
      </c>
      <c r="L14845" t="s">
        <v>23668</v>
      </c>
      <c r="M14845" t="s">
        <v>20396</v>
      </c>
      <c r="N14845">
        <v>4</v>
      </c>
      <c r="P14845" t="s">
        <v>20366</v>
      </c>
      <c r="Q14845" t="s">
        <v>23669</v>
      </c>
      <c r="S14845" t="s">
        <v>20368</v>
      </c>
    </row>
    <row r="14846" spans="1:19" hidden="1" x14ac:dyDescent="0.2">
      <c r="A14846">
        <v>2977</v>
      </c>
      <c r="B14846" t="s">
        <v>23666</v>
      </c>
      <c r="C14846" t="s">
        <v>105</v>
      </c>
      <c r="D14846">
        <v>9.0299999999999994</v>
      </c>
      <c r="E14846">
        <v>25</v>
      </c>
      <c r="F14846" t="s">
        <v>23670</v>
      </c>
      <c r="G14846" t="s">
        <v>31</v>
      </c>
      <c r="H14846" t="s">
        <v>46</v>
      </c>
      <c r="I14846" t="s">
        <v>5200</v>
      </c>
      <c r="K14846"/>
      <c r="L14846" t="s">
        <v>23668</v>
      </c>
      <c r="M14846" t="s">
        <v>20396</v>
      </c>
      <c r="N14846">
        <v>4</v>
      </c>
      <c r="P14846" t="s">
        <v>20366</v>
      </c>
      <c r="Q14846" t="s">
        <v>23669</v>
      </c>
      <c r="S14846" t="s">
        <v>20368</v>
      </c>
    </row>
    <row r="14847" spans="1:19" hidden="1" x14ac:dyDescent="0.2">
      <c r="A14847">
        <v>2977</v>
      </c>
      <c r="B14847" t="s">
        <v>23666</v>
      </c>
      <c r="C14847" t="s">
        <v>105</v>
      </c>
      <c r="D14847">
        <v>9</v>
      </c>
      <c r="E14847">
        <v>25</v>
      </c>
      <c r="F14847" t="s">
        <v>23671</v>
      </c>
      <c r="G14847" t="s">
        <v>2615</v>
      </c>
      <c r="H14847" t="s">
        <v>46</v>
      </c>
      <c r="I14847" t="s">
        <v>3382</v>
      </c>
      <c r="K14847"/>
      <c r="L14847" t="s">
        <v>23668</v>
      </c>
      <c r="M14847" t="s">
        <v>20396</v>
      </c>
      <c r="N14847">
        <v>4</v>
      </c>
      <c r="P14847" t="s">
        <v>20366</v>
      </c>
      <c r="Q14847" t="s">
        <v>23669</v>
      </c>
      <c r="S14847" t="s">
        <v>20368</v>
      </c>
    </row>
    <row r="14848" spans="1:19" hidden="1" x14ac:dyDescent="0.2">
      <c r="A14848">
        <v>2977</v>
      </c>
      <c r="B14848" t="s">
        <v>23666</v>
      </c>
      <c r="C14848" t="s">
        <v>105</v>
      </c>
      <c r="D14848">
        <v>8.75</v>
      </c>
      <c r="E14848">
        <v>25</v>
      </c>
      <c r="F14848" t="s">
        <v>20530</v>
      </c>
      <c r="G14848" t="s">
        <v>55</v>
      </c>
      <c r="H14848" t="s">
        <v>46</v>
      </c>
      <c r="I14848" t="s">
        <v>2916</v>
      </c>
      <c r="K14848"/>
      <c r="L14848" t="s">
        <v>23668</v>
      </c>
      <c r="M14848" t="s">
        <v>20396</v>
      </c>
      <c r="N14848">
        <v>4</v>
      </c>
      <c r="P14848" t="s">
        <v>20366</v>
      </c>
      <c r="Q14848" t="s">
        <v>23669</v>
      </c>
      <c r="S14848" t="s">
        <v>20368</v>
      </c>
    </row>
    <row r="14849" spans="1:19" hidden="1" x14ac:dyDescent="0.2">
      <c r="A14849">
        <v>2977</v>
      </c>
      <c r="B14849" t="s">
        <v>23666</v>
      </c>
      <c r="C14849" t="s">
        <v>105</v>
      </c>
      <c r="D14849">
        <v>9.06</v>
      </c>
      <c r="E14849">
        <v>25</v>
      </c>
      <c r="F14849" t="s">
        <v>20587</v>
      </c>
      <c r="G14849" t="s">
        <v>55</v>
      </c>
      <c r="H14849" t="s">
        <v>46</v>
      </c>
      <c r="I14849" t="s">
        <v>5523</v>
      </c>
      <c r="K14849"/>
      <c r="L14849" t="s">
        <v>23668</v>
      </c>
      <c r="M14849" t="s">
        <v>20396</v>
      </c>
      <c r="N14849">
        <v>4</v>
      </c>
      <c r="P14849" t="s">
        <v>20366</v>
      </c>
      <c r="Q14849" t="s">
        <v>23669</v>
      </c>
      <c r="S14849" t="s">
        <v>20368</v>
      </c>
    </row>
    <row r="14850" spans="1:19" x14ac:dyDescent="0.2">
      <c r="A14850">
        <v>2977</v>
      </c>
      <c r="B14850" t="s">
        <v>23666</v>
      </c>
      <c r="C14850" t="s">
        <v>105</v>
      </c>
      <c r="D14850">
        <v>9.2490000000000006</v>
      </c>
      <c r="E14850">
        <v>10</v>
      </c>
      <c r="F14850" t="s">
        <v>23667</v>
      </c>
      <c r="G14850" t="s">
        <v>23125</v>
      </c>
      <c r="H14850" t="s">
        <v>36</v>
      </c>
      <c r="I14850" t="s">
        <v>2150</v>
      </c>
      <c r="L14850" t="s">
        <v>23668</v>
      </c>
      <c r="M14850" t="s">
        <v>20396</v>
      </c>
      <c r="N14850">
        <v>4</v>
      </c>
      <c r="P14850" t="s">
        <v>20366</v>
      </c>
      <c r="Q14850" t="s">
        <v>23669</v>
      </c>
      <c r="S14850" t="s">
        <v>20368</v>
      </c>
    </row>
    <row r="14851" spans="1:19" x14ac:dyDescent="0.2">
      <c r="A14851">
        <v>2977</v>
      </c>
      <c r="B14851" t="s">
        <v>23666</v>
      </c>
      <c r="C14851" t="s">
        <v>105</v>
      </c>
      <c r="D14851">
        <v>9.1720000000000006</v>
      </c>
      <c r="E14851">
        <v>15</v>
      </c>
      <c r="F14851" t="s">
        <v>23667</v>
      </c>
      <c r="G14851" t="s">
        <v>23125</v>
      </c>
      <c r="H14851" t="s">
        <v>36</v>
      </c>
      <c r="I14851" t="s">
        <v>2150</v>
      </c>
      <c r="L14851" t="s">
        <v>23668</v>
      </c>
      <c r="M14851" t="s">
        <v>20396</v>
      </c>
      <c r="N14851">
        <v>4</v>
      </c>
      <c r="P14851" t="s">
        <v>20366</v>
      </c>
      <c r="Q14851" t="s">
        <v>23669</v>
      </c>
      <c r="S14851" t="s">
        <v>20368</v>
      </c>
    </row>
    <row r="14852" spans="1:19" x14ac:dyDescent="0.2">
      <c r="A14852">
        <v>2977</v>
      </c>
      <c r="B14852" t="s">
        <v>23666</v>
      </c>
      <c r="C14852" t="s">
        <v>105</v>
      </c>
      <c r="D14852">
        <v>9.0990000000000002</v>
      </c>
      <c r="E14852">
        <v>20</v>
      </c>
      <c r="F14852" t="s">
        <v>23667</v>
      </c>
      <c r="G14852" t="s">
        <v>23125</v>
      </c>
      <c r="H14852" t="s">
        <v>36</v>
      </c>
      <c r="I14852" t="s">
        <v>2150</v>
      </c>
      <c r="L14852" t="s">
        <v>23668</v>
      </c>
      <c r="M14852" t="s">
        <v>20396</v>
      </c>
      <c r="N14852">
        <v>4</v>
      </c>
      <c r="P14852" t="s">
        <v>20366</v>
      </c>
      <c r="Q14852" t="s">
        <v>23669</v>
      </c>
      <c r="S14852" t="s">
        <v>20368</v>
      </c>
    </row>
    <row r="14853" spans="1:19" x14ac:dyDescent="0.2">
      <c r="A14853">
        <v>2977</v>
      </c>
      <c r="B14853" t="s">
        <v>23666</v>
      </c>
      <c r="C14853" t="s">
        <v>105</v>
      </c>
      <c r="D14853">
        <v>8.9670000000000005</v>
      </c>
      <c r="E14853">
        <v>30</v>
      </c>
      <c r="F14853" t="s">
        <v>23667</v>
      </c>
      <c r="G14853" t="s">
        <v>23125</v>
      </c>
      <c r="H14853" t="s">
        <v>36</v>
      </c>
      <c r="I14853" t="s">
        <v>2150</v>
      </c>
      <c r="L14853" t="s">
        <v>23668</v>
      </c>
      <c r="M14853" t="s">
        <v>20396</v>
      </c>
      <c r="N14853">
        <v>4</v>
      </c>
      <c r="P14853" t="s">
        <v>20366</v>
      </c>
      <c r="Q14853" t="s">
        <v>23669</v>
      </c>
      <c r="S14853" t="s">
        <v>20368</v>
      </c>
    </row>
    <row r="14854" spans="1:19" x14ac:dyDescent="0.2">
      <c r="A14854">
        <v>2977</v>
      </c>
      <c r="B14854" t="s">
        <v>23666</v>
      </c>
      <c r="C14854" t="s">
        <v>105</v>
      </c>
      <c r="D14854">
        <v>8.907</v>
      </c>
      <c r="E14854">
        <v>35</v>
      </c>
      <c r="F14854" t="s">
        <v>23667</v>
      </c>
      <c r="G14854" t="s">
        <v>23125</v>
      </c>
      <c r="H14854" t="s">
        <v>36</v>
      </c>
      <c r="I14854" t="s">
        <v>2150</v>
      </c>
      <c r="L14854" t="s">
        <v>23668</v>
      </c>
      <c r="M14854" t="s">
        <v>20396</v>
      </c>
      <c r="N14854">
        <v>4</v>
      </c>
      <c r="P14854" t="s">
        <v>20366</v>
      </c>
      <c r="Q14854" t="s">
        <v>23669</v>
      </c>
      <c r="S14854" t="s">
        <v>20368</v>
      </c>
    </row>
    <row r="14855" spans="1:19" x14ac:dyDescent="0.2">
      <c r="A14855">
        <v>2977</v>
      </c>
      <c r="B14855" t="s">
        <v>23666</v>
      </c>
      <c r="C14855" t="s">
        <v>105</v>
      </c>
      <c r="D14855">
        <v>8.8529999999999998</v>
      </c>
      <c r="E14855">
        <v>40</v>
      </c>
      <c r="F14855" t="s">
        <v>23667</v>
      </c>
      <c r="G14855" t="s">
        <v>23125</v>
      </c>
      <c r="H14855" t="s">
        <v>36</v>
      </c>
      <c r="I14855" t="s">
        <v>2150</v>
      </c>
      <c r="L14855" t="s">
        <v>23668</v>
      </c>
      <c r="M14855" t="s">
        <v>20396</v>
      </c>
      <c r="N14855">
        <v>4</v>
      </c>
      <c r="P14855" t="s">
        <v>20366</v>
      </c>
      <c r="Q14855" t="s">
        <v>23669</v>
      </c>
      <c r="S14855" t="s">
        <v>20368</v>
      </c>
    </row>
    <row r="14856" spans="1:19" x14ac:dyDescent="0.2">
      <c r="A14856">
        <v>2977</v>
      </c>
      <c r="B14856" t="s">
        <v>23666</v>
      </c>
      <c r="C14856" t="s">
        <v>105</v>
      </c>
      <c r="D14856">
        <v>8.8010000000000002</v>
      </c>
      <c r="E14856">
        <v>45</v>
      </c>
      <c r="F14856" t="s">
        <v>23667</v>
      </c>
      <c r="G14856" t="s">
        <v>23125</v>
      </c>
      <c r="H14856" t="s">
        <v>36</v>
      </c>
      <c r="I14856" t="s">
        <v>2150</v>
      </c>
      <c r="L14856" t="s">
        <v>23668</v>
      </c>
      <c r="M14856" t="s">
        <v>20396</v>
      </c>
      <c r="N14856">
        <v>4</v>
      </c>
      <c r="P14856" t="s">
        <v>20366</v>
      </c>
      <c r="Q14856" t="s">
        <v>23669</v>
      </c>
      <c r="S14856" t="s">
        <v>20368</v>
      </c>
    </row>
    <row r="14857" spans="1:19" x14ac:dyDescent="0.2">
      <c r="A14857">
        <v>2977</v>
      </c>
      <c r="B14857" t="s">
        <v>23666</v>
      </c>
      <c r="C14857" t="s">
        <v>105</v>
      </c>
      <c r="D14857">
        <v>8.7530000000000001</v>
      </c>
      <c r="E14857">
        <v>50</v>
      </c>
      <c r="F14857" t="s">
        <v>23667</v>
      </c>
      <c r="G14857" t="s">
        <v>23125</v>
      </c>
      <c r="H14857" t="s">
        <v>36</v>
      </c>
      <c r="I14857" t="s">
        <v>2150</v>
      </c>
      <c r="L14857" t="s">
        <v>23668</v>
      </c>
      <c r="M14857" t="s">
        <v>20396</v>
      </c>
      <c r="N14857">
        <v>4</v>
      </c>
      <c r="P14857" t="s">
        <v>20366</v>
      </c>
      <c r="Q14857" t="s">
        <v>23669</v>
      </c>
      <c r="S14857" t="s">
        <v>20368</v>
      </c>
    </row>
    <row r="14858" spans="1:19" x14ac:dyDescent="0.2">
      <c r="A14858">
        <v>2977</v>
      </c>
      <c r="B14858" t="s">
        <v>23666</v>
      </c>
      <c r="C14858" t="s">
        <v>105</v>
      </c>
      <c r="D14858">
        <v>8.7080000000000002</v>
      </c>
      <c r="E14858">
        <v>55</v>
      </c>
      <c r="F14858" t="s">
        <v>23667</v>
      </c>
      <c r="G14858" t="s">
        <v>23125</v>
      </c>
      <c r="H14858" t="s">
        <v>36</v>
      </c>
      <c r="I14858" t="s">
        <v>2150</v>
      </c>
      <c r="L14858" t="s">
        <v>23668</v>
      </c>
      <c r="M14858" t="s">
        <v>20396</v>
      </c>
      <c r="N14858">
        <v>4</v>
      </c>
      <c r="P14858" t="s">
        <v>20366</v>
      </c>
      <c r="Q14858" t="s">
        <v>23669</v>
      </c>
      <c r="S14858" t="s">
        <v>20368</v>
      </c>
    </row>
    <row r="14859" spans="1:19" x14ac:dyDescent="0.2">
      <c r="A14859">
        <v>2977</v>
      </c>
      <c r="B14859" t="s">
        <v>23666</v>
      </c>
      <c r="C14859" t="s">
        <v>105</v>
      </c>
      <c r="D14859">
        <v>8.6660000000000004</v>
      </c>
      <c r="E14859">
        <v>60</v>
      </c>
      <c r="F14859" t="s">
        <v>23667</v>
      </c>
      <c r="G14859" t="s">
        <v>23125</v>
      </c>
      <c r="H14859" t="s">
        <v>36</v>
      </c>
      <c r="I14859" t="s">
        <v>2150</v>
      </c>
      <c r="L14859" t="s">
        <v>23668</v>
      </c>
      <c r="M14859" t="s">
        <v>20396</v>
      </c>
      <c r="N14859">
        <v>4</v>
      </c>
      <c r="P14859" t="s">
        <v>20366</v>
      </c>
      <c r="Q14859" t="s">
        <v>23669</v>
      </c>
      <c r="S14859" t="s">
        <v>20368</v>
      </c>
    </row>
    <row r="14860" spans="1:19" x14ac:dyDescent="0.2">
      <c r="A14860">
        <v>2978</v>
      </c>
      <c r="B14860" t="s">
        <v>23672</v>
      </c>
      <c r="C14860" t="s">
        <v>105</v>
      </c>
      <c r="D14860">
        <v>9.3659999999999997</v>
      </c>
      <c r="E14860">
        <v>23.6</v>
      </c>
      <c r="F14860" t="s">
        <v>23673</v>
      </c>
      <c r="G14860" t="s">
        <v>23125</v>
      </c>
      <c r="H14860" t="s">
        <v>36</v>
      </c>
      <c r="I14860" t="s">
        <v>2140</v>
      </c>
      <c r="J14860" t="s">
        <v>43</v>
      </c>
      <c r="K14860" s="4" t="e">
        <f>- Other values in E20 and H51</f>
        <v>#NAME?</v>
      </c>
      <c r="L14860" t="s">
        <v>23674</v>
      </c>
      <c r="M14860" t="s">
        <v>20396</v>
      </c>
      <c r="N14860">
        <v>4</v>
      </c>
      <c r="P14860" t="s">
        <v>20366</v>
      </c>
      <c r="Q14860" t="s">
        <v>23675</v>
      </c>
      <c r="S14860" t="s">
        <v>20368</v>
      </c>
    </row>
    <row r="14861" spans="1:19" hidden="1" x14ac:dyDescent="0.2">
      <c r="A14861">
        <v>2978</v>
      </c>
      <c r="B14861" t="s">
        <v>23672</v>
      </c>
      <c r="C14861" t="s">
        <v>105</v>
      </c>
      <c r="D14861">
        <v>9.36</v>
      </c>
      <c r="E14861">
        <v>25</v>
      </c>
      <c r="F14861" t="s">
        <v>23670</v>
      </c>
      <c r="G14861" t="s">
        <v>31</v>
      </c>
      <c r="H14861" t="s">
        <v>46</v>
      </c>
      <c r="I14861" t="s">
        <v>5200</v>
      </c>
      <c r="K14861" t="e">
        <f>- Other values in E20 and H51</f>
        <v>#NAME?</v>
      </c>
      <c r="L14861" t="s">
        <v>23674</v>
      </c>
      <c r="M14861" t="s">
        <v>20396</v>
      </c>
      <c r="N14861">
        <v>4</v>
      </c>
      <c r="P14861" t="s">
        <v>20366</v>
      </c>
      <c r="Q14861" t="s">
        <v>23675</v>
      </c>
      <c r="S14861" t="s">
        <v>20368</v>
      </c>
    </row>
    <row r="14862" spans="1:19" hidden="1" x14ac:dyDescent="0.2">
      <c r="A14862">
        <v>2978</v>
      </c>
      <c r="B14862" t="s">
        <v>23672</v>
      </c>
      <c r="C14862" t="s">
        <v>105</v>
      </c>
      <c r="D14862">
        <v>9.06</v>
      </c>
      <c r="E14862">
        <v>25</v>
      </c>
      <c r="F14862" t="s">
        <v>20530</v>
      </c>
      <c r="G14862" t="s">
        <v>55</v>
      </c>
      <c r="H14862" t="s">
        <v>46</v>
      </c>
      <c r="I14862" t="s">
        <v>2916</v>
      </c>
      <c r="K14862" t="e">
        <f>- Other values in E20 and H51</f>
        <v>#NAME?</v>
      </c>
      <c r="L14862" t="s">
        <v>23674</v>
      </c>
      <c r="M14862" t="s">
        <v>20396</v>
      </c>
      <c r="N14862">
        <v>4</v>
      </c>
      <c r="P14862" t="s">
        <v>20366</v>
      </c>
      <c r="Q14862" t="s">
        <v>23675</v>
      </c>
      <c r="S14862" t="s">
        <v>20368</v>
      </c>
    </row>
    <row r="14863" spans="1:19" hidden="1" x14ac:dyDescent="0.2">
      <c r="A14863">
        <v>2978</v>
      </c>
      <c r="B14863" t="s">
        <v>23672</v>
      </c>
      <c r="C14863" t="s">
        <v>105</v>
      </c>
      <c r="D14863">
        <v>9.17</v>
      </c>
      <c r="E14863">
        <v>25</v>
      </c>
      <c r="F14863" t="s">
        <v>23132</v>
      </c>
      <c r="G14863" t="s">
        <v>55</v>
      </c>
      <c r="H14863" t="s">
        <v>46</v>
      </c>
      <c r="I14863" t="s">
        <v>219</v>
      </c>
      <c r="K14863" t="e">
        <f>- Other values in E20 and H51</f>
        <v>#NAME?</v>
      </c>
      <c r="L14863" t="s">
        <v>23674</v>
      </c>
      <c r="M14863" t="s">
        <v>20396</v>
      </c>
      <c r="N14863">
        <v>4</v>
      </c>
      <c r="P14863" t="s">
        <v>20366</v>
      </c>
      <c r="Q14863" t="s">
        <v>23675</v>
      </c>
      <c r="S14863" t="s">
        <v>20368</v>
      </c>
    </row>
    <row r="14864" spans="1:19" hidden="1" x14ac:dyDescent="0.2">
      <c r="A14864">
        <v>2978</v>
      </c>
      <c r="B14864" t="s">
        <v>23672</v>
      </c>
      <c r="C14864" t="s">
        <v>105</v>
      </c>
      <c r="D14864">
        <v>9.35</v>
      </c>
      <c r="E14864">
        <v>25</v>
      </c>
      <c r="F14864" t="s">
        <v>23132</v>
      </c>
      <c r="G14864" t="s">
        <v>31</v>
      </c>
      <c r="H14864" t="s">
        <v>23</v>
      </c>
      <c r="I14864" t="s">
        <v>14686</v>
      </c>
      <c r="K14864" t="e">
        <f>- Other values in E20 and H51</f>
        <v>#NAME?</v>
      </c>
      <c r="L14864" t="s">
        <v>23674</v>
      </c>
      <c r="M14864" t="s">
        <v>20396</v>
      </c>
      <c r="N14864">
        <v>4</v>
      </c>
      <c r="P14864" t="s">
        <v>20366</v>
      </c>
      <c r="Q14864" t="s">
        <v>23675</v>
      </c>
      <c r="S14864" t="s">
        <v>20368</v>
      </c>
    </row>
    <row r="14865" spans="1:19" hidden="1" x14ac:dyDescent="0.2">
      <c r="A14865">
        <v>2978</v>
      </c>
      <c r="B14865" t="s">
        <v>23672</v>
      </c>
      <c r="C14865" t="s">
        <v>20381</v>
      </c>
      <c r="D14865">
        <v>9.94</v>
      </c>
      <c r="E14865" t="s">
        <v>414</v>
      </c>
      <c r="F14865" t="s">
        <v>23132</v>
      </c>
      <c r="G14865" t="s">
        <v>31</v>
      </c>
      <c r="H14865" t="s">
        <v>23</v>
      </c>
      <c r="I14865" t="s">
        <v>14686</v>
      </c>
      <c r="K14865" t="e">
        <f>- Other values in E20 and H51</f>
        <v>#NAME?</v>
      </c>
      <c r="L14865" t="s">
        <v>23674</v>
      </c>
      <c r="M14865" t="s">
        <v>20396</v>
      </c>
      <c r="N14865">
        <v>4</v>
      </c>
      <c r="P14865" t="s">
        <v>20366</v>
      </c>
      <c r="Q14865" t="s">
        <v>23675</v>
      </c>
      <c r="S14865" t="s">
        <v>20368</v>
      </c>
    </row>
    <row r="14866" spans="1:19" hidden="1" x14ac:dyDescent="0.2">
      <c r="A14866">
        <v>2978</v>
      </c>
      <c r="B14866" t="s">
        <v>23672</v>
      </c>
      <c r="C14866" t="s">
        <v>23676</v>
      </c>
      <c r="D14866">
        <v>2.9</v>
      </c>
      <c r="F14866" t="s">
        <v>23677</v>
      </c>
      <c r="G14866" t="s">
        <v>23136</v>
      </c>
      <c r="H14866" t="s">
        <v>2675</v>
      </c>
      <c r="I14866" t="s">
        <v>8870</v>
      </c>
      <c r="K14866" t="e">
        <f>- Other values in E20 and H51</f>
        <v>#NAME?</v>
      </c>
      <c r="L14866" t="s">
        <v>23674</v>
      </c>
      <c r="M14866" t="s">
        <v>20396</v>
      </c>
      <c r="N14866">
        <v>4</v>
      </c>
      <c r="P14866" t="s">
        <v>20366</v>
      </c>
      <c r="Q14866" t="s">
        <v>23675</v>
      </c>
      <c r="S14866" t="s">
        <v>20368</v>
      </c>
    </row>
    <row r="14867" spans="1:19" x14ac:dyDescent="0.2">
      <c r="A14867">
        <v>2978</v>
      </c>
      <c r="B14867" t="s">
        <v>23672</v>
      </c>
      <c r="C14867" t="s">
        <v>105</v>
      </c>
      <c r="D14867">
        <v>9.641</v>
      </c>
      <c r="E14867">
        <v>5.7</v>
      </c>
      <c r="F14867" t="s">
        <v>23673</v>
      </c>
      <c r="G14867" t="s">
        <v>23125</v>
      </c>
      <c r="H14867" t="s">
        <v>36</v>
      </c>
      <c r="I14867" t="s">
        <v>2140</v>
      </c>
      <c r="J14867" t="s">
        <v>43</v>
      </c>
      <c r="K14867" s="4" t="e">
        <f>- Other values in E20 and H51</f>
        <v>#NAME?</v>
      </c>
      <c r="L14867" t="s">
        <v>23674</v>
      </c>
      <c r="M14867" t="s">
        <v>20396</v>
      </c>
      <c r="N14867">
        <v>4</v>
      </c>
      <c r="P14867" t="s">
        <v>20366</v>
      </c>
      <c r="Q14867" t="s">
        <v>23675</v>
      </c>
      <c r="S14867" t="s">
        <v>20368</v>
      </c>
    </row>
    <row r="14868" spans="1:19" x14ac:dyDescent="0.2">
      <c r="A14868">
        <v>2978</v>
      </c>
      <c r="B14868" t="s">
        <v>23672</v>
      </c>
      <c r="C14868" t="s">
        <v>105</v>
      </c>
      <c r="D14868">
        <v>9.5809999999999995</v>
      </c>
      <c r="E14868">
        <v>9.4</v>
      </c>
      <c r="F14868" t="s">
        <v>23673</v>
      </c>
      <c r="G14868" t="s">
        <v>23125</v>
      </c>
      <c r="H14868" t="s">
        <v>36</v>
      </c>
      <c r="I14868" t="s">
        <v>2140</v>
      </c>
      <c r="J14868" t="s">
        <v>43</v>
      </c>
      <c r="K14868" s="4" t="e">
        <f>- Other values in E20 and H51</f>
        <v>#NAME?</v>
      </c>
      <c r="L14868" t="s">
        <v>23674</v>
      </c>
      <c r="M14868" t="s">
        <v>20396</v>
      </c>
      <c r="N14868">
        <v>4</v>
      </c>
      <c r="P14868" t="s">
        <v>20366</v>
      </c>
      <c r="Q14868" t="s">
        <v>23675</v>
      </c>
      <c r="S14868" t="s">
        <v>20368</v>
      </c>
    </row>
    <row r="14869" spans="1:19" x14ac:dyDescent="0.2">
      <c r="A14869">
        <v>2978</v>
      </c>
      <c r="B14869" t="s">
        <v>23672</v>
      </c>
      <c r="C14869" t="s">
        <v>105</v>
      </c>
      <c r="D14869">
        <v>9.4809999999999999</v>
      </c>
      <c r="E14869">
        <v>15.1</v>
      </c>
      <c r="F14869" t="s">
        <v>23673</v>
      </c>
      <c r="G14869" t="s">
        <v>23125</v>
      </c>
      <c r="H14869" t="s">
        <v>36</v>
      </c>
      <c r="I14869" t="s">
        <v>2140</v>
      </c>
      <c r="J14869" t="s">
        <v>43</v>
      </c>
      <c r="K14869" s="4" t="e">
        <f>- Other values in E20 and H51</f>
        <v>#NAME?</v>
      </c>
      <c r="L14869" t="s">
        <v>23674</v>
      </c>
      <c r="M14869" t="s">
        <v>20396</v>
      </c>
      <c r="N14869">
        <v>4</v>
      </c>
      <c r="P14869" t="s">
        <v>20366</v>
      </c>
      <c r="Q14869" t="s">
        <v>23675</v>
      </c>
      <c r="S14869" t="s">
        <v>20368</v>
      </c>
    </row>
    <row r="14870" spans="1:19" x14ac:dyDescent="0.2">
      <c r="A14870">
        <v>2978</v>
      </c>
      <c r="B14870" t="s">
        <v>23672</v>
      </c>
      <c r="C14870" t="s">
        <v>105</v>
      </c>
      <c r="D14870">
        <v>9.2439999999999998</v>
      </c>
      <c r="E14870">
        <v>31.9</v>
      </c>
      <c r="F14870" t="s">
        <v>23673</v>
      </c>
      <c r="G14870" t="s">
        <v>23125</v>
      </c>
      <c r="H14870" t="s">
        <v>36</v>
      </c>
      <c r="I14870" t="s">
        <v>2140</v>
      </c>
      <c r="J14870" t="s">
        <v>43</v>
      </c>
      <c r="K14870" s="4" t="e">
        <f>- Other values in E20 and H51</f>
        <v>#NAME?</v>
      </c>
      <c r="L14870" t="s">
        <v>23674</v>
      </c>
      <c r="M14870" t="s">
        <v>20396</v>
      </c>
      <c r="N14870">
        <v>4</v>
      </c>
      <c r="P14870" t="s">
        <v>20366</v>
      </c>
      <c r="Q14870" t="s">
        <v>23675</v>
      </c>
      <c r="S14870" t="s">
        <v>20368</v>
      </c>
    </row>
    <row r="14871" spans="1:19" x14ac:dyDescent="0.2">
      <c r="A14871">
        <v>2978</v>
      </c>
      <c r="B14871" t="s">
        <v>23672</v>
      </c>
      <c r="C14871" t="s">
        <v>105</v>
      </c>
      <c r="D14871">
        <v>9.1519999999999992</v>
      </c>
      <c r="E14871">
        <v>39.700000000000003</v>
      </c>
      <c r="F14871" t="s">
        <v>23673</v>
      </c>
      <c r="G14871" t="s">
        <v>23125</v>
      </c>
      <c r="H14871" t="s">
        <v>36</v>
      </c>
      <c r="I14871" t="s">
        <v>2140</v>
      </c>
      <c r="J14871" t="s">
        <v>43</v>
      </c>
      <c r="K14871" s="4" t="e">
        <f>- Other values in E20 and H51</f>
        <v>#NAME?</v>
      </c>
      <c r="L14871" t="s">
        <v>23674</v>
      </c>
      <c r="M14871" t="s">
        <v>20396</v>
      </c>
      <c r="N14871">
        <v>4</v>
      </c>
      <c r="P14871" t="s">
        <v>20366</v>
      </c>
      <c r="Q14871" t="s">
        <v>23675</v>
      </c>
      <c r="S14871" t="s">
        <v>20368</v>
      </c>
    </row>
    <row r="14872" spans="1:19" x14ac:dyDescent="0.2">
      <c r="A14872">
        <v>2978</v>
      </c>
      <c r="B14872" t="s">
        <v>23672</v>
      </c>
      <c r="C14872" t="s">
        <v>105</v>
      </c>
      <c r="D14872">
        <v>9.0730000000000004</v>
      </c>
      <c r="E14872">
        <v>45.3</v>
      </c>
      <c r="F14872" t="s">
        <v>23673</v>
      </c>
      <c r="G14872" t="s">
        <v>23125</v>
      </c>
      <c r="H14872" t="s">
        <v>36</v>
      </c>
      <c r="I14872" t="s">
        <v>2140</v>
      </c>
      <c r="J14872" t="s">
        <v>43</v>
      </c>
      <c r="K14872" s="4" t="e">
        <f>- Other values in E20 and H51</f>
        <v>#NAME?</v>
      </c>
      <c r="L14872" t="s">
        <v>23674</v>
      </c>
      <c r="M14872" t="s">
        <v>20396</v>
      </c>
      <c r="N14872">
        <v>4</v>
      </c>
      <c r="P14872" t="s">
        <v>20366</v>
      </c>
      <c r="Q14872" t="s">
        <v>23675</v>
      </c>
      <c r="S14872" t="s">
        <v>20368</v>
      </c>
    </row>
    <row r="14873" spans="1:19" x14ac:dyDescent="0.2">
      <c r="A14873">
        <v>2978</v>
      </c>
      <c r="B14873" t="s">
        <v>23672</v>
      </c>
      <c r="C14873" t="s">
        <v>105</v>
      </c>
      <c r="D14873">
        <v>9.0190000000000001</v>
      </c>
      <c r="E14873">
        <v>50.8</v>
      </c>
      <c r="F14873" t="s">
        <v>23673</v>
      </c>
      <c r="G14873" t="s">
        <v>23125</v>
      </c>
      <c r="H14873" t="s">
        <v>36</v>
      </c>
      <c r="I14873" t="s">
        <v>2140</v>
      </c>
      <c r="J14873" t="s">
        <v>43</v>
      </c>
      <c r="K14873" s="4" t="e">
        <f>- Other values in E20 and H51</f>
        <v>#NAME?</v>
      </c>
      <c r="L14873" t="s">
        <v>23674</v>
      </c>
      <c r="M14873" t="s">
        <v>20396</v>
      </c>
      <c r="N14873">
        <v>4</v>
      </c>
      <c r="P14873" t="s">
        <v>20366</v>
      </c>
      <c r="Q14873" t="s">
        <v>23675</v>
      </c>
      <c r="S14873" t="s">
        <v>20368</v>
      </c>
    </row>
    <row r="14874" spans="1:19" x14ac:dyDescent="0.2">
      <c r="A14874">
        <v>2978</v>
      </c>
      <c r="B14874" t="s">
        <v>23672</v>
      </c>
      <c r="C14874" t="s">
        <v>105</v>
      </c>
      <c r="D14874">
        <v>8.9710000000000001</v>
      </c>
      <c r="E14874">
        <v>56</v>
      </c>
      <c r="F14874" t="s">
        <v>23673</v>
      </c>
      <c r="G14874" t="s">
        <v>23125</v>
      </c>
      <c r="H14874" t="s">
        <v>36</v>
      </c>
      <c r="I14874" t="s">
        <v>2140</v>
      </c>
      <c r="J14874" t="s">
        <v>43</v>
      </c>
      <c r="K14874" s="4" t="e">
        <f>- Other values in E20 and H51</f>
        <v>#NAME?</v>
      </c>
      <c r="L14874" t="s">
        <v>23674</v>
      </c>
      <c r="M14874" t="s">
        <v>20396</v>
      </c>
      <c r="N14874">
        <v>4</v>
      </c>
      <c r="P14874" t="s">
        <v>20366</v>
      </c>
      <c r="Q14874" t="s">
        <v>23675</v>
      </c>
      <c r="S14874" t="s">
        <v>20368</v>
      </c>
    </row>
    <row r="14875" spans="1:19" x14ac:dyDescent="0.2">
      <c r="A14875">
        <v>2978</v>
      </c>
      <c r="B14875" t="s">
        <v>23672</v>
      </c>
      <c r="C14875" t="s">
        <v>105</v>
      </c>
      <c r="D14875">
        <v>8.9469999999999992</v>
      </c>
      <c r="E14875">
        <v>58.6</v>
      </c>
      <c r="F14875" t="s">
        <v>23673</v>
      </c>
      <c r="G14875" t="s">
        <v>23125</v>
      </c>
      <c r="H14875" t="s">
        <v>36</v>
      </c>
      <c r="I14875" t="s">
        <v>2140</v>
      </c>
      <c r="J14875" t="s">
        <v>43</v>
      </c>
      <c r="K14875" s="4" t="e">
        <f>- Other values in E20 and H51</f>
        <v>#NAME?</v>
      </c>
      <c r="L14875" t="s">
        <v>23674</v>
      </c>
      <c r="M14875" t="s">
        <v>20396</v>
      </c>
      <c r="N14875">
        <v>4</v>
      </c>
      <c r="P14875" t="s">
        <v>20366</v>
      </c>
      <c r="Q14875" t="s">
        <v>23675</v>
      </c>
      <c r="S14875" t="s">
        <v>20368</v>
      </c>
    </row>
    <row r="14876" spans="1:19" x14ac:dyDescent="0.2">
      <c r="A14876">
        <v>2979</v>
      </c>
      <c r="B14876" t="s">
        <v>23678</v>
      </c>
      <c r="C14876" t="s">
        <v>105</v>
      </c>
      <c r="D14876">
        <v>8.5129999999999999</v>
      </c>
      <c r="E14876">
        <v>25</v>
      </c>
      <c r="F14876" t="s">
        <v>23679</v>
      </c>
      <c r="G14876" t="s">
        <v>23125</v>
      </c>
      <c r="H14876" t="s">
        <v>36</v>
      </c>
      <c r="I14876" t="s">
        <v>1335</v>
      </c>
      <c r="J14876" t="s">
        <v>43</v>
      </c>
      <c r="L14876" t="s">
        <v>23680</v>
      </c>
      <c r="M14876" t="s">
        <v>20396</v>
      </c>
      <c r="N14876">
        <v>4</v>
      </c>
      <c r="P14876" t="s">
        <v>20366</v>
      </c>
      <c r="Q14876" t="s">
        <v>23681</v>
      </c>
      <c r="S14876" t="s">
        <v>20368</v>
      </c>
    </row>
    <row r="14877" spans="1:19" hidden="1" x14ac:dyDescent="0.2">
      <c r="A14877">
        <v>2979</v>
      </c>
      <c r="B14877" t="s">
        <v>23678</v>
      </c>
      <c r="C14877" t="s">
        <v>105</v>
      </c>
      <c r="D14877">
        <v>8.51</v>
      </c>
      <c r="E14877">
        <v>25</v>
      </c>
      <c r="F14877" t="s">
        <v>20876</v>
      </c>
      <c r="G14877" t="s">
        <v>31</v>
      </c>
      <c r="H14877" t="s">
        <v>46</v>
      </c>
      <c r="I14877" t="s">
        <v>5200</v>
      </c>
      <c r="K14877"/>
      <c r="L14877" t="s">
        <v>23680</v>
      </c>
      <c r="M14877" t="s">
        <v>20396</v>
      </c>
      <c r="N14877">
        <v>4</v>
      </c>
      <c r="P14877" t="s">
        <v>20366</v>
      </c>
      <c r="Q14877" t="s">
        <v>23681</v>
      </c>
      <c r="S14877" t="s">
        <v>20368</v>
      </c>
    </row>
    <row r="14878" spans="1:19" hidden="1" x14ac:dyDescent="0.2">
      <c r="A14878">
        <v>2979</v>
      </c>
      <c r="B14878" t="s">
        <v>23678</v>
      </c>
      <c r="C14878" t="s">
        <v>105</v>
      </c>
      <c r="D14878">
        <v>8.44</v>
      </c>
      <c r="E14878">
        <v>25</v>
      </c>
      <c r="F14878" t="s">
        <v>20587</v>
      </c>
      <c r="G14878" t="s">
        <v>55</v>
      </c>
      <c r="H14878" t="s">
        <v>46</v>
      </c>
      <c r="I14878" t="s">
        <v>5523</v>
      </c>
      <c r="K14878"/>
      <c r="L14878" t="s">
        <v>23680</v>
      </c>
      <c r="M14878" t="s">
        <v>20396</v>
      </c>
      <c r="N14878">
        <v>4</v>
      </c>
      <c r="P14878" t="s">
        <v>20366</v>
      </c>
      <c r="Q14878" t="s">
        <v>23681</v>
      </c>
      <c r="S14878" t="s">
        <v>20368</v>
      </c>
    </row>
    <row r="14879" spans="1:19" x14ac:dyDescent="0.2">
      <c r="A14879">
        <v>2979</v>
      </c>
      <c r="B14879" t="s">
        <v>23678</v>
      </c>
      <c r="C14879" t="s">
        <v>105</v>
      </c>
      <c r="D14879">
        <v>8.7650000000000006</v>
      </c>
      <c r="E14879">
        <v>5</v>
      </c>
      <c r="F14879" t="s">
        <v>23679</v>
      </c>
      <c r="G14879" t="s">
        <v>23125</v>
      </c>
      <c r="H14879" t="s">
        <v>36</v>
      </c>
      <c r="I14879" t="s">
        <v>1335</v>
      </c>
      <c r="J14879" t="s">
        <v>43</v>
      </c>
      <c r="L14879" t="s">
        <v>23680</v>
      </c>
      <c r="M14879" t="s">
        <v>20396</v>
      </c>
      <c r="N14879">
        <v>4</v>
      </c>
      <c r="P14879" t="s">
        <v>20366</v>
      </c>
      <c r="Q14879" t="s">
        <v>23681</v>
      </c>
      <c r="S14879" t="s">
        <v>20368</v>
      </c>
    </row>
    <row r="14880" spans="1:19" x14ac:dyDescent="0.2">
      <c r="A14880">
        <v>2979</v>
      </c>
      <c r="B14880" t="s">
        <v>23678</v>
      </c>
      <c r="C14880" t="s">
        <v>105</v>
      </c>
      <c r="D14880">
        <v>8.6940000000000008</v>
      </c>
      <c r="E14880">
        <v>10</v>
      </c>
      <c r="F14880" t="s">
        <v>23679</v>
      </c>
      <c r="G14880" t="s">
        <v>23125</v>
      </c>
      <c r="H14880" t="s">
        <v>36</v>
      </c>
      <c r="I14880" t="s">
        <v>1335</v>
      </c>
      <c r="J14880" t="s">
        <v>43</v>
      </c>
      <c r="L14880" t="s">
        <v>23680</v>
      </c>
      <c r="M14880" t="s">
        <v>20396</v>
      </c>
      <c r="N14880">
        <v>4</v>
      </c>
      <c r="P14880" t="s">
        <v>20366</v>
      </c>
      <c r="Q14880" t="s">
        <v>23681</v>
      </c>
      <c r="S14880" t="s">
        <v>20368</v>
      </c>
    </row>
    <row r="14881" spans="1:19" x14ac:dyDescent="0.2">
      <c r="A14881">
        <v>2979</v>
      </c>
      <c r="B14881" t="s">
        <v>23678</v>
      </c>
      <c r="C14881" t="s">
        <v>105</v>
      </c>
      <c r="D14881">
        <v>8.6280000000000001</v>
      </c>
      <c r="E14881">
        <v>15</v>
      </c>
      <c r="F14881" t="s">
        <v>23679</v>
      </c>
      <c r="G14881" t="s">
        <v>23125</v>
      </c>
      <c r="H14881" t="s">
        <v>36</v>
      </c>
      <c r="I14881" t="s">
        <v>1335</v>
      </c>
      <c r="J14881" t="s">
        <v>43</v>
      </c>
      <c r="L14881" t="s">
        <v>23680</v>
      </c>
      <c r="M14881" t="s">
        <v>20396</v>
      </c>
      <c r="N14881">
        <v>4</v>
      </c>
      <c r="P14881" t="s">
        <v>20366</v>
      </c>
      <c r="Q14881" t="s">
        <v>23681</v>
      </c>
      <c r="S14881" t="s">
        <v>20368</v>
      </c>
    </row>
    <row r="14882" spans="1:19" x14ac:dyDescent="0.2">
      <c r="A14882">
        <v>2979</v>
      </c>
      <c r="B14882" t="s">
        <v>23678</v>
      </c>
      <c r="C14882" t="s">
        <v>105</v>
      </c>
      <c r="D14882">
        <v>8.5679999999999996</v>
      </c>
      <c r="E14882">
        <v>20</v>
      </c>
      <c r="F14882" t="s">
        <v>23679</v>
      </c>
      <c r="G14882" t="s">
        <v>23125</v>
      </c>
      <c r="H14882" t="s">
        <v>36</v>
      </c>
      <c r="I14882" t="s">
        <v>1335</v>
      </c>
      <c r="J14882" t="s">
        <v>43</v>
      </c>
      <c r="L14882" t="s">
        <v>23680</v>
      </c>
      <c r="M14882" t="s">
        <v>20396</v>
      </c>
      <c r="N14882">
        <v>4</v>
      </c>
      <c r="P14882" t="s">
        <v>20366</v>
      </c>
      <c r="Q14882" t="s">
        <v>23681</v>
      </c>
      <c r="S14882" t="s">
        <v>20368</v>
      </c>
    </row>
    <row r="14883" spans="1:19" x14ac:dyDescent="0.2">
      <c r="A14883">
        <v>2979</v>
      </c>
      <c r="B14883" t="s">
        <v>23678</v>
      </c>
      <c r="C14883" t="s">
        <v>105</v>
      </c>
      <c r="D14883">
        <v>8.4629999999999992</v>
      </c>
      <c r="E14883">
        <v>30</v>
      </c>
      <c r="F14883" t="s">
        <v>23679</v>
      </c>
      <c r="G14883" t="s">
        <v>23125</v>
      </c>
      <c r="H14883" t="s">
        <v>36</v>
      </c>
      <c r="I14883" t="s">
        <v>1335</v>
      </c>
      <c r="J14883" t="s">
        <v>43</v>
      </c>
      <c r="L14883" t="s">
        <v>23680</v>
      </c>
      <c r="M14883" t="s">
        <v>20396</v>
      </c>
      <c r="N14883">
        <v>4</v>
      </c>
      <c r="P14883" t="s">
        <v>20366</v>
      </c>
      <c r="Q14883" t="s">
        <v>23681</v>
      </c>
      <c r="S14883" t="s">
        <v>20368</v>
      </c>
    </row>
    <row r="14884" spans="1:19" x14ac:dyDescent="0.2">
      <c r="A14884">
        <v>2979</v>
      </c>
      <c r="B14884" t="s">
        <v>23678</v>
      </c>
      <c r="C14884" t="s">
        <v>105</v>
      </c>
      <c r="D14884">
        <v>8.4179999999999993</v>
      </c>
      <c r="E14884">
        <v>35</v>
      </c>
      <c r="F14884" t="s">
        <v>23679</v>
      </c>
      <c r="G14884" t="s">
        <v>23125</v>
      </c>
      <c r="H14884" t="s">
        <v>36</v>
      </c>
      <c r="I14884" t="s">
        <v>1335</v>
      </c>
      <c r="J14884" t="s">
        <v>43</v>
      </c>
      <c r="L14884" t="s">
        <v>23680</v>
      </c>
      <c r="M14884" t="s">
        <v>20396</v>
      </c>
      <c r="N14884">
        <v>4</v>
      </c>
      <c r="P14884" t="s">
        <v>20366</v>
      </c>
      <c r="Q14884" t="s">
        <v>23681</v>
      </c>
      <c r="S14884" t="s">
        <v>20368</v>
      </c>
    </row>
    <row r="14885" spans="1:19" x14ac:dyDescent="0.2">
      <c r="A14885">
        <v>2979</v>
      </c>
      <c r="B14885" t="s">
        <v>23678</v>
      </c>
      <c r="C14885" t="s">
        <v>105</v>
      </c>
      <c r="D14885">
        <v>8.3770000000000007</v>
      </c>
      <c r="E14885">
        <v>40</v>
      </c>
      <c r="F14885" t="s">
        <v>23679</v>
      </c>
      <c r="G14885" t="s">
        <v>23125</v>
      </c>
      <c r="H14885" t="s">
        <v>36</v>
      </c>
      <c r="I14885" t="s">
        <v>1335</v>
      </c>
      <c r="J14885" t="s">
        <v>43</v>
      </c>
      <c r="L14885" t="s">
        <v>23680</v>
      </c>
      <c r="M14885" t="s">
        <v>20396</v>
      </c>
      <c r="N14885">
        <v>4</v>
      </c>
      <c r="P14885" t="s">
        <v>20366</v>
      </c>
      <c r="Q14885" t="s">
        <v>23681</v>
      </c>
      <c r="S14885" t="s">
        <v>20368</v>
      </c>
    </row>
    <row r="14886" spans="1:19" x14ac:dyDescent="0.2">
      <c r="A14886">
        <v>2979</v>
      </c>
      <c r="B14886" t="s">
        <v>23678</v>
      </c>
      <c r="C14886" t="s">
        <v>105</v>
      </c>
      <c r="D14886">
        <v>8.34</v>
      </c>
      <c r="E14886">
        <v>45</v>
      </c>
      <c r="F14886" t="s">
        <v>23679</v>
      </c>
      <c r="G14886" t="s">
        <v>23125</v>
      </c>
      <c r="H14886" t="s">
        <v>36</v>
      </c>
      <c r="I14886" t="s">
        <v>1335</v>
      </c>
      <c r="J14886" t="s">
        <v>43</v>
      </c>
      <c r="L14886" t="s">
        <v>23680</v>
      </c>
      <c r="M14886" t="s">
        <v>20396</v>
      </c>
      <c r="N14886">
        <v>4</v>
      </c>
      <c r="P14886" t="s">
        <v>20366</v>
      </c>
      <c r="Q14886" t="s">
        <v>23681</v>
      </c>
      <c r="S14886" t="s">
        <v>20368</v>
      </c>
    </row>
    <row r="14887" spans="1:19" x14ac:dyDescent="0.2">
      <c r="A14887">
        <v>2979</v>
      </c>
      <c r="B14887" t="s">
        <v>23678</v>
      </c>
      <c r="C14887" t="s">
        <v>105</v>
      </c>
      <c r="D14887">
        <v>8.3059999999999992</v>
      </c>
      <c r="E14887">
        <v>50</v>
      </c>
      <c r="F14887" t="s">
        <v>23679</v>
      </c>
      <c r="G14887" t="s">
        <v>23125</v>
      </c>
      <c r="H14887" t="s">
        <v>36</v>
      </c>
      <c r="I14887" t="s">
        <v>1335</v>
      </c>
      <c r="J14887" t="s">
        <v>43</v>
      </c>
      <c r="L14887" t="s">
        <v>23680</v>
      </c>
      <c r="M14887" t="s">
        <v>20396</v>
      </c>
      <c r="N14887">
        <v>4</v>
      </c>
      <c r="P14887" t="s">
        <v>20366</v>
      </c>
      <c r="Q14887" t="s">
        <v>23681</v>
      </c>
      <c r="S14887" t="s">
        <v>20368</v>
      </c>
    </row>
    <row r="14888" spans="1:19" x14ac:dyDescent="0.2">
      <c r="A14888">
        <v>2980</v>
      </c>
      <c r="B14888" t="s">
        <v>23682</v>
      </c>
      <c r="C14888" t="s">
        <v>105</v>
      </c>
      <c r="D14888">
        <v>9.0329999999999995</v>
      </c>
      <c r="E14888">
        <v>25</v>
      </c>
      <c r="F14888" t="s">
        <v>23683</v>
      </c>
      <c r="G14888" t="s">
        <v>23125</v>
      </c>
      <c r="H14888" t="s">
        <v>36</v>
      </c>
      <c r="I14888" t="s">
        <v>2150</v>
      </c>
      <c r="L14888" t="s">
        <v>23684</v>
      </c>
      <c r="M14888" t="s">
        <v>20396</v>
      </c>
      <c r="N14888">
        <v>4</v>
      </c>
      <c r="P14888" t="s">
        <v>20366</v>
      </c>
      <c r="Q14888" t="s">
        <v>23685</v>
      </c>
      <c r="S14888" t="s">
        <v>20368</v>
      </c>
    </row>
    <row r="14889" spans="1:19" hidden="1" x14ac:dyDescent="0.2">
      <c r="A14889">
        <v>2980</v>
      </c>
      <c r="B14889" t="s">
        <v>23682</v>
      </c>
      <c r="C14889" t="s">
        <v>105</v>
      </c>
      <c r="D14889">
        <v>9.06</v>
      </c>
      <c r="E14889">
        <v>25</v>
      </c>
      <c r="F14889" t="s">
        <v>23671</v>
      </c>
      <c r="G14889" t="s">
        <v>31</v>
      </c>
      <c r="H14889" t="s">
        <v>46</v>
      </c>
      <c r="I14889" t="s">
        <v>5200</v>
      </c>
      <c r="K14889"/>
      <c r="L14889" t="s">
        <v>23684</v>
      </c>
      <c r="M14889" t="s">
        <v>20396</v>
      </c>
      <c r="N14889">
        <v>4</v>
      </c>
      <c r="P14889" t="s">
        <v>20366</v>
      </c>
      <c r="Q14889" t="s">
        <v>23685</v>
      </c>
      <c r="S14889" t="s">
        <v>20368</v>
      </c>
    </row>
    <row r="14890" spans="1:19" hidden="1" x14ac:dyDescent="0.2">
      <c r="A14890">
        <v>2980</v>
      </c>
      <c r="B14890" t="s">
        <v>23682</v>
      </c>
      <c r="C14890" t="s">
        <v>105</v>
      </c>
      <c r="D14890">
        <v>8.74</v>
      </c>
      <c r="E14890">
        <v>25</v>
      </c>
      <c r="F14890" t="s">
        <v>20530</v>
      </c>
      <c r="G14890" t="s">
        <v>55</v>
      </c>
      <c r="H14890" t="s">
        <v>46</v>
      </c>
      <c r="I14890" t="s">
        <v>2916</v>
      </c>
      <c r="K14890"/>
      <c r="L14890" t="s">
        <v>23684</v>
      </c>
      <c r="M14890" t="s">
        <v>20396</v>
      </c>
      <c r="N14890">
        <v>4</v>
      </c>
      <c r="P14890" t="s">
        <v>20366</v>
      </c>
      <c r="Q14890" t="s">
        <v>23685</v>
      </c>
      <c r="S14890" t="s">
        <v>20368</v>
      </c>
    </row>
    <row r="14891" spans="1:19" x14ac:dyDescent="0.2">
      <c r="A14891">
        <v>2980</v>
      </c>
      <c r="B14891" t="s">
        <v>23682</v>
      </c>
      <c r="C14891" t="s">
        <v>105</v>
      </c>
      <c r="D14891">
        <v>9.2609999999999992</v>
      </c>
      <c r="E14891">
        <v>10</v>
      </c>
      <c r="F14891" t="s">
        <v>23683</v>
      </c>
      <c r="G14891" t="s">
        <v>23125</v>
      </c>
      <c r="H14891" t="s">
        <v>36</v>
      </c>
      <c r="I14891" t="s">
        <v>2150</v>
      </c>
      <c r="L14891" t="s">
        <v>23684</v>
      </c>
      <c r="M14891" t="s">
        <v>20396</v>
      </c>
      <c r="N14891">
        <v>4</v>
      </c>
      <c r="P14891" t="s">
        <v>20366</v>
      </c>
      <c r="Q14891" t="s">
        <v>23685</v>
      </c>
      <c r="S14891" t="s">
        <v>20368</v>
      </c>
    </row>
    <row r="14892" spans="1:19" x14ac:dyDescent="0.2">
      <c r="A14892">
        <v>2980</v>
      </c>
      <c r="B14892" t="s">
        <v>23682</v>
      </c>
      <c r="C14892" t="s">
        <v>105</v>
      </c>
      <c r="D14892">
        <v>9.18</v>
      </c>
      <c r="E14892">
        <v>15</v>
      </c>
      <c r="F14892" t="s">
        <v>23683</v>
      </c>
      <c r="G14892" t="s">
        <v>23125</v>
      </c>
      <c r="H14892" t="s">
        <v>36</v>
      </c>
      <c r="I14892" t="s">
        <v>2150</v>
      </c>
      <c r="L14892" t="s">
        <v>23684</v>
      </c>
      <c r="M14892" t="s">
        <v>20396</v>
      </c>
      <c r="N14892">
        <v>4</v>
      </c>
      <c r="P14892" t="s">
        <v>20366</v>
      </c>
      <c r="Q14892" t="s">
        <v>23685</v>
      </c>
      <c r="S14892" t="s">
        <v>20368</v>
      </c>
    </row>
    <row r="14893" spans="1:19" x14ac:dyDescent="0.2">
      <c r="A14893">
        <v>2980</v>
      </c>
      <c r="B14893" t="s">
        <v>23682</v>
      </c>
      <c r="C14893" t="s">
        <v>105</v>
      </c>
      <c r="D14893">
        <v>9.1039999999999992</v>
      </c>
      <c r="E14893">
        <v>20</v>
      </c>
      <c r="F14893" t="s">
        <v>23683</v>
      </c>
      <c r="G14893" t="s">
        <v>23125</v>
      </c>
      <c r="H14893" t="s">
        <v>36</v>
      </c>
      <c r="I14893" t="s">
        <v>2150</v>
      </c>
      <c r="L14893" t="s">
        <v>23684</v>
      </c>
      <c r="M14893" t="s">
        <v>20396</v>
      </c>
      <c r="N14893">
        <v>4</v>
      </c>
      <c r="P14893" t="s">
        <v>20366</v>
      </c>
      <c r="Q14893" t="s">
        <v>23685</v>
      </c>
      <c r="S14893" t="s">
        <v>20368</v>
      </c>
    </row>
    <row r="14894" spans="1:19" x14ac:dyDescent="0.2">
      <c r="A14894">
        <v>2980</v>
      </c>
      <c r="B14894" t="s">
        <v>23682</v>
      </c>
      <c r="C14894" t="s">
        <v>105</v>
      </c>
      <c r="D14894">
        <v>8.9670000000000005</v>
      </c>
      <c r="E14894">
        <v>30</v>
      </c>
      <c r="F14894" t="s">
        <v>23683</v>
      </c>
      <c r="G14894" t="s">
        <v>23125</v>
      </c>
      <c r="H14894" t="s">
        <v>36</v>
      </c>
      <c r="I14894" t="s">
        <v>2150</v>
      </c>
      <c r="L14894" t="s">
        <v>23684</v>
      </c>
      <c r="M14894" t="s">
        <v>20396</v>
      </c>
      <c r="N14894">
        <v>4</v>
      </c>
      <c r="P14894" t="s">
        <v>20366</v>
      </c>
      <c r="Q14894" t="s">
        <v>23685</v>
      </c>
      <c r="S14894" t="s">
        <v>20368</v>
      </c>
    </row>
    <row r="14895" spans="1:19" x14ac:dyDescent="0.2">
      <c r="A14895">
        <v>2980</v>
      </c>
      <c r="B14895" t="s">
        <v>23682</v>
      </c>
      <c r="C14895" t="s">
        <v>105</v>
      </c>
      <c r="D14895">
        <v>8.9049999999999994</v>
      </c>
      <c r="E14895">
        <v>35</v>
      </c>
      <c r="F14895" t="s">
        <v>23683</v>
      </c>
      <c r="G14895" t="s">
        <v>23125</v>
      </c>
      <c r="H14895" t="s">
        <v>36</v>
      </c>
      <c r="I14895" t="s">
        <v>2150</v>
      </c>
      <c r="L14895" t="s">
        <v>23684</v>
      </c>
      <c r="M14895" t="s">
        <v>20396</v>
      </c>
      <c r="N14895">
        <v>4</v>
      </c>
      <c r="P14895" t="s">
        <v>20366</v>
      </c>
      <c r="Q14895" t="s">
        <v>23685</v>
      </c>
      <c r="S14895" t="s">
        <v>20368</v>
      </c>
    </row>
    <row r="14896" spans="1:19" x14ac:dyDescent="0.2">
      <c r="A14896">
        <v>2980</v>
      </c>
      <c r="B14896" t="s">
        <v>23682</v>
      </c>
      <c r="C14896" t="s">
        <v>105</v>
      </c>
      <c r="D14896">
        <v>8.8480000000000008</v>
      </c>
      <c r="E14896">
        <v>40</v>
      </c>
      <c r="F14896" t="s">
        <v>23683</v>
      </c>
      <c r="G14896" t="s">
        <v>23125</v>
      </c>
      <c r="H14896" t="s">
        <v>36</v>
      </c>
      <c r="I14896" t="s">
        <v>2150</v>
      </c>
      <c r="L14896" t="s">
        <v>23684</v>
      </c>
      <c r="M14896" t="s">
        <v>20396</v>
      </c>
      <c r="N14896">
        <v>4</v>
      </c>
      <c r="P14896" t="s">
        <v>20366</v>
      </c>
      <c r="Q14896" t="s">
        <v>23685</v>
      </c>
      <c r="S14896" t="s">
        <v>20368</v>
      </c>
    </row>
    <row r="14897" spans="1:19" x14ac:dyDescent="0.2">
      <c r="A14897">
        <v>2980</v>
      </c>
      <c r="B14897" t="s">
        <v>23682</v>
      </c>
      <c r="C14897" t="s">
        <v>105</v>
      </c>
      <c r="D14897">
        <v>8.7940000000000005</v>
      </c>
      <c r="E14897">
        <v>45</v>
      </c>
      <c r="F14897" t="s">
        <v>23683</v>
      </c>
      <c r="G14897" t="s">
        <v>23125</v>
      </c>
      <c r="H14897" t="s">
        <v>36</v>
      </c>
      <c r="I14897" t="s">
        <v>2150</v>
      </c>
      <c r="L14897" t="s">
        <v>23684</v>
      </c>
      <c r="M14897" t="s">
        <v>20396</v>
      </c>
      <c r="N14897">
        <v>4</v>
      </c>
      <c r="P14897" t="s">
        <v>20366</v>
      </c>
      <c r="Q14897" t="s">
        <v>23685</v>
      </c>
      <c r="S14897" t="s">
        <v>20368</v>
      </c>
    </row>
    <row r="14898" spans="1:19" x14ac:dyDescent="0.2">
      <c r="A14898">
        <v>2980</v>
      </c>
      <c r="B14898" t="s">
        <v>23682</v>
      </c>
      <c r="C14898" t="s">
        <v>105</v>
      </c>
      <c r="D14898">
        <v>8.7439999999999998</v>
      </c>
      <c r="E14898">
        <v>50</v>
      </c>
      <c r="F14898" t="s">
        <v>23683</v>
      </c>
      <c r="G14898" t="s">
        <v>23125</v>
      </c>
      <c r="H14898" t="s">
        <v>36</v>
      </c>
      <c r="I14898" t="s">
        <v>2150</v>
      </c>
      <c r="L14898" t="s">
        <v>23684</v>
      </c>
      <c r="M14898" t="s">
        <v>20396</v>
      </c>
      <c r="N14898">
        <v>4</v>
      </c>
      <c r="P14898" t="s">
        <v>20366</v>
      </c>
      <c r="Q14898" t="s">
        <v>23685</v>
      </c>
      <c r="S14898" t="s">
        <v>20368</v>
      </c>
    </row>
    <row r="14899" spans="1:19" x14ac:dyDescent="0.2">
      <c r="A14899">
        <v>2980</v>
      </c>
      <c r="B14899" t="s">
        <v>23682</v>
      </c>
      <c r="C14899" t="s">
        <v>105</v>
      </c>
      <c r="D14899">
        <v>8.6969999999999992</v>
      </c>
      <c r="E14899">
        <v>55</v>
      </c>
      <c r="F14899" t="s">
        <v>23683</v>
      </c>
      <c r="G14899" t="s">
        <v>23125</v>
      </c>
      <c r="H14899" t="s">
        <v>36</v>
      </c>
      <c r="I14899" t="s">
        <v>2150</v>
      </c>
      <c r="L14899" t="s">
        <v>23684</v>
      </c>
      <c r="M14899" t="s">
        <v>20396</v>
      </c>
      <c r="N14899">
        <v>4</v>
      </c>
      <c r="P14899" t="s">
        <v>20366</v>
      </c>
      <c r="Q14899" t="s">
        <v>23685</v>
      </c>
      <c r="S14899" t="s">
        <v>20368</v>
      </c>
    </row>
    <row r="14900" spans="1:19" x14ac:dyDescent="0.2">
      <c r="A14900">
        <v>2980</v>
      </c>
      <c r="B14900" t="s">
        <v>23682</v>
      </c>
      <c r="C14900" t="s">
        <v>105</v>
      </c>
      <c r="D14900">
        <v>8.6530000000000005</v>
      </c>
      <c r="E14900">
        <v>60</v>
      </c>
      <c r="F14900" t="s">
        <v>23683</v>
      </c>
      <c r="G14900" t="s">
        <v>23125</v>
      </c>
      <c r="H14900" t="s">
        <v>36</v>
      </c>
      <c r="I14900" t="s">
        <v>2150</v>
      </c>
      <c r="L14900" t="s">
        <v>23684</v>
      </c>
      <c r="M14900" t="s">
        <v>20396</v>
      </c>
      <c r="N14900">
        <v>4</v>
      </c>
      <c r="P14900" t="s">
        <v>20366</v>
      </c>
      <c r="Q14900" t="s">
        <v>23685</v>
      </c>
      <c r="S14900" t="s">
        <v>20368</v>
      </c>
    </row>
    <row r="14901" spans="1:19" x14ac:dyDescent="0.2">
      <c r="A14901">
        <v>2981</v>
      </c>
      <c r="B14901" t="s">
        <v>23686</v>
      </c>
      <c r="C14901" t="s">
        <v>105</v>
      </c>
      <c r="D14901">
        <v>9.327</v>
      </c>
      <c r="E14901">
        <v>24.5</v>
      </c>
      <c r="F14901" t="s">
        <v>23687</v>
      </c>
      <c r="G14901" t="s">
        <v>23125</v>
      </c>
      <c r="H14901" t="s">
        <v>36</v>
      </c>
      <c r="I14901" t="s">
        <v>2140</v>
      </c>
      <c r="L14901" t="s">
        <v>23688</v>
      </c>
      <c r="M14901" t="s">
        <v>20396</v>
      </c>
      <c r="N14901">
        <v>4</v>
      </c>
      <c r="P14901" t="s">
        <v>20366</v>
      </c>
      <c r="Q14901" t="s">
        <v>23689</v>
      </c>
      <c r="S14901" t="s">
        <v>20368</v>
      </c>
    </row>
    <row r="14902" spans="1:19" hidden="1" x14ac:dyDescent="0.2">
      <c r="A14902">
        <v>2981</v>
      </c>
      <c r="B14902" t="s">
        <v>23686</v>
      </c>
      <c r="C14902" t="s">
        <v>105</v>
      </c>
      <c r="D14902">
        <v>9.3000000000000007</v>
      </c>
      <c r="E14902">
        <v>25</v>
      </c>
      <c r="F14902" t="s">
        <v>23671</v>
      </c>
      <c r="G14902" t="s">
        <v>31</v>
      </c>
      <c r="H14902" t="s">
        <v>46</v>
      </c>
      <c r="I14902" t="s">
        <v>5200</v>
      </c>
      <c r="K14902"/>
      <c r="L14902" t="s">
        <v>23688</v>
      </c>
      <c r="M14902" t="s">
        <v>20396</v>
      </c>
      <c r="N14902">
        <v>4</v>
      </c>
      <c r="P14902" t="s">
        <v>20366</v>
      </c>
      <c r="Q14902" t="s">
        <v>23689</v>
      </c>
      <c r="S14902" t="s">
        <v>20368</v>
      </c>
    </row>
    <row r="14903" spans="1:19" hidden="1" x14ac:dyDescent="0.2">
      <c r="A14903">
        <v>2981</v>
      </c>
      <c r="B14903" t="s">
        <v>23686</v>
      </c>
      <c r="C14903" t="s">
        <v>105</v>
      </c>
      <c r="D14903">
        <v>9.2100000000000009</v>
      </c>
      <c r="E14903">
        <v>25</v>
      </c>
      <c r="F14903" t="s">
        <v>20587</v>
      </c>
      <c r="G14903" t="s">
        <v>55</v>
      </c>
      <c r="H14903" t="s">
        <v>46</v>
      </c>
      <c r="I14903" t="s">
        <v>5523</v>
      </c>
      <c r="K14903"/>
      <c r="L14903" t="s">
        <v>23688</v>
      </c>
      <c r="M14903" t="s">
        <v>20396</v>
      </c>
      <c r="N14903">
        <v>4</v>
      </c>
      <c r="P14903" t="s">
        <v>20366</v>
      </c>
      <c r="Q14903" t="s">
        <v>23689</v>
      </c>
      <c r="S14903" t="s">
        <v>20368</v>
      </c>
    </row>
    <row r="14904" spans="1:19" x14ac:dyDescent="0.2">
      <c r="A14904">
        <v>2981</v>
      </c>
      <c r="B14904" t="s">
        <v>23686</v>
      </c>
      <c r="C14904" t="s">
        <v>105</v>
      </c>
      <c r="D14904">
        <v>9.5380000000000003</v>
      </c>
      <c r="E14904">
        <v>10</v>
      </c>
      <c r="F14904" t="s">
        <v>23687</v>
      </c>
      <c r="G14904" t="s">
        <v>23125</v>
      </c>
      <c r="H14904" t="s">
        <v>36</v>
      </c>
      <c r="I14904" t="s">
        <v>2140</v>
      </c>
      <c r="L14904" t="s">
        <v>23688</v>
      </c>
      <c r="M14904" t="s">
        <v>20396</v>
      </c>
      <c r="N14904">
        <v>4</v>
      </c>
      <c r="P14904" t="s">
        <v>20366</v>
      </c>
      <c r="Q14904" t="s">
        <v>23689</v>
      </c>
      <c r="S14904" t="s">
        <v>20368</v>
      </c>
    </row>
    <row r="14905" spans="1:19" x14ac:dyDescent="0.2">
      <c r="A14905">
        <v>2981</v>
      </c>
      <c r="B14905" t="s">
        <v>23686</v>
      </c>
      <c r="C14905" t="s">
        <v>105</v>
      </c>
      <c r="D14905">
        <v>9.5190000000000001</v>
      </c>
      <c r="E14905">
        <v>11.7</v>
      </c>
      <c r="F14905" t="s">
        <v>23687</v>
      </c>
      <c r="G14905" t="s">
        <v>23125</v>
      </c>
      <c r="H14905" t="s">
        <v>36</v>
      </c>
      <c r="I14905" t="s">
        <v>2140</v>
      </c>
      <c r="L14905" t="s">
        <v>23688</v>
      </c>
      <c r="M14905" t="s">
        <v>20396</v>
      </c>
      <c r="N14905">
        <v>4</v>
      </c>
      <c r="P14905" t="s">
        <v>20366</v>
      </c>
      <c r="Q14905" t="s">
        <v>23689</v>
      </c>
      <c r="S14905" t="s">
        <v>20368</v>
      </c>
    </row>
    <row r="14906" spans="1:19" x14ac:dyDescent="0.2">
      <c r="A14906">
        <v>2981</v>
      </c>
      <c r="B14906" t="s">
        <v>23686</v>
      </c>
      <c r="C14906" t="s">
        <v>105</v>
      </c>
      <c r="D14906">
        <v>9.4440000000000008</v>
      </c>
      <c r="E14906">
        <v>16.5</v>
      </c>
      <c r="F14906" t="s">
        <v>23687</v>
      </c>
      <c r="G14906" t="s">
        <v>23125</v>
      </c>
      <c r="H14906" t="s">
        <v>36</v>
      </c>
      <c r="I14906" t="s">
        <v>2140</v>
      </c>
      <c r="L14906" t="s">
        <v>23688</v>
      </c>
      <c r="M14906" t="s">
        <v>20396</v>
      </c>
      <c r="N14906">
        <v>4</v>
      </c>
      <c r="P14906" t="s">
        <v>20366</v>
      </c>
      <c r="Q14906" t="s">
        <v>23689</v>
      </c>
      <c r="S14906" t="s">
        <v>20368</v>
      </c>
    </row>
    <row r="14907" spans="1:19" x14ac:dyDescent="0.2">
      <c r="A14907">
        <v>2981</v>
      </c>
      <c r="B14907" t="s">
        <v>23686</v>
      </c>
      <c r="C14907" t="s">
        <v>105</v>
      </c>
      <c r="D14907">
        <v>9.2059999999999995</v>
      </c>
      <c r="E14907">
        <v>33.799999999999997</v>
      </c>
      <c r="F14907" t="s">
        <v>23687</v>
      </c>
      <c r="G14907" t="s">
        <v>23125</v>
      </c>
      <c r="H14907" t="s">
        <v>36</v>
      </c>
      <c r="I14907" t="s">
        <v>2140</v>
      </c>
      <c r="L14907" t="s">
        <v>23688</v>
      </c>
      <c r="M14907" t="s">
        <v>20396</v>
      </c>
      <c r="N14907">
        <v>4</v>
      </c>
      <c r="P14907" t="s">
        <v>20366</v>
      </c>
      <c r="Q14907" t="s">
        <v>23689</v>
      </c>
      <c r="S14907" t="s">
        <v>20368</v>
      </c>
    </row>
    <row r="14908" spans="1:19" x14ac:dyDescent="0.2">
      <c r="A14908">
        <v>2981</v>
      </c>
      <c r="B14908" t="s">
        <v>23686</v>
      </c>
      <c r="C14908" t="s">
        <v>105</v>
      </c>
      <c r="D14908">
        <v>9.1259999999999994</v>
      </c>
      <c r="E14908">
        <v>41.9</v>
      </c>
      <c r="F14908" t="s">
        <v>23687</v>
      </c>
      <c r="G14908" t="s">
        <v>23125</v>
      </c>
      <c r="H14908" t="s">
        <v>36</v>
      </c>
      <c r="I14908" t="s">
        <v>2140</v>
      </c>
      <c r="L14908" t="s">
        <v>23688</v>
      </c>
      <c r="M14908" t="s">
        <v>20396</v>
      </c>
      <c r="N14908">
        <v>4</v>
      </c>
      <c r="P14908" t="s">
        <v>20366</v>
      </c>
      <c r="Q14908" t="s">
        <v>23689</v>
      </c>
      <c r="S14908" t="s">
        <v>20368</v>
      </c>
    </row>
    <row r="14909" spans="1:19" x14ac:dyDescent="0.2">
      <c r="A14909">
        <v>2981</v>
      </c>
      <c r="B14909" t="s">
        <v>23686</v>
      </c>
      <c r="C14909" t="s">
        <v>105</v>
      </c>
      <c r="D14909">
        <v>9.0530000000000008</v>
      </c>
      <c r="E14909">
        <v>50</v>
      </c>
      <c r="F14909" t="s">
        <v>23687</v>
      </c>
      <c r="G14909" t="s">
        <v>23125</v>
      </c>
      <c r="H14909" t="s">
        <v>36</v>
      </c>
      <c r="I14909" t="s">
        <v>2140</v>
      </c>
      <c r="L14909" t="s">
        <v>23688</v>
      </c>
      <c r="M14909" t="s">
        <v>20396</v>
      </c>
      <c r="N14909">
        <v>4</v>
      </c>
      <c r="P14909" t="s">
        <v>20366</v>
      </c>
      <c r="Q14909" t="s">
        <v>23689</v>
      </c>
      <c r="S14909" t="s">
        <v>20368</v>
      </c>
    </row>
    <row r="14910" spans="1:19" x14ac:dyDescent="0.2">
      <c r="A14910">
        <v>2981</v>
      </c>
      <c r="B14910" t="s">
        <v>23686</v>
      </c>
      <c r="C14910" t="s">
        <v>105</v>
      </c>
      <c r="D14910">
        <v>8.9939999999999998</v>
      </c>
      <c r="E14910">
        <v>55.7</v>
      </c>
      <c r="F14910" t="s">
        <v>23687</v>
      </c>
      <c r="G14910" t="s">
        <v>23125</v>
      </c>
      <c r="H14910" t="s">
        <v>36</v>
      </c>
      <c r="I14910" t="s">
        <v>2140</v>
      </c>
      <c r="L14910" t="s">
        <v>23688</v>
      </c>
      <c r="M14910" t="s">
        <v>20396</v>
      </c>
      <c r="N14910">
        <v>4</v>
      </c>
      <c r="P14910" t="s">
        <v>20366</v>
      </c>
      <c r="Q14910" t="s">
        <v>23689</v>
      </c>
      <c r="S14910" t="s">
        <v>20368</v>
      </c>
    </row>
    <row r="14911" spans="1:19" hidden="1" x14ac:dyDescent="0.2">
      <c r="A14911">
        <v>2982</v>
      </c>
      <c r="B14911" t="s">
        <v>23690</v>
      </c>
      <c r="C14911" t="s">
        <v>105</v>
      </c>
      <c r="D14911">
        <v>8.6999999999999993</v>
      </c>
      <c r="E14911">
        <v>25</v>
      </c>
      <c r="F14911" t="s">
        <v>23691</v>
      </c>
      <c r="G14911" t="s">
        <v>31</v>
      </c>
      <c r="H14911" t="s">
        <v>46</v>
      </c>
      <c r="I14911" t="s">
        <v>5200</v>
      </c>
      <c r="K14911"/>
      <c r="L14911" t="s">
        <v>23692</v>
      </c>
      <c r="M14911" t="s">
        <v>20396</v>
      </c>
      <c r="N14911">
        <v>4</v>
      </c>
      <c r="P14911" t="s">
        <v>20366</v>
      </c>
      <c r="Q14911" t="s">
        <v>23693</v>
      </c>
      <c r="S14911" t="s">
        <v>20368</v>
      </c>
    </row>
    <row r="14912" spans="1:19" hidden="1" x14ac:dyDescent="0.2">
      <c r="A14912">
        <v>2982</v>
      </c>
      <c r="B14912" t="s">
        <v>23690</v>
      </c>
      <c r="C14912" t="s">
        <v>105</v>
      </c>
      <c r="D14912">
        <v>8.49</v>
      </c>
      <c r="E14912">
        <v>25</v>
      </c>
      <c r="F14912" t="s">
        <v>20530</v>
      </c>
      <c r="G14912" t="s">
        <v>55</v>
      </c>
      <c r="H14912" t="s">
        <v>46</v>
      </c>
      <c r="I14912" t="s">
        <v>2916</v>
      </c>
      <c r="K14912"/>
      <c r="L14912" t="s">
        <v>23692</v>
      </c>
      <c r="M14912" t="s">
        <v>20396</v>
      </c>
      <c r="N14912">
        <v>4</v>
      </c>
      <c r="P14912" t="s">
        <v>20366</v>
      </c>
      <c r="Q14912" t="s">
        <v>23693</v>
      </c>
      <c r="S14912" t="s">
        <v>20368</v>
      </c>
    </row>
    <row r="14913" spans="1:19" hidden="1" x14ac:dyDescent="0.2">
      <c r="A14913">
        <v>2982</v>
      </c>
      <c r="B14913" t="s">
        <v>23690</v>
      </c>
      <c r="C14913" t="s">
        <v>105</v>
      </c>
      <c r="D14913">
        <v>8.73</v>
      </c>
      <c r="E14913">
        <v>25</v>
      </c>
      <c r="F14913" t="s">
        <v>20530</v>
      </c>
      <c r="G14913" t="s">
        <v>31</v>
      </c>
      <c r="H14913" t="s">
        <v>46</v>
      </c>
      <c r="I14913" t="s">
        <v>23694</v>
      </c>
      <c r="J14913" t="s">
        <v>20874</v>
      </c>
      <c r="K14913"/>
      <c r="L14913" t="s">
        <v>23692</v>
      </c>
      <c r="M14913" t="s">
        <v>20396</v>
      </c>
      <c r="N14913">
        <v>4</v>
      </c>
      <c r="P14913" t="s">
        <v>20366</v>
      </c>
      <c r="Q14913" t="s">
        <v>23693</v>
      </c>
      <c r="S14913" t="s">
        <v>20368</v>
      </c>
    </row>
    <row r="14914" spans="1:19" hidden="1" x14ac:dyDescent="0.2">
      <c r="A14914">
        <v>2983</v>
      </c>
      <c r="B14914" t="s">
        <v>23695</v>
      </c>
      <c r="C14914" t="s">
        <v>105</v>
      </c>
      <c r="D14914">
        <v>9.2100000000000009</v>
      </c>
      <c r="E14914">
        <v>25</v>
      </c>
      <c r="F14914" t="s">
        <v>23691</v>
      </c>
      <c r="G14914" t="s">
        <v>31</v>
      </c>
      <c r="H14914" t="s">
        <v>46</v>
      </c>
      <c r="I14914" t="s">
        <v>5200</v>
      </c>
      <c r="K14914"/>
      <c r="L14914" t="s">
        <v>23696</v>
      </c>
      <c r="M14914" t="s">
        <v>20396</v>
      </c>
      <c r="N14914">
        <v>4</v>
      </c>
      <c r="P14914" t="s">
        <v>20366</v>
      </c>
      <c r="Q14914" t="s">
        <v>23697</v>
      </c>
      <c r="S14914" t="s">
        <v>20368</v>
      </c>
    </row>
    <row r="14915" spans="1:19" hidden="1" x14ac:dyDescent="0.2">
      <c r="A14915">
        <v>2983</v>
      </c>
      <c r="B14915" t="s">
        <v>23695</v>
      </c>
      <c r="C14915" t="s">
        <v>105</v>
      </c>
      <c r="D14915">
        <v>9.2899999999999991</v>
      </c>
      <c r="E14915">
        <v>25</v>
      </c>
      <c r="F14915" t="s">
        <v>23691</v>
      </c>
      <c r="G14915" t="s">
        <v>31</v>
      </c>
      <c r="H14915" t="s">
        <v>46</v>
      </c>
      <c r="I14915" t="s">
        <v>23694</v>
      </c>
      <c r="J14915" t="s">
        <v>20874</v>
      </c>
      <c r="K14915"/>
      <c r="L14915" t="s">
        <v>23696</v>
      </c>
      <c r="M14915" t="s">
        <v>20396</v>
      </c>
      <c r="N14915">
        <v>4</v>
      </c>
      <c r="P14915" t="s">
        <v>20366</v>
      </c>
      <c r="Q14915" t="s">
        <v>23697</v>
      </c>
      <c r="S14915" t="s">
        <v>20368</v>
      </c>
    </row>
    <row r="14916" spans="1:19" hidden="1" x14ac:dyDescent="0.2">
      <c r="A14916">
        <v>2983</v>
      </c>
      <c r="B14916" t="s">
        <v>23695</v>
      </c>
      <c r="C14916" t="s">
        <v>105</v>
      </c>
      <c r="D14916">
        <v>8.81</v>
      </c>
      <c r="E14916">
        <v>25</v>
      </c>
      <c r="F14916" t="s">
        <v>20530</v>
      </c>
      <c r="G14916" t="s">
        <v>55</v>
      </c>
      <c r="H14916" t="s">
        <v>46</v>
      </c>
      <c r="I14916" t="s">
        <v>2916</v>
      </c>
      <c r="K14916"/>
      <c r="L14916" t="s">
        <v>23696</v>
      </c>
      <c r="M14916" t="s">
        <v>20396</v>
      </c>
      <c r="N14916">
        <v>4</v>
      </c>
      <c r="P14916" t="s">
        <v>20366</v>
      </c>
      <c r="Q14916" t="s">
        <v>23697</v>
      </c>
      <c r="S14916" t="s">
        <v>20368</v>
      </c>
    </row>
    <row r="14917" spans="1:19" hidden="1" x14ac:dyDescent="0.2">
      <c r="A14917">
        <v>2984</v>
      </c>
      <c r="B14917" t="s">
        <v>23698</v>
      </c>
      <c r="C14917" t="s">
        <v>105</v>
      </c>
      <c r="D14917">
        <v>9.91</v>
      </c>
      <c r="E14917">
        <v>25</v>
      </c>
      <c r="F14917" t="s">
        <v>21173</v>
      </c>
      <c r="G14917" t="s">
        <v>31</v>
      </c>
      <c r="H14917" t="s">
        <v>46</v>
      </c>
      <c r="I14917" t="s">
        <v>5200</v>
      </c>
      <c r="K14917"/>
      <c r="L14917" t="s">
        <v>23699</v>
      </c>
      <c r="M14917" t="s">
        <v>20396</v>
      </c>
      <c r="N14917">
        <v>4</v>
      </c>
      <c r="P14917" t="s">
        <v>20366</v>
      </c>
      <c r="Q14917" t="s">
        <v>23700</v>
      </c>
      <c r="S14917" t="s">
        <v>20368</v>
      </c>
    </row>
    <row r="14918" spans="1:19" hidden="1" x14ac:dyDescent="0.2">
      <c r="A14918">
        <v>2984</v>
      </c>
      <c r="B14918" t="s">
        <v>23698</v>
      </c>
      <c r="C14918" t="s">
        <v>105</v>
      </c>
      <c r="D14918">
        <v>9.89</v>
      </c>
      <c r="E14918">
        <v>25</v>
      </c>
      <c r="F14918" t="s">
        <v>21173</v>
      </c>
      <c r="G14918" t="s">
        <v>31</v>
      </c>
      <c r="H14918" t="s">
        <v>46</v>
      </c>
      <c r="I14918" t="s">
        <v>23694</v>
      </c>
      <c r="J14918" t="s">
        <v>20874</v>
      </c>
      <c r="K14918"/>
      <c r="L14918" t="s">
        <v>23699</v>
      </c>
      <c r="M14918" t="s">
        <v>20396</v>
      </c>
      <c r="N14918">
        <v>4</v>
      </c>
      <c r="P14918" t="s">
        <v>20366</v>
      </c>
      <c r="Q14918" t="s">
        <v>23700</v>
      </c>
      <c r="S14918" t="s">
        <v>20368</v>
      </c>
    </row>
    <row r="14919" spans="1:19" hidden="1" x14ac:dyDescent="0.2">
      <c r="A14919">
        <v>2984</v>
      </c>
      <c r="B14919" t="s">
        <v>23698</v>
      </c>
      <c r="C14919" t="s">
        <v>105</v>
      </c>
      <c r="D14919">
        <v>9.75</v>
      </c>
      <c r="E14919">
        <v>25</v>
      </c>
      <c r="F14919" t="s">
        <v>20713</v>
      </c>
      <c r="G14919" t="s">
        <v>55</v>
      </c>
      <c r="H14919" t="s">
        <v>46</v>
      </c>
      <c r="I14919" t="s">
        <v>5864</v>
      </c>
      <c r="K14919"/>
      <c r="L14919" t="s">
        <v>23699</v>
      </c>
      <c r="M14919" t="s">
        <v>20396</v>
      </c>
      <c r="N14919">
        <v>4</v>
      </c>
      <c r="P14919" t="s">
        <v>20366</v>
      </c>
      <c r="Q14919" t="s">
        <v>23700</v>
      </c>
      <c r="S14919" t="s">
        <v>20368</v>
      </c>
    </row>
    <row r="14920" spans="1:19" hidden="1" x14ac:dyDescent="0.2">
      <c r="A14920">
        <v>2984</v>
      </c>
      <c r="B14920" t="s">
        <v>23698</v>
      </c>
      <c r="C14920" t="s">
        <v>105</v>
      </c>
      <c r="D14920">
        <v>9.4600000000000009</v>
      </c>
      <c r="E14920">
        <v>25</v>
      </c>
      <c r="F14920" t="s">
        <v>20530</v>
      </c>
      <c r="G14920" t="s">
        <v>55</v>
      </c>
      <c r="H14920" t="s">
        <v>46</v>
      </c>
      <c r="I14920" t="s">
        <v>2916</v>
      </c>
      <c r="K14920"/>
      <c r="L14920" t="s">
        <v>23699</v>
      </c>
      <c r="M14920" t="s">
        <v>20396</v>
      </c>
      <c r="N14920">
        <v>4</v>
      </c>
      <c r="P14920" t="s">
        <v>20366</v>
      </c>
      <c r="Q14920" t="s">
        <v>23700</v>
      </c>
      <c r="S14920" t="s">
        <v>20368</v>
      </c>
    </row>
    <row r="14921" spans="1:19" hidden="1" x14ac:dyDescent="0.2">
      <c r="A14921">
        <v>2984</v>
      </c>
      <c r="B14921" t="s">
        <v>23698</v>
      </c>
      <c r="C14921" t="s">
        <v>23134</v>
      </c>
      <c r="D14921">
        <v>3.5</v>
      </c>
      <c r="F14921" t="s">
        <v>23701</v>
      </c>
      <c r="G14921" t="s">
        <v>23136</v>
      </c>
      <c r="H14921" t="s">
        <v>2675</v>
      </c>
      <c r="I14921" t="s">
        <v>8870</v>
      </c>
      <c r="K14921"/>
      <c r="L14921" t="s">
        <v>23699</v>
      </c>
      <c r="M14921" t="s">
        <v>20396</v>
      </c>
      <c r="N14921">
        <v>4</v>
      </c>
      <c r="P14921" t="s">
        <v>20366</v>
      </c>
      <c r="Q14921" t="s">
        <v>23700</v>
      </c>
      <c r="S14921" t="s">
        <v>20368</v>
      </c>
    </row>
    <row r="14922" spans="1:19" x14ac:dyDescent="0.2">
      <c r="A14922">
        <v>2986</v>
      </c>
      <c r="B14922" t="s">
        <v>23702</v>
      </c>
      <c r="C14922" t="s">
        <v>105</v>
      </c>
      <c r="D14922">
        <v>6.3609999999999998</v>
      </c>
      <c r="E14922">
        <v>25</v>
      </c>
      <c r="F14922" t="s">
        <v>23703</v>
      </c>
      <c r="G14922" t="s">
        <v>23125</v>
      </c>
      <c r="H14922" t="s">
        <v>36</v>
      </c>
      <c r="I14922" t="s">
        <v>11356</v>
      </c>
      <c r="L14922" t="s">
        <v>23704</v>
      </c>
      <c r="M14922" t="s">
        <v>20396</v>
      </c>
      <c r="N14922">
        <v>4</v>
      </c>
      <c r="P14922" t="s">
        <v>20366</v>
      </c>
      <c r="Q14922" t="s">
        <v>23705</v>
      </c>
      <c r="S14922" t="s">
        <v>20368</v>
      </c>
    </row>
    <row r="14923" spans="1:19" hidden="1" x14ac:dyDescent="0.2">
      <c r="A14923">
        <v>2987</v>
      </c>
      <c r="B14923" t="s">
        <v>3290</v>
      </c>
      <c r="C14923" t="s">
        <v>105</v>
      </c>
      <c r="D14923">
        <v>1.03</v>
      </c>
      <c r="E14923">
        <v>25</v>
      </c>
      <c r="F14923" t="s">
        <v>23706</v>
      </c>
      <c r="G14923" t="s">
        <v>55</v>
      </c>
      <c r="H14923" t="s">
        <v>23</v>
      </c>
      <c r="I14923" t="s">
        <v>23707</v>
      </c>
      <c r="K14923" t="e">
        <f>- Other values in K51 and S135</f>
        <v>#NAME?</v>
      </c>
      <c r="L14923" t="s">
        <v>23708</v>
      </c>
      <c r="M14923" t="s">
        <v>20365</v>
      </c>
      <c r="N14923">
        <v>8</v>
      </c>
      <c r="O14923" t="s">
        <v>23709</v>
      </c>
      <c r="P14923" t="s">
        <v>20366</v>
      </c>
      <c r="Q14923" t="s">
        <v>23710</v>
      </c>
      <c r="S14923" t="s">
        <v>20368</v>
      </c>
    </row>
    <row r="14924" spans="1:19" hidden="1" x14ac:dyDescent="0.2">
      <c r="A14924">
        <v>2987</v>
      </c>
      <c r="B14924" t="s">
        <v>3290</v>
      </c>
      <c r="C14924" t="s">
        <v>20452</v>
      </c>
      <c r="D14924">
        <v>5.3</v>
      </c>
      <c r="E14924" t="s">
        <v>414</v>
      </c>
      <c r="F14924" t="s">
        <v>23706</v>
      </c>
      <c r="G14924" t="s">
        <v>55</v>
      </c>
      <c r="H14924" t="s">
        <v>46</v>
      </c>
      <c r="I14924" t="s">
        <v>23707</v>
      </c>
      <c r="K14924" t="e">
        <f>- Other values in K51 and S135</f>
        <v>#NAME?</v>
      </c>
      <c r="L14924" t="s">
        <v>23708</v>
      </c>
      <c r="M14924" t="s">
        <v>20365</v>
      </c>
      <c r="N14924">
        <v>8</v>
      </c>
      <c r="O14924" t="s">
        <v>23709</v>
      </c>
      <c r="P14924" t="s">
        <v>20366</v>
      </c>
      <c r="Q14924" t="s">
        <v>23710</v>
      </c>
      <c r="S14924" t="s">
        <v>20368</v>
      </c>
    </row>
    <row r="14925" spans="1:19" hidden="1" x14ac:dyDescent="0.2">
      <c r="A14925">
        <v>2987</v>
      </c>
      <c r="B14925" t="s">
        <v>3290</v>
      </c>
      <c r="C14925" t="s">
        <v>105</v>
      </c>
      <c r="D14925">
        <v>1.07</v>
      </c>
      <c r="E14925">
        <v>25</v>
      </c>
      <c r="F14925" t="s">
        <v>23711</v>
      </c>
      <c r="G14925" t="s">
        <v>55</v>
      </c>
      <c r="H14925" t="s">
        <v>23</v>
      </c>
      <c r="I14925" t="s">
        <v>23712</v>
      </c>
      <c r="K14925" t="e">
        <f>- Other values in K51 and S135</f>
        <v>#NAME?</v>
      </c>
      <c r="L14925" t="s">
        <v>23708</v>
      </c>
      <c r="M14925" t="s">
        <v>20365</v>
      </c>
      <c r="N14925">
        <v>8</v>
      </c>
      <c r="O14925" t="s">
        <v>23709</v>
      </c>
      <c r="P14925" t="s">
        <v>20366</v>
      </c>
      <c r="Q14925" t="s">
        <v>23710</v>
      </c>
      <c r="S14925" t="s">
        <v>20368</v>
      </c>
    </row>
    <row r="14926" spans="1:19" hidden="1" x14ac:dyDescent="0.2">
      <c r="A14926">
        <v>2987</v>
      </c>
      <c r="B14926" t="s">
        <v>3290</v>
      </c>
      <c r="C14926" t="s">
        <v>20452</v>
      </c>
      <c r="D14926">
        <v>5.25</v>
      </c>
      <c r="E14926" t="s">
        <v>414</v>
      </c>
      <c r="F14926" t="s">
        <v>23711</v>
      </c>
      <c r="G14926" t="s">
        <v>55</v>
      </c>
      <c r="H14926" t="s">
        <v>46</v>
      </c>
      <c r="I14926" t="s">
        <v>23712</v>
      </c>
      <c r="K14926" t="e">
        <f>- Other values in K51 and S135</f>
        <v>#NAME?</v>
      </c>
      <c r="L14926" t="s">
        <v>23708</v>
      </c>
      <c r="M14926" t="s">
        <v>20365</v>
      </c>
      <c r="N14926">
        <v>8</v>
      </c>
      <c r="O14926" t="s">
        <v>23709</v>
      </c>
      <c r="P14926" t="s">
        <v>20366</v>
      </c>
      <c r="Q14926" t="s">
        <v>23710</v>
      </c>
      <c r="S14926" t="s">
        <v>20368</v>
      </c>
    </row>
    <row r="14927" spans="1:19" hidden="1" x14ac:dyDescent="0.2">
      <c r="A14927">
        <v>2987</v>
      </c>
      <c r="B14927" t="s">
        <v>3290</v>
      </c>
      <c r="C14927" t="s">
        <v>105</v>
      </c>
      <c r="D14927">
        <v>1.36</v>
      </c>
      <c r="E14927">
        <v>25</v>
      </c>
      <c r="F14927" t="s">
        <v>23713</v>
      </c>
      <c r="G14927" t="s">
        <v>55</v>
      </c>
      <c r="H14927" t="s">
        <v>23</v>
      </c>
      <c r="I14927" t="s">
        <v>1631</v>
      </c>
      <c r="K14927" t="e">
        <f>- Other values in K51 and S135</f>
        <v>#NAME?</v>
      </c>
      <c r="L14927" t="s">
        <v>23708</v>
      </c>
      <c r="M14927" t="s">
        <v>20365</v>
      </c>
      <c r="N14927">
        <v>8</v>
      </c>
      <c r="O14927" t="s">
        <v>23709</v>
      </c>
      <c r="P14927" t="s">
        <v>20366</v>
      </c>
      <c r="Q14927" t="s">
        <v>23710</v>
      </c>
      <c r="S14927" t="s">
        <v>20368</v>
      </c>
    </row>
    <row r="14928" spans="1:19" hidden="1" x14ac:dyDescent="0.2">
      <c r="A14928">
        <v>2987</v>
      </c>
      <c r="B14928" t="s">
        <v>3290</v>
      </c>
      <c r="C14928" t="s">
        <v>20452</v>
      </c>
      <c r="D14928">
        <v>5.8</v>
      </c>
      <c r="E14928" t="s">
        <v>414</v>
      </c>
      <c r="F14928" t="s">
        <v>23713</v>
      </c>
      <c r="G14928" t="s">
        <v>55</v>
      </c>
      <c r="H14928" t="s">
        <v>46</v>
      </c>
      <c r="I14928" t="s">
        <v>1631</v>
      </c>
      <c r="K14928" t="e">
        <f>- Other values in K51 and S135</f>
        <v>#NAME?</v>
      </c>
      <c r="L14928" t="s">
        <v>23708</v>
      </c>
      <c r="M14928" t="s">
        <v>20365</v>
      </c>
      <c r="N14928">
        <v>8</v>
      </c>
      <c r="O14928" t="s">
        <v>23709</v>
      </c>
      <c r="P14928" t="s">
        <v>20366</v>
      </c>
      <c r="Q14928" t="s">
        <v>23710</v>
      </c>
      <c r="S14928" t="s">
        <v>20368</v>
      </c>
    </row>
    <row r="14929" spans="1:19" hidden="1" x14ac:dyDescent="0.2">
      <c r="A14929">
        <v>2987</v>
      </c>
      <c r="B14929" t="s">
        <v>3290</v>
      </c>
      <c r="C14929" t="s">
        <v>105</v>
      </c>
      <c r="D14929">
        <v>1.5</v>
      </c>
      <c r="E14929" t="s">
        <v>2141</v>
      </c>
      <c r="F14929" t="s">
        <v>23714</v>
      </c>
      <c r="G14929" t="s">
        <v>31</v>
      </c>
      <c r="H14929" t="s">
        <v>23</v>
      </c>
      <c r="I14929" t="s">
        <v>3123</v>
      </c>
      <c r="K14929" t="e">
        <f>- Other values in K51 and S135</f>
        <v>#NAME?</v>
      </c>
      <c r="L14929" t="s">
        <v>23708</v>
      </c>
      <c r="M14929" t="s">
        <v>20365</v>
      </c>
      <c r="N14929">
        <v>8</v>
      </c>
      <c r="O14929" t="s">
        <v>23709</v>
      </c>
      <c r="P14929" t="s">
        <v>20366</v>
      </c>
      <c r="Q14929" t="s">
        <v>23710</v>
      </c>
      <c r="S14929" t="s">
        <v>20368</v>
      </c>
    </row>
    <row r="14930" spans="1:19" hidden="1" x14ac:dyDescent="0.2">
      <c r="A14930">
        <v>2987</v>
      </c>
      <c r="B14930" t="s">
        <v>3290</v>
      </c>
      <c r="C14930" t="s">
        <v>20452</v>
      </c>
      <c r="D14930">
        <v>5.43</v>
      </c>
      <c r="E14930" t="s">
        <v>2141</v>
      </c>
      <c r="F14930" t="s">
        <v>23714</v>
      </c>
      <c r="G14930" t="s">
        <v>31</v>
      </c>
      <c r="H14930" t="s">
        <v>23</v>
      </c>
      <c r="I14930" t="s">
        <v>3123</v>
      </c>
      <c r="K14930" t="e">
        <f>- Other values in K51 and S135</f>
        <v>#NAME?</v>
      </c>
      <c r="L14930" t="s">
        <v>23708</v>
      </c>
      <c r="M14930" t="s">
        <v>20365</v>
      </c>
      <c r="N14930">
        <v>8</v>
      </c>
      <c r="O14930" t="s">
        <v>23709</v>
      </c>
      <c r="P14930" t="s">
        <v>20366</v>
      </c>
      <c r="Q14930" t="s">
        <v>23710</v>
      </c>
      <c r="S14930" t="s">
        <v>20368</v>
      </c>
    </row>
    <row r="14931" spans="1:19" hidden="1" x14ac:dyDescent="0.2">
      <c r="A14931">
        <v>2987</v>
      </c>
      <c r="B14931" t="s">
        <v>3290</v>
      </c>
      <c r="C14931" t="s">
        <v>20452</v>
      </c>
      <c r="D14931">
        <v>5.2</v>
      </c>
      <c r="E14931">
        <v>25</v>
      </c>
      <c r="F14931" t="s">
        <v>23715</v>
      </c>
      <c r="G14931" t="s">
        <v>55</v>
      </c>
      <c r="H14931" t="s">
        <v>46</v>
      </c>
      <c r="I14931" t="s">
        <v>23716</v>
      </c>
      <c r="K14931" t="e">
        <f>- Other values in K51 and S135</f>
        <v>#NAME?</v>
      </c>
      <c r="L14931" t="s">
        <v>23708</v>
      </c>
      <c r="M14931" t="s">
        <v>20365</v>
      </c>
      <c r="N14931">
        <v>8</v>
      </c>
      <c r="O14931" t="s">
        <v>23709</v>
      </c>
      <c r="P14931" t="s">
        <v>20366</v>
      </c>
      <c r="Q14931" t="s">
        <v>23710</v>
      </c>
      <c r="S14931" t="s">
        <v>20368</v>
      </c>
    </row>
    <row r="14932" spans="1:19" hidden="1" x14ac:dyDescent="0.2">
      <c r="A14932">
        <v>2988</v>
      </c>
      <c r="B14932" t="s">
        <v>3302</v>
      </c>
      <c r="C14932" t="s">
        <v>20452</v>
      </c>
      <c r="D14932">
        <v>4.78</v>
      </c>
      <c r="E14932">
        <v>25</v>
      </c>
      <c r="F14932" t="s">
        <v>23717</v>
      </c>
      <c r="G14932" t="s">
        <v>31</v>
      </c>
      <c r="H14932" t="s">
        <v>23</v>
      </c>
      <c r="I14932" t="s">
        <v>10162</v>
      </c>
      <c r="K14932"/>
      <c r="L14932" t="s">
        <v>23718</v>
      </c>
      <c r="M14932" t="s">
        <v>20365</v>
      </c>
      <c r="N14932">
        <v>8</v>
      </c>
      <c r="O14932" t="s">
        <v>23719</v>
      </c>
      <c r="P14932" t="s">
        <v>20366</v>
      </c>
      <c r="Q14932" t="s">
        <v>23720</v>
      </c>
      <c r="S14932" t="s">
        <v>20368</v>
      </c>
    </row>
    <row r="14933" spans="1:19" hidden="1" x14ac:dyDescent="0.2">
      <c r="A14933">
        <v>2988</v>
      </c>
      <c r="B14933" t="s">
        <v>3302</v>
      </c>
      <c r="C14933" t="s">
        <v>20452</v>
      </c>
      <c r="D14933">
        <v>4.8899999999999997</v>
      </c>
      <c r="F14933" t="s">
        <v>23717</v>
      </c>
      <c r="G14933" t="s">
        <v>189</v>
      </c>
      <c r="I14933" t="s">
        <v>23608</v>
      </c>
      <c r="K14933"/>
      <c r="L14933" t="s">
        <v>23718</v>
      </c>
      <c r="M14933" t="s">
        <v>20365</v>
      </c>
      <c r="N14933">
        <v>8</v>
      </c>
      <c r="O14933" t="s">
        <v>23719</v>
      </c>
      <c r="P14933" t="s">
        <v>20366</v>
      </c>
      <c r="Q14933" t="s">
        <v>23720</v>
      </c>
      <c r="S14933" t="s">
        <v>20368</v>
      </c>
    </row>
    <row r="14934" spans="1:19" hidden="1" x14ac:dyDescent="0.2">
      <c r="A14934">
        <v>2989</v>
      </c>
      <c r="B14934" t="s">
        <v>3307</v>
      </c>
      <c r="C14934" t="s">
        <v>105</v>
      </c>
      <c r="D14934">
        <v>4.9000000000000004</v>
      </c>
      <c r="G14934" t="s">
        <v>189</v>
      </c>
      <c r="I14934" t="s">
        <v>23608</v>
      </c>
      <c r="K14934"/>
      <c r="L14934" t="s">
        <v>23721</v>
      </c>
      <c r="M14934" t="s">
        <v>20365</v>
      </c>
      <c r="N14934">
        <v>8</v>
      </c>
      <c r="O14934" t="s">
        <v>23722</v>
      </c>
      <c r="P14934" t="s">
        <v>20366</v>
      </c>
      <c r="Q14934" t="s">
        <v>23723</v>
      </c>
      <c r="S14934" t="s">
        <v>20368</v>
      </c>
    </row>
    <row r="14935" spans="1:19" hidden="1" x14ac:dyDescent="0.2">
      <c r="A14935">
        <v>2992</v>
      </c>
      <c r="B14935" t="s">
        <v>23724</v>
      </c>
      <c r="C14935" t="s">
        <v>105</v>
      </c>
      <c r="D14935">
        <v>8.6199999999999992</v>
      </c>
      <c r="E14935">
        <v>25</v>
      </c>
      <c r="F14935" t="s">
        <v>1420</v>
      </c>
      <c r="G14935" t="s">
        <v>31</v>
      </c>
      <c r="H14935" t="s">
        <v>46</v>
      </c>
      <c r="I14935" t="s">
        <v>23725</v>
      </c>
      <c r="K14935" t="e">
        <f>- Other value in M70</f>
        <v>#NAME?</v>
      </c>
      <c r="L14935" t="s">
        <v>23726</v>
      </c>
      <c r="M14935" t="s">
        <v>20396</v>
      </c>
      <c r="N14935">
        <v>4</v>
      </c>
      <c r="P14935" t="s">
        <v>20366</v>
      </c>
      <c r="Q14935" t="s">
        <v>23727</v>
      </c>
      <c r="S14935" t="s">
        <v>20368</v>
      </c>
    </row>
    <row r="14936" spans="1:19" hidden="1" x14ac:dyDescent="0.2">
      <c r="A14936">
        <v>2992</v>
      </c>
      <c r="B14936" t="s">
        <v>23724</v>
      </c>
      <c r="C14936" t="s">
        <v>20452</v>
      </c>
      <c r="D14936">
        <v>12.55</v>
      </c>
      <c r="E14936">
        <v>25</v>
      </c>
      <c r="F14936" t="s">
        <v>1420</v>
      </c>
      <c r="G14936" t="s">
        <v>31</v>
      </c>
      <c r="H14936" t="s">
        <v>46</v>
      </c>
      <c r="I14936" t="s">
        <v>23725</v>
      </c>
      <c r="K14936" t="e">
        <f>- Other value in M70</f>
        <v>#NAME?</v>
      </c>
      <c r="L14936" t="s">
        <v>23726</v>
      </c>
      <c r="M14936" t="s">
        <v>20396</v>
      </c>
      <c r="N14936">
        <v>4</v>
      </c>
      <c r="P14936" t="s">
        <v>20366</v>
      </c>
      <c r="Q14936" t="s">
        <v>23727</v>
      </c>
      <c r="S14936" t="s">
        <v>20368</v>
      </c>
    </row>
    <row r="14937" spans="1:19" hidden="1" x14ac:dyDescent="0.2">
      <c r="A14937">
        <v>2992</v>
      </c>
      <c r="B14937" t="s">
        <v>23724</v>
      </c>
      <c r="C14937" t="s">
        <v>105</v>
      </c>
      <c r="D14937">
        <v>8.43</v>
      </c>
      <c r="E14937">
        <v>30</v>
      </c>
      <c r="F14937" t="s">
        <v>23143</v>
      </c>
      <c r="G14937" t="s">
        <v>55</v>
      </c>
      <c r="H14937" t="s">
        <v>46</v>
      </c>
      <c r="I14937" t="s">
        <v>23728</v>
      </c>
      <c r="K14937" t="e">
        <f>- Other value in M70</f>
        <v>#NAME?</v>
      </c>
      <c r="L14937" t="s">
        <v>23726</v>
      </c>
      <c r="M14937" t="s">
        <v>20396</v>
      </c>
      <c r="N14937">
        <v>4</v>
      </c>
      <c r="P14937" t="s">
        <v>20366</v>
      </c>
      <c r="Q14937" t="s">
        <v>23727</v>
      </c>
      <c r="S14937" t="s">
        <v>20368</v>
      </c>
    </row>
    <row r="14938" spans="1:19" hidden="1" x14ac:dyDescent="0.2">
      <c r="A14938">
        <v>2992</v>
      </c>
      <c r="B14938" t="s">
        <v>23724</v>
      </c>
      <c r="C14938" t="s">
        <v>20452</v>
      </c>
      <c r="D14938">
        <v>11.54</v>
      </c>
      <c r="E14938">
        <v>30</v>
      </c>
      <c r="F14938" t="s">
        <v>23143</v>
      </c>
      <c r="G14938" t="s">
        <v>55</v>
      </c>
      <c r="H14938" t="s">
        <v>46</v>
      </c>
      <c r="I14938" t="s">
        <v>23728</v>
      </c>
      <c r="K14938" t="e">
        <f>- Other value in M70</f>
        <v>#NAME?</v>
      </c>
      <c r="L14938" t="s">
        <v>23726</v>
      </c>
      <c r="M14938" t="s">
        <v>20396</v>
      </c>
      <c r="N14938">
        <v>4</v>
      </c>
      <c r="P14938" t="s">
        <v>20366</v>
      </c>
      <c r="Q14938" t="s">
        <v>23727</v>
      </c>
      <c r="S14938" t="s">
        <v>20368</v>
      </c>
    </row>
    <row r="14939" spans="1:19" hidden="1" x14ac:dyDescent="0.2">
      <c r="A14939">
        <v>2992</v>
      </c>
      <c r="B14939" t="s">
        <v>23724</v>
      </c>
      <c r="C14939" t="s">
        <v>105</v>
      </c>
      <c r="D14939">
        <v>8.6999999999999993</v>
      </c>
      <c r="E14939">
        <v>25</v>
      </c>
      <c r="F14939" t="s">
        <v>1420</v>
      </c>
      <c r="G14939" t="s">
        <v>23184</v>
      </c>
      <c r="H14939" t="s">
        <v>23</v>
      </c>
      <c r="I14939" t="s">
        <v>23729</v>
      </c>
      <c r="K14939" t="e">
        <f>- Other value in M70</f>
        <v>#NAME?</v>
      </c>
      <c r="L14939" t="s">
        <v>23726</v>
      </c>
      <c r="M14939" t="s">
        <v>20396</v>
      </c>
      <c r="N14939">
        <v>4</v>
      </c>
      <c r="P14939" t="s">
        <v>20366</v>
      </c>
      <c r="Q14939" t="s">
        <v>23727</v>
      </c>
      <c r="S14939" t="s">
        <v>20368</v>
      </c>
    </row>
    <row r="14940" spans="1:19" hidden="1" x14ac:dyDescent="0.2">
      <c r="A14940">
        <v>2992</v>
      </c>
      <c r="B14940" t="s">
        <v>23724</v>
      </c>
      <c r="C14940" t="s">
        <v>20452</v>
      </c>
      <c r="D14940">
        <v>12.4</v>
      </c>
      <c r="E14940">
        <v>25</v>
      </c>
      <c r="F14940" t="s">
        <v>1420</v>
      </c>
      <c r="G14940" t="s">
        <v>23184</v>
      </c>
      <c r="H14940" t="s">
        <v>23</v>
      </c>
      <c r="I14940" t="s">
        <v>23729</v>
      </c>
      <c r="K14940" t="e">
        <f>- Other value in M70</f>
        <v>#NAME?</v>
      </c>
      <c r="L14940" t="s">
        <v>23726</v>
      </c>
      <c r="M14940" t="s">
        <v>20396</v>
      </c>
      <c r="N14940">
        <v>4</v>
      </c>
      <c r="P14940" t="s">
        <v>20366</v>
      </c>
      <c r="Q14940" t="s">
        <v>23727</v>
      </c>
      <c r="S14940" t="s">
        <v>20368</v>
      </c>
    </row>
    <row r="14941" spans="1:19" hidden="1" x14ac:dyDescent="0.2">
      <c r="A14941">
        <v>2993</v>
      </c>
      <c r="B14941" t="s">
        <v>23730</v>
      </c>
      <c r="C14941" t="s">
        <v>105</v>
      </c>
      <c r="D14941">
        <v>8.91</v>
      </c>
      <c r="E14941">
        <v>13</v>
      </c>
      <c r="F14941" t="s">
        <v>21294</v>
      </c>
      <c r="G14941" t="s">
        <v>31</v>
      </c>
      <c r="H14941" t="s">
        <v>46</v>
      </c>
      <c r="I14941" t="s">
        <v>23157</v>
      </c>
      <c r="J14941" t="s">
        <v>43</v>
      </c>
      <c r="K14941"/>
      <c r="L14941" t="s">
        <v>23731</v>
      </c>
      <c r="M14941" t="s">
        <v>20396</v>
      </c>
      <c r="N14941">
        <v>4</v>
      </c>
      <c r="P14941" t="s">
        <v>20366</v>
      </c>
      <c r="Q14941" t="s">
        <v>23732</v>
      </c>
      <c r="S14941" t="s">
        <v>20368</v>
      </c>
    </row>
    <row r="14942" spans="1:19" hidden="1" x14ac:dyDescent="0.2">
      <c r="A14942">
        <v>2993</v>
      </c>
      <c r="B14942" t="s">
        <v>23730</v>
      </c>
      <c r="C14942" t="s">
        <v>20452</v>
      </c>
      <c r="D14942">
        <v>10.86</v>
      </c>
      <c r="E14942">
        <v>13</v>
      </c>
      <c r="F14942" t="s">
        <v>21294</v>
      </c>
      <c r="G14942" t="s">
        <v>31</v>
      </c>
      <c r="H14942" t="s">
        <v>46</v>
      </c>
      <c r="I14942" t="s">
        <v>23157</v>
      </c>
      <c r="J14942" t="s">
        <v>43</v>
      </c>
      <c r="K14942"/>
      <c r="L14942" t="s">
        <v>23731</v>
      </c>
      <c r="M14942" t="s">
        <v>20396</v>
      </c>
      <c r="N14942">
        <v>4</v>
      </c>
      <c r="P14942" t="s">
        <v>20366</v>
      </c>
      <c r="Q14942" t="s">
        <v>23732</v>
      </c>
      <c r="S14942" t="s">
        <v>20368</v>
      </c>
    </row>
    <row r="14943" spans="1:19" hidden="1" x14ac:dyDescent="0.2">
      <c r="A14943">
        <v>2993</v>
      </c>
      <c r="B14943" t="s">
        <v>23730</v>
      </c>
      <c r="C14943" t="s">
        <v>105</v>
      </c>
      <c r="D14943">
        <v>8.81</v>
      </c>
      <c r="E14943">
        <v>23</v>
      </c>
      <c r="F14943" t="s">
        <v>21294</v>
      </c>
      <c r="G14943" t="s">
        <v>31</v>
      </c>
      <c r="H14943" t="s">
        <v>46</v>
      </c>
      <c r="I14943" t="s">
        <v>23157</v>
      </c>
      <c r="J14943" t="s">
        <v>43</v>
      </c>
      <c r="K14943"/>
      <c r="L14943" t="s">
        <v>23731</v>
      </c>
      <c r="M14943" t="s">
        <v>20396</v>
      </c>
      <c r="N14943">
        <v>4</v>
      </c>
      <c r="P14943" t="s">
        <v>20366</v>
      </c>
      <c r="Q14943" t="s">
        <v>23732</v>
      </c>
      <c r="S14943" t="s">
        <v>20368</v>
      </c>
    </row>
    <row r="14944" spans="1:19" hidden="1" x14ac:dyDescent="0.2">
      <c r="A14944">
        <v>2993</v>
      </c>
      <c r="B14944" t="s">
        <v>23730</v>
      </c>
      <c r="C14944" t="s">
        <v>20452</v>
      </c>
      <c r="D14944">
        <v>10.78</v>
      </c>
      <c r="E14944">
        <v>23</v>
      </c>
      <c r="F14944" t="s">
        <v>21294</v>
      </c>
      <c r="G14944" t="s">
        <v>31</v>
      </c>
      <c r="H14944" t="s">
        <v>46</v>
      </c>
      <c r="I14944" t="s">
        <v>23157</v>
      </c>
      <c r="J14944" t="s">
        <v>43</v>
      </c>
      <c r="K14944"/>
      <c r="L14944" t="s">
        <v>23731</v>
      </c>
      <c r="M14944" t="s">
        <v>20396</v>
      </c>
      <c r="N14944">
        <v>4</v>
      </c>
      <c r="P14944" t="s">
        <v>20366</v>
      </c>
      <c r="Q14944" t="s">
        <v>23732</v>
      </c>
      <c r="S14944" t="s">
        <v>20368</v>
      </c>
    </row>
    <row r="14945" spans="1:19" hidden="1" x14ac:dyDescent="0.2">
      <c r="A14945">
        <v>2994</v>
      </c>
      <c r="B14945" t="s">
        <v>23733</v>
      </c>
      <c r="C14945" t="s">
        <v>105</v>
      </c>
      <c r="D14945">
        <v>8.6999999999999993</v>
      </c>
      <c r="E14945">
        <v>25</v>
      </c>
      <c r="F14945" t="s">
        <v>10890</v>
      </c>
      <c r="G14945" t="s">
        <v>55</v>
      </c>
      <c r="H14945" t="s">
        <v>23</v>
      </c>
      <c r="I14945" t="s">
        <v>23729</v>
      </c>
      <c r="K14945"/>
      <c r="L14945" t="s">
        <v>23734</v>
      </c>
      <c r="M14945" t="s">
        <v>20396</v>
      </c>
      <c r="N14945">
        <v>4</v>
      </c>
      <c r="P14945" t="s">
        <v>20366</v>
      </c>
      <c r="Q14945" t="s">
        <v>23735</v>
      </c>
      <c r="S14945" t="s">
        <v>20368</v>
      </c>
    </row>
    <row r="14946" spans="1:19" hidden="1" x14ac:dyDescent="0.2">
      <c r="A14946">
        <v>2994</v>
      </c>
      <c r="B14946" t="s">
        <v>23733</v>
      </c>
      <c r="C14946" t="s">
        <v>20452</v>
      </c>
      <c r="D14946">
        <v>12.4</v>
      </c>
      <c r="E14946" t="s">
        <v>414</v>
      </c>
      <c r="F14946" t="s">
        <v>10890</v>
      </c>
      <c r="G14946" t="s">
        <v>31</v>
      </c>
      <c r="H14946" t="s">
        <v>23</v>
      </c>
      <c r="I14946" t="s">
        <v>23729</v>
      </c>
      <c r="K14946"/>
      <c r="L14946" t="s">
        <v>23734</v>
      </c>
      <c r="M14946" t="s">
        <v>20396</v>
      </c>
      <c r="N14946">
        <v>4</v>
      </c>
      <c r="P14946" t="s">
        <v>20366</v>
      </c>
      <c r="Q14946" t="s">
        <v>23735</v>
      </c>
      <c r="S14946" t="s">
        <v>20368</v>
      </c>
    </row>
    <row r="14947" spans="1:19" hidden="1" x14ac:dyDescent="0.2">
      <c r="A14947">
        <v>2995</v>
      </c>
      <c r="B14947" t="s">
        <v>23736</v>
      </c>
      <c r="C14947" t="s">
        <v>105</v>
      </c>
      <c r="D14947">
        <v>8.7799999999999994</v>
      </c>
      <c r="E14947">
        <v>13</v>
      </c>
      <c r="F14947" t="s">
        <v>21973</v>
      </c>
      <c r="G14947" t="s">
        <v>31</v>
      </c>
      <c r="H14947" t="s">
        <v>46</v>
      </c>
      <c r="I14947" t="s">
        <v>23157</v>
      </c>
      <c r="J14947" t="s">
        <v>43</v>
      </c>
      <c r="K14947"/>
      <c r="L14947" t="s">
        <v>23737</v>
      </c>
      <c r="M14947" t="s">
        <v>20396</v>
      </c>
      <c r="N14947">
        <v>4</v>
      </c>
      <c r="P14947" t="s">
        <v>20366</v>
      </c>
      <c r="Q14947" t="s">
        <v>23738</v>
      </c>
      <c r="S14947" t="s">
        <v>20368</v>
      </c>
    </row>
    <row r="14948" spans="1:19" hidden="1" x14ac:dyDescent="0.2">
      <c r="A14948">
        <v>2995</v>
      </c>
      <c r="B14948" t="s">
        <v>23736</v>
      </c>
      <c r="C14948" t="s">
        <v>20452</v>
      </c>
      <c r="D14948">
        <v>10.77</v>
      </c>
      <c r="E14948">
        <v>13</v>
      </c>
      <c r="F14948" t="s">
        <v>21973</v>
      </c>
      <c r="G14948" t="s">
        <v>31</v>
      </c>
      <c r="H14948" t="s">
        <v>46</v>
      </c>
      <c r="I14948" t="s">
        <v>23157</v>
      </c>
      <c r="J14948" t="s">
        <v>43</v>
      </c>
      <c r="K14948"/>
      <c r="L14948" t="s">
        <v>23737</v>
      </c>
      <c r="M14948" t="s">
        <v>20396</v>
      </c>
      <c r="N14948">
        <v>4</v>
      </c>
      <c r="P14948" t="s">
        <v>20366</v>
      </c>
      <c r="Q14948" t="s">
        <v>23738</v>
      </c>
      <c r="S14948" t="s">
        <v>20368</v>
      </c>
    </row>
    <row r="14949" spans="1:19" hidden="1" x14ac:dyDescent="0.2">
      <c r="A14949">
        <v>2995</v>
      </c>
      <c r="B14949" t="s">
        <v>23736</v>
      </c>
      <c r="C14949" t="s">
        <v>105</v>
      </c>
      <c r="D14949">
        <v>8.67</v>
      </c>
      <c r="E14949">
        <v>22</v>
      </c>
      <c r="F14949" t="s">
        <v>21973</v>
      </c>
      <c r="G14949" t="s">
        <v>31</v>
      </c>
      <c r="H14949" t="s">
        <v>46</v>
      </c>
      <c r="I14949" t="s">
        <v>23157</v>
      </c>
      <c r="J14949" t="s">
        <v>43</v>
      </c>
      <c r="K14949"/>
      <c r="L14949" t="s">
        <v>23737</v>
      </c>
      <c r="M14949" t="s">
        <v>20396</v>
      </c>
      <c r="N14949">
        <v>4</v>
      </c>
      <c r="P14949" t="s">
        <v>20366</v>
      </c>
      <c r="Q14949" t="s">
        <v>23738</v>
      </c>
      <c r="S14949" t="s">
        <v>20368</v>
      </c>
    </row>
    <row r="14950" spans="1:19" hidden="1" x14ac:dyDescent="0.2">
      <c r="A14950">
        <v>2995</v>
      </c>
      <c r="B14950" t="s">
        <v>23736</v>
      </c>
      <c r="C14950" t="s">
        <v>20452</v>
      </c>
      <c r="D14950">
        <v>10.68</v>
      </c>
      <c r="E14950">
        <v>22</v>
      </c>
      <c r="F14950" t="s">
        <v>21973</v>
      </c>
      <c r="G14950" t="s">
        <v>31</v>
      </c>
      <c r="H14950" t="s">
        <v>46</v>
      </c>
      <c r="I14950" t="s">
        <v>23157</v>
      </c>
      <c r="J14950" t="s">
        <v>43</v>
      </c>
      <c r="K14950"/>
      <c r="L14950" t="s">
        <v>23737</v>
      </c>
      <c r="M14950" t="s">
        <v>20396</v>
      </c>
      <c r="N14950">
        <v>4</v>
      </c>
      <c r="P14950" t="s">
        <v>20366</v>
      </c>
      <c r="Q14950" t="s">
        <v>23738</v>
      </c>
      <c r="S14950" t="s">
        <v>20368</v>
      </c>
    </row>
    <row r="14951" spans="1:19" x14ac:dyDescent="0.2">
      <c r="A14951">
        <v>2996</v>
      </c>
      <c r="B14951" t="s">
        <v>23739</v>
      </c>
      <c r="C14951" t="s">
        <v>105</v>
      </c>
      <c r="D14951">
        <v>7.23</v>
      </c>
      <c r="E14951">
        <v>25</v>
      </c>
      <c r="F14951" t="s">
        <v>21173</v>
      </c>
      <c r="G14951" t="s">
        <v>23125</v>
      </c>
      <c r="H14951" t="s">
        <v>36</v>
      </c>
      <c r="I14951" t="s">
        <v>9762</v>
      </c>
      <c r="J14951" t="s">
        <v>43</v>
      </c>
      <c r="K14951" s="4" t="e">
        <f>- Other values in H11, H17, H51, S88</f>
        <v>#NAME?</v>
      </c>
      <c r="L14951" t="s">
        <v>23740</v>
      </c>
      <c r="M14951" t="s">
        <v>20396</v>
      </c>
      <c r="N14951">
        <v>4</v>
      </c>
      <c r="P14951" t="s">
        <v>20366</v>
      </c>
      <c r="Q14951" t="s">
        <v>23741</v>
      </c>
      <c r="S14951" t="s">
        <v>20368</v>
      </c>
    </row>
    <row r="14952" spans="1:19" hidden="1" x14ac:dyDescent="0.2">
      <c r="A14952">
        <v>2996</v>
      </c>
      <c r="B14952" t="s">
        <v>23739</v>
      </c>
      <c r="C14952" t="s">
        <v>105</v>
      </c>
      <c r="D14952">
        <v>7.22</v>
      </c>
      <c r="E14952">
        <v>25</v>
      </c>
      <c r="F14952" t="s">
        <v>23130</v>
      </c>
      <c r="G14952" t="s">
        <v>22394</v>
      </c>
      <c r="H14952" t="s">
        <v>46</v>
      </c>
      <c r="I14952" t="s">
        <v>12307</v>
      </c>
      <c r="J14952" t="s">
        <v>20874</v>
      </c>
      <c r="K14952" t="e">
        <f>- Other values in H11, H17, H51, S88</f>
        <v>#NAME?</v>
      </c>
      <c r="L14952" t="s">
        <v>23740</v>
      </c>
      <c r="M14952" t="s">
        <v>20396</v>
      </c>
      <c r="N14952">
        <v>4</v>
      </c>
      <c r="P14952" t="s">
        <v>20366</v>
      </c>
      <c r="Q14952" t="s">
        <v>23741</v>
      </c>
      <c r="S14952" t="s">
        <v>20368</v>
      </c>
    </row>
    <row r="14953" spans="1:19" hidden="1" x14ac:dyDescent="0.2">
      <c r="A14953">
        <v>2996</v>
      </c>
      <c r="B14953" t="s">
        <v>23739</v>
      </c>
      <c r="C14953" t="s">
        <v>105</v>
      </c>
      <c r="D14953">
        <v>7.21</v>
      </c>
      <c r="E14953">
        <v>25</v>
      </c>
      <c r="F14953" t="s">
        <v>23130</v>
      </c>
      <c r="G14953" t="s">
        <v>31</v>
      </c>
      <c r="H14953" t="s">
        <v>46</v>
      </c>
      <c r="I14953" t="s">
        <v>5200</v>
      </c>
      <c r="K14953" t="e">
        <f>- Other values in H11, H17, H51, S88</f>
        <v>#NAME?</v>
      </c>
      <c r="L14953" t="s">
        <v>23740</v>
      </c>
      <c r="M14953" t="s">
        <v>20396</v>
      </c>
      <c r="N14953">
        <v>4</v>
      </c>
      <c r="P14953" t="s">
        <v>20366</v>
      </c>
      <c r="Q14953" t="s">
        <v>23741</v>
      </c>
      <c r="S14953" t="s">
        <v>20368</v>
      </c>
    </row>
    <row r="14954" spans="1:19" hidden="1" x14ac:dyDescent="0.2">
      <c r="A14954">
        <v>2996</v>
      </c>
      <c r="B14954" t="s">
        <v>23739</v>
      </c>
      <c r="C14954" t="s">
        <v>105</v>
      </c>
      <c r="D14954">
        <v>7.25</v>
      </c>
      <c r="E14954">
        <v>25</v>
      </c>
      <c r="F14954" t="s">
        <v>21173</v>
      </c>
      <c r="G14954" t="s">
        <v>31</v>
      </c>
      <c r="H14954" t="s">
        <v>46</v>
      </c>
      <c r="I14954" t="s">
        <v>9408</v>
      </c>
      <c r="K14954" t="e">
        <f>- Other values in H11, H17, H51, S88</f>
        <v>#NAME?</v>
      </c>
      <c r="L14954" t="s">
        <v>23740</v>
      </c>
      <c r="M14954" t="s">
        <v>20396</v>
      </c>
      <c r="N14954">
        <v>4</v>
      </c>
      <c r="P14954" t="s">
        <v>20366</v>
      </c>
      <c r="Q14954" t="s">
        <v>23741</v>
      </c>
      <c r="S14954" t="s">
        <v>20368</v>
      </c>
    </row>
    <row r="14955" spans="1:19" hidden="1" x14ac:dyDescent="0.2">
      <c r="A14955">
        <v>2996</v>
      </c>
      <c r="B14955" t="s">
        <v>23739</v>
      </c>
      <c r="C14955" t="s">
        <v>105</v>
      </c>
      <c r="D14955">
        <v>7.06</v>
      </c>
      <c r="E14955" t="s">
        <v>414</v>
      </c>
      <c r="F14955" t="s">
        <v>23131</v>
      </c>
      <c r="G14955" t="s">
        <v>31</v>
      </c>
      <c r="H14955" t="s">
        <v>46</v>
      </c>
      <c r="I14955" t="s">
        <v>9408</v>
      </c>
      <c r="K14955" t="e">
        <f>- Other values in H11, H17, H51, S88</f>
        <v>#NAME?</v>
      </c>
      <c r="L14955" t="s">
        <v>23740</v>
      </c>
      <c r="M14955" t="s">
        <v>20396</v>
      </c>
      <c r="N14955">
        <v>4</v>
      </c>
      <c r="P14955" t="s">
        <v>20366</v>
      </c>
      <c r="Q14955" t="s">
        <v>23741</v>
      </c>
      <c r="S14955" t="s">
        <v>20368</v>
      </c>
    </row>
    <row r="14956" spans="1:19" hidden="1" x14ac:dyDescent="0.2">
      <c r="A14956">
        <v>2996</v>
      </c>
      <c r="B14956" t="s">
        <v>23739</v>
      </c>
      <c r="C14956" t="s">
        <v>105</v>
      </c>
      <c r="D14956">
        <v>7.08</v>
      </c>
      <c r="E14956">
        <v>25</v>
      </c>
      <c r="F14956" t="s">
        <v>20713</v>
      </c>
      <c r="G14956" t="s">
        <v>55</v>
      </c>
      <c r="H14956" t="s">
        <v>46</v>
      </c>
      <c r="I14956" t="s">
        <v>5864</v>
      </c>
      <c r="K14956" t="e">
        <f>- Other values in H11, H17, H51, S88</f>
        <v>#NAME?</v>
      </c>
      <c r="L14956" t="s">
        <v>23740</v>
      </c>
      <c r="M14956" t="s">
        <v>20396</v>
      </c>
      <c r="N14956">
        <v>4</v>
      </c>
      <c r="P14956" t="s">
        <v>20366</v>
      </c>
      <c r="Q14956" t="s">
        <v>23741</v>
      </c>
      <c r="S14956" t="s">
        <v>20368</v>
      </c>
    </row>
    <row r="14957" spans="1:19" hidden="1" x14ac:dyDescent="0.2">
      <c r="A14957">
        <v>2996</v>
      </c>
      <c r="B14957" t="s">
        <v>23739</v>
      </c>
      <c r="C14957" t="s">
        <v>105</v>
      </c>
      <c r="D14957">
        <v>7.04</v>
      </c>
      <c r="E14957">
        <v>25</v>
      </c>
      <c r="F14957" t="s">
        <v>20530</v>
      </c>
      <c r="G14957" t="s">
        <v>55</v>
      </c>
      <c r="H14957" t="s">
        <v>46</v>
      </c>
      <c r="I14957" t="s">
        <v>2916</v>
      </c>
      <c r="K14957" t="e">
        <f>- Other values in H11, H17, H51, S88</f>
        <v>#NAME?</v>
      </c>
      <c r="L14957" t="s">
        <v>23740</v>
      </c>
      <c r="M14957" t="s">
        <v>20396</v>
      </c>
      <c r="N14957">
        <v>4</v>
      </c>
      <c r="P14957" t="s">
        <v>20366</v>
      </c>
      <c r="Q14957" t="s">
        <v>23741</v>
      </c>
      <c r="S14957" t="s">
        <v>20368</v>
      </c>
    </row>
    <row r="14958" spans="1:19" hidden="1" x14ac:dyDescent="0.2">
      <c r="A14958">
        <v>2996</v>
      </c>
      <c r="B14958" t="s">
        <v>23739</v>
      </c>
      <c r="C14958" t="s">
        <v>105</v>
      </c>
      <c r="D14958">
        <v>7.08</v>
      </c>
      <c r="E14958">
        <v>25</v>
      </c>
      <c r="F14958" t="s">
        <v>23742</v>
      </c>
      <c r="G14958" t="s">
        <v>31</v>
      </c>
      <c r="H14958" t="s">
        <v>46</v>
      </c>
      <c r="I14958" t="s">
        <v>5806</v>
      </c>
      <c r="K14958" t="e">
        <f>- Other values in H11, H17, H51, S88</f>
        <v>#NAME?</v>
      </c>
      <c r="L14958" t="s">
        <v>23740</v>
      </c>
      <c r="M14958" t="s">
        <v>20396</v>
      </c>
      <c r="N14958">
        <v>4</v>
      </c>
      <c r="P14958" t="s">
        <v>20366</v>
      </c>
      <c r="Q14958" t="s">
        <v>23741</v>
      </c>
      <c r="S14958" t="s">
        <v>20368</v>
      </c>
    </row>
    <row r="14959" spans="1:19" hidden="1" x14ac:dyDescent="0.2">
      <c r="A14959">
        <v>2996</v>
      </c>
      <c r="B14959" t="s">
        <v>23739</v>
      </c>
      <c r="C14959" t="s">
        <v>105</v>
      </c>
      <c r="D14959">
        <v>7.22</v>
      </c>
      <c r="E14959">
        <v>25</v>
      </c>
      <c r="F14959" t="s">
        <v>23742</v>
      </c>
      <c r="G14959" t="s">
        <v>55</v>
      </c>
      <c r="H14959" t="s">
        <v>46</v>
      </c>
      <c r="I14959" t="s">
        <v>214</v>
      </c>
      <c r="K14959" t="e">
        <f>- Other values in H11, H17, H51, S88</f>
        <v>#NAME?</v>
      </c>
      <c r="L14959" t="s">
        <v>23740</v>
      </c>
      <c r="M14959" t="s">
        <v>20396</v>
      </c>
      <c r="N14959">
        <v>4</v>
      </c>
      <c r="P14959" t="s">
        <v>20366</v>
      </c>
      <c r="Q14959" t="s">
        <v>23741</v>
      </c>
      <c r="S14959" t="s">
        <v>20368</v>
      </c>
    </row>
    <row r="14960" spans="1:19" hidden="1" x14ac:dyDescent="0.2">
      <c r="A14960">
        <v>2996</v>
      </c>
      <c r="B14960" t="s">
        <v>23739</v>
      </c>
      <c r="C14960" t="s">
        <v>20381</v>
      </c>
      <c r="D14960">
        <v>7.82</v>
      </c>
      <c r="E14960" t="s">
        <v>414</v>
      </c>
      <c r="F14960" t="s">
        <v>23742</v>
      </c>
      <c r="G14960" t="s">
        <v>55</v>
      </c>
      <c r="H14960" t="s">
        <v>46</v>
      </c>
      <c r="I14960" t="s">
        <v>214</v>
      </c>
      <c r="K14960" t="e">
        <f>- Other values in H11, H17, H51, S88</f>
        <v>#NAME?</v>
      </c>
      <c r="L14960" t="s">
        <v>23740</v>
      </c>
      <c r="M14960" t="s">
        <v>20396</v>
      </c>
      <c r="N14960">
        <v>4</v>
      </c>
      <c r="P14960" t="s">
        <v>20366</v>
      </c>
      <c r="Q14960" t="s">
        <v>23741</v>
      </c>
      <c r="S14960" t="s">
        <v>20368</v>
      </c>
    </row>
    <row r="14961" spans="1:19" x14ac:dyDescent="0.2">
      <c r="A14961">
        <v>2996</v>
      </c>
      <c r="B14961" t="s">
        <v>23739</v>
      </c>
      <c r="C14961" t="s">
        <v>105</v>
      </c>
      <c r="D14961">
        <v>7.4989999999999997</v>
      </c>
      <c r="E14961">
        <v>5</v>
      </c>
      <c r="F14961" t="s">
        <v>21173</v>
      </c>
      <c r="G14961" t="s">
        <v>23125</v>
      </c>
      <c r="H14961" t="s">
        <v>36</v>
      </c>
      <c r="I14961" t="s">
        <v>9762</v>
      </c>
      <c r="J14961" t="s">
        <v>43</v>
      </c>
      <c r="K14961" s="4" t="e">
        <f>- Other values in H11, H17, H51, S88</f>
        <v>#NAME?</v>
      </c>
      <c r="L14961" t="s">
        <v>23740</v>
      </c>
      <c r="M14961" t="s">
        <v>20396</v>
      </c>
      <c r="N14961">
        <v>4</v>
      </c>
      <c r="P14961" t="s">
        <v>20366</v>
      </c>
      <c r="Q14961" t="s">
        <v>23741</v>
      </c>
      <c r="S14961" t="s">
        <v>20368</v>
      </c>
    </row>
    <row r="14962" spans="1:19" x14ac:dyDescent="0.2">
      <c r="A14962">
        <v>2996</v>
      </c>
      <c r="B14962" t="s">
        <v>23739</v>
      </c>
      <c r="C14962" t="s">
        <v>105</v>
      </c>
      <c r="D14962">
        <v>7.4240000000000004</v>
      </c>
      <c r="E14962">
        <v>10</v>
      </c>
      <c r="F14962" t="s">
        <v>21173</v>
      </c>
      <c r="G14962" t="s">
        <v>23125</v>
      </c>
      <c r="H14962" t="s">
        <v>36</v>
      </c>
      <c r="I14962" t="s">
        <v>9762</v>
      </c>
      <c r="J14962" t="s">
        <v>43</v>
      </c>
      <c r="K14962" s="4" t="e">
        <f>- Other values in H11, H17, H51, S88</f>
        <v>#NAME?</v>
      </c>
      <c r="L14962" t="s">
        <v>23740</v>
      </c>
      <c r="M14962" t="s">
        <v>20396</v>
      </c>
      <c r="N14962">
        <v>4</v>
      </c>
      <c r="P14962" t="s">
        <v>20366</v>
      </c>
      <c r="Q14962" t="s">
        <v>23741</v>
      </c>
      <c r="S14962" t="s">
        <v>20368</v>
      </c>
    </row>
    <row r="14963" spans="1:19" x14ac:dyDescent="0.2">
      <c r="A14963">
        <v>2996</v>
      </c>
      <c r="B14963" t="s">
        <v>23739</v>
      </c>
      <c r="C14963" t="s">
        <v>105</v>
      </c>
      <c r="D14963">
        <v>7.3529999999999998</v>
      </c>
      <c r="E14963">
        <v>15</v>
      </c>
      <c r="F14963" t="s">
        <v>21173</v>
      </c>
      <c r="G14963" t="s">
        <v>23125</v>
      </c>
      <c r="H14963" t="s">
        <v>36</v>
      </c>
      <c r="I14963" t="s">
        <v>9762</v>
      </c>
      <c r="J14963" t="s">
        <v>43</v>
      </c>
      <c r="K14963" s="4" t="e">
        <f>- Other values in H11, H17, H51, S88</f>
        <v>#NAME?</v>
      </c>
      <c r="L14963" t="s">
        <v>23740</v>
      </c>
      <c r="M14963" t="s">
        <v>20396</v>
      </c>
      <c r="N14963">
        <v>4</v>
      </c>
      <c r="P14963" t="s">
        <v>20366</v>
      </c>
      <c r="Q14963" t="s">
        <v>23741</v>
      </c>
      <c r="S14963" t="s">
        <v>20368</v>
      </c>
    </row>
    <row r="14964" spans="1:19" x14ac:dyDescent="0.2">
      <c r="A14964">
        <v>2996</v>
      </c>
      <c r="B14964" t="s">
        <v>23739</v>
      </c>
      <c r="C14964" t="s">
        <v>105</v>
      </c>
      <c r="D14964">
        <v>7.2930000000000001</v>
      </c>
      <c r="E14964">
        <v>20</v>
      </c>
      <c r="F14964" t="s">
        <v>21173</v>
      </c>
      <c r="G14964" t="s">
        <v>23125</v>
      </c>
      <c r="H14964" t="s">
        <v>36</v>
      </c>
      <c r="I14964" t="s">
        <v>9762</v>
      </c>
      <c r="J14964" t="s">
        <v>43</v>
      </c>
      <c r="K14964" s="4" t="e">
        <f>- Other values in H11, H17, H51, S88</f>
        <v>#NAME?</v>
      </c>
      <c r="L14964" t="s">
        <v>23740</v>
      </c>
      <c r="M14964" t="s">
        <v>20396</v>
      </c>
      <c r="N14964">
        <v>4</v>
      </c>
      <c r="P14964" t="s">
        <v>20366</v>
      </c>
      <c r="Q14964" t="s">
        <v>23741</v>
      </c>
      <c r="S14964" t="s">
        <v>20368</v>
      </c>
    </row>
    <row r="14965" spans="1:19" x14ac:dyDescent="0.2">
      <c r="A14965">
        <v>2996</v>
      </c>
      <c r="B14965" t="s">
        <v>23739</v>
      </c>
      <c r="C14965" t="s">
        <v>105</v>
      </c>
      <c r="D14965">
        <v>7.18</v>
      </c>
      <c r="E14965">
        <v>30</v>
      </c>
      <c r="F14965" t="s">
        <v>21173</v>
      </c>
      <c r="G14965" t="s">
        <v>23125</v>
      </c>
      <c r="H14965" t="s">
        <v>36</v>
      </c>
      <c r="I14965" t="s">
        <v>9762</v>
      </c>
      <c r="J14965" t="s">
        <v>43</v>
      </c>
      <c r="K14965" s="4" t="e">
        <f>- Other values in H11, H17, H51, S88</f>
        <v>#NAME?</v>
      </c>
      <c r="L14965" t="s">
        <v>23740</v>
      </c>
      <c r="M14965" t="s">
        <v>20396</v>
      </c>
      <c r="N14965">
        <v>4</v>
      </c>
      <c r="P14965" t="s">
        <v>20366</v>
      </c>
      <c r="Q14965" t="s">
        <v>23741</v>
      </c>
      <c r="S14965" t="s">
        <v>20368</v>
      </c>
    </row>
    <row r="14966" spans="1:19" x14ac:dyDescent="0.2">
      <c r="A14966">
        <v>2996</v>
      </c>
      <c r="B14966" t="s">
        <v>23739</v>
      </c>
      <c r="C14966" t="s">
        <v>105</v>
      </c>
      <c r="D14966">
        <v>7.1349999999999998</v>
      </c>
      <c r="E14966">
        <v>35</v>
      </c>
      <c r="F14966" t="s">
        <v>21173</v>
      </c>
      <c r="G14966" t="s">
        <v>23125</v>
      </c>
      <c r="H14966" t="s">
        <v>36</v>
      </c>
      <c r="I14966" t="s">
        <v>9762</v>
      </c>
      <c r="J14966" t="s">
        <v>43</v>
      </c>
      <c r="K14966" s="4" t="e">
        <f>- Other values in H11, H17, H51, S88</f>
        <v>#NAME?</v>
      </c>
      <c r="L14966" t="s">
        <v>23740</v>
      </c>
      <c r="M14966" t="s">
        <v>20396</v>
      </c>
      <c r="N14966">
        <v>4</v>
      </c>
      <c r="P14966" t="s">
        <v>20366</v>
      </c>
      <c r="Q14966" t="s">
        <v>23741</v>
      </c>
      <c r="S14966" t="s">
        <v>20368</v>
      </c>
    </row>
    <row r="14967" spans="1:19" x14ac:dyDescent="0.2">
      <c r="A14967">
        <v>2996</v>
      </c>
      <c r="B14967" t="s">
        <v>23739</v>
      </c>
      <c r="C14967" t="s">
        <v>105</v>
      </c>
      <c r="D14967">
        <v>7.085</v>
      </c>
      <c r="E14967">
        <v>40</v>
      </c>
      <c r="F14967" t="s">
        <v>21173</v>
      </c>
      <c r="G14967" t="s">
        <v>23125</v>
      </c>
      <c r="H14967" t="s">
        <v>36</v>
      </c>
      <c r="I14967" t="s">
        <v>9762</v>
      </c>
      <c r="J14967" t="s">
        <v>43</v>
      </c>
      <c r="K14967" s="4" t="e">
        <f>- Other values in H11, H17, H51, S88</f>
        <v>#NAME?</v>
      </c>
      <c r="L14967" t="s">
        <v>23740</v>
      </c>
      <c r="M14967" t="s">
        <v>20396</v>
      </c>
      <c r="N14967">
        <v>4</v>
      </c>
      <c r="P14967" t="s">
        <v>20366</v>
      </c>
      <c r="Q14967" t="s">
        <v>23741</v>
      </c>
      <c r="S14967" t="s">
        <v>20368</v>
      </c>
    </row>
    <row r="14968" spans="1:19" x14ac:dyDescent="0.2">
      <c r="A14968">
        <v>2996</v>
      </c>
      <c r="B14968" t="s">
        <v>23739</v>
      </c>
      <c r="C14968" t="s">
        <v>105</v>
      </c>
      <c r="D14968">
        <v>7.0430000000000001</v>
      </c>
      <c r="E14968">
        <v>45</v>
      </c>
      <c r="F14968" t="s">
        <v>21173</v>
      </c>
      <c r="G14968" t="s">
        <v>23125</v>
      </c>
      <c r="H14968" t="s">
        <v>36</v>
      </c>
      <c r="I14968" t="s">
        <v>9762</v>
      </c>
      <c r="J14968" t="s">
        <v>43</v>
      </c>
      <c r="K14968" s="4" t="e">
        <f>- Other values in H11, H17, H51, S88</f>
        <v>#NAME?</v>
      </c>
      <c r="L14968" t="s">
        <v>23740</v>
      </c>
      <c r="M14968" t="s">
        <v>20396</v>
      </c>
      <c r="N14968">
        <v>4</v>
      </c>
      <c r="P14968" t="s">
        <v>20366</v>
      </c>
      <c r="Q14968" t="s">
        <v>23741</v>
      </c>
      <c r="S14968" t="s">
        <v>20368</v>
      </c>
    </row>
    <row r="14969" spans="1:19" x14ac:dyDescent="0.2">
      <c r="A14969">
        <v>2996</v>
      </c>
      <c r="B14969" t="s">
        <v>23739</v>
      </c>
      <c r="C14969" t="s">
        <v>105</v>
      </c>
      <c r="D14969">
        <v>6.9930000000000003</v>
      </c>
      <c r="E14969">
        <v>50</v>
      </c>
      <c r="F14969" t="s">
        <v>21173</v>
      </c>
      <c r="G14969" t="s">
        <v>23125</v>
      </c>
      <c r="H14969" t="s">
        <v>36</v>
      </c>
      <c r="I14969" t="s">
        <v>9762</v>
      </c>
      <c r="J14969" t="s">
        <v>43</v>
      </c>
      <c r="K14969" s="4" t="e">
        <f>- Other values in H11, H17, H51, S88</f>
        <v>#NAME?</v>
      </c>
      <c r="L14969" t="s">
        <v>23740</v>
      </c>
      <c r="M14969" t="s">
        <v>20396</v>
      </c>
      <c r="N14969">
        <v>4</v>
      </c>
      <c r="P14969" t="s">
        <v>20366</v>
      </c>
      <c r="Q14969" t="s">
        <v>23741</v>
      </c>
      <c r="S14969" t="s">
        <v>20368</v>
      </c>
    </row>
    <row r="14970" spans="1:19" x14ac:dyDescent="0.2">
      <c r="A14970">
        <v>2996</v>
      </c>
      <c r="B14970" t="s">
        <v>23739</v>
      </c>
      <c r="C14970" t="s">
        <v>105</v>
      </c>
      <c r="D14970">
        <v>6.9660000000000002</v>
      </c>
      <c r="E14970">
        <v>55</v>
      </c>
      <c r="F14970" t="s">
        <v>21173</v>
      </c>
      <c r="G14970" t="s">
        <v>23125</v>
      </c>
      <c r="H14970" t="s">
        <v>36</v>
      </c>
      <c r="I14970" t="s">
        <v>9762</v>
      </c>
      <c r="J14970" t="s">
        <v>43</v>
      </c>
      <c r="K14970" s="4" t="e">
        <f>- Other values in H11, H17, H51, S88</f>
        <v>#NAME?</v>
      </c>
      <c r="L14970" t="s">
        <v>23740</v>
      </c>
      <c r="M14970" t="s">
        <v>20396</v>
      </c>
      <c r="N14970">
        <v>4</v>
      </c>
      <c r="P14970" t="s">
        <v>20366</v>
      </c>
      <c r="Q14970" t="s">
        <v>23741</v>
      </c>
      <c r="S14970" t="s">
        <v>20368</v>
      </c>
    </row>
    <row r="14971" spans="1:19" x14ac:dyDescent="0.2">
      <c r="A14971">
        <v>2996</v>
      </c>
      <c r="B14971" t="s">
        <v>23739</v>
      </c>
      <c r="C14971" t="s">
        <v>105</v>
      </c>
      <c r="D14971">
        <v>6.931</v>
      </c>
      <c r="E14971">
        <v>60</v>
      </c>
      <c r="F14971" t="s">
        <v>21173</v>
      </c>
      <c r="G14971" t="s">
        <v>23125</v>
      </c>
      <c r="H14971" t="s">
        <v>36</v>
      </c>
      <c r="I14971" t="s">
        <v>9762</v>
      </c>
      <c r="J14971" t="s">
        <v>43</v>
      </c>
      <c r="K14971" s="4" t="e">
        <f>- Other values in H11, H17, H51, S88</f>
        <v>#NAME?</v>
      </c>
      <c r="L14971" t="s">
        <v>23740</v>
      </c>
      <c r="M14971" t="s">
        <v>20396</v>
      </c>
      <c r="N14971">
        <v>4</v>
      </c>
      <c r="P14971" t="s">
        <v>20366</v>
      </c>
      <c r="Q14971" t="s">
        <v>23741</v>
      </c>
      <c r="S14971" t="s">
        <v>20368</v>
      </c>
    </row>
    <row r="14972" spans="1:19" x14ac:dyDescent="0.2">
      <c r="A14972">
        <v>2997</v>
      </c>
      <c r="B14972" t="s">
        <v>23743</v>
      </c>
      <c r="C14972" t="s">
        <v>105</v>
      </c>
      <c r="D14972">
        <v>8.3550000000000004</v>
      </c>
      <c r="E14972">
        <v>25</v>
      </c>
      <c r="F14972" t="s">
        <v>23744</v>
      </c>
      <c r="G14972" t="s">
        <v>23125</v>
      </c>
      <c r="H14972" t="s">
        <v>36</v>
      </c>
      <c r="I14972" t="s">
        <v>843</v>
      </c>
      <c r="J14972" t="s">
        <v>43</v>
      </c>
      <c r="K14972" s="4" t="e">
        <f>- Other values in B77  H17 and H51</f>
        <v>#NAME?</v>
      </c>
      <c r="L14972" t="s">
        <v>23745</v>
      </c>
      <c r="M14972" t="s">
        <v>20396</v>
      </c>
      <c r="N14972">
        <v>4</v>
      </c>
      <c r="P14972" t="s">
        <v>20366</v>
      </c>
      <c r="Q14972" t="s">
        <v>23746</v>
      </c>
      <c r="S14972" t="s">
        <v>20368</v>
      </c>
    </row>
    <row r="14973" spans="1:19" x14ac:dyDescent="0.2">
      <c r="A14973">
        <v>2997</v>
      </c>
      <c r="B14973" t="s">
        <v>23743</v>
      </c>
      <c r="C14973" t="s">
        <v>105</v>
      </c>
      <c r="D14973">
        <v>8.36</v>
      </c>
      <c r="E14973">
        <v>25</v>
      </c>
      <c r="F14973" t="s">
        <v>23747</v>
      </c>
      <c r="G14973" t="s">
        <v>23125</v>
      </c>
      <c r="H14973" t="s">
        <v>36</v>
      </c>
      <c r="I14973" t="s">
        <v>9369</v>
      </c>
      <c r="K14973" s="4" t="e">
        <f>- Other values in B77  H17 and H51</f>
        <v>#NAME?</v>
      </c>
      <c r="L14973" t="s">
        <v>23745</v>
      </c>
      <c r="M14973" t="s">
        <v>20396</v>
      </c>
      <c r="N14973">
        <v>4</v>
      </c>
      <c r="P14973" t="s">
        <v>20366</v>
      </c>
      <c r="Q14973" t="s">
        <v>23746</v>
      </c>
      <c r="S14973" t="s">
        <v>20368</v>
      </c>
    </row>
    <row r="14974" spans="1:19" hidden="1" x14ac:dyDescent="0.2">
      <c r="A14974">
        <v>2997</v>
      </c>
      <c r="B14974" t="s">
        <v>23743</v>
      </c>
      <c r="C14974" t="s">
        <v>105</v>
      </c>
      <c r="D14974">
        <v>8.35</v>
      </c>
      <c r="E14974">
        <v>25</v>
      </c>
      <c r="F14974" t="s">
        <v>23130</v>
      </c>
      <c r="G14974" t="s">
        <v>22394</v>
      </c>
      <c r="H14974" t="s">
        <v>46</v>
      </c>
      <c r="I14974" t="s">
        <v>12307</v>
      </c>
      <c r="J14974" t="s">
        <v>20874</v>
      </c>
      <c r="K14974" t="e">
        <f>- Other values in B77  H17 and H51</f>
        <v>#NAME?</v>
      </c>
      <c r="L14974" t="s">
        <v>23745</v>
      </c>
      <c r="M14974" t="s">
        <v>20396</v>
      </c>
      <c r="N14974">
        <v>4</v>
      </c>
      <c r="P14974" t="s">
        <v>20366</v>
      </c>
      <c r="Q14974" t="s">
        <v>23746</v>
      </c>
      <c r="S14974" t="s">
        <v>20368</v>
      </c>
    </row>
    <row r="14975" spans="1:19" hidden="1" x14ac:dyDescent="0.2">
      <c r="A14975">
        <v>2997</v>
      </c>
      <c r="B14975" t="s">
        <v>23743</v>
      </c>
      <c r="C14975" t="s">
        <v>105</v>
      </c>
      <c r="D14975">
        <v>8.1199999999999992</v>
      </c>
      <c r="E14975">
        <v>25</v>
      </c>
      <c r="F14975" t="s">
        <v>20530</v>
      </c>
      <c r="G14975" t="s">
        <v>31</v>
      </c>
      <c r="H14975" t="s">
        <v>46</v>
      </c>
      <c r="I14975" t="s">
        <v>9208</v>
      </c>
      <c r="J14975" t="s">
        <v>20874</v>
      </c>
      <c r="K14975" t="e">
        <f>- Other values in B77  H17 and H51</f>
        <v>#NAME?</v>
      </c>
      <c r="L14975" t="s">
        <v>23745</v>
      </c>
      <c r="M14975" t="s">
        <v>20396</v>
      </c>
      <c r="N14975">
        <v>4</v>
      </c>
      <c r="P14975" t="s">
        <v>20366</v>
      </c>
      <c r="Q14975" t="s">
        <v>23746</v>
      </c>
      <c r="S14975" t="s">
        <v>20368</v>
      </c>
    </row>
    <row r="14976" spans="1:19" hidden="1" x14ac:dyDescent="0.2">
      <c r="A14976">
        <v>2997</v>
      </c>
      <c r="B14976" t="s">
        <v>23743</v>
      </c>
      <c r="C14976" t="s">
        <v>105</v>
      </c>
      <c r="D14976">
        <v>8.0399999999999991</v>
      </c>
      <c r="E14976">
        <v>25</v>
      </c>
      <c r="F14976" t="s">
        <v>20530</v>
      </c>
      <c r="G14976" t="s">
        <v>55</v>
      </c>
      <c r="H14976" t="s">
        <v>46</v>
      </c>
      <c r="I14976" t="s">
        <v>2916</v>
      </c>
      <c r="K14976" t="e">
        <f>- Other values in B77  H17 and H51</f>
        <v>#NAME?</v>
      </c>
      <c r="L14976" t="s">
        <v>23745</v>
      </c>
      <c r="M14976" t="s">
        <v>20396</v>
      </c>
      <c r="N14976">
        <v>4</v>
      </c>
      <c r="P14976" t="s">
        <v>20366</v>
      </c>
      <c r="Q14976" t="s">
        <v>23746</v>
      </c>
      <c r="S14976" t="s">
        <v>20368</v>
      </c>
    </row>
    <row r="14977" spans="1:19" hidden="1" x14ac:dyDescent="0.2">
      <c r="A14977">
        <v>2997</v>
      </c>
      <c r="B14977" t="s">
        <v>23743</v>
      </c>
      <c r="C14977" t="s">
        <v>105</v>
      </c>
      <c r="D14977">
        <v>8.23</v>
      </c>
      <c r="E14977">
        <v>25</v>
      </c>
      <c r="F14977" t="s">
        <v>20587</v>
      </c>
      <c r="G14977" t="s">
        <v>55</v>
      </c>
      <c r="H14977" t="s">
        <v>46</v>
      </c>
      <c r="I14977" t="s">
        <v>5864</v>
      </c>
      <c r="K14977" t="e">
        <f>- Other values in B77  H17 and H51</f>
        <v>#NAME?</v>
      </c>
      <c r="L14977" t="s">
        <v>23745</v>
      </c>
      <c r="M14977" t="s">
        <v>20396</v>
      </c>
      <c r="N14977">
        <v>4</v>
      </c>
      <c r="P14977" t="s">
        <v>20366</v>
      </c>
      <c r="Q14977" t="s">
        <v>23746</v>
      </c>
      <c r="S14977" t="s">
        <v>20368</v>
      </c>
    </row>
    <row r="14978" spans="1:19" hidden="1" x14ac:dyDescent="0.2">
      <c r="A14978">
        <v>2997</v>
      </c>
      <c r="B14978" t="s">
        <v>23743</v>
      </c>
      <c r="C14978" t="s">
        <v>105</v>
      </c>
      <c r="D14978">
        <v>8.18</v>
      </c>
      <c r="E14978">
        <v>25</v>
      </c>
      <c r="F14978" t="s">
        <v>23132</v>
      </c>
      <c r="G14978" t="s">
        <v>55</v>
      </c>
      <c r="H14978" t="s">
        <v>46</v>
      </c>
      <c r="I14978" t="s">
        <v>219</v>
      </c>
      <c r="K14978" t="e">
        <f>- Other values in B77  H17 and H51</f>
        <v>#NAME?</v>
      </c>
      <c r="L14978" t="s">
        <v>23745</v>
      </c>
      <c r="M14978" t="s">
        <v>20396</v>
      </c>
      <c r="N14978">
        <v>4</v>
      </c>
      <c r="P14978" t="s">
        <v>20366</v>
      </c>
      <c r="Q14978" t="s">
        <v>23746</v>
      </c>
      <c r="S14978" t="s">
        <v>20368</v>
      </c>
    </row>
    <row r="14979" spans="1:19" x14ac:dyDescent="0.2">
      <c r="A14979">
        <v>2997</v>
      </c>
      <c r="B14979" t="s">
        <v>23743</v>
      </c>
      <c r="C14979" t="s">
        <v>105</v>
      </c>
      <c r="D14979">
        <v>8.6630000000000003</v>
      </c>
      <c r="E14979">
        <v>5</v>
      </c>
      <c r="F14979" t="s">
        <v>23744</v>
      </c>
      <c r="G14979" t="s">
        <v>23125</v>
      </c>
      <c r="H14979" t="s">
        <v>36</v>
      </c>
      <c r="I14979" t="s">
        <v>843</v>
      </c>
      <c r="J14979" t="s">
        <v>43</v>
      </c>
      <c r="K14979" s="4" t="e">
        <f>- Other values in B77  H17 and H51</f>
        <v>#NAME?</v>
      </c>
      <c r="L14979" t="s">
        <v>23745</v>
      </c>
      <c r="M14979" t="s">
        <v>20396</v>
      </c>
      <c r="N14979">
        <v>4</v>
      </c>
      <c r="P14979" t="s">
        <v>20366</v>
      </c>
      <c r="Q14979" t="s">
        <v>23746</v>
      </c>
      <c r="S14979" t="s">
        <v>20368</v>
      </c>
    </row>
    <row r="14980" spans="1:19" x14ac:dyDescent="0.2">
      <c r="A14980">
        <v>2997</v>
      </c>
      <c r="B14980" t="s">
        <v>23743</v>
      </c>
      <c r="C14980" t="s">
        <v>105</v>
      </c>
      <c r="D14980">
        <v>8.5470000000000006</v>
      </c>
      <c r="E14980">
        <v>10</v>
      </c>
      <c r="F14980" t="s">
        <v>23744</v>
      </c>
      <c r="G14980" t="s">
        <v>23125</v>
      </c>
      <c r="H14980" t="s">
        <v>36</v>
      </c>
      <c r="I14980" t="s">
        <v>843</v>
      </c>
      <c r="J14980" t="s">
        <v>43</v>
      </c>
      <c r="K14980" s="4" t="e">
        <f>- Other values in B77  H17 and H51</f>
        <v>#NAME?</v>
      </c>
      <c r="L14980" t="s">
        <v>23745</v>
      </c>
      <c r="M14980" t="s">
        <v>20396</v>
      </c>
      <c r="N14980">
        <v>4</v>
      </c>
      <c r="P14980" t="s">
        <v>20366</v>
      </c>
      <c r="Q14980" t="s">
        <v>23746</v>
      </c>
      <c r="S14980" t="s">
        <v>20368</v>
      </c>
    </row>
    <row r="14981" spans="1:19" x14ac:dyDescent="0.2">
      <c r="A14981">
        <v>2997</v>
      </c>
      <c r="B14981" t="s">
        <v>23743</v>
      </c>
      <c r="C14981" t="s">
        <v>105</v>
      </c>
      <c r="D14981">
        <v>8.4749999999999996</v>
      </c>
      <c r="E14981">
        <v>15</v>
      </c>
      <c r="F14981" t="s">
        <v>23744</v>
      </c>
      <c r="G14981" t="s">
        <v>23125</v>
      </c>
      <c r="H14981" t="s">
        <v>36</v>
      </c>
      <c r="I14981" t="s">
        <v>843</v>
      </c>
      <c r="J14981" t="s">
        <v>43</v>
      </c>
      <c r="K14981" s="4" t="e">
        <f>- Other values in B77  H17 and H51</f>
        <v>#NAME?</v>
      </c>
      <c r="L14981" t="s">
        <v>23745</v>
      </c>
      <c r="M14981" t="s">
        <v>20396</v>
      </c>
      <c r="N14981">
        <v>4</v>
      </c>
      <c r="P14981" t="s">
        <v>20366</v>
      </c>
      <c r="Q14981" t="s">
        <v>23746</v>
      </c>
      <c r="S14981" t="s">
        <v>20368</v>
      </c>
    </row>
    <row r="14982" spans="1:19" x14ac:dyDescent="0.2">
      <c r="A14982">
        <v>2997</v>
      </c>
      <c r="B14982" t="s">
        <v>23743</v>
      </c>
      <c r="C14982" t="s">
        <v>105</v>
      </c>
      <c r="D14982">
        <v>8.423</v>
      </c>
      <c r="E14982">
        <v>20</v>
      </c>
      <c r="F14982" t="s">
        <v>23744</v>
      </c>
      <c r="G14982" t="s">
        <v>23125</v>
      </c>
      <c r="H14982" t="s">
        <v>36</v>
      </c>
      <c r="I14982" t="s">
        <v>843</v>
      </c>
      <c r="J14982" t="s">
        <v>43</v>
      </c>
      <c r="K14982" s="4" t="e">
        <f>- Other values in B77  H17 and H51</f>
        <v>#NAME?</v>
      </c>
      <c r="L14982" t="s">
        <v>23745</v>
      </c>
      <c r="M14982" t="s">
        <v>20396</v>
      </c>
      <c r="N14982">
        <v>4</v>
      </c>
      <c r="P14982" t="s">
        <v>20366</v>
      </c>
      <c r="Q14982" t="s">
        <v>23746</v>
      </c>
      <c r="S14982" t="s">
        <v>20368</v>
      </c>
    </row>
    <row r="14983" spans="1:19" x14ac:dyDescent="0.2">
      <c r="A14983">
        <v>2997</v>
      </c>
      <c r="B14983" t="s">
        <v>23743</v>
      </c>
      <c r="C14983" t="s">
        <v>105</v>
      </c>
      <c r="D14983">
        <v>8.2840000000000007</v>
      </c>
      <c r="E14983">
        <v>30</v>
      </c>
      <c r="F14983" t="s">
        <v>23744</v>
      </c>
      <c r="G14983" t="s">
        <v>23125</v>
      </c>
      <c r="H14983" t="s">
        <v>36</v>
      </c>
      <c r="I14983" t="s">
        <v>843</v>
      </c>
      <c r="J14983" t="s">
        <v>43</v>
      </c>
      <c r="K14983" s="4" t="e">
        <f>- Other values in B77  H17 and H51</f>
        <v>#NAME?</v>
      </c>
      <c r="L14983" t="s">
        <v>23745</v>
      </c>
      <c r="M14983" t="s">
        <v>20396</v>
      </c>
      <c r="N14983">
        <v>4</v>
      </c>
      <c r="P14983" t="s">
        <v>20366</v>
      </c>
      <c r="Q14983" t="s">
        <v>23746</v>
      </c>
      <c r="S14983" t="s">
        <v>20368</v>
      </c>
    </row>
    <row r="14984" spans="1:19" x14ac:dyDescent="0.2">
      <c r="A14984">
        <v>2997</v>
      </c>
      <c r="B14984" t="s">
        <v>23743</v>
      </c>
      <c r="C14984" t="s">
        <v>105</v>
      </c>
      <c r="D14984">
        <v>8.2319999999999993</v>
      </c>
      <c r="E14984">
        <v>35</v>
      </c>
      <c r="F14984" t="s">
        <v>23744</v>
      </c>
      <c r="G14984" t="s">
        <v>23125</v>
      </c>
      <c r="H14984" t="s">
        <v>36</v>
      </c>
      <c r="I14984" t="s">
        <v>843</v>
      </c>
      <c r="J14984" t="s">
        <v>43</v>
      </c>
      <c r="K14984" s="4" t="e">
        <f>- Other values in B77  H17 and H51</f>
        <v>#NAME?</v>
      </c>
      <c r="L14984" t="s">
        <v>23745</v>
      </c>
      <c r="M14984" t="s">
        <v>20396</v>
      </c>
      <c r="N14984">
        <v>4</v>
      </c>
      <c r="P14984" t="s">
        <v>20366</v>
      </c>
      <c r="Q14984" t="s">
        <v>23746</v>
      </c>
      <c r="S14984" t="s">
        <v>20368</v>
      </c>
    </row>
    <row r="14985" spans="1:19" x14ac:dyDescent="0.2">
      <c r="A14985">
        <v>2997</v>
      </c>
      <c r="B14985" t="s">
        <v>23743</v>
      </c>
      <c r="C14985" t="s">
        <v>105</v>
      </c>
      <c r="D14985">
        <v>8.1669999999999998</v>
      </c>
      <c r="E14985">
        <v>40</v>
      </c>
      <c r="F14985" t="s">
        <v>23744</v>
      </c>
      <c r="G14985" t="s">
        <v>23125</v>
      </c>
      <c r="H14985" t="s">
        <v>36</v>
      </c>
      <c r="I14985" t="s">
        <v>843</v>
      </c>
      <c r="J14985" t="s">
        <v>43</v>
      </c>
      <c r="K14985" s="4" t="e">
        <f>- Other values in B77  H17 and H51</f>
        <v>#NAME?</v>
      </c>
      <c r="L14985" t="s">
        <v>23745</v>
      </c>
      <c r="M14985" t="s">
        <v>20396</v>
      </c>
      <c r="N14985">
        <v>4</v>
      </c>
      <c r="P14985" t="s">
        <v>20366</v>
      </c>
      <c r="Q14985" t="s">
        <v>23746</v>
      </c>
      <c r="S14985" t="s">
        <v>20368</v>
      </c>
    </row>
    <row r="14986" spans="1:19" x14ac:dyDescent="0.2">
      <c r="A14986">
        <v>2997</v>
      </c>
      <c r="B14986" t="s">
        <v>23743</v>
      </c>
      <c r="C14986" t="s">
        <v>105</v>
      </c>
      <c r="D14986">
        <v>8.1110000000000007</v>
      </c>
      <c r="E14986">
        <v>45</v>
      </c>
      <c r="F14986" t="s">
        <v>23744</v>
      </c>
      <c r="G14986" t="s">
        <v>23125</v>
      </c>
      <c r="H14986" t="s">
        <v>36</v>
      </c>
      <c r="I14986" t="s">
        <v>843</v>
      </c>
      <c r="J14986" t="s">
        <v>43</v>
      </c>
      <c r="K14986" s="4" t="e">
        <f>- Other values in B77  H17 and H51</f>
        <v>#NAME?</v>
      </c>
      <c r="L14986" t="s">
        <v>23745</v>
      </c>
      <c r="M14986" t="s">
        <v>20396</v>
      </c>
      <c r="N14986">
        <v>4</v>
      </c>
      <c r="P14986" t="s">
        <v>20366</v>
      </c>
      <c r="Q14986" t="s">
        <v>23746</v>
      </c>
      <c r="S14986" t="s">
        <v>20368</v>
      </c>
    </row>
    <row r="14987" spans="1:19" x14ac:dyDescent="0.2">
      <c r="A14987">
        <v>2997</v>
      </c>
      <c r="B14987" t="s">
        <v>23743</v>
      </c>
      <c r="C14987" t="s">
        <v>105</v>
      </c>
      <c r="D14987">
        <v>8.6240000000000006</v>
      </c>
      <c r="E14987">
        <v>5</v>
      </c>
      <c r="F14987" t="s">
        <v>23747</v>
      </c>
      <c r="G14987" t="s">
        <v>23125</v>
      </c>
      <c r="H14987" t="s">
        <v>36</v>
      </c>
      <c r="I14987" t="s">
        <v>9369</v>
      </c>
      <c r="K14987" s="4" t="e">
        <f>- Other values in B77  H17 and H51</f>
        <v>#NAME?</v>
      </c>
      <c r="L14987" t="s">
        <v>23745</v>
      </c>
      <c r="M14987" t="s">
        <v>20396</v>
      </c>
      <c r="N14987">
        <v>4</v>
      </c>
      <c r="P14987" t="s">
        <v>20366</v>
      </c>
      <c r="Q14987" t="s">
        <v>23746</v>
      </c>
      <c r="S14987" t="s">
        <v>20368</v>
      </c>
    </row>
    <row r="14988" spans="1:19" x14ac:dyDescent="0.2">
      <c r="A14988">
        <v>2997</v>
      </c>
      <c r="B14988" t="s">
        <v>23743</v>
      </c>
      <c r="C14988" t="s">
        <v>105</v>
      </c>
      <c r="D14988">
        <v>8.5530000000000008</v>
      </c>
      <c r="E14988">
        <v>10</v>
      </c>
      <c r="F14988" t="s">
        <v>23747</v>
      </c>
      <c r="G14988" t="s">
        <v>23125</v>
      </c>
      <c r="H14988" t="s">
        <v>36</v>
      </c>
      <c r="I14988" t="s">
        <v>9369</v>
      </c>
      <c r="K14988" s="4" t="e">
        <f>- Other values in B77  H17 and H51</f>
        <v>#NAME?</v>
      </c>
      <c r="L14988" t="s">
        <v>23745</v>
      </c>
      <c r="M14988" t="s">
        <v>20396</v>
      </c>
      <c r="N14988">
        <v>4</v>
      </c>
      <c r="P14988" t="s">
        <v>20366</v>
      </c>
      <c r="Q14988" t="s">
        <v>23746</v>
      </c>
      <c r="S14988" t="s">
        <v>20368</v>
      </c>
    </row>
    <row r="14989" spans="1:19" x14ac:dyDescent="0.2">
      <c r="A14989">
        <v>2997</v>
      </c>
      <c r="B14989" t="s">
        <v>23743</v>
      </c>
      <c r="C14989" t="s">
        <v>105</v>
      </c>
      <c r="D14989">
        <v>8.4849999999999994</v>
      </c>
      <c r="E14989">
        <v>15</v>
      </c>
      <c r="F14989" t="s">
        <v>23747</v>
      </c>
      <c r="G14989" t="s">
        <v>23125</v>
      </c>
      <c r="H14989" t="s">
        <v>36</v>
      </c>
      <c r="I14989" t="s">
        <v>9369</v>
      </c>
      <c r="K14989" s="4" t="e">
        <f>- Other values in B77  H17 and H51</f>
        <v>#NAME?</v>
      </c>
      <c r="L14989" t="s">
        <v>23745</v>
      </c>
      <c r="M14989" t="s">
        <v>20396</v>
      </c>
      <c r="N14989">
        <v>4</v>
      </c>
      <c r="P14989" t="s">
        <v>20366</v>
      </c>
      <c r="Q14989" t="s">
        <v>23746</v>
      </c>
      <c r="S14989" t="s">
        <v>20368</v>
      </c>
    </row>
    <row r="14990" spans="1:19" x14ac:dyDescent="0.2">
      <c r="A14990">
        <v>2997</v>
      </c>
      <c r="B14990" t="s">
        <v>23743</v>
      </c>
      <c r="C14990" t="s">
        <v>105</v>
      </c>
      <c r="D14990">
        <v>8.4209999999999994</v>
      </c>
      <c r="E14990">
        <v>20</v>
      </c>
      <c r="F14990" t="s">
        <v>23747</v>
      </c>
      <c r="G14990" t="s">
        <v>23125</v>
      </c>
      <c r="H14990" t="s">
        <v>36</v>
      </c>
      <c r="I14990" t="s">
        <v>9369</v>
      </c>
      <c r="K14990" s="4" t="e">
        <f>- Other values in B77  H17 and H51</f>
        <v>#NAME?</v>
      </c>
      <c r="L14990" t="s">
        <v>23745</v>
      </c>
      <c r="M14990" t="s">
        <v>20396</v>
      </c>
      <c r="N14990">
        <v>4</v>
      </c>
      <c r="P14990" t="s">
        <v>20366</v>
      </c>
      <c r="Q14990" t="s">
        <v>23746</v>
      </c>
      <c r="S14990" t="s">
        <v>20368</v>
      </c>
    </row>
    <row r="14991" spans="1:19" x14ac:dyDescent="0.2">
      <c r="A14991">
        <v>2997</v>
      </c>
      <c r="B14991" t="s">
        <v>23743</v>
      </c>
      <c r="C14991" t="s">
        <v>105</v>
      </c>
      <c r="D14991">
        <v>8.3030000000000008</v>
      </c>
      <c r="E14991">
        <v>30</v>
      </c>
      <c r="F14991" t="s">
        <v>23747</v>
      </c>
      <c r="G14991" t="s">
        <v>23125</v>
      </c>
      <c r="H14991" t="s">
        <v>36</v>
      </c>
      <c r="I14991" t="s">
        <v>9369</v>
      </c>
      <c r="K14991" s="4" t="e">
        <f>- Other values in B77  H17 and H51</f>
        <v>#NAME?</v>
      </c>
      <c r="L14991" t="s">
        <v>23745</v>
      </c>
      <c r="M14991" t="s">
        <v>20396</v>
      </c>
      <c r="N14991">
        <v>4</v>
      </c>
      <c r="P14991" t="s">
        <v>20366</v>
      </c>
      <c r="Q14991" t="s">
        <v>23746</v>
      </c>
      <c r="S14991" t="s">
        <v>20368</v>
      </c>
    </row>
    <row r="14992" spans="1:19" x14ac:dyDescent="0.2">
      <c r="A14992">
        <v>2997</v>
      </c>
      <c r="B14992" t="s">
        <v>23743</v>
      </c>
      <c r="C14992" t="s">
        <v>105</v>
      </c>
      <c r="D14992">
        <v>8.2490000000000006</v>
      </c>
      <c r="E14992">
        <v>35</v>
      </c>
      <c r="F14992" t="s">
        <v>23747</v>
      </c>
      <c r="G14992" t="s">
        <v>23125</v>
      </c>
      <c r="H14992" t="s">
        <v>36</v>
      </c>
      <c r="I14992" t="s">
        <v>9369</v>
      </c>
      <c r="K14992" s="4" t="e">
        <f>- Other values in B77  H17 and H51</f>
        <v>#NAME?</v>
      </c>
      <c r="L14992" t="s">
        <v>23745</v>
      </c>
      <c r="M14992" t="s">
        <v>20396</v>
      </c>
      <c r="N14992">
        <v>4</v>
      </c>
      <c r="P14992" t="s">
        <v>20366</v>
      </c>
      <c r="Q14992" t="s">
        <v>23746</v>
      </c>
      <c r="S14992" t="s">
        <v>20368</v>
      </c>
    </row>
    <row r="14993" spans="1:19" x14ac:dyDescent="0.2">
      <c r="A14993">
        <v>2997</v>
      </c>
      <c r="B14993" t="s">
        <v>23743</v>
      </c>
      <c r="C14993" t="s">
        <v>105</v>
      </c>
      <c r="D14993">
        <v>8.1980000000000004</v>
      </c>
      <c r="E14993">
        <v>40</v>
      </c>
      <c r="F14993" t="s">
        <v>23747</v>
      </c>
      <c r="G14993" t="s">
        <v>23125</v>
      </c>
      <c r="H14993" t="s">
        <v>36</v>
      </c>
      <c r="I14993" t="s">
        <v>9369</v>
      </c>
      <c r="K14993" s="4" t="e">
        <f>- Other values in B77  H17 and H51</f>
        <v>#NAME?</v>
      </c>
      <c r="L14993" t="s">
        <v>23745</v>
      </c>
      <c r="M14993" t="s">
        <v>20396</v>
      </c>
      <c r="N14993">
        <v>4</v>
      </c>
      <c r="P14993" t="s">
        <v>20366</v>
      </c>
      <c r="Q14993" t="s">
        <v>23746</v>
      </c>
      <c r="S14993" t="s">
        <v>20368</v>
      </c>
    </row>
    <row r="14994" spans="1:19" x14ac:dyDescent="0.2">
      <c r="A14994">
        <v>2997</v>
      </c>
      <c r="B14994" t="s">
        <v>23743</v>
      </c>
      <c r="C14994" t="s">
        <v>105</v>
      </c>
      <c r="D14994">
        <v>8.1489999999999991</v>
      </c>
      <c r="E14994">
        <v>45</v>
      </c>
      <c r="F14994" t="s">
        <v>23747</v>
      </c>
      <c r="G14994" t="s">
        <v>23125</v>
      </c>
      <c r="H14994" t="s">
        <v>36</v>
      </c>
      <c r="I14994" t="s">
        <v>9369</v>
      </c>
      <c r="K14994" s="4" t="e">
        <f>- Other values in B77  H17 and H51</f>
        <v>#NAME?</v>
      </c>
      <c r="L14994" t="s">
        <v>23745</v>
      </c>
      <c r="M14994" t="s">
        <v>20396</v>
      </c>
      <c r="N14994">
        <v>4</v>
      </c>
      <c r="P14994" t="s">
        <v>20366</v>
      </c>
      <c r="Q14994" t="s">
        <v>23746</v>
      </c>
      <c r="S14994" t="s">
        <v>20368</v>
      </c>
    </row>
    <row r="14995" spans="1:19" x14ac:dyDescent="0.2">
      <c r="A14995">
        <v>2997</v>
      </c>
      <c r="B14995" t="s">
        <v>23743</v>
      </c>
      <c r="C14995" t="s">
        <v>105</v>
      </c>
      <c r="D14995">
        <v>8.1029999999999998</v>
      </c>
      <c r="E14995">
        <v>50</v>
      </c>
      <c r="F14995" t="s">
        <v>23747</v>
      </c>
      <c r="G14995" t="s">
        <v>23125</v>
      </c>
      <c r="H14995" t="s">
        <v>36</v>
      </c>
      <c r="I14995" t="s">
        <v>9369</v>
      </c>
      <c r="K14995" s="4" t="e">
        <f>- Other values in B77  H17 and H51</f>
        <v>#NAME?</v>
      </c>
      <c r="L14995" t="s">
        <v>23745</v>
      </c>
      <c r="M14995" t="s">
        <v>20396</v>
      </c>
      <c r="N14995">
        <v>4</v>
      </c>
      <c r="P14995" t="s">
        <v>20366</v>
      </c>
      <c r="Q14995" t="s">
        <v>23746</v>
      </c>
      <c r="S14995" t="s">
        <v>20368</v>
      </c>
    </row>
    <row r="14996" spans="1:19" x14ac:dyDescent="0.2">
      <c r="A14996">
        <v>2998</v>
      </c>
      <c r="B14996" t="s">
        <v>10572</v>
      </c>
      <c r="C14996" t="s">
        <v>105</v>
      </c>
      <c r="D14996">
        <v>7.1559999999999997</v>
      </c>
      <c r="E14996">
        <v>25</v>
      </c>
      <c r="G14996" t="s">
        <v>31</v>
      </c>
      <c r="H14996" t="s">
        <v>36</v>
      </c>
      <c r="I14996" t="s">
        <v>2365</v>
      </c>
      <c r="K14996" s="4" t="e">
        <f>- Other values in  D27 B77  E20  H17  H51  S88  W12 and W32</f>
        <v>#NAME?</v>
      </c>
      <c r="L14996" t="s">
        <v>23748</v>
      </c>
      <c r="M14996" t="s">
        <v>20396</v>
      </c>
      <c r="N14996">
        <v>4</v>
      </c>
      <c r="P14996" t="s">
        <v>20366</v>
      </c>
      <c r="Q14996" t="s">
        <v>23749</v>
      </c>
      <c r="S14996" t="s">
        <v>20368</v>
      </c>
    </row>
    <row r="14997" spans="1:19" hidden="1" x14ac:dyDescent="0.2">
      <c r="A14997">
        <v>2998</v>
      </c>
      <c r="B14997" t="s">
        <v>10572</v>
      </c>
      <c r="C14997" t="s">
        <v>105</v>
      </c>
      <c r="D14997">
        <v>7.14</v>
      </c>
      <c r="E14997">
        <v>25</v>
      </c>
      <c r="F14997" t="s">
        <v>23130</v>
      </c>
      <c r="G14997" t="s">
        <v>22394</v>
      </c>
      <c r="H14997" t="s">
        <v>46</v>
      </c>
      <c r="I14997" t="s">
        <v>12307</v>
      </c>
      <c r="J14997" t="s">
        <v>21969</v>
      </c>
      <c r="K14997" t="e">
        <f>- Other values in  D27 B77  E20  H17  H51  S88  W12 and W32</f>
        <v>#NAME?</v>
      </c>
      <c r="L14997" t="s">
        <v>23748</v>
      </c>
      <c r="M14997" t="s">
        <v>20396</v>
      </c>
      <c r="N14997">
        <v>4</v>
      </c>
      <c r="P14997" t="s">
        <v>20366</v>
      </c>
      <c r="Q14997" t="s">
        <v>23749</v>
      </c>
      <c r="S14997" t="s">
        <v>20368</v>
      </c>
    </row>
    <row r="14998" spans="1:19" x14ac:dyDescent="0.2">
      <c r="A14998">
        <v>2998</v>
      </c>
      <c r="B14998" t="s">
        <v>10572</v>
      </c>
      <c r="C14998" t="s">
        <v>105</v>
      </c>
      <c r="D14998">
        <v>7.1509999999999998</v>
      </c>
      <c r="E14998">
        <v>25</v>
      </c>
      <c r="F14998" t="s">
        <v>23750</v>
      </c>
      <c r="G14998" t="s">
        <v>23125</v>
      </c>
      <c r="H14998" t="s">
        <v>36</v>
      </c>
      <c r="I14998" t="s">
        <v>11356</v>
      </c>
      <c r="K14998" s="4" t="e">
        <f>- Other values in  D27 B77  E20  H17  H51  S88  W12 and W32</f>
        <v>#NAME?</v>
      </c>
      <c r="L14998" t="s">
        <v>23748</v>
      </c>
      <c r="M14998" t="s">
        <v>20396</v>
      </c>
      <c r="N14998">
        <v>4</v>
      </c>
      <c r="P14998" t="s">
        <v>20366</v>
      </c>
      <c r="Q14998" t="s">
        <v>23749</v>
      </c>
      <c r="S14998" t="s">
        <v>20368</v>
      </c>
    </row>
    <row r="14999" spans="1:19" hidden="1" x14ac:dyDescent="0.2">
      <c r="A14999">
        <v>2998</v>
      </c>
      <c r="B14999" t="s">
        <v>10572</v>
      </c>
      <c r="C14999" t="s">
        <v>105</v>
      </c>
      <c r="D14999">
        <v>7.16</v>
      </c>
      <c r="E14999">
        <v>25</v>
      </c>
      <c r="F14999" t="s">
        <v>21173</v>
      </c>
      <c r="G14999" t="s">
        <v>31</v>
      </c>
      <c r="H14999" t="s">
        <v>46</v>
      </c>
      <c r="I14999" t="s">
        <v>9408</v>
      </c>
      <c r="K14999" t="e">
        <f>- Other values in  D27 B77  E20  H17  H51  S88  W12 and W32</f>
        <v>#NAME?</v>
      </c>
      <c r="L14999" t="s">
        <v>23748</v>
      </c>
      <c r="M14999" t="s">
        <v>20396</v>
      </c>
      <c r="N14999">
        <v>4</v>
      </c>
      <c r="P14999" t="s">
        <v>20366</v>
      </c>
      <c r="Q14999" t="s">
        <v>23749</v>
      </c>
      <c r="S14999" t="s">
        <v>20368</v>
      </c>
    </row>
    <row r="15000" spans="1:19" hidden="1" x14ac:dyDescent="0.2">
      <c r="A15000">
        <v>2998</v>
      </c>
      <c r="B15000" t="s">
        <v>10572</v>
      </c>
      <c r="C15000" t="s">
        <v>105</v>
      </c>
      <c r="D15000">
        <v>6.98</v>
      </c>
      <c r="E15000" t="s">
        <v>414</v>
      </c>
      <c r="F15000" t="s">
        <v>23131</v>
      </c>
      <c r="G15000" t="s">
        <v>31</v>
      </c>
      <c r="H15000" t="s">
        <v>46</v>
      </c>
      <c r="I15000" t="s">
        <v>9408</v>
      </c>
      <c r="K15000" t="e">
        <f>- Other values in  D27 B77  E20  H17  H51  S88  W12 and W32</f>
        <v>#NAME?</v>
      </c>
      <c r="L15000" t="s">
        <v>23748</v>
      </c>
      <c r="M15000" t="s">
        <v>20396</v>
      </c>
      <c r="N15000">
        <v>4</v>
      </c>
      <c r="P15000" t="s">
        <v>20366</v>
      </c>
      <c r="Q15000" t="s">
        <v>23749</v>
      </c>
      <c r="S15000" t="s">
        <v>20368</v>
      </c>
    </row>
    <row r="15001" spans="1:19" hidden="1" x14ac:dyDescent="0.2">
      <c r="A15001">
        <v>2998</v>
      </c>
      <c r="B15001" t="s">
        <v>10572</v>
      </c>
      <c r="C15001" t="s">
        <v>105</v>
      </c>
      <c r="D15001">
        <v>7.02</v>
      </c>
      <c r="E15001">
        <v>25</v>
      </c>
      <c r="F15001" t="s">
        <v>20530</v>
      </c>
      <c r="G15001" t="s">
        <v>55</v>
      </c>
      <c r="H15001" t="s">
        <v>46</v>
      </c>
      <c r="I15001" t="s">
        <v>2916</v>
      </c>
      <c r="K15001" t="e">
        <f>- Other values in  D27 B77  E20  H17  H51  S88  W12 and W32</f>
        <v>#NAME?</v>
      </c>
      <c r="L15001" t="s">
        <v>23748</v>
      </c>
      <c r="M15001" t="s">
        <v>20396</v>
      </c>
      <c r="N15001">
        <v>4</v>
      </c>
      <c r="P15001" t="s">
        <v>20366</v>
      </c>
      <c r="Q15001" t="s">
        <v>23749</v>
      </c>
      <c r="S15001" t="s">
        <v>20368</v>
      </c>
    </row>
    <row r="15002" spans="1:19" hidden="1" x14ac:dyDescent="0.2">
      <c r="A15002">
        <v>2998</v>
      </c>
      <c r="B15002" t="s">
        <v>10572</v>
      </c>
      <c r="C15002" t="s">
        <v>105</v>
      </c>
      <c r="D15002">
        <v>6.89</v>
      </c>
      <c r="E15002">
        <v>25</v>
      </c>
      <c r="F15002" t="s">
        <v>20530</v>
      </c>
      <c r="G15002" t="s">
        <v>31</v>
      </c>
      <c r="H15002" t="s">
        <v>46</v>
      </c>
      <c r="I15002" t="s">
        <v>9208</v>
      </c>
      <c r="J15002" t="s">
        <v>21969</v>
      </c>
      <c r="K15002" t="e">
        <f>- Other values in  D27 B77  E20  H17  H51  S88  W12 and W32</f>
        <v>#NAME?</v>
      </c>
      <c r="L15002" t="s">
        <v>23748</v>
      </c>
      <c r="M15002" t="s">
        <v>20396</v>
      </c>
      <c r="N15002">
        <v>4</v>
      </c>
      <c r="P15002" t="s">
        <v>20366</v>
      </c>
      <c r="Q15002" t="s">
        <v>23749</v>
      </c>
      <c r="S15002" t="s">
        <v>20368</v>
      </c>
    </row>
    <row r="15003" spans="1:19" hidden="1" x14ac:dyDescent="0.2">
      <c r="A15003">
        <v>2998</v>
      </c>
      <c r="B15003" t="s">
        <v>10572</v>
      </c>
      <c r="C15003" t="s">
        <v>105</v>
      </c>
      <c r="D15003">
        <v>6.96</v>
      </c>
      <c r="E15003">
        <v>25</v>
      </c>
      <c r="F15003" t="s">
        <v>23132</v>
      </c>
      <c r="G15003" t="s">
        <v>55</v>
      </c>
      <c r="H15003" t="s">
        <v>46</v>
      </c>
      <c r="I15003" t="s">
        <v>219</v>
      </c>
      <c r="K15003" t="e">
        <f>- Other values in  D27 B77  E20  H17  H51  S88  W12 and W32</f>
        <v>#NAME?</v>
      </c>
      <c r="L15003" t="s">
        <v>23748</v>
      </c>
      <c r="M15003" t="s">
        <v>20396</v>
      </c>
      <c r="N15003">
        <v>4</v>
      </c>
      <c r="P15003" t="s">
        <v>20366</v>
      </c>
      <c r="Q15003" t="s">
        <v>23749</v>
      </c>
      <c r="S15003" t="s">
        <v>20368</v>
      </c>
    </row>
    <row r="15004" spans="1:19" hidden="1" x14ac:dyDescent="0.2">
      <c r="A15004">
        <v>2998</v>
      </c>
      <c r="B15004" t="s">
        <v>10572</v>
      </c>
      <c r="C15004" t="s">
        <v>105</v>
      </c>
      <c r="D15004">
        <v>7.14</v>
      </c>
      <c r="E15004">
        <v>25</v>
      </c>
      <c r="F15004" t="s">
        <v>23132</v>
      </c>
      <c r="G15004" t="s">
        <v>55</v>
      </c>
      <c r="H15004" t="s">
        <v>46</v>
      </c>
      <c r="I15004" t="s">
        <v>214</v>
      </c>
      <c r="K15004" t="e">
        <f>- Other values in  D27 B77  E20  H17  H51  S88  W12 and W32</f>
        <v>#NAME?</v>
      </c>
      <c r="L15004" t="s">
        <v>23748</v>
      </c>
      <c r="M15004" t="s">
        <v>20396</v>
      </c>
      <c r="N15004">
        <v>4</v>
      </c>
      <c r="P15004" t="s">
        <v>20366</v>
      </c>
      <c r="Q15004" t="s">
        <v>23749</v>
      </c>
      <c r="S15004" t="s">
        <v>20368</v>
      </c>
    </row>
    <row r="15005" spans="1:19" hidden="1" x14ac:dyDescent="0.2">
      <c r="A15005">
        <v>2998</v>
      </c>
      <c r="B15005" t="s">
        <v>10572</v>
      </c>
      <c r="C15005" t="s">
        <v>20381</v>
      </c>
      <c r="D15005">
        <v>7.72</v>
      </c>
      <c r="E15005" t="s">
        <v>414</v>
      </c>
      <c r="F15005" t="s">
        <v>23132</v>
      </c>
      <c r="G15005" t="s">
        <v>55</v>
      </c>
      <c r="H15005" t="s">
        <v>46</v>
      </c>
      <c r="I15005" t="s">
        <v>214</v>
      </c>
      <c r="K15005" t="e">
        <f>- Other values in  D27 B77  E20  H17  H51  S88  W12 and W32</f>
        <v>#NAME?</v>
      </c>
      <c r="L15005" t="s">
        <v>23748</v>
      </c>
      <c r="M15005" t="s">
        <v>20396</v>
      </c>
      <c r="N15005">
        <v>4</v>
      </c>
      <c r="P15005" t="s">
        <v>20366</v>
      </c>
      <c r="Q15005" t="s">
        <v>23749</v>
      </c>
      <c r="S15005" t="s">
        <v>20368</v>
      </c>
    </row>
    <row r="15006" spans="1:19" x14ac:dyDescent="0.2">
      <c r="A15006">
        <v>2998</v>
      </c>
      <c r="B15006" t="s">
        <v>10572</v>
      </c>
      <c r="C15006" t="s">
        <v>105</v>
      </c>
      <c r="D15006">
        <v>7.5010000000000003</v>
      </c>
      <c r="E15006">
        <v>0</v>
      </c>
      <c r="G15006" t="s">
        <v>31</v>
      </c>
      <c r="H15006" t="s">
        <v>36</v>
      </c>
      <c r="I15006" t="s">
        <v>2365</v>
      </c>
      <c r="K15006" s="4" t="e">
        <f>- Other values in  D27 B77  E20  H17  H51  S88  W12 and W32</f>
        <v>#NAME?</v>
      </c>
      <c r="L15006" t="s">
        <v>23748</v>
      </c>
      <c r="M15006" t="s">
        <v>20396</v>
      </c>
      <c r="N15006">
        <v>4</v>
      </c>
      <c r="P15006" t="s">
        <v>20366</v>
      </c>
      <c r="Q15006" t="s">
        <v>23749</v>
      </c>
      <c r="S15006" t="s">
        <v>20368</v>
      </c>
    </row>
    <row r="15007" spans="1:19" x14ac:dyDescent="0.2">
      <c r="A15007">
        <v>2998</v>
      </c>
      <c r="B15007" t="s">
        <v>10572</v>
      </c>
      <c r="C15007" t="s">
        <v>105</v>
      </c>
      <c r="D15007">
        <v>7.4249999999999998</v>
      </c>
      <c r="E15007">
        <v>5</v>
      </c>
      <c r="G15007" t="s">
        <v>31</v>
      </c>
      <c r="H15007" t="s">
        <v>36</v>
      </c>
      <c r="I15007" t="s">
        <v>2365</v>
      </c>
      <c r="K15007" s="4" t="e">
        <f>- Other values in  D27 B77  E20  H17  H51  S88  W12 and W32</f>
        <v>#NAME?</v>
      </c>
      <c r="L15007" t="s">
        <v>23748</v>
      </c>
      <c r="M15007" t="s">
        <v>20396</v>
      </c>
      <c r="N15007">
        <v>4</v>
      </c>
      <c r="P15007" t="s">
        <v>20366</v>
      </c>
      <c r="Q15007" t="s">
        <v>23749</v>
      </c>
      <c r="S15007" t="s">
        <v>20368</v>
      </c>
    </row>
    <row r="15008" spans="1:19" x14ac:dyDescent="0.2">
      <c r="A15008">
        <v>2998</v>
      </c>
      <c r="B15008" t="s">
        <v>10572</v>
      </c>
      <c r="C15008" t="s">
        <v>105</v>
      </c>
      <c r="D15008">
        <v>7.35</v>
      </c>
      <c r="E15008">
        <v>10</v>
      </c>
      <c r="G15008" t="s">
        <v>31</v>
      </c>
      <c r="H15008" t="s">
        <v>36</v>
      </c>
      <c r="I15008" t="s">
        <v>2365</v>
      </c>
      <c r="K15008" s="4" t="e">
        <f>- Other values in  D27 B77  E20  H17  H51  S88  W12 and W32</f>
        <v>#NAME?</v>
      </c>
      <c r="L15008" t="s">
        <v>23748</v>
      </c>
      <c r="M15008" t="s">
        <v>20396</v>
      </c>
      <c r="N15008">
        <v>4</v>
      </c>
      <c r="P15008" t="s">
        <v>20366</v>
      </c>
      <c r="Q15008" t="s">
        <v>23749</v>
      </c>
      <c r="S15008" t="s">
        <v>20368</v>
      </c>
    </row>
    <row r="15009" spans="1:19" x14ac:dyDescent="0.2">
      <c r="A15009">
        <v>2998</v>
      </c>
      <c r="B15009" t="s">
        <v>10572</v>
      </c>
      <c r="C15009" t="s">
        <v>105</v>
      </c>
      <c r="D15009">
        <v>7.2809999999999997</v>
      </c>
      <c r="E15009">
        <v>15</v>
      </c>
      <c r="G15009" t="s">
        <v>31</v>
      </c>
      <c r="H15009" t="s">
        <v>36</v>
      </c>
      <c r="I15009" t="s">
        <v>2365</v>
      </c>
      <c r="K15009" s="4" t="e">
        <f>- Other values in  D27 B77  E20  H17  H51  S88  W12 and W32</f>
        <v>#NAME?</v>
      </c>
      <c r="L15009" t="s">
        <v>23748</v>
      </c>
      <c r="M15009" t="s">
        <v>20396</v>
      </c>
      <c r="N15009">
        <v>4</v>
      </c>
      <c r="P15009" t="s">
        <v>20366</v>
      </c>
      <c r="Q15009" t="s">
        <v>23749</v>
      </c>
      <c r="S15009" t="s">
        <v>20368</v>
      </c>
    </row>
    <row r="15010" spans="1:19" x14ac:dyDescent="0.2">
      <c r="A15010">
        <v>2998</v>
      </c>
      <c r="B15010" t="s">
        <v>10572</v>
      </c>
      <c r="C15010" t="s">
        <v>105</v>
      </c>
      <c r="D15010">
        <v>7.2160000000000002</v>
      </c>
      <c r="E15010">
        <v>20</v>
      </c>
      <c r="G15010" t="s">
        <v>31</v>
      </c>
      <c r="H15010" t="s">
        <v>36</v>
      </c>
      <c r="I15010" t="s">
        <v>2365</v>
      </c>
      <c r="K15010" s="4" t="e">
        <f>- Other values in  D27 B77  E20  H17  H51  S88  W12 and W32</f>
        <v>#NAME?</v>
      </c>
      <c r="L15010" t="s">
        <v>23748</v>
      </c>
      <c r="M15010" t="s">
        <v>20396</v>
      </c>
      <c r="N15010">
        <v>4</v>
      </c>
      <c r="P15010" t="s">
        <v>20366</v>
      </c>
      <c r="Q15010" t="s">
        <v>23749</v>
      </c>
      <c r="S15010" t="s">
        <v>20368</v>
      </c>
    </row>
    <row r="15011" spans="1:19" x14ac:dyDescent="0.2">
      <c r="A15011">
        <v>2998</v>
      </c>
      <c r="B15011" t="s">
        <v>10572</v>
      </c>
      <c r="C15011" t="s">
        <v>105</v>
      </c>
      <c r="D15011">
        <v>7.101</v>
      </c>
      <c r="E15011">
        <v>30</v>
      </c>
      <c r="G15011" t="s">
        <v>31</v>
      </c>
      <c r="H15011" t="s">
        <v>36</v>
      </c>
      <c r="I15011" t="s">
        <v>2365</v>
      </c>
      <c r="K15011" s="4" t="e">
        <f>- Other values in  D27 B77  E20  H17  H51  S88  W12 and W32</f>
        <v>#NAME?</v>
      </c>
      <c r="L15011" t="s">
        <v>23748</v>
      </c>
      <c r="M15011" t="s">
        <v>20396</v>
      </c>
      <c r="N15011">
        <v>4</v>
      </c>
      <c r="P15011" t="s">
        <v>20366</v>
      </c>
      <c r="Q15011" t="s">
        <v>23749</v>
      </c>
      <c r="S15011" t="s">
        <v>20368</v>
      </c>
    </row>
    <row r="15012" spans="1:19" x14ac:dyDescent="0.2">
      <c r="A15012">
        <v>2998</v>
      </c>
      <c r="B15012" t="s">
        <v>10572</v>
      </c>
      <c r="C15012" t="s">
        <v>105</v>
      </c>
      <c r="D15012">
        <v>7.0460000000000003</v>
      </c>
      <c r="E15012">
        <v>35</v>
      </c>
      <c r="G15012" t="s">
        <v>31</v>
      </c>
      <c r="H15012" t="s">
        <v>36</v>
      </c>
      <c r="I15012" t="s">
        <v>2365</v>
      </c>
      <c r="K15012" s="4" t="e">
        <f>- Other values in  D27 B77  E20  H17  H51  S88  W12 and W32</f>
        <v>#NAME?</v>
      </c>
      <c r="L15012" t="s">
        <v>23748</v>
      </c>
      <c r="M15012" t="s">
        <v>20396</v>
      </c>
      <c r="N15012">
        <v>4</v>
      </c>
      <c r="P15012" t="s">
        <v>20366</v>
      </c>
      <c r="Q15012" t="s">
        <v>23749</v>
      </c>
      <c r="S15012" t="s">
        <v>20368</v>
      </c>
    </row>
    <row r="15013" spans="1:19" x14ac:dyDescent="0.2">
      <c r="A15013">
        <v>2998</v>
      </c>
      <c r="B15013" t="s">
        <v>10572</v>
      </c>
      <c r="C15013" t="s">
        <v>105</v>
      </c>
      <c r="D15013">
        <v>7.0010000000000003</v>
      </c>
      <c r="E15013">
        <v>40</v>
      </c>
      <c r="G15013" t="s">
        <v>31</v>
      </c>
      <c r="H15013" t="s">
        <v>36</v>
      </c>
      <c r="I15013" t="s">
        <v>2365</v>
      </c>
      <c r="K15013" s="4" t="e">
        <f>- Other values in  D27 B77  E20  H17  H51  S88  W12 and W32</f>
        <v>#NAME?</v>
      </c>
      <c r="L15013" t="s">
        <v>23748</v>
      </c>
      <c r="M15013" t="s">
        <v>20396</v>
      </c>
      <c r="N15013">
        <v>4</v>
      </c>
      <c r="P15013" t="s">
        <v>20366</v>
      </c>
      <c r="Q15013" t="s">
        <v>23749</v>
      </c>
      <c r="S15013" t="s">
        <v>20368</v>
      </c>
    </row>
    <row r="15014" spans="1:19" x14ac:dyDescent="0.2">
      <c r="A15014">
        <v>2998</v>
      </c>
      <c r="B15014" t="s">
        <v>10572</v>
      </c>
      <c r="C15014" t="s">
        <v>105</v>
      </c>
      <c r="D15014">
        <v>6.9580000000000002</v>
      </c>
      <c r="E15014">
        <v>45</v>
      </c>
      <c r="G15014" t="s">
        <v>31</v>
      </c>
      <c r="H15014" t="s">
        <v>36</v>
      </c>
      <c r="I15014" t="s">
        <v>2365</v>
      </c>
      <c r="K15014" s="4" t="e">
        <f>- Other values in  D27 B77  E20  H17  H51  S88  W12 and W32</f>
        <v>#NAME?</v>
      </c>
      <c r="L15014" t="s">
        <v>23748</v>
      </c>
      <c r="M15014" t="s">
        <v>20396</v>
      </c>
      <c r="N15014">
        <v>4</v>
      </c>
      <c r="P15014" t="s">
        <v>20366</v>
      </c>
      <c r="Q15014" t="s">
        <v>23749</v>
      </c>
      <c r="S15014" t="s">
        <v>20368</v>
      </c>
    </row>
    <row r="15015" spans="1:19" x14ac:dyDescent="0.2">
      <c r="A15015">
        <v>2998</v>
      </c>
      <c r="B15015" t="s">
        <v>10572</v>
      </c>
      <c r="C15015" t="s">
        <v>105</v>
      </c>
      <c r="D15015">
        <v>6.9139999999999997</v>
      </c>
      <c r="E15015">
        <v>50</v>
      </c>
      <c r="G15015" t="s">
        <v>31</v>
      </c>
      <c r="H15015" t="s">
        <v>36</v>
      </c>
      <c r="I15015" t="s">
        <v>2365</v>
      </c>
      <c r="K15015" s="4" t="e">
        <f>- Other values in  D27 B77  E20  H17  H51  S88  W12 and W32</f>
        <v>#NAME?</v>
      </c>
      <c r="L15015" t="s">
        <v>23748</v>
      </c>
      <c r="M15015" t="s">
        <v>20396</v>
      </c>
      <c r="N15015">
        <v>4</v>
      </c>
      <c r="P15015" t="s">
        <v>20366</v>
      </c>
      <c r="Q15015" t="s">
        <v>23749</v>
      </c>
      <c r="S15015" t="s">
        <v>20368</v>
      </c>
    </row>
    <row r="15016" spans="1:19" x14ac:dyDescent="0.2">
      <c r="A15016">
        <v>2998</v>
      </c>
      <c r="B15016" t="s">
        <v>10572</v>
      </c>
      <c r="C15016" t="s">
        <v>105</v>
      </c>
      <c r="D15016">
        <v>6.875</v>
      </c>
      <c r="E15016">
        <v>55</v>
      </c>
      <c r="G15016" t="s">
        <v>31</v>
      </c>
      <c r="H15016" t="s">
        <v>36</v>
      </c>
      <c r="I15016" t="s">
        <v>2365</v>
      </c>
      <c r="K15016" s="4" t="e">
        <f>- Other values in  D27 B77  E20  H17  H51  S88  W12 and W32</f>
        <v>#NAME?</v>
      </c>
      <c r="L15016" t="s">
        <v>23748</v>
      </c>
      <c r="M15016" t="s">
        <v>20396</v>
      </c>
      <c r="N15016">
        <v>4</v>
      </c>
      <c r="P15016" t="s">
        <v>20366</v>
      </c>
      <c r="Q15016" t="s">
        <v>23749</v>
      </c>
      <c r="S15016" t="s">
        <v>20368</v>
      </c>
    </row>
    <row r="15017" spans="1:19" x14ac:dyDescent="0.2">
      <c r="A15017">
        <v>2998</v>
      </c>
      <c r="B15017" t="s">
        <v>10572</v>
      </c>
      <c r="C15017" t="s">
        <v>105</v>
      </c>
      <c r="D15017">
        <v>6.8390000000000004</v>
      </c>
      <c r="E15017">
        <v>60</v>
      </c>
      <c r="G15017" t="s">
        <v>31</v>
      </c>
      <c r="H15017" t="s">
        <v>36</v>
      </c>
      <c r="I15017" t="s">
        <v>2365</v>
      </c>
      <c r="K15017" s="4" t="e">
        <f>- Other values in  D27 B77  E20  H17  H51  S88  W12 and W32</f>
        <v>#NAME?</v>
      </c>
      <c r="L15017" t="s">
        <v>23748</v>
      </c>
      <c r="M15017" t="s">
        <v>20396</v>
      </c>
      <c r="N15017">
        <v>4</v>
      </c>
      <c r="P15017" t="s">
        <v>20366</v>
      </c>
      <c r="Q15017" t="s">
        <v>23749</v>
      </c>
      <c r="S15017" t="s">
        <v>20368</v>
      </c>
    </row>
    <row r="15018" spans="1:19" hidden="1" x14ac:dyDescent="0.2">
      <c r="A15018">
        <v>2999</v>
      </c>
      <c r="B15018" t="s">
        <v>23751</v>
      </c>
      <c r="C15018" t="s">
        <v>20452</v>
      </c>
      <c r="D15018">
        <v>5.17</v>
      </c>
      <c r="E15018">
        <v>25</v>
      </c>
      <c r="F15018" t="s">
        <v>23752</v>
      </c>
      <c r="G15018" t="s">
        <v>55</v>
      </c>
      <c r="H15018" t="s">
        <v>46</v>
      </c>
      <c r="I15018" t="s">
        <v>23707</v>
      </c>
      <c r="K15018"/>
      <c r="L15018" t="s">
        <v>23753</v>
      </c>
      <c r="M15018" t="s">
        <v>20396</v>
      </c>
      <c r="N15018">
        <v>4</v>
      </c>
      <c r="P15018" t="s">
        <v>20366</v>
      </c>
      <c r="Q15018" t="s">
        <v>23754</v>
      </c>
      <c r="S15018" t="s">
        <v>20368</v>
      </c>
    </row>
    <row r="15019" spans="1:19" hidden="1" x14ac:dyDescent="0.2">
      <c r="A15019">
        <v>2999</v>
      </c>
      <c r="B15019" t="s">
        <v>23751</v>
      </c>
      <c r="C15019" t="s">
        <v>20441</v>
      </c>
      <c r="D15019">
        <v>10.76</v>
      </c>
      <c r="E15019">
        <v>25</v>
      </c>
      <c r="F15019" t="s">
        <v>23752</v>
      </c>
      <c r="G15019" t="s">
        <v>55</v>
      </c>
      <c r="H15019" t="s">
        <v>46</v>
      </c>
      <c r="I15019" t="s">
        <v>23707</v>
      </c>
      <c r="K15019"/>
      <c r="L15019" t="s">
        <v>23753</v>
      </c>
      <c r="M15019" t="s">
        <v>20396</v>
      </c>
      <c r="N15019">
        <v>4</v>
      </c>
      <c r="P15019" t="s">
        <v>20366</v>
      </c>
      <c r="Q15019" t="s">
        <v>23754</v>
      </c>
      <c r="S15019" t="s">
        <v>20368</v>
      </c>
    </row>
    <row r="15020" spans="1:19" hidden="1" x14ac:dyDescent="0.2">
      <c r="A15020">
        <v>3001</v>
      </c>
      <c r="B15020" t="s">
        <v>23755</v>
      </c>
      <c r="C15020" t="s">
        <v>105</v>
      </c>
      <c r="D15020">
        <v>0.1</v>
      </c>
      <c r="E15020">
        <v>25</v>
      </c>
      <c r="F15020" t="s">
        <v>21294</v>
      </c>
      <c r="G15020" t="s">
        <v>31</v>
      </c>
      <c r="H15020" t="s">
        <v>46</v>
      </c>
      <c r="I15020" t="s">
        <v>23756</v>
      </c>
      <c r="K15020"/>
      <c r="L15020" t="s">
        <v>23757</v>
      </c>
      <c r="M15020" t="s">
        <v>20719</v>
      </c>
      <c r="N15020">
        <v>3</v>
      </c>
      <c r="P15020" t="s">
        <v>20366</v>
      </c>
      <c r="Q15020" t="s">
        <v>23758</v>
      </c>
      <c r="S15020" t="s">
        <v>20368</v>
      </c>
    </row>
    <row r="15021" spans="1:19" hidden="1" x14ac:dyDescent="0.2">
      <c r="A15021">
        <v>3001</v>
      </c>
      <c r="B15021" t="s">
        <v>23755</v>
      </c>
      <c r="C15021" t="s">
        <v>20441</v>
      </c>
      <c r="D15021">
        <v>11.3</v>
      </c>
      <c r="E15021">
        <v>25</v>
      </c>
      <c r="F15021" t="s">
        <v>21294</v>
      </c>
      <c r="G15021" t="s">
        <v>31</v>
      </c>
      <c r="H15021" t="s">
        <v>46</v>
      </c>
      <c r="I15021" t="s">
        <v>23756</v>
      </c>
      <c r="K15021"/>
      <c r="L15021" t="s">
        <v>23757</v>
      </c>
      <c r="M15021" t="s">
        <v>20719</v>
      </c>
      <c r="N15021">
        <v>3</v>
      </c>
      <c r="P15021" t="s">
        <v>20366</v>
      </c>
      <c r="Q15021" t="s">
        <v>23758</v>
      </c>
      <c r="S15021" t="s">
        <v>20368</v>
      </c>
    </row>
    <row r="15022" spans="1:19" hidden="1" x14ac:dyDescent="0.2">
      <c r="A15022">
        <v>3001</v>
      </c>
      <c r="B15022" t="s">
        <v>23755</v>
      </c>
      <c r="C15022" t="s">
        <v>20452</v>
      </c>
      <c r="D15022">
        <v>4.83</v>
      </c>
      <c r="E15022" t="s">
        <v>414</v>
      </c>
      <c r="F15022" t="s">
        <v>21294</v>
      </c>
      <c r="G15022" t="s">
        <v>55</v>
      </c>
      <c r="H15022" t="s">
        <v>46</v>
      </c>
      <c r="I15022" t="s">
        <v>23756</v>
      </c>
      <c r="K15022"/>
      <c r="L15022" t="s">
        <v>23757</v>
      </c>
      <c r="M15022" t="s">
        <v>20719</v>
      </c>
      <c r="N15022">
        <v>3</v>
      </c>
      <c r="P15022" t="s">
        <v>20366</v>
      </c>
      <c r="Q15022" t="s">
        <v>23758</v>
      </c>
      <c r="S15022" t="s">
        <v>20368</v>
      </c>
    </row>
    <row r="15023" spans="1:19" hidden="1" x14ac:dyDescent="0.2">
      <c r="A15023">
        <v>3002</v>
      </c>
      <c r="B15023" t="s">
        <v>23759</v>
      </c>
      <c r="C15023" t="s">
        <v>105</v>
      </c>
      <c r="D15023">
        <v>3.64</v>
      </c>
      <c r="G15023" t="s">
        <v>189</v>
      </c>
      <c r="I15023" t="s">
        <v>23608</v>
      </c>
      <c r="K15023"/>
      <c r="L15023" t="s">
        <v>23760</v>
      </c>
      <c r="M15023" t="s">
        <v>20623</v>
      </c>
      <c r="N15023">
        <v>6</v>
      </c>
      <c r="O15023" t="s">
        <v>23761</v>
      </c>
      <c r="P15023" t="s">
        <v>20366</v>
      </c>
      <c r="Q15023" t="s">
        <v>23762</v>
      </c>
      <c r="S15023" t="s">
        <v>20368</v>
      </c>
    </row>
    <row r="15024" spans="1:19" hidden="1" x14ac:dyDescent="0.2">
      <c r="A15024">
        <v>3004</v>
      </c>
      <c r="B15024" t="s">
        <v>4014</v>
      </c>
      <c r="C15024" t="s">
        <v>105</v>
      </c>
      <c r="D15024">
        <v>2.9</v>
      </c>
      <c r="G15024" t="s">
        <v>189</v>
      </c>
      <c r="I15024" t="s">
        <v>23608</v>
      </c>
      <c r="K15024"/>
      <c r="L15024" t="s">
        <v>23763</v>
      </c>
      <c r="M15024" t="s">
        <v>20623</v>
      </c>
      <c r="N15024">
        <v>6</v>
      </c>
      <c r="O15024" t="s">
        <v>23764</v>
      </c>
      <c r="P15024" t="s">
        <v>20366</v>
      </c>
      <c r="Q15024" t="s">
        <v>23765</v>
      </c>
      <c r="S15024" t="s">
        <v>20368</v>
      </c>
    </row>
    <row r="15025" spans="1:19" hidden="1" x14ac:dyDescent="0.2">
      <c r="A15025">
        <v>3008</v>
      </c>
      <c r="B15025" t="s">
        <v>23766</v>
      </c>
      <c r="C15025" t="s">
        <v>20452</v>
      </c>
      <c r="D15025">
        <v>7.4</v>
      </c>
      <c r="E15025">
        <v>25</v>
      </c>
      <c r="F15025" t="s">
        <v>23104</v>
      </c>
      <c r="G15025" t="s">
        <v>23184</v>
      </c>
      <c r="H15025" t="s">
        <v>46</v>
      </c>
      <c r="I15025" t="s">
        <v>23106</v>
      </c>
      <c r="K15025"/>
      <c r="L15025" t="s">
        <v>23767</v>
      </c>
      <c r="M15025" t="s">
        <v>21656</v>
      </c>
      <c r="N15025">
        <v>5</v>
      </c>
      <c r="O15025" t="s">
        <v>23768</v>
      </c>
      <c r="P15025" t="s">
        <v>20366</v>
      </c>
      <c r="Q15025" t="s">
        <v>23769</v>
      </c>
      <c r="S15025" t="s">
        <v>20368</v>
      </c>
    </row>
    <row r="15026" spans="1:19" hidden="1" x14ac:dyDescent="0.2">
      <c r="A15026">
        <v>3008</v>
      </c>
      <c r="B15026" t="s">
        <v>23766</v>
      </c>
      <c r="C15026" t="s">
        <v>22246</v>
      </c>
      <c r="D15026">
        <v>-1.71</v>
      </c>
      <c r="E15026">
        <v>25</v>
      </c>
      <c r="F15026" t="s">
        <v>23110</v>
      </c>
      <c r="G15026" t="s">
        <v>75</v>
      </c>
      <c r="H15026" t="s">
        <v>23</v>
      </c>
      <c r="I15026" t="s">
        <v>1591</v>
      </c>
      <c r="K15026"/>
      <c r="L15026" t="s">
        <v>23767</v>
      </c>
      <c r="M15026" t="s">
        <v>21656</v>
      </c>
      <c r="N15026">
        <v>5</v>
      </c>
      <c r="O15026" t="s">
        <v>23768</v>
      </c>
      <c r="P15026" t="s">
        <v>20366</v>
      </c>
      <c r="Q15026" t="s">
        <v>23769</v>
      </c>
      <c r="S15026" t="s">
        <v>20368</v>
      </c>
    </row>
    <row r="15027" spans="1:19" hidden="1" x14ac:dyDescent="0.2">
      <c r="A15027">
        <v>3008</v>
      </c>
      <c r="B15027" t="s">
        <v>23766</v>
      </c>
      <c r="C15027" t="s">
        <v>22251</v>
      </c>
      <c r="D15027">
        <v>7.7</v>
      </c>
      <c r="E15027" t="s">
        <v>414</v>
      </c>
      <c r="F15027" t="s">
        <v>23111</v>
      </c>
      <c r="G15027" t="s">
        <v>55</v>
      </c>
      <c r="H15027" t="s">
        <v>46</v>
      </c>
      <c r="I15027" t="s">
        <v>1591</v>
      </c>
      <c r="K15027"/>
      <c r="L15027" t="s">
        <v>23767</v>
      </c>
      <c r="M15027" t="s">
        <v>21656</v>
      </c>
      <c r="N15027">
        <v>5</v>
      </c>
      <c r="O15027" t="s">
        <v>23768</v>
      </c>
      <c r="P15027" t="s">
        <v>20366</v>
      </c>
      <c r="Q15027" t="s">
        <v>23769</v>
      </c>
      <c r="S15027" t="s">
        <v>20368</v>
      </c>
    </row>
    <row r="15028" spans="1:19" hidden="1" x14ac:dyDescent="0.2">
      <c r="A15028">
        <v>3009</v>
      </c>
      <c r="B15028" t="s">
        <v>23770</v>
      </c>
      <c r="C15028" t="s">
        <v>20452</v>
      </c>
      <c r="D15028">
        <v>7.5</v>
      </c>
      <c r="E15028">
        <v>25</v>
      </c>
      <c r="F15028" t="s">
        <v>23104</v>
      </c>
      <c r="G15028" t="s">
        <v>23184</v>
      </c>
      <c r="H15028" t="s">
        <v>46</v>
      </c>
      <c r="I15028" t="s">
        <v>23106</v>
      </c>
      <c r="K15028"/>
      <c r="L15028" t="s">
        <v>23771</v>
      </c>
      <c r="M15028" t="s">
        <v>23772</v>
      </c>
      <c r="N15028">
        <v>3</v>
      </c>
      <c r="O15028" t="s">
        <v>23773</v>
      </c>
      <c r="P15028" t="s">
        <v>20366</v>
      </c>
      <c r="Q15028" t="s">
        <v>23774</v>
      </c>
      <c r="S15028" t="s">
        <v>20368</v>
      </c>
    </row>
    <row r="15029" spans="1:19" hidden="1" x14ac:dyDescent="0.2">
      <c r="A15029">
        <v>3009</v>
      </c>
      <c r="B15029" t="s">
        <v>23770</v>
      </c>
      <c r="C15029" t="s">
        <v>22246</v>
      </c>
      <c r="D15029">
        <v>-1.6</v>
      </c>
      <c r="E15029">
        <v>25</v>
      </c>
      <c r="F15029" t="s">
        <v>20091</v>
      </c>
      <c r="G15029" t="s">
        <v>75</v>
      </c>
      <c r="H15029" t="s">
        <v>23</v>
      </c>
      <c r="I15029" t="s">
        <v>1591</v>
      </c>
      <c r="K15029"/>
      <c r="L15029" t="s">
        <v>23771</v>
      </c>
      <c r="M15029" t="s">
        <v>23772</v>
      </c>
      <c r="N15029">
        <v>3</v>
      </c>
      <c r="O15029" t="s">
        <v>23773</v>
      </c>
      <c r="P15029" t="s">
        <v>20366</v>
      </c>
      <c r="Q15029" t="s">
        <v>23774</v>
      </c>
      <c r="S15029" t="s">
        <v>20368</v>
      </c>
    </row>
    <row r="15030" spans="1:19" hidden="1" x14ac:dyDescent="0.2">
      <c r="A15030">
        <v>3009</v>
      </c>
      <c r="B15030" t="s">
        <v>23770</v>
      </c>
      <c r="C15030" t="s">
        <v>22251</v>
      </c>
      <c r="D15030">
        <v>7.8</v>
      </c>
      <c r="E15030" t="s">
        <v>414</v>
      </c>
      <c r="F15030" t="s">
        <v>23111</v>
      </c>
      <c r="G15030" t="s">
        <v>55</v>
      </c>
      <c r="H15030" t="s">
        <v>46</v>
      </c>
      <c r="I15030" t="s">
        <v>1591</v>
      </c>
      <c r="K15030"/>
      <c r="L15030" t="s">
        <v>23771</v>
      </c>
      <c r="M15030" t="s">
        <v>23772</v>
      </c>
      <c r="N15030">
        <v>3</v>
      </c>
      <c r="O15030" t="s">
        <v>23773</v>
      </c>
      <c r="P15030" t="s">
        <v>20366</v>
      </c>
      <c r="Q15030" t="s">
        <v>23774</v>
      </c>
      <c r="S15030" t="s">
        <v>20368</v>
      </c>
    </row>
    <row r="15031" spans="1:19" hidden="1" x14ac:dyDescent="0.2">
      <c r="A15031">
        <v>3010</v>
      </c>
      <c r="B15031" t="s">
        <v>23775</v>
      </c>
      <c r="C15031" t="s">
        <v>105</v>
      </c>
      <c r="D15031">
        <v>6.5</v>
      </c>
      <c r="E15031">
        <v>30</v>
      </c>
      <c r="F15031" t="s">
        <v>20548</v>
      </c>
      <c r="G15031" t="s">
        <v>189</v>
      </c>
      <c r="H15031" t="s">
        <v>23</v>
      </c>
      <c r="I15031" t="s">
        <v>1246</v>
      </c>
      <c r="K15031"/>
      <c r="L15031" t="s">
        <v>23776</v>
      </c>
      <c r="M15031" t="s">
        <v>26</v>
      </c>
      <c r="N15031">
        <v>2</v>
      </c>
      <c r="P15031" t="s">
        <v>20366</v>
      </c>
      <c r="Q15031" t="s">
        <v>23777</v>
      </c>
      <c r="S15031" t="s">
        <v>20368</v>
      </c>
    </row>
    <row r="15032" spans="1:19" hidden="1" x14ac:dyDescent="0.2">
      <c r="A15032">
        <v>3010</v>
      </c>
      <c r="B15032" t="s">
        <v>23775</v>
      </c>
      <c r="C15032" t="s">
        <v>20452</v>
      </c>
      <c r="D15032">
        <v>11.48</v>
      </c>
      <c r="E15032">
        <v>30</v>
      </c>
      <c r="F15032" t="s">
        <v>20548</v>
      </c>
      <c r="G15032" t="s">
        <v>189</v>
      </c>
      <c r="H15032" t="s">
        <v>23</v>
      </c>
      <c r="I15032" t="s">
        <v>1246</v>
      </c>
      <c r="K15032"/>
      <c r="L15032" t="s">
        <v>23776</v>
      </c>
      <c r="M15032" t="s">
        <v>26</v>
      </c>
      <c r="N15032">
        <v>2</v>
      </c>
      <c r="P15032" t="s">
        <v>20366</v>
      </c>
      <c r="Q15032" t="s">
        <v>23777</v>
      </c>
      <c r="S15032" t="s">
        <v>20368</v>
      </c>
    </row>
    <row r="15033" spans="1:19" hidden="1" x14ac:dyDescent="0.2">
      <c r="A15033">
        <v>3010</v>
      </c>
      <c r="B15033" t="s">
        <v>23775</v>
      </c>
      <c r="C15033" t="s">
        <v>105</v>
      </c>
      <c r="D15033">
        <v>6.49</v>
      </c>
      <c r="E15033">
        <v>25</v>
      </c>
      <c r="F15033" t="s">
        <v>16937</v>
      </c>
      <c r="G15033" t="s">
        <v>31</v>
      </c>
      <c r="H15033" t="s">
        <v>23</v>
      </c>
      <c r="I15033" t="s">
        <v>23151</v>
      </c>
      <c r="K15033"/>
      <c r="L15033" t="s">
        <v>23776</v>
      </c>
      <c r="M15033" t="s">
        <v>26</v>
      </c>
      <c r="N15033">
        <v>2</v>
      </c>
      <c r="P15033" t="s">
        <v>20366</v>
      </c>
      <c r="Q15033" t="s">
        <v>23777</v>
      </c>
      <c r="S15033" t="s">
        <v>20368</v>
      </c>
    </row>
    <row r="15034" spans="1:19" hidden="1" x14ac:dyDescent="0.2">
      <c r="A15034">
        <v>3010</v>
      </c>
      <c r="B15034" t="s">
        <v>23775</v>
      </c>
      <c r="C15034" t="s">
        <v>20452</v>
      </c>
      <c r="D15034">
        <v>11.83</v>
      </c>
      <c r="E15034">
        <v>25</v>
      </c>
      <c r="F15034" t="s">
        <v>16937</v>
      </c>
      <c r="G15034" t="s">
        <v>31</v>
      </c>
      <c r="H15034" t="s">
        <v>23</v>
      </c>
      <c r="I15034" t="s">
        <v>23151</v>
      </c>
      <c r="K15034"/>
      <c r="L15034" t="s">
        <v>23776</v>
      </c>
      <c r="M15034" t="s">
        <v>26</v>
      </c>
      <c r="N15034">
        <v>2</v>
      </c>
      <c r="P15034" t="s">
        <v>20366</v>
      </c>
      <c r="Q15034" t="s">
        <v>23777</v>
      </c>
      <c r="S15034" t="s">
        <v>20368</v>
      </c>
    </row>
    <row r="15035" spans="1:19" hidden="1" x14ac:dyDescent="0.2">
      <c r="A15035">
        <v>3010</v>
      </c>
      <c r="B15035" t="s">
        <v>23775</v>
      </c>
      <c r="C15035" t="s">
        <v>105</v>
      </c>
      <c r="D15035">
        <v>6.76</v>
      </c>
      <c r="E15035">
        <v>20</v>
      </c>
      <c r="F15035" t="s">
        <v>21420</v>
      </c>
      <c r="G15035" t="s">
        <v>55</v>
      </c>
      <c r="H15035" t="s">
        <v>23</v>
      </c>
      <c r="I15035" t="s">
        <v>19823</v>
      </c>
      <c r="K15035"/>
      <c r="L15035" t="s">
        <v>23776</v>
      </c>
      <c r="M15035" t="s">
        <v>26</v>
      </c>
      <c r="N15035">
        <v>2</v>
      </c>
      <c r="P15035" t="s">
        <v>20366</v>
      </c>
      <c r="Q15035" t="s">
        <v>23777</v>
      </c>
      <c r="S15035" t="s">
        <v>20368</v>
      </c>
    </row>
    <row r="15036" spans="1:19" hidden="1" x14ac:dyDescent="0.2">
      <c r="A15036">
        <v>3010</v>
      </c>
      <c r="B15036" t="s">
        <v>23775</v>
      </c>
      <c r="C15036" t="s">
        <v>20452</v>
      </c>
      <c r="D15036">
        <v>11.78</v>
      </c>
      <c r="E15036">
        <v>20</v>
      </c>
      <c r="F15036" t="s">
        <v>21420</v>
      </c>
      <c r="G15036" t="s">
        <v>55</v>
      </c>
      <c r="H15036" t="s">
        <v>23</v>
      </c>
      <c r="I15036" t="s">
        <v>19823</v>
      </c>
      <c r="K15036"/>
      <c r="L15036" t="s">
        <v>23776</v>
      </c>
      <c r="M15036" t="s">
        <v>26</v>
      </c>
      <c r="N15036">
        <v>2</v>
      </c>
      <c r="P15036" t="s">
        <v>20366</v>
      </c>
      <c r="Q15036" t="s">
        <v>23777</v>
      </c>
      <c r="S15036" t="s">
        <v>20368</v>
      </c>
    </row>
    <row r="15037" spans="1:19" hidden="1" x14ac:dyDescent="0.2">
      <c r="A15037">
        <v>3011</v>
      </c>
      <c r="B15037" t="s">
        <v>23778</v>
      </c>
      <c r="C15037" t="s">
        <v>105</v>
      </c>
      <c r="D15037">
        <v>6.78</v>
      </c>
      <c r="E15037">
        <v>25</v>
      </c>
      <c r="F15037" t="s">
        <v>1420</v>
      </c>
      <c r="G15037" t="s">
        <v>31</v>
      </c>
      <c r="H15037" t="s">
        <v>46</v>
      </c>
      <c r="I15037" t="s">
        <v>23725</v>
      </c>
      <c r="K15037" t="e">
        <f>- Other values in A1  B27 and B28</f>
        <v>#NAME?</v>
      </c>
      <c r="L15037" t="s">
        <v>23779</v>
      </c>
      <c r="M15037" t="s">
        <v>20719</v>
      </c>
      <c r="N15037">
        <v>3</v>
      </c>
      <c r="P15037" t="s">
        <v>20366</v>
      </c>
      <c r="Q15037" t="s">
        <v>23780</v>
      </c>
      <c r="S15037" t="s">
        <v>20368</v>
      </c>
    </row>
    <row r="15038" spans="1:19" hidden="1" x14ac:dyDescent="0.2">
      <c r="A15038">
        <v>3011</v>
      </c>
      <c r="B15038" t="s">
        <v>23778</v>
      </c>
      <c r="C15038" t="s">
        <v>20452</v>
      </c>
      <c r="D15038">
        <v>10.9</v>
      </c>
      <c r="E15038">
        <v>25</v>
      </c>
      <c r="F15038" t="s">
        <v>1420</v>
      </c>
      <c r="G15038" t="s">
        <v>31</v>
      </c>
      <c r="H15038" t="s">
        <v>46</v>
      </c>
      <c r="I15038" t="s">
        <v>23725</v>
      </c>
      <c r="K15038" t="e">
        <f>- Other values in A1  B27 and B28</f>
        <v>#NAME?</v>
      </c>
      <c r="L15038" t="s">
        <v>23779</v>
      </c>
      <c r="M15038" t="s">
        <v>20719</v>
      </c>
      <c r="N15038">
        <v>3</v>
      </c>
      <c r="P15038" t="s">
        <v>20366</v>
      </c>
      <c r="Q15038" t="s">
        <v>23780</v>
      </c>
      <c r="S15038" t="s">
        <v>20368</v>
      </c>
    </row>
    <row r="15039" spans="1:19" hidden="1" x14ac:dyDescent="0.2">
      <c r="A15039">
        <v>3011</v>
      </c>
      <c r="B15039" t="s">
        <v>23778</v>
      </c>
      <c r="C15039" t="s">
        <v>105</v>
      </c>
      <c r="D15039">
        <v>6.59</v>
      </c>
      <c r="E15039">
        <v>30</v>
      </c>
      <c r="F15039" t="s">
        <v>23143</v>
      </c>
      <c r="G15039" t="s">
        <v>55</v>
      </c>
      <c r="H15039" t="s">
        <v>46</v>
      </c>
      <c r="I15039" t="s">
        <v>23728</v>
      </c>
      <c r="K15039" t="e">
        <f>- Other values in A1  B27 and B28</f>
        <v>#NAME?</v>
      </c>
      <c r="L15039" t="s">
        <v>23779</v>
      </c>
      <c r="M15039" t="s">
        <v>20719</v>
      </c>
      <c r="N15039">
        <v>3</v>
      </c>
      <c r="P15039" t="s">
        <v>20366</v>
      </c>
      <c r="Q15039" t="s">
        <v>23780</v>
      </c>
      <c r="S15039" t="s">
        <v>20368</v>
      </c>
    </row>
    <row r="15040" spans="1:19" hidden="1" x14ac:dyDescent="0.2">
      <c r="A15040">
        <v>3011</v>
      </c>
      <c r="B15040" t="s">
        <v>23778</v>
      </c>
      <c r="C15040" t="s">
        <v>20452</v>
      </c>
      <c r="D15040">
        <v>10.75</v>
      </c>
      <c r="E15040">
        <v>30</v>
      </c>
      <c r="F15040" t="s">
        <v>23143</v>
      </c>
      <c r="G15040" t="s">
        <v>55</v>
      </c>
      <c r="H15040" t="s">
        <v>46</v>
      </c>
      <c r="I15040" t="s">
        <v>23728</v>
      </c>
      <c r="K15040" t="e">
        <f>- Other values in A1  B27 and B28</f>
        <v>#NAME?</v>
      </c>
      <c r="L15040" t="s">
        <v>23779</v>
      </c>
      <c r="M15040" t="s">
        <v>20719</v>
      </c>
      <c r="N15040">
        <v>3</v>
      </c>
      <c r="P15040" t="s">
        <v>20366</v>
      </c>
      <c r="Q15040" t="s">
        <v>23780</v>
      </c>
      <c r="S15040" t="s">
        <v>20368</v>
      </c>
    </row>
    <row r="15041" spans="1:19" hidden="1" x14ac:dyDescent="0.2">
      <c r="A15041">
        <v>3011</v>
      </c>
      <c r="B15041" t="s">
        <v>23778</v>
      </c>
      <c r="C15041" t="s">
        <v>105</v>
      </c>
      <c r="D15041">
        <v>7.19</v>
      </c>
      <c r="E15041">
        <v>19</v>
      </c>
      <c r="F15041" t="s">
        <v>5425</v>
      </c>
      <c r="G15041" t="s">
        <v>55</v>
      </c>
      <c r="H15041" t="s">
        <v>23</v>
      </c>
      <c r="I15041" t="s">
        <v>23151</v>
      </c>
      <c r="K15041" t="e">
        <f>- Other values in A1  B27 and B28</f>
        <v>#NAME?</v>
      </c>
      <c r="L15041" t="s">
        <v>23779</v>
      </c>
      <c r="M15041" t="s">
        <v>20719</v>
      </c>
      <c r="N15041">
        <v>3</v>
      </c>
      <c r="P15041" t="s">
        <v>20366</v>
      </c>
      <c r="Q15041" t="s">
        <v>23780</v>
      </c>
      <c r="S15041" t="s">
        <v>20368</v>
      </c>
    </row>
    <row r="15042" spans="1:19" hidden="1" x14ac:dyDescent="0.2">
      <c r="A15042">
        <v>3011</v>
      </c>
      <c r="B15042" t="s">
        <v>23778</v>
      </c>
      <c r="C15042" t="s">
        <v>20452</v>
      </c>
      <c r="D15042">
        <v>11.29</v>
      </c>
      <c r="E15042">
        <v>19</v>
      </c>
      <c r="F15042" t="s">
        <v>5425</v>
      </c>
      <c r="G15042" t="s">
        <v>55</v>
      </c>
      <c r="H15042" t="s">
        <v>23</v>
      </c>
      <c r="I15042" t="s">
        <v>23151</v>
      </c>
      <c r="K15042" t="e">
        <f>- Other values in A1  B27 and B28</f>
        <v>#NAME?</v>
      </c>
      <c r="L15042" t="s">
        <v>23779</v>
      </c>
      <c r="M15042" t="s">
        <v>20719</v>
      </c>
      <c r="N15042">
        <v>3</v>
      </c>
      <c r="P15042" t="s">
        <v>20366</v>
      </c>
      <c r="Q15042" t="s">
        <v>23780</v>
      </c>
      <c r="S15042" t="s">
        <v>20368</v>
      </c>
    </row>
    <row r="15043" spans="1:19" hidden="1" x14ac:dyDescent="0.2">
      <c r="A15043">
        <v>3011</v>
      </c>
      <c r="B15043" t="s">
        <v>23778</v>
      </c>
      <c r="C15043" t="s">
        <v>105</v>
      </c>
      <c r="D15043">
        <v>6.63</v>
      </c>
      <c r="E15043">
        <v>30</v>
      </c>
      <c r="F15043" t="s">
        <v>20548</v>
      </c>
      <c r="G15043" t="s">
        <v>189</v>
      </c>
      <c r="H15043" t="s">
        <v>23</v>
      </c>
      <c r="I15043" t="s">
        <v>1246</v>
      </c>
      <c r="K15043" t="e">
        <f>- Other values in A1  B27 and B28</f>
        <v>#NAME?</v>
      </c>
      <c r="L15043" t="s">
        <v>23779</v>
      </c>
      <c r="M15043" t="s">
        <v>20719</v>
      </c>
      <c r="N15043">
        <v>3</v>
      </c>
      <c r="P15043" t="s">
        <v>20366</v>
      </c>
      <c r="Q15043" t="s">
        <v>23780</v>
      </c>
      <c r="S15043" t="s">
        <v>20368</v>
      </c>
    </row>
    <row r="15044" spans="1:19" hidden="1" x14ac:dyDescent="0.2">
      <c r="A15044">
        <v>3011</v>
      </c>
      <c r="B15044" t="s">
        <v>23778</v>
      </c>
      <c r="C15044" t="s">
        <v>20452</v>
      </c>
      <c r="D15044">
        <v>10.59</v>
      </c>
      <c r="E15044">
        <v>30</v>
      </c>
      <c r="F15044" t="s">
        <v>20548</v>
      </c>
      <c r="G15044" t="s">
        <v>189</v>
      </c>
      <c r="H15044" t="s">
        <v>23</v>
      </c>
      <c r="I15044" t="s">
        <v>1246</v>
      </c>
      <c r="K15044" t="e">
        <f>- Other values in A1  B27 and B28</f>
        <v>#NAME?</v>
      </c>
      <c r="L15044" t="s">
        <v>23779</v>
      </c>
      <c r="M15044" t="s">
        <v>20719</v>
      </c>
      <c r="N15044">
        <v>3</v>
      </c>
      <c r="P15044" t="s">
        <v>20366</v>
      </c>
      <c r="Q15044" t="s">
        <v>23780</v>
      </c>
      <c r="S15044" t="s">
        <v>20368</v>
      </c>
    </row>
    <row r="15045" spans="1:19" hidden="1" x14ac:dyDescent="0.2">
      <c r="A15045">
        <v>3012</v>
      </c>
      <c r="B15045" t="s">
        <v>23781</v>
      </c>
      <c r="C15045" t="s">
        <v>105</v>
      </c>
      <c r="D15045">
        <v>6.37</v>
      </c>
      <c r="E15045">
        <v>20</v>
      </c>
      <c r="F15045" t="s">
        <v>23150</v>
      </c>
      <c r="G15045" t="s">
        <v>55</v>
      </c>
      <c r="H15045" t="s">
        <v>23</v>
      </c>
      <c r="I15045" t="s">
        <v>23151</v>
      </c>
      <c r="K15045"/>
      <c r="L15045" t="s">
        <v>23782</v>
      </c>
      <c r="M15045" t="s">
        <v>20396</v>
      </c>
      <c r="N15045">
        <v>4</v>
      </c>
      <c r="P15045" t="s">
        <v>20366</v>
      </c>
      <c r="Q15045" t="s">
        <v>23783</v>
      </c>
      <c r="S15045" t="s">
        <v>20368</v>
      </c>
    </row>
    <row r="15046" spans="1:19" hidden="1" x14ac:dyDescent="0.2">
      <c r="A15046">
        <v>3012</v>
      </c>
      <c r="B15046" t="s">
        <v>23781</v>
      </c>
      <c r="C15046" t="s">
        <v>20452</v>
      </c>
      <c r="D15046">
        <v>9.4600000000000009</v>
      </c>
      <c r="E15046">
        <v>20</v>
      </c>
      <c r="F15046" t="s">
        <v>23150</v>
      </c>
      <c r="G15046" t="s">
        <v>55</v>
      </c>
      <c r="H15046" t="s">
        <v>23</v>
      </c>
      <c r="I15046" t="s">
        <v>23151</v>
      </c>
      <c r="K15046"/>
      <c r="L15046" t="s">
        <v>23782</v>
      </c>
      <c r="M15046" t="s">
        <v>20396</v>
      </c>
      <c r="N15046">
        <v>4</v>
      </c>
      <c r="P15046" t="s">
        <v>20366</v>
      </c>
      <c r="Q15046" t="s">
        <v>23783</v>
      </c>
      <c r="S15046" t="s">
        <v>20368</v>
      </c>
    </row>
    <row r="15047" spans="1:19" hidden="1" x14ac:dyDescent="0.2">
      <c r="A15047">
        <v>3013</v>
      </c>
      <c r="B15047" t="s">
        <v>23784</v>
      </c>
      <c r="C15047" t="s">
        <v>105</v>
      </c>
      <c r="D15047">
        <v>6.15</v>
      </c>
      <c r="E15047">
        <v>20</v>
      </c>
      <c r="F15047" t="s">
        <v>23150</v>
      </c>
      <c r="G15047" t="s">
        <v>55</v>
      </c>
      <c r="H15047" t="s">
        <v>23</v>
      </c>
      <c r="I15047" t="s">
        <v>23151</v>
      </c>
      <c r="K15047"/>
      <c r="L15047" t="s">
        <v>23785</v>
      </c>
      <c r="M15047" t="s">
        <v>20719</v>
      </c>
      <c r="N15047">
        <v>3</v>
      </c>
      <c r="P15047" t="s">
        <v>20366</v>
      </c>
      <c r="Q15047" t="s">
        <v>23786</v>
      </c>
      <c r="S15047" t="s">
        <v>20368</v>
      </c>
    </row>
    <row r="15048" spans="1:19" hidden="1" x14ac:dyDescent="0.2">
      <c r="A15048">
        <v>3013</v>
      </c>
      <c r="B15048" t="s">
        <v>23784</v>
      </c>
      <c r="C15048" t="s">
        <v>20452</v>
      </c>
      <c r="D15048">
        <v>9.3699999999999992</v>
      </c>
      <c r="E15048">
        <v>20</v>
      </c>
      <c r="F15048" t="s">
        <v>23150</v>
      </c>
      <c r="G15048" t="s">
        <v>55</v>
      </c>
      <c r="H15048" t="s">
        <v>23</v>
      </c>
      <c r="I15048" t="s">
        <v>23151</v>
      </c>
      <c r="K15048"/>
      <c r="L15048" t="s">
        <v>23785</v>
      </c>
      <c r="M15048" t="s">
        <v>20719</v>
      </c>
      <c r="N15048">
        <v>3</v>
      </c>
      <c r="P15048" t="s">
        <v>20366</v>
      </c>
      <c r="Q15048" t="s">
        <v>23786</v>
      </c>
      <c r="S15048" t="s">
        <v>20368</v>
      </c>
    </row>
    <row r="15049" spans="1:19" hidden="1" x14ac:dyDescent="0.2">
      <c r="A15049">
        <v>3014</v>
      </c>
      <c r="B15049" t="s">
        <v>23787</v>
      </c>
      <c r="C15049" t="s">
        <v>105</v>
      </c>
      <c r="D15049">
        <v>6.59</v>
      </c>
      <c r="E15049">
        <v>20</v>
      </c>
      <c r="F15049" t="s">
        <v>23150</v>
      </c>
      <c r="G15049" t="s">
        <v>55</v>
      </c>
      <c r="H15049" t="s">
        <v>23</v>
      </c>
      <c r="I15049" t="s">
        <v>23151</v>
      </c>
      <c r="K15049"/>
      <c r="L15049" t="s">
        <v>23788</v>
      </c>
      <c r="M15049" t="s">
        <v>26</v>
      </c>
      <c r="N15049">
        <v>2</v>
      </c>
      <c r="P15049" t="s">
        <v>20366</v>
      </c>
      <c r="Q15049" t="s">
        <v>23789</v>
      </c>
      <c r="S15049" t="s">
        <v>20368</v>
      </c>
    </row>
    <row r="15050" spans="1:19" hidden="1" x14ac:dyDescent="0.2">
      <c r="A15050">
        <v>3014</v>
      </c>
      <c r="B15050" t="s">
        <v>23787</v>
      </c>
      <c r="C15050" t="s">
        <v>20452</v>
      </c>
      <c r="D15050">
        <v>9.24</v>
      </c>
      <c r="E15050">
        <v>20</v>
      </c>
      <c r="F15050" t="s">
        <v>23150</v>
      </c>
      <c r="G15050" t="s">
        <v>55</v>
      </c>
      <c r="H15050" t="s">
        <v>23</v>
      </c>
      <c r="I15050" t="s">
        <v>23151</v>
      </c>
      <c r="K15050"/>
      <c r="L15050" t="s">
        <v>23788</v>
      </c>
      <c r="M15050" t="s">
        <v>26</v>
      </c>
      <c r="N15050">
        <v>2</v>
      </c>
      <c r="P15050" t="s">
        <v>20366</v>
      </c>
      <c r="Q15050" t="s">
        <v>23789</v>
      </c>
      <c r="S15050" t="s">
        <v>20368</v>
      </c>
    </row>
    <row r="15051" spans="1:19" hidden="1" x14ac:dyDescent="0.2">
      <c r="A15051">
        <v>3015</v>
      </c>
      <c r="B15051" t="s">
        <v>23790</v>
      </c>
      <c r="C15051" t="s">
        <v>105</v>
      </c>
      <c r="D15051">
        <v>7.57</v>
      </c>
      <c r="E15051">
        <v>10</v>
      </c>
      <c r="F15051" t="s">
        <v>6351</v>
      </c>
      <c r="G15051" t="s">
        <v>31</v>
      </c>
      <c r="H15051" t="s">
        <v>46</v>
      </c>
      <c r="I15051" t="s">
        <v>23157</v>
      </c>
      <c r="J15051" t="s">
        <v>43</v>
      </c>
      <c r="K15051"/>
      <c r="L15051" t="s">
        <v>23791</v>
      </c>
      <c r="M15051" t="s">
        <v>20396</v>
      </c>
      <c r="N15051">
        <v>4</v>
      </c>
      <c r="P15051" t="s">
        <v>20366</v>
      </c>
      <c r="Q15051" t="s">
        <v>23792</v>
      </c>
      <c r="S15051" t="s">
        <v>20368</v>
      </c>
    </row>
    <row r="15052" spans="1:19" hidden="1" x14ac:dyDescent="0.2">
      <c r="A15052">
        <v>3015</v>
      </c>
      <c r="B15052" t="s">
        <v>23790</v>
      </c>
      <c r="C15052" t="s">
        <v>105</v>
      </c>
      <c r="D15052">
        <v>7.47</v>
      </c>
      <c r="E15052">
        <v>20</v>
      </c>
      <c r="F15052" t="s">
        <v>6351</v>
      </c>
      <c r="G15052" t="s">
        <v>31</v>
      </c>
      <c r="H15052" t="s">
        <v>46</v>
      </c>
      <c r="I15052" t="s">
        <v>23157</v>
      </c>
      <c r="J15052" t="s">
        <v>43</v>
      </c>
      <c r="K15052"/>
      <c r="L15052" t="s">
        <v>23791</v>
      </c>
      <c r="M15052" t="s">
        <v>20396</v>
      </c>
      <c r="N15052">
        <v>4</v>
      </c>
      <c r="P15052" t="s">
        <v>20366</v>
      </c>
      <c r="Q15052" t="s">
        <v>23792</v>
      </c>
      <c r="S15052" t="s">
        <v>20368</v>
      </c>
    </row>
    <row r="15053" spans="1:19" hidden="1" x14ac:dyDescent="0.2">
      <c r="A15053">
        <v>3015</v>
      </c>
      <c r="B15053" t="s">
        <v>23790</v>
      </c>
      <c r="C15053" t="s">
        <v>20452</v>
      </c>
      <c r="D15053">
        <v>10.11</v>
      </c>
      <c r="E15053">
        <v>20</v>
      </c>
      <c r="F15053" t="s">
        <v>6351</v>
      </c>
      <c r="G15053" t="s">
        <v>31</v>
      </c>
      <c r="H15053" t="s">
        <v>46</v>
      </c>
      <c r="I15053" t="s">
        <v>23157</v>
      </c>
      <c r="J15053" t="s">
        <v>43</v>
      </c>
      <c r="K15053"/>
      <c r="L15053" t="s">
        <v>23791</v>
      </c>
      <c r="M15053" t="s">
        <v>20396</v>
      </c>
      <c r="N15053">
        <v>4</v>
      </c>
      <c r="P15053" t="s">
        <v>20366</v>
      </c>
      <c r="Q15053" t="s">
        <v>23792</v>
      </c>
      <c r="S15053" t="s">
        <v>20368</v>
      </c>
    </row>
    <row r="15054" spans="1:19" hidden="1" x14ac:dyDescent="0.2">
      <c r="A15054">
        <v>3015</v>
      </c>
      <c r="B15054" t="s">
        <v>23790</v>
      </c>
      <c r="C15054" t="s">
        <v>105</v>
      </c>
      <c r="D15054">
        <v>7.37</v>
      </c>
      <c r="E15054">
        <v>30</v>
      </c>
      <c r="F15054" t="s">
        <v>6351</v>
      </c>
      <c r="G15054" t="s">
        <v>31</v>
      </c>
      <c r="H15054" t="s">
        <v>46</v>
      </c>
      <c r="I15054" t="s">
        <v>23157</v>
      </c>
      <c r="J15054" t="s">
        <v>43</v>
      </c>
      <c r="K15054"/>
      <c r="L15054" t="s">
        <v>23791</v>
      </c>
      <c r="M15054" t="s">
        <v>20396</v>
      </c>
      <c r="N15054">
        <v>4</v>
      </c>
      <c r="P15054" t="s">
        <v>20366</v>
      </c>
      <c r="Q15054" t="s">
        <v>23792</v>
      </c>
      <c r="S15054" t="s">
        <v>20368</v>
      </c>
    </row>
    <row r="15055" spans="1:19" hidden="1" x14ac:dyDescent="0.2">
      <c r="A15055">
        <v>3015</v>
      </c>
      <c r="B15055" t="s">
        <v>23790</v>
      </c>
      <c r="C15055" t="s">
        <v>105</v>
      </c>
      <c r="D15055">
        <v>7.47</v>
      </c>
      <c r="E15055">
        <v>20</v>
      </c>
      <c r="F15055" t="s">
        <v>23150</v>
      </c>
      <c r="G15055" t="s">
        <v>55</v>
      </c>
      <c r="H15055" t="s">
        <v>23</v>
      </c>
      <c r="I15055" t="s">
        <v>23151</v>
      </c>
      <c r="K15055"/>
      <c r="L15055" t="s">
        <v>23791</v>
      </c>
      <c r="M15055" t="s">
        <v>20396</v>
      </c>
      <c r="N15055">
        <v>4</v>
      </c>
      <c r="P15055" t="s">
        <v>20366</v>
      </c>
      <c r="Q15055" t="s">
        <v>23792</v>
      </c>
      <c r="S15055" t="s">
        <v>20368</v>
      </c>
    </row>
    <row r="15056" spans="1:19" hidden="1" x14ac:dyDescent="0.2">
      <c r="A15056">
        <v>3015</v>
      </c>
      <c r="B15056" t="s">
        <v>23790</v>
      </c>
      <c r="C15056" t="s">
        <v>20452</v>
      </c>
      <c r="D15056">
        <v>10.11</v>
      </c>
      <c r="E15056">
        <v>20</v>
      </c>
      <c r="F15056" t="s">
        <v>23150</v>
      </c>
      <c r="G15056" t="s">
        <v>55</v>
      </c>
      <c r="H15056" t="s">
        <v>23</v>
      </c>
      <c r="I15056" t="s">
        <v>23151</v>
      </c>
      <c r="K15056"/>
      <c r="L15056" t="s">
        <v>23791</v>
      </c>
      <c r="M15056" t="s">
        <v>20396</v>
      </c>
      <c r="N15056">
        <v>4</v>
      </c>
      <c r="P15056" t="s">
        <v>20366</v>
      </c>
      <c r="Q15056" t="s">
        <v>23792</v>
      </c>
      <c r="S15056" t="s">
        <v>20368</v>
      </c>
    </row>
    <row r="15057" spans="1:19" hidden="1" x14ac:dyDescent="0.2">
      <c r="A15057">
        <v>3016</v>
      </c>
      <c r="B15057" t="s">
        <v>23793</v>
      </c>
      <c r="C15057" t="s">
        <v>23612</v>
      </c>
      <c r="D15057">
        <v>3.08</v>
      </c>
      <c r="F15057" t="s">
        <v>21009</v>
      </c>
      <c r="G15057" t="s">
        <v>189</v>
      </c>
      <c r="H15057" t="s">
        <v>23</v>
      </c>
      <c r="I15057" t="s">
        <v>23613</v>
      </c>
      <c r="K15057"/>
      <c r="L15057" t="s">
        <v>23794</v>
      </c>
      <c r="M15057" t="s">
        <v>26</v>
      </c>
      <c r="N15057">
        <v>2</v>
      </c>
      <c r="P15057" t="s">
        <v>20366</v>
      </c>
      <c r="Q15057" t="s">
        <v>23795</v>
      </c>
      <c r="S15057" t="s">
        <v>20368</v>
      </c>
    </row>
    <row r="15058" spans="1:19" hidden="1" x14ac:dyDescent="0.2">
      <c r="A15058">
        <v>3017</v>
      </c>
      <c r="B15058" t="s">
        <v>23796</v>
      </c>
      <c r="C15058" t="s">
        <v>105</v>
      </c>
      <c r="D15058">
        <v>3.71</v>
      </c>
      <c r="E15058">
        <v>20</v>
      </c>
      <c r="F15058" t="s">
        <v>23797</v>
      </c>
      <c r="G15058" t="s">
        <v>31</v>
      </c>
      <c r="H15058" t="s">
        <v>46</v>
      </c>
      <c r="I15058" t="s">
        <v>2385</v>
      </c>
      <c r="K15058"/>
      <c r="L15058" t="s">
        <v>23798</v>
      </c>
      <c r="M15058" t="s">
        <v>26</v>
      </c>
      <c r="N15058">
        <v>2</v>
      </c>
      <c r="P15058" t="s">
        <v>20366</v>
      </c>
      <c r="Q15058" t="s">
        <v>23799</v>
      </c>
      <c r="S15058" t="s">
        <v>20368</v>
      </c>
    </row>
    <row r="15059" spans="1:19" hidden="1" x14ac:dyDescent="0.2">
      <c r="A15059">
        <v>3017</v>
      </c>
      <c r="B15059" t="s">
        <v>23796</v>
      </c>
      <c r="C15059" t="s">
        <v>20452</v>
      </c>
      <c r="D15059">
        <v>7.63</v>
      </c>
      <c r="E15059">
        <v>20</v>
      </c>
      <c r="F15059" t="s">
        <v>23797</v>
      </c>
      <c r="G15059" t="s">
        <v>31</v>
      </c>
      <c r="H15059" t="s">
        <v>46</v>
      </c>
      <c r="I15059" t="s">
        <v>2385</v>
      </c>
      <c r="K15059"/>
      <c r="L15059" t="s">
        <v>23798</v>
      </c>
      <c r="M15059" t="s">
        <v>26</v>
      </c>
      <c r="N15059">
        <v>2</v>
      </c>
      <c r="P15059" t="s">
        <v>20366</v>
      </c>
      <c r="Q15059" t="s">
        <v>23799</v>
      </c>
      <c r="S15059" t="s">
        <v>20368</v>
      </c>
    </row>
    <row r="15060" spans="1:19" hidden="1" x14ac:dyDescent="0.2">
      <c r="A15060">
        <v>3020</v>
      </c>
      <c r="B15060" t="s">
        <v>23800</v>
      </c>
      <c r="C15060" t="s">
        <v>105</v>
      </c>
      <c r="D15060">
        <v>1</v>
      </c>
      <c r="E15060" t="s">
        <v>363</v>
      </c>
      <c r="F15060" t="s">
        <v>23475</v>
      </c>
      <c r="G15060" t="s">
        <v>31</v>
      </c>
      <c r="H15060" t="s">
        <v>23</v>
      </c>
      <c r="I15060" t="s">
        <v>8675</v>
      </c>
      <c r="K15060"/>
      <c r="L15060" t="s">
        <v>23801</v>
      </c>
      <c r="M15060" t="s">
        <v>20396</v>
      </c>
      <c r="N15060">
        <v>4</v>
      </c>
      <c r="P15060" t="s">
        <v>20366</v>
      </c>
      <c r="Q15060" t="s">
        <v>23802</v>
      </c>
      <c r="S15060" t="s">
        <v>20368</v>
      </c>
    </row>
    <row r="15061" spans="1:19" x14ac:dyDescent="0.2">
      <c r="A15061">
        <v>3021</v>
      </c>
      <c r="B15061" t="s">
        <v>23803</v>
      </c>
      <c r="C15061" t="s">
        <v>105</v>
      </c>
      <c r="D15061">
        <v>5.78</v>
      </c>
      <c r="E15061">
        <v>25</v>
      </c>
      <c r="F15061" t="s">
        <v>23214</v>
      </c>
      <c r="G15061" t="s">
        <v>23125</v>
      </c>
      <c r="H15061" t="s">
        <v>36</v>
      </c>
      <c r="I15061" t="s">
        <v>23215</v>
      </c>
      <c r="L15061" t="s">
        <v>23804</v>
      </c>
      <c r="M15061" t="s">
        <v>20396</v>
      </c>
      <c r="N15061">
        <v>4</v>
      </c>
      <c r="P15061" t="s">
        <v>20366</v>
      </c>
      <c r="Q15061" t="s">
        <v>23805</v>
      </c>
      <c r="S15061" t="s">
        <v>20368</v>
      </c>
    </row>
    <row r="15062" spans="1:19" x14ac:dyDescent="0.2">
      <c r="A15062">
        <v>3022</v>
      </c>
      <c r="B15062" t="s">
        <v>23806</v>
      </c>
      <c r="C15062" t="s">
        <v>105</v>
      </c>
      <c r="D15062">
        <v>6.1349999999999998</v>
      </c>
      <c r="E15062">
        <v>25</v>
      </c>
      <c r="F15062" t="s">
        <v>23807</v>
      </c>
      <c r="G15062" t="s">
        <v>23125</v>
      </c>
      <c r="H15062" t="s">
        <v>36</v>
      </c>
      <c r="I15062" t="s">
        <v>23215</v>
      </c>
      <c r="L15062" t="s">
        <v>23808</v>
      </c>
      <c r="M15062" t="s">
        <v>20396</v>
      </c>
      <c r="N15062">
        <v>4</v>
      </c>
      <c r="P15062" t="s">
        <v>20366</v>
      </c>
      <c r="Q15062" t="s">
        <v>23809</v>
      </c>
      <c r="S15062" t="s">
        <v>20368</v>
      </c>
    </row>
    <row r="15063" spans="1:19" hidden="1" x14ac:dyDescent="0.2">
      <c r="A15063">
        <v>3022</v>
      </c>
      <c r="B15063" t="s">
        <v>23806</v>
      </c>
      <c r="C15063" t="s">
        <v>105</v>
      </c>
      <c r="D15063">
        <v>5.7</v>
      </c>
      <c r="E15063">
        <v>35</v>
      </c>
      <c r="F15063" t="s">
        <v>21906</v>
      </c>
      <c r="G15063" t="s">
        <v>31</v>
      </c>
      <c r="H15063" t="s">
        <v>46</v>
      </c>
      <c r="I15063" t="s">
        <v>23219</v>
      </c>
      <c r="K15063"/>
      <c r="L15063" t="s">
        <v>23808</v>
      </c>
      <c r="M15063" t="s">
        <v>20396</v>
      </c>
      <c r="N15063">
        <v>4</v>
      </c>
      <c r="P15063" t="s">
        <v>20366</v>
      </c>
      <c r="Q15063" t="s">
        <v>23809</v>
      </c>
      <c r="S15063" t="s">
        <v>20368</v>
      </c>
    </row>
    <row r="15064" spans="1:19" hidden="1" x14ac:dyDescent="0.2">
      <c r="A15064">
        <v>3022</v>
      </c>
      <c r="B15064" t="s">
        <v>23806</v>
      </c>
      <c r="C15064" t="s">
        <v>105</v>
      </c>
      <c r="D15064">
        <v>5.9</v>
      </c>
      <c r="F15064" t="s">
        <v>21009</v>
      </c>
      <c r="G15064" t="s">
        <v>31</v>
      </c>
      <c r="H15064" t="s">
        <v>23</v>
      </c>
      <c r="I15064" t="s">
        <v>643</v>
      </c>
      <c r="K15064"/>
      <c r="L15064" t="s">
        <v>23808</v>
      </c>
      <c r="M15064" t="s">
        <v>20396</v>
      </c>
      <c r="N15064">
        <v>4</v>
      </c>
      <c r="P15064" t="s">
        <v>20366</v>
      </c>
      <c r="Q15064" t="s">
        <v>23809</v>
      </c>
      <c r="S15064" t="s">
        <v>20368</v>
      </c>
    </row>
    <row r="15065" spans="1:19" x14ac:dyDescent="0.2">
      <c r="A15065">
        <v>3023</v>
      </c>
      <c r="B15065" t="s">
        <v>23810</v>
      </c>
      <c r="C15065" t="s">
        <v>105</v>
      </c>
      <c r="D15065">
        <v>6.02</v>
      </c>
      <c r="E15065">
        <v>25</v>
      </c>
      <c r="F15065" t="s">
        <v>23214</v>
      </c>
      <c r="G15065" t="s">
        <v>23125</v>
      </c>
      <c r="H15065" t="s">
        <v>36</v>
      </c>
      <c r="I15065" t="s">
        <v>23215</v>
      </c>
      <c r="L15065" t="s">
        <v>23811</v>
      </c>
      <c r="M15065" t="s">
        <v>20396</v>
      </c>
      <c r="N15065">
        <v>4</v>
      </c>
      <c r="P15065" t="s">
        <v>20366</v>
      </c>
      <c r="Q15065" t="s">
        <v>23812</v>
      </c>
      <c r="S15065" t="s">
        <v>20368</v>
      </c>
    </row>
    <row r="15066" spans="1:19" hidden="1" x14ac:dyDescent="0.2">
      <c r="A15066">
        <v>3025</v>
      </c>
      <c r="B15066" t="s">
        <v>23813</v>
      </c>
      <c r="C15066" t="s">
        <v>23814</v>
      </c>
      <c r="D15066">
        <v>4.0999999999999996</v>
      </c>
      <c r="E15066">
        <v>25</v>
      </c>
      <c r="F15066" t="s">
        <v>23815</v>
      </c>
      <c r="G15066" t="s">
        <v>55</v>
      </c>
      <c r="H15066" t="s">
        <v>23</v>
      </c>
      <c r="I15066" t="s">
        <v>5917</v>
      </c>
      <c r="K15066"/>
      <c r="L15066" t="s">
        <v>23816</v>
      </c>
      <c r="M15066" t="s">
        <v>26</v>
      </c>
      <c r="N15066">
        <v>2</v>
      </c>
      <c r="P15066" t="s">
        <v>20366</v>
      </c>
      <c r="Q15066" t="s">
        <v>23817</v>
      </c>
      <c r="S15066" t="s">
        <v>20368</v>
      </c>
    </row>
    <row r="15067" spans="1:19" hidden="1" x14ac:dyDescent="0.2">
      <c r="A15067">
        <v>3025</v>
      </c>
      <c r="B15067" t="s">
        <v>23813</v>
      </c>
      <c r="C15067" t="s">
        <v>23818</v>
      </c>
      <c r="D15067">
        <v>10.1</v>
      </c>
      <c r="E15067">
        <v>25</v>
      </c>
      <c r="F15067" t="s">
        <v>23815</v>
      </c>
      <c r="G15067" t="s">
        <v>55</v>
      </c>
      <c r="H15067" t="s">
        <v>23</v>
      </c>
      <c r="I15067" t="s">
        <v>5917</v>
      </c>
      <c r="K15067"/>
      <c r="L15067" t="s">
        <v>23816</v>
      </c>
      <c r="M15067" t="s">
        <v>26</v>
      </c>
      <c r="N15067">
        <v>2</v>
      </c>
      <c r="P15067" t="s">
        <v>20366</v>
      </c>
      <c r="Q15067" t="s">
        <v>23817</v>
      </c>
      <c r="S15067" t="s">
        <v>20368</v>
      </c>
    </row>
    <row r="15068" spans="1:19" hidden="1" x14ac:dyDescent="0.2">
      <c r="A15068">
        <v>3025</v>
      </c>
      <c r="B15068" t="s">
        <v>23813</v>
      </c>
      <c r="C15068" t="s">
        <v>20452</v>
      </c>
      <c r="D15068">
        <v>10.199999999999999</v>
      </c>
      <c r="E15068" t="s">
        <v>363</v>
      </c>
      <c r="F15068" t="s">
        <v>54</v>
      </c>
      <c r="G15068" t="s">
        <v>55</v>
      </c>
      <c r="H15068" t="s">
        <v>23</v>
      </c>
      <c r="I15068" t="s">
        <v>1396</v>
      </c>
      <c r="K15068"/>
      <c r="L15068" t="s">
        <v>23816</v>
      </c>
      <c r="M15068" t="s">
        <v>26</v>
      </c>
      <c r="N15068">
        <v>2</v>
      </c>
      <c r="P15068" t="s">
        <v>20366</v>
      </c>
      <c r="Q15068" t="s">
        <v>23817</v>
      </c>
      <c r="S15068" t="s">
        <v>20368</v>
      </c>
    </row>
    <row r="15069" spans="1:19" hidden="1" x14ac:dyDescent="0.2">
      <c r="A15069">
        <v>3026</v>
      </c>
      <c r="B15069" t="s">
        <v>23819</v>
      </c>
      <c r="C15069" t="s">
        <v>23814</v>
      </c>
      <c r="D15069">
        <v>4.9000000000000004</v>
      </c>
      <c r="E15069">
        <v>25</v>
      </c>
      <c r="F15069" t="s">
        <v>23815</v>
      </c>
      <c r="G15069" t="s">
        <v>55</v>
      </c>
      <c r="H15069" t="s">
        <v>23</v>
      </c>
      <c r="I15069" t="s">
        <v>5917</v>
      </c>
      <c r="K15069"/>
      <c r="L15069" t="s">
        <v>23820</v>
      </c>
      <c r="M15069" t="s">
        <v>26</v>
      </c>
      <c r="N15069">
        <v>2</v>
      </c>
      <c r="P15069" t="s">
        <v>20366</v>
      </c>
      <c r="Q15069" t="s">
        <v>23821</v>
      </c>
      <c r="S15069" t="s">
        <v>20368</v>
      </c>
    </row>
    <row r="15070" spans="1:19" hidden="1" x14ac:dyDescent="0.2">
      <c r="A15070">
        <v>3026</v>
      </c>
      <c r="B15070" t="s">
        <v>23819</v>
      </c>
      <c r="C15070" t="s">
        <v>23818</v>
      </c>
      <c r="D15070">
        <v>9.6</v>
      </c>
      <c r="E15070">
        <v>25</v>
      </c>
      <c r="F15070" t="s">
        <v>23815</v>
      </c>
      <c r="G15070" t="s">
        <v>55</v>
      </c>
      <c r="H15070" t="s">
        <v>23</v>
      </c>
      <c r="I15070" t="s">
        <v>5917</v>
      </c>
      <c r="K15070"/>
      <c r="L15070" t="s">
        <v>23820</v>
      </c>
      <c r="M15070" t="s">
        <v>26</v>
      </c>
      <c r="N15070">
        <v>2</v>
      </c>
      <c r="P15070" t="s">
        <v>20366</v>
      </c>
      <c r="Q15070" t="s">
        <v>23821</v>
      </c>
      <c r="S15070" t="s">
        <v>20368</v>
      </c>
    </row>
    <row r="15071" spans="1:19" hidden="1" x14ac:dyDescent="0.2">
      <c r="A15071">
        <v>3026</v>
      </c>
      <c r="B15071" t="s">
        <v>23819</v>
      </c>
      <c r="C15071" t="s">
        <v>20452</v>
      </c>
      <c r="D15071">
        <v>10.199999999999999</v>
      </c>
      <c r="E15071" t="s">
        <v>363</v>
      </c>
      <c r="F15071" t="s">
        <v>54</v>
      </c>
      <c r="G15071" t="s">
        <v>55</v>
      </c>
      <c r="H15071" t="s">
        <v>23</v>
      </c>
      <c r="I15071" t="s">
        <v>1396</v>
      </c>
      <c r="K15071"/>
      <c r="L15071" t="s">
        <v>23820</v>
      </c>
      <c r="M15071" t="s">
        <v>26</v>
      </c>
      <c r="N15071">
        <v>2</v>
      </c>
      <c r="P15071" t="s">
        <v>20366</v>
      </c>
      <c r="Q15071" t="s">
        <v>23821</v>
      </c>
      <c r="S15071" t="s">
        <v>20368</v>
      </c>
    </row>
    <row r="15072" spans="1:19" hidden="1" x14ac:dyDescent="0.2">
      <c r="A15072">
        <v>3027</v>
      </c>
      <c r="B15072" t="s">
        <v>3285</v>
      </c>
      <c r="C15072" t="s">
        <v>105</v>
      </c>
      <c r="D15072">
        <v>11.47</v>
      </c>
      <c r="E15072">
        <v>25</v>
      </c>
      <c r="F15072" t="s">
        <v>23822</v>
      </c>
      <c r="G15072" t="s">
        <v>31</v>
      </c>
      <c r="H15072" t="s">
        <v>46</v>
      </c>
      <c r="I15072" t="s">
        <v>23823</v>
      </c>
      <c r="K15072"/>
      <c r="L15072" t="s">
        <v>23824</v>
      </c>
      <c r="M15072" t="s">
        <v>20365</v>
      </c>
      <c r="N15072">
        <v>8</v>
      </c>
      <c r="O15072" t="s">
        <v>23825</v>
      </c>
      <c r="P15072" t="s">
        <v>20366</v>
      </c>
      <c r="Q15072" t="s">
        <v>23826</v>
      </c>
      <c r="S15072" t="s">
        <v>20368</v>
      </c>
    </row>
    <row r="15073" spans="1:19" hidden="1" x14ac:dyDescent="0.2">
      <c r="A15073">
        <v>3027</v>
      </c>
      <c r="B15073" t="s">
        <v>3285</v>
      </c>
      <c r="C15073" t="s">
        <v>105</v>
      </c>
      <c r="D15073">
        <v>11.58</v>
      </c>
      <c r="E15073">
        <v>25</v>
      </c>
      <c r="F15073" t="s">
        <v>23822</v>
      </c>
      <c r="G15073" t="s">
        <v>31</v>
      </c>
      <c r="H15073" t="s">
        <v>46</v>
      </c>
      <c r="I15073" t="s">
        <v>23823</v>
      </c>
      <c r="K15073"/>
      <c r="L15073" t="s">
        <v>23824</v>
      </c>
      <c r="M15073" t="s">
        <v>20365</v>
      </c>
      <c r="N15073">
        <v>8</v>
      </c>
      <c r="O15073" t="s">
        <v>23825</v>
      </c>
      <c r="P15073" t="s">
        <v>20366</v>
      </c>
      <c r="Q15073" t="s">
        <v>23826</v>
      </c>
      <c r="S15073" t="s">
        <v>20368</v>
      </c>
    </row>
    <row r="15074" spans="1:19" hidden="1" x14ac:dyDescent="0.2">
      <c r="A15074">
        <v>3028</v>
      </c>
      <c r="B15074" t="s">
        <v>23827</v>
      </c>
      <c r="C15074" t="s">
        <v>105</v>
      </c>
      <c r="D15074">
        <v>8.8000000000000007</v>
      </c>
      <c r="E15074" t="s">
        <v>363</v>
      </c>
      <c r="F15074" t="s">
        <v>23828</v>
      </c>
      <c r="G15074" t="s">
        <v>31</v>
      </c>
      <c r="H15074" t="s">
        <v>23</v>
      </c>
      <c r="I15074" t="s">
        <v>1345</v>
      </c>
      <c r="K15074"/>
      <c r="L15074" t="s">
        <v>23829</v>
      </c>
      <c r="M15074" t="s">
        <v>26</v>
      </c>
      <c r="N15074">
        <v>2</v>
      </c>
      <c r="P15074" t="s">
        <v>20366</v>
      </c>
      <c r="Q15074" t="s">
        <v>23830</v>
      </c>
      <c r="S15074" t="s">
        <v>20368</v>
      </c>
    </row>
    <row r="15075" spans="1:19" hidden="1" x14ac:dyDescent="0.2">
      <c r="A15075">
        <v>3029</v>
      </c>
      <c r="B15075" t="s">
        <v>23831</v>
      </c>
      <c r="C15075" t="s">
        <v>105</v>
      </c>
      <c r="D15075">
        <v>9.4</v>
      </c>
      <c r="E15075" t="s">
        <v>363</v>
      </c>
      <c r="F15075" t="s">
        <v>23832</v>
      </c>
      <c r="G15075" t="s">
        <v>31</v>
      </c>
      <c r="H15075" t="s">
        <v>23</v>
      </c>
      <c r="I15075" t="s">
        <v>1345</v>
      </c>
      <c r="K15075"/>
      <c r="L15075" t="s">
        <v>23833</v>
      </c>
      <c r="M15075" t="s">
        <v>26</v>
      </c>
      <c r="N15075">
        <v>2</v>
      </c>
      <c r="P15075" t="s">
        <v>20366</v>
      </c>
      <c r="Q15075" t="s">
        <v>23834</v>
      </c>
      <c r="S15075" t="s">
        <v>20368</v>
      </c>
    </row>
    <row r="15076" spans="1:19" hidden="1" x14ac:dyDescent="0.2">
      <c r="A15076">
        <v>3030</v>
      </c>
      <c r="B15076" t="s">
        <v>23835</v>
      </c>
      <c r="C15076" t="s">
        <v>105</v>
      </c>
      <c r="D15076">
        <v>10.3</v>
      </c>
      <c r="E15076" t="s">
        <v>363</v>
      </c>
      <c r="F15076" t="s">
        <v>23832</v>
      </c>
      <c r="G15076" t="s">
        <v>31</v>
      </c>
      <c r="H15076" t="s">
        <v>23</v>
      </c>
      <c r="I15076" t="s">
        <v>1345</v>
      </c>
      <c r="K15076"/>
      <c r="L15076" t="s">
        <v>23836</v>
      </c>
      <c r="M15076" t="s">
        <v>26</v>
      </c>
      <c r="N15076">
        <v>2</v>
      </c>
      <c r="P15076" t="s">
        <v>20366</v>
      </c>
      <c r="Q15076" t="s">
        <v>23837</v>
      </c>
      <c r="S15076" t="s">
        <v>20368</v>
      </c>
    </row>
    <row r="15077" spans="1:19" hidden="1" x14ac:dyDescent="0.2">
      <c r="A15077">
        <v>3031</v>
      </c>
      <c r="B15077" t="s">
        <v>23838</v>
      </c>
      <c r="C15077" t="s">
        <v>105</v>
      </c>
      <c r="D15077">
        <v>8.4</v>
      </c>
      <c r="E15077" t="s">
        <v>363</v>
      </c>
      <c r="F15077" t="s">
        <v>23832</v>
      </c>
      <c r="G15077" t="s">
        <v>31</v>
      </c>
      <c r="H15077" t="s">
        <v>23</v>
      </c>
      <c r="I15077" t="s">
        <v>1345</v>
      </c>
      <c r="K15077"/>
      <c r="L15077" t="s">
        <v>23839</v>
      </c>
      <c r="M15077" t="s">
        <v>26</v>
      </c>
      <c r="N15077">
        <v>2</v>
      </c>
      <c r="P15077" t="s">
        <v>20366</v>
      </c>
      <c r="Q15077" t="s">
        <v>23840</v>
      </c>
      <c r="S15077" t="s">
        <v>20368</v>
      </c>
    </row>
    <row r="15078" spans="1:19" hidden="1" x14ac:dyDescent="0.2">
      <c r="A15078">
        <v>3034</v>
      </c>
      <c r="B15078" t="s">
        <v>23841</v>
      </c>
      <c r="C15078" t="s">
        <v>105</v>
      </c>
      <c r="D15078">
        <v>8</v>
      </c>
      <c r="F15078" t="s">
        <v>21009</v>
      </c>
      <c r="G15078" t="s">
        <v>31</v>
      </c>
      <c r="H15078" t="s">
        <v>23</v>
      </c>
      <c r="I15078" t="s">
        <v>9856</v>
      </c>
      <c r="K15078"/>
      <c r="L15078" t="s">
        <v>23842</v>
      </c>
      <c r="M15078" t="s">
        <v>26</v>
      </c>
      <c r="N15078">
        <v>2</v>
      </c>
      <c r="P15078" t="s">
        <v>20366</v>
      </c>
      <c r="Q15078" t="s">
        <v>23843</v>
      </c>
      <c r="S15078" t="s">
        <v>20368</v>
      </c>
    </row>
    <row r="15079" spans="1:19" hidden="1" x14ac:dyDescent="0.2">
      <c r="A15079">
        <v>3035</v>
      </c>
      <c r="B15079" t="s">
        <v>23844</v>
      </c>
      <c r="C15079" t="s">
        <v>105</v>
      </c>
      <c r="D15079">
        <v>9.1999999999999993</v>
      </c>
      <c r="F15079" t="s">
        <v>21009</v>
      </c>
      <c r="G15079" t="s">
        <v>31</v>
      </c>
      <c r="H15079" t="s">
        <v>23</v>
      </c>
      <c r="I15079" t="s">
        <v>9856</v>
      </c>
      <c r="K15079"/>
      <c r="L15079" t="s">
        <v>23845</v>
      </c>
      <c r="M15079" t="s">
        <v>26</v>
      </c>
      <c r="N15079">
        <v>2</v>
      </c>
      <c r="P15079" t="s">
        <v>20366</v>
      </c>
      <c r="Q15079" t="s">
        <v>23846</v>
      </c>
      <c r="S15079" t="s">
        <v>20368</v>
      </c>
    </row>
    <row r="15080" spans="1:19" hidden="1" x14ac:dyDescent="0.2">
      <c r="A15080">
        <v>3036</v>
      </c>
      <c r="B15080" t="s">
        <v>23847</v>
      </c>
      <c r="C15080" t="s">
        <v>105</v>
      </c>
      <c r="D15080">
        <v>9.26</v>
      </c>
      <c r="E15080">
        <v>20</v>
      </c>
      <c r="F15080" t="s">
        <v>23797</v>
      </c>
      <c r="G15080" t="s">
        <v>31</v>
      </c>
      <c r="H15080" t="s">
        <v>46</v>
      </c>
      <c r="I15080" t="s">
        <v>23848</v>
      </c>
      <c r="K15080"/>
      <c r="L15080" t="s">
        <v>23849</v>
      </c>
      <c r="M15080" t="s">
        <v>26</v>
      </c>
      <c r="N15080">
        <v>2</v>
      </c>
      <c r="P15080" t="s">
        <v>20366</v>
      </c>
      <c r="Q15080" t="s">
        <v>23850</v>
      </c>
      <c r="S15080" t="s">
        <v>20368</v>
      </c>
    </row>
    <row r="15081" spans="1:19" hidden="1" x14ac:dyDescent="0.2">
      <c r="A15081">
        <v>3037</v>
      </c>
      <c r="B15081" t="s">
        <v>23851</v>
      </c>
      <c r="C15081" t="s">
        <v>105</v>
      </c>
      <c r="D15081">
        <v>6.22</v>
      </c>
      <c r="E15081">
        <v>20</v>
      </c>
      <c r="F15081" t="s">
        <v>11159</v>
      </c>
      <c r="G15081" t="s">
        <v>55</v>
      </c>
      <c r="H15081" t="s">
        <v>46</v>
      </c>
      <c r="I15081" t="s">
        <v>23852</v>
      </c>
      <c r="K15081"/>
      <c r="L15081" t="s">
        <v>23853</v>
      </c>
      <c r="M15081" t="s">
        <v>26</v>
      </c>
      <c r="N15081">
        <v>2</v>
      </c>
      <c r="P15081" t="s">
        <v>20366</v>
      </c>
      <c r="Q15081" t="s">
        <v>23854</v>
      </c>
      <c r="S15081" t="s">
        <v>20368</v>
      </c>
    </row>
    <row r="15082" spans="1:19" hidden="1" x14ac:dyDescent="0.2">
      <c r="A15082">
        <v>3037</v>
      </c>
      <c r="B15082" t="s">
        <v>23851</v>
      </c>
      <c r="C15082" t="s">
        <v>105</v>
      </c>
      <c r="D15082">
        <v>6.19</v>
      </c>
      <c r="E15082">
        <v>25</v>
      </c>
      <c r="F15082" t="s">
        <v>11159</v>
      </c>
      <c r="I15082" t="s">
        <v>508</v>
      </c>
      <c r="K15082"/>
      <c r="L15082" t="s">
        <v>23853</v>
      </c>
      <c r="M15082" t="s">
        <v>26</v>
      </c>
      <c r="N15082">
        <v>2</v>
      </c>
      <c r="P15082" t="s">
        <v>20366</v>
      </c>
      <c r="Q15082" t="s">
        <v>23854</v>
      </c>
      <c r="S15082" t="s">
        <v>20368</v>
      </c>
    </row>
    <row r="15083" spans="1:19" hidden="1" x14ac:dyDescent="0.2">
      <c r="A15083">
        <v>3037</v>
      </c>
      <c r="B15083" t="s">
        <v>23851</v>
      </c>
      <c r="C15083" t="s">
        <v>105</v>
      </c>
      <c r="D15083">
        <v>6.09</v>
      </c>
      <c r="E15083">
        <v>35</v>
      </c>
      <c r="F15083" t="s">
        <v>11159</v>
      </c>
      <c r="I15083" t="s">
        <v>508</v>
      </c>
      <c r="K15083"/>
      <c r="L15083" t="s">
        <v>23853</v>
      </c>
      <c r="M15083" t="s">
        <v>26</v>
      </c>
      <c r="N15083">
        <v>2</v>
      </c>
      <c r="P15083" t="s">
        <v>20366</v>
      </c>
      <c r="Q15083" t="s">
        <v>23854</v>
      </c>
      <c r="S15083" t="s">
        <v>20368</v>
      </c>
    </row>
    <row r="15084" spans="1:19" hidden="1" x14ac:dyDescent="0.2">
      <c r="A15084">
        <v>3037</v>
      </c>
      <c r="B15084" t="s">
        <v>23851</v>
      </c>
      <c r="C15084" t="s">
        <v>105</v>
      </c>
      <c r="D15084">
        <v>6.01</v>
      </c>
      <c r="E15084">
        <v>45</v>
      </c>
      <c r="F15084" t="s">
        <v>11159</v>
      </c>
      <c r="I15084" t="s">
        <v>508</v>
      </c>
      <c r="K15084"/>
      <c r="L15084" t="s">
        <v>23853</v>
      </c>
      <c r="M15084" t="s">
        <v>26</v>
      </c>
      <c r="N15084">
        <v>2</v>
      </c>
      <c r="P15084" t="s">
        <v>20366</v>
      </c>
      <c r="Q15084" t="s">
        <v>23854</v>
      </c>
      <c r="S15084" t="s">
        <v>20368</v>
      </c>
    </row>
    <row r="15085" spans="1:19" hidden="1" x14ac:dyDescent="0.2">
      <c r="A15085">
        <v>3038</v>
      </c>
      <c r="B15085" t="s">
        <v>23855</v>
      </c>
      <c r="C15085" t="s">
        <v>105</v>
      </c>
      <c r="D15085">
        <v>1.1399999999999999</v>
      </c>
      <c r="E15085">
        <v>20</v>
      </c>
      <c r="F15085" t="s">
        <v>23856</v>
      </c>
      <c r="G15085" t="s">
        <v>31</v>
      </c>
      <c r="H15085" t="s">
        <v>23</v>
      </c>
      <c r="I15085" t="s">
        <v>23857</v>
      </c>
      <c r="K15085"/>
      <c r="L15085" t="s">
        <v>23858</v>
      </c>
      <c r="M15085" t="s">
        <v>26</v>
      </c>
      <c r="N15085">
        <v>2</v>
      </c>
      <c r="P15085" t="s">
        <v>20366</v>
      </c>
      <c r="Q15085" t="s">
        <v>23859</v>
      </c>
      <c r="S15085" t="s">
        <v>20368</v>
      </c>
    </row>
    <row r="15086" spans="1:19" hidden="1" x14ac:dyDescent="0.2">
      <c r="A15086">
        <v>3038</v>
      </c>
      <c r="B15086" t="s">
        <v>23855</v>
      </c>
      <c r="C15086" t="s">
        <v>20452</v>
      </c>
      <c r="D15086">
        <v>6.95</v>
      </c>
      <c r="E15086">
        <v>20</v>
      </c>
      <c r="F15086" t="s">
        <v>23856</v>
      </c>
      <c r="G15086" t="s">
        <v>31</v>
      </c>
      <c r="H15086" t="s">
        <v>23</v>
      </c>
      <c r="I15086" t="s">
        <v>23857</v>
      </c>
      <c r="K15086"/>
      <c r="L15086" t="s">
        <v>23858</v>
      </c>
      <c r="M15086" t="s">
        <v>26</v>
      </c>
      <c r="N15086">
        <v>2</v>
      </c>
      <c r="P15086" t="s">
        <v>20366</v>
      </c>
      <c r="Q15086" t="s">
        <v>23859</v>
      </c>
      <c r="S15086" t="s">
        <v>20368</v>
      </c>
    </row>
    <row r="15087" spans="1:19" hidden="1" x14ac:dyDescent="0.2">
      <c r="A15087">
        <v>3039</v>
      </c>
      <c r="B15087" t="s">
        <v>23860</v>
      </c>
      <c r="C15087" t="s">
        <v>105</v>
      </c>
      <c r="D15087">
        <v>5.35</v>
      </c>
      <c r="E15087">
        <v>20</v>
      </c>
      <c r="F15087" t="s">
        <v>23861</v>
      </c>
      <c r="G15087" t="s">
        <v>31</v>
      </c>
      <c r="H15087" t="s">
        <v>46</v>
      </c>
      <c r="I15087" t="s">
        <v>6866</v>
      </c>
      <c r="K15087"/>
      <c r="L15087" t="s">
        <v>23862</v>
      </c>
      <c r="M15087" t="s">
        <v>26</v>
      </c>
      <c r="N15087">
        <v>2</v>
      </c>
      <c r="P15087" t="s">
        <v>20366</v>
      </c>
      <c r="Q15087" t="s">
        <v>23863</v>
      </c>
      <c r="S15087" t="s">
        <v>20368</v>
      </c>
    </row>
    <row r="15088" spans="1:19" hidden="1" x14ac:dyDescent="0.2">
      <c r="A15088">
        <v>3041</v>
      </c>
      <c r="B15088" t="s">
        <v>23864</v>
      </c>
      <c r="C15088" t="s">
        <v>105</v>
      </c>
      <c r="D15088">
        <v>2.85</v>
      </c>
      <c r="G15088" t="s">
        <v>1440</v>
      </c>
      <c r="I15088" t="s">
        <v>9137</v>
      </c>
      <c r="K15088"/>
      <c r="L15088" t="s">
        <v>23865</v>
      </c>
      <c r="M15088" t="s">
        <v>26</v>
      </c>
      <c r="N15088">
        <v>2</v>
      </c>
      <c r="P15088" t="s">
        <v>20366</v>
      </c>
      <c r="Q15088" t="s">
        <v>23866</v>
      </c>
      <c r="S15088" t="s">
        <v>20368</v>
      </c>
    </row>
    <row r="15089" spans="1:19" hidden="1" x14ac:dyDescent="0.2">
      <c r="A15089">
        <v>3042</v>
      </c>
      <c r="B15089" t="s">
        <v>23867</v>
      </c>
      <c r="C15089" t="s">
        <v>23868</v>
      </c>
      <c r="D15089">
        <v>8.1</v>
      </c>
      <c r="E15089">
        <v>25</v>
      </c>
      <c r="F15089" t="s">
        <v>54</v>
      </c>
      <c r="G15089" t="s">
        <v>55</v>
      </c>
      <c r="H15089" t="s">
        <v>23</v>
      </c>
      <c r="I15089" t="s">
        <v>1396</v>
      </c>
      <c r="K15089"/>
      <c r="L15089" t="s">
        <v>23869</v>
      </c>
      <c r="M15089" t="s">
        <v>26</v>
      </c>
      <c r="N15089">
        <v>2</v>
      </c>
      <c r="P15089" t="s">
        <v>20366</v>
      </c>
      <c r="Q15089" t="s">
        <v>23870</v>
      </c>
      <c r="S15089" t="s">
        <v>20368</v>
      </c>
    </row>
    <row r="15090" spans="1:19" hidden="1" x14ac:dyDescent="0.2">
      <c r="A15090">
        <v>3043</v>
      </c>
      <c r="B15090" t="s">
        <v>23871</v>
      </c>
      <c r="C15090" t="s">
        <v>105</v>
      </c>
      <c r="D15090">
        <v>8.5</v>
      </c>
      <c r="E15090">
        <v>25</v>
      </c>
      <c r="F15090" t="s">
        <v>21085</v>
      </c>
      <c r="G15090" t="s">
        <v>55</v>
      </c>
      <c r="H15090" t="s">
        <v>46</v>
      </c>
      <c r="I15090" t="s">
        <v>8253</v>
      </c>
      <c r="K15090"/>
      <c r="L15090" t="s">
        <v>23872</v>
      </c>
      <c r="M15090" t="s">
        <v>21320</v>
      </c>
      <c r="N15090">
        <v>3</v>
      </c>
      <c r="O15090" t="s">
        <v>23873</v>
      </c>
      <c r="P15090" t="s">
        <v>20366</v>
      </c>
      <c r="Q15090" t="s">
        <v>23874</v>
      </c>
      <c r="S15090" t="s">
        <v>20368</v>
      </c>
    </row>
    <row r="15091" spans="1:19" hidden="1" x14ac:dyDescent="0.2">
      <c r="A15091">
        <v>3043</v>
      </c>
      <c r="B15091" t="s">
        <v>23871</v>
      </c>
      <c r="C15091" t="s">
        <v>105</v>
      </c>
      <c r="D15091">
        <v>8.6999999999999993</v>
      </c>
      <c r="E15091" t="s">
        <v>363</v>
      </c>
      <c r="F15091" t="s">
        <v>23875</v>
      </c>
      <c r="G15091" t="s">
        <v>55</v>
      </c>
      <c r="H15091" t="s">
        <v>23</v>
      </c>
      <c r="I15091" t="s">
        <v>19926</v>
      </c>
      <c r="K15091"/>
      <c r="L15091" t="s">
        <v>23872</v>
      </c>
      <c r="M15091" t="s">
        <v>21320</v>
      </c>
      <c r="N15091">
        <v>3</v>
      </c>
      <c r="O15091" t="s">
        <v>23873</v>
      </c>
      <c r="P15091" t="s">
        <v>20366</v>
      </c>
      <c r="Q15091" t="s">
        <v>23874</v>
      </c>
      <c r="S15091" t="s">
        <v>20368</v>
      </c>
    </row>
    <row r="15092" spans="1:19" hidden="1" x14ac:dyDescent="0.2">
      <c r="A15092">
        <v>3044</v>
      </c>
      <c r="B15092" t="s">
        <v>23876</v>
      </c>
      <c r="C15092" t="s">
        <v>20452</v>
      </c>
      <c r="D15092">
        <v>8.09</v>
      </c>
      <c r="E15092">
        <v>25</v>
      </c>
      <c r="F15092" t="s">
        <v>16937</v>
      </c>
      <c r="G15092" t="s">
        <v>31</v>
      </c>
      <c r="H15092" t="s">
        <v>46</v>
      </c>
      <c r="I15092" t="s">
        <v>23877</v>
      </c>
      <c r="K15092"/>
      <c r="L15092" t="s">
        <v>23878</v>
      </c>
      <c r="M15092" t="s">
        <v>21464</v>
      </c>
      <c r="N15092">
        <v>7</v>
      </c>
      <c r="O15092" t="s">
        <v>23879</v>
      </c>
      <c r="P15092" t="s">
        <v>20366</v>
      </c>
      <c r="Q15092" t="s">
        <v>23880</v>
      </c>
      <c r="S15092" t="s">
        <v>20368</v>
      </c>
    </row>
    <row r="15093" spans="1:19" hidden="1" x14ac:dyDescent="0.2">
      <c r="A15093">
        <v>3044</v>
      </c>
      <c r="B15093" t="s">
        <v>23876</v>
      </c>
      <c r="C15093" t="s">
        <v>105</v>
      </c>
      <c r="D15093">
        <v>3.75</v>
      </c>
      <c r="E15093">
        <v>30</v>
      </c>
      <c r="F15093" t="s">
        <v>16937</v>
      </c>
      <c r="G15093" t="s">
        <v>55</v>
      </c>
      <c r="H15093" t="s">
        <v>46</v>
      </c>
      <c r="I15093" t="s">
        <v>23881</v>
      </c>
      <c r="K15093"/>
      <c r="L15093" t="s">
        <v>23878</v>
      </c>
      <c r="M15093" t="s">
        <v>21464</v>
      </c>
      <c r="N15093">
        <v>7</v>
      </c>
      <c r="O15093" t="s">
        <v>23879</v>
      </c>
      <c r="P15093" t="s">
        <v>20366</v>
      </c>
      <c r="Q15093" t="s">
        <v>23880</v>
      </c>
      <c r="S15093" t="s">
        <v>20368</v>
      </c>
    </row>
    <row r="15094" spans="1:19" hidden="1" x14ac:dyDescent="0.2">
      <c r="A15094">
        <v>3044</v>
      </c>
      <c r="B15094" t="s">
        <v>23876</v>
      </c>
      <c r="C15094" t="s">
        <v>20452</v>
      </c>
      <c r="D15094">
        <v>7.6</v>
      </c>
      <c r="E15094">
        <v>30</v>
      </c>
      <c r="F15094" t="s">
        <v>16937</v>
      </c>
      <c r="G15094" t="s">
        <v>55</v>
      </c>
      <c r="H15094" t="s">
        <v>46</v>
      </c>
      <c r="I15094" t="s">
        <v>23881</v>
      </c>
      <c r="K15094"/>
      <c r="L15094" t="s">
        <v>23878</v>
      </c>
      <c r="M15094" t="s">
        <v>21464</v>
      </c>
      <c r="N15094">
        <v>7</v>
      </c>
      <c r="O15094" t="s">
        <v>23879</v>
      </c>
      <c r="P15094" t="s">
        <v>20366</v>
      </c>
      <c r="Q15094" t="s">
        <v>23880</v>
      </c>
      <c r="S15094" t="s">
        <v>20368</v>
      </c>
    </row>
    <row r="15095" spans="1:19" hidden="1" x14ac:dyDescent="0.2">
      <c r="A15095">
        <v>3044</v>
      </c>
      <c r="B15095" t="s">
        <v>23876</v>
      </c>
      <c r="C15095" t="s">
        <v>20452</v>
      </c>
      <c r="D15095">
        <v>8.3000000000000007</v>
      </c>
      <c r="E15095">
        <v>25</v>
      </c>
      <c r="F15095" t="s">
        <v>21085</v>
      </c>
      <c r="G15095" t="s">
        <v>55</v>
      </c>
      <c r="H15095" t="s">
        <v>46</v>
      </c>
      <c r="I15095" t="s">
        <v>8253</v>
      </c>
      <c r="K15095"/>
      <c r="L15095" t="s">
        <v>23878</v>
      </c>
      <c r="M15095" t="s">
        <v>21464</v>
      </c>
      <c r="N15095">
        <v>7</v>
      </c>
      <c r="O15095" t="s">
        <v>23879</v>
      </c>
      <c r="P15095" t="s">
        <v>20366</v>
      </c>
      <c r="Q15095" t="s">
        <v>23880</v>
      </c>
      <c r="S15095" t="s">
        <v>20368</v>
      </c>
    </row>
    <row r="15096" spans="1:19" hidden="1" x14ac:dyDescent="0.2">
      <c r="A15096">
        <v>3044</v>
      </c>
      <c r="B15096" t="s">
        <v>23876</v>
      </c>
      <c r="C15096" t="s">
        <v>20452</v>
      </c>
      <c r="D15096">
        <v>8.3000000000000007</v>
      </c>
      <c r="E15096" t="s">
        <v>363</v>
      </c>
      <c r="F15096" t="s">
        <v>22492</v>
      </c>
      <c r="G15096" t="s">
        <v>55</v>
      </c>
      <c r="H15096" t="s">
        <v>23</v>
      </c>
      <c r="I15096" t="s">
        <v>19926</v>
      </c>
      <c r="K15096"/>
      <c r="L15096" t="s">
        <v>23878</v>
      </c>
      <c r="M15096" t="s">
        <v>21464</v>
      </c>
      <c r="N15096">
        <v>7</v>
      </c>
      <c r="O15096" t="s">
        <v>23879</v>
      </c>
      <c r="P15096" t="s">
        <v>20366</v>
      </c>
      <c r="Q15096" t="s">
        <v>23880</v>
      </c>
      <c r="S15096" t="s">
        <v>20368</v>
      </c>
    </row>
    <row r="15097" spans="1:19" hidden="1" x14ac:dyDescent="0.2">
      <c r="A15097">
        <v>3045</v>
      </c>
      <c r="B15097" t="s">
        <v>23882</v>
      </c>
      <c r="C15097" t="s">
        <v>105</v>
      </c>
      <c r="D15097">
        <v>7.85</v>
      </c>
      <c r="E15097">
        <v>25</v>
      </c>
      <c r="F15097" t="s">
        <v>23883</v>
      </c>
      <c r="G15097" t="s">
        <v>55</v>
      </c>
      <c r="H15097" t="s">
        <v>46</v>
      </c>
      <c r="I15097" t="s">
        <v>8253</v>
      </c>
      <c r="K15097"/>
      <c r="L15097" t="s">
        <v>23884</v>
      </c>
      <c r="M15097" t="s">
        <v>20396</v>
      </c>
      <c r="N15097">
        <v>4</v>
      </c>
      <c r="O15097" t="s">
        <v>23885</v>
      </c>
      <c r="P15097" t="s">
        <v>20366</v>
      </c>
      <c r="Q15097" t="s">
        <v>23886</v>
      </c>
      <c r="S15097" t="s">
        <v>20368</v>
      </c>
    </row>
    <row r="15098" spans="1:19" hidden="1" x14ac:dyDescent="0.2">
      <c r="A15098">
        <v>3045</v>
      </c>
      <c r="B15098" t="s">
        <v>23882</v>
      </c>
      <c r="C15098" t="s">
        <v>105</v>
      </c>
      <c r="D15098">
        <v>7.8</v>
      </c>
      <c r="E15098" t="s">
        <v>363</v>
      </c>
      <c r="F15098" t="s">
        <v>23875</v>
      </c>
      <c r="G15098" t="s">
        <v>55</v>
      </c>
      <c r="H15098" t="s">
        <v>23</v>
      </c>
      <c r="I15098" t="s">
        <v>19926</v>
      </c>
      <c r="K15098"/>
      <c r="L15098" t="s">
        <v>23884</v>
      </c>
      <c r="M15098" t="s">
        <v>20396</v>
      </c>
      <c r="N15098">
        <v>4</v>
      </c>
      <c r="O15098" t="s">
        <v>23885</v>
      </c>
      <c r="P15098" t="s">
        <v>20366</v>
      </c>
      <c r="Q15098" t="s">
        <v>23886</v>
      </c>
      <c r="S15098" t="s">
        <v>20368</v>
      </c>
    </row>
    <row r="15099" spans="1:19" hidden="1" x14ac:dyDescent="0.2">
      <c r="A15099">
        <v>3046</v>
      </c>
      <c r="B15099" t="s">
        <v>23887</v>
      </c>
      <c r="C15099" t="s">
        <v>105</v>
      </c>
      <c r="D15099">
        <v>5.84</v>
      </c>
      <c r="E15099">
        <v>20</v>
      </c>
      <c r="F15099" t="s">
        <v>66</v>
      </c>
      <c r="G15099" t="s">
        <v>31</v>
      </c>
      <c r="H15099" t="s">
        <v>46</v>
      </c>
      <c r="I15099" t="s">
        <v>6667</v>
      </c>
      <c r="K15099"/>
      <c r="L15099" t="s">
        <v>23888</v>
      </c>
      <c r="M15099" t="s">
        <v>26</v>
      </c>
      <c r="N15099">
        <v>2</v>
      </c>
      <c r="P15099" t="s">
        <v>20366</v>
      </c>
      <c r="Q15099" t="s">
        <v>23889</v>
      </c>
      <c r="S15099" t="s">
        <v>20368</v>
      </c>
    </row>
    <row r="15100" spans="1:19" hidden="1" x14ac:dyDescent="0.2">
      <c r="A15100">
        <v>3047</v>
      </c>
      <c r="B15100" t="s">
        <v>23890</v>
      </c>
      <c r="C15100" t="s">
        <v>105</v>
      </c>
      <c r="D15100">
        <v>9.14</v>
      </c>
      <c r="E15100">
        <v>20</v>
      </c>
      <c r="F15100" t="s">
        <v>66</v>
      </c>
      <c r="G15100" t="s">
        <v>31</v>
      </c>
      <c r="H15100" t="s">
        <v>46</v>
      </c>
      <c r="I15100" t="s">
        <v>6667</v>
      </c>
      <c r="K15100"/>
      <c r="L15100" t="s">
        <v>23891</v>
      </c>
      <c r="M15100" t="s">
        <v>26</v>
      </c>
      <c r="N15100">
        <v>2</v>
      </c>
      <c r="P15100" t="s">
        <v>20366</v>
      </c>
      <c r="Q15100" t="s">
        <v>23892</v>
      </c>
      <c r="S15100" t="s">
        <v>20368</v>
      </c>
    </row>
    <row r="15101" spans="1:19" hidden="1" x14ac:dyDescent="0.2">
      <c r="A15101">
        <v>3048</v>
      </c>
      <c r="B15101" t="s">
        <v>23893</v>
      </c>
      <c r="C15101" t="s">
        <v>105</v>
      </c>
      <c r="D15101">
        <v>8.4499999999999993</v>
      </c>
      <c r="E15101">
        <v>20</v>
      </c>
      <c r="F15101" t="s">
        <v>1094</v>
      </c>
      <c r="G15101" t="s">
        <v>55</v>
      </c>
      <c r="H15101" t="s">
        <v>46</v>
      </c>
      <c r="I15101" t="s">
        <v>6667</v>
      </c>
      <c r="K15101"/>
      <c r="L15101" t="s">
        <v>23894</v>
      </c>
      <c r="M15101" t="s">
        <v>26</v>
      </c>
      <c r="N15101">
        <v>2</v>
      </c>
      <c r="P15101" t="s">
        <v>20366</v>
      </c>
      <c r="Q15101" t="s">
        <v>23895</v>
      </c>
      <c r="S15101" t="s">
        <v>20368</v>
      </c>
    </row>
    <row r="15102" spans="1:19" hidden="1" x14ac:dyDescent="0.2">
      <c r="A15102">
        <v>3049</v>
      </c>
      <c r="B15102" t="s">
        <v>23896</v>
      </c>
      <c r="C15102" t="s">
        <v>105</v>
      </c>
      <c r="D15102">
        <v>11.05</v>
      </c>
      <c r="E15102">
        <v>20</v>
      </c>
      <c r="F15102" t="s">
        <v>23491</v>
      </c>
      <c r="G15102" t="s">
        <v>31</v>
      </c>
      <c r="H15102" t="s">
        <v>46</v>
      </c>
      <c r="I15102" t="s">
        <v>3631</v>
      </c>
      <c r="K15102"/>
      <c r="L15102" t="s">
        <v>23897</v>
      </c>
      <c r="M15102" t="s">
        <v>26</v>
      </c>
      <c r="N15102">
        <v>2</v>
      </c>
      <c r="P15102" t="s">
        <v>20366</v>
      </c>
      <c r="Q15102" t="s">
        <v>23898</v>
      </c>
      <c r="S15102" t="s">
        <v>20368</v>
      </c>
    </row>
    <row r="15103" spans="1:19" hidden="1" x14ac:dyDescent="0.2">
      <c r="A15103">
        <v>3050</v>
      </c>
      <c r="B15103" t="s">
        <v>23899</v>
      </c>
      <c r="C15103" t="s">
        <v>105</v>
      </c>
      <c r="D15103">
        <v>9.9</v>
      </c>
      <c r="E15103">
        <v>20</v>
      </c>
      <c r="F15103" t="s">
        <v>23491</v>
      </c>
      <c r="G15103" t="s">
        <v>31</v>
      </c>
      <c r="H15103" t="s">
        <v>46</v>
      </c>
      <c r="I15103" t="s">
        <v>3631</v>
      </c>
      <c r="K15103"/>
      <c r="L15103" t="s">
        <v>23900</v>
      </c>
      <c r="M15103" t="s">
        <v>26</v>
      </c>
      <c r="N15103">
        <v>2</v>
      </c>
      <c r="P15103" t="s">
        <v>20366</v>
      </c>
      <c r="Q15103" t="s">
        <v>23901</v>
      </c>
      <c r="S15103" t="s">
        <v>20368</v>
      </c>
    </row>
    <row r="15104" spans="1:19" hidden="1" x14ac:dyDescent="0.2">
      <c r="A15104">
        <v>3051</v>
      </c>
      <c r="B15104" t="s">
        <v>23902</v>
      </c>
      <c r="C15104" t="s">
        <v>105</v>
      </c>
      <c r="D15104">
        <v>7.9</v>
      </c>
      <c r="E15104">
        <v>20</v>
      </c>
      <c r="F15104" t="s">
        <v>21009</v>
      </c>
      <c r="G15104" t="s">
        <v>22421</v>
      </c>
      <c r="H15104" t="s">
        <v>23</v>
      </c>
      <c r="I15104" t="s">
        <v>2614</v>
      </c>
      <c r="K15104"/>
      <c r="L15104" t="s">
        <v>23903</v>
      </c>
      <c r="M15104" t="s">
        <v>26</v>
      </c>
      <c r="N15104">
        <v>2</v>
      </c>
      <c r="P15104" t="s">
        <v>20366</v>
      </c>
      <c r="Q15104" t="s">
        <v>23904</v>
      </c>
      <c r="S15104" t="s">
        <v>20368</v>
      </c>
    </row>
    <row r="15105" spans="1:19" hidden="1" x14ac:dyDescent="0.2">
      <c r="A15105">
        <v>3051</v>
      </c>
      <c r="B15105" t="s">
        <v>23902</v>
      </c>
      <c r="C15105" t="s">
        <v>20452</v>
      </c>
      <c r="D15105">
        <v>12.2</v>
      </c>
      <c r="E15105">
        <v>20</v>
      </c>
      <c r="F15105" t="s">
        <v>21009</v>
      </c>
      <c r="G15105" t="s">
        <v>22421</v>
      </c>
      <c r="H15105" t="s">
        <v>23</v>
      </c>
      <c r="I15105" t="s">
        <v>2614</v>
      </c>
      <c r="K15105"/>
      <c r="L15105" t="s">
        <v>23903</v>
      </c>
      <c r="M15105" t="s">
        <v>26</v>
      </c>
      <c r="N15105">
        <v>2</v>
      </c>
      <c r="P15105" t="s">
        <v>20366</v>
      </c>
      <c r="Q15105" t="s">
        <v>23904</v>
      </c>
      <c r="S15105" t="s">
        <v>20368</v>
      </c>
    </row>
    <row r="15106" spans="1:19" hidden="1" x14ac:dyDescent="0.2">
      <c r="A15106">
        <v>3051</v>
      </c>
      <c r="B15106" t="s">
        <v>23902</v>
      </c>
      <c r="C15106" t="s">
        <v>105</v>
      </c>
      <c r="D15106">
        <v>7.9</v>
      </c>
      <c r="F15106" t="s">
        <v>21009</v>
      </c>
      <c r="G15106" t="s">
        <v>31</v>
      </c>
      <c r="H15106" t="s">
        <v>23</v>
      </c>
      <c r="I15106" t="s">
        <v>9232</v>
      </c>
      <c r="K15106"/>
      <c r="L15106" t="s">
        <v>23903</v>
      </c>
      <c r="M15106" t="s">
        <v>26</v>
      </c>
      <c r="N15106">
        <v>2</v>
      </c>
      <c r="P15106" t="s">
        <v>20366</v>
      </c>
      <c r="Q15106" t="s">
        <v>23904</v>
      </c>
      <c r="S15106" t="s">
        <v>20368</v>
      </c>
    </row>
    <row r="15107" spans="1:19" hidden="1" x14ac:dyDescent="0.2">
      <c r="A15107">
        <v>3051</v>
      </c>
      <c r="B15107" t="s">
        <v>23902</v>
      </c>
      <c r="C15107" t="s">
        <v>20452</v>
      </c>
      <c r="D15107">
        <v>11.8</v>
      </c>
      <c r="F15107" t="s">
        <v>21009</v>
      </c>
      <c r="G15107" t="s">
        <v>31</v>
      </c>
      <c r="H15107" t="s">
        <v>23</v>
      </c>
      <c r="I15107" t="s">
        <v>9232</v>
      </c>
      <c r="K15107"/>
      <c r="L15107" t="s">
        <v>23903</v>
      </c>
      <c r="M15107" t="s">
        <v>26</v>
      </c>
      <c r="N15107">
        <v>2</v>
      </c>
      <c r="P15107" t="s">
        <v>20366</v>
      </c>
      <c r="Q15107" t="s">
        <v>23904</v>
      </c>
      <c r="S15107" t="s">
        <v>20368</v>
      </c>
    </row>
    <row r="15108" spans="1:19" hidden="1" x14ac:dyDescent="0.2">
      <c r="A15108">
        <v>3052</v>
      </c>
      <c r="B15108" t="s">
        <v>23905</v>
      </c>
      <c r="C15108" t="s">
        <v>105</v>
      </c>
      <c r="D15108">
        <v>8.4499999999999993</v>
      </c>
      <c r="E15108">
        <v>20</v>
      </c>
      <c r="F15108" t="s">
        <v>21009</v>
      </c>
      <c r="G15108" t="s">
        <v>55</v>
      </c>
      <c r="H15108" t="s">
        <v>46</v>
      </c>
      <c r="I15108" t="s">
        <v>2614</v>
      </c>
      <c r="K15108"/>
      <c r="L15108" t="s">
        <v>23906</v>
      </c>
      <c r="M15108" t="s">
        <v>26</v>
      </c>
      <c r="N15108">
        <v>2</v>
      </c>
      <c r="P15108" t="s">
        <v>20366</v>
      </c>
      <c r="Q15108" t="s">
        <v>23907</v>
      </c>
      <c r="S15108" t="s">
        <v>20368</v>
      </c>
    </row>
    <row r="15109" spans="1:19" hidden="1" x14ac:dyDescent="0.2">
      <c r="A15109">
        <v>3052</v>
      </c>
      <c r="B15109" t="s">
        <v>23905</v>
      </c>
      <c r="C15109" t="s">
        <v>20452</v>
      </c>
      <c r="D15109">
        <v>11.92</v>
      </c>
      <c r="E15109" t="s">
        <v>383</v>
      </c>
      <c r="F15109" t="s">
        <v>21009</v>
      </c>
      <c r="G15109" t="s">
        <v>31</v>
      </c>
      <c r="H15109" t="s">
        <v>23</v>
      </c>
      <c r="I15109" t="s">
        <v>2614</v>
      </c>
      <c r="K15109"/>
      <c r="L15109" t="s">
        <v>23906</v>
      </c>
      <c r="M15109" t="s">
        <v>26</v>
      </c>
      <c r="N15109">
        <v>2</v>
      </c>
      <c r="P15109" t="s">
        <v>20366</v>
      </c>
      <c r="Q15109" t="s">
        <v>23907</v>
      </c>
      <c r="S15109" t="s">
        <v>20368</v>
      </c>
    </row>
    <row r="15110" spans="1:19" hidden="1" x14ac:dyDescent="0.2">
      <c r="A15110">
        <v>3052</v>
      </c>
      <c r="B15110" t="s">
        <v>23905</v>
      </c>
      <c r="C15110" t="s">
        <v>105</v>
      </c>
      <c r="D15110">
        <v>8.5</v>
      </c>
      <c r="F15110" t="s">
        <v>21009</v>
      </c>
      <c r="G15110" t="s">
        <v>31</v>
      </c>
      <c r="H15110" t="s">
        <v>23</v>
      </c>
      <c r="I15110" t="s">
        <v>9232</v>
      </c>
      <c r="K15110"/>
      <c r="L15110" t="s">
        <v>23906</v>
      </c>
      <c r="M15110" t="s">
        <v>26</v>
      </c>
      <c r="N15110">
        <v>2</v>
      </c>
      <c r="P15110" t="s">
        <v>20366</v>
      </c>
      <c r="Q15110" t="s">
        <v>23907</v>
      </c>
      <c r="S15110" t="s">
        <v>20368</v>
      </c>
    </row>
    <row r="15111" spans="1:19" hidden="1" x14ac:dyDescent="0.2">
      <c r="A15111">
        <v>3052</v>
      </c>
      <c r="B15111" t="s">
        <v>23905</v>
      </c>
      <c r="C15111" t="s">
        <v>20452</v>
      </c>
      <c r="D15111">
        <v>11.5</v>
      </c>
      <c r="F15111" t="s">
        <v>21009</v>
      </c>
      <c r="G15111" t="s">
        <v>31</v>
      </c>
      <c r="H15111" t="s">
        <v>23</v>
      </c>
      <c r="I15111" t="s">
        <v>9232</v>
      </c>
      <c r="K15111"/>
      <c r="L15111" t="s">
        <v>23906</v>
      </c>
      <c r="M15111" t="s">
        <v>26</v>
      </c>
      <c r="N15111">
        <v>2</v>
      </c>
      <c r="P15111" t="s">
        <v>20366</v>
      </c>
      <c r="Q15111" t="s">
        <v>23907</v>
      </c>
      <c r="S15111" t="s">
        <v>20368</v>
      </c>
    </row>
    <row r="15112" spans="1:19" hidden="1" x14ac:dyDescent="0.2">
      <c r="A15112">
        <v>3053</v>
      </c>
      <c r="B15112" t="s">
        <v>23908</v>
      </c>
      <c r="C15112" t="s">
        <v>105</v>
      </c>
      <c r="D15112">
        <v>8.42</v>
      </c>
      <c r="E15112">
        <v>20</v>
      </c>
      <c r="F15112" t="s">
        <v>21009</v>
      </c>
      <c r="G15112" t="s">
        <v>55</v>
      </c>
      <c r="H15112" t="s">
        <v>46</v>
      </c>
      <c r="I15112" t="s">
        <v>2614</v>
      </c>
      <c r="K15112"/>
      <c r="L15112" t="s">
        <v>23909</v>
      </c>
      <c r="M15112" t="s">
        <v>26</v>
      </c>
      <c r="N15112">
        <v>2</v>
      </c>
      <c r="P15112" t="s">
        <v>20366</v>
      </c>
      <c r="Q15112" t="s">
        <v>23910</v>
      </c>
      <c r="S15112" t="s">
        <v>20368</v>
      </c>
    </row>
    <row r="15113" spans="1:19" hidden="1" x14ac:dyDescent="0.2">
      <c r="A15113">
        <v>3053</v>
      </c>
      <c r="B15113" t="s">
        <v>23908</v>
      </c>
      <c r="C15113" t="s">
        <v>20452</v>
      </c>
      <c r="D15113" t="s">
        <v>5189</v>
      </c>
      <c r="E15113" t="s">
        <v>383</v>
      </c>
      <c r="F15113" t="s">
        <v>21009</v>
      </c>
      <c r="G15113" t="s">
        <v>31</v>
      </c>
      <c r="H15113" t="s">
        <v>23</v>
      </c>
      <c r="I15113" t="s">
        <v>2614</v>
      </c>
      <c r="K15113"/>
      <c r="L15113" t="s">
        <v>23909</v>
      </c>
      <c r="M15113" t="s">
        <v>26</v>
      </c>
      <c r="N15113">
        <v>2</v>
      </c>
      <c r="P15113" t="s">
        <v>20366</v>
      </c>
      <c r="Q15113" t="s">
        <v>23910</v>
      </c>
      <c r="S15113" t="s">
        <v>20368</v>
      </c>
    </row>
    <row r="15114" spans="1:19" hidden="1" x14ac:dyDescent="0.2">
      <c r="A15114">
        <v>3053</v>
      </c>
      <c r="B15114" t="s">
        <v>23908</v>
      </c>
      <c r="C15114" t="s">
        <v>105</v>
      </c>
      <c r="D15114">
        <v>8.4</v>
      </c>
      <c r="F15114" t="s">
        <v>21009</v>
      </c>
      <c r="G15114" t="s">
        <v>31</v>
      </c>
      <c r="H15114" t="s">
        <v>23</v>
      </c>
      <c r="I15114" t="s">
        <v>9232</v>
      </c>
      <c r="K15114"/>
      <c r="L15114" t="s">
        <v>23909</v>
      </c>
      <c r="M15114" t="s">
        <v>26</v>
      </c>
      <c r="N15114">
        <v>2</v>
      </c>
      <c r="P15114" t="s">
        <v>20366</v>
      </c>
      <c r="Q15114" t="s">
        <v>23910</v>
      </c>
      <c r="S15114" t="s">
        <v>20368</v>
      </c>
    </row>
    <row r="15115" spans="1:19" hidden="1" x14ac:dyDescent="0.2">
      <c r="A15115">
        <v>3053</v>
      </c>
      <c r="B15115" t="s">
        <v>23908</v>
      </c>
      <c r="C15115" t="s">
        <v>20452</v>
      </c>
      <c r="D15115">
        <v>10.5</v>
      </c>
      <c r="F15115" t="s">
        <v>21009</v>
      </c>
      <c r="G15115" t="s">
        <v>31</v>
      </c>
      <c r="H15115" t="s">
        <v>23</v>
      </c>
      <c r="I15115" t="s">
        <v>9232</v>
      </c>
      <c r="K15115"/>
      <c r="L15115" t="s">
        <v>23909</v>
      </c>
      <c r="M15115" t="s">
        <v>26</v>
      </c>
      <c r="N15115">
        <v>2</v>
      </c>
      <c r="P15115" t="s">
        <v>20366</v>
      </c>
      <c r="Q15115" t="s">
        <v>23910</v>
      </c>
      <c r="S15115" t="s">
        <v>20368</v>
      </c>
    </row>
    <row r="15116" spans="1:19" hidden="1" x14ac:dyDescent="0.2">
      <c r="A15116">
        <v>3054</v>
      </c>
      <c r="B15116" t="s">
        <v>23911</v>
      </c>
      <c r="C15116" t="s">
        <v>105</v>
      </c>
      <c r="D15116">
        <v>6.12</v>
      </c>
      <c r="E15116">
        <v>20</v>
      </c>
      <c r="F15116" t="s">
        <v>21009</v>
      </c>
      <c r="G15116" t="s">
        <v>55</v>
      </c>
      <c r="H15116" t="s">
        <v>46</v>
      </c>
      <c r="I15116" t="s">
        <v>2614</v>
      </c>
      <c r="K15116"/>
      <c r="L15116" t="s">
        <v>23912</v>
      </c>
      <c r="M15116" t="s">
        <v>26</v>
      </c>
      <c r="N15116">
        <v>2</v>
      </c>
      <c r="P15116" t="s">
        <v>20366</v>
      </c>
      <c r="Q15116" t="s">
        <v>23913</v>
      </c>
      <c r="S15116" t="s">
        <v>20368</v>
      </c>
    </row>
    <row r="15117" spans="1:19" hidden="1" x14ac:dyDescent="0.2">
      <c r="A15117">
        <v>3054</v>
      </c>
      <c r="B15117" t="s">
        <v>23911</v>
      </c>
      <c r="C15117" t="s">
        <v>20452</v>
      </c>
      <c r="D15117" t="s">
        <v>5189</v>
      </c>
      <c r="E15117" t="s">
        <v>383</v>
      </c>
      <c r="F15117" t="s">
        <v>21009</v>
      </c>
      <c r="G15117" t="s">
        <v>31</v>
      </c>
      <c r="H15117" t="s">
        <v>23</v>
      </c>
      <c r="I15117" t="s">
        <v>2614</v>
      </c>
      <c r="K15117"/>
      <c r="L15117" t="s">
        <v>23912</v>
      </c>
      <c r="M15117" t="s">
        <v>26</v>
      </c>
      <c r="N15117">
        <v>2</v>
      </c>
      <c r="P15117" t="s">
        <v>20366</v>
      </c>
      <c r="Q15117" t="s">
        <v>23913</v>
      </c>
      <c r="S15117" t="s">
        <v>20368</v>
      </c>
    </row>
    <row r="15118" spans="1:19" hidden="1" x14ac:dyDescent="0.2">
      <c r="A15118">
        <v>3054</v>
      </c>
      <c r="B15118" t="s">
        <v>23911</v>
      </c>
      <c r="C15118" t="s">
        <v>105</v>
      </c>
      <c r="D15118">
        <v>5.9</v>
      </c>
      <c r="F15118" t="s">
        <v>21009</v>
      </c>
      <c r="G15118" t="s">
        <v>31</v>
      </c>
      <c r="H15118" t="s">
        <v>23</v>
      </c>
      <c r="I15118" t="s">
        <v>9232</v>
      </c>
      <c r="K15118"/>
      <c r="L15118" t="s">
        <v>23912</v>
      </c>
      <c r="M15118" t="s">
        <v>26</v>
      </c>
      <c r="N15118">
        <v>2</v>
      </c>
      <c r="P15118" t="s">
        <v>20366</v>
      </c>
      <c r="Q15118" t="s">
        <v>23913</v>
      </c>
      <c r="S15118" t="s">
        <v>20368</v>
      </c>
    </row>
    <row r="15119" spans="1:19" hidden="1" x14ac:dyDescent="0.2">
      <c r="A15119">
        <v>3054</v>
      </c>
      <c r="B15119" t="s">
        <v>23911</v>
      </c>
      <c r="C15119" t="s">
        <v>20452</v>
      </c>
      <c r="D15119">
        <v>10.5</v>
      </c>
      <c r="F15119" t="s">
        <v>21009</v>
      </c>
      <c r="G15119" t="s">
        <v>31</v>
      </c>
      <c r="H15119" t="s">
        <v>23</v>
      </c>
      <c r="I15119" t="s">
        <v>9232</v>
      </c>
      <c r="K15119"/>
      <c r="L15119" t="s">
        <v>23912</v>
      </c>
      <c r="M15119" t="s">
        <v>26</v>
      </c>
      <c r="N15119">
        <v>2</v>
      </c>
      <c r="P15119" t="s">
        <v>20366</v>
      </c>
      <c r="Q15119" t="s">
        <v>23913</v>
      </c>
      <c r="S15119" t="s">
        <v>20368</v>
      </c>
    </row>
    <row r="15120" spans="1:19" hidden="1" x14ac:dyDescent="0.2">
      <c r="A15120">
        <v>3057</v>
      </c>
      <c r="B15120" t="s">
        <v>23914</v>
      </c>
      <c r="C15120" t="s">
        <v>105</v>
      </c>
      <c r="D15120">
        <v>8.74</v>
      </c>
      <c r="E15120">
        <v>20</v>
      </c>
      <c r="F15120" t="s">
        <v>23915</v>
      </c>
      <c r="G15120" t="s">
        <v>55</v>
      </c>
      <c r="H15120" t="s">
        <v>46</v>
      </c>
      <c r="I15120" t="s">
        <v>7318</v>
      </c>
      <c r="K15120"/>
      <c r="L15120" t="s">
        <v>23916</v>
      </c>
      <c r="M15120" t="s">
        <v>26</v>
      </c>
      <c r="N15120">
        <v>2</v>
      </c>
      <c r="P15120" t="s">
        <v>20366</v>
      </c>
      <c r="Q15120" t="s">
        <v>23917</v>
      </c>
      <c r="S15120" t="s">
        <v>20368</v>
      </c>
    </row>
    <row r="15121" spans="1:19" hidden="1" x14ac:dyDescent="0.2">
      <c r="A15121">
        <v>3057</v>
      </c>
      <c r="B15121" t="s">
        <v>23914</v>
      </c>
      <c r="C15121" t="s">
        <v>20452</v>
      </c>
      <c r="D15121">
        <v>11.5</v>
      </c>
      <c r="E15121" t="s">
        <v>383</v>
      </c>
      <c r="F15121" t="s">
        <v>23915</v>
      </c>
      <c r="G15121" t="s">
        <v>55</v>
      </c>
      <c r="H15121" t="s">
        <v>23</v>
      </c>
      <c r="I15121" t="s">
        <v>7318</v>
      </c>
      <c r="K15121"/>
      <c r="L15121" t="s">
        <v>23916</v>
      </c>
      <c r="M15121" t="s">
        <v>26</v>
      </c>
      <c r="N15121">
        <v>2</v>
      </c>
      <c r="P15121" t="s">
        <v>20366</v>
      </c>
      <c r="Q15121" t="s">
        <v>23917</v>
      </c>
      <c r="S15121" t="s">
        <v>20368</v>
      </c>
    </row>
    <row r="15122" spans="1:19" hidden="1" x14ac:dyDescent="0.2">
      <c r="A15122">
        <v>3058</v>
      </c>
      <c r="B15122" t="s">
        <v>23918</v>
      </c>
      <c r="C15122" t="s">
        <v>105</v>
      </c>
      <c r="D15122">
        <v>12.1</v>
      </c>
      <c r="E15122">
        <v>25</v>
      </c>
      <c r="G15122" t="s">
        <v>55</v>
      </c>
      <c r="H15122" t="s">
        <v>2675</v>
      </c>
      <c r="I15122" t="s">
        <v>13813</v>
      </c>
      <c r="K15122"/>
      <c r="L15122" t="s">
        <v>23919</v>
      </c>
      <c r="M15122" t="s">
        <v>20396</v>
      </c>
      <c r="N15122">
        <v>4</v>
      </c>
      <c r="P15122" t="s">
        <v>20366</v>
      </c>
      <c r="Q15122" t="s">
        <v>23920</v>
      </c>
      <c r="S15122" t="s">
        <v>20368</v>
      </c>
    </row>
    <row r="15123" spans="1:19" hidden="1" x14ac:dyDescent="0.2">
      <c r="A15123">
        <v>3058</v>
      </c>
      <c r="B15123" t="s">
        <v>23918</v>
      </c>
      <c r="C15123" t="s">
        <v>20452</v>
      </c>
      <c r="D15123">
        <v>12.8</v>
      </c>
      <c r="E15123">
        <v>25</v>
      </c>
      <c r="G15123" t="s">
        <v>55</v>
      </c>
      <c r="H15123" t="s">
        <v>2675</v>
      </c>
      <c r="I15123" t="s">
        <v>13813</v>
      </c>
      <c r="K15123"/>
      <c r="L15123" t="s">
        <v>23919</v>
      </c>
      <c r="M15123" t="s">
        <v>20396</v>
      </c>
      <c r="N15123">
        <v>4</v>
      </c>
      <c r="P15123" t="s">
        <v>20366</v>
      </c>
      <c r="Q15123" t="s">
        <v>23920</v>
      </c>
      <c r="S15123" t="s">
        <v>20368</v>
      </c>
    </row>
    <row r="15124" spans="1:19" hidden="1" x14ac:dyDescent="0.2">
      <c r="A15124">
        <v>3059</v>
      </c>
      <c r="B15124" t="s">
        <v>23921</v>
      </c>
      <c r="C15124" t="s">
        <v>105</v>
      </c>
      <c r="D15124">
        <v>3.89</v>
      </c>
      <c r="E15124">
        <v>25</v>
      </c>
      <c r="H15124" t="s">
        <v>23</v>
      </c>
      <c r="I15124" t="s">
        <v>7189</v>
      </c>
      <c r="K15124"/>
      <c r="L15124" t="s">
        <v>23922</v>
      </c>
      <c r="M15124" t="s">
        <v>26</v>
      </c>
      <c r="N15124">
        <v>2</v>
      </c>
      <c r="P15124" t="s">
        <v>20366</v>
      </c>
      <c r="Q15124" t="s">
        <v>23923</v>
      </c>
      <c r="S15124" t="s">
        <v>20368</v>
      </c>
    </row>
    <row r="15125" spans="1:19" hidden="1" x14ac:dyDescent="0.2">
      <c r="A15125">
        <v>3060</v>
      </c>
      <c r="B15125" t="s">
        <v>23924</v>
      </c>
      <c r="C15125" t="s">
        <v>105</v>
      </c>
      <c r="D15125">
        <v>1.29</v>
      </c>
      <c r="E15125">
        <v>20</v>
      </c>
      <c r="F15125" t="s">
        <v>21236</v>
      </c>
      <c r="G15125" t="s">
        <v>55</v>
      </c>
      <c r="H15125" t="s">
        <v>46</v>
      </c>
      <c r="I15125" t="s">
        <v>20426</v>
      </c>
      <c r="K15125"/>
      <c r="L15125" t="s">
        <v>23925</v>
      </c>
      <c r="M15125" t="s">
        <v>20396</v>
      </c>
      <c r="N15125">
        <v>4</v>
      </c>
      <c r="P15125" t="s">
        <v>20366</v>
      </c>
      <c r="Q15125" t="s">
        <v>23926</v>
      </c>
      <c r="S15125" t="s">
        <v>20368</v>
      </c>
    </row>
    <row r="15126" spans="1:19" hidden="1" x14ac:dyDescent="0.2">
      <c r="A15126">
        <v>3060</v>
      </c>
      <c r="B15126" t="s">
        <v>23924</v>
      </c>
      <c r="C15126" t="s">
        <v>105</v>
      </c>
      <c r="D15126">
        <v>2.76</v>
      </c>
      <c r="E15126">
        <v>25</v>
      </c>
      <c r="F15126" t="s">
        <v>506</v>
      </c>
      <c r="G15126" t="s">
        <v>55</v>
      </c>
      <c r="H15126" t="s">
        <v>23</v>
      </c>
      <c r="I15126" t="s">
        <v>23927</v>
      </c>
      <c r="K15126"/>
      <c r="L15126" t="s">
        <v>23925</v>
      </c>
      <c r="M15126" t="s">
        <v>20396</v>
      </c>
      <c r="N15126">
        <v>4</v>
      </c>
      <c r="P15126" t="s">
        <v>20366</v>
      </c>
      <c r="Q15126" t="s">
        <v>23926</v>
      </c>
      <c r="S15126" t="s">
        <v>20368</v>
      </c>
    </row>
    <row r="15127" spans="1:19" hidden="1" x14ac:dyDescent="0.2">
      <c r="A15127">
        <v>3060</v>
      </c>
      <c r="B15127" t="s">
        <v>23924</v>
      </c>
      <c r="C15127" t="s">
        <v>105</v>
      </c>
      <c r="D15127">
        <v>1.84</v>
      </c>
      <c r="E15127">
        <v>25</v>
      </c>
      <c r="F15127" t="s">
        <v>23928</v>
      </c>
      <c r="G15127" t="s">
        <v>55</v>
      </c>
      <c r="H15127" t="s">
        <v>23</v>
      </c>
      <c r="I15127" t="s">
        <v>23929</v>
      </c>
      <c r="K15127"/>
      <c r="L15127" t="s">
        <v>23925</v>
      </c>
      <c r="M15127" t="s">
        <v>20396</v>
      </c>
      <c r="N15127">
        <v>4</v>
      </c>
      <c r="P15127" t="s">
        <v>20366</v>
      </c>
      <c r="Q15127" t="s">
        <v>23926</v>
      </c>
      <c r="S15127" t="s">
        <v>20368</v>
      </c>
    </row>
    <row r="15128" spans="1:19" hidden="1" x14ac:dyDescent="0.2">
      <c r="A15128">
        <v>3060</v>
      </c>
      <c r="B15128" t="s">
        <v>23924</v>
      </c>
      <c r="C15128" t="s">
        <v>105</v>
      </c>
      <c r="D15128">
        <v>2.16</v>
      </c>
      <c r="E15128" t="s">
        <v>414</v>
      </c>
      <c r="F15128" t="s">
        <v>23928</v>
      </c>
      <c r="G15128" t="s">
        <v>55</v>
      </c>
      <c r="H15128" t="s">
        <v>23</v>
      </c>
      <c r="I15128" t="s">
        <v>23929</v>
      </c>
      <c r="K15128"/>
      <c r="L15128" t="s">
        <v>23925</v>
      </c>
      <c r="M15128" t="s">
        <v>20396</v>
      </c>
      <c r="N15128">
        <v>4</v>
      </c>
      <c r="P15128" t="s">
        <v>20366</v>
      </c>
      <c r="Q15128" t="s">
        <v>23926</v>
      </c>
      <c r="S15128" t="s">
        <v>20368</v>
      </c>
    </row>
    <row r="15129" spans="1:19" hidden="1" x14ac:dyDescent="0.2">
      <c r="A15129">
        <v>3061</v>
      </c>
      <c r="B15129" t="s">
        <v>23930</v>
      </c>
      <c r="C15129" t="s">
        <v>105</v>
      </c>
      <c r="D15129">
        <v>3.59</v>
      </c>
      <c r="E15129">
        <v>25</v>
      </c>
      <c r="F15129" s="1" t="s">
        <v>23931</v>
      </c>
      <c r="G15129" t="s">
        <v>55</v>
      </c>
      <c r="H15129" t="s">
        <v>46</v>
      </c>
      <c r="I15129" t="s">
        <v>22427</v>
      </c>
      <c r="K15129"/>
      <c r="L15129" t="s">
        <v>23932</v>
      </c>
      <c r="M15129" t="s">
        <v>20719</v>
      </c>
      <c r="N15129">
        <v>3</v>
      </c>
      <c r="P15129" t="s">
        <v>20366</v>
      </c>
      <c r="Q15129" t="s">
        <v>23933</v>
      </c>
      <c r="S15129" t="s">
        <v>20368</v>
      </c>
    </row>
    <row r="15130" spans="1:19" hidden="1" x14ac:dyDescent="0.2">
      <c r="A15130">
        <v>3061</v>
      </c>
      <c r="B15130" t="s">
        <v>23930</v>
      </c>
      <c r="C15130" t="s">
        <v>105</v>
      </c>
      <c r="D15130">
        <v>3.56</v>
      </c>
      <c r="E15130">
        <v>25</v>
      </c>
      <c r="F15130" t="s">
        <v>79</v>
      </c>
      <c r="G15130" t="s">
        <v>55</v>
      </c>
      <c r="H15130" t="s">
        <v>46</v>
      </c>
      <c r="I15130" t="s">
        <v>22423</v>
      </c>
      <c r="K15130"/>
      <c r="L15130" t="s">
        <v>23932</v>
      </c>
      <c r="M15130" t="s">
        <v>20719</v>
      </c>
      <c r="N15130">
        <v>3</v>
      </c>
      <c r="P15130" t="s">
        <v>20366</v>
      </c>
      <c r="Q15130" t="s">
        <v>23933</v>
      </c>
      <c r="S15130" t="s">
        <v>20368</v>
      </c>
    </row>
    <row r="15131" spans="1:19" hidden="1" x14ac:dyDescent="0.2">
      <c r="A15131">
        <v>3061</v>
      </c>
      <c r="B15131" t="s">
        <v>23930</v>
      </c>
      <c r="C15131" t="s">
        <v>105</v>
      </c>
      <c r="D15131">
        <v>3.76</v>
      </c>
      <c r="E15131">
        <v>25</v>
      </c>
      <c r="F15131" t="s">
        <v>79</v>
      </c>
      <c r="I15131" t="s">
        <v>7189</v>
      </c>
      <c r="K15131"/>
      <c r="L15131" t="s">
        <v>23932</v>
      </c>
      <c r="M15131" t="s">
        <v>20719</v>
      </c>
      <c r="N15131">
        <v>3</v>
      </c>
      <c r="P15131" t="s">
        <v>20366</v>
      </c>
      <c r="Q15131" t="s">
        <v>23933</v>
      </c>
      <c r="S15131" t="s">
        <v>20368</v>
      </c>
    </row>
    <row r="15132" spans="1:19" hidden="1" x14ac:dyDescent="0.2">
      <c r="A15132">
        <v>3062</v>
      </c>
      <c r="B15132" t="s">
        <v>23934</v>
      </c>
      <c r="C15132" t="s">
        <v>105</v>
      </c>
      <c r="D15132">
        <v>3.7</v>
      </c>
      <c r="E15132">
        <v>25</v>
      </c>
      <c r="F15132" t="s">
        <v>22898</v>
      </c>
      <c r="G15132" t="s">
        <v>55</v>
      </c>
      <c r="H15132" t="s">
        <v>46</v>
      </c>
      <c r="I15132" t="s">
        <v>22427</v>
      </c>
      <c r="J15132" t="s">
        <v>22901</v>
      </c>
      <c r="K15132"/>
      <c r="L15132" t="s">
        <v>23935</v>
      </c>
      <c r="M15132" t="s">
        <v>20396</v>
      </c>
      <c r="N15132">
        <v>4</v>
      </c>
      <c r="P15132" t="s">
        <v>20366</v>
      </c>
      <c r="Q15132" t="s">
        <v>23936</v>
      </c>
      <c r="S15132" t="s">
        <v>20368</v>
      </c>
    </row>
    <row r="15133" spans="1:19" hidden="1" x14ac:dyDescent="0.2">
      <c r="A15133">
        <v>3062</v>
      </c>
      <c r="B15133" t="s">
        <v>23934</v>
      </c>
      <c r="C15133" t="s">
        <v>105</v>
      </c>
      <c r="D15133">
        <v>3.76</v>
      </c>
      <c r="E15133">
        <v>25</v>
      </c>
      <c r="F15133" t="s">
        <v>22898</v>
      </c>
      <c r="I15133" t="s">
        <v>7189</v>
      </c>
      <c r="K15133"/>
      <c r="L15133" t="s">
        <v>23935</v>
      </c>
      <c r="M15133" t="s">
        <v>20396</v>
      </c>
      <c r="N15133">
        <v>4</v>
      </c>
      <c r="P15133" t="s">
        <v>20366</v>
      </c>
      <c r="Q15133" t="s">
        <v>23936</v>
      </c>
      <c r="S15133" t="s">
        <v>20368</v>
      </c>
    </row>
    <row r="15134" spans="1:19" hidden="1" x14ac:dyDescent="0.2">
      <c r="A15134">
        <v>3063</v>
      </c>
      <c r="B15134" t="s">
        <v>23937</v>
      </c>
      <c r="C15134" t="s">
        <v>105</v>
      </c>
      <c r="D15134">
        <v>4.7</v>
      </c>
      <c r="E15134">
        <v>25</v>
      </c>
      <c r="F15134" t="s">
        <v>23938</v>
      </c>
      <c r="G15134" t="s">
        <v>55</v>
      </c>
      <c r="H15134" t="s">
        <v>46</v>
      </c>
      <c r="I15134" t="s">
        <v>23927</v>
      </c>
      <c r="K15134"/>
      <c r="L15134" t="s">
        <v>23939</v>
      </c>
      <c r="M15134" t="s">
        <v>20396</v>
      </c>
      <c r="N15134">
        <v>4</v>
      </c>
      <c r="P15134" t="s">
        <v>20366</v>
      </c>
      <c r="Q15134" t="s">
        <v>23940</v>
      </c>
      <c r="S15134" t="s">
        <v>20368</v>
      </c>
    </row>
    <row r="15135" spans="1:19" hidden="1" x14ac:dyDescent="0.2">
      <c r="A15135">
        <v>3064</v>
      </c>
      <c r="B15135" t="s">
        <v>23941</v>
      </c>
      <c r="C15135" t="s">
        <v>105</v>
      </c>
      <c r="D15135">
        <v>3.82</v>
      </c>
      <c r="E15135">
        <v>25</v>
      </c>
      <c r="I15135" t="s">
        <v>22903</v>
      </c>
      <c r="K15135"/>
      <c r="L15135" t="s">
        <v>23942</v>
      </c>
      <c r="M15135" t="s">
        <v>26</v>
      </c>
      <c r="N15135">
        <v>2</v>
      </c>
      <c r="P15135" t="s">
        <v>20366</v>
      </c>
      <c r="Q15135" t="s">
        <v>23943</v>
      </c>
      <c r="S15135" t="s">
        <v>20368</v>
      </c>
    </row>
    <row r="15136" spans="1:19" hidden="1" x14ac:dyDescent="0.2">
      <c r="A15136">
        <v>3065</v>
      </c>
      <c r="B15136" t="s">
        <v>23944</v>
      </c>
      <c r="C15136" t="s">
        <v>21043</v>
      </c>
      <c r="D15136">
        <v>8.15</v>
      </c>
      <c r="G15136" t="s">
        <v>55</v>
      </c>
      <c r="H15136" t="s">
        <v>23</v>
      </c>
      <c r="I15136" t="s">
        <v>21691</v>
      </c>
      <c r="K15136"/>
      <c r="L15136" t="s">
        <v>23945</v>
      </c>
      <c r="M15136" t="s">
        <v>26</v>
      </c>
      <c r="N15136">
        <v>2</v>
      </c>
      <c r="P15136" t="s">
        <v>20366</v>
      </c>
      <c r="Q15136" t="s">
        <v>23946</v>
      </c>
      <c r="S15136" t="s">
        <v>20368</v>
      </c>
    </row>
    <row r="15137" spans="1:19" hidden="1" x14ac:dyDescent="0.2">
      <c r="A15137">
        <v>3066</v>
      </c>
      <c r="B15137" t="s">
        <v>23947</v>
      </c>
      <c r="C15137" t="s">
        <v>105</v>
      </c>
      <c r="D15137">
        <v>0.65</v>
      </c>
      <c r="F15137" t="s">
        <v>21009</v>
      </c>
      <c r="H15137" t="s">
        <v>23</v>
      </c>
      <c r="I15137" t="s">
        <v>23948</v>
      </c>
      <c r="K15137"/>
      <c r="L15137" t="s">
        <v>23949</v>
      </c>
      <c r="M15137" t="s">
        <v>26</v>
      </c>
      <c r="N15137">
        <v>2</v>
      </c>
      <c r="P15137" t="s">
        <v>20366</v>
      </c>
      <c r="Q15137" t="s">
        <v>23950</v>
      </c>
      <c r="S15137" t="s">
        <v>20368</v>
      </c>
    </row>
    <row r="15138" spans="1:19" hidden="1" x14ac:dyDescent="0.2">
      <c r="A15138">
        <v>3066</v>
      </c>
      <c r="B15138" t="s">
        <v>23947</v>
      </c>
      <c r="C15138" t="s">
        <v>20452</v>
      </c>
      <c r="D15138">
        <v>7.29</v>
      </c>
      <c r="F15138" t="s">
        <v>21009</v>
      </c>
      <c r="H15138" t="s">
        <v>23</v>
      </c>
      <c r="I15138" t="s">
        <v>23948</v>
      </c>
      <c r="K15138"/>
      <c r="L15138" t="s">
        <v>23949</v>
      </c>
      <c r="M15138" t="s">
        <v>26</v>
      </c>
      <c r="N15138">
        <v>2</v>
      </c>
      <c r="P15138" t="s">
        <v>20366</v>
      </c>
      <c r="Q15138" t="s">
        <v>23950</v>
      </c>
      <c r="S15138" t="s">
        <v>20368</v>
      </c>
    </row>
    <row r="15139" spans="1:19" hidden="1" x14ac:dyDescent="0.2">
      <c r="A15139">
        <v>3067</v>
      </c>
      <c r="B15139" t="s">
        <v>11781</v>
      </c>
      <c r="C15139" t="s">
        <v>105</v>
      </c>
      <c r="D15139">
        <v>7.81</v>
      </c>
      <c r="E15139">
        <v>25</v>
      </c>
      <c r="F15139" t="s">
        <v>23742</v>
      </c>
      <c r="G15139" t="s">
        <v>31</v>
      </c>
      <c r="H15139" t="s">
        <v>46</v>
      </c>
      <c r="I15139" t="s">
        <v>5806</v>
      </c>
      <c r="K15139"/>
      <c r="L15139" t="s">
        <v>23951</v>
      </c>
      <c r="M15139" t="s">
        <v>20396</v>
      </c>
      <c r="N15139">
        <v>4</v>
      </c>
      <c r="P15139" t="s">
        <v>20366</v>
      </c>
      <c r="Q15139" t="s">
        <v>23952</v>
      </c>
      <c r="S15139" t="s">
        <v>20368</v>
      </c>
    </row>
    <row r="15140" spans="1:19" hidden="1" x14ac:dyDescent="0.2">
      <c r="A15140">
        <v>3068</v>
      </c>
      <c r="B15140" t="s">
        <v>23953</v>
      </c>
      <c r="C15140" t="s">
        <v>23954</v>
      </c>
      <c r="D15140">
        <v>3.98</v>
      </c>
      <c r="F15140" t="s">
        <v>21009</v>
      </c>
      <c r="G15140" t="s">
        <v>189</v>
      </c>
      <c r="H15140" t="s">
        <v>23</v>
      </c>
      <c r="I15140" t="s">
        <v>23613</v>
      </c>
      <c r="K15140"/>
      <c r="L15140" t="s">
        <v>23955</v>
      </c>
      <c r="M15140" t="s">
        <v>26</v>
      </c>
      <c r="N15140">
        <v>2</v>
      </c>
      <c r="P15140" t="s">
        <v>20366</v>
      </c>
      <c r="Q15140" t="s">
        <v>23956</v>
      </c>
      <c r="S15140" t="s">
        <v>20368</v>
      </c>
    </row>
    <row r="15141" spans="1:19" hidden="1" x14ac:dyDescent="0.2">
      <c r="A15141">
        <v>3069</v>
      </c>
      <c r="B15141" t="s">
        <v>23957</v>
      </c>
      <c r="C15141" t="s">
        <v>105</v>
      </c>
      <c r="D15141">
        <v>9.44</v>
      </c>
      <c r="E15141">
        <v>20</v>
      </c>
      <c r="F15141" t="s">
        <v>23491</v>
      </c>
      <c r="G15141" t="s">
        <v>31</v>
      </c>
      <c r="H15141" t="s">
        <v>46</v>
      </c>
      <c r="I15141" t="s">
        <v>3631</v>
      </c>
      <c r="K15141"/>
      <c r="L15141" t="s">
        <v>23958</v>
      </c>
      <c r="M15141" t="s">
        <v>26</v>
      </c>
      <c r="N15141">
        <v>2</v>
      </c>
      <c r="P15141" t="s">
        <v>20366</v>
      </c>
      <c r="Q15141" t="s">
        <v>23959</v>
      </c>
      <c r="S15141" t="s">
        <v>20368</v>
      </c>
    </row>
    <row r="15142" spans="1:19" hidden="1" x14ac:dyDescent="0.2">
      <c r="A15142">
        <v>3069</v>
      </c>
      <c r="B15142" t="s">
        <v>23957</v>
      </c>
      <c r="C15142" t="s">
        <v>20452</v>
      </c>
      <c r="D15142">
        <v>11.5</v>
      </c>
      <c r="E15142">
        <v>20</v>
      </c>
      <c r="F15142" t="s">
        <v>23491</v>
      </c>
      <c r="G15142" t="s">
        <v>31</v>
      </c>
      <c r="H15142" t="s">
        <v>46</v>
      </c>
      <c r="I15142" t="s">
        <v>3631</v>
      </c>
      <c r="K15142"/>
      <c r="L15142" t="s">
        <v>23958</v>
      </c>
      <c r="M15142" t="s">
        <v>26</v>
      </c>
      <c r="N15142">
        <v>2</v>
      </c>
      <c r="P15142" t="s">
        <v>20366</v>
      </c>
      <c r="Q15142" t="s">
        <v>23959</v>
      </c>
      <c r="S15142" t="s">
        <v>20368</v>
      </c>
    </row>
    <row r="15143" spans="1:19" hidden="1" x14ac:dyDescent="0.2">
      <c r="A15143">
        <v>3070</v>
      </c>
      <c r="B15143" t="s">
        <v>23960</v>
      </c>
      <c r="C15143" t="s">
        <v>105</v>
      </c>
      <c r="D15143">
        <v>7.07</v>
      </c>
      <c r="E15143">
        <v>20</v>
      </c>
      <c r="F15143" t="s">
        <v>66</v>
      </c>
      <c r="G15143" t="s">
        <v>31</v>
      </c>
      <c r="H15143" t="s">
        <v>46</v>
      </c>
      <c r="I15143" t="s">
        <v>6667</v>
      </c>
      <c r="K15143"/>
      <c r="L15143" t="s">
        <v>23961</v>
      </c>
      <c r="M15143" t="s">
        <v>26</v>
      </c>
      <c r="N15143">
        <v>2</v>
      </c>
      <c r="P15143" t="s">
        <v>20366</v>
      </c>
      <c r="Q15143" t="s">
        <v>23962</v>
      </c>
      <c r="S15143" t="s">
        <v>20368</v>
      </c>
    </row>
    <row r="15144" spans="1:19" hidden="1" x14ac:dyDescent="0.2">
      <c r="A15144">
        <v>3074</v>
      </c>
      <c r="B15144" t="s">
        <v>23963</v>
      </c>
      <c r="C15144" t="s">
        <v>105</v>
      </c>
      <c r="D15144">
        <v>3.8</v>
      </c>
      <c r="E15144">
        <v>25</v>
      </c>
      <c r="F15144" s="1" t="s">
        <v>23964</v>
      </c>
      <c r="G15144" t="s">
        <v>55</v>
      </c>
      <c r="H15144" t="s">
        <v>46</v>
      </c>
      <c r="I15144" t="s">
        <v>22427</v>
      </c>
      <c r="K15144"/>
      <c r="L15144" t="s">
        <v>23965</v>
      </c>
      <c r="M15144" t="s">
        <v>20396</v>
      </c>
      <c r="N15144">
        <v>4</v>
      </c>
      <c r="P15144" t="s">
        <v>20366</v>
      </c>
      <c r="Q15144" t="s">
        <v>23966</v>
      </c>
      <c r="S15144" t="s">
        <v>20368</v>
      </c>
    </row>
    <row r="15145" spans="1:19" hidden="1" x14ac:dyDescent="0.2">
      <c r="A15145">
        <v>3075</v>
      </c>
      <c r="B15145" t="s">
        <v>23967</v>
      </c>
      <c r="C15145" t="s">
        <v>105</v>
      </c>
      <c r="D15145">
        <v>4.3099999999999996</v>
      </c>
      <c r="E15145" t="s">
        <v>363</v>
      </c>
      <c r="G15145" t="s">
        <v>31</v>
      </c>
      <c r="H15145" t="s">
        <v>23</v>
      </c>
      <c r="I15145" t="s">
        <v>23968</v>
      </c>
      <c r="K15145"/>
      <c r="L15145" t="s">
        <v>23969</v>
      </c>
      <c r="M15145" t="s">
        <v>26</v>
      </c>
      <c r="N15145">
        <v>2</v>
      </c>
      <c r="P15145" t="s">
        <v>20366</v>
      </c>
      <c r="Q15145" t="s">
        <v>23970</v>
      </c>
      <c r="S15145" t="s">
        <v>20368</v>
      </c>
    </row>
    <row r="15146" spans="1:19" hidden="1" x14ac:dyDescent="0.2">
      <c r="A15146">
        <v>3075</v>
      </c>
      <c r="B15146" t="s">
        <v>23967</v>
      </c>
      <c r="C15146" t="s">
        <v>20452</v>
      </c>
      <c r="D15146">
        <v>9.9700000000000006</v>
      </c>
      <c r="E15146" t="s">
        <v>363</v>
      </c>
      <c r="G15146" t="s">
        <v>31</v>
      </c>
      <c r="H15146" t="s">
        <v>23</v>
      </c>
      <c r="I15146" t="s">
        <v>23968</v>
      </c>
      <c r="K15146"/>
      <c r="L15146" t="s">
        <v>23969</v>
      </c>
      <c r="M15146" t="s">
        <v>26</v>
      </c>
      <c r="N15146">
        <v>2</v>
      </c>
      <c r="P15146" t="s">
        <v>20366</v>
      </c>
      <c r="Q15146" t="s">
        <v>23970</v>
      </c>
      <c r="S15146" t="s">
        <v>20368</v>
      </c>
    </row>
    <row r="15147" spans="1:19" hidden="1" x14ac:dyDescent="0.2">
      <c r="A15147">
        <v>3075</v>
      </c>
      <c r="B15147" t="s">
        <v>23967</v>
      </c>
      <c r="C15147" t="s">
        <v>20441</v>
      </c>
      <c r="D15147" t="s">
        <v>23971</v>
      </c>
      <c r="E15147" t="s">
        <v>363</v>
      </c>
      <c r="G15147" t="s">
        <v>31</v>
      </c>
      <c r="H15147" t="s">
        <v>23</v>
      </c>
      <c r="I15147" t="s">
        <v>23968</v>
      </c>
      <c r="K15147"/>
      <c r="L15147" t="s">
        <v>23969</v>
      </c>
      <c r="M15147" t="s">
        <v>26</v>
      </c>
      <c r="N15147">
        <v>2</v>
      </c>
      <c r="P15147" t="s">
        <v>20366</v>
      </c>
      <c r="Q15147" t="s">
        <v>23970</v>
      </c>
      <c r="S15147" t="s">
        <v>20368</v>
      </c>
    </row>
    <row r="15148" spans="1:19" hidden="1" x14ac:dyDescent="0.2">
      <c r="A15148">
        <v>3076</v>
      </c>
      <c r="B15148" t="s">
        <v>13763</v>
      </c>
      <c r="C15148" t="s">
        <v>105</v>
      </c>
      <c r="D15148">
        <v>4.25</v>
      </c>
      <c r="F15148" t="s">
        <v>21009</v>
      </c>
      <c r="G15148" t="s">
        <v>1440</v>
      </c>
      <c r="I15148" t="s">
        <v>9816</v>
      </c>
      <c r="K15148"/>
      <c r="L15148" t="s">
        <v>23972</v>
      </c>
      <c r="M15148" t="s">
        <v>26</v>
      </c>
      <c r="N15148">
        <v>2</v>
      </c>
      <c r="P15148" t="s">
        <v>20366</v>
      </c>
      <c r="Q15148" t="s">
        <v>23973</v>
      </c>
      <c r="S15148" t="s">
        <v>20368</v>
      </c>
    </row>
    <row r="15149" spans="1:19" hidden="1" x14ac:dyDescent="0.2">
      <c r="A15149">
        <v>3076</v>
      </c>
      <c r="B15149" t="s">
        <v>13763</v>
      </c>
      <c r="C15149" t="s">
        <v>20452</v>
      </c>
      <c r="D15149">
        <v>8.2799999999999994</v>
      </c>
      <c r="F15149" t="s">
        <v>21009</v>
      </c>
      <c r="G15149" t="s">
        <v>1440</v>
      </c>
      <c r="I15149" t="s">
        <v>9816</v>
      </c>
      <c r="K15149"/>
      <c r="L15149" t="s">
        <v>23972</v>
      </c>
      <c r="M15149" t="s">
        <v>26</v>
      </c>
      <c r="N15149">
        <v>2</v>
      </c>
      <c r="P15149" t="s">
        <v>20366</v>
      </c>
      <c r="Q15149" t="s">
        <v>23973</v>
      </c>
      <c r="S15149" t="s">
        <v>20368</v>
      </c>
    </row>
    <row r="15150" spans="1:19" hidden="1" x14ac:dyDescent="0.2">
      <c r="A15150">
        <v>3077</v>
      </c>
      <c r="B15150" t="s">
        <v>23974</v>
      </c>
      <c r="C15150" t="s">
        <v>105</v>
      </c>
      <c r="D15150">
        <v>7.93</v>
      </c>
      <c r="E15150">
        <v>25</v>
      </c>
      <c r="F15150" t="s">
        <v>23975</v>
      </c>
      <c r="G15150" t="s">
        <v>55</v>
      </c>
      <c r="H15150" t="s">
        <v>46</v>
      </c>
      <c r="I15150" t="s">
        <v>3108</v>
      </c>
      <c r="K15150"/>
      <c r="L15150" t="s">
        <v>23976</v>
      </c>
      <c r="M15150" t="s">
        <v>20623</v>
      </c>
      <c r="N15150">
        <v>6</v>
      </c>
      <c r="O15150" t="s">
        <v>23977</v>
      </c>
      <c r="P15150" t="s">
        <v>20366</v>
      </c>
      <c r="Q15150" t="s">
        <v>23978</v>
      </c>
      <c r="S15150" t="s">
        <v>20368</v>
      </c>
    </row>
    <row r="15151" spans="1:19" hidden="1" x14ac:dyDescent="0.2">
      <c r="A15151">
        <v>3080</v>
      </c>
      <c r="B15151" t="s">
        <v>23979</v>
      </c>
      <c r="C15151" t="s">
        <v>20452</v>
      </c>
      <c r="D15151">
        <v>9.35</v>
      </c>
      <c r="E15151">
        <v>25</v>
      </c>
      <c r="F15151" t="s">
        <v>18907</v>
      </c>
      <c r="G15151" t="s">
        <v>55</v>
      </c>
      <c r="H15151" t="s">
        <v>23</v>
      </c>
      <c r="I15151" t="s">
        <v>23729</v>
      </c>
      <c r="K15151"/>
      <c r="L15151" t="s">
        <v>23980</v>
      </c>
      <c r="M15151" t="s">
        <v>20396</v>
      </c>
      <c r="N15151">
        <v>4</v>
      </c>
      <c r="P15151" t="s">
        <v>20366</v>
      </c>
      <c r="Q15151" t="s">
        <v>23981</v>
      </c>
      <c r="S15151" t="s">
        <v>20368</v>
      </c>
    </row>
    <row r="15152" spans="1:19" hidden="1" x14ac:dyDescent="0.2">
      <c r="A15152">
        <v>3081</v>
      </c>
      <c r="B15152" t="s">
        <v>23982</v>
      </c>
      <c r="C15152" t="s">
        <v>20452</v>
      </c>
      <c r="D15152">
        <v>8.9499999999999993</v>
      </c>
      <c r="E15152">
        <v>25</v>
      </c>
      <c r="F15152" t="s">
        <v>1394</v>
      </c>
      <c r="G15152" t="s">
        <v>55</v>
      </c>
      <c r="H15152" t="s">
        <v>23</v>
      </c>
      <c r="I15152" t="s">
        <v>23729</v>
      </c>
      <c r="K15152"/>
      <c r="L15152" t="s">
        <v>23983</v>
      </c>
      <c r="M15152" t="s">
        <v>20396</v>
      </c>
      <c r="N15152">
        <v>4</v>
      </c>
      <c r="P15152" t="s">
        <v>20366</v>
      </c>
      <c r="Q15152" t="s">
        <v>23984</v>
      </c>
      <c r="S15152" t="s">
        <v>20368</v>
      </c>
    </row>
    <row r="15153" spans="1:19" hidden="1" x14ac:dyDescent="0.2">
      <c r="A15153">
        <v>3081</v>
      </c>
      <c r="B15153" t="s">
        <v>23982</v>
      </c>
      <c r="C15153" t="s">
        <v>20452</v>
      </c>
      <c r="D15153">
        <v>8.56</v>
      </c>
      <c r="E15153">
        <v>25</v>
      </c>
      <c r="F15153" t="s">
        <v>23132</v>
      </c>
      <c r="G15153" t="s">
        <v>55</v>
      </c>
      <c r="H15153" t="s">
        <v>46</v>
      </c>
      <c r="I15153" t="s">
        <v>219</v>
      </c>
      <c r="K15153"/>
      <c r="L15153" t="s">
        <v>23983</v>
      </c>
      <c r="M15153" t="s">
        <v>20396</v>
      </c>
      <c r="N15153">
        <v>4</v>
      </c>
      <c r="P15153" t="s">
        <v>20366</v>
      </c>
      <c r="Q15153" t="s">
        <v>23984</v>
      </c>
      <c r="S15153" t="s">
        <v>20368</v>
      </c>
    </row>
    <row r="15154" spans="1:19" hidden="1" x14ac:dyDescent="0.2">
      <c r="A15154">
        <v>3081</v>
      </c>
      <c r="B15154" t="s">
        <v>23982</v>
      </c>
      <c r="C15154" t="s">
        <v>20452</v>
      </c>
      <c r="D15154">
        <v>8.9700000000000006</v>
      </c>
      <c r="E15154">
        <v>25</v>
      </c>
      <c r="F15154" t="s">
        <v>23132</v>
      </c>
      <c r="G15154" t="s">
        <v>31</v>
      </c>
      <c r="H15154" t="s">
        <v>23</v>
      </c>
      <c r="I15154" t="s">
        <v>14686</v>
      </c>
      <c r="K15154"/>
      <c r="L15154" t="s">
        <v>23983</v>
      </c>
      <c r="M15154" t="s">
        <v>20396</v>
      </c>
      <c r="N15154">
        <v>4</v>
      </c>
      <c r="P15154" t="s">
        <v>20366</v>
      </c>
      <c r="Q15154" t="s">
        <v>23984</v>
      </c>
      <c r="S15154" t="s">
        <v>20368</v>
      </c>
    </row>
    <row r="15155" spans="1:19" hidden="1" x14ac:dyDescent="0.2">
      <c r="A15155">
        <v>3081</v>
      </c>
      <c r="B15155" t="s">
        <v>23982</v>
      </c>
      <c r="C15155" t="s">
        <v>20471</v>
      </c>
      <c r="D15155">
        <v>9.52</v>
      </c>
      <c r="E15155" t="s">
        <v>414</v>
      </c>
      <c r="F15155" t="s">
        <v>23132</v>
      </c>
      <c r="G15155" t="s">
        <v>31</v>
      </c>
      <c r="H15155" t="s">
        <v>23</v>
      </c>
      <c r="I15155" t="s">
        <v>14686</v>
      </c>
      <c r="K15155"/>
      <c r="L15155" t="s">
        <v>23983</v>
      </c>
      <c r="M15155" t="s">
        <v>20396</v>
      </c>
      <c r="N15155">
        <v>4</v>
      </c>
      <c r="P15155" t="s">
        <v>20366</v>
      </c>
      <c r="Q15155" t="s">
        <v>23984</v>
      </c>
      <c r="S15155" t="s">
        <v>20368</v>
      </c>
    </row>
    <row r="15156" spans="1:19" hidden="1" x14ac:dyDescent="0.2">
      <c r="A15156">
        <v>3082</v>
      </c>
      <c r="B15156" t="s">
        <v>23985</v>
      </c>
      <c r="C15156" t="s">
        <v>20452</v>
      </c>
      <c r="D15156">
        <v>8.26</v>
      </c>
      <c r="E15156">
        <v>20</v>
      </c>
      <c r="F15156" t="s">
        <v>11159</v>
      </c>
      <c r="G15156" t="s">
        <v>55</v>
      </c>
      <c r="H15156" t="s">
        <v>46</v>
      </c>
      <c r="I15156" t="s">
        <v>642</v>
      </c>
      <c r="K15156"/>
      <c r="L15156" t="s">
        <v>23986</v>
      </c>
      <c r="M15156" t="s">
        <v>26</v>
      </c>
      <c r="N15156">
        <v>2</v>
      </c>
      <c r="P15156" t="s">
        <v>20366</v>
      </c>
      <c r="Q15156" t="s">
        <v>23987</v>
      </c>
      <c r="S15156" t="s">
        <v>20368</v>
      </c>
    </row>
    <row r="15157" spans="1:19" hidden="1" x14ac:dyDescent="0.2">
      <c r="A15157">
        <v>3082</v>
      </c>
      <c r="B15157" t="s">
        <v>23985</v>
      </c>
      <c r="C15157" t="s">
        <v>20441</v>
      </c>
      <c r="D15157">
        <v>12.8</v>
      </c>
      <c r="E15157" t="s">
        <v>383</v>
      </c>
      <c r="F15157" t="s">
        <v>11159</v>
      </c>
      <c r="G15157" t="s">
        <v>55</v>
      </c>
      <c r="H15157" t="s">
        <v>23</v>
      </c>
      <c r="I15157" t="s">
        <v>642</v>
      </c>
      <c r="K15157"/>
      <c r="L15157" t="s">
        <v>23986</v>
      </c>
      <c r="M15157" t="s">
        <v>26</v>
      </c>
      <c r="N15157">
        <v>2</v>
      </c>
      <c r="P15157" t="s">
        <v>20366</v>
      </c>
      <c r="Q15157" t="s">
        <v>23987</v>
      </c>
      <c r="S15157" t="s">
        <v>20368</v>
      </c>
    </row>
    <row r="15158" spans="1:19" hidden="1" x14ac:dyDescent="0.2">
      <c r="A15158">
        <v>3082</v>
      </c>
      <c r="B15158" t="s">
        <v>23985</v>
      </c>
      <c r="C15158" t="s">
        <v>20452</v>
      </c>
      <c r="D15158">
        <v>8.5</v>
      </c>
      <c r="E15158" t="s">
        <v>23155</v>
      </c>
      <c r="F15158" t="s">
        <v>11159</v>
      </c>
      <c r="G15158" t="s">
        <v>55</v>
      </c>
      <c r="H15158" t="s">
        <v>23</v>
      </c>
      <c r="I15158" t="s">
        <v>3120</v>
      </c>
      <c r="K15158"/>
      <c r="L15158" t="s">
        <v>23986</v>
      </c>
      <c r="M15158" t="s">
        <v>26</v>
      </c>
      <c r="N15158">
        <v>2</v>
      </c>
      <c r="P15158" t="s">
        <v>20366</v>
      </c>
      <c r="Q15158" t="s">
        <v>23987</v>
      </c>
      <c r="S15158" t="s">
        <v>20368</v>
      </c>
    </row>
    <row r="15159" spans="1:19" hidden="1" x14ac:dyDescent="0.2">
      <c r="A15159">
        <v>3082</v>
      </c>
      <c r="B15159" t="s">
        <v>23985</v>
      </c>
      <c r="C15159" t="s">
        <v>20441</v>
      </c>
      <c r="D15159">
        <v>12.8</v>
      </c>
      <c r="E15159" t="s">
        <v>23155</v>
      </c>
      <c r="F15159" t="s">
        <v>11159</v>
      </c>
      <c r="G15159" t="s">
        <v>55</v>
      </c>
      <c r="H15159" t="s">
        <v>23</v>
      </c>
      <c r="I15159" t="s">
        <v>3120</v>
      </c>
      <c r="K15159"/>
      <c r="L15159" t="s">
        <v>23986</v>
      </c>
      <c r="M15159" t="s">
        <v>26</v>
      </c>
      <c r="N15159">
        <v>2</v>
      </c>
      <c r="P15159" t="s">
        <v>20366</v>
      </c>
      <c r="Q15159" t="s">
        <v>23987</v>
      </c>
      <c r="S15159" t="s">
        <v>20368</v>
      </c>
    </row>
    <row r="15160" spans="1:19" hidden="1" x14ac:dyDescent="0.2">
      <c r="A15160">
        <v>3082</v>
      </c>
      <c r="B15160" t="s">
        <v>23985</v>
      </c>
      <c r="C15160" t="s">
        <v>20452</v>
      </c>
      <c r="D15160">
        <v>8.26</v>
      </c>
      <c r="E15160">
        <v>30</v>
      </c>
      <c r="F15160" s="1" t="s">
        <v>23988</v>
      </c>
      <c r="G15160" t="s">
        <v>55</v>
      </c>
      <c r="H15160" t="s">
        <v>46</v>
      </c>
      <c r="I15160" t="s">
        <v>23989</v>
      </c>
      <c r="K15160"/>
      <c r="L15160" t="s">
        <v>23986</v>
      </c>
      <c r="M15160" t="s">
        <v>26</v>
      </c>
      <c r="N15160">
        <v>2</v>
      </c>
      <c r="P15160" t="s">
        <v>20366</v>
      </c>
      <c r="Q15160" t="s">
        <v>23987</v>
      </c>
      <c r="S15160" t="s">
        <v>20368</v>
      </c>
    </row>
    <row r="15161" spans="1:19" hidden="1" x14ac:dyDescent="0.2">
      <c r="A15161">
        <v>3082</v>
      </c>
      <c r="B15161" t="s">
        <v>23985</v>
      </c>
      <c r="C15161" t="s">
        <v>20441</v>
      </c>
      <c r="D15161">
        <v>12.16</v>
      </c>
      <c r="E15161">
        <v>30</v>
      </c>
      <c r="F15161" s="1" t="s">
        <v>23988</v>
      </c>
      <c r="G15161" t="s">
        <v>55</v>
      </c>
      <c r="H15161" t="s">
        <v>46</v>
      </c>
      <c r="I15161" t="s">
        <v>23989</v>
      </c>
      <c r="K15161"/>
      <c r="L15161" t="s">
        <v>23986</v>
      </c>
      <c r="M15161" t="s">
        <v>26</v>
      </c>
      <c r="N15161">
        <v>2</v>
      </c>
      <c r="P15161" t="s">
        <v>20366</v>
      </c>
      <c r="Q15161" t="s">
        <v>23987</v>
      </c>
      <c r="S15161" t="s">
        <v>20368</v>
      </c>
    </row>
    <row r="15162" spans="1:19" hidden="1" x14ac:dyDescent="0.2">
      <c r="A15162">
        <v>3082</v>
      </c>
      <c r="B15162" t="s">
        <v>23985</v>
      </c>
      <c r="C15162" t="s">
        <v>20452</v>
      </c>
      <c r="D15162">
        <v>8.1</v>
      </c>
      <c r="E15162">
        <v>25</v>
      </c>
      <c r="F15162" t="s">
        <v>1420</v>
      </c>
      <c r="G15162" t="s">
        <v>23184</v>
      </c>
      <c r="H15162" t="s">
        <v>23</v>
      </c>
      <c r="I15162" t="s">
        <v>23729</v>
      </c>
      <c r="K15162"/>
      <c r="L15162" t="s">
        <v>23986</v>
      </c>
      <c r="M15162" t="s">
        <v>26</v>
      </c>
      <c r="N15162">
        <v>2</v>
      </c>
      <c r="P15162" t="s">
        <v>20366</v>
      </c>
      <c r="Q15162" t="s">
        <v>23987</v>
      </c>
      <c r="S15162" t="s">
        <v>20368</v>
      </c>
    </row>
    <row r="15163" spans="1:19" hidden="1" x14ac:dyDescent="0.2">
      <c r="A15163">
        <v>3082</v>
      </c>
      <c r="B15163" t="s">
        <v>23985</v>
      </c>
      <c r="C15163" t="s">
        <v>20441</v>
      </c>
      <c r="D15163">
        <v>12.2</v>
      </c>
      <c r="E15163">
        <v>25</v>
      </c>
      <c r="F15163" t="s">
        <v>1420</v>
      </c>
      <c r="G15163" t="s">
        <v>23184</v>
      </c>
      <c r="H15163" t="s">
        <v>23</v>
      </c>
      <c r="I15163" t="s">
        <v>23729</v>
      </c>
      <c r="K15163"/>
      <c r="L15163" t="s">
        <v>23986</v>
      </c>
      <c r="M15163" t="s">
        <v>26</v>
      </c>
      <c r="N15163">
        <v>2</v>
      </c>
      <c r="P15163" t="s">
        <v>20366</v>
      </c>
      <c r="Q15163" t="s">
        <v>23987</v>
      </c>
      <c r="S15163" t="s">
        <v>20368</v>
      </c>
    </row>
    <row r="15164" spans="1:19" hidden="1" x14ac:dyDescent="0.2">
      <c r="A15164">
        <v>3083</v>
      </c>
      <c r="B15164" t="s">
        <v>23990</v>
      </c>
      <c r="C15164" t="s">
        <v>20452</v>
      </c>
      <c r="D15164">
        <v>8.39</v>
      </c>
      <c r="E15164">
        <v>20</v>
      </c>
      <c r="F15164" t="s">
        <v>23143</v>
      </c>
      <c r="G15164" t="s">
        <v>55</v>
      </c>
      <c r="H15164" t="s">
        <v>46</v>
      </c>
      <c r="I15164" t="s">
        <v>23991</v>
      </c>
      <c r="K15164"/>
      <c r="L15164" t="s">
        <v>23992</v>
      </c>
      <c r="M15164" t="s">
        <v>26</v>
      </c>
      <c r="N15164">
        <v>2</v>
      </c>
      <c r="P15164" t="s">
        <v>20366</v>
      </c>
      <c r="Q15164" t="s">
        <v>23993</v>
      </c>
      <c r="S15164" t="s">
        <v>20368</v>
      </c>
    </row>
    <row r="15165" spans="1:19" hidden="1" x14ac:dyDescent="0.2">
      <c r="A15165">
        <v>3083</v>
      </c>
      <c r="B15165" t="s">
        <v>23990</v>
      </c>
      <c r="C15165" t="s">
        <v>20441</v>
      </c>
      <c r="D15165">
        <v>11.4</v>
      </c>
      <c r="E15165" t="s">
        <v>383</v>
      </c>
      <c r="F15165" t="s">
        <v>23143</v>
      </c>
      <c r="G15165" t="s">
        <v>55</v>
      </c>
      <c r="H15165" t="s">
        <v>23</v>
      </c>
      <c r="I15165" t="s">
        <v>23991</v>
      </c>
      <c r="K15165"/>
      <c r="L15165" t="s">
        <v>23992</v>
      </c>
      <c r="M15165" t="s">
        <v>26</v>
      </c>
      <c r="N15165">
        <v>2</v>
      </c>
      <c r="P15165" t="s">
        <v>20366</v>
      </c>
      <c r="Q15165" t="s">
        <v>23993</v>
      </c>
      <c r="S15165" t="s">
        <v>20368</v>
      </c>
    </row>
    <row r="15166" spans="1:19" hidden="1" x14ac:dyDescent="0.2">
      <c r="A15166">
        <v>3086</v>
      </c>
      <c r="B15166" t="s">
        <v>23994</v>
      </c>
      <c r="C15166" t="s">
        <v>105</v>
      </c>
      <c r="D15166">
        <v>12.55</v>
      </c>
      <c r="E15166">
        <v>25</v>
      </c>
      <c r="F15166" t="s">
        <v>23491</v>
      </c>
      <c r="G15166" t="s">
        <v>31</v>
      </c>
      <c r="H15166" t="s">
        <v>46</v>
      </c>
      <c r="I15166" t="s">
        <v>23823</v>
      </c>
      <c r="K15166"/>
      <c r="L15166" t="s">
        <v>23995</v>
      </c>
      <c r="M15166" t="s">
        <v>21868</v>
      </c>
      <c r="N15166">
        <v>5</v>
      </c>
      <c r="O15166" t="s">
        <v>23996</v>
      </c>
      <c r="P15166" t="s">
        <v>20366</v>
      </c>
      <c r="Q15166" t="s">
        <v>23997</v>
      </c>
      <c r="S15166" t="s">
        <v>20368</v>
      </c>
    </row>
    <row r="15167" spans="1:19" hidden="1" x14ac:dyDescent="0.2">
      <c r="A15167">
        <v>3086</v>
      </c>
      <c r="B15167" t="s">
        <v>23994</v>
      </c>
      <c r="C15167" t="s">
        <v>105</v>
      </c>
      <c r="D15167">
        <v>12.44</v>
      </c>
      <c r="E15167" t="s">
        <v>414</v>
      </c>
      <c r="F15167" t="s">
        <v>23998</v>
      </c>
      <c r="G15167" t="s">
        <v>31</v>
      </c>
      <c r="H15167" t="s">
        <v>46</v>
      </c>
      <c r="I15167" t="s">
        <v>23823</v>
      </c>
      <c r="K15167"/>
      <c r="L15167" t="s">
        <v>23995</v>
      </c>
      <c r="M15167" t="s">
        <v>21868</v>
      </c>
      <c r="N15167">
        <v>5</v>
      </c>
      <c r="O15167" t="s">
        <v>23996</v>
      </c>
      <c r="P15167" t="s">
        <v>20366</v>
      </c>
      <c r="Q15167" t="s">
        <v>23997</v>
      </c>
      <c r="S15167" t="s">
        <v>20368</v>
      </c>
    </row>
    <row r="15168" spans="1:19" hidden="1" x14ac:dyDescent="0.2">
      <c r="A15168">
        <v>3088</v>
      </c>
      <c r="B15168" t="s">
        <v>23999</v>
      </c>
      <c r="C15168" t="s">
        <v>105</v>
      </c>
      <c r="D15168">
        <v>10.95</v>
      </c>
      <c r="E15168">
        <v>20</v>
      </c>
      <c r="F15168" t="s">
        <v>23491</v>
      </c>
      <c r="G15168" t="s">
        <v>31</v>
      </c>
      <c r="H15168" t="s">
        <v>46</v>
      </c>
      <c r="I15168" t="s">
        <v>7635</v>
      </c>
      <c r="K15168"/>
      <c r="L15168" t="s">
        <v>24000</v>
      </c>
      <c r="M15168" t="s">
        <v>26</v>
      </c>
      <c r="N15168">
        <v>2</v>
      </c>
      <c r="P15168" t="s">
        <v>20366</v>
      </c>
      <c r="Q15168" t="s">
        <v>24001</v>
      </c>
      <c r="S15168" t="s">
        <v>20368</v>
      </c>
    </row>
    <row r="15169" spans="1:19" hidden="1" x14ac:dyDescent="0.2">
      <c r="A15169">
        <v>3089</v>
      </c>
      <c r="B15169" t="s">
        <v>24002</v>
      </c>
      <c r="C15169" t="s">
        <v>105</v>
      </c>
      <c r="D15169">
        <v>8.8000000000000007</v>
      </c>
      <c r="E15169" t="s">
        <v>363</v>
      </c>
      <c r="F15169" t="s">
        <v>23828</v>
      </c>
      <c r="G15169" t="s">
        <v>31</v>
      </c>
      <c r="H15169" t="s">
        <v>23</v>
      </c>
      <c r="I15169" t="s">
        <v>1345</v>
      </c>
      <c r="K15169"/>
      <c r="L15169" t="s">
        <v>24003</v>
      </c>
      <c r="M15169" t="s">
        <v>20396</v>
      </c>
      <c r="N15169">
        <v>4</v>
      </c>
      <c r="P15169" t="s">
        <v>20366</v>
      </c>
      <c r="Q15169" t="s">
        <v>24004</v>
      </c>
      <c r="S15169" t="s">
        <v>20368</v>
      </c>
    </row>
    <row r="15170" spans="1:19" hidden="1" x14ac:dyDescent="0.2">
      <c r="A15170">
        <v>3090</v>
      </c>
      <c r="B15170" t="s">
        <v>24005</v>
      </c>
      <c r="C15170" t="s">
        <v>105</v>
      </c>
      <c r="D15170">
        <v>8.1999999999999993</v>
      </c>
      <c r="E15170" t="s">
        <v>363</v>
      </c>
      <c r="F15170" t="s">
        <v>23832</v>
      </c>
      <c r="G15170" t="s">
        <v>31</v>
      </c>
      <c r="H15170" t="s">
        <v>23</v>
      </c>
      <c r="I15170" t="s">
        <v>1345</v>
      </c>
      <c r="K15170"/>
      <c r="L15170" t="s">
        <v>24006</v>
      </c>
      <c r="M15170" t="s">
        <v>26</v>
      </c>
      <c r="N15170">
        <v>2</v>
      </c>
      <c r="P15170" t="s">
        <v>20366</v>
      </c>
      <c r="Q15170" t="s">
        <v>24007</v>
      </c>
      <c r="S15170" t="s">
        <v>20368</v>
      </c>
    </row>
    <row r="15171" spans="1:19" hidden="1" x14ac:dyDescent="0.2">
      <c r="A15171">
        <v>3093</v>
      </c>
      <c r="B15171" t="s">
        <v>24008</v>
      </c>
      <c r="C15171" t="s">
        <v>105</v>
      </c>
      <c r="D15171">
        <v>7.8</v>
      </c>
      <c r="E15171" t="s">
        <v>363</v>
      </c>
      <c r="F15171" t="s">
        <v>23828</v>
      </c>
      <c r="G15171" t="s">
        <v>31</v>
      </c>
      <c r="H15171" t="s">
        <v>23</v>
      </c>
      <c r="I15171" t="s">
        <v>1345</v>
      </c>
      <c r="K15171"/>
      <c r="L15171" t="s">
        <v>24009</v>
      </c>
      <c r="M15171" t="s">
        <v>26</v>
      </c>
      <c r="N15171">
        <v>2</v>
      </c>
      <c r="P15171" t="s">
        <v>20366</v>
      </c>
      <c r="Q15171" t="s">
        <v>24010</v>
      </c>
      <c r="S15171" t="s">
        <v>20368</v>
      </c>
    </row>
    <row r="15172" spans="1:19" hidden="1" x14ac:dyDescent="0.2">
      <c r="A15172">
        <v>3094</v>
      </c>
      <c r="B15172" t="s">
        <v>24011</v>
      </c>
      <c r="C15172" t="s">
        <v>105</v>
      </c>
      <c r="D15172">
        <v>7.8</v>
      </c>
      <c r="E15172" t="s">
        <v>363</v>
      </c>
      <c r="F15172" t="s">
        <v>23832</v>
      </c>
      <c r="G15172" t="s">
        <v>31</v>
      </c>
      <c r="H15172" t="s">
        <v>23</v>
      </c>
      <c r="I15172" t="s">
        <v>1345</v>
      </c>
      <c r="K15172"/>
      <c r="L15172" t="s">
        <v>24012</v>
      </c>
      <c r="M15172" t="s">
        <v>20396</v>
      </c>
      <c r="N15172">
        <v>4</v>
      </c>
      <c r="P15172" t="s">
        <v>20366</v>
      </c>
      <c r="Q15172" t="s">
        <v>24013</v>
      </c>
      <c r="S15172" t="s">
        <v>20368</v>
      </c>
    </row>
    <row r="15173" spans="1:19" hidden="1" x14ac:dyDescent="0.2">
      <c r="A15173">
        <v>3095</v>
      </c>
      <c r="B15173" t="s">
        <v>1959</v>
      </c>
      <c r="C15173" t="s">
        <v>105</v>
      </c>
      <c r="D15173">
        <v>9.75</v>
      </c>
      <c r="E15173">
        <v>25</v>
      </c>
      <c r="F15173" t="s">
        <v>20713</v>
      </c>
      <c r="G15173" t="s">
        <v>55</v>
      </c>
      <c r="H15173" t="s">
        <v>46</v>
      </c>
      <c r="I15173" t="s">
        <v>5864</v>
      </c>
      <c r="K15173"/>
      <c r="L15173" t="s">
        <v>24014</v>
      </c>
      <c r="M15173" t="s">
        <v>20396</v>
      </c>
      <c r="N15173">
        <v>4</v>
      </c>
      <c r="P15173" t="s">
        <v>20366</v>
      </c>
      <c r="Q15173" t="s">
        <v>24015</v>
      </c>
      <c r="S15173" t="s">
        <v>20368</v>
      </c>
    </row>
    <row r="15174" spans="1:19" hidden="1" x14ac:dyDescent="0.2">
      <c r="A15174">
        <v>3095</v>
      </c>
      <c r="B15174" t="s">
        <v>1959</v>
      </c>
      <c r="C15174" t="s">
        <v>105</v>
      </c>
      <c r="D15174">
        <v>10.050000000000001</v>
      </c>
      <c r="E15174">
        <v>20</v>
      </c>
      <c r="F15174" t="s">
        <v>20851</v>
      </c>
      <c r="G15174" t="s">
        <v>144</v>
      </c>
      <c r="H15174" t="s">
        <v>23</v>
      </c>
      <c r="I15174" t="s">
        <v>17690</v>
      </c>
      <c r="K15174"/>
      <c r="L15174" t="s">
        <v>24014</v>
      </c>
      <c r="M15174" t="s">
        <v>20396</v>
      </c>
      <c r="N15174">
        <v>4</v>
      </c>
      <c r="P15174" t="s">
        <v>20366</v>
      </c>
      <c r="Q15174" t="s">
        <v>24015</v>
      </c>
      <c r="S15174" t="s">
        <v>20368</v>
      </c>
    </row>
    <row r="15175" spans="1:19" hidden="1" x14ac:dyDescent="0.2">
      <c r="A15175">
        <v>3096</v>
      </c>
      <c r="B15175" t="s">
        <v>1968</v>
      </c>
      <c r="C15175" t="s">
        <v>105</v>
      </c>
      <c r="D15175">
        <v>9.86</v>
      </c>
      <c r="E15175">
        <v>25</v>
      </c>
      <c r="F15175" t="s">
        <v>20713</v>
      </c>
      <c r="G15175" t="s">
        <v>55</v>
      </c>
      <c r="H15175" t="s">
        <v>46</v>
      </c>
      <c r="I15175" t="s">
        <v>5864</v>
      </c>
      <c r="K15175"/>
      <c r="L15175" t="s">
        <v>24016</v>
      </c>
      <c r="M15175" t="s">
        <v>20396</v>
      </c>
      <c r="N15175">
        <v>4</v>
      </c>
      <c r="P15175" t="s">
        <v>20366</v>
      </c>
      <c r="Q15175" t="s">
        <v>24017</v>
      </c>
      <c r="S15175" t="s">
        <v>20368</v>
      </c>
    </row>
    <row r="15176" spans="1:19" hidden="1" x14ac:dyDescent="0.2">
      <c r="A15176">
        <v>3096</v>
      </c>
      <c r="B15176" t="s">
        <v>1968</v>
      </c>
      <c r="C15176" t="s">
        <v>105</v>
      </c>
      <c r="D15176">
        <v>9.9600000000000009</v>
      </c>
      <c r="E15176">
        <v>20</v>
      </c>
      <c r="F15176" t="s">
        <v>20851</v>
      </c>
      <c r="G15176" t="s">
        <v>144</v>
      </c>
      <c r="H15176" t="s">
        <v>23</v>
      </c>
      <c r="I15176" t="s">
        <v>17690</v>
      </c>
      <c r="K15176"/>
      <c r="L15176" t="s">
        <v>24016</v>
      </c>
      <c r="M15176" t="s">
        <v>20396</v>
      </c>
      <c r="N15176">
        <v>4</v>
      </c>
      <c r="P15176" t="s">
        <v>20366</v>
      </c>
      <c r="Q15176" t="s">
        <v>24017</v>
      </c>
      <c r="S15176" t="s">
        <v>20368</v>
      </c>
    </row>
    <row r="15177" spans="1:19" hidden="1" x14ac:dyDescent="0.2">
      <c r="A15177">
        <v>3097</v>
      </c>
      <c r="B15177" t="s">
        <v>1972</v>
      </c>
      <c r="C15177" t="s">
        <v>105</v>
      </c>
      <c r="D15177">
        <v>10.46</v>
      </c>
      <c r="E15177">
        <v>25</v>
      </c>
      <c r="F15177" t="s">
        <v>20587</v>
      </c>
      <c r="G15177" t="s">
        <v>55</v>
      </c>
      <c r="H15177" t="s">
        <v>46</v>
      </c>
      <c r="I15177" t="s">
        <v>5864</v>
      </c>
      <c r="K15177"/>
      <c r="L15177" t="s">
        <v>24018</v>
      </c>
      <c r="M15177" t="s">
        <v>20396</v>
      </c>
      <c r="N15177">
        <v>4</v>
      </c>
      <c r="P15177" t="s">
        <v>20366</v>
      </c>
      <c r="Q15177" t="s">
        <v>24019</v>
      </c>
      <c r="S15177" t="s">
        <v>20368</v>
      </c>
    </row>
    <row r="15178" spans="1:19" hidden="1" x14ac:dyDescent="0.2">
      <c r="A15178">
        <v>3097</v>
      </c>
      <c r="B15178" t="s">
        <v>1972</v>
      </c>
      <c r="C15178" t="s">
        <v>105</v>
      </c>
      <c r="D15178">
        <v>10.44</v>
      </c>
      <c r="E15178">
        <v>25</v>
      </c>
      <c r="F15178" t="s">
        <v>20587</v>
      </c>
      <c r="G15178" t="s">
        <v>55</v>
      </c>
      <c r="H15178" t="s">
        <v>46</v>
      </c>
      <c r="I15178" t="s">
        <v>5523</v>
      </c>
      <c r="K15178"/>
      <c r="L15178" t="s">
        <v>24018</v>
      </c>
      <c r="M15178" t="s">
        <v>20396</v>
      </c>
      <c r="N15178">
        <v>4</v>
      </c>
      <c r="P15178" t="s">
        <v>20366</v>
      </c>
      <c r="Q15178" t="s">
        <v>24019</v>
      </c>
      <c r="S15178" t="s">
        <v>20368</v>
      </c>
    </row>
    <row r="15179" spans="1:19" hidden="1" x14ac:dyDescent="0.2">
      <c r="A15179">
        <v>3098</v>
      </c>
      <c r="B15179" t="s">
        <v>3564</v>
      </c>
      <c r="C15179" t="s">
        <v>20783</v>
      </c>
      <c r="D15179">
        <v>11.49</v>
      </c>
      <c r="G15179" t="s">
        <v>1440</v>
      </c>
      <c r="I15179" t="s">
        <v>24020</v>
      </c>
      <c r="K15179"/>
      <c r="L15179" t="s">
        <v>24021</v>
      </c>
      <c r="M15179" t="s">
        <v>21480</v>
      </c>
      <c r="N15179">
        <v>4</v>
      </c>
      <c r="O15179" t="s">
        <v>24022</v>
      </c>
      <c r="P15179" t="s">
        <v>20366</v>
      </c>
      <c r="Q15179" t="s">
        <v>24023</v>
      </c>
      <c r="S15179" t="s">
        <v>20368</v>
      </c>
    </row>
    <row r="15180" spans="1:19" hidden="1" x14ac:dyDescent="0.2">
      <c r="A15180">
        <v>3099</v>
      </c>
      <c r="B15180" t="s">
        <v>3567</v>
      </c>
      <c r="C15180" t="s">
        <v>24024</v>
      </c>
      <c r="D15180">
        <v>1.75</v>
      </c>
      <c r="G15180" t="s">
        <v>1440</v>
      </c>
      <c r="I15180" t="s">
        <v>21108</v>
      </c>
      <c r="K15180"/>
      <c r="L15180" t="s">
        <v>24025</v>
      </c>
      <c r="M15180" t="s">
        <v>21480</v>
      </c>
      <c r="N15180">
        <v>4</v>
      </c>
      <c r="O15180" t="s">
        <v>24026</v>
      </c>
      <c r="P15180" t="s">
        <v>20366</v>
      </c>
      <c r="Q15180" t="s">
        <v>24027</v>
      </c>
      <c r="S15180" t="s">
        <v>20368</v>
      </c>
    </row>
    <row r="15181" spans="1:19" hidden="1" x14ac:dyDescent="0.2">
      <c r="A15181">
        <v>3099</v>
      </c>
      <c r="B15181" t="s">
        <v>3567</v>
      </c>
      <c r="C15181" t="s">
        <v>24028</v>
      </c>
      <c r="D15181">
        <v>3.57</v>
      </c>
      <c r="G15181" t="s">
        <v>1440</v>
      </c>
      <c r="I15181" t="s">
        <v>21108</v>
      </c>
      <c r="K15181"/>
      <c r="L15181" t="s">
        <v>24025</v>
      </c>
      <c r="M15181" t="s">
        <v>21480</v>
      </c>
      <c r="N15181">
        <v>4</v>
      </c>
      <c r="O15181" t="s">
        <v>24026</v>
      </c>
      <c r="P15181" t="s">
        <v>20366</v>
      </c>
      <c r="Q15181" t="s">
        <v>24027</v>
      </c>
      <c r="S15181" t="s">
        <v>20368</v>
      </c>
    </row>
    <row r="15182" spans="1:19" hidden="1" x14ac:dyDescent="0.2">
      <c r="A15182">
        <v>3099</v>
      </c>
      <c r="B15182" t="s">
        <v>3567</v>
      </c>
      <c r="C15182" t="s">
        <v>24029</v>
      </c>
      <c r="D15182">
        <v>10.75</v>
      </c>
      <c r="G15182" t="s">
        <v>1440</v>
      </c>
      <c r="I15182" t="s">
        <v>21108</v>
      </c>
      <c r="K15182"/>
      <c r="L15182" t="s">
        <v>24025</v>
      </c>
      <c r="M15182" t="s">
        <v>21480</v>
      </c>
      <c r="N15182">
        <v>4</v>
      </c>
      <c r="O15182" t="s">
        <v>24026</v>
      </c>
      <c r="P15182" t="s">
        <v>20366</v>
      </c>
      <c r="Q15182" t="s">
        <v>24027</v>
      </c>
      <c r="S15182" t="s">
        <v>20368</v>
      </c>
    </row>
    <row r="15183" spans="1:19" hidden="1" x14ac:dyDescent="0.2">
      <c r="A15183">
        <v>3101</v>
      </c>
      <c r="B15183" t="s">
        <v>24030</v>
      </c>
      <c r="C15183" t="s">
        <v>105</v>
      </c>
      <c r="D15183">
        <v>5.85</v>
      </c>
      <c r="E15183">
        <v>25</v>
      </c>
      <c r="F15183" t="s">
        <v>6671</v>
      </c>
      <c r="G15183" t="s">
        <v>55</v>
      </c>
      <c r="H15183" t="s">
        <v>46</v>
      </c>
      <c r="I15183" t="s">
        <v>277</v>
      </c>
      <c r="K15183"/>
      <c r="L15183" t="s">
        <v>24031</v>
      </c>
      <c r="M15183" t="s">
        <v>26</v>
      </c>
      <c r="N15183">
        <v>2</v>
      </c>
      <c r="P15183" t="s">
        <v>20366</v>
      </c>
      <c r="Q15183" t="s">
        <v>24032</v>
      </c>
      <c r="S15183" t="s">
        <v>20368</v>
      </c>
    </row>
    <row r="15184" spans="1:19" hidden="1" x14ac:dyDescent="0.2">
      <c r="A15184">
        <v>3102</v>
      </c>
      <c r="B15184" t="s">
        <v>24033</v>
      </c>
      <c r="C15184" t="s">
        <v>21043</v>
      </c>
      <c r="D15184">
        <v>9.6300000000000008</v>
      </c>
      <c r="F15184" t="s">
        <v>21009</v>
      </c>
      <c r="G15184" t="s">
        <v>55</v>
      </c>
      <c r="H15184" t="s">
        <v>23</v>
      </c>
      <c r="I15184" t="s">
        <v>21691</v>
      </c>
      <c r="K15184"/>
      <c r="L15184" t="s">
        <v>24034</v>
      </c>
      <c r="M15184" t="s">
        <v>20396</v>
      </c>
      <c r="N15184">
        <v>4</v>
      </c>
      <c r="P15184" t="s">
        <v>20366</v>
      </c>
      <c r="Q15184" t="s">
        <v>24035</v>
      </c>
      <c r="S15184" t="s">
        <v>20368</v>
      </c>
    </row>
    <row r="15185" spans="1:19" hidden="1" x14ac:dyDescent="0.2">
      <c r="A15185">
        <v>3103</v>
      </c>
      <c r="B15185" t="s">
        <v>24036</v>
      </c>
      <c r="C15185" t="s">
        <v>105</v>
      </c>
      <c r="D15185">
        <v>7.7</v>
      </c>
      <c r="E15185">
        <v>20</v>
      </c>
      <c r="F15185" t="s">
        <v>24037</v>
      </c>
      <c r="G15185" t="s">
        <v>55</v>
      </c>
      <c r="H15185" t="s">
        <v>23</v>
      </c>
      <c r="I15185" t="s">
        <v>23151</v>
      </c>
      <c r="K15185"/>
      <c r="L15185" t="s">
        <v>24038</v>
      </c>
      <c r="M15185" t="s">
        <v>26</v>
      </c>
      <c r="N15185">
        <v>2</v>
      </c>
      <c r="P15185" t="s">
        <v>20366</v>
      </c>
      <c r="Q15185" t="s">
        <v>24039</v>
      </c>
      <c r="S15185" t="s">
        <v>20368</v>
      </c>
    </row>
    <row r="15186" spans="1:19" hidden="1" x14ac:dyDescent="0.2">
      <c r="A15186">
        <v>3103</v>
      </c>
      <c r="B15186" t="s">
        <v>24036</v>
      </c>
      <c r="C15186" t="s">
        <v>20452</v>
      </c>
      <c r="D15186">
        <v>10.5</v>
      </c>
      <c r="E15186">
        <v>20</v>
      </c>
      <c r="F15186" t="s">
        <v>24037</v>
      </c>
      <c r="G15186" t="s">
        <v>55</v>
      </c>
      <c r="H15186" t="s">
        <v>23</v>
      </c>
      <c r="I15186" t="s">
        <v>23151</v>
      </c>
      <c r="K15186"/>
      <c r="L15186" t="s">
        <v>24038</v>
      </c>
      <c r="M15186" t="s">
        <v>26</v>
      </c>
      <c r="N15186">
        <v>2</v>
      </c>
      <c r="P15186" t="s">
        <v>20366</v>
      </c>
      <c r="Q15186" t="s">
        <v>24039</v>
      </c>
      <c r="S15186" t="s">
        <v>20368</v>
      </c>
    </row>
    <row r="15187" spans="1:19" hidden="1" x14ac:dyDescent="0.2">
      <c r="A15187">
        <v>3103</v>
      </c>
      <c r="B15187" t="s">
        <v>24036</v>
      </c>
      <c r="C15187" t="s">
        <v>20441</v>
      </c>
      <c r="D15187">
        <v>11.9</v>
      </c>
      <c r="E15187">
        <v>20</v>
      </c>
      <c r="F15187" t="s">
        <v>24037</v>
      </c>
      <c r="G15187" t="s">
        <v>55</v>
      </c>
      <c r="H15187" t="s">
        <v>23</v>
      </c>
      <c r="I15187" t="s">
        <v>23151</v>
      </c>
      <c r="K15187"/>
      <c r="L15187" t="s">
        <v>24038</v>
      </c>
      <c r="M15187" t="s">
        <v>26</v>
      </c>
      <c r="N15187">
        <v>2</v>
      </c>
      <c r="P15187" t="s">
        <v>20366</v>
      </c>
      <c r="Q15187" t="s">
        <v>24039</v>
      </c>
      <c r="S15187" t="s">
        <v>20368</v>
      </c>
    </row>
    <row r="15188" spans="1:19" hidden="1" x14ac:dyDescent="0.2">
      <c r="A15188">
        <v>3104</v>
      </c>
      <c r="B15188" t="s">
        <v>24040</v>
      </c>
      <c r="C15188" t="s">
        <v>105</v>
      </c>
      <c r="D15188">
        <v>8.1199999999999992</v>
      </c>
      <c r="E15188">
        <v>20</v>
      </c>
      <c r="F15188" t="s">
        <v>23150</v>
      </c>
      <c r="G15188" t="s">
        <v>55</v>
      </c>
      <c r="H15188" t="s">
        <v>23</v>
      </c>
      <c r="I15188" t="s">
        <v>23151</v>
      </c>
      <c r="K15188"/>
      <c r="L15188" t="s">
        <v>24041</v>
      </c>
      <c r="M15188" t="s">
        <v>20396</v>
      </c>
      <c r="N15188">
        <v>4</v>
      </c>
      <c r="P15188" t="s">
        <v>20366</v>
      </c>
      <c r="Q15188" t="s">
        <v>24042</v>
      </c>
      <c r="S15188" t="s">
        <v>20368</v>
      </c>
    </row>
    <row r="15189" spans="1:19" hidden="1" x14ac:dyDescent="0.2">
      <c r="A15189">
        <v>3104</v>
      </c>
      <c r="B15189" t="s">
        <v>24040</v>
      </c>
      <c r="C15189" t="s">
        <v>20452</v>
      </c>
      <c r="D15189">
        <v>10.65</v>
      </c>
      <c r="E15189">
        <v>20</v>
      </c>
      <c r="F15189" t="s">
        <v>23150</v>
      </c>
      <c r="G15189" t="s">
        <v>55</v>
      </c>
      <c r="H15189" t="s">
        <v>23</v>
      </c>
      <c r="I15189" t="s">
        <v>23151</v>
      </c>
      <c r="K15189"/>
      <c r="L15189" t="s">
        <v>24041</v>
      </c>
      <c r="M15189" t="s">
        <v>20396</v>
      </c>
      <c r="N15189">
        <v>4</v>
      </c>
      <c r="P15189" t="s">
        <v>20366</v>
      </c>
      <c r="Q15189" t="s">
        <v>24042</v>
      </c>
      <c r="S15189" t="s">
        <v>20368</v>
      </c>
    </row>
    <row r="15190" spans="1:19" hidden="1" x14ac:dyDescent="0.2">
      <c r="A15190">
        <v>3104</v>
      </c>
      <c r="B15190" t="s">
        <v>24040</v>
      </c>
      <c r="C15190" t="s">
        <v>20441</v>
      </c>
      <c r="D15190">
        <v>12.11</v>
      </c>
      <c r="E15190">
        <v>20</v>
      </c>
      <c r="F15190" t="s">
        <v>23150</v>
      </c>
      <c r="G15190" t="s">
        <v>55</v>
      </c>
      <c r="H15190" t="s">
        <v>23</v>
      </c>
      <c r="I15190" t="s">
        <v>23151</v>
      </c>
      <c r="K15190"/>
      <c r="L15190" t="s">
        <v>24041</v>
      </c>
      <c r="M15190" t="s">
        <v>20396</v>
      </c>
      <c r="N15190">
        <v>4</v>
      </c>
      <c r="P15190" t="s">
        <v>20366</v>
      </c>
      <c r="Q15190" t="s">
        <v>24042</v>
      </c>
      <c r="S15190" t="s">
        <v>20368</v>
      </c>
    </row>
    <row r="15191" spans="1:19" hidden="1" x14ac:dyDescent="0.2">
      <c r="A15191">
        <v>3105</v>
      </c>
      <c r="B15191" t="s">
        <v>1781</v>
      </c>
      <c r="C15191" t="s">
        <v>105</v>
      </c>
      <c r="D15191">
        <v>8.09</v>
      </c>
      <c r="E15191">
        <v>20</v>
      </c>
      <c r="F15191" t="s">
        <v>24037</v>
      </c>
      <c r="G15191" t="s">
        <v>55</v>
      </c>
      <c r="H15191" t="s">
        <v>23</v>
      </c>
      <c r="I15191" t="s">
        <v>23151</v>
      </c>
      <c r="K15191"/>
      <c r="L15191" t="s">
        <v>24043</v>
      </c>
      <c r="M15191" t="s">
        <v>20396</v>
      </c>
      <c r="N15191">
        <v>4</v>
      </c>
      <c r="P15191" t="s">
        <v>20366</v>
      </c>
      <c r="Q15191" t="s">
        <v>24044</v>
      </c>
      <c r="S15191" t="s">
        <v>20368</v>
      </c>
    </row>
    <row r="15192" spans="1:19" hidden="1" x14ac:dyDescent="0.2">
      <c r="A15192">
        <v>3105</v>
      </c>
      <c r="B15192" t="s">
        <v>1781</v>
      </c>
      <c r="C15192" t="s">
        <v>20452</v>
      </c>
      <c r="D15192">
        <v>9.35</v>
      </c>
      <c r="E15192">
        <v>20</v>
      </c>
      <c r="F15192" t="s">
        <v>24037</v>
      </c>
      <c r="G15192" t="s">
        <v>55</v>
      </c>
      <c r="H15192" t="s">
        <v>23</v>
      </c>
      <c r="I15192" t="s">
        <v>23151</v>
      </c>
      <c r="K15192"/>
      <c r="L15192" t="s">
        <v>24043</v>
      </c>
      <c r="M15192" t="s">
        <v>20396</v>
      </c>
      <c r="N15192">
        <v>4</v>
      </c>
      <c r="P15192" t="s">
        <v>20366</v>
      </c>
      <c r="Q15192" t="s">
        <v>24044</v>
      </c>
      <c r="S15192" t="s">
        <v>20368</v>
      </c>
    </row>
    <row r="15193" spans="1:19" hidden="1" x14ac:dyDescent="0.2">
      <c r="A15193">
        <v>3105</v>
      </c>
      <c r="B15193" t="s">
        <v>1781</v>
      </c>
      <c r="C15193" t="s">
        <v>20441</v>
      </c>
      <c r="D15193">
        <v>11.58</v>
      </c>
      <c r="E15193">
        <v>20</v>
      </c>
      <c r="F15193" t="s">
        <v>24037</v>
      </c>
      <c r="G15193" t="s">
        <v>55</v>
      </c>
      <c r="H15193" t="s">
        <v>23</v>
      </c>
      <c r="I15193" t="s">
        <v>23151</v>
      </c>
      <c r="K15193"/>
      <c r="L15193" t="s">
        <v>24043</v>
      </c>
      <c r="M15193" t="s">
        <v>20396</v>
      </c>
      <c r="N15193">
        <v>4</v>
      </c>
      <c r="P15193" t="s">
        <v>20366</v>
      </c>
      <c r="Q15193" t="s">
        <v>24044</v>
      </c>
      <c r="S15193" t="s">
        <v>20368</v>
      </c>
    </row>
    <row r="15194" spans="1:19" hidden="1" x14ac:dyDescent="0.2">
      <c r="A15194">
        <v>3106</v>
      </c>
      <c r="B15194" t="s">
        <v>1778</v>
      </c>
      <c r="C15194" t="s">
        <v>105</v>
      </c>
      <c r="D15194">
        <v>7.91</v>
      </c>
      <c r="E15194">
        <v>20</v>
      </c>
      <c r="F15194" t="s">
        <v>24037</v>
      </c>
      <c r="G15194" t="s">
        <v>55</v>
      </c>
      <c r="H15194" t="s">
        <v>23</v>
      </c>
      <c r="I15194" t="s">
        <v>23151</v>
      </c>
      <c r="K15194"/>
      <c r="L15194" t="s">
        <v>24045</v>
      </c>
      <c r="M15194" t="s">
        <v>20396</v>
      </c>
      <c r="N15194">
        <v>4</v>
      </c>
      <c r="P15194" t="s">
        <v>20366</v>
      </c>
      <c r="Q15194" t="s">
        <v>24046</v>
      </c>
      <c r="S15194" t="s">
        <v>20368</v>
      </c>
    </row>
    <row r="15195" spans="1:19" hidden="1" x14ac:dyDescent="0.2">
      <c r="A15195">
        <v>3106</v>
      </c>
      <c r="B15195" t="s">
        <v>1778</v>
      </c>
      <c r="C15195" t="s">
        <v>20452</v>
      </c>
      <c r="D15195">
        <v>9.16</v>
      </c>
      <c r="E15195">
        <v>20</v>
      </c>
      <c r="F15195" t="s">
        <v>24037</v>
      </c>
      <c r="G15195" t="s">
        <v>55</v>
      </c>
      <c r="H15195" t="s">
        <v>23</v>
      </c>
      <c r="I15195" t="s">
        <v>23151</v>
      </c>
      <c r="K15195"/>
      <c r="L15195" t="s">
        <v>24045</v>
      </c>
      <c r="M15195" t="s">
        <v>20396</v>
      </c>
      <c r="N15195">
        <v>4</v>
      </c>
      <c r="P15195" t="s">
        <v>20366</v>
      </c>
      <c r="Q15195" t="s">
        <v>24046</v>
      </c>
      <c r="S15195" t="s">
        <v>20368</v>
      </c>
    </row>
    <row r="15196" spans="1:19" hidden="1" x14ac:dyDescent="0.2">
      <c r="A15196">
        <v>3106</v>
      </c>
      <c r="B15196" t="s">
        <v>1778</v>
      </c>
      <c r="C15196" t="s">
        <v>20441</v>
      </c>
      <c r="D15196">
        <v>11.24</v>
      </c>
      <c r="E15196">
        <v>20</v>
      </c>
      <c r="F15196" t="s">
        <v>24037</v>
      </c>
      <c r="G15196" t="s">
        <v>55</v>
      </c>
      <c r="H15196" t="s">
        <v>23</v>
      </c>
      <c r="I15196" t="s">
        <v>23151</v>
      </c>
      <c r="K15196"/>
      <c r="L15196" t="s">
        <v>24045</v>
      </c>
      <c r="M15196" t="s">
        <v>20396</v>
      </c>
      <c r="N15196">
        <v>4</v>
      </c>
      <c r="P15196" t="s">
        <v>20366</v>
      </c>
      <c r="Q15196" t="s">
        <v>24046</v>
      </c>
      <c r="S15196" t="s">
        <v>20368</v>
      </c>
    </row>
    <row r="15197" spans="1:19" hidden="1" x14ac:dyDescent="0.2">
      <c r="A15197">
        <v>3107</v>
      </c>
      <c r="B15197" t="s">
        <v>24047</v>
      </c>
      <c r="C15197" t="s">
        <v>105</v>
      </c>
      <c r="D15197">
        <v>7.88</v>
      </c>
      <c r="E15197">
        <v>20</v>
      </c>
      <c r="F15197" t="s">
        <v>23150</v>
      </c>
      <c r="G15197" t="s">
        <v>55</v>
      </c>
      <c r="H15197" t="s">
        <v>23</v>
      </c>
      <c r="I15197" t="s">
        <v>23151</v>
      </c>
      <c r="K15197"/>
      <c r="L15197" t="s">
        <v>24048</v>
      </c>
      <c r="M15197" t="s">
        <v>20719</v>
      </c>
      <c r="N15197">
        <v>3</v>
      </c>
      <c r="P15197" t="s">
        <v>20366</v>
      </c>
      <c r="Q15197" t="s">
        <v>24049</v>
      </c>
      <c r="S15197" t="s">
        <v>20368</v>
      </c>
    </row>
    <row r="15198" spans="1:19" hidden="1" x14ac:dyDescent="0.2">
      <c r="A15198">
        <v>3107</v>
      </c>
      <c r="B15198" t="s">
        <v>24047</v>
      </c>
      <c r="C15198" t="s">
        <v>20452</v>
      </c>
      <c r="D15198">
        <v>9.23</v>
      </c>
      <c r="E15198">
        <v>20</v>
      </c>
      <c r="F15198" t="s">
        <v>23150</v>
      </c>
      <c r="G15198" t="s">
        <v>55</v>
      </c>
      <c r="H15198" t="s">
        <v>23</v>
      </c>
      <c r="I15198" t="s">
        <v>23151</v>
      </c>
      <c r="K15198"/>
      <c r="L15198" t="s">
        <v>24048</v>
      </c>
      <c r="M15198" t="s">
        <v>20719</v>
      </c>
      <c r="N15198">
        <v>3</v>
      </c>
      <c r="P15198" t="s">
        <v>20366</v>
      </c>
      <c r="Q15198" t="s">
        <v>24049</v>
      </c>
      <c r="S15198" t="s">
        <v>20368</v>
      </c>
    </row>
    <row r="15199" spans="1:19" hidden="1" x14ac:dyDescent="0.2">
      <c r="A15199">
        <v>3107</v>
      </c>
      <c r="B15199" t="s">
        <v>24047</v>
      </c>
      <c r="C15199" t="s">
        <v>20441</v>
      </c>
      <c r="D15199">
        <v>11.16</v>
      </c>
      <c r="E15199">
        <v>20</v>
      </c>
      <c r="F15199" t="s">
        <v>23150</v>
      </c>
      <c r="G15199" t="s">
        <v>55</v>
      </c>
      <c r="H15199" t="s">
        <v>23</v>
      </c>
      <c r="I15199" t="s">
        <v>23151</v>
      </c>
      <c r="K15199"/>
      <c r="L15199" t="s">
        <v>24048</v>
      </c>
      <c r="M15199" t="s">
        <v>20719</v>
      </c>
      <c r="N15199">
        <v>3</v>
      </c>
      <c r="P15199" t="s">
        <v>20366</v>
      </c>
      <c r="Q15199" t="s">
        <v>24049</v>
      </c>
      <c r="S15199" t="s">
        <v>20368</v>
      </c>
    </row>
    <row r="15200" spans="1:19" hidden="1" x14ac:dyDescent="0.2">
      <c r="A15200">
        <v>3108</v>
      </c>
      <c r="B15200" t="s">
        <v>24050</v>
      </c>
      <c r="C15200" t="s">
        <v>20452</v>
      </c>
      <c r="D15200">
        <v>10.18</v>
      </c>
      <c r="E15200">
        <v>14</v>
      </c>
      <c r="F15200" t="s">
        <v>21294</v>
      </c>
      <c r="G15200" t="s">
        <v>31</v>
      </c>
      <c r="H15200" t="s">
        <v>46</v>
      </c>
      <c r="I15200" t="s">
        <v>23157</v>
      </c>
      <c r="J15200" t="s">
        <v>43</v>
      </c>
      <c r="K15200"/>
      <c r="L15200" t="s">
        <v>24051</v>
      </c>
      <c r="M15200" t="s">
        <v>20719</v>
      </c>
      <c r="N15200">
        <v>3</v>
      </c>
      <c r="P15200" t="s">
        <v>20366</v>
      </c>
      <c r="Q15200" t="s">
        <v>24052</v>
      </c>
      <c r="S15200" t="s">
        <v>20368</v>
      </c>
    </row>
    <row r="15201" spans="1:19" hidden="1" x14ac:dyDescent="0.2">
      <c r="A15201">
        <v>3108</v>
      </c>
      <c r="B15201" t="s">
        <v>24050</v>
      </c>
      <c r="C15201" t="s">
        <v>20441</v>
      </c>
      <c r="D15201">
        <v>11.3</v>
      </c>
      <c r="E15201">
        <v>14</v>
      </c>
      <c r="F15201" t="s">
        <v>21294</v>
      </c>
      <c r="G15201" t="s">
        <v>31</v>
      </c>
      <c r="H15201" t="s">
        <v>46</v>
      </c>
      <c r="I15201" t="s">
        <v>23157</v>
      </c>
      <c r="J15201" t="s">
        <v>43</v>
      </c>
      <c r="K15201"/>
      <c r="L15201" t="s">
        <v>24051</v>
      </c>
      <c r="M15201" t="s">
        <v>20719</v>
      </c>
      <c r="N15201">
        <v>3</v>
      </c>
      <c r="P15201" t="s">
        <v>20366</v>
      </c>
      <c r="Q15201" t="s">
        <v>24052</v>
      </c>
      <c r="S15201" t="s">
        <v>20368</v>
      </c>
    </row>
    <row r="15202" spans="1:19" hidden="1" x14ac:dyDescent="0.2">
      <c r="A15202">
        <v>3108</v>
      </c>
      <c r="B15202" t="s">
        <v>24050</v>
      </c>
      <c r="C15202" t="s">
        <v>20452</v>
      </c>
      <c r="D15202">
        <v>10.050000000000001</v>
      </c>
      <c r="E15202">
        <v>22</v>
      </c>
      <c r="F15202" t="s">
        <v>21294</v>
      </c>
      <c r="G15202" t="s">
        <v>31</v>
      </c>
      <c r="H15202" t="s">
        <v>46</v>
      </c>
      <c r="I15202" t="s">
        <v>23157</v>
      </c>
      <c r="J15202" t="s">
        <v>43</v>
      </c>
      <c r="K15202"/>
      <c r="L15202" t="s">
        <v>24051</v>
      </c>
      <c r="M15202" t="s">
        <v>20719</v>
      </c>
      <c r="N15202">
        <v>3</v>
      </c>
      <c r="P15202" t="s">
        <v>20366</v>
      </c>
      <c r="Q15202" t="s">
        <v>24052</v>
      </c>
      <c r="S15202" t="s">
        <v>20368</v>
      </c>
    </row>
    <row r="15203" spans="1:19" hidden="1" x14ac:dyDescent="0.2">
      <c r="A15203">
        <v>3108</v>
      </c>
      <c r="B15203" t="s">
        <v>24050</v>
      </c>
      <c r="C15203" t="s">
        <v>20441</v>
      </c>
      <c r="D15203">
        <v>11.25</v>
      </c>
      <c r="E15203">
        <v>22</v>
      </c>
      <c r="F15203" t="s">
        <v>21294</v>
      </c>
      <c r="G15203" t="s">
        <v>31</v>
      </c>
      <c r="H15203" t="s">
        <v>46</v>
      </c>
      <c r="I15203" t="s">
        <v>23157</v>
      </c>
      <c r="J15203" t="s">
        <v>43</v>
      </c>
      <c r="K15203"/>
      <c r="L15203" t="s">
        <v>24051</v>
      </c>
      <c r="M15203" t="s">
        <v>20719</v>
      </c>
      <c r="N15203">
        <v>3</v>
      </c>
      <c r="P15203" t="s">
        <v>20366</v>
      </c>
      <c r="Q15203" t="s">
        <v>24052</v>
      </c>
      <c r="S15203" t="s">
        <v>20368</v>
      </c>
    </row>
    <row r="15204" spans="1:19" hidden="1" x14ac:dyDescent="0.2">
      <c r="A15204">
        <v>3108</v>
      </c>
      <c r="B15204" t="s">
        <v>24050</v>
      </c>
      <c r="C15204" t="s">
        <v>105</v>
      </c>
      <c r="D15204">
        <v>8.01</v>
      </c>
      <c r="E15204">
        <v>20</v>
      </c>
      <c r="F15204" t="s">
        <v>24037</v>
      </c>
      <c r="G15204" t="s">
        <v>55</v>
      </c>
      <c r="H15204" t="s">
        <v>23</v>
      </c>
      <c r="I15204" t="s">
        <v>23151</v>
      </c>
      <c r="K15204"/>
      <c r="L15204" t="s">
        <v>24051</v>
      </c>
      <c r="M15204" t="s">
        <v>20719</v>
      </c>
      <c r="N15204">
        <v>3</v>
      </c>
      <c r="P15204" t="s">
        <v>20366</v>
      </c>
      <c r="Q15204" t="s">
        <v>24052</v>
      </c>
      <c r="S15204" t="s">
        <v>20368</v>
      </c>
    </row>
    <row r="15205" spans="1:19" hidden="1" x14ac:dyDescent="0.2">
      <c r="A15205">
        <v>3108</v>
      </c>
      <c r="B15205" t="s">
        <v>24050</v>
      </c>
      <c r="C15205" t="s">
        <v>20452</v>
      </c>
      <c r="D15205">
        <v>10.050000000000001</v>
      </c>
      <c r="E15205">
        <v>20</v>
      </c>
      <c r="F15205" t="s">
        <v>24037</v>
      </c>
      <c r="G15205" t="s">
        <v>55</v>
      </c>
      <c r="H15205" t="s">
        <v>23</v>
      </c>
      <c r="I15205" t="s">
        <v>23151</v>
      </c>
      <c r="K15205"/>
      <c r="L15205" t="s">
        <v>24051</v>
      </c>
      <c r="M15205" t="s">
        <v>20719</v>
      </c>
      <c r="N15205">
        <v>3</v>
      </c>
      <c r="P15205" t="s">
        <v>20366</v>
      </c>
      <c r="Q15205" t="s">
        <v>24052</v>
      </c>
      <c r="S15205" t="s">
        <v>20368</v>
      </c>
    </row>
    <row r="15206" spans="1:19" hidden="1" x14ac:dyDescent="0.2">
      <c r="A15206">
        <v>3108</v>
      </c>
      <c r="B15206" t="s">
        <v>24050</v>
      </c>
      <c r="C15206" t="s">
        <v>20441</v>
      </c>
      <c r="D15206">
        <v>11.25</v>
      </c>
      <c r="E15206">
        <v>20</v>
      </c>
      <c r="F15206" t="s">
        <v>24037</v>
      </c>
      <c r="G15206" t="s">
        <v>55</v>
      </c>
      <c r="H15206" t="s">
        <v>23</v>
      </c>
      <c r="I15206" t="s">
        <v>23151</v>
      </c>
      <c r="K15206"/>
      <c r="L15206" t="s">
        <v>24051</v>
      </c>
      <c r="M15206" t="s">
        <v>20719</v>
      </c>
      <c r="N15206">
        <v>3</v>
      </c>
      <c r="P15206" t="s">
        <v>20366</v>
      </c>
      <c r="Q15206" t="s">
        <v>24052</v>
      </c>
      <c r="S15206" t="s">
        <v>20368</v>
      </c>
    </row>
    <row r="15207" spans="1:19" hidden="1" x14ac:dyDescent="0.2">
      <c r="A15207">
        <v>3109</v>
      </c>
      <c r="B15207" t="s">
        <v>24053</v>
      </c>
      <c r="C15207" t="s">
        <v>105</v>
      </c>
      <c r="D15207">
        <v>5.0999999999999996</v>
      </c>
      <c r="G15207" t="s">
        <v>189</v>
      </c>
      <c r="I15207" t="s">
        <v>8965</v>
      </c>
      <c r="K15207"/>
      <c r="L15207" t="s">
        <v>24054</v>
      </c>
      <c r="M15207" t="s">
        <v>26</v>
      </c>
      <c r="N15207">
        <v>2</v>
      </c>
      <c r="P15207" t="s">
        <v>20366</v>
      </c>
      <c r="Q15207" t="s">
        <v>24055</v>
      </c>
      <c r="S15207" t="s">
        <v>20368</v>
      </c>
    </row>
    <row r="15208" spans="1:19" hidden="1" x14ac:dyDescent="0.2">
      <c r="A15208">
        <v>3110</v>
      </c>
      <c r="B15208" t="s">
        <v>24056</v>
      </c>
      <c r="C15208" t="s">
        <v>105</v>
      </c>
      <c r="D15208">
        <v>4.5999999999999996</v>
      </c>
      <c r="G15208" t="s">
        <v>189</v>
      </c>
      <c r="I15208" t="s">
        <v>8965</v>
      </c>
      <c r="K15208"/>
      <c r="L15208" t="s">
        <v>24057</v>
      </c>
      <c r="M15208" t="s">
        <v>26</v>
      </c>
      <c r="N15208">
        <v>2</v>
      </c>
      <c r="P15208" t="s">
        <v>20366</v>
      </c>
      <c r="Q15208" t="s">
        <v>24058</v>
      </c>
      <c r="S15208" t="s">
        <v>20368</v>
      </c>
    </row>
    <row r="15209" spans="1:19" hidden="1" x14ac:dyDescent="0.2">
      <c r="A15209">
        <v>3111</v>
      </c>
      <c r="B15209" t="s">
        <v>24059</v>
      </c>
      <c r="C15209" t="s">
        <v>105</v>
      </c>
      <c r="D15209">
        <v>4.88</v>
      </c>
      <c r="E15209">
        <v>25</v>
      </c>
      <c r="F15209" t="s">
        <v>79</v>
      </c>
      <c r="G15209" t="s">
        <v>55</v>
      </c>
      <c r="H15209" t="s">
        <v>46</v>
      </c>
      <c r="I15209" t="s">
        <v>22445</v>
      </c>
      <c r="K15209"/>
      <c r="L15209" t="s">
        <v>24060</v>
      </c>
      <c r="M15209" t="s">
        <v>26</v>
      </c>
      <c r="N15209">
        <v>2</v>
      </c>
      <c r="P15209" t="s">
        <v>20366</v>
      </c>
      <c r="Q15209" t="s">
        <v>24061</v>
      </c>
      <c r="S15209" t="s">
        <v>20368</v>
      </c>
    </row>
    <row r="15210" spans="1:19" hidden="1" x14ac:dyDescent="0.2">
      <c r="A15210">
        <v>3111</v>
      </c>
      <c r="B15210" t="s">
        <v>24059</v>
      </c>
      <c r="C15210" t="s">
        <v>105</v>
      </c>
      <c r="D15210">
        <v>5</v>
      </c>
      <c r="F15210" t="s">
        <v>79</v>
      </c>
      <c r="G15210" t="s">
        <v>189</v>
      </c>
      <c r="I15210" t="s">
        <v>8965</v>
      </c>
      <c r="K15210"/>
      <c r="L15210" t="s">
        <v>24060</v>
      </c>
      <c r="M15210" t="s">
        <v>26</v>
      </c>
      <c r="N15210">
        <v>2</v>
      </c>
      <c r="P15210" t="s">
        <v>20366</v>
      </c>
      <c r="Q15210" t="s">
        <v>24061</v>
      </c>
      <c r="S15210" t="s">
        <v>20368</v>
      </c>
    </row>
    <row r="15211" spans="1:19" hidden="1" x14ac:dyDescent="0.2">
      <c r="A15211">
        <v>3112</v>
      </c>
      <c r="B15211" t="s">
        <v>24062</v>
      </c>
      <c r="C15211" t="s">
        <v>105</v>
      </c>
      <c r="D15211">
        <v>5.8</v>
      </c>
      <c r="F15211" t="s">
        <v>21009</v>
      </c>
      <c r="G15211" t="s">
        <v>189</v>
      </c>
      <c r="I15211" t="s">
        <v>8965</v>
      </c>
      <c r="K15211"/>
      <c r="L15211" t="s">
        <v>24063</v>
      </c>
      <c r="M15211" t="s">
        <v>26</v>
      </c>
      <c r="N15211">
        <v>2</v>
      </c>
      <c r="P15211" t="s">
        <v>20366</v>
      </c>
      <c r="Q15211" t="s">
        <v>24064</v>
      </c>
      <c r="S15211" t="s">
        <v>20368</v>
      </c>
    </row>
    <row r="15212" spans="1:19" hidden="1" x14ac:dyDescent="0.2">
      <c r="A15212">
        <v>3112</v>
      </c>
      <c r="B15212" t="s">
        <v>24062</v>
      </c>
      <c r="C15212" t="s">
        <v>105</v>
      </c>
      <c r="D15212">
        <v>5.75</v>
      </c>
      <c r="F15212" t="s">
        <v>21009</v>
      </c>
      <c r="H15212" t="s">
        <v>23</v>
      </c>
      <c r="I15212" t="s">
        <v>13571</v>
      </c>
      <c r="K15212"/>
      <c r="L15212" t="s">
        <v>24063</v>
      </c>
      <c r="M15212" t="s">
        <v>26</v>
      </c>
      <c r="N15212">
        <v>2</v>
      </c>
      <c r="P15212" t="s">
        <v>20366</v>
      </c>
      <c r="Q15212" t="s">
        <v>24064</v>
      </c>
      <c r="S15212" t="s">
        <v>20368</v>
      </c>
    </row>
    <row r="15213" spans="1:19" hidden="1" x14ac:dyDescent="0.2">
      <c r="A15213">
        <v>3113</v>
      </c>
      <c r="B15213" t="s">
        <v>24065</v>
      </c>
      <c r="C15213" t="s">
        <v>105</v>
      </c>
      <c r="D15213">
        <v>5.65</v>
      </c>
      <c r="G15213" t="s">
        <v>189</v>
      </c>
      <c r="I15213" t="s">
        <v>8965</v>
      </c>
      <c r="K15213"/>
      <c r="L15213" t="s">
        <v>24066</v>
      </c>
      <c r="M15213" t="s">
        <v>26</v>
      </c>
      <c r="N15213">
        <v>2</v>
      </c>
      <c r="P15213" t="s">
        <v>20366</v>
      </c>
      <c r="Q15213" t="s">
        <v>24067</v>
      </c>
      <c r="S15213" t="s">
        <v>20368</v>
      </c>
    </row>
    <row r="15214" spans="1:19" hidden="1" x14ac:dyDescent="0.2">
      <c r="A15214">
        <v>3114</v>
      </c>
      <c r="B15214" t="s">
        <v>24068</v>
      </c>
      <c r="C15214" t="s">
        <v>105</v>
      </c>
      <c r="D15214">
        <v>5.35</v>
      </c>
      <c r="G15214" t="s">
        <v>189</v>
      </c>
      <c r="I15214" t="s">
        <v>8965</v>
      </c>
      <c r="K15214"/>
      <c r="L15214" t="s">
        <v>24069</v>
      </c>
      <c r="M15214" t="s">
        <v>26</v>
      </c>
      <c r="N15214">
        <v>2</v>
      </c>
      <c r="P15214" t="s">
        <v>20366</v>
      </c>
      <c r="Q15214" t="s">
        <v>24070</v>
      </c>
      <c r="S15214" t="s">
        <v>20368</v>
      </c>
    </row>
    <row r="15215" spans="1:19" hidden="1" x14ac:dyDescent="0.2">
      <c r="A15215">
        <v>3115</v>
      </c>
      <c r="B15215" t="s">
        <v>24071</v>
      </c>
      <c r="C15215" t="s">
        <v>105</v>
      </c>
      <c r="D15215">
        <v>6.44</v>
      </c>
      <c r="E15215">
        <v>20</v>
      </c>
      <c r="F15215" t="s">
        <v>4558</v>
      </c>
      <c r="G15215" t="s">
        <v>55</v>
      </c>
      <c r="H15215" t="s">
        <v>46</v>
      </c>
      <c r="I15215" t="s">
        <v>22488</v>
      </c>
      <c r="K15215"/>
      <c r="L15215" t="s">
        <v>24072</v>
      </c>
      <c r="M15215" t="s">
        <v>26</v>
      </c>
      <c r="N15215">
        <v>2</v>
      </c>
      <c r="P15215" t="s">
        <v>20366</v>
      </c>
      <c r="Q15215" t="s">
        <v>24073</v>
      </c>
      <c r="S15215" t="s">
        <v>20368</v>
      </c>
    </row>
    <row r="15216" spans="1:19" hidden="1" x14ac:dyDescent="0.2">
      <c r="A15216">
        <v>3116</v>
      </c>
      <c r="B15216" t="s">
        <v>24074</v>
      </c>
      <c r="C15216" t="s">
        <v>105</v>
      </c>
      <c r="D15216">
        <v>7.17</v>
      </c>
      <c r="E15216">
        <v>20</v>
      </c>
      <c r="F15216" t="s">
        <v>24075</v>
      </c>
      <c r="G15216" t="s">
        <v>31</v>
      </c>
      <c r="H15216" t="s">
        <v>46</v>
      </c>
      <c r="I15216" t="s">
        <v>3577</v>
      </c>
      <c r="K15216"/>
      <c r="L15216" t="s">
        <v>24076</v>
      </c>
      <c r="M15216" t="s">
        <v>26</v>
      </c>
      <c r="N15216">
        <v>2</v>
      </c>
      <c r="P15216" t="s">
        <v>20366</v>
      </c>
      <c r="Q15216" t="s">
        <v>24077</v>
      </c>
      <c r="S15216" t="s">
        <v>20368</v>
      </c>
    </row>
    <row r="15217" spans="1:19" hidden="1" x14ac:dyDescent="0.2">
      <c r="A15217">
        <v>3117</v>
      </c>
      <c r="B15217" t="s">
        <v>24078</v>
      </c>
      <c r="C15217" t="s">
        <v>105</v>
      </c>
      <c r="D15217">
        <v>7.69</v>
      </c>
      <c r="E15217">
        <v>20</v>
      </c>
      <c r="F15217" t="s">
        <v>24075</v>
      </c>
      <c r="G15217" t="s">
        <v>31</v>
      </c>
      <c r="H15217" t="s">
        <v>46</v>
      </c>
      <c r="I15217" t="s">
        <v>3577</v>
      </c>
      <c r="K15217"/>
      <c r="L15217" t="s">
        <v>24079</v>
      </c>
      <c r="M15217" t="s">
        <v>26</v>
      </c>
      <c r="N15217">
        <v>2</v>
      </c>
      <c r="P15217" t="s">
        <v>20366</v>
      </c>
      <c r="Q15217" t="s">
        <v>24080</v>
      </c>
      <c r="S15217" t="s">
        <v>20368</v>
      </c>
    </row>
    <row r="15218" spans="1:19" hidden="1" x14ac:dyDescent="0.2">
      <c r="A15218">
        <v>3119</v>
      </c>
      <c r="B15218" t="s">
        <v>24081</v>
      </c>
      <c r="C15218" t="s">
        <v>105</v>
      </c>
      <c r="D15218">
        <v>8.83</v>
      </c>
      <c r="E15218">
        <v>25</v>
      </c>
      <c r="G15218" t="s">
        <v>55</v>
      </c>
      <c r="H15218" t="s">
        <v>46</v>
      </c>
      <c r="I15218" t="s">
        <v>2698</v>
      </c>
      <c r="K15218"/>
      <c r="L15218" t="s">
        <v>24082</v>
      </c>
      <c r="M15218" t="s">
        <v>20396</v>
      </c>
      <c r="N15218">
        <v>4</v>
      </c>
      <c r="P15218" t="s">
        <v>20366</v>
      </c>
      <c r="Q15218" t="s">
        <v>24083</v>
      </c>
      <c r="S15218" t="s">
        <v>20368</v>
      </c>
    </row>
    <row r="15219" spans="1:19" hidden="1" x14ac:dyDescent="0.2">
      <c r="A15219">
        <v>3119</v>
      </c>
      <c r="B15219" t="s">
        <v>24081</v>
      </c>
      <c r="C15219" t="s">
        <v>105</v>
      </c>
      <c r="D15219">
        <v>8.8350000000000009</v>
      </c>
      <c r="E15219">
        <v>25.5</v>
      </c>
      <c r="G15219" t="s">
        <v>55</v>
      </c>
      <c r="H15219" t="s">
        <v>46</v>
      </c>
      <c r="I15219" t="s">
        <v>4295</v>
      </c>
      <c r="K15219"/>
      <c r="L15219" t="s">
        <v>24082</v>
      </c>
      <c r="M15219" t="s">
        <v>20396</v>
      </c>
      <c r="N15219">
        <v>4</v>
      </c>
      <c r="P15219" t="s">
        <v>20366</v>
      </c>
      <c r="Q15219" t="s">
        <v>24083</v>
      </c>
      <c r="S15219" t="s">
        <v>20368</v>
      </c>
    </row>
    <row r="15220" spans="1:19" hidden="1" x14ac:dyDescent="0.2">
      <c r="A15220">
        <v>3119</v>
      </c>
      <c r="B15220" t="s">
        <v>24081</v>
      </c>
      <c r="C15220" t="s">
        <v>105</v>
      </c>
      <c r="D15220">
        <v>9</v>
      </c>
      <c r="E15220">
        <v>0.2</v>
      </c>
      <c r="G15220" t="s">
        <v>55</v>
      </c>
      <c r="H15220" t="s">
        <v>46</v>
      </c>
      <c r="I15220" t="s">
        <v>2698</v>
      </c>
      <c r="K15220"/>
      <c r="L15220" t="s">
        <v>24082</v>
      </c>
      <c r="M15220" t="s">
        <v>20396</v>
      </c>
      <c r="N15220">
        <v>4</v>
      </c>
      <c r="P15220" t="s">
        <v>20366</v>
      </c>
      <c r="Q15220" t="s">
        <v>24083</v>
      </c>
      <c r="S15220" t="s">
        <v>20368</v>
      </c>
    </row>
    <row r="15221" spans="1:19" hidden="1" x14ac:dyDescent="0.2">
      <c r="A15221">
        <v>3119</v>
      </c>
      <c r="B15221" t="s">
        <v>24081</v>
      </c>
      <c r="C15221" t="s">
        <v>105</v>
      </c>
      <c r="D15221">
        <v>8.9700000000000006</v>
      </c>
      <c r="E15221">
        <v>5</v>
      </c>
      <c r="G15221" t="s">
        <v>55</v>
      </c>
      <c r="H15221" t="s">
        <v>46</v>
      </c>
      <c r="I15221" t="s">
        <v>2698</v>
      </c>
      <c r="K15221"/>
      <c r="L15221" t="s">
        <v>24082</v>
      </c>
      <c r="M15221" t="s">
        <v>20396</v>
      </c>
      <c r="N15221">
        <v>4</v>
      </c>
      <c r="P15221" t="s">
        <v>20366</v>
      </c>
      <c r="Q15221" t="s">
        <v>24083</v>
      </c>
      <c r="S15221" t="s">
        <v>20368</v>
      </c>
    </row>
    <row r="15222" spans="1:19" hidden="1" x14ac:dyDescent="0.2">
      <c r="A15222">
        <v>3119</v>
      </c>
      <c r="B15222" t="s">
        <v>24081</v>
      </c>
      <c r="C15222" t="s">
        <v>105</v>
      </c>
      <c r="D15222">
        <v>8.93</v>
      </c>
      <c r="E15222">
        <v>10</v>
      </c>
      <c r="G15222" t="s">
        <v>55</v>
      </c>
      <c r="H15222" t="s">
        <v>46</v>
      </c>
      <c r="I15222" t="s">
        <v>2698</v>
      </c>
      <c r="K15222"/>
      <c r="L15222" t="s">
        <v>24082</v>
      </c>
      <c r="M15222" t="s">
        <v>20396</v>
      </c>
      <c r="N15222">
        <v>4</v>
      </c>
      <c r="P15222" t="s">
        <v>20366</v>
      </c>
      <c r="Q15222" t="s">
        <v>24083</v>
      </c>
      <c r="S15222" t="s">
        <v>20368</v>
      </c>
    </row>
    <row r="15223" spans="1:19" hidden="1" x14ac:dyDescent="0.2">
      <c r="A15223">
        <v>3119</v>
      </c>
      <c r="B15223" t="s">
        <v>24081</v>
      </c>
      <c r="C15223" t="s">
        <v>105</v>
      </c>
      <c r="D15223">
        <v>8.9</v>
      </c>
      <c r="E15223">
        <v>15</v>
      </c>
      <c r="G15223" t="s">
        <v>55</v>
      </c>
      <c r="H15223" t="s">
        <v>46</v>
      </c>
      <c r="I15223" t="s">
        <v>2698</v>
      </c>
      <c r="K15223"/>
      <c r="L15223" t="s">
        <v>24082</v>
      </c>
      <c r="M15223" t="s">
        <v>20396</v>
      </c>
      <c r="N15223">
        <v>4</v>
      </c>
      <c r="P15223" t="s">
        <v>20366</v>
      </c>
      <c r="Q15223" t="s">
        <v>24083</v>
      </c>
      <c r="S15223" t="s">
        <v>20368</v>
      </c>
    </row>
    <row r="15224" spans="1:19" hidden="1" x14ac:dyDescent="0.2">
      <c r="A15224">
        <v>3119</v>
      </c>
      <c r="B15224" t="s">
        <v>24081</v>
      </c>
      <c r="C15224" t="s">
        <v>105</v>
      </c>
      <c r="D15224">
        <v>8.86</v>
      </c>
      <c r="E15224">
        <v>20</v>
      </c>
      <c r="G15224" t="s">
        <v>55</v>
      </c>
      <c r="H15224" t="s">
        <v>46</v>
      </c>
      <c r="I15224" t="s">
        <v>2698</v>
      </c>
      <c r="K15224"/>
      <c r="L15224" t="s">
        <v>24082</v>
      </c>
      <c r="M15224" t="s">
        <v>20396</v>
      </c>
      <c r="N15224">
        <v>4</v>
      </c>
      <c r="P15224" t="s">
        <v>20366</v>
      </c>
      <c r="Q15224" t="s">
        <v>24083</v>
      </c>
      <c r="S15224" t="s">
        <v>20368</v>
      </c>
    </row>
    <row r="15225" spans="1:19" hidden="1" x14ac:dyDescent="0.2">
      <c r="A15225">
        <v>3119</v>
      </c>
      <c r="B15225" t="s">
        <v>24081</v>
      </c>
      <c r="C15225" t="s">
        <v>105</v>
      </c>
      <c r="D15225">
        <v>8.81</v>
      </c>
      <c r="E15225">
        <v>30</v>
      </c>
      <c r="G15225" t="s">
        <v>55</v>
      </c>
      <c r="H15225" t="s">
        <v>46</v>
      </c>
      <c r="I15225" t="s">
        <v>2698</v>
      </c>
      <c r="K15225"/>
      <c r="L15225" t="s">
        <v>24082</v>
      </c>
      <c r="M15225" t="s">
        <v>20396</v>
      </c>
      <c r="N15225">
        <v>4</v>
      </c>
      <c r="P15225" t="s">
        <v>20366</v>
      </c>
      <c r="Q15225" t="s">
        <v>24083</v>
      </c>
      <c r="S15225" t="s">
        <v>20368</v>
      </c>
    </row>
    <row r="15226" spans="1:19" hidden="1" x14ac:dyDescent="0.2">
      <c r="A15226">
        <v>3119</v>
      </c>
      <c r="B15226" t="s">
        <v>24081</v>
      </c>
      <c r="C15226" t="s">
        <v>105</v>
      </c>
      <c r="D15226">
        <v>8.7899999999999991</v>
      </c>
      <c r="E15226">
        <v>35</v>
      </c>
      <c r="G15226" t="s">
        <v>55</v>
      </c>
      <c r="H15226" t="s">
        <v>46</v>
      </c>
      <c r="I15226" t="s">
        <v>2698</v>
      </c>
      <c r="K15226"/>
      <c r="L15226" t="s">
        <v>24082</v>
      </c>
      <c r="M15226" t="s">
        <v>20396</v>
      </c>
      <c r="N15226">
        <v>4</v>
      </c>
      <c r="P15226" t="s">
        <v>20366</v>
      </c>
      <c r="Q15226" t="s">
        <v>24083</v>
      </c>
      <c r="S15226" t="s">
        <v>20368</v>
      </c>
    </row>
    <row r="15227" spans="1:19" hidden="1" x14ac:dyDescent="0.2">
      <c r="A15227">
        <v>3119</v>
      </c>
      <c r="B15227" t="s">
        <v>24081</v>
      </c>
      <c r="C15227" t="s">
        <v>105</v>
      </c>
      <c r="D15227">
        <v>8.7799999999999994</v>
      </c>
      <c r="E15227">
        <v>40</v>
      </c>
      <c r="G15227" t="s">
        <v>55</v>
      </c>
      <c r="H15227" t="s">
        <v>46</v>
      </c>
      <c r="I15227" t="s">
        <v>2698</v>
      </c>
      <c r="K15227"/>
      <c r="L15227" t="s">
        <v>24082</v>
      </c>
      <c r="M15227" t="s">
        <v>20396</v>
      </c>
      <c r="N15227">
        <v>4</v>
      </c>
      <c r="P15227" t="s">
        <v>20366</v>
      </c>
      <c r="Q15227" t="s">
        <v>24083</v>
      </c>
      <c r="S15227" t="s">
        <v>20368</v>
      </c>
    </row>
    <row r="15228" spans="1:19" hidden="1" x14ac:dyDescent="0.2">
      <c r="A15228">
        <v>3119</v>
      </c>
      <c r="B15228" t="s">
        <v>24081</v>
      </c>
      <c r="C15228" t="s">
        <v>105</v>
      </c>
      <c r="D15228">
        <v>8.77</v>
      </c>
      <c r="E15228">
        <v>45</v>
      </c>
      <c r="G15228" t="s">
        <v>55</v>
      </c>
      <c r="H15228" t="s">
        <v>46</v>
      </c>
      <c r="I15228" t="s">
        <v>2698</v>
      </c>
      <c r="K15228"/>
      <c r="L15228" t="s">
        <v>24082</v>
      </c>
      <c r="M15228" t="s">
        <v>20396</v>
      </c>
      <c r="N15228">
        <v>4</v>
      </c>
      <c r="P15228" t="s">
        <v>20366</v>
      </c>
      <c r="Q15228" t="s">
        <v>24083</v>
      </c>
      <c r="S15228" t="s">
        <v>20368</v>
      </c>
    </row>
    <row r="15229" spans="1:19" hidden="1" x14ac:dyDescent="0.2">
      <c r="A15229">
        <v>3119</v>
      </c>
      <c r="B15229" t="s">
        <v>24081</v>
      </c>
      <c r="C15229" t="s">
        <v>105</v>
      </c>
      <c r="D15229">
        <v>8.77</v>
      </c>
      <c r="E15229">
        <v>50</v>
      </c>
      <c r="G15229" t="s">
        <v>55</v>
      </c>
      <c r="H15229" t="s">
        <v>46</v>
      </c>
      <c r="I15229" t="s">
        <v>2698</v>
      </c>
      <c r="K15229"/>
      <c r="L15229" t="s">
        <v>24082</v>
      </c>
      <c r="M15229" t="s">
        <v>20396</v>
      </c>
      <c r="N15229">
        <v>4</v>
      </c>
      <c r="P15229" t="s">
        <v>20366</v>
      </c>
      <c r="Q15229" t="s">
        <v>24083</v>
      </c>
      <c r="S15229" t="s">
        <v>20368</v>
      </c>
    </row>
    <row r="15230" spans="1:19" hidden="1" x14ac:dyDescent="0.2">
      <c r="A15230">
        <v>3119</v>
      </c>
      <c r="B15230" t="s">
        <v>24081</v>
      </c>
      <c r="C15230" t="s">
        <v>105</v>
      </c>
      <c r="D15230">
        <v>8.8550000000000004</v>
      </c>
      <c r="E15230">
        <v>19.5</v>
      </c>
      <c r="G15230" t="s">
        <v>55</v>
      </c>
      <c r="H15230" t="s">
        <v>46</v>
      </c>
      <c r="I15230" t="s">
        <v>4295</v>
      </c>
      <c r="K15230"/>
      <c r="L15230" t="s">
        <v>24082</v>
      </c>
      <c r="M15230" t="s">
        <v>20396</v>
      </c>
      <c r="N15230">
        <v>4</v>
      </c>
      <c r="P15230" t="s">
        <v>20366</v>
      </c>
      <c r="Q15230" t="s">
        <v>24083</v>
      </c>
      <c r="S15230" t="s">
        <v>20368</v>
      </c>
    </row>
    <row r="15231" spans="1:19" hidden="1" x14ac:dyDescent="0.2">
      <c r="A15231">
        <v>3119</v>
      </c>
      <c r="B15231" t="s">
        <v>24081</v>
      </c>
      <c r="C15231" t="s">
        <v>105</v>
      </c>
      <c r="D15231">
        <v>8.85</v>
      </c>
      <c r="E15231">
        <v>20</v>
      </c>
      <c r="G15231" t="s">
        <v>55</v>
      </c>
      <c r="H15231" t="s">
        <v>46</v>
      </c>
      <c r="I15231" t="s">
        <v>4295</v>
      </c>
      <c r="K15231"/>
      <c r="L15231" t="s">
        <v>24082</v>
      </c>
      <c r="M15231" t="s">
        <v>20396</v>
      </c>
      <c r="N15231">
        <v>4</v>
      </c>
      <c r="P15231" t="s">
        <v>20366</v>
      </c>
      <c r="Q15231" t="s">
        <v>24083</v>
      </c>
      <c r="S15231" t="s">
        <v>20368</v>
      </c>
    </row>
    <row r="15232" spans="1:19" hidden="1" x14ac:dyDescent="0.2">
      <c r="A15232">
        <v>3119</v>
      </c>
      <c r="B15232" t="s">
        <v>24081</v>
      </c>
      <c r="C15232" t="s">
        <v>105</v>
      </c>
      <c r="D15232">
        <v>8.8230000000000004</v>
      </c>
      <c r="E15232">
        <v>25.9</v>
      </c>
      <c r="G15232" t="s">
        <v>55</v>
      </c>
      <c r="H15232" t="s">
        <v>46</v>
      </c>
      <c r="I15232" t="s">
        <v>4295</v>
      </c>
      <c r="K15232"/>
      <c r="L15232" t="s">
        <v>24082</v>
      </c>
      <c r="M15232" t="s">
        <v>20396</v>
      </c>
      <c r="N15232">
        <v>4</v>
      </c>
      <c r="P15232" t="s">
        <v>20366</v>
      </c>
      <c r="Q15232" t="s">
        <v>24083</v>
      </c>
      <c r="S15232" t="s">
        <v>20368</v>
      </c>
    </row>
    <row r="15233" spans="1:19" hidden="1" x14ac:dyDescent="0.2">
      <c r="A15233">
        <v>3119</v>
      </c>
      <c r="B15233" t="s">
        <v>24081</v>
      </c>
      <c r="C15233" t="s">
        <v>105</v>
      </c>
      <c r="D15233">
        <v>8.8049999999999997</v>
      </c>
      <c r="E15233">
        <v>33</v>
      </c>
      <c r="G15233" t="s">
        <v>55</v>
      </c>
      <c r="H15233" t="s">
        <v>46</v>
      </c>
      <c r="I15233" t="s">
        <v>4295</v>
      </c>
      <c r="K15233"/>
      <c r="L15233" t="s">
        <v>24082</v>
      </c>
      <c r="M15233" t="s">
        <v>20396</v>
      </c>
      <c r="N15233">
        <v>4</v>
      </c>
      <c r="P15233" t="s">
        <v>20366</v>
      </c>
      <c r="Q15233" t="s">
        <v>24083</v>
      </c>
      <c r="S15233" t="s">
        <v>20368</v>
      </c>
    </row>
    <row r="15234" spans="1:19" hidden="1" x14ac:dyDescent="0.2">
      <c r="A15234">
        <v>3119</v>
      </c>
      <c r="B15234" t="s">
        <v>24081</v>
      </c>
      <c r="C15234" t="s">
        <v>105</v>
      </c>
      <c r="D15234">
        <v>8.7949999999999999</v>
      </c>
      <c r="E15234">
        <v>33.5</v>
      </c>
      <c r="G15234" t="s">
        <v>55</v>
      </c>
      <c r="H15234" t="s">
        <v>46</v>
      </c>
      <c r="I15234" t="s">
        <v>4295</v>
      </c>
      <c r="K15234"/>
      <c r="L15234" t="s">
        <v>24082</v>
      </c>
      <c r="M15234" t="s">
        <v>20396</v>
      </c>
      <c r="N15234">
        <v>4</v>
      </c>
      <c r="P15234" t="s">
        <v>20366</v>
      </c>
      <c r="Q15234" t="s">
        <v>24083</v>
      </c>
      <c r="S15234" t="s">
        <v>20368</v>
      </c>
    </row>
    <row r="15235" spans="1:19" hidden="1" x14ac:dyDescent="0.2">
      <c r="A15235">
        <v>3119</v>
      </c>
      <c r="B15235" t="s">
        <v>24081</v>
      </c>
      <c r="C15235" t="s">
        <v>105</v>
      </c>
      <c r="D15235">
        <v>8.7880000000000003</v>
      </c>
      <c r="E15235">
        <v>36.5</v>
      </c>
      <c r="G15235" t="s">
        <v>55</v>
      </c>
      <c r="H15235" t="s">
        <v>46</v>
      </c>
      <c r="I15235" t="s">
        <v>4295</v>
      </c>
      <c r="K15235"/>
      <c r="L15235" t="s">
        <v>24082</v>
      </c>
      <c r="M15235" t="s">
        <v>20396</v>
      </c>
      <c r="N15235">
        <v>4</v>
      </c>
      <c r="P15235" t="s">
        <v>20366</v>
      </c>
      <c r="Q15235" t="s">
        <v>24083</v>
      </c>
      <c r="S15235" t="s">
        <v>20368</v>
      </c>
    </row>
    <row r="15236" spans="1:19" hidden="1" x14ac:dyDescent="0.2">
      <c r="A15236">
        <v>3119</v>
      </c>
      <c r="B15236" t="s">
        <v>24081</v>
      </c>
      <c r="C15236" t="s">
        <v>105</v>
      </c>
      <c r="D15236">
        <v>8.7880000000000003</v>
      </c>
      <c r="E15236">
        <v>38</v>
      </c>
      <c r="G15236" t="s">
        <v>55</v>
      </c>
      <c r="H15236" t="s">
        <v>46</v>
      </c>
      <c r="I15236" t="s">
        <v>4295</v>
      </c>
      <c r="K15236"/>
      <c r="L15236" t="s">
        <v>24082</v>
      </c>
      <c r="M15236" t="s">
        <v>20396</v>
      </c>
      <c r="N15236">
        <v>4</v>
      </c>
      <c r="P15236" t="s">
        <v>20366</v>
      </c>
      <c r="Q15236" t="s">
        <v>24083</v>
      </c>
      <c r="S15236" t="s">
        <v>20368</v>
      </c>
    </row>
    <row r="15237" spans="1:19" hidden="1" x14ac:dyDescent="0.2">
      <c r="A15237">
        <v>3119</v>
      </c>
      <c r="B15237" t="s">
        <v>24081</v>
      </c>
      <c r="C15237" t="s">
        <v>105</v>
      </c>
      <c r="D15237">
        <v>8.7669999999999995</v>
      </c>
      <c r="E15237">
        <v>38.5</v>
      </c>
      <c r="G15237" t="s">
        <v>55</v>
      </c>
      <c r="H15237" t="s">
        <v>46</v>
      </c>
      <c r="I15237" t="s">
        <v>4295</v>
      </c>
      <c r="K15237"/>
      <c r="L15237" t="s">
        <v>24082</v>
      </c>
      <c r="M15237" t="s">
        <v>20396</v>
      </c>
      <c r="N15237">
        <v>4</v>
      </c>
      <c r="P15237" t="s">
        <v>20366</v>
      </c>
      <c r="Q15237" t="s">
        <v>24083</v>
      </c>
      <c r="S15237" t="s">
        <v>20368</v>
      </c>
    </row>
    <row r="15238" spans="1:19" hidden="1" x14ac:dyDescent="0.2">
      <c r="A15238">
        <v>3121</v>
      </c>
      <c r="B15238" t="s">
        <v>24084</v>
      </c>
      <c r="C15238" t="s">
        <v>105</v>
      </c>
      <c r="D15238">
        <v>9.1</v>
      </c>
      <c r="F15238" t="s">
        <v>21009</v>
      </c>
      <c r="G15238" t="s">
        <v>31</v>
      </c>
      <c r="H15238" t="s">
        <v>23</v>
      </c>
      <c r="I15238" t="s">
        <v>24085</v>
      </c>
      <c r="K15238"/>
      <c r="L15238" t="s">
        <v>24086</v>
      </c>
      <c r="M15238" t="s">
        <v>26</v>
      </c>
      <c r="N15238">
        <v>2</v>
      </c>
      <c r="P15238" t="s">
        <v>20366</v>
      </c>
      <c r="Q15238" t="s">
        <v>24087</v>
      </c>
      <c r="S15238" t="s">
        <v>20368</v>
      </c>
    </row>
    <row r="15239" spans="1:19" hidden="1" x14ac:dyDescent="0.2">
      <c r="A15239">
        <v>3122</v>
      </c>
      <c r="B15239" t="s">
        <v>24088</v>
      </c>
      <c r="C15239" t="s">
        <v>20452</v>
      </c>
      <c r="D15239">
        <v>7.43</v>
      </c>
      <c r="E15239">
        <v>25</v>
      </c>
      <c r="F15239" t="s">
        <v>24089</v>
      </c>
      <c r="G15239" t="s">
        <v>160</v>
      </c>
      <c r="H15239" t="s">
        <v>46</v>
      </c>
      <c r="I15239" t="s">
        <v>9176</v>
      </c>
      <c r="K15239"/>
      <c r="L15239" t="s">
        <v>24090</v>
      </c>
      <c r="M15239" t="s">
        <v>20396</v>
      </c>
      <c r="N15239">
        <v>4</v>
      </c>
      <c r="P15239" t="s">
        <v>20366</v>
      </c>
      <c r="Q15239" t="s">
        <v>24091</v>
      </c>
      <c r="S15239" t="s">
        <v>20368</v>
      </c>
    </row>
    <row r="15240" spans="1:19" hidden="1" x14ac:dyDescent="0.2">
      <c r="A15240">
        <v>3123</v>
      </c>
      <c r="B15240" t="s">
        <v>24092</v>
      </c>
      <c r="C15240" t="s">
        <v>105</v>
      </c>
      <c r="D15240">
        <v>3.65</v>
      </c>
      <c r="E15240">
        <v>25</v>
      </c>
      <c r="F15240" t="s">
        <v>79</v>
      </c>
      <c r="G15240" t="s">
        <v>55</v>
      </c>
      <c r="H15240" t="s">
        <v>46</v>
      </c>
      <c r="I15240" t="s">
        <v>2412</v>
      </c>
      <c r="K15240"/>
      <c r="L15240" t="s">
        <v>24093</v>
      </c>
      <c r="M15240" t="s">
        <v>20396</v>
      </c>
      <c r="N15240">
        <v>4</v>
      </c>
      <c r="P15240" t="s">
        <v>20366</v>
      </c>
      <c r="Q15240" t="s">
        <v>24094</v>
      </c>
      <c r="S15240" t="s">
        <v>20368</v>
      </c>
    </row>
    <row r="15241" spans="1:19" hidden="1" x14ac:dyDescent="0.2">
      <c r="A15241">
        <v>3123</v>
      </c>
      <c r="B15241" t="s">
        <v>24092</v>
      </c>
      <c r="C15241" t="s">
        <v>20452</v>
      </c>
      <c r="D15241">
        <v>8.77</v>
      </c>
      <c r="E15241">
        <v>25</v>
      </c>
      <c r="F15241" t="s">
        <v>79</v>
      </c>
      <c r="G15241" t="s">
        <v>55</v>
      </c>
      <c r="H15241" t="s">
        <v>46</v>
      </c>
      <c r="I15241" t="s">
        <v>2412</v>
      </c>
      <c r="K15241"/>
      <c r="L15241" t="s">
        <v>24093</v>
      </c>
      <c r="M15241" t="s">
        <v>20396</v>
      </c>
      <c r="N15241">
        <v>4</v>
      </c>
      <c r="P15241" t="s">
        <v>20366</v>
      </c>
      <c r="Q15241" t="s">
        <v>24094</v>
      </c>
      <c r="S15241" t="s">
        <v>20368</v>
      </c>
    </row>
    <row r="15242" spans="1:19" hidden="1" x14ac:dyDescent="0.2">
      <c r="A15242">
        <v>3124</v>
      </c>
      <c r="B15242" t="s">
        <v>24095</v>
      </c>
      <c r="C15242" t="s">
        <v>105</v>
      </c>
      <c r="D15242">
        <v>3.25</v>
      </c>
      <c r="E15242">
        <v>20</v>
      </c>
      <c r="F15242" t="s">
        <v>24096</v>
      </c>
      <c r="G15242" t="s">
        <v>31</v>
      </c>
      <c r="H15242" t="s">
        <v>23</v>
      </c>
      <c r="I15242" t="s">
        <v>24097</v>
      </c>
      <c r="K15242"/>
      <c r="L15242" t="s">
        <v>24098</v>
      </c>
      <c r="M15242" t="s">
        <v>26</v>
      </c>
      <c r="N15242">
        <v>2</v>
      </c>
      <c r="P15242" t="s">
        <v>20366</v>
      </c>
      <c r="Q15242" t="s">
        <v>24099</v>
      </c>
      <c r="S15242" t="s">
        <v>20368</v>
      </c>
    </row>
    <row r="15243" spans="1:19" hidden="1" x14ac:dyDescent="0.2">
      <c r="A15243">
        <v>3124</v>
      </c>
      <c r="B15243" t="s">
        <v>24095</v>
      </c>
      <c r="C15243" t="s">
        <v>20452</v>
      </c>
      <c r="D15243">
        <v>6.83</v>
      </c>
      <c r="E15243">
        <v>20</v>
      </c>
      <c r="F15243" t="s">
        <v>24096</v>
      </c>
      <c r="G15243" t="s">
        <v>31</v>
      </c>
      <c r="H15243" t="s">
        <v>23</v>
      </c>
      <c r="I15243" t="s">
        <v>24097</v>
      </c>
      <c r="K15243"/>
      <c r="L15243" t="s">
        <v>24098</v>
      </c>
      <c r="M15243" t="s">
        <v>26</v>
      </c>
      <c r="N15243">
        <v>2</v>
      </c>
      <c r="P15243" t="s">
        <v>20366</v>
      </c>
      <c r="Q15243" t="s">
        <v>24099</v>
      </c>
      <c r="S15243" t="s">
        <v>20368</v>
      </c>
    </row>
    <row r="15244" spans="1:19" hidden="1" x14ac:dyDescent="0.2">
      <c r="A15244">
        <v>3125</v>
      </c>
      <c r="B15244" t="s">
        <v>24100</v>
      </c>
      <c r="C15244" t="s">
        <v>105</v>
      </c>
      <c r="D15244">
        <v>6.34</v>
      </c>
      <c r="E15244">
        <v>25</v>
      </c>
      <c r="F15244" t="s">
        <v>21030</v>
      </c>
      <c r="G15244" t="s">
        <v>55</v>
      </c>
      <c r="H15244" t="s">
        <v>46</v>
      </c>
      <c r="I15244" t="s">
        <v>3108</v>
      </c>
      <c r="K15244"/>
      <c r="L15244" t="s">
        <v>24101</v>
      </c>
      <c r="M15244" t="s">
        <v>26</v>
      </c>
      <c r="N15244">
        <v>2</v>
      </c>
      <c r="P15244" t="s">
        <v>20366</v>
      </c>
      <c r="Q15244" t="s">
        <v>24102</v>
      </c>
      <c r="S15244" t="s">
        <v>20368</v>
      </c>
    </row>
    <row r="15245" spans="1:19" hidden="1" x14ac:dyDescent="0.2">
      <c r="A15245">
        <v>3126</v>
      </c>
      <c r="B15245" t="s">
        <v>24103</v>
      </c>
      <c r="C15245" t="s">
        <v>105</v>
      </c>
      <c r="D15245">
        <v>4.72</v>
      </c>
      <c r="F15245" t="s">
        <v>21009</v>
      </c>
      <c r="G15245" t="s">
        <v>31</v>
      </c>
      <c r="H15245" t="s">
        <v>23</v>
      </c>
      <c r="I15245" t="s">
        <v>24104</v>
      </c>
      <c r="K15245"/>
      <c r="L15245" t="s">
        <v>24105</v>
      </c>
      <c r="M15245" t="s">
        <v>26</v>
      </c>
      <c r="N15245">
        <v>2</v>
      </c>
      <c r="P15245" t="s">
        <v>20366</v>
      </c>
      <c r="Q15245" t="s">
        <v>24106</v>
      </c>
      <c r="S15245" t="s">
        <v>20368</v>
      </c>
    </row>
    <row r="15246" spans="1:19" hidden="1" x14ac:dyDescent="0.2">
      <c r="A15246">
        <v>3127</v>
      </c>
      <c r="B15246" t="s">
        <v>24107</v>
      </c>
      <c r="C15246" t="s">
        <v>105</v>
      </c>
      <c r="D15246">
        <v>6.6</v>
      </c>
      <c r="E15246">
        <v>20</v>
      </c>
      <c r="F15246" t="s">
        <v>4558</v>
      </c>
      <c r="G15246" t="s">
        <v>55</v>
      </c>
      <c r="H15246" t="s">
        <v>23</v>
      </c>
      <c r="I15246" t="s">
        <v>7708</v>
      </c>
      <c r="K15246"/>
      <c r="L15246" t="s">
        <v>24108</v>
      </c>
      <c r="M15246" t="s">
        <v>26</v>
      </c>
      <c r="N15246">
        <v>2</v>
      </c>
      <c r="P15246" t="s">
        <v>20366</v>
      </c>
      <c r="Q15246" t="s">
        <v>24109</v>
      </c>
      <c r="S15246" t="s">
        <v>20368</v>
      </c>
    </row>
    <row r="15247" spans="1:19" hidden="1" x14ac:dyDescent="0.2">
      <c r="A15247">
        <v>3128</v>
      </c>
      <c r="B15247" t="s">
        <v>24110</v>
      </c>
      <c r="C15247" t="s">
        <v>105</v>
      </c>
      <c r="D15247">
        <v>4.88</v>
      </c>
      <c r="E15247">
        <v>20</v>
      </c>
      <c r="F15247" t="s">
        <v>4558</v>
      </c>
      <c r="G15247" t="s">
        <v>55</v>
      </c>
      <c r="H15247" t="s">
        <v>46</v>
      </c>
      <c r="I15247" t="s">
        <v>7708</v>
      </c>
      <c r="K15247"/>
      <c r="L15247" t="s">
        <v>24111</v>
      </c>
      <c r="M15247" t="s">
        <v>26</v>
      </c>
      <c r="N15247">
        <v>2</v>
      </c>
      <c r="P15247" t="s">
        <v>20366</v>
      </c>
      <c r="Q15247" t="s">
        <v>24112</v>
      </c>
      <c r="S15247" t="s">
        <v>20368</v>
      </c>
    </row>
    <row r="15248" spans="1:19" hidden="1" x14ac:dyDescent="0.2">
      <c r="A15248">
        <v>3131</v>
      </c>
      <c r="B15248" t="s">
        <v>24113</v>
      </c>
      <c r="C15248" t="s">
        <v>21724</v>
      </c>
      <c r="D15248">
        <v>2.92</v>
      </c>
      <c r="E15248">
        <v>20</v>
      </c>
      <c r="G15248" t="s">
        <v>55</v>
      </c>
      <c r="H15248" t="s">
        <v>46</v>
      </c>
      <c r="I15248" t="s">
        <v>8360</v>
      </c>
      <c r="K15248"/>
      <c r="L15248" t="s">
        <v>24114</v>
      </c>
      <c r="M15248" t="s">
        <v>26</v>
      </c>
      <c r="N15248">
        <v>2</v>
      </c>
      <c r="P15248" t="s">
        <v>20366</v>
      </c>
      <c r="Q15248" t="s">
        <v>24115</v>
      </c>
      <c r="S15248" t="s">
        <v>20368</v>
      </c>
    </row>
    <row r="15249" spans="1:19" hidden="1" x14ac:dyDescent="0.2">
      <c r="A15249">
        <v>3131</v>
      </c>
      <c r="B15249" t="s">
        <v>24113</v>
      </c>
      <c r="C15249" t="s">
        <v>22299</v>
      </c>
      <c r="D15249">
        <v>5.25</v>
      </c>
      <c r="E15249">
        <v>20</v>
      </c>
      <c r="G15249" t="s">
        <v>55</v>
      </c>
      <c r="H15249" t="s">
        <v>46</v>
      </c>
      <c r="I15249" t="s">
        <v>8360</v>
      </c>
      <c r="K15249"/>
      <c r="L15249" t="s">
        <v>24114</v>
      </c>
      <c r="M15249" t="s">
        <v>26</v>
      </c>
      <c r="N15249">
        <v>2</v>
      </c>
      <c r="P15249" t="s">
        <v>20366</v>
      </c>
      <c r="Q15249" t="s">
        <v>24115</v>
      </c>
      <c r="S15249" t="s">
        <v>20368</v>
      </c>
    </row>
    <row r="15250" spans="1:19" hidden="1" x14ac:dyDescent="0.2">
      <c r="A15250">
        <v>3131</v>
      </c>
      <c r="B15250" t="s">
        <v>24113</v>
      </c>
      <c r="C15250" t="s">
        <v>21490</v>
      </c>
      <c r="D15250">
        <v>2.72</v>
      </c>
      <c r="E15250" t="s">
        <v>383</v>
      </c>
      <c r="G15250" t="s">
        <v>55</v>
      </c>
      <c r="H15250" t="s">
        <v>46</v>
      </c>
      <c r="I15250" t="s">
        <v>8360</v>
      </c>
      <c r="K15250"/>
      <c r="L15250" t="s">
        <v>24114</v>
      </c>
      <c r="M15250" t="s">
        <v>26</v>
      </c>
      <c r="N15250">
        <v>2</v>
      </c>
      <c r="P15250" t="s">
        <v>20366</v>
      </c>
      <c r="Q15250" t="s">
        <v>24115</v>
      </c>
      <c r="S15250" t="s">
        <v>20368</v>
      </c>
    </row>
    <row r="15251" spans="1:19" hidden="1" x14ac:dyDescent="0.2">
      <c r="A15251">
        <v>3131</v>
      </c>
      <c r="B15251" t="s">
        <v>24113</v>
      </c>
      <c r="C15251" t="s">
        <v>21494</v>
      </c>
      <c r="D15251">
        <v>4.2699999999999996</v>
      </c>
      <c r="E15251" t="s">
        <v>383</v>
      </c>
      <c r="G15251" t="s">
        <v>55</v>
      </c>
      <c r="H15251" t="s">
        <v>46</v>
      </c>
      <c r="I15251" t="s">
        <v>8360</v>
      </c>
      <c r="K15251"/>
      <c r="L15251" t="s">
        <v>24114</v>
      </c>
      <c r="M15251" t="s">
        <v>26</v>
      </c>
      <c r="N15251">
        <v>2</v>
      </c>
      <c r="P15251" t="s">
        <v>20366</v>
      </c>
      <c r="Q15251" t="s">
        <v>24115</v>
      </c>
      <c r="S15251" t="s">
        <v>20368</v>
      </c>
    </row>
    <row r="15252" spans="1:19" hidden="1" x14ac:dyDescent="0.2">
      <c r="A15252">
        <v>3133</v>
      </c>
      <c r="B15252" t="s">
        <v>24116</v>
      </c>
      <c r="C15252" t="s">
        <v>105</v>
      </c>
      <c r="D15252">
        <v>4.04</v>
      </c>
      <c r="E15252">
        <v>25</v>
      </c>
      <c r="F15252" t="s">
        <v>79</v>
      </c>
      <c r="G15252" t="s">
        <v>55</v>
      </c>
      <c r="H15252" t="s">
        <v>46</v>
      </c>
      <c r="I15252" t="s">
        <v>2412</v>
      </c>
      <c r="K15252"/>
      <c r="L15252" t="s">
        <v>24117</v>
      </c>
      <c r="M15252" t="s">
        <v>26</v>
      </c>
      <c r="N15252">
        <v>2</v>
      </c>
      <c r="P15252" t="s">
        <v>20366</v>
      </c>
      <c r="Q15252" t="s">
        <v>24118</v>
      </c>
      <c r="S15252" t="s">
        <v>20368</v>
      </c>
    </row>
    <row r="15253" spans="1:19" hidden="1" x14ac:dyDescent="0.2">
      <c r="A15253">
        <v>3133</v>
      </c>
      <c r="B15253" t="s">
        <v>24116</v>
      </c>
      <c r="C15253" t="s">
        <v>20452</v>
      </c>
      <c r="D15253">
        <v>7.92</v>
      </c>
      <c r="E15253">
        <v>25</v>
      </c>
      <c r="F15253" t="s">
        <v>79</v>
      </c>
      <c r="G15253" t="s">
        <v>55</v>
      </c>
      <c r="H15253" t="s">
        <v>46</v>
      </c>
      <c r="I15253" t="s">
        <v>2412</v>
      </c>
      <c r="K15253"/>
      <c r="L15253" t="s">
        <v>24117</v>
      </c>
      <c r="M15253" t="s">
        <v>26</v>
      </c>
      <c r="N15253">
        <v>2</v>
      </c>
      <c r="P15253" t="s">
        <v>20366</v>
      </c>
      <c r="Q15253" t="s">
        <v>24118</v>
      </c>
      <c r="S15253" t="s">
        <v>20368</v>
      </c>
    </row>
    <row r="15254" spans="1:19" hidden="1" x14ac:dyDescent="0.2">
      <c r="A15254">
        <v>3133</v>
      </c>
      <c r="B15254" t="s">
        <v>24116</v>
      </c>
      <c r="C15254" t="s">
        <v>20441</v>
      </c>
      <c r="D15254">
        <v>13.27</v>
      </c>
      <c r="E15254" t="s">
        <v>414</v>
      </c>
      <c r="F15254" t="s">
        <v>79</v>
      </c>
      <c r="G15254" t="s">
        <v>31</v>
      </c>
      <c r="H15254" t="s">
        <v>23</v>
      </c>
      <c r="I15254" t="s">
        <v>2412</v>
      </c>
      <c r="K15254"/>
      <c r="L15254" t="s">
        <v>24117</v>
      </c>
      <c r="M15254" t="s">
        <v>26</v>
      </c>
      <c r="N15254">
        <v>2</v>
      </c>
      <c r="P15254" t="s">
        <v>20366</v>
      </c>
      <c r="Q15254" t="s">
        <v>24118</v>
      </c>
      <c r="S15254" t="s">
        <v>20368</v>
      </c>
    </row>
    <row r="15255" spans="1:19" hidden="1" x14ac:dyDescent="0.2">
      <c r="A15255">
        <v>3134</v>
      </c>
      <c r="B15255" t="s">
        <v>24119</v>
      </c>
      <c r="C15255" t="s">
        <v>105</v>
      </c>
      <c r="D15255">
        <v>3.85</v>
      </c>
      <c r="E15255">
        <v>25</v>
      </c>
      <c r="F15255" t="s">
        <v>79</v>
      </c>
      <c r="G15255" t="s">
        <v>55</v>
      </c>
      <c r="H15255" t="s">
        <v>46</v>
      </c>
      <c r="I15255" t="s">
        <v>2412</v>
      </c>
      <c r="K15255"/>
      <c r="L15255" t="s">
        <v>24120</v>
      </c>
      <c r="M15255" t="s">
        <v>26</v>
      </c>
      <c r="N15255">
        <v>2</v>
      </c>
      <c r="P15255" t="s">
        <v>20366</v>
      </c>
      <c r="Q15255" t="s">
        <v>24121</v>
      </c>
      <c r="S15255" t="s">
        <v>20368</v>
      </c>
    </row>
    <row r="15256" spans="1:19" hidden="1" x14ac:dyDescent="0.2">
      <c r="A15256">
        <v>3134</v>
      </c>
      <c r="B15256" t="s">
        <v>24119</v>
      </c>
      <c r="C15256" t="s">
        <v>20452</v>
      </c>
      <c r="D15256">
        <v>8.6300000000000008</v>
      </c>
      <c r="E15256">
        <v>25</v>
      </c>
      <c r="F15256" t="s">
        <v>79</v>
      </c>
      <c r="G15256" t="s">
        <v>55</v>
      </c>
      <c r="H15256" t="s">
        <v>46</v>
      </c>
      <c r="I15256" t="s">
        <v>2412</v>
      </c>
      <c r="K15256"/>
      <c r="L15256" t="s">
        <v>24120</v>
      </c>
      <c r="M15256" t="s">
        <v>26</v>
      </c>
      <c r="N15256">
        <v>2</v>
      </c>
      <c r="P15256" t="s">
        <v>20366</v>
      </c>
      <c r="Q15256" t="s">
        <v>24121</v>
      </c>
      <c r="S15256" t="s">
        <v>20368</v>
      </c>
    </row>
    <row r="15257" spans="1:19" hidden="1" x14ac:dyDescent="0.2">
      <c r="A15257">
        <v>3134</v>
      </c>
      <c r="B15257" t="s">
        <v>24119</v>
      </c>
      <c r="C15257" t="s">
        <v>20441</v>
      </c>
      <c r="D15257">
        <v>10.130000000000001</v>
      </c>
      <c r="E15257" t="s">
        <v>414</v>
      </c>
      <c r="F15257" t="s">
        <v>79</v>
      </c>
      <c r="G15257" t="s">
        <v>31</v>
      </c>
      <c r="H15257" t="s">
        <v>46</v>
      </c>
      <c r="I15257" t="s">
        <v>2412</v>
      </c>
      <c r="K15257"/>
      <c r="L15257" t="s">
        <v>24120</v>
      </c>
      <c r="M15257" t="s">
        <v>26</v>
      </c>
      <c r="N15257">
        <v>2</v>
      </c>
      <c r="P15257" t="s">
        <v>20366</v>
      </c>
      <c r="Q15257" t="s">
        <v>24121</v>
      </c>
      <c r="S15257" t="s">
        <v>20368</v>
      </c>
    </row>
    <row r="15258" spans="1:19" hidden="1" x14ac:dyDescent="0.2">
      <c r="A15258">
        <v>3135</v>
      </c>
      <c r="B15258" t="s">
        <v>24122</v>
      </c>
      <c r="C15258" t="s">
        <v>105</v>
      </c>
      <c r="D15258">
        <v>4.1100000000000003</v>
      </c>
      <c r="E15258">
        <v>25</v>
      </c>
      <c r="F15258" t="s">
        <v>79</v>
      </c>
      <c r="G15258" t="s">
        <v>55</v>
      </c>
      <c r="H15258" t="s">
        <v>46</v>
      </c>
      <c r="I15258" t="s">
        <v>2412</v>
      </c>
      <c r="K15258"/>
      <c r="L15258" t="s">
        <v>24123</v>
      </c>
      <c r="M15258" t="s">
        <v>26</v>
      </c>
      <c r="N15258">
        <v>2</v>
      </c>
      <c r="P15258" t="s">
        <v>20366</v>
      </c>
      <c r="Q15258" t="s">
        <v>24124</v>
      </c>
      <c r="S15258" t="s">
        <v>20368</v>
      </c>
    </row>
    <row r="15259" spans="1:19" hidden="1" x14ac:dyDescent="0.2">
      <c r="A15259">
        <v>3135</v>
      </c>
      <c r="B15259" t="s">
        <v>24122</v>
      </c>
      <c r="C15259" t="s">
        <v>20452</v>
      </c>
      <c r="D15259">
        <v>7.98</v>
      </c>
      <c r="E15259">
        <v>25</v>
      </c>
      <c r="F15259" t="s">
        <v>79</v>
      </c>
      <c r="G15259" t="s">
        <v>55</v>
      </c>
      <c r="H15259" t="s">
        <v>46</v>
      </c>
      <c r="I15259" t="s">
        <v>2412</v>
      </c>
      <c r="K15259"/>
      <c r="L15259" t="s">
        <v>24123</v>
      </c>
      <c r="M15259" t="s">
        <v>26</v>
      </c>
      <c r="N15259">
        <v>2</v>
      </c>
      <c r="P15259" t="s">
        <v>20366</v>
      </c>
      <c r="Q15259" t="s">
        <v>24124</v>
      </c>
      <c r="S15259" t="s">
        <v>20368</v>
      </c>
    </row>
    <row r="15260" spans="1:19" hidden="1" x14ac:dyDescent="0.2">
      <c r="A15260">
        <v>3135</v>
      </c>
      <c r="B15260" t="s">
        <v>24122</v>
      </c>
      <c r="C15260" t="s">
        <v>20441</v>
      </c>
      <c r="D15260">
        <v>9.82</v>
      </c>
      <c r="E15260">
        <v>25</v>
      </c>
      <c r="F15260" t="s">
        <v>79</v>
      </c>
      <c r="G15260" t="s">
        <v>55</v>
      </c>
      <c r="H15260" t="s">
        <v>46</v>
      </c>
      <c r="I15260" t="s">
        <v>2412</v>
      </c>
      <c r="K15260"/>
      <c r="L15260" t="s">
        <v>24123</v>
      </c>
      <c r="M15260" t="s">
        <v>26</v>
      </c>
      <c r="N15260">
        <v>2</v>
      </c>
      <c r="P15260" t="s">
        <v>20366</v>
      </c>
      <c r="Q15260" t="s">
        <v>24124</v>
      </c>
      <c r="S15260" t="s">
        <v>20368</v>
      </c>
    </row>
    <row r="15261" spans="1:19" hidden="1" x14ac:dyDescent="0.2">
      <c r="A15261">
        <v>3136</v>
      </c>
      <c r="B15261" t="s">
        <v>24125</v>
      </c>
      <c r="C15261" t="s">
        <v>105</v>
      </c>
      <c r="D15261">
        <v>2.92</v>
      </c>
      <c r="E15261">
        <v>20</v>
      </c>
      <c r="G15261" t="s">
        <v>31</v>
      </c>
      <c r="H15261" t="s">
        <v>46</v>
      </c>
      <c r="I15261" t="s">
        <v>20409</v>
      </c>
      <c r="K15261"/>
      <c r="L15261" t="s">
        <v>24126</v>
      </c>
      <c r="M15261" t="s">
        <v>26</v>
      </c>
      <c r="N15261">
        <v>2</v>
      </c>
      <c r="P15261" t="s">
        <v>20366</v>
      </c>
      <c r="Q15261" t="s">
        <v>24127</v>
      </c>
      <c r="S15261" t="s">
        <v>20368</v>
      </c>
    </row>
    <row r="15262" spans="1:19" hidden="1" x14ac:dyDescent="0.2">
      <c r="A15262">
        <v>3137</v>
      </c>
      <c r="B15262" t="s">
        <v>24128</v>
      </c>
      <c r="C15262" t="s">
        <v>105</v>
      </c>
      <c r="D15262">
        <v>0.9</v>
      </c>
      <c r="E15262">
        <v>20</v>
      </c>
      <c r="F15262" t="s">
        <v>24129</v>
      </c>
      <c r="G15262" t="s">
        <v>75</v>
      </c>
      <c r="H15262" t="s">
        <v>23</v>
      </c>
      <c r="I15262" t="s">
        <v>20409</v>
      </c>
      <c r="K15262"/>
      <c r="L15262" t="s">
        <v>24130</v>
      </c>
      <c r="M15262" t="s">
        <v>26</v>
      </c>
      <c r="N15262">
        <v>2</v>
      </c>
      <c r="P15262" t="s">
        <v>20366</v>
      </c>
      <c r="Q15262" t="s">
        <v>24131</v>
      </c>
      <c r="S15262" t="s">
        <v>20368</v>
      </c>
    </row>
    <row r="15263" spans="1:19" hidden="1" x14ac:dyDescent="0.2">
      <c r="A15263">
        <v>3138</v>
      </c>
      <c r="B15263" t="s">
        <v>24132</v>
      </c>
      <c r="C15263" t="s">
        <v>105</v>
      </c>
      <c r="D15263">
        <v>3.03</v>
      </c>
      <c r="E15263">
        <v>25</v>
      </c>
      <c r="F15263" t="s">
        <v>79</v>
      </c>
      <c r="G15263" t="s">
        <v>55</v>
      </c>
      <c r="H15263" t="s">
        <v>23</v>
      </c>
      <c r="I15263" t="s">
        <v>3573</v>
      </c>
      <c r="K15263"/>
      <c r="L15263" t="s">
        <v>24133</v>
      </c>
      <c r="M15263" t="s">
        <v>26</v>
      </c>
      <c r="N15263">
        <v>2</v>
      </c>
      <c r="P15263" t="s">
        <v>20366</v>
      </c>
      <c r="Q15263" t="s">
        <v>24134</v>
      </c>
      <c r="S15263" t="s">
        <v>20368</v>
      </c>
    </row>
    <row r="15264" spans="1:19" hidden="1" x14ac:dyDescent="0.2">
      <c r="A15264">
        <v>3138</v>
      </c>
      <c r="B15264" t="s">
        <v>24132</v>
      </c>
      <c r="C15264" t="s">
        <v>20452</v>
      </c>
      <c r="D15264">
        <v>4.42</v>
      </c>
      <c r="E15264">
        <v>25</v>
      </c>
      <c r="F15264" t="s">
        <v>79</v>
      </c>
      <c r="G15264" t="s">
        <v>55</v>
      </c>
      <c r="H15264" t="s">
        <v>23</v>
      </c>
      <c r="I15264" t="s">
        <v>3573</v>
      </c>
      <c r="K15264"/>
      <c r="L15264" t="s">
        <v>24133</v>
      </c>
      <c r="M15264" t="s">
        <v>26</v>
      </c>
      <c r="N15264">
        <v>2</v>
      </c>
      <c r="P15264" t="s">
        <v>20366</v>
      </c>
      <c r="Q15264" t="s">
        <v>24134</v>
      </c>
      <c r="S15264" t="s">
        <v>20368</v>
      </c>
    </row>
    <row r="15265" spans="1:19" hidden="1" x14ac:dyDescent="0.2">
      <c r="A15265">
        <v>3139</v>
      </c>
      <c r="B15265" t="s">
        <v>24135</v>
      </c>
      <c r="C15265" t="s">
        <v>105</v>
      </c>
      <c r="D15265">
        <v>2.02</v>
      </c>
      <c r="E15265">
        <v>25</v>
      </c>
      <c r="F15265" t="s">
        <v>79</v>
      </c>
      <c r="G15265" t="s">
        <v>55</v>
      </c>
      <c r="H15265" t="s">
        <v>46</v>
      </c>
      <c r="I15265" t="s">
        <v>3573</v>
      </c>
      <c r="K15265"/>
      <c r="L15265" t="s">
        <v>24136</v>
      </c>
      <c r="M15265" t="s">
        <v>26</v>
      </c>
      <c r="N15265">
        <v>2</v>
      </c>
      <c r="P15265" t="s">
        <v>20366</v>
      </c>
      <c r="Q15265" t="s">
        <v>24137</v>
      </c>
      <c r="S15265" t="s">
        <v>20368</v>
      </c>
    </row>
    <row r="15266" spans="1:19" hidden="1" x14ac:dyDescent="0.2">
      <c r="A15266">
        <v>3140</v>
      </c>
      <c r="B15266" t="s">
        <v>2025</v>
      </c>
      <c r="C15266" t="s">
        <v>105</v>
      </c>
      <c r="D15266">
        <v>3</v>
      </c>
      <c r="E15266">
        <v>20</v>
      </c>
      <c r="G15266" t="s">
        <v>55</v>
      </c>
      <c r="H15266" t="s">
        <v>23</v>
      </c>
      <c r="I15266" t="s">
        <v>4397</v>
      </c>
      <c r="K15266"/>
      <c r="L15266" t="s">
        <v>24138</v>
      </c>
      <c r="M15266" t="s">
        <v>20396</v>
      </c>
      <c r="N15266">
        <v>4</v>
      </c>
      <c r="P15266" t="s">
        <v>20366</v>
      </c>
      <c r="Q15266" t="s">
        <v>24139</v>
      </c>
      <c r="S15266" t="s">
        <v>20368</v>
      </c>
    </row>
    <row r="15267" spans="1:19" hidden="1" x14ac:dyDescent="0.2">
      <c r="A15267">
        <v>3140</v>
      </c>
      <c r="B15267" t="s">
        <v>2025</v>
      </c>
      <c r="C15267" t="s">
        <v>20452</v>
      </c>
      <c r="D15267">
        <v>6.59</v>
      </c>
      <c r="E15267">
        <v>20</v>
      </c>
      <c r="G15267" t="s">
        <v>55</v>
      </c>
      <c r="H15267" t="s">
        <v>23</v>
      </c>
      <c r="I15267" t="s">
        <v>4397</v>
      </c>
      <c r="K15267"/>
      <c r="L15267" t="s">
        <v>24138</v>
      </c>
      <c r="M15267" t="s">
        <v>20396</v>
      </c>
      <c r="N15267">
        <v>4</v>
      </c>
      <c r="P15267" t="s">
        <v>20366</v>
      </c>
      <c r="Q15267" t="s">
        <v>24139</v>
      </c>
      <c r="S15267" t="s">
        <v>20368</v>
      </c>
    </row>
    <row r="15268" spans="1:19" hidden="1" x14ac:dyDescent="0.2">
      <c r="A15268">
        <v>3140</v>
      </c>
      <c r="B15268" t="s">
        <v>2025</v>
      </c>
      <c r="C15268" t="s">
        <v>20452</v>
      </c>
      <c r="D15268">
        <v>6.5</v>
      </c>
      <c r="E15268">
        <v>25</v>
      </c>
      <c r="G15268" t="s">
        <v>189</v>
      </c>
      <c r="H15268" t="s">
        <v>23</v>
      </c>
      <c r="I15268" t="s">
        <v>1537</v>
      </c>
      <c r="K15268"/>
      <c r="L15268" t="s">
        <v>24138</v>
      </c>
      <c r="M15268" t="s">
        <v>20396</v>
      </c>
      <c r="N15268">
        <v>4</v>
      </c>
      <c r="P15268" t="s">
        <v>20366</v>
      </c>
      <c r="Q15268" t="s">
        <v>24139</v>
      </c>
      <c r="S15268" t="s">
        <v>20368</v>
      </c>
    </row>
    <row r="15269" spans="1:19" hidden="1" x14ac:dyDescent="0.2">
      <c r="A15269">
        <v>3141</v>
      </c>
      <c r="B15269" t="s">
        <v>24140</v>
      </c>
      <c r="C15269" t="s">
        <v>105</v>
      </c>
      <c r="D15269">
        <v>8.82</v>
      </c>
      <c r="E15269">
        <v>25</v>
      </c>
      <c r="F15269" t="s">
        <v>21628</v>
      </c>
      <c r="G15269" t="s">
        <v>55</v>
      </c>
      <c r="H15269" t="s">
        <v>23</v>
      </c>
      <c r="I15269" t="s">
        <v>20404</v>
      </c>
      <c r="K15269"/>
      <c r="L15269" t="s">
        <v>24141</v>
      </c>
      <c r="M15269" t="s">
        <v>26</v>
      </c>
      <c r="N15269">
        <v>2</v>
      </c>
      <c r="P15269" t="s">
        <v>20366</v>
      </c>
      <c r="Q15269" t="s">
        <v>24142</v>
      </c>
      <c r="S15269" t="s">
        <v>20368</v>
      </c>
    </row>
    <row r="15270" spans="1:19" hidden="1" x14ac:dyDescent="0.2">
      <c r="A15270">
        <v>3142</v>
      </c>
      <c r="B15270" t="s">
        <v>24143</v>
      </c>
      <c r="C15270" t="s">
        <v>105</v>
      </c>
      <c r="D15270">
        <v>4.24</v>
      </c>
      <c r="F15270" t="s">
        <v>22547</v>
      </c>
      <c r="G15270" t="s">
        <v>55</v>
      </c>
      <c r="H15270" t="s">
        <v>23</v>
      </c>
      <c r="I15270" t="s">
        <v>9308</v>
      </c>
      <c r="K15270"/>
      <c r="L15270" t="s">
        <v>24144</v>
      </c>
      <c r="M15270" t="s">
        <v>26</v>
      </c>
      <c r="N15270">
        <v>2</v>
      </c>
      <c r="P15270" t="s">
        <v>20366</v>
      </c>
      <c r="Q15270" t="s">
        <v>24145</v>
      </c>
      <c r="S15270" t="s">
        <v>20368</v>
      </c>
    </row>
    <row r="15271" spans="1:19" hidden="1" x14ac:dyDescent="0.2">
      <c r="A15271">
        <v>3143</v>
      </c>
      <c r="B15271" t="s">
        <v>24146</v>
      </c>
      <c r="C15271" t="s">
        <v>105</v>
      </c>
      <c r="D15271">
        <v>3.31</v>
      </c>
      <c r="F15271" t="s">
        <v>22547</v>
      </c>
      <c r="G15271" t="s">
        <v>55</v>
      </c>
      <c r="H15271" t="s">
        <v>23</v>
      </c>
      <c r="I15271" t="s">
        <v>9308</v>
      </c>
      <c r="K15271"/>
      <c r="L15271" t="s">
        <v>24147</v>
      </c>
      <c r="M15271" t="s">
        <v>26</v>
      </c>
      <c r="N15271">
        <v>2</v>
      </c>
      <c r="P15271" t="s">
        <v>20366</v>
      </c>
      <c r="Q15271" t="s">
        <v>24148</v>
      </c>
      <c r="S15271" t="s">
        <v>20368</v>
      </c>
    </row>
    <row r="15272" spans="1:19" hidden="1" x14ac:dyDescent="0.2">
      <c r="A15272">
        <v>3144</v>
      </c>
      <c r="B15272" t="s">
        <v>24149</v>
      </c>
      <c r="C15272" t="s">
        <v>105</v>
      </c>
      <c r="D15272">
        <v>9.9</v>
      </c>
      <c r="E15272">
        <v>20</v>
      </c>
      <c r="G15272" t="s">
        <v>31</v>
      </c>
      <c r="H15272" t="s">
        <v>23</v>
      </c>
      <c r="I15272" t="s">
        <v>24150</v>
      </c>
      <c r="K15272"/>
      <c r="L15272" t="s">
        <v>24151</v>
      </c>
      <c r="M15272" t="s">
        <v>26</v>
      </c>
      <c r="N15272">
        <v>2</v>
      </c>
      <c r="P15272" t="s">
        <v>20366</v>
      </c>
      <c r="Q15272" t="s">
        <v>24152</v>
      </c>
      <c r="S15272" t="s">
        <v>20368</v>
      </c>
    </row>
    <row r="15273" spans="1:19" hidden="1" x14ac:dyDescent="0.2">
      <c r="A15273">
        <v>3145</v>
      </c>
      <c r="B15273" t="s">
        <v>24153</v>
      </c>
      <c r="C15273" t="s">
        <v>105</v>
      </c>
      <c r="D15273">
        <v>7.48</v>
      </c>
      <c r="E15273">
        <v>20</v>
      </c>
      <c r="F15273" t="s">
        <v>4558</v>
      </c>
      <c r="G15273" t="s">
        <v>55</v>
      </c>
      <c r="H15273" t="s">
        <v>46</v>
      </c>
      <c r="I15273" t="s">
        <v>22488</v>
      </c>
      <c r="K15273"/>
      <c r="L15273" t="s">
        <v>24154</v>
      </c>
      <c r="M15273" t="s">
        <v>26</v>
      </c>
      <c r="N15273">
        <v>2</v>
      </c>
      <c r="P15273" t="s">
        <v>20366</v>
      </c>
      <c r="Q15273" t="s">
        <v>24155</v>
      </c>
      <c r="S15273" t="s">
        <v>20368</v>
      </c>
    </row>
    <row r="15274" spans="1:19" hidden="1" x14ac:dyDescent="0.2">
      <c r="A15274">
        <v>3146</v>
      </c>
      <c r="B15274" t="s">
        <v>24156</v>
      </c>
      <c r="C15274" t="s">
        <v>105</v>
      </c>
      <c r="D15274">
        <v>7.2</v>
      </c>
      <c r="E15274" t="s">
        <v>363</v>
      </c>
      <c r="F15274" t="s">
        <v>5425</v>
      </c>
      <c r="G15274" t="s">
        <v>31</v>
      </c>
      <c r="H15274" t="s">
        <v>23</v>
      </c>
      <c r="I15274" t="s">
        <v>22645</v>
      </c>
      <c r="K15274"/>
      <c r="L15274" t="s">
        <v>24157</v>
      </c>
      <c r="M15274" t="s">
        <v>26</v>
      </c>
      <c r="N15274">
        <v>2</v>
      </c>
      <c r="P15274" t="s">
        <v>20366</v>
      </c>
      <c r="Q15274" t="s">
        <v>24158</v>
      </c>
      <c r="S15274" t="s">
        <v>20368</v>
      </c>
    </row>
    <row r="15275" spans="1:19" hidden="1" x14ac:dyDescent="0.2">
      <c r="A15275">
        <v>3147</v>
      </c>
      <c r="B15275" t="s">
        <v>24159</v>
      </c>
      <c r="C15275" t="s">
        <v>105</v>
      </c>
      <c r="D15275">
        <v>9.68</v>
      </c>
      <c r="F15275" t="s">
        <v>21009</v>
      </c>
      <c r="G15275" t="s">
        <v>31</v>
      </c>
      <c r="H15275" t="s">
        <v>23</v>
      </c>
      <c r="I15275" t="s">
        <v>9832</v>
      </c>
      <c r="K15275"/>
      <c r="L15275" t="s">
        <v>24160</v>
      </c>
      <c r="M15275" t="s">
        <v>26</v>
      </c>
      <c r="N15275">
        <v>2</v>
      </c>
      <c r="P15275" t="s">
        <v>20366</v>
      </c>
      <c r="Q15275" t="s">
        <v>24161</v>
      </c>
      <c r="S15275" t="s">
        <v>20368</v>
      </c>
    </row>
    <row r="15276" spans="1:19" hidden="1" x14ac:dyDescent="0.2">
      <c r="A15276">
        <v>3148</v>
      </c>
      <c r="B15276" t="s">
        <v>24162</v>
      </c>
      <c r="C15276" t="s">
        <v>105</v>
      </c>
      <c r="D15276">
        <v>8.85</v>
      </c>
      <c r="F15276" t="s">
        <v>21009</v>
      </c>
      <c r="G15276" t="s">
        <v>55</v>
      </c>
      <c r="H15276" t="s">
        <v>23</v>
      </c>
      <c r="I15276" t="s">
        <v>21691</v>
      </c>
      <c r="K15276"/>
      <c r="L15276" t="s">
        <v>24163</v>
      </c>
      <c r="M15276" t="s">
        <v>26</v>
      </c>
      <c r="N15276">
        <v>2</v>
      </c>
      <c r="P15276" t="s">
        <v>20366</v>
      </c>
      <c r="Q15276" t="s">
        <v>24164</v>
      </c>
      <c r="S15276" t="s">
        <v>20368</v>
      </c>
    </row>
    <row r="15277" spans="1:19" hidden="1" x14ac:dyDescent="0.2">
      <c r="A15277">
        <v>3149</v>
      </c>
      <c r="B15277" t="s">
        <v>24165</v>
      </c>
      <c r="C15277" t="s">
        <v>105</v>
      </c>
      <c r="D15277" t="s">
        <v>363</v>
      </c>
      <c r="F15277" t="s">
        <v>24166</v>
      </c>
      <c r="G15277" t="s">
        <v>55</v>
      </c>
      <c r="H15277" t="s">
        <v>2675</v>
      </c>
      <c r="I15277" t="s">
        <v>24167</v>
      </c>
      <c r="K15277"/>
      <c r="L15277" t="s">
        <v>24168</v>
      </c>
      <c r="M15277" t="s">
        <v>26</v>
      </c>
      <c r="N15277">
        <v>2</v>
      </c>
      <c r="P15277" t="s">
        <v>20366</v>
      </c>
      <c r="Q15277" t="s">
        <v>24169</v>
      </c>
      <c r="S15277" t="s">
        <v>20368</v>
      </c>
    </row>
    <row r="15278" spans="1:19" hidden="1" x14ac:dyDescent="0.2">
      <c r="A15278">
        <v>3150</v>
      </c>
      <c r="B15278" t="s">
        <v>24170</v>
      </c>
      <c r="C15278" t="s">
        <v>105</v>
      </c>
      <c r="D15278">
        <v>3.06</v>
      </c>
      <c r="E15278">
        <v>20</v>
      </c>
      <c r="F15278" t="s">
        <v>1420</v>
      </c>
      <c r="G15278" t="s">
        <v>55</v>
      </c>
      <c r="H15278" t="s">
        <v>46</v>
      </c>
      <c r="I15278" t="s">
        <v>11974</v>
      </c>
      <c r="K15278"/>
      <c r="L15278" t="s">
        <v>24171</v>
      </c>
      <c r="M15278" t="s">
        <v>21125</v>
      </c>
      <c r="N15278">
        <v>3</v>
      </c>
      <c r="O15278" t="s">
        <v>24172</v>
      </c>
      <c r="P15278" t="s">
        <v>20366</v>
      </c>
      <c r="Q15278" t="s">
        <v>24173</v>
      </c>
      <c r="S15278" t="s">
        <v>20368</v>
      </c>
    </row>
    <row r="15279" spans="1:19" hidden="1" x14ac:dyDescent="0.2">
      <c r="A15279">
        <v>3150</v>
      </c>
      <c r="B15279" t="s">
        <v>24170</v>
      </c>
      <c r="C15279" t="s">
        <v>20452</v>
      </c>
      <c r="D15279">
        <v>4.34</v>
      </c>
      <c r="E15279">
        <v>20</v>
      </c>
      <c r="F15279" t="s">
        <v>1420</v>
      </c>
      <c r="G15279" t="s">
        <v>55</v>
      </c>
      <c r="H15279" t="s">
        <v>46</v>
      </c>
      <c r="I15279" t="s">
        <v>11974</v>
      </c>
      <c r="K15279"/>
      <c r="L15279" t="s">
        <v>24171</v>
      </c>
      <c r="M15279" t="s">
        <v>21125</v>
      </c>
      <c r="N15279">
        <v>3</v>
      </c>
      <c r="O15279" t="s">
        <v>24172</v>
      </c>
      <c r="P15279" t="s">
        <v>20366</v>
      </c>
      <c r="Q15279" t="s">
        <v>24173</v>
      </c>
      <c r="S15279" t="s">
        <v>20368</v>
      </c>
    </row>
    <row r="15280" spans="1:19" hidden="1" x14ac:dyDescent="0.2">
      <c r="A15280">
        <v>3152</v>
      </c>
      <c r="B15280" t="s">
        <v>24174</v>
      </c>
      <c r="C15280" t="s">
        <v>105</v>
      </c>
      <c r="D15280">
        <v>1.85</v>
      </c>
      <c r="E15280">
        <v>25</v>
      </c>
      <c r="F15280" t="s">
        <v>79</v>
      </c>
      <c r="G15280" t="s">
        <v>55</v>
      </c>
      <c r="H15280" t="s">
        <v>23</v>
      </c>
      <c r="I15280" t="s">
        <v>3573</v>
      </c>
      <c r="K15280"/>
      <c r="L15280" t="s">
        <v>24175</v>
      </c>
      <c r="M15280" t="s">
        <v>26</v>
      </c>
      <c r="N15280">
        <v>2</v>
      </c>
      <c r="P15280" t="s">
        <v>20366</v>
      </c>
      <c r="Q15280" t="s">
        <v>24176</v>
      </c>
      <c r="S15280" t="s">
        <v>20368</v>
      </c>
    </row>
    <row r="15281" spans="1:19" hidden="1" x14ac:dyDescent="0.2">
      <c r="A15281">
        <v>3153</v>
      </c>
      <c r="B15281" t="s">
        <v>24177</v>
      </c>
      <c r="C15281" t="s">
        <v>105</v>
      </c>
      <c r="D15281">
        <v>2.35</v>
      </c>
      <c r="E15281">
        <v>25</v>
      </c>
      <c r="F15281" s="1" t="s">
        <v>24178</v>
      </c>
      <c r="G15281" t="s">
        <v>55</v>
      </c>
      <c r="H15281" t="s">
        <v>2675</v>
      </c>
      <c r="I15281" t="s">
        <v>3573</v>
      </c>
      <c r="K15281"/>
      <c r="L15281" t="s">
        <v>24179</v>
      </c>
      <c r="M15281" t="s">
        <v>26</v>
      </c>
      <c r="N15281">
        <v>2</v>
      </c>
      <c r="P15281" t="s">
        <v>20366</v>
      </c>
      <c r="Q15281" t="s">
        <v>24180</v>
      </c>
      <c r="S15281" t="s">
        <v>20368</v>
      </c>
    </row>
    <row r="15282" spans="1:19" hidden="1" x14ac:dyDescent="0.2">
      <c r="A15282">
        <v>3153</v>
      </c>
      <c r="B15282" t="s">
        <v>24177</v>
      </c>
      <c r="C15282" t="s">
        <v>20452</v>
      </c>
      <c r="D15282">
        <v>3.43</v>
      </c>
      <c r="E15282">
        <v>25</v>
      </c>
      <c r="F15282" s="1" t="s">
        <v>24178</v>
      </c>
      <c r="G15282" t="s">
        <v>55</v>
      </c>
      <c r="H15282" t="s">
        <v>2675</v>
      </c>
      <c r="I15282" t="s">
        <v>3573</v>
      </c>
      <c r="K15282"/>
      <c r="L15282" t="s">
        <v>24179</v>
      </c>
      <c r="M15282" t="s">
        <v>26</v>
      </c>
      <c r="N15282">
        <v>2</v>
      </c>
      <c r="P15282" t="s">
        <v>20366</v>
      </c>
      <c r="Q15282" t="s">
        <v>24180</v>
      </c>
      <c r="S15282" t="s">
        <v>20368</v>
      </c>
    </row>
    <row r="15283" spans="1:19" hidden="1" x14ac:dyDescent="0.2">
      <c r="A15283">
        <v>3154</v>
      </c>
      <c r="B15283" t="s">
        <v>24181</v>
      </c>
      <c r="C15283" t="s">
        <v>105</v>
      </c>
      <c r="D15283">
        <v>4.1500000000000004</v>
      </c>
      <c r="E15283">
        <v>22</v>
      </c>
      <c r="G15283" t="s">
        <v>31</v>
      </c>
      <c r="H15283" t="s">
        <v>23</v>
      </c>
      <c r="I15283" t="s">
        <v>22591</v>
      </c>
      <c r="K15283"/>
      <c r="L15283" t="s">
        <v>24182</v>
      </c>
      <c r="M15283" t="s">
        <v>26</v>
      </c>
      <c r="N15283">
        <v>2</v>
      </c>
      <c r="P15283" t="s">
        <v>20366</v>
      </c>
      <c r="Q15283" t="s">
        <v>24183</v>
      </c>
      <c r="S15283" t="s">
        <v>20368</v>
      </c>
    </row>
    <row r="15284" spans="1:19" hidden="1" x14ac:dyDescent="0.2">
      <c r="A15284">
        <v>3154</v>
      </c>
      <c r="B15284" t="s">
        <v>24181</v>
      </c>
      <c r="C15284" t="s">
        <v>20452</v>
      </c>
      <c r="D15284">
        <v>12.8</v>
      </c>
      <c r="E15284">
        <v>22</v>
      </c>
      <c r="G15284" t="s">
        <v>31</v>
      </c>
      <c r="H15284" t="s">
        <v>23</v>
      </c>
      <c r="I15284" t="s">
        <v>22591</v>
      </c>
      <c r="K15284"/>
      <c r="L15284" t="s">
        <v>24182</v>
      </c>
      <c r="M15284" t="s">
        <v>26</v>
      </c>
      <c r="N15284">
        <v>2</v>
      </c>
      <c r="P15284" t="s">
        <v>20366</v>
      </c>
      <c r="Q15284" t="s">
        <v>24183</v>
      </c>
      <c r="S15284" t="s">
        <v>20368</v>
      </c>
    </row>
    <row r="15285" spans="1:19" hidden="1" x14ac:dyDescent="0.2">
      <c r="A15285">
        <v>3155</v>
      </c>
      <c r="B15285" t="s">
        <v>5166</v>
      </c>
      <c r="C15285" t="s">
        <v>105</v>
      </c>
      <c r="D15285">
        <v>4.4000000000000004</v>
      </c>
      <c r="E15285">
        <v>22</v>
      </c>
      <c r="G15285" t="s">
        <v>31</v>
      </c>
      <c r="H15285" t="s">
        <v>23</v>
      </c>
      <c r="I15285" t="s">
        <v>22591</v>
      </c>
      <c r="K15285"/>
      <c r="L15285" t="s">
        <v>24184</v>
      </c>
      <c r="M15285" t="s">
        <v>26</v>
      </c>
      <c r="N15285">
        <v>2</v>
      </c>
      <c r="P15285" t="s">
        <v>20366</v>
      </c>
      <c r="Q15285" t="s">
        <v>24185</v>
      </c>
      <c r="S15285" t="s">
        <v>20368</v>
      </c>
    </row>
    <row r="15286" spans="1:19" x14ac:dyDescent="0.2">
      <c r="A15286">
        <v>3156</v>
      </c>
      <c r="B15286" t="s">
        <v>24186</v>
      </c>
      <c r="C15286" t="s">
        <v>105</v>
      </c>
      <c r="D15286">
        <v>2.0139999999999998</v>
      </c>
      <c r="E15286">
        <v>25</v>
      </c>
      <c r="G15286" t="s">
        <v>58</v>
      </c>
      <c r="H15286" t="s">
        <v>36</v>
      </c>
      <c r="I15286" t="s">
        <v>22599</v>
      </c>
      <c r="J15286" t="s">
        <v>43</v>
      </c>
      <c r="L15286" t="s">
        <v>24187</v>
      </c>
      <c r="M15286" t="s">
        <v>26</v>
      </c>
      <c r="N15286">
        <v>2</v>
      </c>
      <c r="P15286" t="s">
        <v>20366</v>
      </c>
      <c r="Q15286" t="s">
        <v>24188</v>
      </c>
      <c r="S15286" t="s">
        <v>20368</v>
      </c>
    </row>
    <row r="15287" spans="1:19" x14ac:dyDescent="0.2">
      <c r="A15287">
        <v>3156</v>
      </c>
      <c r="B15287" t="s">
        <v>24186</v>
      </c>
      <c r="C15287" t="s">
        <v>105</v>
      </c>
      <c r="D15287">
        <v>2.2989999999999999</v>
      </c>
      <c r="E15287">
        <v>5</v>
      </c>
      <c r="G15287" t="s">
        <v>58</v>
      </c>
      <c r="H15287" t="s">
        <v>36</v>
      </c>
      <c r="I15287" t="s">
        <v>22599</v>
      </c>
      <c r="J15287" t="s">
        <v>43</v>
      </c>
      <c r="L15287" t="s">
        <v>24187</v>
      </c>
      <c r="M15287" t="s">
        <v>26</v>
      </c>
      <c r="N15287">
        <v>2</v>
      </c>
      <c r="P15287" t="s">
        <v>20366</v>
      </c>
      <c r="Q15287" t="s">
        <v>24188</v>
      </c>
      <c r="S15287" t="s">
        <v>20368</v>
      </c>
    </row>
    <row r="15288" spans="1:19" x14ac:dyDescent="0.2">
      <c r="A15288">
        <v>3156</v>
      </c>
      <c r="B15288" t="s">
        <v>24186</v>
      </c>
      <c r="C15288" t="s">
        <v>105</v>
      </c>
      <c r="D15288">
        <v>2.3199999999999998</v>
      </c>
      <c r="E15288">
        <v>10</v>
      </c>
      <c r="G15288" t="s">
        <v>58</v>
      </c>
      <c r="H15288" t="s">
        <v>36</v>
      </c>
      <c r="I15288" t="s">
        <v>22599</v>
      </c>
      <c r="J15288" t="s">
        <v>43</v>
      </c>
      <c r="L15288" t="s">
        <v>24187</v>
      </c>
      <c r="M15288" t="s">
        <v>26</v>
      </c>
      <c r="N15288">
        <v>2</v>
      </c>
      <c r="P15288" t="s">
        <v>20366</v>
      </c>
      <c r="Q15288" t="s">
        <v>24188</v>
      </c>
      <c r="S15288" t="s">
        <v>20368</v>
      </c>
    </row>
    <row r="15289" spans="1:19" x14ac:dyDescent="0.2">
      <c r="A15289">
        <v>3156</v>
      </c>
      <c r="B15289" t="s">
        <v>24186</v>
      </c>
      <c r="C15289" t="s">
        <v>105</v>
      </c>
      <c r="D15289">
        <v>2.343</v>
      </c>
      <c r="E15289">
        <v>15</v>
      </c>
      <c r="G15289" t="s">
        <v>58</v>
      </c>
      <c r="H15289" t="s">
        <v>36</v>
      </c>
      <c r="I15289" t="s">
        <v>22599</v>
      </c>
      <c r="J15289" t="s">
        <v>43</v>
      </c>
      <c r="L15289" t="s">
        <v>24187</v>
      </c>
      <c r="M15289" t="s">
        <v>26</v>
      </c>
      <c r="N15289">
        <v>2</v>
      </c>
      <c r="P15289" t="s">
        <v>20366</v>
      </c>
      <c r="Q15289" t="s">
        <v>24188</v>
      </c>
      <c r="S15289" t="s">
        <v>20368</v>
      </c>
    </row>
    <row r="15290" spans="1:19" x14ac:dyDescent="0.2">
      <c r="A15290">
        <v>3156</v>
      </c>
      <c r="B15290" t="s">
        <v>24186</v>
      </c>
      <c r="C15290" t="s">
        <v>105</v>
      </c>
      <c r="D15290">
        <v>2.3650000000000002</v>
      </c>
      <c r="E15290">
        <v>20</v>
      </c>
      <c r="G15290" t="s">
        <v>58</v>
      </c>
      <c r="H15290" t="s">
        <v>36</v>
      </c>
      <c r="I15290" t="s">
        <v>22599</v>
      </c>
      <c r="J15290" t="s">
        <v>43</v>
      </c>
      <c r="L15290" t="s">
        <v>24187</v>
      </c>
      <c r="M15290" t="s">
        <v>26</v>
      </c>
      <c r="N15290">
        <v>2</v>
      </c>
      <c r="P15290" t="s">
        <v>20366</v>
      </c>
      <c r="Q15290" t="s">
        <v>24188</v>
      </c>
      <c r="S15290" t="s">
        <v>20368</v>
      </c>
    </row>
    <row r="15291" spans="1:19" x14ac:dyDescent="0.2">
      <c r="A15291">
        <v>3156</v>
      </c>
      <c r="B15291" t="s">
        <v>24186</v>
      </c>
      <c r="C15291" t="s">
        <v>105</v>
      </c>
      <c r="D15291">
        <v>2.427</v>
      </c>
      <c r="E15291">
        <v>30</v>
      </c>
      <c r="G15291" t="s">
        <v>58</v>
      </c>
      <c r="H15291" t="s">
        <v>36</v>
      </c>
      <c r="I15291" t="s">
        <v>22599</v>
      </c>
      <c r="J15291" t="s">
        <v>43</v>
      </c>
      <c r="L15291" t="s">
        <v>24187</v>
      </c>
      <c r="M15291" t="s">
        <v>26</v>
      </c>
      <c r="N15291">
        <v>2</v>
      </c>
      <c r="P15291" t="s">
        <v>20366</v>
      </c>
      <c r="Q15291" t="s">
        <v>24188</v>
      </c>
      <c r="S15291" t="s">
        <v>20368</v>
      </c>
    </row>
    <row r="15292" spans="1:19" x14ac:dyDescent="0.2">
      <c r="A15292">
        <v>3156</v>
      </c>
      <c r="B15292" t="s">
        <v>24186</v>
      </c>
      <c r="C15292" t="s">
        <v>105</v>
      </c>
      <c r="D15292">
        <v>2.452</v>
      </c>
      <c r="E15292">
        <v>35</v>
      </c>
      <c r="G15292" t="s">
        <v>58</v>
      </c>
      <c r="H15292" t="s">
        <v>36</v>
      </c>
      <c r="I15292" t="s">
        <v>22599</v>
      </c>
      <c r="J15292" t="s">
        <v>43</v>
      </c>
      <c r="L15292" t="s">
        <v>24187</v>
      </c>
      <c r="M15292" t="s">
        <v>26</v>
      </c>
      <c r="N15292">
        <v>2</v>
      </c>
      <c r="P15292" t="s">
        <v>20366</v>
      </c>
      <c r="Q15292" t="s">
        <v>24188</v>
      </c>
      <c r="S15292" t="s">
        <v>20368</v>
      </c>
    </row>
    <row r="15293" spans="1:19" x14ac:dyDescent="0.2">
      <c r="A15293">
        <v>3156</v>
      </c>
      <c r="B15293" t="s">
        <v>24186</v>
      </c>
      <c r="C15293" t="s">
        <v>105</v>
      </c>
      <c r="D15293">
        <v>2.4809999999999999</v>
      </c>
      <c r="E15293">
        <v>40</v>
      </c>
      <c r="G15293" t="s">
        <v>58</v>
      </c>
      <c r="H15293" t="s">
        <v>36</v>
      </c>
      <c r="I15293" t="s">
        <v>22599</v>
      </c>
      <c r="J15293" t="s">
        <v>43</v>
      </c>
      <c r="L15293" t="s">
        <v>24187</v>
      </c>
      <c r="M15293" t="s">
        <v>26</v>
      </c>
      <c r="N15293">
        <v>2</v>
      </c>
      <c r="P15293" t="s">
        <v>20366</v>
      </c>
      <c r="Q15293" t="s">
        <v>24188</v>
      </c>
      <c r="S15293" t="s">
        <v>20368</v>
      </c>
    </row>
    <row r="15294" spans="1:19" x14ac:dyDescent="0.2">
      <c r="A15294">
        <v>3156</v>
      </c>
      <c r="B15294" t="s">
        <v>24186</v>
      </c>
      <c r="C15294" t="s">
        <v>105</v>
      </c>
      <c r="D15294">
        <v>2.5110000000000001</v>
      </c>
      <c r="E15294">
        <v>45</v>
      </c>
      <c r="G15294" t="s">
        <v>58</v>
      </c>
      <c r="H15294" t="s">
        <v>36</v>
      </c>
      <c r="I15294" t="s">
        <v>22599</v>
      </c>
      <c r="J15294" t="s">
        <v>43</v>
      </c>
      <c r="L15294" t="s">
        <v>24187</v>
      </c>
      <c r="M15294" t="s">
        <v>26</v>
      </c>
      <c r="N15294">
        <v>2</v>
      </c>
      <c r="P15294" t="s">
        <v>20366</v>
      </c>
      <c r="Q15294" t="s">
        <v>24188</v>
      </c>
      <c r="S15294" t="s">
        <v>20368</v>
      </c>
    </row>
    <row r="15295" spans="1:19" hidden="1" x14ac:dyDescent="0.2">
      <c r="A15295">
        <v>3158</v>
      </c>
      <c r="B15295" t="s">
        <v>24189</v>
      </c>
      <c r="C15295" t="s">
        <v>105</v>
      </c>
      <c r="D15295">
        <v>2</v>
      </c>
      <c r="E15295">
        <v>15</v>
      </c>
      <c r="F15295" t="s">
        <v>24190</v>
      </c>
      <c r="G15295" t="s">
        <v>55</v>
      </c>
      <c r="H15295" t="s">
        <v>46</v>
      </c>
      <c r="I15295" t="s">
        <v>21265</v>
      </c>
      <c r="J15295" t="s">
        <v>43</v>
      </c>
      <c r="K15295" t="e">
        <f>- Other values in D47  H17 and J5</f>
        <v>#NAME?</v>
      </c>
      <c r="L15295" t="s">
        <v>24191</v>
      </c>
      <c r="M15295" t="s">
        <v>26</v>
      </c>
      <c r="N15295">
        <v>2</v>
      </c>
      <c r="P15295" t="s">
        <v>20366</v>
      </c>
      <c r="Q15295" t="s">
        <v>24192</v>
      </c>
      <c r="S15295" t="s">
        <v>20368</v>
      </c>
    </row>
    <row r="15296" spans="1:19" hidden="1" x14ac:dyDescent="0.2">
      <c r="A15296">
        <v>3158</v>
      </c>
      <c r="B15296" t="s">
        <v>24189</v>
      </c>
      <c r="C15296" t="s">
        <v>20452</v>
      </c>
      <c r="D15296">
        <v>6.3710000000000004</v>
      </c>
      <c r="E15296">
        <v>15</v>
      </c>
      <c r="F15296" t="s">
        <v>24190</v>
      </c>
      <c r="G15296" t="s">
        <v>55</v>
      </c>
      <c r="H15296" t="s">
        <v>46</v>
      </c>
      <c r="I15296" t="s">
        <v>21265</v>
      </c>
      <c r="J15296" t="s">
        <v>43</v>
      </c>
      <c r="K15296" t="e">
        <f>- Other values in D47  H17 and J5</f>
        <v>#NAME?</v>
      </c>
      <c r="L15296" t="s">
        <v>24191</v>
      </c>
      <c r="M15296" t="s">
        <v>26</v>
      </c>
      <c r="N15296">
        <v>2</v>
      </c>
      <c r="P15296" t="s">
        <v>20366</v>
      </c>
      <c r="Q15296" t="s">
        <v>24192</v>
      </c>
      <c r="S15296" t="s">
        <v>20368</v>
      </c>
    </row>
    <row r="15297" spans="1:19" hidden="1" x14ac:dyDescent="0.2">
      <c r="A15297">
        <v>3158</v>
      </c>
      <c r="B15297" t="s">
        <v>24189</v>
      </c>
      <c r="C15297" t="s">
        <v>20441</v>
      </c>
      <c r="D15297">
        <v>9.67</v>
      </c>
      <c r="E15297">
        <v>15</v>
      </c>
      <c r="F15297" t="s">
        <v>24190</v>
      </c>
      <c r="G15297" t="s">
        <v>55</v>
      </c>
      <c r="H15297" t="s">
        <v>46</v>
      </c>
      <c r="I15297" t="s">
        <v>21265</v>
      </c>
      <c r="J15297" t="s">
        <v>43</v>
      </c>
      <c r="K15297" t="e">
        <f>- Other values in D47  H17 and J5</f>
        <v>#NAME?</v>
      </c>
      <c r="L15297" t="s">
        <v>24191</v>
      </c>
      <c r="M15297" t="s">
        <v>26</v>
      </c>
      <c r="N15297">
        <v>2</v>
      </c>
      <c r="P15297" t="s">
        <v>20366</v>
      </c>
      <c r="Q15297" t="s">
        <v>24192</v>
      </c>
      <c r="S15297" t="s">
        <v>20368</v>
      </c>
    </row>
    <row r="15298" spans="1:19" hidden="1" x14ac:dyDescent="0.2">
      <c r="A15298">
        <v>3158</v>
      </c>
      <c r="B15298" t="s">
        <v>24189</v>
      </c>
      <c r="C15298" t="s">
        <v>105</v>
      </c>
      <c r="D15298">
        <v>2.0609999999999999</v>
      </c>
      <c r="E15298">
        <v>40</v>
      </c>
      <c r="F15298" t="s">
        <v>24190</v>
      </c>
      <c r="G15298" t="s">
        <v>55</v>
      </c>
      <c r="H15298" t="s">
        <v>46</v>
      </c>
      <c r="I15298" t="s">
        <v>21265</v>
      </c>
      <c r="J15298" t="s">
        <v>43</v>
      </c>
      <c r="K15298" t="e">
        <f>- Other values in D47  H17 and J5</f>
        <v>#NAME?</v>
      </c>
      <c r="L15298" t="s">
        <v>24191</v>
      </c>
      <c r="M15298" t="s">
        <v>26</v>
      </c>
      <c r="N15298">
        <v>2</v>
      </c>
      <c r="P15298" t="s">
        <v>20366</v>
      </c>
      <c r="Q15298" t="s">
        <v>24192</v>
      </c>
      <c r="S15298" t="s">
        <v>20368</v>
      </c>
    </row>
    <row r="15299" spans="1:19" hidden="1" x14ac:dyDescent="0.2">
      <c r="A15299">
        <v>3158</v>
      </c>
      <c r="B15299" t="s">
        <v>24189</v>
      </c>
      <c r="C15299" t="s">
        <v>20452</v>
      </c>
      <c r="D15299">
        <v>5.992</v>
      </c>
      <c r="E15299">
        <v>40</v>
      </c>
      <c r="F15299" t="s">
        <v>24190</v>
      </c>
      <c r="G15299" t="s">
        <v>55</v>
      </c>
      <c r="H15299" t="s">
        <v>46</v>
      </c>
      <c r="I15299" t="s">
        <v>21265</v>
      </c>
      <c r="J15299" t="s">
        <v>43</v>
      </c>
      <c r="K15299" t="e">
        <f>- Other values in D47  H17 and J5</f>
        <v>#NAME?</v>
      </c>
      <c r="L15299" t="s">
        <v>24191</v>
      </c>
      <c r="M15299" t="s">
        <v>26</v>
      </c>
      <c r="N15299">
        <v>2</v>
      </c>
      <c r="P15299" t="s">
        <v>20366</v>
      </c>
      <c r="Q15299" t="s">
        <v>24192</v>
      </c>
      <c r="S15299" t="s">
        <v>20368</v>
      </c>
    </row>
    <row r="15300" spans="1:19" hidden="1" x14ac:dyDescent="0.2">
      <c r="A15300">
        <v>3158</v>
      </c>
      <c r="B15300" t="s">
        <v>24189</v>
      </c>
      <c r="C15300" t="s">
        <v>20441</v>
      </c>
      <c r="D15300">
        <v>9.0820000000000007</v>
      </c>
      <c r="E15300">
        <v>40</v>
      </c>
      <c r="F15300" t="s">
        <v>24190</v>
      </c>
      <c r="G15300" t="s">
        <v>55</v>
      </c>
      <c r="H15300" t="s">
        <v>46</v>
      </c>
      <c r="I15300" t="s">
        <v>21265</v>
      </c>
      <c r="J15300" t="s">
        <v>43</v>
      </c>
      <c r="K15300" t="e">
        <f>- Other values in D47  H17 and J5</f>
        <v>#NAME?</v>
      </c>
      <c r="L15300" t="s">
        <v>24191</v>
      </c>
      <c r="M15300" t="s">
        <v>26</v>
      </c>
      <c r="N15300">
        <v>2</v>
      </c>
      <c r="P15300" t="s">
        <v>20366</v>
      </c>
      <c r="Q15300" t="s">
        <v>24192</v>
      </c>
      <c r="S15300" t="s">
        <v>20368</v>
      </c>
    </row>
    <row r="15301" spans="1:19" hidden="1" x14ac:dyDescent="0.2">
      <c r="A15301">
        <v>3158</v>
      </c>
      <c r="B15301" t="s">
        <v>24189</v>
      </c>
      <c r="C15301" t="s">
        <v>20452</v>
      </c>
      <c r="D15301">
        <v>6.05</v>
      </c>
      <c r="E15301">
        <v>25</v>
      </c>
      <c r="F15301" t="s">
        <v>24193</v>
      </c>
      <c r="G15301" t="s">
        <v>279</v>
      </c>
      <c r="H15301" t="s">
        <v>46</v>
      </c>
      <c r="I15301" t="s">
        <v>10780</v>
      </c>
      <c r="J15301" t="s">
        <v>43</v>
      </c>
      <c r="K15301" t="e">
        <f>- Other values in D47  H17 and J5</f>
        <v>#NAME?</v>
      </c>
      <c r="L15301" t="s">
        <v>24191</v>
      </c>
      <c r="M15301" t="s">
        <v>26</v>
      </c>
      <c r="N15301">
        <v>2</v>
      </c>
      <c r="P15301" t="s">
        <v>20366</v>
      </c>
      <c r="Q15301" t="s">
        <v>24192</v>
      </c>
      <c r="S15301" t="s">
        <v>20368</v>
      </c>
    </row>
    <row r="15302" spans="1:19" hidden="1" x14ac:dyDescent="0.2">
      <c r="A15302">
        <v>3158</v>
      </c>
      <c r="B15302" t="s">
        <v>24189</v>
      </c>
      <c r="C15302" t="s">
        <v>20441</v>
      </c>
      <c r="D15302">
        <v>9.16</v>
      </c>
      <c r="E15302">
        <v>25</v>
      </c>
      <c r="F15302" t="s">
        <v>24193</v>
      </c>
      <c r="G15302" t="s">
        <v>279</v>
      </c>
      <c r="H15302" t="s">
        <v>46</v>
      </c>
      <c r="I15302" t="s">
        <v>10780</v>
      </c>
      <c r="J15302" t="s">
        <v>43</v>
      </c>
      <c r="K15302" t="e">
        <f>- Other values in D47  H17 and J5</f>
        <v>#NAME?</v>
      </c>
      <c r="L15302" t="s">
        <v>24191</v>
      </c>
      <c r="M15302" t="s">
        <v>26</v>
      </c>
      <c r="N15302">
        <v>2</v>
      </c>
      <c r="P15302" t="s">
        <v>20366</v>
      </c>
      <c r="Q15302" t="s">
        <v>24192</v>
      </c>
      <c r="S15302" t="s">
        <v>20368</v>
      </c>
    </row>
    <row r="15303" spans="1:19" hidden="1" x14ac:dyDescent="0.2">
      <c r="A15303">
        <v>3158</v>
      </c>
      <c r="B15303" t="s">
        <v>24189</v>
      </c>
      <c r="C15303" t="s">
        <v>20452</v>
      </c>
      <c r="D15303">
        <v>5.87</v>
      </c>
      <c r="E15303">
        <v>35</v>
      </c>
      <c r="F15303" t="s">
        <v>24193</v>
      </c>
      <c r="G15303" t="s">
        <v>279</v>
      </c>
      <c r="H15303" t="s">
        <v>46</v>
      </c>
      <c r="I15303" t="s">
        <v>10780</v>
      </c>
      <c r="J15303" t="s">
        <v>43</v>
      </c>
      <c r="K15303" t="e">
        <f>- Other values in D47  H17 and J5</f>
        <v>#NAME?</v>
      </c>
      <c r="L15303" t="s">
        <v>24191</v>
      </c>
      <c r="M15303" t="s">
        <v>26</v>
      </c>
      <c r="N15303">
        <v>2</v>
      </c>
      <c r="P15303" t="s">
        <v>20366</v>
      </c>
      <c r="Q15303" t="s">
        <v>24192</v>
      </c>
      <c r="S15303" t="s">
        <v>20368</v>
      </c>
    </row>
    <row r="15304" spans="1:19" hidden="1" x14ac:dyDescent="0.2">
      <c r="A15304">
        <v>3158</v>
      </c>
      <c r="B15304" t="s">
        <v>24189</v>
      </c>
      <c r="C15304" t="s">
        <v>20441</v>
      </c>
      <c r="D15304">
        <v>8.85</v>
      </c>
      <c r="E15304">
        <v>35</v>
      </c>
      <c r="F15304" t="s">
        <v>24193</v>
      </c>
      <c r="G15304" t="s">
        <v>279</v>
      </c>
      <c r="H15304" t="s">
        <v>46</v>
      </c>
      <c r="I15304" t="s">
        <v>10780</v>
      </c>
      <c r="J15304" t="s">
        <v>43</v>
      </c>
      <c r="K15304" t="e">
        <f>- Other values in D47  H17 and J5</f>
        <v>#NAME?</v>
      </c>
      <c r="L15304" t="s">
        <v>24191</v>
      </c>
      <c r="M15304" t="s">
        <v>26</v>
      </c>
      <c r="N15304">
        <v>2</v>
      </c>
      <c r="P15304" t="s">
        <v>20366</v>
      </c>
      <c r="Q15304" t="s">
        <v>24192</v>
      </c>
      <c r="S15304" t="s">
        <v>20368</v>
      </c>
    </row>
    <row r="15305" spans="1:19" hidden="1" x14ac:dyDescent="0.2">
      <c r="A15305">
        <v>3158</v>
      </c>
      <c r="B15305" t="s">
        <v>24189</v>
      </c>
      <c r="C15305" t="s">
        <v>20452</v>
      </c>
      <c r="D15305">
        <v>5.6</v>
      </c>
      <c r="E15305">
        <v>45</v>
      </c>
      <c r="F15305" t="s">
        <v>24193</v>
      </c>
      <c r="G15305" t="s">
        <v>279</v>
      </c>
      <c r="H15305" t="s">
        <v>46</v>
      </c>
      <c r="I15305" t="s">
        <v>10780</v>
      </c>
      <c r="J15305" t="s">
        <v>43</v>
      </c>
      <c r="K15305" t="e">
        <f>- Other values in D47  H17 and J5</f>
        <v>#NAME?</v>
      </c>
      <c r="L15305" t="s">
        <v>24191</v>
      </c>
      <c r="M15305" t="s">
        <v>26</v>
      </c>
      <c r="N15305">
        <v>2</v>
      </c>
      <c r="P15305" t="s">
        <v>20366</v>
      </c>
      <c r="Q15305" t="s">
        <v>24192</v>
      </c>
      <c r="S15305" t="s">
        <v>20368</v>
      </c>
    </row>
    <row r="15306" spans="1:19" hidden="1" x14ac:dyDescent="0.2">
      <c r="A15306">
        <v>3158</v>
      </c>
      <c r="B15306" t="s">
        <v>24189</v>
      </c>
      <c r="C15306" t="s">
        <v>20441</v>
      </c>
      <c r="D15306">
        <v>8.6</v>
      </c>
      <c r="E15306">
        <v>45</v>
      </c>
      <c r="F15306" t="s">
        <v>24193</v>
      </c>
      <c r="G15306" t="s">
        <v>279</v>
      </c>
      <c r="H15306" t="s">
        <v>46</v>
      </c>
      <c r="I15306" t="s">
        <v>10780</v>
      </c>
      <c r="J15306" t="s">
        <v>43</v>
      </c>
      <c r="K15306" t="e">
        <f>- Other values in D47  H17 and J5</f>
        <v>#NAME?</v>
      </c>
      <c r="L15306" t="s">
        <v>24191</v>
      </c>
      <c r="M15306" t="s">
        <v>26</v>
      </c>
      <c r="N15306">
        <v>2</v>
      </c>
      <c r="P15306" t="s">
        <v>20366</v>
      </c>
      <c r="Q15306" t="s">
        <v>24192</v>
      </c>
      <c r="S15306" t="s">
        <v>20368</v>
      </c>
    </row>
    <row r="15307" spans="1:19" hidden="1" x14ac:dyDescent="0.2">
      <c r="A15307">
        <v>3158</v>
      </c>
      <c r="B15307" t="s">
        <v>24189</v>
      </c>
      <c r="C15307" t="s">
        <v>20447</v>
      </c>
      <c r="D15307">
        <v>14.37</v>
      </c>
      <c r="E15307">
        <v>25</v>
      </c>
      <c r="F15307" t="s">
        <v>24194</v>
      </c>
      <c r="G15307" t="s">
        <v>4302</v>
      </c>
      <c r="H15307" t="s">
        <v>23</v>
      </c>
      <c r="I15307" t="s">
        <v>8412</v>
      </c>
      <c r="K15307" t="e">
        <f>- Other values in D47  H17 and J5</f>
        <v>#NAME?</v>
      </c>
      <c r="L15307" t="s">
        <v>24191</v>
      </c>
      <c r="M15307" t="s">
        <v>26</v>
      </c>
      <c r="N15307">
        <v>2</v>
      </c>
      <c r="P15307" t="s">
        <v>20366</v>
      </c>
      <c r="Q15307" t="s">
        <v>24192</v>
      </c>
      <c r="S15307" t="s">
        <v>20368</v>
      </c>
    </row>
    <row r="15308" spans="1:19" hidden="1" x14ac:dyDescent="0.2">
      <c r="A15308">
        <v>3159</v>
      </c>
      <c r="B15308" t="s">
        <v>24195</v>
      </c>
      <c r="C15308" t="s">
        <v>105</v>
      </c>
      <c r="D15308">
        <v>2.2000000000000002</v>
      </c>
      <c r="F15308" t="s">
        <v>21009</v>
      </c>
      <c r="H15308" t="s">
        <v>23</v>
      </c>
      <c r="I15308" t="s">
        <v>24196</v>
      </c>
      <c r="K15308"/>
      <c r="L15308" t="s">
        <v>24197</v>
      </c>
      <c r="M15308" t="s">
        <v>26</v>
      </c>
      <c r="N15308">
        <v>2</v>
      </c>
      <c r="P15308" t="s">
        <v>20366</v>
      </c>
      <c r="Q15308" t="s">
        <v>24198</v>
      </c>
      <c r="S15308" t="s">
        <v>20368</v>
      </c>
    </row>
    <row r="15309" spans="1:19" hidden="1" x14ac:dyDescent="0.2">
      <c r="A15309">
        <v>3160</v>
      </c>
      <c r="B15309" t="s">
        <v>24199</v>
      </c>
      <c r="C15309" t="s">
        <v>105</v>
      </c>
      <c r="D15309">
        <v>4.5199999999999996</v>
      </c>
      <c r="F15309" t="s">
        <v>21009</v>
      </c>
      <c r="G15309" t="s">
        <v>31</v>
      </c>
      <c r="H15309" t="s">
        <v>23</v>
      </c>
      <c r="I15309" t="s">
        <v>9832</v>
      </c>
      <c r="K15309"/>
      <c r="L15309" t="s">
        <v>24200</v>
      </c>
      <c r="M15309" t="s">
        <v>26</v>
      </c>
      <c r="N15309">
        <v>2</v>
      </c>
      <c r="P15309" t="s">
        <v>20366</v>
      </c>
      <c r="Q15309" t="s">
        <v>24201</v>
      </c>
      <c r="S15309" t="s">
        <v>20368</v>
      </c>
    </row>
    <row r="15310" spans="1:19" hidden="1" x14ac:dyDescent="0.2">
      <c r="A15310">
        <v>3160</v>
      </c>
      <c r="B15310" t="s">
        <v>24199</v>
      </c>
      <c r="C15310" t="s">
        <v>20452</v>
      </c>
      <c r="D15310">
        <v>13</v>
      </c>
      <c r="F15310" t="s">
        <v>21009</v>
      </c>
      <c r="G15310" t="s">
        <v>31</v>
      </c>
      <c r="H15310" t="s">
        <v>23</v>
      </c>
      <c r="I15310" t="s">
        <v>9832</v>
      </c>
      <c r="K15310"/>
      <c r="L15310" t="s">
        <v>24200</v>
      </c>
      <c r="M15310" t="s">
        <v>26</v>
      </c>
      <c r="N15310">
        <v>2</v>
      </c>
      <c r="P15310" t="s">
        <v>20366</v>
      </c>
      <c r="Q15310" t="s">
        <v>24201</v>
      </c>
      <c r="S15310" t="s">
        <v>20368</v>
      </c>
    </row>
    <row r="15311" spans="1:19" hidden="1" x14ac:dyDescent="0.2">
      <c r="A15311">
        <v>3161</v>
      </c>
      <c r="B15311" t="s">
        <v>24202</v>
      </c>
      <c r="C15311" t="s">
        <v>105</v>
      </c>
      <c r="D15311">
        <v>2.9</v>
      </c>
      <c r="F15311" t="s">
        <v>21009</v>
      </c>
      <c r="G15311" t="s">
        <v>31</v>
      </c>
      <c r="H15311" t="s">
        <v>23</v>
      </c>
      <c r="I15311" t="s">
        <v>3279</v>
      </c>
      <c r="K15311"/>
      <c r="L15311" t="s">
        <v>24203</v>
      </c>
      <c r="M15311" t="s">
        <v>26</v>
      </c>
      <c r="N15311">
        <v>2</v>
      </c>
      <c r="P15311" t="s">
        <v>20366</v>
      </c>
      <c r="Q15311" t="s">
        <v>24204</v>
      </c>
      <c r="S15311" t="s">
        <v>20368</v>
      </c>
    </row>
    <row r="15312" spans="1:19" hidden="1" x14ac:dyDescent="0.2">
      <c r="A15312">
        <v>3161</v>
      </c>
      <c r="B15312" t="s">
        <v>24202</v>
      </c>
      <c r="C15312" t="s">
        <v>20452</v>
      </c>
      <c r="D15312">
        <v>11.1</v>
      </c>
      <c r="F15312" t="s">
        <v>21009</v>
      </c>
      <c r="G15312" t="s">
        <v>31</v>
      </c>
      <c r="H15312" t="s">
        <v>23</v>
      </c>
      <c r="I15312" t="s">
        <v>3279</v>
      </c>
      <c r="K15312"/>
      <c r="L15312" t="s">
        <v>24203</v>
      </c>
      <c r="M15312" t="s">
        <v>26</v>
      </c>
      <c r="N15312">
        <v>2</v>
      </c>
      <c r="P15312" t="s">
        <v>20366</v>
      </c>
      <c r="Q15312" t="s">
        <v>24204</v>
      </c>
      <c r="S15312" t="s">
        <v>20368</v>
      </c>
    </row>
    <row r="15313" spans="1:19" hidden="1" x14ac:dyDescent="0.2">
      <c r="A15313">
        <v>3162</v>
      </c>
      <c r="B15313" t="s">
        <v>24205</v>
      </c>
      <c r="C15313" t="s">
        <v>105</v>
      </c>
      <c r="D15313">
        <v>3.65</v>
      </c>
      <c r="F15313" t="s">
        <v>21009</v>
      </c>
      <c r="G15313" t="s">
        <v>31</v>
      </c>
      <c r="H15313" t="s">
        <v>23</v>
      </c>
      <c r="I15313" t="s">
        <v>3279</v>
      </c>
      <c r="K15313"/>
      <c r="L15313" t="s">
        <v>24206</v>
      </c>
      <c r="M15313" t="s">
        <v>26</v>
      </c>
      <c r="N15313">
        <v>2</v>
      </c>
      <c r="P15313" t="s">
        <v>20366</v>
      </c>
      <c r="Q15313" t="s">
        <v>24207</v>
      </c>
      <c r="S15313" t="s">
        <v>20368</v>
      </c>
    </row>
    <row r="15314" spans="1:19" hidden="1" x14ac:dyDescent="0.2">
      <c r="A15314">
        <v>3162</v>
      </c>
      <c r="B15314" t="s">
        <v>24205</v>
      </c>
      <c r="C15314" t="s">
        <v>20452</v>
      </c>
      <c r="D15314">
        <v>10.7</v>
      </c>
      <c r="F15314" t="s">
        <v>21009</v>
      </c>
      <c r="G15314" t="s">
        <v>31</v>
      </c>
      <c r="H15314" t="s">
        <v>23</v>
      </c>
      <c r="I15314" t="s">
        <v>3279</v>
      </c>
      <c r="K15314"/>
      <c r="L15314" t="s">
        <v>24206</v>
      </c>
      <c r="M15314" t="s">
        <v>26</v>
      </c>
      <c r="N15314">
        <v>2</v>
      </c>
      <c r="P15314" t="s">
        <v>20366</v>
      </c>
      <c r="Q15314" t="s">
        <v>24207</v>
      </c>
      <c r="S15314" t="s">
        <v>20368</v>
      </c>
    </row>
    <row r="15315" spans="1:19" hidden="1" x14ac:dyDescent="0.2">
      <c r="A15315">
        <v>3163</v>
      </c>
      <c r="B15315" t="s">
        <v>24208</v>
      </c>
      <c r="C15315" t="s">
        <v>105</v>
      </c>
      <c r="D15315">
        <v>7.45</v>
      </c>
      <c r="E15315" t="s">
        <v>363</v>
      </c>
      <c r="F15315" t="s">
        <v>410</v>
      </c>
      <c r="G15315" t="s">
        <v>55</v>
      </c>
      <c r="H15315" t="s">
        <v>23</v>
      </c>
      <c r="I15315" t="s">
        <v>561</v>
      </c>
      <c r="K15315"/>
      <c r="L15315" t="s">
        <v>24209</v>
      </c>
      <c r="M15315" t="s">
        <v>26</v>
      </c>
      <c r="N15315">
        <v>2</v>
      </c>
      <c r="P15315" t="s">
        <v>20366</v>
      </c>
      <c r="Q15315" t="s">
        <v>24210</v>
      </c>
      <c r="S15315" t="s">
        <v>20368</v>
      </c>
    </row>
    <row r="15316" spans="1:19" hidden="1" x14ac:dyDescent="0.2">
      <c r="A15316">
        <v>3164</v>
      </c>
      <c r="B15316" t="s">
        <v>24211</v>
      </c>
      <c r="C15316" t="s">
        <v>105</v>
      </c>
      <c r="D15316">
        <v>7.5</v>
      </c>
      <c r="E15316" t="s">
        <v>363</v>
      </c>
      <c r="F15316" t="s">
        <v>410</v>
      </c>
      <c r="G15316" t="s">
        <v>55</v>
      </c>
      <c r="H15316" t="s">
        <v>23</v>
      </c>
      <c r="I15316" t="s">
        <v>561</v>
      </c>
      <c r="K15316"/>
      <c r="L15316" t="s">
        <v>24212</v>
      </c>
      <c r="M15316" t="s">
        <v>20719</v>
      </c>
      <c r="N15316">
        <v>3</v>
      </c>
      <c r="P15316" t="s">
        <v>20366</v>
      </c>
      <c r="Q15316" t="s">
        <v>24213</v>
      </c>
      <c r="S15316" t="s">
        <v>20368</v>
      </c>
    </row>
    <row r="15317" spans="1:19" hidden="1" x14ac:dyDescent="0.2">
      <c r="A15317">
        <v>3166</v>
      </c>
      <c r="B15317" t="s">
        <v>24214</v>
      </c>
      <c r="C15317" t="s">
        <v>105</v>
      </c>
      <c r="D15317">
        <v>3.8</v>
      </c>
      <c r="F15317" t="s">
        <v>21009</v>
      </c>
      <c r="G15317" t="s">
        <v>55</v>
      </c>
      <c r="H15317" t="s">
        <v>23</v>
      </c>
      <c r="I15317" t="s">
        <v>19645</v>
      </c>
      <c r="K15317"/>
      <c r="L15317" t="s">
        <v>24215</v>
      </c>
      <c r="M15317" t="s">
        <v>26</v>
      </c>
      <c r="N15317">
        <v>2</v>
      </c>
      <c r="P15317" t="s">
        <v>20366</v>
      </c>
      <c r="Q15317" t="s">
        <v>24216</v>
      </c>
      <c r="S15317" t="s">
        <v>20368</v>
      </c>
    </row>
    <row r="15318" spans="1:19" hidden="1" x14ac:dyDescent="0.2">
      <c r="A15318">
        <v>3167</v>
      </c>
      <c r="B15318" t="s">
        <v>24217</v>
      </c>
      <c r="C15318" t="s">
        <v>105</v>
      </c>
      <c r="D15318">
        <v>6.1</v>
      </c>
      <c r="F15318" t="s">
        <v>21009</v>
      </c>
      <c r="G15318" t="s">
        <v>31</v>
      </c>
      <c r="H15318" t="s">
        <v>23</v>
      </c>
      <c r="I15318" t="s">
        <v>22635</v>
      </c>
      <c r="K15318"/>
      <c r="L15318" t="s">
        <v>24218</v>
      </c>
      <c r="M15318" t="s">
        <v>26</v>
      </c>
      <c r="N15318">
        <v>2</v>
      </c>
      <c r="P15318" t="s">
        <v>20366</v>
      </c>
      <c r="Q15318" t="s">
        <v>24219</v>
      </c>
      <c r="S15318" t="s">
        <v>20368</v>
      </c>
    </row>
    <row r="15319" spans="1:19" hidden="1" x14ac:dyDescent="0.2">
      <c r="A15319">
        <v>3168</v>
      </c>
      <c r="B15319" t="s">
        <v>24220</v>
      </c>
      <c r="C15319" t="s">
        <v>105</v>
      </c>
      <c r="D15319">
        <v>2.95</v>
      </c>
      <c r="F15319" t="s">
        <v>21009</v>
      </c>
      <c r="G15319" t="s">
        <v>55</v>
      </c>
      <c r="H15319" t="s">
        <v>23</v>
      </c>
      <c r="I15319" t="s">
        <v>9164</v>
      </c>
      <c r="K15319"/>
      <c r="L15319" t="s">
        <v>24221</v>
      </c>
      <c r="M15319" t="s">
        <v>26</v>
      </c>
      <c r="N15319">
        <v>2</v>
      </c>
      <c r="P15319" t="s">
        <v>20366</v>
      </c>
      <c r="Q15319" t="s">
        <v>24222</v>
      </c>
      <c r="S15319" t="s">
        <v>20368</v>
      </c>
    </row>
    <row r="15320" spans="1:19" hidden="1" x14ac:dyDescent="0.2">
      <c r="A15320">
        <v>3170</v>
      </c>
      <c r="B15320" t="s">
        <v>24223</v>
      </c>
      <c r="C15320" t="s">
        <v>105</v>
      </c>
      <c r="D15320">
        <v>9.58</v>
      </c>
      <c r="E15320">
        <v>20</v>
      </c>
      <c r="F15320" t="s">
        <v>1546</v>
      </c>
      <c r="G15320" t="s">
        <v>55</v>
      </c>
      <c r="H15320" t="s">
        <v>46</v>
      </c>
      <c r="I15320" t="s">
        <v>2443</v>
      </c>
      <c r="K15320"/>
      <c r="L15320" t="s">
        <v>24224</v>
      </c>
      <c r="M15320" t="s">
        <v>26</v>
      </c>
      <c r="N15320">
        <v>2</v>
      </c>
      <c r="P15320" t="s">
        <v>20366</v>
      </c>
      <c r="Q15320" t="s">
        <v>24225</v>
      </c>
      <c r="S15320" t="s">
        <v>20368</v>
      </c>
    </row>
    <row r="15321" spans="1:19" hidden="1" x14ac:dyDescent="0.2">
      <c r="A15321">
        <v>3171</v>
      </c>
      <c r="B15321" t="s">
        <v>24226</v>
      </c>
      <c r="C15321" t="s">
        <v>105</v>
      </c>
      <c r="D15321">
        <v>8.5</v>
      </c>
      <c r="G15321" t="s">
        <v>12576</v>
      </c>
      <c r="H15321" t="s">
        <v>23</v>
      </c>
      <c r="I15321" t="s">
        <v>1455</v>
      </c>
      <c r="K15321"/>
      <c r="L15321" t="s">
        <v>24227</v>
      </c>
      <c r="M15321" t="s">
        <v>20719</v>
      </c>
      <c r="N15321">
        <v>3</v>
      </c>
      <c r="P15321" t="s">
        <v>20366</v>
      </c>
      <c r="Q15321" t="s">
        <v>24228</v>
      </c>
      <c r="S15321" t="s">
        <v>20368</v>
      </c>
    </row>
    <row r="15322" spans="1:19" hidden="1" x14ac:dyDescent="0.2">
      <c r="A15322">
        <v>3172</v>
      </c>
      <c r="B15322" t="s">
        <v>24229</v>
      </c>
      <c r="C15322" t="s">
        <v>105</v>
      </c>
      <c r="D15322">
        <v>7.2</v>
      </c>
      <c r="E15322">
        <v>30</v>
      </c>
      <c r="F15322" t="s">
        <v>23883</v>
      </c>
      <c r="G15322" t="s">
        <v>55</v>
      </c>
      <c r="H15322" t="s">
        <v>46</v>
      </c>
      <c r="I15322" t="s">
        <v>10113</v>
      </c>
      <c r="K15322"/>
      <c r="L15322" t="s">
        <v>24230</v>
      </c>
      <c r="M15322" t="s">
        <v>21320</v>
      </c>
      <c r="N15322">
        <v>3</v>
      </c>
      <c r="P15322" t="s">
        <v>20366</v>
      </c>
      <c r="Q15322" t="s">
        <v>24231</v>
      </c>
      <c r="S15322" t="s">
        <v>20368</v>
      </c>
    </row>
    <row r="15323" spans="1:19" hidden="1" x14ac:dyDescent="0.2">
      <c r="A15323">
        <v>3173</v>
      </c>
      <c r="B15323" t="s">
        <v>24232</v>
      </c>
      <c r="C15323" t="s">
        <v>105</v>
      </c>
      <c r="D15323">
        <v>8.7200000000000006</v>
      </c>
      <c r="E15323">
        <v>25</v>
      </c>
      <c r="F15323" t="s">
        <v>24233</v>
      </c>
      <c r="G15323" t="s">
        <v>189</v>
      </c>
      <c r="I15323" t="s">
        <v>21880</v>
      </c>
      <c r="K15323"/>
      <c r="L15323" t="s">
        <v>24234</v>
      </c>
      <c r="M15323" t="s">
        <v>26</v>
      </c>
      <c r="N15323">
        <v>2</v>
      </c>
      <c r="P15323" t="s">
        <v>20366</v>
      </c>
      <c r="Q15323" t="s">
        <v>24235</v>
      </c>
      <c r="S15323" t="s">
        <v>20368</v>
      </c>
    </row>
    <row r="15324" spans="1:19" hidden="1" x14ac:dyDescent="0.2">
      <c r="A15324">
        <v>3174</v>
      </c>
      <c r="B15324" t="s">
        <v>24236</v>
      </c>
      <c r="C15324" t="s">
        <v>105</v>
      </c>
      <c r="D15324">
        <v>5</v>
      </c>
      <c r="E15324">
        <v>20</v>
      </c>
      <c r="G15324" t="s">
        <v>31</v>
      </c>
      <c r="H15324" t="s">
        <v>46</v>
      </c>
      <c r="I15324" t="s">
        <v>20409</v>
      </c>
      <c r="K15324"/>
      <c r="L15324" t="s">
        <v>24237</v>
      </c>
      <c r="M15324" t="s">
        <v>26</v>
      </c>
      <c r="N15324">
        <v>2</v>
      </c>
      <c r="P15324" t="s">
        <v>20366</v>
      </c>
      <c r="Q15324" t="s">
        <v>24238</v>
      </c>
      <c r="S15324" t="s">
        <v>20368</v>
      </c>
    </row>
    <row r="15325" spans="1:19" hidden="1" x14ac:dyDescent="0.2">
      <c r="A15325">
        <v>3175</v>
      </c>
      <c r="B15325" t="s">
        <v>24239</v>
      </c>
      <c r="C15325" t="s">
        <v>105</v>
      </c>
      <c r="D15325">
        <v>0.8</v>
      </c>
      <c r="E15325">
        <v>20</v>
      </c>
      <c r="F15325" t="s">
        <v>24240</v>
      </c>
      <c r="G15325" t="s">
        <v>55</v>
      </c>
      <c r="H15325" t="s">
        <v>23</v>
      </c>
      <c r="I15325" t="s">
        <v>7656</v>
      </c>
      <c r="K15325"/>
      <c r="L15325" t="s">
        <v>24241</v>
      </c>
      <c r="M15325" t="s">
        <v>20623</v>
      </c>
      <c r="N15325">
        <v>6</v>
      </c>
      <c r="O15325" t="s">
        <v>24242</v>
      </c>
      <c r="P15325" t="s">
        <v>20366</v>
      </c>
      <c r="Q15325" t="s">
        <v>24243</v>
      </c>
      <c r="S15325" t="s">
        <v>20368</v>
      </c>
    </row>
    <row r="15326" spans="1:19" hidden="1" x14ac:dyDescent="0.2">
      <c r="A15326">
        <v>3175</v>
      </c>
      <c r="B15326" t="s">
        <v>24239</v>
      </c>
      <c r="C15326" t="s">
        <v>20452</v>
      </c>
      <c r="D15326">
        <v>1.71</v>
      </c>
      <c r="E15326">
        <v>20</v>
      </c>
      <c r="F15326" t="s">
        <v>24240</v>
      </c>
      <c r="G15326" t="s">
        <v>55</v>
      </c>
      <c r="H15326" t="s">
        <v>23</v>
      </c>
      <c r="I15326" t="s">
        <v>7656</v>
      </c>
      <c r="K15326"/>
      <c r="L15326" t="s">
        <v>24241</v>
      </c>
      <c r="M15326" t="s">
        <v>20623</v>
      </c>
      <c r="N15326">
        <v>6</v>
      </c>
      <c r="O15326" t="s">
        <v>24242</v>
      </c>
      <c r="P15326" t="s">
        <v>20366</v>
      </c>
      <c r="Q15326" t="s">
        <v>24243</v>
      </c>
      <c r="S15326" t="s">
        <v>20368</v>
      </c>
    </row>
    <row r="15327" spans="1:19" hidden="1" x14ac:dyDescent="0.2">
      <c r="A15327">
        <v>3175</v>
      </c>
      <c r="B15327" t="s">
        <v>24239</v>
      </c>
      <c r="C15327" t="s">
        <v>20441</v>
      </c>
      <c r="D15327">
        <v>2.4700000000000002</v>
      </c>
      <c r="E15327" t="s">
        <v>383</v>
      </c>
      <c r="F15327" t="s">
        <v>24240</v>
      </c>
      <c r="G15327" t="s">
        <v>55</v>
      </c>
      <c r="H15327" t="s">
        <v>46</v>
      </c>
      <c r="I15327" t="s">
        <v>7656</v>
      </c>
      <c r="K15327"/>
      <c r="L15327" t="s">
        <v>24241</v>
      </c>
      <c r="M15327" t="s">
        <v>20623</v>
      </c>
      <c r="N15327">
        <v>6</v>
      </c>
      <c r="O15327" t="s">
        <v>24242</v>
      </c>
      <c r="P15327" t="s">
        <v>20366</v>
      </c>
      <c r="Q15327" t="s">
        <v>24243</v>
      </c>
      <c r="S15327" t="s">
        <v>20368</v>
      </c>
    </row>
    <row r="15328" spans="1:19" hidden="1" x14ac:dyDescent="0.2">
      <c r="A15328">
        <v>3175</v>
      </c>
      <c r="B15328" t="s">
        <v>24239</v>
      </c>
      <c r="C15328" t="s">
        <v>20447</v>
      </c>
      <c r="D15328">
        <v>9.7100000000000009</v>
      </c>
      <c r="E15328" t="s">
        <v>383</v>
      </c>
      <c r="F15328" t="s">
        <v>24240</v>
      </c>
      <c r="G15328" t="s">
        <v>55</v>
      </c>
      <c r="H15328" t="s">
        <v>46</v>
      </c>
      <c r="I15328" t="s">
        <v>7656</v>
      </c>
      <c r="K15328"/>
      <c r="L15328" t="s">
        <v>24241</v>
      </c>
      <c r="M15328" t="s">
        <v>20623</v>
      </c>
      <c r="N15328">
        <v>6</v>
      </c>
      <c r="O15328" t="s">
        <v>24242</v>
      </c>
      <c r="P15328" t="s">
        <v>20366</v>
      </c>
      <c r="Q15328" t="s">
        <v>24243</v>
      </c>
      <c r="S15328" t="s">
        <v>20368</v>
      </c>
    </row>
    <row r="15329" spans="1:19" hidden="1" x14ac:dyDescent="0.2">
      <c r="A15329">
        <v>3175</v>
      </c>
      <c r="B15329" t="s">
        <v>24239</v>
      </c>
      <c r="C15329" t="s">
        <v>20452</v>
      </c>
      <c r="D15329">
        <v>1.65</v>
      </c>
      <c r="E15329">
        <v>20</v>
      </c>
      <c r="F15329" t="s">
        <v>24244</v>
      </c>
      <c r="G15329" t="s">
        <v>35</v>
      </c>
      <c r="H15329" t="s">
        <v>46</v>
      </c>
      <c r="I15329" t="s">
        <v>2971</v>
      </c>
      <c r="J15329" t="s">
        <v>43</v>
      </c>
      <c r="K15329"/>
      <c r="L15329" t="s">
        <v>24241</v>
      </c>
      <c r="M15329" t="s">
        <v>20623</v>
      </c>
      <c r="N15329">
        <v>6</v>
      </c>
      <c r="O15329" t="s">
        <v>24242</v>
      </c>
      <c r="P15329" t="s">
        <v>20366</v>
      </c>
      <c r="Q15329" t="s">
        <v>24243</v>
      </c>
      <c r="S15329" t="s">
        <v>20368</v>
      </c>
    </row>
    <row r="15330" spans="1:19" x14ac:dyDescent="0.2">
      <c r="A15330">
        <v>3175</v>
      </c>
      <c r="B15330" t="s">
        <v>24239</v>
      </c>
      <c r="C15330" t="s">
        <v>20441</v>
      </c>
      <c r="D15330">
        <v>2.94</v>
      </c>
      <c r="E15330">
        <v>20</v>
      </c>
      <c r="F15330" t="s">
        <v>24244</v>
      </c>
      <c r="G15330" t="s">
        <v>35</v>
      </c>
      <c r="H15330" t="s">
        <v>36</v>
      </c>
      <c r="I15330" t="s">
        <v>2971</v>
      </c>
      <c r="J15330" t="s">
        <v>43</v>
      </c>
      <c r="L15330" t="s">
        <v>24241</v>
      </c>
      <c r="M15330" t="s">
        <v>20623</v>
      </c>
      <c r="N15330">
        <v>6</v>
      </c>
      <c r="O15330" t="s">
        <v>24242</v>
      </c>
      <c r="P15330" t="s">
        <v>20366</v>
      </c>
      <c r="Q15330" t="s">
        <v>24243</v>
      </c>
      <c r="S15330" t="s">
        <v>20368</v>
      </c>
    </row>
    <row r="15331" spans="1:19" x14ac:dyDescent="0.2">
      <c r="A15331">
        <v>3175</v>
      </c>
      <c r="B15331" t="s">
        <v>24239</v>
      </c>
      <c r="C15331" t="s">
        <v>20447</v>
      </c>
      <c r="D15331">
        <v>10.334</v>
      </c>
      <c r="E15331">
        <v>20</v>
      </c>
      <c r="F15331" t="s">
        <v>24244</v>
      </c>
      <c r="G15331" t="s">
        <v>35</v>
      </c>
      <c r="H15331" t="s">
        <v>36</v>
      </c>
      <c r="I15331" t="s">
        <v>2971</v>
      </c>
      <c r="J15331" t="s">
        <v>43</v>
      </c>
      <c r="L15331" t="s">
        <v>24241</v>
      </c>
      <c r="M15331" t="s">
        <v>20623</v>
      </c>
      <c r="N15331">
        <v>6</v>
      </c>
      <c r="O15331" t="s">
        <v>24242</v>
      </c>
      <c r="P15331" t="s">
        <v>20366</v>
      </c>
      <c r="Q15331" t="s">
        <v>24243</v>
      </c>
      <c r="S15331" t="s">
        <v>20368</v>
      </c>
    </row>
    <row r="15332" spans="1:19" hidden="1" x14ac:dyDescent="0.2">
      <c r="A15332">
        <v>3175</v>
      </c>
      <c r="B15332" t="s">
        <v>24239</v>
      </c>
      <c r="C15332" t="s">
        <v>20452</v>
      </c>
      <c r="D15332">
        <v>1.9</v>
      </c>
      <c r="E15332">
        <v>20</v>
      </c>
      <c r="F15332" t="s">
        <v>11159</v>
      </c>
      <c r="G15332" t="s">
        <v>55</v>
      </c>
      <c r="H15332" t="s">
        <v>23</v>
      </c>
      <c r="I15332" t="s">
        <v>7648</v>
      </c>
      <c r="K15332"/>
      <c r="L15332" t="s">
        <v>24241</v>
      </c>
      <c r="M15332" t="s">
        <v>20623</v>
      </c>
      <c r="N15332">
        <v>6</v>
      </c>
      <c r="O15332" t="s">
        <v>24242</v>
      </c>
      <c r="P15332" t="s">
        <v>20366</v>
      </c>
      <c r="Q15332" t="s">
        <v>24243</v>
      </c>
      <c r="S15332" t="s">
        <v>20368</v>
      </c>
    </row>
    <row r="15333" spans="1:19" hidden="1" x14ac:dyDescent="0.2">
      <c r="A15333">
        <v>3175</v>
      </c>
      <c r="B15333" t="s">
        <v>24239</v>
      </c>
      <c r="C15333" t="s">
        <v>20441</v>
      </c>
      <c r="D15333">
        <v>2.5</v>
      </c>
      <c r="E15333">
        <v>20</v>
      </c>
      <c r="F15333" t="s">
        <v>11159</v>
      </c>
      <c r="G15333" t="s">
        <v>55</v>
      </c>
      <c r="H15333" t="s">
        <v>23</v>
      </c>
      <c r="I15333" t="s">
        <v>7648</v>
      </c>
      <c r="K15333"/>
      <c r="L15333" t="s">
        <v>24241</v>
      </c>
      <c r="M15333" t="s">
        <v>20623</v>
      </c>
      <c r="N15333">
        <v>6</v>
      </c>
      <c r="O15333" t="s">
        <v>24242</v>
      </c>
      <c r="P15333" t="s">
        <v>20366</v>
      </c>
      <c r="Q15333" t="s">
        <v>24243</v>
      </c>
      <c r="S15333" t="s">
        <v>20368</v>
      </c>
    </row>
    <row r="15334" spans="1:19" hidden="1" x14ac:dyDescent="0.2">
      <c r="A15334">
        <v>3175</v>
      </c>
      <c r="B15334" t="s">
        <v>24239</v>
      </c>
      <c r="C15334" t="s">
        <v>20447</v>
      </c>
      <c r="D15334">
        <v>9.73</v>
      </c>
      <c r="E15334" t="s">
        <v>383</v>
      </c>
      <c r="F15334" t="s">
        <v>11159</v>
      </c>
      <c r="G15334" t="s">
        <v>55</v>
      </c>
      <c r="H15334" t="s">
        <v>46</v>
      </c>
      <c r="I15334" t="s">
        <v>7648</v>
      </c>
      <c r="K15334"/>
      <c r="L15334" t="s">
        <v>24241</v>
      </c>
      <c r="M15334" t="s">
        <v>20623</v>
      </c>
      <c r="N15334">
        <v>6</v>
      </c>
      <c r="O15334" t="s">
        <v>24242</v>
      </c>
      <c r="P15334" t="s">
        <v>20366</v>
      </c>
      <c r="Q15334" t="s">
        <v>24243</v>
      </c>
      <c r="S15334" t="s">
        <v>20368</v>
      </c>
    </row>
    <row r="15335" spans="1:19" hidden="1" x14ac:dyDescent="0.2">
      <c r="A15335">
        <v>3175</v>
      </c>
      <c r="B15335" t="s">
        <v>24239</v>
      </c>
      <c r="C15335" t="s">
        <v>20452</v>
      </c>
      <c r="D15335">
        <v>1.7</v>
      </c>
      <c r="E15335" t="s">
        <v>383</v>
      </c>
      <c r="F15335" t="s">
        <v>24245</v>
      </c>
      <c r="G15335" t="s">
        <v>22</v>
      </c>
      <c r="H15335" t="s">
        <v>23</v>
      </c>
      <c r="I15335" t="s">
        <v>7648</v>
      </c>
      <c r="K15335"/>
      <c r="L15335" t="s">
        <v>24241</v>
      </c>
      <c r="M15335" t="s">
        <v>20623</v>
      </c>
      <c r="N15335">
        <v>6</v>
      </c>
      <c r="O15335" t="s">
        <v>24242</v>
      </c>
      <c r="P15335" t="s">
        <v>20366</v>
      </c>
      <c r="Q15335" t="s">
        <v>24243</v>
      </c>
      <c r="S15335" t="s">
        <v>20368</v>
      </c>
    </row>
    <row r="15336" spans="1:19" hidden="1" x14ac:dyDescent="0.2">
      <c r="A15336">
        <v>3175</v>
      </c>
      <c r="B15336" t="s">
        <v>24239</v>
      </c>
      <c r="C15336" t="s">
        <v>20441</v>
      </c>
      <c r="D15336">
        <v>2.4</v>
      </c>
      <c r="E15336" t="s">
        <v>383</v>
      </c>
      <c r="F15336" t="s">
        <v>24245</v>
      </c>
      <c r="G15336" t="s">
        <v>22</v>
      </c>
      <c r="H15336" t="s">
        <v>23</v>
      </c>
      <c r="I15336" t="s">
        <v>7648</v>
      </c>
      <c r="K15336"/>
      <c r="L15336" t="s">
        <v>24241</v>
      </c>
      <c r="M15336" t="s">
        <v>20623</v>
      </c>
      <c r="N15336">
        <v>6</v>
      </c>
      <c r="O15336" t="s">
        <v>24242</v>
      </c>
      <c r="P15336" t="s">
        <v>20366</v>
      </c>
      <c r="Q15336" t="s">
        <v>24243</v>
      </c>
      <c r="S15336" t="s">
        <v>20368</v>
      </c>
    </row>
    <row r="15337" spans="1:19" hidden="1" x14ac:dyDescent="0.2">
      <c r="A15337">
        <v>3175</v>
      </c>
      <c r="B15337" t="s">
        <v>24239</v>
      </c>
      <c r="C15337" t="s">
        <v>20447</v>
      </c>
      <c r="D15337">
        <v>9.67</v>
      </c>
      <c r="E15337" t="s">
        <v>383</v>
      </c>
      <c r="F15337" t="s">
        <v>24246</v>
      </c>
      <c r="G15337" t="s">
        <v>22</v>
      </c>
      <c r="H15337" t="s">
        <v>46</v>
      </c>
      <c r="I15337" t="s">
        <v>7648</v>
      </c>
      <c r="K15337"/>
      <c r="L15337" t="s">
        <v>24241</v>
      </c>
      <c r="M15337" t="s">
        <v>20623</v>
      </c>
      <c r="N15337">
        <v>6</v>
      </c>
      <c r="O15337" t="s">
        <v>24242</v>
      </c>
      <c r="P15337" t="s">
        <v>20366</v>
      </c>
      <c r="Q15337" t="s">
        <v>24243</v>
      </c>
      <c r="S15337" t="s">
        <v>20368</v>
      </c>
    </row>
    <row r="15338" spans="1:19" hidden="1" x14ac:dyDescent="0.2">
      <c r="A15338">
        <v>3175</v>
      </c>
      <c r="B15338" t="s">
        <v>24239</v>
      </c>
      <c r="C15338" t="s">
        <v>20452</v>
      </c>
      <c r="D15338">
        <v>2.2999999999999998</v>
      </c>
      <c r="E15338">
        <v>0.4</v>
      </c>
      <c r="F15338" t="s">
        <v>10896</v>
      </c>
      <c r="G15338" t="s">
        <v>55</v>
      </c>
      <c r="H15338" t="s">
        <v>46</v>
      </c>
      <c r="I15338" t="s">
        <v>9424</v>
      </c>
      <c r="K15338"/>
      <c r="L15338" t="s">
        <v>24241</v>
      </c>
      <c r="M15338" t="s">
        <v>20623</v>
      </c>
      <c r="N15338">
        <v>6</v>
      </c>
      <c r="O15338" t="s">
        <v>24242</v>
      </c>
      <c r="P15338" t="s">
        <v>20366</v>
      </c>
      <c r="Q15338" t="s">
        <v>24243</v>
      </c>
      <c r="S15338" t="s">
        <v>20368</v>
      </c>
    </row>
    <row r="15339" spans="1:19" hidden="1" x14ac:dyDescent="0.2">
      <c r="A15339">
        <v>3175</v>
      </c>
      <c r="B15339" t="s">
        <v>24239</v>
      </c>
      <c r="C15339" t="s">
        <v>20441</v>
      </c>
      <c r="D15339">
        <v>3</v>
      </c>
      <c r="E15339">
        <v>0.4</v>
      </c>
      <c r="F15339" t="s">
        <v>10896</v>
      </c>
      <c r="G15339" t="s">
        <v>55</v>
      </c>
      <c r="H15339" t="s">
        <v>46</v>
      </c>
      <c r="I15339" t="s">
        <v>9424</v>
      </c>
      <c r="K15339"/>
      <c r="L15339" t="s">
        <v>24241</v>
      </c>
      <c r="M15339" t="s">
        <v>20623</v>
      </c>
      <c r="N15339">
        <v>6</v>
      </c>
      <c r="O15339" t="s">
        <v>24242</v>
      </c>
      <c r="P15339" t="s">
        <v>20366</v>
      </c>
      <c r="Q15339" t="s">
        <v>24243</v>
      </c>
      <c r="S15339" t="s">
        <v>20368</v>
      </c>
    </row>
    <row r="15340" spans="1:19" hidden="1" x14ac:dyDescent="0.2">
      <c r="A15340">
        <v>3175</v>
      </c>
      <c r="B15340" t="s">
        <v>24239</v>
      </c>
      <c r="C15340" t="s">
        <v>20447</v>
      </c>
      <c r="D15340">
        <v>10.76</v>
      </c>
      <c r="E15340">
        <v>0.4</v>
      </c>
      <c r="F15340" t="s">
        <v>10896</v>
      </c>
      <c r="G15340" t="s">
        <v>55</v>
      </c>
      <c r="H15340" t="s">
        <v>46</v>
      </c>
      <c r="I15340" t="s">
        <v>9424</v>
      </c>
      <c r="K15340"/>
      <c r="L15340" t="s">
        <v>24241</v>
      </c>
      <c r="M15340" t="s">
        <v>20623</v>
      </c>
      <c r="N15340">
        <v>6</v>
      </c>
      <c r="O15340" t="s">
        <v>24242</v>
      </c>
      <c r="P15340" t="s">
        <v>20366</v>
      </c>
      <c r="Q15340" t="s">
        <v>24243</v>
      </c>
      <c r="S15340" t="s">
        <v>20368</v>
      </c>
    </row>
    <row r="15341" spans="1:19" hidden="1" x14ac:dyDescent="0.2">
      <c r="A15341">
        <v>3175</v>
      </c>
      <c r="B15341" t="s">
        <v>24239</v>
      </c>
      <c r="C15341" t="s">
        <v>20452</v>
      </c>
      <c r="D15341">
        <v>1.69</v>
      </c>
      <c r="E15341">
        <v>0</v>
      </c>
      <c r="F15341" t="s">
        <v>24244</v>
      </c>
      <c r="G15341" t="s">
        <v>35</v>
      </c>
      <c r="H15341" t="s">
        <v>46</v>
      </c>
      <c r="I15341" t="s">
        <v>2971</v>
      </c>
      <c r="J15341" t="s">
        <v>43</v>
      </c>
      <c r="K15341"/>
      <c r="L15341" t="s">
        <v>24241</v>
      </c>
      <c r="M15341" t="s">
        <v>20623</v>
      </c>
      <c r="N15341">
        <v>6</v>
      </c>
      <c r="O15341" t="s">
        <v>24242</v>
      </c>
      <c r="P15341" t="s">
        <v>20366</v>
      </c>
      <c r="Q15341" t="s">
        <v>24243</v>
      </c>
      <c r="S15341" t="s">
        <v>20368</v>
      </c>
    </row>
    <row r="15342" spans="1:19" hidden="1" x14ac:dyDescent="0.2">
      <c r="A15342">
        <v>3175</v>
      </c>
      <c r="B15342" t="s">
        <v>24239</v>
      </c>
      <c r="C15342" t="s">
        <v>20452</v>
      </c>
      <c r="D15342">
        <v>1.65</v>
      </c>
      <c r="E15342">
        <v>10</v>
      </c>
      <c r="F15342" t="s">
        <v>24244</v>
      </c>
      <c r="G15342" t="s">
        <v>35</v>
      </c>
      <c r="H15342" t="s">
        <v>46</v>
      </c>
      <c r="I15342" t="s">
        <v>2971</v>
      </c>
      <c r="J15342" t="s">
        <v>43</v>
      </c>
      <c r="K15342"/>
      <c r="L15342" t="s">
        <v>24241</v>
      </c>
      <c r="M15342" t="s">
        <v>20623</v>
      </c>
      <c r="N15342">
        <v>6</v>
      </c>
      <c r="O15342" t="s">
        <v>24242</v>
      </c>
      <c r="P15342" t="s">
        <v>20366</v>
      </c>
      <c r="Q15342" t="s">
        <v>24243</v>
      </c>
      <c r="S15342" t="s">
        <v>20368</v>
      </c>
    </row>
    <row r="15343" spans="1:19" hidden="1" x14ac:dyDescent="0.2">
      <c r="A15343">
        <v>3175</v>
      </c>
      <c r="B15343" t="s">
        <v>24239</v>
      </c>
      <c r="C15343" t="s">
        <v>20452</v>
      </c>
      <c r="D15343">
        <v>1.66</v>
      </c>
      <c r="E15343">
        <v>30</v>
      </c>
      <c r="F15343" t="s">
        <v>24244</v>
      </c>
      <c r="G15343" t="s">
        <v>35</v>
      </c>
      <c r="H15343" t="s">
        <v>46</v>
      </c>
      <c r="I15343" t="s">
        <v>2971</v>
      </c>
      <c r="J15343" t="s">
        <v>43</v>
      </c>
      <c r="K15343"/>
      <c r="L15343" t="s">
        <v>24241</v>
      </c>
      <c r="M15343" t="s">
        <v>20623</v>
      </c>
      <c r="N15343">
        <v>6</v>
      </c>
      <c r="O15343" t="s">
        <v>24242</v>
      </c>
      <c r="P15343" t="s">
        <v>20366</v>
      </c>
      <c r="Q15343" t="s">
        <v>24243</v>
      </c>
      <c r="S15343" t="s">
        <v>20368</v>
      </c>
    </row>
    <row r="15344" spans="1:19" hidden="1" x14ac:dyDescent="0.2">
      <c r="A15344">
        <v>3175</v>
      </c>
      <c r="B15344" t="s">
        <v>24239</v>
      </c>
      <c r="C15344" t="s">
        <v>20452</v>
      </c>
      <c r="D15344">
        <v>1.69</v>
      </c>
      <c r="E15344">
        <v>40</v>
      </c>
      <c r="F15344" t="s">
        <v>24244</v>
      </c>
      <c r="G15344" t="s">
        <v>35</v>
      </c>
      <c r="H15344" t="s">
        <v>46</v>
      </c>
      <c r="I15344" t="s">
        <v>2971</v>
      </c>
      <c r="J15344" t="s">
        <v>43</v>
      </c>
      <c r="K15344"/>
      <c r="L15344" t="s">
        <v>24241</v>
      </c>
      <c r="M15344" t="s">
        <v>20623</v>
      </c>
      <c r="N15344">
        <v>6</v>
      </c>
      <c r="O15344" t="s">
        <v>24242</v>
      </c>
      <c r="P15344" t="s">
        <v>20366</v>
      </c>
      <c r="Q15344" t="s">
        <v>24243</v>
      </c>
      <c r="S15344" t="s">
        <v>20368</v>
      </c>
    </row>
    <row r="15345" spans="1:19" hidden="1" x14ac:dyDescent="0.2">
      <c r="A15345">
        <v>3175</v>
      </c>
      <c r="B15345" t="s">
        <v>24239</v>
      </c>
      <c r="C15345" t="s">
        <v>20441</v>
      </c>
      <c r="D15345">
        <v>2.9529999999999998</v>
      </c>
      <c r="E15345">
        <v>0</v>
      </c>
      <c r="F15345" t="s">
        <v>24244</v>
      </c>
      <c r="G15345" t="s">
        <v>35</v>
      </c>
      <c r="H15345" t="s">
        <v>46</v>
      </c>
      <c r="I15345" t="s">
        <v>2971</v>
      </c>
      <c r="J15345" t="s">
        <v>43</v>
      </c>
      <c r="K15345"/>
      <c r="L15345" t="s">
        <v>24241</v>
      </c>
      <c r="M15345" t="s">
        <v>20623</v>
      </c>
      <c r="N15345">
        <v>6</v>
      </c>
      <c r="O15345" t="s">
        <v>24242</v>
      </c>
      <c r="P15345" t="s">
        <v>20366</v>
      </c>
      <c r="Q15345" t="s">
        <v>24243</v>
      </c>
      <c r="S15345" t="s">
        <v>20368</v>
      </c>
    </row>
    <row r="15346" spans="1:19" hidden="1" x14ac:dyDescent="0.2">
      <c r="A15346">
        <v>3175</v>
      </c>
      <c r="B15346" t="s">
        <v>24239</v>
      </c>
      <c r="C15346" t="s">
        <v>20441</v>
      </c>
      <c r="D15346">
        <v>2.948</v>
      </c>
      <c r="E15346">
        <v>10</v>
      </c>
      <c r="F15346" t="s">
        <v>24244</v>
      </c>
      <c r="G15346" t="s">
        <v>35</v>
      </c>
      <c r="H15346" t="s">
        <v>46</v>
      </c>
      <c r="I15346" t="s">
        <v>2971</v>
      </c>
      <c r="J15346" t="s">
        <v>43</v>
      </c>
      <c r="K15346"/>
      <c r="L15346" t="s">
        <v>24241</v>
      </c>
      <c r="M15346" t="s">
        <v>20623</v>
      </c>
      <c r="N15346">
        <v>6</v>
      </c>
      <c r="O15346" t="s">
        <v>24242</v>
      </c>
      <c r="P15346" t="s">
        <v>20366</v>
      </c>
      <c r="Q15346" t="s">
        <v>24243</v>
      </c>
      <c r="S15346" t="s">
        <v>20368</v>
      </c>
    </row>
    <row r="15347" spans="1:19" hidden="1" x14ac:dyDescent="0.2">
      <c r="A15347">
        <v>3175</v>
      </c>
      <c r="B15347" t="s">
        <v>24239</v>
      </c>
      <c r="C15347" t="s">
        <v>20441</v>
      </c>
      <c r="D15347">
        <v>2.956</v>
      </c>
      <c r="E15347">
        <v>30</v>
      </c>
      <c r="F15347" t="s">
        <v>24244</v>
      </c>
      <c r="G15347" t="s">
        <v>35</v>
      </c>
      <c r="H15347" t="s">
        <v>46</v>
      </c>
      <c r="I15347" t="s">
        <v>2971</v>
      </c>
      <c r="J15347" t="s">
        <v>43</v>
      </c>
      <c r="K15347"/>
      <c r="L15347" t="s">
        <v>24241</v>
      </c>
      <c r="M15347" t="s">
        <v>20623</v>
      </c>
      <c r="N15347">
        <v>6</v>
      </c>
      <c r="O15347" t="s">
        <v>24242</v>
      </c>
      <c r="P15347" t="s">
        <v>20366</v>
      </c>
      <c r="Q15347" t="s">
        <v>24243</v>
      </c>
      <c r="S15347" t="s">
        <v>20368</v>
      </c>
    </row>
    <row r="15348" spans="1:19" hidden="1" x14ac:dyDescent="0.2">
      <c r="A15348">
        <v>3175</v>
      </c>
      <c r="B15348" t="s">
        <v>24239</v>
      </c>
      <c r="C15348" t="s">
        <v>20441</v>
      </c>
      <c r="D15348">
        <v>2.9780000000000002</v>
      </c>
      <c r="E15348">
        <v>40</v>
      </c>
      <c r="F15348" t="s">
        <v>24244</v>
      </c>
      <c r="G15348" t="s">
        <v>35</v>
      </c>
      <c r="H15348" t="s">
        <v>46</v>
      </c>
      <c r="I15348" t="s">
        <v>2971</v>
      </c>
      <c r="J15348" t="s">
        <v>43</v>
      </c>
      <c r="K15348"/>
      <c r="L15348" t="s">
        <v>24241</v>
      </c>
      <c r="M15348" t="s">
        <v>20623</v>
      </c>
      <c r="N15348">
        <v>6</v>
      </c>
      <c r="O15348" t="s">
        <v>24242</v>
      </c>
      <c r="P15348" t="s">
        <v>20366</v>
      </c>
      <c r="Q15348" t="s">
        <v>24243</v>
      </c>
      <c r="S15348" t="s">
        <v>20368</v>
      </c>
    </row>
    <row r="15349" spans="1:19" hidden="1" x14ac:dyDescent="0.2">
      <c r="A15349">
        <v>3175</v>
      </c>
      <c r="B15349" t="s">
        <v>24239</v>
      </c>
      <c r="C15349" t="s">
        <v>20447</v>
      </c>
      <c r="D15349">
        <v>10.593999999999999</v>
      </c>
      <c r="E15349">
        <v>0</v>
      </c>
      <c r="F15349" t="s">
        <v>24244</v>
      </c>
      <c r="G15349" t="s">
        <v>35</v>
      </c>
      <c r="H15349" t="s">
        <v>46</v>
      </c>
      <c r="I15349" t="s">
        <v>2971</v>
      </c>
      <c r="J15349" t="s">
        <v>43</v>
      </c>
      <c r="K15349"/>
      <c r="L15349" t="s">
        <v>24241</v>
      </c>
      <c r="M15349" t="s">
        <v>20623</v>
      </c>
      <c r="N15349">
        <v>6</v>
      </c>
      <c r="O15349" t="s">
        <v>24242</v>
      </c>
      <c r="P15349" t="s">
        <v>20366</v>
      </c>
      <c r="Q15349" t="s">
        <v>24243</v>
      </c>
      <c r="S15349" t="s">
        <v>20368</v>
      </c>
    </row>
    <row r="15350" spans="1:19" hidden="1" x14ac:dyDescent="0.2">
      <c r="A15350">
        <v>3175</v>
      </c>
      <c r="B15350" t="s">
        <v>24239</v>
      </c>
      <c r="C15350" t="s">
        <v>20447</v>
      </c>
      <c r="D15350">
        <v>10.454000000000001</v>
      </c>
      <c r="E15350">
        <v>10</v>
      </c>
      <c r="F15350" t="s">
        <v>24244</v>
      </c>
      <c r="G15350" t="s">
        <v>35</v>
      </c>
      <c r="H15350" t="s">
        <v>46</v>
      </c>
      <c r="I15350" t="s">
        <v>2971</v>
      </c>
      <c r="J15350" t="s">
        <v>43</v>
      </c>
      <c r="K15350"/>
      <c r="L15350" t="s">
        <v>24241</v>
      </c>
      <c r="M15350" t="s">
        <v>20623</v>
      </c>
      <c r="N15350">
        <v>6</v>
      </c>
      <c r="O15350" t="s">
        <v>24242</v>
      </c>
      <c r="P15350" t="s">
        <v>20366</v>
      </c>
      <c r="Q15350" t="s">
        <v>24243</v>
      </c>
      <c r="S15350" t="s">
        <v>20368</v>
      </c>
    </row>
    <row r="15351" spans="1:19" hidden="1" x14ac:dyDescent="0.2">
      <c r="A15351">
        <v>3175</v>
      </c>
      <c r="B15351" t="s">
        <v>24239</v>
      </c>
      <c r="C15351" t="s">
        <v>20447</v>
      </c>
      <c r="D15351">
        <v>10.23</v>
      </c>
      <c r="E15351">
        <v>30</v>
      </c>
      <c r="F15351" t="s">
        <v>24244</v>
      </c>
      <c r="G15351" t="s">
        <v>35</v>
      </c>
      <c r="H15351" t="s">
        <v>46</v>
      </c>
      <c r="I15351" t="s">
        <v>2971</v>
      </c>
      <c r="J15351" t="s">
        <v>43</v>
      </c>
      <c r="K15351"/>
      <c r="L15351" t="s">
        <v>24241</v>
      </c>
      <c r="M15351" t="s">
        <v>20623</v>
      </c>
      <c r="N15351">
        <v>6</v>
      </c>
      <c r="O15351" t="s">
        <v>24242</v>
      </c>
      <c r="P15351" t="s">
        <v>20366</v>
      </c>
      <c r="Q15351" t="s">
        <v>24243</v>
      </c>
      <c r="S15351" t="s">
        <v>20368</v>
      </c>
    </row>
    <row r="15352" spans="1:19" hidden="1" x14ac:dyDescent="0.2">
      <c r="A15352">
        <v>3176</v>
      </c>
      <c r="B15352" t="s">
        <v>24247</v>
      </c>
      <c r="C15352" t="s">
        <v>20452</v>
      </c>
      <c r="D15352">
        <v>2.57</v>
      </c>
      <c r="E15352">
        <v>25</v>
      </c>
      <c r="F15352" t="s">
        <v>21445</v>
      </c>
      <c r="G15352" t="s">
        <v>55</v>
      </c>
      <c r="H15352" t="s">
        <v>46</v>
      </c>
      <c r="I15352" t="s">
        <v>257</v>
      </c>
      <c r="K15352"/>
      <c r="L15352" t="s">
        <v>24248</v>
      </c>
      <c r="M15352" t="s">
        <v>26</v>
      </c>
      <c r="N15352">
        <v>2</v>
      </c>
      <c r="O15352" t="s">
        <v>24249</v>
      </c>
      <c r="P15352" t="s">
        <v>20366</v>
      </c>
      <c r="Q15352" t="s">
        <v>24250</v>
      </c>
      <c r="S15352" t="s">
        <v>20368</v>
      </c>
    </row>
    <row r="15353" spans="1:19" hidden="1" x14ac:dyDescent="0.2">
      <c r="A15353">
        <v>3176</v>
      </c>
      <c r="B15353" t="s">
        <v>24247</v>
      </c>
      <c r="C15353" t="s">
        <v>20441</v>
      </c>
      <c r="D15353">
        <v>7.89</v>
      </c>
      <c r="E15353">
        <v>25</v>
      </c>
      <c r="F15353" t="s">
        <v>21445</v>
      </c>
      <c r="G15353" t="s">
        <v>55</v>
      </c>
      <c r="H15353" t="s">
        <v>46</v>
      </c>
      <c r="I15353" t="s">
        <v>257</v>
      </c>
      <c r="K15353"/>
      <c r="L15353" t="s">
        <v>24248</v>
      </c>
      <c r="M15353" t="s">
        <v>26</v>
      </c>
      <c r="N15353">
        <v>2</v>
      </c>
      <c r="O15353" t="s">
        <v>24249</v>
      </c>
      <c r="P15353" t="s">
        <v>20366</v>
      </c>
      <c r="Q15353" t="s">
        <v>24250</v>
      </c>
      <c r="S15353" t="s">
        <v>20368</v>
      </c>
    </row>
    <row r="15354" spans="1:19" hidden="1" x14ac:dyDescent="0.2">
      <c r="A15354">
        <v>3176</v>
      </c>
      <c r="B15354" t="s">
        <v>24247</v>
      </c>
      <c r="C15354" t="s">
        <v>105</v>
      </c>
      <c r="D15354" t="s">
        <v>7033</v>
      </c>
      <c r="E15354" t="s">
        <v>414</v>
      </c>
      <c r="F15354" t="s">
        <v>21445</v>
      </c>
      <c r="G15354" t="s">
        <v>55</v>
      </c>
      <c r="H15354" t="s">
        <v>46</v>
      </c>
      <c r="I15354" t="s">
        <v>257</v>
      </c>
      <c r="K15354"/>
      <c r="L15354" t="s">
        <v>24248</v>
      </c>
      <c r="M15354" t="s">
        <v>26</v>
      </c>
      <c r="N15354">
        <v>2</v>
      </c>
      <c r="O15354" t="s">
        <v>24249</v>
      </c>
      <c r="P15354" t="s">
        <v>20366</v>
      </c>
      <c r="Q15354" t="s">
        <v>24250</v>
      </c>
      <c r="S15354" t="s">
        <v>20368</v>
      </c>
    </row>
    <row r="15355" spans="1:19" hidden="1" x14ac:dyDescent="0.2">
      <c r="A15355">
        <v>3177</v>
      </c>
      <c r="B15355" t="s">
        <v>24251</v>
      </c>
      <c r="C15355" t="s">
        <v>105</v>
      </c>
      <c r="D15355">
        <v>1.1599999999999999</v>
      </c>
      <c r="E15355">
        <v>20</v>
      </c>
      <c r="G15355" t="s">
        <v>31</v>
      </c>
      <c r="H15355" t="s">
        <v>46</v>
      </c>
      <c r="I15355" t="s">
        <v>20409</v>
      </c>
      <c r="K15355"/>
      <c r="L15355" t="s">
        <v>24252</v>
      </c>
      <c r="M15355" t="s">
        <v>26</v>
      </c>
      <c r="N15355">
        <v>2</v>
      </c>
      <c r="P15355" t="s">
        <v>20366</v>
      </c>
      <c r="Q15355" t="s">
        <v>24253</v>
      </c>
      <c r="S15355" t="s">
        <v>20368</v>
      </c>
    </row>
    <row r="15356" spans="1:19" hidden="1" x14ac:dyDescent="0.2">
      <c r="A15356">
        <v>3178</v>
      </c>
      <c r="B15356" t="s">
        <v>24254</v>
      </c>
      <c r="C15356" t="s">
        <v>105</v>
      </c>
      <c r="D15356">
        <v>1.6</v>
      </c>
      <c r="E15356">
        <v>25</v>
      </c>
      <c r="G15356" t="s">
        <v>31</v>
      </c>
      <c r="H15356" t="s">
        <v>23</v>
      </c>
      <c r="I15356" t="s">
        <v>21063</v>
      </c>
      <c r="K15356"/>
      <c r="L15356" t="s">
        <v>24255</v>
      </c>
      <c r="M15356" t="s">
        <v>26</v>
      </c>
      <c r="N15356">
        <v>2</v>
      </c>
      <c r="P15356" t="s">
        <v>20366</v>
      </c>
      <c r="Q15356" t="s">
        <v>24256</v>
      </c>
      <c r="S15356" t="s">
        <v>20368</v>
      </c>
    </row>
    <row r="15357" spans="1:19" hidden="1" x14ac:dyDescent="0.2">
      <c r="A15357">
        <v>3179</v>
      </c>
      <c r="B15357" t="s">
        <v>24257</v>
      </c>
      <c r="C15357" t="s">
        <v>105</v>
      </c>
      <c r="D15357">
        <v>4.5</v>
      </c>
      <c r="E15357">
        <v>25</v>
      </c>
      <c r="G15357" t="s">
        <v>55</v>
      </c>
      <c r="H15357" t="s">
        <v>23</v>
      </c>
      <c r="I15357" t="s">
        <v>1884</v>
      </c>
      <c r="K15357"/>
      <c r="L15357" t="s">
        <v>24258</v>
      </c>
      <c r="M15357" t="s">
        <v>26</v>
      </c>
      <c r="N15357">
        <v>2</v>
      </c>
      <c r="O15357" t="s">
        <v>24259</v>
      </c>
      <c r="P15357" t="s">
        <v>20366</v>
      </c>
      <c r="Q15357" t="s">
        <v>24260</v>
      </c>
      <c r="S15357" t="s">
        <v>20368</v>
      </c>
    </row>
    <row r="15358" spans="1:19" hidden="1" x14ac:dyDescent="0.2">
      <c r="A15358">
        <v>3181</v>
      </c>
      <c r="B15358" t="s">
        <v>24261</v>
      </c>
      <c r="C15358" t="s">
        <v>105</v>
      </c>
      <c r="D15358">
        <v>11.92</v>
      </c>
      <c r="G15358" t="s">
        <v>1440</v>
      </c>
      <c r="I15358" t="s">
        <v>21793</v>
      </c>
      <c r="K15358"/>
      <c r="L15358" t="s">
        <v>24262</v>
      </c>
      <c r="M15358" t="s">
        <v>26</v>
      </c>
      <c r="N15358">
        <v>2</v>
      </c>
      <c r="P15358" t="s">
        <v>20366</v>
      </c>
      <c r="Q15358" t="s">
        <v>24263</v>
      </c>
      <c r="S15358" t="s">
        <v>20368</v>
      </c>
    </row>
    <row r="15359" spans="1:19" hidden="1" x14ac:dyDescent="0.2">
      <c r="A15359">
        <v>3182</v>
      </c>
      <c r="B15359" t="s">
        <v>24264</v>
      </c>
      <c r="C15359" t="s">
        <v>21043</v>
      </c>
      <c r="D15359">
        <v>11.73</v>
      </c>
      <c r="G15359" t="s">
        <v>1440</v>
      </c>
      <c r="I15359" t="s">
        <v>21793</v>
      </c>
      <c r="K15359"/>
      <c r="L15359" t="s">
        <v>24265</v>
      </c>
      <c r="M15359" t="s">
        <v>26</v>
      </c>
      <c r="N15359">
        <v>2</v>
      </c>
      <c r="P15359" t="s">
        <v>20366</v>
      </c>
      <c r="Q15359" t="s">
        <v>24266</v>
      </c>
      <c r="S15359" t="s">
        <v>20368</v>
      </c>
    </row>
    <row r="15360" spans="1:19" hidden="1" x14ac:dyDescent="0.2">
      <c r="A15360">
        <v>3182</v>
      </c>
      <c r="B15360" t="s">
        <v>24264</v>
      </c>
      <c r="C15360" t="s">
        <v>21040</v>
      </c>
      <c r="D15360">
        <v>11.67</v>
      </c>
      <c r="G15360" t="s">
        <v>1440</v>
      </c>
      <c r="I15360" t="s">
        <v>21793</v>
      </c>
      <c r="K15360"/>
      <c r="L15360" t="s">
        <v>24265</v>
      </c>
      <c r="M15360" t="s">
        <v>26</v>
      </c>
      <c r="N15360">
        <v>2</v>
      </c>
      <c r="P15360" t="s">
        <v>20366</v>
      </c>
      <c r="Q15360" t="s">
        <v>24266</v>
      </c>
      <c r="S15360" t="s">
        <v>20368</v>
      </c>
    </row>
    <row r="15361" spans="1:19" hidden="1" x14ac:dyDescent="0.2">
      <c r="A15361">
        <v>3183</v>
      </c>
      <c r="B15361" t="s">
        <v>24267</v>
      </c>
      <c r="C15361" t="s">
        <v>105</v>
      </c>
      <c r="D15361">
        <v>11.44</v>
      </c>
      <c r="G15361" t="s">
        <v>1440</v>
      </c>
      <c r="I15361" t="s">
        <v>21793</v>
      </c>
      <c r="K15361"/>
      <c r="L15361" t="s">
        <v>24268</v>
      </c>
      <c r="M15361" t="s">
        <v>26</v>
      </c>
      <c r="N15361">
        <v>2</v>
      </c>
      <c r="P15361" t="s">
        <v>20366</v>
      </c>
      <c r="Q15361" t="s">
        <v>24269</v>
      </c>
      <c r="S15361" t="s">
        <v>20368</v>
      </c>
    </row>
    <row r="15362" spans="1:19" hidden="1" x14ac:dyDescent="0.2">
      <c r="A15362">
        <v>3186</v>
      </c>
      <c r="B15362" t="s">
        <v>24270</v>
      </c>
      <c r="C15362" t="s">
        <v>105</v>
      </c>
      <c r="D15362">
        <v>9.7799999999999994</v>
      </c>
      <c r="E15362">
        <v>25</v>
      </c>
      <c r="F15362" t="s">
        <v>24271</v>
      </c>
      <c r="G15362" t="s">
        <v>189</v>
      </c>
      <c r="I15362" t="s">
        <v>21880</v>
      </c>
      <c r="K15362"/>
      <c r="L15362" t="s">
        <v>24272</v>
      </c>
      <c r="M15362" t="s">
        <v>20719</v>
      </c>
      <c r="N15362">
        <v>3</v>
      </c>
      <c r="P15362" t="s">
        <v>20366</v>
      </c>
      <c r="Q15362" t="s">
        <v>24273</v>
      </c>
      <c r="S15362" t="s">
        <v>20368</v>
      </c>
    </row>
    <row r="15363" spans="1:19" hidden="1" x14ac:dyDescent="0.2">
      <c r="A15363">
        <v>3187</v>
      </c>
      <c r="B15363" t="s">
        <v>24274</v>
      </c>
      <c r="C15363" t="s">
        <v>105</v>
      </c>
      <c r="D15363">
        <v>3.84</v>
      </c>
      <c r="E15363">
        <v>25</v>
      </c>
      <c r="F15363" t="s">
        <v>21828</v>
      </c>
      <c r="G15363" t="s">
        <v>279</v>
      </c>
      <c r="H15363" t="s">
        <v>46</v>
      </c>
      <c r="I15363" t="s">
        <v>21829</v>
      </c>
      <c r="K15363"/>
      <c r="L15363" t="s">
        <v>24275</v>
      </c>
      <c r="M15363" t="s">
        <v>24276</v>
      </c>
      <c r="N15363">
        <v>2</v>
      </c>
      <c r="O15363" t="s">
        <v>24277</v>
      </c>
      <c r="P15363" t="s">
        <v>20366</v>
      </c>
      <c r="Q15363" t="s">
        <v>24278</v>
      </c>
      <c r="S15363" t="s">
        <v>20368</v>
      </c>
    </row>
    <row r="15364" spans="1:19" hidden="1" x14ac:dyDescent="0.2">
      <c r="A15364">
        <v>3187</v>
      </c>
      <c r="B15364" t="s">
        <v>24274</v>
      </c>
      <c r="C15364" t="s">
        <v>20452</v>
      </c>
      <c r="D15364">
        <v>4.66</v>
      </c>
      <c r="E15364">
        <v>25</v>
      </c>
      <c r="F15364" t="s">
        <v>21828</v>
      </c>
      <c r="G15364" t="s">
        <v>279</v>
      </c>
      <c r="H15364" t="s">
        <v>46</v>
      </c>
      <c r="I15364" t="s">
        <v>21829</v>
      </c>
      <c r="K15364"/>
      <c r="L15364" t="s">
        <v>24275</v>
      </c>
      <c r="M15364" t="s">
        <v>24276</v>
      </c>
      <c r="N15364">
        <v>2</v>
      </c>
      <c r="O15364" t="s">
        <v>24277</v>
      </c>
      <c r="P15364" t="s">
        <v>20366</v>
      </c>
      <c r="Q15364" t="s">
        <v>24278</v>
      </c>
      <c r="S15364" t="s">
        <v>20368</v>
      </c>
    </row>
    <row r="15365" spans="1:19" hidden="1" x14ac:dyDescent="0.2">
      <c r="A15365">
        <v>3187</v>
      </c>
      <c r="B15365" t="s">
        <v>24274</v>
      </c>
      <c r="C15365" t="s">
        <v>105</v>
      </c>
      <c r="D15365">
        <v>4.09</v>
      </c>
      <c r="E15365">
        <v>20</v>
      </c>
      <c r="F15365" t="s">
        <v>20548</v>
      </c>
      <c r="G15365" t="s">
        <v>55</v>
      </c>
      <c r="H15365" t="s">
        <v>23</v>
      </c>
      <c r="I15365" t="s">
        <v>773</v>
      </c>
      <c r="K15365"/>
      <c r="L15365" t="s">
        <v>24275</v>
      </c>
      <c r="M15365" t="s">
        <v>24276</v>
      </c>
      <c r="N15365">
        <v>2</v>
      </c>
      <c r="O15365" t="s">
        <v>24277</v>
      </c>
      <c r="P15365" t="s">
        <v>20366</v>
      </c>
      <c r="Q15365" t="s">
        <v>24278</v>
      </c>
      <c r="S15365" t="s">
        <v>20368</v>
      </c>
    </row>
    <row r="15366" spans="1:19" hidden="1" x14ac:dyDescent="0.2">
      <c r="A15366">
        <v>3187</v>
      </c>
      <c r="B15366" t="s">
        <v>24274</v>
      </c>
      <c r="C15366" t="s">
        <v>20452</v>
      </c>
      <c r="D15366">
        <v>4.91</v>
      </c>
      <c r="E15366">
        <v>20</v>
      </c>
      <c r="F15366" t="s">
        <v>20548</v>
      </c>
      <c r="G15366" t="s">
        <v>55</v>
      </c>
      <c r="H15366" t="s">
        <v>23</v>
      </c>
      <c r="I15366" t="s">
        <v>773</v>
      </c>
      <c r="K15366"/>
      <c r="L15366" t="s">
        <v>24275</v>
      </c>
      <c r="M15366" t="s">
        <v>24276</v>
      </c>
      <c r="N15366">
        <v>2</v>
      </c>
      <c r="O15366" t="s">
        <v>24277</v>
      </c>
      <c r="P15366" t="s">
        <v>20366</v>
      </c>
      <c r="Q15366" t="s">
        <v>24278</v>
      </c>
      <c r="S15366" t="s">
        <v>20368</v>
      </c>
    </row>
    <row r="15367" spans="1:19" hidden="1" x14ac:dyDescent="0.2">
      <c r="A15367">
        <v>3188</v>
      </c>
      <c r="B15367" t="s">
        <v>24279</v>
      </c>
      <c r="C15367" t="s">
        <v>105</v>
      </c>
      <c r="D15367">
        <v>3.74</v>
      </c>
      <c r="E15367">
        <v>25</v>
      </c>
      <c r="F15367" s="1" t="s">
        <v>24280</v>
      </c>
      <c r="G15367" t="s">
        <v>55</v>
      </c>
      <c r="H15367" t="s">
        <v>46</v>
      </c>
      <c r="I15367" t="s">
        <v>21825</v>
      </c>
      <c r="K15367"/>
      <c r="L15367" t="s">
        <v>24281</v>
      </c>
      <c r="M15367" t="s">
        <v>26</v>
      </c>
      <c r="N15367">
        <v>2</v>
      </c>
      <c r="P15367" t="s">
        <v>20366</v>
      </c>
      <c r="Q15367" t="s">
        <v>24282</v>
      </c>
      <c r="S15367" t="s">
        <v>20368</v>
      </c>
    </row>
    <row r="15368" spans="1:19" hidden="1" x14ac:dyDescent="0.2">
      <c r="A15368">
        <v>3188</v>
      </c>
      <c r="B15368" t="s">
        <v>24279</v>
      </c>
      <c r="C15368" t="s">
        <v>20452</v>
      </c>
      <c r="D15368">
        <v>4.3</v>
      </c>
      <c r="E15368">
        <v>25</v>
      </c>
      <c r="F15368" s="1" t="s">
        <v>24280</v>
      </c>
      <c r="G15368" t="s">
        <v>55</v>
      </c>
      <c r="H15368" t="s">
        <v>46</v>
      </c>
      <c r="I15368" t="s">
        <v>21825</v>
      </c>
      <c r="K15368"/>
      <c r="L15368" t="s">
        <v>24281</v>
      </c>
      <c r="M15368" t="s">
        <v>26</v>
      </c>
      <c r="N15368">
        <v>2</v>
      </c>
      <c r="P15368" t="s">
        <v>20366</v>
      </c>
      <c r="Q15368" t="s">
        <v>24282</v>
      </c>
      <c r="S15368" t="s">
        <v>20368</v>
      </c>
    </row>
    <row r="15369" spans="1:19" hidden="1" x14ac:dyDescent="0.2">
      <c r="A15369">
        <v>3189</v>
      </c>
      <c r="B15369" t="s">
        <v>24283</v>
      </c>
      <c r="C15369" t="s">
        <v>105</v>
      </c>
      <c r="D15369">
        <v>3.4</v>
      </c>
      <c r="E15369" t="s">
        <v>2267</v>
      </c>
      <c r="F15369" t="s">
        <v>24284</v>
      </c>
      <c r="G15369" t="s">
        <v>55</v>
      </c>
      <c r="H15369" t="s">
        <v>23</v>
      </c>
      <c r="I15369" t="s">
        <v>21825</v>
      </c>
      <c r="K15369"/>
      <c r="L15369" t="s">
        <v>24285</v>
      </c>
      <c r="M15369" t="s">
        <v>26</v>
      </c>
      <c r="N15369">
        <v>2</v>
      </c>
      <c r="P15369" t="s">
        <v>20366</v>
      </c>
      <c r="Q15369" t="s">
        <v>24286</v>
      </c>
      <c r="S15369" t="s">
        <v>20368</v>
      </c>
    </row>
    <row r="15370" spans="1:19" hidden="1" x14ac:dyDescent="0.2">
      <c r="A15370">
        <v>3189</v>
      </c>
      <c r="B15370" t="s">
        <v>24283</v>
      </c>
      <c r="C15370" t="s">
        <v>20452</v>
      </c>
      <c r="D15370">
        <v>4.84</v>
      </c>
      <c r="E15370" t="s">
        <v>2267</v>
      </c>
      <c r="F15370" t="s">
        <v>24284</v>
      </c>
      <c r="G15370" t="s">
        <v>55</v>
      </c>
      <c r="H15370" t="s">
        <v>23</v>
      </c>
      <c r="I15370" t="s">
        <v>21825</v>
      </c>
      <c r="K15370"/>
      <c r="L15370" t="s">
        <v>24285</v>
      </c>
      <c r="M15370" t="s">
        <v>26</v>
      </c>
      <c r="N15370">
        <v>2</v>
      </c>
      <c r="P15370" t="s">
        <v>20366</v>
      </c>
      <c r="Q15370" t="s">
        <v>24286</v>
      </c>
      <c r="S15370" t="s">
        <v>20368</v>
      </c>
    </row>
    <row r="15371" spans="1:19" hidden="1" x14ac:dyDescent="0.2">
      <c r="A15371">
        <v>3190</v>
      </c>
      <c r="B15371" t="s">
        <v>24287</v>
      </c>
      <c r="C15371" t="s">
        <v>105</v>
      </c>
      <c r="D15371">
        <v>3.66</v>
      </c>
      <c r="E15371">
        <v>25</v>
      </c>
      <c r="F15371" t="s">
        <v>24288</v>
      </c>
      <c r="G15371" t="s">
        <v>55</v>
      </c>
      <c r="H15371" t="s">
        <v>46</v>
      </c>
      <c r="I15371" t="s">
        <v>21825</v>
      </c>
      <c r="K15371"/>
      <c r="L15371" t="s">
        <v>24289</v>
      </c>
      <c r="M15371" t="s">
        <v>26</v>
      </c>
      <c r="N15371">
        <v>2</v>
      </c>
      <c r="P15371" t="s">
        <v>20366</v>
      </c>
      <c r="Q15371" t="s">
        <v>24290</v>
      </c>
      <c r="S15371" t="s">
        <v>20368</v>
      </c>
    </row>
    <row r="15372" spans="1:19" hidden="1" x14ac:dyDescent="0.2">
      <c r="A15372">
        <v>3192</v>
      </c>
      <c r="B15372" t="s">
        <v>24291</v>
      </c>
      <c r="C15372" t="s">
        <v>105</v>
      </c>
      <c r="D15372">
        <v>3.88</v>
      </c>
      <c r="E15372">
        <v>20</v>
      </c>
      <c r="F15372" t="s">
        <v>23055</v>
      </c>
      <c r="G15372" t="s">
        <v>21484</v>
      </c>
      <c r="H15372" t="s">
        <v>23</v>
      </c>
      <c r="I15372" t="s">
        <v>521</v>
      </c>
      <c r="K15372"/>
      <c r="L15372" t="s">
        <v>24292</v>
      </c>
      <c r="M15372" t="s">
        <v>26</v>
      </c>
      <c r="N15372">
        <v>2</v>
      </c>
      <c r="P15372" t="s">
        <v>20366</v>
      </c>
      <c r="Q15372" t="s">
        <v>24293</v>
      </c>
      <c r="S15372" t="s">
        <v>20368</v>
      </c>
    </row>
    <row r="15373" spans="1:19" hidden="1" x14ac:dyDescent="0.2">
      <c r="A15373">
        <v>3192</v>
      </c>
      <c r="B15373" t="s">
        <v>24291</v>
      </c>
      <c r="C15373" t="s">
        <v>20452</v>
      </c>
      <c r="D15373">
        <v>4.47</v>
      </c>
      <c r="E15373">
        <v>20</v>
      </c>
      <c r="F15373" t="s">
        <v>23055</v>
      </c>
      <c r="G15373" t="s">
        <v>21484</v>
      </c>
      <c r="H15373" t="s">
        <v>23</v>
      </c>
      <c r="I15373" t="s">
        <v>521</v>
      </c>
      <c r="K15373"/>
      <c r="L15373" t="s">
        <v>24292</v>
      </c>
      <c r="M15373" t="s">
        <v>26</v>
      </c>
      <c r="N15373">
        <v>2</v>
      </c>
      <c r="P15373" t="s">
        <v>20366</v>
      </c>
      <c r="Q15373" t="s">
        <v>24293</v>
      </c>
      <c r="S15373" t="s">
        <v>20368</v>
      </c>
    </row>
    <row r="15374" spans="1:19" hidden="1" x14ac:dyDescent="0.2">
      <c r="A15374">
        <v>3192</v>
      </c>
      <c r="B15374" t="s">
        <v>24291</v>
      </c>
      <c r="C15374" t="s">
        <v>105</v>
      </c>
      <c r="D15374">
        <v>4.0199999999999996</v>
      </c>
      <c r="E15374">
        <v>20</v>
      </c>
      <c r="F15374" t="s">
        <v>20548</v>
      </c>
      <c r="G15374" t="s">
        <v>55</v>
      </c>
      <c r="H15374" t="s">
        <v>23</v>
      </c>
      <c r="I15374" t="s">
        <v>22706</v>
      </c>
      <c r="K15374"/>
      <c r="L15374" t="s">
        <v>24292</v>
      </c>
      <c r="M15374" t="s">
        <v>26</v>
      </c>
      <c r="N15374">
        <v>2</v>
      </c>
      <c r="P15374" t="s">
        <v>20366</v>
      </c>
      <c r="Q15374" t="s">
        <v>24293</v>
      </c>
      <c r="S15374" t="s">
        <v>20368</v>
      </c>
    </row>
    <row r="15375" spans="1:19" hidden="1" x14ac:dyDescent="0.2">
      <c r="A15375">
        <v>3192</v>
      </c>
      <c r="B15375" t="s">
        <v>24291</v>
      </c>
      <c r="C15375" t="s">
        <v>20452</v>
      </c>
      <c r="D15375">
        <v>4.7699999999999996</v>
      </c>
      <c r="E15375">
        <v>20</v>
      </c>
      <c r="F15375" t="s">
        <v>20548</v>
      </c>
      <c r="G15375" t="s">
        <v>55</v>
      </c>
      <c r="H15375" t="s">
        <v>23</v>
      </c>
      <c r="I15375" t="s">
        <v>22706</v>
      </c>
      <c r="K15375"/>
      <c r="L15375" t="s">
        <v>24292</v>
      </c>
      <c r="M15375" t="s">
        <v>26</v>
      </c>
      <c r="N15375">
        <v>2</v>
      </c>
      <c r="P15375" t="s">
        <v>20366</v>
      </c>
      <c r="Q15375" t="s">
        <v>24293</v>
      </c>
      <c r="S15375" t="s">
        <v>20368</v>
      </c>
    </row>
    <row r="15376" spans="1:19" hidden="1" x14ac:dyDescent="0.2">
      <c r="A15376">
        <v>3193</v>
      </c>
      <c r="B15376" t="s">
        <v>24294</v>
      </c>
      <c r="C15376" t="s">
        <v>105</v>
      </c>
      <c r="D15376">
        <v>2.2999999999999998</v>
      </c>
      <c r="E15376">
        <v>20</v>
      </c>
      <c r="F15376" t="s">
        <v>10890</v>
      </c>
      <c r="G15376" t="s">
        <v>55</v>
      </c>
      <c r="H15376" t="s">
        <v>23</v>
      </c>
      <c r="I15376" t="s">
        <v>11974</v>
      </c>
      <c r="K15376"/>
      <c r="L15376" t="s">
        <v>24295</v>
      </c>
      <c r="M15376" t="s">
        <v>26</v>
      </c>
      <c r="N15376">
        <v>2</v>
      </c>
      <c r="O15376" t="s">
        <v>24296</v>
      </c>
      <c r="P15376" t="s">
        <v>20366</v>
      </c>
      <c r="Q15376" t="s">
        <v>24297</v>
      </c>
      <c r="S15376" t="s">
        <v>20368</v>
      </c>
    </row>
    <row r="15377" spans="1:19" hidden="1" x14ac:dyDescent="0.2">
      <c r="A15377">
        <v>3193</v>
      </c>
      <c r="B15377" t="s">
        <v>24294</v>
      </c>
      <c r="C15377" t="s">
        <v>20452</v>
      </c>
      <c r="D15377">
        <v>6.6</v>
      </c>
      <c r="E15377" t="s">
        <v>383</v>
      </c>
      <c r="F15377" t="s">
        <v>10890</v>
      </c>
      <c r="G15377" t="s">
        <v>55</v>
      </c>
      <c r="H15377" t="s">
        <v>46</v>
      </c>
      <c r="I15377" t="s">
        <v>11974</v>
      </c>
      <c r="K15377"/>
      <c r="L15377" t="s">
        <v>24295</v>
      </c>
      <c r="M15377" t="s">
        <v>26</v>
      </c>
      <c r="N15377">
        <v>2</v>
      </c>
      <c r="O15377" t="s">
        <v>24296</v>
      </c>
      <c r="P15377" t="s">
        <v>20366</v>
      </c>
      <c r="Q15377" t="s">
        <v>24297</v>
      </c>
      <c r="S15377" t="s">
        <v>20368</v>
      </c>
    </row>
    <row r="15378" spans="1:19" hidden="1" x14ac:dyDescent="0.2">
      <c r="A15378" t="s">
        <v>24298</v>
      </c>
      <c r="B15378" t="s">
        <v>24299</v>
      </c>
      <c r="C15378" t="s">
        <v>105</v>
      </c>
      <c r="D15378">
        <v>3.78</v>
      </c>
      <c r="E15378">
        <v>21</v>
      </c>
      <c r="F15378" t="s">
        <v>20813</v>
      </c>
      <c r="G15378" t="s">
        <v>55</v>
      </c>
      <c r="H15378" t="s">
        <v>23</v>
      </c>
      <c r="I15378" t="s">
        <v>24300</v>
      </c>
      <c r="K15378"/>
      <c r="L15378" t="s">
        <v>24301</v>
      </c>
      <c r="M15378" t="s">
        <v>26</v>
      </c>
      <c r="N15378">
        <v>2</v>
      </c>
      <c r="P15378" t="s">
        <v>20366</v>
      </c>
      <c r="Q15378" t="s">
        <v>24302</v>
      </c>
      <c r="S15378" t="s">
        <v>20368</v>
      </c>
    </row>
    <row r="15379" spans="1:19" hidden="1" x14ac:dyDescent="0.2">
      <c r="A15379" t="s">
        <v>24298</v>
      </c>
      <c r="B15379" t="s">
        <v>24299</v>
      </c>
      <c r="C15379" t="s">
        <v>20452</v>
      </c>
      <c r="D15379">
        <v>5.0199999999999996</v>
      </c>
      <c r="E15379">
        <v>21</v>
      </c>
      <c r="F15379" t="s">
        <v>20813</v>
      </c>
      <c r="G15379" t="s">
        <v>55</v>
      </c>
      <c r="H15379" t="s">
        <v>23</v>
      </c>
      <c r="I15379" t="s">
        <v>24300</v>
      </c>
      <c r="K15379"/>
      <c r="L15379" t="s">
        <v>24301</v>
      </c>
      <c r="M15379" t="s">
        <v>26</v>
      </c>
      <c r="N15379">
        <v>2</v>
      </c>
      <c r="P15379" t="s">
        <v>20366</v>
      </c>
      <c r="Q15379" t="s">
        <v>24302</v>
      </c>
      <c r="S15379" t="s">
        <v>20368</v>
      </c>
    </row>
    <row r="15380" spans="1:19" hidden="1" x14ac:dyDescent="0.2">
      <c r="A15380">
        <v>3195</v>
      </c>
      <c r="B15380" t="s">
        <v>24303</v>
      </c>
      <c r="C15380" t="s">
        <v>105</v>
      </c>
      <c r="D15380">
        <v>9.5</v>
      </c>
      <c r="E15380">
        <v>25</v>
      </c>
      <c r="F15380" t="s">
        <v>21085</v>
      </c>
      <c r="G15380" t="s">
        <v>55</v>
      </c>
      <c r="H15380" t="s">
        <v>46</v>
      </c>
      <c r="I15380" t="s">
        <v>9318</v>
      </c>
      <c r="K15380"/>
      <c r="L15380" t="s">
        <v>24304</v>
      </c>
      <c r="M15380" t="s">
        <v>26</v>
      </c>
      <c r="N15380">
        <v>2</v>
      </c>
      <c r="P15380" t="s">
        <v>20366</v>
      </c>
      <c r="Q15380" t="s">
        <v>24305</v>
      </c>
      <c r="S15380" t="s">
        <v>20368</v>
      </c>
    </row>
    <row r="15381" spans="1:19" hidden="1" x14ac:dyDescent="0.2">
      <c r="A15381">
        <v>3196</v>
      </c>
      <c r="B15381" t="s">
        <v>24306</v>
      </c>
      <c r="C15381" t="s">
        <v>105</v>
      </c>
      <c r="D15381">
        <v>2.29</v>
      </c>
      <c r="E15381">
        <v>20</v>
      </c>
      <c r="F15381" t="s">
        <v>364</v>
      </c>
      <c r="G15381" t="s">
        <v>55</v>
      </c>
      <c r="H15381" t="s">
        <v>46</v>
      </c>
      <c r="I15381" t="s">
        <v>817</v>
      </c>
      <c r="K15381"/>
      <c r="L15381" t="s">
        <v>24307</v>
      </c>
      <c r="M15381" t="s">
        <v>20533</v>
      </c>
      <c r="N15381">
        <v>7</v>
      </c>
      <c r="O15381" t="s">
        <v>24308</v>
      </c>
      <c r="P15381" t="s">
        <v>20366</v>
      </c>
      <c r="Q15381" t="s">
        <v>24309</v>
      </c>
      <c r="S15381" t="s">
        <v>20368</v>
      </c>
    </row>
    <row r="15382" spans="1:19" hidden="1" x14ac:dyDescent="0.2">
      <c r="A15382">
        <v>3196</v>
      </c>
      <c r="B15382" t="s">
        <v>24306</v>
      </c>
      <c r="C15382" t="s">
        <v>20452</v>
      </c>
      <c r="D15382">
        <v>10.77</v>
      </c>
      <c r="E15382">
        <v>20</v>
      </c>
      <c r="F15382" t="s">
        <v>364</v>
      </c>
      <c r="G15382" t="s">
        <v>55</v>
      </c>
      <c r="H15382" t="s">
        <v>46</v>
      </c>
      <c r="I15382" t="s">
        <v>817</v>
      </c>
      <c r="K15382"/>
      <c r="L15382" t="s">
        <v>24307</v>
      </c>
      <c r="M15382" t="s">
        <v>20533</v>
      </c>
      <c r="N15382">
        <v>7</v>
      </c>
      <c r="O15382" t="s">
        <v>24308</v>
      </c>
      <c r="P15382" t="s">
        <v>20366</v>
      </c>
      <c r="Q15382" t="s">
        <v>24309</v>
      </c>
      <c r="S15382" t="s">
        <v>20368</v>
      </c>
    </row>
    <row r="15383" spans="1:19" hidden="1" x14ac:dyDescent="0.2">
      <c r="A15383">
        <v>3197</v>
      </c>
      <c r="B15383" t="s">
        <v>24310</v>
      </c>
      <c r="C15383" t="s">
        <v>105</v>
      </c>
      <c r="D15383">
        <v>8.6999999999999993</v>
      </c>
      <c r="F15383" t="s">
        <v>21009</v>
      </c>
      <c r="G15383" t="s">
        <v>55</v>
      </c>
      <c r="H15383" t="s">
        <v>23</v>
      </c>
      <c r="I15383" t="s">
        <v>9164</v>
      </c>
      <c r="K15383"/>
      <c r="L15383" t="s">
        <v>24311</v>
      </c>
      <c r="M15383" t="s">
        <v>26</v>
      </c>
      <c r="N15383">
        <v>2</v>
      </c>
      <c r="P15383" t="s">
        <v>20366</v>
      </c>
      <c r="Q15383" t="s">
        <v>24312</v>
      </c>
      <c r="S15383" t="s">
        <v>20368</v>
      </c>
    </row>
    <row r="15384" spans="1:19" hidden="1" x14ac:dyDescent="0.2">
      <c r="A15384">
        <v>3198</v>
      </c>
      <c r="B15384" t="s">
        <v>24313</v>
      </c>
      <c r="C15384" t="s">
        <v>105</v>
      </c>
      <c r="D15384">
        <v>8.8000000000000007</v>
      </c>
      <c r="E15384">
        <v>25</v>
      </c>
      <c r="G15384" t="s">
        <v>55</v>
      </c>
      <c r="H15384" t="s">
        <v>23</v>
      </c>
      <c r="I15384" t="s">
        <v>9606</v>
      </c>
      <c r="K15384"/>
      <c r="L15384" t="s">
        <v>24314</v>
      </c>
      <c r="M15384" t="s">
        <v>26</v>
      </c>
      <c r="N15384">
        <v>2</v>
      </c>
      <c r="P15384" t="s">
        <v>20366</v>
      </c>
      <c r="Q15384" t="s">
        <v>24315</v>
      </c>
      <c r="S15384" t="s">
        <v>20368</v>
      </c>
    </row>
    <row r="15385" spans="1:19" hidden="1" x14ac:dyDescent="0.2">
      <c r="A15385">
        <v>3198</v>
      </c>
      <c r="B15385" t="s">
        <v>24313</v>
      </c>
      <c r="C15385" t="s">
        <v>20452</v>
      </c>
      <c r="D15385">
        <v>10.5</v>
      </c>
      <c r="E15385">
        <v>25</v>
      </c>
      <c r="G15385" t="s">
        <v>55</v>
      </c>
      <c r="H15385" t="s">
        <v>23</v>
      </c>
      <c r="I15385" t="s">
        <v>9606</v>
      </c>
      <c r="K15385"/>
      <c r="L15385" t="s">
        <v>24314</v>
      </c>
      <c r="M15385" t="s">
        <v>26</v>
      </c>
      <c r="N15385">
        <v>2</v>
      </c>
      <c r="P15385" t="s">
        <v>20366</v>
      </c>
      <c r="Q15385" t="s">
        <v>24315</v>
      </c>
      <c r="S15385" t="s">
        <v>20368</v>
      </c>
    </row>
    <row r="15386" spans="1:19" hidden="1" x14ac:dyDescent="0.2">
      <c r="A15386">
        <v>3199</v>
      </c>
      <c r="B15386" t="s">
        <v>24316</v>
      </c>
      <c r="C15386" t="s">
        <v>105</v>
      </c>
      <c r="D15386">
        <v>4.5999999999999996</v>
      </c>
      <c r="E15386">
        <v>25</v>
      </c>
      <c r="G15386" t="s">
        <v>55</v>
      </c>
      <c r="H15386" t="s">
        <v>23</v>
      </c>
      <c r="I15386" t="s">
        <v>1884</v>
      </c>
      <c r="K15386"/>
      <c r="L15386" t="s">
        <v>24317</v>
      </c>
      <c r="M15386" t="s">
        <v>26</v>
      </c>
      <c r="N15386">
        <v>2</v>
      </c>
      <c r="P15386" t="s">
        <v>20366</v>
      </c>
      <c r="Q15386" t="s">
        <v>24318</v>
      </c>
      <c r="S15386" t="s">
        <v>20368</v>
      </c>
    </row>
    <row r="15387" spans="1:19" hidden="1" x14ac:dyDescent="0.2">
      <c r="A15387">
        <v>3200</v>
      </c>
      <c r="B15387" t="s">
        <v>24319</v>
      </c>
      <c r="C15387" t="s">
        <v>105</v>
      </c>
      <c r="D15387">
        <v>5.2</v>
      </c>
      <c r="E15387">
        <v>22</v>
      </c>
      <c r="G15387" t="s">
        <v>55</v>
      </c>
      <c r="H15387" t="s">
        <v>23</v>
      </c>
      <c r="I15387" t="s">
        <v>11399</v>
      </c>
      <c r="K15387"/>
      <c r="L15387" t="s">
        <v>24320</v>
      </c>
      <c r="M15387" t="s">
        <v>20396</v>
      </c>
      <c r="N15387">
        <v>4</v>
      </c>
      <c r="P15387" t="s">
        <v>20366</v>
      </c>
      <c r="Q15387" t="s">
        <v>24321</v>
      </c>
      <c r="S15387" t="s">
        <v>20368</v>
      </c>
    </row>
    <row r="15388" spans="1:19" hidden="1" x14ac:dyDescent="0.2">
      <c r="A15388">
        <v>3200</v>
      </c>
      <c r="B15388" t="s">
        <v>24319</v>
      </c>
      <c r="C15388" t="s">
        <v>20452</v>
      </c>
      <c r="D15388">
        <v>11</v>
      </c>
      <c r="E15388">
        <v>22</v>
      </c>
      <c r="G15388" t="s">
        <v>55</v>
      </c>
      <c r="H15388" t="s">
        <v>23</v>
      </c>
      <c r="I15388" t="s">
        <v>11399</v>
      </c>
      <c r="K15388"/>
      <c r="L15388" t="s">
        <v>24320</v>
      </c>
      <c r="M15388" t="s">
        <v>20396</v>
      </c>
      <c r="N15388">
        <v>4</v>
      </c>
      <c r="P15388" t="s">
        <v>20366</v>
      </c>
      <c r="Q15388" t="s">
        <v>24321</v>
      </c>
      <c r="S15388" t="s">
        <v>20368</v>
      </c>
    </row>
    <row r="15389" spans="1:19" hidden="1" x14ac:dyDescent="0.2">
      <c r="A15389">
        <v>3201</v>
      </c>
      <c r="B15389" t="s">
        <v>24322</v>
      </c>
      <c r="C15389" t="s">
        <v>105</v>
      </c>
      <c r="D15389">
        <v>5.6</v>
      </c>
      <c r="E15389">
        <v>25</v>
      </c>
      <c r="G15389" t="s">
        <v>55</v>
      </c>
      <c r="H15389" t="s">
        <v>23</v>
      </c>
      <c r="I15389" t="s">
        <v>9606</v>
      </c>
      <c r="K15389"/>
      <c r="L15389" t="s">
        <v>24323</v>
      </c>
      <c r="M15389" t="s">
        <v>26</v>
      </c>
      <c r="N15389">
        <v>2</v>
      </c>
      <c r="P15389" t="s">
        <v>20366</v>
      </c>
      <c r="Q15389" t="s">
        <v>24324</v>
      </c>
      <c r="S15389" t="s">
        <v>20368</v>
      </c>
    </row>
    <row r="15390" spans="1:19" hidden="1" x14ac:dyDescent="0.2">
      <c r="A15390">
        <v>3201</v>
      </c>
      <c r="B15390" t="s">
        <v>24322</v>
      </c>
      <c r="C15390" t="s">
        <v>20452</v>
      </c>
      <c r="D15390">
        <v>9</v>
      </c>
      <c r="E15390">
        <v>25</v>
      </c>
      <c r="G15390" t="s">
        <v>55</v>
      </c>
      <c r="H15390" t="s">
        <v>23</v>
      </c>
      <c r="I15390" t="s">
        <v>9606</v>
      </c>
      <c r="K15390"/>
      <c r="L15390" t="s">
        <v>24323</v>
      </c>
      <c r="M15390" t="s">
        <v>26</v>
      </c>
      <c r="N15390">
        <v>2</v>
      </c>
      <c r="P15390" t="s">
        <v>20366</v>
      </c>
      <c r="Q15390" t="s">
        <v>24324</v>
      </c>
      <c r="S15390" t="s">
        <v>20368</v>
      </c>
    </row>
    <row r="15391" spans="1:19" hidden="1" x14ac:dyDescent="0.2">
      <c r="A15391">
        <v>3202</v>
      </c>
      <c r="B15391" t="s">
        <v>24325</v>
      </c>
      <c r="C15391" t="s">
        <v>105</v>
      </c>
      <c r="D15391">
        <v>2.5499999999999998</v>
      </c>
      <c r="E15391">
        <v>21</v>
      </c>
      <c r="F15391" t="s">
        <v>21905</v>
      </c>
      <c r="G15391" t="s">
        <v>55</v>
      </c>
      <c r="H15391" t="s">
        <v>46</v>
      </c>
      <c r="I15391" t="s">
        <v>1567</v>
      </c>
      <c r="K15391"/>
      <c r="L15391" t="s">
        <v>24326</v>
      </c>
      <c r="M15391" t="s">
        <v>26</v>
      </c>
      <c r="N15391">
        <v>2</v>
      </c>
      <c r="O15391" t="s">
        <v>24327</v>
      </c>
      <c r="P15391" t="s">
        <v>20366</v>
      </c>
      <c r="Q15391" t="s">
        <v>24328</v>
      </c>
      <c r="S15391" t="s">
        <v>20368</v>
      </c>
    </row>
    <row r="15392" spans="1:19" hidden="1" x14ac:dyDescent="0.2">
      <c r="A15392">
        <v>3202</v>
      </c>
      <c r="B15392" t="s">
        <v>24325</v>
      </c>
      <c r="C15392" t="s">
        <v>20452</v>
      </c>
      <c r="D15392">
        <v>8.56</v>
      </c>
      <c r="E15392">
        <v>21</v>
      </c>
      <c r="F15392" t="s">
        <v>21905</v>
      </c>
      <c r="G15392" t="s">
        <v>55</v>
      </c>
      <c r="H15392" t="s">
        <v>46</v>
      </c>
      <c r="I15392" t="s">
        <v>1567</v>
      </c>
      <c r="K15392"/>
      <c r="L15392" t="s">
        <v>24326</v>
      </c>
      <c r="M15392" t="s">
        <v>26</v>
      </c>
      <c r="N15392">
        <v>2</v>
      </c>
      <c r="O15392" t="s">
        <v>24327</v>
      </c>
      <c r="P15392" t="s">
        <v>20366</v>
      </c>
      <c r="Q15392" t="s">
        <v>24328</v>
      </c>
      <c r="S15392" t="s">
        <v>20368</v>
      </c>
    </row>
    <row r="15393" spans="1:19" hidden="1" x14ac:dyDescent="0.2">
      <c r="A15393">
        <v>3203</v>
      </c>
      <c r="B15393" t="s">
        <v>9520</v>
      </c>
      <c r="C15393" t="s">
        <v>105</v>
      </c>
      <c r="D15393">
        <v>3.27</v>
      </c>
      <c r="E15393">
        <v>24.9</v>
      </c>
      <c r="F15393" t="s">
        <v>10896</v>
      </c>
      <c r="G15393" t="s">
        <v>55</v>
      </c>
      <c r="H15393" t="s">
        <v>46</v>
      </c>
      <c r="I15393" t="s">
        <v>9060</v>
      </c>
      <c r="K15393"/>
      <c r="L15393" t="s">
        <v>24329</v>
      </c>
      <c r="M15393" t="s">
        <v>20623</v>
      </c>
      <c r="N15393">
        <v>6</v>
      </c>
      <c r="O15393" t="s">
        <v>24330</v>
      </c>
      <c r="P15393" t="s">
        <v>20366</v>
      </c>
      <c r="Q15393" t="s">
        <v>24331</v>
      </c>
      <c r="S15393" t="s">
        <v>20368</v>
      </c>
    </row>
    <row r="15394" spans="1:19" hidden="1" x14ac:dyDescent="0.2">
      <c r="A15394">
        <v>3203</v>
      </c>
      <c r="B15394" t="s">
        <v>9520</v>
      </c>
      <c r="C15394" t="s">
        <v>20452</v>
      </c>
      <c r="D15394">
        <v>7.9</v>
      </c>
      <c r="E15394">
        <v>24.9</v>
      </c>
      <c r="F15394" t="s">
        <v>10896</v>
      </c>
      <c r="G15394" t="s">
        <v>55</v>
      </c>
      <c r="H15394" t="s">
        <v>46</v>
      </c>
      <c r="I15394" t="s">
        <v>9060</v>
      </c>
      <c r="K15394"/>
      <c r="L15394" t="s">
        <v>24329</v>
      </c>
      <c r="M15394" t="s">
        <v>20623</v>
      </c>
      <c r="N15394">
        <v>6</v>
      </c>
      <c r="O15394" t="s">
        <v>24330</v>
      </c>
      <c r="P15394" t="s">
        <v>20366</v>
      </c>
      <c r="Q15394" t="s">
        <v>24331</v>
      </c>
      <c r="S15394" t="s">
        <v>20368</v>
      </c>
    </row>
    <row r="15395" spans="1:19" hidden="1" x14ac:dyDescent="0.2">
      <c r="A15395">
        <v>3203</v>
      </c>
      <c r="B15395" t="s">
        <v>9520</v>
      </c>
      <c r="C15395" t="s">
        <v>105</v>
      </c>
      <c r="D15395">
        <v>3.18</v>
      </c>
      <c r="E15395">
        <v>25</v>
      </c>
      <c r="F15395" t="s">
        <v>21245</v>
      </c>
      <c r="G15395" t="s">
        <v>55</v>
      </c>
      <c r="H15395" t="s">
        <v>46</v>
      </c>
      <c r="I15395" t="s">
        <v>2917</v>
      </c>
      <c r="J15395" t="s">
        <v>21969</v>
      </c>
      <c r="K15395"/>
      <c r="L15395" t="s">
        <v>24329</v>
      </c>
      <c r="M15395" t="s">
        <v>20623</v>
      </c>
      <c r="N15395">
        <v>6</v>
      </c>
      <c r="O15395" t="s">
        <v>24330</v>
      </c>
      <c r="P15395" t="s">
        <v>20366</v>
      </c>
      <c r="Q15395" t="s">
        <v>24331</v>
      </c>
      <c r="S15395" t="s">
        <v>20368</v>
      </c>
    </row>
    <row r="15396" spans="1:19" hidden="1" x14ac:dyDescent="0.2">
      <c r="A15396">
        <v>3203</v>
      </c>
      <c r="B15396" t="s">
        <v>9520</v>
      </c>
      <c r="C15396" t="s">
        <v>20452</v>
      </c>
      <c r="D15396">
        <v>7.87</v>
      </c>
      <c r="E15396">
        <v>25</v>
      </c>
      <c r="F15396" t="s">
        <v>21245</v>
      </c>
      <c r="G15396" t="s">
        <v>55</v>
      </c>
      <c r="H15396" t="s">
        <v>46</v>
      </c>
      <c r="I15396" t="s">
        <v>2917</v>
      </c>
      <c r="J15396" t="s">
        <v>21969</v>
      </c>
      <c r="K15396"/>
      <c r="L15396" t="s">
        <v>24329</v>
      </c>
      <c r="M15396" t="s">
        <v>20623</v>
      </c>
      <c r="N15396">
        <v>6</v>
      </c>
      <c r="O15396" t="s">
        <v>24330</v>
      </c>
      <c r="P15396" t="s">
        <v>20366</v>
      </c>
      <c r="Q15396" t="s">
        <v>24331</v>
      </c>
      <c r="S15396" t="s">
        <v>20368</v>
      </c>
    </row>
    <row r="15397" spans="1:19" hidden="1" x14ac:dyDescent="0.2">
      <c r="A15397">
        <v>3203</v>
      </c>
      <c r="B15397" t="s">
        <v>9520</v>
      </c>
      <c r="C15397" t="s">
        <v>105</v>
      </c>
      <c r="D15397">
        <v>3.3</v>
      </c>
      <c r="E15397">
        <v>25</v>
      </c>
      <c r="F15397" t="s">
        <v>24332</v>
      </c>
      <c r="G15397" t="s">
        <v>55</v>
      </c>
      <c r="H15397" t="s">
        <v>46</v>
      </c>
      <c r="I15397" t="s">
        <v>24333</v>
      </c>
      <c r="K15397"/>
      <c r="L15397" t="s">
        <v>24329</v>
      </c>
      <c r="M15397" t="s">
        <v>20623</v>
      </c>
      <c r="N15397">
        <v>6</v>
      </c>
      <c r="O15397" t="s">
        <v>24330</v>
      </c>
      <c r="P15397" t="s">
        <v>20366</v>
      </c>
      <c r="Q15397" t="s">
        <v>24331</v>
      </c>
      <c r="S15397" t="s">
        <v>20368</v>
      </c>
    </row>
    <row r="15398" spans="1:19" hidden="1" x14ac:dyDescent="0.2">
      <c r="A15398">
        <v>3203</v>
      </c>
      <c r="B15398" t="s">
        <v>9520</v>
      </c>
      <c r="C15398" t="s">
        <v>20452</v>
      </c>
      <c r="D15398">
        <v>7.96</v>
      </c>
      <c r="E15398">
        <v>25</v>
      </c>
      <c r="F15398" t="s">
        <v>24332</v>
      </c>
      <c r="G15398" t="s">
        <v>55</v>
      </c>
      <c r="H15398" t="s">
        <v>46</v>
      </c>
      <c r="I15398" t="s">
        <v>24333</v>
      </c>
      <c r="K15398"/>
      <c r="L15398" t="s">
        <v>24329</v>
      </c>
      <c r="M15398" t="s">
        <v>20623</v>
      </c>
      <c r="N15398">
        <v>6</v>
      </c>
      <c r="O15398" t="s">
        <v>24330</v>
      </c>
      <c r="P15398" t="s">
        <v>20366</v>
      </c>
      <c r="Q15398" t="s">
        <v>24331</v>
      </c>
      <c r="S15398" t="s">
        <v>20368</v>
      </c>
    </row>
    <row r="15399" spans="1:19" hidden="1" x14ac:dyDescent="0.2">
      <c r="A15399">
        <v>3203</v>
      </c>
      <c r="B15399" t="s">
        <v>9520</v>
      </c>
      <c r="C15399" t="s">
        <v>105</v>
      </c>
      <c r="D15399">
        <v>3.71</v>
      </c>
      <c r="E15399">
        <v>25</v>
      </c>
      <c r="F15399" t="s">
        <v>24334</v>
      </c>
      <c r="G15399" t="s">
        <v>55</v>
      </c>
      <c r="H15399" t="s">
        <v>46</v>
      </c>
      <c r="I15399" t="s">
        <v>24335</v>
      </c>
      <c r="K15399"/>
      <c r="L15399" t="s">
        <v>24329</v>
      </c>
      <c r="M15399" t="s">
        <v>20623</v>
      </c>
      <c r="N15399">
        <v>6</v>
      </c>
      <c r="O15399" t="s">
        <v>24330</v>
      </c>
      <c r="P15399" t="s">
        <v>20366</v>
      </c>
      <c r="Q15399" t="s">
        <v>24331</v>
      </c>
      <c r="S15399" t="s">
        <v>20368</v>
      </c>
    </row>
    <row r="15400" spans="1:19" hidden="1" x14ac:dyDescent="0.2">
      <c r="A15400">
        <v>3203</v>
      </c>
      <c r="B15400" t="s">
        <v>9520</v>
      </c>
      <c r="C15400" t="s">
        <v>20452</v>
      </c>
      <c r="D15400">
        <v>8.5500000000000007</v>
      </c>
      <c r="E15400">
        <v>25</v>
      </c>
      <c r="F15400" t="s">
        <v>24334</v>
      </c>
      <c r="G15400" t="s">
        <v>55</v>
      </c>
      <c r="H15400" t="s">
        <v>46</v>
      </c>
      <c r="I15400" t="s">
        <v>24335</v>
      </c>
      <c r="K15400"/>
      <c r="L15400" t="s">
        <v>24329</v>
      </c>
      <c r="M15400" t="s">
        <v>20623</v>
      </c>
      <c r="N15400">
        <v>6</v>
      </c>
      <c r="O15400" t="s">
        <v>24330</v>
      </c>
      <c r="P15400" t="s">
        <v>20366</v>
      </c>
      <c r="Q15400" t="s">
        <v>24331</v>
      </c>
      <c r="S15400" t="s">
        <v>20368</v>
      </c>
    </row>
    <row r="15401" spans="1:19" hidden="1" x14ac:dyDescent="0.2">
      <c r="A15401">
        <v>3203</v>
      </c>
      <c r="B15401" t="s">
        <v>9520</v>
      </c>
      <c r="C15401" t="s">
        <v>20452</v>
      </c>
      <c r="D15401">
        <v>8.57</v>
      </c>
      <c r="E15401">
        <v>0.35</v>
      </c>
      <c r="F15401" t="s">
        <v>21959</v>
      </c>
      <c r="G15401" t="s">
        <v>55</v>
      </c>
      <c r="H15401" t="s">
        <v>46</v>
      </c>
      <c r="I15401" t="s">
        <v>20751</v>
      </c>
      <c r="J15401" t="s">
        <v>43</v>
      </c>
      <c r="K15401"/>
      <c r="L15401" t="s">
        <v>24329</v>
      </c>
      <c r="M15401" t="s">
        <v>20623</v>
      </c>
      <c r="N15401">
        <v>6</v>
      </c>
      <c r="O15401" t="s">
        <v>24330</v>
      </c>
      <c r="P15401" t="s">
        <v>20366</v>
      </c>
      <c r="Q15401" t="s">
        <v>24331</v>
      </c>
      <c r="S15401" t="s">
        <v>20368</v>
      </c>
    </row>
    <row r="15402" spans="1:19" hidden="1" x14ac:dyDescent="0.2">
      <c r="A15402">
        <v>3203</v>
      </c>
      <c r="B15402" t="s">
        <v>9520</v>
      </c>
      <c r="C15402" t="s">
        <v>20452</v>
      </c>
      <c r="D15402">
        <v>7.74</v>
      </c>
      <c r="E15402">
        <v>30</v>
      </c>
      <c r="F15402" t="s">
        <v>21959</v>
      </c>
      <c r="G15402" t="s">
        <v>55</v>
      </c>
      <c r="H15402" t="s">
        <v>46</v>
      </c>
      <c r="I15402" t="s">
        <v>20751</v>
      </c>
      <c r="J15402" t="s">
        <v>43</v>
      </c>
      <c r="K15402"/>
      <c r="L15402" t="s">
        <v>24329</v>
      </c>
      <c r="M15402" t="s">
        <v>20623</v>
      </c>
      <c r="N15402">
        <v>6</v>
      </c>
      <c r="O15402" t="s">
        <v>24330</v>
      </c>
      <c r="P15402" t="s">
        <v>20366</v>
      </c>
      <c r="Q15402" t="s">
        <v>24331</v>
      </c>
      <c r="S15402" t="s">
        <v>20368</v>
      </c>
    </row>
    <row r="15403" spans="1:19" hidden="1" x14ac:dyDescent="0.2">
      <c r="A15403">
        <v>3203</v>
      </c>
      <c r="B15403" t="s">
        <v>9520</v>
      </c>
      <c r="C15403" t="s">
        <v>20452</v>
      </c>
      <c r="D15403">
        <v>7.51</v>
      </c>
      <c r="E15403">
        <v>48.8</v>
      </c>
      <c r="F15403" t="s">
        <v>21959</v>
      </c>
      <c r="G15403" t="s">
        <v>55</v>
      </c>
      <c r="H15403" t="s">
        <v>46</v>
      </c>
      <c r="I15403" t="s">
        <v>20751</v>
      </c>
      <c r="J15403" t="s">
        <v>43</v>
      </c>
      <c r="K15403"/>
      <c r="L15403" t="s">
        <v>24329</v>
      </c>
      <c r="M15403" t="s">
        <v>20623</v>
      </c>
      <c r="N15403">
        <v>6</v>
      </c>
      <c r="O15403" t="s">
        <v>24330</v>
      </c>
      <c r="P15403" t="s">
        <v>20366</v>
      </c>
      <c r="Q15403" t="s">
        <v>24331</v>
      </c>
      <c r="S15403" t="s">
        <v>20368</v>
      </c>
    </row>
    <row r="15404" spans="1:19" hidden="1" x14ac:dyDescent="0.2">
      <c r="A15404">
        <v>3204</v>
      </c>
      <c r="B15404" t="s">
        <v>24336</v>
      </c>
      <c r="C15404" t="s">
        <v>105</v>
      </c>
      <c r="D15404">
        <v>2.16</v>
      </c>
      <c r="E15404">
        <v>25</v>
      </c>
      <c r="F15404" t="s">
        <v>24337</v>
      </c>
      <c r="G15404" t="s">
        <v>55</v>
      </c>
      <c r="H15404" t="s">
        <v>46</v>
      </c>
      <c r="I15404" t="s">
        <v>9075</v>
      </c>
      <c r="K15404" t="e">
        <f>- Other values in J15 and V10</f>
        <v>#NAME?</v>
      </c>
      <c r="L15404" t="s">
        <v>24338</v>
      </c>
      <c r="M15404" t="s">
        <v>26</v>
      </c>
      <c r="N15404">
        <v>2</v>
      </c>
      <c r="O15404" t="s">
        <v>24339</v>
      </c>
      <c r="P15404" t="s">
        <v>20366</v>
      </c>
      <c r="Q15404" t="s">
        <v>24340</v>
      </c>
      <c r="S15404" t="s">
        <v>20368</v>
      </c>
    </row>
    <row r="15405" spans="1:19" hidden="1" x14ac:dyDescent="0.2">
      <c r="A15405">
        <v>3204</v>
      </c>
      <c r="B15405" t="s">
        <v>24336</v>
      </c>
      <c r="C15405" t="s">
        <v>20452</v>
      </c>
      <c r="D15405">
        <v>8.7200000000000006</v>
      </c>
      <c r="E15405">
        <v>25</v>
      </c>
      <c r="F15405" t="s">
        <v>24337</v>
      </c>
      <c r="G15405" t="s">
        <v>55</v>
      </c>
      <c r="H15405" t="s">
        <v>46</v>
      </c>
      <c r="I15405" t="s">
        <v>9075</v>
      </c>
      <c r="K15405" t="e">
        <f>- Other values in J15 and V10</f>
        <v>#NAME?</v>
      </c>
      <c r="L15405" t="s">
        <v>24338</v>
      </c>
      <c r="M15405" t="s">
        <v>26</v>
      </c>
      <c r="N15405">
        <v>2</v>
      </c>
      <c r="O15405" t="s">
        <v>24339</v>
      </c>
      <c r="P15405" t="s">
        <v>20366</v>
      </c>
      <c r="Q15405" t="s">
        <v>24340</v>
      </c>
      <c r="S15405" t="s">
        <v>20368</v>
      </c>
    </row>
    <row r="15406" spans="1:19" hidden="1" x14ac:dyDescent="0.2">
      <c r="A15406">
        <v>3204</v>
      </c>
      <c r="B15406" t="s">
        <v>24336</v>
      </c>
      <c r="C15406" t="s">
        <v>24341</v>
      </c>
      <c r="D15406">
        <v>13.7</v>
      </c>
      <c r="E15406" t="s">
        <v>414</v>
      </c>
      <c r="F15406" t="s">
        <v>24342</v>
      </c>
      <c r="G15406" t="s">
        <v>55</v>
      </c>
      <c r="H15406" t="s">
        <v>23</v>
      </c>
      <c r="I15406" t="s">
        <v>9075</v>
      </c>
      <c r="K15406" t="e">
        <f>- Other values in J15 and V10</f>
        <v>#NAME?</v>
      </c>
      <c r="L15406" t="s">
        <v>24338</v>
      </c>
      <c r="M15406" t="s">
        <v>26</v>
      </c>
      <c r="N15406">
        <v>2</v>
      </c>
      <c r="O15406" t="s">
        <v>24339</v>
      </c>
      <c r="P15406" t="s">
        <v>20366</v>
      </c>
      <c r="Q15406" t="s">
        <v>24340</v>
      </c>
      <c r="S15406" t="s">
        <v>20368</v>
      </c>
    </row>
    <row r="15407" spans="1:19" hidden="1" x14ac:dyDescent="0.2">
      <c r="A15407">
        <v>3204</v>
      </c>
      <c r="B15407" t="s">
        <v>24336</v>
      </c>
      <c r="C15407" t="s">
        <v>105</v>
      </c>
      <c r="D15407">
        <v>2.44</v>
      </c>
      <c r="E15407">
        <v>0.4</v>
      </c>
      <c r="F15407" t="s">
        <v>10896</v>
      </c>
      <c r="G15407" t="s">
        <v>55</v>
      </c>
      <c r="H15407" t="s">
        <v>46</v>
      </c>
      <c r="I15407" t="s">
        <v>9424</v>
      </c>
      <c r="K15407" t="e">
        <f>- Other values in J15 and V10</f>
        <v>#NAME?</v>
      </c>
      <c r="L15407" t="s">
        <v>24338</v>
      </c>
      <c r="M15407" t="s">
        <v>26</v>
      </c>
      <c r="N15407">
        <v>2</v>
      </c>
      <c r="O15407" t="s">
        <v>24339</v>
      </c>
      <c r="P15407" t="s">
        <v>20366</v>
      </c>
      <c r="Q15407" t="s">
        <v>24340</v>
      </c>
      <c r="S15407" t="s">
        <v>20368</v>
      </c>
    </row>
    <row r="15408" spans="1:19" hidden="1" x14ac:dyDescent="0.2">
      <c r="A15408">
        <v>3204</v>
      </c>
      <c r="B15408" t="s">
        <v>24336</v>
      </c>
      <c r="C15408" t="s">
        <v>20452</v>
      </c>
      <c r="D15408">
        <v>9.92</v>
      </c>
      <c r="E15408">
        <v>0.4</v>
      </c>
      <c r="F15408" t="s">
        <v>10896</v>
      </c>
      <c r="G15408" t="s">
        <v>55</v>
      </c>
      <c r="H15408" t="s">
        <v>46</v>
      </c>
      <c r="I15408" t="s">
        <v>9424</v>
      </c>
      <c r="K15408" t="e">
        <f>- Other values in J15 and V10</f>
        <v>#NAME?</v>
      </c>
      <c r="L15408" t="s">
        <v>24338</v>
      </c>
      <c r="M15408" t="s">
        <v>26</v>
      </c>
      <c r="N15408">
        <v>2</v>
      </c>
      <c r="O15408" t="s">
        <v>24339</v>
      </c>
      <c r="P15408" t="s">
        <v>20366</v>
      </c>
      <c r="Q15408" t="s">
        <v>24340</v>
      </c>
      <c r="S15408" t="s">
        <v>20368</v>
      </c>
    </row>
    <row r="15409" spans="1:19" hidden="1" x14ac:dyDescent="0.2">
      <c r="A15409">
        <v>3204</v>
      </c>
      <c r="B15409" t="s">
        <v>24336</v>
      </c>
      <c r="C15409" t="s">
        <v>105</v>
      </c>
      <c r="D15409">
        <v>2.2000000000000002</v>
      </c>
      <c r="E15409">
        <v>25</v>
      </c>
      <c r="F15409" t="s">
        <v>11159</v>
      </c>
      <c r="G15409" t="s">
        <v>55</v>
      </c>
      <c r="H15409" t="s">
        <v>46</v>
      </c>
      <c r="I15409" t="s">
        <v>1626</v>
      </c>
      <c r="K15409" t="e">
        <f>- Other values in J15 and V10</f>
        <v>#NAME?</v>
      </c>
      <c r="L15409" t="s">
        <v>24338</v>
      </c>
      <c r="M15409" t="s">
        <v>26</v>
      </c>
      <c r="N15409">
        <v>2</v>
      </c>
      <c r="O15409" t="s">
        <v>24339</v>
      </c>
      <c r="P15409" t="s">
        <v>20366</v>
      </c>
      <c r="Q15409" t="s">
        <v>24340</v>
      </c>
      <c r="S15409" t="s">
        <v>20368</v>
      </c>
    </row>
    <row r="15410" spans="1:19" hidden="1" x14ac:dyDescent="0.2">
      <c r="A15410">
        <v>3204</v>
      </c>
      <c r="B15410" t="s">
        <v>24336</v>
      </c>
      <c r="C15410" t="s">
        <v>20452</v>
      </c>
      <c r="D15410">
        <v>8.7200000000000006</v>
      </c>
      <c r="E15410">
        <v>25</v>
      </c>
      <c r="F15410" t="s">
        <v>11159</v>
      </c>
      <c r="G15410" t="s">
        <v>55</v>
      </c>
      <c r="H15410" t="s">
        <v>46</v>
      </c>
      <c r="I15410" t="s">
        <v>1626</v>
      </c>
      <c r="K15410" t="e">
        <f>- Other values in J15 and V10</f>
        <v>#NAME?</v>
      </c>
      <c r="L15410" t="s">
        <v>24338</v>
      </c>
      <c r="M15410" t="s">
        <v>26</v>
      </c>
      <c r="N15410">
        <v>2</v>
      </c>
      <c r="O15410" t="s">
        <v>24339</v>
      </c>
      <c r="P15410" t="s">
        <v>20366</v>
      </c>
      <c r="Q15410" t="s">
        <v>24340</v>
      </c>
      <c r="S15410" t="s">
        <v>20368</v>
      </c>
    </row>
    <row r="15411" spans="1:19" hidden="1" x14ac:dyDescent="0.2">
      <c r="A15411">
        <v>3204</v>
      </c>
      <c r="B15411" t="s">
        <v>24336</v>
      </c>
      <c r="C15411" t="s">
        <v>105</v>
      </c>
      <c r="D15411">
        <v>2.2200000000000002</v>
      </c>
      <c r="E15411" t="s">
        <v>414</v>
      </c>
      <c r="F15411" t="s">
        <v>24343</v>
      </c>
      <c r="G15411" t="s">
        <v>55</v>
      </c>
      <c r="H15411" t="s">
        <v>46</v>
      </c>
      <c r="I15411" t="s">
        <v>1626</v>
      </c>
      <c r="K15411" t="e">
        <f>- Other values in J15 and V10</f>
        <v>#NAME?</v>
      </c>
      <c r="L15411" t="s">
        <v>24338</v>
      </c>
      <c r="M15411" t="s">
        <v>26</v>
      </c>
      <c r="N15411">
        <v>2</v>
      </c>
      <c r="O15411" t="s">
        <v>24339</v>
      </c>
      <c r="P15411" t="s">
        <v>20366</v>
      </c>
      <c r="Q15411" t="s">
        <v>24340</v>
      </c>
      <c r="S15411" t="s">
        <v>20368</v>
      </c>
    </row>
    <row r="15412" spans="1:19" hidden="1" x14ac:dyDescent="0.2">
      <c r="A15412">
        <v>3204</v>
      </c>
      <c r="B15412" t="s">
        <v>24336</v>
      </c>
      <c r="C15412" t="s">
        <v>20452</v>
      </c>
      <c r="D15412">
        <v>8.67</v>
      </c>
      <c r="E15412" t="s">
        <v>414</v>
      </c>
      <c r="F15412" t="s">
        <v>24343</v>
      </c>
      <c r="G15412" t="s">
        <v>55</v>
      </c>
      <c r="H15412" t="s">
        <v>46</v>
      </c>
      <c r="I15412" t="s">
        <v>1626</v>
      </c>
      <c r="K15412" t="e">
        <f>- Other values in J15 and V10</f>
        <v>#NAME?</v>
      </c>
      <c r="L15412" t="s">
        <v>24338</v>
      </c>
      <c r="M15412" t="s">
        <v>26</v>
      </c>
      <c r="N15412">
        <v>2</v>
      </c>
      <c r="O15412" t="s">
        <v>24339</v>
      </c>
      <c r="P15412" t="s">
        <v>20366</v>
      </c>
      <c r="Q15412" t="s">
        <v>24340</v>
      </c>
      <c r="S15412" t="s">
        <v>20368</v>
      </c>
    </row>
    <row r="15413" spans="1:19" hidden="1" x14ac:dyDescent="0.2">
      <c r="A15413">
        <v>3204</v>
      </c>
      <c r="B15413" t="s">
        <v>24336</v>
      </c>
      <c r="C15413" t="s">
        <v>105</v>
      </c>
      <c r="D15413">
        <v>2.2000000000000002</v>
      </c>
      <c r="E15413">
        <v>20</v>
      </c>
      <c r="F15413" t="s">
        <v>1420</v>
      </c>
      <c r="G15413" t="s">
        <v>55</v>
      </c>
      <c r="H15413" t="s">
        <v>23</v>
      </c>
      <c r="I15413" t="s">
        <v>11974</v>
      </c>
      <c r="K15413" t="e">
        <f>- Other values in J15 and V10</f>
        <v>#NAME?</v>
      </c>
      <c r="L15413" t="s">
        <v>24338</v>
      </c>
      <c r="M15413" t="s">
        <v>26</v>
      </c>
      <c r="N15413">
        <v>2</v>
      </c>
      <c r="O15413" t="s">
        <v>24339</v>
      </c>
      <c r="P15413" t="s">
        <v>20366</v>
      </c>
      <c r="Q15413" t="s">
        <v>24340</v>
      </c>
      <c r="S15413" t="s">
        <v>20368</v>
      </c>
    </row>
    <row r="15414" spans="1:19" hidden="1" x14ac:dyDescent="0.2">
      <c r="A15414">
        <v>3204</v>
      </c>
      <c r="B15414" t="s">
        <v>24336</v>
      </c>
      <c r="C15414" t="s">
        <v>20452</v>
      </c>
      <c r="D15414">
        <v>8.73</v>
      </c>
      <c r="E15414" t="s">
        <v>383</v>
      </c>
      <c r="F15414" t="s">
        <v>1420</v>
      </c>
      <c r="G15414" t="s">
        <v>55</v>
      </c>
      <c r="H15414" t="s">
        <v>46</v>
      </c>
      <c r="I15414" t="s">
        <v>11974</v>
      </c>
      <c r="K15414" t="e">
        <f>- Other values in J15 and V10</f>
        <v>#NAME?</v>
      </c>
      <c r="L15414" t="s">
        <v>24338</v>
      </c>
      <c r="M15414" t="s">
        <v>26</v>
      </c>
      <c r="N15414">
        <v>2</v>
      </c>
      <c r="O15414" t="s">
        <v>24339</v>
      </c>
      <c r="P15414" t="s">
        <v>20366</v>
      </c>
      <c r="Q15414" t="s">
        <v>24340</v>
      </c>
      <c r="S15414" t="s">
        <v>20368</v>
      </c>
    </row>
    <row r="15415" spans="1:19" hidden="1" x14ac:dyDescent="0.2">
      <c r="A15415">
        <v>3204</v>
      </c>
      <c r="B15415" t="s">
        <v>24336</v>
      </c>
      <c r="C15415" t="s">
        <v>105</v>
      </c>
      <c r="D15415">
        <v>1.91</v>
      </c>
      <c r="E15415">
        <v>25</v>
      </c>
      <c r="F15415" t="s">
        <v>10896</v>
      </c>
      <c r="G15415" t="s">
        <v>55</v>
      </c>
      <c r="H15415" t="s">
        <v>46</v>
      </c>
      <c r="I15415" t="s">
        <v>12561</v>
      </c>
      <c r="K15415" t="e">
        <f>- Other values in J15 and V10</f>
        <v>#NAME?</v>
      </c>
      <c r="L15415" t="s">
        <v>24338</v>
      </c>
      <c r="M15415" t="s">
        <v>26</v>
      </c>
      <c r="N15415">
        <v>2</v>
      </c>
      <c r="O15415" t="s">
        <v>24339</v>
      </c>
      <c r="P15415" t="s">
        <v>20366</v>
      </c>
      <c r="Q15415" t="s">
        <v>24340</v>
      </c>
      <c r="S15415" t="s">
        <v>20368</v>
      </c>
    </row>
    <row r="15416" spans="1:19" hidden="1" x14ac:dyDescent="0.2">
      <c r="A15416">
        <v>3204</v>
      </c>
      <c r="B15416" t="s">
        <v>24336</v>
      </c>
      <c r="C15416" t="s">
        <v>20452</v>
      </c>
      <c r="D15416">
        <v>8.7200000000000006</v>
      </c>
      <c r="E15416">
        <v>25</v>
      </c>
      <c r="F15416" t="s">
        <v>10896</v>
      </c>
      <c r="G15416" t="s">
        <v>55</v>
      </c>
      <c r="H15416" t="s">
        <v>46</v>
      </c>
      <c r="I15416" t="s">
        <v>12561</v>
      </c>
      <c r="K15416" t="e">
        <f>- Other values in J15 and V10</f>
        <v>#NAME?</v>
      </c>
      <c r="L15416" t="s">
        <v>24338</v>
      </c>
      <c r="M15416" t="s">
        <v>26</v>
      </c>
      <c r="N15416">
        <v>2</v>
      </c>
      <c r="O15416" t="s">
        <v>24339</v>
      </c>
      <c r="P15416" t="s">
        <v>20366</v>
      </c>
      <c r="Q15416" t="s">
        <v>24340</v>
      </c>
      <c r="S15416" t="s">
        <v>20368</v>
      </c>
    </row>
    <row r="15417" spans="1:19" hidden="1" x14ac:dyDescent="0.2">
      <c r="A15417">
        <v>3206</v>
      </c>
      <c r="B15417" t="s">
        <v>24344</v>
      </c>
      <c r="C15417" t="s">
        <v>105</v>
      </c>
      <c r="D15417">
        <v>3</v>
      </c>
      <c r="E15417">
        <v>21</v>
      </c>
      <c r="F15417" t="s">
        <v>22032</v>
      </c>
      <c r="G15417" t="s">
        <v>31</v>
      </c>
      <c r="H15417" t="s">
        <v>23</v>
      </c>
      <c r="I15417" t="s">
        <v>22033</v>
      </c>
      <c r="K15417"/>
      <c r="L15417" t="s">
        <v>24345</v>
      </c>
      <c r="M15417" t="s">
        <v>26</v>
      </c>
      <c r="N15417">
        <v>2</v>
      </c>
      <c r="O15417" t="s">
        <v>24346</v>
      </c>
      <c r="P15417" t="s">
        <v>20366</v>
      </c>
      <c r="Q15417" t="s">
        <v>24347</v>
      </c>
      <c r="S15417" t="s">
        <v>20368</v>
      </c>
    </row>
    <row r="15418" spans="1:19" hidden="1" x14ac:dyDescent="0.2">
      <c r="A15418">
        <v>3206</v>
      </c>
      <c r="B15418" t="s">
        <v>24344</v>
      </c>
      <c r="C15418" t="s">
        <v>105</v>
      </c>
      <c r="D15418">
        <v>2.84</v>
      </c>
      <c r="E15418" t="s">
        <v>22037</v>
      </c>
      <c r="F15418" t="s">
        <v>22038</v>
      </c>
      <c r="G15418" t="s">
        <v>189</v>
      </c>
      <c r="H15418" t="s">
        <v>23</v>
      </c>
      <c r="I15418" t="s">
        <v>22033</v>
      </c>
      <c r="K15418"/>
      <c r="L15418" t="s">
        <v>24345</v>
      </c>
      <c r="M15418" t="s">
        <v>26</v>
      </c>
      <c r="N15418">
        <v>2</v>
      </c>
      <c r="O15418" t="s">
        <v>24346</v>
      </c>
      <c r="P15418" t="s">
        <v>20366</v>
      </c>
      <c r="Q15418" t="s">
        <v>24347</v>
      </c>
      <c r="S15418" t="s">
        <v>20368</v>
      </c>
    </row>
    <row r="15419" spans="1:19" hidden="1" x14ac:dyDescent="0.2">
      <c r="A15419">
        <v>3207</v>
      </c>
      <c r="B15419" t="s">
        <v>24348</v>
      </c>
      <c r="C15419" t="s">
        <v>105</v>
      </c>
      <c r="D15419">
        <v>6.32</v>
      </c>
      <c r="E15419">
        <v>15</v>
      </c>
      <c r="F15419" t="s">
        <v>24349</v>
      </c>
      <c r="I15419" t="s">
        <v>22829</v>
      </c>
      <c r="K15419"/>
      <c r="L15419" t="s">
        <v>24350</v>
      </c>
      <c r="M15419" t="s">
        <v>26</v>
      </c>
      <c r="N15419">
        <v>2</v>
      </c>
      <c r="P15419" t="s">
        <v>20366</v>
      </c>
      <c r="Q15419" t="s">
        <v>24351</v>
      </c>
      <c r="S15419" t="s">
        <v>20368</v>
      </c>
    </row>
    <row r="15420" spans="1:19" hidden="1" x14ac:dyDescent="0.2">
      <c r="A15420">
        <v>3207</v>
      </c>
      <c r="B15420" t="s">
        <v>24348</v>
      </c>
      <c r="C15420" t="s">
        <v>105</v>
      </c>
      <c r="D15420">
        <v>5.64</v>
      </c>
      <c r="E15420">
        <v>25</v>
      </c>
      <c r="F15420" t="s">
        <v>24349</v>
      </c>
      <c r="I15420" t="s">
        <v>22829</v>
      </c>
      <c r="K15420"/>
      <c r="L15420" t="s">
        <v>24350</v>
      </c>
      <c r="M15420" t="s">
        <v>26</v>
      </c>
      <c r="N15420">
        <v>2</v>
      </c>
      <c r="P15420" t="s">
        <v>20366</v>
      </c>
      <c r="Q15420" t="s">
        <v>24351</v>
      </c>
      <c r="S15420" t="s">
        <v>20368</v>
      </c>
    </row>
    <row r="15421" spans="1:19" hidden="1" x14ac:dyDescent="0.2">
      <c r="A15421">
        <v>3207</v>
      </c>
      <c r="B15421" t="s">
        <v>24348</v>
      </c>
      <c r="C15421" t="s">
        <v>105</v>
      </c>
      <c r="D15421">
        <v>7.7</v>
      </c>
      <c r="E15421">
        <v>40</v>
      </c>
      <c r="F15421" t="s">
        <v>24349</v>
      </c>
      <c r="I15421" t="s">
        <v>22829</v>
      </c>
      <c r="K15421"/>
      <c r="L15421" t="s">
        <v>24350</v>
      </c>
      <c r="M15421" t="s">
        <v>26</v>
      </c>
      <c r="N15421">
        <v>2</v>
      </c>
      <c r="P15421" t="s">
        <v>20366</v>
      </c>
      <c r="Q15421" t="s">
        <v>24351</v>
      </c>
      <c r="S15421" t="s">
        <v>20368</v>
      </c>
    </row>
    <row r="15422" spans="1:19" hidden="1" x14ac:dyDescent="0.2">
      <c r="A15422">
        <v>3209</v>
      </c>
      <c r="B15422" t="s">
        <v>24352</v>
      </c>
      <c r="C15422" t="s">
        <v>105</v>
      </c>
      <c r="D15422">
        <v>1.62</v>
      </c>
      <c r="E15422" t="s">
        <v>363</v>
      </c>
      <c r="G15422" t="s">
        <v>31</v>
      </c>
      <c r="H15422" t="s">
        <v>23</v>
      </c>
      <c r="I15422" t="s">
        <v>72</v>
      </c>
      <c r="K15422"/>
      <c r="L15422" t="s">
        <v>24353</v>
      </c>
      <c r="M15422" t="s">
        <v>26</v>
      </c>
      <c r="N15422">
        <v>2</v>
      </c>
      <c r="O15422" t="s">
        <v>24354</v>
      </c>
      <c r="P15422" t="s">
        <v>20366</v>
      </c>
      <c r="Q15422" t="s">
        <v>24355</v>
      </c>
      <c r="S15422" t="s">
        <v>20368</v>
      </c>
    </row>
    <row r="15423" spans="1:19" hidden="1" x14ac:dyDescent="0.2">
      <c r="A15423">
        <v>3210</v>
      </c>
      <c r="B15423" t="s">
        <v>24356</v>
      </c>
      <c r="C15423" t="s">
        <v>105</v>
      </c>
      <c r="D15423">
        <v>1.8</v>
      </c>
      <c r="E15423" t="s">
        <v>10834</v>
      </c>
      <c r="G15423" t="s">
        <v>31</v>
      </c>
      <c r="H15423" t="s">
        <v>23</v>
      </c>
      <c r="I15423" t="s">
        <v>72</v>
      </c>
      <c r="K15423"/>
      <c r="L15423" t="s">
        <v>24357</v>
      </c>
      <c r="M15423" t="s">
        <v>21125</v>
      </c>
      <c r="N15423">
        <v>3</v>
      </c>
      <c r="O15423" t="s">
        <v>24358</v>
      </c>
      <c r="P15423" t="s">
        <v>20366</v>
      </c>
      <c r="Q15423" t="s">
        <v>24359</v>
      </c>
      <c r="S15423" t="s">
        <v>20368</v>
      </c>
    </row>
    <row r="15424" spans="1:19" hidden="1" x14ac:dyDescent="0.2">
      <c r="A15424">
        <v>3210</v>
      </c>
      <c r="B15424" t="s">
        <v>24356</v>
      </c>
      <c r="C15424" t="s">
        <v>105</v>
      </c>
      <c r="D15424">
        <v>2.96</v>
      </c>
      <c r="E15424">
        <v>0</v>
      </c>
      <c r="F15424" t="s">
        <v>21178</v>
      </c>
      <c r="G15424" t="s">
        <v>144</v>
      </c>
      <c r="I15424" t="s">
        <v>3218</v>
      </c>
      <c r="K15424"/>
      <c r="L15424" t="s">
        <v>24357</v>
      </c>
      <c r="M15424" t="s">
        <v>21125</v>
      </c>
      <c r="N15424">
        <v>3</v>
      </c>
      <c r="O15424" t="s">
        <v>24358</v>
      </c>
      <c r="P15424" t="s">
        <v>20366</v>
      </c>
      <c r="Q15424" t="s">
        <v>24359</v>
      </c>
      <c r="S15424" t="s">
        <v>20368</v>
      </c>
    </row>
    <row r="15425" spans="1:19" hidden="1" x14ac:dyDescent="0.2">
      <c r="A15425">
        <v>3210</v>
      </c>
      <c r="B15425" t="s">
        <v>24356</v>
      </c>
      <c r="C15425" t="s">
        <v>105</v>
      </c>
      <c r="D15425">
        <v>3.44</v>
      </c>
      <c r="F15425" t="s">
        <v>21178</v>
      </c>
      <c r="I15425" t="s">
        <v>19291</v>
      </c>
      <c r="K15425"/>
      <c r="L15425" t="s">
        <v>24357</v>
      </c>
      <c r="M15425" t="s">
        <v>21125</v>
      </c>
      <c r="N15425">
        <v>3</v>
      </c>
      <c r="O15425" t="s">
        <v>24358</v>
      </c>
      <c r="P15425" t="s">
        <v>20366</v>
      </c>
      <c r="Q15425" t="s">
        <v>24359</v>
      </c>
      <c r="S15425" t="s">
        <v>20368</v>
      </c>
    </row>
    <row r="15426" spans="1:19" hidden="1" x14ac:dyDescent="0.2">
      <c r="A15426">
        <v>3211</v>
      </c>
      <c r="B15426" t="s">
        <v>24360</v>
      </c>
      <c r="C15426" t="s">
        <v>105</v>
      </c>
      <c r="D15426">
        <v>7.05</v>
      </c>
      <c r="E15426">
        <v>30</v>
      </c>
      <c r="F15426" t="s">
        <v>21085</v>
      </c>
      <c r="G15426" t="s">
        <v>55</v>
      </c>
      <c r="H15426" t="s">
        <v>46</v>
      </c>
      <c r="I15426" t="s">
        <v>10113</v>
      </c>
      <c r="K15426"/>
      <c r="L15426" t="s">
        <v>24361</v>
      </c>
      <c r="M15426" t="s">
        <v>26</v>
      </c>
      <c r="N15426">
        <v>2</v>
      </c>
      <c r="P15426" t="s">
        <v>20366</v>
      </c>
      <c r="Q15426" t="s">
        <v>24362</v>
      </c>
      <c r="S15426" t="s">
        <v>20368</v>
      </c>
    </row>
    <row r="15427" spans="1:19" hidden="1" x14ac:dyDescent="0.2">
      <c r="A15427">
        <v>3211</v>
      </c>
      <c r="B15427" t="s">
        <v>24360</v>
      </c>
      <c r="C15427" t="s">
        <v>105</v>
      </c>
      <c r="D15427">
        <v>6.92</v>
      </c>
      <c r="E15427">
        <v>25</v>
      </c>
      <c r="F15427" t="s">
        <v>24363</v>
      </c>
      <c r="G15427" t="s">
        <v>189</v>
      </c>
      <c r="I15427" t="s">
        <v>21880</v>
      </c>
      <c r="K15427"/>
      <c r="L15427" t="s">
        <v>24361</v>
      </c>
      <c r="M15427" t="s">
        <v>26</v>
      </c>
      <c r="N15427">
        <v>2</v>
      </c>
      <c r="P15427" t="s">
        <v>20366</v>
      </c>
      <c r="Q15427" t="s">
        <v>24362</v>
      </c>
      <c r="S15427" t="s">
        <v>20368</v>
      </c>
    </row>
    <row r="15428" spans="1:19" hidden="1" x14ac:dyDescent="0.2">
      <c r="A15428">
        <v>3211</v>
      </c>
      <c r="B15428" t="s">
        <v>24360</v>
      </c>
      <c r="C15428" t="s">
        <v>20452</v>
      </c>
      <c r="D15428">
        <v>10.35</v>
      </c>
      <c r="E15428">
        <v>25</v>
      </c>
      <c r="F15428" t="s">
        <v>24363</v>
      </c>
      <c r="G15428" t="s">
        <v>189</v>
      </c>
      <c r="I15428" t="s">
        <v>21880</v>
      </c>
      <c r="K15428"/>
      <c r="L15428" t="s">
        <v>24361</v>
      </c>
      <c r="M15428" t="s">
        <v>26</v>
      </c>
      <c r="N15428">
        <v>2</v>
      </c>
      <c r="P15428" t="s">
        <v>20366</v>
      </c>
      <c r="Q15428" t="s">
        <v>24362</v>
      </c>
      <c r="S15428" t="s">
        <v>20368</v>
      </c>
    </row>
    <row r="15429" spans="1:19" hidden="1" x14ac:dyDescent="0.2">
      <c r="A15429">
        <v>3215</v>
      </c>
      <c r="B15429" t="s">
        <v>24364</v>
      </c>
      <c r="C15429" t="s">
        <v>105</v>
      </c>
      <c r="D15429">
        <v>5.58</v>
      </c>
      <c r="E15429">
        <v>20</v>
      </c>
      <c r="F15429" t="s">
        <v>10890</v>
      </c>
      <c r="G15429" t="s">
        <v>55</v>
      </c>
      <c r="H15429" t="s">
        <v>46</v>
      </c>
      <c r="I15429" t="s">
        <v>11974</v>
      </c>
      <c r="K15429"/>
      <c r="L15429" t="s">
        <v>24365</v>
      </c>
      <c r="M15429" t="s">
        <v>21125</v>
      </c>
      <c r="N15429">
        <v>3</v>
      </c>
      <c r="O15429" t="s">
        <v>24366</v>
      </c>
      <c r="P15429" t="s">
        <v>20366</v>
      </c>
      <c r="Q15429" t="s">
        <v>24367</v>
      </c>
      <c r="S15429" t="s">
        <v>20368</v>
      </c>
    </row>
    <row r="15430" spans="1:19" hidden="1" x14ac:dyDescent="0.2">
      <c r="A15430">
        <v>3215</v>
      </c>
      <c r="B15430" t="s">
        <v>24364</v>
      </c>
      <c r="C15430" t="s">
        <v>20452</v>
      </c>
      <c r="D15430">
        <v>11.05</v>
      </c>
      <c r="E15430">
        <v>20</v>
      </c>
      <c r="F15430" t="s">
        <v>10890</v>
      </c>
      <c r="G15430" t="s">
        <v>55</v>
      </c>
      <c r="H15430" t="s">
        <v>46</v>
      </c>
      <c r="I15430" t="s">
        <v>11974</v>
      </c>
      <c r="K15430"/>
      <c r="L15430" t="s">
        <v>24365</v>
      </c>
      <c r="M15430" t="s">
        <v>21125</v>
      </c>
      <c r="N15430">
        <v>3</v>
      </c>
      <c r="O15430" t="s">
        <v>24366</v>
      </c>
      <c r="P15430" t="s">
        <v>20366</v>
      </c>
      <c r="Q15430" t="s">
        <v>24367</v>
      </c>
      <c r="S15430" t="s">
        <v>20368</v>
      </c>
    </row>
    <row r="15431" spans="1:19" hidden="1" x14ac:dyDescent="0.2">
      <c r="A15431">
        <v>3216</v>
      </c>
      <c r="B15431" t="s">
        <v>24368</v>
      </c>
      <c r="C15431" t="s">
        <v>105</v>
      </c>
      <c r="D15431">
        <v>5.05</v>
      </c>
      <c r="E15431">
        <v>20</v>
      </c>
      <c r="G15431" t="s">
        <v>31</v>
      </c>
      <c r="H15431" t="s">
        <v>46</v>
      </c>
      <c r="I15431" t="s">
        <v>20409</v>
      </c>
      <c r="K15431"/>
      <c r="L15431" t="s">
        <v>24369</v>
      </c>
      <c r="M15431" t="s">
        <v>26</v>
      </c>
      <c r="N15431">
        <v>2</v>
      </c>
      <c r="P15431" t="s">
        <v>20366</v>
      </c>
      <c r="Q15431" t="s">
        <v>24370</v>
      </c>
      <c r="S15431" t="s">
        <v>20368</v>
      </c>
    </row>
    <row r="15432" spans="1:19" hidden="1" x14ac:dyDescent="0.2">
      <c r="A15432">
        <v>3217</v>
      </c>
      <c r="B15432" t="s">
        <v>24371</v>
      </c>
      <c r="C15432" t="s">
        <v>105</v>
      </c>
      <c r="D15432">
        <v>6.48</v>
      </c>
      <c r="E15432">
        <v>25</v>
      </c>
      <c r="F15432" t="s">
        <v>10896</v>
      </c>
      <c r="G15432" t="s">
        <v>55</v>
      </c>
      <c r="H15432" t="s">
        <v>46</v>
      </c>
      <c r="I15432" t="s">
        <v>24372</v>
      </c>
      <c r="K15432"/>
      <c r="L15432" t="s">
        <v>24373</v>
      </c>
      <c r="M15432" t="s">
        <v>23191</v>
      </c>
      <c r="N15432">
        <v>4</v>
      </c>
      <c r="O15432" t="s">
        <v>24374</v>
      </c>
      <c r="P15432" t="s">
        <v>20366</v>
      </c>
      <c r="Q15432" t="s">
        <v>24375</v>
      </c>
      <c r="S15432" t="s">
        <v>20368</v>
      </c>
    </row>
    <row r="15433" spans="1:19" hidden="1" x14ac:dyDescent="0.2">
      <c r="A15433">
        <v>3217</v>
      </c>
      <c r="B15433" t="s">
        <v>24371</v>
      </c>
      <c r="C15433" t="s">
        <v>20452</v>
      </c>
      <c r="D15433">
        <v>9.57</v>
      </c>
      <c r="E15433">
        <v>25</v>
      </c>
      <c r="F15433" t="s">
        <v>10896</v>
      </c>
      <c r="G15433" t="s">
        <v>55</v>
      </c>
      <c r="H15433" t="s">
        <v>46</v>
      </c>
      <c r="I15433" t="s">
        <v>24372</v>
      </c>
      <c r="K15433"/>
      <c r="L15433" t="s">
        <v>24373</v>
      </c>
      <c r="M15433" t="s">
        <v>23191</v>
      </c>
      <c r="N15433">
        <v>4</v>
      </c>
      <c r="O15433" t="s">
        <v>24374</v>
      </c>
      <c r="P15433" t="s">
        <v>20366</v>
      </c>
      <c r="Q15433" t="s">
        <v>24375</v>
      </c>
      <c r="S15433" t="s">
        <v>20368</v>
      </c>
    </row>
    <row r="15434" spans="1:19" hidden="1" x14ac:dyDescent="0.2">
      <c r="A15434">
        <v>3217</v>
      </c>
      <c r="B15434" t="s">
        <v>24371</v>
      </c>
      <c r="C15434" t="s">
        <v>105</v>
      </c>
      <c r="D15434">
        <v>6.42</v>
      </c>
      <c r="E15434">
        <v>25</v>
      </c>
      <c r="F15434" t="s">
        <v>6351</v>
      </c>
      <c r="G15434" t="s">
        <v>286</v>
      </c>
      <c r="H15434" t="s">
        <v>46</v>
      </c>
      <c r="I15434" t="s">
        <v>24376</v>
      </c>
      <c r="K15434"/>
      <c r="L15434" t="s">
        <v>24373</v>
      </c>
      <c r="M15434" t="s">
        <v>23191</v>
      </c>
      <c r="N15434">
        <v>4</v>
      </c>
      <c r="O15434" t="s">
        <v>24374</v>
      </c>
      <c r="P15434" t="s">
        <v>20366</v>
      </c>
      <c r="Q15434" t="s">
        <v>24375</v>
      </c>
      <c r="S15434" t="s">
        <v>20368</v>
      </c>
    </row>
    <row r="15435" spans="1:19" hidden="1" x14ac:dyDescent="0.2">
      <c r="A15435">
        <v>3217</v>
      </c>
      <c r="B15435" t="s">
        <v>24371</v>
      </c>
      <c r="C15435" t="s">
        <v>20452</v>
      </c>
      <c r="D15435">
        <v>9.4600000000000009</v>
      </c>
      <c r="E15435">
        <v>25</v>
      </c>
      <c r="F15435" t="s">
        <v>6351</v>
      </c>
      <c r="G15435" t="s">
        <v>286</v>
      </c>
      <c r="H15435" t="s">
        <v>46</v>
      </c>
      <c r="I15435" t="s">
        <v>24376</v>
      </c>
      <c r="K15435"/>
      <c r="L15435" t="s">
        <v>24373</v>
      </c>
      <c r="M15435" t="s">
        <v>23191</v>
      </c>
      <c r="N15435">
        <v>4</v>
      </c>
      <c r="O15435" t="s">
        <v>24374</v>
      </c>
      <c r="P15435" t="s">
        <v>20366</v>
      </c>
      <c r="Q15435" t="s">
        <v>24375</v>
      </c>
      <c r="S15435" t="s">
        <v>20368</v>
      </c>
    </row>
    <row r="15436" spans="1:19" hidden="1" x14ac:dyDescent="0.2">
      <c r="A15436">
        <v>3217</v>
      </c>
      <c r="B15436" t="s">
        <v>24371</v>
      </c>
      <c r="C15436" t="s">
        <v>105</v>
      </c>
      <c r="D15436">
        <v>6.55</v>
      </c>
      <c r="E15436">
        <v>25</v>
      </c>
      <c r="F15436" t="s">
        <v>24377</v>
      </c>
      <c r="G15436" t="s">
        <v>55</v>
      </c>
      <c r="H15436" t="s">
        <v>46</v>
      </c>
      <c r="I15436" t="s">
        <v>10375</v>
      </c>
      <c r="J15436" t="s">
        <v>20874</v>
      </c>
      <c r="K15436"/>
      <c r="L15436" t="s">
        <v>24373</v>
      </c>
      <c r="M15436" t="s">
        <v>23191</v>
      </c>
      <c r="N15436">
        <v>4</v>
      </c>
      <c r="O15436" t="s">
        <v>24374</v>
      </c>
      <c r="P15436" t="s">
        <v>20366</v>
      </c>
      <c r="Q15436" t="s">
        <v>24375</v>
      </c>
      <c r="S15436" t="s">
        <v>20368</v>
      </c>
    </row>
    <row r="15437" spans="1:19" hidden="1" x14ac:dyDescent="0.2">
      <c r="A15437">
        <v>3217</v>
      </c>
      <c r="B15437" t="s">
        <v>24371</v>
      </c>
      <c r="C15437" t="s">
        <v>20452</v>
      </c>
      <c r="D15437">
        <v>9.6199999999999992</v>
      </c>
      <c r="E15437">
        <v>25</v>
      </c>
      <c r="F15437" t="s">
        <v>24377</v>
      </c>
      <c r="G15437" t="s">
        <v>55</v>
      </c>
      <c r="H15437" t="s">
        <v>46</v>
      </c>
      <c r="I15437" t="s">
        <v>10375</v>
      </c>
      <c r="J15437" t="s">
        <v>20874</v>
      </c>
      <c r="K15437"/>
      <c r="L15437" t="s">
        <v>24373</v>
      </c>
      <c r="M15437" t="s">
        <v>23191</v>
      </c>
      <c r="N15437">
        <v>4</v>
      </c>
      <c r="O15437" t="s">
        <v>24374</v>
      </c>
      <c r="P15437" t="s">
        <v>20366</v>
      </c>
      <c r="Q15437" t="s">
        <v>24375</v>
      </c>
      <c r="S15437" t="s">
        <v>20368</v>
      </c>
    </row>
    <row r="15438" spans="1:19" hidden="1" x14ac:dyDescent="0.2">
      <c r="A15438">
        <v>3218</v>
      </c>
      <c r="B15438" t="s">
        <v>24378</v>
      </c>
      <c r="C15438" t="s">
        <v>105</v>
      </c>
      <c r="D15438">
        <v>5.6</v>
      </c>
      <c r="E15438">
        <v>5</v>
      </c>
      <c r="F15438" t="s">
        <v>22819</v>
      </c>
      <c r="G15438" t="s">
        <v>31</v>
      </c>
      <c r="H15438" t="s">
        <v>46</v>
      </c>
      <c r="I15438" t="s">
        <v>24379</v>
      </c>
      <c r="J15438" t="s">
        <v>43</v>
      </c>
      <c r="K15438"/>
      <c r="L15438" t="s">
        <v>24380</v>
      </c>
      <c r="M15438" t="s">
        <v>26</v>
      </c>
      <c r="N15438">
        <v>2</v>
      </c>
      <c r="P15438" t="s">
        <v>20366</v>
      </c>
      <c r="Q15438" t="s">
        <v>24381</v>
      </c>
      <c r="S15438" t="s">
        <v>20368</v>
      </c>
    </row>
    <row r="15439" spans="1:19" hidden="1" x14ac:dyDescent="0.2">
      <c r="A15439">
        <v>3218</v>
      </c>
      <c r="B15439" t="s">
        <v>24378</v>
      </c>
      <c r="C15439" t="s">
        <v>105</v>
      </c>
      <c r="D15439">
        <v>5.41</v>
      </c>
      <c r="E15439">
        <v>20</v>
      </c>
      <c r="F15439" t="s">
        <v>22819</v>
      </c>
      <c r="G15439" t="s">
        <v>31</v>
      </c>
      <c r="H15439" t="s">
        <v>46</v>
      </c>
      <c r="I15439" t="s">
        <v>24379</v>
      </c>
      <c r="J15439" t="s">
        <v>43</v>
      </c>
      <c r="K15439"/>
      <c r="L15439" t="s">
        <v>24380</v>
      </c>
      <c r="M15439" t="s">
        <v>26</v>
      </c>
      <c r="N15439">
        <v>2</v>
      </c>
      <c r="P15439" t="s">
        <v>20366</v>
      </c>
      <c r="Q15439" t="s">
        <v>24381</v>
      </c>
      <c r="S15439" t="s">
        <v>20368</v>
      </c>
    </row>
    <row r="15440" spans="1:19" hidden="1" x14ac:dyDescent="0.2">
      <c r="A15440">
        <v>3218</v>
      </c>
      <c r="B15440" t="s">
        <v>24378</v>
      </c>
      <c r="C15440" t="s">
        <v>105</v>
      </c>
      <c r="D15440">
        <v>5.23</v>
      </c>
      <c r="E15440">
        <v>40</v>
      </c>
      <c r="F15440" t="s">
        <v>22819</v>
      </c>
      <c r="G15440" t="s">
        <v>31</v>
      </c>
      <c r="H15440" t="s">
        <v>46</v>
      </c>
      <c r="I15440" t="s">
        <v>24379</v>
      </c>
      <c r="J15440" t="s">
        <v>43</v>
      </c>
      <c r="K15440"/>
      <c r="L15440" t="s">
        <v>24380</v>
      </c>
      <c r="M15440" t="s">
        <v>26</v>
      </c>
      <c r="N15440">
        <v>2</v>
      </c>
      <c r="P15440" t="s">
        <v>20366</v>
      </c>
      <c r="Q15440" t="s">
        <v>24381</v>
      </c>
      <c r="S15440" t="s">
        <v>20368</v>
      </c>
    </row>
    <row r="15441" spans="1:19" hidden="1" x14ac:dyDescent="0.2">
      <c r="A15441">
        <v>3218</v>
      </c>
      <c r="B15441" t="s">
        <v>24378</v>
      </c>
      <c r="C15441" t="s">
        <v>105</v>
      </c>
      <c r="D15441">
        <v>5.07</v>
      </c>
      <c r="E15441">
        <v>60</v>
      </c>
      <c r="F15441" t="s">
        <v>22819</v>
      </c>
      <c r="G15441" t="s">
        <v>31</v>
      </c>
      <c r="H15441" t="s">
        <v>46</v>
      </c>
      <c r="I15441" t="s">
        <v>24379</v>
      </c>
      <c r="J15441" t="s">
        <v>43</v>
      </c>
      <c r="K15441"/>
      <c r="L15441" t="s">
        <v>24380</v>
      </c>
      <c r="M15441" t="s">
        <v>26</v>
      </c>
      <c r="N15441">
        <v>2</v>
      </c>
      <c r="P15441" t="s">
        <v>20366</v>
      </c>
      <c r="Q15441" t="s">
        <v>24381</v>
      </c>
      <c r="S15441" t="s">
        <v>20368</v>
      </c>
    </row>
    <row r="15442" spans="1:19" hidden="1" x14ac:dyDescent="0.2">
      <c r="A15442">
        <v>3220</v>
      </c>
      <c r="B15442" t="s">
        <v>24382</v>
      </c>
      <c r="C15442" t="s">
        <v>105</v>
      </c>
      <c r="D15442">
        <v>5.69</v>
      </c>
      <c r="E15442">
        <v>20</v>
      </c>
      <c r="F15442" t="s">
        <v>24383</v>
      </c>
      <c r="G15442" t="s">
        <v>55</v>
      </c>
      <c r="H15442" t="s">
        <v>23</v>
      </c>
      <c r="I15442" t="s">
        <v>193</v>
      </c>
      <c r="K15442"/>
      <c r="L15442" t="s">
        <v>24384</v>
      </c>
      <c r="M15442" t="s">
        <v>26</v>
      </c>
      <c r="N15442">
        <v>2</v>
      </c>
      <c r="P15442" t="s">
        <v>20366</v>
      </c>
      <c r="Q15442" t="s">
        <v>24385</v>
      </c>
      <c r="S15442" t="s">
        <v>20368</v>
      </c>
    </row>
    <row r="15443" spans="1:19" hidden="1" x14ac:dyDescent="0.2">
      <c r="A15443">
        <v>3220</v>
      </c>
      <c r="B15443" t="s">
        <v>24382</v>
      </c>
      <c r="C15443" t="s">
        <v>20452</v>
      </c>
      <c r="D15443">
        <v>9.18</v>
      </c>
      <c r="E15443">
        <v>20</v>
      </c>
      <c r="F15443" t="s">
        <v>24383</v>
      </c>
      <c r="G15443" t="s">
        <v>55</v>
      </c>
      <c r="H15443" t="s">
        <v>23</v>
      </c>
      <c r="I15443" t="s">
        <v>193</v>
      </c>
      <c r="K15443"/>
      <c r="L15443" t="s">
        <v>24384</v>
      </c>
      <c r="M15443" t="s">
        <v>26</v>
      </c>
      <c r="N15443">
        <v>2</v>
      </c>
      <c r="P15443" t="s">
        <v>20366</v>
      </c>
      <c r="Q15443" t="s">
        <v>24385</v>
      </c>
      <c r="S15443" t="s">
        <v>20368</v>
      </c>
    </row>
    <row r="15444" spans="1:19" hidden="1" x14ac:dyDescent="0.2">
      <c r="A15444">
        <v>3221</v>
      </c>
      <c r="B15444" t="s">
        <v>24386</v>
      </c>
      <c r="C15444" t="s">
        <v>105</v>
      </c>
      <c r="D15444">
        <v>6.03</v>
      </c>
      <c r="E15444">
        <v>15</v>
      </c>
      <c r="F15444" t="s">
        <v>24387</v>
      </c>
      <c r="H15444" t="s">
        <v>23</v>
      </c>
      <c r="I15444" t="s">
        <v>22829</v>
      </c>
      <c r="K15444"/>
      <c r="L15444" t="s">
        <v>24388</v>
      </c>
      <c r="M15444" t="s">
        <v>20396</v>
      </c>
      <c r="N15444">
        <v>4</v>
      </c>
      <c r="P15444" t="s">
        <v>20366</v>
      </c>
      <c r="Q15444" t="s">
        <v>24389</v>
      </c>
      <c r="S15444" t="s">
        <v>20368</v>
      </c>
    </row>
    <row r="15445" spans="1:19" hidden="1" x14ac:dyDescent="0.2">
      <c r="A15445">
        <v>3221</v>
      </c>
      <c r="B15445" t="s">
        <v>24386</v>
      </c>
      <c r="C15445" t="s">
        <v>105</v>
      </c>
      <c r="D15445">
        <v>6.62</v>
      </c>
      <c r="E15445">
        <v>25</v>
      </c>
      <c r="F15445" t="s">
        <v>24387</v>
      </c>
      <c r="H15445" t="s">
        <v>23</v>
      </c>
      <c r="I15445" t="s">
        <v>22829</v>
      </c>
      <c r="K15445"/>
      <c r="L15445" t="s">
        <v>24388</v>
      </c>
      <c r="M15445" t="s">
        <v>20396</v>
      </c>
      <c r="N15445">
        <v>4</v>
      </c>
      <c r="P15445" t="s">
        <v>20366</v>
      </c>
      <c r="Q15445" t="s">
        <v>24389</v>
      </c>
      <c r="S15445" t="s">
        <v>20368</v>
      </c>
    </row>
    <row r="15446" spans="1:19" hidden="1" x14ac:dyDescent="0.2">
      <c r="A15446">
        <v>3221</v>
      </c>
      <c r="B15446" t="s">
        <v>24386</v>
      </c>
      <c r="C15446" t="s">
        <v>105</v>
      </c>
      <c r="D15446">
        <v>7.42</v>
      </c>
      <c r="E15446">
        <v>40</v>
      </c>
      <c r="F15446" t="s">
        <v>24387</v>
      </c>
      <c r="H15446" t="s">
        <v>23</v>
      </c>
      <c r="I15446" t="s">
        <v>22829</v>
      </c>
      <c r="K15446"/>
      <c r="L15446" t="s">
        <v>24388</v>
      </c>
      <c r="M15446" t="s">
        <v>20396</v>
      </c>
      <c r="N15446">
        <v>4</v>
      </c>
      <c r="P15446" t="s">
        <v>20366</v>
      </c>
      <c r="Q15446" t="s">
        <v>24389</v>
      </c>
      <c r="S15446" t="s">
        <v>20368</v>
      </c>
    </row>
    <row r="15447" spans="1:19" hidden="1" x14ac:dyDescent="0.2">
      <c r="A15447">
        <v>3222</v>
      </c>
      <c r="B15447" t="s">
        <v>24390</v>
      </c>
      <c r="C15447" t="s">
        <v>105</v>
      </c>
      <c r="D15447">
        <v>9.75</v>
      </c>
      <c r="E15447" t="s">
        <v>363</v>
      </c>
      <c r="F15447" t="s">
        <v>21255</v>
      </c>
      <c r="G15447" t="s">
        <v>55</v>
      </c>
      <c r="H15447" t="s">
        <v>23</v>
      </c>
      <c r="I15447" t="s">
        <v>21256</v>
      </c>
      <c r="K15447"/>
      <c r="L15447" t="s">
        <v>24391</v>
      </c>
      <c r="M15447" t="s">
        <v>10986</v>
      </c>
      <c r="N15447">
        <v>3</v>
      </c>
      <c r="P15447" t="s">
        <v>20366</v>
      </c>
      <c r="Q15447" t="s">
        <v>24392</v>
      </c>
      <c r="S15447" t="s">
        <v>20368</v>
      </c>
    </row>
    <row r="15448" spans="1:19" hidden="1" x14ac:dyDescent="0.2">
      <c r="A15448">
        <v>3222</v>
      </c>
      <c r="B15448" t="s">
        <v>24390</v>
      </c>
      <c r="C15448" t="s">
        <v>105</v>
      </c>
      <c r="D15448">
        <v>9.48</v>
      </c>
      <c r="E15448">
        <v>30.5</v>
      </c>
      <c r="F15448" t="s">
        <v>24393</v>
      </c>
      <c r="G15448" t="s">
        <v>144</v>
      </c>
      <c r="H15448" t="s">
        <v>23</v>
      </c>
      <c r="I15448" t="s">
        <v>24394</v>
      </c>
      <c r="K15448"/>
      <c r="L15448" t="s">
        <v>24391</v>
      </c>
      <c r="M15448" t="s">
        <v>10986</v>
      </c>
      <c r="N15448">
        <v>3</v>
      </c>
      <c r="P15448" t="s">
        <v>20366</v>
      </c>
      <c r="Q15448" t="s">
        <v>24392</v>
      </c>
      <c r="S15448" t="s">
        <v>20368</v>
      </c>
    </row>
    <row r="15449" spans="1:19" hidden="1" x14ac:dyDescent="0.2">
      <c r="A15449">
        <v>3223</v>
      </c>
      <c r="B15449" t="s">
        <v>9680</v>
      </c>
      <c r="C15449" t="s">
        <v>20452</v>
      </c>
      <c r="D15449">
        <v>9.92</v>
      </c>
      <c r="E15449">
        <v>20</v>
      </c>
      <c r="F15449" t="s">
        <v>22838</v>
      </c>
      <c r="G15449" t="s">
        <v>55</v>
      </c>
      <c r="H15449" t="s">
        <v>46</v>
      </c>
      <c r="I15449" t="s">
        <v>7117</v>
      </c>
      <c r="K15449"/>
      <c r="L15449" t="s">
        <v>24395</v>
      </c>
      <c r="M15449" t="s">
        <v>20623</v>
      </c>
      <c r="N15449">
        <v>6</v>
      </c>
      <c r="O15449" t="s">
        <v>9682</v>
      </c>
      <c r="P15449" t="s">
        <v>20366</v>
      </c>
      <c r="Q15449" t="s">
        <v>24396</v>
      </c>
      <c r="S15449" t="s">
        <v>20368</v>
      </c>
    </row>
    <row r="15450" spans="1:19" hidden="1" x14ac:dyDescent="0.2">
      <c r="A15450">
        <v>3223</v>
      </c>
      <c r="B15450" t="s">
        <v>9680</v>
      </c>
      <c r="C15450" t="s">
        <v>20452</v>
      </c>
      <c r="D15450">
        <v>9.86</v>
      </c>
      <c r="F15450" t="s">
        <v>5425</v>
      </c>
      <c r="G15450" t="s">
        <v>55</v>
      </c>
      <c r="H15450" t="s">
        <v>46</v>
      </c>
      <c r="I15450" t="s">
        <v>24397</v>
      </c>
      <c r="K15450"/>
      <c r="L15450" t="s">
        <v>24395</v>
      </c>
      <c r="M15450" t="s">
        <v>20623</v>
      </c>
      <c r="N15450">
        <v>6</v>
      </c>
      <c r="O15450" t="s">
        <v>9682</v>
      </c>
      <c r="P15450" t="s">
        <v>20366</v>
      </c>
      <c r="Q15450" t="s">
        <v>24396</v>
      </c>
      <c r="S15450" t="s">
        <v>20368</v>
      </c>
    </row>
    <row r="15451" spans="1:19" hidden="1" x14ac:dyDescent="0.2">
      <c r="A15451">
        <v>3224</v>
      </c>
      <c r="B15451" t="s">
        <v>9065</v>
      </c>
      <c r="C15451" t="s">
        <v>20452</v>
      </c>
      <c r="D15451">
        <v>10.77</v>
      </c>
      <c r="E15451">
        <v>25</v>
      </c>
      <c r="F15451" t="s">
        <v>22011</v>
      </c>
      <c r="G15451" t="s">
        <v>55</v>
      </c>
      <c r="H15451" t="s">
        <v>46</v>
      </c>
      <c r="I15451" t="s">
        <v>13226</v>
      </c>
      <c r="K15451"/>
      <c r="L15451" t="s">
        <v>24398</v>
      </c>
      <c r="M15451" t="s">
        <v>20396</v>
      </c>
      <c r="N15451">
        <v>4</v>
      </c>
      <c r="P15451" t="s">
        <v>20366</v>
      </c>
      <c r="Q15451" t="s">
        <v>24399</v>
      </c>
      <c r="S15451" t="s">
        <v>20368</v>
      </c>
    </row>
    <row r="15452" spans="1:19" hidden="1" x14ac:dyDescent="0.2">
      <c r="A15452">
        <v>3224</v>
      </c>
      <c r="B15452" t="s">
        <v>9065</v>
      </c>
      <c r="C15452" t="s">
        <v>20452</v>
      </c>
      <c r="D15452">
        <v>10.85</v>
      </c>
      <c r="E15452">
        <v>25</v>
      </c>
      <c r="F15452" t="s">
        <v>23104</v>
      </c>
      <c r="G15452" t="s">
        <v>55</v>
      </c>
      <c r="H15452" t="s">
        <v>46</v>
      </c>
      <c r="I15452" t="s">
        <v>22010</v>
      </c>
      <c r="K15452"/>
      <c r="L15452" t="s">
        <v>24398</v>
      </c>
      <c r="M15452" t="s">
        <v>20396</v>
      </c>
      <c r="N15452">
        <v>4</v>
      </c>
      <c r="P15452" t="s">
        <v>20366</v>
      </c>
      <c r="Q15452" t="s">
        <v>24399</v>
      </c>
      <c r="S15452" t="s">
        <v>20368</v>
      </c>
    </row>
    <row r="15453" spans="1:19" hidden="1" x14ac:dyDescent="0.2">
      <c r="A15453">
        <v>3225</v>
      </c>
      <c r="B15453" t="s">
        <v>9620</v>
      </c>
      <c r="C15453" t="s">
        <v>105</v>
      </c>
      <c r="D15453">
        <v>2.66</v>
      </c>
      <c r="E15453">
        <v>25</v>
      </c>
      <c r="F15453" t="s">
        <v>21232</v>
      </c>
      <c r="G15453" t="s">
        <v>55</v>
      </c>
      <c r="H15453" t="s">
        <v>46</v>
      </c>
      <c r="I15453" t="s">
        <v>9925</v>
      </c>
      <c r="K15453"/>
      <c r="L15453" t="s">
        <v>24400</v>
      </c>
      <c r="M15453" t="s">
        <v>20365</v>
      </c>
      <c r="N15453">
        <v>8</v>
      </c>
      <c r="O15453" t="s">
        <v>9622</v>
      </c>
      <c r="P15453" t="s">
        <v>20366</v>
      </c>
      <c r="Q15453" t="s">
        <v>24401</v>
      </c>
      <c r="S15453" t="s">
        <v>20368</v>
      </c>
    </row>
    <row r="15454" spans="1:19" hidden="1" x14ac:dyDescent="0.2">
      <c r="A15454">
        <v>3225</v>
      </c>
      <c r="B15454" t="s">
        <v>9620</v>
      </c>
      <c r="C15454" t="s">
        <v>20452</v>
      </c>
      <c r="D15454">
        <v>9.6999999999999993</v>
      </c>
      <c r="E15454">
        <v>25</v>
      </c>
      <c r="F15454" t="s">
        <v>21232</v>
      </c>
      <c r="G15454" t="s">
        <v>55</v>
      </c>
      <c r="H15454" t="s">
        <v>46</v>
      </c>
      <c r="I15454" t="s">
        <v>9925</v>
      </c>
      <c r="K15454"/>
      <c r="L15454" t="s">
        <v>24400</v>
      </c>
      <c r="M15454" t="s">
        <v>20365</v>
      </c>
      <c r="N15454">
        <v>8</v>
      </c>
      <c r="O15454" t="s">
        <v>9622</v>
      </c>
      <c r="P15454" t="s">
        <v>20366</v>
      </c>
      <c r="Q15454" t="s">
        <v>24401</v>
      </c>
      <c r="S15454" t="s">
        <v>20368</v>
      </c>
    </row>
    <row r="15455" spans="1:19" hidden="1" x14ac:dyDescent="0.2">
      <c r="A15455">
        <v>3225</v>
      </c>
      <c r="B15455" t="s">
        <v>9620</v>
      </c>
      <c r="C15455" t="s">
        <v>20452</v>
      </c>
      <c r="D15455">
        <v>9.86</v>
      </c>
      <c r="E15455">
        <v>20</v>
      </c>
      <c r="F15455" t="s">
        <v>21236</v>
      </c>
      <c r="G15455" t="s">
        <v>55</v>
      </c>
      <c r="H15455" t="s">
        <v>46</v>
      </c>
      <c r="I15455" t="s">
        <v>7117</v>
      </c>
      <c r="K15455"/>
      <c r="L15455" t="s">
        <v>24400</v>
      </c>
      <c r="M15455" t="s">
        <v>20365</v>
      </c>
      <c r="N15455">
        <v>8</v>
      </c>
      <c r="O15455" t="s">
        <v>9622</v>
      </c>
      <c r="P15455" t="s">
        <v>20366</v>
      </c>
      <c r="Q15455" t="s">
        <v>24401</v>
      </c>
      <c r="S15455" t="s">
        <v>20368</v>
      </c>
    </row>
    <row r="15456" spans="1:19" hidden="1" x14ac:dyDescent="0.2">
      <c r="A15456">
        <v>3225</v>
      </c>
      <c r="B15456" t="s">
        <v>9620</v>
      </c>
      <c r="C15456" t="s">
        <v>21672</v>
      </c>
      <c r="D15456">
        <v>9.76</v>
      </c>
      <c r="E15456">
        <v>25</v>
      </c>
      <c r="F15456" t="s">
        <v>5425</v>
      </c>
      <c r="G15456" t="s">
        <v>55</v>
      </c>
      <c r="H15456" t="s">
        <v>46</v>
      </c>
      <c r="I15456" t="s">
        <v>24397</v>
      </c>
      <c r="K15456"/>
      <c r="L15456" t="s">
        <v>24400</v>
      </c>
      <c r="M15456" t="s">
        <v>20365</v>
      </c>
      <c r="N15456">
        <v>8</v>
      </c>
      <c r="O15456" t="s">
        <v>9622</v>
      </c>
      <c r="P15456" t="s">
        <v>20366</v>
      </c>
      <c r="Q15456" t="s">
        <v>24401</v>
      </c>
      <c r="S15456" t="s">
        <v>20368</v>
      </c>
    </row>
    <row r="15457" spans="1:19" hidden="1" x14ac:dyDescent="0.2">
      <c r="A15457">
        <v>3225</v>
      </c>
      <c r="B15457" t="s">
        <v>9620</v>
      </c>
      <c r="C15457" t="s">
        <v>24402</v>
      </c>
      <c r="D15457">
        <v>9.73</v>
      </c>
      <c r="E15457" t="s">
        <v>414</v>
      </c>
      <c r="F15457" t="s">
        <v>5425</v>
      </c>
      <c r="G15457" t="s">
        <v>55</v>
      </c>
      <c r="H15457" t="s">
        <v>46</v>
      </c>
      <c r="I15457" t="s">
        <v>24397</v>
      </c>
      <c r="K15457"/>
      <c r="L15457" t="s">
        <v>24400</v>
      </c>
      <c r="M15457" t="s">
        <v>20365</v>
      </c>
      <c r="N15457">
        <v>8</v>
      </c>
      <c r="O15457" t="s">
        <v>9622</v>
      </c>
      <c r="P15457" t="s">
        <v>20366</v>
      </c>
      <c r="Q15457" t="s">
        <v>24401</v>
      </c>
      <c r="S15457" t="s">
        <v>20368</v>
      </c>
    </row>
    <row r="15458" spans="1:19" hidden="1" x14ac:dyDescent="0.2">
      <c r="A15458">
        <v>3225</v>
      </c>
      <c r="B15458" t="s">
        <v>9620</v>
      </c>
      <c r="C15458" t="s">
        <v>24403</v>
      </c>
      <c r="D15458">
        <v>9.69</v>
      </c>
      <c r="E15458" t="s">
        <v>414</v>
      </c>
      <c r="F15458" t="s">
        <v>5425</v>
      </c>
      <c r="G15458" t="s">
        <v>55</v>
      </c>
      <c r="H15458" t="s">
        <v>46</v>
      </c>
      <c r="I15458" t="s">
        <v>24397</v>
      </c>
      <c r="K15458"/>
      <c r="L15458" t="s">
        <v>24400</v>
      </c>
      <c r="M15458" t="s">
        <v>20365</v>
      </c>
      <c r="N15458">
        <v>8</v>
      </c>
      <c r="O15458" t="s">
        <v>9622</v>
      </c>
      <c r="P15458" t="s">
        <v>20366</v>
      </c>
      <c r="Q15458" t="s">
        <v>24401</v>
      </c>
      <c r="S15458" t="s">
        <v>20368</v>
      </c>
    </row>
    <row r="15459" spans="1:19" hidden="1" x14ac:dyDescent="0.2">
      <c r="A15459">
        <v>3226</v>
      </c>
      <c r="B15459" t="s">
        <v>9631</v>
      </c>
      <c r="C15459" t="s">
        <v>21672</v>
      </c>
      <c r="D15459">
        <v>9.7100000000000009</v>
      </c>
      <c r="E15459">
        <v>25</v>
      </c>
      <c r="F15459" t="s">
        <v>5425</v>
      </c>
      <c r="G15459" t="s">
        <v>55</v>
      </c>
      <c r="H15459" t="s">
        <v>46</v>
      </c>
      <c r="I15459" t="s">
        <v>24397</v>
      </c>
      <c r="K15459"/>
      <c r="L15459" t="s">
        <v>24404</v>
      </c>
      <c r="M15459" t="s">
        <v>20365</v>
      </c>
      <c r="N15459">
        <v>8</v>
      </c>
      <c r="O15459" t="s">
        <v>24405</v>
      </c>
      <c r="P15459" t="s">
        <v>20366</v>
      </c>
      <c r="Q15459" t="s">
        <v>24406</v>
      </c>
      <c r="S15459" t="s">
        <v>20368</v>
      </c>
    </row>
    <row r="15460" spans="1:19" hidden="1" x14ac:dyDescent="0.2">
      <c r="A15460">
        <v>3226</v>
      </c>
      <c r="B15460" t="s">
        <v>9631</v>
      </c>
      <c r="C15460" t="s">
        <v>24402</v>
      </c>
      <c r="D15460">
        <v>9.69</v>
      </c>
      <c r="E15460" t="s">
        <v>414</v>
      </c>
      <c r="F15460" t="s">
        <v>5425</v>
      </c>
      <c r="G15460" t="s">
        <v>55</v>
      </c>
      <c r="H15460" t="s">
        <v>46</v>
      </c>
      <c r="I15460" t="s">
        <v>24397</v>
      </c>
      <c r="K15460"/>
      <c r="L15460" t="s">
        <v>24404</v>
      </c>
      <c r="M15460" t="s">
        <v>20365</v>
      </c>
      <c r="N15460">
        <v>8</v>
      </c>
      <c r="O15460" t="s">
        <v>24405</v>
      </c>
      <c r="P15460" t="s">
        <v>20366</v>
      </c>
      <c r="Q15460" t="s">
        <v>24406</v>
      </c>
      <c r="S15460" t="s">
        <v>20368</v>
      </c>
    </row>
    <row r="15461" spans="1:19" hidden="1" x14ac:dyDescent="0.2">
      <c r="A15461">
        <v>3226</v>
      </c>
      <c r="B15461" t="s">
        <v>9631</v>
      </c>
      <c r="C15461" t="s">
        <v>24407</v>
      </c>
      <c r="D15461">
        <v>9.76</v>
      </c>
      <c r="E15461" t="s">
        <v>414</v>
      </c>
      <c r="F15461" t="s">
        <v>5425</v>
      </c>
      <c r="G15461" t="s">
        <v>55</v>
      </c>
      <c r="H15461" t="s">
        <v>46</v>
      </c>
      <c r="I15461" t="s">
        <v>24397</v>
      </c>
      <c r="K15461"/>
      <c r="L15461" t="s">
        <v>24404</v>
      </c>
      <c r="M15461" t="s">
        <v>20365</v>
      </c>
      <c r="N15461">
        <v>8</v>
      </c>
      <c r="O15461" t="s">
        <v>24405</v>
      </c>
      <c r="P15461" t="s">
        <v>20366</v>
      </c>
      <c r="Q15461" t="s">
        <v>24406</v>
      </c>
      <c r="S15461" t="s">
        <v>20368</v>
      </c>
    </row>
    <row r="15462" spans="1:19" hidden="1" x14ac:dyDescent="0.2">
      <c r="A15462">
        <v>3226</v>
      </c>
      <c r="B15462" t="s">
        <v>9631</v>
      </c>
      <c r="C15462" t="s">
        <v>20452</v>
      </c>
      <c r="D15462">
        <v>9.5399999999999991</v>
      </c>
      <c r="E15462">
        <v>25</v>
      </c>
      <c r="F15462" t="s">
        <v>22005</v>
      </c>
      <c r="G15462" t="s">
        <v>55</v>
      </c>
      <c r="H15462" t="s">
        <v>46</v>
      </c>
      <c r="I15462" t="s">
        <v>22006</v>
      </c>
      <c r="J15462" t="s">
        <v>20874</v>
      </c>
      <c r="K15462"/>
      <c r="L15462" t="s">
        <v>24404</v>
      </c>
      <c r="M15462" t="s">
        <v>20365</v>
      </c>
      <c r="N15462">
        <v>8</v>
      </c>
      <c r="O15462" t="s">
        <v>24405</v>
      </c>
      <c r="P15462" t="s">
        <v>20366</v>
      </c>
      <c r="Q15462" t="s">
        <v>24406</v>
      </c>
      <c r="S15462" t="s">
        <v>20368</v>
      </c>
    </row>
    <row r="15463" spans="1:19" hidden="1" x14ac:dyDescent="0.2">
      <c r="A15463">
        <v>3226</v>
      </c>
      <c r="B15463" t="s">
        <v>9631</v>
      </c>
      <c r="C15463" t="s">
        <v>20452</v>
      </c>
      <c r="D15463">
        <v>9.92</v>
      </c>
      <c r="E15463">
        <v>20</v>
      </c>
      <c r="F15463" t="s">
        <v>21236</v>
      </c>
      <c r="G15463" t="s">
        <v>55</v>
      </c>
      <c r="H15463" t="s">
        <v>46</v>
      </c>
      <c r="I15463" t="s">
        <v>7117</v>
      </c>
      <c r="K15463"/>
      <c r="L15463" t="s">
        <v>24404</v>
      </c>
      <c r="M15463" t="s">
        <v>20365</v>
      </c>
      <c r="N15463">
        <v>8</v>
      </c>
      <c r="O15463" t="s">
        <v>24405</v>
      </c>
      <c r="P15463" t="s">
        <v>20366</v>
      </c>
      <c r="Q15463" t="s">
        <v>24406</v>
      </c>
      <c r="S15463" t="s">
        <v>20368</v>
      </c>
    </row>
    <row r="15464" spans="1:19" hidden="1" x14ac:dyDescent="0.2">
      <c r="A15464">
        <v>3228</v>
      </c>
      <c r="B15464" t="s">
        <v>24408</v>
      </c>
      <c r="C15464" t="s">
        <v>105</v>
      </c>
      <c r="D15464">
        <v>3.81</v>
      </c>
      <c r="E15464">
        <v>25</v>
      </c>
      <c r="F15464" t="s">
        <v>79</v>
      </c>
      <c r="G15464" t="s">
        <v>55</v>
      </c>
      <c r="H15464" t="s">
        <v>46</v>
      </c>
      <c r="I15464" t="s">
        <v>19986</v>
      </c>
      <c r="K15464"/>
      <c r="L15464" t="s">
        <v>24409</v>
      </c>
      <c r="M15464" t="s">
        <v>23191</v>
      </c>
      <c r="N15464">
        <v>4</v>
      </c>
      <c r="O15464" t="s">
        <v>24410</v>
      </c>
      <c r="P15464" t="s">
        <v>20366</v>
      </c>
      <c r="Q15464" t="s">
        <v>24411</v>
      </c>
      <c r="S15464" t="s">
        <v>20368</v>
      </c>
    </row>
    <row r="15465" spans="1:19" hidden="1" x14ac:dyDescent="0.2">
      <c r="A15465">
        <v>3229</v>
      </c>
      <c r="B15465" t="s">
        <v>9302</v>
      </c>
      <c r="C15465" t="s">
        <v>20452</v>
      </c>
      <c r="D15465">
        <v>9.7100000000000009</v>
      </c>
      <c r="E15465">
        <v>25</v>
      </c>
      <c r="F15465" t="s">
        <v>19423</v>
      </c>
      <c r="G15465" t="s">
        <v>55</v>
      </c>
      <c r="H15465" t="s">
        <v>46</v>
      </c>
      <c r="I15465" t="s">
        <v>22860</v>
      </c>
      <c r="K15465"/>
      <c r="L15465" t="s">
        <v>24412</v>
      </c>
      <c r="M15465" t="s">
        <v>20623</v>
      </c>
      <c r="N15465">
        <v>6</v>
      </c>
      <c r="O15465" t="s">
        <v>24413</v>
      </c>
      <c r="P15465" t="s">
        <v>20366</v>
      </c>
      <c r="Q15465" t="s">
        <v>24414</v>
      </c>
      <c r="S15465" t="s">
        <v>20368</v>
      </c>
    </row>
    <row r="15466" spans="1:19" hidden="1" x14ac:dyDescent="0.2">
      <c r="A15466">
        <v>3230</v>
      </c>
      <c r="B15466" t="s">
        <v>24415</v>
      </c>
      <c r="C15466" t="s">
        <v>105</v>
      </c>
      <c r="D15466">
        <v>2.2000000000000002</v>
      </c>
      <c r="E15466">
        <v>19</v>
      </c>
      <c r="F15466" t="s">
        <v>209</v>
      </c>
      <c r="G15466" t="s">
        <v>55</v>
      </c>
      <c r="H15466" t="s">
        <v>23</v>
      </c>
      <c r="I15466" t="s">
        <v>24416</v>
      </c>
      <c r="K15466"/>
      <c r="L15466" t="s">
        <v>24417</v>
      </c>
      <c r="M15466" t="s">
        <v>20396</v>
      </c>
      <c r="N15466">
        <v>4</v>
      </c>
      <c r="P15466" t="s">
        <v>20366</v>
      </c>
      <c r="Q15466" t="s">
        <v>24418</v>
      </c>
      <c r="S15466" t="s">
        <v>20368</v>
      </c>
    </row>
    <row r="15467" spans="1:19" hidden="1" x14ac:dyDescent="0.2">
      <c r="A15467">
        <v>3230</v>
      </c>
      <c r="B15467" t="s">
        <v>24415</v>
      </c>
      <c r="C15467" t="s">
        <v>20452</v>
      </c>
      <c r="D15467">
        <v>8.3000000000000007</v>
      </c>
      <c r="E15467">
        <v>19</v>
      </c>
      <c r="F15467" t="s">
        <v>209</v>
      </c>
      <c r="G15467" t="s">
        <v>55</v>
      </c>
      <c r="H15467" t="s">
        <v>23</v>
      </c>
      <c r="I15467" t="s">
        <v>24416</v>
      </c>
      <c r="K15467"/>
      <c r="L15467" t="s">
        <v>24417</v>
      </c>
      <c r="M15467" t="s">
        <v>20396</v>
      </c>
      <c r="N15467">
        <v>4</v>
      </c>
      <c r="P15467" t="s">
        <v>20366</v>
      </c>
      <c r="Q15467" t="s">
        <v>24418</v>
      </c>
      <c r="S15467" t="s">
        <v>20368</v>
      </c>
    </row>
    <row r="15468" spans="1:19" hidden="1" x14ac:dyDescent="0.2">
      <c r="A15468">
        <v>3231</v>
      </c>
      <c r="B15468" t="s">
        <v>9463</v>
      </c>
      <c r="C15468" t="s">
        <v>105</v>
      </c>
      <c r="D15468">
        <v>1.68</v>
      </c>
      <c r="E15468">
        <v>20</v>
      </c>
      <c r="F15468" t="s">
        <v>16937</v>
      </c>
      <c r="G15468" t="s">
        <v>31</v>
      </c>
      <c r="H15468" t="s">
        <v>46</v>
      </c>
      <c r="I15468" t="s">
        <v>24419</v>
      </c>
      <c r="K15468"/>
      <c r="L15468" t="s">
        <v>24420</v>
      </c>
      <c r="M15468" t="s">
        <v>21125</v>
      </c>
      <c r="N15468">
        <v>3</v>
      </c>
      <c r="O15468" t="s">
        <v>24421</v>
      </c>
      <c r="P15468" t="s">
        <v>20366</v>
      </c>
      <c r="Q15468" t="s">
        <v>24422</v>
      </c>
      <c r="S15468" t="s">
        <v>20368</v>
      </c>
    </row>
    <row r="15469" spans="1:19" hidden="1" x14ac:dyDescent="0.2">
      <c r="A15469">
        <v>3231</v>
      </c>
      <c r="B15469" t="s">
        <v>9463</v>
      </c>
      <c r="C15469" t="s">
        <v>20452</v>
      </c>
      <c r="D15469">
        <v>8.14</v>
      </c>
      <c r="E15469">
        <v>20</v>
      </c>
      <c r="F15469" t="s">
        <v>16937</v>
      </c>
      <c r="G15469" t="s">
        <v>31</v>
      </c>
      <c r="H15469" t="s">
        <v>46</v>
      </c>
      <c r="I15469" t="s">
        <v>24419</v>
      </c>
      <c r="K15469"/>
      <c r="L15469" t="s">
        <v>24420</v>
      </c>
      <c r="M15469" t="s">
        <v>21125</v>
      </c>
      <c r="N15469">
        <v>3</v>
      </c>
      <c r="O15469" t="s">
        <v>24421</v>
      </c>
      <c r="P15469" t="s">
        <v>20366</v>
      </c>
      <c r="Q15469" t="s">
        <v>24422</v>
      </c>
      <c r="S15469" t="s">
        <v>20368</v>
      </c>
    </row>
    <row r="15470" spans="1:19" hidden="1" x14ac:dyDescent="0.2">
      <c r="A15470">
        <v>3231</v>
      </c>
      <c r="B15470" t="s">
        <v>9463</v>
      </c>
      <c r="C15470" t="s">
        <v>105</v>
      </c>
      <c r="D15470">
        <v>2.5</v>
      </c>
      <c r="E15470">
        <v>25</v>
      </c>
      <c r="F15470" t="s">
        <v>24423</v>
      </c>
      <c r="G15470" t="s">
        <v>55</v>
      </c>
      <c r="H15470" t="s">
        <v>46</v>
      </c>
      <c r="I15470" t="s">
        <v>24424</v>
      </c>
      <c r="K15470"/>
      <c r="L15470" t="s">
        <v>24420</v>
      </c>
      <c r="M15470" t="s">
        <v>21125</v>
      </c>
      <c r="N15470">
        <v>3</v>
      </c>
      <c r="O15470" t="s">
        <v>24421</v>
      </c>
      <c r="P15470" t="s">
        <v>20366</v>
      </c>
      <c r="Q15470" t="s">
        <v>24422</v>
      </c>
      <c r="S15470" t="s">
        <v>20368</v>
      </c>
    </row>
    <row r="15471" spans="1:19" hidden="1" x14ac:dyDescent="0.2">
      <c r="A15471">
        <v>3231</v>
      </c>
      <c r="B15471" t="s">
        <v>9463</v>
      </c>
      <c r="C15471" t="s">
        <v>20452</v>
      </c>
      <c r="D15471">
        <v>8.11</v>
      </c>
      <c r="E15471">
        <v>25</v>
      </c>
      <c r="F15471" t="s">
        <v>24423</v>
      </c>
      <c r="G15471" t="s">
        <v>55</v>
      </c>
      <c r="H15471" t="s">
        <v>46</v>
      </c>
      <c r="I15471" t="s">
        <v>24424</v>
      </c>
      <c r="K15471"/>
      <c r="L15471" t="s">
        <v>24420</v>
      </c>
      <c r="M15471" t="s">
        <v>21125</v>
      </c>
      <c r="N15471">
        <v>3</v>
      </c>
      <c r="O15471" t="s">
        <v>24421</v>
      </c>
      <c r="P15471" t="s">
        <v>20366</v>
      </c>
      <c r="Q15471" t="s">
        <v>24422</v>
      </c>
      <c r="S15471" t="s">
        <v>20368</v>
      </c>
    </row>
    <row r="15472" spans="1:19" hidden="1" x14ac:dyDescent="0.2">
      <c r="A15472">
        <v>3231</v>
      </c>
      <c r="B15472" t="s">
        <v>9463</v>
      </c>
      <c r="C15472" t="s">
        <v>21191</v>
      </c>
      <c r="D15472">
        <v>1.99</v>
      </c>
      <c r="F15472" t="s">
        <v>24423</v>
      </c>
      <c r="I15472" t="s">
        <v>386</v>
      </c>
      <c r="K15472"/>
      <c r="L15472" t="s">
        <v>24420</v>
      </c>
      <c r="M15472" t="s">
        <v>21125</v>
      </c>
      <c r="N15472">
        <v>3</v>
      </c>
      <c r="O15472" t="s">
        <v>24421</v>
      </c>
      <c r="P15472" t="s">
        <v>20366</v>
      </c>
      <c r="Q15472" t="s">
        <v>24422</v>
      </c>
      <c r="S15472" t="s">
        <v>20368</v>
      </c>
    </row>
    <row r="15473" spans="1:19" hidden="1" x14ac:dyDescent="0.2">
      <c r="A15473">
        <v>3231</v>
      </c>
      <c r="B15473" t="s">
        <v>9463</v>
      </c>
      <c r="C15473" t="s">
        <v>24425</v>
      </c>
      <c r="D15473">
        <v>8.41</v>
      </c>
      <c r="F15473" t="s">
        <v>24423</v>
      </c>
      <c r="I15473" t="s">
        <v>386</v>
      </c>
      <c r="K15473"/>
      <c r="L15473" t="s">
        <v>24420</v>
      </c>
      <c r="M15473" t="s">
        <v>21125</v>
      </c>
      <c r="N15473">
        <v>3</v>
      </c>
      <c r="O15473" t="s">
        <v>24421</v>
      </c>
      <c r="P15473" t="s">
        <v>20366</v>
      </c>
      <c r="Q15473" t="s">
        <v>24422</v>
      </c>
      <c r="S15473" t="s">
        <v>20368</v>
      </c>
    </row>
    <row r="15474" spans="1:19" hidden="1" x14ac:dyDescent="0.2">
      <c r="A15474">
        <v>3232</v>
      </c>
      <c r="B15474" t="s">
        <v>24426</v>
      </c>
      <c r="C15474" t="s">
        <v>105</v>
      </c>
      <c r="D15474">
        <v>3.3</v>
      </c>
      <c r="E15474">
        <v>25</v>
      </c>
      <c r="F15474" t="s">
        <v>21098</v>
      </c>
      <c r="G15474" t="s">
        <v>55</v>
      </c>
      <c r="H15474" t="s">
        <v>23</v>
      </c>
      <c r="I15474" t="s">
        <v>24427</v>
      </c>
      <c r="K15474"/>
      <c r="L15474" t="s">
        <v>24428</v>
      </c>
      <c r="M15474" t="s">
        <v>20719</v>
      </c>
      <c r="N15474">
        <v>3</v>
      </c>
      <c r="P15474" t="s">
        <v>20366</v>
      </c>
      <c r="Q15474" t="s">
        <v>24429</v>
      </c>
      <c r="S15474" t="s">
        <v>20368</v>
      </c>
    </row>
    <row r="15475" spans="1:19" hidden="1" x14ac:dyDescent="0.2">
      <c r="A15475">
        <v>3233</v>
      </c>
      <c r="B15475" t="s">
        <v>24430</v>
      </c>
      <c r="C15475" t="s">
        <v>105</v>
      </c>
      <c r="D15475">
        <v>9.24</v>
      </c>
      <c r="E15475">
        <v>20</v>
      </c>
      <c r="G15475" t="s">
        <v>189</v>
      </c>
      <c r="I15475" t="s">
        <v>7766</v>
      </c>
      <c r="K15475"/>
      <c r="L15475" t="s">
        <v>24431</v>
      </c>
      <c r="M15475" t="s">
        <v>10986</v>
      </c>
      <c r="N15475">
        <v>3</v>
      </c>
      <c r="P15475" t="s">
        <v>20366</v>
      </c>
      <c r="Q15475" t="s">
        <v>24432</v>
      </c>
      <c r="S15475" t="s">
        <v>20368</v>
      </c>
    </row>
    <row r="15476" spans="1:19" hidden="1" x14ac:dyDescent="0.2">
      <c r="A15476">
        <v>3235</v>
      </c>
      <c r="B15476" t="s">
        <v>24433</v>
      </c>
      <c r="C15476" t="s">
        <v>105</v>
      </c>
      <c r="D15476">
        <v>5.84</v>
      </c>
      <c r="E15476">
        <v>20</v>
      </c>
      <c r="F15476" t="s">
        <v>6351</v>
      </c>
      <c r="G15476" t="s">
        <v>55</v>
      </c>
      <c r="H15476" t="s">
        <v>46</v>
      </c>
      <c r="I15476" t="s">
        <v>10106</v>
      </c>
      <c r="K15476"/>
      <c r="L15476" t="s">
        <v>24434</v>
      </c>
      <c r="M15476" t="s">
        <v>10986</v>
      </c>
      <c r="N15476">
        <v>3</v>
      </c>
      <c r="P15476" t="s">
        <v>20366</v>
      </c>
      <c r="Q15476" t="s">
        <v>24435</v>
      </c>
      <c r="S15476" t="s">
        <v>20368</v>
      </c>
    </row>
    <row r="15477" spans="1:19" hidden="1" x14ac:dyDescent="0.2">
      <c r="A15477">
        <v>3237</v>
      </c>
      <c r="B15477" t="s">
        <v>24436</v>
      </c>
      <c r="C15477" t="s">
        <v>105</v>
      </c>
      <c r="D15477">
        <v>2.91</v>
      </c>
      <c r="E15477">
        <v>21</v>
      </c>
      <c r="F15477" t="s">
        <v>24437</v>
      </c>
      <c r="G15477" t="s">
        <v>31</v>
      </c>
      <c r="H15477" t="s">
        <v>23</v>
      </c>
      <c r="I15477" t="s">
        <v>22033</v>
      </c>
      <c r="K15477"/>
      <c r="L15477" t="s">
        <v>24438</v>
      </c>
      <c r="M15477" t="s">
        <v>26</v>
      </c>
      <c r="N15477">
        <v>2</v>
      </c>
      <c r="O15477" t="s">
        <v>24439</v>
      </c>
      <c r="P15477" t="s">
        <v>20366</v>
      </c>
      <c r="Q15477" t="s">
        <v>24440</v>
      </c>
      <c r="S15477" t="s">
        <v>20368</v>
      </c>
    </row>
    <row r="15478" spans="1:19" hidden="1" x14ac:dyDescent="0.2">
      <c r="A15478">
        <v>3237</v>
      </c>
      <c r="B15478" t="s">
        <v>24436</v>
      </c>
      <c r="C15478" t="s">
        <v>105</v>
      </c>
      <c r="D15478">
        <v>2.73</v>
      </c>
      <c r="E15478" t="s">
        <v>22037</v>
      </c>
      <c r="F15478" t="s">
        <v>22038</v>
      </c>
      <c r="G15478" t="s">
        <v>189</v>
      </c>
      <c r="H15478" t="s">
        <v>23</v>
      </c>
      <c r="I15478" t="s">
        <v>22033</v>
      </c>
      <c r="K15478"/>
      <c r="L15478" t="s">
        <v>24438</v>
      </c>
      <c r="M15478" t="s">
        <v>26</v>
      </c>
      <c r="N15478">
        <v>2</v>
      </c>
      <c r="O15478" t="s">
        <v>24439</v>
      </c>
      <c r="P15478" t="s">
        <v>20366</v>
      </c>
      <c r="Q15478" t="s">
        <v>24440</v>
      </c>
      <c r="S15478" t="s">
        <v>20368</v>
      </c>
    </row>
    <row r="15479" spans="1:19" hidden="1" x14ac:dyDescent="0.2">
      <c r="A15479">
        <v>3238</v>
      </c>
      <c r="B15479" t="s">
        <v>24441</v>
      </c>
      <c r="C15479" t="s">
        <v>105</v>
      </c>
      <c r="D15479">
        <v>9.24</v>
      </c>
      <c r="E15479">
        <v>25</v>
      </c>
      <c r="F15479" t="s">
        <v>218</v>
      </c>
      <c r="G15479" t="s">
        <v>22394</v>
      </c>
      <c r="H15479" t="s">
        <v>23</v>
      </c>
      <c r="I15479" t="s">
        <v>19984</v>
      </c>
      <c r="J15479" t="s">
        <v>20874</v>
      </c>
      <c r="K15479"/>
      <c r="L15479" t="s">
        <v>24442</v>
      </c>
      <c r="M15479" t="s">
        <v>26</v>
      </c>
      <c r="N15479">
        <v>2</v>
      </c>
      <c r="P15479" t="s">
        <v>20366</v>
      </c>
      <c r="Q15479" t="s">
        <v>24443</v>
      </c>
      <c r="S15479" t="s">
        <v>20368</v>
      </c>
    </row>
    <row r="15480" spans="1:19" hidden="1" x14ac:dyDescent="0.2">
      <c r="A15480">
        <v>3239</v>
      </c>
      <c r="B15480" t="s">
        <v>24444</v>
      </c>
      <c r="C15480" t="s">
        <v>105</v>
      </c>
      <c r="D15480">
        <v>7.2</v>
      </c>
      <c r="E15480" t="s">
        <v>20203</v>
      </c>
      <c r="F15480" t="s">
        <v>24445</v>
      </c>
      <c r="G15480" t="s">
        <v>55</v>
      </c>
      <c r="H15480" t="s">
        <v>23</v>
      </c>
      <c r="I15480" t="s">
        <v>20754</v>
      </c>
      <c r="K15480"/>
      <c r="L15480" t="s">
        <v>24446</v>
      </c>
      <c r="M15480" t="s">
        <v>26</v>
      </c>
      <c r="N15480">
        <v>2</v>
      </c>
      <c r="P15480" t="s">
        <v>20366</v>
      </c>
      <c r="Q15480" t="s">
        <v>24447</v>
      </c>
      <c r="S15480" t="s">
        <v>20368</v>
      </c>
    </row>
    <row r="15481" spans="1:19" hidden="1" x14ac:dyDescent="0.2">
      <c r="A15481">
        <v>3242</v>
      </c>
      <c r="B15481" t="s">
        <v>24448</v>
      </c>
      <c r="C15481" t="s">
        <v>20452</v>
      </c>
      <c r="D15481">
        <v>5.7</v>
      </c>
      <c r="E15481">
        <v>25</v>
      </c>
      <c r="G15481" t="s">
        <v>55</v>
      </c>
      <c r="H15481" t="s">
        <v>23</v>
      </c>
      <c r="I15481" t="s">
        <v>9606</v>
      </c>
      <c r="K15481"/>
      <c r="L15481" t="s">
        <v>24449</v>
      </c>
      <c r="M15481" t="s">
        <v>26</v>
      </c>
      <c r="N15481">
        <v>2</v>
      </c>
      <c r="P15481" t="s">
        <v>20366</v>
      </c>
      <c r="Q15481" t="s">
        <v>24450</v>
      </c>
      <c r="S15481" t="s">
        <v>20368</v>
      </c>
    </row>
    <row r="15482" spans="1:19" hidden="1" x14ac:dyDescent="0.2">
      <c r="A15482">
        <v>3242</v>
      </c>
      <c r="B15482" t="s">
        <v>24448</v>
      </c>
      <c r="C15482" t="s">
        <v>20441</v>
      </c>
      <c r="D15482">
        <v>9.5</v>
      </c>
      <c r="E15482">
        <v>25</v>
      </c>
      <c r="G15482" t="s">
        <v>55</v>
      </c>
      <c r="H15482" t="s">
        <v>23</v>
      </c>
      <c r="I15482" t="s">
        <v>9606</v>
      </c>
      <c r="K15482"/>
      <c r="L15482" t="s">
        <v>24449</v>
      </c>
      <c r="M15482" t="s">
        <v>26</v>
      </c>
      <c r="N15482">
        <v>2</v>
      </c>
      <c r="P15482" t="s">
        <v>20366</v>
      </c>
      <c r="Q15482" t="s">
        <v>24450</v>
      </c>
      <c r="S15482" t="s">
        <v>20368</v>
      </c>
    </row>
    <row r="15483" spans="1:19" hidden="1" x14ac:dyDescent="0.2">
      <c r="A15483">
        <v>3245</v>
      </c>
      <c r="B15483" t="s">
        <v>24451</v>
      </c>
      <c r="C15483" t="s">
        <v>105</v>
      </c>
      <c r="D15483">
        <v>7.93</v>
      </c>
      <c r="F15483" t="s">
        <v>24452</v>
      </c>
      <c r="G15483" t="s">
        <v>55</v>
      </c>
      <c r="H15483" t="s">
        <v>23</v>
      </c>
      <c r="I15483" t="s">
        <v>21256</v>
      </c>
      <c r="K15483"/>
      <c r="L15483" t="s">
        <v>24453</v>
      </c>
      <c r="M15483" t="s">
        <v>21258</v>
      </c>
      <c r="N15483">
        <v>2</v>
      </c>
      <c r="O15483" t="s">
        <v>24454</v>
      </c>
      <c r="P15483" t="s">
        <v>20366</v>
      </c>
      <c r="Q15483" t="s">
        <v>24455</v>
      </c>
      <c r="S15483" t="s">
        <v>20368</v>
      </c>
    </row>
    <row r="15484" spans="1:19" hidden="1" x14ac:dyDescent="0.2">
      <c r="A15484">
        <v>3246</v>
      </c>
      <c r="B15484" t="s">
        <v>24456</v>
      </c>
      <c r="C15484" t="s">
        <v>105</v>
      </c>
      <c r="D15484">
        <v>3.26</v>
      </c>
      <c r="E15484">
        <v>20</v>
      </c>
      <c r="F15484" t="s">
        <v>22085</v>
      </c>
      <c r="G15484" t="s">
        <v>58</v>
      </c>
      <c r="H15484" t="s">
        <v>46</v>
      </c>
      <c r="I15484" t="s">
        <v>6299</v>
      </c>
      <c r="K15484"/>
      <c r="L15484" t="s">
        <v>24457</v>
      </c>
      <c r="M15484" t="s">
        <v>10986</v>
      </c>
      <c r="N15484">
        <v>3</v>
      </c>
      <c r="P15484" t="s">
        <v>20366</v>
      </c>
      <c r="Q15484" t="s">
        <v>24458</v>
      </c>
      <c r="S15484" t="s">
        <v>20368</v>
      </c>
    </row>
    <row r="15485" spans="1:19" hidden="1" x14ac:dyDescent="0.2">
      <c r="A15485">
        <v>3247</v>
      </c>
      <c r="B15485" t="s">
        <v>24459</v>
      </c>
      <c r="C15485" t="s">
        <v>105</v>
      </c>
      <c r="D15485">
        <v>2.4</v>
      </c>
      <c r="E15485">
        <v>17</v>
      </c>
      <c r="F15485" t="s">
        <v>62</v>
      </c>
      <c r="G15485" t="s">
        <v>55</v>
      </c>
      <c r="H15485" t="s">
        <v>23</v>
      </c>
      <c r="I15485" t="s">
        <v>24416</v>
      </c>
      <c r="K15485"/>
      <c r="L15485" t="s">
        <v>24460</v>
      </c>
      <c r="M15485" t="s">
        <v>20396</v>
      </c>
      <c r="N15485">
        <v>4</v>
      </c>
      <c r="P15485" t="s">
        <v>20366</v>
      </c>
      <c r="Q15485" t="s">
        <v>24461</v>
      </c>
      <c r="S15485" t="s">
        <v>20368</v>
      </c>
    </row>
    <row r="15486" spans="1:19" hidden="1" x14ac:dyDescent="0.2">
      <c r="A15486">
        <v>3247</v>
      </c>
      <c r="B15486" t="s">
        <v>24459</v>
      </c>
      <c r="C15486" t="s">
        <v>20452</v>
      </c>
      <c r="D15486">
        <v>8.1999999999999993</v>
      </c>
      <c r="E15486">
        <v>17</v>
      </c>
      <c r="F15486" t="s">
        <v>62</v>
      </c>
      <c r="G15486" t="s">
        <v>55</v>
      </c>
      <c r="H15486" t="s">
        <v>23</v>
      </c>
      <c r="I15486" t="s">
        <v>24416</v>
      </c>
      <c r="K15486"/>
      <c r="L15486" t="s">
        <v>24460</v>
      </c>
      <c r="M15486" t="s">
        <v>20396</v>
      </c>
      <c r="N15486">
        <v>4</v>
      </c>
      <c r="P15486" t="s">
        <v>20366</v>
      </c>
      <c r="Q15486" t="s">
        <v>24461</v>
      </c>
      <c r="S15486" t="s">
        <v>20368</v>
      </c>
    </row>
    <row r="15487" spans="1:19" hidden="1" x14ac:dyDescent="0.2">
      <c r="A15487">
        <v>3247</v>
      </c>
      <c r="B15487" t="s">
        <v>24459</v>
      </c>
      <c r="C15487" t="s">
        <v>105</v>
      </c>
      <c r="D15487">
        <v>2.6</v>
      </c>
      <c r="E15487" t="s">
        <v>363</v>
      </c>
      <c r="F15487" t="s">
        <v>62</v>
      </c>
      <c r="G15487" t="s">
        <v>55</v>
      </c>
      <c r="H15487" t="s">
        <v>23</v>
      </c>
      <c r="I15487" t="s">
        <v>3077</v>
      </c>
      <c r="K15487"/>
      <c r="L15487" t="s">
        <v>24460</v>
      </c>
      <c r="M15487" t="s">
        <v>20396</v>
      </c>
      <c r="N15487">
        <v>4</v>
      </c>
      <c r="P15487" t="s">
        <v>20366</v>
      </c>
      <c r="Q15487" t="s">
        <v>24461</v>
      </c>
      <c r="S15487" t="s">
        <v>20368</v>
      </c>
    </row>
    <row r="15488" spans="1:19" hidden="1" x14ac:dyDescent="0.2">
      <c r="A15488">
        <v>3247</v>
      </c>
      <c r="B15488" t="s">
        <v>24459</v>
      </c>
      <c r="C15488" t="s">
        <v>20452</v>
      </c>
      <c r="D15488">
        <v>7.9</v>
      </c>
      <c r="E15488" t="s">
        <v>363</v>
      </c>
      <c r="F15488" t="s">
        <v>62</v>
      </c>
      <c r="G15488" t="s">
        <v>55</v>
      </c>
      <c r="H15488" t="s">
        <v>23</v>
      </c>
      <c r="I15488" t="s">
        <v>3077</v>
      </c>
      <c r="K15488"/>
      <c r="L15488" t="s">
        <v>24460</v>
      </c>
      <c r="M15488" t="s">
        <v>20396</v>
      </c>
      <c r="N15488">
        <v>4</v>
      </c>
      <c r="P15488" t="s">
        <v>20366</v>
      </c>
      <c r="Q15488" t="s">
        <v>24461</v>
      </c>
      <c r="S15488" t="s">
        <v>20368</v>
      </c>
    </row>
    <row r="15489" spans="1:19" hidden="1" x14ac:dyDescent="0.2">
      <c r="A15489">
        <v>3248</v>
      </c>
      <c r="B15489" t="s">
        <v>24462</v>
      </c>
      <c r="C15489" t="s">
        <v>105</v>
      </c>
      <c r="D15489">
        <v>1.59</v>
      </c>
      <c r="E15489">
        <v>25</v>
      </c>
      <c r="F15489" t="s">
        <v>24463</v>
      </c>
      <c r="G15489" t="s">
        <v>55</v>
      </c>
      <c r="H15489" t="s">
        <v>23</v>
      </c>
      <c r="I15489" t="s">
        <v>20462</v>
      </c>
      <c r="K15489"/>
      <c r="L15489" t="s">
        <v>24464</v>
      </c>
      <c r="M15489" t="s">
        <v>20396</v>
      </c>
      <c r="N15489">
        <v>4</v>
      </c>
      <c r="P15489" t="s">
        <v>20366</v>
      </c>
      <c r="Q15489" t="s">
        <v>24465</v>
      </c>
      <c r="S15489" t="s">
        <v>20368</v>
      </c>
    </row>
    <row r="15490" spans="1:19" hidden="1" x14ac:dyDescent="0.2">
      <c r="A15490">
        <v>3248</v>
      </c>
      <c r="B15490" t="s">
        <v>24462</v>
      </c>
      <c r="C15490" t="s">
        <v>105</v>
      </c>
      <c r="D15490">
        <v>1.52</v>
      </c>
      <c r="E15490" t="s">
        <v>363</v>
      </c>
      <c r="F15490" t="s">
        <v>22073</v>
      </c>
      <c r="G15490" t="s">
        <v>55</v>
      </c>
      <c r="H15490" t="s">
        <v>23</v>
      </c>
      <c r="I15490" t="s">
        <v>20792</v>
      </c>
      <c r="K15490"/>
      <c r="L15490" t="s">
        <v>24464</v>
      </c>
      <c r="M15490" t="s">
        <v>20396</v>
      </c>
      <c r="N15490">
        <v>4</v>
      </c>
      <c r="P15490" t="s">
        <v>20366</v>
      </c>
      <c r="Q15490" t="s">
        <v>24465</v>
      </c>
      <c r="S15490" t="s">
        <v>20368</v>
      </c>
    </row>
    <row r="15491" spans="1:19" hidden="1" x14ac:dyDescent="0.2">
      <c r="A15491">
        <v>3248</v>
      </c>
      <c r="B15491" t="s">
        <v>24462</v>
      </c>
      <c r="C15491" t="s">
        <v>105</v>
      </c>
      <c r="D15491">
        <v>1.52</v>
      </c>
      <c r="E15491">
        <v>20</v>
      </c>
      <c r="F15491" t="s">
        <v>20807</v>
      </c>
      <c r="G15491" t="s">
        <v>189</v>
      </c>
      <c r="I15491" t="s">
        <v>5690</v>
      </c>
      <c r="K15491"/>
      <c r="L15491" t="s">
        <v>24464</v>
      </c>
      <c r="M15491" t="s">
        <v>20396</v>
      </c>
      <c r="N15491">
        <v>4</v>
      </c>
      <c r="P15491" t="s">
        <v>20366</v>
      </c>
      <c r="Q15491" t="s">
        <v>24465</v>
      </c>
      <c r="S15491" t="s">
        <v>20368</v>
      </c>
    </row>
    <row r="15492" spans="1:19" hidden="1" x14ac:dyDescent="0.2">
      <c r="A15492">
        <v>3249</v>
      </c>
      <c r="B15492" t="s">
        <v>24466</v>
      </c>
      <c r="C15492" t="s">
        <v>105</v>
      </c>
      <c r="D15492">
        <v>1.64</v>
      </c>
      <c r="E15492">
        <v>20</v>
      </c>
      <c r="F15492" t="s">
        <v>20848</v>
      </c>
      <c r="G15492" t="s">
        <v>55</v>
      </c>
      <c r="H15492" t="s">
        <v>23</v>
      </c>
      <c r="I15492" t="s">
        <v>24467</v>
      </c>
      <c r="K15492"/>
      <c r="L15492" t="s">
        <v>24468</v>
      </c>
      <c r="M15492" t="s">
        <v>26</v>
      </c>
      <c r="N15492">
        <v>2</v>
      </c>
      <c r="P15492" t="s">
        <v>20366</v>
      </c>
      <c r="Q15492" t="s">
        <v>24469</v>
      </c>
      <c r="S15492" t="s">
        <v>20368</v>
      </c>
    </row>
    <row r="15493" spans="1:19" hidden="1" x14ac:dyDescent="0.2">
      <c r="A15493">
        <v>3253</v>
      </c>
      <c r="B15493" t="s">
        <v>24470</v>
      </c>
      <c r="C15493" t="s">
        <v>105</v>
      </c>
      <c r="D15493">
        <v>-0.7</v>
      </c>
      <c r="E15493" t="s">
        <v>363</v>
      </c>
      <c r="F15493" t="s">
        <v>24471</v>
      </c>
      <c r="G15493" t="s">
        <v>75</v>
      </c>
      <c r="H15493" t="s">
        <v>23</v>
      </c>
      <c r="I15493" t="s">
        <v>8675</v>
      </c>
      <c r="K15493"/>
      <c r="L15493" t="s">
        <v>24472</v>
      </c>
      <c r="M15493" t="s">
        <v>26</v>
      </c>
      <c r="N15493">
        <v>2</v>
      </c>
      <c r="P15493" t="s">
        <v>20366</v>
      </c>
      <c r="Q15493" t="s">
        <v>24473</v>
      </c>
      <c r="S15493" t="s">
        <v>20368</v>
      </c>
    </row>
    <row r="15494" spans="1:19" hidden="1" x14ac:dyDescent="0.2">
      <c r="A15494">
        <v>3254</v>
      </c>
      <c r="B15494" t="s">
        <v>24474</v>
      </c>
      <c r="C15494" t="s">
        <v>105</v>
      </c>
      <c r="D15494">
        <v>-0.2</v>
      </c>
      <c r="E15494" t="s">
        <v>363</v>
      </c>
      <c r="F15494" t="s">
        <v>24471</v>
      </c>
      <c r="G15494" t="s">
        <v>75</v>
      </c>
      <c r="H15494" t="s">
        <v>23</v>
      </c>
      <c r="I15494" t="s">
        <v>8675</v>
      </c>
      <c r="K15494"/>
      <c r="L15494" t="s">
        <v>24475</v>
      </c>
      <c r="M15494" t="s">
        <v>26</v>
      </c>
      <c r="N15494">
        <v>2</v>
      </c>
      <c r="P15494" t="s">
        <v>20366</v>
      </c>
      <c r="Q15494" t="s">
        <v>24476</v>
      </c>
      <c r="S15494" t="s">
        <v>20368</v>
      </c>
    </row>
    <row r="15495" spans="1:19" hidden="1" x14ac:dyDescent="0.2">
      <c r="A15495">
        <v>3255</v>
      </c>
      <c r="B15495" t="s">
        <v>24477</v>
      </c>
      <c r="C15495" t="s">
        <v>105</v>
      </c>
      <c r="D15495">
        <v>-0.05</v>
      </c>
      <c r="E15495" t="s">
        <v>363</v>
      </c>
      <c r="F15495" t="s">
        <v>24471</v>
      </c>
      <c r="G15495" t="s">
        <v>75</v>
      </c>
      <c r="H15495" t="s">
        <v>23</v>
      </c>
      <c r="I15495" t="s">
        <v>8675</v>
      </c>
      <c r="K15495"/>
      <c r="L15495" t="s">
        <v>24478</v>
      </c>
      <c r="M15495" t="s">
        <v>26</v>
      </c>
      <c r="N15495">
        <v>2</v>
      </c>
      <c r="P15495" t="s">
        <v>20366</v>
      </c>
      <c r="Q15495" t="s">
        <v>24479</v>
      </c>
      <c r="S15495" t="s">
        <v>20368</v>
      </c>
    </row>
    <row r="15496" spans="1:19" hidden="1" x14ac:dyDescent="0.2">
      <c r="A15496">
        <v>3256</v>
      </c>
      <c r="B15496" t="s">
        <v>24480</v>
      </c>
      <c r="C15496" t="s">
        <v>105</v>
      </c>
      <c r="D15496">
        <v>0.15</v>
      </c>
      <c r="E15496" t="s">
        <v>363</v>
      </c>
      <c r="F15496" t="s">
        <v>24481</v>
      </c>
      <c r="G15496" t="s">
        <v>75</v>
      </c>
      <c r="H15496" t="s">
        <v>23</v>
      </c>
      <c r="I15496" t="s">
        <v>8675</v>
      </c>
      <c r="K15496"/>
      <c r="L15496" t="s">
        <v>24482</v>
      </c>
      <c r="M15496" t="s">
        <v>26</v>
      </c>
      <c r="N15496">
        <v>2</v>
      </c>
      <c r="P15496" t="s">
        <v>20366</v>
      </c>
      <c r="Q15496" t="s">
        <v>24483</v>
      </c>
      <c r="S15496" t="s">
        <v>20368</v>
      </c>
    </row>
    <row r="15497" spans="1:19" hidden="1" x14ac:dyDescent="0.2">
      <c r="A15497">
        <v>3257</v>
      </c>
      <c r="B15497" t="s">
        <v>24484</v>
      </c>
      <c r="C15497" t="s">
        <v>105</v>
      </c>
      <c r="D15497">
        <v>1.1299999999999999</v>
      </c>
      <c r="E15497" t="s">
        <v>10834</v>
      </c>
      <c r="F15497" t="s">
        <v>23475</v>
      </c>
      <c r="G15497" t="s">
        <v>31</v>
      </c>
      <c r="H15497" t="s">
        <v>23</v>
      </c>
      <c r="I15497" t="s">
        <v>8675</v>
      </c>
      <c r="K15497"/>
      <c r="L15497" t="s">
        <v>24485</v>
      </c>
      <c r="M15497" t="s">
        <v>26</v>
      </c>
      <c r="N15497">
        <v>2</v>
      </c>
      <c r="P15497" t="s">
        <v>20366</v>
      </c>
      <c r="Q15497" t="s">
        <v>24486</v>
      </c>
      <c r="S15497" t="s">
        <v>20368</v>
      </c>
    </row>
    <row r="15498" spans="1:19" hidden="1" x14ac:dyDescent="0.2">
      <c r="A15498">
        <v>3259</v>
      </c>
      <c r="B15498" t="s">
        <v>24487</v>
      </c>
      <c r="C15498" t="s">
        <v>105</v>
      </c>
      <c r="D15498" t="s">
        <v>24488</v>
      </c>
      <c r="G15498" t="s">
        <v>31</v>
      </c>
      <c r="H15498" t="s">
        <v>23</v>
      </c>
      <c r="I15498" t="s">
        <v>308</v>
      </c>
      <c r="K15498"/>
      <c r="L15498" t="s">
        <v>24489</v>
      </c>
      <c r="M15498" t="s">
        <v>26</v>
      </c>
      <c r="N15498">
        <v>2</v>
      </c>
      <c r="P15498" t="s">
        <v>20366</v>
      </c>
      <c r="Q15498" t="s">
        <v>24490</v>
      </c>
      <c r="S15498" t="s">
        <v>20368</v>
      </c>
    </row>
    <row r="15499" spans="1:19" hidden="1" x14ac:dyDescent="0.2">
      <c r="A15499">
        <v>3259</v>
      </c>
      <c r="B15499" t="s">
        <v>24487</v>
      </c>
      <c r="C15499" t="s">
        <v>20452</v>
      </c>
      <c r="D15499">
        <v>10.9</v>
      </c>
      <c r="G15499" t="s">
        <v>31</v>
      </c>
      <c r="H15499" t="s">
        <v>23</v>
      </c>
      <c r="I15499" t="s">
        <v>308</v>
      </c>
      <c r="K15499"/>
      <c r="L15499" t="s">
        <v>24489</v>
      </c>
      <c r="M15499" t="s">
        <v>26</v>
      </c>
      <c r="N15499">
        <v>2</v>
      </c>
      <c r="P15499" t="s">
        <v>20366</v>
      </c>
      <c r="Q15499" t="s">
        <v>24490</v>
      </c>
      <c r="S15499" t="s">
        <v>20368</v>
      </c>
    </row>
    <row r="15500" spans="1:19" hidden="1" x14ac:dyDescent="0.2">
      <c r="A15500">
        <v>3260</v>
      </c>
      <c r="B15500" t="s">
        <v>24491</v>
      </c>
      <c r="C15500" t="s">
        <v>105</v>
      </c>
      <c r="D15500">
        <v>6.21</v>
      </c>
      <c r="E15500">
        <v>25</v>
      </c>
      <c r="F15500" t="s">
        <v>1546</v>
      </c>
      <c r="G15500" t="s">
        <v>55</v>
      </c>
      <c r="H15500" t="s">
        <v>46</v>
      </c>
      <c r="I15500" t="s">
        <v>2737</v>
      </c>
      <c r="K15500"/>
      <c r="L15500" t="s">
        <v>24492</v>
      </c>
      <c r="M15500" t="s">
        <v>20396</v>
      </c>
      <c r="N15500">
        <v>4</v>
      </c>
      <c r="P15500" t="s">
        <v>20366</v>
      </c>
      <c r="Q15500" t="s">
        <v>24493</v>
      </c>
      <c r="S15500" t="s">
        <v>20368</v>
      </c>
    </row>
    <row r="15501" spans="1:19" hidden="1" x14ac:dyDescent="0.2">
      <c r="A15501">
        <v>3261</v>
      </c>
      <c r="B15501" t="s">
        <v>24494</v>
      </c>
      <c r="C15501" t="s">
        <v>105</v>
      </c>
      <c r="D15501">
        <v>3.5489999999999999</v>
      </c>
      <c r="E15501">
        <v>25</v>
      </c>
      <c r="F15501" t="s">
        <v>21685</v>
      </c>
      <c r="G15501" t="s">
        <v>23125</v>
      </c>
      <c r="H15501" t="s">
        <v>46</v>
      </c>
      <c r="I15501" t="s">
        <v>4636</v>
      </c>
      <c r="K15501"/>
      <c r="L15501" t="s">
        <v>24495</v>
      </c>
      <c r="M15501" t="s">
        <v>20396</v>
      </c>
      <c r="N15501">
        <v>4</v>
      </c>
      <c r="P15501" t="s">
        <v>20366</v>
      </c>
      <c r="Q15501" t="s">
        <v>24496</v>
      </c>
      <c r="S15501" t="s">
        <v>20368</v>
      </c>
    </row>
    <row r="15502" spans="1:19" hidden="1" x14ac:dyDescent="0.2">
      <c r="A15502">
        <v>3261</v>
      </c>
      <c r="B15502" t="s">
        <v>24494</v>
      </c>
      <c r="C15502" t="s">
        <v>105</v>
      </c>
      <c r="D15502">
        <v>3.56</v>
      </c>
      <c r="E15502">
        <v>25</v>
      </c>
      <c r="F15502" t="s">
        <v>24497</v>
      </c>
      <c r="G15502" t="s">
        <v>55</v>
      </c>
      <c r="H15502" t="s">
        <v>46</v>
      </c>
      <c r="I15502" t="s">
        <v>2737</v>
      </c>
      <c r="K15502"/>
      <c r="L15502" t="s">
        <v>24495</v>
      </c>
      <c r="M15502" t="s">
        <v>20396</v>
      </c>
      <c r="N15502">
        <v>4</v>
      </c>
      <c r="P15502" t="s">
        <v>20366</v>
      </c>
      <c r="Q15502" t="s">
        <v>24496</v>
      </c>
      <c r="S15502" t="s">
        <v>20368</v>
      </c>
    </row>
    <row r="15503" spans="1:19" x14ac:dyDescent="0.2">
      <c r="A15503">
        <v>3262</v>
      </c>
      <c r="B15503" t="s">
        <v>24498</v>
      </c>
      <c r="C15503" t="s">
        <v>105</v>
      </c>
      <c r="D15503">
        <v>4.7080000000000002</v>
      </c>
      <c r="E15503">
        <v>25</v>
      </c>
      <c r="F15503" t="s">
        <v>21925</v>
      </c>
      <c r="G15503" t="s">
        <v>23125</v>
      </c>
      <c r="H15503" t="s">
        <v>36</v>
      </c>
      <c r="I15503" t="s">
        <v>2404</v>
      </c>
      <c r="L15503" t="s">
        <v>24499</v>
      </c>
      <c r="M15503" t="s">
        <v>20396</v>
      </c>
      <c r="N15503">
        <v>4</v>
      </c>
      <c r="P15503" t="s">
        <v>20366</v>
      </c>
      <c r="Q15503" t="s">
        <v>24500</v>
      </c>
      <c r="S15503" t="s">
        <v>20368</v>
      </c>
    </row>
    <row r="15504" spans="1:19" hidden="1" x14ac:dyDescent="0.2">
      <c r="A15504">
        <v>3263</v>
      </c>
      <c r="B15504" t="s">
        <v>24501</v>
      </c>
      <c r="C15504" t="s">
        <v>105</v>
      </c>
      <c r="D15504">
        <v>3.3919999999999999</v>
      </c>
      <c r="E15504">
        <v>25</v>
      </c>
      <c r="F15504" t="s">
        <v>21685</v>
      </c>
      <c r="G15504" t="s">
        <v>23125</v>
      </c>
      <c r="H15504" t="s">
        <v>46</v>
      </c>
      <c r="I15504" t="s">
        <v>2404</v>
      </c>
      <c r="K15504"/>
      <c r="L15504" t="s">
        <v>24502</v>
      </c>
      <c r="M15504" t="s">
        <v>20396</v>
      </c>
      <c r="N15504">
        <v>4</v>
      </c>
      <c r="P15504" t="s">
        <v>20366</v>
      </c>
      <c r="Q15504" t="s">
        <v>24503</v>
      </c>
      <c r="S15504" t="s">
        <v>20368</v>
      </c>
    </row>
    <row r="15505" spans="1:19" hidden="1" x14ac:dyDescent="0.2">
      <c r="A15505">
        <v>3264</v>
      </c>
      <c r="B15505" t="s">
        <v>24504</v>
      </c>
      <c r="C15505" t="s">
        <v>105</v>
      </c>
      <c r="D15505">
        <v>3.3239999999999998</v>
      </c>
      <c r="E15505">
        <v>25</v>
      </c>
      <c r="F15505" t="s">
        <v>22518</v>
      </c>
      <c r="G15505" t="s">
        <v>23125</v>
      </c>
      <c r="H15505" t="s">
        <v>46</v>
      </c>
      <c r="I15505" t="s">
        <v>2404</v>
      </c>
      <c r="K15505"/>
      <c r="L15505" t="s">
        <v>24505</v>
      </c>
      <c r="M15505" t="s">
        <v>20396</v>
      </c>
      <c r="N15505">
        <v>4</v>
      </c>
      <c r="P15505" t="s">
        <v>20366</v>
      </c>
      <c r="Q15505" t="s">
        <v>24506</v>
      </c>
      <c r="S15505" t="s">
        <v>20368</v>
      </c>
    </row>
    <row r="15506" spans="1:19" hidden="1" x14ac:dyDescent="0.2">
      <c r="A15506">
        <v>3265</v>
      </c>
      <c r="B15506" t="s">
        <v>24507</v>
      </c>
      <c r="C15506" t="s">
        <v>105</v>
      </c>
      <c r="D15506">
        <v>2.1</v>
      </c>
      <c r="E15506">
        <v>25</v>
      </c>
      <c r="F15506" t="s">
        <v>24508</v>
      </c>
      <c r="G15506" t="s">
        <v>23125</v>
      </c>
      <c r="H15506" t="s">
        <v>46</v>
      </c>
      <c r="I15506" t="s">
        <v>2404</v>
      </c>
      <c r="K15506"/>
      <c r="L15506" t="s">
        <v>24509</v>
      </c>
      <c r="M15506" t="s">
        <v>20396</v>
      </c>
      <c r="N15506">
        <v>4</v>
      </c>
      <c r="P15506" t="s">
        <v>20366</v>
      </c>
      <c r="Q15506" t="s">
        <v>24510</v>
      </c>
      <c r="S15506" t="s">
        <v>20368</v>
      </c>
    </row>
    <row r="15507" spans="1:19" hidden="1" x14ac:dyDescent="0.2">
      <c r="A15507">
        <v>3265</v>
      </c>
      <c r="B15507" t="s">
        <v>24507</v>
      </c>
      <c r="C15507" t="s">
        <v>105</v>
      </c>
      <c r="D15507">
        <v>2.0099999999999998</v>
      </c>
      <c r="E15507" t="s">
        <v>363</v>
      </c>
      <c r="F15507" t="s">
        <v>23475</v>
      </c>
      <c r="G15507" t="s">
        <v>31</v>
      </c>
      <c r="H15507" t="s">
        <v>23</v>
      </c>
      <c r="I15507" t="s">
        <v>8675</v>
      </c>
      <c r="K15507"/>
      <c r="L15507" t="s">
        <v>24509</v>
      </c>
      <c r="M15507" t="s">
        <v>20396</v>
      </c>
      <c r="N15507">
        <v>4</v>
      </c>
      <c r="P15507" t="s">
        <v>20366</v>
      </c>
      <c r="Q15507" t="s">
        <v>24510</v>
      </c>
      <c r="S15507" t="s">
        <v>20368</v>
      </c>
    </row>
    <row r="15508" spans="1:19" hidden="1" x14ac:dyDescent="0.2">
      <c r="A15508">
        <v>3266</v>
      </c>
      <c r="B15508" t="s">
        <v>24511</v>
      </c>
      <c r="C15508" t="s">
        <v>20663</v>
      </c>
      <c r="D15508">
        <v>2.96</v>
      </c>
      <c r="E15508">
        <v>25</v>
      </c>
      <c r="F15508" t="s">
        <v>20676</v>
      </c>
      <c r="G15508" t="s">
        <v>2615</v>
      </c>
      <c r="H15508" t="s">
        <v>46</v>
      </c>
      <c r="I15508" t="s">
        <v>7638</v>
      </c>
      <c r="K15508"/>
      <c r="L15508" t="s">
        <v>24512</v>
      </c>
      <c r="M15508" t="s">
        <v>20396</v>
      </c>
      <c r="N15508">
        <v>4</v>
      </c>
      <c r="P15508" t="s">
        <v>20366</v>
      </c>
      <c r="Q15508" t="s">
        <v>24513</v>
      </c>
      <c r="S15508" t="s">
        <v>20368</v>
      </c>
    </row>
    <row r="15509" spans="1:19" hidden="1" x14ac:dyDescent="0.2">
      <c r="A15509">
        <v>3266</v>
      </c>
      <c r="B15509" t="s">
        <v>24511</v>
      </c>
      <c r="C15509" t="s">
        <v>20667</v>
      </c>
      <c r="D15509">
        <v>3.45</v>
      </c>
      <c r="E15509" t="s">
        <v>414</v>
      </c>
      <c r="F15509" t="s">
        <v>20676</v>
      </c>
      <c r="G15509" t="s">
        <v>2615</v>
      </c>
      <c r="H15509" t="s">
        <v>46</v>
      </c>
      <c r="I15509" t="s">
        <v>7638</v>
      </c>
      <c r="K15509"/>
      <c r="L15509" t="s">
        <v>24512</v>
      </c>
      <c r="M15509" t="s">
        <v>20396</v>
      </c>
      <c r="N15509">
        <v>4</v>
      </c>
      <c r="P15509" t="s">
        <v>20366</v>
      </c>
      <c r="Q15509" t="s">
        <v>24513</v>
      </c>
      <c r="S15509" t="s">
        <v>20368</v>
      </c>
    </row>
    <row r="15510" spans="1:19" hidden="1" x14ac:dyDescent="0.2">
      <c r="A15510">
        <v>3266</v>
      </c>
      <c r="B15510" t="s">
        <v>24511</v>
      </c>
      <c r="C15510" t="s">
        <v>20667</v>
      </c>
      <c r="D15510">
        <v>3.4820000000000002</v>
      </c>
      <c r="E15510">
        <v>25</v>
      </c>
      <c r="F15510" t="s">
        <v>24514</v>
      </c>
      <c r="G15510" t="s">
        <v>31</v>
      </c>
      <c r="H15510" t="s">
        <v>46</v>
      </c>
      <c r="I15510" t="s">
        <v>9011</v>
      </c>
      <c r="K15510"/>
      <c r="L15510" t="s">
        <v>24512</v>
      </c>
      <c r="M15510" t="s">
        <v>20396</v>
      </c>
      <c r="N15510">
        <v>4</v>
      </c>
      <c r="P15510" t="s">
        <v>20366</v>
      </c>
      <c r="Q15510" t="s">
        <v>24513</v>
      </c>
      <c r="S15510" t="s">
        <v>20368</v>
      </c>
    </row>
    <row r="15511" spans="1:19" hidden="1" x14ac:dyDescent="0.2">
      <c r="A15511">
        <v>3267</v>
      </c>
      <c r="B15511" t="s">
        <v>24515</v>
      </c>
      <c r="C15511" t="s">
        <v>105</v>
      </c>
      <c r="D15511">
        <v>2.11</v>
      </c>
      <c r="E15511">
        <v>25</v>
      </c>
      <c r="F15511" t="s">
        <v>22466</v>
      </c>
      <c r="G15511" t="s">
        <v>31</v>
      </c>
      <c r="H15511" t="s">
        <v>46</v>
      </c>
      <c r="I15511" t="s">
        <v>24516</v>
      </c>
      <c r="K15511"/>
      <c r="L15511" t="s">
        <v>24517</v>
      </c>
      <c r="M15511" t="s">
        <v>20396</v>
      </c>
      <c r="N15511">
        <v>4</v>
      </c>
      <c r="P15511" t="s">
        <v>20366</v>
      </c>
      <c r="Q15511" t="s">
        <v>24518</v>
      </c>
      <c r="S15511" t="s">
        <v>20368</v>
      </c>
    </row>
    <row r="15512" spans="1:19" hidden="1" x14ac:dyDescent="0.2">
      <c r="A15512">
        <v>3267</v>
      </c>
      <c r="B15512" t="s">
        <v>24515</v>
      </c>
      <c r="C15512" t="s">
        <v>105</v>
      </c>
      <c r="D15512">
        <v>2.35</v>
      </c>
      <c r="E15512" t="s">
        <v>363</v>
      </c>
      <c r="F15512" t="s">
        <v>23475</v>
      </c>
      <c r="G15512" t="s">
        <v>31</v>
      </c>
      <c r="H15512" t="s">
        <v>23</v>
      </c>
      <c r="I15512" t="s">
        <v>8675</v>
      </c>
      <c r="K15512"/>
      <c r="L15512" t="s">
        <v>24517</v>
      </c>
      <c r="M15512" t="s">
        <v>20396</v>
      </c>
      <c r="N15512">
        <v>4</v>
      </c>
      <c r="P15512" t="s">
        <v>20366</v>
      </c>
      <c r="Q15512" t="s">
        <v>24518</v>
      </c>
      <c r="S15512" t="s">
        <v>20368</v>
      </c>
    </row>
    <row r="15513" spans="1:19" hidden="1" x14ac:dyDescent="0.2">
      <c r="A15513">
        <v>3269</v>
      </c>
      <c r="B15513" t="s">
        <v>24519</v>
      </c>
      <c r="C15513" t="s">
        <v>105</v>
      </c>
      <c r="D15513">
        <v>8.16</v>
      </c>
      <c r="E15513">
        <v>25</v>
      </c>
      <c r="F15513" t="s">
        <v>22129</v>
      </c>
      <c r="G15513" t="s">
        <v>31</v>
      </c>
      <c r="H15513" t="s">
        <v>46</v>
      </c>
      <c r="I15513" t="s">
        <v>9420</v>
      </c>
      <c r="K15513"/>
      <c r="L15513" t="s">
        <v>24520</v>
      </c>
      <c r="M15513" t="s">
        <v>26</v>
      </c>
      <c r="N15513">
        <v>2</v>
      </c>
      <c r="P15513" t="s">
        <v>20366</v>
      </c>
      <c r="Q15513" t="s">
        <v>24521</v>
      </c>
      <c r="S15513" t="s">
        <v>20368</v>
      </c>
    </row>
    <row r="15514" spans="1:19" hidden="1" x14ac:dyDescent="0.2">
      <c r="A15514">
        <v>3271</v>
      </c>
      <c r="B15514" t="s">
        <v>24522</v>
      </c>
      <c r="C15514" t="s">
        <v>105</v>
      </c>
      <c r="D15514">
        <v>8.06</v>
      </c>
      <c r="E15514">
        <v>25</v>
      </c>
      <c r="F15514" t="s">
        <v>22129</v>
      </c>
      <c r="G15514" t="s">
        <v>31</v>
      </c>
      <c r="H15514" t="s">
        <v>46</v>
      </c>
      <c r="I15514" t="s">
        <v>9420</v>
      </c>
      <c r="K15514"/>
      <c r="L15514" t="s">
        <v>24523</v>
      </c>
      <c r="M15514" t="s">
        <v>26</v>
      </c>
      <c r="N15514">
        <v>2</v>
      </c>
      <c r="P15514" t="s">
        <v>20366</v>
      </c>
      <c r="Q15514" t="s">
        <v>24524</v>
      </c>
      <c r="S15514" t="s">
        <v>20368</v>
      </c>
    </row>
    <row r="15515" spans="1:19" hidden="1" x14ac:dyDescent="0.2">
      <c r="A15515">
        <v>3272</v>
      </c>
      <c r="B15515" t="s">
        <v>24525</v>
      </c>
      <c r="C15515" t="s">
        <v>105</v>
      </c>
      <c r="D15515">
        <v>7.64</v>
      </c>
      <c r="E15515">
        <v>25</v>
      </c>
      <c r="F15515" t="s">
        <v>24526</v>
      </c>
      <c r="G15515" t="s">
        <v>31</v>
      </c>
      <c r="H15515" t="s">
        <v>46</v>
      </c>
      <c r="I15515" t="s">
        <v>10245</v>
      </c>
      <c r="K15515"/>
      <c r="L15515" t="s">
        <v>24527</v>
      </c>
      <c r="M15515" t="s">
        <v>20396</v>
      </c>
      <c r="N15515">
        <v>4</v>
      </c>
      <c r="P15515" t="s">
        <v>20366</v>
      </c>
      <c r="Q15515" t="s">
        <v>24528</v>
      </c>
      <c r="S15515" t="s">
        <v>20368</v>
      </c>
    </row>
    <row r="15516" spans="1:19" hidden="1" x14ac:dyDescent="0.2">
      <c r="A15516">
        <v>3273</v>
      </c>
      <c r="B15516" t="s">
        <v>24529</v>
      </c>
      <c r="C15516" t="s">
        <v>105</v>
      </c>
      <c r="D15516">
        <v>5.7</v>
      </c>
      <c r="E15516" t="s">
        <v>363</v>
      </c>
      <c r="F15516" t="s">
        <v>20412</v>
      </c>
      <c r="G15516" t="s">
        <v>31</v>
      </c>
      <c r="H15516" t="s">
        <v>23</v>
      </c>
      <c r="I15516" t="s">
        <v>5527</v>
      </c>
      <c r="K15516"/>
      <c r="L15516" t="s">
        <v>24530</v>
      </c>
      <c r="M15516" t="s">
        <v>26</v>
      </c>
      <c r="N15516">
        <v>2</v>
      </c>
      <c r="P15516" t="s">
        <v>20366</v>
      </c>
      <c r="Q15516" t="s">
        <v>24531</v>
      </c>
      <c r="S15516" t="s">
        <v>20368</v>
      </c>
    </row>
    <row r="15517" spans="1:19" hidden="1" x14ac:dyDescent="0.2">
      <c r="A15517">
        <v>3274</v>
      </c>
      <c r="B15517" t="s">
        <v>24532</v>
      </c>
      <c r="C15517" t="s">
        <v>105</v>
      </c>
      <c r="D15517">
        <v>5.6</v>
      </c>
      <c r="E15517" t="s">
        <v>363</v>
      </c>
      <c r="F15517" t="s">
        <v>20412</v>
      </c>
      <c r="G15517" t="s">
        <v>31</v>
      </c>
      <c r="H15517" t="s">
        <v>23</v>
      </c>
      <c r="I15517" t="s">
        <v>5527</v>
      </c>
      <c r="K15517"/>
      <c r="L15517" t="s">
        <v>24533</v>
      </c>
      <c r="M15517" t="s">
        <v>26</v>
      </c>
      <c r="N15517">
        <v>2</v>
      </c>
      <c r="P15517" t="s">
        <v>20366</v>
      </c>
      <c r="Q15517" t="s">
        <v>24534</v>
      </c>
      <c r="S15517" t="s">
        <v>20368</v>
      </c>
    </row>
    <row r="15518" spans="1:19" hidden="1" x14ac:dyDescent="0.2">
      <c r="A15518">
        <v>3275</v>
      </c>
      <c r="B15518" t="s">
        <v>24535</v>
      </c>
      <c r="C15518" t="s">
        <v>105</v>
      </c>
      <c r="D15518">
        <v>4.09</v>
      </c>
      <c r="F15518" t="s">
        <v>24536</v>
      </c>
      <c r="G15518" t="s">
        <v>189</v>
      </c>
      <c r="I15518" t="s">
        <v>23608</v>
      </c>
      <c r="K15518"/>
      <c r="L15518" t="s">
        <v>24537</v>
      </c>
      <c r="M15518" t="s">
        <v>20719</v>
      </c>
      <c r="N15518">
        <v>3</v>
      </c>
      <c r="P15518" t="s">
        <v>20366</v>
      </c>
      <c r="Q15518" t="s">
        <v>24538</v>
      </c>
      <c r="S15518" t="s">
        <v>20368</v>
      </c>
    </row>
    <row r="15519" spans="1:19" hidden="1" x14ac:dyDescent="0.2">
      <c r="A15519">
        <v>3276</v>
      </c>
      <c r="B15519" t="s">
        <v>24539</v>
      </c>
      <c r="C15519" t="s">
        <v>105</v>
      </c>
      <c r="D15519">
        <v>2.54</v>
      </c>
      <c r="F15519" t="s">
        <v>24536</v>
      </c>
      <c r="G15519" t="s">
        <v>189</v>
      </c>
      <c r="I15519" t="s">
        <v>23608</v>
      </c>
      <c r="K15519"/>
      <c r="L15519" t="s">
        <v>24540</v>
      </c>
      <c r="M15519" t="s">
        <v>20396</v>
      </c>
      <c r="N15519">
        <v>4</v>
      </c>
      <c r="P15519" t="s">
        <v>20366</v>
      </c>
      <c r="Q15519" t="s">
        <v>24541</v>
      </c>
      <c r="S15519" t="s">
        <v>20368</v>
      </c>
    </row>
    <row r="15520" spans="1:19" hidden="1" x14ac:dyDescent="0.2">
      <c r="A15520">
        <v>3277</v>
      </c>
      <c r="B15520" t="s">
        <v>24542</v>
      </c>
      <c r="C15520" t="s">
        <v>105</v>
      </c>
      <c r="D15520">
        <v>4.4000000000000004</v>
      </c>
      <c r="F15520" t="s">
        <v>24536</v>
      </c>
      <c r="G15520" t="s">
        <v>189</v>
      </c>
      <c r="I15520" t="s">
        <v>23608</v>
      </c>
      <c r="K15520"/>
      <c r="L15520" t="s">
        <v>24543</v>
      </c>
      <c r="M15520" t="s">
        <v>20719</v>
      </c>
      <c r="N15520">
        <v>3</v>
      </c>
      <c r="P15520" t="s">
        <v>20366</v>
      </c>
      <c r="Q15520" t="s">
        <v>24544</v>
      </c>
      <c r="S15520" t="s">
        <v>20368</v>
      </c>
    </row>
    <row r="15521" spans="1:19" hidden="1" x14ac:dyDescent="0.2">
      <c r="A15521">
        <v>3278</v>
      </c>
      <c r="B15521" t="s">
        <v>24545</v>
      </c>
      <c r="C15521" t="s">
        <v>105</v>
      </c>
      <c r="D15521">
        <v>2.7</v>
      </c>
      <c r="F15521" t="s">
        <v>24536</v>
      </c>
      <c r="G15521" t="s">
        <v>189</v>
      </c>
      <c r="I15521" t="s">
        <v>23608</v>
      </c>
      <c r="K15521"/>
      <c r="L15521" t="s">
        <v>24546</v>
      </c>
      <c r="M15521" t="s">
        <v>20719</v>
      </c>
      <c r="N15521">
        <v>3</v>
      </c>
      <c r="P15521" t="s">
        <v>20366</v>
      </c>
      <c r="Q15521" t="s">
        <v>24547</v>
      </c>
      <c r="S15521" t="s">
        <v>20368</v>
      </c>
    </row>
    <row r="15522" spans="1:19" hidden="1" x14ac:dyDescent="0.2">
      <c r="A15522">
        <v>3279</v>
      </c>
      <c r="B15522" t="s">
        <v>24548</v>
      </c>
      <c r="C15522" t="s">
        <v>105</v>
      </c>
      <c r="D15522">
        <v>5.7</v>
      </c>
      <c r="E15522" t="s">
        <v>363</v>
      </c>
      <c r="F15522" t="s">
        <v>20412</v>
      </c>
      <c r="G15522" t="s">
        <v>31</v>
      </c>
      <c r="H15522" t="s">
        <v>23</v>
      </c>
      <c r="I15522" t="s">
        <v>5527</v>
      </c>
      <c r="K15522"/>
      <c r="L15522" t="s">
        <v>24549</v>
      </c>
      <c r="M15522" t="s">
        <v>26</v>
      </c>
      <c r="N15522">
        <v>2</v>
      </c>
      <c r="P15522" t="s">
        <v>20366</v>
      </c>
      <c r="Q15522" t="s">
        <v>24550</v>
      </c>
      <c r="S15522" t="s">
        <v>20368</v>
      </c>
    </row>
    <row r="15523" spans="1:19" hidden="1" x14ac:dyDescent="0.2">
      <c r="A15523">
        <v>3280</v>
      </c>
      <c r="B15523" t="s">
        <v>24551</v>
      </c>
      <c r="C15523" t="s">
        <v>105</v>
      </c>
      <c r="D15523">
        <v>5.55</v>
      </c>
      <c r="E15523" t="s">
        <v>363</v>
      </c>
      <c r="F15523" t="s">
        <v>20412</v>
      </c>
      <c r="G15523" t="s">
        <v>31</v>
      </c>
      <c r="H15523" t="s">
        <v>23</v>
      </c>
      <c r="I15523" t="s">
        <v>5527</v>
      </c>
      <c r="K15523"/>
      <c r="L15523" t="s">
        <v>24552</v>
      </c>
      <c r="M15523" t="s">
        <v>26</v>
      </c>
      <c r="N15523">
        <v>2</v>
      </c>
      <c r="P15523" t="s">
        <v>20366</v>
      </c>
      <c r="Q15523" t="s">
        <v>24553</v>
      </c>
      <c r="S15523" t="s">
        <v>20368</v>
      </c>
    </row>
    <row r="15524" spans="1:19" hidden="1" x14ac:dyDescent="0.2">
      <c r="A15524">
        <v>3281</v>
      </c>
      <c r="B15524" t="s">
        <v>24554</v>
      </c>
      <c r="C15524" t="s">
        <v>105</v>
      </c>
      <c r="D15524">
        <v>5.45</v>
      </c>
      <c r="E15524">
        <v>25</v>
      </c>
      <c r="F15524" t="s">
        <v>24555</v>
      </c>
      <c r="G15524" t="s">
        <v>23125</v>
      </c>
      <c r="H15524" t="s">
        <v>46</v>
      </c>
      <c r="I15524" t="s">
        <v>2880</v>
      </c>
      <c r="K15524"/>
      <c r="L15524" t="s">
        <v>24556</v>
      </c>
      <c r="M15524" t="s">
        <v>20396</v>
      </c>
      <c r="N15524">
        <v>4</v>
      </c>
      <c r="P15524" t="s">
        <v>20366</v>
      </c>
      <c r="Q15524" t="s">
        <v>24557</v>
      </c>
      <c r="S15524" t="s">
        <v>20368</v>
      </c>
    </row>
    <row r="15525" spans="1:19" hidden="1" x14ac:dyDescent="0.2">
      <c r="A15525">
        <v>3281</v>
      </c>
      <c r="B15525" t="s">
        <v>24554</v>
      </c>
      <c r="C15525" t="s">
        <v>105</v>
      </c>
      <c r="D15525">
        <v>5.31</v>
      </c>
      <c r="E15525">
        <v>25</v>
      </c>
      <c r="F15525" t="s">
        <v>24526</v>
      </c>
      <c r="G15525" t="s">
        <v>31</v>
      </c>
      <c r="H15525" t="s">
        <v>46</v>
      </c>
      <c r="I15525" t="s">
        <v>10245</v>
      </c>
      <c r="K15525"/>
      <c r="L15525" t="s">
        <v>24556</v>
      </c>
      <c r="M15525" t="s">
        <v>20396</v>
      </c>
      <c r="N15525">
        <v>4</v>
      </c>
      <c r="P15525" t="s">
        <v>20366</v>
      </c>
      <c r="Q15525" t="s">
        <v>24557</v>
      </c>
      <c r="S15525" t="s">
        <v>20368</v>
      </c>
    </row>
    <row r="15526" spans="1:19" hidden="1" x14ac:dyDescent="0.2">
      <c r="A15526">
        <v>3282</v>
      </c>
      <c r="B15526" t="s">
        <v>24558</v>
      </c>
      <c r="C15526" t="s">
        <v>105</v>
      </c>
      <c r="D15526">
        <v>5.4829999999999997</v>
      </c>
      <c r="E15526">
        <v>25</v>
      </c>
      <c r="F15526" t="s">
        <v>22967</v>
      </c>
      <c r="G15526" t="s">
        <v>23125</v>
      </c>
      <c r="H15526" t="s">
        <v>46</v>
      </c>
      <c r="I15526" t="s">
        <v>2404</v>
      </c>
      <c r="K15526"/>
      <c r="L15526" t="s">
        <v>24559</v>
      </c>
      <c r="M15526" t="s">
        <v>20396</v>
      </c>
      <c r="N15526">
        <v>4</v>
      </c>
      <c r="P15526" t="s">
        <v>20366</v>
      </c>
      <c r="Q15526" t="s">
        <v>24560</v>
      </c>
      <c r="S15526" t="s">
        <v>20368</v>
      </c>
    </row>
    <row r="15527" spans="1:19" hidden="1" x14ac:dyDescent="0.2">
      <c r="A15527">
        <v>3283</v>
      </c>
      <c r="B15527" t="s">
        <v>24561</v>
      </c>
      <c r="C15527" t="s">
        <v>105</v>
      </c>
      <c r="D15527">
        <v>6.05</v>
      </c>
      <c r="E15527">
        <v>25</v>
      </c>
      <c r="F15527" t="s">
        <v>24562</v>
      </c>
      <c r="G15527" t="s">
        <v>31</v>
      </c>
      <c r="H15527" t="s">
        <v>46</v>
      </c>
      <c r="I15527" t="s">
        <v>1375</v>
      </c>
      <c r="K15527"/>
      <c r="L15527" t="s">
        <v>24563</v>
      </c>
      <c r="M15527" t="s">
        <v>26</v>
      </c>
      <c r="N15527">
        <v>2</v>
      </c>
      <c r="P15527" t="s">
        <v>20366</v>
      </c>
      <c r="Q15527" t="s">
        <v>24564</v>
      </c>
      <c r="S15527" t="s">
        <v>20368</v>
      </c>
    </row>
    <row r="15528" spans="1:19" hidden="1" x14ac:dyDescent="0.2">
      <c r="A15528">
        <v>3284</v>
      </c>
      <c r="B15528" t="s">
        <v>24565</v>
      </c>
      <c r="C15528" t="s">
        <v>105</v>
      </c>
      <c r="D15528">
        <v>6.4580000000000002</v>
      </c>
      <c r="E15528">
        <v>25</v>
      </c>
      <c r="F15528" t="s">
        <v>21925</v>
      </c>
      <c r="G15528" t="s">
        <v>23125</v>
      </c>
      <c r="H15528" t="s">
        <v>46</v>
      </c>
      <c r="I15528" t="s">
        <v>4276</v>
      </c>
      <c r="K15528"/>
      <c r="L15528" t="s">
        <v>24566</v>
      </c>
      <c r="M15528" t="s">
        <v>20396</v>
      </c>
      <c r="N15528">
        <v>4</v>
      </c>
      <c r="P15528" t="s">
        <v>20366</v>
      </c>
      <c r="Q15528" t="s">
        <v>24567</v>
      </c>
      <c r="S15528" t="s">
        <v>20368</v>
      </c>
    </row>
    <row r="15529" spans="1:19" hidden="1" x14ac:dyDescent="0.2">
      <c r="A15529">
        <v>3284</v>
      </c>
      <c r="B15529" t="s">
        <v>24565</v>
      </c>
      <c r="C15529" t="s">
        <v>105</v>
      </c>
      <c r="D15529">
        <v>6.46</v>
      </c>
      <c r="E15529">
        <v>25</v>
      </c>
      <c r="F15529" t="s">
        <v>24568</v>
      </c>
      <c r="G15529" t="s">
        <v>23125</v>
      </c>
      <c r="H15529" t="s">
        <v>46</v>
      </c>
      <c r="I15529" t="s">
        <v>2880</v>
      </c>
      <c r="K15529"/>
      <c r="L15529" t="s">
        <v>24566</v>
      </c>
      <c r="M15529" t="s">
        <v>20396</v>
      </c>
      <c r="N15529">
        <v>4</v>
      </c>
      <c r="P15529" t="s">
        <v>20366</v>
      </c>
      <c r="Q15529" t="s">
        <v>24567</v>
      </c>
      <c r="S15529" t="s">
        <v>20368</v>
      </c>
    </row>
    <row r="15530" spans="1:19" hidden="1" x14ac:dyDescent="0.2">
      <c r="A15530">
        <v>3284</v>
      </c>
      <c r="B15530" t="s">
        <v>24565</v>
      </c>
      <c r="C15530" t="s">
        <v>105</v>
      </c>
      <c r="D15530">
        <v>6.36</v>
      </c>
      <c r="E15530">
        <v>25</v>
      </c>
      <c r="F15530" t="s">
        <v>23742</v>
      </c>
      <c r="G15530" t="s">
        <v>31</v>
      </c>
      <c r="H15530" t="s">
        <v>46</v>
      </c>
      <c r="I15530" t="s">
        <v>5806</v>
      </c>
      <c r="K15530"/>
      <c r="L15530" t="s">
        <v>24566</v>
      </c>
      <c r="M15530" t="s">
        <v>20396</v>
      </c>
      <c r="N15530">
        <v>4</v>
      </c>
      <c r="P15530" t="s">
        <v>20366</v>
      </c>
      <c r="Q15530" t="s">
        <v>24567</v>
      </c>
      <c r="S15530" t="s">
        <v>20368</v>
      </c>
    </row>
    <row r="15531" spans="1:19" hidden="1" x14ac:dyDescent="0.2">
      <c r="A15531">
        <v>3285</v>
      </c>
      <c r="B15531" t="s">
        <v>24569</v>
      </c>
      <c r="C15531" t="s">
        <v>23954</v>
      </c>
      <c r="D15531">
        <v>1.8</v>
      </c>
      <c r="F15531" t="s">
        <v>21009</v>
      </c>
      <c r="G15531" t="s">
        <v>189</v>
      </c>
      <c r="H15531" t="s">
        <v>23</v>
      </c>
      <c r="I15531" t="s">
        <v>23613</v>
      </c>
      <c r="K15531"/>
      <c r="L15531" t="s">
        <v>24570</v>
      </c>
      <c r="M15531" t="s">
        <v>26</v>
      </c>
      <c r="N15531">
        <v>2</v>
      </c>
      <c r="P15531" t="s">
        <v>20366</v>
      </c>
      <c r="Q15531" t="s">
        <v>24571</v>
      </c>
      <c r="S15531" t="s">
        <v>20368</v>
      </c>
    </row>
    <row r="15532" spans="1:19" hidden="1" x14ac:dyDescent="0.2">
      <c r="A15532">
        <v>3286</v>
      </c>
      <c r="B15532" t="s">
        <v>24572</v>
      </c>
      <c r="C15532" t="s">
        <v>105</v>
      </c>
      <c r="D15532">
        <v>6.07</v>
      </c>
      <c r="E15532">
        <v>25</v>
      </c>
      <c r="F15532" t="s">
        <v>24562</v>
      </c>
      <c r="G15532" t="s">
        <v>31</v>
      </c>
      <c r="H15532" t="s">
        <v>46</v>
      </c>
      <c r="I15532" t="s">
        <v>1375</v>
      </c>
      <c r="K15532"/>
      <c r="L15532" t="s">
        <v>24573</v>
      </c>
      <c r="M15532" t="s">
        <v>20719</v>
      </c>
      <c r="N15532">
        <v>3</v>
      </c>
      <c r="P15532" t="s">
        <v>20366</v>
      </c>
      <c r="Q15532" t="s">
        <v>24574</v>
      </c>
      <c r="S15532" t="s">
        <v>20368</v>
      </c>
    </row>
    <row r="15533" spans="1:19" hidden="1" x14ac:dyDescent="0.2">
      <c r="A15533">
        <v>3287</v>
      </c>
      <c r="B15533" t="s">
        <v>24575</v>
      </c>
      <c r="C15533" t="s">
        <v>105</v>
      </c>
      <c r="D15533">
        <v>0.53</v>
      </c>
      <c r="E15533">
        <v>20</v>
      </c>
      <c r="F15533" t="s">
        <v>24576</v>
      </c>
      <c r="G15533" t="s">
        <v>31</v>
      </c>
      <c r="H15533" t="s">
        <v>46</v>
      </c>
      <c r="I15533" t="s">
        <v>869</v>
      </c>
      <c r="K15533"/>
      <c r="L15533" t="s">
        <v>24577</v>
      </c>
      <c r="M15533" t="s">
        <v>26</v>
      </c>
      <c r="N15533">
        <v>2</v>
      </c>
      <c r="P15533" t="s">
        <v>20366</v>
      </c>
      <c r="Q15533" t="s">
        <v>24578</v>
      </c>
      <c r="S15533" t="s">
        <v>20368</v>
      </c>
    </row>
    <row r="15534" spans="1:19" hidden="1" x14ac:dyDescent="0.2">
      <c r="A15534">
        <v>3287</v>
      </c>
      <c r="B15534" t="s">
        <v>24575</v>
      </c>
      <c r="C15534" t="s">
        <v>20452</v>
      </c>
      <c r="D15534">
        <v>5.47</v>
      </c>
      <c r="E15534" t="s">
        <v>383</v>
      </c>
      <c r="F15534" t="s">
        <v>1576</v>
      </c>
      <c r="G15534" t="s">
        <v>55</v>
      </c>
      <c r="H15534" t="s">
        <v>46</v>
      </c>
      <c r="I15534" t="s">
        <v>869</v>
      </c>
      <c r="K15534"/>
      <c r="L15534" t="s">
        <v>24577</v>
      </c>
      <c r="M15534" t="s">
        <v>26</v>
      </c>
      <c r="N15534">
        <v>2</v>
      </c>
      <c r="P15534" t="s">
        <v>20366</v>
      </c>
      <c r="Q15534" t="s">
        <v>24578</v>
      </c>
      <c r="S15534" t="s">
        <v>20368</v>
      </c>
    </row>
    <row r="15535" spans="1:19" hidden="1" x14ac:dyDescent="0.2">
      <c r="A15535">
        <v>3287</v>
      </c>
      <c r="B15535" t="s">
        <v>24575</v>
      </c>
      <c r="C15535" t="s">
        <v>20452</v>
      </c>
      <c r="D15535">
        <v>5.48</v>
      </c>
      <c r="E15535" t="s">
        <v>383</v>
      </c>
      <c r="F15535" t="s">
        <v>24576</v>
      </c>
      <c r="G15535" t="s">
        <v>31</v>
      </c>
      <c r="H15535" t="s">
        <v>46</v>
      </c>
      <c r="I15535" t="s">
        <v>869</v>
      </c>
      <c r="K15535"/>
      <c r="L15535" t="s">
        <v>24577</v>
      </c>
      <c r="M15535" t="s">
        <v>26</v>
      </c>
      <c r="N15535">
        <v>2</v>
      </c>
      <c r="P15535" t="s">
        <v>20366</v>
      </c>
      <c r="Q15535" t="s">
        <v>24578</v>
      </c>
      <c r="S15535" t="s">
        <v>20368</v>
      </c>
    </row>
    <row r="15536" spans="1:19" hidden="1" x14ac:dyDescent="0.2">
      <c r="A15536">
        <v>3288</v>
      </c>
      <c r="B15536" t="s">
        <v>24579</v>
      </c>
      <c r="C15536" t="s">
        <v>20441</v>
      </c>
      <c r="D15536">
        <v>9.15</v>
      </c>
      <c r="E15536">
        <v>25</v>
      </c>
      <c r="F15536" t="s">
        <v>10890</v>
      </c>
      <c r="G15536" t="s">
        <v>55</v>
      </c>
      <c r="H15536" t="s">
        <v>23</v>
      </c>
      <c r="I15536" t="s">
        <v>23729</v>
      </c>
      <c r="K15536"/>
      <c r="L15536" t="s">
        <v>24580</v>
      </c>
      <c r="M15536" t="s">
        <v>26</v>
      </c>
      <c r="N15536">
        <v>2</v>
      </c>
      <c r="P15536" t="s">
        <v>20366</v>
      </c>
      <c r="Q15536" t="s">
        <v>24581</v>
      </c>
      <c r="S15536" t="s">
        <v>20368</v>
      </c>
    </row>
    <row r="15537" spans="1:19" hidden="1" x14ac:dyDescent="0.2">
      <c r="A15537">
        <v>3288</v>
      </c>
      <c r="B15537" t="s">
        <v>24579</v>
      </c>
      <c r="C15537" t="s">
        <v>20447</v>
      </c>
      <c r="D15537">
        <v>12.6</v>
      </c>
      <c r="E15537" t="s">
        <v>414</v>
      </c>
      <c r="F15537" t="s">
        <v>10890</v>
      </c>
      <c r="G15537" t="s">
        <v>31</v>
      </c>
      <c r="H15537" t="s">
        <v>23</v>
      </c>
      <c r="I15537" t="s">
        <v>23729</v>
      </c>
      <c r="K15537"/>
      <c r="L15537" t="s">
        <v>24580</v>
      </c>
      <c r="M15537" t="s">
        <v>26</v>
      </c>
      <c r="N15537">
        <v>2</v>
      </c>
      <c r="P15537" t="s">
        <v>20366</v>
      </c>
      <c r="Q15537" t="s">
        <v>24581</v>
      </c>
      <c r="S15537" t="s">
        <v>20368</v>
      </c>
    </row>
    <row r="15538" spans="1:19" x14ac:dyDescent="0.2">
      <c r="A15538">
        <v>3289</v>
      </c>
      <c r="B15538" t="s">
        <v>24582</v>
      </c>
      <c r="C15538" t="s">
        <v>105</v>
      </c>
      <c r="D15538">
        <v>5.2409999999999997</v>
      </c>
      <c r="E15538">
        <v>25</v>
      </c>
      <c r="F15538" t="s">
        <v>24583</v>
      </c>
      <c r="G15538" t="s">
        <v>23125</v>
      </c>
      <c r="H15538" t="s">
        <v>36</v>
      </c>
      <c r="I15538" t="s">
        <v>23215</v>
      </c>
      <c r="L15538" t="s">
        <v>24584</v>
      </c>
      <c r="M15538" t="s">
        <v>20719</v>
      </c>
      <c r="N15538">
        <v>3</v>
      </c>
      <c r="P15538" t="s">
        <v>20366</v>
      </c>
      <c r="Q15538" t="s">
        <v>24585</v>
      </c>
      <c r="S15538" t="s">
        <v>20368</v>
      </c>
    </row>
    <row r="15539" spans="1:19" x14ac:dyDescent="0.2">
      <c r="A15539">
        <v>3290</v>
      </c>
      <c r="B15539" t="s">
        <v>24586</v>
      </c>
      <c r="C15539" t="s">
        <v>105</v>
      </c>
      <c r="D15539">
        <v>4.7149999999999999</v>
      </c>
      <c r="E15539">
        <v>25</v>
      </c>
      <c r="F15539" t="s">
        <v>24583</v>
      </c>
      <c r="G15539" t="s">
        <v>23125</v>
      </c>
      <c r="H15539" t="s">
        <v>36</v>
      </c>
      <c r="I15539" t="s">
        <v>23215</v>
      </c>
      <c r="L15539" t="s">
        <v>24587</v>
      </c>
      <c r="M15539" t="s">
        <v>20396</v>
      </c>
      <c r="N15539">
        <v>4</v>
      </c>
      <c r="P15539" t="s">
        <v>20366</v>
      </c>
      <c r="Q15539" t="s">
        <v>24588</v>
      </c>
      <c r="S15539" t="s">
        <v>20368</v>
      </c>
    </row>
    <row r="15540" spans="1:19" hidden="1" x14ac:dyDescent="0.2">
      <c r="A15540">
        <v>3290</v>
      </c>
      <c r="B15540" t="s">
        <v>24586</v>
      </c>
      <c r="C15540" t="s">
        <v>105</v>
      </c>
      <c r="D15540">
        <v>4.42</v>
      </c>
      <c r="E15540">
        <v>35</v>
      </c>
      <c r="F15540" t="s">
        <v>21906</v>
      </c>
      <c r="G15540" t="s">
        <v>31</v>
      </c>
      <c r="H15540" t="s">
        <v>46</v>
      </c>
      <c r="I15540" t="s">
        <v>23219</v>
      </c>
      <c r="K15540"/>
      <c r="L15540" t="s">
        <v>24587</v>
      </c>
      <c r="M15540" t="s">
        <v>20396</v>
      </c>
      <c r="N15540">
        <v>4</v>
      </c>
      <c r="P15540" t="s">
        <v>20366</v>
      </c>
      <c r="Q15540" t="s">
        <v>24588</v>
      </c>
      <c r="S15540" t="s">
        <v>20368</v>
      </c>
    </row>
    <row r="15541" spans="1:19" hidden="1" x14ac:dyDescent="0.2">
      <c r="A15541">
        <v>3291</v>
      </c>
      <c r="B15541" t="s">
        <v>24589</v>
      </c>
      <c r="C15541" t="s">
        <v>105</v>
      </c>
      <c r="D15541">
        <v>5.45</v>
      </c>
      <c r="E15541">
        <v>20</v>
      </c>
      <c r="F15541" t="s">
        <v>1546</v>
      </c>
      <c r="G15541" t="s">
        <v>55</v>
      </c>
      <c r="H15541" t="s">
        <v>46</v>
      </c>
      <c r="I15541" t="s">
        <v>18128</v>
      </c>
      <c r="K15541"/>
      <c r="L15541" t="s">
        <v>24590</v>
      </c>
      <c r="M15541" t="s">
        <v>26</v>
      </c>
      <c r="N15541">
        <v>2</v>
      </c>
      <c r="P15541" t="s">
        <v>20366</v>
      </c>
      <c r="Q15541" t="s">
        <v>24591</v>
      </c>
      <c r="S15541" t="s">
        <v>20368</v>
      </c>
    </row>
    <row r="15542" spans="1:19" hidden="1" x14ac:dyDescent="0.2">
      <c r="A15542">
        <v>3292</v>
      </c>
      <c r="B15542" t="s">
        <v>24592</v>
      </c>
      <c r="C15542" t="s">
        <v>105</v>
      </c>
      <c r="D15542">
        <v>3.89</v>
      </c>
      <c r="E15542">
        <v>25</v>
      </c>
      <c r="H15542" t="s">
        <v>23</v>
      </c>
      <c r="I15542" t="s">
        <v>7189</v>
      </c>
      <c r="K15542"/>
      <c r="L15542" t="s">
        <v>24593</v>
      </c>
      <c r="M15542" t="s">
        <v>26</v>
      </c>
      <c r="N15542">
        <v>2</v>
      </c>
      <c r="P15542" t="s">
        <v>20366</v>
      </c>
      <c r="Q15542" t="s">
        <v>24594</v>
      </c>
      <c r="S15542" t="s">
        <v>20368</v>
      </c>
    </row>
    <row r="15543" spans="1:19" hidden="1" x14ac:dyDescent="0.2">
      <c r="A15543">
        <v>3293</v>
      </c>
      <c r="B15543" t="s">
        <v>24595</v>
      </c>
      <c r="C15543" t="s">
        <v>105</v>
      </c>
      <c r="D15543">
        <v>2.68</v>
      </c>
      <c r="E15543">
        <v>25</v>
      </c>
      <c r="F15543" t="s">
        <v>506</v>
      </c>
      <c r="G15543" t="s">
        <v>55</v>
      </c>
      <c r="H15543" t="s">
        <v>23</v>
      </c>
      <c r="I15543" t="s">
        <v>23927</v>
      </c>
      <c r="K15543"/>
      <c r="L15543" t="s">
        <v>24596</v>
      </c>
      <c r="M15543" t="s">
        <v>26</v>
      </c>
      <c r="N15543">
        <v>2</v>
      </c>
      <c r="P15543" t="s">
        <v>20366</v>
      </c>
      <c r="Q15543" t="s">
        <v>24597</v>
      </c>
      <c r="S15543" t="s">
        <v>20368</v>
      </c>
    </row>
    <row r="15544" spans="1:19" hidden="1" x14ac:dyDescent="0.2">
      <c r="A15544">
        <v>3294</v>
      </c>
      <c r="B15544" t="s">
        <v>24598</v>
      </c>
      <c r="C15544" t="s">
        <v>105</v>
      </c>
      <c r="D15544">
        <v>2.76</v>
      </c>
      <c r="E15544">
        <v>25</v>
      </c>
      <c r="F15544" t="s">
        <v>506</v>
      </c>
      <c r="G15544" t="s">
        <v>55</v>
      </c>
      <c r="H15544" t="s">
        <v>23</v>
      </c>
      <c r="I15544" t="s">
        <v>23927</v>
      </c>
      <c r="K15544"/>
      <c r="L15544" t="s">
        <v>24599</v>
      </c>
      <c r="M15544" t="s">
        <v>20396</v>
      </c>
      <c r="N15544">
        <v>4</v>
      </c>
      <c r="P15544" t="s">
        <v>20366</v>
      </c>
      <c r="Q15544" t="s">
        <v>24600</v>
      </c>
      <c r="S15544" t="s">
        <v>20368</v>
      </c>
    </row>
    <row r="15545" spans="1:19" hidden="1" x14ac:dyDescent="0.2">
      <c r="A15545">
        <v>3294</v>
      </c>
      <c r="B15545" t="s">
        <v>24598</v>
      </c>
      <c r="C15545" t="s">
        <v>105</v>
      </c>
      <c r="D15545">
        <v>1.81</v>
      </c>
      <c r="E15545">
        <v>25</v>
      </c>
      <c r="F15545" t="s">
        <v>506</v>
      </c>
      <c r="G15545" t="s">
        <v>55</v>
      </c>
      <c r="H15545" t="s">
        <v>23</v>
      </c>
      <c r="I15545" t="s">
        <v>23929</v>
      </c>
      <c r="K15545"/>
      <c r="L15545" t="s">
        <v>24599</v>
      </c>
      <c r="M15545" t="s">
        <v>20396</v>
      </c>
      <c r="N15545">
        <v>4</v>
      </c>
      <c r="P15545" t="s">
        <v>20366</v>
      </c>
      <c r="Q15545" t="s">
        <v>24600</v>
      </c>
      <c r="S15545" t="s">
        <v>20368</v>
      </c>
    </row>
    <row r="15546" spans="1:19" hidden="1" x14ac:dyDescent="0.2">
      <c r="A15546">
        <v>3295</v>
      </c>
      <c r="B15546" t="s">
        <v>24601</v>
      </c>
      <c r="C15546" t="s">
        <v>105</v>
      </c>
      <c r="D15546">
        <v>4.3</v>
      </c>
      <c r="E15546">
        <v>25</v>
      </c>
      <c r="F15546" t="s">
        <v>23938</v>
      </c>
      <c r="G15546" t="s">
        <v>55</v>
      </c>
      <c r="H15546" t="s">
        <v>46</v>
      </c>
      <c r="I15546" t="s">
        <v>23927</v>
      </c>
      <c r="K15546"/>
      <c r="L15546" t="s">
        <v>24602</v>
      </c>
      <c r="M15546" t="s">
        <v>26</v>
      </c>
      <c r="N15546">
        <v>2</v>
      </c>
      <c r="P15546" t="s">
        <v>20366</v>
      </c>
      <c r="Q15546" t="s">
        <v>24603</v>
      </c>
      <c r="S15546" t="s">
        <v>20368</v>
      </c>
    </row>
    <row r="15547" spans="1:19" hidden="1" x14ac:dyDescent="0.2">
      <c r="A15547">
        <v>3296</v>
      </c>
      <c r="B15547" t="s">
        <v>24604</v>
      </c>
      <c r="C15547" t="s">
        <v>105</v>
      </c>
      <c r="D15547">
        <v>3.08</v>
      </c>
      <c r="E15547">
        <v>25</v>
      </c>
      <c r="F15547" t="s">
        <v>506</v>
      </c>
      <c r="G15547" t="s">
        <v>55</v>
      </c>
      <c r="H15547" t="s">
        <v>23</v>
      </c>
      <c r="I15547" t="s">
        <v>23927</v>
      </c>
      <c r="K15547"/>
      <c r="L15547" t="s">
        <v>24605</v>
      </c>
      <c r="M15547" t="s">
        <v>20719</v>
      </c>
      <c r="N15547">
        <v>3</v>
      </c>
      <c r="P15547" t="s">
        <v>20366</v>
      </c>
      <c r="Q15547" t="s">
        <v>24606</v>
      </c>
      <c r="S15547" t="s">
        <v>20368</v>
      </c>
    </row>
    <row r="15548" spans="1:19" hidden="1" x14ac:dyDescent="0.2">
      <c r="A15548">
        <v>3296</v>
      </c>
      <c r="B15548" t="s">
        <v>24604</v>
      </c>
      <c r="C15548" t="s">
        <v>105</v>
      </c>
      <c r="D15548">
        <v>1.89</v>
      </c>
      <c r="E15548">
        <v>25</v>
      </c>
      <c r="F15548" t="s">
        <v>506</v>
      </c>
      <c r="G15548" t="s">
        <v>55</v>
      </c>
      <c r="H15548" t="s">
        <v>23</v>
      </c>
      <c r="I15548" t="s">
        <v>23929</v>
      </c>
      <c r="K15548"/>
      <c r="L15548" t="s">
        <v>24605</v>
      </c>
      <c r="M15548" t="s">
        <v>20719</v>
      </c>
      <c r="N15548">
        <v>3</v>
      </c>
      <c r="P15548" t="s">
        <v>20366</v>
      </c>
      <c r="Q15548" t="s">
        <v>24606</v>
      </c>
      <c r="S15548" t="s">
        <v>20368</v>
      </c>
    </row>
    <row r="15549" spans="1:19" hidden="1" x14ac:dyDescent="0.2">
      <c r="A15549">
        <v>3297</v>
      </c>
      <c r="B15549" t="s">
        <v>24607</v>
      </c>
      <c r="C15549" t="s">
        <v>105</v>
      </c>
      <c r="D15549">
        <v>4.28</v>
      </c>
      <c r="E15549">
        <v>25</v>
      </c>
      <c r="F15549" t="s">
        <v>23938</v>
      </c>
      <c r="G15549" t="s">
        <v>55</v>
      </c>
      <c r="H15549" t="s">
        <v>46</v>
      </c>
      <c r="I15549" t="s">
        <v>23927</v>
      </c>
      <c r="K15549"/>
      <c r="L15549" t="s">
        <v>24608</v>
      </c>
      <c r="M15549" t="s">
        <v>26</v>
      </c>
      <c r="N15549">
        <v>2</v>
      </c>
      <c r="P15549" t="s">
        <v>20366</v>
      </c>
      <c r="Q15549" t="s">
        <v>24609</v>
      </c>
      <c r="S15549" t="s">
        <v>20368</v>
      </c>
    </row>
    <row r="15550" spans="1:19" hidden="1" x14ac:dyDescent="0.2">
      <c r="A15550">
        <v>3298</v>
      </c>
      <c r="B15550" t="s">
        <v>24610</v>
      </c>
      <c r="C15550" t="s">
        <v>105</v>
      </c>
      <c r="D15550">
        <v>2.81</v>
      </c>
      <c r="E15550">
        <v>25</v>
      </c>
      <c r="F15550" t="s">
        <v>506</v>
      </c>
      <c r="G15550" t="s">
        <v>55</v>
      </c>
      <c r="H15550" t="s">
        <v>23</v>
      </c>
      <c r="I15550" t="s">
        <v>23927</v>
      </c>
      <c r="K15550"/>
      <c r="L15550" t="s">
        <v>24611</v>
      </c>
      <c r="M15550" t="s">
        <v>26</v>
      </c>
      <c r="N15550">
        <v>2</v>
      </c>
      <c r="P15550" t="s">
        <v>20366</v>
      </c>
      <c r="Q15550" t="s">
        <v>24612</v>
      </c>
      <c r="S15550" t="s">
        <v>20368</v>
      </c>
    </row>
    <row r="15551" spans="1:19" hidden="1" x14ac:dyDescent="0.2">
      <c r="A15551">
        <v>3298</v>
      </c>
      <c r="B15551" t="s">
        <v>24610</v>
      </c>
      <c r="C15551" t="s">
        <v>105</v>
      </c>
      <c r="D15551">
        <v>1.88</v>
      </c>
      <c r="E15551">
        <v>25</v>
      </c>
      <c r="F15551" t="s">
        <v>506</v>
      </c>
      <c r="G15551" t="s">
        <v>55</v>
      </c>
      <c r="H15551" t="s">
        <v>23</v>
      </c>
      <c r="I15551" t="s">
        <v>23929</v>
      </c>
      <c r="K15551"/>
      <c r="L15551" t="s">
        <v>24611</v>
      </c>
      <c r="M15551" t="s">
        <v>26</v>
      </c>
      <c r="N15551">
        <v>2</v>
      </c>
      <c r="P15551" t="s">
        <v>20366</v>
      </c>
      <c r="Q15551" t="s">
        <v>24612</v>
      </c>
      <c r="S15551" t="s">
        <v>20368</v>
      </c>
    </row>
    <row r="15552" spans="1:19" hidden="1" x14ac:dyDescent="0.2">
      <c r="A15552">
        <v>3299</v>
      </c>
      <c r="B15552" t="s">
        <v>24613</v>
      </c>
      <c r="C15552" t="s">
        <v>105</v>
      </c>
      <c r="D15552">
        <v>1.86</v>
      </c>
      <c r="E15552">
        <v>25</v>
      </c>
      <c r="F15552" t="s">
        <v>506</v>
      </c>
      <c r="G15552" t="s">
        <v>55</v>
      </c>
      <c r="H15552" t="s">
        <v>23</v>
      </c>
      <c r="I15552" t="s">
        <v>23929</v>
      </c>
      <c r="K15552"/>
      <c r="L15552" t="s">
        <v>24614</v>
      </c>
      <c r="M15552" t="s">
        <v>20719</v>
      </c>
      <c r="N15552">
        <v>3</v>
      </c>
      <c r="P15552" t="s">
        <v>20366</v>
      </c>
      <c r="Q15552" t="s">
        <v>24615</v>
      </c>
      <c r="S15552" t="s">
        <v>20368</v>
      </c>
    </row>
    <row r="15553" spans="1:19" hidden="1" x14ac:dyDescent="0.2">
      <c r="A15553">
        <v>3299</v>
      </c>
      <c r="B15553" t="s">
        <v>24613</v>
      </c>
      <c r="C15553" t="s">
        <v>105</v>
      </c>
      <c r="D15553">
        <v>2.77</v>
      </c>
      <c r="E15553">
        <v>25</v>
      </c>
      <c r="F15553" t="s">
        <v>506</v>
      </c>
      <c r="G15553" t="s">
        <v>55</v>
      </c>
      <c r="H15553" t="s">
        <v>23</v>
      </c>
      <c r="I15553" t="s">
        <v>23927</v>
      </c>
      <c r="K15553"/>
      <c r="L15553" t="s">
        <v>24614</v>
      </c>
      <c r="M15553" t="s">
        <v>20719</v>
      </c>
      <c r="N15553">
        <v>3</v>
      </c>
      <c r="P15553" t="s">
        <v>20366</v>
      </c>
      <c r="Q15553" t="s">
        <v>24615</v>
      </c>
      <c r="S15553" t="s">
        <v>20368</v>
      </c>
    </row>
    <row r="15554" spans="1:19" hidden="1" x14ac:dyDescent="0.2">
      <c r="A15554">
        <v>3300</v>
      </c>
      <c r="B15554" t="s">
        <v>24616</v>
      </c>
      <c r="C15554" t="s">
        <v>105</v>
      </c>
      <c r="D15554">
        <v>0.65</v>
      </c>
      <c r="E15554">
        <v>20</v>
      </c>
      <c r="F15554" t="s">
        <v>24576</v>
      </c>
      <c r="G15554" t="s">
        <v>31</v>
      </c>
      <c r="H15554" t="s">
        <v>46</v>
      </c>
      <c r="I15554" t="s">
        <v>869</v>
      </c>
      <c r="K15554"/>
      <c r="L15554" t="s">
        <v>24617</v>
      </c>
      <c r="M15554" t="s">
        <v>26</v>
      </c>
      <c r="N15554">
        <v>2</v>
      </c>
      <c r="P15554" t="s">
        <v>20366</v>
      </c>
      <c r="Q15554" t="s">
        <v>24618</v>
      </c>
      <c r="S15554" t="s">
        <v>20368</v>
      </c>
    </row>
    <row r="15555" spans="1:19" hidden="1" x14ac:dyDescent="0.2">
      <c r="A15555">
        <v>3300</v>
      </c>
      <c r="B15555" t="s">
        <v>24616</v>
      </c>
      <c r="C15555" t="s">
        <v>20452</v>
      </c>
      <c r="D15555">
        <v>5.76</v>
      </c>
      <c r="E15555" t="s">
        <v>383</v>
      </c>
      <c r="F15555" t="s">
        <v>1576</v>
      </c>
      <c r="G15555" t="s">
        <v>55</v>
      </c>
      <c r="H15555" t="s">
        <v>46</v>
      </c>
      <c r="I15555" t="s">
        <v>869</v>
      </c>
      <c r="K15555"/>
      <c r="L15555" t="s">
        <v>24617</v>
      </c>
      <c r="M15555" t="s">
        <v>26</v>
      </c>
      <c r="N15555">
        <v>2</v>
      </c>
      <c r="P15555" t="s">
        <v>20366</v>
      </c>
      <c r="Q15555" t="s">
        <v>24618</v>
      </c>
      <c r="S15555" t="s">
        <v>20368</v>
      </c>
    </row>
    <row r="15556" spans="1:19" hidden="1" x14ac:dyDescent="0.2">
      <c r="A15556">
        <v>3300</v>
      </c>
      <c r="B15556" t="s">
        <v>24616</v>
      </c>
      <c r="C15556" t="s">
        <v>20452</v>
      </c>
      <c r="D15556">
        <v>5.68</v>
      </c>
      <c r="E15556" t="s">
        <v>383</v>
      </c>
      <c r="F15556" t="s">
        <v>24576</v>
      </c>
      <c r="G15556" t="s">
        <v>31</v>
      </c>
      <c r="H15556" t="s">
        <v>46</v>
      </c>
      <c r="I15556" t="s">
        <v>869</v>
      </c>
      <c r="K15556"/>
      <c r="L15556" t="s">
        <v>24617</v>
      </c>
      <c r="M15556" t="s">
        <v>26</v>
      </c>
      <c r="N15556">
        <v>2</v>
      </c>
      <c r="P15556" t="s">
        <v>20366</v>
      </c>
      <c r="Q15556" t="s">
        <v>24618</v>
      </c>
      <c r="S15556" t="s">
        <v>20368</v>
      </c>
    </row>
    <row r="15557" spans="1:19" hidden="1" x14ac:dyDescent="0.2">
      <c r="A15557">
        <v>3301</v>
      </c>
      <c r="B15557" t="s">
        <v>24619</v>
      </c>
      <c r="C15557" t="s">
        <v>20452</v>
      </c>
      <c r="D15557">
        <v>4.5</v>
      </c>
      <c r="E15557">
        <v>1</v>
      </c>
      <c r="F15557" t="s">
        <v>24620</v>
      </c>
      <c r="G15557" t="s">
        <v>55</v>
      </c>
      <c r="H15557" t="s">
        <v>23</v>
      </c>
      <c r="I15557" t="s">
        <v>24621</v>
      </c>
      <c r="K15557"/>
      <c r="L15557" t="s">
        <v>24622</v>
      </c>
      <c r="M15557" t="s">
        <v>26</v>
      </c>
      <c r="N15557">
        <v>2</v>
      </c>
      <c r="P15557" t="s">
        <v>20366</v>
      </c>
      <c r="Q15557" t="s">
        <v>24623</v>
      </c>
      <c r="S15557" t="s">
        <v>20368</v>
      </c>
    </row>
    <row r="15558" spans="1:19" hidden="1" x14ac:dyDescent="0.2">
      <c r="A15558">
        <v>3302</v>
      </c>
      <c r="B15558" t="s">
        <v>24624</v>
      </c>
      <c r="C15558" t="s">
        <v>20441</v>
      </c>
      <c r="D15558">
        <v>4.45</v>
      </c>
      <c r="E15558" t="s">
        <v>10834</v>
      </c>
      <c r="F15558" t="s">
        <v>24625</v>
      </c>
      <c r="G15558" t="s">
        <v>31</v>
      </c>
      <c r="H15558" t="s">
        <v>23</v>
      </c>
      <c r="I15558" t="s">
        <v>8935</v>
      </c>
      <c r="K15558"/>
      <c r="L15558" t="s">
        <v>24626</v>
      </c>
      <c r="M15558" t="s">
        <v>26</v>
      </c>
      <c r="N15558">
        <v>2</v>
      </c>
      <c r="P15558" t="s">
        <v>20366</v>
      </c>
      <c r="Q15558" t="s">
        <v>24627</v>
      </c>
      <c r="S15558" t="s">
        <v>20368</v>
      </c>
    </row>
    <row r="15559" spans="1:19" hidden="1" x14ac:dyDescent="0.2">
      <c r="A15559">
        <v>3302</v>
      </c>
      <c r="B15559" t="s">
        <v>24624</v>
      </c>
      <c r="C15559" t="s">
        <v>20441</v>
      </c>
      <c r="D15559">
        <v>4.41</v>
      </c>
      <c r="E15559" t="s">
        <v>11539</v>
      </c>
      <c r="F15559" t="s">
        <v>24628</v>
      </c>
      <c r="G15559" t="s">
        <v>55</v>
      </c>
      <c r="H15559" t="s">
        <v>46</v>
      </c>
      <c r="I15559" t="s">
        <v>8935</v>
      </c>
      <c r="K15559"/>
      <c r="L15559" t="s">
        <v>24626</v>
      </c>
      <c r="M15559" t="s">
        <v>26</v>
      </c>
      <c r="N15559">
        <v>2</v>
      </c>
      <c r="P15559" t="s">
        <v>20366</v>
      </c>
      <c r="Q15559" t="s">
        <v>24627</v>
      </c>
      <c r="S15559" t="s">
        <v>20368</v>
      </c>
    </row>
    <row r="15560" spans="1:19" hidden="1" x14ac:dyDescent="0.2">
      <c r="A15560">
        <v>3302</v>
      </c>
      <c r="B15560" t="s">
        <v>24624</v>
      </c>
      <c r="C15560" t="s">
        <v>20447</v>
      </c>
      <c r="D15560">
        <v>10.6</v>
      </c>
      <c r="E15560" t="s">
        <v>11539</v>
      </c>
      <c r="F15560" t="s">
        <v>24629</v>
      </c>
      <c r="G15560" t="s">
        <v>31</v>
      </c>
      <c r="H15560" t="s">
        <v>2675</v>
      </c>
      <c r="I15560" t="s">
        <v>8935</v>
      </c>
      <c r="K15560"/>
      <c r="L15560" t="s">
        <v>24626</v>
      </c>
      <c r="M15560" t="s">
        <v>26</v>
      </c>
      <c r="N15560">
        <v>2</v>
      </c>
      <c r="P15560" t="s">
        <v>20366</v>
      </c>
      <c r="Q15560" t="s">
        <v>24627</v>
      </c>
      <c r="S15560" t="s">
        <v>20368</v>
      </c>
    </row>
    <row r="15561" spans="1:19" hidden="1" x14ac:dyDescent="0.2">
      <c r="A15561">
        <v>3303</v>
      </c>
      <c r="B15561" t="s">
        <v>24630</v>
      </c>
      <c r="C15561" t="s">
        <v>20452</v>
      </c>
      <c r="D15561">
        <v>9.16</v>
      </c>
      <c r="E15561">
        <v>25</v>
      </c>
      <c r="F15561" t="s">
        <v>24631</v>
      </c>
      <c r="G15561" t="s">
        <v>31</v>
      </c>
      <c r="H15561" t="s">
        <v>46</v>
      </c>
      <c r="I15561" t="s">
        <v>10245</v>
      </c>
      <c r="K15561"/>
      <c r="L15561" t="s">
        <v>24632</v>
      </c>
      <c r="M15561" t="s">
        <v>20396</v>
      </c>
      <c r="N15561">
        <v>4</v>
      </c>
      <c r="P15561" t="s">
        <v>20366</v>
      </c>
      <c r="Q15561" t="s">
        <v>24633</v>
      </c>
      <c r="S15561" t="s">
        <v>20368</v>
      </c>
    </row>
    <row r="15562" spans="1:19" hidden="1" x14ac:dyDescent="0.2">
      <c r="A15562">
        <v>3304</v>
      </c>
      <c r="B15562" t="s">
        <v>24634</v>
      </c>
      <c r="C15562" t="s">
        <v>105</v>
      </c>
      <c r="D15562">
        <v>0.2</v>
      </c>
      <c r="E15562">
        <v>20</v>
      </c>
      <c r="F15562" t="s">
        <v>21925</v>
      </c>
      <c r="G15562" t="s">
        <v>31</v>
      </c>
      <c r="H15562" t="s">
        <v>46</v>
      </c>
      <c r="I15562" t="s">
        <v>7654</v>
      </c>
      <c r="K15562"/>
      <c r="L15562" t="s">
        <v>24635</v>
      </c>
      <c r="M15562" t="s">
        <v>26</v>
      </c>
      <c r="N15562">
        <v>2</v>
      </c>
      <c r="P15562" t="s">
        <v>20366</v>
      </c>
      <c r="Q15562" t="s">
        <v>24636</v>
      </c>
      <c r="S15562" t="s">
        <v>20368</v>
      </c>
    </row>
    <row r="15563" spans="1:19" hidden="1" x14ac:dyDescent="0.2">
      <c r="A15563">
        <v>3304</v>
      </c>
      <c r="B15563" t="s">
        <v>24634</v>
      </c>
      <c r="C15563" t="s">
        <v>20452</v>
      </c>
      <c r="D15563">
        <v>8.06</v>
      </c>
      <c r="E15563">
        <v>20</v>
      </c>
      <c r="F15563" t="s">
        <v>21925</v>
      </c>
      <c r="G15563" t="s">
        <v>31</v>
      </c>
      <c r="H15563" t="s">
        <v>46</v>
      </c>
      <c r="I15563" t="s">
        <v>7654</v>
      </c>
      <c r="K15563"/>
      <c r="L15563" t="s">
        <v>24635</v>
      </c>
      <c r="M15563" t="s">
        <v>26</v>
      </c>
      <c r="N15563">
        <v>2</v>
      </c>
      <c r="P15563" t="s">
        <v>20366</v>
      </c>
      <c r="Q15563" t="s">
        <v>24636</v>
      </c>
      <c r="S15563" t="s">
        <v>20368</v>
      </c>
    </row>
    <row r="15564" spans="1:19" hidden="1" x14ac:dyDescent="0.2">
      <c r="A15564">
        <v>3305</v>
      </c>
      <c r="B15564" t="s">
        <v>24637</v>
      </c>
      <c r="C15564" t="s">
        <v>105</v>
      </c>
      <c r="D15564">
        <v>9.7200000000000006</v>
      </c>
      <c r="E15564">
        <v>20</v>
      </c>
      <c r="F15564" t="s">
        <v>23491</v>
      </c>
      <c r="G15564" t="s">
        <v>31</v>
      </c>
      <c r="H15564" t="s">
        <v>46</v>
      </c>
      <c r="I15564" t="s">
        <v>7635</v>
      </c>
      <c r="K15564"/>
      <c r="L15564" t="s">
        <v>24638</v>
      </c>
      <c r="M15564" t="s">
        <v>26</v>
      </c>
      <c r="N15564">
        <v>2</v>
      </c>
      <c r="P15564" t="s">
        <v>20366</v>
      </c>
      <c r="Q15564" t="s">
        <v>24639</v>
      </c>
      <c r="S15564" t="s">
        <v>20368</v>
      </c>
    </row>
    <row r="15565" spans="1:19" hidden="1" x14ac:dyDescent="0.2">
      <c r="A15565">
        <v>3306</v>
      </c>
      <c r="B15565" t="s">
        <v>24640</v>
      </c>
      <c r="C15565" t="s">
        <v>105</v>
      </c>
      <c r="D15565">
        <v>6.7</v>
      </c>
      <c r="F15565" t="s">
        <v>21009</v>
      </c>
      <c r="G15565" t="s">
        <v>31</v>
      </c>
      <c r="H15565" t="s">
        <v>23</v>
      </c>
      <c r="I15565" t="s">
        <v>9404</v>
      </c>
      <c r="K15565"/>
      <c r="L15565" t="s">
        <v>24641</v>
      </c>
      <c r="M15565" t="s">
        <v>26</v>
      </c>
      <c r="N15565">
        <v>2</v>
      </c>
      <c r="P15565" t="s">
        <v>20366</v>
      </c>
      <c r="Q15565" t="s">
        <v>24642</v>
      </c>
      <c r="S15565" t="s">
        <v>20368</v>
      </c>
    </row>
    <row r="15566" spans="1:19" hidden="1" x14ac:dyDescent="0.2">
      <c r="A15566">
        <v>3306</v>
      </c>
      <c r="B15566" t="s">
        <v>24640</v>
      </c>
      <c r="C15566" t="s">
        <v>20452</v>
      </c>
      <c r="D15566">
        <v>11</v>
      </c>
      <c r="F15566" t="s">
        <v>21009</v>
      </c>
      <c r="G15566" t="s">
        <v>31</v>
      </c>
      <c r="H15566" t="s">
        <v>23</v>
      </c>
      <c r="I15566" t="s">
        <v>9404</v>
      </c>
      <c r="K15566"/>
      <c r="L15566" t="s">
        <v>24641</v>
      </c>
      <c r="M15566" t="s">
        <v>26</v>
      </c>
      <c r="N15566">
        <v>2</v>
      </c>
      <c r="P15566" t="s">
        <v>20366</v>
      </c>
      <c r="Q15566" t="s">
        <v>24642</v>
      </c>
      <c r="S15566" t="s">
        <v>20368</v>
      </c>
    </row>
    <row r="15567" spans="1:19" hidden="1" x14ac:dyDescent="0.2">
      <c r="A15567">
        <v>3307</v>
      </c>
      <c r="B15567" t="s">
        <v>24643</v>
      </c>
      <c r="C15567" t="s">
        <v>105</v>
      </c>
      <c r="D15567">
        <v>7.9</v>
      </c>
      <c r="F15567" t="s">
        <v>21009</v>
      </c>
      <c r="G15567" t="s">
        <v>31</v>
      </c>
      <c r="H15567" t="s">
        <v>23</v>
      </c>
      <c r="I15567" t="s">
        <v>9404</v>
      </c>
      <c r="K15567"/>
      <c r="L15567" t="s">
        <v>24644</v>
      </c>
      <c r="M15567" t="s">
        <v>26</v>
      </c>
      <c r="N15567">
        <v>2</v>
      </c>
      <c r="P15567" t="s">
        <v>20366</v>
      </c>
      <c r="Q15567" t="s">
        <v>24645</v>
      </c>
      <c r="S15567" t="s">
        <v>20368</v>
      </c>
    </row>
    <row r="15568" spans="1:19" hidden="1" x14ac:dyDescent="0.2">
      <c r="A15568">
        <v>3307</v>
      </c>
      <c r="B15568" t="s">
        <v>24643</v>
      </c>
      <c r="C15568" t="s">
        <v>20452</v>
      </c>
      <c r="D15568">
        <v>11.2</v>
      </c>
      <c r="F15568" t="s">
        <v>21009</v>
      </c>
      <c r="G15568" t="s">
        <v>31</v>
      </c>
      <c r="H15568" t="s">
        <v>23</v>
      </c>
      <c r="I15568" t="s">
        <v>9404</v>
      </c>
      <c r="K15568"/>
      <c r="L15568" t="s">
        <v>24644</v>
      </c>
      <c r="M15568" t="s">
        <v>26</v>
      </c>
      <c r="N15568">
        <v>2</v>
      </c>
      <c r="P15568" t="s">
        <v>20366</v>
      </c>
      <c r="Q15568" t="s">
        <v>24645</v>
      </c>
      <c r="S15568" t="s">
        <v>20368</v>
      </c>
    </row>
    <row r="15569" spans="1:19" hidden="1" x14ac:dyDescent="0.2">
      <c r="A15569">
        <v>3308</v>
      </c>
      <c r="B15569" t="s">
        <v>24646</v>
      </c>
      <c r="C15569" t="s">
        <v>105</v>
      </c>
      <c r="D15569">
        <v>6.8</v>
      </c>
      <c r="F15569" t="s">
        <v>21009</v>
      </c>
      <c r="G15569" t="s">
        <v>31</v>
      </c>
      <c r="H15569" t="s">
        <v>23</v>
      </c>
      <c r="I15569" t="s">
        <v>9404</v>
      </c>
      <c r="K15569"/>
      <c r="L15569" t="s">
        <v>24647</v>
      </c>
      <c r="M15569" t="s">
        <v>26</v>
      </c>
      <c r="N15569">
        <v>2</v>
      </c>
      <c r="P15569" t="s">
        <v>20366</v>
      </c>
      <c r="Q15569" t="s">
        <v>24648</v>
      </c>
      <c r="S15569" t="s">
        <v>20368</v>
      </c>
    </row>
    <row r="15570" spans="1:19" hidden="1" x14ac:dyDescent="0.2">
      <c r="A15570">
        <v>3308</v>
      </c>
      <c r="B15570" t="s">
        <v>24646</v>
      </c>
      <c r="C15570" t="s">
        <v>20452</v>
      </c>
      <c r="D15570">
        <v>12.1</v>
      </c>
      <c r="F15570" t="s">
        <v>21009</v>
      </c>
      <c r="G15570" t="s">
        <v>31</v>
      </c>
      <c r="H15570" t="s">
        <v>23</v>
      </c>
      <c r="I15570" t="s">
        <v>9404</v>
      </c>
      <c r="K15570"/>
      <c r="L15570" t="s">
        <v>24647</v>
      </c>
      <c r="M15570" t="s">
        <v>26</v>
      </c>
      <c r="N15570">
        <v>2</v>
      </c>
      <c r="P15570" t="s">
        <v>20366</v>
      </c>
      <c r="Q15570" t="s">
        <v>24648</v>
      </c>
      <c r="S15570" t="s">
        <v>20368</v>
      </c>
    </row>
    <row r="15571" spans="1:19" hidden="1" x14ac:dyDescent="0.2">
      <c r="A15571">
        <v>3309</v>
      </c>
      <c r="B15571" t="s">
        <v>24649</v>
      </c>
      <c r="C15571" t="s">
        <v>105</v>
      </c>
      <c r="D15571">
        <v>4.9000000000000004</v>
      </c>
      <c r="F15571" t="s">
        <v>21009</v>
      </c>
      <c r="G15571" t="s">
        <v>31</v>
      </c>
      <c r="H15571" t="s">
        <v>23</v>
      </c>
      <c r="I15571" t="s">
        <v>9404</v>
      </c>
      <c r="K15571"/>
      <c r="L15571" t="s">
        <v>24650</v>
      </c>
      <c r="M15571" t="s">
        <v>26</v>
      </c>
      <c r="N15571">
        <v>2</v>
      </c>
      <c r="P15571" t="s">
        <v>20366</v>
      </c>
      <c r="Q15571" t="s">
        <v>24651</v>
      </c>
      <c r="S15571" t="s">
        <v>20368</v>
      </c>
    </row>
    <row r="15572" spans="1:19" hidden="1" x14ac:dyDescent="0.2">
      <c r="A15572">
        <v>3309</v>
      </c>
      <c r="B15572" t="s">
        <v>24649</v>
      </c>
      <c r="C15572" t="s">
        <v>20452</v>
      </c>
      <c r="D15572">
        <v>12.6</v>
      </c>
      <c r="F15572" t="s">
        <v>21009</v>
      </c>
      <c r="G15572" t="s">
        <v>31</v>
      </c>
      <c r="H15572" t="s">
        <v>23</v>
      </c>
      <c r="I15572" t="s">
        <v>9404</v>
      </c>
      <c r="K15572"/>
      <c r="L15572" t="s">
        <v>24650</v>
      </c>
      <c r="M15572" t="s">
        <v>26</v>
      </c>
      <c r="N15572">
        <v>2</v>
      </c>
      <c r="P15572" t="s">
        <v>20366</v>
      </c>
      <c r="Q15572" t="s">
        <v>24651</v>
      </c>
      <c r="S15572" t="s">
        <v>20368</v>
      </c>
    </row>
    <row r="15573" spans="1:19" hidden="1" x14ac:dyDescent="0.2">
      <c r="A15573">
        <v>3311</v>
      </c>
      <c r="B15573" t="s">
        <v>24652</v>
      </c>
      <c r="C15573" t="s">
        <v>105</v>
      </c>
      <c r="D15573">
        <v>7</v>
      </c>
      <c r="E15573">
        <v>20</v>
      </c>
      <c r="F15573" t="s">
        <v>22518</v>
      </c>
      <c r="G15573" t="s">
        <v>31</v>
      </c>
      <c r="H15573" t="s">
        <v>23</v>
      </c>
      <c r="I15573" t="s">
        <v>7318</v>
      </c>
      <c r="K15573"/>
      <c r="L15573" t="s">
        <v>24653</v>
      </c>
      <c r="M15573" t="s">
        <v>26</v>
      </c>
      <c r="N15573">
        <v>2</v>
      </c>
      <c r="P15573" t="s">
        <v>20366</v>
      </c>
      <c r="Q15573" t="s">
        <v>24654</v>
      </c>
      <c r="S15573" t="s">
        <v>20368</v>
      </c>
    </row>
    <row r="15574" spans="1:19" hidden="1" x14ac:dyDescent="0.2">
      <c r="A15574">
        <v>3311</v>
      </c>
      <c r="B15574" t="s">
        <v>24652</v>
      </c>
      <c r="C15574" t="s">
        <v>20452</v>
      </c>
      <c r="D15574">
        <v>11.21</v>
      </c>
      <c r="E15574">
        <v>20</v>
      </c>
      <c r="F15574" t="s">
        <v>22518</v>
      </c>
      <c r="G15574" t="s">
        <v>31</v>
      </c>
      <c r="H15574" t="s">
        <v>23</v>
      </c>
      <c r="I15574" t="s">
        <v>7318</v>
      </c>
      <c r="K15574"/>
      <c r="L15574" t="s">
        <v>24653</v>
      </c>
      <c r="M15574" t="s">
        <v>26</v>
      </c>
      <c r="N15574">
        <v>2</v>
      </c>
      <c r="P15574" t="s">
        <v>20366</v>
      </c>
      <c r="Q15574" t="s">
        <v>24654</v>
      </c>
      <c r="S15574" t="s">
        <v>20368</v>
      </c>
    </row>
    <row r="15575" spans="1:19" hidden="1" x14ac:dyDescent="0.2">
      <c r="A15575">
        <v>3313</v>
      </c>
      <c r="B15575" t="s">
        <v>24655</v>
      </c>
      <c r="C15575" t="s">
        <v>105</v>
      </c>
      <c r="D15575">
        <v>2.4</v>
      </c>
      <c r="F15575" t="s">
        <v>21009</v>
      </c>
      <c r="G15575" t="s">
        <v>31</v>
      </c>
      <c r="H15575" t="s">
        <v>23</v>
      </c>
      <c r="I15575" t="s">
        <v>19673</v>
      </c>
      <c r="K15575"/>
      <c r="L15575" t="s">
        <v>24656</v>
      </c>
      <c r="M15575" t="s">
        <v>26</v>
      </c>
      <c r="N15575">
        <v>2</v>
      </c>
      <c r="P15575" t="s">
        <v>20366</v>
      </c>
      <c r="Q15575" t="s">
        <v>24657</v>
      </c>
      <c r="S15575" t="s">
        <v>20368</v>
      </c>
    </row>
    <row r="15576" spans="1:19" hidden="1" x14ac:dyDescent="0.2">
      <c r="A15576">
        <v>3313</v>
      </c>
      <c r="B15576" t="s">
        <v>24655</v>
      </c>
      <c r="C15576" t="s">
        <v>20452</v>
      </c>
      <c r="D15576">
        <v>7.6</v>
      </c>
      <c r="F15576" t="s">
        <v>21009</v>
      </c>
      <c r="G15576" t="s">
        <v>31</v>
      </c>
      <c r="H15576" t="s">
        <v>23</v>
      </c>
      <c r="I15576" t="s">
        <v>19673</v>
      </c>
      <c r="K15576"/>
      <c r="L15576" t="s">
        <v>24656</v>
      </c>
      <c r="M15576" t="s">
        <v>26</v>
      </c>
      <c r="N15576">
        <v>2</v>
      </c>
      <c r="P15576" t="s">
        <v>20366</v>
      </c>
      <c r="Q15576" t="s">
        <v>24657</v>
      </c>
      <c r="S15576" t="s">
        <v>20368</v>
      </c>
    </row>
    <row r="15577" spans="1:19" hidden="1" x14ac:dyDescent="0.2">
      <c r="A15577">
        <v>3313</v>
      </c>
      <c r="B15577" t="s">
        <v>24655</v>
      </c>
      <c r="C15577" t="s">
        <v>20441</v>
      </c>
      <c r="D15577">
        <v>12</v>
      </c>
      <c r="F15577" t="s">
        <v>21009</v>
      </c>
      <c r="G15577" t="s">
        <v>31</v>
      </c>
      <c r="H15577" t="s">
        <v>23</v>
      </c>
      <c r="I15577" t="s">
        <v>19673</v>
      </c>
      <c r="K15577"/>
      <c r="L15577" t="s">
        <v>24656</v>
      </c>
      <c r="M15577" t="s">
        <v>26</v>
      </c>
      <c r="N15577">
        <v>2</v>
      </c>
      <c r="P15577" t="s">
        <v>20366</v>
      </c>
      <c r="Q15577" t="s">
        <v>24657</v>
      </c>
      <c r="S15577" t="s">
        <v>20368</v>
      </c>
    </row>
    <row r="15578" spans="1:19" hidden="1" x14ac:dyDescent="0.2">
      <c r="A15578">
        <v>3317</v>
      </c>
      <c r="B15578" t="s">
        <v>24658</v>
      </c>
      <c r="C15578" t="s">
        <v>105</v>
      </c>
      <c r="D15578">
        <v>4.1500000000000004</v>
      </c>
      <c r="E15578" t="s">
        <v>363</v>
      </c>
      <c r="G15578" t="s">
        <v>31</v>
      </c>
      <c r="H15578" t="s">
        <v>23</v>
      </c>
      <c r="I15578" t="s">
        <v>23968</v>
      </c>
      <c r="K15578"/>
      <c r="L15578" t="s">
        <v>24659</v>
      </c>
      <c r="M15578" t="s">
        <v>26</v>
      </c>
      <c r="N15578">
        <v>2</v>
      </c>
      <c r="O15578" t="s">
        <v>24660</v>
      </c>
      <c r="P15578" t="s">
        <v>20366</v>
      </c>
      <c r="Q15578" t="s">
        <v>24661</v>
      </c>
      <c r="S15578" t="s">
        <v>20368</v>
      </c>
    </row>
    <row r="15579" spans="1:19" hidden="1" x14ac:dyDescent="0.2">
      <c r="A15579">
        <v>3317</v>
      </c>
      <c r="B15579" t="s">
        <v>24658</v>
      </c>
      <c r="C15579" t="s">
        <v>20452</v>
      </c>
      <c r="D15579">
        <v>8.44</v>
      </c>
      <c r="E15579" t="s">
        <v>363</v>
      </c>
      <c r="G15579" t="s">
        <v>31</v>
      </c>
      <c r="H15579" t="s">
        <v>23</v>
      </c>
      <c r="I15579" t="s">
        <v>23968</v>
      </c>
      <c r="K15579"/>
      <c r="L15579" t="s">
        <v>24659</v>
      </c>
      <c r="M15579" t="s">
        <v>26</v>
      </c>
      <c r="N15579">
        <v>2</v>
      </c>
      <c r="O15579" t="s">
        <v>24660</v>
      </c>
      <c r="P15579" t="s">
        <v>20366</v>
      </c>
      <c r="Q15579" t="s">
        <v>24661</v>
      </c>
      <c r="S15579" t="s">
        <v>20368</v>
      </c>
    </row>
    <row r="15580" spans="1:19" hidden="1" x14ac:dyDescent="0.2">
      <c r="A15580">
        <v>3317</v>
      </c>
      <c r="B15580" t="s">
        <v>24658</v>
      </c>
      <c r="C15580" t="s">
        <v>20441</v>
      </c>
      <c r="D15580">
        <v>13.5</v>
      </c>
      <c r="E15580" t="s">
        <v>363</v>
      </c>
      <c r="G15580" t="s">
        <v>31</v>
      </c>
      <c r="H15580" t="s">
        <v>23</v>
      </c>
      <c r="I15580" t="s">
        <v>23968</v>
      </c>
      <c r="K15580"/>
      <c r="L15580" t="s">
        <v>24659</v>
      </c>
      <c r="M15580" t="s">
        <v>26</v>
      </c>
      <c r="N15580">
        <v>2</v>
      </c>
      <c r="O15580" t="s">
        <v>24660</v>
      </c>
      <c r="P15580" t="s">
        <v>20366</v>
      </c>
      <c r="Q15580" t="s">
        <v>24661</v>
      </c>
      <c r="S15580" t="s">
        <v>20368</v>
      </c>
    </row>
    <row r="15581" spans="1:19" hidden="1" x14ac:dyDescent="0.2">
      <c r="A15581">
        <v>3318</v>
      </c>
      <c r="B15581" t="s">
        <v>24662</v>
      </c>
      <c r="C15581" t="s">
        <v>105</v>
      </c>
      <c r="D15581">
        <v>9.1999999999999993</v>
      </c>
      <c r="E15581">
        <v>20</v>
      </c>
      <c r="F15581" t="s">
        <v>24663</v>
      </c>
      <c r="G15581" t="s">
        <v>55</v>
      </c>
      <c r="H15581" t="s">
        <v>46</v>
      </c>
      <c r="I15581" t="s">
        <v>2269</v>
      </c>
      <c r="K15581"/>
      <c r="L15581" t="s">
        <v>24664</v>
      </c>
      <c r="M15581" t="s">
        <v>20396</v>
      </c>
      <c r="N15581">
        <v>4</v>
      </c>
      <c r="P15581" t="s">
        <v>20366</v>
      </c>
      <c r="Q15581" t="s">
        <v>24665</v>
      </c>
      <c r="S15581" t="s">
        <v>20368</v>
      </c>
    </row>
    <row r="15582" spans="1:19" hidden="1" x14ac:dyDescent="0.2">
      <c r="A15582">
        <v>3319</v>
      </c>
      <c r="B15582" t="s">
        <v>24666</v>
      </c>
      <c r="C15582" t="s">
        <v>105</v>
      </c>
      <c r="D15582">
        <v>9.14</v>
      </c>
      <c r="E15582">
        <v>20</v>
      </c>
      <c r="F15582" t="s">
        <v>24667</v>
      </c>
      <c r="G15582" t="s">
        <v>55</v>
      </c>
      <c r="H15582" t="s">
        <v>46</v>
      </c>
      <c r="I15582" t="s">
        <v>2269</v>
      </c>
      <c r="K15582"/>
      <c r="L15582" t="s">
        <v>24668</v>
      </c>
      <c r="M15582" t="s">
        <v>20396</v>
      </c>
      <c r="N15582">
        <v>4</v>
      </c>
      <c r="P15582" t="s">
        <v>20366</v>
      </c>
      <c r="Q15582" t="s">
        <v>24669</v>
      </c>
      <c r="S15582" t="s">
        <v>20368</v>
      </c>
    </row>
    <row r="15583" spans="1:19" hidden="1" x14ac:dyDescent="0.2">
      <c r="A15583">
        <v>3320</v>
      </c>
      <c r="B15583" t="s">
        <v>24670</v>
      </c>
      <c r="C15583" t="s">
        <v>105</v>
      </c>
      <c r="D15583">
        <v>0.7</v>
      </c>
      <c r="E15583">
        <v>20</v>
      </c>
      <c r="F15583" t="s">
        <v>24576</v>
      </c>
      <c r="G15583" t="s">
        <v>31</v>
      </c>
      <c r="H15583" t="s">
        <v>46</v>
      </c>
      <c r="I15583" t="s">
        <v>869</v>
      </c>
      <c r="K15583"/>
      <c r="L15583" t="s">
        <v>24671</v>
      </c>
      <c r="M15583" t="s">
        <v>26</v>
      </c>
      <c r="N15583">
        <v>2</v>
      </c>
      <c r="P15583" t="s">
        <v>20366</v>
      </c>
      <c r="Q15583" t="s">
        <v>24672</v>
      </c>
      <c r="S15583" t="s">
        <v>20368</v>
      </c>
    </row>
    <row r="15584" spans="1:19" hidden="1" x14ac:dyDescent="0.2">
      <c r="A15584">
        <v>3320</v>
      </c>
      <c r="B15584" t="s">
        <v>24670</v>
      </c>
      <c r="C15584" t="s">
        <v>20452</v>
      </c>
      <c r="D15584">
        <v>5.89</v>
      </c>
      <c r="E15584" t="s">
        <v>383</v>
      </c>
      <c r="F15584" t="s">
        <v>1576</v>
      </c>
      <c r="G15584" t="s">
        <v>55</v>
      </c>
      <c r="H15584" t="s">
        <v>46</v>
      </c>
      <c r="I15584" t="s">
        <v>869</v>
      </c>
      <c r="K15584"/>
      <c r="L15584" t="s">
        <v>24671</v>
      </c>
      <c r="M15584" t="s">
        <v>26</v>
      </c>
      <c r="N15584">
        <v>2</v>
      </c>
      <c r="P15584" t="s">
        <v>20366</v>
      </c>
      <c r="Q15584" t="s">
        <v>24672</v>
      </c>
      <c r="S15584" t="s">
        <v>20368</v>
      </c>
    </row>
    <row r="15585" spans="1:19" hidden="1" x14ac:dyDescent="0.2">
      <c r="A15585">
        <v>3320</v>
      </c>
      <c r="B15585" t="s">
        <v>24670</v>
      </c>
      <c r="C15585" t="s">
        <v>20452</v>
      </c>
      <c r="D15585">
        <v>5.83</v>
      </c>
      <c r="E15585" t="s">
        <v>383</v>
      </c>
      <c r="F15585" t="s">
        <v>24576</v>
      </c>
      <c r="G15585" t="s">
        <v>31</v>
      </c>
      <c r="H15585" t="s">
        <v>46</v>
      </c>
      <c r="I15585" t="s">
        <v>869</v>
      </c>
      <c r="K15585"/>
      <c r="L15585" t="s">
        <v>24671</v>
      </c>
      <c r="M15585" t="s">
        <v>26</v>
      </c>
      <c r="N15585">
        <v>2</v>
      </c>
      <c r="P15585" t="s">
        <v>20366</v>
      </c>
      <c r="Q15585" t="s">
        <v>24672</v>
      </c>
      <c r="S15585" t="s">
        <v>20368</v>
      </c>
    </row>
    <row r="15586" spans="1:19" hidden="1" x14ac:dyDescent="0.2">
      <c r="A15586">
        <v>3321</v>
      </c>
      <c r="B15586" t="s">
        <v>24673</v>
      </c>
      <c r="C15586" t="s">
        <v>20441</v>
      </c>
      <c r="D15586">
        <v>17.47</v>
      </c>
      <c r="E15586">
        <v>20</v>
      </c>
      <c r="F15586" t="s">
        <v>24674</v>
      </c>
      <c r="G15586" t="s">
        <v>4302</v>
      </c>
      <c r="H15586" t="s">
        <v>23</v>
      </c>
      <c r="I15586" t="s">
        <v>656</v>
      </c>
      <c r="K15586"/>
      <c r="L15586" t="s">
        <v>24675</v>
      </c>
      <c r="M15586" t="s">
        <v>20396</v>
      </c>
      <c r="N15586">
        <v>4</v>
      </c>
      <c r="P15586" t="s">
        <v>20366</v>
      </c>
      <c r="Q15586" t="s">
        <v>24676</v>
      </c>
      <c r="S15586" t="s">
        <v>20368</v>
      </c>
    </row>
    <row r="15587" spans="1:19" hidden="1" x14ac:dyDescent="0.2">
      <c r="A15587">
        <v>3322</v>
      </c>
      <c r="B15587" t="s">
        <v>24677</v>
      </c>
      <c r="C15587" t="s">
        <v>20441</v>
      </c>
      <c r="D15587">
        <v>17.649999999999999</v>
      </c>
      <c r="E15587">
        <v>20</v>
      </c>
      <c r="F15587" t="s">
        <v>24674</v>
      </c>
      <c r="G15587" t="s">
        <v>4302</v>
      </c>
      <c r="H15587" t="s">
        <v>23</v>
      </c>
      <c r="I15587" t="s">
        <v>656</v>
      </c>
      <c r="K15587"/>
      <c r="L15587" t="s">
        <v>24678</v>
      </c>
      <c r="M15587" t="s">
        <v>20396</v>
      </c>
      <c r="N15587">
        <v>4</v>
      </c>
      <c r="P15587" t="s">
        <v>20366</v>
      </c>
      <c r="Q15587" t="s">
        <v>24679</v>
      </c>
      <c r="S15587" t="s">
        <v>20368</v>
      </c>
    </row>
    <row r="15588" spans="1:19" hidden="1" x14ac:dyDescent="0.2">
      <c r="A15588" t="s">
        <v>24680</v>
      </c>
      <c r="B15588" t="s">
        <v>24681</v>
      </c>
      <c r="C15588" t="s">
        <v>20452</v>
      </c>
      <c r="D15588">
        <v>5.6</v>
      </c>
      <c r="E15588">
        <v>32</v>
      </c>
      <c r="F15588" t="s">
        <v>79</v>
      </c>
      <c r="G15588" t="s">
        <v>55</v>
      </c>
      <c r="H15588" t="s">
        <v>23</v>
      </c>
      <c r="I15588" t="s">
        <v>24682</v>
      </c>
      <c r="K15588"/>
      <c r="L15588" t="s">
        <v>24683</v>
      </c>
      <c r="M15588" t="s">
        <v>26</v>
      </c>
      <c r="N15588">
        <v>2</v>
      </c>
      <c r="P15588" t="s">
        <v>20366</v>
      </c>
      <c r="Q15588" t="s">
        <v>24684</v>
      </c>
      <c r="S15588" t="s">
        <v>20368</v>
      </c>
    </row>
    <row r="15589" spans="1:19" hidden="1" x14ac:dyDescent="0.2">
      <c r="A15589">
        <v>3323</v>
      </c>
      <c r="B15589" t="s">
        <v>24685</v>
      </c>
      <c r="C15589" t="s">
        <v>105</v>
      </c>
      <c r="D15589">
        <v>7.28</v>
      </c>
      <c r="E15589">
        <v>20</v>
      </c>
      <c r="F15589" t="s">
        <v>22967</v>
      </c>
      <c r="G15589" t="s">
        <v>31</v>
      </c>
      <c r="H15589" t="s">
        <v>46</v>
      </c>
      <c r="I15589" t="s">
        <v>3577</v>
      </c>
      <c r="K15589"/>
      <c r="L15589" t="s">
        <v>24686</v>
      </c>
      <c r="M15589" t="s">
        <v>26</v>
      </c>
      <c r="N15589">
        <v>2</v>
      </c>
      <c r="P15589" t="s">
        <v>20366</v>
      </c>
      <c r="Q15589" t="s">
        <v>24687</v>
      </c>
      <c r="S15589" t="s">
        <v>20368</v>
      </c>
    </row>
    <row r="15590" spans="1:19" hidden="1" x14ac:dyDescent="0.2">
      <c r="A15590">
        <v>3324</v>
      </c>
      <c r="B15590" t="s">
        <v>24688</v>
      </c>
      <c r="C15590" t="s">
        <v>105</v>
      </c>
      <c r="D15590">
        <v>10</v>
      </c>
      <c r="E15590">
        <v>20</v>
      </c>
      <c r="F15590" t="s">
        <v>24663</v>
      </c>
      <c r="G15590" t="s">
        <v>55</v>
      </c>
      <c r="H15590" t="s">
        <v>46</v>
      </c>
      <c r="I15590" t="s">
        <v>2269</v>
      </c>
      <c r="K15590"/>
      <c r="L15590" t="s">
        <v>24689</v>
      </c>
      <c r="M15590" t="s">
        <v>20396</v>
      </c>
      <c r="N15590">
        <v>4</v>
      </c>
      <c r="P15590" t="s">
        <v>20366</v>
      </c>
      <c r="Q15590" t="s">
        <v>24690</v>
      </c>
      <c r="S15590" t="s">
        <v>20368</v>
      </c>
    </row>
    <row r="15591" spans="1:19" hidden="1" x14ac:dyDescent="0.2">
      <c r="A15591">
        <v>3325</v>
      </c>
      <c r="B15591" t="s">
        <v>9206</v>
      </c>
      <c r="C15591" t="s">
        <v>105</v>
      </c>
      <c r="D15591">
        <v>2.4900000000000002</v>
      </c>
      <c r="E15591">
        <v>25</v>
      </c>
      <c r="G15591" t="s">
        <v>31</v>
      </c>
      <c r="H15591" t="s">
        <v>46</v>
      </c>
      <c r="I15591" t="s">
        <v>8845</v>
      </c>
      <c r="K15591"/>
      <c r="L15591" t="s">
        <v>24691</v>
      </c>
      <c r="M15591" t="s">
        <v>21081</v>
      </c>
      <c r="N15591">
        <v>7</v>
      </c>
      <c r="O15591" t="s">
        <v>24692</v>
      </c>
      <c r="P15591" t="s">
        <v>20366</v>
      </c>
      <c r="Q15591" t="s">
        <v>24693</v>
      </c>
      <c r="S15591" t="s">
        <v>20368</v>
      </c>
    </row>
    <row r="15592" spans="1:19" hidden="1" x14ac:dyDescent="0.2">
      <c r="A15592">
        <v>3326</v>
      </c>
      <c r="B15592" t="s">
        <v>9212</v>
      </c>
      <c r="C15592" t="s">
        <v>105</v>
      </c>
      <c r="D15592">
        <v>3.75</v>
      </c>
      <c r="E15592">
        <v>25</v>
      </c>
      <c r="G15592" t="s">
        <v>31</v>
      </c>
      <c r="H15592" t="s">
        <v>46</v>
      </c>
      <c r="I15592" t="s">
        <v>8845</v>
      </c>
      <c r="K15592"/>
      <c r="L15592" t="s">
        <v>24694</v>
      </c>
      <c r="M15592" t="s">
        <v>21081</v>
      </c>
      <c r="N15592">
        <v>7</v>
      </c>
      <c r="O15592" t="s">
        <v>24695</v>
      </c>
      <c r="P15592" t="s">
        <v>20366</v>
      </c>
      <c r="Q15592" t="s">
        <v>24696</v>
      </c>
      <c r="S15592" t="s">
        <v>20368</v>
      </c>
    </row>
    <row r="15593" spans="1:19" hidden="1" x14ac:dyDescent="0.2">
      <c r="A15593">
        <v>3326</v>
      </c>
      <c r="B15593" t="s">
        <v>9212</v>
      </c>
      <c r="C15593" t="s">
        <v>105</v>
      </c>
      <c r="D15593">
        <v>3.738</v>
      </c>
      <c r="E15593">
        <v>25</v>
      </c>
      <c r="I15593" t="s">
        <v>20681</v>
      </c>
      <c r="K15593"/>
      <c r="L15593" t="s">
        <v>24694</v>
      </c>
      <c r="M15593" t="s">
        <v>21081</v>
      </c>
      <c r="N15593">
        <v>7</v>
      </c>
      <c r="O15593" t="s">
        <v>24695</v>
      </c>
      <c r="P15593" t="s">
        <v>20366</v>
      </c>
      <c r="Q15593" t="s">
        <v>24696</v>
      </c>
      <c r="S15593" t="s">
        <v>20368</v>
      </c>
    </row>
    <row r="15594" spans="1:19" hidden="1" x14ac:dyDescent="0.2">
      <c r="A15594">
        <v>3327</v>
      </c>
      <c r="B15594" t="s">
        <v>24697</v>
      </c>
      <c r="C15594" t="s">
        <v>105</v>
      </c>
      <c r="D15594">
        <v>3.34</v>
      </c>
      <c r="E15594">
        <v>15</v>
      </c>
      <c r="G15594" t="s">
        <v>31</v>
      </c>
      <c r="H15594" t="s">
        <v>46</v>
      </c>
      <c r="I15594" t="s">
        <v>10684</v>
      </c>
      <c r="K15594"/>
      <c r="L15594" t="s">
        <v>24698</v>
      </c>
      <c r="M15594" t="s">
        <v>20365</v>
      </c>
      <c r="N15594">
        <v>8</v>
      </c>
      <c r="O15594" t="s">
        <v>24699</v>
      </c>
      <c r="P15594" t="s">
        <v>20366</v>
      </c>
      <c r="Q15594" t="s">
        <v>24700</v>
      </c>
      <c r="S15594" t="s">
        <v>20368</v>
      </c>
    </row>
    <row r="15595" spans="1:19" hidden="1" x14ac:dyDescent="0.2">
      <c r="A15595">
        <v>3327</v>
      </c>
      <c r="B15595" t="s">
        <v>24697</v>
      </c>
      <c r="C15595" t="s">
        <v>105</v>
      </c>
      <c r="D15595">
        <v>3.25</v>
      </c>
      <c r="E15595">
        <v>25</v>
      </c>
      <c r="G15595" t="s">
        <v>31</v>
      </c>
      <c r="H15595" t="s">
        <v>46</v>
      </c>
      <c r="I15595" t="s">
        <v>10684</v>
      </c>
      <c r="K15595"/>
      <c r="L15595" t="s">
        <v>24698</v>
      </c>
      <c r="M15595" t="s">
        <v>20365</v>
      </c>
      <c r="N15595">
        <v>8</v>
      </c>
      <c r="O15595" t="s">
        <v>24699</v>
      </c>
      <c r="P15595" t="s">
        <v>20366</v>
      </c>
      <c r="Q15595" t="s">
        <v>24700</v>
      </c>
      <c r="S15595" t="s">
        <v>20368</v>
      </c>
    </row>
    <row r="15596" spans="1:19" hidden="1" x14ac:dyDescent="0.2">
      <c r="A15596">
        <v>3327</v>
      </c>
      <c r="B15596" t="s">
        <v>24697</v>
      </c>
      <c r="C15596" t="s">
        <v>105</v>
      </c>
      <c r="D15596">
        <v>2.93</v>
      </c>
      <c r="E15596">
        <v>20</v>
      </c>
      <c r="F15596" t="s">
        <v>20851</v>
      </c>
      <c r="G15596" t="s">
        <v>144</v>
      </c>
      <c r="H15596" t="s">
        <v>23</v>
      </c>
      <c r="I15596" t="s">
        <v>17690</v>
      </c>
      <c r="K15596"/>
      <c r="L15596" t="s">
        <v>24698</v>
      </c>
      <c r="M15596" t="s">
        <v>20365</v>
      </c>
      <c r="N15596">
        <v>8</v>
      </c>
      <c r="O15596" t="s">
        <v>24699</v>
      </c>
      <c r="P15596" t="s">
        <v>20366</v>
      </c>
      <c r="Q15596" t="s">
        <v>24700</v>
      </c>
      <c r="S15596" t="s">
        <v>20368</v>
      </c>
    </row>
    <row r="15597" spans="1:19" hidden="1" x14ac:dyDescent="0.2">
      <c r="A15597">
        <v>3327</v>
      </c>
      <c r="B15597" t="s">
        <v>24697</v>
      </c>
      <c r="C15597" t="s">
        <v>105</v>
      </c>
      <c r="D15597">
        <v>3.2280000000000002</v>
      </c>
      <c r="E15597">
        <v>25</v>
      </c>
      <c r="F15597" t="s">
        <v>20851</v>
      </c>
      <c r="I15597" t="s">
        <v>20681</v>
      </c>
      <c r="K15597"/>
      <c r="L15597" t="s">
        <v>24698</v>
      </c>
      <c r="M15597" t="s">
        <v>20365</v>
      </c>
      <c r="N15597">
        <v>8</v>
      </c>
      <c r="O15597" t="s">
        <v>24699</v>
      </c>
      <c r="P15597" t="s">
        <v>20366</v>
      </c>
      <c r="Q15597" t="s">
        <v>24700</v>
      </c>
      <c r="S15597" t="s">
        <v>20368</v>
      </c>
    </row>
    <row r="15598" spans="1:19" hidden="1" x14ac:dyDescent="0.2">
      <c r="A15598">
        <v>3328</v>
      </c>
      <c r="B15598" t="s">
        <v>24701</v>
      </c>
      <c r="C15598" t="s">
        <v>105</v>
      </c>
      <c r="D15598">
        <v>2.96</v>
      </c>
      <c r="E15598">
        <v>20</v>
      </c>
      <c r="F15598" t="s">
        <v>22967</v>
      </c>
      <c r="G15598" t="s">
        <v>31</v>
      </c>
      <c r="H15598" t="s">
        <v>46</v>
      </c>
      <c r="I15598" t="s">
        <v>3577</v>
      </c>
      <c r="K15598"/>
      <c r="L15598" t="s">
        <v>24702</v>
      </c>
      <c r="M15598" t="s">
        <v>26</v>
      </c>
      <c r="N15598">
        <v>2</v>
      </c>
      <c r="P15598" t="s">
        <v>20366</v>
      </c>
      <c r="Q15598" t="s">
        <v>24703</v>
      </c>
      <c r="S15598" t="s">
        <v>20368</v>
      </c>
    </row>
    <row r="15599" spans="1:19" hidden="1" x14ac:dyDescent="0.2">
      <c r="A15599">
        <v>3329</v>
      </c>
      <c r="B15599" t="s">
        <v>24704</v>
      </c>
      <c r="C15599" t="s">
        <v>105</v>
      </c>
      <c r="D15599">
        <v>3.54</v>
      </c>
      <c r="E15599">
        <v>20</v>
      </c>
      <c r="F15599" t="s">
        <v>24705</v>
      </c>
      <c r="G15599" t="s">
        <v>31</v>
      </c>
      <c r="H15599" t="s">
        <v>46</v>
      </c>
      <c r="I15599" t="s">
        <v>3577</v>
      </c>
      <c r="K15599"/>
      <c r="L15599" t="s">
        <v>24706</v>
      </c>
      <c r="M15599" t="s">
        <v>26</v>
      </c>
      <c r="N15599">
        <v>2</v>
      </c>
      <c r="P15599" t="s">
        <v>20366</v>
      </c>
      <c r="Q15599" t="s">
        <v>24707</v>
      </c>
      <c r="S15599" t="s">
        <v>20368</v>
      </c>
    </row>
    <row r="15600" spans="1:19" hidden="1" x14ac:dyDescent="0.2">
      <c r="A15600">
        <v>3331</v>
      </c>
      <c r="B15600" t="s">
        <v>24708</v>
      </c>
      <c r="C15600" t="s">
        <v>105</v>
      </c>
      <c r="D15600">
        <v>4.05</v>
      </c>
      <c r="E15600">
        <v>25</v>
      </c>
      <c r="F15600" t="s">
        <v>20548</v>
      </c>
      <c r="G15600" t="s">
        <v>55</v>
      </c>
      <c r="H15600" t="s">
        <v>46</v>
      </c>
      <c r="I15600" t="s">
        <v>12660</v>
      </c>
      <c r="K15600"/>
      <c r="L15600" t="s">
        <v>24709</v>
      </c>
      <c r="M15600" t="s">
        <v>26</v>
      </c>
      <c r="N15600">
        <v>2</v>
      </c>
      <c r="P15600" t="s">
        <v>20366</v>
      </c>
      <c r="Q15600" t="s">
        <v>24710</v>
      </c>
      <c r="S15600" t="s">
        <v>20368</v>
      </c>
    </row>
    <row r="15601" spans="1:19" hidden="1" x14ac:dyDescent="0.2">
      <c r="A15601">
        <v>3331</v>
      </c>
      <c r="B15601" t="s">
        <v>24708</v>
      </c>
      <c r="C15601" t="s">
        <v>20452</v>
      </c>
      <c r="D15601">
        <v>9.6999999999999993</v>
      </c>
      <c r="E15601">
        <v>25</v>
      </c>
      <c r="F15601" t="s">
        <v>20548</v>
      </c>
      <c r="G15601" t="s">
        <v>55</v>
      </c>
      <c r="H15601" t="s">
        <v>46</v>
      </c>
      <c r="I15601" t="s">
        <v>12660</v>
      </c>
      <c r="K15601"/>
      <c r="L15601" t="s">
        <v>24709</v>
      </c>
      <c r="M15601" t="s">
        <v>26</v>
      </c>
      <c r="N15601">
        <v>2</v>
      </c>
      <c r="P15601" t="s">
        <v>20366</v>
      </c>
      <c r="Q15601" t="s">
        <v>24710</v>
      </c>
      <c r="S15601" t="s">
        <v>20368</v>
      </c>
    </row>
    <row r="15602" spans="1:19" hidden="1" x14ac:dyDescent="0.2">
      <c r="A15602">
        <v>3332</v>
      </c>
      <c r="B15602" t="s">
        <v>24711</v>
      </c>
      <c r="C15602" t="s">
        <v>105</v>
      </c>
      <c r="D15602">
        <v>4.5999999999999996</v>
      </c>
      <c r="E15602">
        <v>25</v>
      </c>
      <c r="F15602" t="s">
        <v>20548</v>
      </c>
      <c r="G15602" t="s">
        <v>55</v>
      </c>
      <c r="H15602" t="s">
        <v>46</v>
      </c>
      <c r="I15602" t="s">
        <v>12660</v>
      </c>
      <c r="K15602"/>
      <c r="L15602" t="s">
        <v>24712</v>
      </c>
      <c r="M15602" t="s">
        <v>26</v>
      </c>
      <c r="N15602">
        <v>2</v>
      </c>
      <c r="P15602" t="s">
        <v>20366</v>
      </c>
      <c r="Q15602" t="s">
        <v>24713</v>
      </c>
      <c r="S15602" t="s">
        <v>20368</v>
      </c>
    </row>
    <row r="15603" spans="1:19" hidden="1" x14ac:dyDescent="0.2">
      <c r="A15603">
        <v>3332</v>
      </c>
      <c r="B15603" t="s">
        <v>24711</v>
      </c>
      <c r="C15603" t="s">
        <v>20452</v>
      </c>
      <c r="D15603">
        <v>9.5299999999999994</v>
      </c>
      <c r="E15603">
        <v>25</v>
      </c>
      <c r="F15603" t="s">
        <v>20548</v>
      </c>
      <c r="G15603" t="s">
        <v>55</v>
      </c>
      <c r="H15603" t="s">
        <v>46</v>
      </c>
      <c r="I15603" t="s">
        <v>12660</v>
      </c>
      <c r="K15603"/>
      <c r="L15603" t="s">
        <v>24712</v>
      </c>
      <c r="M15603" t="s">
        <v>26</v>
      </c>
      <c r="N15603">
        <v>2</v>
      </c>
      <c r="P15603" t="s">
        <v>20366</v>
      </c>
      <c r="Q15603" t="s">
        <v>24713</v>
      </c>
      <c r="S15603" t="s">
        <v>20368</v>
      </c>
    </row>
    <row r="15604" spans="1:19" hidden="1" x14ac:dyDescent="0.2">
      <c r="A15604">
        <v>3333</v>
      </c>
      <c r="B15604" t="s">
        <v>24714</v>
      </c>
      <c r="C15604" t="s">
        <v>105</v>
      </c>
      <c r="D15604">
        <v>4.95</v>
      </c>
      <c r="E15604">
        <v>25</v>
      </c>
      <c r="F15604" t="s">
        <v>20548</v>
      </c>
      <c r="G15604" t="s">
        <v>55</v>
      </c>
      <c r="H15604" t="s">
        <v>46</v>
      </c>
      <c r="I15604" t="s">
        <v>12660</v>
      </c>
      <c r="K15604"/>
      <c r="L15604" t="s">
        <v>24715</v>
      </c>
      <c r="M15604" t="s">
        <v>26</v>
      </c>
      <c r="N15604">
        <v>2</v>
      </c>
      <c r="P15604" t="s">
        <v>20366</v>
      </c>
      <c r="Q15604" t="s">
        <v>24716</v>
      </c>
      <c r="S15604" t="s">
        <v>20368</v>
      </c>
    </row>
    <row r="15605" spans="1:19" hidden="1" x14ac:dyDescent="0.2">
      <c r="A15605">
        <v>3333</v>
      </c>
      <c r="B15605" t="s">
        <v>24714</v>
      </c>
      <c r="C15605" t="s">
        <v>20452</v>
      </c>
      <c r="D15605">
        <v>10.050000000000001</v>
      </c>
      <c r="E15605">
        <v>25</v>
      </c>
      <c r="F15605" t="s">
        <v>20548</v>
      </c>
      <c r="G15605" t="s">
        <v>55</v>
      </c>
      <c r="H15605" t="s">
        <v>46</v>
      </c>
      <c r="I15605" t="s">
        <v>12660</v>
      </c>
      <c r="K15605"/>
      <c r="L15605" t="s">
        <v>24715</v>
      </c>
      <c r="M15605" t="s">
        <v>26</v>
      </c>
      <c r="N15605">
        <v>2</v>
      </c>
      <c r="P15605" t="s">
        <v>20366</v>
      </c>
      <c r="Q15605" t="s">
        <v>24716</v>
      </c>
      <c r="S15605" t="s">
        <v>20368</v>
      </c>
    </row>
    <row r="15606" spans="1:19" hidden="1" x14ac:dyDescent="0.2">
      <c r="A15606">
        <v>3334</v>
      </c>
      <c r="B15606" t="s">
        <v>24717</v>
      </c>
      <c r="C15606" t="s">
        <v>105</v>
      </c>
      <c r="D15606">
        <v>8.08</v>
      </c>
      <c r="E15606">
        <v>25</v>
      </c>
      <c r="F15606" t="s">
        <v>20412</v>
      </c>
      <c r="G15606" t="s">
        <v>144</v>
      </c>
      <c r="H15606" t="s">
        <v>23</v>
      </c>
      <c r="I15606" t="s">
        <v>415</v>
      </c>
      <c r="K15606"/>
      <c r="L15606" t="s">
        <v>24718</v>
      </c>
      <c r="M15606" t="s">
        <v>26</v>
      </c>
      <c r="N15606">
        <v>2</v>
      </c>
      <c r="P15606" t="s">
        <v>20366</v>
      </c>
      <c r="Q15606" t="s">
        <v>24719</v>
      </c>
      <c r="S15606" t="s">
        <v>20368</v>
      </c>
    </row>
    <row r="15607" spans="1:19" hidden="1" x14ac:dyDescent="0.2">
      <c r="A15607">
        <v>3334</v>
      </c>
      <c r="B15607" t="s">
        <v>24717</v>
      </c>
      <c r="C15607" t="s">
        <v>105</v>
      </c>
      <c r="D15607">
        <v>8.06</v>
      </c>
      <c r="E15607">
        <v>35</v>
      </c>
      <c r="F15607" t="s">
        <v>20412</v>
      </c>
      <c r="G15607" t="s">
        <v>144</v>
      </c>
      <c r="H15607" t="s">
        <v>23</v>
      </c>
      <c r="I15607" t="s">
        <v>415</v>
      </c>
      <c r="K15607"/>
      <c r="L15607" t="s">
        <v>24718</v>
      </c>
      <c r="M15607" t="s">
        <v>26</v>
      </c>
      <c r="N15607">
        <v>2</v>
      </c>
      <c r="P15607" t="s">
        <v>20366</v>
      </c>
      <c r="Q15607" t="s">
        <v>24719</v>
      </c>
      <c r="S15607" t="s">
        <v>20368</v>
      </c>
    </row>
    <row r="15608" spans="1:19" hidden="1" x14ac:dyDescent="0.2">
      <c r="A15608">
        <v>3334</v>
      </c>
      <c r="B15608" t="s">
        <v>24717</v>
      </c>
      <c r="C15608" t="s">
        <v>105</v>
      </c>
      <c r="D15608">
        <v>7.76</v>
      </c>
      <c r="E15608">
        <v>45</v>
      </c>
      <c r="F15608" t="s">
        <v>20412</v>
      </c>
      <c r="G15608" t="s">
        <v>144</v>
      </c>
      <c r="H15608" t="s">
        <v>23</v>
      </c>
      <c r="I15608" t="s">
        <v>415</v>
      </c>
      <c r="K15608"/>
      <c r="L15608" t="s">
        <v>24718</v>
      </c>
      <c r="M15608" t="s">
        <v>26</v>
      </c>
      <c r="N15608">
        <v>2</v>
      </c>
      <c r="P15608" t="s">
        <v>20366</v>
      </c>
      <c r="Q15608" t="s">
        <v>24719</v>
      </c>
      <c r="S15608" t="s">
        <v>20368</v>
      </c>
    </row>
    <row r="15609" spans="1:19" hidden="1" x14ac:dyDescent="0.2">
      <c r="A15609">
        <v>3335</v>
      </c>
      <c r="B15609" t="s">
        <v>24720</v>
      </c>
      <c r="C15609" t="s">
        <v>105</v>
      </c>
      <c r="D15609">
        <v>7.01</v>
      </c>
      <c r="E15609">
        <v>25</v>
      </c>
      <c r="F15609" t="s">
        <v>20412</v>
      </c>
      <c r="G15609" t="s">
        <v>144</v>
      </c>
      <c r="H15609" t="s">
        <v>23</v>
      </c>
      <c r="I15609" t="s">
        <v>415</v>
      </c>
      <c r="K15609"/>
      <c r="L15609" t="s">
        <v>24721</v>
      </c>
      <c r="M15609" t="s">
        <v>26</v>
      </c>
      <c r="N15609">
        <v>2</v>
      </c>
      <c r="P15609" t="s">
        <v>20366</v>
      </c>
      <c r="Q15609" t="s">
        <v>24722</v>
      </c>
      <c r="S15609" t="s">
        <v>20368</v>
      </c>
    </row>
    <row r="15610" spans="1:19" hidden="1" x14ac:dyDescent="0.2">
      <c r="A15610">
        <v>3336</v>
      </c>
      <c r="B15610" t="s">
        <v>2196</v>
      </c>
      <c r="C15610" t="s">
        <v>105</v>
      </c>
      <c r="D15610">
        <v>10.58</v>
      </c>
      <c r="E15610">
        <v>20</v>
      </c>
      <c r="F15610" t="s">
        <v>24663</v>
      </c>
      <c r="G15610" t="s">
        <v>55</v>
      </c>
      <c r="H15610" t="s">
        <v>46</v>
      </c>
      <c r="I15610" t="s">
        <v>2269</v>
      </c>
      <c r="K15610"/>
      <c r="L15610" t="s">
        <v>24723</v>
      </c>
      <c r="M15610" t="s">
        <v>20396</v>
      </c>
      <c r="N15610">
        <v>4</v>
      </c>
      <c r="P15610" t="s">
        <v>20366</v>
      </c>
      <c r="Q15610" t="s">
        <v>24724</v>
      </c>
      <c r="S15610" t="s">
        <v>20368</v>
      </c>
    </row>
    <row r="15611" spans="1:19" hidden="1" x14ac:dyDescent="0.2">
      <c r="A15611">
        <v>3337</v>
      </c>
      <c r="B15611" t="s">
        <v>24725</v>
      </c>
      <c r="C15611" t="s">
        <v>20452</v>
      </c>
      <c r="D15611">
        <v>4.42</v>
      </c>
      <c r="E15611">
        <v>25</v>
      </c>
      <c r="F15611" t="s">
        <v>24726</v>
      </c>
      <c r="G15611" t="s">
        <v>55</v>
      </c>
      <c r="H15611" t="s">
        <v>46</v>
      </c>
      <c r="I15611" t="s">
        <v>24727</v>
      </c>
      <c r="K15611"/>
      <c r="L15611" t="s">
        <v>24728</v>
      </c>
      <c r="M15611" t="s">
        <v>21320</v>
      </c>
      <c r="N15611">
        <v>3</v>
      </c>
      <c r="P15611" t="s">
        <v>20366</v>
      </c>
      <c r="Q15611" t="s">
        <v>24729</v>
      </c>
      <c r="S15611" t="s">
        <v>20368</v>
      </c>
    </row>
    <row r="15612" spans="1:19" hidden="1" x14ac:dyDescent="0.2">
      <c r="A15612">
        <v>3337</v>
      </c>
      <c r="B15612" t="s">
        <v>24725</v>
      </c>
      <c r="C15612" t="s">
        <v>20441</v>
      </c>
      <c r="D15612">
        <v>6.29</v>
      </c>
      <c r="E15612">
        <v>25</v>
      </c>
      <c r="F15612" t="s">
        <v>24726</v>
      </c>
      <c r="G15612" t="s">
        <v>55</v>
      </c>
      <c r="H15612" t="s">
        <v>46</v>
      </c>
      <c r="I15612" t="s">
        <v>24727</v>
      </c>
      <c r="K15612"/>
      <c r="L15612" t="s">
        <v>24728</v>
      </c>
      <c r="M15612" t="s">
        <v>21320</v>
      </c>
      <c r="N15612">
        <v>3</v>
      </c>
      <c r="P15612" t="s">
        <v>20366</v>
      </c>
      <c r="Q15612" t="s">
        <v>24729</v>
      </c>
      <c r="S15612" t="s">
        <v>20368</v>
      </c>
    </row>
    <row r="15613" spans="1:19" hidden="1" x14ac:dyDescent="0.2">
      <c r="A15613">
        <v>3337</v>
      </c>
      <c r="B15613" t="s">
        <v>24725</v>
      </c>
      <c r="C15613" t="s">
        <v>20452</v>
      </c>
      <c r="D15613">
        <v>4.1500000000000004</v>
      </c>
      <c r="E15613">
        <v>80</v>
      </c>
      <c r="F15613" t="s">
        <v>24730</v>
      </c>
      <c r="G15613" t="s">
        <v>55</v>
      </c>
      <c r="H15613" t="s">
        <v>46</v>
      </c>
      <c r="I15613" t="s">
        <v>24731</v>
      </c>
      <c r="K15613"/>
      <c r="L15613" t="s">
        <v>24728</v>
      </c>
      <c r="M15613" t="s">
        <v>21320</v>
      </c>
      <c r="N15613">
        <v>3</v>
      </c>
      <c r="P15613" t="s">
        <v>20366</v>
      </c>
      <c r="Q15613" t="s">
        <v>24729</v>
      </c>
      <c r="S15613" t="s">
        <v>20368</v>
      </c>
    </row>
    <row r="15614" spans="1:19" hidden="1" x14ac:dyDescent="0.2">
      <c r="A15614">
        <v>3337</v>
      </c>
      <c r="B15614" t="s">
        <v>24725</v>
      </c>
      <c r="C15614" t="s">
        <v>20441</v>
      </c>
      <c r="D15614">
        <v>6.54</v>
      </c>
      <c r="E15614">
        <v>80</v>
      </c>
      <c r="F15614" t="s">
        <v>24730</v>
      </c>
      <c r="G15614" t="s">
        <v>55</v>
      </c>
      <c r="H15614" t="s">
        <v>46</v>
      </c>
      <c r="I15614" t="s">
        <v>24731</v>
      </c>
      <c r="K15614"/>
      <c r="L15614" t="s">
        <v>24728</v>
      </c>
      <c r="M15614" t="s">
        <v>21320</v>
      </c>
      <c r="N15614">
        <v>3</v>
      </c>
      <c r="P15614" t="s">
        <v>20366</v>
      </c>
      <c r="Q15614" t="s">
        <v>24729</v>
      </c>
      <c r="S15614" t="s">
        <v>20368</v>
      </c>
    </row>
    <row r="15615" spans="1:19" hidden="1" x14ac:dyDescent="0.2">
      <c r="A15615">
        <v>3337</v>
      </c>
      <c r="B15615" t="s">
        <v>24725</v>
      </c>
      <c r="C15615" t="s">
        <v>105</v>
      </c>
      <c r="D15615">
        <v>1.8</v>
      </c>
      <c r="E15615">
        <v>25</v>
      </c>
      <c r="F15615" t="s">
        <v>11159</v>
      </c>
      <c r="G15615" t="s">
        <v>55</v>
      </c>
      <c r="H15615" t="s">
        <v>23</v>
      </c>
      <c r="I15615" t="s">
        <v>24732</v>
      </c>
      <c r="K15615"/>
      <c r="L15615" t="s">
        <v>24728</v>
      </c>
      <c r="M15615" t="s">
        <v>21320</v>
      </c>
      <c r="N15615">
        <v>3</v>
      </c>
      <c r="P15615" t="s">
        <v>20366</v>
      </c>
      <c r="Q15615" t="s">
        <v>24729</v>
      </c>
      <c r="S15615" t="s">
        <v>20368</v>
      </c>
    </row>
    <row r="15616" spans="1:19" hidden="1" x14ac:dyDescent="0.2">
      <c r="A15616">
        <v>3337</v>
      </c>
      <c r="B15616" t="s">
        <v>24725</v>
      </c>
      <c r="C15616" t="s">
        <v>20452</v>
      </c>
      <c r="D15616">
        <v>4.42</v>
      </c>
      <c r="E15616" t="s">
        <v>414</v>
      </c>
      <c r="F15616" t="s">
        <v>11159</v>
      </c>
      <c r="G15616" t="s">
        <v>55</v>
      </c>
      <c r="H15616" t="s">
        <v>46</v>
      </c>
      <c r="I15616" t="s">
        <v>24732</v>
      </c>
      <c r="K15616"/>
      <c r="L15616" t="s">
        <v>24728</v>
      </c>
      <c r="M15616" t="s">
        <v>21320</v>
      </c>
      <c r="N15616">
        <v>3</v>
      </c>
      <c r="P15616" t="s">
        <v>20366</v>
      </c>
      <c r="Q15616" t="s">
        <v>24729</v>
      </c>
      <c r="S15616" t="s">
        <v>20368</v>
      </c>
    </row>
    <row r="15617" spans="1:19" hidden="1" x14ac:dyDescent="0.2">
      <c r="A15617">
        <v>3337</v>
      </c>
      <c r="B15617" t="s">
        <v>24725</v>
      </c>
      <c r="C15617" t="s">
        <v>20441</v>
      </c>
      <c r="D15617">
        <v>6.3</v>
      </c>
      <c r="E15617" t="s">
        <v>414</v>
      </c>
      <c r="F15617" t="s">
        <v>11159</v>
      </c>
      <c r="G15617" t="s">
        <v>55</v>
      </c>
      <c r="H15617" t="s">
        <v>46</v>
      </c>
      <c r="I15617" t="s">
        <v>24732</v>
      </c>
      <c r="K15617"/>
      <c r="L15617" t="s">
        <v>24728</v>
      </c>
      <c r="M15617" t="s">
        <v>21320</v>
      </c>
      <c r="N15617">
        <v>3</v>
      </c>
      <c r="P15617" t="s">
        <v>20366</v>
      </c>
      <c r="Q15617" t="s">
        <v>24729</v>
      </c>
      <c r="S15617" t="s">
        <v>20368</v>
      </c>
    </row>
    <row r="15618" spans="1:19" hidden="1" x14ac:dyDescent="0.2">
      <c r="A15618">
        <v>3338</v>
      </c>
      <c r="B15618" t="s">
        <v>24733</v>
      </c>
      <c r="C15618" t="s">
        <v>105</v>
      </c>
      <c r="D15618">
        <v>4.8600000000000003</v>
      </c>
      <c r="E15618">
        <v>25</v>
      </c>
      <c r="F15618" t="s">
        <v>24726</v>
      </c>
      <c r="G15618" t="s">
        <v>55</v>
      </c>
      <c r="H15618" t="s">
        <v>46</v>
      </c>
      <c r="I15618" t="s">
        <v>24727</v>
      </c>
      <c r="K15618"/>
      <c r="L15618" t="s">
        <v>24734</v>
      </c>
      <c r="M15618" t="s">
        <v>21320</v>
      </c>
      <c r="N15618">
        <v>3</v>
      </c>
      <c r="P15618" t="s">
        <v>20366</v>
      </c>
      <c r="Q15618" t="s">
        <v>24735</v>
      </c>
      <c r="S15618" t="s">
        <v>20368</v>
      </c>
    </row>
    <row r="15619" spans="1:19" hidden="1" x14ac:dyDescent="0.2">
      <c r="A15619">
        <v>3338</v>
      </c>
      <c r="B15619" t="s">
        <v>24733</v>
      </c>
      <c r="C15619" t="s">
        <v>20452</v>
      </c>
      <c r="D15619">
        <v>6.23</v>
      </c>
      <c r="E15619">
        <v>25</v>
      </c>
      <c r="F15619" t="s">
        <v>24726</v>
      </c>
      <c r="G15619" t="s">
        <v>55</v>
      </c>
      <c r="H15619" t="s">
        <v>46</v>
      </c>
      <c r="I15619" t="s">
        <v>24727</v>
      </c>
      <c r="K15619"/>
      <c r="L15619" t="s">
        <v>24734</v>
      </c>
      <c r="M15619" t="s">
        <v>21320</v>
      </c>
      <c r="N15619">
        <v>3</v>
      </c>
      <c r="P15619" t="s">
        <v>20366</v>
      </c>
      <c r="Q15619" t="s">
        <v>24735</v>
      </c>
      <c r="S15619" t="s">
        <v>20368</v>
      </c>
    </row>
    <row r="15620" spans="1:19" hidden="1" x14ac:dyDescent="0.2">
      <c r="A15620">
        <v>3338</v>
      </c>
      <c r="B15620" t="s">
        <v>24733</v>
      </c>
      <c r="C15620" t="s">
        <v>105</v>
      </c>
      <c r="D15620">
        <v>4.43</v>
      </c>
      <c r="E15620">
        <v>80</v>
      </c>
      <c r="F15620" t="s">
        <v>24730</v>
      </c>
      <c r="G15620" t="s">
        <v>55</v>
      </c>
      <c r="H15620" t="s">
        <v>46</v>
      </c>
      <c r="I15620" t="s">
        <v>24731</v>
      </c>
      <c r="K15620"/>
      <c r="L15620" t="s">
        <v>24734</v>
      </c>
      <c r="M15620" t="s">
        <v>21320</v>
      </c>
      <c r="N15620">
        <v>3</v>
      </c>
      <c r="P15620" t="s">
        <v>20366</v>
      </c>
      <c r="Q15620" t="s">
        <v>24735</v>
      </c>
      <c r="S15620" t="s">
        <v>20368</v>
      </c>
    </row>
    <row r="15621" spans="1:19" hidden="1" x14ac:dyDescent="0.2">
      <c r="A15621">
        <v>3338</v>
      </c>
      <c r="B15621" t="s">
        <v>24733</v>
      </c>
      <c r="C15621" t="s">
        <v>20452</v>
      </c>
      <c r="D15621">
        <v>6.48</v>
      </c>
      <c r="E15621">
        <v>80</v>
      </c>
      <c r="F15621" t="s">
        <v>24730</v>
      </c>
      <c r="G15621" t="s">
        <v>55</v>
      </c>
      <c r="H15621" t="s">
        <v>46</v>
      </c>
      <c r="I15621" t="s">
        <v>24731</v>
      </c>
      <c r="K15621"/>
      <c r="L15621" t="s">
        <v>24734</v>
      </c>
      <c r="M15621" t="s">
        <v>21320</v>
      </c>
      <c r="N15621">
        <v>3</v>
      </c>
      <c r="P15621" t="s">
        <v>20366</v>
      </c>
      <c r="Q15621" t="s">
        <v>24735</v>
      </c>
      <c r="S15621" t="s">
        <v>20368</v>
      </c>
    </row>
    <row r="15622" spans="1:19" hidden="1" x14ac:dyDescent="0.2">
      <c r="A15622">
        <v>3339</v>
      </c>
      <c r="B15622" t="s">
        <v>24736</v>
      </c>
      <c r="C15622" t="s">
        <v>105</v>
      </c>
      <c r="D15622">
        <v>5.14</v>
      </c>
      <c r="E15622">
        <v>25</v>
      </c>
      <c r="F15622" t="s">
        <v>24726</v>
      </c>
      <c r="G15622" t="s">
        <v>55</v>
      </c>
      <c r="H15622" t="s">
        <v>46</v>
      </c>
      <c r="I15622" t="s">
        <v>24727</v>
      </c>
      <c r="K15622"/>
      <c r="L15622" t="s">
        <v>24737</v>
      </c>
      <c r="M15622" t="s">
        <v>21320</v>
      </c>
      <c r="N15622">
        <v>3</v>
      </c>
      <c r="P15622" t="s">
        <v>20366</v>
      </c>
      <c r="Q15622" t="s">
        <v>24738</v>
      </c>
      <c r="S15622" t="s">
        <v>20368</v>
      </c>
    </row>
    <row r="15623" spans="1:19" hidden="1" x14ac:dyDescent="0.2">
      <c r="A15623">
        <v>3339</v>
      </c>
      <c r="B15623" t="s">
        <v>24736</v>
      </c>
      <c r="C15623" t="s">
        <v>20452</v>
      </c>
      <c r="D15623">
        <v>6.25</v>
      </c>
      <c r="E15623">
        <v>25</v>
      </c>
      <c r="F15623" t="s">
        <v>24726</v>
      </c>
      <c r="G15623" t="s">
        <v>55</v>
      </c>
      <c r="H15623" t="s">
        <v>46</v>
      </c>
      <c r="I15623" t="s">
        <v>24727</v>
      </c>
      <c r="K15623"/>
      <c r="L15623" t="s">
        <v>24737</v>
      </c>
      <c r="M15623" t="s">
        <v>21320</v>
      </c>
      <c r="N15623">
        <v>3</v>
      </c>
      <c r="P15623" t="s">
        <v>20366</v>
      </c>
      <c r="Q15623" t="s">
        <v>24738</v>
      </c>
      <c r="S15623" t="s">
        <v>20368</v>
      </c>
    </row>
    <row r="15624" spans="1:19" hidden="1" x14ac:dyDescent="0.2">
      <c r="A15624">
        <v>3339</v>
      </c>
      <c r="B15624" t="s">
        <v>24736</v>
      </c>
      <c r="C15624" t="s">
        <v>105</v>
      </c>
      <c r="D15624">
        <v>4.7300000000000004</v>
      </c>
      <c r="E15624">
        <v>80</v>
      </c>
      <c r="F15624" t="s">
        <v>24730</v>
      </c>
      <c r="G15624" t="s">
        <v>55</v>
      </c>
      <c r="H15624" t="s">
        <v>46</v>
      </c>
      <c r="I15624" t="s">
        <v>24731</v>
      </c>
      <c r="K15624"/>
      <c r="L15624" t="s">
        <v>24737</v>
      </c>
      <c r="M15624" t="s">
        <v>21320</v>
      </c>
      <c r="N15624">
        <v>3</v>
      </c>
      <c r="P15624" t="s">
        <v>20366</v>
      </c>
      <c r="Q15624" t="s">
        <v>24738</v>
      </c>
      <c r="S15624" t="s">
        <v>20368</v>
      </c>
    </row>
    <row r="15625" spans="1:19" hidden="1" x14ac:dyDescent="0.2">
      <c r="A15625">
        <v>3339</v>
      </c>
      <c r="B15625" t="s">
        <v>24736</v>
      </c>
      <c r="C15625" t="s">
        <v>20452</v>
      </c>
      <c r="D15625">
        <v>6.42</v>
      </c>
      <c r="E15625">
        <v>80</v>
      </c>
      <c r="F15625" t="s">
        <v>24730</v>
      </c>
      <c r="G15625" t="s">
        <v>55</v>
      </c>
      <c r="H15625" t="s">
        <v>46</v>
      </c>
      <c r="I15625" t="s">
        <v>24731</v>
      </c>
      <c r="K15625"/>
      <c r="L15625" t="s">
        <v>24737</v>
      </c>
      <c r="M15625" t="s">
        <v>21320</v>
      </c>
      <c r="N15625">
        <v>3</v>
      </c>
      <c r="P15625" t="s">
        <v>20366</v>
      </c>
      <c r="Q15625" t="s">
        <v>24738</v>
      </c>
      <c r="S15625" t="s">
        <v>20368</v>
      </c>
    </row>
    <row r="15626" spans="1:19" hidden="1" x14ac:dyDescent="0.2">
      <c r="A15626">
        <v>3340</v>
      </c>
      <c r="B15626" t="s">
        <v>24739</v>
      </c>
      <c r="C15626" t="s">
        <v>105</v>
      </c>
      <c r="D15626">
        <v>4.34</v>
      </c>
      <c r="E15626">
        <v>25</v>
      </c>
      <c r="F15626" t="s">
        <v>5425</v>
      </c>
      <c r="G15626" t="s">
        <v>55</v>
      </c>
      <c r="H15626" t="s">
        <v>46</v>
      </c>
      <c r="I15626" t="s">
        <v>24740</v>
      </c>
      <c r="K15626"/>
      <c r="L15626" t="s">
        <v>24741</v>
      </c>
      <c r="M15626" t="s">
        <v>26</v>
      </c>
      <c r="N15626">
        <v>2</v>
      </c>
      <c r="P15626" t="s">
        <v>20366</v>
      </c>
      <c r="Q15626" t="s">
        <v>24742</v>
      </c>
      <c r="S15626" t="s">
        <v>20368</v>
      </c>
    </row>
    <row r="15627" spans="1:19" hidden="1" x14ac:dyDescent="0.2">
      <c r="A15627">
        <v>3340</v>
      </c>
      <c r="B15627" t="s">
        <v>24739</v>
      </c>
      <c r="C15627" t="s">
        <v>20452</v>
      </c>
      <c r="D15627">
        <v>5.75</v>
      </c>
      <c r="E15627">
        <v>25</v>
      </c>
      <c r="F15627" t="s">
        <v>5425</v>
      </c>
      <c r="G15627" t="s">
        <v>55</v>
      </c>
      <c r="H15627" t="s">
        <v>46</v>
      </c>
      <c r="I15627" t="s">
        <v>24740</v>
      </c>
      <c r="K15627"/>
      <c r="L15627" t="s">
        <v>24741</v>
      </c>
      <c r="M15627" t="s">
        <v>26</v>
      </c>
      <c r="N15627">
        <v>2</v>
      </c>
      <c r="P15627" t="s">
        <v>20366</v>
      </c>
      <c r="Q15627" t="s">
        <v>24742</v>
      </c>
      <c r="S15627" t="s">
        <v>20368</v>
      </c>
    </row>
    <row r="15628" spans="1:19" hidden="1" x14ac:dyDescent="0.2">
      <c r="A15628">
        <v>3340</v>
      </c>
      <c r="B15628" t="s">
        <v>24739</v>
      </c>
      <c r="C15628" t="s">
        <v>20441</v>
      </c>
      <c r="D15628">
        <v>9.67</v>
      </c>
      <c r="E15628">
        <v>25</v>
      </c>
      <c r="F15628" t="s">
        <v>5425</v>
      </c>
      <c r="G15628" t="s">
        <v>55</v>
      </c>
      <c r="H15628" t="s">
        <v>46</v>
      </c>
      <c r="I15628" t="s">
        <v>24740</v>
      </c>
      <c r="K15628"/>
      <c r="L15628" t="s">
        <v>24741</v>
      </c>
      <c r="M15628" t="s">
        <v>26</v>
      </c>
      <c r="N15628">
        <v>2</v>
      </c>
      <c r="P15628" t="s">
        <v>20366</v>
      </c>
      <c r="Q15628" t="s">
        <v>24742</v>
      </c>
      <c r="S15628" t="s">
        <v>20368</v>
      </c>
    </row>
    <row r="15629" spans="1:19" hidden="1" x14ac:dyDescent="0.2">
      <c r="A15629">
        <v>3341</v>
      </c>
      <c r="B15629" t="s">
        <v>24743</v>
      </c>
      <c r="C15629" t="s">
        <v>105</v>
      </c>
      <c r="D15629">
        <v>5.42</v>
      </c>
      <c r="E15629">
        <v>25</v>
      </c>
      <c r="F15629" t="s">
        <v>24744</v>
      </c>
      <c r="G15629" t="s">
        <v>55</v>
      </c>
      <c r="H15629" t="s">
        <v>46</v>
      </c>
      <c r="I15629" t="s">
        <v>24745</v>
      </c>
      <c r="K15629"/>
      <c r="L15629" t="s">
        <v>24746</v>
      </c>
      <c r="M15629" t="s">
        <v>26</v>
      </c>
      <c r="N15629">
        <v>2</v>
      </c>
      <c r="P15629" t="s">
        <v>20366</v>
      </c>
      <c r="Q15629" t="s">
        <v>24747</v>
      </c>
      <c r="S15629" t="s">
        <v>20368</v>
      </c>
    </row>
    <row r="15630" spans="1:19" hidden="1" x14ac:dyDescent="0.2">
      <c r="A15630">
        <v>3341</v>
      </c>
      <c r="B15630" t="s">
        <v>24743</v>
      </c>
      <c r="C15630" t="s">
        <v>20452</v>
      </c>
      <c r="D15630">
        <v>7.03</v>
      </c>
      <c r="E15630">
        <v>25</v>
      </c>
      <c r="F15630" t="s">
        <v>24744</v>
      </c>
      <c r="G15630" t="s">
        <v>55</v>
      </c>
      <c r="H15630" t="s">
        <v>46</v>
      </c>
      <c r="I15630" t="s">
        <v>24745</v>
      </c>
      <c r="K15630"/>
      <c r="L15630" t="s">
        <v>24746</v>
      </c>
      <c r="M15630" t="s">
        <v>26</v>
      </c>
      <c r="N15630">
        <v>2</v>
      </c>
      <c r="P15630" t="s">
        <v>20366</v>
      </c>
      <c r="Q15630" t="s">
        <v>24747</v>
      </c>
      <c r="S15630" t="s">
        <v>20368</v>
      </c>
    </row>
    <row r="15631" spans="1:19" hidden="1" x14ac:dyDescent="0.2">
      <c r="A15631">
        <v>3341</v>
      </c>
      <c r="B15631" t="s">
        <v>24743</v>
      </c>
      <c r="C15631" t="s">
        <v>105</v>
      </c>
      <c r="D15631">
        <v>5.1100000000000003</v>
      </c>
      <c r="E15631">
        <v>70</v>
      </c>
      <c r="F15631" t="s">
        <v>24744</v>
      </c>
      <c r="G15631" t="s">
        <v>55</v>
      </c>
      <c r="H15631" t="s">
        <v>46</v>
      </c>
      <c r="I15631" t="s">
        <v>24745</v>
      </c>
      <c r="K15631"/>
      <c r="L15631" t="s">
        <v>24746</v>
      </c>
      <c r="M15631" t="s">
        <v>26</v>
      </c>
      <c r="N15631">
        <v>2</v>
      </c>
      <c r="P15631" t="s">
        <v>20366</v>
      </c>
      <c r="Q15631" t="s">
        <v>24747</v>
      </c>
      <c r="S15631" t="s">
        <v>20368</v>
      </c>
    </row>
    <row r="15632" spans="1:19" hidden="1" x14ac:dyDescent="0.2">
      <c r="A15632">
        <v>3341</v>
      </c>
      <c r="B15632" t="s">
        <v>24743</v>
      </c>
      <c r="C15632" t="s">
        <v>20452</v>
      </c>
      <c r="D15632">
        <v>7.4</v>
      </c>
      <c r="E15632">
        <v>70</v>
      </c>
      <c r="F15632" t="s">
        <v>24744</v>
      </c>
      <c r="G15632" t="s">
        <v>55</v>
      </c>
      <c r="H15632" t="s">
        <v>46</v>
      </c>
      <c r="I15632" t="s">
        <v>24745</v>
      </c>
      <c r="K15632"/>
      <c r="L15632" t="s">
        <v>24746</v>
      </c>
      <c r="M15632" t="s">
        <v>26</v>
      </c>
      <c r="N15632">
        <v>2</v>
      </c>
      <c r="P15632" t="s">
        <v>20366</v>
      </c>
      <c r="Q15632" t="s">
        <v>24747</v>
      </c>
      <c r="S15632" t="s">
        <v>20368</v>
      </c>
    </row>
    <row r="15633" spans="1:19" hidden="1" x14ac:dyDescent="0.2">
      <c r="A15633">
        <v>3342</v>
      </c>
      <c r="B15633" t="s">
        <v>24748</v>
      </c>
      <c r="C15633" t="s">
        <v>105</v>
      </c>
      <c r="D15633">
        <v>8.6999999999999993</v>
      </c>
      <c r="E15633" t="s">
        <v>24749</v>
      </c>
      <c r="F15633" t="s">
        <v>66</v>
      </c>
      <c r="G15633" t="s">
        <v>31</v>
      </c>
      <c r="H15633" t="s">
        <v>23</v>
      </c>
      <c r="I15633" t="s">
        <v>1292</v>
      </c>
      <c r="K15633"/>
      <c r="L15633" t="s">
        <v>24750</v>
      </c>
      <c r="M15633" t="s">
        <v>26</v>
      </c>
      <c r="N15633">
        <v>2</v>
      </c>
      <c r="P15633" t="s">
        <v>20366</v>
      </c>
      <c r="Q15633" t="s">
        <v>24751</v>
      </c>
      <c r="S15633" t="s">
        <v>20368</v>
      </c>
    </row>
    <row r="15634" spans="1:19" hidden="1" x14ac:dyDescent="0.2">
      <c r="A15634">
        <v>3343</v>
      </c>
      <c r="B15634" t="s">
        <v>24752</v>
      </c>
      <c r="C15634" t="s">
        <v>105</v>
      </c>
      <c r="D15634">
        <v>10.8</v>
      </c>
      <c r="E15634" t="s">
        <v>24749</v>
      </c>
      <c r="F15634" t="s">
        <v>66</v>
      </c>
      <c r="G15634" t="s">
        <v>31</v>
      </c>
      <c r="H15634" t="s">
        <v>23</v>
      </c>
      <c r="I15634" t="s">
        <v>1292</v>
      </c>
      <c r="K15634"/>
      <c r="L15634" t="s">
        <v>24753</v>
      </c>
      <c r="M15634" t="s">
        <v>26</v>
      </c>
      <c r="N15634">
        <v>2</v>
      </c>
      <c r="P15634" t="s">
        <v>20366</v>
      </c>
      <c r="Q15634" t="s">
        <v>24754</v>
      </c>
      <c r="S15634" t="s">
        <v>20368</v>
      </c>
    </row>
    <row r="15635" spans="1:19" hidden="1" x14ac:dyDescent="0.2">
      <c r="A15635">
        <v>3346</v>
      </c>
      <c r="B15635" t="s">
        <v>16364</v>
      </c>
      <c r="C15635" t="s">
        <v>105</v>
      </c>
      <c r="D15635">
        <v>1.6</v>
      </c>
      <c r="F15635" t="s">
        <v>16911</v>
      </c>
      <c r="G15635" t="s">
        <v>55</v>
      </c>
      <c r="H15635" t="s">
        <v>23</v>
      </c>
      <c r="I15635" t="s">
        <v>113</v>
      </c>
      <c r="K15635"/>
      <c r="L15635" t="s">
        <v>24755</v>
      </c>
      <c r="M15635" t="s">
        <v>20719</v>
      </c>
      <c r="N15635">
        <v>3</v>
      </c>
      <c r="P15635" t="s">
        <v>20366</v>
      </c>
      <c r="Q15635" t="s">
        <v>24756</v>
      </c>
      <c r="S15635" t="s">
        <v>20368</v>
      </c>
    </row>
    <row r="15636" spans="1:19" hidden="1" x14ac:dyDescent="0.2">
      <c r="A15636">
        <v>3347</v>
      </c>
      <c r="B15636" t="s">
        <v>24757</v>
      </c>
      <c r="C15636" t="s">
        <v>105</v>
      </c>
      <c r="D15636">
        <v>2.14</v>
      </c>
      <c r="E15636">
        <v>20</v>
      </c>
      <c r="F15636" t="s">
        <v>1420</v>
      </c>
      <c r="G15636" t="s">
        <v>55</v>
      </c>
      <c r="H15636" t="s">
        <v>23</v>
      </c>
      <c r="I15636" t="s">
        <v>11974</v>
      </c>
      <c r="K15636"/>
      <c r="L15636" t="s">
        <v>24758</v>
      </c>
      <c r="M15636" t="s">
        <v>21125</v>
      </c>
      <c r="N15636">
        <v>3</v>
      </c>
      <c r="O15636" t="s">
        <v>24759</v>
      </c>
      <c r="P15636" t="s">
        <v>20366</v>
      </c>
      <c r="Q15636" t="s">
        <v>24760</v>
      </c>
      <c r="S15636" t="s">
        <v>20368</v>
      </c>
    </row>
    <row r="15637" spans="1:19" hidden="1" x14ac:dyDescent="0.2">
      <c r="A15637">
        <v>3347</v>
      </c>
      <c r="B15637" t="s">
        <v>24757</v>
      </c>
      <c r="C15637" t="s">
        <v>20452</v>
      </c>
      <c r="D15637">
        <v>8.17</v>
      </c>
      <c r="E15637" t="s">
        <v>383</v>
      </c>
      <c r="F15637" t="s">
        <v>1420</v>
      </c>
      <c r="G15637" t="s">
        <v>55</v>
      </c>
      <c r="H15637" t="s">
        <v>46</v>
      </c>
      <c r="I15637" t="s">
        <v>11974</v>
      </c>
      <c r="K15637"/>
      <c r="L15637" t="s">
        <v>24758</v>
      </c>
      <c r="M15637" t="s">
        <v>21125</v>
      </c>
      <c r="N15637">
        <v>3</v>
      </c>
      <c r="O15637" t="s">
        <v>24759</v>
      </c>
      <c r="P15637" t="s">
        <v>20366</v>
      </c>
      <c r="Q15637" t="s">
        <v>24760</v>
      </c>
      <c r="S15637" t="s">
        <v>20368</v>
      </c>
    </row>
    <row r="15638" spans="1:19" hidden="1" x14ac:dyDescent="0.2">
      <c r="A15638">
        <v>3347</v>
      </c>
      <c r="B15638" t="s">
        <v>24757</v>
      </c>
      <c r="C15638" t="s">
        <v>20441</v>
      </c>
      <c r="D15638">
        <v>10.79</v>
      </c>
      <c r="E15638" t="s">
        <v>383</v>
      </c>
      <c r="F15638" t="s">
        <v>1420</v>
      </c>
      <c r="G15638" t="s">
        <v>55</v>
      </c>
      <c r="H15638" t="s">
        <v>46</v>
      </c>
      <c r="I15638" t="s">
        <v>11974</v>
      </c>
      <c r="K15638"/>
      <c r="L15638" t="s">
        <v>24758</v>
      </c>
      <c r="M15638" t="s">
        <v>21125</v>
      </c>
      <c r="N15638">
        <v>3</v>
      </c>
      <c r="O15638" t="s">
        <v>24759</v>
      </c>
      <c r="P15638" t="s">
        <v>20366</v>
      </c>
      <c r="Q15638" t="s">
        <v>24760</v>
      </c>
      <c r="S15638" t="s">
        <v>20368</v>
      </c>
    </row>
    <row r="15639" spans="1:19" hidden="1" x14ac:dyDescent="0.2">
      <c r="A15639">
        <v>3348</v>
      </c>
      <c r="B15639" t="s">
        <v>24761</v>
      </c>
      <c r="C15639" t="s">
        <v>105</v>
      </c>
      <c r="D15639">
        <v>1.9</v>
      </c>
      <c r="E15639">
        <v>20</v>
      </c>
      <c r="F15639" t="s">
        <v>1420</v>
      </c>
      <c r="G15639" t="s">
        <v>55</v>
      </c>
      <c r="H15639" t="s">
        <v>23</v>
      </c>
      <c r="I15639" t="s">
        <v>8972</v>
      </c>
      <c r="K15639"/>
      <c r="L15639" t="s">
        <v>24762</v>
      </c>
      <c r="M15639" t="s">
        <v>21125</v>
      </c>
      <c r="N15639">
        <v>3</v>
      </c>
      <c r="O15639" t="s">
        <v>24763</v>
      </c>
      <c r="P15639" t="s">
        <v>20366</v>
      </c>
      <c r="Q15639" t="s">
        <v>24764</v>
      </c>
      <c r="S15639" t="s">
        <v>20368</v>
      </c>
    </row>
    <row r="15640" spans="1:19" hidden="1" x14ac:dyDescent="0.2">
      <c r="A15640">
        <v>3348</v>
      </c>
      <c r="B15640" t="s">
        <v>24761</v>
      </c>
      <c r="C15640" t="s">
        <v>20452</v>
      </c>
      <c r="D15640">
        <v>2.2799999999999998</v>
      </c>
      <c r="E15640" t="s">
        <v>383</v>
      </c>
      <c r="F15640" t="s">
        <v>1420</v>
      </c>
      <c r="G15640" t="s">
        <v>55</v>
      </c>
      <c r="H15640" t="s">
        <v>46</v>
      </c>
      <c r="I15640" t="s">
        <v>8972</v>
      </c>
      <c r="K15640"/>
      <c r="L15640" t="s">
        <v>24762</v>
      </c>
      <c r="M15640" t="s">
        <v>21125</v>
      </c>
      <c r="N15640">
        <v>3</v>
      </c>
      <c r="O15640" t="s">
        <v>24763</v>
      </c>
      <c r="P15640" t="s">
        <v>20366</v>
      </c>
      <c r="Q15640" t="s">
        <v>24764</v>
      </c>
      <c r="S15640" t="s">
        <v>20368</v>
      </c>
    </row>
    <row r="15641" spans="1:19" hidden="1" x14ac:dyDescent="0.2">
      <c r="A15641">
        <v>3348</v>
      </c>
      <c r="B15641" t="s">
        <v>24761</v>
      </c>
      <c r="C15641" t="s">
        <v>20441</v>
      </c>
      <c r="D15641">
        <v>8.16</v>
      </c>
      <c r="E15641" t="s">
        <v>383</v>
      </c>
      <c r="F15641" t="s">
        <v>1420</v>
      </c>
      <c r="G15641" t="s">
        <v>55</v>
      </c>
      <c r="H15641" t="s">
        <v>46</v>
      </c>
      <c r="I15641" t="s">
        <v>8972</v>
      </c>
      <c r="K15641"/>
      <c r="L15641" t="s">
        <v>24762</v>
      </c>
      <c r="M15641" t="s">
        <v>21125</v>
      </c>
      <c r="N15641">
        <v>3</v>
      </c>
      <c r="O15641" t="s">
        <v>24763</v>
      </c>
      <c r="P15641" t="s">
        <v>20366</v>
      </c>
      <c r="Q15641" t="s">
        <v>24764</v>
      </c>
      <c r="S15641" t="s">
        <v>20368</v>
      </c>
    </row>
    <row r="15642" spans="1:19" hidden="1" x14ac:dyDescent="0.2">
      <c r="A15642">
        <v>3349</v>
      </c>
      <c r="B15642" t="s">
        <v>24765</v>
      </c>
      <c r="C15642" t="s">
        <v>105</v>
      </c>
      <c r="D15642">
        <v>10.71</v>
      </c>
      <c r="E15642">
        <v>25</v>
      </c>
      <c r="F15642" t="s">
        <v>24766</v>
      </c>
      <c r="G15642" t="s">
        <v>31</v>
      </c>
      <c r="H15642" t="s">
        <v>46</v>
      </c>
      <c r="I15642" t="s">
        <v>24767</v>
      </c>
      <c r="K15642"/>
      <c r="L15642" t="s">
        <v>24768</v>
      </c>
      <c r="M15642" t="s">
        <v>20860</v>
      </c>
      <c r="N15642">
        <v>4</v>
      </c>
      <c r="O15642" t="s">
        <v>24769</v>
      </c>
      <c r="P15642" t="s">
        <v>20366</v>
      </c>
      <c r="Q15642" t="s">
        <v>24770</v>
      </c>
      <c r="S15642" t="s">
        <v>20368</v>
      </c>
    </row>
    <row r="15643" spans="1:19" hidden="1" x14ac:dyDescent="0.2">
      <c r="A15643">
        <v>3349</v>
      </c>
      <c r="B15643" t="s">
        <v>24765</v>
      </c>
      <c r="C15643" t="s">
        <v>105</v>
      </c>
      <c r="D15643">
        <v>11.04</v>
      </c>
      <c r="E15643">
        <v>25</v>
      </c>
      <c r="F15643" t="s">
        <v>24771</v>
      </c>
      <c r="G15643" t="s">
        <v>1434</v>
      </c>
      <c r="H15643" t="s">
        <v>46</v>
      </c>
      <c r="I15643" t="s">
        <v>24767</v>
      </c>
      <c r="K15643"/>
      <c r="L15643" t="s">
        <v>24768</v>
      </c>
      <c r="M15643" t="s">
        <v>20860</v>
      </c>
      <c r="N15643">
        <v>4</v>
      </c>
      <c r="O15643" t="s">
        <v>24769</v>
      </c>
      <c r="P15643" t="s">
        <v>20366</v>
      </c>
      <c r="Q15643" t="s">
        <v>24770</v>
      </c>
      <c r="S15643" t="s">
        <v>20368</v>
      </c>
    </row>
    <row r="15644" spans="1:19" hidden="1" x14ac:dyDescent="0.2">
      <c r="A15644">
        <v>3349</v>
      </c>
      <c r="B15644" t="s">
        <v>24765</v>
      </c>
      <c r="C15644" t="s">
        <v>20452</v>
      </c>
      <c r="D15644">
        <v>13.92</v>
      </c>
      <c r="E15644">
        <v>25</v>
      </c>
      <c r="F15644" t="s">
        <v>24766</v>
      </c>
      <c r="G15644" t="s">
        <v>4302</v>
      </c>
      <c r="H15644" t="s">
        <v>23</v>
      </c>
      <c r="I15644" t="s">
        <v>24767</v>
      </c>
      <c r="K15644"/>
      <c r="L15644" t="s">
        <v>24768</v>
      </c>
      <c r="M15644" t="s">
        <v>20860</v>
      </c>
      <c r="N15644">
        <v>4</v>
      </c>
      <c r="O15644" t="s">
        <v>24769</v>
      </c>
      <c r="P15644" t="s">
        <v>20366</v>
      </c>
      <c r="Q15644" t="s">
        <v>24770</v>
      </c>
      <c r="S15644" t="s">
        <v>20368</v>
      </c>
    </row>
    <row r="15645" spans="1:19" hidden="1" x14ac:dyDescent="0.2">
      <c r="A15645">
        <v>3350</v>
      </c>
      <c r="B15645" t="s">
        <v>9342</v>
      </c>
      <c r="C15645" t="s">
        <v>20441</v>
      </c>
      <c r="D15645">
        <v>8.0299999999999994</v>
      </c>
      <c r="E15645">
        <v>20</v>
      </c>
      <c r="F15645" t="s">
        <v>23055</v>
      </c>
      <c r="G15645" t="s">
        <v>21484</v>
      </c>
      <c r="H15645" t="s">
        <v>23</v>
      </c>
      <c r="I15645" t="s">
        <v>521</v>
      </c>
      <c r="K15645"/>
      <c r="L15645" t="s">
        <v>24772</v>
      </c>
      <c r="M15645" t="s">
        <v>20623</v>
      </c>
      <c r="N15645">
        <v>6</v>
      </c>
      <c r="O15645" t="s">
        <v>24773</v>
      </c>
      <c r="P15645" t="s">
        <v>20366</v>
      </c>
      <c r="Q15645" t="s">
        <v>24774</v>
      </c>
      <c r="S15645" t="s">
        <v>20368</v>
      </c>
    </row>
    <row r="15646" spans="1:19" hidden="1" x14ac:dyDescent="0.2">
      <c r="A15646">
        <v>3350</v>
      </c>
      <c r="B15646" t="s">
        <v>9342</v>
      </c>
      <c r="C15646" t="s">
        <v>20447</v>
      </c>
      <c r="D15646">
        <v>8.8000000000000007</v>
      </c>
      <c r="E15646">
        <v>20</v>
      </c>
      <c r="F15646" t="s">
        <v>23055</v>
      </c>
      <c r="G15646" t="s">
        <v>21484</v>
      </c>
      <c r="H15646" t="s">
        <v>23</v>
      </c>
      <c r="I15646" t="s">
        <v>521</v>
      </c>
      <c r="K15646"/>
      <c r="L15646" t="s">
        <v>24772</v>
      </c>
      <c r="M15646" t="s">
        <v>20623</v>
      </c>
      <c r="N15646">
        <v>6</v>
      </c>
      <c r="O15646" t="s">
        <v>24773</v>
      </c>
      <c r="P15646" t="s">
        <v>20366</v>
      </c>
      <c r="Q15646" t="s">
        <v>24774</v>
      </c>
      <c r="S15646" t="s">
        <v>20368</v>
      </c>
    </row>
    <row r="15647" spans="1:19" hidden="1" x14ac:dyDescent="0.2">
      <c r="A15647">
        <v>3351</v>
      </c>
      <c r="B15647" t="s">
        <v>24775</v>
      </c>
      <c r="C15647" t="s">
        <v>105</v>
      </c>
      <c r="D15647">
        <v>11.73</v>
      </c>
      <c r="E15647">
        <v>25</v>
      </c>
      <c r="F15647" t="s">
        <v>24776</v>
      </c>
      <c r="G15647" t="s">
        <v>31</v>
      </c>
      <c r="H15647" t="s">
        <v>46</v>
      </c>
      <c r="I15647" t="s">
        <v>3143</v>
      </c>
      <c r="K15647"/>
      <c r="L15647" t="s">
        <v>24777</v>
      </c>
      <c r="M15647" t="s">
        <v>26</v>
      </c>
      <c r="N15647">
        <v>2</v>
      </c>
      <c r="O15647" t="s">
        <v>24778</v>
      </c>
      <c r="P15647" t="s">
        <v>20366</v>
      </c>
      <c r="Q15647" t="s">
        <v>24779</v>
      </c>
      <c r="S15647" t="s">
        <v>20368</v>
      </c>
    </row>
    <row r="15648" spans="1:19" hidden="1" x14ac:dyDescent="0.2">
      <c r="A15648">
        <v>3351</v>
      </c>
      <c r="B15648" t="s">
        <v>24775</v>
      </c>
      <c r="C15648" t="s">
        <v>20452</v>
      </c>
      <c r="D15648">
        <v>13.33</v>
      </c>
      <c r="E15648">
        <v>25</v>
      </c>
      <c r="F15648" t="s">
        <v>20947</v>
      </c>
      <c r="G15648" t="s">
        <v>31</v>
      </c>
      <c r="H15648" t="s">
        <v>23</v>
      </c>
      <c r="I15648" t="s">
        <v>3143</v>
      </c>
      <c r="K15648"/>
      <c r="L15648" t="s">
        <v>24777</v>
      </c>
      <c r="M15648" t="s">
        <v>26</v>
      </c>
      <c r="N15648">
        <v>2</v>
      </c>
      <c r="O15648" t="s">
        <v>24778</v>
      </c>
      <c r="P15648" t="s">
        <v>20366</v>
      </c>
      <c r="Q15648" t="s">
        <v>24779</v>
      </c>
      <c r="S15648" t="s">
        <v>20368</v>
      </c>
    </row>
    <row r="15649" spans="1:19" hidden="1" x14ac:dyDescent="0.2">
      <c r="A15649">
        <v>3352</v>
      </c>
      <c r="B15649" t="s">
        <v>24780</v>
      </c>
      <c r="C15649" t="s">
        <v>20452</v>
      </c>
      <c r="D15649">
        <v>2.72</v>
      </c>
      <c r="E15649">
        <v>25</v>
      </c>
      <c r="F15649" t="s">
        <v>10896</v>
      </c>
      <c r="G15649" t="s">
        <v>55</v>
      </c>
      <c r="H15649" t="s">
        <v>46</v>
      </c>
      <c r="I15649" t="s">
        <v>1808</v>
      </c>
      <c r="K15649"/>
      <c r="L15649" t="s">
        <v>24781</v>
      </c>
      <c r="M15649" t="s">
        <v>26</v>
      </c>
      <c r="N15649">
        <v>2</v>
      </c>
      <c r="O15649" t="s">
        <v>24782</v>
      </c>
      <c r="P15649" t="s">
        <v>20366</v>
      </c>
      <c r="Q15649" t="s">
        <v>24783</v>
      </c>
      <c r="S15649" t="s">
        <v>20368</v>
      </c>
    </row>
    <row r="15650" spans="1:19" hidden="1" x14ac:dyDescent="0.2">
      <c r="A15650">
        <v>3352</v>
      </c>
      <c r="B15650" t="s">
        <v>24780</v>
      </c>
      <c r="C15650" t="s">
        <v>20441</v>
      </c>
      <c r="D15650">
        <v>3.48</v>
      </c>
      <c r="E15650">
        <v>25</v>
      </c>
      <c r="F15650" t="s">
        <v>10896</v>
      </c>
      <c r="G15650" t="s">
        <v>55</v>
      </c>
      <c r="H15650" t="s">
        <v>46</v>
      </c>
      <c r="I15650" t="s">
        <v>1808</v>
      </c>
      <c r="K15650"/>
      <c r="L15650" t="s">
        <v>24781</v>
      </c>
      <c r="M15650" t="s">
        <v>26</v>
      </c>
      <c r="N15650">
        <v>2</v>
      </c>
      <c r="O15650" t="s">
        <v>24782</v>
      </c>
      <c r="P15650" t="s">
        <v>20366</v>
      </c>
      <c r="Q15650" t="s">
        <v>24783</v>
      </c>
      <c r="S15650" t="s">
        <v>20368</v>
      </c>
    </row>
    <row r="15651" spans="1:19" hidden="1" x14ac:dyDescent="0.2">
      <c r="A15651">
        <v>3352</v>
      </c>
      <c r="B15651" t="s">
        <v>24780</v>
      </c>
      <c r="C15651" t="s">
        <v>20447</v>
      </c>
      <c r="D15651">
        <v>5.59</v>
      </c>
      <c r="E15651">
        <v>25</v>
      </c>
      <c r="F15651" t="s">
        <v>10896</v>
      </c>
      <c r="G15651" t="s">
        <v>55</v>
      </c>
      <c r="H15651" t="s">
        <v>46</v>
      </c>
      <c r="I15651" t="s">
        <v>1808</v>
      </c>
      <c r="K15651"/>
      <c r="L15651" t="s">
        <v>24781</v>
      </c>
      <c r="M15651" t="s">
        <v>26</v>
      </c>
      <c r="N15651">
        <v>2</v>
      </c>
      <c r="O15651" t="s">
        <v>24782</v>
      </c>
      <c r="P15651" t="s">
        <v>20366</v>
      </c>
      <c r="Q15651" t="s">
        <v>24783</v>
      </c>
      <c r="S15651" t="s">
        <v>20368</v>
      </c>
    </row>
    <row r="15652" spans="1:19" hidden="1" x14ac:dyDescent="0.2">
      <c r="A15652">
        <v>3352</v>
      </c>
      <c r="B15652" t="s">
        <v>24780</v>
      </c>
      <c r="C15652" t="s">
        <v>21449</v>
      </c>
      <c r="D15652">
        <v>10.41</v>
      </c>
      <c r="E15652">
        <v>25</v>
      </c>
      <c r="F15652" t="s">
        <v>10896</v>
      </c>
      <c r="G15652" t="s">
        <v>55</v>
      </c>
      <c r="H15652" t="s">
        <v>46</v>
      </c>
      <c r="I15652" t="s">
        <v>1808</v>
      </c>
      <c r="K15652"/>
      <c r="L15652" t="s">
        <v>24781</v>
      </c>
      <c r="M15652" t="s">
        <v>26</v>
      </c>
      <c r="N15652">
        <v>2</v>
      </c>
      <c r="O15652" t="s">
        <v>24782</v>
      </c>
      <c r="P15652" t="s">
        <v>20366</v>
      </c>
      <c r="Q15652" t="s">
        <v>24783</v>
      </c>
      <c r="S15652" t="s">
        <v>20368</v>
      </c>
    </row>
    <row r="15653" spans="1:19" hidden="1" x14ac:dyDescent="0.2">
      <c r="A15653">
        <v>3353</v>
      </c>
      <c r="B15653" t="s">
        <v>24784</v>
      </c>
      <c r="C15653" t="s">
        <v>105</v>
      </c>
      <c r="D15653">
        <v>1.9</v>
      </c>
      <c r="E15653">
        <v>20</v>
      </c>
      <c r="F15653" t="s">
        <v>1420</v>
      </c>
      <c r="G15653" t="s">
        <v>55</v>
      </c>
      <c r="H15653" t="s">
        <v>23</v>
      </c>
      <c r="I15653" t="s">
        <v>8972</v>
      </c>
      <c r="K15653"/>
      <c r="L15653" t="s">
        <v>24785</v>
      </c>
      <c r="M15653" t="s">
        <v>21125</v>
      </c>
      <c r="N15653">
        <v>3</v>
      </c>
      <c r="O15653" t="s">
        <v>24786</v>
      </c>
      <c r="P15653" t="s">
        <v>20366</v>
      </c>
      <c r="Q15653" t="s">
        <v>24787</v>
      </c>
      <c r="S15653" t="s">
        <v>20368</v>
      </c>
    </row>
    <row r="15654" spans="1:19" hidden="1" x14ac:dyDescent="0.2">
      <c r="A15654">
        <v>3353</v>
      </c>
      <c r="B15654" t="s">
        <v>24784</v>
      </c>
      <c r="C15654" t="s">
        <v>20452</v>
      </c>
      <c r="D15654">
        <v>2.4500000000000002</v>
      </c>
      <c r="E15654" t="s">
        <v>383</v>
      </c>
      <c r="F15654" t="s">
        <v>1420</v>
      </c>
      <c r="G15654" t="s">
        <v>55</v>
      </c>
      <c r="H15654" t="s">
        <v>46</v>
      </c>
      <c r="I15654" t="s">
        <v>8972</v>
      </c>
      <c r="K15654"/>
      <c r="L15654" t="s">
        <v>24785</v>
      </c>
      <c r="M15654" t="s">
        <v>21125</v>
      </c>
      <c r="N15654">
        <v>3</v>
      </c>
      <c r="O15654" t="s">
        <v>24786</v>
      </c>
      <c r="P15654" t="s">
        <v>20366</v>
      </c>
      <c r="Q15654" t="s">
        <v>24787</v>
      </c>
      <c r="S15654" t="s">
        <v>20368</v>
      </c>
    </row>
    <row r="15655" spans="1:19" hidden="1" x14ac:dyDescent="0.2">
      <c r="A15655">
        <v>3353</v>
      </c>
      <c r="B15655" t="s">
        <v>24784</v>
      </c>
      <c r="C15655" t="s">
        <v>20441</v>
      </c>
      <c r="D15655">
        <v>6.54</v>
      </c>
      <c r="E15655" t="s">
        <v>383</v>
      </c>
      <c r="F15655" t="s">
        <v>1420</v>
      </c>
      <c r="G15655" t="s">
        <v>55</v>
      </c>
      <c r="H15655" t="s">
        <v>46</v>
      </c>
      <c r="I15655" t="s">
        <v>8972</v>
      </c>
      <c r="K15655"/>
      <c r="L15655" t="s">
        <v>24785</v>
      </c>
      <c r="M15655" t="s">
        <v>21125</v>
      </c>
      <c r="N15655">
        <v>3</v>
      </c>
      <c r="O15655" t="s">
        <v>24786</v>
      </c>
      <c r="P15655" t="s">
        <v>20366</v>
      </c>
      <c r="Q15655" t="s">
        <v>24787</v>
      </c>
      <c r="S15655" t="s">
        <v>20368</v>
      </c>
    </row>
    <row r="15656" spans="1:19" hidden="1" x14ac:dyDescent="0.2">
      <c r="A15656">
        <v>3353</v>
      </c>
      <c r="B15656" t="s">
        <v>24784</v>
      </c>
      <c r="C15656" t="s">
        <v>20447</v>
      </c>
      <c r="D15656">
        <v>10.46</v>
      </c>
      <c r="E15656" t="s">
        <v>383</v>
      </c>
      <c r="F15656" t="s">
        <v>1420</v>
      </c>
      <c r="G15656" t="s">
        <v>55</v>
      </c>
      <c r="H15656" t="s">
        <v>46</v>
      </c>
      <c r="I15656" t="s">
        <v>8972</v>
      </c>
      <c r="K15656"/>
      <c r="L15656" t="s">
        <v>24785</v>
      </c>
      <c r="M15656" t="s">
        <v>21125</v>
      </c>
      <c r="N15656">
        <v>3</v>
      </c>
      <c r="O15656" t="s">
        <v>24786</v>
      </c>
      <c r="P15656" t="s">
        <v>20366</v>
      </c>
      <c r="Q15656" t="s">
        <v>24787</v>
      </c>
      <c r="S15656" t="s">
        <v>20368</v>
      </c>
    </row>
    <row r="15657" spans="1:19" hidden="1" x14ac:dyDescent="0.2">
      <c r="A15657">
        <v>3355</v>
      </c>
      <c r="B15657" t="s">
        <v>24788</v>
      </c>
      <c r="C15657" t="s">
        <v>20783</v>
      </c>
      <c r="D15657">
        <v>11.52</v>
      </c>
      <c r="E15657">
        <v>20</v>
      </c>
      <c r="F15657" t="s">
        <v>79</v>
      </c>
      <c r="G15657" t="s">
        <v>189</v>
      </c>
      <c r="I15657" t="s">
        <v>9267</v>
      </c>
      <c r="K15657"/>
      <c r="L15657" t="s">
        <v>24789</v>
      </c>
      <c r="M15657" t="s">
        <v>21125</v>
      </c>
      <c r="N15657">
        <v>3</v>
      </c>
      <c r="O15657" t="s">
        <v>24790</v>
      </c>
      <c r="P15657" t="s">
        <v>20366</v>
      </c>
      <c r="Q15657" t="s">
        <v>24791</v>
      </c>
      <c r="S15657" t="s">
        <v>20368</v>
      </c>
    </row>
    <row r="15658" spans="1:19" hidden="1" x14ac:dyDescent="0.2">
      <c r="A15658">
        <v>3356</v>
      </c>
      <c r="B15658" t="s">
        <v>24792</v>
      </c>
      <c r="C15658" t="s">
        <v>105</v>
      </c>
      <c r="D15658">
        <v>1.9</v>
      </c>
      <c r="F15658" t="s">
        <v>24793</v>
      </c>
      <c r="H15658" t="s">
        <v>23</v>
      </c>
      <c r="I15658" t="s">
        <v>9375</v>
      </c>
      <c r="K15658"/>
      <c r="L15658" t="s">
        <v>24794</v>
      </c>
      <c r="M15658" t="s">
        <v>26</v>
      </c>
      <c r="N15658">
        <v>2</v>
      </c>
      <c r="O15658" t="s">
        <v>24795</v>
      </c>
      <c r="P15658" t="s">
        <v>20366</v>
      </c>
      <c r="Q15658" t="s">
        <v>24796</v>
      </c>
      <c r="S15658" t="s">
        <v>20368</v>
      </c>
    </row>
    <row r="15659" spans="1:19" hidden="1" x14ac:dyDescent="0.2">
      <c r="A15659">
        <v>3356</v>
      </c>
      <c r="B15659" t="s">
        <v>24792</v>
      </c>
      <c r="C15659" t="s">
        <v>20452</v>
      </c>
      <c r="D15659">
        <v>7.9</v>
      </c>
      <c r="F15659" t="s">
        <v>24793</v>
      </c>
      <c r="G15659" t="s">
        <v>1589</v>
      </c>
      <c r="H15659" t="s">
        <v>23</v>
      </c>
      <c r="I15659" t="s">
        <v>9375</v>
      </c>
      <c r="K15659"/>
      <c r="L15659" t="s">
        <v>24794</v>
      </c>
      <c r="M15659" t="s">
        <v>26</v>
      </c>
      <c r="N15659">
        <v>2</v>
      </c>
      <c r="O15659" t="s">
        <v>24795</v>
      </c>
      <c r="P15659" t="s">
        <v>20366</v>
      </c>
      <c r="Q15659" t="s">
        <v>24796</v>
      </c>
      <c r="S15659" t="s">
        <v>20368</v>
      </c>
    </row>
    <row r="15660" spans="1:19" hidden="1" x14ac:dyDescent="0.2">
      <c r="A15660">
        <v>3364</v>
      </c>
      <c r="B15660" t="s">
        <v>24797</v>
      </c>
      <c r="C15660" t="s">
        <v>105</v>
      </c>
      <c r="D15660">
        <v>1.82</v>
      </c>
      <c r="E15660">
        <v>20</v>
      </c>
      <c r="F15660" t="s">
        <v>22088</v>
      </c>
      <c r="G15660" t="s">
        <v>55</v>
      </c>
      <c r="H15660" t="s">
        <v>2675</v>
      </c>
      <c r="I15660" t="s">
        <v>24798</v>
      </c>
      <c r="K15660"/>
      <c r="L15660" t="s">
        <v>24799</v>
      </c>
      <c r="M15660" t="s">
        <v>26</v>
      </c>
      <c r="N15660">
        <v>2</v>
      </c>
      <c r="P15660" t="s">
        <v>20366</v>
      </c>
      <c r="Q15660" t="s">
        <v>24800</v>
      </c>
      <c r="S15660" t="s">
        <v>20368</v>
      </c>
    </row>
    <row r="15661" spans="1:19" hidden="1" x14ac:dyDescent="0.2">
      <c r="A15661">
        <v>3365</v>
      </c>
      <c r="B15661" t="s">
        <v>24801</v>
      </c>
      <c r="C15661" t="s">
        <v>105</v>
      </c>
      <c r="D15661">
        <v>1.75</v>
      </c>
      <c r="E15661">
        <v>20</v>
      </c>
      <c r="F15661" t="s">
        <v>20848</v>
      </c>
      <c r="G15661" t="s">
        <v>55</v>
      </c>
      <c r="H15661" t="s">
        <v>2675</v>
      </c>
      <c r="I15661" t="s">
        <v>24467</v>
      </c>
      <c r="K15661"/>
      <c r="L15661" t="s">
        <v>24802</v>
      </c>
      <c r="M15661" t="s">
        <v>26</v>
      </c>
      <c r="N15661">
        <v>2</v>
      </c>
      <c r="P15661" t="s">
        <v>20366</v>
      </c>
      <c r="Q15661" t="s">
        <v>24803</v>
      </c>
      <c r="S15661" t="s">
        <v>20368</v>
      </c>
    </row>
    <row r="15662" spans="1:19" hidden="1" x14ac:dyDescent="0.2">
      <c r="A15662">
        <v>3368</v>
      </c>
      <c r="B15662" t="s">
        <v>24804</v>
      </c>
      <c r="C15662" t="s">
        <v>105</v>
      </c>
      <c r="D15662">
        <v>1.46</v>
      </c>
      <c r="F15662" t="s">
        <v>24805</v>
      </c>
      <c r="G15662" t="s">
        <v>55</v>
      </c>
      <c r="H15662" t="s">
        <v>23</v>
      </c>
      <c r="I15662" t="s">
        <v>1808</v>
      </c>
      <c r="K15662"/>
      <c r="L15662" t="s">
        <v>24806</v>
      </c>
      <c r="M15662" t="s">
        <v>26</v>
      </c>
      <c r="N15662">
        <v>2</v>
      </c>
      <c r="O15662" t="s">
        <v>24807</v>
      </c>
      <c r="P15662" t="s">
        <v>20366</v>
      </c>
      <c r="Q15662" t="s">
        <v>24808</v>
      </c>
      <c r="S15662" t="s">
        <v>20368</v>
      </c>
    </row>
    <row r="15663" spans="1:19" hidden="1" x14ac:dyDescent="0.2">
      <c r="A15663">
        <v>3368</v>
      </c>
      <c r="B15663" t="s">
        <v>24804</v>
      </c>
      <c r="C15663" t="s">
        <v>20452</v>
      </c>
      <c r="D15663">
        <v>2.72</v>
      </c>
      <c r="E15663">
        <v>25</v>
      </c>
      <c r="F15663" t="s">
        <v>10896</v>
      </c>
      <c r="G15663" t="s">
        <v>55</v>
      </c>
      <c r="H15663" t="s">
        <v>46</v>
      </c>
      <c r="I15663" t="s">
        <v>1808</v>
      </c>
      <c r="K15663"/>
      <c r="L15663" t="s">
        <v>24806</v>
      </c>
      <c r="M15663" t="s">
        <v>26</v>
      </c>
      <c r="N15663">
        <v>2</v>
      </c>
      <c r="O15663" t="s">
        <v>24807</v>
      </c>
      <c r="P15663" t="s">
        <v>20366</v>
      </c>
      <c r="Q15663" t="s">
        <v>24808</v>
      </c>
      <c r="S15663" t="s">
        <v>20368</v>
      </c>
    </row>
    <row r="15664" spans="1:19" hidden="1" x14ac:dyDescent="0.2">
      <c r="A15664">
        <v>3368</v>
      </c>
      <c r="B15664" t="s">
        <v>24804</v>
      </c>
      <c r="C15664" t="s">
        <v>20441</v>
      </c>
      <c r="D15664">
        <v>5.05</v>
      </c>
      <c r="E15664">
        <v>25</v>
      </c>
      <c r="F15664" t="s">
        <v>10896</v>
      </c>
      <c r="G15664" t="s">
        <v>55</v>
      </c>
      <c r="H15664" t="s">
        <v>46</v>
      </c>
      <c r="I15664" t="s">
        <v>1808</v>
      </c>
      <c r="K15664"/>
      <c r="L15664" t="s">
        <v>24806</v>
      </c>
      <c r="M15664" t="s">
        <v>26</v>
      </c>
      <c r="N15664">
        <v>2</v>
      </c>
      <c r="O15664" t="s">
        <v>24807</v>
      </c>
      <c r="P15664" t="s">
        <v>20366</v>
      </c>
      <c r="Q15664" t="s">
        <v>24808</v>
      </c>
      <c r="S15664" t="s">
        <v>20368</v>
      </c>
    </row>
    <row r="15665" spans="1:19" hidden="1" x14ac:dyDescent="0.2">
      <c r="A15665">
        <v>3368</v>
      </c>
      <c r="B15665" t="s">
        <v>24804</v>
      </c>
      <c r="C15665" t="s">
        <v>20447</v>
      </c>
      <c r="D15665">
        <v>6.18</v>
      </c>
      <c r="E15665">
        <v>25</v>
      </c>
      <c r="F15665" t="s">
        <v>10896</v>
      </c>
      <c r="G15665" t="s">
        <v>55</v>
      </c>
      <c r="H15665" t="s">
        <v>46</v>
      </c>
      <c r="I15665" t="s">
        <v>1808</v>
      </c>
      <c r="K15665"/>
      <c r="L15665" t="s">
        <v>24806</v>
      </c>
      <c r="M15665" t="s">
        <v>26</v>
      </c>
      <c r="N15665">
        <v>2</v>
      </c>
      <c r="O15665" t="s">
        <v>24807</v>
      </c>
      <c r="P15665" t="s">
        <v>20366</v>
      </c>
      <c r="Q15665" t="s">
        <v>24808</v>
      </c>
      <c r="S15665" t="s">
        <v>20368</v>
      </c>
    </row>
    <row r="15666" spans="1:19" hidden="1" x14ac:dyDescent="0.2">
      <c r="A15666">
        <v>3368</v>
      </c>
      <c r="B15666" t="s">
        <v>24804</v>
      </c>
      <c r="C15666" t="s">
        <v>21449</v>
      </c>
      <c r="D15666">
        <v>6.63</v>
      </c>
      <c r="E15666">
        <v>25</v>
      </c>
      <c r="F15666" t="s">
        <v>10896</v>
      </c>
      <c r="G15666" t="s">
        <v>55</v>
      </c>
      <c r="H15666" t="s">
        <v>46</v>
      </c>
      <c r="I15666" t="s">
        <v>1808</v>
      </c>
      <c r="K15666"/>
      <c r="L15666" t="s">
        <v>24806</v>
      </c>
      <c r="M15666" t="s">
        <v>26</v>
      </c>
      <c r="N15666">
        <v>2</v>
      </c>
      <c r="O15666" t="s">
        <v>24807</v>
      </c>
      <c r="P15666" t="s">
        <v>20366</v>
      </c>
      <c r="Q15666" t="s">
        <v>24808</v>
      </c>
      <c r="S15666" t="s">
        <v>20368</v>
      </c>
    </row>
    <row r="15667" spans="1:19" hidden="1" x14ac:dyDescent="0.2">
      <c r="A15667">
        <v>3368</v>
      </c>
      <c r="B15667" t="s">
        <v>24804</v>
      </c>
      <c r="C15667" t="s">
        <v>21450</v>
      </c>
      <c r="D15667">
        <v>7.43</v>
      </c>
      <c r="E15667">
        <v>25</v>
      </c>
      <c r="F15667" t="s">
        <v>10896</v>
      </c>
      <c r="G15667" t="s">
        <v>55</v>
      </c>
      <c r="H15667" t="s">
        <v>46</v>
      </c>
      <c r="I15667" t="s">
        <v>1808</v>
      </c>
      <c r="K15667"/>
      <c r="L15667" t="s">
        <v>24806</v>
      </c>
      <c r="M15667" t="s">
        <v>26</v>
      </c>
      <c r="N15667">
        <v>2</v>
      </c>
      <c r="O15667" t="s">
        <v>24807</v>
      </c>
      <c r="P15667" t="s">
        <v>20366</v>
      </c>
      <c r="Q15667" t="s">
        <v>24808</v>
      </c>
      <c r="S15667" t="s">
        <v>20368</v>
      </c>
    </row>
    <row r="15668" spans="1:19" hidden="1" x14ac:dyDescent="0.2">
      <c r="A15668">
        <v>3368</v>
      </c>
      <c r="B15668" t="s">
        <v>24804</v>
      </c>
      <c r="C15668" t="s">
        <v>24809</v>
      </c>
      <c r="D15668">
        <v>9.2200000000000006</v>
      </c>
      <c r="E15668">
        <v>25</v>
      </c>
      <c r="F15668" t="s">
        <v>10896</v>
      </c>
      <c r="G15668" t="s">
        <v>55</v>
      </c>
      <c r="H15668" t="s">
        <v>46</v>
      </c>
      <c r="I15668" t="s">
        <v>1808</v>
      </c>
      <c r="K15668"/>
      <c r="L15668" t="s">
        <v>24806</v>
      </c>
      <c r="M15668" t="s">
        <v>26</v>
      </c>
      <c r="N15668">
        <v>2</v>
      </c>
      <c r="O15668" t="s">
        <v>24807</v>
      </c>
      <c r="P15668" t="s">
        <v>20366</v>
      </c>
      <c r="Q15668" t="s">
        <v>24808</v>
      </c>
      <c r="S15668" t="s">
        <v>20368</v>
      </c>
    </row>
    <row r="15669" spans="1:19" hidden="1" x14ac:dyDescent="0.2">
      <c r="A15669">
        <v>3368</v>
      </c>
      <c r="B15669" t="s">
        <v>24804</v>
      </c>
      <c r="C15669" t="s">
        <v>24810</v>
      </c>
      <c r="D15669">
        <v>10.6</v>
      </c>
      <c r="E15669">
        <v>25</v>
      </c>
      <c r="F15669" t="s">
        <v>10896</v>
      </c>
      <c r="G15669" t="s">
        <v>55</v>
      </c>
      <c r="H15669" t="s">
        <v>46</v>
      </c>
      <c r="I15669" t="s">
        <v>1808</v>
      </c>
      <c r="K15669"/>
      <c r="L15669" t="s">
        <v>24806</v>
      </c>
      <c r="M15669" t="s">
        <v>26</v>
      </c>
      <c r="N15669">
        <v>2</v>
      </c>
      <c r="O15669" t="s">
        <v>24807</v>
      </c>
      <c r="P15669" t="s">
        <v>20366</v>
      </c>
      <c r="Q15669" t="s">
        <v>24808</v>
      </c>
      <c r="S15669" t="s">
        <v>20368</v>
      </c>
    </row>
    <row r="15670" spans="1:19" hidden="1" x14ac:dyDescent="0.2">
      <c r="A15670">
        <v>3370</v>
      </c>
      <c r="B15670" t="s">
        <v>24811</v>
      </c>
      <c r="C15670" t="s">
        <v>105</v>
      </c>
      <c r="D15670">
        <v>9.77</v>
      </c>
      <c r="E15670">
        <v>20</v>
      </c>
      <c r="F15670" t="s">
        <v>24812</v>
      </c>
      <c r="G15670" t="s">
        <v>55</v>
      </c>
      <c r="H15670" t="s">
        <v>46</v>
      </c>
      <c r="I15670" t="s">
        <v>2269</v>
      </c>
      <c r="K15670"/>
      <c r="L15670" t="s">
        <v>24813</v>
      </c>
      <c r="M15670" t="s">
        <v>20396</v>
      </c>
      <c r="N15670">
        <v>4</v>
      </c>
      <c r="P15670" t="s">
        <v>20366</v>
      </c>
      <c r="Q15670" t="s">
        <v>24814</v>
      </c>
      <c r="S15670" t="s">
        <v>20368</v>
      </c>
    </row>
    <row r="15671" spans="1:19" hidden="1" x14ac:dyDescent="0.2">
      <c r="A15671">
        <v>3371</v>
      </c>
      <c r="B15671" t="s">
        <v>24815</v>
      </c>
      <c r="C15671" t="s">
        <v>105</v>
      </c>
      <c r="D15671">
        <v>4.95</v>
      </c>
      <c r="E15671">
        <v>25</v>
      </c>
      <c r="F15671" t="s">
        <v>22347</v>
      </c>
      <c r="G15671" t="s">
        <v>55</v>
      </c>
      <c r="H15671" t="s">
        <v>46</v>
      </c>
      <c r="I15671" t="s">
        <v>305</v>
      </c>
      <c r="K15671"/>
      <c r="L15671" t="s">
        <v>24816</v>
      </c>
      <c r="M15671" t="s">
        <v>26</v>
      </c>
      <c r="N15671">
        <v>2</v>
      </c>
      <c r="P15671" t="s">
        <v>20366</v>
      </c>
      <c r="Q15671" t="s">
        <v>24817</v>
      </c>
      <c r="S15671" t="s">
        <v>20368</v>
      </c>
    </row>
    <row r="15672" spans="1:19" hidden="1" x14ac:dyDescent="0.2">
      <c r="A15672">
        <v>3373</v>
      </c>
      <c r="B15672" t="s">
        <v>24818</v>
      </c>
      <c r="C15672" t="s">
        <v>105</v>
      </c>
      <c r="D15672">
        <v>2.17</v>
      </c>
      <c r="E15672">
        <v>25</v>
      </c>
      <c r="F15672" t="s">
        <v>11159</v>
      </c>
      <c r="G15672" t="s">
        <v>55</v>
      </c>
      <c r="H15672" t="s">
        <v>46</v>
      </c>
      <c r="I15672" t="s">
        <v>24819</v>
      </c>
      <c r="K15672"/>
      <c r="L15672" t="s">
        <v>24820</v>
      </c>
      <c r="M15672" t="s">
        <v>26</v>
      </c>
      <c r="N15672">
        <v>2</v>
      </c>
      <c r="P15672" t="s">
        <v>20366</v>
      </c>
      <c r="Q15672" t="s">
        <v>24821</v>
      </c>
      <c r="S15672" t="s">
        <v>20368</v>
      </c>
    </row>
    <row r="15673" spans="1:19" hidden="1" x14ac:dyDescent="0.2">
      <c r="A15673">
        <v>3373</v>
      </c>
      <c r="B15673" t="s">
        <v>24818</v>
      </c>
      <c r="C15673" t="s">
        <v>20452</v>
      </c>
      <c r="D15673">
        <v>5.97</v>
      </c>
      <c r="E15673">
        <v>25</v>
      </c>
      <c r="F15673" t="s">
        <v>11159</v>
      </c>
      <c r="G15673" t="s">
        <v>55</v>
      </c>
      <c r="H15673" t="s">
        <v>46</v>
      </c>
      <c r="I15673" t="s">
        <v>24819</v>
      </c>
      <c r="K15673"/>
      <c r="L15673" t="s">
        <v>24820</v>
      </c>
      <c r="M15673" t="s">
        <v>26</v>
      </c>
      <c r="N15673">
        <v>2</v>
      </c>
      <c r="P15673" t="s">
        <v>20366</v>
      </c>
      <c r="Q15673" t="s">
        <v>24821</v>
      </c>
      <c r="S15673" t="s">
        <v>20368</v>
      </c>
    </row>
    <row r="15674" spans="1:19" hidden="1" x14ac:dyDescent="0.2">
      <c r="A15674">
        <v>3373</v>
      </c>
      <c r="B15674" t="s">
        <v>24818</v>
      </c>
      <c r="C15674" t="s">
        <v>105</v>
      </c>
      <c r="D15674">
        <v>1.8</v>
      </c>
      <c r="E15674">
        <v>80</v>
      </c>
      <c r="F15674" t="s">
        <v>11159</v>
      </c>
      <c r="G15674" t="s">
        <v>55</v>
      </c>
      <c r="H15674" t="s">
        <v>46</v>
      </c>
      <c r="I15674" t="s">
        <v>24819</v>
      </c>
      <c r="K15674"/>
      <c r="L15674" t="s">
        <v>24820</v>
      </c>
      <c r="M15674" t="s">
        <v>26</v>
      </c>
      <c r="N15674">
        <v>2</v>
      </c>
      <c r="P15674" t="s">
        <v>20366</v>
      </c>
      <c r="Q15674" t="s">
        <v>24821</v>
      </c>
      <c r="S15674" t="s">
        <v>20368</v>
      </c>
    </row>
    <row r="15675" spans="1:19" hidden="1" x14ac:dyDescent="0.2">
      <c r="A15675">
        <v>3373</v>
      </c>
      <c r="B15675" t="s">
        <v>24818</v>
      </c>
      <c r="C15675" t="s">
        <v>20452</v>
      </c>
      <c r="D15675">
        <v>6.3</v>
      </c>
      <c r="E15675">
        <v>80</v>
      </c>
      <c r="F15675" t="s">
        <v>11159</v>
      </c>
      <c r="G15675" t="s">
        <v>55</v>
      </c>
      <c r="H15675" t="s">
        <v>46</v>
      </c>
      <c r="I15675" t="s">
        <v>24819</v>
      </c>
      <c r="K15675"/>
      <c r="L15675" t="s">
        <v>24820</v>
      </c>
      <c r="M15675" t="s">
        <v>26</v>
      </c>
      <c r="N15675">
        <v>2</v>
      </c>
      <c r="P15675" t="s">
        <v>20366</v>
      </c>
      <c r="Q15675" t="s">
        <v>24821</v>
      </c>
      <c r="S15675" t="s">
        <v>20368</v>
      </c>
    </row>
    <row r="15676" spans="1:19" hidden="1" x14ac:dyDescent="0.2">
      <c r="A15676">
        <v>3374</v>
      </c>
      <c r="B15676" t="s">
        <v>24822</v>
      </c>
      <c r="C15676" t="s">
        <v>105</v>
      </c>
      <c r="D15676">
        <v>2.65</v>
      </c>
      <c r="F15676" t="s">
        <v>21009</v>
      </c>
      <c r="H15676" t="s">
        <v>23</v>
      </c>
      <c r="I15676" t="s">
        <v>2115</v>
      </c>
      <c r="K15676"/>
      <c r="L15676" t="s">
        <v>24823</v>
      </c>
      <c r="M15676" t="s">
        <v>26</v>
      </c>
      <c r="N15676">
        <v>2</v>
      </c>
      <c r="P15676" t="s">
        <v>20366</v>
      </c>
      <c r="Q15676" t="s">
        <v>24824</v>
      </c>
      <c r="S15676" t="s">
        <v>20368</v>
      </c>
    </row>
    <row r="15677" spans="1:19" hidden="1" x14ac:dyDescent="0.2">
      <c r="A15677">
        <v>3374</v>
      </c>
      <c r="B15677" t="s">
        <v>24822</v>
      </c>
      <c r="C15677" t="s">
        <v>20452</v>
      </c>
      <c r="D15677">
        <v>6.2</v>
      </c>
      <c r="F15677" t="s">
        <v>21009</v>
      </c>
      <c r="H15677" t="s">
        <v>23</v>
      </c>
      <c r="I15677" t="s">
        <v>2115</v>
      </c>
      <c r="K15677"/>
      <c r="L15677" t="s">
        <v>24823</v>
      </c>
      <c r="M15677" t="s">
        <v>26</v>
      </c>
      <c r="N15677">
        <v>2</v>
      </c>
      <c r="P15677" t="s">
        <v>20366</v>
      </c>
      <c r="Q15677" t="s">
        <v>24824</v>
      </c>
      <c r="S15677" t="s">
        <v>20368</v>
      </c>
    </row>
    <row r="15678" spans="1:19" hidden="1" x14ac:dyDescent="0.2">
      <c r="A15678">
        <v>3379</v>
      </c>
      <c r="B15678" t="s">
        <v>24825</v>
      </c>
      <c r="C15678" t="s">
        <v>105</v>
      </c>
      <c r="D15678">
        <v>1.67</v>
      </c>
      <c r="E15678">
        <v>25</v>
      </c>
      <c r="F15678" t="s">
        <v>23163</v>
      </c>
      <c r="G15678" t="s">
        <v>55</v>
      </c>
      <c r="H15678" t="s">
        <v>46</v>
      </c>
      <c r="I15678" t="s">
        <v>1983</v>
      </c>
      <c r="K15678"/>
      <c r="L15678" t="s">
        <v>24826</v>
      </c>
      <c r="M15678" t="s">
        <v>26</v>
      </c>
      <c r="N15678">
        <v>2</v>
      </c>
      <c r="P15678" t="s">
        <v>20366</v>
      </c>
      <c r="Q15678" t="s">
        <v>24827</v>
      </c>
      <c r="S15678" t="s">
        <v>20368</v>
      </c>
    </row>
    <row r="15679" spans="1:19" hidden="1" x14ac:dyDescent="0.2">
      <c r="A15679">
        <v>3380</v>
      </c>
      <c r="B15679" t="s">
        <v>24828</v>
      </c>
      <c r="C15679" t="s">
        <v>20452</v>
      </c>
      <c r="D15679">
        <v>2.36</v>
      </c>
      <c r="E15679">
        <v>25</v>
      </c>
      <c r="F15679" t="s">
        <v>22838</v>
      </c>
      <c r="G15679" t="s">
        <v>55</v>
      </c>
      <c r="H15679" t="s">
        <v>46</v>
      </c>
      <c r="I15679" t="s">
        <v>24829</v>
      </c>
      <c r="K15679"/>
      <c r="L15679" t="s">
        <v>24830</v>
      </c>
      <c r="M15679" t="s">
        <v>21081</v>
      </c>
      <c r="N15679">
        <v>7</v>
      </c>
      <c r="O15679" t="s">
        <v>24831</v>
      </c>
      <c r="P15679" t="s">
        <v>20366</v>
      </c>
      <c r="Q15679" t="s">
        <v>24832</v>
      </c>
      <c r="S15679" t="s">
        <v>20368</v>
      </c>
    </row>
    <row r="15680" spans="1:19" hidden="1" x14ac:dyDescent="0.2">
      <c r="A15680">
        <v>3382</v>
      </c>
      <c r="B15680" t="s">
        <v>24833</v>
      </c>
      <c r="C15680" t="s">
        <v>105</v>
      </c>
      <c r="D15680">
        <v>1.1100000000000001</v>
      </c>
      <c r="F15680" t="s">
        <v>21009</v>
      </c>
      <c r="G15680" t="s">
        <v>31</v>
      </c>
      <c r="H15680" t="s">
        <v>23</v>
      </c>
      <c r="I15680" t="s">
        <v>22222</v>
      </c>
      <c r="K15680"/>
      <c r="L15680" t="s">
        <v>24834</v>
      </c>
      <c r="M15680" t="s">
        <v>26</v>
      </c>
      <c r="N15680">
        <v>2</v>
      </c>
      <c r="P15680" t="s">
        <v>20366</v>
      </c>
      <c r="Q15680" t="s">
        <v>24835</v>
      </c>
      <c r="S15680" t="s">
        <v>20368</v>
      </c>
    </row>
    <row r="15681" spans="1:19" hidden="1" x14ac:dyDescent="0.2">
      <c r="A15681">
        <v>3383</v>
      </c>
      <c r="B15681" t="s">
        <v>24836</v>
      </c>
      <c r="C15681" t="s">
        <v>105</v>
      </c>
      <c r="D15681">
        <v>2.52</v>
      </c>
      <c r="F15681" t="s">
        <v>21009</v>
      </c>
      <c r="G15681" t="s">
        <v>31</v>
      </c>
      <c r="H15681" t="s">
        <v>23</v>
      </c>
      <c r="I15681" t="s">
        <v>22222</v>
      </c>
      <c r="K15681"/>
      <c r="L15681" t="s">
        <v>24837</v>
      </c>
      <c r="M15681" t="s">
        <v>26</v>
      </c>
      <c r="N15681">
        <v>2</v>
      </c>
      <c r="P15681" t="s">
        <v>20366</v>
      </c>
      <c r="Q15681" t="s">
        <v>24838</v>
      </c>
      <c r="S15681" t="s">
        <v>20368</v>
      </c>
    </row>
    <row r="15682" spans="1:19" hidden="1" x14ac:dyDescent="0.2">
      <c r="A15682">
        <v>3384</v>
      </c>
      <c r="B15682" t="s">
        <v>10133</v>
      </c>
      <c r="C15682" t="s">
        <v>105</v>
      </c>
      <c r="D15682">
        <v>14.9</v>
      </c>
      <c r="E15682">
        <v>25</v>
      </c>
      <c r="F15682" t="s">
        <v>24839</v>
      </c>
      <c r="G15682" t="s">
        <v>4334</v>
      </c>
      <c r="H15682" t="s">
        <v>23</v>
      </c>
      <c r="I15682" t="s">
        <v>17375</v>
      </c>
      <c r="K15682"/>
      <c r="L15682" t="s">
        <v>10135</v>
      </c>
      <c r="M15682" t="s">
        <v>20396</v>
      </c>
      <c r="N15682">
        <v>4</v>
      </c>
      <c r="P15682" t="s">
        <v>20366</v>
      </c>
      <c r="Q15682" t="s">
        <v>24840</v>
      </c>
      <c r="S15682" t="s">
        <v>20368</v>
      </c>
    </row>
    <row r="15683" spans="1:19" hidden="1" x14ac:dyDescent="0.2">
      <c r="A15683">
        <v>3385</v>
      </c>
      <c r="B15683" t="s">
        <v>24841</v>
      </c>
      <c r="C15683" t="s">
        <v>105</v>
      </c>
      <c r="D15683">
        <v>8.3740000000000006</v>
      </c>
      <c r="E15683">
        <v>25</v>
      </c>
      <c r="F15683" t="s">
        <v>20537</v>
      </c>
      <c r="G15683" t="s">
        <v>31</v>
      </c>
      <c r="H15683" t="s">
        <v>46</v>
      </c>
      <c r="I15683" t="s">
        <v>1941</v>
      </c>
      <c r="K15683"/>
      <c r="L15683" t="s">
        <v>24842</v>
      </c>
      <c r="M15683" t="s">
        <v>20365</v>
      </c>
      <c r="N15683">
        <v>8</v>
      </c>
      <c r="O15683" t="s">
        <v>24843</v>
      </c>
      <c r="P15683" t="s">
        <v>20366</v>
      </c>
      <c r="Q15683" t="s">
        <v>24844</v>
      </c>
      <c r="S15683" t="s">
        <v>20368</v>
      </c>
    </row>
    <row r="15684" spans="1:19" hidden="1" x14ac:dyDescent="0.2">
      <c r="A15684">
        <v>3385</v>
      </c>
      <c r="B15684" t="s">
        <v>24841</v>
      </c>
      <c r="C15684" t="s">
        <v>105</v>
      </c>
      <c r="D15684">
        <v>8.3699999999999992</v>
      </c>
      <c r="E15684">
        <v>25</v>
      </c>
      <c r="F15684" t="s">
        <v>24845</v>
      </c>
      <c r="G15684" t="s">
        <v>31</v>
      </c>
      <c r="H15684" t="s">
        <v>46</v>
      </c>
      <c r="I15684" t="s">
        <v>2187</v>
      </c>
      <c r="K15684"/>
      <c r="L15684" t="s">
        <v>24842</v>
      </c>
      <c r="M15684" t="s">
        <v>20365</v>
      </c>
      <c r="N15684">
        <v>8</v>
      </c>
      <c r="O15684" t="s">
        <v>24843</v>
      </c>
      <c r="P15684" t="s">
        <v>20366</v>
      </c>
      <c r="Q15684" t="s">
        <v>24844</v>
      </c>
      <c r="S15684" t="s">
        <v>20368</v>
      </c>
    </row>
    <row r="15685" spans="1:19" hidden="1" x14ac:dyDescent="0.2">
      <c r="A15685">
        <v>3385</v>
      </c>
      <c r="B15685" t="s">
        <v>24841</v>
      </c>
      <c r="C15685" t="s">
        <v>105</v>
      </c>
      <c r="D15685">
        <v>8.34</v>
      </c>
      <c r="E15685">
        <v>20</v>
      </c>
      <c r="F15685" t="s">
        <v>24846</v>
      </c>
      <c r="G15685" t="s">
        <v>55</v>
      </c>
      <c r="H15685" t="s">
        <v>46</v>
      </c>
      <c r="I15685" t="s">
        <v>7264</v>
      </c>
      <c r="K15685"/>
      <c r="L15685" t="s">
        <v>24842</v>
      </c>
      <c r="M15685" t="s">
        <v>20365</v>
      </c>
      <c r="N15685">
        <v>8</v>
      </c>
      <c r="O15685" t="s">
        <v>24843</v>
      </c>
      <c r="P15685" t="s">
        <v>20366</v>
      </c>
      <c r="Q15685" t="s">
        <v>24844</v>
      </c>
      <c r="S15685" t="s">
        <v>20368</v>
      </c>
    </row>
    <row r="15686" spans="1:19" hidden="1" x14ac:dyDescent="0.2">
      <c r="A15686">
        <v>3385</v>
      </c>
      <c r="B15686" t="s">
        <v>24841</v>
      </c>
      <c r="C15686" t="s">
        <v>105</v>
      </c>
      <c r="D15686">
        <v>8.2200000000000006</v>
      </c>
      <c r="E15686">
        <v>25</v>
      </c>
      <c r="F15686" t="s">
        <v>20537</v>
      </c>
      <c r="G15686" t="s">
        <v>55</v>
      </c>
      <c r="H15686" t="s">
        <v>46</v>
      </c>
      <c r="I15686" t="s">
        <v>9924</v>
      </c>
      <c r="K15686"/>
      <c r="L15686" t="s">
        <v>24842</v>
      </c>
      <c r="M15686" t="s">
        <v>20365</v>
      </c>
      <c r="N15686">
        <v>8</v>
      </c>
      <c r="O15686" t="s">
        <v>24843</v>
      </c>
      <c r="P15686" t="s">
        <v>20366</v>
      </c>
      <c r="Q15686" t="s">
        <v>24844</v>
      </c>
      <c r="S15686" t="s">
        <v>20368</v>
      </c>
    </row>
    <row r="15687" spans="1:19" x14ac:dyDescent="0.2">
      <c r="A15687">
        <v>3386</v>
      </c>
      <c r="B15687" t="s">
        <v>24847</v>
      </c>
      <c r="C15687" t="s">
        <v>105</v>
      </c>
      <c r="D15687">
        <v>8.9830000000000005</v>
      </c>
      <c r="E15687">
        <v>25</v>
      </c>
      <c r="F15687" t="s">
        <v>24848</v>
      </c>
      <c r="G15687" t="s">
        <v>23125</v>
      </c>
      <c r="H15687" t="s">
        <v>36</v>
      </c>
      <c r="I15687" t="s">
        <v>9369</v>
      </c>
      <c r="J15687" t="s">
        <v>43</v>
      </c>
      <c r="L15687" t="s">
        <v>24849</v>
      </c>
      <c r="M15687" t="s">
        <v>20396</v>
      </c>
      <c r="N15687">
        <v>4</v>
      </c>
      <c r="P15687" t="s">
        <v>20366</v>
      </c>
      <c r="Q15687" t="s">
        <v>24850</v>
      </c>
      <c r="S15687" t="s">
        <v>20368</v>
      </c>
    </row>
    <row r="15688" spans="1:19" hidden="1" x14ac:dyDescent="0.2">
      <c r="A15688">
        <v>3386</v>
      </c>
      <c r="B15688" t="s">
        <v>24847</v>
      </c>
      <c r="C15688" t="s">
        <v>105</v>
      </c>
      <c r="D15688">
        <v>8.9939999999999998</v>
      </c>
      <c r="E15688">
        <v>25</v>
      </c>
      <c r="F15688" t="s">
        <v>24851</v>
      </c>
      <c r="G15688" t="s">
        <v>144</v>
      </c>
      <c r="H15688" t="s">
        <v>46</v>
      </c>
      <c r="I15688" t="s">
        <v>7374</v>
      </c>
      <c r="J15688" t="s">
        <v>21969</v>
      </c>
      <c r="K15688"/>
      <c r="L15688" t="s">
        <v>24849</v>
      </c>
      <c r="M15688" t="s">
        <v>20396</v>
      </c>
      <c r="N15688">
        <v>4</v>
      </c>
      <c r="P15688" t="s">
        <v>20366</v>
      </c>
      <c r="Q15688" t="s">
        <v>24850</v>
      </c>
      <c r="S15688" t="s">
        <v>20368</v>
      </c>
    </row>
    <row r="15689" spans="1:19" hidden="1" x14ac:dyDescent="0.2">
      <c r="A15689">
        <v>3386</v>
      </c>
      <c r="B15689" t="s">
        <v>24847</v>
      </c>
      <c r="C15689" t="s">
        <v>105</v>
      </c>
      <c r="D15689">
        <v>9.016</v>
      </c>
      <c r="E15689">
        <v>25</v>
      </c>
      <c r="F15689" t="s">
        <v>24851</v>
      </c>
      <c r="G15689" t="s">
        <v>31</v>
      </c>
      <c r="H15689" t="s">
        <v>46</v>
      </c>
      <c r="I15689" t="s">
        <v>1941</v>
      </c>
      <c r="K15689"/>
      <c r="L15689" t="s">
        <v>24849</v>
      </c>
      <c r="M15689" t="s">
        <v>20396</v>
      </c>
      <c r="N15689">
        <v>4</v>
      </c>
      <c r="P15689" t="s">
        <v>20366</v>
      </c>
      <c r="Q15689" t="s">
        <v>24850</v>
      </c>
      <c r="S15689" t="s">
        <v>20368</v>
      </c>
    </row>
    <row r="15690" spans="1:19" hidden="1" x14ac:dyDescent="0.2">
      <c r="A15690">
        <v>3386</v>
      </c>
      <c r="B15690" t="s">
        <v>24847</v>
      </c>
      <c r="C15690" t="s">
        <v>105</v>
      </c>
      <c r="D15690">
        <v>8.8800000000000008</v>
      </c>
      <c r="E15690">
        <v>25</v>
      </c>
      <c r="F15690" t="s">
        <v>20713</v>
      </c>
      <c r="G15690" t="s">
        <v>55</v>
      </c>
      <c r="H15690" t="s">
        <v>46</v>
      </c>
      <c r="I15690" t="s">
        <v>5864</v>
      </c>
      <c r="K15690"/>
      <c r="L15690" t="s">
        <v>24849</v>
      </c>
      <c r="M15690" t="s">
        <v>20396</v>
      </c>
      <c r="N15690">
        <v>4</v>
      </c>
      <c r="P15690" t="s">
        <v>20366</v>
      </c>
      <c r="Q15690" t="s">
        <v>24850</v>
      </c>
      <c r="S15690" t="s">
        <v>20368</v>
      </c>
    </row>
    <row r="15691" spans="1:19" hidden="1" x14ac:dyDescent="0.2">
      <c r="A15691">
        <v>3386</v>
      </c>
      <c r="B15691" t="s">
        <v>24847</v>
      </c>
      <c r="C15691" t="s">
        <v>20452</v>
      </c>
      <c r="D15691">
        <v>15.81</v>
      </c>
      <c r="E15691">
        <v>25</v>
      </c>
      <c r="F15691" t="s">
        <v>24852</v>
      </c>
      <c r="G15691" t="s">
        <v>4302</v>
      </c>
      <c r="H15691" t="s">
        <v>23</v>
      </c>
      <c r="I15691" t="s">
        <v>17375</v>
      </c>
      <c r="K15691"/>
      <c r="L15691" t="s">
        <v>24849</v>
      </c>
      <c r="M15691" t="s">
        <v>20396</v>
      </c>
      <c r="N15691">
        <v>4</v>
      </c>
      <c r="P15691" t="s">
        <v>20366</v>
      </c>
      <c r="Q15691" t="s">
        <v>24850</v>
      </c>
      <c r="S15691" t="s">
        <v>20368</v>
      </c>
    </row>
    <row r="15692" spans="1:19" x14ac:dyDescent="0.2">
      <c r="A15692">
        <v>3386</v>
      </c>
      <c r="B15692" t="s">
        <v>24847</v>
      </c>
      <c r="C15692" t="s">
        <v>105</v>
      </c>
      <c r="D15692">
        <v>9.2639999999999993</v>
      </c>
      <c r="E15692">
        <v>5</v>
      </c>
      <c r="F15692" t="s">
        <v>24848</v>
      </c>
      <c r="G15692" t="s">
        <v>23125</v>
      </c>
      <c r="H15692" t="s">
        <v>36</v>
      </c>
      <c r="I15692" t="s">
        <v>9369</v>
      </c>
      <c r="J15692" t="s">
        <v>43</v>
      </c>
      <c r="L15692" t="s">
        <v>24849</v>
      </c>
      <c r="M15692" t="s">
        <v>20396</v>
      </c>
      <c r="N15692">
        <v>4</v>
      </c>
      <c r="P15692" t="s">
        <v>20366</v>
      </c>
      <c r="Q15692" t="s">
        <v>24850</v>
      </c>
      <c r="S15692" t="s">
        <v>20368</v>
      </c>
    </row>
    <row r="15693" spans="1:19" x14ac:dyDescent="0.2">
      <c r="A15693">
        <v>3386</v>
      </c>
      <c r="B15693" t="s">
        <v>24847</v>
      </c>
      <c r="C15693" t="s">
        <v>105</v>
      </c>
      <c r="D15693">
        <v>9.1859999999999999</v>
      </c>
      <c r="E15693">
        <v>10</v>
      </c>
      <c r="F15693" t="s">
        <v>24848</v>
      </c>
      <c r="G15693" t="s">
        <v>23125</v>
      </c>
      <c r="H15693" t="s">
        <v>36</v>
      </c>
      <c r="I15693" t="s">
        <v>9369</v>
      </c>
      <c r="J15693" t="s">
        <v>43</v>
      </c>
      <c r="L15693" t="s">
        <v>24849</v>
      </c>
      <c r="M15693" t="s">
        <v>20396</v>
      </c>
      <c r="N15693">
        <v>4</v>
      </c>
      <c r="P15693" t="s">
        <v>20366</v>
      </c>
      <c r="Q15693" t="s">
        <v>24850</v>
      </c>
      <c r="S15693" t="s">
        <v>20368</v>
      </c>
    </row>
    <row r="15694" spans="1:19" x14ac:dyDescent="0.2">
      <c r="A15694">
        <v>3386</v>
      </c>
      <c r="B15694" t="s">
        <v>24847</v>
      </c>
      <c r="C15694" t="s">
        <v>105</v>
      </c>
      <c r="D15694">
        <v>9.1140000000000008</v>
      </c>
      <c r="E15694">
        <v>15</v>
      </c>
      <c r="F15694" t="s">
        <v>24848</v>
      </c>
      <c r="G15694" t="s">
        <v>23125</v>
      </c>
      <c r="H15694" t="s">
        <v>36</v>
      </c>
      <c r="I15694" t="s">
        <v>9369</v>
      </c>
      <c r="J15694" t="s">
        <v>43</v>
      </c>
      <c r="L15694" t="s">
        <v>24849</v>
      </c>
      <c r="M15694" t="s">
        <v>20396</v>
      </c>
      <c r="N15694">
        <v>4</v>
      </c>
      <c r="P15694" t="s">
        <v>20366</v>
      </c>
      <c r="Q15694" t="s">
        <v>24850</v>
      </c>
      <c r="S15694" t="s">
        <v>20368</v>
      </c>
    </row>
    <row r="15695" spans="1:19" x14ac:dyDescent="0.2">
      <c r="A15695">
        <v>3386</v>
      </c>
      <c r="B15695" t="s">
        <v>24847</v>
      </c>
      <c r="C15695" t="s">
        <v>105</v>
      </c>
      <c r="D15695">
        <v>9.0459999999999994</v>
      </c>
      <c r="E15695">
        <v>20</v>
      </c>
      <c r="F15695" t="s">
        <v>24848</v>
      </c>
      <c r="G15695" t="s">
        <v>23125</v>
      </c>
      <c r="H15695" t="s">
        <v>36</v>
      </c>
      <c r="I15695" t="s">
        <v>9369</v>
      </c>
      <c r="J15695" t="s">
        <v>43</v>
      </c>
      <c r="L15695" t="s">
        <v>24849</v>
      </c>
      <c r="M15695" t="s">
        <v>20396</v>
      </c>
      <c r="N15695">
        <v>4</v>
      </c>
      <c r="P15695" t="s">
        <v>20366</v>
      </c>
      <c r="Q15695" t="s">
        <v>24850</v>
      </c>
      <c r="S15695" t="s">
        <v>20368</v>
      </c>
    </row>
    <row r="15696" spans="1:19" x14ac:dyDescent="0.2">
      <c r="A15696">
        <v>3386</v>
      </c>
      <c r="B15696" t="s">
        <v>24847</v>
      </c>
      <c r="C15696" t="s">
        <v>105</v>
      </c>
      <c r="D15696">
        <v>8.9239999999999995</v>
      </c>
      <c r="E15696">
        <v>30</v>
      </c>
      <c r="F15696" t="s">
        <v>24848</v>
      </c>
      <c r="G15696" t="s">
        <v>23125</v>
      </c>
      <c r="H15696" t="s">
        <v>36</v>
      </c>
      <c r="I15696" t="s">
        <v>9369</v>
      </c>
      <c r="J15696" t="s">
        <v>43</v>
      </c>
      <c r="L15696" t="s">
        <v>24849</v>
      </c>
      <c r="M15696" t="s">
        <v>20396</v>
      </c>
      <c r="N15696">
        <v>4</v>
      </c>
      <c r="P15696" t="s">
        <v>20366</v>
      </c>
      <c r="Q15696" t="s">
        <v>24850</v>
      </c>
      <c r="S15696" t="s">
        <v>20368</v>
      </c>
    </row>
    <row r="15697" spans="1:19" x14ac:dyDescent="0.2">
      <c r="A15697">
        <v>3386</v>
      </c>
      <c r="B15697" t="s">
        <v>24847</v>
      </c>
      <c r="C15697" t="s">
        <v>105</v>
      </c>
      <c r="D15697">
        <v>8.8680000000000003</v>
      </c>
      <c r="E15697">
        <v>35</v>
      </c>
      <c r="F15697" t="s">
        <v>24848</v>
      </c>
      <c r="G15697" t="s">
        <v>23125</v>
      </c>
      <c r="H15697" t="s">
        <v>36</v>
      </c>
      <c r="I15697" t="s">
        <v>9369</v>
      </c>
      <c r="J15697" t="s">
        <v>43</v>
      </c>
      <c r="L15697" t="s">
        <v>24849</v>
      </c>
      <c r="M15697" t="s">
        <v>20396</v>
      </c>
      <c r="N15697">
        <v>4</v>
      </c>
      <c r="P15697" t="s">
        <v>20366</v>
      </c>
      <c r="Q15697" t="s">
        <v>24850</v>
      </c>
      <c r="S15697" t="s">
        <v>20368</v>
      </c>
    </row>
    <row r="15698" spans="1:19" x14ac:dyDescent="0.2">
      <c r="A15698">
        <v>3386</v>
      </c>
      <c r="B15698" t="s">
        <v>24847</v>
      </c>
      <c r="C15698" t="s">
        <v>105</v>
      </c>
      <c r="D15698">
        <v>8.8170000000000002</v>
      </c>
      <c r="E15698">
        <v>40</v>
      </c>
      <c r="F15698" t="s">
        <v>24848</v>
      </c>
      <c r="G15698" t="s">
        <v>23125</v>
      </c>
      <c r="H15698" t="s">
        <v>36</v>
      </c>
      <c r="I15698" t="s">
        <v>9369</v>
      </c>
      <c r="J15698" t="s">
        <v>43</v>
      </c>
      <c r="L15698" t="s">
        <v>24849</v>
      </c>
      <c r="M15698" t="s">
        <v>20396</v>
      </c>
      <c r="N15698">
        <v>4</v>
      </c>
      <c r="P15698" t="s">
        <v>20366</v>
      </c>
      <c r="Q15698" t="s">
        <v>24850</v>
      </c>
      <c r="S15698" t="s">
        <v>20368</v>
      </c>
    </row>
    <row r="15699" spans="1:19" x14ac:dyDescent="0.2">
      <c r="A15699">
        <v>3386</v>
      </c>
      <c r="B15699" t="s">
        <v>24847</v>
      </c>
      <c r="C15699" t="s">
        <v>105</v>
      </c>
      <c r="D15699">
        <v>8.7680000000000007</v>
      </c>
      <c r="E15699">
        <v>45</v>
      </c>
      <c r="F15699" t="s">
        <v>24848</v>
      </c>
      <c r="G15699" t="s">
        <v>23125</v>
      </c>
      <c r="H15699" t="s">
        <v>36</v>
      </c>
      <c r="I15699" t="s">
        <v>9369</v>
      </c>
      <c r="J15699" t="s">
        <v>43</v>
      </c>
      <c r="L15699" t="s">
        <v>24849</v>
      </c>
      <c r="M15699" t="s">
        <v>20396</v>
      </c>
      <c r="N15699">
        <v>4</v>
      </c>
      <c r="P15699" t="s">
        <v>20366</v>
      </c>
      <c r="Q15699" t="s">
        <v>24850</v>
      </c>
      <c r="S15699" t="s">
        <v>20368</v>
      </c>
    </row>
    <row r="15700" spans="1:19" x14ac:dyDescent="0.2">
      <c r="A15700">
        <v>3386</v>
      </c>
      <c r="B15700" t="s">
        <v>24847</v>
      </c>
      <c r="C15700" t="s">
        <v>105</v>
      </c>
      <c r="D15700">
        <v>8.7240000000000002</v>
      </c>
      <c r="E15700">
        <v>50</v>
      </c>
      <c r="F15700" t="s">
        <v>24848</v>
      </c>
      <c r="G15700" t="s">
        <v>23125</v>
      </c>
      <c r="H15700" t="s">
        <v>36</v>
      </c>
      <c r="I15700" t="s">
        <v>9369</v>
      </c>
      <c r="J15700" t="s">
        <v>43</v>
      </c>
      <c r="L15700" t="s">
        <v>24849</v>
      </c>
      <c r="M15700" t="s">
        <v>20396</v>
      </c>
      <c r="N15700">
        <v>4</v>
      </c>
      <c r="P15700" t="s">
        <v>20366</v>
      </c>
      <c r="Q15700" t="s">
        <v>24850</v>
      </c>
      <c r="S15700" t="s">
        <v>20368</v>
      </c>
    </row>
    <row r="15701" spans="1:19" x14ac:dyDescent="0.2">
      <c r="A15701">
        <v>3386</v>
      </c>
      <c r="B15701" t="s">
        <v>24847</v>
      </c>
      <c r="C15701" t="s">
        <v>105</v>
      </c>
      <c r="D15701">
        <v>8.6820000000000004</v>
      </c>
      <c r="E15701">
        <v>55</v>
      </c>
      <c r="F15701" t="s">
        <v>24848</v>
      </c>
      <c r="G15701" t="s">
        <v>23125</v>
      </c>
      <c r="H15701" t="s">
        <v>36</v>
      </c>
      <c r="I15701" t="s">
        <v>9369</v>
      </c>
      <c r="J15701" t="s">
        <v>43</v>
      </c>
      <c r="L15701" t="s">
        <v>24849</v>
      </c>
      <c r="M15701" t="s">
        <v>20396</v>
      </c>
      <c r="N15701">
        <v>4</v>
      </c>
      <c r="P15701" t="s">
        <v>20366</v>
      </c>
      <c r="Q15701" t="s">
        <v>24850</v>
      </c>
      <c r="S15701" t="s">
        <v>20368</v>
      </c>
    </row>
    <row r="15702" spans="1:19" x14ac:dyDescent="0.2">
      <c r="A15702">
        <v>3386</v>
      </c>
      <c r="B15702" t="s">
        <v>24847</v>
      </c>
      <c r="C15702" t="s">
        <v>105</v>
      </c>
      <c r="D15702">
        <v>8.6430000000000007</v>
      </c>
      <c r="E15702">
        <v>60</v>
      </c>
      <c r="F15702" t="s">
        <v>24848</v>
      </c>
      <c r="G15702" t="s">
        <v>23125</v>
      </c>
      <c r="H15702" t="s">
        <v>36</v>
      </c>
      <c r="I15702" t="s">
        <v>9369</v>
      </c>
      <c r="J15702" t="s">
        <v>43</v>
      </c>
      <c r="L15702" t="s">
        <v>24849</v>
      </c>
      <c r="M15702" t="s">
        <v>20396</v>
      </c>
      <c r="N15702">
        <v>4</v>
      </c>
      <c r="P15702" t="s">
        <v>20366</v>
      </c>
      <c r="Q15702" t="s">
        <v>24850</v>
      </c>
      <c r="S15702" t="s">
        <v>20368</v>
      </c>
    </row>
    <row r="15703" spans="1:19" hidden="1" x14ac:dyDescent="0.2">
      <c r="A15703">
        <v>3387</v>
      </c>
      <c r="B15703" t="s">
        <v>24853</v>
      </c>
      <c r="C15703" t="s">
        <v>105</v>
      </c>
      <c r="D15703">
        <v>7.76</v>
      </c>
      <c r="E15703">
        <v>10</v>
      </c>
      <c r="F15703" t="s">
        <v>24854</v>
      </c>
      <c r="G15703" t="s">
        <v>1434</v>
      </c>
      <c r="H15703" t="s">
        <v>46</v>
      </c>
      <c r="I15703" t="s">
        <v>2658</v>
      </c>
      <c r="J15703" t="s">
        <v>43</v>
      </c>
      <c r="K15703" t="e">
        <f>- Other value in V2</f>
        <v>#NAME?</v>
      </c>
      <c r="L15703" t="s">
        <v>24855</v>
      </c>
      <c r="M15703" t="s">
        <v>20396</v>
      </c>
      <c r="N15703">
        <v>4</v>
      </c>
      <c r="P15703" t="s">
        <v>20366</v>
      </c>
      <c r="Q15703" t="s">
        <v>24856</v>
      </c>
      <c r="S15703" t="s">
        <v>20368</v>
      </c>
    </row>
    <row r="15704" spans="1:19" hidden="1" x14ac:dyDescent="0.2">
      <c r="A15704">
        <v>3387</v>
      </c>
      <c r="B15704" t="s">
        <v>24853</v>
      </c>
      <c r="C15704" t="s">
        <v>105</v>
      </c>
      <c r="D15704">
        <v>7.61</v>
      </c>
      <c r="E15704">
        <v>25</v>
      </c>
      <c r="F15704" t="s">
        <v>24854</v>
      </c>
      <c r="G15704" t="s">
        <v>1434</v>
      </c>
      <c r="H15704" t="s">
        <v>46</v>
      </c>
      <c r="I15704" t="s">
        <v>2658</v>
      </c>
      <c r="J15704" t="s">
        <v>43</v>
      </c>
      <c r="K15704" t="e">
        <f>- Other value in V2</f>
        <v>#NAME?</v>
      </c>
      <c r="L15704" t="s">
        <v>24855</v>
      </c>
      <c r="M15704" t="s">
        <v>20396</v>
      </c>
      <c r="N15704">
        <v>4</v>
      </c>
      <c r="P15704" t="s">
        <v>20366</v>
      </c>
      <c r="Q15704" t="s">
        <v>24856</v>
      </c>
      <c r="S15704" t="s">
        <v>20368</v>
      </c>
    </row>
    <row r="15705" spans="1:19" hidden="1" x14ac:dyDescent="0.2">
      <c r="A15705">
        <v>3387</v>
      </c>
      <c r="B15705" t="s">
        <v>24853</v>
      </c>
      <c r="C15705" t="s">
        <v>105</v>
      </c>
      <c r="D15705">
        <v>7.47</v>
      </c>
      <c r="E15705">
        <v>40</v>
      </c>
      <c r="F15705" t="s">
        <v>24854</v>
      </c>
      <c r="G15705" t="s">
        <v>1434</v>
      </c>
      <c r="H15705" t="s">
        <v>46</v>
      </c>
      <c r="I15705" t="s">
        <v>2658</v>
      </c>
      <c r="J15705" t="s">
        <v>43</v>
      </c>
      <c r="K15705" t="e">
        <f>- Other value in V2</f>
        <v>#NAME?</v>
      </c>
      <c r="L15705" t="s">
        <v>24855</v>
      </c>
      <c r="M15705" t="s">
        <v>20396</v>
      </c>
      <c r="N15705">
        <v>4</v>
      </c>
      <c r="P15705" t="s">
        <v>20366</v>
      </c>
      <c r="Q15705" t="s">
        <v>24856</v>
      </c>
      <c r="S15705" t="s">
        <v>20368</v>
      </c>
    </row>
    <row r="15706" spans="1:19" hidden="1" x14ac:dyDescent="0.2">
      <c r="A15706">
        <v>3387</v>
      </c>
      <c r="B15706" t="s">
        <v>24853</v>
      </c>
      <c r="C15706" t="s">
        <v>105</v>
      </c>
      <c r="D15706">
        <v>7.35</v>
      </c>
      <c r="E15706">
        <v>55</v>
      </c>
      <c r="F15706" t="s">
        <v>24854</v>
      </c>
      <c r="G15706" t="s">
        <v>1434</v>
      </c>
      <c r="H15706" t="s">
        <v>46</v>
      </c>
      <c r="I15706" t="s">
        <v>2658</v>
      </c>
      <c r="J15706" t="s">
        <v>43</v>
      </c>
      <c r="K15706" t="e">
        <f>- Other value in V2</f>
        <v>#NAME?</v>
      </c>
      <c r="L15706" t="s">
        <v>24855</v>
      </c>
      <c r="M15706" t="s">
        <v>20396</v>
      </c>
      <c r="N15706">
        <v>4</v>
      </c>
      <c r="P15706" t="s">
        <v>20366</v>
      </c>
      <c r="Q15706" t="s">
        <v>24856</v>
      </c>
      <c r="S15706" t="s">
        <v>20368</v>
      </c>
    </row>
    <row r="15707" spans="1:19" hidden="1" x14ac:dyDescent="0.2">
      <c r="A15707">
        <v>3387</v>
      </c>
      <c r="B15707" t="s">
        <v>24853</v>
      </c>
      <c r="C15707" t="s">
        <v>105</v>
      </c>
      <c r="D15707">
        <v>7.61</v>
      </c>
      <c r="E15707">
        <v>25</v>
      </c>
      <c r="F15707" t="s">
        <v>24857</v>
      </c>
      <c r="G15707" t="s">
        <v>144</v>
      </c>
      <c r="H15707" t="s">
        <v>46</v>
      </c>
      <c r="I15707" t="s">
        <v>7374</v>
      </c>
      <c r="J15707" t="s">
        <v>20874</v>
      </c>
      <c r="K15707" t="e">
        <f>- Other value in V2</f>
        <v>#NAME?</v>
      </c>
      <c r="L15707" t="s">
        <v>24855</v>
      </c>
      <c r="M15707" t="s">
        <v>20396</v>
      </c>
      <c r="N15707">
        <v>4</v>
      </c>
      <c r="P15707" t="s">
        <v>20366</v>
      </c>
      <c r="Q15707" t="s">
        <v>24856</v>
      </c>
      <c r="S15707" t="s">
        <v>20368</v>
      </c>
    </row>
    <row r="15708" spans="1:19" hidden="1" x14ac:dyDescent="0.2">
      <c r="A15708">
        <v>3387</v>
      </c>
      <c r="B15708" t="s">
        <v>24853</v>
      </c>
      <c r="C15708" t="s">
        <v>105</v>
      </c>
      <c r="D15708">
        <v>7.6150000000000002</v>
      </c>
      <c r="E15708">
        <v>25</v>
      </c>
      <c r="F15708" t="s">
        <v>24857</v>
      </c>
      <c r="G15708" t="s">
        <v>31</v>
      </c>
      <c r="H15708" t="s">
        <v>46</v>
      </c>
      <c r="I15708" t="s">
        <v>1941</v>
      </c>
      <c r="K15708" t="e">
        <f>- Other value in V2</f>
        <v>#NAME?</v>
      </c>
      <c r="L15708" t="s">
        <v>24855</v>
      </c>
      <c r="M15708" t="s">
        <v>20396</v>
      </c>
      <c r="N15708">
        <v>4</v>
      </c>
      <c r="P15708" t="s">
        <v>20366</v>
      </c>
      <c r="Q15708" t="s">
        <v>24856</v>
      </c>
      <c r="S15708" t="s">
        <v>20368</v>
      </c>
    </row>
    <row r="15709" spans="1:19" hidden="1" x14ac:dyDescent="0.2">
      <c r="A15709">
        <v>3387</v>
      </c>
      <c r="B15709" t="s">
        <v>24853</v>
      </c>
      <c r="C15709" t="s">
        <v>105</v>
      </c>
      <c r="D15709">
        <v>7.6</v>
      </c>
      <c r="E15709">
        <v>25</v>
      </c>
      <c r="F15709" t="s">
        <v>24857</v>
      </c>
      <c r="G15709" t="s">
        <v>31</v>
      </c>
      <c r="H15709" t="s">
        <v>46</v>
      </c>
      <c r="I15709" t="s">
        <v>24858</v>
      </c>
      <c r="K15709" t="e">
        <f>- Other value in V2</f>
        <v>#NAME?</v>
      </c>
      <c r="L15709" t="s">
        <v>24855</v>
      </c>
      <c r="M15709" t="s">
        <v>20396</v>
      </c>
      <c r="N15709">
        <v>4</v>
      </c>
      <c r="P15709" t="s">
        <v>20366</v>
      </c>
      <c r="Q15709" t="s">
        <v>24856</v>
      </c>
      <c r="S15709" t="s">
        <v>20368</v>
      </c>
    </row>
    <row r="15710" spans="1:19" hidden="1" x14ac:dyDescent="0.2">
      <c r="A15710">
        <v>3387</v>
      </c>
      <c r="B15710" t="s">
        <v>24853</v>
      </c>
      <c r="C15710" t="s">
        <v>105</v>
      </c>
      <c r="D15710">
        <v>7.62</v>
      </c>
      <c r="E15710">
        <v>25</v>
      </c>
      <c r="F15710" t="s">
        <v>21173</v>
      </c>
      <c r="G15710" t="s">
        <v>31</v>
      </c>
      <c r="H15710" t="s">
        <v>46</v>
      </c>
      <c r="I15710" t="s">
        <v>9408</v>
      </c>
      <c r="K15710" t="e">
        <f>- Other value in V2</f>
        <v>#NAME?</v>
      </c>
      <c r="L15710" t="s">
        <v>24855</v>
      </c>
      <c r="M15710" t="s">
        <v>20396</v>
      </c>
      <c r="N15710">
        <v>4</v>
      </c>
      <c r="P15710" t="s">
        <v>20366</v>
      </c>
      <c r="Q15710" t="s">
        <v>24856</v>
      </c>
      <c r="S15710" t="s">
        <v>20368</v>
      </c>
    </row>
    <row r="15711" spans="1:19" hidden="1" x14ac:dyDescent="0.2">
      <c r="A15711">
        <v>3387</v>
      </c>
      <c r="B15711" t="s">
        <v>24853</v>
      </c>
      <c r="C15711" t="s">
        <v>105</v>
      </c>
      <c r="D15711">
        <v>7.45</v>
      </c>
      <c r="E15711" t="s">
        <v>414</v>
      </c>
      <c r="F15711" t="s">
        <v>5425</v>
      </c>
      <c r="G15711" t="s">
        <v>31</v>
      </c>
      <c r="H15711" t="s">
        <v>46</v>
      </c>
      <c r="I15711" t="s">
        <v>9408</v>
      </c>
      <c r="K15711" t="e">
        <f>- Other value in V2</f>
        <v>#NAME?</v>
      </c>
      <c r="L15711" t="s">
        <v>24855</v>
      </c>
      <c r="M15711" t="s">
        <v>20396</v>
      </c>
      <c r="N15711">
        <v>4</v>
      </c>
      <c r="P15711" t="s">
        <v>20366</v>
      </c>
      <c r="Q15711" t="s">
        <v>24856</v>
      </c>
      <c r="S15711" t="s">
        <v>20368</v>
      </c>
    </row>
    <row r="15712" spans="1:19" hidden="1" x14ac:dyDescent="0.2">
      <c r="A15712">
        <v>3387</v>
      </c>
      <c r="B15712" t="s">
        <v>24853</v>
      </c>
      <c r="C15712" t="s">
        <v>105</v>
      </c>
      <c r="D15712">
        <v>7.38</v>
      </c>
      <c r="E15712">
        <v>25</v>
      </c>
      <c r="F15712" t="s">
        <v>20530</v>
      </c>
      <c r="G15712" t="s">
        <v>31</v>
      </c>
      <c r="H15712" t="s">
        <v>46</v>
      </c>
      <c r="I15712" t="s">
        <v>9208</v>
      </c>
      <c r="J15712" t="s">
        <v>21969</v>
      </c>
      <c r="K15712" t="e">
        <f>- Other value in V2</f>
        <v>#NAME?</v>
      </c>
      <c r="L15712" t="s">
        <v>24855</v>
      </c>
      <c r="M15712" t="s">
        <v>20396</v>
      </c>
      <c r="N15712">
        <v>4</v>
      </c>
      <c r="P15712" t="s">
        <v>20366</v>
      </c>
      <c r="Q15712" t="s">
        <v>24856</v>
      </c>
      <c r="S15712" t="s">
        <v>20368</v>
      </c>
    </row>
    <row r="15713" spans="1:19" ht="102" x14ac:dyDescent="0.2">
      <c r="A15713">
        <v>3388</v>
      </c>
      <c r="B15713" t="s">
        <v>10241</v>
      </c>
      <c r="C15713" t="s">
        <v>105</v>
      </c>
      <c r="D15713">
        <v>4.2050000000000001</v>
      </c>
      <c r="E15713">
        <v>25</v>
      </c>
      <c r="F15713" t="s">
        <v>24859</v>
      </c>
      <c r="G15713" t="s">
        <v>20371</v>
      </c>
      <c r="H15713" t="s">
        <v>36</v>
      </c>
      <c r="I15713" t="s">
        <v>19005</v>
      </c>
      <c r="K15713" s="5" t="s">
        <v>24860</v>
      </c>
      <c r="L15713" t="s">
        <v>10243</v>
      </c>
      <c r="M15713" t="s">
        <v>20396</v>
      </c>
      <c r="N15713">
        <v>4</v>
      </c>
      <c r="P15713" t="s">
        <v>20366</v>
      </c>
      <c r="Q15713" t="s">
        <v>24861</v>
      </c>
      <c r="S15713" t="s">
        <v>20368</v>
      </c>
    </row>
    <row r="15714" spans="1:19" ht="102" x14ac:dyDescent="0.2">
      <c r="A15714">
        <v>3388</v>
      </c>
      <c r="B15714" t="s">
        <v>10241</v>
      </c>
      <c r="C15714" t="s">
        <v>105</v>
      </c>
      <c r="D15714">
        <v>4.2039999999999997</v>
      </c>
      <c r="E15714">
        <v>25</v>
      </c>
      <c r="F15714" t="s">
        <v>24862</v>
      </c>
      <c r="G15714" t="s">
        <v>23125</v>
      </c>
      <c r="H15714" t="s">
        <v>36</v>
      </c>
      <c r="I15714" t="s">
        <v>2142</v>
      </c>
      <c r="K15714" s="5" t="s">
        <v>24860</v>
      </c>
      <c r="L15714" t="s">
        <v>10243</v>
      </c>
      <c r="M15714" t="s">
        <v>20396</v>
      </c>
      <c r="N15714">
        <v>4</v>
      </c>
      <c r="P15714" t="s">
        <v>20366</v>
      </c>
      <c r="Q15714" t="s">
        <v>24861</v>
      </c>
      <c r="S15714" t="s">
        <v>20368</v>
      </c>
    </row>
    <row r="15715" spans="1:19" ht="102" x14ac:dyDescent="0.2">
      <c r="A15715">
        <v>3388</v>
      </c>
      <c r="B15715" t="s">
        <v>10241</v>
      </c>
      <c r="C15715" t="s">
        <v>105</v>
      </c>
      <c r="D15715">
        <v>4.2050000000000001</v>
      </c>
      <c r="E15715">
        <v>25</v>
      </c>
      <c r="F15715" t="s">
        <v>24863</v>
      </c>
      <c r="G15715" t="s">
        <v>133</v>
      </c>
      <c r="H15715" t="s">
        <v>36</v>
      </c>
      <c r="I15715" t="s">
        <v>17928</v>
      </c>
      <c r="K15715" s="5" t="s">
        <v>24860</v>
      </c>
      <c r="L15715" t="s">
        <v>10243</v>
      </c>
      <c r="M15715" t="s">
        <v>20396</v>
      </c>
      <c r="N15715">
        <v>4</v>
      </c>
      <c r="P15715" t="s">
        <v>20366</v>
      </c>
      <c r="Q15715" t="s">
        <v>24861</v>
      </c>
      <c r="S15715" t="s">
        <v>20368</v>
      </c>
    </row>
    <row r="15716" spans="1:19" hidden="1" x14ac:dyDescent="0.2">
      <c r="A15716">
        <v>3388</v>
      </c>
      <c r="B15716" t="s">
        <v>10241</v>
      </c>
      <c r="C15716" t="s">
        <v>105</v>
      </c>
      <c r="D15716">
        <v>4.21</v>
      </c>
      <c r="E15716">
        <v>25</v>
      </c>
      <c r="F15716" t="s">
        <v>24864</v>
      </c>
      <c r="G15716" t="s">
        <v>20371</v>
      </c>
      <c r="H15716" t="s">
        <v>46</v>
      </c>
      <c r="I15716" t="s">
        <v>19268</v>
      </c>
      <c r="K15716" s="1" t="s">
        <v>24860</v>
      </c>
      <c r="L15716" t="s">
        <v>10243</v>
      </c>
      <c r="M15716" t="s">
        <v>20396</v>
      </c>
      <c r="N15716">
        <v>4</v>
      </c>
      <c r="P15716" t="s">
        <v>20366</v>
      </c>
      <c r="Q15716" t="s">
        <v>24861</v>
      </c>
      <c r="S15716" t="s">
        <v>20368</v>
      </c>
    </row>
    <row r="15717" spans="1:19" hidden="1" x14ac:dyDescent="0.2">
      <c r="A15717">
        <v>3388</v>
      </c>
      <c r="B15717" t="s">
        <v>10241</v>
      </c>
      <c r="C15717" t="s">
        <v>105</v>
      </c>
      <c r="D15717">
        <v>4.202</v>
      </c>
      <c r="E15717">
        <v>25</v>
      </c>
      <c r="F15717" t="s">
        <v>24864</v>
      </c>
      <c r="G15717" t="s">
        <v>31</v>
      </c>
      <c r="H15717" t="s">
        <v>46</v>
      </c>
      <c r="I15717" t="s">
        <v>9897</v>
      </c>
      <c r="J15717" t="s">
        <v>43</v>
      </c>
      <c r="K15717" s="1" t="s">
        <v>24860</v>
      </c>
      <c r="L15717" t="s">
        <v>10243</v>
      </c>
      <c r="M15717" t="s">
        <v>20396</v>
      </c>
      <c r="N15717">
        <v>4</v>
      </c>
      <c r="P15717" t="s">
        <v>20366</v>
      </c>
      <c r="Q15717" t="s">
        <v>24861</v>
      </c>
      <c r="S15717" t="s">
        <v>20368</v>
      </c>
    </row>
    <row r="15718" spans="1:19" hidden="1" x14ac:dyDescent="0.2">
      <c r="A15718">
        <v>3388</v>
      </c>
      <c r="B15718" t="s">
        <v>10241</v>
      </c>
      <c r="C15718" t="s">
        <v>105</v>
      </c>
      <c r="D15718">
        <v>4.01</v>
      </c>
      <c r="E15718">
        <v>25</v>
      </c>
      <c r="F15718" t="s">
        <v>20530</v>
      </c>
      <c r="G15718" t="s">
        <v>55</v>
      </c>
      <c r="H15718" t="s">
        <v>46</v>
      </c>
      <c r="I15718" t="s">
        <v>20563</v>
      </c>
      <c r="K15718" s="1" t="s">
        <v>24860</v>
      </c>
      <c r="L15718" t="s">
        <v>10243</v>
      </c>
      <c r="M15718" t="s">
        <v>20396</v>
      </c>
      <c r="N15718">
        <v>4</v>
      </c>
      <c r="P15718" t="s">
        <v>20366</v>
      </c>
      <c r="Q15718" t="s">
        <v>24861</v>
      </c>
      <c r="S15718" t="s">
        <v>20368</v>
      </c>
    </row>
    <row r="15719" spans="1:19" hidden="1" x14ac:dyDescent="0.2">
      <c r="A15719">
        <v>3388</v>
      </c>
      <c r="B15719" t="s">
        <v>10241</v>
      </c>
      <c r="C15719" t="s">
        <v>105</v>
      </c>
      <c r="D15719">
        <v>4.01</v>
      </c>
      <c r="E15719">
        <v>31</v>
      </c>
      <c r="F15719" t="s">
        <v>20479</v>
      </c>
      <c r="G15719" t="s">
        <v>55</v>
      </c>
      <c r="H15719" t="s">
        <v>46</v>
      </c>
      <c r="I15719" t="s">
        <v>3909</v>
      </c>
      <c r="K15719" s="1" t="s">
        <v>24860</v>
      </c>
      <c r="L15719" t="s">
        <v>10243</v>
      </c>
      <c r="M15719" t="s">
        <v>20396</v>
      </c>
      <c r="N15719">
        <v>4</v>
      </c>
      <c r="P15719" t="s">
        <v>20366</v>
      </c>
      <c r="Q15719" t="s">
        <v>24861</v>
      </c>
      <c r="S15719" t="s">
        <v>20368</v>
      </c>
    </row>
    <row r="15720" spans="1:19" hidden="1" x14ac:dyDescent="0.2">
      <c r="A15720">
        <v>3388</v>
      </c>
      <c r="B15720" t="s">
        <v>10241</v>
      </c>
      <c r="C15720" t="s">
        <v>105</v>
      </c>
      <c r="D15720">
        <v>3.99</v>
      </c>
      <c r="E15720">
        <v>20</v>
      </c>
      <c r="F15720" t="s">
        <v>20587</v>
      </c>
      <c r="G15720" t="s">
        <v>55</v>
      </c>
      <c r="H15720" t="s">
        <v>46</v>
      </c>
      <c r="I15720" t="s">
        <v>1502</v>
      </c>
      <c r="K15720" s="1" t="s">
        <v>24860</v>
      </c>
      <c r="L15720" t="s">
        <v>10243</v>
      </c>
      <c r="M15720" t="s">
        <v>20396</v>
      </c>
      <c r="N15720">
        <v>4</v>
      </c>
      <c r="P15720" t="s">
        <v>20366</v>
      </c>
      <c r="Q15720" t="s">
        <v>24861</v>
      </c>
      <c r="S15720" t="s">
        <v>20368</v>
      </c>
    </row>
    <row r="15721" spans="1:19" hidden="1" x14ac:dyDescent="0.2">
      <c r="A15721">
        <v>3388</v>
      </c>
      <c r="B15721" t="s">
        <v>10241</v>
      </c>
      <c r="C15721" t="s">
        <v>105</v>
      </c>
      <c r="D15721">
        <v>4.16</v>
      </c>
      <c r="E15721">
        <v>25</v>
      </c>
      <c r="F15721" t="s">
        <v>24865</v>
      </c>
      <c r="G15721" t="s">
        <v>31</v>
      </c>
      <c r="H15721" t="s">
        <v>23</v>
      </c>
      <c r="I15721" t="s">
        <v>14686</v>
      </c>
      <c r="K15721" s="1" t="s">
        <v>24860</v>
      </c>
      <c r="L15721" t="s">
        <v>10243</v>
      </c>
      <c r="M15721" t="s">
        <v>20396</v>
      </c>
      <c r="N15721">
        <v>4</v>
      </c>
      <c r="P15721" t="s">
        <v>20366</v>
      </c>
      <c r="Q15721" t="s">
        <v>24861</v>
      </c>
      <c r="S15721" t="s">
        <v>20368</v>
      </c>
    </row>
    <row r="15722" spans="1:19" hidden="1" x14ac:dyDescent="0.2">
      <c r="A15722">
        <v>3388</v>
      </c>
      <c r="B15722" t="s">
        <v>10241</v>
      </c>
      <c r="C15722" t="s">
        <v>20381</v>
      </c>
      <c r="D15722">
        <v>4.6500000000000004</v>
      </c>
      <c r="E15722" t="s">
        <v>414</v>
      </c>
      <c r="F15722" t="s">
        <v>24865</v>
      </c>
      <c r="G15722" t="s">
        <v>31</v>
      </c>
      <c r="H15722" t="s">
        <v>23</v>
      </c>
      <c r="I15722" t="s">
        <v>14686</v>
      </c>
      <c r="K15722" s="1" t="s">
        <v>24860</v>
      </c>
      <c r="L15722" t="s">
        <v>10243</v>
      </c>
      <c r="M15722" t="s">
        <v>20396</v>
      </c>
      <c r="N15722">
        <v>4</v>
      </c>
      <c r="P15722" t="s">
        <v>20366</v>
      </c>
      <c r="Q15722" t="s">
        <v>24861</v>
      </c>
      <c r="S15722" t="s">
        <v>20368</v>
      </c>
    </row>
    <row r="15723" spans="1:19" hidden="1" x14ac:dyDescent="0.2">
      <c r="A15723">
        <v>3388</v>
      </c>
      <c r="B15723" t="s">
        <v>10241</v>
      </c>
      <c r="C15723" t="s">
        <v>24866</v>
      </c>
      <c r="D15723">
        <v>4.2</v>
      </c>
      <c r="E15723">
        <v>25</v>
      </c>
      <c r="F15723" t="s">
        <v>24867</v>
      </c>
      <c r="G15723" t="s">
        <v>2474</v>
      </c>
      <c r="H15723" t="s">
        <v>46</v>
      </c>
      <c r="I15723" t="s">
        <v>20579</v>
      </c>
      <c r="K15723" s="1" t="s">
        <v>24860</v>
      </c>
      <c r="L15723" t="s">
        <v>10243</v>
      </c>
      <c r="M15723" t="s">
        <v>20396</v>
      </c>
      <c r="N15723">
        <v>4</v>
      </c>
      <c r="P15723" t="s">
        <v>20366</v>
      </c>
      <c r="Q15723" t="s">
        <v>24861</v>
      </c>
      <c r="S15723" t="s">
        <v>20368</v>
      </c>
    </row>
    <row r="15724" spans="1:19" hidden="1" x14ac:dyDescent="0.2">
      <c r="A15724">
        <v>3388</v>
      </c>
      <c r="B15724" t="s">
        <v>10241</v>
      </c>
      <c r="C15724" t="s">
        <v>24868</v>
      </c>
      <c r="D15724">
        <v>4.21</v>
      </c>
      <c r="E15724">
        <v>24.6</v>
      </c>
      <c r="F15724" t="s">
        <v>24859</v>
      </c>
      <c r="G15724" t="s">
        <v>2474</v>
      </c>
      <c r="H15724" t="s">
        <v>46</v>
      </c>
      <c r="I15724" t="s">
        <v>20579</v>
      </c>
      <c r="K15724" s="1" t="s">
        <v>24860</v>
      </c>
      <c r="L15724" t="s">
        <v>10243</v>
      </c>
      <c r="M15724" t="s">
        <v>20396</v>
      </c>
      <c r="N15724">
        <v>4</v>
      </c>
      <c r="P15724" t="s">
        <v>20366</v>
      </c>
      <c r="Q15724" t="s">
        <v>24861</v>
      </c>
      <c r="S15724" t="s">
        <v>20368</v>
      </c>
    </row>
    <row r="15725" spans="1:19" ht="102" x14ac:dyDescent="0.2">
      <c r="A15725">
        <v>3388</v>
      </c>
      <c r="B15725" t="s">
        <v>10241</v>
      </c>
      <c r="C15725" t="s">
        <v>105</v>
      </c>
      <c r="D15725">
        <v>4.1070000000000002</v>
      </c>
      <c r="E15725">
        <v>25</v>
      </c>
      <c r="F15725" s="1" t="s">
        <v>24869</v>
      </c>
      <c r="G15725" t="s">
        <v>20371</v>
      </c>
      <c r="H15725" t="s">
        <v>36</v>
      </c>
      <c r="I15725" t="s">
        <v>19005</v>
      </c>
      <c r="K15725" s="5" t="s">
        <v>24860</v>
      </c>
      <c r="L15725" t="s">
        <v>10243</v>
      </c>
      <c r="M15725" t="s">
        <v>20396</v>
      </c>
      <c r="N15725">
        <v>4</v>
      </c>
      <c r="P15725" t="s">
        <v>20366</v>
      </c>
      <c r="Q15725" t="s">
        <v>24861</v>
      </c>
      <c r="R15725" t="s">
        <v>24870</v>
      </c>
      <c r="S15725" t="s">
        <v>20368</v>
      </c>
    </row>
    <row r="15726" spans="1:19" ht="102" x14ac:dyDescent="0.2">
      <c r="A15726">
        <v>3388</v>
      </c>
      <c r="B15726" t="s">
        <v>10241</v>
      </c>
      <c r="C15726" t="s">
        <v>105</v>
      </c>
      <c r="D15726">
        <v>4.0209999999999999</v>
      </c>
      <c r="E15726">
        <v>25</v>
      </c>
      <c r="F15726" s="1" t="s">
        <v>24871</v>
      </c>
      <c r="G15726" t="s">
        <v>20371</v>
      </c>
      <c r="H15726" t="s">
        <v>36</v>
      </c>
      <c r="I15726" t="s">
        <v>19005</v>
      </c>
      <c r="K15726" s="5" t="s">
        <v>24860</v>
      </c>
      <c r="L15726" t="s">
        <v>10243</v>
      </c>
      <c r="M15726" t="s">
        <v>20396</v>
      </c>
      <c r="N15726">
        <v>4</v>
      </c>
      <c r="P15726" t="s">
        <v>20366</v>
      </c>
      <c r="Q15726" t="s">
        <v>24861</v>
      </c>
      <c r="R15726" t="s">
        <v>20569</v>
      </c>
      <c r="S15726" t="s">
        <v>20368</v>
      </c>
    </row>
    <row r="15727" spans="1:19" ht="102" x14ac:dyDescent="0.2">
      <c r="A15727">
        <v>3388</v>
      </c>
      <c r="B15727" t="s">
        <v>10241</v>
      </c>
      <c r="C15727" t="s">
        <v>105</v>
      </c>
      <c r="D15727">
        <v>3.9430000000000001</v>
      </c>
      <c r="E15727">
        <v>25</v>
      </c>
      <c r="F15727" s="1" t="s">
        <v>24872</v>
      </c>
      <c r="G15727" t="s">
        <v>20371</v>
      </c>
      <c r="H15727" t="s">
        <v>36</v>
      </c>
      <c r="I15727" t="s">
        <v>19005</v>
      </c>
      <c r="K15727" s="5" t="s">
        <v>24860</v>
      </c>
      <c r="L15727" t="s">
        <v>10243</v>
      </c>
      <c r="M15727" t="s">
        <v>20396</v>
      </c>
      <c r="N15727">
        <v>4</v>
      </c>
      <c r="P15727" t="s">
        <v>20366</v>
      </c>
      <c r="Q15727" t="s">
        <v>24861</v>
      </c>
      <c r="R15727" t="s">
        <v>24873</v>
      </c>
      <c r="S15727" t="s">
        <v>20368</v>
      </c>
    </row>
    <row r="15728" spans="1:19" ht="102" x14ac:dyDescent="0.2">
      <c r="A15728">
        <v>3388</v>
      </c>
      <c r="B15728" t="s">
        <v>10241</v>
      </c>
      <c r="C15728" t="s">
        <v>105</v>
      </c>
      <c r="D15728">
        <v>3.8650000000000002</v>
      </c>
      <c r="E15728">
        <v>25</v>
      </c>
      <c r="F15728" s="1" t="s">
        <v>24874</v>
      </c>
      <c r="G15728" t="s">
        <v>20371</v>
      </c>
      <c r="H15728" t="s">
        <v>36</v>
      </c>
      <c r="I15728" t="s">
        <v>19005</v>
      </c>
      <c r="K15728" s="5" t="s">
        <v>24860</v>
      </c>
      <c r="L15728" t="s">
        <v>10243</v>
      </c>
      <c r="M15728" t="s">
        <v>20396</v>
      </c>
      <c r="N15728">
        <v>4</v>
      </c>
      <c r="P15728" t="s">
        <v>20366</v>
      </c>
      <c r="Q15728" t="s">
        <v>24861</v>
      </c>
      <c r="R15728" t="s">
        <v>20571</v>
      </c>
      <c r="S15728" t="s">
        <v>20368</v>
      </c>
    </row>
    <row r="15729" spans="1:19" ht="102" x14ac:dyDescent="0.2">
      <c r="A15729">
        <v>3388</v>
      </c>
      <c r="B15729" t="s">
        <v>10241</v>
      </c>
      <c r="C15729" t="s">
        <v>105</v>
      </c>
      <c r="D15729">
        <v>3.7949999999999999</v>
      </c>
      <c r="E15729">
        <v>25</v>
      </c>
      <c r="F15729" s="1" t="s">
        <v>24875</v>
      </c>
      <c r="G15729" t="s">
        <v>20371</v>
      </c>
      <c r="H15729" t="s">
        <v>36</v>
      </c>
      <c r="I15729" t="s">
        <v>19005</v>
      </c>
      <c r="K15729" s="5" t="s">
        <v>24860</v>
      </c>
      <c r="L15729" t="s">
        <v>10243</v>
      </c>
      <c r="M15729" t="s">
        <v>20396</v>
      </c>
      <c r="N15729">
        <v>4</v>
      </c>
      <c r="P15729" t="s">
        <v>20366</v>
      </c>
      <c r="Q15729" t="s">
        <v>24861</v>
      </c>
      <c r="R15729" t="s">
        <v>24876</v>
      </c>
      <c r="S15729" t="s">
        <v>20368</v>
      </c>
    </row>
    <row r="15730" spans="1:19" ht="102" x14ac:dyDescent="0.2">
      <c r="A15730">
        <v>3388</v>
      </c>
      <c r="B15730" t="s">
        <v>10241</v>
      </c>
      <c r="C15730" t="s">
        <v>105</v>
      </c>
      <c r="D15730">
        <v>3.726</v>
      </c>
      <c r="E15730">
        <v>25</v>
      </c>
      <c r="F15730" s="1" t="s">
        <v>24877</v>
      </c>
      <c r="G15730" t="s">
        <v>20371</v>
      </c>
      <c r="H15730" t="s">
        <v>36</v>
      </c>
      <c r="I15730" t="s">
        <v>19005</v>
      </c>
      <c r="K15730" s="5" t="s">
        <v>24860</v>
      </c>
      <c r="L15730" t="s">
        <v>10243</v>
      </c>
      <c r="M15730" t="s">
        <v>20396</v>
      </c>
      <c r="N15730">
        <v>4</v>
      </c>
      <c r="P15730" t="s">
        <v>20366</v>
      </c>
      <c r="Q15730" t="s">
        <v>24861</v>
      </c>
      <c r="R15730" t="s">
        <v>20573</v>
      </c>
      <c r="S15730" t="s">
        <v>20368</v>
      </c>
    </row>
    <row r="15731" spans="1:19" hidden="1" x14ac:dyDescent="0.2">
      <c r="A15731">
        <v>3388</v>
      </c>
      <c r="B15731" t="s">
        <v>10241</v>
      </c>
      <c r="C15731" t="s">
        <v>105</v>
      </c>
      <c r="D15731">
        <v>4.24</v>
      </c>
      <c r="E15731">
        <v>50</v>
      </c>
      <c r="F15731" t="s">
        <v>24864</v>
      </c>
      <c r="G15731" t="s">
        <v>20371</v>
      </c>
      <c r="H15731" t="s">
        <v>46</v>
      </c>
      <c r="I15731" t="s">
        <v>19268</v>
      </c>
      <c r="K15731" s="1" t="s">
        <v>24860</v>
      </c>
      <c r="L15731" t="s">
        <v>10243</v>
      </c>
      <c r="M15731" t="s">
        <v>20396</v>
      </c>
      <c r="N15731">
        <v>4</v>
      </c>
      <c r="P15731" t="s">
        <v>20366</v>
      </c>
      <c r="Q15731" t="s">
        <v>24861</v>
      </c>
      <c r="S15731" t="s">
        <v>20368</v>
      </c>
    </row>
    <row r="15732" spans="1:19" hidden="1" x14ac:dyDescent="0.2">
      <c r="A15732">
        <v>3388</v>
      </c>
      <c r="B15732" t="s">
        <v>10241</v>
      </c>
      <c r="C15732" t="s">
        <v>105</v>
      </c>
      <c r="D15732">
        <v>4.3499999999999996</v>
      </c>
      <c r="E15732">
        <v>100</v>
      </c>
      <c r="F15732" t="s">
        <v>24864</v>
      </c>
      <c r="G15732" t="s">
        <v>20371</v>
      </c>
      <c r="H15732" t="s">
        <v>46</v>
      </c>
      <c r="I15732" t="s">
        <v>19268</v>
      </c>
      <c r="K15732" s="1" t="s">
        <v>24860</v>
      </c>
      <c r="L15732" t="s">
        <v>10243</v>
      </c>
      <c r="M15732" t="s">
        <v>20396</v>
      </c>
      <c r="N15732">
        <v>4</v>
      </c>
      <c r="P15732" t="s">
        <v>20366</v>
      </c>
      <c r="Q15732" t="s">
        <v>24861</v>
      </c>
      <c r="S15732" t="s">
        <v>20368</v>
      </c>
    </row>
    <row r="15733" spans="1:19" hidden="1" x14ac:dyDescent="0.2">
      <c r="A15733">
        <v>3388</v>
      </c>
      <c r="B15733" t="s">
        <v>10241</v>
      </c>
      <c r="C15733" t="s">
        <v>105</v>
      </c>
      <c r="D15733">
        <v>4.55</v>
      </c>
      <c r="E15733">
        <v>150</v>
      </c>
      <c r="F15733" t="s">
        <v>24864</v>
      </c>
      <c r="G15733" t="s">
        <v>20371</v>
      </c>
      <c r="H15733" t="s">
        <v>46</v>
      </c>
      <c r="I15733" t="s">
        <v>19268</v>
      </c>
      <c r="K15733" s="1" t="s">
        <v>24860</v>
      </c>
      <c r="L15733" t="s">
        <v>10243</v>
      </c>
      <c r="M15733" t="s">
        <v>20396</v>
      </c>
      <c r="N15733">
        <v>4</v>
      </c>
      <c r="P15733" t="s">
        <v>20366</v>
      </c>
      <c r="Q15733" t="s">
        <v>24861</v>
      </c>
      <c r="S15733" t="s">
        <v>20368</v>
      </c>
    </row>
    <row r="15734" spans="1:19" hidden="1" x14ac:dyDescent="0.2">
      <c r="A15734">
        <v>3388</v>
      </c>
      <c r="B15734" t="s">
        <v>10241</v>
      </c>
      <c r="C15734" t="s">
        <v>105</v>
      </c>
      <c r="D15734">
        <v>4.8499999999999996</v>
      </c>
      <c r="E15734">
        <v>200</v>
      </c>
      <c r="F15734" t="s">
        <v>24864</v>
      </c>
      <c r="G15734" t="s">
        <v>20371</v>
      </c>
      <c r="H15734" t="s">
        <v>46</v>
      </c>
      <c r="I15734" t="s">
        <v>19268</v>
      </c>
      <c r="K15734" s="1" t="s">
        <v>24860</v>
      </c>
      <c r="L15734" t="s">
        <v>10243</v>
      </c>
      <c r="M15734" t="s">
        <v>20396</v>
      </c>
      <c r="N15734">
        <v>4</v>
      </c>
      <c r="P15734" t="s">
        <v>20366</v>
      </c>
      <c r="Q15734" t="s">
        <v>24861</v>
      </c>
      <c r="S15734" t="s">
        <v>20368</v>
      </c>
    </row>
    <row r="15735" spans="1:19" hidden="1" x14ac:dyDescent="0.2">
      <c r="A15735">
        <v>3388</v>
      </c>
      <c r="B15735" t="s">
        <v>10241</v>
      </c>
      <c r="C15735" t="s">
        <v>105</v>
      </c>
      <c r="D15735">
        <v>5.05</v>
      </c>
      <c r="E15735">
        <v>225</v>
      </c>
      <c r="F15735" t="s">
        <v>24864</v>
      </c>
      <c r="G15735" t="s">
        <v>20371</v>
      </c>
      <c r="H15735" t="s">
        <v>46</v>
      </c>
      <c r="I15735" t="s">
        <v>19268</v>
      </c>
      <c r="K15735" s="1" t="s">
        <v>24860</v>
      </c>
      <c r="L15735" t="s">
        <v>10243</v>
      </c>
      <c r="M15735" t="s">
        <v>20396</v>
      </c>
      <c r="N15735">
        <v>4</v>
      </c>
      <c r="P15735" t="s">
        <v>20366</v>
      </c>
      <c r="Q15735" t="s">
        <v>24861</v>
      </c>
      <c r="S15735" t="s">
        <v>20368</v>
      </c>
    </row>
    <row r="15736" spans="1:19" hidden="1" x14ac:dyDescent="0.2">
      <c r="A15736">
        <v>3388</v>
      </c>
      <c r="B15736" t="s">
        <v>10241</v>
      </c>
      <c r="C15736" t="s">
        <v>105</v>
      </c>
      <c r="D15736">
        <v>4.218</v>
      </c>
      <c r="E15736">
        <v>15</v>
      </c>
      <c r="F15736" t="s">
        <v>24864</v>
      </c>
      <c r="G15736" t="s">
        <v>31</v>
      </c>
      <c r="H15736" t="s">
        <v>46</v>
      </c>
      <c r="I15736" t="s">
        <v>9897</v>
      </c>
      <c r="J15736" t="s">
        <v>43</v>
      </c>
      <c r="K15736" s="1" t="s">
        <v>24860</v>
      </c>
      <c r="L15736" t="s">
        <v>10243</v>
      </c>
      <c r="M15736" t="s">
        <v>20396</v>
      </c>
      <c r="N15736">
        <v>4</v>
      </c>
      <c r="P15736" t="s">
        <v>20366</v>
      </c>
      <c r="Q15736" t="s">
        <v>24861</v>
      </c>
      <c r="S15736" t="s">
        <v>20368</v>
      </c>
    </row>
    <row r="15737" spans="1:19" hidden="1" x14ac:dyDescent="0.2">
      <c r="A15737">
        <v>3388</v>
      </c>
      <c r="B15737" t="s">
        <v>10241</v>
      </c>
      <c r="C15737" t="s">
        <v>105</v>
      </c>
      <c r="D15737">
        <v>4.2080000000000002</v>
      </c>
      <c r="E15737">
        <v>20</v>
      </c>
      <c r="F15737" t="s">
        <v>24864</v>
      </c>
      <c r="G15737" t="s">
        <v>31</v>
      </c>
      <c r="H15737" t="s">
        <v>46</v>
      </c>
      <c r="I15737" t="s">
        <v>9897</v>
      </c>
      <c r="J15737" t="s">
        <v>43</v>
      </c>
      <c r="K15737" s="1" t="s">
        <v>24860</v>
      </c>
      <c r="L15737" t="s">
        <v>10243</v>
      </c>
      <c r="M15737" t="s">
        <v>20396</v>
      </c>
      <c r="N15737">
        <v>4</v>
      </c>
      <c r="P15737" t="s">
        <v>20366</v>
      </c>
      <c r="Q15737" t="s">
        <v>24861</v>
      </c>
      <c r="S15737" t="s">
        <v>20368</v>
      </c>
    </row>
    <row r="15738" spans="1:19" hidden="1" x14ac:dyDescent="0.2">
      <c r="A15738">
        <v>3388</v>
      </c>
      <c r="B15738" t="s">
        <v>10241</v>
      </c>
      <c r="C15738" t="s">
        <v>105</v>
      </c>
      <c r="D15738">
        <v>4.2050000000000001</v>
      </c>
      <c r="E15738">
        <v>30</v>
      </c>
      <c r="F15738" t="s">
        <v>24864</v>
      </c>
      <c r="G15738" t="s">
        <v>31</v>
      </c>
      <c r="H15738" t="s">
        <v>46</v>
      </c>
      <c r="I15738" t="s">
        <v>9897</v>
      </c>
      <c r="J15738" t="s">
        <v>43</v>
      </c>
      <c r="K15738" s="1" t="s">
        <v>24860</v>
      </c>
      <c r="L15738" t="s">
        <v>10243</v>
      </c>
      <c r="M15738" t="s">
        <v>20396</v>
      </c>
      <c r="N15738">
        <v>4</v>
      </c>
      <c r="P15738" t="s">
        <v>20366</v>
      </c>
      <c r="Q15738" t="s">
        <v>24861</v>
      </c>
      <c r="S15738" t="s">
        <v>20368</v>
      </c>
    </row>
    <row r="15739" spans="1:19" hidden="1" x14ac:dyDescent="0.2">
      <c r="A15739">
        <v>3388</v>
      </c>
      <c r="B15739" t="s">
        <v>10241</v>
      </c>
      <c r="C15739" t="s">
        <v>105</v>
      </c>
      <c r="D15739">
        <v>4.21</v>
      </c>
      <c r="E15739">
        <v>35</v>
      </c>
      <c r="F15739" t="s">
        <v>24864</v>
      </c>
      <c r="G15739" t="s">
        <v>31</v>
      </c>
      <c r="H15739" t="s">
        <v>46</v>
      </c>
      <c r="I15739" t="s">
        <v>9897</v>
      </c>
      <c r="J15739" t="s">
        <v>43</v>
      </c>
      <c r="K15739" s="1" t="s">
        <v>24860</v>
      </c>
      <c r="L15739" t="s">
        <v>10243</v>
      </c>
      <c r="M15739" t="s">
        <v>20396</v>
      </c>
      <c r="N15739">
        <v>4</v>
      </c>
      <c r="P15739" t="s">
        <v>20366</v>
      </c>
      <c r="Q15739" t="s">
        <v>24861</v>
      </c>
      <c r="S15739" t="s">
        <v>20368</v>
      </c>
    </row>
    <row r="15740" spans="1:19" hidden="1" x14ac:dyDescent="0.2">
      <c r="A15740">
        <v>3388</v>
      </c>
      <c r="B15740" t="s">
        <v>10241</v>
      </c>
      <c r="C15740" t="s">
        <v>105</v>
      </c>
      <c r="D15740">
        <v>4.2190000000000003</v>
      </c>
      <c r="E15740">
        <v>40</v>
      </c>
      <c r="F15740" t="s">
        <v>24864</v>
      </c>
      <c r="G15740" t="s">
        <v>31</v>
      </c>
      <c r="H15740" t="s">
        <v>46</v>
      </c>
      <c r="I15740" t="s">
        <v>9897</v>
      </c>
      <c r="J15740" t="s">
        <v>43</v>
      </c>
      <c r="K15740" s="1" t="s">
        <v>24860</v>
      </c>
      <c r="L15740" t="s">
        <v>10243</v>
      </c>
      <c r="M15740" t="s">
        <v>20396</v>
      </c>
      <c r="N15740">
        <v>4</v>
      </c>
      <c r="P15740" t="s">
        <v>20366</v>
      </c>
      <c r="Q15740" t="s">
        <v>24861</v>
      </c>
      <c r="S15740" t="s">
        <v>20368</v>
      </c>
    </row>
    <row r="15741" spans="1:19" hidden="1" x14ac:dyDescent="0.2">
      <c r="A15741">
        <v>3390</v>
      </c>
      <c r="B15741" t="s">
        <v>24878</v>
      </c>
      <c r="C15741" t="s">
        <v>105</v>
      </c>
      <c r="D15741">
        <v>1.9</v>
      </c>
      <c r="E15741">
        <v>25</v>
      </c>
      <c r="F15741" t="s">
        <v>24879</v>
      </c>
      <c r="G15741" t="s">
        <v>55</v>
      </c>
      <c r="H15741" t="s">
        <v>46</v>
      </c>
      <c r="I15741" t="s">
        <v>1983</v>
      </c>
      <c r="K15741"/>
      <c r="L15741" t="s">
        <v>24880</v>
      </c>
      <c r="M15741" t="s">
        <v>26</v>
      </c>
      <c r="N15741">
        <v>2</v>
      </c>
      <c r="P15741" t="s">
        <v>20366</v>
      </c>
      <c r="Q15741" t="s">
        <v>24881</v>
      </c>
      <c r="S15741" t="s">
        <v>20368</v>
      </c>
    </row>
    <row r="15742" spans="1:19" hidden="1" x14ac:dyDescent="0.2">
      <c r="A15742">
        <v>3391</v>
      </c>
      <c r="B15742" t="s">
        <v>24882</v>
      </c>
      <c r="C15742" t="s">
        <v>105</v>
      </c>
      <c r="D15742">
        <v>3.23</v>
      </c>
      <c r="E15742">
        <v>25</v>
      </c>
      <c r="F15742" t="s">
        <v>20866</v>
      </c>
      <c r="G15742" t="s">
        <v>55</v>
      </c>
      <c r="H15742" t="s">
        <v>46</v>
      </c>
      <c r="I15742" t="s">
        <v>1983</v>
      </c>
      <c r="K15742"/>
      <c r="L15742" t="s">
        <v>24883</v>
      </c>
      <c r="M15742" t="s">
        <v>26</v>
      </c>
      <c r="N15742">
        <v>2</v>
      </c>
      <c r="P15742" t="s">
        <v>20366</v>
      </c>
      <c r="Q15742" t="s">
        <v>24884</v>
      </c>
      <c r="S15742" t="s">
        <v>20368</v>
      </c>
    </row>
    <row r="15743" spans="1:19" hidden="1" x14ac:dyDescent="0.2">
      <c r="A15743">
        <v>3392</v>
      </c>
      <c r="B15743" t="s">
        <v>24885</v>
      </c>
      <c r="C15743" t="s">
        <v>105</v>
      </c>
      <c r="D15743">
        <v>7.73</v>
      </c>
      <c r="E15743">
        <v>20</v>
      </c>
      <c r="F15743" t="s">
        <v>24886</v>
      </c>
      <c r="G15743" t="s">
        <v>55</v>
      </c>
      <c r="H15743" t="s">
        <v>23</v>
      </c>
      <c r="I15743" t="s">
        <v>5643</v>
      </c>
      <c r="K15743"/>
      <c r="L15743" t="s">
        <v>24887</v>
      </c>
      <c r="M15743" t="s">
        <v>20396</v>
      </c>
      <c r="N15743">
        <v>4</v>
      </c>
      <c r="P15743" t="s">
        <v>20366</v>
      </c>
      <c r="Q15743" t="s">
        <v>24888</v>
      </c>
      <c r="S15743" t="s">
        <v>20368</v>
      </c>
    </row>
    <row r="15744" spans="1:19" hidden="1" x14ac:dyDescent="0.2">
      <c r="A15744">
        <v>3392</v>
      </c>
      <c r="B15744" t="s">
        <v>24885</v>
      </c>
      <c r="C15744" t="s">
        <v>20452</v>
      </c>
      <c r="D15744">
        <v>10.91</v>
      </c>
      <c r="E15744">
        <v>20</v>
      </c>
      <c r="F15744" t="s">
        <v>24886</v>
      </c>
      <c r="G15744" t="s">
        <v>55</v>
      </c>
      <c r="H15744" t="s">
        <v>23</v>
      </c>
      <c r="I15744" t="s">
        <v>5643</v>
      </c>
      <c r="K15744"/>
      <c r="L15744" t="s">
        <v>24887</v>
      </c>
      <c r="M15744" t="s">
        <v>20396</v>
      </c>
      <c r="N15744">
        <v>4</v>
      </c>
      <c r="P15744" t="s">
        <v>20366</v>
      </c>
      <c r="Q15744" t="s">
        <v>24888</v>
      </c>
      <c r="S15744" t="s">
        <v>20368</v>
      </c>
    </row>
    <row r="15745" spans="1:19" hidden="1" x14ac:dyDescent="0.2">
      <c r="A15745">
        <v>3393</v>
      </c>
      <c r="B15745" t="s">
        <v>24889</v>
      </c>
      <c r="C15745" t="s">
        <v>105</v>
      </c>
      <c r="D15745">
        <v>7.1</v>
      </c>
      <c r="E15745">
        <v>20</v>
      </c>
      <c r="F15745" t="s">
        <v>24890</v>
      </c>
      <c r="G15745" t="s">
        <v>55</v>
      </c>
      <c r="H15745" t="s">
        <v>23</v>
      </c>
      <c r="I15745" t="s">
        <v>5643</v>
      </c>
      <c r="K15745"/>
      <c r="L15745" t="s">
        <v>24891</v>
      </c>
      <c r="M15745" t="s">
        <v>20396</v>
      </c>
      <c r="N15745">
        <v>4</v>
      </c>
      <c r="P15745" t="s">
        <v>20366</v>
      </c>
      <c r="Q15745" t="s">
        <v>24892</v>
      </c>
      <c r="S15745" t="s">
        <v>20368</v>
      </c>
    </row>
    <row r="15746" spans="1:19" hidden="1" x14ac:dyDescent="0.2">
      <c r="A15746">
        <v>3393</v>
      </c>
      <c r="B15746" t="s">
        <v>24889</v>
      </c>
      <c r="C15746" t="s">
        <v>20452</v>
      </c>
      <c r="D15746">
        <v>9.42</v>
      </c>
      <c r="E15746">
        <v>20</v>
      </c>
      <c r="F15746" t="s">
        <v>24890</v>
      </c>
      <c r="G15746" t="s">
        <v>55</v>
      </c>
      <c r="H15746" t="s">
        <v>23</v>
      </c>
      <c r="I15746" t="s">
        <v>5643</v>
      </c>
      <c r="K15746"/>
      <c r="L15746" t="s">
        <v>24891</v>
      </c>
      <c r="M15746" t="s">
        <v>20396</v>
      </c>
      <c r="N15746">
        <v>4</v>
      </c>
      <c r="P15746" t="s">
        <v>20366</v>
      </c>
      <c r="Q15746" t="s">
        <v>24892</v>
      </c>
      <c r="S15746" t="s">
        <v>20368</v>
      </c>
    </row>
    <row r="15747" spans="1:19" hidden="1" x14ac:dyDescent="0.2">
      <c r="A15747">
        <v>3393</v>
      </c>
      <c r="B15747" t="s">
        <v>24889</v>
      </c>
      <c r="C15747" t="s">
        <v>105</v>
      </c>
      <c r="D15747">
        <v>7</v>
      </c>
      <c r="E15747">
        <v>20</v>
      </c>
      <c r="F15747" t="s">
        <v>24893</v>
      </c>
      <c r="G15747" t="s">
        <v>31</v>
      </c>
      <c r="H15747" t="s">
        <v>23</v>
      </c>
      <c r="I15747" t="s">
        <v>16362</v>
      </c>
      <c r="K15747"/>
      <c r="L15747" t="s">
        <v>24891</v>
      </c>
      <c r="M15747" t="s">
        <v>20396</v>
      </c>
      <c r="N15747">
        <v>4</v>
      </c>
      <c r="P15747" t="s">
        <v>20366</v>
      </c>
      <c r="Q15747" t="s">
        <v>24892</v>
      </c>
      <c r="S15747" t="s">
        <v>20368</v>
      </c>
    </row>
    <row r="15748" spans="1:19" hidden="1" x14ac:dyDescent="0.2">
      <c r="A15748">
        <v>3394</v>
      </c>
      <c r="B15748" t="s">
        <v>24894</v>
      </c>
      <c r="C15748" t="s">
        <v>105</v>
      </c>
      <c r="D15748">
        <v>8.2799999999999994</v>
      </c>
      <c r="E15748">
        <v>20</v>
      </c>
      <c r="F15748" t="s">
        <v>24886</v>
      </c>
      <c r="G15748" t="s">
        <v>55</v>
      </c>
      <c r="H15748" t="s">
        <v>23</v>
      </c>
      <c r="I15748" t="s">
        <v>5643</v>
      </c>
      <c r="K15748"/>
      <c r="L15748" t="s">
        <v>24895</v>
      </c>
      <c r="M15748" t="s">
        <v>20396</v>
      </c>
      <c r="N15748">
        <v>4</v>
      </c>
      <c r="P15748" t="s">
        <v>20366</v>
      </c>
      <c r="Q15748" t="s">
        <v>24896</v>
      </c>
      <c r="S15748" t="s">
        <v>20368</v>
      </c>
    </row>
    <row r="15749" spans="1:19" hidden="1" x14ac:dyDescent="0.2">
      <c r="A15749">
        <v>3394</v>
      </c>
      <c r="B15749" t="s">
        <v>24894</v>
      </c>
      <c r="C15749" t="s">
        <v>20452</v>
      </c>
      <c r="D15749">
        <v>10.29</v>
      </c>
      <c r="E15749">
        <v>20</v>
      </c>
      <c r="F15749" t="s">
        <v>24886</v>
      </c>
      <c r="G15749" t="s">
        <v>55</v>
      </c>
      <c r="H15749" t="s">
        <v>23</v>
      </c>
      <c r="I15749" t="s">
        <v>5643</v>
      </c>
      <c r="K15749"/>
      <c r="L15749" t="s">
        <v>24895</v>
      </c>
      <c r="M15749" t="s">
        <v>20396</v>
      </c>
      <c r="N15749">
        <v>4</v>
      </c>
      <c r="P15749" t="s">
        <v>20366</v>
      </c>
      <c r="Q15749" t="s">
        <v>24896</v>
      </c>
      <c r="S15749" t="s">
        <v>20368</v>
      </c>
    </row>
    <row r="15750" spans="1:19" hidden="1" x14ac:dyDescent="0.2">
      <c r="A15750">
        <v>3395</v>
      </c>
      <c r="B15750" t="s">
        <v>24897</v>
      </c>
      <c r="C15750" t="s">
        <v>105</v>
      </c>
      <c r="D15750">
        <v>7</v>
      </c>
      <c r="E15750">
        <v>20</v>
      </c>
      <c r="F15750" t="s">
        <v>24893</v>
      </c>
      <c r="G15750" t="s">
        <v>31</v>
      </c>
      <c r="H15750" t="s">
        <v>23</v>
      </c>
      <c r="I15750" t="s">
        <v>16362</v>
      </c>
      <c r="K15750"/>
      <c r="L15750" t="s">
        <v>24898</v>
      </c>
      <c r="M15750" t="s">
        <v>20719</v>
      </c>
      <c r="N15750">
        <v>3</v>
      </c>
      <c r="P15750" t="s">
        <v>20366</v>
      </c>
      <c r="Q15750" t="s">
        <v>24899</v>
      </c>
      <c r="S15750" t="s">
        <v>20368</v>
      </c>
    </row>
    <row r="15751" spans="1:19" hidden="1" x14ac:dyDescent="0.2">
      <c r="A15751">
        <v>3396</v>
      </c>
      <c r="B15751" t="s">
        <v>24900</v>
      </c>
      <c r="C15751" t="s">
        <v>105</v>
      </c>
      <c r="D15751">
        <v>7.19</v>
      </c>
      <c r="E15751">
        <v>25</v>
      </c>
      <c r="F15751" t="s">
        <v>24901</v>
      </c>
      <c r="G15751" t="s">
        <v>55</v>
      </c>
      <c r="H15751" t="s">
        <v>46</v>
      </c>
      <c r="I15751" t="s">
        <v>10732</v>
      </c>
      <c r="K15751"/>
      <c r="L15751" t="s">
        <v>24902</v>
      </c>
      <c r="M15751" t="s">
        <v>20396</v>
      </c>
      <c r="N15751">
        <v>4</v>
      </c>
      <c r="P15751" t="s">
        <v>20366</v>
      </c>
      <c r="Q15751" t="s">
        <v>24903</v>
      </c>
      <c r="S15751" t="s">
        <v>20368</v>
      </c>
    </row>
    <row r="15752" spans="1:19" hidden="1" x14ac:dyDescent="0.2">
      <c r="A15752">
        <v>3396</v>
      </c>
      <c r="B15752" t="s">
        <v>24900</v>
      </c>
      <c r="C15752" t="s">
        <v>105</v>
      </c>
      <c r="D15752">
        <v>7.27</v>
      </c>
      <c r="F15752" t="s">
        <v>24901</v>
      </c>
      <c r="G15752" t="s">
        <v>24904</v>
      </c>
      <c r="I15752" t="s">
        <v>1748</v>
      </c>
      <c r="K15752"/>
      <c r="L15752" t="s">
        <v>24902</v>
      </c>
      <c r="M15752" t="s">
        <v>20396</v>
      </c>
      <c r="N15752">
        <v>4</v>
      </c>
      <c r="P15752" t="s">
        <v>20366</v>
      </c>
      <c r="Q15752" t="s">
        <v>24903</v>
      </c>
      <c r="S15752" t="s">
        <v>20368</v>
      </c>
    </row>
    <row r="15753" spans="1:19" hidden="1" x14ac:dyDescent="0.2">
      <c r="A15753">
        <v>3396</v>
      </c>
      <c r="B15753" t="s">
        <v>24900</v>
      </c>
      <c r="C15753" t="s">
        <v>20452</v>
      </c>
      <c r="D15753">
        <v>11.4</v>
      </c>
      <c r="F15753" t="s">
        <v>24901</v>
      </c>
      <c r="G15753" t="s">
        <v>24904</v>
      </c>
      <c r="I15753" t="s">
        <v>1748</v>
      </c>
      <c r="K15753"/>
      <c r="L15753" t="s">
        <v>24902</v>
      </c>
      <c r="M15753" t="s">
        <v>20396</v>
      </c>
      <c r="N15753">
        <v>4</v>
      </c>
      <c r="P15753" t="s">
        <v>20366</v>
      </c>
      <c r="Q15753" t="s">
        <v>24903</v>
      </c>
      <c r="S15753" t="s">
        <v>20368</v>
      </c>
    </row>
    <row r="15754" spans="1:19" hidden="1" x14ac:dyDescent="0.2">
      <c r="A15754">
        <v>3397</v>
      </c>
      <c r="B15754" t="s">
        <v>10301</v>
      </c>
      <c r="C15754" t="s">
        <v>105</v>
      </c>
      <c r="D15754">
        <v>3.08</v>
      </c>
      <c r="E15754">
        <v>1</v>
      </c>
      <c r="F15754" t="s">
        <v>24905</v>
      </c>
      <c r="G15754" t="s">
        <v>31</v>
      </c>
      <c r="H15754" t="s">
        <v>46</v>
      </c>
      <c r="I15754" t="s">
        <v>13621</v>
      </c>
      <c r="J15754" t="s">
        <v>43</v>
      </c>
      <c r="K15754" t="e">
        <f>- Other values in A11  B31  B123  C23  D56  L37  P24  P25  S88  W32 and Y3</f>
        <v>#NAME?</v>
      </c>
      <c r="L15754" t="s">
        <v>10302</v>
      </c>
      <c r="M15754" t="s">
        <v>20365</v>
      </c>
      <c r="N15754">
        <v>8</v>
      </c>
      <c r="O15754" t="s">
        <v>24906</v>
      </c>
      <c r="P15754" t="s">
        <v>20366</v>
      </c>
      <c r="Q15754" t="s">
        <v>24907</v>
      </c>
      <c r="S15754" t="s">
        <v>20368</v>
      </c>
    </row>
    <row r="15755" spans="1:19" hidden="1" x14ac:dyDescent="0.2">
      <c r="A15755">
        <v>3397</v>
      </c>
      <c r="B15755" t="s">
        <v>10301</v>
      </c>
      <c r="C15755" t="s">
        <v>20452</v>
      </c>
      <c r="D15755">
        <v>13.55</v>
      </c>
      <c r="E15755">
        <v>1</v>
      </c>
      <c r="F15755" t="s">
        <v>24905</v>
      </c>
      <c r="G15755" t="s">
        <v>31</v>
      </c>
      <c r="H15755" t="s">
        <v>23</v>
      </c>
      <c r="I15755" t="s">
        <v>13621</v>
      </c>
      <c r="J15755" t="s">
        <v>43</v>
      </c>
      <c r="K15755" t="e">
        <f>- Other values in A11  B31  B123  C23  D56  L37  P24  P25  S88  W32 and Y3</f>
        <v>#NAME?</v>
      </c>
      <c r="L15755" t="s">
        <v>10302</v>
      </c>
      <c r="M15755" t="s">
        <v>20365</v>
      </c>
      <c r="N15755">
        <v>8</v>
      </c>
      <c r="O15755" t="s">
        <v>24906</v>
      </c>
      <c r="P15755" t="s">
        <v>20366</v>
      </c>
      <c r="Q15755" t="s">
        <v>24907</v>
      </c>
      <c r="S15755" t="s">
        <v>20368</v>
      </c>
    </row>
    <row r="15756" spans="1:19" hidden="1" x14ac:dyDescent="0.2">
      <c r="A15756">
        <v>3397</v>
      </c>
      <c r="B15756" t="s">
        <v>10301</v>
      </c>
      <c r="C15756" t="s">
        <v>105</v>
      </c>
      <c r="D15756">
        <v>2.99</v>
      </c>
      <c r="E15756">
        <v>25</v>
      </c>
      <c r="F15756" t="s">
        <v>24905</v>
      </c>
      <c r="G15756" t="s">
        <v>31</v>
      </c>
      <c r="H15756" t="s">
        <v>23</v>
      </c>
      <c r="I15756" t="s">
        <v>13621</v>
      </c>
      <c r="J15756" t="s">
        <v>43</v>
      </c>
      <c r="K15756" t="e">
        <f>- Other values in A11  B31  B123  C23  D56  L37  P24  P25  S88  W32 and Y3</f>
        <v>#NAME?</v>
      </c>
      <c r="L15756" t="s">
        <v>10302</v>
      </c>
      <c r="M15756" t="s">
        <v>20365</v>
      </c>
      <c r="N15756">
        <v>8</v>
      </c>
      <c r="O15756" t="s">
        <v>24906</v>
      </c>
      <c r="P15756" t="s">
        <v>20366</v>
      </c>
      <c r="Q15756" t="s">
        <v>24907</v>
      </c>
      <c r="S15756" t="s">
        <v>20368</v>
      </c>
    </row>
    <row r="15757" spans="1:19" hidden="1" x14ac:dyDescent="0.2">
      <c r="A15757">
        <v>3397</v>
      </c>
      <c r="B15757" t="s">
        <v>10301</v>
      </c>
      <c r="C15757" t="s">
        <v>20452</v>
      </c>
      <c r="D15757">
        <v>12.95</v>
      </c>
      <c r="E15757">
        <v>25</v>
      </c>
      <c r="F15757" t="s">
        <v>24905</v>
      </c>
      <c r="G15757" t="s">
        <v>31</v>
      </c>
      <c r="H15757" t="s">
        <v>23</v>
      </c>
      <c r="I15757" t="s">
        <v>13621</v>
      </c>
      <c r="J15757" t="s">
        <v>43</v>
      </c>
      <c r="K15757" t="e">
        <f>- Other values in A11  B31  B123  C23  D56  L37  P24  P25  S88  W32 and Y3</f>
        <v>#NAME?</v>
      </c>
      <c r="L15757" t="s">
        <v>10302</v>
      </c>
      <c r="M15757" t="s">
        <v>20365</v>
      </c>
      <c r="N15757">
        <v>8</v>
      </c>
      <c r="O15757" t="s">
        <v>24906</v>
      </c>
      <c r="P15757" t="s">
        <v>20366</v>
      </c>
      <c r="Q15757" t="s">
        <v>24907</v>
      </c>
      <c r="S15757" t="s">
        <v>20368</v>
      </c>
    </row>
    <row r="15758" spans="1:19" hidden="1" x14ac:dyDescent="0.2">
      <c r="A15758">
        <v>3397</v>
      </c>
      <c r="B15758" t="s">
        <v>10301</v>
      </c>
      <c r="C15758" t="s">
        <v>105</v>
      </c>
      <c r="D15758">
        <v>2.91</v>
      </c>
      <c r="E15758">
        <v>45</v>
      </c>
      <c r="F15758" t="s">
        <v>24905</v>
      </c>
      <c r="G15758" t="s">
        <v>31</v>
      </c>
      <c r="H15758" t="s">
        <v>23</v>
      </c>
      <c r="I15758" t="s">
        <v>13621</v>
      </c>
      <c r="J15758" t="s">
        <v>43</v>
      </c>
      <c r="K15758" t="e">
        <f>- Other values in A11  B31  B123  C23  D56  L37  P24  P25  S88  W32 and Y3</f>
        <v>#NAME?</v>
      </c>
      <c r="L15758" t="s">
        <v>10302</v>
      </c>
      <c r="M15758" t="s">
        <v>20365</v>
      </c>
      <c r="N15758">
        <v>8</v>
      </c>
      <c r="O15758" t="s">
        <v>24906</v>
      </c>
      <c r="P15758" t="s">
        <v>20366</v>
      </c>
      <c r="Q15758" t="s">
        <v>24907</v>
      </c>
      <c r="S15758" t="s">
        <v>20368</v>
      </c>
    </row>
    <row r="15759" spans="1:19" hidden="1" x14ac:dyDescent="0.2">
      <c r="A15759">
        <v>3397</v>
      </c>
      <c r="B15759" t="s">
        <v>10301</v>
      </c>
      <c r="C15759" t="s">
        <v>20452</v>
      </c>
      <c r="D15759">
        <v>12.48</v>
      </c>
      <c r="E15759">
        <v>45</v>
      </c>
      <c r="F15759" t="s">
        <v>24905</v>
      </c>
      <c r="G15759" t="s">
        <v>31</v>
      </c>
      <c r="H15759" t="s">
        <v>23</v>
      </c>
      <c r="I15759" t="s">
        <v>13621</v>
      </c>
      <c r="J15759" t="s">
        <v>43</v>
      </c>
      <c r="K15759" t="e">
        <f>- Other values in A11  B31  B123  C23  D56  L37  P24  P25  S88  W32 and Y3</f>
        <v>#NAME?</v>
      </c>
      <c r="L15759" t="s">
        <v>10302</v>
      </c>
      <c r="M15759" t="s">
        <v>20365</v>
      </c>
      <c r="N15759">
        <v>8</v>
      </c>
      <c r="O15759" t="s">
        <v>24906</v>
      </c>
      <c r="P15759" t="s">
        <v>20366</v>
      </c>
      <c r="Q15759" t="s">
        <v>24907</v>
      </c>
      <c r="S15759" t="s">
        <v>20368</v>
      </c>
    </row>
    <row r="15760" spans="1:19" hidden="1" x14ac:dyDescent="0.2">
      <c r="A15760">
        <v>3397</v>
      </c>
      <c r="B15760" t="s">
        <v>10301</v>
      </c>
      <c r="C15760" t="s">
        <v>105</v>
      </c>
      <c r="D15760">
        <v>3.0150000000000001</v>
      </c>
      <c r="E15760">
        <v>20</v>
      </c>
      <c r="F15760" t="s">
        <v>24905</v>
      </c>
      <c r="G15760" t="s">
        <v>31</v>
      </c>
      <c r="H15760" t="s">
        <v>46</v>
      </c>
      <c r="I15760" t="s">
        <v>10556</v>
      </c>
      <c r="J15760" t="s">
        <v>43</v>
      </c>
      <c r="K15760" t="e">
        <f>- Other values in A11  B31  B123  C23  D56  L37  P24  P25  S88  W32 and Y3</f>
        <v>#NAME?</v>
      </c>
      <c r="L15760" t="s">
        <v>10302</v>
      </c>
      <c r="M15760" t="s">
        <v>20365</v>
      </c>
      <c r="N15760">
        <v>8</v>
      </c>
      <c r="O15760" t="s">
        <v>24906</v>
      </c>
      <c r="P15760" t="s">
        <v>20366</v>
      </c>
      <c r="Q15760" t="s">
        <v>24907</v>
      </c>
      <c r="S15760" t="s">
        <v>20368</v>
      </c>
    </row>
    <row r="15761" spans="1:19" hidden="1" x14ac:dyDescent="0.2">
      <c r="A15761">
        <v>3397</v>
      </c>
      <c r="B15761" t="s">
        <v>10301</v>
      </c>
      <c r="C15761" t="s">
        <v>105</v>
      </c>
      <c r="D15761">
        <v>2.9910000000000001</v>
      </c>
      <c r="E15761">
        <v>30</v>
      </c>
      <c r="F15761" t="s">
        <v>24905</v>
      </c>
      <c r="G15761" t="s">
        <v>31</v>
      </c>
      <c r="H15761" t="s">
        <v>46</v>
      </c>
      <c r="I15761" t="s">
        <v>10556</v>
      </c>
      <c r="J15761" t="s">
        <v>43</v>
      </c>
      <c r="K15761" t="e">
        <f>- Other values in A11  B31  B123  C23  D56  L37  P24  P25  S88  W32 and Y3</f>
        <v>#NAME?</v>
      </c>
      <c r="L15761" t="s">
        <v>10302</v>
      </c>
      <c r="M15761" t="s">
        <v>20365</v>
      </c>
      <c r="N15761">
        <v>8</v>
      </c>
      <c r="O15761" t="s">
        <v>24906</v>
      </c>
      <c r="P15761" t="s">
        <v>20366</v>
      </c>
      <c r="Q15761" t="s">
        <v>24907</v>
      </c>
      <c r="S15761" t="s">
        <v>20368</v>
      </c>
    </row>
    <row r="15762" spans="1:19" hidden="1" x14ac:dyDescent="0.2">
      <c r="A15762">
        <v>3397</v>
      </c>
      <c r="B15762" t="s">
        <v>10301</v>
      </c>
      <c r="C15762" t="s">
        <v>105</v>
      </c>
      <c r="D15762">
        <v>2.9780000000000002</v>
      </c>
      <c r="E15762">
        <v>40</v>
      </c>
      <c r="F15762" t="s">
        <v>24905</v>
      </c>
      <c r="G15762" t="s">
        <v>31</v>
      </c>
      <c r="H15762" t="s">
        <v>46</v>
      </c>
      <c r="I15762" t="s">
        <v>10556</v>
      </c>
      <c r="J15762" t="s">
        <v>43</v>
      </c>
      <c r="K15762" t="e">
        <f>- Other values in A11  B31  B123  C23  D56  L37  P24  P25  S88  W32 and Y3</f>
        <v>#NAME?</v>
      </c>
      <c r="L15762" t="s">
        <v>10302</v>
      </c>
      <c r="M15762" t="s">
        <v>20365</v>
      </c>
      <c r="N15762">
        <v>8</v>
      </c>
      <c r="O15762" t="s">
        <v>24906</v>
      </c>
      <c r="P15762" t="s">
        <v>20366</v>
      </c>
      <c r="Q15762" t="s">
        <v>24907</v>
      </c>
      <c r="S15762" t="s">
        <v>20368</v>
      </c>
    </row>
    <row r="15763" spans="1:19" hidden="1" x14ac:dyDescent="0.2">
      <c r="A15763">
        <v>3397</v>
      </c>
      <c r="B15763" t="s">
        <v>10301</v>
      </c>
      <c r="C15763" t="s">
        <v>105</v>
      </c>
      <c r="D15763">
        <v>2.9750000000000001</v>
      </c>
      <c r="E15763">
        <v>50</v>
      </c>
      <c r="F15763" t="s">
        <v>24905</v>
      </c>
      <c r="G15763" t="s">
        <v>31</v>
      </c>
      <c r="H15763" t="s">
        <v>46</v>
      </c>
      <c r="I15763" t="s">
        <v>10556</v>
      </c>
      <c r="J15763" t="s">
        <v>43</v>
      </c>
      <c r="K15763" t="e">
        <f>- Other values in A11  B31  B123  C23  D56  L37  P24  P25  S88  W32 and Y3</f>
        <v>#NAME?</v>
      </c>
      <c r="L15763" t="s">
        <v>10302</v>
      </c>
      <c r="M15763" t="s">
        <v>20365</v>
      </c>
      <c r="N15763">
        <v>8</v>
      </c>
      <c r="O15763" t="s">
        <v>24906</v>
      </c>
      <c r="P15763" t="s">
        <v>20366</v>
      </c>
      <c r="Q15763" t="s">
        <v>24907</v>
      </c>
      <c r="S15763" t="s">
        <v>20368</v>
      </c>
    </row>
    <row r="15764" spans="1:19" hidden="1" x14ac:dyDescent="0.2">
      <c r="A15764">
        <v>3397</v>
      </c>
      <c r="B15764" t="s">
        <v>10301</v>
      </c>
      <c r="C15764" t="s">
        <v>105</v>
      </c>
      <c r="D15764">
        <v>2.93</v>
      </c>
      <c r="E15764">
        <v>25</v>
      </c>
      <c r="F15764" t="s">
        <v>24908</v>
      </c>
      <c r="G15764" t="s">
        <v>1440</v>
      </c>
      <c r="I15764" t="s">
        <v>17496</v>
      </c>
      <c r="J15764" t="s">
        <v>43</v>
      </c>
      <c r="K15764" t="e">
        <f>- Other values in A11  B31  B123  C23  D56  L37  P24  P25  S88  W32 and Y3</f>
        <v>#NAME?</v>
      </c>
      <c r="L15764" t="s">
        <v>10302</v>
      </c>
      <c r="M15764" t="s">
        <v>20365</v>
      </c>
      <c r="N15764">
        <v>8</v>
      </c>
      <c r="O15764" t="s">
        <v>24906</v>
      </c>
      <c r="P15764" t="s">
        <v>20366</v>
      </c>
      <c r="Q15764" t="s">
        <v>24907</v>
      </c>
      <c r="S15764" t="s">
        <v>20368</v>
      </c>
    </row>
    <row r="15765" spans="1:19" hidden="1" x14ac:dyDescent="0.2">
      <c r="A15765">
        <v>3397</v>
      </c>
      <c r="B15765" t="s">
        <v>10301</v>
      </c>
      <c r="C15765" t="s">
        <v>20452</v>
      </c>
      <c r="D15765">
        <v>13.65</v>
      </c>
      <c r="E15765">
        <v>25</v>
      </c>
      <c r="F15765" t="s">
        <v>24908</v>
      </c>
      <c r="G15765" t="s">
        <v>1440</v>
      </c>
      <c r="I15765" t="s">
        <v>17496</v>
      </c>
      <c r="J15765" t="s">
        <v>43</v>
      </c>
      <c r="K15765" t="e">
        <f>- Other values in A11  B31  B123  C23  D56  L37  P24  P25  S88  W32 and Y3</f>
        <v>#NAME?</v>
      </c>
      <c r="L15765" t="s">
        <v>10302</v>
      </c>
      <c r="M15765" t="s">
        <v>20365</v>
      </c>
      <c r="N15765">
        <v>8</v>
      </c>
      <c r="O15765" t="s">
        <v>24906</v>
      </c>
      <c r="P15765" t="s">
        <v>20366</v>
      </c>
      <c r="Q15765" t="s">
        <v>24907</v>
      </c>
      <c r="S15765" t="s">
        <v>20368</v>
      </c>
    </row>
    <row r="15766" spans="1:19" hidden="1" x14ac:dyDescent="0.2">
      <c r="A15766">
        <v>3397</v>
      </c>
      <c r="B15766" t="s">
        <v>10301</v>
      </c>
      <c r="C15766" t="s">
        <v>105</v>
      </c>
      <c r="D15766">
        <v>3.093</v>
      </c>
      <c r="E15766">
        <v>5</v>
      </c>
      <c r="F15766" t="s">
        <v>24908</v>
      </c>
      <c r="G15766" t="s">
        <v>2474</v>
      </c>
      <c r="I15766" t="s">
        <v>17496</v>
      </c>
      <c r="J15766" t="s">
        <v>43</v>
      </c>
      <c r="K15766" t="e">
        <f>- Other values in A11  B31  B123  C23  D56  L37  P24  P25  S88  W32 and Y3</f>
        <v>#NAME?</v>
      </c>
      <c r="L15766" t="s">
        <v>10302</v>
      </c>
      <c r="M15766" t="s">
        <v>20365</v>
      </c>
      <c r="N15766">
        <v>8</v>
      </c>
      <c r="O15766" t="s">
        <v>24906</v>
      </c>
      <c r="P15766" t="s">
        <v>20366</v>
      </c>
      <c r="Q15766" t="s">
        <v>24907</v>
      </c>
      <c r="S15766" t="s">
        <v>20368</v>
      </c>
    </row>
    <row r="15767" spans="1:19" hidden="1" x14ac:dyDescent="0.2">
      <c r="A15767">
        <v>3397</v>
      </c>
      <c r="B15767" t="s">
        <v>10301</v>
      </c>
      <c r="C15767" t="s">
        <v>105</v>
      </c>
      <c r="D15767">
        <v>2.9590000000000001</v>
      </c>
      <c r="E15767">
        <v>40</v>
      </c>
      <c r="F15767" t="s">
        <v>24908</v>
      </c>
      <c r="G15767" t="s">
        <v>2474</v>
      </c>
      <c r="I15767" t="s">
        <v>17496</v>
      </c>
      <c r="J15767" t="s">
        <v>43</v>
      </c>
      <c r="K15767" t="e">
        <f>- Other values in A11  B31  B123  C23  D56  L37  P24  P25  S88  W32 and Y3</f>
        <v>#NAME?</v>
      </c>
      <c r="L15767" t="s">
        <v>10302</v>
      </c>
      <c r="M15767" t="s">
        <v>20365</v>
      </c>
      <c r="N15767">
        <v>8</v>
      </c>
      <c r="O15767" t="s">
        <v>24906</v>
      </c>
      <c r="P15767" t="s">
        <v>20366</v>
      </c>
      <c r="Q15767" t="s">
        <v>24907</v>
      </c>
      <c r="S15767" t="s">
        <v>20368</v>
      </c>
    </row>
    <row r="15768" spans="1:19" hidden="1" x14ac:dyDescent="0.2">
      <c r="A15768">
        <v>3397</v>
      </c>
      <c r="B15768" t="s">
        <v>10301</v>
      </c>
      <c r="C15768" t="s">
        <v>105</v>
      </c>
      <c r="D15768">
        <v>3.0470000000000002</v>
      </c>
      <c r="E15768">
        <v>70</v>
      </c>
      <c r="F15768" t="s">
        <v>24908</v>
      </c>
      <c r="G15768" t="s">
        <v>2474</v>
      </c>
      <c r="I15768" t="s">
        <v>17496</v>
      </c>
      <c r="J15768" t="s">
        <v>43</v>
      </c>
      <c r="K15768" t="e">
        <f>- Other values in A11  B31  B123  C23  D56  L37  P24  P25  S88  W32 and Y3</f>
        <v>#NAME?</v>
      </c>
      <c r="L15768" t="s">
        <v>10302</v>
      </c>
      <c r="M15768" t="s">
        <v>20365</v>
      </c>
      <c r="N15768">
        <v>8</v>
      </c>
      <c r="O15768" t="s">
        <v>24906</v>
      </c>
      <c r="P15768" t="s">
        <v>20366</v>
      </c>
      <c r="Q15768" t="s">
        <v>24907</v>
      </c>
      <c r="S15768" t="s">
        <v>20368</v>
      </c>
    </row>
    <row r="15769" spans="1:19" hidden="1" x14ac:dyDescent="0.2">
      <c r="A15769">
        <v>3397</v>
      </c>
      <c r="B15769" t="s">
        <v>10301</v>
      </c>
      <c r="C15769" t="s">
        <v>105</v>
      </c>
      <c r="D15769">
        <v>3</v>
      </c>
      <c r="E15769">
        <v>25</v>
      </c>
      <c r="F15769" t="s">
        <v>24909</v>
      </c>
      <c r="G15769" t="s">
        <v>20371</v>
      </c>
      <c r="H15769" t="s">
        <v>46</v>
      </c>
      <c r="I15769" t="s">
        <v>9018</v>
      </c>
      <c r="K15769" t="e">
        <f>- Other values in A11  B31  B123  C23  D56  L37  P24  P25  S88  W32 and Y3</f>
        <v>#NAME?</v>
      </c>
      <c r="L15769" t="s">
        <v>10302</v>
      </c>
      <c r="M15769" t="s">
        <v>20365</v>
      </c>
      <c r="N15769">
        <v>8</v>
      </c>
      <c r="O15769" t="s">
        <v>24906</v>
      </c>
      <c r="P15769" t="s">
        <v>20366</v>
      </c>
      <c r="Q15769" t="s">
        <v>24907</v>
      </c>
      <c r="S15769" t="s">
        <v>20368</v>
      </c>
    </row>
    <row r="15770" spans="1:19" hidden="1" x14ac:dyDescent="0.2">
      <c r="A15770">
        <v>3397</v>
      </c>
      <c r="B15770" t="s">
        <v>10301</v>
      </c>
      <c r="C15770" t="s">
        <v>105</v>
      </c>
      <c r="D15770">
        <v>2.7</v>
      </c>
      <c r="E15770">
        <v>25</v>
      </c>
      <c r="F15770" t="s">
        <v>24910</v>
      </c>
      <c r="G15770" t="s">
        <v>55</v>
      </c>
      <c r="H15770" t="s">
        <v>46</v>
      </c>
      <c r="I15770" t="s">
        <v>24911</v>
      </c>
      <c r="K15770" t="e">
        <f>- Other values in A11  B31  B123  C23  D56  L37  P24  P25  S88  W32 and Y3</f>
        <v>#NAME?</v>
      </c>
      <c r="L15770" t="s">
        <v>10302</v>
      </c>
      <c r="M15770" t="s">
        <v>20365</v>
      </c>
      <c r="N15770">
        <v>8</v>
      </c>
      <c r="O15770" t="s">
        <v>24906</v>
      </c>
      <c r="P15770" t="s">
        <v>20366</v>
      </c>
      <c r="Q15770" t="s">
        <v>24907</v>
      </c>
      <c r="S15770" t="s">
        <v>20368</v>
      </c>
    </row>
    <row r="15771" spans="1:19" hidden="1" x14ac:dyDescent="0.2">
      <c r="A15771">
        <v>3397</v>
      </c>
      <c r="B15771" t="s">
        <v>10301</v>
      </c>
      <c r="C15771" t="s">
        <v>20452</v>
      </c>
      <c r="D15771">
        <v>13.9</v>
      </c>
      <c r="E15771">
        <v>25</v>
      </c>
      <c r="F15771" t="s">
        <v>24910</v>
      </c>
      <c r="G15771" t="s">
        <v>55</v>
      </c>
      <c r="H15771" t="s">
        <v>23</v>
      </c>
      <c r="I15771" t="s">
        <v>24911</v>
      </c>
      <c r="K15771" t="e">
        <f>- Other values in A11  B31  B123  C23  D56  L37  P24  P25  S88  W32 and Y3</f>
        <v>#NAME?</v>
      </c>
      <c r="L15771" t="s">
        <v>10302</v>
      </c>
      <c r="M15771" t="s">
        <v>20365</v>
      </c>
      <c r="N15771">
        <v>8</v>
      </c>
      <c r="O15771" t="s">
        <v>24906</v>
      </c>
      <c r="P15771" t="s">
        <v>20366</v>
      </c>
      <c r="Q15771" t="s">
        <v>24907</v>
      </c>
      <c r="S15771" t="s">
        <v>20368</v>
      </c>
    </row>
    <row r="15772" spans="1:19" hidden="1" x14ac:dyDescent="0.2">
      <c r="A15772">
        <v>3397</v>
      </c>
      <c r="B15772" t="s">
        <v>10301</v>
      </c>
      <c r="C15772" t="s">
        <v>105</v>
      </c>
      <c r="D15772">
        <v>2.4500000000000002</v>
      </c>
      <c r="E15772">
        <v>34.9</v>
      </c>
      <c r="F15772" t="s">
        <v>24910</v>
      </c>
      <c r="G15772" t="s">
        <v>55</v>
      </c>
      <c r="H15772" t="s">
        <v>46</v>
      </c>
      <c r="I15772" t="s">
        <v>24911</v>
      </c>
      <c r="K15772" t="e">
        <f>- Other values in A11  B31  B123  C23  D56  L37  P24  P25  S88  W32 and Y3</f>
        <v>#NAME?</v>
      </c>
      <c r="L15772" t="s">
        <v>10302</v>
      </c>
      <c r="M15772" t="s">
        <v>20365</v>
      </c>
      <c r="N15772">
        <v>8</v>
      </c>
      <c r="O15772" t="s">
        <v>24906</v>
      </c>
      <c r="P15772" t="s">
        <v>20366</v>
      </c>
      <c r="Q15772" t="s">
        <v>24907</v>
      </c>
      <c r="S15772" t="s">
        <v>20368</v>
      </c>
    </row>
    <row r="15773" spans="1:19" hidden="1" x14ac:dyDescent="0.2">
      <c r="A15773">
        <v>3397</v>
      </c>
      <c r="B15773" t="s">
        <v>10301</v>
      </c>
      <c r="C15773" t="s">
        <v>20452</v>
      </c>
      <c r="D15773">
        <v>13.4</v>
      </c>
      <c r="E15773">
        <v>34.9</v>
      </c>
      <c r="F15773" t="s">
        <v>24910</v>
      </c>
      <c r="G15773" t="s">
        <v>55</v>
      </c>
      <c r="H15773" t="s">
        <v>23</v>
      </c>
      <c r="I15773" t="s">
        <v>24911</v>
      </c>
      <c r="K15773" t="e">
        <f>- Other values in A11  B31  B123  C23  D56  L37  P24  P25  S88  W32 and Y3</f>
        <v>#NAME?</v>
      </c>
      <c r="L15773" t="s">
        <v>10302</v>
      </c>
      <c r="M15773" t="s">
        <v>20365</v>
      </c>
      <c r="N15773">
        <v>8</v>
      </c>
      <c r="O15773" t="s">
        <v>24906</v>
      </c>
      <c r="P15773" t="s">
        <v>20366</v>
      </c>
      <c r="Q15773" t="s">
        <v>24907</v>
      </c>
      <c r="S15773" t="s">
        <v>20368</v>
      </c>
    </row>
    <row r="15774" spans="1:19" x14ac:dyDescent="0.2">
      <c r="A15774">
        <v>3397</v>
      </c>
      <c r="B15774" t="s">
        <v>10301</v>
      </c>
      <c r="C15774" t="s">
        <v>105</v>
      </c>
      <c r="D15774">
        <v>2.97</v>
      </c>
      <c r="E15774">
        <v>25</v>
      </c>
      <c r="F15774" t="s">
        <v>1546</v>
      </c>
      <c r="G15774" t="s">
        <v>31</v>
      </c>
      <c r="H15774" t="s">
        <v>36</v>
      </c>
      <c r="I15774" t="s">
        <v>9582</v>
      </c>
      <c r="K15774" s="4" t="e">
        <f>- Other values in A11  B31  B123  C23  D56  L37  P24  P25  S88  W32 and Y3</f>
        <v>#NAME?</v>
      </c>
      <c r="L15774" t="s">
        <v>10302</v>
      </c>
      <c r="M15774" t="s">
        <v>20365</v>
      </c>
      <c r="N15774">
        <v>8</v>
      </c>
      <c r="O15774" t="s">
        <v>24906</v>
      </c>
      <c r="P15774" t="s">
        <v>20366</v>
      </c>
      <c r="Q15774" t="s">
        <v>24907</v>
      </c>
      <c r="S15774" t="s">
        <v>20368</v>
      </c>
    </row>
    <row r="15775" spans="1:19" hidden="1" x14ac:dyDescent="0.2">
      <c r="A15775">
        <v>3397</v>
      </c>
      <c r="B15775" t="s">
        <v>10301</v>
      </c>
      <c r="C15775" t="s">
        <v>20452</v>
      </c>
      <c r="D15775">
        <v>13.6</v>
      </c>
      <c r="E15775" t="s">
        <v>414</v>
      </c>
      <c r="F15775" t="s">
        <v>1546</v>
      </c>
      <c r="G15775" t="s">
        <v>4302</v>
      </c>
      <c r="H15775" t="s">
        <v>23</v>
      </c>
      <c r="I15775" t="s">
        <v>9582</v>
      </c>
      <c r="K15775" t="e">
        <f>- Other values in A11  B31  B123  C23  D56  L37  P24  P25  S88  W32 and Y3</f>
        <v>#NAME?</v>
      </c>
      <c r="L15775" t="s">
        <v>10302</v>
      </c>
      <c r="M15775" t="s">
        <v>20365</v>
      </c>
      <c r="N15775">
        <v>8</v>
      </c>
      <c r="O15775" t="s">
        <v>24906</v>
      </c>
      <c r="P15775" t="s">
        <v>20366</v>
      </c>
      <c r="Q15775" t="s">
        <v>24907</v>
      </c>
      <c r="S15775" t="s">
        <v>20368</v>
      </c>
    </row>
    <row r="15776" spans="1:19" hidden="1" x14ac:dyDescent="0.2">
      <c r="A15776">
        <v>3397</v>
      </c>
      <c r="B15776" t="s">
        <v>10301</v>
      </c>
      <c r="C15776" t="s">
        <v>105</v>
      </c>
      <c r="D15776">
        <v>2.98</v>
      </c>
      <c r="E15776">
        <v>20</v>
      </c>
      <c r="F15776" t="s">
        <v>23144</v>
      </c>
      <c r="G15776" t="s">
        <v>55</v>
      </c>
      <c r="H15776" t="s">
        <v>46</v>
      </c>
      <c r="I15776" t="s">
        <v>7264</v>
      </c>
      <c r="K15776" t="e">
        <f>- Other values in A11  B31  B123  C23  D56  L37  P24  P25  S88  W32 and Y3</f>
        <v>#NAME?</v>
      </c>
      <c r="L15776" t="s">
        <v>10302</v>
      </c>
      <c r="M15776" t="s">
        <v>20365</v>
      </c>
      <c r="N15776">
        <v>8</v>
      </c>
      <c r="O15776" t="s">
        <v>24906</v>
      </c>
      <c r="P15776" t="s">
        <v>20366</v>
      </c>
      <c r="Q15776" t="s">
        <v>24907</v>
      </c>
      <c r="S15776" t="s">
        <v>20368</v>
      </c>
    </row>
    <row r="15777" spans="1:19" hidden="1" x14ac:dyDescent="0.2">
      <c r="A15777">
        <v>3397</v>
      </c>
      <c r="B15777" t="s">
        <v>10301</v>
      </c>
      <c r="C15777" t="s">
        <v>20452</v>
      </c>
      <c r="D15777">
        <v>13.61</v>
      </c>
      <c r="E15777" t="s">
        <v>383</v>
      </c>
      <c r="F15777" t="s">
        <v>23144</v>
      </c>
      <c r="G15777" t="s">
        <v>4302</v>
      </c>
      <c r="H15777" t="s">
        <v>23</v>
      </c>
      <c r="I15777" t="s">
        <v>7264</v>
      </c>
      <c r="K15777" t="e">
        <f>- Other values in A11  B31  B123  C23  D56  L37  P24  P25  S88  W32 and Y3</f>
        <v>#NAME?</v>
      </c>
      <c r="L15777" t="s">
        <v>10302</v>
      </c>
      <c r="M15777" t="s">
        <v>20365</v>
      </c>
      <c r="N15777">
        <v>8</v>
      </c>
      <c r="O15777" t="s">
        <v>24906</v>
      </c>
      <c r="P15777" t="s">
        <v>20366</v>
      </c>
      <c r="Q15777" t="s">
        <v>24907</v>
      </c>
      <c r="S15777" t="s">
        <v>20368</v>
      </c>
    </row>
    <row r="15778" spans="1:19" hidden="1" x14ac:dyDescent="0.2">
      <c r="A15778">
        <v>3397</v>
      </c>
      <c r="B15778" t="s">
        <v>10301</v>
      </c>
      <c r="C15778" t="s">
        <v>105</v>
      </c>
      <c r="D15778">
        <v>3.15</v>
      </c>
      <c r="E15778">
        <v>25</v>
      </c>
      <c r="F15778" t="s">
        <v>10890</v>
      </c>
      <c r="G15778" t="s">
        <v>55</v>
      </c>
      <c r="H15778" t="s">
        <v>23</v>
      </c>
      <c r="I15778" t="s">
        <v>23729</v>
      </c>
      <c r="K15778" t="e">
        <f>- Other values in A11  B31  B123  C23  D56  L37  P24  P25  S88  W32 and Y3</f>
        <v>#NAME?</v>
      </c>
      <c r="L15778" t="s">
        <v>10302</v>
      </c>
      <c r="M15778" t="s">
        <v>20365</v>
      </c>
      <c r="N15778">
        <v>8</v>
      </c>
      <c r="O15778" t="s">
        <v>24906</v>
      </c>
      <c r="P15778" t="s">
        <v>20366</v>
      </c>
      <c r="Q15778" t="s">
        <v>24907</v>
      </c>
      <c r="S15778" t="s">
        <v>20368</v>
      </c>
    </row>
    <row r="15779" spans="1:19" hidden="1" x14ac:dyDescent="0.2">
      <c r="A15779">
        <v>3397</v>
      </c>
      <c r="B15779" t="s">
        <v>10301</v>
      </c>
      <c r="C15779" t="s">
        <v>20452</v>
      </c>
      <c r="D15779">
        <v>13.2</v>
      </c>
      <c r="E15779" t="s">
        <v>414</v>
      </c>
      <c r="F15779" t="s">
        <v>10890</v>
      </c>
      <c r="G15779" t="s">
        <v>31</v>
      </c>
      <c r="H15779" t="s">
        <v>23</v>
      </c>
      <c r="I15779" t="s">
        <v>23729</v>
      </c>
      <c r="K15779" t="e">
        <f>- Other values in A11  B31  B123  C23  D56  L37  P24  P25  S88  W32 and Y3</f>
        <v>#NAME?</v>
      </c>
      <c r="L15779" t="s">
        <v>10302</v>
      </c>
      <c r="M15779" t="s">
        <v>20365</v>
      </c>
      <c r="N15779">
        <v>8</v>
      </c>
      <c r="O15779" t="s">
        <v>24906</v>
      </c>
      <c r="P15779" t="s">
        <v>20366</v>
      </c>
      <c r="Q15779" t="s">
        <v>24907</v>
      </c>
      <c r="S15779" t="s">
        <v>20368</v>
      </c>
    </row>
    <row r="15780" spans="1:19" hidden="1" x14ac:dyDescent="0.2">
      <c r="A15780">
        <v>3397</v>
      </c>
      <c r="B15780" t="s">
        <v>10301</v>
      </c>
      <c r="C15780" t="s">
        <v>105</v>
      </c>
      <c r="D15780">
        <v>2.81</v>
      </c>
      <c r="E15780">
        <v>37</v>
      </c>
      <c r="F15780" t="s">
        <v>24912</v>
      </c>
      <c r="G15780" t="s">
        <v>55</v>
      </c>
      <c r="H15780" t="s">
        <v>46</v>
      </c>
      <c r="I15780" t="s">
        <v>6099</v>
      </c>
      <c r="K15780" t="e">
        <f>- Other values in A11  B31  B123  C23  D56  L37  P24  P25  S88  W32 and Y3</f>
        <v>#NAME?</v>
      </c>
      <c r="L15780" t="s">
        <v>10302</v>
      </c>
      <c r="M15780" t="s">
        <v>20365</v>
      </c>
      <c r="N15780">
        <v>8</v>
      </c>
      <c r="O15780" t="s">
        <v>24906</v>
      </c>
      <c r="P15780" t="s">
        <v>20366</v>
      </c>
      <c r="Q15780" t="s">
        <v>24907</v>
      </c>
      <c r="S15780" t="s">
        <v>20368</v>
      </c>
    </row>
    <row r="15781" spans="1:19" hidden="1" x14ac:dyDescent="0.2">
      <c r="A15781">
        <v>3397</v>
      </c>
      <c r="B15781" t="s">
        <v>10301</v>
      </c>
      <c r="C15781" t="s">
        <v>105</v>
      </c>
      <c r="D15781">
        <v>2.82</v>
      </c>
      <c r="E15781">
        <v>25</v>
      </c>
      <c r="F15781" t="s">
        <v>16937</v>
      </c>
      <c r="G15781" t="s">
        <v>55</v>
      </c>
      <c r="H15781" t="s">
        <v>46</v>
      </c>
      <c r="I15781" t="s">
        <v>6335</v>
      </c>
      <c r="K15781" t="e">
        <f>- Other values in A11  B31  B123  C23  D56  L37  P24  P25  S88  W32 and Y3</f>
        <v>#NAME?</v>
      </c>
      <c r="L15781" t="s">
        <v>10302</v>
      </c>
      <c r="M15781" t="s">
        <v>20365</v>
      </c>
      <c r="N15781">
        <v>8</v>
      </c>
      <c r="O15781" t="s">
        <v>24906</v>
      </c>
      <c r="P15781" t="s">
        <v>20366</v>
      </c>
      <c r="Q15781" t="s">
        <v>24907</v>
      </c>
      <c r="S15781" t="s">
        <v>20368</v>
      </c>
    </row>
    <row r="15782" spans="1:19" hidden="1" x14ac:dyDescent="0.2">
      <c r="A15782">
        <v>3397</v>
      </c>
      <c r="B15782" t="s">
        <v>10301</v>
      </c>
      <c r="C15782" t="s">
        <v>105</v>
      </c>
      <c r="D15782">
        <v>2.82</v>
      </c>
      <c r="E15782">
        <v>25</v>
      </c>
      <c r="F15782" t="s">
        <v>21582</v>
      </c>
      <c r="G15782" t="s">
        <v>55</v>
      </c>
      <c r="H15782" t="s">
        <v>46</v>
      </c>
      <c r="I15782" t="s">
        <v>18175</v>
      </c>
      <c r="K15782" t="e">
        <f>- Other values in A11  B31  B123  C23  D56  L37  P24  P25  S88  W32 and Y3</f>
        <v>#NAME?</v>
      </c>
      <c r="L15782" t="s">
        <v>10302</v>
      </c>
      <c r="M15782" t="s">
        <v>20365</v>
      </c>
      <c r="N15782">
        <v>8</v>
      </c>
      <c r="O15782" t="s">
        <v>24906</v>
      </c>
      <c r="P15782" t="s">
        <v>20366</v>
      </c>
      <c r="Q15782" t="s">
        <v>24907</v>
      </c>
      <c r="S15782" t="s">
        <v>20368</v>
      </c>
    </row>
    <row r="15783" spans="1:19" hidden="1" x14ac:dyDescent="0.2">
      <c r="A15783">
        <v>3397</v>
      </c>
      <c r="B15783" t="s">
        <v>10301</v>
      </c>
      <c r="C15783" t="s">
        <v>20381</v>
      </c>
      <c r="D15783">
        <v>3.01</v>
      </c>
      <c r="E15783">
        <v>25</v>
      </c>
      <c r="F15783" t="s">
        <v>21582</v>
      </c>
      <c r="G15783" t="s">
        <v>55</v>
      </c>
      <c r="H15783" t="s">
        <v>46</v>
      </c>
      <c r="I15783" t="s">
        <v>214</v>
      </c>
      <c r="K15783" t="e">
        <f>- Other values in A11  B31  B123  C23  D56  L37  P24  P25  S88  W32 and Y3</f>
        <v>#NAME?</v>
      </c>
      <c r="L15783" t="s">
        <v>10302</v>
      </c>
      <c r="M15783" t="s">
        <v>20365</v>
      </c>
      <c r="N15783">
        <v>8</v>
      </c>
      <c r="O15783" t="s">
        <v>24906</v>
      </c>
      <c r="P15783" t="s">
        <v>20366</v>
      </c>
      <c r="Q15783" t="s">
        <v>24907</v>
      </c>
      <c r="S15783" t="s">
        <v>20368</v>
      </c>
    </row>
    <row r="15784" spans="1:19" hidden="1" x14ac:dyDescent="0.2">
      <c r="A15784">
        <v>3397</v>
      </c>
      <c r="B15784" t="s">
        <v>10301</v>
      </c>
      <c r="C15784" t="s">
        <v>20381</v>
      </c>
      <c r="D15784">
        <v>3.57</v>
      </c>
      <c r="E15784" t="s">
        <v>414</v>
      </c>
      <c r="F15784" t="s">
        <v>21582</v>
      </c>
      <c r="G15784" t="s">
        <v>55</v>
      </c>
      <c r="H15784" t="s">
        <v>46</v>
      </c>
      <c r="I15784" t="s">
        <v>214</v>
      </c>
      <c r="K15784" t="e">
        <f>- Other values in A11  B31  B123  C23  D56  L37  P24  P25  S88  W32 and Y3</f>
        <v>#NAME?</v>
      </c>
      <c r="L15784" t="s">
        <v>10302</v>
      </c>
      <c r="M15784" t="s">
        <v>20365</v>
      </c>
      <c r="N15784">
        <v>8</v>
      </c>
      <c r="O15784" t="s">
        <v>24906</v>
      </c>
      <c r="P15784" t="s">
        <v>20366</v>
      </c>
      <c r="Q15784" t="s">
        <v>24907</v>
      </c>
      <c r="S15784" t="s">
        <v>20368</v>
      </c>
    </row>
    <row r="15785" spans="1:19" hidden="1" x14ac:dyDescent="0.2">
      <c r="A15785">
        <v>3397</v>
      </c>
      <c r="B15785" t="s">
        <v>10301</v>
      </c>
      <c r="C15785" t="s">
        <v>105</v>
      </c>
      <c r="D15785">
        <v>2.87</v>
      </c>
      <c r="E15785">
        <v>25</v>
      </c>
      <c r="F15785" s="1" t="s">
        <v>24913</v>
      </c>
      <c r="G15785" t="s">
        <v>20371</v>
      </c>
      <c r="H15785" t="s">
        <v>46</v>
      </c>
      <c r="I15785" t="s">
        <v>9018</v>
      </c>
      <c r="K15785" t="e">
        <f>- Other values in A11  B31  B123  C23  D56  L37  P24  P25  S88  W32 and Y3</f>
        <v>#NAME?</v>
      </c>
      <c r="L15785" t="s">
        <v>10302</v>
      </c>
      <c r="M15785" t="s">
        <v>20365</v>
      </c>
      <c r="N15785">
        <v>8</v>
      </c>
      <c r="O15785" t="s">
        <v>24906</v>
      </c>
      <c r="P15785" t="s">
        <v>20366</v>
      </c>
      <c r="Q15785" t="s">
        <v>24907</v>
      </c>
      <c r="R15785" t="s">
        <v>24914</v>
      </c>
      <c r="S15785" t="s">
        <v>20368</v>
      </c>
    </row>
    <row r="15786" spans="1:19" hidden="1" x14ac:dyDescent="0.2">
      <c r="A15786">
        <v>3397</v>
      </c>
      <c r="B15786" t="s">
        <v>10301</v>
      </c>
      <c r="C15786" t="s">
        <v>105</v>
      </c>
      <c r="D15786">
        <v>2.76</v>
      </c>
      <c r="E15786">
        <v>25</v>
      </c>
      <c r="F15786" s="1" t="s">
        <v>24915</v>
      </c>
      <c r="G15786" t="s">
        <v>20371</v>
      </c>
      <c r="H15786" t="s">
        <v>46</v>
      </c>
      <c r="I15786" t="s">
        <v>9018</v>
      </c>
      <c r="K15786" t="e">
        <f>- Other values in A11  B31  B123  C23  D56  L37  P24  P25  S88  W32 and Y3</f>
        <v>#NAME?</v>
      </c>
      <c r="L15786" t="s">
        <v>10302</v>
      </c>
      <c r="M15786" t="s">
        <v>20365</v>
      </c>
      <c r="N15786">
        <v>8</v>
      </c>
      <c r="O15786" t="s">
        <v>24906</v>
      </c>
      <c r="P15786" t="s">
        <v>20366</v>
      </c>
      <c r="Q15786" t="s">
        <v>24907</v>
      </c>
      <c r="R15786" t="s">
        <v>24916</v>
      </c>
      <c r="S15786" t="s">
        <v>20368</v>
      </c>
    </row>
    <row r="15787" spans="1:19" hidden="1" x14ac:dyDescent="0.2">
      <c r="A15787">
        <v>3397</v>
      </c>
      <c r="B15787" t="s">
        <v>10301</v>
      </c>
      <c r="C15787" t="s">
        <v>105</v>
      </c>
      <c r="D15787">
        <v>2.66</v>
      </c>
      <c r="E15787">
        <v>25</v>
      </c>
      <c r="F15787" s="1" t="s">
        <v>24917</v>
      </c>
      <c r="G15787" t="s">
        <v>20371</v>
      </c>
      <c r="H15787" t="s">
        <v>46</v>
      </c>
      <c r="I15787" t="s">
        <v>9018</v>
      </c>
      <c r="K15787" t="e">
        <f>- Other values in A11  B31  B123  C23  D56  L37  P24  P25  S88  W32 and Y3</f>
        <v>#NAME?</v>
      </c>
      <c r="L15787" t="s">
        <v>10302</v>
      </c>
      <c r="M15787" t="s">
        <v>20365</v>
      </c>
      <c r="N15787">
        <v>8</v>
      </c>
      <c r="O15787" t="s">
        <v>24906</v>
      </c>
      <c r="P15787" t="s">
        <v>20366</v>
      </c>
      <c r="Q15787" t="s">
        <v>24907</v>
      </c>
      <c r="R15787" t="s">
        <v>24918</v>
      </c>
      <c r="S15787" t="s">
        <v>20368</v>
      </c>
    </row>
    <row r="15788" spans="1:19" hidden="1" x14ac:dyDescent="0.2">
      <c r="A15788">
        <v>3398</v>
      </c>
      <c r="B15788" t="s">
        <v>10304</v>
      </c>
      <c r="C15788" t="s">
        <v>105</v>
      </c>
      <c r="D15788">
        <v>3.96</v>
      </c>
      <c r="E15788">
        <v>20</v>
      </c>
      <c r="F15788" t="s">
        <v>21294</v>
      </c>
      <c r="G15788" t="s">
        <v>55</v>
      </c>
      <c r="H15788" t="s">
        <v>46</v>
      </c>
      <c r="I15788" t="s">
        <v>1502</v>
      </c>
      <c r="K15788"/>
      <c r="L15788" t="s">
        <v>10305</v>
      </c>
      <c r="M15788" t="s">
        <v>20396</v>
      </c>
      <c r="N15788">
        <v>4</v>
      </c>
      <c r="P15788" t="s">
        <v>20366</v>
      </c>
      <c r="Q15788" t="s">
        <v>24919</v>
      </c>
      <c r="S15788" t="s">
        <v>20368</v>
      </c>
    </row>
    <row r="15789" spans="1:19" hidden="1" x14ac:dyDescent="0.2">
      <c r="A15789">
        <v>3398</v>
      </c>
      <c r="B15789" t="s">
        <v>10304</v>
      </c>
      <c r="C15789" t="s">
        <v>20452</v>
      </c>
      <c r="D15789">
        <v>9.61</v>
      </c>
      <c r="E15789">
        <v>20</v>
      </c>
      <c r="F15789" t="s">
        <v>21294</v>
      </c>
      <c r="G15789" t="s">
        <v>55</v>
      </c>
      <c r="H15789" t="s">
        <v>46</v>
      </c>
      <c r="I15789" t="s">
        <v>1502</v>
      </c>
      <c r="K15789"/>
      <c r="L15789" t="s">
        <v>10305</v>
      </c>
      <c r="M15789" t="s">
        <v>20396</v>
      </c>
      <c r="N15789">
        <v>4</v>
      </c>
      <c r="P15789" t="s">
        <v>20366</v>
      </c>
      <c r="Q15789" t="s">
        <v>24919</v>
      </c>
      <c r="S15789" t="s">
        <v>20368</v>
      </c>
    </row>
    <row r="15790" spans="1:19" hidden="1" x14ac:dyDescent="0.2">
      <c r="A15790">
        <v>3398</v>
      </c>
      <c r="B15790" t="s">
        <v>10304</v>
      </c>
      <c r="C15790" t="s">
        <v>105</v>
      </c>
      <c r="D15790">
        <v>4.3</v>
      </c>
      <c r="E15790">
        <v>25</v>
      </c>
      <c r="F15790" t="s">
        <v>1420</v>
      </c>
      <c r="G15790" t="s">
        <v>55</v>
      </c>
      <c r="H15790" t="s">
        <v>23</v>
      </c>
      <c r="I15790" t="s">
        <v>23729</v>
      </c>
      <c r="K15790"/>
      <c r="L15790" t="s">
        <v>10305</v>
      </c>
      <c r="M15790" t="s">
        <v>20396</v>
      </c>
      <c r="N15790">
        <v>4</v>
      </c>
      <c r="P15790" t="s">
        <v>20366</v>
      </c>
      <c r="Q15790" t="s">
        <v>24919</v>
      </c>
      <c r="S15790" t="s">
        <v>20368</v>
      </c>
    </row>
    <row r="15791" spans="1:19" hidden="1" x14ac:dyDescent="0.2">
      <c r="A15791">
        <v>3398</v>
      </c>
      <c r="B15791" t="s">
        <v>10304</v>
      </c>
      <c r="C15791" t="s">
        <v>20452</v>
      </c>
      <c r="D15791">
        <v>10.25</v>
      </c>
      <c r="E15791">
        <v>25</v>
      </c>
      <c r="F15791" t="s">
        <v>1420</v>
      </c>
      <c r="G15791" t="s">
        <v>55</v>
      </c>
      <c r="H15791" t="s">
        <v>23</v>
      </c>
      <c r="I15791" t="s">
        <v>23729</v>
      </c>
      <c r="K15791"/>
      <c r="L15791" t="s">
        <v>10305</v>
      </c>
      <c r="M15791" t="s">
        <v>20396</v>
      </c>
      <c r="N15791">
        <v>4</v>
      </c>
      <c r="P15791" t="s">
        <v>20366</v>
      </c>
      <c r="Q15791" t="s">
        <v>24919</v>
      </c>
      <c r="S15791" t="s">
        <v>20368</v>
      </c>
    </row>
    <row r="15792" spans="1:19" hidden="1" x14ac:dyDescent="0.2">
      <c r="A15792">
        <v>3398</v>
      </c>
      <c r="B15792" t="s">
        <v>10304</v>
      </c>
      <c r="C15792" t="s">
        <v>105</v>
      </c>
      <c r="D15792">
        <v>4.08</v>
      </c>
      <c r="E15792">
        <v>25</v>
      </c>
      <c r="F15792" t="s">
        <v>24920</v>
      </c>
      <c r="G15792" t="s">
        <v>2474</v>
      </c>
      <c r="H15792" t="s">
        <v>46</v>
      </c>
      <c r="I15792" t="s">
        <v>7148</v>
      </c>
      <c r="K15792"/>
      <c r="L15792" t="s">
        <v>10305</v>
      </c>
      <c r="M15792" t="s">
        <v>20396</v>
      </c>
      <c r="N15792">
        <v>4</v>
      </c>
      <c r="P15792" t="s">
        <v>20366</v>
      </c>
      <c r="Q15792" t="s">
        <v>24919</v>
      </c>
      <c r="S15792" t="s">
        <v>20368</v>
      </c>
    </row>
    <row r="15793" spans="1:19" hidden="1" x14ac:dyDescent="0.2">
      <c r="A15793">
        <v>3398</v>
      </c>
      <c r="B15793" t="s">
        <v>10304</v>
      </c>
      <c r="C15793" t="s">
        <v>20452</v>
      </c>
      <c r="D15793">
        <v>9.98</v>
      </c>
      <c r="E15793">
        <v>25</v>
      </c>
      <c r="F15793" t="s">
        <v>24920</v>
      </c>
      <c r="G15793" t="s">
        <v>31</v>
      </c>
      <c r="H15793" t="s">
        <v>46</v>
      </c>
      <c r="I15793" t="s">
        <v>24921</v>
      </c>
      <c r="K15793"/>
      <c r="L15793" t="s">
        <v>10305</v>
      </c>
      <c r="M15793" t="s">
        <v>20396</v>
      </c>
      <c r="N15793">
        <v>4</v>
      </c>
      <c r="P15793" t="s">
        <v>20366</v>
      </c>
      <c r="Q15793" t="s">
        <v>24919</v>
      </c>
      <c r="S15793" t="s">
        <v>20368</v>
      </c>
    </row>
    <row r="15794" spans="1:19" hidden="1" x14ac:dyDescent="0.2">
      <c r="A15794">
        <v>3398</v>
      </c>
      <c r="B15794" t="s">
        <v>10304</v>
      </c>
      <c r="C15794" t="s">
        <v>20452</v>
      </c>
      <c r="D15794">
        <v>9.73</v>
      </c>
      <c r="E15794">
        <v>25</v>
      </c>
      <c r="F15794" t="s">
        <v>20587</v>
      </c>
      <c r="G15794" t="s">
        <v>55</v>
      </c>
      <c r="H15794" t="s">
        <v>46</v>
      </c>
      <c r="I15794" t="s">
        <v>5864</v>
      </c>
      <c r="K15794"/>
      <c r="L15794" t="s">
        <v>10305</v>
      </c>
      <c r="M15794" t="s">
        <v>20396</v>
      </c>
      <c r="N15794">
        <v>4</v>
      </c>
      <c r="P15794" t="s">
        <v>20366</v>
      </c>
      <c r="Q15794" t="s">
        <v>24919</v>
      </c>
      <c r="S15794" t="s">
        <v>20368</v>
      </c>
    </row>
    <row r="15795" spans="1:19" hidden="1" x14ac:dyDescent="0.2">
      <c r="A15795">
        <v>3399</v>
      </c>
      <c r="B15795" t="s">
        <v>10307</v>
      </c>
      <c r="C15795" t="s">
        <v>105</v>
      </c>
      <c r="D15795">
        <v>4.67</v>
      </c>
      <c r="E15795">
        <v>25</v>
      </c>
      <c r="F15795" t="s">
        <v>24922</v>
      </c>
      <c r="G15795" t="s">
        <v>24923</v>
      </c>
      <c r="H15795" t="s">
        <v>46</v>
      </c>
      <c r="I15795" t="s">
        <v>1975</v>
      </c>
      <c r="J15795" t="s">
        <v>21969</v>
      </c>
      <c r="K15795" t="e">
        <f>- Other values in A1 and E20</f>
        <v>#NAME?</v>
      </c>
      <c r="L15795" t="s">
        <v>10308</v>
      </c>
      <c r="M15795" t="s">
        <v>20396</v>
      </c>
      <c r="N15795">
        <v>4</v>
      </c>
      <c r="P15795" t="s">
        <v>20366</v>
      </c>
      <c r="Q15795" t="s">
        <v>24924</v>
      </c>
      <c r="S15795" t="s">
        <v>20368</v>
      </c>
    </row>
    <row r="15796" spans="1:19" hidden="1" x14ac:dyDescent="0.2">
      <c r="A15796">
        <v>3399</v>
      </c>
      <c r="B15796" t="s">
        <v>10307</v>
      </c>
      <c r="C15796" t="s">
        <v>20452</v>
      </c>
      <c r="D15796">
        <v>9.3699999999999992</v>
      </c>
      <c r="E15796">
        <v>25</v>
      </c>
      <c r="F15796" t="s">
        <v>24922</v>
      </c>
      <c r="G15796" t="s">
        <v>24923</v>
      </c>
      <c r="H15796" t="s">
        <v>46</v>
      </c>
      <c r="I15796" t="s">
        <v>1975</v>
      </c>
      <c r="J15796" t="s">
        <v>21969</v>
      </c>
      <c r="K15796" t="e">
        <f>- Other values in A1 and E20</f>
        <v>#NAME?</v>
      </c>
      <c r="L15796" t="s">
        <v>10308</v>
      </c>
      <c r="M15796" t="s">
        <v>20396</v>
      </c>
      <c r="N15796">
        <v>4</v>
      </c>
      <c r="P15796" t="s">
        <v>20366</v>
      </c>
      <c r="Q15796" t="s">
        <v>24924</v>
      </c>
      <c r="S15796" t="s">
        <v>20368</v>
      </c>
    </row>
    <row r="15797" spans="1:19" hidden="1" x14ac:dyDescent="0.2">
      <c r="A15797">
        <v>3399</v>
      </c>
      <c r="B15797" t="s">
        <v>10307</v>
      </c>
      <c r="C15797" t="s">
        <v>105</v>
      </c>
      <c r="D15797">
        <v>4.5999999999999996</v>
      </c>
      <c r="E15797">
        <v>1</v>
      </c>
      <c r="F15797" t="s">
        <v>22441</v>
      </c>
      <c r="G15797" t="s">
        <v>31</v>
      </c>
      <c r="H15797" t="s">
        <v>46</v>
      </c>
      <c r="I15797" t="s">
        <v>13621</v>
      </c>
      <c r="J15797" t="s">
        <v>43</v>
      </c>
      <c r="K15797" t="e">
        <f>- Other values in A1 and E20</f>
        <v>#NAME?</v>
      </c>
      <c r="L15797" t="s">
        <v>10308</v>
      </c>
      <c r="M15797" t="s">
        <v>20396</v>
      </c>
      <c r="N15797">
        <v>4</v>
      </c>
      <c r="P15797" t="s">
        <v>20366</v>
      </c>
      <c r="Q15797" t="s">
        <v>24924</v>
      </c>
      <c r="S15797" t="s">
        <v>20368</v>
      </c>
    </row>
    <row r="15798" spans="1:19" hidden="1" x14ac:dyDescent="0.2">
      <c r="A15798">
        <v>3399</v>
      </c>
      <c r="B15798" t="s">
        <v>10307</v>
      </c>
      <c r="C15798" t="s">
        <v>20452</v>
      </c>
      <c r="D15798">
        <v>9.39</v>
      </c>
      <c r="E15798">
        <v>1</v>
      </c>
      <c r="F15798" t="s">
        <v>22441</v>
      </c>
      <c r="G15798" t="s">
        <v>31</v>
      </c>
      <c r="H15798" t="s">
        <v>46</v>
      </c>
      <c r="I15798" t="s">
        <v>13621</v>
      </c>
      <c r="J15798" t="s">
        <v>43</v>
      </c>
      <c r="K15798" t="e">
        <f>- Other values in A1 and E20</f>
        <v>#NAME?</v>
      </c>
      <c r="L15798" t="s">
        <v>10308</v>
      </c>
      <c r="M15798" t="s">
        <v>20396</v>
      </c>
      <c r="N15798">
        <v>4</v>
      </c>
      <c r="P15798" t="s">
        <v>20366</v>
      </c>
      <c r="Q15798" t="s">
        <v>24924</v>
      </c>
      <c r="S15798" t="s">
        <v>20368</v>
      </c>
    </row>
    <row r="15799" spans="1:19" hidden="1" x14ac:dyDescent="0.2">
      <c r="A15799">
        <v>3399</v>
      </c>
      <c r="B15799" t="s">
        <v>10307</v>
      </c>
      <c r="C15799" t="s">
        <v>105</v>
      </c>
      <c r="D15799">
        <v>4.5</v>
      </c>
      <c r="E15799">
        <v>25</v>
      </c>
      <c r="F15799" t="s">
        <v>22441</v>
      </c>
      <c r="G15799" t="s">
        <v>31</v>
      </c>
      <c r="H15799" t="s">
        <v>46</v>
      </c>
      <c r="I15799" t="s">
        <v>13621</v>
      </c>
      <c r="J15799" t="s">
        <v>43</v>
      </c>
      <c r="K15799" t="e">
        <f>- Other values in A1 and E20</f>
        <v>#NAME?</v>
      </c>
      <c r="L15799" t="s">
        <v>10308</v>
      </c>
      <c r="M15799" t="s">
        <v>20396</v>
      </c>
      <c r="N15799">
        <v>4</v>
      </c>
      <c r="P15799" t="s">
        <v>20366</v>
      </c>
      <c r="Q15799" t="s">
        <v>24924</v>
      </c>
      <c r="S15799" t="s">
        <v>20368</v>
      </c>
    </row>
    <row r="15800" spans="1:19" hidden="1" x14ac:dyDescent="0.2">
      <c r="A15800">
        <v>3399</v>
      </c>
      <c r="B15800" t="s">
        <v>10307</v>
      </c>
      <c r="C15800" t="s">
        <v>20452</v>
      </c>
      <c r="D15800">
        <v>9.11</v>
      </c>
      <c r="E15800">
        <v>25</v>
      </c>
      <c r="F15800" t="s">
        <v>22441</v>
      </c>
      <c r="G15800" t="s">
        <v>31</v>
      </c>
      <c r="H15800" t="s">
        <v>46</v>
      </c>
      <c r="I15800" t="s">
        <v>13621</v>
      </c>
      <c r="J15800" t="s">
        <v>43</v>
      </c>
      <c r="K15800" t="e">
        <f>- Other values in A1 and E20</f>
        <v>#NAME?</v>
      </c>
      <c r="L15800" t="s">
        <v>10308</v>
      </c>
      <c r="M15800" t="s">
        <v>20396</v>
      </c>
      <c r="N15800">
        <v>4</v>
      </c>
      <c r="P15800" t="s">
        <v>20366</v>
      </c>
      <c r="Q15800" t="s">
        <v>24924</v>
      </c>
      <c r="S15800" t="s">
        <v>20368</v>
      </c>
    </row>
    <row r="15801" spans="1:19" hidden="1" x14ac:dyDescent="0.2">
      <c r="A15801">
        <v>3399</v>
      </c>
      <c r="B15801" t="s">
        <v>10307</v>
      </c>
      <c r="C15801" t="s">
        <v>105</v>
      </c>
      <c r="D15801">
        <v>4.42</v>
      </c>
      <c r="E15801">
        <v>45</v>
      </c>
      <c r="F15801" t="s">
        <v>22441</v>
      </c>
      <c r="G15801" t="s">
        <v>31</v>
      </c>
      <c r="H15801" t="s">
        <v>46</v>
      </c>
      <c r="I15801" t="s">
        <v>13621</v>
      </c>
      <c r="J15801" t="s">
        <v>43</v>
      </c>
      <c r="K15801" t="e">
        <f>- Other values in A1 and E20</f>
        <v>#NAME?</v>
      </c>
      <c r="L15801" t="s">
        <v>10308</v>
      </c>
      <c r="M15801" t="s">
        <v>20396</v>
      </c>
      <c r="N15801">
        <v>4</v>
      </c>
      <c r="P15801" t="s">
        <v>20366</v>
      </c>
      <c r="Q15801" t="s">
        <v>24924</v>
      </c>
      <c r="S15801" t="s">
        <v>20368</v>
      </c>
    </row>
    <row r="15802" spans="1:19" hidden="1" x14ac:dyDescent="0.2">
      <c r="A15802">
        <v>3399</v>
      </c>
      <c r="B15802" t="s">
        <v>10307</v>
      </c>
      <c r="C15802" t="s">
        <v>20452</v>
      </c>
      <c r="D15802">
        <v>9.02</v>
      </c>
      <c r="E15802">
        <v>45</v>
      </c>
      <c r="F15802" t="s">
        <v>22441</v>
      </c>
      <c r="G15802" t="s">
        <v>31</v>
      </c>
      <c r="H15802" t="s">
        <v>46</v>
      </c>
      <c r="I15802" t="s">
        <v>13621</v>
      </c>
      <c r="J15802" t="s">
        <v>43</v>
      </c>
      <c r="K15802" t="e">
        <f>- Other values in A1 and E20</f>
        <v>#NAME?</v>
      </c>
      <c r="L15802" t="s">
        <v>10308</v>
      </c>
      <c r="M15802" t="s">
        <v>20396</v>
      </c>
      <c r="N15802">
        <v>4</v>
      </c>
      <c r="P15802" t="s">
        <v>20366</v>
      </c>
      <c r="Q15802" t="s">
        <v>24924</v>
      </c>
      <c r="S15802" t="s">
        <v>20368</v>
      </c>
    </row>
    <row r="15803" spans="1:19" hidden="1" x14ac:dyDescent="0.2">
      <c r="A15803">
        <v>3399</v>
      </c>
      <c r="B15803" t="s">
        <v>10307</v>
      </c>
      <c r="C15803" t="s">
        <v>105</v>
      </c>
      <c r="D15803">
        <v>4.3600000000000003</v>
      </c>
      <c r="E15803">
        <v>20</v>
      </c>
      <c r="F15803" t="s">
        <v>21294</v>
      </c>
      <c r="G15803" t="s">
        <v>55</v>
      </c>
      <c r="H15803" t="s">
        <v>46</v>
      </c>
      <c r="I15803" t="s">
        <v>1502</v>
      </c>
      <c r="K15803" t="e">
        <f>- Other values in A1 and E20</f>
        <v>#NAME?</v>
      </c>
      <c r="L15803" t="s">
        <v>10308</v>
      </c>
      <c r="M15803" t="s">
        <v>20396</v>
      </c>
      <c r="N15803">
        <v>4</v>
      </c>
      <c r="P15803" t="s">
        <v>20366</v>
      </c>
      <c r="Q15803" t="s">
        <v>24924</v>
      </c>
      <c r="S15803" t="s">
        <v>20368</v>
      </c>
    </row>
    <row r="15804" spans="1:19" hidden="1" x14ac:dyDescent="0.2">
      <c r="A15804">
        <v>3399</v>
      </c>
      <c r="B15804" t="s">
        <v>10307</v>
      </c>
      <c r="C15804" t="s">
        <v>20452</v>
      </c>
      <c r="D15804">
        <v>8.99</v>
      </c>
      <c r="E15804">
        <v>20</v>
      </c>
      <c r="F15804" t="s">
        <v>21294</v>
      </c>
      <c r="G15804" t="s">
        <v>55</v>
      </c>
      <c r="H15804" t="s">
        <v>46</v>
      </c>
      <c r="I15804" t="s">
        <v>1502</v>
      </c>
      <c r="K15804" t="e">
        <f>- Other values in A1 and E20</f>
        <v>#NAME?</v>
      </c>
      <c r="L15804" t="s">
        <v>10308</v>
      </c>
      <c r="M15804" t="s">
        <v>20396</v>
      </c>
      <c r="N15804">
        <v>4</v>
      </c>
      <c r="P15804" t="s">
        <v>20366</v>
      </c>
      <c r="Q15804" t="s">
        <v>24924</v>
      </c>
      <c r="S15804" t="s">
        <v>20368</v>
      </c>
    </row>
    <row r="15805" spans="1:19" hidden="1" x14ac:dyDescent="0.2">
      <c r="A15805">
        <v>3399</v>
      </c>
      <c r="B15805" t="s">
        <v>10307</v>
      </c>
      <c r="C15805" t="s">
        <v>105</v>
      </c>
      <c r="D15805">
        <v>4.53</v>
      </c>
      <c r="E15805">
        <v>25</v>
      </c>
      <c r="F15805" t="s">
        <v>24925</v>
      </c>
      <c r="G15805" t="s">
        <v>2474</v>
      </c>
      <c r="H15805" t="s">
        <v>46</v>
      </c>
      <c r="I15805" t="s">
        <v>7148</v>
      </c>
      <c r="K15805" t="e">
        <f>- Other values in A1 and E20</f>
        <v>#NAME?</v>
      </c>
      <c r="L15805" t="s">
        <v>10308</v>
      </c>
      <c r="M15805" t="s">
        <v>20396</v>
      </c>
      <c r="N15805">
        <v>4</v>
      </c>
      <c r="P15805" t="s">
        <v>20366</v>
      </c>
      <c r="Q15805" t="s">
        <v>24924</v>
      </c>
      <c r="S15805" t="s">
        <v>20368</v>
      </c>
    </row>
    <row r="15806" spans="1:19" hidden="1" x14ac:dyDescent="0.2">
      <c r="A15806">
        <v>3399</v>
      </c>
      <c r="B15806" t="s">
        <v>10307</v>
      </c>
      <c r="C15806" t="s">
        <v>20452</v>
      </c>
      <c r="D15806">
        <v>9.32</v>
      </c>
      <c r="E15806">
        <v>25</v>
      </c>
      <c r="F15806" t="s">
        <v>22459</v>
      </c>
      <c r="G15806" t="s">
        <v>55</v>
      </c>
      <c r="H15806" t="s">
        <v>46</v>
      </c>
      <c r="I15806" t="s">
        <v>5523</v>
      </c>
      <c r="K15806" t="e">
        <f>- Other values in A1 and E20</f>
        <v>#NAME?</v>
      </c>
      <c r="L15806" t="s">
        <v>10308</v>
      </c>
      <c r="M15806" t="s">
        <v>20396</v>
      </c>
      <c r="N15806">
        <v>4</v>
      </c>
      <c r="P15806" t="s">
        <v>20366</v>
      </c>
      <c r="Q15806" t="s">
        <v>24924</v>
      </c>
      <c r="S15806" t="s">
        <v>20368</v>
      </c>
    </row>
    <row r="15807" spans="1:19" hidden="1" x14ac:dyDescent="0.2">
      <c r="A15807">
        <v>3399</v>
      </c>
      <c r="B15807" t="s">
        <v>10307</v>
      </c>
      <c r="C15807" t="s">
        <v>20452</v>
      </c>
      <c r="D15807">
        <v>9.39</v>
      </c>
      <c r="E15807">
        <v>25</v>
      </c>
      <c r="F15807" t="s">
        <v>22459</v>
      </c>
      <c r="G15807" t="s">
        <v>31</v>
      </c>
      <c r="H15807" t="s">
        <v>46</v>
      </c>
      <c r="I15807" t="s">
        <v>24858</v>
      </c>
      <c r="K15807" t="e">
        <f>- Other values in A1 and E20</f>
        <v>#NAME?</v>
      </c>
      <c r="L15807" t="s">
        <v>10308</v>
      </c>
      <c r="M15807" t="s">
        <v>20396</v>
      </c>
      <c r="N15807">
        <v>4</v>
      </c>
      <c r="P15807" t="s">
        <v>20366</v>
      </c>
      <c r="Q15807" t="s">
        <v>24924</v>
      </c>
      <c r="S15807" t="s">
        <v>20368</v>
      </c>
    </row>
    <row r="15808" spans="1:19" hidden="1" x14ac:dyDescent="0.2">
      <c r="A15808">
        <v>3400</v>
      </c>
      <c r="B15808" t="s">
        <v>24926</v>
      </c>
      <c r="C15808" t="s">
        <v>105</v>
      </c>
      <c r="D15808">
        <v>4.04</v>
      </c>
      <c r="E15808">
        <v>20</v>
      </c>
      <c r="F15808" t="s">
        <v>22129</v>
      </c>
      <c r="G15808" t="s">
        <v>31</v>
      </c>
      <c r="H15808" t="s">
        <v>23</v>
      </c>
      <c r="I15808" t="s">
        <v>24927</v>
      </c>
      <c r="K15808"/>
      <c r="L15808" t="s">
        <v>24928</v>
      </c>
      <c r="M15808" t="s">
        <v>26</v>
      </c>
      <c r="N15808">
        <v>2</v>
      </c>
      <c r="P15808" t="s">
        <v>20366</v>
      </c>
      <c r="Q15808" t="s">
        <v>24929</v>
      </c>
      <c r="S15808" t="s">
        <v>20368</v>
      </c>
    </row>
    <row r="15809" spans="1:19" hidden="1" x14ac:dyDescent="0.2">
      <c r="A15809">
        <v>3401</v>
      </c>
      <c r="B15809" t="s">
        <v>24930</v>
      </c>
      <c r="C15809" t="s">
        <v>105</v>
      </c>
      <c r="D15809">
        <v>6.72</v>
      </c>
      <c r="E15809">
        <v>25</v>
      </c>
      <c r="G15809" t="s">
        <v>55</v>
      </c>
      <c r="H15809" t="s">
        <v>23</v>
      </c>
      <c r="I15809" t="s">
        <v>24931</v>
      </c>
      <c r="K15809"/>
      <c r="L15809" t="s">
        <v>24932</v>
      </c>
      <c r="M15809" t="s">
        <v>20396</v>
      </c>
      <c r="N15809">
        <v>4</v>
      </c>
      <c r="P15809" t="s">
        <v>20366</v>
      </c>
      <c r="Q15809" t="s">
        <v>24933</v>
      </c>
      <c r="S15809" t="s">
        <v>20368</v>
      </c>
    </row>
    <row r="15810" spans="1:19" hidden="1" x14ac:dyDescent="0.2">
      <c r="A15810">
        <v>3401</v>
      </c>
      <c r="B15810" t="s">
        <v>24930</v>
      </c>
      <c r="C15810" t="s">
        <v>20452</v>
      </c>
      <c r="D15810">
        <v>11.52</v>
      </c>
      <c r="E15810">
        <v>25</v>
      </c>
      <c r="G15810" t="s">
        <v>55</v>
      </c>
      <c r="H15810" t="s">
        <v>23</v>
      </c>
      <c r="I15810" t="s">
        <v>24931</v>
      </c>
      <c r="K15810"/>
      <c r="L15810" t="s">
        <v>24932</v>
      </c>
      <c r="M15810" t="s">
        <v>20396</v>
      </c>
      <c r="N15810">
        <v>4</v>
      </c>
      <c r="P15810" t="s">
        <v>20366</v>
      </c>
      <c r="Q15810" t="s">
        <v>24933</v>
      </c>
      <c r="S15810" t="s">
        <v>20368</v>
      </c>
    </row>
    <row r="15811" spans="1:19" hidden="1" x14ac:dyDescent="0.2">
      <c r="A15811">
        <v>3402</v>
      </c>
      <c r="B15811" t="s">
        <v>24934</v>
      </c>
      <c r="C15811" t="s">
        <v>105</v>
      </c>
      <c r="D15811">
        <v>5.76</v>
      </c>
      <c r="E15811">
        <v>25</v>
      </c>
      <c r="G15811" t="s">
        <v>55</v>
      </c>
      <c r="H15811" t="s">
        <v>23</v>
      </c>
      <c r="I15811" t="s">
        <v>24931</v>
      </c>
      <c r="K15811"/>
      <c r="L15811" t="s">
        <v>24935</v>
      </c>
      <c r="M15811" t="s">
        <v>26</v>
      </c>
      <c r="N15811">
        <v>2</v>
      </c>
      <c r="P15811" t="s">
        <v>20366</v>
      </c>
      <c r="Q15811" t="s">
        <v>24936</v>
      </c>
      <c r="S15811" t="s">
        <v>20368</v>
      </c>
    </row>
    <row r="15812" spans="1:19" hidden="1" x14ac:dyDescent="0.2">
      <c r="A15812">
        <v>3402</v>
      </c>
      <c r="B15812" t="s">
        <v>24934</v>
      </c>
      <c r="C15812" t="s">
        <v>20452</v>
      </c>
      <c r="D15812">
        <v>9.52</v>
      </c>
      <c r="E15812">
        <v>25</v>
      </c>
      <c r="G15812" t="s">
        <v>55</v>
      </c>
      <c r="H15812" t="s">
        <v>23</v>
      </c>
      <c r="I15812" t="s">
        <v>24931</v>
      </c>
      <c r="K15812"/>
      <c r="L15812" t="s">
        <v>24935</v>
      </c>
      <c r="M15812" t="s">
        <v>26</v>
      </c>
      <c r="N15812">
        <v>2</v>
      </c>
      <c r="P15812" t="s">
        <v>20366</v>
      </c>
      <c r="Q15812" t="s">
        <v>24936</v>
      </c>
      <c r="S15812" t="s">
        <v>20368</v>
      </c>
    </row>
    <row r="15813" spans="1:19" x14ac:dyDescent="0.2">
      <c r="A15813">
        <v>3404</v>
      </c>
      <c r="B15813" t="s">
        <v>24937</v>
      </c>
      <c r="C15813" t="s">
        <v>105</v>
      </c>
      <c r="D15813">
        <v>2.9140000000000001</v>
      </c>
      <c r="E15813">
        <v>25</v>
      </c>
      <c r="F15813" t="s">
        <v>24938</v>
      </c>
      <c r="G15813" t="s">
        <v>24939</v>
      </c>
      <c r="H15813" t="s">
        <v>36</v>
      </c>
      <c r="I15813" t="s">
        <v>24940</v>
      </c>
      <c r="L15813" t="s">
        <v>24941</v>
      </c>
      <c r="M15813" t="s">
        <v>20396</v>
      </c>
      <c r="N15813">
        <v>4</v>
      </c>
      <c r="P15813" t="s">
        <v>20366</v>
      </c>
      <c r="Q15813" t="s">
        <v>24942</v>
      </c>
      <c r="S15813" t="s">
        <v>20368</v>
      </c>
    </row>
    <row r="15814" spans="1:19" hidden="1" x14ac:dyDescent="0.2">
      <c r="A15814">
        <v>3405</v>
      </c>
      <c r="B15814" t="s">
        <v>24943</v>
      </c>
      <c r="C15814" t="s">
        <v>105</v>
      </c>
      <c r="D15814">
        <v>3.11</v>
      </c>
      <c r="E15814">
        <v>25</v>
      </c>
      <c r="F15814" t="s">
        <v>24944</v>
      </c>
      <c r="G15814" t="s">
        <v>23105</v>
      </c>
      <c r="H15814" t="s">
        <v>46</v>
      </c>
      <c r="I15814" t="s">
        <v>24945</v>
      </c>
      <c r="K15814" t="e">
        <f>- Other values in D56 and R14</f>
        <v>#NAME?</v>
      </c>
      <c r="L15814" t="s">
        <v>24946</v>
      </c>
      <c r="M15814" t="s">
        <v>20396</v>
      </c>
      <c r="N15814">
        <v>4</v>
      </c>
      <c r="P15814" t="s">
        <v>20366</v>
      </c>
      <c r="Q15814" t="s">
        <v>24947</v>
      </c>
      <c r="S15814" t="s">
        <v>20368</v>
      </c>
    </row>
    <row r="15815" spans="1:19" hidden="1" x14ac:dyDescent="0.2">
      <c r="A15815">
        <v>3405</v>
      </c>
      <c r="B15815" t="s">
        <v>24943</v>
      </c>
      <c r="C15815" t="s">
        <v>20452</v>
      </c>
      <c r="D15815">
        <v>8.5500000000000007</v>
      </c>
      <c r="E15815">
        <v>25</v>
      </c>
      <c r="F15815" t="s">
        <v>24944</v>
      </c>
      <c r="G15815" t="s">
        <v>23105</v>
      </c>
      <c r="H15815" t="s">
        <v>46</v>
      </c>
      <c r="I15815" t="s">
        <v>24945</v>
      </c>
      <c r="K15815" t="e">
        <f>- Other values in D56 and R14</f>
        <v>#NAME?</v>
      </c>
      <c r="L15815" t="s">
        <v>24946</v>
      </c>
      <c r="M15815" t="s">
        <v>20396</v>
      </c>
      <c r="N15815">
        <v>4</v>
      </c>
      <c r="P15815" t="s">
        <v>20366</v>
      </c>
      <c r="Q15815" t="s">
        <v>24947</v>
      </c>
      <c r="S15815" t="s">
        <v>20368</v>
      </c>
    </row>
    <row r="15816" spans="1:19" hidden="1" x14ac:dyDescent="0.2">
      <c r="A15816">
        <v>3405</v>
      </c>
      <c r="B15816" t="s">
        <v>24943</v>
      </c>
      <c r="C15816" t="s">
        <v>20441</v>
      </c>
      <c r="D15816">
        <v>14</v>
      </c>
      <c r="E15816" t="s">
        <v>414</v>
      </c>
      <c r="F15816" t="s">
        <v>24944</v>
      </c>
      <c r="G15816" t="s">
        <v>4302</v>
      </c>
      <c r="H15816" t="s">
        <v>23</v>
      </c>
      <c r="I15816" t="s">
        <v>24945</v>
      </c>
      <c r="K15816" t="e">
        <f>- Other values in D56 and R14</f>
        <v>#NAME?</v>
      </c>
      <c r="L15816" t="s">
        <v>24946</v>
      </c>
      <c r="M15816" t="s">
        <v>20396</v>
      </c>
      <c r="N15816">
        <v>4</v>
      </c>
      <c r="P15816" t="s">
        <v>20366</v>
      </c>
      <c r="Q15816" t="s">
        <v>24947</v>
      </c>
      <c r="S15816" t="s">
        <v>20368</v>
      </c>
    </row>
    <row r="15817" spans="1:19" hidden="1" x14ac:dyDescent="0.2">
      <c r="A15817">
        <v>3405</v>
      </c>
      <c r="B15817" t="s">
        <v>24943</v>
      </c>
      <c r="C15817" t="s">
        <v>105</v>
      </c>
      <c r="D15817">
        <v>3.3</v>
      </c>
      <c r="E15817">
        <v>25</v>
      </c>
      <c r="F15817" t="s">
        <v>24944</v>
      </c>
      <c r="G15817" t="s">
        <v>31</v>
      </c>
      <c r="H15817" t="s">
        <v>46</v>
      </c>
      <c r="I15817" t="s">
        <v>24948</v>
      </c>
      <c r="K15817" t="e">
        <f>- Other values in D56 and R14</f>
        <v>#NAME?</v>
      </c>
      <c r="L15817" t="s">
        <v>24946</v>
      </c>
      <c r="M15817" t="s">
        <v>20396</v>
      </c>
      <c r="N15817">
        <v>4</v>
      </c>
      <c r="P15817" t="s">
        <v>20366</v>
      </c>
      <c r="Q15817" t="s">
        <v>24947</v>
      </c>
      <c r="S15817" t="s">
        <v>20368</v>
      </c>
    </row>
    <row r="15818" spans="1:19" hidden="1" x14ac:dyDescent="0.2">
      <c r="A15818">
        <v>3405</v>
      </c>
      <c r="B15818" t="s">
        <v>24943</v>
      </c>
      <c r="C15818" t="s">
        <v>20452</v>
      </c>
      <c r="D15818">
        <v>9.1199999999999992</v>
      </c>
      <c r="E15818">
        <v>25</v>
      </c>
      <c r="F15818" t="s">
        <v>24944</v>
      </c>
      <c r="G15818" t="s">
        <v>31</v>
      </c>
      <c r="H15818" t="s">
        <v>46</v>
      </c>
      <c r="I15818" t="s">
        <v>24948</v>
      </c>
      <c r="K15818" t="e">
        <f>- Other values in D56 and R14</f>
        <v>#NAME?</v>
      </c>
      <c r="L15818" t="s">
        <v>24946</v>
      </c>
      <c r="M15818" t="s">
        <v>20396</v>
      </c>
      <c r="N15818">
        <v>4</v>
      </c>
      <c r="P15818" t="s">
        <v>20366</v>
      </c>
      <c r="Q15818" t="s">
        <v>24947</v>
      </c>
      <c r="S15818" t="s">
        <v>20368</v>
      </c>
    </row>
    <row r="15819" spans="1:19" hidden="1" x14ac:dyDescent="0.2">
      <c r="A15819">
        <v>3405</v>
      </c>
      <c r="B15819" t="s">
        <v>24943</v>
      </c>
      <c r="C15819" t="s">
        <v>20441</v>
      </c>
      <c r="D15819">
        <v>15.6</v>
      </c>
      <c r="E15819" t="s">
        <v>414</v>
      </c>
      <c r="F15819" t="s">
        <v>24944</v>
      </c>
      <c r="G15819" t="s">
        <v>31</v>
      </c>
      <c r="H15819" t="s">
        <v>23</v>
      </c>
      <c r="I15819" t="s">
        <v>24948</v>
      </c>
      <c r="K15819" t="e">
        <f>- Other values in D56 and R14</f>
        <v>#NAME?</v>
      </c>
      <c r="L15819" t="s">
        <v>24946</v>
      </c>
      <c r="M15819" t="s">
        <v>20396</v>
      </c>
      <c r="N15819">
        <v>4</v>
      </c>
      <c r="P15819" t="s">
        <v>20366</v>
      </c>
      <c r="Q15819" t="s">
        <v>24947</v>
      </c>
      <c r="S15819" t="s">
        <v>20368</v>
      </c>
    </row>
    <row r="15820" spans="1:19" hidden="1" x14ac:dyDescent="0.2">
      <c r="A15820">
        <v>3405</v>
      </c>
      <c r="B15820" t="s">
        <v>24943</v>
      </c>
      <c r="C15820" t="s">
        <v>105</v>
      </c>
      <c r="D15820">
        <v>3.33</v>
      </c>
      <c r="E15820">
        <v>30</v>
      </c>
      <c r="F15820" t="s">
        <v>66</v>
      </c>
      <c r="G15820" t="s">
        <v>1440</v>
      </c>
      <c r="I15820" t="s">
        <v>10724</v>
      </c>
      <c r="J15820" t="s">
        <v>20874</v>
      </c>
      <c r="K15820" t="e">
        <f>- Other values in D56 and R14</f>
        <v>#NAME?</v>
      </c>
      <c r="L15820" t="s">
        <v>24946</v>
      </c>
      <c r="M15820" t="s">
        <v>20396</v>
      </c>
      <c r="N15820">
        <v>4</v>
      </c>
      <c r="P15820" t="s">
        <v>20366</v>
      </c>
      <c r="Q15820" t="s">
        <v>24947</v>
      </c>
      <c r="S15820" t="s">
        <v>20368</v>
      </c>
    </row>
    <row r="15821" spans="1:19" hidden="1" x14ac:dyDescent="0.2">
      <c r="A15821">
        <v>3405</v>
      </c>
      <c r="B15821" t="s">
        <v>24943</v>
      </c>
      <c r="C15821" t="s">
        <v>20452</v>
      </c>
      <c r="D15821">
        <v>8.91</v>
      </c>
      <c r="E15821">
        <v>30</v>
      </c>
      <c r="F15821" t="s">
        <v>66</v>
      </c>
      <c r="G15821" t="s">
        <v>1440</v>
      </c>
      <c r="I15821" t="s">
        <v>10724</v>
      </c>
      <c r="J15821" t="s">
        <v>20874</v>
      </c>
      <c r="K15821" t="e">
        <f>- Other values in D56 and R14</f>
        <v>#NAME?</v>
      </c>
      <c r="L15821" t="s">
        <v>24946</v>
      </c>
      <c r="M15821" t="s">
        <v>20396</v>
      </c>
      <c r="N15821">
        <v>4</v>
      </c>
      <c r="P15821" t="s">
        <v>20366</v>
      </c>
      <c r="Q15821" t="s">
        <v>24947</v>
      </c>
      <c r="S15821" t="s">
        <v>20368</v>
      </c>
    </row>
    <row r="15822" spans="1:19" x14ac:dyDescent="0.2">
      <c r="A15822">
        <v>3405</v>
      </c>
      <c r="B15822" t="s">
        <v>24943</v>
      </c>
      <c r="C15822" t="s">
        <v>105</v>
      </c>
      <c r="D15822">
        <v>3.3250000000000002</v>
      </c>
      <c r="E15822">
        <v>25</v>
      </c>
      <c r="F15822" t="s">
        <v>24949</v>
      </c>
      <c r="G15822" t="s">
        <v>24939</v>
      </c>
      <c r="H15822" t="s">
        <v>36</v>
      </c>
      <c r="I15822" t="s">
        <v>24940</v>
      </c>
      <c r="K15822" s="4" t="e">
        <f>- Other values in D56 and R14</f>
        <v>#NAME?</v>
      </c>
      <c r="L15822" t="s">
        <v>24946</v>
      </c>
      <c r="M15822" t="s">
        <v>20396</v>
      </c>
      <c r="N15822">
        <v>4</v>
      </c>
      <c r="P15822" t="s">
        <v>20366</v>
      </c>
      <c r="Q15822" t="s">
        <v>24947</v>
      </c>
      <c r="S15822" t="s">
        <v>20368</v>
      </c>
    </row>
    <row r="15823" spans="1:19" hidden="1" x14ac:dyDescent="0.2">
      <c r="A15823">
        <v>3405</v>
      </c>
      <c r="B15823" t="s">
        <v>24943</v>
      </c>
      <c r="C15823" t="s">
        <v>105</v>
      </c>
      <c r="D15823">
        <v>3.1</v>
      </c>
      <c r="E15823">
        <v>25</v>
      </c>
      <c r="F15823" t="s">
        <v>16937</v>
      </c>
      <c r="G15823" t="s">
        <v>55</v>
      </c>
      <c r="H15823" t="s">
        <v>46</v>
      </c>
      <c r="I15823" t="s">
        <v>6335</v>
      </c>
      <c r="K15823" t="e">
        <f>- Other values in D56 and R14</f>
        <v>#NAME?</v>
      </c>
      <c r="L15823" t="s">
        <v>24946</v>
      </c>
      <c r="M15823" t="s">
        <v>20396</v>
      </c>
      <c r="N15823">
        <v>4</v>
      </c>
      <c r="P15823" t="s">
        <v>20366</v>
      </c>
      <c r="Q15823" t="s">
        <v>24947</v>
      </c>
      <c r="S15823" t="s">
        <v>20368</v>
      </c>
    </row>
    <row r="15824" spans="1:19" x14ac:dyDescent="0.2">
      <c r="A15824">
        <v>3406</v>
      </c>
      <c r="B15824" t="s">
        <v>24950</v>
      </c>
      <c r="C15824" t="s">
        <v>105</v>
      </c>
      <c r="D15824">
        <v>2.9510000000000001</v>
      </c>
      <c r="E15824">
        <v>25</v>
      </c>
      <c r="F15824" t="s">
        <v>24951</v>
      </c>
      <c r="G15824" t="s">
        <v>24939</v>
      </c>
      <c r="H15824" t="s">
        <v>36</v>
      </c>
      <c r="I15824" t="s">
        <v>24940</v>
      </c>
      <c r="L15824" t="s">
        <v>24952</v>
      </c>
      <c r="M15824" t="s">
        <v>20396</v>
      </c>
      <c r="N15824">
        <v>4</v>
      </c>
      <c r="P15824" t="s">
        <v>20366</v>
      </c>
      <c r="Q15824" t="s">
        <v>24953</v>
      </c>
      <c r="S15824" t="s">
        <v>20368</v>
      </c>
    </row>
    <row r="15825" spans="1:19" hidden="1" x14ac:dyDescent="0.2">
      <c r="A15825">
        <v>3406</v>
      </c>
      <c r="B15825" t="s">
        <v>24950</v>
      </c>
      <c r="C15825" t="s">
        <v>105</v>
      </c>
      <c r="D15825">
        <v>2.98</v>
      </c>
      <c r="E15825">
        <v>25</v>
      </c>
      <c r="F15825" t="s">
        <v>24954</v>
      </c>
      <c r="G15825" t="s">
        <v>31</v>
      </c>
      <c r="H15825" t="s">
        <v>46</v>
      </c>
      <c r="I15825" t="s">
        <v>24955</v>
      </c>
      <c r="K15825"/>
      <c r="L15825" t="s">
        <v>24952</v>
      </c>
      <c r="M15825" t="s">
        <v>20396</v>
      </c>
      <c r="N15825">
        <v>4</v>
      </c>
      <c r="P15825" t="s">
        <v>20366</v>
      </c>
      <c r="Q15825" t="s">
        <v>24953</v>
      </c>
      <c r="S15825" t="s">
        <v>20368</v>
      </c>
    </row>
    <row r="15826" spans="1:19" hidden="1" x14ac:dyDescent="0.2">
      <c r="A15826">
        <v>3407</v>
      </c>
      <c r="B15826" t="s">
        <v>24956</v>
      </c>
      <c r="C15826" t="s">
        <v>105</v>
      </c>
      <c r="D15826">
        <v>1.0509999999999999</v>
      </c>
      <c r="E15826">
        <v>25</v>
      </c>
      <c r="F15826" t="s">
        <v>24957</v>
      </c>
      <c r="G15826" t="s">
        <v>24939</v>
      </c>
      <c r="H15826" t="s">
        <v>46</v>
      </c>
      <c r="I15826" t="s">
        <v>24940</v>
      </c>
      <c r="K15826"/>
      <c r="L15826" t="s">
        <v>24958</v>
      </c>
      <c r="M15826" t="s">
        <v>20396</v>
      </c>
      <c r="N15826">
        <v>4</v>
      </c>
      <c r="P15826" t="s">
        <v>20366</v>
      </c>
      <c r="Q15826" t="s">
        <v>24959</v>
      </c>
      <c r="S15826" t="s">
        <v>20368</v>
      </c>
    </row>
    <row r="15827" spans="1:19" hidden="1" x14ac:dyDescent="0.2">
      <c r="A15827">
        <v>3407</v>
      </c>
      <c r="B15827" t="s">
        <v>24956</v>
      </c>
      <c r="C15827" t="s">
        <v>105</v>
      </c>
      <c r="D15827">
        <v>1.07</v>
      </c>
      <c r="E15827">
        <v>25</v>
      </c>
      <c r="F15827" t="s">
        <v>16937</v>
      </c>
      <c r="G15827" t="s">
        <v>55</v>
      </c>
      <c r="H15827" t="s">
        <v>23</v>
      </c>
      <c r="I15827" t="s">
        <v>6335</v>
      </c>
      <c r="K15827"/>
      <c r="L15827" t="s">
        <v>24958</v>
      </c>
      <c r="M15827" t="s">
        <v>20396</v>
      </c>
      <c r="N15827">
        <v>4</v>
      </c>
      <c r="P15827" t="s">
        <v>20366</v>
      </c>
      <c r="Q15827" t="s">
        <v>24959</v>
      </c>
      <c r="S15827" t="s">
        <v>20368</v>
      </c>
    </row>
    <row r="15828" spans="1:19" hidden="1" x14ac:dyDescent="0.2">
      <c r="A15828">
        <v>3408</v>
      </c>
      <c r="B15828" t="s">
        <v>24960</v>
      </c>
      <c r="C15828" t="s">
        <v>105</v>
      </c>
      <c r="D15828">
        <v>4.26</v>
      </c>
      <c r="E15828">
        <v>25</v>
      </c>
      <c r="F15828" t="s">
        <v>24944</v>
      </c>
      <c r="G15828" t="s">
        <v>23105</v>
      </c>
      <c r="H15828" t="s">
        <v>46</v>
      </c>
      <c r="I15828" t="s">
        <v>24945</v>
      </c>
      <c r="K15828" t="e">
        <f>- Other values in H15 and J10</f>
        <v>#NAME?</v>
      </c>
      <c r="L15828" t="s">
        <v>24961</v>
      </c>
      <c r="M15828" t="s">
        <v>20396</v>
      </c>
      <c r="N15828">
        <v>4</v>
      </c>
      <c r="P15828" t="s">
        <v>20366</v>
      </c>
      <c r="Q15828" t="s">
        <v>24962</v>
      </c>
      <c r="S15828" t="s">
        <v>20368</v>
      </c>
    </row>
    <row r="15829" spans="1:19" hidden="1" x14ac:dyDescent="0.2">
      <c r="A15829">
        <v>3408</v>
      </c>
      <c r="B15829" t="s">
        <v>24960</v>
      </c>
      <c r="C15829" t="s">
        <v>20452</v>
      </c>
      <c r="D15829">
        <v>8.64</v>
      </c>
      <c r="E15829">
        <v>25</v>
      </c>
      <c r="F15829" t="s">
        <v>24944</v>
      </c>
      <c r="G15829" t="s">
        <v>23105</v>
      </c>
      <c r="H15829" t="s">
        <v>46</v>
      </c>
      <c r="I15829" t="s">
        <v>24945</v>
      </c>
      <c r="K15829" t="e">
        <f>- Other values in H15 and J10</f>
        <v>#NAME?</v>
      </c>
      <c r="L15829" t="s">
        <v>24961</v>
      </c>
      <c r="M15829" t="s">
        <v>20396</v>
      </c>
      <c r="N15829">
        <v>4</v>
      </c>
      <c r="P15829" t="s">
        <v>20366</v>
      </c>
      <c r="Q15829" t="s">
        <v>24962</v>
      </c>
      <c r="S15829" t="s">
        <v>20368</v>
      </c>
    </row>
    <row r="15830" spans="1:19" hidden="1" x14ac:dyDescent="0.2">
      <c r="A15830">
        <v>3408</v>
      </c>
      <c r="B15830" t="s">
        <v>24960</v>
      </c>
      <c r="C15830" t="s">
        <v>20441</v>
      </c>
      <c r="D15830">
        <v>13.1</v>
      </c>
      <c r="E15830" t="s">
        <v>414</v>
      </c>
      <c r="F15830" t="s">
        <v>24944</v>
      </c>
      <c r="G15830" t="s">
        <v>23105</v>
      </c>
      <c r="H15830" t="s">
        <v>23</v>
      </c>
      <c r="I15830" t="s">
        <v>24945</v>
      </c>
      <c r="K15830" t="e">
        <f>- Other values in H15 and J10</f>
        <v>#NAME?</v>
      </c>
      <c r="L15830" t="s">
        <v>24961</v>
      </c>
      <c r="M15830" t="s">
        <v>20396</v>
      </c>
      <c r="N15830">
        <v>4</v>
      </c>
      <c r="P15830" t="s">
        <v>20366</v>
      </c>
      <c r="Q15830" t="s">
        <v>24962</v>
      </c>
      <c r="S15830" t="s">
        <v>20368</v>
      </c>
    </row>
    <row r="15831" spans="1:19" hidden="1" x14ac:dyDescent="0.2">
      <c r="A15831">
        <v>3408</v>
      </c>
      <c r="B15831" t="s">
        <v>24960</v>
      </c>
      <c r="C15831" t="s">
        <v>105</v>
      </c>
      <c r="D15831">
        <v>4.38</v>
      </c>
      <c r="E15831">
        <v>30</v>
      </c>
      <c r="F15831" t="s">
        <v>21294</v>
      </c>
      <c r="G15831" t="s">
        <v>55</v>
      </c>
      <c r="H15831" t="s">
        <v>46</v>
      </c>
      <c r="I15831" t="s">
        <v>23989</v>
      </c>
      <c r="K15831" t="e">
        <f>- Other values in H15 and J10</f>
        <v>#NAME?</v>
      </c>
      <c r="L15831" t="s">
        <v>24961</v>
      </c>
      <c r="M15831" t="s">
        <v>20396</v>
      </c>
      <c r="N15831">
        <v>4</v>
      </c>
      <c r="P15831" t="s">
        <v>20366</v>
      </c>
      <c r="Q15831" t="s">
        <v>24962</v>
      </c>
      <c r="S15831" t="s">
        <v>20368</v>
      </c>
    </row>
    <row r="15832" spans="1:19" hidden="1" x14ac:dyDescent="0.2">
      <c r="A15832">
        <v>3408</v>
      </c>
      <c r="B15832" t="s">
        <v>24960</v>
      </c>
      <c r="C15832" t="s">
        <v>20452</v>
      </c>
      <c r="D15832">
        <v>8.67</v>
      </c>
      <c r="E15832">
        <v>30</v>
      </c>
      <c r="F15832" t="s">
        <v>21294</v>
      </c>
      <c r="G15832" t="s">
        <v>55</v>
      </c>
      <c r="H15832" t="s">
        <v>46</v>
      </c>
      <c r="I15832" t="s">
        <v>23989</v>
      </c>
      <c r="K15832" t="e">
        <f>- Other values in H15 and J10</f>
        <v>#NAME?</v>
      </c>
      <c r="L15832" t="s">
        <v>24961</v>
      </c>
      <c r="M15832" t="s">
        <v>20396</v>
      </c>
      <c r="N15832">
        <v>4</v>
      </c>
      <c r="P15832" t="s">
        <v>20366</v>
      </c>
      <c r="Q15832" t="s">
        <v>24962</v>
      </c>
      <c r="S15832" t="s">
        <v>20368</v>
      </c>
    </row>
    <row r="15833" spans="1:19" hidden="1" x14ac:dyDescent="0.2">
      <c r="A15833">
        <v>3408</v>
      </c>
      <c r="B15833" t="s">
        <v>24960</v>
      </c>
      <c r="C15833" t="s">
        <v>20441</v>
      </c>
      <c r="D15833">
        <v>11.94</v>
      </c>
      <c r="E15833" t="s">
        <v>222</v>
      </c>
      <c r="F15833" t="s">
        <v>21294</v>
      </c>
      <c r="G15833" t="s">
        <v>55</v>
      </c>
      <c r="H15833" t="s">
        <v>23</v>
      </c>
      <c r="I15833" t="s">
        <v>23989</v>
      </c>
      <c r="K15833" t="e">
        <f>- Other values in H15 and J10</f>
        <v>#NAME?</v>
      </c>
      <c r="L15833" t="s">
        <v>24961</v>
      </c>
      <c r="M15833" t="s">
        <v>20396</v>
      </c>
      <c r="N15833">
        <v>4</v>
      </c>
      <c r="P15833" t="s">
        <v>20366</v>
      </c>
      <c r="Q15833" t="s">
        <v>24962</v>
      </c>
      <c r="S15833" t="s">
        <v>20368</v>
      </c>
    </row>
    <row r="15834" spans="1:19" hidden="1" x14ac:dyDescent="0.2">
      <c r="A15834">
        <v>3408</v>
      </c>
      <c r="B15834" t="s">
        <v>24960</v>
      </c>
      <c r="C15834" t="s">
        <v>105</v>
      </c>
      <c r="D15834">
        <v>4.4000000000000004</v>
      </c>
      <c r="E15834">
        <v>30</v>
      </c>
      <c r="F15834" t="s">
        <v>23138</v>
      </c>
      <c r="G15834" t="s">
        <v>55</v>
      </c>
      <c r="H15834" t="s">
        <v>46</v>
      </c>
      <c r="I15834" t="s">
        <v>3587</v>
      </c>
      <c r="K15834" t="e">
        <f>- Other values in H15 and J10</f>
        <v>#NAME?</v>
      </c>
      <c r="L15834" t="s">
        <v>24961</v>
      </c>
      <c r="M15834" t="s">
        <v>20396</v>
      </c>
      <c r="N15834">
        <v>4</v>
      </c>
      <c r="P15834" t="s">
        <v>20366</v>
      </c>
      <c r="Q15834" t="s">
        <v>24962</v>
      </c>
      <c r="S15834" t="s">
        <v>20368</v>
      </c>
    </row>
    <row r="15835" spans="1:19" hidden="1" x14ac:dyDescent="0.2">
      <c r="A15835">
        <v>3408</v>
      </c>
      <c r="B15835" t="s">
        <v>24960</v>
      </c>
      <c r="C15835" t="s">
        <v>20452</v>
      </c>
      <c r="D15835">
        <v>8.83</v>
      </c>
      <c r="E15835">
        <v>30</v>
      </c>
      <c r="F15835" t="s">
        <v>23138</v>
      </c>
      <c r="G15835" t="s">
        <v>55</v>
      </c>
      <c r="H15835" t="s">
        <v>46</v>
      </c>
      <c r="I15835" t="s">
        <v>3587</v>
      </c>
      <c r="K15835" t="e">
        <f>- Other values in H15 and J10</f>
        <v>#NAME?</v>
      </c>
      <c r="L15835" t="s">
        <v>24961</v>
      </c>
      <c r="M15835" t="s">
        <v>20396</v>
      </c>
      <c r="N15835">
        <v>4</v>
      </c>
      <c r="P15835" t="s">
        <v>20366</v>
      </c>
      <c r="Q15835" t="s">
        <v>24962</v>
      </c>
      <c r="S15835" t="s">
        <v>20368</v>
      </c>
    </row>
    <row r="15836" spans="1:19" hidden="1" x14ac:dyDescent="0.2">
      <c r="A15836">
        <v>3408</v>
      </c>
      <c r="B15836" t="s">
        <v>24960</v>
      </c>
      <c r="C15836" t="s">
        <v>20441</v>
      </c>
      <c r="D15836">
        <v>12.6</v>
      </c>
      <c r="E15836" t="s">
        <v>222</v>
      </c>
      <c r="F15836" t="s">
        <v>23138</v>
      </c>
      <c r="G15836" t="s">
        <v>55</v>
      </c>
      <c r="H15836" t="s">
        <v>23</v>
      </c>
      <c r="I15836" t="s">
        <v>3587</v>
      </c>
      <c r="K15836" t="e">
        <f>- Other values in H15 and J10</f>
        <v>#NAME?</v>
      </c>
      <c r="L15836" t="s">
        <v>24961</v>
      </c>
      <c r="M15836" t="s">
        <v>20396</v>
      </c>
      <c r="N15836">
        <v>4</v>
      </c>
      <c r="P15836" t="s">
        <v>20366</v>
      </c>
      <c r="Q15836" t="s">
        <v>24962</v>
      </c>
      <c r="S15836" t="s">
        <v>20368</v>
      </c>
    </row>
    <row r="15837" spans="1:19" x14ac:dyDescent="0.2">
      <c r="A15837">
        <v>3408</v>
      </c>
      <c r="B15837" t="s">
        <v>24960</v>
      </c>
      <c r="C15837" t="s">
        <v>105</v>
      </c>
      <c r="D15837">
        <v>4.4909999999999997</v>
      </c>
      <c r="E15837">
        <v>25</v>
      </c>
      <c r="F15837" t="s">
        <v>24963</v>
      </c>
      <c r="G15837" t="s">
        <v>24939</v>
      </c>
      <c r="H15837" t="s">
        <v>36</v>
      </c>
      <c r="I15837" t="s">
        <v>24940</v>
      </c>
      <c r="K15837" s="4" t="e">
        <f>- Other values in H15 and J10</f>
        <v>#NAME?</v>
      </c>
      <c r="L15837" t="s">
        <v>24961</v>
      </c>
      <c r="M15837" t="s">
        <v>20396</v>
      </c>
      <c r="N15837">
        <v>4</v>
      </c>
      <c r="P15837" t="s">
        <v>20366</v>
      </c>
      <c r="Q15837" t="s">
        <v>24962</v>
      </c>
      <c r="S15837" t="s">
        <v>20368</v>
      </c>
    </row>
    <row r="15838" spans="1:19" hidden="1" x14ac:dyDescent="0.2">
      <c r="A15838">
        <v>3408</v>
      </c>
      <c r="B15838" t="s">
        <v>24960</v>
      </c>
      <c r="C15838" t="s">
        <v>20452</v>
      </c>
      <c r="D15838">
        <v>9.15</v>
      </c>
      <c r="E15838">
        <v>25</v>
      </c>
      <c r="F15838" t="s">
        <v>18907</v>
      </c>
      <c r="G15838" t="s">
        <v>55</v>
      </c>
      <c r="H15838" t="s">
        <v>23</v>
      </c>
      <c r="I15838" t="s">
        <v>23729</v>
      </c>
      <c r="K15838" t="e">
        <f>- Other values in H15 and J10</f>
        <v>#NAME?</v>
      </c>
      <c r="L15838" t="s">
        <v>24961</v>
      </c>
      <c r="M15838" t="s">
        <v>20396</v>
      </c>
      <c r="N15838">
        <v>4</v>
      </c>
      <c r="P15838" t="s">
        <v>20366</v>
      </c>
      <c r="Q15838" t="s">
        <v>24962</v>
      </c>
      <c r="S15838" t="s">
        <v>20368</v>
      </c>
    </row>
    <row r="15839" spans="1:19" x14ac:dyDescent="0.2">
      <c r="A15839">
        <v>3409</v>
      </c>
      <c r="B15839" t="s">
        <v>24964</v>
      </c>
      <c r="C15839" t="s">
        <v>105</v>
      </c>
      <c r="D15839">
        <v>4.0389999999999997</v>
      </c>
      <c r="E15839">
        <v>25</v>
      </c>
      <c r="F15839" t="s">
        <v>24965</v>
      </c>
      <c r="G15839" t="s">
        <v>24939</v>
      </c>
      <c r="H15839" t="s">
        <v>36</v>
      </c>
      <c r="I15839" t="s">
        <v>24940</v>
      </c>
      <c r="L15839" t="s">
        <v>24966</v>
      </c>
      <c r="M15839" t="s">
        <v>20396</v>
      </c>
      <c r="N15839">
        <v>4</v>
      </c>
      <c r="P15839" t="s">
        <v>20366</v>
      </c>
      <c r="Q15839" t="s">
        <v>24967</v>
      </c>
      <c r="S15839" t="s">
        <v>20368</v>
      </c>
    </row>
    <row r="15840" spans="1:19" hidden="1" x14ac:dyDescent="0.2">
      <c r="A15840">
        <v>3410</v>
      </c>
      <c r="B15840" t="s">
        <v>24968</v>
      </c>
      <c r="C15840" t="s">
        <v>105</v>
      </c>
      <c r="D15840">
        <v>3.13</v>
      </c>
      <c r="E15840">
        <v>20</v>
      </c>
      <c r="F15840" t="s">
        <v>24969</v>
      </c>
      <c r="G15840" t="s">
        <v>55</v>
      </c>
      <c r="H15840" t="s">
        <v>46</v>
      </c>
      <c r="I15840" t="s">
        <v>23991</v>
      </c>
      <c r="K15840"/>
      <c r="L15840" t="s">
        <v>24970</v>
      </c>
      <c r="M15840" t="s">
        <v>20365</v>
      </c>
      <c r="N15840">
        <v>8</v>
      </c>
      <c r="O15840" t="s">
        <v>24971</v>
      </c>
      <c r="P15840" t="s">
        <v>20366</v>
      </c>
      <c r="Q15840" t="s">
        <v>24972</v>
      </c>
      <c r="S15840" t="s">
        <v>20368</v>
      </c>
    </row>
    <row r="15841" spans="1:19" hidden="1" x14ac:dyDescent="0.2">
      <c r="A15841">
        <v>3410</v>
      </c>
      <c r="B15841" t="s">
        <v>24968</v>
      </c>
      <c r="C15841" t="s">
        <v>20452</v>
      </c>
      <c r="D15841">
        <v>8.84</v>
      </c>
      <c r="E15841">
        <v>20</v>
      </c>
      <c r="F15841" t="s">
        <v>24969</v>
      </c>
      <c r="G15841" t="s">
        <v>55</v>
      </c>
      <c r="H15841" t="s">
        <v>46</v>
      </c>
      <c r="I15841" t="s">
        <v>23991</v>
      </c>
      <c r="K15841"/>
      <c r="L15841" t="s">
        <v>24970</v>
      </c>
      <c r="M15841" t="s">
        <v>20365</v>
      </c>
      <c r="N15841">
        <v>8</v>
      </c>
      <c r="O15841" t="s">
        <v>24971</v>
      </c>
      <c r="P15841" t="s">
        <v>20366</v>
      </c>
      <c r="Q15841" t="s">
        <v>24972</v>
      </c>
      <c r="S15841" t="s">
        <v>20368</v>
      </c>
    </row>
    <row r="15842" spans="1:19" hidden="1" x14ac:dyDescent="0.2">
      <c r="A15842">
        <v>3410</v>
      </c>
      <c r="B15842" t="s">
        <v>24968</v>
      </c>
      <c r="C15842" t="s">
        <v>20441</v>
      </c>
      <c r="D15842">
        <v>12.4</v>
      </c>
      <c r="E15842" t="s">
        <v>383</v>
      </c>
      <c r="F15842" t="s">
        <v>24969</v>
      </c>
      <c r="G15842" t="s">
        <v>55</v>
      </c>
      <c r="H15842" t="s">
        <v>23</v>
      </c>
      <c r="I15842" t="s">
        <v>23991</v>
      </c>
      <c r="K15842"/>
      <c r="L15842" t="s">
        <v>24970</v>
      </c>
      <c r="M15842" t="s">
        <v>20365</v>
      </c>
      <c r="N15842">
        <v>8</v>
      </c>
      <c r="O15842" t="s">
        <v>24971</v>
      </c>
      <c r="P15842" t="s">
        <v>20366</v>
      </c>
      <c r="Q15842" t="s">
        <v>24972</v>
      </c>
      <c r="S15842" t="s">
        <v>20368</v>
      </c>
    </row>
    <row r="15843" spans="1:19" hidden="1" x14ac:dyDescent="0.2">
      <c r="A15843">
        <v>3410</v>
      </c>
      <c r="B15843" t="s">
        <v>24968</v>
      </c>
      <c r="C15843" t="s">
        <v>105</v>
      </c>
      <c r="D15843">
        <v>4.2699999999999996</v>
      </c>
      <c r="E15843">
        <v>25</v>
      </c>
      <c r="F15843" t="s">
        <v>6351</v>
      </c>
      <c r="G15843" t="s">
        <v>189</v>
      </c>
      <c r="I15843" t="s">
        <v>5778</v>
      </c>
      <c r="K15843"/>
      <c r="L15843" t="s">
        <v>24970</v>
      </c>
      <c r="M15843" t="s">
        <v>20365</v>
      </c>
      <c r="N15843">
        <v>8</v>
      </c>
      <c r="O15843" t="s">
        <v>24971</v>
      </c>
      <c r="P15843" t="s">
        <v>20366</v>
      </c>
      <c r="Q15843" t="s">
        <v>24972</v>
      </c>
      <c r="S15843" t="s">
        <v>20368</v>
      </c>
    </row>
    <row r="15844" spans="1:19" hidden="1" x14ac:dyDescent="0.2">
      <c r="A15844">
        <v>3410</v>
      </c>
      <c r="B15844" t="s">
        <v>24968</v>
      </c>
      <c r="C15844" t="s">
        <v>20452</v>
      </c>
      <c r="D15844">
        <v>8.68</v>
      </c>
      <c r="E15844">
        <v>25</v>
      </c>
      <c r="F15844" t="s">
        <v>6351</v>
      </c>
      <c r="G15844" t="s">
        <v>189</v>
      </c>
      <c r="I15844" t="s">
        <v>5778</v>
      </c>
      <c r="K15844"/>
      <c r="L15844" t="s">
        <v>24970</v>
      </c>
      <c r="M15844" t="s">
        <v>20365</v>
      </c>
      <c r="N15844">
        <v>8</v>
      </c>
      <c r="O15844" t="s">
        <v>24971</v>
      </c>
      <c r="P15844" t="s">
        <v>20366</v>
      </c>
      <c r="Q15844" t="s">
        <v>24972</v>
      </c>
      <c r="S15844" t="s">
        <v>20368</v>
      </c>
    </row>
    <row r="15845" spans="1:19" hidden="1" x14ac:dyDescent="0.2">
      <c r="A15845">
        <v>3410</v>
      </c>
      <c r="B15845" t="s">
        <v>24968</v>
      </c>
      <c r="C15845" t="s">
        <v>105</v>
      </c>
      <c r="D15845">
        <v>4.46</v>
      </c>
      <c r="E15845">
        <v>30</v>
      </c>
      <c r="F15845" t="s">
        <v>6351</v>
      </c>
      <c r="G15845" t="s">
        <v>55</v>
      </c>
      <c r="H15845" t="s">
        <v>46</v>
      </c>
      <c r="I15845" t="s">
        <v>12490</v>
      </c>
      <c r="J15845" t="s">
        <v>43</v>
      </c>
      <c r="K15845"/>
      <c r="L15845" t="s">
        <v>24970</v>
      </c>
      <c r="M15845" t="s">
        <v>20365</v>
      </c>
      <c r="N15845">
        <v>8</v>
      </c>
      <c r="O15845" t="s">
        <v>24971</v>
      </c>
      <c r="P15845" t="s">
        <v>20366</v>
      </c>
      <c r="Q15845" t="s">
        <v>24972</v>
      </c>
      <c r="S15845" t="s">
        <v>20368</v>
      </c>
    </row>
    <row r="15846" spans="1:19" hidden="1" x14ac:dyDescent="0.2">
      <c r="A15846">
        <v>3410</v>
      </c>
      <c r="B15846" t="s">
        <v>24968</v>
      </c>
      <c r="C15846" t="s">
        <v>20452</v>
      </c>
      <c r="D15846">
        <v>8.7799999999999994</v>
      </c>
      <c r="E15846">
        <v>25</v>
      </c>
      <c r="F15846" t="s">
        <v>24973</v>
      </c>
      <c r="G15846" t="s">
        <v>55</v>
      </c>
      <c r="H15846" t="s">
        <v>46</v>
      </c>
      <c r="I15846" t="s">
        <v>2396</v>
      </c>
      <c r="K15846"/>
      <c r="L15846" t="s">
        <v>24970</v>
      </c>
      <c r="M15846" t="s">
        <v>20365</v>
      </c>
      <c r="N15846">
        <v>8</v>
      </c>
      <c r="O15846" t="s">
        <v>24971</v>
      </c>
      <c r="P15846" t="s">
        <v>20366</v>
      </c>
      <c r="Q15846" t="s">
        <v>24972</v>
      </c>
      <c r="S15846" t="s">
        <v>20368</v>
      </c>
    </row>
    <row r="15847" spans="1:19" hidden="1" x14ac:dyDescent="0.2">
      <c r="A15847">
        <v>3410</v>
      </c>
      <c r="B15847" t="s">
        <v>24968</v>
      </c>
      <c r="C15847" t="s">
        <v>105</v>
      </c>
      <c r="D15847">
        <v>4.49</v>
      </c>
      <c r="E15847">
        <v>40</v>
      </c>
      <c r="F15847" t="s">
        <v>6351</v>
      </c>
      <c r="G15847" t="s">
        <v>55</v>
      </c>
      <c r="H15847" t="s">
        <v>46</v>
      </c>
      <c r="I15847" t="s">
        <v>12490</v>
      </c>
      <c r="J15847" t="s">
        <v>43</v>
      </c>
      <c r="K15847"/>
      <c r="L15847" t="s">
        <v>24970</v>
      </c>
      <c r="M15847" t="s">
        <v>20365</v>
      </c>
      <c r="N15847">
        <v>8</v>
      </c>
      <c r="O15847" t="s">
        <v>24971</v>
      </c>
      <c r="P15847" t="s">
        <v>20366</v>
      </c>
      <c r="Q15847" t="s">
        <v>24972</v>
      </c>
      <c r="S15847" t="s">
        <v>20368</v>
      </c>
    </row>
    <row r="15848" spans="1:19" hidden="1" x14ac:dyDescent="0.2">
      <c r="A15848">
        <v>3410</v>
      </c>
      <c r="B15848" t="s">
        <v>24968</v>
      </c>
      <c r="C15848" t="s">
        <v>105</v>
      </c>
      <c r="D15848">
        <v>4.53</v>
      </c>
      <c r="E15848">
        <v>50</v>
      </c>
      <c r="F15848" t="s">
        <v>6351</v>
      </c>
      <c r="G15848" t="s">
        <v>55</v>
      </c>
      <c r="H15848" t="s">
        <v>46</v>
      </c>
      <c r="I15848" t="s">
        <v>12490</v>
      </c>
      <c r="J15848" t="s">
        <v>43</v>
      </c>
      <c r="K15848"/>
      <c r="L15848" t="s">
        <v>24970</v>
      </c>
      <c r="M15848" t="s">
        <v>20365</v>
      </c>
      <c r="N15848">
        <v>8</v>
      </c>
      <c r="O15848" t="s">
        <v>24971</v>
      </c>
      <c r="P15848" t="s">
        <v>20366</v>
      </c>
      <c r="Q15848" t="s">
        <v>24972</v>
      </c>
      <c r="S15848" t="s">
        <v>20368</v>
      </c>
    </row>
    <row r="15849" spans="1:19" hidden="1" x14ac:dyDescent="0.2">
      <c r="A15849">
        <v>3410</v>
      </c>
      <c r="B15849" t="s">
        <v>24968</v>
      </c>
      <c r="C15849" t="s">
        <v>105</v>
      </c>
      <c r="D15849">
        <v>4.5599999999999996</v>
      </c>
      <c r="E15849">
        <v>60</v>
      </c>
      <c r="F15849" t="s">
        <v>6351</v>
      </c>
      <c r="G15849" t="s">
        <v>55</v>
      </c>
      <c r="H15849" t="s">
        <v>46</v>
      </c>
      <c r="I15849" t="s">
        <v>12490</v>
      </c>
      <c r="J15849" t="s">
        <v>43</v>
      </c>
      <c r="K15849"/>
      <c r="L15849" t="s">
        <v>24970</v>
      </c>
      <c r="M15849" t="s">
        <v>20365</v>
      </c>
      <c r="N15849">
        <v>8</v>
      </c>
      <c r="O15849" t="s">
        <v>24971</v>
      </c>
      <c r="P15849" t="s">
        <v>20366</v>
      </c>
      <c r="Q15849" t="s">
        <v>24972</v>
      </c>
      <c r="S15849" t="s">
        <v>20368</v>
      </c>
    </row>
    <row r="15850" spans="1:19" hidden="1" x14ac:dyDescent="0.2">
      <c r="A15850">
        <v>3410</v>
      </c>
      <c r="B15850" t="s">
        <v>24968</v>
      </c>
      <c r="C15850" t="s">
        <v>105</v>
      </c>
      <c r="D15850">
        <v>4.6399999999999997</v>
      </c>
      <c r="E15850">
        <v>70</v>
      </c>
      <c r="F15850" t="s">
        <v>6351</v>
      </c>
      <c r="G15850" t="s">
        <v>55</v>
      </c>
      <c r="H15850" t="s">
        <v>46</v>
      </c>
      <c r="I15850" t="s">
        <v>12490</v>
      </c>
      <c r="J15850" t="s">
        <v>43</v>
      </c>
      <c r="K15850"/>
      <c r="L15850" t="s">
        <v>24970</v>
      </c>
      <c r="M15850" t="s">
        <v>20365</v>
      </c>
      <c r="N15850">
        <v>8</v>
      </c>
      <c r="O15850" t="s">
        <v>24971</v>
      </c>
      <c r="P15850" t="s">
        <v>20366</v>
      </c>
      <c r="Q15850" t="s">
        <v>24972</v>
      </c>
      <c r="S15850" t="s">
        <v>20368</v>
      </c>
    </row>
    <row r="15851" spans="1:19" hidden="1" x14ac:dyDescent="0.2">
      <c r="A15851">
        <v>3410</v>
      </c>
      <c r="B15851" t="s">
        <v>24968</v>
      </c>
      <c r="C15851" t="s">
        <v>105</v>
      </c>
      <c r="D15851">
        <v>4.7699999999999996</v>
      </c>
      <c r="E15851">
        <v>80</v>
      </c>
      <c r="F15851" t="s">
        <v>6351</v>
      </c>
      <c r="G15851" t="s">
        <v>55</v>
      </c>
      <c r="H15851" t="s">
        <v>46</v>
      </c>
      <c r="I15851" t="s">
        <v>12490</v>
      </c>
      <c r="J15851" t="s">
        <v>43</v>
      </c>
      <c r="K15851"/>
      <c r="L15851" t="s">
        <v>24970</v>
      </c>
      <c r="M15851" t="s">
        <v>20365</v>
      </c>
      <c r="N15851">
        <v>8</v>
      </c>
      <c r="O15851" t="s">
        <v>24971</v>
      </c>
      <c r="P15851" t="s">
        <v>20366</v>
      </c>
      <c r="Q15851" t="s">
        <v>24972</v>
      </c>
      <c r="S15851" t="s">
        <v>20368</v>
      </c>
    </row>
    <row r="15852" spans="1:19" hidden="1" x14ac:dyDescent="0.2">
      <c r="A15852">
        <v>3411</v>
      </c>
      <c r="B15852" t="s">
        <v>24974</v>
      </c>
      <c r="C15852" t="s">
        <v>105</v>
      </c>
      <c r="D15852">
        <v>3.09</v>
      </c>
      <c r="F15852" t="s">
        <v>21009</v>
      </c>
      <c r="G15852" t="s">
        <v>55</v>
      </c>
      <c r="H15852" t="s">
        <v>23</v>
      </c>
      <c r="I15852" t="s">
        <v>498</v>
      </c>
      <c r="K15852"/>
      <c r="L15852" t="s">
        <v>24975</v>
      </c>
      <c r="M15852" t="s">
        <v>26</v>
      </c>
      <c r="N15852">
        <v>2</v>
      </c>
      <c r="P15852" t="s">
        <v>20366</v>
      </c>
      <c r="Q15852" t="s">
        <v>24976</v>
      </c>
      <c r="S15852" t="s">
        <v>20368</v>
      </c>
    </row>
    <row r="15853" spans="1:19" hidden="1" x14ac:dyDescent="0.2">
      <c r="A15853">
        <v>3412</v>
      </c>
      <c r="B15853" t="s">
        <v>24977</v>
      </c>
      <c r="C15853" t="s">
        <v>105</v>
      </c>
      <c r="D15853">
        <v>3.75</v>
      </c>
      <c r="E15853">
        <v>25</v>
      </c>
      <c r="F15853" t="s">
        <v>24978</v>
      </c>
      <c r="G15853" t="s">
        <v>55</v>
      </c>
      <c r="H15853" t="s">
        <v>46</v>
      </c>
      <c r="I15853" t="s">
        <v>16431</v>
      </c>
      <c r="K15853"/>
      <c r="L15853" t="s">
        <v>24979</v>
      </c>
      <c r="M15853" t="s">
        <v>26</v>
      </c>
      <c r="N15853">
        <v>2</v>
      </c>
      <c r="P15853" t="s">
        <v>20366</v>
      </c>
      <c r="Q15853" t="s">
        <v>24980</v>
      </c>
      <c r="S15853" t="s">
        <v>20368</v>
      </c>
    </row>
    <row r="15854" spans="1:19" hidden="1" x14ac:dyDescent="0.2">
      <c r="A15854">
        <v>3412</v>
      </c>
      <c r="B15854" t="s">
        <v>24977</v>
      </c>
      <c r="C15854" t="s">
        <v>105</v>
      </c>
      <c r="D15854">
        <v>3.75</v>
      </c>
      <c r="F15854" t="s">
        <v>21009</v>
      </c>
      <c r="G15854" t="s">
        <v>55</v>
      </c>
      <c r="H15854" t="s">
        <v>23</v>
      </c>
      <c r="I15854" t="s">
        <v>498</v>
      </c>
      <c r="K15854"/>
      <c r="L15854" t="s">
        <v>24979</v>
      </c>
      <c r="M15854" t="s">
        <v>26</v>
      </c>
      <c r="N15854">
        <v>2</v>
      </c>
      <c r="P15854" t="s">
        <v>20366</v>
      </c>
      <c r="Q15854" t="s">
        <v>24980</v>
      </c>
      <c r="S15854" t="s">
        <v>20368</v>
      </c>
    </row>
    <row r="15855" spans="1:19" hidden="1" x14ac:dyDescent="0.2">
      <c r="A15855">
        <v>3413</v>
      </c>
      <c r="B15855" t="s">
        <v>24981</v>
      </c>
      <c r="C15855" t="s">
        <v>105</v>
      </c>
      <c r="D15855">
        <v>1.53</v>
      </c>
      <c r="E15855">
        <v>25</v>
      </c>
      <c r="G15855" t="s">
        <v>2474</v>
      </c>
      <c r="H15855" t="s">
        <v>23</v>
      </c>
      <c r="I15855" t="s">
        <v>8355</v>
      </c>
      <c r="K15855"/>
      <c r="L15855" t="s">
        <v>24982</v>
      </c>
      <c r="M15855" t="s">
        <v>20719</v>
      </c>
      <c r="N15855">
        <v>3</v>
      </c>
      <c r="P15855" t="s">
        <v>20366</v>
      </c>
      <c r="Q15855" t="s">
        <v>24983</v>
      </c>
      <c r="S15855" t="s">
        <v>20368</v>
      </c>
    </row>
    <row r="15856" spans="1:19" hidden="1" x14ac:dyDescent="0.2">
      <c r="A15856">
        <v>3414</v>
      </c>
      <c r="B15856" t="s">
        <v>6328</v>
      </c>
      <c r="C15856" t="s">
        <v>20452</v>
      </c>
      <c r="D15856">
        <v>13.2</v>
      </c>
      <c r="E15856">
        <v>20</v>
      </c>
      <c r="F15856" t="s">
        <v>23797</v>
      </c>
      <c r="G15856" t="s">
        <v>31</v>
      </c>
      <c r="H15856" t="s">
        <v>23</v>
      </c>
      <c r="I15856" t="s">
        <v>3241</v>
      </c>
      <c r="K15856"/>
      <c r="L15856" t="s">
        <v>6331</v>
      </c>
      <c r="M15856" t="s">
        <v>20396</v>
      </c>
      <c r="N15856">
        <v>4</v>
      </c>
      <c r="P15856" t="s">
        <v>20366</v>
      </c>
      <c r="Q15856" t="s">
        <v>24984</v>
      </c>
      <c r="S15856" t="s">
        <v>20368</v>
      </c>
    </row>
    <row r="15857" spans="1:19" hidden="1" x14ac:dyDescent="0.2">
      <c r="A15857">
        <v>3414</v>
      </c>
      <c r="B15857" t="s">
        <v>6328</v>
      </c>
      <c r="C15857" t="s">
        <v>20452</v>
      </c>
      <c r="D15857">
        <v>12.86</v>
      </c>
      <c r="E15857">
        <v>25</v>
      </c>
      <c r="F15857" t="s">
        <v>23491</v>
      </c>
      <c r="G15857" t="s">
        <v>31</v>
      </c>
      <c r="H15857" t="s">
        <v>23</v>
      </c>
      <c r="I15857" t="s">
        <v>11982</v>
      </c>
      <c r="K15857"/>
      <c r="L15857" t="s">
        <v>6331</v>
      </c>
      <c r="M15857" t="s">
        <v>20396</v>
      </c>
      <c r="N15857">
        <v>4</v>
      </c>
      <c r="P15857" t="s">
        <v>20366</v>
      </c>
      <c r="Q15857" t="s">
        <v>24984</v>
      </c>
      <c r="S15857" t="s">
        <v>20368</v>
      </c>
    </row>
    <row r="15858" spans="1:19" hidden="1" x14ac:dyDescent="0.2">
      <c r="A15858">
        <v>3414</v>
      </c>
      <c r="B15858" t="s">
        <v>6328</v>
      </c>
      <c r="C15858" t="s">
        <v>20452</v>
      </c>
      <c r="D15858">
        <v>12.86</v>
      </c>
      <c r="E15858">
        <v>25</v>
      </c>
      <c r="F15858" t="s">
        <v>24985</v>
      </c>
      <c r="G15858" t="s">
        <v>4302</v>
      </c>
      <c r="H15858" t="s">
        <v>23</v>
      </c>
      <c r="I15858" t="s">
        <v>9858</v>
      </c>
      <c r="K15858"/>
      <c r="L15858" t="s">
        <v>6331</v>
      </c>
      <c r="M15858" t="s">
        <v>20396</v>
      </c>
      <c r="N15858">
        <v>4</v>
      </c>
      <c r="P15858" t="s">
        <v>20366</v>
      </c>
      <c r="Q15858" t="s">
        <v>24984</v>
      </c>
      <c r="S15858" t="s">
        <v>20368</v>
      </c>
    </row>
    <row r="15859" spans="1:19" hidden="1" x14ac:dyDescent="0.2">
      <c r="A15859">
        <v>3415</v>
      </c>
      <c r="B15859" t="s">
        <v>6623</v>
      </c>
      <c r="C15859" t="s">
        <v>105</v>
      </c>
      <c r="D15859">
        <v>13.8</v>
      </c>
      <c r="E15859">
        <v>25</v>
      </c>
      <c r="F15859" t="s">
        <v>23491</v>
      </c>
      <c r="G15859" t="s">
        <v>4302</v>
      </c>
      <c r="H15859" t="s">
        <v>23</v>
      </c>
      <c r="I15859" t="s">
        <v>11982</v>
      </c>
      <c r="K15859"/>
      <c r="L15859" t="s">
        <v>6625</v>
      </c>
      <c r="M15859" t="s">
        <v>20396</v>
      </c>
      <c r="N15859">
        <v>4</v>
      </c>
      <c r="P15859" t="s">
        <v>20366</v>
      </c>
      <c r="Q15859" t="s">
        <v>24986</v>
      </c>
      <c r="S15859" t="s">
        <v>20368</v>
      </c>
    </row>
    <row r="15860" spans="1:19" hidden="1" x14ac:dyDescent="0.2">
      <c r="A15860">
        <v>3415</v>
      </c>
      <c r="B15860" t="s">
        <v>6623</v>
      </c>
      <c r="C15860" t="s">
        <v>105</v>
      </c>
      <c r="D15860">
        <v>13.8</v>
      </c>
      <c r="E15860">
        <v>25</v>
      </c>
      <c r="F15860" t="s">
        <v>24987</v>
      </c>
      <c r="G15860" t="s">
        <v>4302</v>
      </c>
      <c r="H15860" t="s">
        <v>23</v>
      </c>
      <c r="I15860" t="s">
        <v>9858</v>
      </c>
      <c r="K15860"/>
      <c r="L15860" t="s">
        <v>6625</v>
      </c>
      <c r="M15860" t="s">
        <v>20396</v>
      </c>
      <c r="N15860">
        <v>4</v>
      </c>
      <c r="P15860" t="s">
        <v>20366</v>
      </c>
      <c r="Q15860" t="s">
        <v>24986</v>
      </c>
      <c r="S15860" t="s">
        <v>20368</v>
      </c>
    </row>
    <row r="15861" spans="1:19" hidden="1" x14ac:dyDescent="0.2">
      <c r="A15861">
        <v>3416</v>
      </c>
      <c r="B15861" t="s">
        <v>24988</v>
      </c>
      <c r="C15861" t="s">
        <v>105</v>
      </c>
      <c r="D15861">
        <v>15.4</v>
      </c>
      <c r="E15861">
        <v>25</v>
      </c>
      <c r="G15861" t="s">
        <v>12576</v>
      </c>
      <c r="H15861" t="s">
        <v>23</v>
      </c>
      <c r="I15861" t="s">
        <v>20398</v>
      </c>
      <c r="K15861"/>
      <c r="L15861" t="s">
        <v>24989</v>
      </c>
      <c r="M15861" t="s">
        <v>20365</v>
      </c>
      <c r="N15861">
        <v>8</v>
      </c>
      <c r="O15861" t="s">
        <v>24990</v>
      </c>
      <c r="P15861" t="s">
        <v>20366</v>
      </c>
      <c r="Q15861" t="s">
        <v>24991</v>
      </c>
      <c r="S15861" t="s">
        <v>20368</v>
      </c>
    </row>
    <row r="15862" spans="1:19" hidden="1" x14ac:dyDescent="0.2">
      <c r="A15862">
        <v>3417</v>
      </c>
      <c r="B15862" t="s">
        <v>24992</v>
      </c>
      <c r="C15862" t="s">
        <v>105</v>
      </c>
      <c r="D15862">
        <v>10.220000000000001</v>
      </c>
      <c r="E15862">
        <v>25</v>
      </c>
      <c r="F15862" s="1" t="s">
        <v>24993</v>
      </c>
      <c r="G15862" t="s">
        <v>2458</v>
      </c>
      <c r="H15862" t="s">
        <v>46</v>
      </c>
      <c r="I15862" t="s">
        <v>24994</v>
      </c>
      <c r="K15862"/>
      <c r="L15862" t="s">
        <v>24995</v>
      </c>
      <c r="M15862" t="s">
        <v>20365</v>
      </c>
      <c r="N15862">
        <v>8</v>
      </c>
      <c r="O15862" t="s">
        <v>24996</v>
      </c>
      <c r="P15862" t="s">
        <v>20366</v>
      </c>
      <c r="Q15862" t="s">
        <v>24997</v>
      </c>
      <c r="S15862" t="s">
        <v>20368</v>
      </c>
    </row>
    <row r="15863" spans="1:19" hidden="1" x14ac:dyDescent="0.2">
      <c r="A15863">
        <v>3417</v>
      </c>
      <c r="B15863" t="s">
        <v>24992</v>
      </c>
      <c r="C15863" t="s">
        <v>105</v>
      </c>
      <c r="D15863">
        <v>10.333</v>
      </c>
      <c r="E15863">
        <v>25</v>
      </c>
      <c r="F15863" t="s">
        <v>22967</v>
      </c>
      <c r="G15863" t="s">
        <v>498</v>
      </c>
      <c r="H15863" t="s">
        <v>46</v>
      </c>
      <c r="I15863" t="s">
        <v>2046</v>
      </c>
      <c r="J15863" t="s">
        <v>43</v>
      </c>
      <c r="K15863"/>
      <c r="L15863" t="s">
        <v>24995</v>
      </c>
      <c r="M15863" t="s">
        <v>20365</v>
      </c>
      <c r="N15863">
        <v>8</v>
      </c>
      <c r="O15863" t="s">
        <v>24996</v>
      </c>
      <c r="P15863" t="s">
        <v>20366</v>
      </c>
      <c r="Q15863" t="s">
        <v>24997</v>
      </c>
      <c r="S15863" t="s">
        <v>20368</v>
      </c>
    </row>
    <row r="15864" spans="1:19" hidden="1" x14ac:dyDescent="0.2">
      <c r="A15864">
        <v>3417</v>
      </c>
      <c r="B15864" t="s">
        <v>24992</v>
      </c>
      <c r="C15864" t="s">
        <v>105</v>
      </c>
      <c r="D15864">
        <v>10.32</v>
      </c>
      <c r="E15864">
        <v>25</v>
      </c>
      <c r="F15864" t="s">
        <v>21173</v>
      </c>
      <c r="G15864" t="s">
        <v>31</v>
      </c>
      <c r="H15864" t="s">
        <v>46</v>
      </c>
      <c r="I15864" t="s">
        <v>9437</v>
      </c>
      <c r="K15864"/>
      <c r="L15864" t="s">
        <v>24995</v>
      </c>
      <c r="M15864" t="s">
        <v>20365</v>
      </c>
      <c r="N15864">
        <v>8</v>
      </c>
      <c r="O15864" t="s">
        <v>24996</v>
      </c>
      <c r="P15864" t="s">
        <v>20366</v>
      </c>
      <c r="Q15864" t="s">
        <v>24997</v>
      </c>
      <c r="S15864" t="s">
        <v>20368</v>
      </c>
    </row>
    <row r="15865" spans="1:19" hidden="1" x14ac:dyDescent="0.2">
      <c r="A15865">
        <v>3417</v>
      </c>
      <c r="B15865" t="s">
        <v>24992</v>
      </c>
      <c r="C15865" t="s">
        <v>105</v>
      </c>
      <c r="D15865">
        <v>10.29</v>
      </c>
      <c r="E15865">
        <v>25</v>
      </c>
      <c r="F15865" t="s">
        <v>21173</v>
      </c>
      <c r="G15865" t="s">
        <v>31</v>
      </c>
      <c r="H15865" t="s">
        <v>46</v>
      </c>
      <c r="I15865" t="s">
        <v>5200</v>
      </c>
      <c r="K15865"/>
      <c r="L15865" t="s">
        <v>24995</v>
      </c>
      <c r="M15865" t="s">
        <v>20365</v>
      </c>
      <c r="N15865">
        <v>8</v>
      </c>
      <c r="O15865" t="s">
        <v>24996</v>
      </c>
      <c r="P15865" t="s">
        <v>20366</v>
      </c>
      <c r="Q15865" t="s">
        <v>24997</v>
      </c>
      <c r="S15865" t="s">
        <v>20368</v>
      </c>
    </row>
    <row r="15866" spans="1:19" hidden="1" x14ac:dyDescent="0.2">
      <c r="A15866">
        <v>3417</v>
      </c>
      <c r="B15866" t="s">
        <v>24992</v>
      </c>
      <c r="C15866" t="s">
        <v>105</v>
      </c>
      <c r="D15866">
        <v>10.1</v>
      </c>
      <c r="E15866">
        <v>25</v>
      </c>
      <c r="F15866" t="s">
        <v>20587</v>
      </c>
      <c r="G15866" t="s">
        <v>55</v>
      </c>
      <c r="H15866" t="s">
        <v>46</v>
      </c>
      <c r="I15866" t="s">
        <v>5864</v>
      </c>
      <c r="K15866"/>
      <c r="L15866" t="s">
        <v>24995</v>
      </c>
      <c r="M15866" t="s">
        <v>20365</v>
      </c>
      <c r="N15866">
        <v>8</v>
      </c>
      <c r="O15866" t="s">
        <v>24996</v>
      </c>
      <c r="P15866" t="s">
        <v>20366</v>
      </c>
      <c r="Q15866" t="s">
        <v>24997</v>
      </c>
      <c r="S15866" t="s">
        <v>20368</v>
      </c>
    </row>
    <row r="15867" spans="1:19" hidden="1" x14ac:dyDescent="0.2">
      <c r="A15867">
        <v>3417</v>
      </c>
      <c r="B15867" t="s">
        <v>24992</v>
      </c>
      <c r="C15867" t="s">
        <v>23134</v>
      </c>
      <c r="D15867">
        <v>5.3</v>
      </c>
      <c r="F15867" s="1" t="s">
        <v>24993</v>
      </c>
      <c r="G15867" t="s">
        <v>23651</v>
      </c>
      <c r="H15867" t="s">
        <v>2675</v>
      </c>
      <c r="I15867" t="s">
        <v>8870</v>
      </c>
      <c r="K15867"/>
      <c r="L15867" t="s">
        <v>24995</v>
      </c>
      <c r="M15867" t="s">
        <v>20365</v>
      </c>
      <c r="N15867">
        <v>8</v>
      </c>
      <c r="O15867" t="s">
        <v>24996</v>
      </c>
      <c r="P15867" t="s">
        <v>20366</v>
      </c>
      <c r="Q15867" t="s">
        <v>24997</v>
      </c>
      <c r="S15867" t="s">
        <v>20368</v>
      </c>
    </row>
    <row r="15868" spans="1:19" hidden="1" x14ac:dyDescent="0.2">
      <c r="A15868">
        <v>3417</v>
      </c>
      <c r="B15868" t="s">
        <v>24992</v>
      </c>
      <c r="C15868" t="s">
        <v>105</v>
      </c>
      <c r="D15868">
        <v>10.15</v>
      </c>
      <c r="E15868">
        <v>30</v>
      </c>
      <c r="F15868" s="1" t="s">
        <v>24993</v>
      </c>
      <c r="G15868" t="s">
        <v>2458</v>
      </c>
      <c r="H15868" t="s">
        <v>46</v>
      </c>
      <c r="I15868" t="s">
        <v>24994</v>
      </c>
      <c r="K15868"/>
      <c r="L15868" t="s">
        <v>24995</v>
      </c>
      <c r="M15868" t="s">
        <v>20365</v>
      </c>
      <c r="N15868">
        <v>8</v>
      </c>
      <c r="O15868" t="s">
        <v>24996</v>
      </c>
      <c r="P15868" t="s">
        <v>20366</v>
      </c>
      <c r="Q15868" t="s">
        <v>24997</v>
      </c>
      <c r="S15868" t="s">
        <v>20368</v>
      </c>
    </row>
    <row r="15869" spans="1:19" hidden="1" x14ac:dyDescent="0.2">
      <c r="A15869">
        <v>3417</v>
      </c>
      <c r="B15869" t="s">
        <v>24992</v>
      </c>
      <c r="C15869" t="s">
        <v>105</v>
      </c>
      <c r="D15869">
        <v>10.095000000000001</v>
      </c>
      <c r="E15869">
        <v>35</v>
      </c>
      <c r="F15869" s="1" t="s">
        <v>24993</v>
      </c>
      <c r="G15869" t="s">
        <v>2458</v>
      </c>
      <c r="H15869" t="s">
        <v>46</v>
      </c>
      <c r="I15869" t="s">
        <v>24994</v>
      </c>
      <c r="K15869"/>
      <c r="L15869" t="s">
        <v>24995</v>
      </c>
      <c r="M15869" t="s">
        <v>20365</v>
      </c>
      <c r="N15869">
        <v>8</v>
      </c>
      <c r="O15869" t="s">
        <v>24996</v>
      </c>
      <c r="P15869" t="s">
        <v>20366</v>
      </c>
      <c r="Q15869" t="s">
        <v>24997</v>
      </c>
      <c r="S15869" t="s">
        <v>20368</v>
      </c>
    </row>
    <row r="15870" spans="1:19" hidden="1" x14ac:dyDescent="0.2">
      <c r="A15870">
        <v>3417</v>
      </c>
      <c r="B15870" t="s">
        <v>24992</v>
      </c>
      <c r="C15870" t="s">
        <v>105</v>
      </c>
      <c r="D15870">
        <v>9.99</v>
      </c>
      <c r="E15870">
        <v>45</v>
      </c>
      <c r="F15870" s="1" t="s">
        <v>24993</v>
      </c>
      <c r="G15870" t="s">
        <v>2458</v>
      </c>
      <c r="H15870" t="s">
        <v>46</v>
      </c>
      <c r="I15870" t="s">
        <v>24994</v>
      </c>
      <c r="K15870"/>
      <c r="L15870" t="s">
        <v>24995</v>
      </c>
      <c r="M15870" t="s">
        <v>20365</v>
      </c>
      <c r="N15870">
        <v>8</v>
      </c>
      <c r="O15870" t="s">
        <v>24996</v>
      </c>
      <c r="P15870" t="s">
        <v>20366</v>
      </c>
      <c r="Q15870" t="s">
        <v>24997</v>
      </c>
      <c r="S15870" t="s">
        <v>20368</v>
      </c>
    </row>
    <row r="15871" spans="1:19" hidden="1" x14ac:dyDescent="0.2">
      <c r="A15871">
        <v>3417</v>
      </c>
      <c r="B15871" t="s">
        <v>24992</v>
      </c>
      <c r="C15871" t="s">
        <v>105</v>
      </c>
      <c r="D15871">
        <v>9.9</v>
      </c>
      <c r="E15871">
        <v>55</v>
      </c>
      <c r="F15871" s="1" t="s">
        <v>24993</v>
      </c>
      <c r="G15871" t="s">
        <v>2458</v>
      </c>
      <c r="H15871" t="s">
        <v>46</v>
      </c>
      <c r="I15871" t="s">
        <v>24994</v>
      </c>
      <c r="K15871"/>
      <c r="L15871" t="s">
        <v>24995</v>
      </c>
      <c r="M15871" t="s">
        <v>20365</v>
      </c>
      <c r="N15871">
        <v>8</v>
      </c>
      <c r="O15871" t="s">
        <v>24996</v>
      </c>
      <c r="P15871" t="s">
        <v>20366</v>
      </c>
      <c r="Q15871" t="s">
        <v>24997</v>
      </c>
      <c r="S15871" t="s">
        <v>20368</v>
      </c>
    </row>
    <row r="15872" spans="1:19" hidden="1" x14ac:dyDescent="0.2">
      <c r="A15872">
        <v>3417</v>
      </c>
      <c r="B15872" t="s">
        <v>24992</v>
      </c>
      <c r="C15872" t="s">
        <v>105</v>
      </c>
      <c r="D15872">
        <v>9.82</v>
      </c>
      <c r="E15872">
        <v>65</v>
      </c>
      <c r="F15872" s="1" t="s">
        <v>24993</v>
      </c>
      <c r="G15872" t="s">
        <v>2458</v>
      </c>
      <c r="H15872" t="s">
        <v>46</v>
      </c>
      <c r="I15872" t="s">
        <v>24994</v>
      </c>
      <c r="K15872"/>
      <c r="L15872" t="s">
        <v>24995</v>
      </c>
      <c r="M15872" t="s">
        <v>20365</v>
      </c>
      <c r="N15872">
        <v>8</v>
      </c>
      <c r="O15872" t="s">
        <v>24996</v>
      </c>
      <c r="P15872" t="s">
        <v>20366</v>
      </c>
      <c r="Q15872" t="s">
        <v>24997</v>
      </c>
      <c r="S15872" t="s">
        <v>20368</v>
      </c>
    </row>
    <row r="15873" spans="1:19" hidden="1" x14ac:dyDescent="0.2">
      <c r="A15873">
        <v>3417</v>
      </c>
      <c r="B15873" t="s">
        <v>24992</v>
      </c>
      <c r="C15873" t="s">
        <v>105</v>
      </c>
      <c r="D15873">
        <v>9.7799999999999994</v>
      </c>
      <c r="E15873">
        <v>70</v>
      </c>
      <c r="F15873" s="1" t="s">
        <v>24993</v>
      </c>
      <c r="G15873" t="s">
        <v>2458</v>
      </c>
      <c r="H15873" t="s">
        <v>46</v>
      </c>
      <c r="I15873" t="s">
        <v>24994</v>
      </c>
      <c r="K15873"/>
      <c r="L15873" t="s">
        <v>24995</v>
      </c>
      <c r="M15873" t="s">
        <v>20365</v>
      </c>
      <c r="N15873">
        <v>8</v>
      </c>
      <c r="O15873" t="s">
        <v>24996</v>
      </c>
      <c r="P15873" t="s">
        <v>20366</v>
      </c>
      <c r="Q15873" t="s">
        <v>24997</v>
      </c>
      <c r="S15873" t="s">
        <v>20368</v>
      </c>
    </row>
    <row r="15874" spans="1:19" hidden="1" x14ac:dyDescent="0.2">
      <c r="A15874">
        <v>3417</v>
      </c>
      <c r="B15874" t="s">
        <v>24992</v>
      </c>
      <c r="C15874" t="s">
        <v>105</v>
      </c>
      <c r="D15874">
        <v>10.654999999999999</v>
      </c>
      <c r="E15874">
        <v>5</v>
      </c>
      <c r="F15874" t="s">
        <v>22967</v>
      </c>
      <c r="G15874" t="s">
        <v>498</v>
      </c>
      <c r="H15874" t="s">
        <v>46</v>
      </c>
      <c r="I15874" t="s">
        <v>2046</v>
      </c>
      <c r="J15874" t="s">
        <v>43</v>
      </c>
      <c r="K15874"/>
      <c r="L15874" t="s">
        <v>24995</v>
      </c>
      <c r="M15874" t="s">
        <v>20365</v>
      </c>
      <c r="N15874">
        <v>8</v>
      </c>
      <c r="O15874" t="s">
        <v>24996</v>
      </c>
      <c r="P15874" t="s">
        <v>20366</v>
      </c>
      <c r="Q15874" t="s">
        <v>24997</v>
      </c>
      <c r="S15874" t="s">
        <v>20368</v>
      </c>
    </row>
    <row r="15875" spans="1:19" hidden="1" x14ac:dyDescent="0.2">
      <c r="A15875">
        <v>3417</v>
      </c>
      <c r="B15875" t="s">
        <v>24992</v>
      </c>
      <c r="C15875" t="s">
        <v>105</v>
      </c>
      <c r="D15875">
        <v>10.566000000000001</v>
      </c>
      <c r="E15875">
        <v>10</v>
      </c>
      <c r="F15875" t="s">
        <v>22967</v>
      </c>
      <c r="G15875" t="s">
        <v>498</v>
      </c>
      <c r="H15875" t="s">
        <v>46</v>
      </c>
      <c r="I15875" t="s">
        <v>2046</v>
      </c>
      <c r="J15875" t="s">
        <v>43</v>
      </c>
      <c r="K15875"/>
      <c r="L15875" t="s">
        <v>24995</v>
      </c>
      <c r="M15875" t="s">
        <v>20365</v>
      </c>
      <c r="N15875">
        <v>8</v>
      </c>
      <c r="O15875" t="s">
        <v>24996</v>
      </c>
      <c r="P15875" t="s">
        <v>20366</v>
      </c>
      <c r="Q15875" t="s">
        <v>24997</v>
      </c>
      <c r="S15875" t="s">
        <v>20368</v>
      </c>
    </row>
    <row r="15876" spans="1:19" hidden="1" x14ac:dyDescent="0.2">
      <c r="A15876">
        <v>3417</v>
      </c>
      <c r="B15876" t="s">
        <v>24992</v>
      </c>
      <c r="C15876" t="s">
        <v>105</v>
      </c>
      <c r="D15876">
        <v>10.488</v>
      </c>
      <c r="E15876">
        <v>15</v>
      </c>
      <c r="F15876" t="s">
        <v>22967</v>
      </c>
      <c r="G15876" t="s">
        <v>498</v>
      </c>
      <c r="H15876" t="s">
        <v>46</v>
      </c>
      <c r="I15876" t="s">
        <v>2046</v>
      </c>
      <c r="J15876" t="s">
        <v>43</v>
      </c>
      <c r="K15876"/>
      <c r="L15876" t="s">
        <v>24995</v>
      </c>
      <c r="M15876" t="s">
        <v>20365</v>
      </c>
      <c r="N15876">
        <v>8</v>
      </c>
      <c r="O15876" t="s">
        <v>24996</v>
      </c>
      <c r="P15876" t="s">
        <v>20366</v>
      </c>
      <c r="Q15876" t="s">
        <v>24997</v>
      </c>
      <c r="S15876" t="s">
        <v>20368</v>
      </c>
    </row>
    <row r="15877" spans="1:19" hidden="1" x14ac:dyDescent="0.2">
      <c r="A15877">
        <v>3417</v>
      </c>
      <c r="B15877" t="s">
        <v>24992</v>
      </c>
      <c r="C15877" t="s">
        <v>105</v>
      </c>
      <c r="D15877">
        <v>10.409000000000001</v>
      </c>
      <c r="E15877">
        <v>20</v>
      </c>
      <c r="F15877" t="s">
        <v>22967</v>
      </c>
      <c r="G15877" t="s">
        <v>498</v>
      </c>
      <c r="H15877" t="s">
        <v>46</v>
      </c>
      <c r="I15877" t="s">
        <v>2046</v>
      </c>
      <c r="J15877" t="s">
        <v>43</v>
      </c>
      <c r="K15877"/>
      <c r="L15877" t="s">
        <v>24995</v>
      </c>
      <c r="M15877" t="s">
        <v>20365</v>
      </c>
      <c r="N15877">
        <v>8</v>
      </c>
      <c r="O15877" t="s">
        <v>24996</v>
      </c>
      <c r="P15877" t="s">
        <v>20366</v>
      </c>
      <c r="Q15877" t="s">
        <v>24997</v>
      </c>
      <c r="S15877" t="s">
        <v>20368</v>
      </c>
    </row>
    <row r="15878" spans="1:19" hidden="1" x14ac:dyDescent="0.2">
      <c r="A15878">
        <v>3417</v>
      </c>
      <c r="B15878" t="s">
        <v>24992</v>
      </c>
      <c r="C15878" t="s">
        <v>105</v>
      </c>
      <c r="D15878">
        <v>10.268000000000001</v>
      </c>
      <c r="E15878">
        <v>30</v>
      </c>
      <c r="F15878" t="s">
        <v>22967</v>
      </c>
      <c r="G15878" t="s">
        <v>498</v>
      </c>
      <c r="H15878" t="s">
        <v>46</v>
      </c>
      <c r="I15878" t="s">
        <v>2046</v>
      </c>
      <c r="J15878" t="s">
        <v>43</v>
      </c>
      <c r="K15878"/>
      <c r="L15878" t="s">
        <v>24995</v>
      </c>
      <c r="M15878" t="s">
        <v>20365</v>
      </c>
      <c r="N15878">
        <v>8</v>
      </c>
      <c r="O15878" t="s">
        <v>24996</v>
      </c>
      <c r="P15878" t="s">
        <v>20366</v>
      </c>
      <c r="Q15878" t="s">
        <v>24997</v>
      </c>
      <c r="S15878" t="s">
        <v>20368</v>
      </c>
    </row>
    <row r="15879" spans="1:19" hidden="1" x14ac:dyDescent="0.2">
      <c r="A15879">
        <v>3417</v>
      </c>
      <c r="B15879" t="s">
        <v>24992</v>
      </c>
      <c r="C15879" t="s">
        <v>105</v>
      </c>
      <c r="D15879">
        <v>10.169</v>
      </c>
      <c r="E15879">
        <v>38</v>
      </c>
      <c r="F15879" t="s">
        <v>22967</v>
      </c>
      <c r="G15879" t="s">
        <v>498</v>
      </c>
      <c r="H15879" t="s">
        <v>46</v>
      </c>
      <c r="I15879" t="s">
        <v>2046</v>
      </c>
      <c r="J15879" t="s">
        <v>43</v>
      </c>
      <c r="K15879"/>
      <c r="L15879" t="s">
        <v>24995</v>
      </c>
      <c r="M15879" t="s">
        <v>20365</v>
      </c>
      <c r="N15879">
        <v>8</v>
      </c>
      <c r="O15879" t="s">
        <v>24996</v>
      </c>
      <c r="P15879" t="s">
        <v>20366</v>
      </c>
      <c r="Q15879" t="s">
        <v>24997</v>
      </c>
      <c r="S15879" t="s">
        <v>20368</v>
      </c>
    </row>
    <row r="15880" spans="1:19" hidden="1" x14ac:dyDescent="0.2">
      <c r="A15880">
        <v>3418</v>
      </c>
      <c r="B15880" t="s">
        <v>24998</v>
      </c>
      <c r="C15880" t="s">
        <v>105</v>
      </c>
      <c r="D15880">
        <v>10.098000000000001</v>
      </c>
      <c r="E15880">
        <v>25</v>
      </c>
      <c r="F15880" t="s">
        <v>22967</v>
      </c>
      <c r="G15880" t="s">
        <v>498</v>
      </c>
      <c r="H15880" t="s">
        <v>46</v>
      </c>
      <c r="I15880" t="s">
        <v>2046</v>
      </c>
      <c r="J15880" t="s">
        <v>43</v>
      </c>
      <c r="K15880" t="e">
        <f>- Other values in H51 and M128</f>
        <v>#NAME?</v>
      </c>
      <c r="L15880" t="s">
        <v>24999</v>
      </c>
      <c r="M15880" t="s">
        <v>20365</v>
      </c>
      <c r="N15880">
        <v>8</v>
      </c>
      <c r="O15880" t="s">
        <v>25000</v>
      </c>
      <c r="P15880" t="s">
        <v>20366</v>
      </c>
      <c r="Q15880" t="s">
        <v>25001</v>
      </c>
      <c r="S15880" t="s">
        <v>20368</v>
      </c>
    </row>
    <row r="15881" spans="1:19" hidden="1" x14ac:dyDescent="0.2">
      <c r="A15881">
        <v>3418</v>
      </c>
      <c r="B15881" t="s">
        <v>24998</v>
      </c>
      <c r="C15881" t="s">
        <v>105</v>
      </c>
      <c r="D15881">
        <v>10.09</v>
      </c>
      <c r="E15881">
        <v>25</v>
      </c>
      <c r="F15881" t="s">
        <v>22967</v>
      </c>
      <c r="G15881" t="s">
        <v>31</v>
      </c>
      <c r="H15881" t="s">
        <v>46</v>
      </c>
      <c r="I15881" t="s">
        <v>5200</v>
      </c>
      <c r="K15881" t="e">
        <f>- Other values in H51 and M128</f>
        <v>#NAME?</v>
      </c>
      <c r="L15881" t="s">
        <v>24999</v>
      </c>
      <c r="M15881" t="s">
        <v>20365</v>
      </c>
      <c r="N15881">
        <v>8</v>
      </c>
      <c r="O15881" t="s">
        <v>25000</v>
      </c>
      <c r="P15881" t="s">
        <v>20366</v>
      </c>
      <c r="Q15881" t="s">
        <v>25001</v>
      </c>
      <c r="S15881" t="s">
        <v>20368</v>
      </c>
    </row>
    <row r="15882" spans="1:19" hidden="1" x14ac:dyDescent="0.2">
      <c r="A15882">
        <v>3418</v>
      </c>
      <c r="B15882" t="s">
        <v>24998</v>
      </c>
      <c r="C15882" t="s">
        <v>105</v>
      </c>
      <c r="D15882">
        <v>10.09</v>
      </c>
      <c r="E15882">
        <v>25</v>
      </c>
      <c r="F15882" t="s">
        <v>21173</v>
      </c>
      <c r="G15882" t="s">
        <v>31</v>
      </c>
      <c r="H15882" t="s">
        <v>46</v>
      </c>
      <c r="I15882" t="s">
        <v>9437</v>
      </c>
      <c r="K15882" t="e">
        <f>- Other values in H51 and M128</f>
        <v>#NAME?</v>
      </c>
      <c r="L15882" t="s">
        <v>24999</v>
      </c>
      <c r="M15882" t="s">
        <v>20365</v>
      </c>
      <c r="N15882">
        <v>8</v>
      </c>
      <c r="O15882" t="s">
        <v>25000</v>
      </c>
      <c r="P15882" t="s">
        <v>20366</v>
      </c>
      <c r="Q15882" t="s">
        <v>25001</v>
      </c>
      <c r="S15882" t="s">
        <v>20368</v>
      </c>
    </row>
    <row r="15883" spans="1:19" hidden="1" x14ac:dyDescent="0.2">
      <c r="A15883">
        <v>3418</v>
      </c>
      <c r="B15883" t="s">
        <v>24998</v>
      </c>
      <c r="C15883" t="s">
        <v>105</v>
      </c>
      <c r="D15883">
        <v>9.82</v>
      </c>
      <c r="E15883">
        <v>25</v>
      </c>
      <c r="F15883" t="s">
        <v>20587</v>
      </c>
      <c r="G15883" t="s">
        <v>55</v>
      </c>
      <c r="H15883" t="s">
        <v>46</v>
      </c>
      <c r="I15883" t="s">
        <v>5864</v>
      </c>
      <c r="K15883" t="e">
        <f>- Other values in H51 and M128</f>
        <v>#NAME?</v>
      </c>
      <c r="L15883" t="s">
        <v>24999</v>
      </c>
      <c r="M15883" t="s">
        <v>20365</v>
      </c>
      <c r="N15883">
        <v>8</v>
      </c>
      <c r="O15883" t="s">
        <v>25000</v>
      </c>
      <c r="P15883" t="s">
        <v>20366</v>
      </c>
      <c r="Q15883" t="s">
        <v>25001</v>
      </c>
      <c r="S15883" t="s">
        <v>20368</v>
      </c>
    </row>
    <row r="15884" spans="1:19" hidden="1" x14ac:dyDescent="0.2">
      <c r="A15884">
        <v>3418</v>
      </c>
      <c r="B15884" t="s">
        <v>24998</v>
      </c>
      <c r="C15884" t="s">
        <v>23134</v>
      </c>
      <c r="D15884">
        <v>4.2</v>
      </c>
      <c r="F15884" s="1" t="s">
        <v>25002</v>
      </c>
      <c r="G15884" t="s">
        <v>23651</v>
      </c>
      <c r="H15884" t="s">
        <v>2675</v>
      </c>
      <c r="I15884" t="s">
        <v>8870</v>
      </c>
      <c r="K15884" t="e">
        <f>- Other values in H51 and M128</f>
        <v>#NAME?</v>
      </c>
      <c r="L15884" t="s">
        <v>24999</v>
      </c>
      <c r="M15884" t="s">
        <v>20365</v>
      </c>
      <c r="N15884">
        <v>8</v>
      </c>
      <c r="O15884" t="s">
        <v>25000</v>
      </c>
      <c r="P15884" t="s">
        <v>20366</v>
      </c>
      <c r="Q15884" t="s">
        <v>25001</v>
      </c>
      <c r="S15884" t="s">
        <v>20368</v>
      </c>
    </row>
    <row r="15885" spans="1:19" hidden="1" x14ac:dyDescent="0.2">
      <c r="A15885">
        <v>3418</v>
      </c>
      <c r="B15885" t="s">
        <v>24998</v>
      </c>
      <c r="C15885" t="s">
        <v>105</v>
      </c>
      <c r="D15885">
        <v>10.406000000000001</v>
      </c>
      <c r="E15885">
        <v>5</v>
      </c>
      <c r="F15885" t="s">
        <v>22967</v>
      </c>
      <c r="G15885" t="s">
        <v>498</v>
      </c>
      <c r="H15885" t="s">
        <v>46</v>
      </c>
      <c r="I15885" t="s">
        <v>2046</v>
      </c>
      <c r="J15885" t="s">
        <v>43</v>
      </c>
      <c r="K15885" t="e">
        <f>- Other values in H51 and M128</f>
        <v>#NAME?</v>
      </c>
      <c r="L15885" t="s">
        <v>24999</v>
      </c>
      <c r="M15885" t="s">
        <v>20365</v>
      </c>
      <c r="N15885">
        <v>8</v>
      </c>
      <c r="O15885" t="s">
        <v>25000</v>
      </c>
      <c r="P15885" t="s">
        <v>20366</v>
      </c>
      <c r="Q15885" t="s">
        <v>25001</v>
      </c>
      <c r="S15885" t="s">
        <v>20368</v>
      </c>
    </row>
    <row r="15886" spans="1:19" hidden="1" x14ac:dyDescent="0.2">
      <c r="A15886">
        <v>3418</v>
      </c>
      <c r="B15886" t="s">
        <v>24998</v>
      </c>
      <c r="C15886" t="s">
        <v>105</v>
      </c>
      <c r="D15886">
        <v>10.34</v>
      </c>
      <c r="E15886">
        <v>10</v>
      </c>
      <c r="F15886" t="s">
        <v>22967</v>
      </c>
      <c r="G15886" t="s">
        <v>498</v>
      </c>
      <c r="H15886" t="s">
        <v>46</v>
      </c>
      <c r="I15886" t="s">
        <v>2046</v>
      </c>
      <c r="J15886" t="s">
        <v>43</v>
      </c>
      <c r="K15886" t="e">
        <f>- Other values in H51 and M128</f>
        <v>#NAME?</v>
      </c>
      <c r="L15886" t="s">
        <v>24999</v>
      </c>
      <c r="M15886" t="s">
        <v>20365</v>
      </c>
      <c r="N15886">
        <v>8</v>
      </c>
      <c r="O15886" t="s">
        <v>25000</v>
      </c>
      <c r="P15886" t="s">
        <v>20366</v>
      </c>
      <c r="Q15886" t="s">
        <v>25001</v>
      </c>
      <c r="S15886" t="s">
        <v>20368</v>
      </c>
    </row>
    <row r="15887" spans="1:19" hidden="1" x14ac:dyDescent="0.2">
      <c r="A15887">
        <v>3418</v>
      </c>
      <c r="B15887" t="s">
        <v>24998</v>
      </c>
      <c r="C15887" t="s">
        <v>105</v>
      </c>
      <c r="D15887">
        <v>10.24</v>
      </c>
      <c r="E15887">
        <v>15</v>
      </c>
      <c r="F15887" t="s">
        <v>22967</v>
      </c>
      <c r="G15887" t="s">
        <v>498</v>
      </c>
      <c r="H15887" t="s">
        <v>46</v>
      </c>
      <c r="I15887" t="s">
        <v>2046</v>
      </c>
      <c r="J15887" t="s">
        <v>43</v>
      </c>
      <c r="K15887" t="e">
        <f>- Other values in H51 and M128</f>
        <v>#NAME?</v>
      </c>
      <c r="L15887" t="s">
        <v>24999</v>
      </c>
      <c r="M15887" t="s">
        <v>20365</v>
      </c>
      <c r="N15887">
        <v>8</v>
      </c>
      <c r="O15887" t="s">
        <v>25000</v>
      </c>
      <c r="P15887" t="s">
        <v>20366</v>
      </c>
      <c r="Q15887" t="s">
        <v>25001</v>
      </c>
      <c r="S15887" t="s">
        <v>20368</v>
      </c>
    </row>
    <row r="15888" spans="1:19" hidden="1" x14ac:dyDescent="0.2">
      <c r="A15888">
        <v>3418</v>
      </c>
      <c r="B15888" t="s">
        <v>24998</v>
      </c>
      <c r="C15888" t="s">
        <v>105</v>
      </c>
      <c r="D15888">
        <v>10.164999999999999</v>
      </c>
      <c r="E15888">
        <v>20</v>
      </c>
      <c r="F15888" t="s">
        <v>22967</v>
      </c>
      <c r="G15888" t="s">
        <v>498</v>
      </c>
      <c r="H15888" t="s">
        <v>46</v>
      </c>
      <c r="I15888" t="s">
        <v>2046</v>
      </c>
      <c r="J15888" t="s">
        <v>43</v>
      </c>
      <c r="K15888" t="e">
        <f>- Other values in H51 and M128</f>
        <v>#NAME?</v>
      </c>
      <c r="L15888" t="s">
        <v>24999</v>
      </c>
      <c r="M15888" t="s">
        <v>20365</v>
      </c>
      <c r="N15888">
        <v>8</v>
      </c>
      <c r="O15888" t="s">
        <v>25000</v>
      </c>
      <c r="P15888" t="s">
        <v>20366</v>
      </c>
      <c r="Q15888" t="s">
        <v>25001</v>
      </c>
      <c r="S15888" t="s">
        <v>20368</v>
      </c>
    </row>
    <row r="15889" spans="1:19" hidden="1" x14ac:dyDescent="0.2">
      <c r="A15889">
        <v>3418</v>
      </c>
      <c r="B15889" t="s">
        <v>24998</v>
      </c>
      <c r="C15889" t="s">
        <v>105</v>
      </c>
      <c r="D15889">
        <v>10.032</v>
      </c>
      <c r="E15889">
        <v>30</v>
      </c>
      <c r="F15889" t="s">
        <v>22967</v>
      </c>
      <c r="G15889" t="s">
        <v>498</v>
      </c>
      <c r="H15889" t="s">
        <v>46</v>
      </c>
      <c r="I15889" t="s">
        <v>2046</v>
      </c>
      <c r="J15889" t="s">
        <v>43</v>
      </c>
      <c r="K15889" t="e">
        <f>- Other values in H51 and M128</f>
        <v>#NAME?</v>
      </c>
      <c r="L15889" t="s">
        <v>24999</v>
      </c>
      <c r="M15889" t="s">
        <v>20365</v>
      </c>
      <c r="N15889">
        <v>8</v>
      </c>
      <c r="O15889" t="s">
        <v>25000</v>
      </c>
      <c r="P15889" t="s">
        <v>20366</v>
      </c>
      <c r="Q15889" t="s">
        <v>25001</v>
      </c>
      <c r="S15889" t="s">
        <v>20368</v>
      </c>
    </row>
    <row r="15890" spans="1:19" hidden="1" x14ac:dyDescent="0.2">
      <c r="A15890">
        <v>3418</v>
      </c>
      <c r="B15890" t="s">
        <v>24998</v>
      </c>
      <c r="C15890" t="s">
        <v>105</v>
      </c>
      <c r="D15890">
        <v>9.9359999999999999</v>
      </c>
      <c r="E15890">
        <v>38</v>
      </c>
      <c r="F15890" t="s">
        <v>22967</v>
      </c>
      <c r="G15890" t="s">
        <v>498</v>
      </c>
      <c r="H15890" t="s">
        <v>46</v>
      </c>
      <c r="I15890" t="s">
        <v>2046</v>
      </c>
      <c r="J15890" t="s">
        <v>43</v>
      </c>
      <c r="K15890" t="e">
        <f>- Other values in H51 and M128</f>
        <v>#NAME?</v>
      </c>
      <c r="L15890" t="s">
        <v>24999</v>
      </c>
      <c r="M15890" t="s">
        <v>20365</v>
      </c>
      <c r="N15890">
        <v>8</v>
      </c>
      <c r="O15890" t="s">
        <v>25000</v>
      </c>
      <c r="P15890" t="s">
        <v>20366</v>
      </c>
      <c r="Q15890" t="s">
        <v>25001</v>
      </c>
      <c r="S15890" t="s">
        <v>20368</v>
      </c>
    </row>
    <row r="15891" spans="1:19" hidden="1" x14ac:dyDescent="0.2">
      <c r="A15891">
        <v>3419</v>
      </c>
      <c r="B15891" t="s">
        <v>25003</v>
      </c>
      <c r="C15891" t="s">
        <v>105</v>
      </c>
      <c r="D15891">
        <v>10.276</v>
      </c>
      <c r="E15891">
        <v>25</v>
      </c>
      <c r="F15891" t="s">
        <v>21925</v>
      </c>
      <c r="G15891" t="s">
        <v>498</v>
      </c>
      <c r="H15891" t="s">
        <v>46</v>
      </c>
      <c r="I15891" t="s">
        <v>2046</v>
      </c>
      <c r="J15891" t="s">
        <v>43</v>
      </c>
      <c r="K15891"/>
      <c r="L15891" t="s">
        <v>25004</v>
      </c>
      <c r="M15891" t="s">
        <v>20365</v>
      </c>
      <c r="N15891">
        <v>8</v>
      </c>
      <c r="O15891" t="s">
        <v>25005</v>
      </c>
      <c r="P15891" t="s">
        <v>20366</v>
      </c>
      <c r="Q15891" t="s">
        <v>25006</v>
      </c>
      <c r="S15891" t="s">
        <v>20368</v>
      </c>
    </row>
    <row r="15892" spans="1:19" hidden="1" x14ac:dyDescent="0.2">
      <c r="A15892">
        <v>3419</v>
      </c>
      <c r="B15892" t="s">
        <v>25003</v>
      </c>
      <c r="C15892" t="s">
        <v>105</v>
      </c>
      <c r="D15892">
        <v>10.26</v>
      </c>
      <c r="E15892">
        <v>25</v>
      </c>
      <c r="F15892" t="s">
        <v>21925</v>
      </c>
      <c r="G15892" t="s">
        <v>31</v>
      </c>
      <c r="H15892" t="s">
        <v>46</v>
      </c>
      <c r="I15892" t="s">
        <v>5200</v>
      </c>
      <c r="K15892"/>
      <c r="L15892" t="s">
        <v>25004</v>
      </c>
      <c r="M15892" t="s">
        <v>20365</v>
      </c>
      <c r="N15892">
        <v>8</v>
      </c>
      <c r="O15892" t="s">
        <v>25005</v>
      </c>
      <c r="P15892" t="s">
        <v>20366</v>
      </c>
      <c r="Q15892" t="s">
        <v>25006</v>
      </c>
      <c r="S15892" t="s">
        <v>20368</v>
      </c>
    </row>
    <row r="15893" spans="1:19" hidden="1" x14ac:dyDescent="0.2">
      <c r="A15893">
        <v>3419</v>
      </c>
      <c r="B15893" t="s">
        <v>25003</v>
      </c>
      <c r="C15893" t="s">
        <v>105</v>
      </c>
      <c r="D15893">
        <v>10.27</v>
      </c>
      <c r="E15893">
        <v>25</v>
      </c>
      <c r="F15893" t="s">
        <v>25007</v>
      </c>
      <c r="G15893" t="s">
        <v>31</v>
      </c>
      <c r="H15893" t="s">
        <v>46</v>
      </c>
      <c r="I15893" t="s">
        <v>9437</v>
      </c>
      <c r="K15893"/>
      <c r="L15893" t="s">
        <v>25004</v>
      </c>
      <c r="M15893" t="s">
        <v>20365</v>
      </c>
      <c r="N15893">
        <v>8</v>
      </c>
      <c r="O15893" t="s">
        <v>25005</v>
      </c>
      <c r="P15893" t="s">
        <v>20366</v>
      </c>
      <c r="Q15893" t="s">
        <v>25006</v>
      </c>
      <c r="S15893" t="s">
        <v>20368</v>
      </c>
    </row>
    <row r="15894" spans="1:19" hidden="1" x14ac:dyDescent="0.2">
      <c r="A15894">
        <v>3419</v>
      </c>
      <c r="B15894" t="s">
        <v>25003</v>
      </c>
      <c r="C15894" t="s">
        <v>105</v>
      </c>
      <c r="D15894">
        <v>10.1</v>
      </c>
      <c r="E15894">
        <v>25</v>
      </c>
      <c r="F15894" t="s">
        <v>20587</v>
      </c>
      <c r="G15894" t="s">
        <v>55</v>
      </c>
      <c r="H15894" t="s">
        <v>46</v>
      </c>
      <c r="I15894" t="s">
        <v>5864</v>
      </c>
      <c r="K15894"/>
      <c r="L15894" t="s">
        <v>25004</v>
      </c>
      <c r="M15894" t="s">
        <v>20365</v>
      </c>
      <c r="N15894">
        <v>8</v>
      </c>
      <c r="O15894" t="s">
        <v>25005</v>
      </c>
      <c r="P15894" t="s">
        <v>20366</v>
      </c>
      <c r="Q15894" t="s">
        <v>25006</v>
      </c>
      <c r="S15894" t="s">
        <v>20368</v>
      </c>
    </row>
    <row r="15895" spans="1:19" hidden="1" x14ac:dyDescent="0.2">
      <c r="A15895">
        <v>3419</v>
      </c>
      <c r="B15895" t="s">
        <v>25003</v>
      </c>
      <c r="C15895" t="s">
        <v>105</v>
      </c>
      <c r="D15895">
        <v>10.02</v>
      </c>
      <c r="E15895">
        <v>25</v>
      </c>
      <c r="F15895" t="s">
        <v>23132</v>
      </c>
      <c r="G15895" t="s">
        <v>55</v>
      </c>
      <c r="H15895" t="s">
        <v>46</v>
      </c>
      <c r="I15895" t="s">
        <v>219</v>
      </c>
      <c r="K15895"/>
      <c r="L15895" t="s">
        <v>25004</v>
      </c>
      <c r="M15895" t="s">
        <v>20365</v>
      </c>
      <c r="N15895">
        <v>8</v>
      </c>
      <c r="O15895" t="s">
        <v>25005</v>
      </c>
      <c r="P15895" t="s">
        <v>20366</v>
      </c>
      <c r="Q15895" t="s">
        <v>25006</v>
      </c>
      <c r="S15895" t="s">
        <v>20368</v>
      </c>
    </row>
    <row r="15896" spans="1:19" hidden="1" x14ac:dyDescent="0.2">
      <c r="A15896">
        <v>3419</v>
      </c>
      <c r="B15896" t="s">
        <v>25003</v>
      </c>
      <c r="C15896" t="s">
        <v>105</v>
      </c>
      <c r="D15896">
        <v>10.3</v>
      </c>
      <c r="E15896">
        <v>20</v>
      </c>
      <c r="F15896" t="s">
        <v>410</v>
      </c>
      <c r="G15896" t="s">
        <v>55</v>
      </c>
      <c r="H15896" t="s">
        <v>46</v>
      </c>
      <c r="I15896" t="s">
        <v>8997</v>
      </c>
      <c r="K15896"/>
      <c r="L15896" t="s">
        <v>25004</v>
      </c>
      <c r="M15896" t="s">
        <v>20365</v>
      </c>
      <c r="N15896">
        <v>8</v>
      </c>
      <c r="O15896" t="s">
        <v>25005</v>
      </c>
      <c r="P15896" t="s">
        <v>20366</v>
      </c>
      <c r="Q15896" t="s">
        <v>25006</v>
      </c>
      <c r="S15896" t="s">
        <v>20368</v>
      </c>
    </row>
    <row r="15897" spans="1:19" hidden="1" x14ac:dyDescent="0.2">
      <c r="A15897">
        <v>3419</v>
      </c>
      <c r="B15897" t="s">
        <v>25003</v>
      </c>
      <c r="C15897" t="s">
        <v>23134</v>
      </c>
      <c r="D15897">
        <v>4.0999999999999996</v>
      </c>
      <c r="F15897" t="s">
        <v>25008</v>
      </c>
      <c r="G15897" t="s">
        <v>23651</v>
      </c>
      <c r="H15897" t="s">
        <v>2675</v>
      </c>
      <c r="I15897" t="s">
        <v>8870</v>
      </c>
      <c r="K15897"/>
      <c r="L15897" t="s">
        <v>25004</v>
      </c>
      <c r="M15897" t="s">
        <v>20365</v>
      </c>
      <c r="N15897">
        <v>8</v>
      </c>
      <c r="O15897" t="s">
        <v>25005</v>
      </c>
      <c r="P15897" t="s">
        <v>20366</v>
      </c>
      <c r="Q15897" t="s">
        <v>25006</v>
      </c>
      <c r="S15897" t="s">
        <v>20368</v>
      </c>
    </row>
    <row r="15898" spans="1:19" hidden="1" x14ac:dyDescent="0.2">
      <c r="A15898">
        <v>3419</v>
      </c>
      <c r="B15898" t="s">
        <v>25003</v>
      </c>
      <c r="C15898" t="s">
        <v>105</v>
      </c>
      <c r="D15898">
        <v>10.597</v>
      </c>
      <c r="E15898">
        <v>5</v>
      </c>
      <c r="F15898" t="s">
        <v>21925</v>
      </c>
      <c r="G15898" t="s">
        <v>498</v>
      </c>
      <c r="H15898" t="s">
        <v>46</v>
      </c>
      <c r="I15898" t="s">
        <v>2046</v>
      </c>
      <c r="J15898" t="s">
        <v>43</v>
      </c>
      <c r="K15898"/>
      <c r="L15898" t="s">
        <v>25004</v>
      </c>
      <c r="M15898" t="s">
        <v>20365</v>
      </c>
      <c r="N15898">
        <v>8</v>
      </c>
      <c r="O15898" t="s">
        <v>25005</v>
      </c>
      <c r="P15898" t="s">
        <v>20366</v>
      </c>
      <c r="Q15898" t="s">
        <v>25006</v>
      </c>
      <c r="S15898" t="s">
        <v>20368</v>
      </c>
    </row>
    <row r="15899" spans="1:19" hidden="1" x14ac:dyDescent="0.2">
      <c r="A15899">
        <v>3419</v>
      </c>
      <c r="B15899" t="s">
        <v>25003</v>
      </c>
      <c r="C15899" t="s">
        <v>105</v>
      </c>
      <c r="D15899">
        <v>10.500999999999999</v>
      </c>
      <c r="E15899">
        <v>10</v>
      </c>
      <c r="F15899" t="s">
        <v>21925</v>
      </c>
      <c r="G15899" t="s">
        <v>498</v>
      </c>
      <c r="H15899" t="s">
        <v>46</v>
      </c>
      <c r="I15899" t="s">
        <v>2046</v>
      </c>
      <c r="J15899" t="s">
        <v>43</v>
      </c>
      <c r="K15899"/>
      <c r="L15899" t="s">
        <v>25004</v>
      </c>
      <c r="M15899" t="s">
        <v>20365</v>
      </c>
      <c r="N15899">
        <v>8</v>
      </c>
      <c r="O15899" t="s">
        <v>25005</v>
      </c>
      <c r="P15899" t="s">
        <v>20366</v>
      </c>
      <c r="Q15899" t="s">
        <v>25006</v>
      </c>
      <c r="S15899" t="s">
        <v>20368</v>
      </c>
    </row>
    <row r="15900" spans="1:19" hidden="1" x14ac:dyDescent="0.2">
      <c r="A15900">
        <v>3419</v>
      </c>
      <c r="B15900" t="s">
        <v>25003</v>
      </c>
      <c r="C15900" t="s">
        <v>105</v>
      </c>
      <c r="D15900">
        <v>10.423</v>
      </c>
      <c r="E15900">
        <v>15</v>
      </c>
      <c r="F15900" t="s">
        <v>21925</v>
      </c>
      <c r="G15900" t="s">
        <v>498</v>
      </c>
      <c r="H15900" t="s">
        <v>46</v>
      </c>
      <c r="I15900" t="s">
        <v>2046</v>
      </c>
      <c r="J15900" t="s">
        <v>43</v>
      </c>
      <c r="K15900"/>
      <c r="L15900" t="s">
        <v>25004</v>
      </c>
      <c r="M15900" t="s">
        <v>20365</v>
      </c>
      <c r="N15900">
        <v>8</v>
      </c>
      <c r="O15900" t="s">
        <v>25005</v>
      </c>
      <c r="P15900" t="s">
        <v>20366</v>
      </c>
      <c r="Q15900" t="s">
        <v>25006</v>
      </c>
      <c r="S15900" t="s">
        <v>20368</v>
      </c>
    </row>
    <row r="15901" spans="1:19" hidden="1" x14ac:dyDescent="0.2">
      <c r="A15901">
        <v>3419</v>
      </c>
      <c r="B15901" t="s">
        <v>25003</v>
      </c>
      <c r="C15901" t="s">
        <v>105</v>
      </c>
      <c r="D15901">
        <v>10.349</v>
      </c>
      <c r="E15901">
        <v>20</v>
      </c>
      <c r="F15901" t="s">
        <v>21925</v>
      </c>
      <c r="G15901" t="s">
        <v>498</v>
      </c>
      <c r="H15901" t="s">
        <v>46</v>
      </c>
      <c r="I15901" t="s">
        <v>2046</v>
      </c>
      <c r="J15901" t="s">
        <v>43</v>
      </c>
      <c r="K15901"/>
      <c r="L15901" t="s">
        <v>25004</v>
      </c>
      <c r="M15901" t="s">
        <v>20365</v>
      </c>
      <c r="N15901">
        <v>8</v>
      </c>
      <c r="O15901" t="s">
        <v>25005</v>
      </c>
      <c r="P15901" t="s">
        <v>20366</v>
      </c>
      <c r="Q15901" t="s">
        <v>25006</v>
      </c>
      <c r="S15901" t="s">
        <v>20368</v>
      </c>
    </row>
    <row r="15902" spans="1:19" hidden="1" x14ac:dyDescent="0.2">
      <c r="A15902">
        <v>3419</v>
      </c>
      <c r="B15902" t="s">
        <v>25003</v>
      </c>
      <c r="C15902" t="s">
        <v>105</v>
      </c>
      <c r="D15902">
        <v>10.214</v>
      </c>
      <c r="E15902">
        <v>30</v>
      </c>
      <c r="F15902" t="s">
        <v>21925</v>
      </c>
      <c r="G15902" t="s">
        <v>498</v>
      </c>
      <c r="H15902" t="s">
        <v>46</v>
      </c>
      <c r="I15902" t="s">
        <v>2046</v>
      </c>
      <c r="J15902" t="s">
        <v>43</v>
      </c>
      <c r="K15902"/>
      <c r="L15902" t="s">
        <v>25004</v>
      </c>
      <c r="M15902" t="s">
        <v>20365</v>
      </c>
      <c r="N15902">
        <v>8</v>
      </c>
      <c r="O15902" t="s">
        <v>25005</v>
      </c>
      <c r="P15902" t="s">
        <v>20366</v>
      </c>
      <c r="Q15902" t="s">
        <v>25006</v>
      </c>
      <c r="S15902" t="s">
        <v>20368</v>
      </c>
    </row>
    <row r="15903" spans="1:19" hidden="1" x14ac:dyDescent="0.2">
      <c r="A15903">
        <v>3419</v>
      </c>
      <c r="B15903" t="s">
        <v>25003</v>
      </c>
      <c r="C15903" t="s">
        <v>105</v>
      </c>
      <c r="D15903">
        <v>10.118</v>
      </c>
      <c r="E15903">
        <v>38</v>
      </c>
      <c r="F15903" t="s">
        <v>21925</v>
      </c>
      <c r="G15903" t="s">
        <v>498</v>
      </c>
      <c r="H15903" t="s">
        <v>46</v>
      </c>
      <c r="I15903" t="s">
        <v>2046</v>
      </c>
      <c r="J15903" t="s">
        <v>43</v>
      </c>
      <c r="K15903"/>
      <c r="L15903" t="s">
        <v>25004</v>
      </c>
      <c r="M15903" t="s">
        <v>20365</v>
      </c>
      <c r="N15903">
        <v>8</v>
      </c>
      <c r="O15903" t="s">
        <v>25005</v>
      </c>
      <c r="P15903" t="s">
        <v>20366</v>
      </c>
      <c r="Q15903" t="s">
        <v>25006</v>
      </c>
      <c r="S15903" t="s">
        <v>20368</v>
      </c>
    </row>
    <row r="15904" spans="1:19" hidden="1" x14ac:dyDescent="0.2">
      <c r="A15904">
        <v>3420</v>
      </c>
      <c r="B15904" t="s">
        <v>25009</v>
      </c>
      <c r="C15904" t="s">
        <v>105</v>
      </c>
      <c r="D15904">
        <v>9.51</v>
      </c>
      <c r="E15904">
        <v>20</v>
      </c>
      <c r="F15904" t="s">
        <v>24037</v>
      </c>
      <c r="G15904" t="s">
        <v>55</v>
      </c>
      <c r="H15904" t="s">
        <v>23</v>
      </c>
      <c r="I15904" t="s">
        <v>23151</v>
      </c>
      <c r="K15904"/>
      <c r="L15904" t="s">
        <v>25010</v>
      </c>
      <c r="M15904" t="s">
        <v>20396</v>
      </c>
      <c r="N15904">
        <v>4</v>
      </c>
      <c r="P15904" t="s">
        <v>20366</v>
      </c>
      <c r="Q15904" t="s">
        <v>25011</v>
      </c>
      <c r="S15904" t="s">
        <v>20368</v>
      </c>
    </row>
    <row r="15905" spans="1:19" hidden="1" x14ac:dyDescent="0.2">
      <c r="A15905">
        <v>3420</v>
      </c>
      <c r="B15905" t="s">
        <v>25009</v>
      </c>
      <c r="C15905" t="s">
        <v>20452</v>
      </c>
      <c r="D15905">
        <v>10.9</v>
      </c>
      <c r="E15905">
        <v>20</v>
      </c>
      <c r="F15905" t="s">
        <v>24037</v>
      </c>
      <c r="G15905" t="s">
        <v>55</v>
      </c>
      <c r="H15905" t="s">
        <v>23</v>
      </c>
      <c r="I15905" t="s">
        <v>23151</v>
      </c>
      <c r="K15905"/>
      <c r="L15905" t="s">
        <v>25010</v>
      </c>
      <c r="M15905" t="s">
        <v>20396</v>
      </c>
      <c r="N15905">
        <v>4</v>
      </c>
      <c r="P15905" t="s">
        <v>20366</v>
      </c>
      <c r="Q15905" t="s">
        <v>25011</v>
      </c>
      <c r="S15905" t="s">
        <v>20368</v>
      </c>
    </row>
    <row r="15906" spans="1:19" hidden="1" x14ac:dyDescent="0.2">
      <c r="A15906">
        <v>3421</v>
      </c>
      <c r="B15906" t="s">
        <v>25012</v>
      </c>
      <c r="C15906" t="s">
        <v>105</v>
      </c>
      <c r="D15906">
        <v>9.67</v>
      </c>
      <c r="E15906">
        <v>20</v>
      </c>
      <c r="F15906" t="s">
        <v>21420</v>
      </c>
      <c r="G15906" t="s">
        <v>55</v>
      </c>
      <c r="H15906" t="s">
        <v>23</v>
      </c>
      <c r="I15906" t="s">
        <v>23151</v>
      </c>
      <c r="K15906"/>
      <c r="L15906" t="s">
        <v>25013</v>
      </c>
      <c r="M15906" t="s">
        <v>20396</v>
      </c>
      <c r="N15906">
        <v>4</v>
      </c>
      <c r="P15906" t="s">
        <v>20366</v>
      </c>
      <c r="Q15906" t="s">
        <v>25014</v>
      </c>
      <c r="S15906" t="s">
        <v>20368</v>
      </c>
    </row>
    <row r="15907" spans="1:19" hidden="1" x14ac:dyDescent="0.2">
      <c r="A15907">
        <v>3421</v>
      </c>
      <c r="B15907" t="s">
        <v>25012</v>
      </c>
      <c r="C15907" t="s">
        <v>20452</v>
      </c>
      <c r="D15907">
        <v>12.77</v>
      </c>
      <c r="E15907" t="s">
        <v>383</v>
      </c>
      <c r="F15907" t="s">
        <v>21420</v>
      </c>
      <c r="G15907" t="s">
        <v>55</v>
      </c>
      <c r="H15907" t="s">
        <v>23</v>
      </c>
      <c r="I15907" t="s">
        <v>23151</v>
      </c>
      <c r="K15907"/>
      <c r="L15907" t="s">
        <v>25013</v>
      </c>
      <c r="M15907" t="s">
        <v>20396</v>
      </c>
      <c r="N15907">
        <v>4</v>
      </c>
      <c r="P15907" t="s">
        <v>20366</v>
      </c>
      <c r="Q15907" t="s">
        <v>25014</v>
      </c>
      <c r="S15907" t="s">
        <v>20368</v>
      </c>
    </row>
    <row r="15908" spans="1:19" hidden="1" x14ac:dyDescent="0.2">
      <c r="A15908">
        <v>3421</v>
      </c>
      <c r="B15908" t="s">
        <v>25012</v>
      </c>
      <c r="C15908" t="s">
        <v>105</v>
      </c>
      <c r="D15908">
        <v>9.6999999999999993</v>
      </c>
      <c r="E15908">
        <v>25</v>
      </c>
      <c r="F15908" t="s">
        <v>1420</v>
      </c>
      <c r="G15908" t="s">
        <v>55</v>
      </c>
      <c r="H15908" t="s">
        <v>23</v>
      </c>
      <c r="I15908" t="s">
        <v>23729</v>
      </c>
      <c r="K15908"/>
      <c r="L15908" t="s">
        <v>25013</v>
      </c>
      <c r="M15908" t="s">
        <v>20396</v>
      </c>
      <c r="N15908">
        <v>4</v>
      </c>
      <c r="P15908" t="s">
        <v>20366</v>
      </c>
      <c r="Q15908" t="s">
        <v>25014</v>
      </c>
      <c r="S15908" t="s">
        <v>20368</v>
      </c>
    </row>
    <row r="15909" spans="1:19" hidden="1" x14ac:dyDescent="0.2">
      <c r="A15909">
        <v>3421</v>
      </c>
      <c r="B15909" t="s">
        <v>25012</v>
      </c>
      <c r="C15909" t="s">
        <v>20452</v>
      </c>
      <c r="D15909">
        <v>12.95</v>
      </c>
      <c r="E15909" t="s">
        <v>414</v>
      </c>
      <c r="F15909" t="s">
        <v>1420</v>
      </c>
      <c r="G15909" t="s">
        <v>31</v>
      </c>
      <c r="H15909" t="s">
        <v>23</v>
      </c>
      <c r="I15909" t="s">
        <v>23729</v>
      </c>
      <c r="K15909"/>
      <c r="L15909" t="s">
        <v>25013</v>
      </c>
      <c r="M15909" t="s">
        <v>20396</v>
      </c>
      <c r="N15909">
        <v>4</v>
      </c>
      <c r="P15909" t="s">
        <v>20366</v>
      </c>
      <c r="Q15909" t="s">
        <v>25014</v>
      </c>
      <c r="S15909" t="s">
        <v>20368</v>
      </c>
    </row>
    <row r="15910" spans="1:19" hidden="1" x14ac:dyDescent="0.2">
      <c r="A15910">
        <v>3421</v>
      </c>
      <c r="B15910" t="s">
        <v>25012</v>
      </c>
      <c r="C15910" t="s">
        <v>105</v>
      </c>
      <c r="D15910">
        <v>9.44</v>
      </c>
      <c r="F15910" t="s">
        <v>1420</v>
      </c>
      <c r="G15910" t="s">
        <v>24904</v>
      </c>
      <c r="I15910" t="s">
        <v>1748</v>
      </c>
      <c r="K15910"/>
      <c r="L15910" t="s">
        <v>25013</v>
      </c>
      <c r="M15910" t="s">
        <v>20396</v>
      </c>
      <c r="N15910">
        <v>4</v>
      </c>
      <c r="P15910" t="s">
        <v>20366</v>
      </c>
      <c r="Q15910" t="s">
        <v>25014</v>
      </c>
      <c r="S15910" t="s">
        <v>20368</v>
      </c>
    </row>
    <row r="15911" spans="1:19" hidden="1" x14ac:dyDescent="0.2">
      <c r="A15911">
        <v>3421</v>
      </c>
      <c r="B15911" t="s">
        <v>25012</v>
      </c>
      <c r="C15911" t="s">
        <v>20452</v>
      </c>
      <c r="D15911">
        <v>11.9</v>
      </c>
      <c r="F15911" t="s">
        <v>1420</v>
      </c>
      <c r="G15911" t="s">
        <v>24904</v>
      </c>
      <c r="I15911" t="s">
        <v>1748</v>
      </c>
      <c r="K15911"/>
      <c r="L15911" t="s">
        <v>25013</v>
      </c>
      <c r="M15911" t="s">
        <v>20396</v>
      </c>
      <c r="N15911">
        <v>4</v>
      </c>
      <c r="P15911" t="s">
        <v>20366</v>
      </c>
      <c r="Q15911" t="s">
        <v>25014</v>
      </c>
      <c r="S15911" t="s">
        <v>20368</v>
      </c>
    </row>
    <row r="15912" spans="1:19" hidden="1" x14ac:dyDescent="0.2">
      <c r="A15912">
        <v>3422</v>
      </c>
      <c r="B15912" t="s">
        <v>25015</v>
      </c>
      <c r="C15912" t="s">
        <v>105</v>
      </c>
      <c r="D15912">
        <v>9.61</v>
      </c>
      <c r="E15912">
        <v>20</v>
      </c>
      <c r="F15912" t="s">
        <v>24037</v>
      </c>
      <c r="G15912" t="s">
        <v>55</v>
      </c>
      <c r="H15912" t="s">
        <v>23</v>
      </c>
      <c r="I15912" t="s">
        <v>23151</v>
      </c>
      <c r="K15912"/>
      <c r="L15912" t="s">
        <v>25016</v>
      </c>
      <c r="M15912" t="s">
        <v>20396</v>
      </c>
      <c r="N15912">
        <v>4</v>
      </c>
      <c r="P15912" t="s">
        <v>20366</v>
      </c>
      <c r="Q15912" t="s">
        <v>25017</v>
      </c>
      <c r="S15912" t="s">
        <v>20368</v>
      </c>
    </row>
    <row r="15913" spans="1:19" hidden="1" x14ac:dyDescent="0.2">
      <c r="A15913">
        <v>3422</v>
      </c>
      <c r="B15913" t="s">
        <v>25015</v>
      </c>
      <c r="C15913" t="s">
        <v>20452</v>
      </c>
      <c r="D15913">
        <v>11.98</v>
      </c>
      <c r="E15913">
        <v>20</v>
      </c>
      <c r="F15913" t="s">
        <v>24037</v>
      </c>
      <c r="G15913" t="s">
        <v>55</v>
      </c>
      <c r="H15913" t="s">
        <v>23</v>
      </c>
      <c r="I15913" t="s">
        <v>23151</v>
      </c>
      <c r="K15913"/>
      <c r="L15913" t="s">
        <v>25016</v>
      </c>
      <c r="M15913" t="s">
        <v>20396</v>
      </c>
      <c r="N15913">
        <v>4</v>
      </c>
      <c r="P15913" t="s">
        <v>20366</v>
      </c>
      <c r="Q15913" t="s">
        <v>25017</v>
      </c>
      <c r="S15913" t="s">
        <v>20368</v>
      </c>
    </row>
    <row r="15914" spans="1:19" hidden="1" x14ac:dyDescent="0.2">
      <c r="A15914">
        <v>3423</v>
      </c>
      <c r="B15914" t="s">
        <v>25018</v>
      </c>
      <c r="C15914" t="s">
        <v>105</v>
      </c>
      <c r="D15914">
        <v>9.4600000000000009</v>
      </c>
      <c r="E15914">
        <v>20</v>
      </c>
      <c r="F15914" t="s">
        <v>24037</v>
      </c>
      <c r="G15914" t="s">
        <v>55</v>
      </c>
      <c r="H15914" t="s">
        <v>23</v>
      </c>
      <c r="I15914" t="s">
        <v>23151</v>
      </c>
      <c r="K15914"/>
      <c r="L15914" t="s">
        <v>25019</v>
      </c>
      <c r="M15914" t="s">
        <v>20396</v>
      </c>
      <c r="N15914">
        <v>4</v>
      </c>
      <c r="P15914" t="s">
        <v>20366</v>
      </c>
      <c r="Q15914" t="s">
        <v>25020</v>
      </c>
      <c r="S15914" t="s">
        <v>20368</v>
      </c>
    </row>
    <row r="15915" spans="1:19" hidden="1" x14ac:dyDescent="0.2">
      <c r="A15915">
        <v>3423</v>
      </c>
      <c r="B15915" t="s">
        <v>25018</v>
      </c>
      <c r="C15915" t="s">
        <v>20452</v>
      </c>
      <c r="D15915">
        <v>11.42</v>
      </c>
      <c r="E15915">
        <v>20</v>
      </c>
      <c r="F15915" t="s">
        <v>24037</v>
      </c>
      <c r="G15915" t="s">
        <v>55</v>
      </c>
      <c r="H15915" t="s">
        <v>23</v>
      </c>
      <c r="I15915" t="s">
        <v>23151</v>
      </c>
      <c r="K15915"/>
      <c r="L15915" t="s">
        <v>25019</v>
      </c>
      <c r="M15915" t="s">
        <v>20396</v>
      </c>
      <c r="N15915">
        <v>4</v>
      </c>
      <c r="P15915" t="s">
        <v>20366</v>
      </c>
      <c r="Q15915" t="s">
        <v>25020</v>
      </c>
      <c r="S15915" t="s">
        <v>20368</v>
      </c>
    </row>
    <row r="15916" spans="1:19" hidden="1" x14ac:dyDescent="0.2">
      <c r="A15916">
        <v>3424</v>
      </c>
      <c r="B15916" t="s">
        <v>25021</v>
      </c>
      <c r="C15916" t="s">
        <v>105</v>
      </c>
      <c r="D15916">
        <v>9.36</v>
      </c>
      <c r="E15916">
        <v>20</v>
      </c>
      <c r="F15916" t="s">
        <v>24037</v>
      </c>
      <c r="G15916" t="s">
        <v>55</v>
      </c>
      <c r="H15916" t="s">
        <v>23</v>
      </c>
      <c r="I15916" t="s">
        <v>23151</v>
      </c>
      <c r="K15916"/>
      <c r="L15916" t="s">
        <v>25022</v>
      </c>
      <c r="M15916" t="s">
        <v>20396</v>
      </c>
      <c r="N15916">
        <v>4</v>
      </c>
      <c r="P15916" t="s">
        <v>20366</v>
      </c>
      <c r="Q15916" t="s">
        <v>25023</v>
      </c>
      <c r="S15916" t="s">
        <v>20368</v>
      </c>
    </row>
    <row r="15917" spans="1:19" hidden="1" x14ac:dyDescent="0.2">
      <c r="A15917">
        <v>3424</v>
      </c>
      <c r="B15917" t="s">
        <v>25021</v>
      </c>
      <c r="C15917" t="s">
        <v>20452</v>
      </c>
      <c r="D15917">
        <v>11.66</v>
      </c>
      <c r="E15917" t="s">
        <v>383</v>
      </c>
      <c r="F15917" t="s">
        <v>24037</v>
      </c>
      <c r="G15917" t="s">
        <v>55</v>
      </c>
      <c r="H15917" t="s">
        <v>23</v>
      </c>
      <c r="I15917" t="s">
        <v>23151</v>
      </c>
      <c r="K15917"/>
      <c r="L15917" t="s">
        <v>25022</v>
      </c>
      <c r="M15917" t="s">
        <v>20396</v>
      </c>
      <c r="N15917">
        <v>4</v>
      </c>
      <c r="P15917" t="s">
        <v>20366</v>
      </c>
      <c r="Q15917" t="s">
        <v>25023</v>
      </c>
      <c r="S15917" t="s">
        <v>20368</v>
      </c>
    </row>
    <row r="15918" spans="1:19" hidden="1" x14ac:dyDescent="0.2">
      <c r="A15918">
        <v>3424</v>
      </c>
      <c r="B15918" t="s">
        <v>25021</v>
      </c>
      <c r="C15918" t="s">
        <v>105</v>
      </c>
      <c r="D15918">
        <v>9.48</v>
      </c>
      <c r="E15918">
        <v>20</v>
      </c>
      <c r="F15918" t="s">
        <v>25024</v>
      </c>
      <c r="G15918" t="s">
        <v>55</v>
      </c>
      <c r="H15918" t="s">
        <v>46</v>
      </c>
      <c r="I15918" t="s">
        <v>24927</v>
      </c>
      <c r="K15918"/>
      <c r="L15918" t="s">
        <v>25022</v>
      </c>
      <c r="M15918" t="s">
        <v>20396</v>
      </c>
      <c r="N15918">
        <v>4</v>
      </c>
      <c r="P15918" t="s">
        <v>20366</v>
      </c>
      <c r="Q15918" t="s">
        <v>25023</v>
      </c>
      <c r="S15918" t="s">
        <v>20368</v>
      </c>
    </row>
    <row r="15919" spans="1:19" hidden="1" x14ac:dyDescent="0.2">
      <c r="A15919">
        <v>3424</v>
      </c>
      <c r="B15919" t="s">
        <v>25021</v>
      </c>
      <c r="C15919" t="s">
        <v>20452</v>
      </c>
      <c r="D15919">
        <v>11.2</v>
      </c>
      <c r="E15919" t="s">
        <v>383</v>
      </c>
      <c r="F15919" t="s">
        <v>25024</v>
      </c>
      <c r="G15919" t="s">
        <v>55</v>
      </c>
      <c r="H15919" t="s">
        <v>23</v>
      </c>
      <c r="I15919" t="s">
        <v>24927</v>
      </c>
      <c r="K15919"/>
      <c r="L15919" t="s">
        <v>25022</v>
      </c>
      <c r="M15919" t="s">
        <v>20396</v>
      </c>
      <c r="N15919">
        <v>4</v>
      </c>
      <c r="P15919" t="s">
        <v>20366</v>
      </c>
      <c r="Q15919" t="s">
        <v>25023</v>
      </c>
      <c r="S15919" t="s">
        <v>20368</v>
      </c>
    </row>
    <row r="15920" spans="1:19" hidden="1" x14ac:dyDescent="0.2">
      <c r="A15920">
        <v>3425</v>
      </c>
      <c r="B15920" t="s">
        <v>25025</v>
      </c>
      <c r="C15920" t="s">
        <v>105</v>
      </c>
      <c r="D15920">
        <v>10.199999999999999</v>
      </c>
      <c r="E15920">
        <v>13.1</v>
      </c>
      <c r="F15920" t="s">
        <v>23161</v>
      </c>
      <c r="G15920" t="s">
        <v>31</v>
      </c>
      <c r="H15920" t="s">
        <v>46</v>
      </c>
      <c r="I15920" t="s">
        <v>2894</v>
      </c>
      <c r="J15920" t="s">
        <v>43</v>
      </c>
      <c r="K15920"/>
      <c r="L15920" t="s">
        <v>25026</v>
      </c>
      <c r="M15920" t="s">
        <v>20396</v>
      </c>
      <c r="N15920">
        <v>4</v>
      </c>
      <c r="P15920" t="s">
        <v>20366</v>
      </c>
      <c r="Q15920" t="s">
        <v>25027</v>
      </c>
      <c r="S15920" t="s">
        <v>20368</v>
      </c>
    </row>
    <row r="15921" spans="1:19" hidden="1" x14ac:dyDescent="0.2">
      <c r="A15921">
        <v>3425</v>
      </c>
      <c r="B15921" t="s">
        <v>25025</v>
      </c>
      <c r="C15921" t="s">
        <v>105</v>
      </c>
      <c r="D15921">
        <v>10.1</v>
      </c>
      <c r="E15921">
        <v>20.100000000000001</v>
      </c>
      <c r="F15921" t="s">
        <v>23161</v>
      </c>
      <c r="G15921" t="s">
        <v>31</v>
      </c>
      <c r="H15921" t="s">
        <v>46</v>
      </c>
      <c r="I15921" t="s">
        <v>2894</v>
      </c>
      <c r="J15921" t="s">
        <v>43</v>
      </c>
      <c r="K15921"/>
      <c r="L15921" t="s">
        <v>25026</v>
      </c>
      <c r="M15921" t="s">
        <v>20396</v>
      </c>
      <c r="N15921">
        <v>4</v>
      </c>
      <c r="P15921" t="s">
        <v>20366</v>
      </c>
      <c r="Q15921" t="s">
        <v>25027</v>
      </c>
      <c r="S15921" t="s">
        <v>20368</v>
      </c>
    </row>
    <row r="15922" spans="1:19" hidden="1" x14ac:dyDescent="0.2">
      <c r="A15922">
        <v>3425</v>
      </c>
      <c r="B15922" t="s">
        <v>25025</v>
      </c>
      <c r="C15922" t="s">
        <v>105</v>
      </c>
      <c r="D15922">
        <v>10.050000000000001</v>
      </c>
      <c r="E15922">
        <v>25.1</v>
      </c>
      <c r="F15922" t="s">
        <v>23161</v>
      </c>
      <c r="G15922" t="s">
        <v>31</v>
      </c>
      <c r="H15922" t="s">
        <v>46</v>
      </c>
      <c r="I15922" t="s">
        <v>2894</v>
      </c>
      <c r="J15922" t="s">
        <v>43</v>
      </c>
      <c r="K15922"/>
      <c r="L15922" t="s">
        <v>25026</v>
      </c>
      <c r="M15922" t="s">
        <v>20396</v>
      </c>
      <c r="N15922">
        <v>4</v>
      </c>
      <c r="P15922" t="s">
        <v>20366</v>
      </c>
      <c r="Q15922" t="s">
        <v>25027</v>
      </c>
      <c r="S15922" t="s">
        <v>20368</v>
      </c>
    </row>
    <row r="15923" spans="1:19" hidden="1" x14ac:dyDescent="0.2">
      <c r="A15923">
        <v>3425</v>
      </c>
      <c r="B15923" t="s">
        <v>25025</v>
      </c>
      <c r="C15923" t="s">
        <v>20452</v>
      </c>
      <c r="D15923">
        <v>11.72</v>
      </c>
      <c r="E15923">
        <v>13.2</v>
      </c>
      <c r="F15923" t="s">
        <v>23161</v>
      </c>
      <c r="G15923" t="s">
        <v>31</v>
      </c>
      <c r="H15923" t="s">
        <v>46</v>
      </c>
      <c r="I15923" t="s">
        <v>2894</v>
      </c>
      <c r="J15923" t="s">
        <v>43</v>
      </c>
      <c r="K15923"/>
      <c r="L15923" t="s">
        <v>25026</v>
      </c>
      <c r="M15923" t="s">
        <v>20396</v>
      </c>
      <c r="N15923">
        <v>4</v>
      </c>
      <c r="P15923" t="s">
        <v>20366</v>
      </c>
      <c r="Q15923" t="s">
        <v>25027</v>
      </c>
      <c r="S15923" t="s">
        <v>20368</v>
      </c>
    </row>
    <row r="15924" spans="1:19" hidden="1" x14ac:dyDescent="0.2">
      <c r="A15924">
        <v>3425</v>
      </c>
      <c r="B15924" t="s">
        <v>25025</v>
      </c>
      <c r="C15924" t="s">
        <v>20452</v>
      </c>
      <c r="D15924">
        <v>11.67</v>
      </c>
      <c r="E15924">
        <v>19.600000000000001</v>
      </c>
      <c r="F15924" t="s">
        <v>23161</v>
      </c>
      <c r="G15924" t="s">
        <v>31</v>
      </c>
      <c r="H15924" t="s">
        <v>46</v>
      </c>
      <c r="I15924" t="s">
        <v>2894</v>
      </c>
      <c r="J15924" t="s">
        <v>43</v>
      </c>
      <c r="K15924"/>
      <c r="L15924" t="s">
        <v>25026</v>
      </c>
      <c r="M15924" t="s">
        <v>20396</v>
      </c>
      <c r="N15924">
        <v>4</v>
      </c>
      <c r="P15924" t="s">
        <v>20366</v>
      </c>
      <c r="Q15924" t="s">
        <v>25027</v>
      </c>
      <c r="S15924" t="s">
        <v>20368</v>
      </c>
    </row>
    <row r="15925" spans="1:19" hidden="1" x14ac:dyDescent="0.2">
      <c r="A15925">
        <v>3425</v>
      </c>
      <c r="B15925" t="s">
        <v>25025</v>
      </c>
      <c r="C15925" t="s">
        <v>20452</v>
      </c>
      <c r="D15925">
        <v>11.62</v>
      </c>
      <c r="E15925">
        <v>25.9</v>
      </c>
      <c r="F15925" t="s">
        <v>23161</v>
      </c>
      <c r="G15925" t="s">
        <v>31</v>
      </c>
      <c r="H15925" t="s">
        <v>46</v>
      </c>
      <c r="I15925" t="s">
        <v>2894</v>
      </c>
      <c r="J15925" t="s">
        <v>43</v>
      </c>
      <c r="K15925"/>
      <c r="L15925" t="s">
        <v>25026</v>
      </c>
      <c r="M15925" t="s">
        <v>20396</v>
      </c>
      <c r="N15925">
        <v>4</v>
      </c>
      <c r="P15925" t="s">
        <v>20366</v>
      </c>
      <c r="Q15925" t="s">
        <v>25027</v>
      </c>
      <c r="S15925" t="s">
        <v>20368</v>
      </c>
    </row>
    <row r="15926" spans="1:19" hidden="1" x14ac:dyDescent="0.2">
      <c r="A15926">
        <v>3425</v>
      </c>
      <c r="B15926" t="s">
        <v>25025</v>
      </c>
      <c r="C15926" t="s">
        <v>105</v>
      </c>
      <c r="D15926">
        <v>10.25</v>
      </c>
      <c r="E15926">
        <v>14</v>
      </c>
      <c r="F15926" t="s">
        <v>16911</v>
      </c>
      <c r="G15926" t="s">
        <v>31</v>
      </c>
      <c r="H15926" t="s">
        <v>46</v>
      </c>
      <c r="I15926" t="s">
        <v>23157</v>
      </c>
      <c r="J15926" t="s">
        <v>43</v>
      </c>
      <c r="K15926"/>
      <c r="L15926" t="s">
        <v>25026</v>
      </c>
      <c r="M15926" t="s">
        <v>20396</v>
      </c>
      <c r="N15926">
        <v>4</v>
      </c>
      <c r="P15926" t="s">
        <v>20366</v>
      </c>
      <c r="Q15926" t="s">
        <v>25027</v>
      </c>
      <c r="S15926" t="s">
        <v>20368</v>
      </c>
    </row>
    <row r="15927" spans="1:19" hidden="1" x14ac:dyDescent="0.2">
      <c r="A15927">
        <v>3425</v>
      </c>
      <c r="B15927" t="s">
        <v>25025</v>
      </c>
      <c r="C15927" t="s">
        <v>20452</v>
      </c>
      <c r="D15927">
        <v>11.85</v>
      </c>
      <c r="E15927">
        <v>14</v>
      </c>
      <c r="F15927" t="s">
        <v>16911</v>
      </c>
      <c r="G15927" t="s">
        <v>31</v>
      </c>
      <c r="H15927" t="s">
        <v>46</v>
      </c>
      <c r="I15927" t="s">
        <v>23157</v>
      </c>
      <c r="J15927" t="s">
        <v>43</v>
      </c>
      <c r="K15927"/>
      <c r="L15927" t="s">
        <v>25026</v>
      </c>
      <c r="M15927" t="s">
        <v>20396</v>
      </c>
      <c r="N15927">
        <v>4</v>
      </c>
      <c r="P15927" t="s">
        <v>20366</v>
      </c>
      <c r="Q15927" t="s">
        <v>25027</v>
      </c>
      <c r="S15927" t="s">
        <v>20368</v>
      </c>
    </row>
    <row r="15928" spans="1:19" hidden="1" x14ac:dyDescent="0.2">
      <c r="A15928">
        <v>3425</v>
      </c>
      <c r="B15928" t="s">
        <v>25025</v>
      </c>
      <c r="C15928" t="s">
        <v>105</v>
      </c>
      <c r="D15928">
        <v>10.15</v>
      </c>
      <c r="E15928">
        <v>21</v>
      </c>
      <c r="F15928" t="s">
        <v>16911</v>
      </c>
      <c r="G15928" t="s">
        <v>31</v>
      </c>
      <c r="H15928" t="s">
        <v>46</v>
      </c>
      <c r="I15928" t="s">
        <v>23157</v>
      </c>
      <c r="J15928" t="s">
        <v>43</v>
      </c>
      <c r="K15928"/>
      <c r="L15928" t="s">
        <v>25026</v>
      </c>
      <c r="M15928" t="s">
        <v>20396</v>
      </c>
      <c r="N15928">
        <v>4</v>
      </c>
      <c r="P15928" t="s">
        <v>20366</v>
      </c>
      <c r="Q15928" t="s">
        <v>25027</v>
      </c>
      <c r="S15928" t="s">
        <v>20368</v>
      </c>
    </row>
    <row r="15929" spans="1:19" hidden="1" x14ac:dyDescent="0.2">
      <c r="A15929">
        <v>3425</v>
      </c>
      <c r="B15929" t="s">
        <v>25025</v>
      </c>
      <c r="C15929" t="s">
        <v>20452</v>
      </c>
      <c r="D15929">
        <v>11.75</v>
      </c>
      <c r="E15929">
        <v>21</v>
      </c>
      <c r="F15929" t="s">
        <v>16911</v>
      </c>
      <c r="G15929" t="s">
        <v>31</v>
      </c>
      <c r="H15929" t="s">
        <v>46</v>
      </c>
      <c r="I15929" t="s">
        <v>23157</v>
      </c>
      <c r="J15929" t="s">
        <v>43</v>
      </c>
      <c r="K15929"/>
      <c r="L15929" t="s">
        <v>25026</v>
      </c>
      <c r="M15929" t="s">
        <v>20396</v>
      </c>
      <c r="N15929">
        <v>4</v>
      </c>
      <c r="P15929" t="s">
        <v>20366</v>
      </c>
      <c r="Q15929" t="s">
        <v>25027</v>
      </c>
      <c r="S15929" t="s">
        <v>20368</v>
      </c>
    </row>
    <row r="15930" spans="1:19" hidden="1" x14ac:dyDescent="0.2">
      <c r="A15930">
        <v>3425</v>
      </c>
      <c r="B15930" t="s">
        <v>25025</v>
      </c>
      <c r="C15930" t="s">
        <v>105</v>
      </c>
      <c r="D15930">
        <v>10.15</v>
      </c>
      <c r="E15930">
        <v>20</v>
      </c>
      <c r="F15930" t="s">
        <v>23150</v>
      </c>
      <c r="G15930" t="s">
        <v>55</v>
      </c>
      <c r="H15930" t="s">
        <v>23</v>
      </c>
      <c r="I15930" t="s">
        <v>23151</v>
      </c>
      <c r="K15930"/>
      <c r="L15930" t="s">
        <v>25026</v>
      </c>
      <c r="M15930" t="s">
        <v>20396</v>
      </c>
      <c r="N15930">
        <v>4</v>
      </c>
      <c r="P15930" t="s">
        <v>20366</v>
      </c>
      <c r="Q15930" t="s">
        <v>25027</v>
      </c>
      <c r="S15930" t="s">
        <v>20368</v>
      </c>
    </row>
    <row r="15931" spans="1:19" hidden="1" x14ac:dyDescent="0.2">
      <c r="A15931">
        <v>3425</v>
      </c>
      <c r="B15931" t="s">
        <v>25025</v>
      </c>
      <c r="C15931" t="s">
        <v>20452</v>
      </c>
      <c r="D15931">
        <v>11.75</v>
      </c>
      <c r="E15931">
        <v>20</v>
      </c>
      <c r="F15931" t="s">
        <v>23150</v>
      </c>
      <c r="G15931" t="s">
        <v>55</v>
      </c>
      <c r="H15931" t="s">
        <v>23</v>
      </c>
      <c r="I15931" t="s">
        <v>23151</v>
      </c>
      <c r="K15931"/>
      <c r="L15931" t="s">
        <v>25026</v>
      </c>
      <c r="M15931" t="s">
        <v>20396</v>
      </c>
      <c r="N15931">
        <v>4</v>
      </c>
      <c r="P15931" t="s">
        <v>20366</v>
      </c>
      <c r="Q15931" t="s">
        <v>25027</v>
      </c>
      <c r="S15931" t="s">
        <v>20368</v>
      </c>
    </row>
    <row r="15932" spans="1:19" hidden="1" x14ac:dyDescent="0.2">
      <c r="A15932">
        <v>3426</v>
      </c>
      <c r="B15932" t="s">
        <v>25028</v>
      </c>
      <c r="C15932" t="s">
        <v>105</v>
      </c>
      <c r="D15932">
        <v>9.84</v>
      </c>
      <c r="E15932">
        <v>25</v>
      </c>
      <c r="F15932" t="s">
        <v>3222</v>
      </c>
      <c r="G15932" t="s">
        <v>144</v>
      </c>
      <c r="H15932" t="s">
        <v>46</v>
      </c>
      <c r="I15932" t="s">
        <v>9217</v>
      </c>
      <c r="K15932"/>
      <c r="L15932" t="s">
        <v>25029</v>
      </c>
      <c r="M15932" t="s">
        <v>26</v>
      </c>
      <c r="N15932">
        <v>2</v>
      </c>
      <c r="P15932" t="s">
        <v>20366</v>
      </c>
      <c r="Q15932" t="s">
        <v>25030</v>
      </c>
      <c r="S15932" t="s">
        <v>20368</v>
      </c>
    </row>
    <row r="15933" spans="1:19" hidden="1" x14ac:dyDescent="0.2">
      <c r="A15933">
        <v>3426</v>
      </c>
      <c r="B15933" t="s">
        <v>25028</v>
      </c>
      <c r="C15933" t="s">
        <v>23134</v>
      </c>
      <c r="D15933">
        <v>2.9</v>
      </c>
      <c r="F15933" t="s">
        <v>25031</v>
      </c>
      <c r="G15933" t="s">
        <v>23651</v>
      </c>
      <c r="H15933" t="s">
        <v>2675</v>
      </c>
      <c r="I15933" t="s">
        <v>8870</v>
      </c>
      <c r="K15933"/>
      <c r="L15933" t="s">
        <v>25029</v>
      </c>
      <c r="M15933" t="s">
        <v>26</v>
      </c>
      <c r="N15933">
        <v>2</v>
      </c>
      <c r="P15933" t="s">
        <v>20366</v>
      </c>
      <c r="Q15933" t="s">
        <v>25030</v>
      </c>
      <c r="S15933" t="s">
        <v>20368</v>
      </c>
    </row>
    <row r="15934" spans="1:19" hidden="1" x14ac:dyDescent="0.2">
      <c r="A15934">
        <v>3426</v>
      </c>
      <c r="B15934" t="s">
        <v>25028</v>
      </c>
      <c r="C15934" t="s">
        <v>105</v>
      </c>
      <c r="D15934">
        <v>9.91</v>
      </c>
      <c r="E15934">
        <v>20</v>
      </c>
      <c r="F15934" t="s">
        <v>3222</v>
      </c>
      <c r="G15934" t="s">
        <v>144</v>
      </c>
      <c r="H15934" t="s">
        <v>46</v>
      </c>
      <c r="I15934" t="s">
        <v>9217</v>
      </c>
      <c r="K15934"/>
      <c r="L15934" t="s">
        <v>25029</v>
      </c>
      <c r="M15934" t="s">
        <v>26</v>
      </c>
      <c r="N15934">
        <v>2</v>
      </c>
      <c r="P15934" t="s">
        <v>20366</v>
      </c>
      <c r="Q15934" t="s">
        <v>25030</v>
      </c>
      <c r="S15934" t="s">
        <v>20368</v>
      </c>
    </row>
    <row r="15935" spans="1:19" hidden="1" x14ac:dyDescent="0.2">
      <c r="A15935">
        <v>3426</v>
      </c>
      <c r="B15935" t="s">
        <v>25028</v>
      </c>
      <c r="C15935" t="s">
        <v>105</v>
      </c>
      <c r="D15935">
        <v>9.77</v>
      </c>
      <c r="E15935">
        <v>30</v>
      </c>
      <c r="F15935" t="s">
        <v>3222</v>
      </c>
      <c r="G15935" t="s">
        <v>144</v>
      </c>
      <c r="H15935" t="s">
        <v>46</v>
      </c>
      <c r="I15935" t="s">
        <v>9217</v>
      </c>
      <c r="K15935"/>
      <c r="L15935" t="s">
        <v>25029</v>
      </c>
      <c r="M15935" t="s">
        <v>26</v>
      </c>
      <c r="N15935">
        <v>2</v>
      </c>
      <c r="P15935" t="s">
        <v>20366</v>
      </c>
      <c r="Q15935" t="s">
        <v>25030</v>
      </c>
      <c r="S15935" t="s">
        <v>20368</v>
      </c>
    </row>
    <row r="15936" spans="1:19" hidden="1" x14ac:dyDescent="0.2">
      <c r="A15936">
        <v>3426</v>
      </c>
      <c r="B15936" t="s">
        <v>25028</v>
      </c>
      <c r="C15936" t="s">
        <v>105</v>
      </c>
      <c r="D15936">
        <v>9.7100000000000009</v>
      </c>
      <c r="E15936">
        <v>35</v>
      </c>
      <c r="F15936" t="s">
        <v>3222</v>
      </c>
      <c r="G15936" t="s">
        <v>144</v>
      </c>
      <c r="H15936" t="s">
        <v>46</v>
      </c>
      <c r="I15936" t="s">
        <v>9217</v>
      </c>
      <c r="K15936"/>
      <c r="L15936" t="s">
        <v>25029</v>
      </c>
      <c r="M15936" t="s">
        <v>26</v>
      </c>
      <c r="N15936">
        <v>2</v>
      </c>
      <c r="P15936" t="s">
        <v>20366</v>
      </c>
      <c r="Q15936" t="s">
        <v>25030</v>
      </c>
      <c r="S15936" t="s">
        <v>20368</v>
      </c>
    </row>
    <row r="15937" spans="1:19" hidden="1" x14ac:dyDescent="0.2">
      <c r="A15937">
        <v>3426</v>
      </c>
      <c r="B15937" t="s">
        <v>25028</v>
      </c>
      <c r="C15937" t="s">
        <v>105</v>
      </c>
      <c r="D15937">
        <v>9.65</v>
      </c>
      <c r="E15937">
        <v>40</v>
      </c>
      <c r="F15937" t="s">
        <v>3222</v>
      </c>
      <c r="G15937" t="s">
        <v>144</v>
      </c>
      <c r="H15937" t="s">
        <v>46</v>
      </c>
      <c r="I15937" t="s">
        <v>9217</v>
      </c>
      <c r="K15937"/>
      <c r="L15937" t="s">
        <v>25029</v>
      </c>
      <c r="M15937" t="s">
        <v>26</v>
      </c>
      <c r="N15937">
        <v>2</v>
      </c>
      <c r="P15937" t="s">
        <v>20366</v>
      </c>
      <c r="Q15937" t="s">
        <v>25030</v>
      </c>
      <c r="S15937" t="s">
        <v>20368</v>
      </c>
    </row>
    <row r="15938" spans="1:19" hidden="1" x14ac:dyDescent="0.2">
      <c r="A15938">
        <v>3426</v>
      </c>
      <c r="B15938" t="s">
        <v>25028</v>
      </c>
      <c r="C15938" t="s">
        <v>105</v>
      </c>
      <c r="D15938">
        <v>9.59</v>
      </c>
      <c r="E15938">
        <v>45</v>
      </c>
      <c r="F15938" t="s">
        <v>3222</v>
      </c>
      <c r="G15938" t="s">
        <v>144</v>
      </c>
      <c r="H15938" t="s">
        <v>46</v>
      </c>
      <c r="I15938" t="s">
        <v>9217</v>
      </c>
      <c r="K15938"/>
      <c r="L15938" t="s">
        <v>25029</v>
      </c>
      <c r="M15938" t="s">
        <v>26</v>
      </c>
      <c r="N15938">
        <v>2</v>
      </c>
      <c r="P15938" t="s">
        <v>20366</v>
      </c>
      <c r="Q15938" t="s">
        <v>25030</v>
      </c>
      <c r="S15938" t="s">
        <v>20368</v>
      </c>
    </row>
    <row r="15939" spans="1:19" hidden="1" x14ac:dyDescent="0.2">
      <c r="A15939">
        <v>3426</v>
      </c>
      <c r="B15939" t="s">
        <v>25028</v>
      </c>
      <c r="C15939" t="s">
        <v>105</v>
      </c>
      <c r="D15939">
        <v>9.5299999999999994</v>
      </c>
      <c r="E15939">
        <v>50</v>
      </c>
      <c r="F15939" t="s">
        <v>3222</v>
      </c>
      <c r="G15939" t="s">
        <v>144</v>
      </c>
      <c r="H15939" t="s">
        <v>46</v>
      </c>
      <c r="I15939" t="s">
        <v>9217</v>
      </c>
      <c r="K15939"/>
      <c r="L15939" t="s">
        <v>25029</v>
      </c>
      <c r="M15939" t="s">
        <v>26</v>
      </c>
      <c r="N15939">
        <v>2</v>
      </c>
      <c r="P15939" t="s">
        <v>20366</v>
      </c>
      <c r="Q15939" t="s">
        <v>25030</v>
      </c>
      <c r="S15939" t="s">
        <v>20368</v>
      </c>
    </row>
    <row r="15940" spans="1:19" hidden="1" x14ac:dyDescent="0.2">
      <c r="A15940">
        <v>3426</v>
      </c>
      <c r="B15940" t="s">
        <v>25028</v>
      </c>
      <c r="C15940" t="s">
        <v>105</v>
      </c>
      <c r="D15940">
        <v>9.48</v>
      </c>
      <c r="E15940">
        <v>55</v>
      </c>
      <c r="F15940" t="s">
        <v>3222</v>
      </c>
      <c r="G15940" t="s">
        <v>144</v>
      </c>
      <c r="H15940" t="s">
        <v>46</v>
      </c>
      <c r="I15940" t="s">
        <v>9217</v>
      </c>
      <c r="K15940"/>
      <c r="L15940" t="s">
        <v>25029</v>
      </c>
      <c r="M15940" t="s">
        <v>26</v>
      </c>
      <c r="N15940">
        <v>2</v>
      </c>
      <c r="P15940" t="s">
        <v>20366</v>
      </c>
      <c r="Q15940" t="s">
        <v>25030</v>
      </c>
      <c r="S15940" t="s">
        <v>20368</v>
      </c>
    </row>
    <row r="15941" spans="1:19" hidden="1" x14ac:dyDescent="0.2">
      <c r="A15941">
        <v>3426</v>
      </c>
      <c r="B15941" t="s">
        <v>25028</v>
      </c>
      <c r="C15941" t="s">
        <v>105</v>
      </c>
      <c r="D15941">
        <v>9.42</v>
      </c>
      <c r="E15941">
        <v>60</v>
      </c>
      <c r="F15941" t="s">
        <v>3222</v>
      </c>
      <c r="G15941" t="s">
        <v>144</v>
      </c>
      <c r="H15941" t="s">
        <v>46</v>
      </c>
      <c r="I15941" t="s">
        <v>9217</v>
      </c>
      <c r="K15941"/>
      <c r="L15941" t="s">
        <v>25029</v>
      </c>
      <c r="M15941" t="s">
        <v>26</v>
      </c>
      <c r="N15941">
        <v>2</v>
      </c>
      <c r="P15941" t="s">
        <v>20366</v>
      </c>
      <c r="Q15941" t="s">
        <v>25030</v>
      </c>
      <c r="S15941" t="s">
        <v>20368</v>
      </c>
    </row>
    <row r="15942" spans="1:19" hidden="1" x14ac:dyDescent="0.2">
      <c r="A15942">
        <v>3427</v>
      </c>
      <c r="B15942" t="s">
        <v>25032</v>
      </c>
      <c r="C15942" t="s">
        <v>105</v>
      </c>
      <c r="D15942">
        <v>3</v>
      </c>
      <c r="F15942" t="s">
        <v>25033</v>
      </c>
      <c r="G15942" t="s">
        <v>23651</v>
      </c>
      <c r="H15942" t="s">
        <v>2675</v>
      </c>
      <c r="I15942" t="s">
        <v>8870</v>
      </c>
      <c r="K15942"/>
      <c r="L15942" t="s">
        <v>25034</v>
      </c>
      <c r="M15942" t="s">
        <v>26</v>
      </c>
      <c r="N15942">
        <v>2</v>
      </c>
      <c r="P15942" t="s">
        <v>20366</v>
      </c>
      <c r="Q15942" t="s">
        <v>25035</v>
      </c>
      <c r="S15942" t="s">
        <v>20368</v>
      </c>
    </row>
    <row r="15943" spans="1:19" hidden="1" x14ac:dyDescent="0.2">
      <c r="A15943">
        <v>3428</v>
      </c>
      <c r="B15943" t="s">
        <v>25036</v>
      </c>
      <c r="C15943" t="s">
        <v>105</v>
      </c>
      <c r="D15943">
        <v>9.73</v>
      </c>
      <c r="E15943">
        <v>25</v>
      </c>
      <c r="F15943" t="s">
        <v>3222</v>
      </c>
      <c r="G15943" t="s">
        <v>144</v>
      </c>
      <c r="H15943" t="s">
        <v>46</v>
      </c>
      <c r="I15943" t="s">
        <v>9217</v>
      </c>
      <c r="J15943" t="s">
        <v>43</v>
      </c>
      <c r="K15943"/>
      <c r="L15943" t="s">
        <v>25037</v>
      </c>
      <c r="M15943" t="s">
        <v>26</v>
      </c>
      <c r="N15943">
        <v>2</v>
      </c>
      <c r="P15943" t="s">
        <v>20366</v>
      </c>
      <c r="Q15943" t="s">
        <v>25038</v>
      </c>
      <c r="S15943" t="s">
        <v>20368</v>
      </c>
    </row>
    <row r="15944" spans="1:19" hidden="1" x14ac:dyDescent="0.2">
      <c r="A15944">
        <v>3428</v>
      </c>
      <c r="B15944" t="s">
        <v>25036</v>
      </c>
      <c r="C15944" t="s">
        <v>23134</v>
      </c>
      <c r="D15944">
        <v>3</v>
      </c>
      <c r="F15944" s="1" t="s">
        <v>25039</v>
      </c>
      <c r="G15944" t="s">
        <v>23651</v>
      </c>
      <c r="H15944" t="s">
        <v>2675</v>
      </c>
      <c r="I15944" t="s">
        <v>8870</v>
      </c>
      <c r="K15944"/>
      <c r="L15944" t="s">
        <v>25037</v>
      </c>
      <c r="M15944" t="s">
        <v>26</v>
      </c>
      <c r="N15944">
        <v>2</v>
      </c>
      <c r="P15944" t="s">
        <v>20366</v>
      </c>
      <c r="Q15944" t="s">
        <v>25038</v>
      </c>
      <c r="S15944" t="s">
        <v>20368</v>
      </c>
    </row>
    <row r="15945" spans="1:19" hidden="1" x14ac:dyDescent="0.2">
      <c r="A15945">
        <v>3428</v>
      </c>
      <c r="B15945" t="s">
        <v>25036</v>
      </c>
      <c r="C15945" t="s">
        <v>105</v>
      </c>
      <c r="D15945">
        <v>9.7899999999999991</v>
      </c>
      <c r="E15945">
        <v>20</v>
      </c>
      <c r="F15945" t="s">
        <v>3222</v>
      </c>
      <c r="G15945" t="s">
        <v>144</v>
      </c>
      <c r="H15945" t="s">
        <v>46</v>
      </c>
      <c r="I15945" t="s">
        <v>9217</v>
      </c>
      <c r="J15945" t="s">
        <v>43</v>
      </c>
      <c r="K15945"/>
      <c r="L15945" t="s">
        <v>25037</v>
      </c>
      <c r="M15945" t="s">
        <v>26</v>
      </c>
      <c r="N15945">
        <v>2</v>
      </c>
      <c r="P15945" t="s">
        <v>20366</v>
      </c>
      <c r="Q15945" t="s">
        <v>25038</v>
      </c>
      <c r="S15945" t="s">
        <v>20368</v>
      </c>
    </row>
    <row r="15946" spans="1:19" hidden="1" x14ac:dyDescent="0.2">
      <c r="A15946">
        <v>3428</v>
      </c>
      <c r="B15946" t="s">
        <v>25036</v>
      </c>
      <c r="C15946" t="s">
        <v>105</v>
      </c>
      <c r="D15946">
        <v>9.68</v>
      </c>
      <c r="E15946">
        <v>30</v>
      </c>
      <c r="F15946" t="s">
        <v>3222</v>
      </c>
      <c r="G15946" t="s">
        <v>144</v>
      </c>
      <c r="H15946" t="s">
        <v>46</v>
      </c>
      <c r="I15946" t="s">
        <v>9217</v>
      </c>
      <c r="J15946" t="s">
        <v>43</v>
      </c>
      <c r="K15946"/>
      <c r="L15946" t="s">
        <v>25037</v>
      </c>
      <c r="M15946" t="s">
        <v>26</v>
      </c>
      <c r="N15946">
        <v>2</v>
      </c>
      <c r="P15946" t="s">
        <v>20366</v>
      </c>
      <c r="Q15946" t="s">
        <v>25038</v>
      </c>
      <c r="S15946" t="s">
        <v>20368</v>
      </c>
    </row>
    <row r="15947" spans="1:19" hidden="1" x14ac:dyDescent="0.2">
      <c r="A15947">
        <v>3428</v>
      </c>
      <c r="B15947" t="s">
        <v>25036</v>
      </c>
      <c r="C15947" t="s">
        <v>105</v>
      </c>
      <c r="D15947">
        <v>9.6300000000000008</v>
      </c>
      <c r="E15947">
        <v>35</v>
      </c>
      <c r="F15947" t="s">
        <v>3222</v>
      </c>
      <c r="G15947" t="s">
        <v>144</v>
      </c>
      <c r="H15947" t="s">
        <v>46</v>
      </c>
      <c r="I15947" t="s">
        <v>9217</v>
      </c>
      <c r="J15947" t="s">
        <v>43</v>
      </c>
      <c r="K15947"/>
      <c r="L15947" t="s">
        <v>25037</v>
      </c>
      <c r="M15947" t="s">
        <v>26</v>
      </c>
      <c r="N15947">
        <v>2</v>
      </c>
      <c r="P15947" t="s">
        <v>20366</v>
      </c>
      <c r="Q15947" t="s">
        <v>25038</v>
      </c>
      <c r="S15947" t="s">
        <v>20368</v>
      </c>
    </row>
    <row r="15948" spans="1:19" hidden="1" x14ac:dyDescent="0.2">
      <c r="A15948">
        <v>3428</v>
      </c>
      <c r="B15948" t="s">
        <v>25036</v>
      </c>
      <c r="C15948" t="s">
        <v>105</v>
      </c>
      <c r="D15948">
        <v>9.58</v>
      </c>
      <c r="E15948">
        <v>40</v>
      </c>
      <c r="F15948" t="s">
        <v>3222</v>
      </c>
      <c r="G15948" t="s">
        <v>144</v>
      </c>
      <c r="H15948" t="s">
        <v>46</v>
      </c>
      <c r="I15948" t="s">
        <v>9217</v>
      </c>
      <c r="J15948" t="s">
        <v>43</v>
      </c>
      <c r="K15948"/>
      <c r="L15948" t="s">
        <v>25037</v>
      </c>
      <c r="M15948" t="s">
        <v>26</v>
      </c>
      <c r="N15948">
        <v>2</v>
      </c>
      <c r="P15948" t="s">
        <v>20366</v>
      </c>
      <c r="Q15948" t="s">
        <v>25038</v>
      </c>
      <c r="S15948" t="s">
        <v>20368</v>
      </c>
    </row>
    <row r="15949" spans="1:19" hidden="1" x14ac:dyDescent="0.2">
      <c r="A15949">
        <v>3428</v>
      </c>
      <c r="B15949" t="s">
        <v>25036</v>
      </c>
      <c r="C15949" t="s">
        <v>105</v>
      </c>
      <c r="D15949">
        <v>9.5299999999999994</v>
      </c>
      <c r="E15949">
        <v>45</v>
      </c>
      <c r="F15949" t="s">
        <v>3222</v>
      </c>
      <c r="G15949" t="s">
        <v>144</v>
      </c>
      <c r="H15949" t="s">
        <v>46</v>
      </c>
      <c r="I15949" t="s">
        <v>9217</v>
      </c>
      <c r="J15949" t="s">
        <v>43</v>
      </c>
      <c r="K15949"/>
      <c r="L15949" t="s">
        <v>25037</v>
      </c>
      <c r="M15949" t="s">
        <v>26</v>
      </c>
      <c r="N15949">
        <v>2</v>
      </c>
      <c r="P15949" t="s">
        <v>20366</v>
      </c>
      <c r="Q15949" t="s">
        <v>25038</v>
      </c>
      <c r="S15949" t="s">
        <v>20368</v>
      </c>
    </row>
    <row r="15950" spans="1:19" hidden="1" x14ac:dyDescent="0.2">
      <c r="A15950">
        <v>3428</v>
      </c>
      <c r="B15950" t="s">
        <v>25036</v>
      </c>
      <c r="C15950" t="s">
        <v>105</v>
      </c>
      <c r="D15950">
        <v>9.48</v>
      </c>
      <c r="E15950">
        <v>50</v>
      </c>
      <c r="F15950" t="s">
        <v>3222</v>
      </c>
      <c r="G15950" t="s">
        <v>144</v>
      </c>
      <c r="H15950" t="s">
        <v>46</v>
      </c>
      <c r="I15950" t="s">
        <v>9217</v>
      </c>
      <c r="J15950" t="s">
        <v>43</v>
      </c>
      <c r="K15950"/>
      <c r="L15950" t="s">
        <v>25037</v>
      </c>
      <c r="M15950" t="s">
        <v>26</v>
      </c>
      <c r="N15950">
        <v>2</v>
      </c>
      <c r="P15950" t="s">
        <v>20366</v>
      </c>
      <c r="Q15950" t="s">
        <v>25038</v>
      </c>
      <c r="S15950" t="s">
        <v>20368</v>
      </c>
    </row>
    <row r="15951" spans="1:19" hidden="1" x14ac:dyDescent="0.2">
      <c r="A15951">
        <v>3428</v>
      </c>
      <c r="B15951" t="s">
        <v>25036</v>
      </c>
      <c r="C15951" t="s">
        <v>105</v>
      </c>
      <c r="D15951">
        <v>9.43</v>
      </c>
      <c r="E15951">
        <v>55</v>
      </c>
      <c r="F15951" t="s">
        <v>3222</v>
      </c>
      <c r="G15951" t="s">
        <v>144</v>
      </c>
      <c r="H15951" t="s">
        <v>46</v>
      </c>
      <c r="I15951" t="s">
        <v>9217</v>
      </c>
      <c r="J15951" t="s">
        <v>43</v>
      </c>
      <c r="K15951"/>
      <c r="L15951" t="s">
        <v>25037</v>
      </c>
      <c r="M15951" t="s">
        <v>26</v>
      </c>
      <c r="N15951">
        <v>2</v>
      </c>
      <c r="P15951" t="s">
        <v>20366</v>
      </c>
      <c r="Q15951" t="s">
        <v>25038</v>
      </c>
      <c r="S15951" t="s">
        <v>20368</v>
      </c>
    </row>
    <row r="15952" spans="1:19" hidden="1" x14ac:dyDescent="0.2">
      <c r="A15952">
        <v>3428</v>
      </c>
      <c r="B15952" t="s">
        <v>25036</v>
      </c>
      <c r="C15952" t="s">
        <v>105</v>
      </c>
      <c r="D15952">
        <v>9.39</v>
      </c>
      <c r="E15952">
        <v>60</v>
      </c>
      <c r="F15952" t="s">
        <v>3222</v>
      </c>
      <c r="G15952" t="s">
        <v>144</v>
      </c>
      <c r="H15952" t="s">
        <v>46</v>
      </c>
      <c r="I15952" t="s">
        <v>9217</v>
      </c>
      <c r="J15952" t="s">
        <v>43</v>
      </c>
      <c r="K15952"/>
      <c r="L15952" t="s">
        <v>25037</v>
      </c>
      <c r="M15952" t="s">
        <v>26</v>
      </c>
      <c r="N15952">
        <v>2</v>
      </c>
      <c r="P15952" t="s">
        <v>20366</v>
      </c>
      <c r="Q15952" t="s">
        <v>25038</v>
      </c>
      <c r="S15952" t="s">
        <v>20368</v>
      </c>
    </row>
    <row r="15953" spans="1:19" hidden="1" x14ac:dyDescent="0.2">
      <c r="A15953">
        <v>3429</v>
      </c>
      <c r="B15953" t="s">
        <v>25040</v>
      </c>
      <c r="C15953" t="s">
        <v>105</v>
      </c>
      <c r="D15953">
        <v>9.98</v>
      </c>
      <c r="E15953">
        <v>25</v>
      </c>
      <c r="F15953" s="1" t="s">
        <v>25041</v>
      </c>
      <c r="G15953" t="s">
        <v>31</v>
      </c>
      <c r="H15953" t="s">
        <v>46</v>
      </c>
      <c r="I15953" t="s">
        <v>5200</v>
      </c>
      <c r="K15953"/>
      <c r="L15953" t="s">
        <v>25042</v>
      </c>
      <c r="M15953" t="s">
        <v>20396</v>
      </c>
      <c r="N15953">
        <v>4</v>
      </c>
      <c r="P15953" t="s">
        <v>20366</v>
      </c>
      <c r="Q15953" t="s">
        <v>25043</v>
      </c>
      <c r="S15953" t="s">
        <v>20368</v>
      </c>
    </row>
    <row r="15954" spans="1:19" hidden="1" x14ac:dyDescent="0.2">
      <c r="A15954">
        <v>3429</v>
      </c>
      <c r="B15954" t="s">
        <v>25040</v>
      </c>
      <c r="C15954" t="s">
        <v>105</v>
      </c>
      <c r="D15954">
        <v>9.9</v>
      </c>
      <c r="E15954">
        <v>25</v>
      </c>
      <c r="F15954" t="s">
        <v>20713</v>
      </c>
      <c r="G15954" t="s">
        <v>55</v>
      </c>
      <c r="H15954" t="s">
        <v>46</v>
      </c>
      <c r="I15954" t="s">
        <v>5523</v>
      </c>
      <c r="K15954"/>
      <c r="L15954" t="s">
        <v>25042</v>
      </c>
      <c r="M15954" t="s">
        <v>20396</v>
      </c>
      <c r="N15954">
        <v>4</v>
      </c>
      <c r="P15954" t="s">
        <v>20366</v>
      </c>
      <c r="Q15954" t="s">
        <v>25043</v>
      </c>
      <c r="S15954" t="s">
        <v>20368</v>
      </c>
    </row>
    <row r="15955" spans="1:19" hidden="1" x14ac:dyDescent="0.2">
      <c r="A15955">
        <v>3429</v>
      </c>
      <c r="B15955" t="s">
        <v>25040</v>
      </c>
      <c r="C15955" t="s">
        <v>105</v>
      </c>
      <c r="D15955">
        <v>9.85</v>
      </c>
      <c r="E15955">
        <v>25</v>
      </c>
      <c r="F15955" t="s">
        <v>20587</v>
      </c>
      <c r="G15955" t="s">
        <v>55</v>
      </c>
      <c r="H15955" t="s">
        <v>46</v>
      </c>
      <c r="I15955" t="s">
        <v>5864</v>
      </c>
      <c r="K15955"/>
      <c r="L15955" t="s">
        <v>25042</v>
      </c>
      <c r="M15955" t="s">
        <v>20396</v>
      </c>
      <c r="N15955">
        <v>4</v>
      </c>
      <c r="P15955" t="s">
        <v>20366</v>
      </c>
      <c r="Q15955" t="s">
        <v>25043</v>
      </c>
      <c r="S15955" t="s">
        <v>20368</v>
      </c>
    </row>
    <row r="15956" spans="1:19" hidden="1" x14ac:dyDescent="0.2">
      <c r="A15956">
        <v>3429</v>
      </c>
      <c r="B15956" t="s">
        <v>25040</v>
      </c>
      <c r="C15956" t="s">
        <v>105</v>
      </c>
      <c r="D15956">
        <v>5.2</v>
      </c>
      <c r="E15956">
        <v>25</v>
      </c>
      <c r="F15956" s="1" t="s">
        <v>25041</v>
      </c>
      <c r="G15956" t="s">
        <v>25044</v>
      </c>
      <c r="H15956" t="s">
        <v>2675</v>
      </c>
      <c r="I15956" t="s">
        <v>8870</v>
      </c>
      <c r="K15956"/>
      <c r="L15956" t="s">
        <v>25042</v>
      </c>
      <c r="M15956" t="s">
        <v>20396</v>
      </c>
      <c r="N15956">
        <v>4</v>
      </c>
      <c r="P15956" t="s">
        <v>20366</v>
      </c>
      <c r="Q15956" t="s">
        <v>25043</v>
      </c>
      <c r="S15956" t="s">
        <v>20368</v>
      </c>
    </row>
    <row r="15957" spans="1:19" x14ac:dyDescent="0.2">
      <c r="A15957">
        <v>3430</v>
      </c>
      <c r="B15957" t="s">
        <v>25045</v>
      </c>
      <c r="C15957" t="s">
        <v>105</v>
      </c>
      <c r="D15957">
        <v>9.6519999999999992</v>
      </c>
      <c r="E15957">
        <v>25</v>
      </c>
      <c r="F15957" t="s">
        <v>25046</v>
      </c>
      <c r="G15957" t="s">
        <v>23125</v>
      </c>
      <c r="H15957" t="s">
        <v>36</v>
      </c>
      <c r="I15957" t="s">
        <v>9369</v>
      </c>
      <c r="J15957" t="s">
        <v>43</v>
      </c>
      <c r="L15957" t="s">
        <v>25047</v>
      </c>
      <c r="M15957" t="s">
        <v>20396</v>
      </c>
      <c r="N15957">
        <v>4</v>
      </c>
      <c r="P15957" t="s">
        <v>20366</v>
      </c>
      <c r="Q15957" t="s">
        <v>25048</v>
      </c>
      <c r="S15957" t="s">
        <v>20368</v>
      </c>
    </row>
    <row r="15958" spans="1:19" hidden="1" x14ac:dyDescent="0.2">
      <c r="A15958">
        <v>3430</v>
      </c>
      <c r="B15958" t="s">
        <v>25045</v>
      </c>
      <c r="C15958" t="s">
        <v>105</v>
      </c>
      <c r="D15958">
        <v>9.65</v>
      </c>
      <c r="E15958">
        <v>25</v>
      </c>
      <c r="F15958" t="s">
        <v>25046</v>
      </c>
      <c r="G15958" t="s">
        <v>31</v>
      </c>
      <c r="H15958" t="s">
        <v>46</v>
      </c>
      <c r="I15958" t="s">
        <v>5200</v>
      </c>
      <c r="K15958"/>
      <c r="L15958" t="s">
        <v>25047</v>
      </c>
      <c r="M15958" t="s">
        <v>20396</v>
      </c>
      <c r="N15958">
        <v>4</v>
      </c>
      <c r="P15958" t="s">
        <v>20366</v>
      </c>
      <c r="Q15958" t="s">
        <v>25048</v>
      </c>
      <c r="S15958" t="s">
        <v>20368</v>
      </c>
    </row>
    <row r="15959" spans="1:19" hidden="1" x14ac:dyDescent="0.2">
      <c r="A15959">
        <v>3430</v>
      </c>
      <c r="B15959" t="s">
        <v>25045</v>
      </c>
      <c r="C15959" t="s">
        <v>105</v>
      </c>
      <c r="D15959">
        <v>9.5</v>
      </c>
      <c r="E15959">
        <v>25</v>
      </c>
      <c r="F15959" t="s">
        <v>20587</v>
      </c>
      <c r="G15959" t="s">
        <v>55</v>
      </c>
      <c r="H15959" t="s">
        <v>46</v>
      </c>
      <c r="I15959" t="s">
        <v>5864</v>
      </c>
      <c r="K15959"/>
      <c r="L15959" t="s">
        <v>25047</v>
      </c>
      <c r="M15959" t="s">
        <v>20396</v>
      </c>
      <c r="N15959">
        <v>4</v>
      </c>
      <c r="P15959" t="s">
        <v>20366</v>
      </c>
      <c r="Q15959" t="s">
        <v>25048</v>
      </c>
      <c r="S15959" t="s">
        <v>20368</v>
      </c>
    </row>
    <row r="15960" spans="1:19" hidden="1" x14ac:dyDescent="0.2">
      <c r="A15960">
        <v>3430</v>
      </c>
      <c r="B15960" t="s">
        <v>25045</v>
      </c>
      <c r="C15960" t="s">
        <v>105</v>
      </c>
      <c r="D15960">
        <v>9.6199999999999992</v>
      </c>
      <c r="E15960">
        <v>25</v>
      </c>
      <c r="F15960" t="s">
        <v>20587</v>
      </c>
      <c r="G15960" t="s">
        <v>31</v>
      </c>
      <c r="H15960" t="s">
        <v>23</v>
      </c>
      <c r="I15960" t="s">
        <v>14686</v>
      </c>
      <c r="K15960"/>
      <c r="L15960" t="s">
        <v>25047</v>
      </c>
      <c r="M15960" t="s">
        <v>20396</v>
      </c>
      <c r="N15960">
        <v>4</v>
      </c>
      <c r="P15960" t="s">
        <v>20366</v>
      </c>
      <c r="Q15960" t="s">
        <v>25048</v>
      </c>
      <c r="S15960" t="s">
        <v>20368</v>
      </c>
    </row>
    <row r="15961" spans="1:19" hidden="1" x14ac:dyDescent="0.2">
      <c r="A15961">
        <v>3430</v>
      </c>
      <c r="B15961" t="s">
        <v>25045</v>
      </c>
      <c r="C15961" t="s">
        <v>20381</v>
      </c>
      <c r="D15961">
        <v>10.199999999999999</v>
      </c>
      <c r="E15961">
        <v>25</v>
      </c>
      <c r="F15961" t="s">
        <v>20587</v>
      </c>
      <c r="G15961" t="s">
        <v>31</v>
      </c>
      <c r="H15961" t="s">
        <v>23</v>
      </c>
      <c r="I15961" t="s">
        <v>14686</v>
      </c>
      <c r="K15961"/>
      <c r="L15961" t="s">
        <v>25047</v>
      </c>
      <c r="M15961" t="s">
        <v>20396</v>
      </c>
      <c r="N15961">
        <v>4</v>
      </c>
      <c r="P15961" t="s">
        <v>20366</v>
      </c>
      <c r="Q15961" t="s">
        <v>25048</v>
      </c>
      <c r="S15961" t="s">
        <v>20368</v>
      </c>
    </row>
    <row r="15962" spans="1:19" hidden="1" x14ac:dyDescent="0.2">
      <c r="A15962">
        <v>3430</v>
      </c>
      <c r="B15962" t="s">
        <v>25045</v>
      </c>
      <c r="C15962" t="s">
        <v>23134</v>
      </c>
      <c r="D15962">
        <v>2.7</v>
      </c>
      <c r="F15962" s="1" t="s">
        <v>25049</v>
      </c>
      <c r="G15962" t="s">
        <v>23651</v>
      </c>
      <c r="H15962" t="s">
        <v>2675</v>
      </c>
      <c r="I15962" t="s">
        <v>8870</v>
      </c>
      <c r="K15962"/>
      <c r="L15962" t="s">
        <v>25047</v>
      </c>
      <c r="M15962" t="s">
        <v>20396</v>
      </c>
      <c r="N15962">
        <v>4</v>
      </c>
      <c r="P15962" t="s">
        <v>20366</v>
      </c>
      <c r="Q15962" t="s">
        <v>25048</v>
      </c>
      <c r="S15962" t="s">
        <v>20368</v>
      </c>
    </row>
    <row r="15963" spans="1:19" x14ac:dyDescent="0.2">
      <c r="A15963">
        <v>3430</v>
      </c>
      <c r="B15963" t="s">
        <v>25045</v>
      </c>
      <c r="C15963" t="s">
        <v>105</v>
      </c>
      <c r="D15963">
        <v>9.9359999999999999</v>
      </c>
      <c r="E15963">
        <v>5</v>
      </c>
      <c r="F15963" t="s">
        <v>25046</v>
      </c>
      <c r="G15963" t="s">
        <v>23125</v>
      </c>
      <c r="H15963" t="s">
        <v>36</v>
      </c>
      <c r="I15963" t="s">
        <v>9369</v>
      </c>
      <c r="J15963" t="s">
        <v>43</v>
      </c>
      <c r="L15963" t="s">
        <v>25047</v>
      </c>
      <c r="M15963" t="s">
        <v>20396</v>
      </c>
      <c r="N15963">
        <v>4</v>
      </c>
      <c r="P15963" t="s">
        <v>20366</v>
      </c>
      <c r="Q15963" t="s">
        <v>25048</v>
      </c>
      <c r="S15963" t="s">
        <v>20368</v>
      </c>
    </row>
    <row r="15964" spans="1:19" x14ac:dyDescent="0.2">
      <c r="A15964">
        <v>3430</v>
      </c>
      <c r="B15964" t="s">
        <v>25045</v>
      </c>
      <c r="C15964" t="s">
        <v>105</v>
      </c>
      <c r="D15964">
        <v>9.8580000000000005</v>
      </c>
      <c r="E15964">
        <v>10</v>
      </c>
      <c r="F15964" t="s">
        <v>25046</v>
      </c>
      <c r="G15964" t="s">
        <v>23125</v>
      </c>
      <c r="H15964" t="s">
        <v>36</v>
      </c>
      <c r="I15964" t="s">
        <v>9369</v>
      </c>
      <c r="J15964" t="s">
        <v>43</v>
      </c>
      <c r="L15964" t="s">
        <v>25047</v>
      </c>
      <c r="M15964" t="s">
        <v>20396</v>
      </c>
      <c r="N15964">
        <v>4</v>
      </c>
      <c r="P15964" t="s">
        <v>20366</v>
      </c>
      <c r="Q15964" t="s">
        <v>25048</v>
      </c>
      <c r="S15964" t="s">
        <v>20368</v>
      </c>
    </row>
    <row r="15965" spans="1:19" x14ac:dyDescent="0.2">
      <c r="A15965">
        <v>3430</v>
      </c>
      <c r="B15965" t="s">
        <v>25045</v>
      </c>
      <c r="C15965" t="s">
        <v>105</v>
      </c>
      <c r="D15965">
        <v>9.7840000000000007</v>
      </c>
      <c r="E15965">
        <v>15</v>
      </c>
      <c r="F15965" t="s">
        <v>25046</v>
      </c>
      <c r="G15965" t="s">
        <v>23125</v>
      </c>
      <c r="H15965" t="s">
        <v>36</v>
      </c>
      <c r="I15965" t="s">
        <v>9369</v>
      </c>
      <c r="J15965" t="s">
        <v>43</v>
      </c>
      <c r="L15965" t="s">
        <v>25047</v>
      </c>
      <c r="M15965" t="s">
        <v>20396</v>
      </c>
      <c r="N15965">
        <v>4</v>
      </c>
      <c r="P15965" t="s">
        <v>20366</v>
      </c>
      <c r="Q15965" t="s">
        <v>25048</v>
      </c>
      <c r="S15965" t="s">
        <v>20368</v>
      </c>
    </row>
    <row r="15966" spans="1:19" x14ac:dyDescent="0.2">
      <c r="A15966">
        <v>3430</v>
      </c>
      <c r="B15966" t="s">
        <v>25045</v>
      </c>
      <c r="C15966" t="s">
        <v>105</v>
      </c>
      <c r="D15966">
        <v>9.7159999999999993</v>
      </c>
      <c r="E15966">
        <v>20</v>
      </c>
      <c r="F15966" t="s">
        <v>25046</v>
      </c>
      <c r="G15966" t="s">
        <v>23125</v>
      </c>
      <c r="H15966" t="s">
        <v>36</v>
      </c>
      <c r="I15966" t="s">
        <v>9369</v>
      </c>
      <c r="J15966" t="s">
        <v>43</v>
      </c>
      <c r="L15966" t="s">
        <v>25047</v>
      </c>
      <c r="M15966" t="s">
        <v>20396</v>
      </c>
      <c r="N15966">
        <v>4</v>
      </c>
      <c r="P15966" t="s">
        <v>20366</v>
      </c>
      <c r="Q15966" t="s">
        <v>25048</v>
      </c>
      <c r="S15966" t="s">
        <v>20368</v>
      </c>
    </row>
    <row r="15967" spans="1:19" x14ac:dyDescent="0.2">
      <c r="A15967">
        <v>3430</v>
      </c>
      <c r="B15967" t="s">
        <v>25045</v>
      </c>
      <c r="C15967" t="s">
        <v>105</v>
      </c>
      <c r="D15967">
        <v>9.593</v>
      </c>
      <c r="E15967">
        <v>30</v>
      </c>
      <c r="F15967" t="s">
        <v>25046</v>
      </c>
      <c r="G15967" t="s">
        <v>23125</v>
      </c>
      <c r="H15967" t="s">
        <v>36</v>
      </c>
      <c r="I15967" t="s">
        <v>9369</v>
      </c>
      <c r="J15967" t="s">
        <v>43</v>
      </c>
      <c r="L15967" t="s">
        <v>25047</v>
      </c>
      <c r="M15967" t="s">
        <v>20396</v>
      </c>
      <c r="N15967">
        <v>4</v>
      </c>
      <c r="P15967" t="s">
        <v>20366</v>
      </c>
      <c r="Q15967" t="s">
        <v>25048</v>
      </c>
      <c r="S15967" t="s">
        <v>20368</v>
      </c>
    </row>
    <row r="15968" spans="1:19" x14ac:dyDescent="0.2">
      <c r="A15968">
        <v>3430</v>
      </c>
      <c r="B15968" t="s">
        <v>25045</v>
      </c>
      <c r="C15968" t="s">
        <v>105</v>
      </c>
      <c r="D15968">
        <v>9.5370000000000008</v>
      </c>
      <c r="E15968">
        <v>35</v>
      </c>
      <c r="F15968" t="s">
        <v>25046</v>
      </c>
      <c r="G15968" t="s">
        <v>23125</v>
      </c>
      <c r="H15968" t="s">
        <v>36</v>
      </c>
      <c r="I15968" t="s">
        <v>9369</v>
      </c>
      <c r="J15968" t="s">
        <v>43</v>
      </c>
      <c r="L15968" t="s">
        <v>25047</v>
      </c>
      <c r="M15968" t="s">
        <v>20396</v>
      </c>
      <c r="N15968">
        <v>4</v>
      </c>
      <c r="P15968" t="s">
        <v>20366</v>
      </c>
      <c r="Q15968" t="s">
        <v>25048</v>
      </c>
      <c r="S15968" t="s">
        <v>20368</v>
      </c>
    </row>
    <row r="15969" spans="1:19" x14ac:dyDescent="0.2">
      <c r="A15969">
        <v>3430</v>
      </c>
      <c r="B15969" t="s">
        <v>25045</v>
      </c>
      <c r="C15969" t="s">
        <v>105</v>
      </c>
      <c r="D15969">
        <v>9.4860000000000007</v>
      </c>
      <c r="E15969">
        <v>40</v>
      </c>
      <c r="F15969" t="s">
        <v>25046</v>
      </c>
      <c r="G15969" t="s">
        <v>23125</v>
      </c>
      <c r="H15969" t="s">
        <v>36</v>
      </c>
      <c r="I15969" t="s">
        <v>9369</v>
      </c>
      <c r="J15969" t="s">
        <v>43</v>
      </c>
      <c r="L15969" t="s">
        <v>25047</v>
      </c>
      <c r="M15969" t="s">
        <v>20396</v>
      </c>
      <c r="N15969">
        <v>4</v>
      </c>
      <c r="P15969" t="s">
        <v>20366</v>
      </c>
      <c r="Q15969" t="s">
        <v>25048</v>
      </c>
      <c r="S15969" t="s">
        <v>20368</v>
      </c>
    </row>
    <row r="15970" spans="1:19" x14ac:dyDescent="0.2">
      <c r="A15970">
        <v>3430</v>
      </c>
      <c r="B15970" t="s">
        <v>25045</v>
      </c>
      <c r="C15970" t="s">
        <v>105</v>
      </c>
      <c r="D15970">
        <v>9.4380000000000006</v>
      </c>
      <c r="E15970">
        <v>45</v>
      </c>
      <c r="F15970" t="s">
        <v>25046</v>
      </c>
      <c r="G15970" t="s">
        <v>23125</v>
      </c>
      <c r="H15970" t="s">
        <v>36</v>
      </c>
      <c r="I15970" t="s">
        <v>9369</v>
      </c>
      <c r="J15970" t="s">
        <v>43</v>
      </c>
      <c r="L15970" t="s">
        <v>25047</v>
      </c>
      <c r="M15970" t="s">
        <v>20396</v>
      </c>
      <c r="N15970">
        <v>4</v>
      </c>
      <c r="P15970" t="s">
        <v>20366</v>
      </c>
      <c r="Q15970" t="s">
        <v>25048</v>
      </c>
      <c r="S15970" t="s">
        <v>20368</v>
      </c>
    </row>
    <row r="15971" spans="1:19" x14ac:dyDescent="0.2">
      <c r="A15971">
        <v>3430</v>
      </c>
      <c r="B15971" t="s">
        <v>25045</v>
      </c>
      <c r="C15971" t="s">
        <v>105</v>
      </c>
      <c r="D15971">
        <v>9.3930000000000007</v>
      </c>
      <c r="E15971">
        <v>50</v>
      </c>
      <c r="F15971" t="s">
        <v>25046</v>
      </c>
      <c r="G15971" t="s">
        <v>23125</v>
      </c>
      <c r="H15971" t="s">
        <v>36</v>
      </c>
      <c r="I15971" t="s">
        <v>9369</v>
      </c>
      <c r="J15971" t="s">
        <v>43</v>
      </c>
      <c r="L15971" t="s">
        <v>25047</v>
      </c>
      <c r="M15971" t="s">
        <v>20396</v>
      </c>
      <c r="N15971">
        <v>4</v>
      </c>
      <c r="P15971" t="s">
        <v>20366</v>
      </c>
      <c r="Q15971" t="s">
        <v>25048</v>
      </c>
      <c r="S15971" t="s">
        <v>20368</v>
      </c>
    </row>
    <row r="15972" spans="1:19" x14ac:dyDescent="0.2">
      <c r="A15972">
        <v>3430</v>
      </c>
      <c r="B15972" t="s">
        <v>25045</v>
      </c>
      <c r="C15972" t="s">
        <v>105</v>
      </c>
      <c r="D15972">
        <v>9.3520000000000003</v>
      </c>
      <c r="E15972">
        <v>55</v>
      </c>
      <c r="F15972" t="s">
        <v>25046</v>
      </c>
      <c r="G15972" t="s">
        <v>23125</v>
      </c>
      <c r="H15972" t="s">
        <v>36</v>
      </c>
      <c r="I15972" t="s">
        <v>9369</v>
      </c>
      <c r="J15972" t="s">
        <v>43</v>
      </c>
      <c r="L15972" t="s">
        <v>25047</v>
      </c>
      <c r="M15972" t="s">
        <v>20396</v>
      </c>
      <c r="N15972">
        <v>4</v>
      </c>
      <c r="P15972" t="s">
        <v>20366</v>
      </c>
      <c r="Q15972" t="s">
        <v>25048</v>
      </c>
      <c r="S15972" t="s">
        <v>20368</v>
      </c>
    </row>
    <row r="15973" spans="1:19" x14ac:dyDescent="0.2">
      <c r="A15973">
        <v>3430</v>
      </c>
      <c r="B15973" t="s">
        <v>25045</v>
      </c>
      <c r="C15973" t="s">
        <v>105</v>
      </c>
      <c r="D15973">
        <v>9.3130000000000006</v>
      </c>
      <c r="E15973">
        <v>60</v>
      </c>
      <c r="F15973" t="s">
        <v>25046</v>
      </c>
      <c r="G15973" t="s">
        <v>23125</v>
      </c>
      <c r="H15973" t="s">
        <v>36</v>
      </c>
      <c r="I15973" t="s">
        <v>9369</v>
      </c>
      <c r="J15973" t="s">
        <v>43</v>
      </c>
      <c r="L15973" t="s">
        <v>25047</v>
      </c>
      <c r="M15973" t="s">
        <v>20396</v>
      </c>
      <c r="N15973">
        <v>4</v>
      </c>
      <c r="P15973" t="s">
        <v>20366</v>
      </c>
      <c r="Q15973" t="s">
        <v>25048</v>
      </c>
      <c r="S15973" t="s">
        <v>20368</v>
      </c>
    </row>
    <row r="15974" spans="1:19" hidden="1" x14ac:dyDescent="0.2">
      <c r="A15974">
        <v>3431</v>
      </c>
      <c r="B15974" t="s">
        <v>25050</v>
      </c>
      <c r="C15974" t="s">
        <v>105</v>
      </c>
      <c r="D15974">
        <v>10.210000000000001</v>
      </c>
      <c r="E15974">
        <v>25</v>
      </c>
      <c r="F15974" t="s">
        <v>25051</v>
      </c>
      <c r="G15974" t="s">
        <v>31</v>
      </c>
      <c r="H15974" t="s">
        <v>46</v>
      </c>
      <c r="I15974" t="s">
        <v>5200</v>
      </c>
      <c r="K15974"/>
      <c r="L15974" t="s">
        <v>25052</v>
      </c>
      <c r="M15974" t="s">
        <v>20396</v>
      </c>
      <c r="N15974">
        <v>4</v>
      </c>
      <c r="P15974" t="s">
        <v>20366</v>
      </c>
      <c r="Q15974" t="s">
        <v>25053</v>
      </c>
      <c r="S15974" t="s">
        <v>20368</v>
      </c>
    </row>
    <row r="15975" spans="1:19" hidden="1" x14ac:dyDescent="0.2">
      <c r="A15975">
        <v>3431</v>
      </c>
      <c r="B15975" t="s">
        <v>25050</v>
      </c>
      <c r="C15975" t="s">
        <v>105</v>
      </c>
      <c r="D15975">
        <v>10.130000000000001</v>
      </c>
      <c r="E15975">
        <v>10</v>
      </c>
      <c r="F15975" t="s">
        <v>6351</v>
      </c>
      <c r="G15975" t="s">
        <v>31</v>
      </c>
      <c r="H15975" t="s">
        <v>46</v>
      </c>
      <c r="I15975" t="s">
        <v>23157</v>
      </c>
      <c r="J15975" t="s">
        <v>43</v>
      </c>
      <c r="K15975"/>
      <c r="L15975" t="s">
        <v>25052</v>
      </c>
      <c r="M15975" t="s">
        <v>20396</v>
      </c>
      <c r="N15975">
        <v>4</v>
      </c>
      <c r="P15975" t="s">
        <v>20366</v>
      </c>
      <c r="Q15975" t="s">
        <v>25053</v>
      </c>
      <c r="S15975" t="s">
        <v>20368</v>
      </c>
    </row>
    <row r="15976" spans="1:19" hidden="1" x14ac:dyDescent="0.2">
      <c r="A15976">
        <v>3431</v>
      </c>
      <c r="B15976" t="s">
        <v>25050</v>
      </c>
      <c r="C15976" t="s">
        <v>105</v>
      </c>
      <c r="D15976">
        <v>10</v>
      </c>
      <c r="E15976">
        <v>20</v>
      </c>
      <c r="F15976" t="s">
        <v>6351</v>
      </c>
      <c r="G15976" t="s">
        <v>31</v>
      </c>
      <c r="H15976" t="s">
        <v>46</v>
      </c>
      <c r="I15976" t="s">
        <v>23157</v>
      </c>
      <c r="J15976" t="s">
        <v>43</v>
      </c>
      <c r="K15976"/>
      <c r="L15976" t="s">
        <v>25052</v>
      </c>
      <c r="M15976" t="s">
        <v>20396</v>
      </c>
      <c r="N15976">
        <v>4</v>
      </c>
      <c r="P15976" t="s">
        <v>20366</v>
      </c>
      <c r="Q15976" t="s">
        <v>25053</v>
      </c>
      <c r="S15976" t="s">
        <v>20368</v>
      </c>
    </row>
    <row r="15977" spans="1:19" hidden="1" x14ac:dyDescent="0.2">
      <c r="A15977">
        <v>3431</v>
      </c>
      <c r="B15977" t="s">
        <v>25050</v>
      </c>
      <c r="C15977" t="s">
        <v>105</v>
      </c>
      <c r="D15977">
        <v>9.89</v>
      </c>
      <c r="E15977">
        <v>30</v>
      </c>
      <c r="F15977" t="s">
        <v>6351</v>
      </c>
      <c r="G15977" t="s">
        <v>31</v>
      </c>
      <c r="H15977" t="s">
        <v>46</v>
      </c>
      <c r="I15977" t="s">
        <v>23157</v>
      </c>
      <c r="J15977" t="s">
        <v>43</v>
      </c>
      <c r="K15977"/>
      <c r="L15977" t="s">
        <v>25052</v>
      </c>
      <c r="M15977" t="s">
        <v>20396</v>
      </c>
      <c r="N15977">
        <v>4</v>
      </c>
      <c r="P15977" t="s">
        <v>20366</v>
      </c>
      <c r="Q15977" t="s">
        <v>25053</v>
      </c>
      <c r="S15977" t="s">
        <v>20368</v>
      </c>
    </row>
    <row r="15978" spans="1:19" hidden="1" x14ac:dyDescent="0.2">
      <c r="A15978">
        <v>3431</v>
      </c>
      <c r="B15978" t="s">
        <v>25050</v>
      </c>
      <c r="C15978" t="s">
        <v>105</v>
      </c>
      <c r="D15978">
        <v>10.119999999999999</v>
      </c>
      <c r="E15978">
        <v>25</v>
      </c>
      <c r="F15978" t="s">
        <v>20713</v>
      </c>
      <c r="G15978" t="s">
        <v>55</v>
      </c>
      <c r="H15978" t="s">
        <v>46</v>
      </c>
      <c r="I15978" t="s">
        <v>5523</v>
      </c>
      <c r="K15978"/>
      <c r="L15978" t="s">
        <v>25052</v>
      </c>
      <c r="M15978" t="s">
        <v>20396</v>
      </c>
      <c r="N15978">
        <v>4</v>
      </c>
      <c r="P15978" t="s">
        <v>20366</v>
      </c>
      <c r="Q15978" t="s">
        <v>25053</v>
      </c>
      <c r="S15978" t="s">
        <v>20368</v>
      </c>
    </row>
    <row r="15979" spans="1:19" hidden="1" x14ac:dyDescent="0.2">
      <c r="A15979">
        <v>3431</v>
      </c>
      <c r="B15979" t="s">
        <v>25050</v>
      </c>
      <c r="C15979" t="s">
        <v>105</v>
      </c>
      <c r="D15979">
        <v>10.050000000000001</v>
      </c>
      <c r="E15979">
        <v>25</v>
      </c>
      <c r="F15979" t="s">
        <v>20713</v>
      </c>
      <c r="G15979" t="s">
        <v>55</v>
      </c>
      <c r="H15979" t="s">
        <v>46</v>
      </c>
      <c r="I15979" t="s">
        <v>5864</v>
      </c>
      <c r="K15979"/>
      <c r="L15979" t="s">
        <v>25052</v>
      </c>
      <c r="M15979" t="s">
        <v>20396</v>
      </c>
      <c r="N15979">
        <v>4</v>
      </c>
      <c r="P15979" t="s">
        <v>20366</v>
      </c>
      <c r="Q15979" t="s">
        <v>25053</v>
      </c>
      <c r="S15979" t="s">
        <v>20368</v>
      </c>
    </row>
    <row r="15980" spans="1:19" hidden="1" x14ac:dyDescent="0.2">
      <c r="A15980">
        <v>3431</v>
      </c>
      <c r="B15980" t="s">
        <v>25050</v>
      </c>
      <c r="C15980" t="s">
        <v>20663</v>
      </c>
      <c r="D15980">
        <v>10.24</v>
      </c>
      <c r="E15980">
        <v>25</v>
      </c>
      <c r="F15980" t="s">
        <v>20713</v>
      </c>
      <c r="G15980" t="s">
        <v>31</v>
      </c>
      <c r="H15980" t="s">
        <v>23</v>
      </c>
      <c r="I15980" t="s">
        <v>14686</v>
      </c>
      <c r="K15980"/>
      <c r="L15980" t="s">
        <v>25052</v>
      </c>
      <c r="M15980" t="s">
        <v>20396</v>
      </c>
      <c r="N15980">
        <v>4</v>
      </c>
      <c r="P15980" t="s">
        <v>20366</v>
      </c>
      <c r="Q15980" t="s">
        <v>25053</v>
      </c>
      <c r="S15980" t="s">
        <v>20368</v>
      </c>
    </row>
    <row r="15981" spans="1:19" hidden="1" x14ac:dyDescent="0.2">
      <c r="A15981">
        <v>3431</v>
      </c>
      <c r="B15981" t="s">
        <v>25050</v>
      </c>
      <c r="C15981" t="s">
        <v>20667</v>
      </c>
      <c r="D15981">
        <v>10.85</v>
      </c>
      <c r="E15981">
        <v>25</v>
      </c>
      <c r="F15981" t="s">
        <v>20713</v>
      </c>
      <c r="G15981" t="s">
        <v>31</v>
      </c>
      <c r="H15981" t="s">
        <v>23</v>
      </c>
      <c r="I15981" t="s">
        <v>14686</v>
      </c>
      <c r="K15981"/>
      <c r="L15981" t="s">
        <v>25052</v>
      </c>
      <c r="M15981" t="s">
        <v>20396</v>
      </c>
      <c r="N15981">
        <v>4</v>
      </c>
      <c r="P15981" t="s">
        <v>20366</v>
      </c>
      <c r="Q15981" t="s">
        <v>25053</v>
      </c>
      <c r="S15981" t="s">
        <v>20368</v>
      </c>
    </row>
    <row r="15982" spans="1:19" hidden="1" x14ac:dyDescent="0.2">
      <c r="A15982">
        <v>3431</v>
      </c>
      <c r="B15982" t="s">
        <v>25050</v>
      </c>
      <c r="C15982" t="s">
        <v>23134</v>
      </c>
      <c r="D15982">
        <v>4.7</v>
      </c>
      <c r="F15982" t="s">
        <v>25051</v>
      </c>
      <c r="G15982" t="s">
        <v>23651</v>
      </c>
      <c r="H15982" t="s">
        <v>2675</v>
      </c>
      <c r="I15982" t="s">
        <v>8870</v>
      </c>
      <c r="K15982"/>
      <c r="L15982" t="s">
        <v>25052</v>
      </c>
      <c r="M15982" t="s">
        <v>20396</v>
      </c>
      <c r="N15982">
        <v>4</v>
      </c>
      <c r="P15982" t="s">
        <v>20366</v>
      </c>
      <c r="Q15982" t="s">
        <v>25053</v>
      </c>
      <c r="S15982" t="s">
        <v>20368</v>
      </c>
    </row>
    <row r="15983" spans="1:19" hidden="1" x14ac:dyDescent="0.2">
      <c r="A15983">
        <v>3432</v>
      </c>
      <c r="B15983" t="s">
        <v>25054</v>
      </c>
      <c r="C15983" t="s">
        <v>105</v>
      </c>
      <c r="D15983">
        <v>3.19</v>
      </c>
      <c r="E15983">
        <v>25</v>
      </c>
      <c r="F15983" t="s">
        <v>24978</v>
      </c>
      <c r="G15983" t="s">
        <v>55</v>
      </c>
      <c r="H15983" t="s">
        <v>46</v>
      </c>
      <c r="I15983" t="s">
        <v>16431</v>
      </c>
      <c r="K15983"/>
      <c r="L15983" t="s">
        <v>25055</v>
      </c>
      <c r="M15983" t="s">
        <v>26</v>
      </c>
      <c r="N15983">
        <v>2</v>
      </c>
      <c r="P15983" t="s">
        <v>20366</v>
      </c>
      <c r="Q15983" t="s">
        <v>25056</v>
      </c>
      <c r="S15983" t="s">
        <v>20368</v>
      </c>
    </row>
    <row r="15984" spans="1:19" hidden="1" x14ac:dyDescent="0.2">
      <c r="A15984">
        <v>3433</v>
      </c>
      <c r="B15984" t="s">
        <v>25057</v>
      </c>
      <c r="C15984" t="s">
        <v>105</v>
      </c>
      <c r="D15984">
        <v>1.64</v>
      </c>
      <c r="E15984">
        <v>25</v>
      </c>
      <c r="F15984" t="s">
        <v>23102</v>
      </c>
      <c r="G15984" t="s">
        <v>55</v>
      </c>
      <c r="H15984" t="s">
        <v>46</v>
      </c>
      <c r="I15984" t="s">
        <v>16431</v>
      </c>
      <c r="K15984"/>
      <c r="L15984" t="s">
        <v>25058</v>
      </c>
      <c r="M15984" t="s">
        <v>20396</v>
      </c>
      <c r="N15984">
        <v>4</v>
      </c>
      <c r="P15984" t="s">
        <v>20366</v>
      </c>
      <c r="Q15984" t="s">
        <v>25059</v>
      </c>
      <c r="S15984" t="s">
        <v>20368</v>
      </c>
    </row>
    <row r="15985" spans="1:19" hidden="1" x14ac:dyDescent="0.2">
      <c r="A15985">
        <v>3433</v>
      </c>
      <c r="B15985" t="s">
        <v>25057</v>
      </c>
      <c r="C15985" t="s">
        <v>20452</v>
      </c>
      <c r="D15985">
        <v>7.27</v>
      </c>
      <c r="E15985">
        <v>25</v>
      </c>
      <c r="F15985" t="s">
        <v>23102</v>
      </c>
      <c r="G15985" t="s">
        <v>55</v>
      </c>
      <c r="H15985" t="s">
        <v>46</v>
      </c>
      <c r="I15985" t="s">
        <v>16431</v>
      </c>
      <c r="K15985"/>
      <c r="L15985" t="s">
        <v>25058</v>
      </c>
      <c r="M15985" t="s">
        <v>20396</v>
      </c>
      <c r="N15985">
        <v>4</v>
      </c>
      <c r="P15985" t="s">
        <v>20366</v>
      </c>
      <c r="Q15985" t="s">
        <v>25059</v>
      </c>
      <c r="S15985" t="s">
        <v>20368</v>
      </c>
    </row>
    <row r="15986" spans="1:19" hidden="1" x14ac:dyDescent="0.2">
      <c r="A15986">
        <v>3433</v>
      </c>
      <c r="B15986" t="s">
        <v>25057</v>
      </c>
      <c r="C15986" t="s">
        <v>105</v>
      </c>
      <c r="D15986">
        <v>3.36</v>
      </c>
      <c r="E15986">
        <v>20</v>
      </c>
      <c r="F15986" t="s">
        <v>23247</v>
      </c>
      <c r="G15986" t="s">
        <v>55</v>
      </c>
      <c r="H15986" t="s">
        <v>23</v>
      </c>
      <c r="I15986" t="s">
        <v>6096</v>
      </c>
      <c r="K15986"/>
      <c r="L15986" t="s">
        <v>25058</v>
      </c>
      <c r="M15986" t="s">
        <v>20396</v>
      </c>
      <c r="N15986">
        <v>4</v>
      </c>
      <c r="P15986" t="s">
        <v>20366</v>
      </c>
      <c r="Q15986" t="s">
        <v>25059</v>
      </c>
      <c r="S15986" t="s">
        <v>20368</v>
      </c>
    </row>
    <row r="15987" spans="1:19" hidden="1" x14ac:dyDescent="0.2">
      <c r="A15987">
        <v>3433</v>
      </c>
      <c r="B15987" t="s">
        <v>25057</v>
      </c>
      <c r="C15987" t="s">
        <v>20452</v>
      </c>
      <c r="D15987">
        <v>7.18</v>
      </c>
      <c r="E15987" t="s">
        <v>383</v>
      </c>
      <c r="F15987" t="s">
        <v>23247</v>
      </c>
      <c r="G15987" t="s">
        <v>55</v>
      </c>
      <c r="H15987" t="s">
        <v>46</v>
      </c>
      <c r="I15987" t="s">
        <v>6096</v>
      </c>
      <c r="K15987"/>
      <c r="L15987" t="s">
        <v>25058</v>
      </c>
      <c r="M15987" t="s">
        <v>20396</v>
      </c>
      <c r="N15987">
        <v>4</v>
      </c>
      <c r="P15987" t="s">
        <v>20366</v>
      </c>
      <c r="Q15987" t="s">
        <v>25059</v>
      </c>
      <c r="S15987" t="s">
        <v>20368</v>
      </c>
    </row>
    <row r="15988" spans="1:19" hidden="1" x14ac:dyDescent="0.2">
      <c r="A15988">
        <v>3434</v>
      </c>
      <c r="B15988" t="s">
        <v>25060</v>
      </c>
      <c r="C15988" t="s">
        <v>105</v>
      </c>
      <c r="D15988">
        <v>4.2699999999999996</v>
      </c>
      <c r="E15988">
        <v>20</v>
      </c>
      <c r="F15988" t="s">
        <v>23247</v>
      </c>
      <c r="G15988" t="s">
        <v>55</v>
      </c>
      <c r="H15988" t="s">
        <v>46</v>
      </c>
      <c r="I15988" t="s">
        <v>6096</v>
      </c>
      <c r="K15988"/>
      <c r="L15988" t="s">
        <v>25061</v>
      </c>
      <c r="M15988" t="s">
        <v>26</v>
      </c>
      <c r="N15988">
        <v>2</v>
      </c>
      <c r="P15988" t="s">
        <v>20366</v>
      </c>
      <c r="Q15988" t="s">
        <v>25062</v>
      </c>
      <c r="S15988" t="s">
        <v>20368</v>
      </c>
    </row>
    <row r="15989" spans="1:19" hidden="1" x14ac:dyDescent="0.2">
      <c r="A15989">
        <v>3434</v>
      </c>
      <c r="B15989" t="s">
        <v>25060</v>
      </c>
      <c r="C15989" t="s">
        <v>20452</v>
      </c>
      <c r="D15989">
        <v>5.0999999999999996</v>
      </c>
      <c r="E15989">
        <v>20</v>
      </c>
      <c r="F15989" t="s">
        <v>23247</v>
      </c>
      <c r="G15989" t="s">
        <v>55</v>
      </c>
      <c r="H15989" t="s">
        <v>46</v>
      </c>
      <c r="I15989" t="s">
        <v>6096</v>
      </c>
      <c r="K15989"/>
      <c r="L15989" t="s">
        <v>25061</v>
      </c>
      <c r="M15989" t="s">
        <v>26</v>
      </c>
      <c r="N15989">
        <v>2</v>
      </c>
      <c r="P15989" t="s">
        <v>20366</v>
      </c>
      <c r="Q15989" t="s">
        <v>25062</v>
      </c>
      <c r="S15989" t="s">
        <v>20368</v>
      </c>
    </row>
    <row r="15990" spans="1:19" hidden="1" x14ac:dyDescent="0.2">
      <c r="A15990">
        <v>3435</v>
      </c>
      <c r="B15990" t="s">
        <v>25063</v>
      </c>
      <c r="C15990" t="s">
        <v>105</v>
      </c>
      <c r="D15990">
        <v>4.03</v>
      </c>
      <c r="E15990">
        <v>20</v>
      </c>
      <c r="F15990" t="s">
        <v>23247</v>
      </c>
      <c r="G15990" t="s">
        <v>55</v>
      </c>
      <c r="H15990" t="s">
        <v>46</v>
      </c>
      <c r="I15990" t="s">
        <v>6096</v>
      </c>
      <c r="K15990"/>
      <c r="L15990" t="s">
        <v>25064</v>
      </c>
      <c r="M15990" t="s">
        <v>26</v>
      </c>
      <c r="N15990">
        <v>2</v>
      </c>
      <c r="P15990" t="s">
        <v>20366</v>
      </c>
      <c r="Q15990" t="s">
        <v>25065</v>
      </c>
      <c r="S15990" t="s">
        <v>20368</v>
      </c>
    </row>
    <row r="15991" spans="1:19" hidden="1" x14ac:dyDescent="0.2">
      <c r="A15991">
        <v>3435</v>
      </c>
      <c r="B15991" t="s">
        <v>25063</v>
      </c>
      <c r="C15991" t="s">
        <v>20452</v>
      </c>
      <c r="D15991">
        <v>5.92</v>
      </c>
      <c r="E15991">
        <v>20</v>
      </c>
      <c r="F15991" t="s">
        <v>23247</v>
      </c>
      <c r="G15991" t="s">
        <v>55</v>
      </c>
      <c r="H15991" t="s">
        <v>46</v>
      </c>
      <c r="I15991" t="s">
        <v>6096</v>
      </c>
      <c r="K15991"/>
      <c r="L15991" t="s">
        <v>25064</v>
      </c>
      <c r="M15991" t="s">
        <v>26</v>
      </c>
      <c r="N15991">
        <v>2</v>
      </c>
      <c r="P15991" t="s">
        <v>20366</v>
      </c>
      <c r="Q15991" t="s">
        <v>25065</v>
      </c>
      <c r="S15991" t="s">
        <v>20368</v>
      </c>
    </row>
    <row r="15992" spans="1:19" hidden="1" x14ac:dyDescent="0.2">
      <c r="A15992">
        <v>3436</v>
      </c>
      <c r="B15992" t="s">
        <v>25066</v>
      </c>
      <c r="C15992" t="s">
        <v>21724</v>
      </c>
      <c r="D15992">
        <v>3.9</v>
      </c>
      <c r="E15992">
        <v>20</v>
      </c>
      <c r="F15992" t="s">
        <v>23247</v>
      </c>
      <c r="G15992" t="s">
        <v>55</v>
      </c>
      <c r="H15992" t="s">
        <v>46</v>
      </c>
      <c r="I15992" t="s">
        <v>6096</v>
      </c>
      <c r="K15992"/>
      <c r="L15992" t="s">
        <v>25067</v>
      </c>
      <c r="M15992" t="s">
        <v>26</v>
      </c>
      <c r="N15992">
        <v>2</v>
      </c>
      <c r="P15992" t="s">
        <v>20366</v>
      </c>
      <c r="Q15992" t="s">
        <v>25068</v>
      </c>
      <c r="S15992" t="s">
        <v>20368</v>
      </c>
    </row>
    <row r="15993" spans="1:19" hidden="1" x14ac:dyDescent="0.2">
      <c r="A15993">
        <v>3436</v>
      </c>
      <c r="B15993" t="s">
        <v>25066</v>
      </c>
      <c r="C15993" t="s">
        <v>22299</v>
      </c>
      <c r="D15993">
        <v>5.6</v>
      </c>
      <c r="E15993">
        <v>20</v>
      </c>
      <c r="F15993" t="s">
        <v>23247</v>
      </c>
      <c r="G15993" t="s">
        <v>55</v>
      </c>
      <c r="H15993" t="s">
        <v>46</v>
      </c>
      <c r="I15993" t="s">
        <v>6096</v>
      </c>
      <c r="K15993"/>
      <c r="L15993" t="s">
        <v>25067</v>
      </c>
      <c r="M15993" t="s">
        <v>26</v>
      </c>
      <c r="N15993">
        <v>2</v>
      </c>
      <c r="P15993" t="s">
        <v>20366</v>
      </c>
      <c r="Q15993" t="s">
        <v>25068</v>
      </c>
      <c r="S15993" t="s">
        <v>20368</v>
      </c>
    </row>
    <row r="15994" spans="1:19" hidden="1" x14ac:dyDescent="0.2">
      <c r="A15994">
        <v>3436</v>
      </c>
      <c r="B15994" t="s">
        <v>25066</v>
      </c>
      <c r="C15994" t="s">
        <v>21490</v>
      </c>
      <c r="D15994">
        <v>3.59</v>
      </c>
      <c r="E15994" t="s">
        <v>383</v>
      </c>
      <c r="F15994" t="s">
        <v>23247</v>
      </c>
      <c r="G15994" t="s">
        <v>55</v>
      </c>
      <c r="H15994" t="s">
        <v>46</v>
      </c>
      <c r="I15994" t="s">
        <v>6096</v>
      </c>
      <c r="K15994"/>
      <c r="L15994" t="s">
        <v>25067</v>
      </c>
      <c r="M15994" t="s">
        <v>26</v>
      </c>
      <c r="N15994">
        <v>2</v>
      </c>
      <c r="P15994" t="s">
        <v>20366</v>
      </c>
      <c r="Q15994" t="s">
        <v>25068</v>
      </c>
      <c r="S15994" t="s">
        <v>20368</v>
      </c>
    </row>
    <row r="15995" spans="1:19" hidden="1" x14ac:dyDescent="0.2">
      <c r="A15995">
        <v>3436</v>
      </c>
      <c r="B15995" t="s">
        <v>25066</v>
      </c>
      <c r="C15995" t="s">
        <v>21494</v>
      </c>
      <c r="D15995">
        <v>5.34</v>
      </c>
      <c r="E15995" t="s">
        <v>383</v>
      </c>
      <c r="F15995" t="s">
        <v>23247</v>
      </c>
      <c r="G15995" t="s">
        <v>55</v>
      </c>
      <c r="H15995" t="s">
        <v>46</v>
      </c>
      <c r="I15995" t="s">
        <v>6096</v>
      </c>
      <c r="K15995"/>
      <c r="L15995" t="s">
        <v>25067</v>
      </c>
      <c r="M15995" t="s">
        <v>26</v>
      </c>
      <c r="N15995">
        <v>2</v>
      </c>
      <c r="P15995" t="s">
        <v>20366</v>
      </c>
      <c r="Q15995" t="s">
        <v>25068</v>
      </c>
      <c r="S15995" t="s">
        <v>20368</v>
      </c>
    </row>
    <row r="15996" spans="1:19" hidden="1" x14ac:dyDescent="0.2">
      <c r="A15996">
        <v>3437</v>
      </c>
      <c r="B15996" t="s">
        <v>25069</v>
      </c>
      <c r="C15996" t="s">
        <v>105</v>
      </c>
      <c r="D15996">
        <v>6.64</v>
      </c>
      <c r="E15996" t="s">
        <v>25070</v>
      </c>
      <c r="G15996" t="s">
        <v>31</v>
      </c>
      <c r="H15996" t="s">
        <v>23</v>
      </c>
      <c r="I15996" t="s">
        <v>643</v>
      </c>
      <c r="K15996"/>
      <c r="L15996" t="s">
        <v>25071</v>
      </c>
      <c r="M15996" t="s">
        <v>20396</v>
      </c>
      <c r="N15996">
        <v>4</v>
      </c>
      <c r="P15996" t="s">
        <v>20366</v>
      </c>
      <c r="Q15996" t="s">
        <v>25072</v>
      </c>
      <c r="S15996" t="s">
        <v>20368</v>
      </c>
    </row>
    <row r="15997" spans="1:19" x14ac:dyDescent="0.2">
      <c r="A15997">
        <v>3438</v>
      </c>
      <c r="B15997" t="s">
        <v>25073</v>
      </c>
      <c r="C15997" t="s">
        <v>105</v>
      </c>
      <c r="D15997">
        <v>6.66</v>
      </c>
      <c r="E15997">
        <v>25</v>
      </c>
      <c r="F15997" t="s">
        <v>24583</v>
      </c>
      <c r="G15997" t="s">
        <v>23125</v>
      </c>
      <c r="H15997" t="s">
        <v>36</v>
      </c>
      <c r="I15997" t="s">
        <v>23215</v>
      </c>
      <c r="L15997" t="s">
        <v>25074</v>
      </c>
      <c r="M15997" t="s">
        <v>20396</v>
      </c>
      <c r="N15997">
        <v>4</v>
      </c>
      <c r="P15997" t="s">
        <v>20366</v>
      </c>
      <c r="Q15997" t="s">
        <v>25075</v>
      </c>
      <c r="S15997" t="s">
        <v>20368</v>
      </c>
    </row>
    <row r="15998" spans="1:19" hidden="1" x14ac:dyDescent="0.2">
      <c r="A15998">
        <v>3438</v>
      </c>
      <c r="B15998" t="s">
        <v>25073</v>
      </c>
      <c r="C15998" t="s">
        <v>105</v>
      </c>
      <c r="D15998">
        <v>6.58</v>
      </c>
      <c r="E15998">
        <v>25</v>
      </c>
      <c r="F15998" t="s">
        <v>24583</v>
      </c>
      <c r="G15998" t="s">
        <v>31</v>
      </c>
      <c r="H15998" t="s">
        <v>46</v>
      </c>
      <c r="I15998" t="s">
        <v>643</v>
      </c>
      <c r="K15998"/>
      <c r="L15998" t="s">
        <v>25074</v>
      </c>
      <c r="M15998" t="s">
        <v>20396</v>
      </c>
      <c r="N15998">
        <v>4</v>
      </c>
      <c r="P15998" t="s">
        <v>20366</v>
      </c>
      <c r="Q15998" t="s">
        <v>25075</v>
      </c>
      <c r="S15998" t="s">
        <v>20368</v>
      </c>
    </row>
    <row r="15999" spans="1:19" x14ac:dyDescent="0.2">
      <c r="A15999">
        <v>3439</v>
      </c>
      <c r="B15999" t="s">
        <v>25076</v>
      </c>
      <c r="C15999" t="s">
        <v>105</v>
      </c>
      <c r="D15999">
        <v>6.82</v>
      </c>
      <c r="E15999">
        <v>25</v>
      </c>
      <c r="F15999" t="s">
        <v>24583</v>
      </c>
      <c r="G15999" t="s">
        <v>23125</v>
      </c>
      <c r="H15999" t="s">
        <v>36</v>
      </c>
      <c r="I15999" t="s">
        <v>23215</v>
      </c>
      <c r="L15999" t="s">
        <v>25077</v>
      </c>
      <c r="M15999" t="s">
        <v>20396</v>
      </c>
      <c r="N15999">
        <v>4</v>
      </c>
      <c r="P15999" t="s">
        <v>20366</v>
      </c>
      <c r="Q15999" t="s">
        <v>25078</v>
      </c>
      <c r="S15999" t="s">
        <v>20368</v>
      </c>
    </row>
    <row r="16000" spans="1:19" hidden="1" x14ac:dyDescent="0.2">
      <c r="A16000">
        <v>3439</v>
      </c>
      <c r="B16000" t="s">
        <v>25076</v>
      </c>
      <c r="C16000" t="s">
        <v>105</v>
      </c>
      <c r="D16000">
        <v>6.5</v>
      </c>
      <c r="E16000">
        <v>35</v>
      </c>
      <c r="F16000" t="s">
        <v>21906</v>
      </c>
      <c r="G16000" t="s">
        <v>31</v>
      </c>
      <c r="H16000" t="s">
        <v>46</v>
      </c>
      <c r="I16000" t="s">
        <v>6507</v>
      </c>
      <c r="K16000"/>
      <c r="L16000" t="s">
        <v>25077</v>
      </c>
      <c r="M16000" t="s">
        <v>20396</v>
      </c>
      <c r="N16000">
        <v>4</v>
      </c>
      <c r="P16000" t="s">
        <v>20366</v>
      </c>
      <c r="Q16000" t="s">
        <v>25078</v>
      </c>
      <c r="S16000" t="s">
        <v>20368</v>
      </c>
    </row>
    <row r="16001" spans="1:19" hidden="1" x14ac:dyDescent="0.2">
      <c r="A16001">
        <v>3439</v>
      </c>
      <c r="B16001" t="s">
        <v>25076</v>
      </c>
      <c r="C16001" t="s">
        <v>105</v>
      </c>
      <c r="D16001">
        <v>6.52</v>
      </c>
      <c r="E16001">
        <v>23</v>
      </c>
      <c r="F16001" t="s">
        <v>21906</v>
      </c>
      <c r="G16001" t="s">
        <v>31</v>
      </c>
      <c r="H16001" t="s">
        <v>46</v>
      </c>
      <c r="I16001" t="s">
        <v>643</v>
      </c>
      <c r="K16001"/>
      <c r="L16001" t="s">
        <v>25077</v>
      </c>
      <c r="M16001" t="s">
        <v>20396</v>
      </c>
      <c r="N16001">
        <v>4</v>
      </c>
      <c r="P16001" t="s">
        <v>20366</v>
      </c>
      <c r="Q16001" t="s">
        <v>25078</v>
      </c>
      <c r="S16001" t="s">
        <v>20368</v>
      </c>
    </row>
    <row r="16002" spans="1:19" hidden="1" x14ac:dyDescent="0.2">
      <c r="A16002">
        <v>3440</v>
      </c>
      <c r="B16002" t="s">
        <v>25079</v>
      </c>
      <c r="C16002" t="s">
        <v>105</v>
      </c>
      <c r="D16002">
        <v>9.43</v>
      </c>
      <c r="E16002">
        <v>25</v>
      </c>
      <c r="G16002" t="s">
        <v>31</v>
      </c>
      <c r="H16002" t="s">
        <v>46</v>
      </c>
      <c r="I16002" t="s">
        <v>1557</v>
      </c>
      <c r="K16002"/>
      <c r="L16002" t="s">
        <v>25080</v>
      </c>
      <c r="M16002" t="s">
        <v>20396</v>
      </c>
      <c r="N16002">
        <v>4</v>
      </c>
      <c r="P16002" t="s">
        <v>20366</v>
      </c>
      <c r="Q16002" t="s">
        <v>25081</v>
      </c>
      <c r="S16002" t="s">
        <v>20368</v>
      </c>
    </row>
    <row r="16003" spans="1:19" hidden="1" x14ac:dyDescent="0.2">
      <c r="A16003">
        <v>3441</v>
      </c>
      <c r="B16003" t="s">
        <v>25082</v>
      </c>
      <c r="C16003" t="s">
        <v>105</v>
      </c>
      <c r="D16003">
        <v>4.46</v>
      </c>
      <c r="E16003">
        <v>25</v>
      </c>
      <c r="F16003" t="s">
        <v>79</v>
      </c>
      <c r="G16003" t="s">
        <v>144</v>
      </c>
      <c r="H16003" t="s">
        <v>46</v>
      </c>
      <c r="I16003" t="s">
        <v>25083</v>
      </c>
      <c r="K16003"/>
      <c r="L16003" t="s">
        <v>25084</v>
      </c>
      <c r="M16003" t="s">
        <v>20396</v>
      </c>
      <c r="N16003">
        <v>4</v>
      </c>
      <c r="P16003" t="s">
        <v>20366</v>
      </c>
      <c r="Q16003" t="s">
        <v>25085</v>
      </c>
      <c r="S16003" t="s">
        <v>20368</v>
      </c>
    </row>
    <row r="16004" spans="1:19" hidden="1" x14ac:dyDescent="0.2">
      <c r="A16004">
        <v>3442</v>
      </c>
      <c r="B16004" t="s">
        <v>25086</v>
      </c>
      <c r="C16004" t="s">
        <v>105</v>
      </c>
      <c r="D16004">
        <v>6.35</v>
      </c>
      <c r="E16004">
        <v>20</v>
      </c>
      <c r="F16004" t="s">
        <v>2845</v>
      </c>
      <c r="G16004" t="s">
        <v>55</v>
      </c>
      <c r="H16004" t="s">
        <v>46</v>
      </c>
      <c r="I16004" t="s">
        <v>2919</v>
      </c>
      <c r="K16004"/>
      <c r="L16004" t="s">
        <v>25087</v>
      </c>
      <c r="M16004" t="s">
        <v>26</v>
      </c>
      <c r="N16004">
        <v>2</v>
      </c>
      <c r="P16004" t="s">
        <v>20366</v>
      </c>
      <c r="Q16004" t="s">
        <v>25088</v>
      </c>
      <c r="S16004" t="s">
        <v>20368</v>
      </c>
    </row>
    <row r="16005" spans="1:19" hidden="1" x14ac:dyDescent="0.2">
      <c r="A16005">
        <v>3443</v>
      </c>
      <c r="B16005" t="s">
        <v>25089</v>
      </c>
      <c r="C16005" t="s">
        <v>105</v>
      </c>
      <c r="D16005">
        <v>11.23</v>
      </c>
      <c r="E16005">
        <v>20</v>
      </c>
      <c r="F16005" t="s">
        <v>25090</v>
      </c>
      <c r="G16005" t="s">
        <v>22</v>
      </c>
      <c r="H16005" t="s">
        <v>46</v>
      </c>
      <c r="I16005" t="s">
        <v>16422</v>
      </c>
      <c r="K16005"/>
      <c r="L16005" t="s">
        <v>25091</v>
      </c>
      <c r="M16005" t="s">
        <v>26</v>
      </c>
      <c r="N16005">
        <v>2</v>
      </c>
      <c r="P16005" t="s">
        <v>20366</v>
      </c>
      <c r="Q16005" t="s">
        <v>25092</v>
      </c>
      <c r="S16005" t="s">
        <v>20368</v>
      </c>
    </row>
    <row r="16006" spans="1:19" hidden="1" x14ac:dyDescent="0.2">
      <c r="A16006">
        <v>3444</v>
      </c>
      <c r="B16006" t="s">
        <v>25093</v>
      </c>
      <c r="C16006" t="s">
        <v>105</v>
      </c>
      <c r="D16006">
        <v>7.82</v>
      </c>
      <c r="E16006">
        <v>20</v>
      </c>
      <c r="F16006" t="s">
        <v>25094</v>
      </c>
      <c r="G16006" t="s">
        <v>55</v>
      </c>
      <c r="H16006" t="s">
        <v>46</v>
      </c>
      <c r="I16006" t="s">
        <v>2919</v>
      </c>
      <c r="K16006"/>
      <c r="L16006" t="s">
        <v>25095</v>
      </c>
      <c r="M16006" t="s">
        <v>20396</v>
      </c>
      <c r="N16006">
        <v>4</v>
      </c>
      <c r="P16006" t="s">
        <v>20366</v>
      </c>
      <c r="Q16006" t="s">
        <v>25096</v>
      </c>
      <c r="S16006" t="s">
        <v>20368</v>
      </c>
    </row>
    <row r="16007" spans="1:19" hidden="1" x14ac:dyDescent="0.2">
      <c r="A16007">
        <v>3445</v>
      </c>
      <c r="B16007" t="s">
        <v>25097</v>
      </c>
      <c r="C16007" t="s">
        <v>105</v>
      </c>
      <c r="D16007">
        <v>3.7</v>
      </c>
      <c r="F16007" t="s">
        <v>21009</v>
      </c>
      <c r="H16007" t="s">
        <v>23</v>
      </c>
      <c r="I16007" t="s">
        <v>25098</v>
      </c>
      <c r="K16007"/>
      <c r="L16007" t="s">
        <v>25099</v>
      </c>
      <c r="M16007" t="s">
        <v>26</v>
      </c>
      <c r="N16007">
        <v>2</v>
      </c>
      <c r="P16007" t="s">
        <v>20366</v>
      </c>
      <c r="Q16007" t="s">
        <v>25100</v>
      </c>
      <c r="S16007" t="s">
        <v>20368</v>
      </c>
    </row>
    <row r="16008" spans="1:19" hidden="1" x14ac:dyDescent="0.2">
      <c r="A16008">
        <v>3446</v>
      </c>
      <c r="B16008" t="s">
        <v>25101</v>
      </c>
      <c r="C16008" t="s">
        <v>105</v>
      </c>
      <c r="D16008">
        <v>2.6</v>
      </c>
      <c r="E16008">
        <v>25</v>
      </c>
      <c r="F16008" t="s">
        <v>20866</v>
      </c>
      <c r="G16008" t="s">
        <v>55</v>
      </c>
      <c r="H16008" t="s">
        <v>46</v>
      </c>
      <c r="I16008" t="s">
        <v>1983</v>
      </c>
      <c r="K16008"/>
      <c r="L16008" t="s">
        <v>25102</v>
      </c>
      <c r="M16008" t="s">
        <v>20396</v>
      </c>
      <c r="N16008">
        <v>4</v>
      </c>
      <c r="P16008" t="s">
        <v>20366</v>
      </c>
      <c r="Q16008" t="s">
        <v>25103</v>
      </c>
      <c r="S16008" t="s">
        <v>20368</v>
      </c>
    </row>
    <row r="16009" spans="1:19" hidden="1" x14ac:dyDescent="0.2">
      <c r="A16009">
        <v>3447</v>
      </c>
      <c r="B16009" t="s">
        <v>25104</v>
      </c>
      <c r="C16009" t="s">
        <v>105</v>
      </c>
      <c r="D16009">
        <v>4.57</v>
      </c>
      <c r="E16009">
        <v>25</v>
      </c>
      <c r="F16009" t="s">
        <v>20866</v>
      </c>
      <c r="G16009" t="s">
        <v>55</v>
      </c>
      <c r="H16009" t="s">
        <v>46</v>
      </c>
      <c r="I16009" t="s">
        <v>1983</v>
      </c>
      <c r="K16009"/>
      <c r="L16009" t="s">
        <v>25105</v>
      </c>
      <c r="M16009" t="s">
        <v>20396</v>
      </c>
      <c r="N16009">
        <v>4</v>
      </c>
      <c r="P16009" t="s">
        <v>20366</v>
      </c>
      <c r="Q16009" t="s">
        <v>25106</v>
      </c>
      <c r="S16009" t="s">
        <v>20368</v>
      </c>
    </row>
    <row r="16010" spans="1:19" hidden="1" x14ac:dyDescent="0.2">
      <c r="A16010">
        <v>3448</v>
      </c>
      <c r="B16010" t="s">
        <v>25107</v>
      </c>
      <c r="C16010" t="s">
        <v>105</v>
      </c>
      <c r="D16010">
        <v>2.66</v>
      </c>
      <c r="E16010">
        <v>25</v>
      </c>
      <c r="F16010" t="s">
        <v>20866</v>
      </c>
      <c r="G16010" t="s">
        <v>55</v>
      </c>
      <c r="H16010" t="s">
        <v>46</v>
      </c>
      <c r="I16010" t="s">
        <v>1983</v>
      </c>
      <c r="K16010"/>
      <c r="L16010" t="s">
        <v>25108</v>
      </c>
      <c r="M16010" t="s">
        <v>26</v>
      </c>
      <c r="N16010">
        <v>2</v>
      </c>
      <c r="P16010" t="s">
        <v>20366</v>
      </c>
      <c r="Q16010" t="s">
        <v>25109</v>
      </c>
      <c r="S16010" t="s">
        <v>20368</v>
      </c>
    </row>
    <row r="16011" spans="1:19" hidden="1" x14ac:dyDescent="0.2">
      <c r="A16011">
        <v>3449</v>
      </c>
      <c r="B16011" t="s">
        <v>25110</v>
      </c>
      <c r="C16011" t="s">
        <v>105</v>
      </c>
      <c r="D16011">
        <v>4.58</v>
      </c>
      <c r="E16011">
        <v>20</v>
      </c>
      <c r="F16011" t="s">
        <v>23247</v>
      </c>
      <c r="G16011" t="s">
        <v>55</v>
      </c>
      <c r="H16011" t="s">
        <v>46</v>
      </c>
      <c r="I16011" t="s">
        <v>6096</v>
      </c>
      <c r="K16011"/>
      <c r="L16011" t="s">
        <v>25111</v>
      </c>
      <c r="M16011" t="s">
        <v>26</v>
      </c>
      <c r="N16011">
        <v>2</v>
      </c>
      <c r="P16011" t="s">
        <v>20366</v>
      </c>
      <c r="Q16011" t="s">
        <v>25112</v>
      </c>
      <c r="S16011" t="s">
        <v>20368</v>
      </c>
    </row>
    <row r="16012" spans="1:19" hidden="1" x14ac:dyDescent="0.2">
      <c r="A16012">
        <v>3450</v>
      </c>
      <c r="B16012" t="s">
        <v>25113</v>
      </c>
      <c r="C16012" t="s">
        <v>105</v>
      </c>
      <c r="D16012">
        <v>4.6399999999999997</v>
      </c>
      <c r="E16012">
        <v>20</v>
      </c>
      <c r="F16012" t="s">
        <v>23247</v>
      </c>
      <c r="G16012" t="s">
        <v>55</v>
      </c>
      <c r="H16012" t="s">
        <v>46</v>
      </c>
      <c r="I16012" t="s">
        <v>6096</v>
      </c>
      <c r="K16012"/>
      <c r="L16012" t="s">
        <v>25114</v>
      </c>
      <c r="M16012" t="s">
        <v>26</v>
      </c>
      <c r="N16012">
        <v>2</v>
      </c>
      <c r="P16012" t="s">
        <v>20366</v>
      </c>
      <c r="Q16012" t="s">
        <v>25115</v>
      </c>
      <c r="S16012" t="s">
        <v>20368</v>
      </c>
    </row>
    <row r="16013" spans="1:19" hidden="1" x14ac:dyDescent="0.2">
      <c r="A16013">
        <v>3451</v>
      </c>
      <c r="B16013" t="s">
        <v>25116</v>
      </c>
      <c r="C16013" t="s">
        <v>105</v>
      </c>
      <c r="D16013">
        <v>4.38</v>
      </c>
      <c r="E16013">
        <v>25</v>
      </c>
      <c r="F16013" t="s">
        <v>79</v>
      </c>
      <c r="G16013" t="s">
        <v>55</v>
      </c>
      <c r="H16013" t="s">
        <v>46</v>
      </c>
      <c r="I16013" t="s">
        <v>4158</v>
      </c>
      <c r="J16013" t="s">
        <v>21503</v>
      </c>
      <c r="K16013"/>
      <c r="L16013" t="s">
        <v>25117</v>
      </c>
      <c r="M16013" t="s">
        <v>20396</v>
      </c>
      <c r="N16013">
        <v>4</v>
      </c>
      <c r="P16013" t="s">
        <v>20366</v>
      </c>
      <c r="Q16013" t="s">
        <v>25118</v>
      </c>
      <c r="S16013" t="s">
        <v>20368</v>
      </c>
    </row>
    <row r="16014" spans="1:19" hidden="1" x14ac:dyDescent="0.2">
      <c r="A16014">
        <v>3452</v>
      </c>
      <c r="B16014" t="s">
        <v>25119</v>
      </c>
      <c r="C16014" t="s">
        <v>105</v>
      </c>
      <c r="D16014">
        <v>3.2</v>
      </c>
      <c r="E16014">
        <v>20</v>
      </c>
      <c r="F16014" t="s">
        <v>25120</v>
      </c>
      <c r="G16014" t="s">
        <v>55</v>
      </c>
      <c r="H16014" t="s">
        <v>23</v>
      </c>
      <c r="I16014" t="s">
        <v>11630</v>
      </c>
      <c r="K16014"/>
      <c r="L16014" t="s">
        <v>25121</v>
      </c>
      <c r="M16014" t="s">
        <v>26</v>
      </c>
      <c r="N16014">
        <v>2</v>
      </c>
      <c r="P16014" t="s">
        <v>20366</v>
      </c>
      <c r="Q16014" t="s">
        <v>25122</v>
      </c>
      <c r="S16014" t="s">
        <v>20368</v>
      </c>
    </row>
    <row r="16015" spans="1:19" hidden="1" x14ac:dyDescent="0.2">
      <c r="A16015">
        <v>3452</v>
      </c>
      <c r="B16015" t="s">
        <v>25119</v>
      </c>
      <c r="C16015" t="s">
        <v>20452</v>
      </c>
      <c r="D16015">
        <v>6.1</v>
      </c>
      <c r="E16015">
        <v>20</v>
      </c>
      <c r="F16015" t="s">
        <v>25120</v>
      </c>
      <c r="G16015" t="s">
        <v>55</v>
      </c>
      <c r="H16015" t="s">
        <v>23</v>
      </c>
      <c r="I16015" t="s">
        <v>11630</v>
      </c>
      <c r="K16015"/>
      <c r="L16015" t="s">
        <v>25121</v>
      </c>
      <c r="M16015" t="s">
        <v>26</v>
      </c>
      <c r="N16015">
        <v>2</v>
      </c>
      <c r="P16015" t="s">
        <v>20366</v>
      </c>
      <c r="Q16015" t="s">
        <v>25122</v>
      </c>
      <c r="S16015" t="s">
        <v>20368</v>
      </c>
    </row>
    <row r="16016" spans="1:19" hidden="1" x14ac:dyDescent="0.2">
      <c r="A16016">
        <v>3453</v>
      </c>
      <c r="B16016" t="s">
        <v>25123</v>
      </c>
      <c r="C16016" t="s">
        <v>21724</v>
      </c>
      <c r="D16016">
        <v>4.42</v>
      </c>
      <c r="E16016">
        <v>20</v>
      </c>
      <c r="F16016" t="s">
        <v>23247</v>
      </c>
      <c r="G16016" t="s">
        <v>55</v>
      </c>
      <c r="H16016" t="s">
        <v>46</v>
      </c>
      <c r="I16016" t="s">
        <v>6096</v>
      </c>
      <c r="K16016"/>
      <c r="L16016" t="s">
        <v>25124</v>
      </c>
      <c r="M16016" t="s">
        <v>20396</v>
      </c>
      <c r="N16016">
        <v>4</v>
      </c>
      <c r="P16016" t="s">
        <v>20366</v>
      </c>
      <c r="Q16016" t="s">
        <v>25125</v>
      </c>
      <c r="S16016" t="s">
        <v>20368</v>
      </c>
    </row>
    <row r="16017" spans="1:19" hidden="1" x14ac:dyDescent="0.2">
      <c r="A16017">
        <v>3453</v>
      </c>
      <c r="B16017" t="s">
        <v>25123</v>
      </c>
      <c r="C16017" t="s">
        <v>22299</v>
      </c>
      <c r="D16017">
        <v>6.57</v>
      </c>
      <c r="E16017">
        <v>20</v>
      </c>
      <c r="F16017" t="s">
        <v>23247</v>
      </c>
      <c r="G16017" t="s">
        <v>55</v>
      </c>
      <c r="H16017" t="s">
        <v>46</v>
      </c>
      <c r="I16017" t="s">
        <v>6096</v>
      </c>
      <c r="K16017"/>
      <c r="L16017" t="s">
        <v>25124</v>
      </c>
      <c r="M16017" t="s">
        <v>20396</v>
      </c>
      <c r="N16017">
        <v>4</v>
      </c>
      <c r="P16017" t="s">
        <v>20366</v>
      </c>
      <c r="Q16017" t="s">
        <v>25125</v>
      </c>
      <c r="S16017" t="s">
        <v>20368</v>
      </c>
    </row>
    <row r="16018" spans="1:19" hidden="1" x14ac:dyDescent="0.2">
      <c r="A16018">
        <v>3453</v>
      </c>
      <c r="B16018" t="s">
        <v>25123</v>
      </c>
      <c r="C16018" t="s">
        <v>21490</v>
      </c>
      <c r="D16018">
        <v>4.1399999999999997</v>
      </c>
      <c r="E16018" t="s">
        <v>383</v>
      </c>
      <c r="F16018" t="s">
        <v>23247</v>
      </c>
      <c r="G16018" t="s">
        <v>55</v>
      </c>
      <c r="H16018" t="s">
        <v>46</v>
      </c>
      <c r="I16018" t="s">
        <v>6096</v>
      </c>
      <c r="K16018"/>
      <c r="L16018" t="s">
        <v>25124</v>
      </c>
      <c r="M16018" t="s">
        <v>20396</v>
      </c>
      <c r="N16018">
        <v>4</v>
      </c>
      <c r="P16018" t="s">
        <v>20366</v>
      </c>
      <c r="Q16018" t="s">
        <v>25125</v>
      </c>
      <c r="S16018" t="s">
        <v>20368</v>
      </c>
    </row>
    <row r="16019" spans="1:19" hidden="1" x14ac:dyDescent="0.2">
      <c r="A16019">
        <v>3453</v>
      </c>
      <c r="B16019" t="s">
        <v>25123</v>
      </c>
      <c r="C16019" t="s">
        <v>21494</v>
      </c>
      <c r="D16019">
        <v>5.24</v>
      </c>
      <c r="E16019" t="s">
        <v>383</v>
      </c>
      <c r="F16019" t="s">
        <v>23247</v>
      </c>
      <c r="G16019" t="s">
        <v>55</v>
      </c>
      <c r="H16019" t="s">
        <v>46</v>
      </c>
      <c r="I16019" t="s">
        <v>6096</v>
      </c>
      <c r="K16019"/>
      <c r="L16019" t="s">
        <v>25124</v>
      </c>
      <c r="M16019" t="s">
        <v>20396</v>
      </c>
      <c r="N16019">
        <v>4</v>
      </c>
      <c r="P16019" t="s">
        <v>20366</v>
      </c>
      <c r="Q16019" t="s">
        <v>25125</v>
      </c>
      <c r="S16019" t="s">
        <v>20368</v>
      </c>
    </row>
    <row r="16020" spans="1:19" hidden="1" x14ac:dyDescent="0.2">
      <c r="A16020">
        <v>3455</v>
      </c>
      <c r="B16020" t="s">
        <v>25126</v>
      </c>
      <c r="C16020" t="s">
        <v>105</v>
      </c>
      <c r="D16020">
        <v>2.61</v>
      </c>
      <c r="E16020">
        <v>10.3</v>
      </c>
      <c r="F16020" t="s">
        <v>25127</v>
      </c>
      <c r="G16020" t="s">
        <v>55</v>
      </c>
      <c r="H16020" t="s">
        <v>46</v>
      </c>
      <c r="I16020" t="s">
        <v>8081</v>
      </c>
      <c r="K16020"/>
      <c r="L16020" t="s">
        <v>25128</v>
      </c>
      <c r="M16020" t="s">
        <v>25129</v>
      </c>
      <c r="N16020">
        <v>2</v>
      </c>
      <c r="O16020" t="s">
        <v>25130</v>
      </c>
      <c r="P16020" t="s">
        <v>20366</v>
      </c>
      <c r="Q16020" t="s">
        <v>25131</v>
      </c>
      <c r="S16020" t="s">
        <v>20368</v>
      </c>
    </row>
    <row r="16021" spans="1:19" hidden="1" x14ac:dyDescent="0.2">
      <c r="A16021">
        <v>3455</v>
      </c>
      <c r="B16021" t="s">
        <v>25126</v>
      </c>
      <c r="C16021" t="s">
        <v>20452</v>
      </c>
      <c r="D16021">
        <v>8.17</v>
      </c>
      <c r="E16021">
        <v>10.3</v>
      </c>
      <c r="F16021" t="s">
        <v>25127</v>
      </c>
      <c r="G16021" t="s">
        <v>55</v>
      </c>
      <c r="H16021" t="s">
        <v>46</v>
      </c>
      <c r="I16021" t="s">
        <v>8081</v>
      </c>
      <c r="K16021"/>
      <c r="L16021" t="s">
        <v>25128</v>
      </c>
      <c r="M16021" t="s">
        <v>25129</v>
      </c>
      <c r="N16021">
        <v>2</v>
      </c>
      <c r="O16021" t="s">
        <v>25130</v>
      </c>
      <c r="P16021" t="s">
        <v>20366</v>
      </c>
      <c r="Q16021" t="s">
        <v>25131</v>
      </c>
      <c r="S16021" t="s">
        <v>20368</v>
      </c>
    </row>
    <row r="16022" spans="1:19" hidden="1" x14ac:dyDescent="0.2">
      <c r="A16022">
        <v>3455</v>
      </c>
      <c r="B16022" t="s">
        <v>25126</v>
      </c>
      <c r="C16022" t="s">
        <v>105</v>
      </c>
      <c r="D16022">
        <v>2.2999999999999998</v>
      </c>
      <c r="E16022">
        <v>25</v>
      </c>
      <c r="F16022" t="s">
        <v>25132</v>
      </c>
      <c r="G16022" t="s">
        <v>55</v>
      </c>
      <c r="H16022" t="s">
        <v>46</v>
      </c>
      <c r="I16022" t="s">
        <v>8081</v>
      </c>
      <c r="K16022"/>
      <c r="L16022" t="s">
        <v>25128</v>
      </c>
      <c r="M16022" t="s">
        <v>25129</v>
      </c>
      <c r="N16022">
        <v>2</v>
      </c>
      <c r="O16022" t="s">
        <v>25130</v>
      </c>
      <c r="P16022" t="s">
        <v>20366</v>
      </c>
      <c r="Q16022" t="s">
        <v>25131</v>
      </c>
      <c r="S16022" t="s">
        <v>20368</v>
      </c>
    </row>
    <row r="16023" spans="1:19" hidden="1" x14ac:dyDescent="0.2">
      <c r="A16023">
        <v>3455</v>
      </c>
      <c r="B16023" t="s">
        <v>25126</v>
      </c>
      <c r="C16023" t="s">
        <v>20452</v>
      </c>
      <c r="D16023">
        <v>8.01</v>
      </c>
      <c r="E16023">
        <v>25</v>
      </c>
      <c r="F16023" t="s">
        <v>25132</v>
      </c>
      <c r="G16023" t="s">
        <v>55</v>
      </c>
      <c r="H16023" t="s">
        <v>46</v>
      </c>
      <c r="I16023" t="s">
        <v>8081</v>
      </c>
      <c r="K16023"/>
      <c r="L16023" t="s">
        <v>25128</v>
      </c>
      <c r="M16023" t="s">
        <v>25129</v>
      </c>
      <c r="N16023">
        <v>2</v>
      </c>
      <c r="O16023" t="s">
        <v>25130</v>
      </c>
      <c r="P16023" t="s">
        <v>20366</v>
      </c>
      <c r="Q16023" t="s">
        <v>25131</v>
      </c>
      <c r="S16023" t="s">
        <v>20368</v>
      </c>
    </row>
    <row r="16024" spans="1:19" hidden="1" x14ac:dyDescent="0.2">
      <c r="A16024">
        <v>3455</v>
      </c>
      <c r="B16024" t="s">
        <v>25126</v>
      </c>
      <c r="C16024" t="s">
        <v>105</v>
      </c>
      <c r="D16024">
        <v>2.38</v>
      </c>
      <c r="E16024">
        <v>25</v>
      </c>
      <c r="F16024" t="s">
        <v>25132</v>
      </c>
      <c r="G16024" t="s">
        <v>55</v>
      </c>
      <c r="H16024" t="s">
        <v>46</v>
      </c>
      <c r="I16024" t="s">
        <v>568</v>
      </c>
      <c r="K16024"/>
      <c r="L16024" t="s">
        <v>25128</v>
      </c>
      <c r="M16024" t="s">
        <v>25129</v>
      </c>
      <c r="N16024">
        <v>2</v>
      </c>
      <c r="O16024" t="s">
        <v>25130</v>
      </c>
      <c r="P16024" t="s">
        <v>20366</v>
      </c>
      <c r="Q16024" t="s">
        <v>25131</v>
      </c>
      <c r="S16024" t="s">
        <v>20368</v>
      </c>
    </row>
    <row r="16025" spans="1:19" hidden="1" x14ac:dyDescent="0.2">
      <c r="A16025">
        <v>3455</v>
      </c>
      <c r="B16025" t="s">
        <v>25126</v>
      </c>
      <c r="C16025" t="s">
        <v>20452</v>
      </c>
      <c r="D16025">
        <v>8.25</v>
      </c>
      <c r="E16025">
        <v>25</v>
      </c>
      <c r="F16025" t="s">
        <v>25132</v>
      </c>
      <c r="G16025" t="s">
        <v>55</v>
      </c>
      <c r="H16025" t="s">
        <v>46</v>
      </c>
      <c r="I16025" t="s">
        <v>568</v>
      </c>
      <c r="K16025"/>
      <c r="L16025" t="s">
        <v>25128</v>
      </c>
      <c r="M16025" t="s">
        <v>25129</v>
      </c>
      <c r="N16025">
        <v>2</v>
      </c>
      <c r="O16025" t="s">
        <v>25130</v>
      </c>
      <c r="P16025" t="s">
        <v>20366</v>
      </c>
      <c r="Q16025" t="s">
        <v>25131</v>
      </c>
      <c r="S16025" t="s">
        <v>20368</v>
      </c>
    </row>
    <row r="16026" spans="1:19" hidden="1" x14ac:dyDescent="0.2">
      <c r="A16026">
        <v>3455</v>
      </c>
      <c r="B16026" t="s">
        <v>25126</v>
      </c>
      <c r="C16026" t="s">
        <v>20381</v>
      </c>
      <c r="D16026">
        <v>3.04</v>
      </c>
      <c r="E16026" t="s">
        <v>414</v>
      </c>
      <c r="F16026" t="s">
        <v>25132</v>
      </c>
      <c r="G16026" t="s">
        <v>55</v>
      </c>
      <c r="H16026" t="s">
        <v>46</v>
      </c>
      <c r="I16026" t="s">
        <v>568</v>
      </c>
      <c r="K16026"/>
      <c r="L16026" t="s">
        <v>25128</v>
      </c>
      <c r="M16026" t="s">
        <v>25129</v>
      </c>
      <c r="N16026">
        <v>2</v>
      </c>
      <c r="O16026" t="s">
        <v>25130</v>
      </c>
      <c r="P16026" t="s">
        <v>20366</v>
      </c>
      <c r="Q16026" t="s">
        <v>25131</v>
      </c>
      <c r="S16026" t="s">
        <v>20368</v>
      </c>
    </row>
    <row r="16027" spans="1:19" hidden="1" x14ac:dyDescent="0.2">
      <c r="A16027">
        <v>3455</v>
      </c>
      <c r="B16027" t="s">
        <v>25126</v>
      </c>
      <c r="C16027" t="s">
        <v>20471</v>
      </c>
      <c r="D16027">
        <v>8.57</v>
      </c>
      <c r="E16027" t="s">
        <v>414</v>
      </c>
      <c r="F16027" t="s">
        <v>25132</v>
      </c>
      <c r="G16027" t="s">
        <v>55</v>
      </c>
      <c r="H16027" t="s">
        <v>46</v>
      </c>
      <c r="I16027" t="s">
        <v>568</v>
      </c>
      <c r="K16027"/>
      <c r="L16027" t="s">
        <v>25128</v>
      </c>
      <c r="M16027" t="s">
        <v>25129</v>
      </c>
      <c r="N16027">
        <v>2</v>
      </c>
      <c r="O16027" t="s">
        <v>25130</v>
      </c>
      <c r="P16027" t="s">
        <v>20366</v>
      </c>
      <c r="Q16027" t="s">
        <v>25131</v>
      </c>
      <c r="S16027" t="s">
        <v>20368</v>
      </c>
    </row>
    <row r="16028" spans="1:19" hidden="1" x14ac:dyDescent="0.2">
      <c r="A16028">
        <v>3460</v>
      </c>
      <c r="B16028" t="s">
        <v>25133</v>
      </c>
      <c r="C16028" t="s">
        <v>105</v>
      </c>
      <c r="D16028">
        <v>4.55</v>
      </c>
      <c r="E16028">
        <v>20</v>
      </c>
      <c r="F16028" t="s">
        <v>23247</v>
      </c>
      <c r="G16028" t="s">
        <v>55</v>
      </c>
      <c r="H16028" t="s">
        <v>46</v>
      </c>
      <c r="I16028" t="s">
        <v>6096</v>
      </c>
      <c r="K16028"/>
      <c r="L16028" t="s">
        <v>25134</v>
      </c>
      <c r="M16028" t="s">
        <v>26</v>
      </c>
      <c r="N16028">
        <v>2</v>
      </c>
      <c r="P16028" t="s">
        <v>20366</v>
      </c>
      <c r="Q16028" t="s">
        <v>25135</v>
      </c>
      <c r="S16028" t="s">
        <v>20368</v>
      </c>
    </row>
    <row r="16029" spans="1:19" hidden="1" x14ac:dyDescent="0.2">
      <c r="A16029">
        <v>3461</v>
      </c>
      <c r="B16029" t="s">
        <v>25136</v>
      </c>
      <c r="C16029" t="s">
        <v>105</v>
      </c>
      <c r="D16029">
        <v>4.8899999999999997</v>
      </c>
      <c r="E16029">
        <v>25</v>
      </c>
      <c r="F16029" t="s">
        <v>79</v>
      </c>
      <c r="G16029" t="s">
        <v>144</v>
      </c>
      <c r="H16029" t="s">
        <v>46</v>
      </c>
      <c r="I16029" t="s">
        <v>4770</v>
      </c>
      <c r="K16029"/>
      <c r="L16029" t="s">
        <v>25137</v>
      </c>
      <c r="M16029" t="s">
        <v>20396</v>
      </c>
      <c r="N16029">
        <v>4</v>
      </c>
      <c r="P16029" t="s">
        <v>20366</v>
      </c>
      <c r="Q16029" t="s">
        <v>25138</v>
      </c>
      <c r="S16029" t="s">
        <v>20368</v>
      </c>
    </row>
    <row r="16030" spans="1:19" hidden="1" x14ac:dyDescent="0.2">
      <c r="A16030">
        <v>3461</v>
      </c>
      <c r="B16030" t="s">
        <v>25136</v>
      </c>
      <c r="C16030" t="s">
        <v>105</v>
      </c>
      <c r="D16030">
        <v>4.9000000000000004</v>
      </c>
      <c r="E16030">
        <v>25</v>
      </c>
      <c r="F16030" t="s">
        <v>79</v>
      </c>
      <c r="G16030" t="s">
        <v>55</v>
      </c>
      <c r="H16030" t="s">
        <v>46</v>
      </c>
      <c r="I16030" t="s">
        <v>4158</v>
      </c>
      <c r="J16030" t="s">
        <v>21503</v>
      </c>
      <c r="K16030"/>
      <c r="L16030" t="s">
        <v>25137</v>
      </c>
      <c r="M16030" t="s">
        <v>20396</v>
      </c>
      <c r="N16030">
        <v>4</v>
      </c>
      <c r="P16030" t="s">
        <v>20366</v>
      </c>
      <c r="Q16030" t="s">
        <v>25138</v>
      </c>
      <c r="S16030" t="s">
        <v>20368</v>
      </c>
    </row>
    <row r="16031" spans="1:19" hidden="1" x14ac:dyDescent="0.2">
      <c r="A16031">
        <v>3462</v>
      </c>
      <c r="B16031" t="s">
        <v>25139</v>
      </c>
      <c r="C16031" t="s">
        <v>105</v>
      </c>
      <c r="D16031">
        <v>9.43</v>
      </c>
      <c r="E16031">
        <v>5</v>
      </c>
      <c r="F16031" t="s">
        <v>25140</v>
      </c>
      <c r="G16031" t="s">
        <v>31</v>
      </c>
      <c r="H16031" t="s">
        <v>46</v>
      </c>
      <c r="I16031" t="s">
        <v>8984</v>
      </c>
      <c r="J16031" t="s">
        <v>23300</v>
      </c>
      <c r="K16031"/>
      <c r="L16031" t="s">
        <v>25141</v>
      </c>
      <c r="M16031" t="s">
        <v>20396</v>
      </c>
      <c r="N16031">
        <v>4</v>
      </c>
      <c r="P16031" t="s">
        <v>20366</v>
      </c>
      <c r="Q16031" t="s">
        <v>25142</v>
      </c>
      <c r="S16031" t="s">
        <v>20368</v>
      </c>
    </row>
    <row r="16032" spans="1:19" hidden="1" x14ac:dyDescent="0.2">
      <c r="A16032">
        <v>3462</v>
      </c>
      <c r="B16032" t="s">
        <v>25139</v>
      </c>
      <c r="C16032" t="s">
        <v>105</v>
      </c>
      <c r="D16032">
        <v>9.23</v>
      </c>
      <c r="E16032">
        <v>25</v>
      </c>
      <c r="F16032" t="s">
        <v>25140</v>
      </c>
      <c r="I16032" t="s">
        <v>1414</v>
      </c>
      <c r="K16032"/>
      <c r="L16032" t="s">
        <v>25141</v>
      </c>
      <c r="M16032" t="s">
        <v>20396</v>
      </c>
      <c r="N16032">
        <v>4</v>
      </c>
      <c r="P16032" t="s">
        <v>20366</v>
      </c>
      <c r="Q16032" t="s">
        <v>25142</v>
      </c>
      <c r="S16032" t="s">
        <v>20368</v>
      </c>
    </row>
    <row r="16033" spans="1:19" hidden="1" x14ac:dyDescent="0.2">
      <c r="A16033">
        <v>3462</v>
      </c>
      <c r="B16033" t="s">
        <v>25139</v>
      </c>
      <c r="C16033" t="s">
        <v>105</v>
      </c>
      <c r="D16033">
        <v>9.14</v>
      </c>
      <c r="E16033">
        <v>45</v>
      </c>
      <c r="F16033" t="s">
        <v>25140</v>
      </c>
      <c r="I16033" t="s">
        <v>8984</v>
      </c>
      <c r="J16033" t="s">
        <v>23300</v>
      </c>
      <c r="K16033"/>
      <c r="L16033" t="s">
        <v>25141</v>
      </c>
      <c r="M16033" t="s">
        <v>20396</v>
      </c>
      <c r="N16033">
        <v>4</v>
      </c>
      <c r="P16033" t="s">
        <v>20366</v>
      </c>
      <c r="Q16033" t="s">
        <v>25142</v>
      </c>
      <c r="S16033" t="s">
        <v>20368</v>
      </c>
    </row>
    <row r="16034" spans="1:19" hidden="1" x14ac:dyDescent="0.2">
      <c r="A16034">
        <v>3462</v>
      </c>
      <c r="B16034" t="s">
        <v>25139</v>
      </c>
      <c r="C16034" t="s">
        <v>22308</v>
      </c>
      <c r="D16034">
        <v>8.43</v>
      </c>
      <c r="E16034">
        <v>25</v>
      </c>
      <c r="F16034" t="s">
        <v>22323</v>
      </c>
      <c r="H16034" t="s">
        <v>23</v>
      </c>
      <c r="I16034" t="s">
        <v>1414</v>
      </c>
      <c r="K16034"/>
      <c r="L16034" t="s">
        <v>25141</v>
      </c>
      <c r="M16034" t="s">
        <v>20396</v>
      </c>
      <c r="N16034">
        <v>4</v>
      </c>
      <c r="P16034" t="s">
        <v>20366</v>
      </c>
      <c r="Q16034" t="s">
        <v>25142</v>
      </c>
      <c r="S16034" t="s">
        <v>20368</v>
      </c>
    </row>
    <row r="16035" spans="1:19" hidden="1" x14ac:dyDescent="0.2">
      <c r="A16035">
        <v>3462</v>
      </c>
      <c r="B16035" t="s">
        <v>25139</v>
      </c>
      <c r="C16035" t="s">
        <v>22310</v>
      </c>
      <c r="D16035">
        <v>9.15</v>
      </c>
      <c r="E16035">
        <v>25</v>
      </c>
      <c r="F16035" t="s">
        <v>22323</v>
      </c>
      <c r="H16035" t="s">
        <v>23</v>
      </c>
      <c r="I16035" t="s">
        <v>1414</v>
      </c>
      <c r="K16035"/>
      <c r="L16035" t="s">
        <v>25141</v>
      </c>
      <c r="M16035" t="s">
        <v>20396</v>
      </c>
      <c r="N16035">
        <v>4</v>
      </c>
      <c r="P16035" t="s">
        <v>20366</v>
      </c>
      <c r="Q16035" t="s">
        <v>25142</v>
      </c>
      <c r="S16035" t="s">
        <v>20368</v>
      </c>
    </row>
    <row r="16036" spans="1:19" hidden="1" x14ac:dyDescent="0.2">
      <c r="A16036">
        <v>3463</v>
      </c>
      <c r="B16036" t="s">
        <v>25143</v>
      </c>
      <c r="C16036" t="s">
        <v>105</v>
      </c>
      <c r="D16036">
        <v>9.5500000000000007</v>
      </c>
      <c r="E16036">
        <v>20</v>
      </c>
      <c r="F16036" t="s">
        <v>25144</v>
      </c>
      <c r="G16036" t="s">
        <v>31</v>
      </c>
      <c r="H16036" t="s">
        <v>46</v>
      </c>
      <c r="I16036" t="s">
        <v>6097</v>
      </c>
      <c r="K16036"/>
      <c r="L16036" t="s">
        <v>25145</v>
      </c>
      <c r="M16036" t="s">
        <v>20396</v>
      </c>
      <c r="N16036">
        <v>4</v>
      </c>
      <c r="P16036" t="s">
        <v>20366</v>
      </c>
      <c r="Q16036" t="s">
        <v>25146</v>
      </c>
      <c r="S16036" t="s">
        <v>20368</v>
      </c>
    </row>
    <row r="16037" spans="1:19" hidden="1" x14ac:dyDescent="0.2">
      <c r="A16037">
        <v>3463</v>
      </c>
      <c r="B16037" t="s">
        <v>25143</v>
      </c>
      <c r="C16037" t="s">
        <v>105</v>
      </c>
      <c r="D16037">
        <v>9.83</v>
      </c>
      <c r="E16037">
        <v>20</v>
      </c>
      <c r="F16037" t="s">
        <v>79</v>
      </c>
      <c r="G16037" t="s">
        <v>23105</v>
      </c>
      <c r="H16037" t="s">
        <v>46</v>
      </c>
      <c r="I16037" t="s">
        <v>23303</v>
      </c>
      <c r="K16037"/>
      <c r="L16037" t="s">
        <v>25145</v>
      </c>
      <c r="M16037" t="s">
        <v>20396</v>
      </c>
      <c r="N16037">
        <v>4</v>
      </c>
      <c r="P16037" t="s">
        <v>20366</v>
      </c>
      <c r="Q16037" t="s">
        <v>25146</v>
      </c>
      <c r="S16037" t="s">
        <v>20368</v>
      </c>
    </row>
    <row r="16038" spans="1:19" hidden="1" x14ac:dyDescent="0.2">
      <c r="A16038">
        <v>3464</v>
      </c>
      <c r="B16038" t="s">
        <v>25147</v>
      </c>
      <c r="C16038" t="s">
        <v>21043</v>
      </c>
      <c r="D16038">
        <v>4.12</v>
      </c>
      <c r="E16038">
        <v>25</v>
      </c>
      <c r="G16038" t="s">
        <v>55</v>
      </c>
      <c r="H16038" t="s">
        <v>46</v>
      </c>
      <c r="I16038" t="s">
        <v>881</v>
      </c>
      <c r="K16038"/>
      <c r="L16038" t="s">
        <v>25148</v>
      </c>
      <c r="M16038" t="s">
        <v>20396</v>
      </c>
      <c r="N16038">
        <v>4</v>
      </c>
      <c r="P16038" t="s">
        <v>20366</v>
      </c>
      <c r="Q16038" t="s">
        <v>25149</v>
      </c>
      <c r="S16038" t="s">
        <v>20368</v>
      </c>
    </row>
    <row r="16039" spans="1:19" hidden="1" x14ac:dyDescent="0.2">
      <c r="A16039">
        <v>3464</v>
      </c>
      <c r="B16039" t="s">
        <v>25147</v>
      </c>
      <c r="C16039" t="s">
        <v>21040</v>
      </c>
      <c r="D16039">
        <v>4.88</v>
      </c>
      <c r="E16039">
        <v>25</v>
      </c>
      <c r="G16039" t="s">
        <v>55</v>
      </c>
      <c r="H16039" t="s">
        <v>46</v>
      </c>
      <c r="I16039" t="s">
        <v>881</v>
      </c>
      <c r="K16039"/>
      <c r="L16039" t="s">
        <v>25148</v>
      </c>
      <c r="M16039" t="s">
        <v>20396</v>
      </c>
      <c r="N16039">
        <v>4</v>
      </c>
      <c r="P16039" t="s">
        <v>20366</v>
      </c>
      <c r="Q16039" t="s">
        <v>25149</v>
      </c>
      <c r="S16039" t="s">
        <v>20368</v>
      </c>
    </row>
    <row r="16040" spans="1:19" hidden="1" x14ac:dyDescent="0.2">
      <c r="A16040">
        <v>3465</v>
      </c>
      <c r="B16040" t="s">
        <v>25150</v>
      </c>
      <c r="C16040" t="s">
        <v>105</v>
      </c>
      <c r="D16040">
        <v>9.42</v>
      </c>
      <c r="E16040">
        <v>20</v>
      </c>
      <c r="F16040" t="s">
        <v>79</v>
      </c>
      <c r="G16040" t="s">
        <v>23105</v>
      </c>
      <c r="H16040" t="s">
        <v>46</v>
      </c>
      <c r="I16040" t="s">
        <v>23303</v>
      </c>
      <c r="K16040"/>
      <c r="L16040" t="s">
        <v>25151</v>
      </c>
      <c r="M16040" t="s">
        <v>20719</v>
      </c>
      <c r="N16040">
        <v>3</v>
      </c>
      <c r="P16040" t="s">
        <v>20366</v>
      </c>
      <c r="Q16040" t="s">
        <v>25152</v>
      </c>
      <c r="S16040" t="s">
        <v>20368</v>
      </c>
    </row>
    <row r="16041" spans="1:19" hidden="1" x14ac:dyDescent="0.2">
      <c r="A16041">
        <v>3465</v>
      </c>
      <c r="B16041" t="s">
        <v>25150</v>
      </c>
      <c r="C16041" t="s">
        <v>105</v>
      </c>
      <c r="D16041">
        <v>9.4600000000000009</v>
      </c>
      <c r="E16041">
        <v>22</v>
      </c>
      <c r="F16041" t="s">
        <v>79</v>
      </c>
      <c r="G16041" t="s">
        <v>55</v>
      </c>
      <c r="H16041" t="s">
        <v>46</v>
      </c>
      <c r="I16041" t="s">
        <v>22321</v>
      </c>
      <c r="J16041" t="s">
        <v>43</v>
      </c>
      <c r="K16041"/>
      <c r="L16041" t="s">
        <v>25151</v>
      </c>
      <c r="M16041" t="s">
        <v>20719</v>
      </c>
      <c r="N16041">
        <v>3</v>
      </c>
      <c r="P16041" t="s">
        <v>20366</v>
      </c>
      <c r="Q16041" t="s">
        <v>25152</v>
      </c>
      <c r="S16041" t="s">
        <v>20368</v>
      </c>
    </row>
    <row r="16042" spans="1:19" hidden="1" x14ac:dyDescent="0.2">
      <c r="A16042">
        <v>3465</v>
      </c>
      <c r="B16042" t="s">
        <v>25150</v>
      </c>
      <c r="C16042" t="s">
        <v>105</v>
      </c>
      <c r="D16042">
        <v>9.43</v>
      </c>
      <c r="E16042">
        <v>25</v>
      </c>
      <c r="F16042" t="s">
        <v>79</v>
      </c>
      <c r="G16042" t="s">
        <v>55</v>
      </c>
      <c r="H16042" t="s">
        <v>46</v>
      </c>
      <c r="I16042" t="s">
        <v>22321</v>
      </c>
      <c r="J16042" t="s">
        <v>43</v>
      </c>
      <c r="K16042"/>
      <c r="L16042" t="s">
        <v>25151</v>
      </c>
      <c r="M16042" t="s">
        <v>20719</v>
      </c>
      <c r="N16042">
        <v>3</v>
      </c>
      <c r="P16042" t="s">
        <v>20366</v>
      </c>
      <c r="Q16042" t="s">
        <v>25152</v>
      </c>
      <c r="S16042" t="s">
        <v>20368</v>
      </c>
    </row>
    <row r="16043" spans="1:19" hidden="1" x14ac:dyDescent="0.2">
      <c r="A16043">
        <v>3465</v>
      </c>
      <c r="B16043" t="s">
        <v>25150</v>
      </c>
      <c r="C16043" t="s">
        <v>105</v>
      </c>
      <c r="D16043">
        <v>9.4</v>
      </c>
      <c r="E16043">
        <v>35</v>
      </c>
      <c r="F16043" t="s">
        <v>79</v>
      </c>
      <c r="G16043" t="s">
        <v>55</v>
      </c>
      <c r="H16043" t="s">
        <v>46</v>
      </c>
      <c r="I16043" t="s">
        <v>22321</v>
      </c>
      <c r="J16043" t="s">
        <v>43</v>
      </c>
      <c r="K16043"/>
      <c r="L16043" t="s">
        <v>25151</v>
      </c>
      <c r="M16043" t="s">
        <v>20719</v>
      </c>
      <c r="N16043">
        <v>3</v>
      </c>
      <c r="P16043" t="s">
        <v>20366</v>
      </c>
      <c r="Q16043" t="s">
        <v>25152</v>
      </c>
      <c r="S16043" t="s">
        <v>20368</v>
      </c>
    </row>
    <row r="16044" spans="1:19" hidden="1" x14ac:dyDescent="0.2">
      <c r="A16044">
        <v>3465</v>
      </c>
      <c r="B16044" t="s">
        <v>25150</v>
      </c>
      <c r="C16044" t="s">
        <v>105</v>
      </c>
      <c r="D16044">
        <v>9.33</v>
      </c>
      <c r="E16044">
        <v>45</v>
      </c>
      <c r="F16044" t="s">
        <v>79</v>
      </c>
      <c r="G16044" t="s">
        <v>55</v>
      </c>
      <c r="H16044" t="s">
        <v>46</v>
      </c>
      <c r="I16044" t="s">
        <v>22321</v>
      </c>
      <c r="J16044" t="s">
        <v>43</v>
      </c>
      <c r="K16044"/>
      <c r="L16044" t="s">
        <v>25151</v>
      </c>
      <c r="M16044" t="s">
        <v>20719</v>
      </c>
      <c r="N16044">
        <v>3</v>
      </c>
      <c r="P16044" t="s">
        <v>20366</v>
      </c>
      <c r="Q16044" t="s">
        <v>25152</v>
      </c>
      <c r="S16044" t="s">
        <v>20368</v>
      </c>
    </row>
    <row r="16045" spans="1:19" hidden="1" x14ac:dyDescent="0.2">
      <c r="A16045">
        <v>3465</v>
      </c>
      <c r="B16045" t="s">
        <v>25150</v>
      </c>
      <c r="C16045" t="s">
        <v>105</v>
      </c>
      <c r="D16045">
        <v>9.57</v>
      </c>
      <c r="E16045">
        <v>5</v>
      </c>
      <c r="F16045" s="1" t="s">
        <v>25153</v>
      </c>
      <c r="G16045" t="s">
        <v>31</v>
      </c>
      <c r="H16045" t="s">
        <v>46</v>
      </c>
      <c r="I16045" t="s">
        <v>8984</v>
      </c>
      <c r="K16045"/>
      <c r="L16045" t="s">
        <v>25151</v>
      </c>
      <c r="M16045" t="s">
        <v>20719</v>
      </c>
      <c r="N16045">
        <v>3</v>
      </c>
      <c r="P16045" t="s">
        <v>20366</v>
      </c>
      <c r="Q16045" t="s">
        <v>25152</v>
      </c>
      <c r="S16045" t="s">
        <v>20368</v>
      </c>
    </row>
    <row r="16046" spans="1:19" hidden="1" x14ac:dyDescent="0.2">
      <c r="A16046">
        <v>3465</v>
      </c>
      <c r="B16046" t="s">
        <v>25150</v>
      </c>
      <c r="C16046" t="s">
        <v>105</v>
      </c>
      <c r="D16046">
        <v>9.4</v>
      </c>
      <c r="E16046">
        <v>25</v>
      </c>
      <c r="F16046" s="1" t="s">
        <v>25153</v>
      </c>
      <c r="I16046" t="s">
        <v>1414</v>
      </c>
      <c r="K16046"/>
      <c r="L16046" t="s">
        <v>25151</v>
      </c>
      <c r="M16046" t="s">
        <v>20719</v>
      </c>
      <c r="N16046">
        <v>3</v>
      </c>
      <c r="P16046" t="s">
        <v>20366</v>
      </c>
      <c r="Q16046" t="s">
        <v>25152</v>
      </c>
      <c r="S16046" t="s">
        <v>20368</v>
      </c>
    </row>
    <row r="16047" spans="1:19" hidden="1" x14ac:dyDescent="0.2">
      <c r="A16047">
        <v>3465</v>
      </c>
      <c r="B16047" t="s">
        <v>25150</v>
      </c>
      <c r="C16047" t="s">
        <v>105</v>
      </c>
      <c r="D16047">
        <v>9.33</v>
      </c>
      <c r="E16047">
        <v>45</v>
      </c>
      <c r="F16047" s="1" t="s">
        <v>25153</v>
      </c>
      <c r="I16047" t="s">
        <v>8984</v>
      </c>
      <c r="K16047"/>
      <c r="L16047" t="s">
        <v>25151</v>
      </c>
      <c r="M16047" t="s">
        <v>20719</v>
      </c>
      <c r="N16047">
        <v>3</v>
      </c>
      <c r="P16047" t="s">
        <v>20366</v>
      </c>
      <c r="Q16047" t="s">
        <v>25152</v>
      </c>
      <c r="S16047" t="s">
        <v>20368</v>
      </c>
    </row>
    <row r="16048" spans="1:19" hidden="1" x14ac:dyDescent="0.2">
      <c r="A16048">
        <v>3465</v>
      </c>
      <c r="B16048" t="s">
        <v>25150</v>
      </c>
      <c r="C16048" t="s">
        <v>22308</v>
      </c>
      <c r="D16048">
        <v>8.66</v>
      </c>
      <c r="E16048">
        <v>25</v>
      </c>
      <c r="F16048" t="s">
        <v>25154</v>
      </c>
      <c r="H16048" t="s">
        <v>23</v>
      </c>
      <c r="I16048" t="s">
        <v>1414</v>
      </c>
      <c r="K16048"/>
      <c r="L16048" t="s">
        <v>25151</v>
      </c>
      <c r="M16048" t="s">
        <v>20719</v>
      </c>
      <c r="N16048">
        <v>3</v>
      </c>
      <c r="P16048" t="s">
        <v>20366</v>
      </c>
      <c r="Q16048" t="s">
        <v>25152</v>
      </c>
      <c r="S16048" t="s">
        <v>20368</v>
      </c>
    </row>
    <row r="16049" spans="1:19" hidden="1" x14ac:dyDescent="0.2">
      <c r="A16049">
        <v>3465</v>
      </c>
      <c r="B16049" t="s">
        <v>25150</v>
      </c>
      <c r="C16049" t="s">
        <v>22310</v>
      </c>
      <c r="D16049">
        <v>9.31</v>
      </c>
      <c r="E16049">
        <v>25</v>
      </c>
      <c r="F16049" t="s">
        <v>25154</v>
      </c>
      <c r="H16049" t="s">
        <v>23</v>
      </c>
      <c r="I16049" t="s">
        <v>1414</v>
      </c>
      <c r="K16049"/>
      <c r="L16049" t="s">
        <v>25151</v>
      </c>
      <c r="M16049" t="s">
        <v>20719</v>
      </c>
      <c r="N16049">
        <v>3</v>
      </c>
      <c r="P16049" t="s">
        <v>20366</v>
      </c>
      <c r="Q16049" t="s">
        <v>25152</v>
      </c>
      <c r="S16049" t="s">
        <v>20368</v>
      </c>
    </row>
    <row r="16050" spans="1:19" hidden="1" x14ac:dyDescent="0.2">
      <c r="A16050">
        <v>3466</v>
      </c>
      <c r="B16050" t="s">
        <v>25155</v>
      </c>
      <c r="C16050" t="s">
        <v>105</v>
      </c>
      <c r="D16050">
        <v>4.8</v>
      </c>
      <c r="F16050" t="s">
        <v>21009</v>
      </c>
      <c r="G16050" t="s">
        <v>55</v>
      </c>
      <c r="H16050" t="s">
        <v>23</v>
      </c>
      <c r="I16050" t="s">
        <v>895</v>
      </c>
      <c r="K16050"/>
      <c r="L16050" t="s">
        <v>25156</v>
      </c>
      <c r="M16050" t="s">
        <v>26</v>
      </c>
      <c r="N16050">
        <v>2</v>
      </c>
      <c r="P16050" t="s">
        <v>20366</v>
      </c>
      <c r="Q16050" t="s">
        <v>25157</v>
      </c>
      <c r="S16050" t="s">
        <v>20368</v>
      </c>
    </row>
    <row r="16051" spans="1:19" hidden="1" x14ac:dyDescent="0.2">
      <c r="A16051">
        <v>3467</v>
      </c>
      <c r="B16051" t="s">
        <v>25158</v>
      </c>
      <c r="C16051" t="s">
        <v>21490</v>
      </c>
      <c r="D16051">
        <v>5.13</v>
      </c>
      <c r="F16051" t="s">
        <v>21009</v>
      </c>
      <c r="G16051" t="s">
        <v>55</v>
      </c>
      <c r="H16051" t="s">
        <v>23</v>
      </c>
      <c r="I16051" t="s">
        <v>895</v>
      </c>
      <c r="K16051"/>
      <c r="L16051" t="s">
        <v>25159</v>
      </c>
      <c r="M16051" t="s">
        <v>20396</v>
      </c>
      <c r="N16051">
        <v>4</v>
      </c>
      <c r="P16051" t="s">
        <v>20366</v>
      </c>
      <c r="Q16051" t="s">
        <v>25160</v>
      </c>
      <c r="S16051" t="s">
        <v>20368</v>
      </c>
    </row>
    <row r="16052" spans="1:19" hidden="1" x14ac:dyDescent="0.2">
      <c r="A16052">
        <v>3467</v>
      </c>
      <c r="B16052" t="s">
        <v>25158</v>
      </c>
      <c r="C16052" t="s">
        <v>22299</v>
      </c>
      <c r="D16052">
        <v>4.4400000000000004</v>
      </c>
      <c r="F16052" t="s">
        <v>21009</v>
      </c>
      <c r="G16052" t="s">
        <v>55</v>
      </c>
      <c r="H16052" t="s">
        <v>23</v>
      </c>
      <c r="I16052" t="s">
        <v>895</v>
      </c>
      <c r="K16052"/>
      <c r="L16052" t="s">
        <v>25159</v>
      </c>
      <c r="M16052" t="s">
        <v>20396</v>
      </c>
      <c r="N16052">
        <v>4</v>
      </c>
      <c r="P16052" t="s">
        <v>20366</v>
      </c>
      <c r="Q16052" t="s">
        <v>25160</v>
      </c>
      <c r="S16052" t="s">
        <v>20368</v>
      </c>
    </row>
    <row r="16053" spans="1:19" hidden="1" x14ac:dyDescent="0.2">
      <c r="A16053">
        <v>3468</v>
      </c>
      <c r="B16053" t="s">
        <v>25161</v>
      </c>
      <c r="C16053" t="s">
        <v>105</v>
      </c>
      <c r="D16053">
        <v>11.41</v>
      </c>
      <c r="E16053">
        <v>15</v>
      </c>
      <c r="F16053" t="s">
        <v>79</v>
      </c>
      <c r="G16053" t="s">
        <v>55</v>
      </c>
      <c r="H16053" t="s">
        <v>46</v>
      </c>
      <c r="I16053" t="s">
        <v>22321</v>
      </c>
      <c r="K16053"/>
      <c r="L16053" t="s">
        <v>25162</v>
      </c>
      <c r="M16053" t="s">
        <v>20396</v>
      </c>
      <c r="N16053">
        <v>4</v>
      </c>
      <c r="P16053" t="s">
        <v>20366</v>
      </c>
      <c r="Q16053" t="s">
        <v>25163</v>
      </c>
      <c r="S16053" t="s">
        <v>20368</v>
      </c>
    </row>
    <row r="16054" spans="1:19" hidden="1" x14ac:dyDescent="0.2">
      <c r="A16054">
        <v>3468</v>
      </c>
      <c r="B16054" t="s">
        <v>25161</v>
      </c>
      <c r="C16054" t="s">
        <v>105</v>
      </c>
      <c r="D16054">
        <v>11.34</v>
      </c>
      <c r="E16054">
        <v>25</v>
      </c>
      <c r="F16054" t="s">
        <v>9209</v>
      </c>
      <c r="G16054" t="s">
        <v>55</v>
      </c>
      <c r="H16054" t="s">
        <v>46</v>
      </c>
      <c r="I16054" t="s">
        <v>22321</v>
      </c>
      <c r="K16054"/>
      <c r="L16054" t="s">
        <v>25162</v>
      </c>
      <c r="M16054" t="s">
        <v>20396</v>
      </c>
      <c r="N16054">
        <v>4</v>
      </c>
      <c r="P16054" t="s">
        <v>20366</v>
      </c>
      <c r="Q16054" t="s">
        <v>25163</v>
      </c>
      <c r="S16054" t="s">
        <v>20368</v>
      </c>
    </row>
    <row r="16055" spans="1:19" hidden="1" x14ac:dyDescent="0.2">
      <c r="A16055">
        <v>3468</v>
      </c>
      <c r="B16055" t="s">
        <v>25161</v>
      </c>
      <c r="C16055" t="s">
        <v>105</v>
      </c>
      <c r="D16055">
        <v>11.28</v>
      </c>
      <c r="E16055">
        <v>35</v>
      </c>
      <c r="F16055" t="s">
        <v>9209</v>
      </c>
      <c r="G16055" t="s">
        <v>55</v>
      </c>
      <c r="H16055" t="s">
        <v>46</v>
      </c>
      <c r="I16055" t="s">
        <v>22321</v>
      </c>
      <c r="K16055"/>
      <c r="L16055" t="s">
        <v>25162</v>
      </c>
      <c r="M16055" t="s">
        <v>20396</v>
      </c>
      <c r="N16055">
        <v>4</v>
      </c>
      <c r="P16055" t="s">
        <v>20366</v>
      </c>
      <c r="Q16055" t="s">
        <v>25163</v>
      </c>
      <c r="S16055" t="s">
        <v>20368</v>
      </c>
    </row>
    <row r="16056" spans="1:19" hidden="1" x14ac:dyDescent="0.2">
      <c r="A16056">
        <v>3468</v>
      </c>
      <c r="B16056" t="s">
        <v>25161</v>
      </c>
      <c r="C16056" t="s">
        <v>105</v>
      </c>
      <c r="D16056">
        <v>11.25</v>
      </c>
      <c r="E16056">
        <v>45</v>
      </c>
      <c r="F16056" t="s">
        <v>9209</v>
      </c>
      <c r="G16056" t="s">
        <v>55</v>
      </c>
      <c r="H16056" t="s">
        <v>46</v>
      </c>
      <c r="I16056" t="s">
        <v>22321</v>
      </c>
      <c r="K16056"/>
      <c r="L16056" t="s">
        <v>25162</v>
      </c>
      <c r="M16056" t="s">
        <v>20396</v>
      </c>
      <c r="N16056">
        <v>4</v>
      </c>
      <c r="P16056" t="s">
        <v>20366</v>
      </c>
      <c r="Q16056" t="s">
        <v>25163</v>
      </c>
      <c r="S16056" t="s">
        <v>20368</v>
      </c>
    </row>
    <row r="16057" spans="1:19" hidden="1" x14ac:dyDescent="0.2">
      <c r="A16057">
        <v>3468</v>
      </c>
      <c r="B16057" t="s">
        <v>25161</v>
      </c>
      <c r="C16057" t="s">
        <v>105</v>
      </c>
      <c r="D16057">
        <v>11.33</v>
      </c>
      <c r="E16057">
        <v>20</v>
      </c>
      <c r="F16057" t="s">
        <v>79</v>
      </c>
      <c r="G16057" t="s">
        <v>23105</v>
      </c>
      <c r="H16057" t="s">
        <v>46</v>
      </c>
      <c r="I16057" t="s">
        <v>23303</v>
      </c>
      <c r="K16057"/>
      <c r="L16057" t="s">
        <v>25162</v>
      </c>
      <c r="M16057" t="s">
        <v>20396</v>
      </c>
      <c r="N16057">
        <v>4</v>
      </c>
      <c r="P16057" t="s">
        <v>20366</v>
      </c>
      <c r="Q16057" t="s">
        <v>25163</v>
      </c>
      <c r="S16057" t="s">
        <v>20368</v>
      </c>
    </row>
    <row r="16058" spans="1:19" hidden="1" x14ac:dyDescent="0.2">
      <c r="A16058">
        <v>3469</v>
      </c>
      <c r="B16058" t="s">
        <v>25164</v>
      </c>
      <c r="C16058" t="s">
        <v>105</v>
      </c>
      <c r="D16058">
        <v>4.1589999999999998</v>
      </c>
      <c r="E16058">
        <v>25</v>
      </c>
      <c r="G16058" t="s">
        <v>246</v>
      </c>
      <c r="H16058" t="s">
        <v>46</v>
      </c>
      <c r="I16058" t="s">
        <v>23320</v>
      </c>
      <c r="K16058"/>
      <c r="L16058" t="s">
        <v>25165</v>
      </c>
      <c r="M16058" t="s">
        <v>20719</v>
      </c>
      <c r="N16058">
        <v>3</v>
      </c>
      <c r="P16058" t="s">
        <v>20366</v>
      </c>
      <c r="Q16058" t="s">
        <v>25166</v>
      </c>
      <c r="S16058" t="s">
        <v>20368</v>
      </c>
    </row>
    <row r="16059" spans="1:19" hidden="1" x14ac:dyDescent="0.2">
      <c r="A16059">
        <v>3469</v>
      </c>
      <c r="B16059" t="s">
        <v>25164</v>
      </c>
      <c r="C16059" t="s">
        <v>105</v>
      </c>
      <c r="D16059">
        <v>4.0510000000000002</v>
      </c>
      <c r="E16059">
        <v>25</v>
      </c>
      <c r="F16059" t="s">
        <v>25167</v>
      </c>
      <c r="G16059" t="s">
        <v>246</v>
      </c>
      <c r="H16059" t="s">
        <v>46</v>
      </c>
      <c r="I16059" t="s">
        <v>23320</v>
      </c>
      <c r="K16059"/>
      <c r="L16059" t="s">
        <v>25165</v>
      </c>
      <c r="M16059" t="s">
        <v>20719</v>
      </c>
      <c r="N16059">
        <v>3</v>
      </c>
      <c r="P16059" t="s">
        <v>20366</v>
      </c>
      <c r="Q16059" t="s">
        <v>25166</v>
      </c>
      <c r="S16059" t="s">
        <v>20368</v>
      </c>
    </row>
    <row r="16060" spans="1:19" hidden="1" x14ac:dyDescent="0.2">
      <c r="A16060">
        <v>3469</v>
      </c>
      <c r="B16060" t="s">
        <v>25164</v>
      </c>
      <c r="C16060" t="s">
        <v>105</v>
      </c>
      <c r="D16060">
        <v>3.9319999999999999</v>
      </c>
      <c r="E16060">
        <v>25</v>
      </c>
      <c r="F16060" t="s">
        <v>25168</v>
      </c>
      <c r="G16060" t="s">
        <v>246</v>
      </c>
      <c r="H16060" t="s">
        <v>46</v>
      </c>
      <c r="I16060" t="s">
        <v>23320</v>
      </c>
      <c r="K16060"/>
      <c r="L16060" t="s">
        <v>25165</v>
      </c>
      <c r="M16060" t="s">
        <v>20719</v>
      </c>
      <c r="N16060">
        <v>3</v>
      </c>
      <c r="P16060" t="s">
        <v>20366</v>
      </c>
      <c r="Q16060" t="s">
        <v>25166</v>
      </c>
      <c r="S16060" t="s">
        <v>20368</v>
      </c>
    </row>
    <row r="16061" spans="1:19" hidden="1" x14ac:dyDescent="0.2">
      <c r="A16061">
        <v>3469</v>
      </c>
      <c r="B16061" t="s">
        <v>25164</v>
      </c>
      <c r="C16061" t="s">
        <v>105</v>
      </c>
      <c r="D16061">
        <v>3.91</v>
      </c>
      <c r="E16061">
        <v>25</v>
      </c>
      <c r="F16061" t="s">
        <v>25169</v>
      </c>
      <c r="G16061" t="s">
        <v>246</v>
      </c>
      <c r="H16061" t="s">
        <v>46</v>
      </c>
      <c r="I16061" t="s">
        <v>23320</v>
      </c>
      <c r="K16061"/>
      <c r="L16061" t="s">
        <v>25165</v>
      </c>
      <c r="M16061" t="s">
        <v>20719</v>
      </c>
      <c r="N16061">
        <v>3</v>
      </c>
      <c r="P16061" t="s">
        <v>20366</v>
      </c>
      <c r="Q16061" t="s">
        <v>25166</v>
      </c>
      <c r="S16061" t="s">
        <v>20368</v>
      </c>
    </row>
    <row r="16062" spans="1:19" hidden="1" x14ac:dyDescent="0.2">
      <c r="A16062">
        <v>3469</v>
      </c>
      <c r="B16062" t="s">
        <v>25164</v>
      </c>
      <c r="C16062" t="s">
        <v>105</v>
      </c>
      <c r="D16062">
        <v>3.9390000000000001</v>
      </c>
      <c r="E16062">
        <v>25</v>
      </c>
      <c r="F16062" t="s">
        <v>25170</v>
      </c>
      <c r="G16062" t="s">
        <v>246</v>
      </c>
      <c r="H16062" t="s">
        <v>46</v>
      </c>
      <c r="I16062" t="s">
        <v>23320</v>
      </c>
      <c r="K16062"/>
      <c r="L16062" t="s">
        <v>25165</v>
      </c>
      <c r="M16062" t="s">
        <v>20719</v>
      </c>
      <c r="N16062">
        <v>3</v>
      </c>
      <c r="P16062" t="s">
        <v>20366</v>
      </c>
      <c r="Q16062" t="s">
        <v>25166</v>
      </c>
      <c r="S16062" t="s">
        <v>20368</v>
      </c>
    </row>
    <row r="16063" spans="1:19" hidden="1" x14ac:dyDescent="0.2">
      <c r="A16063">
        <v>3469</v>
      </c>
      <c r="B16063" t="s">
        <v>25164</v>
      </c>
      <c r="C16063" t="s">
        <v>105</v>
      </c>
      <c r="D16063">
        <v>3.9790000000000001</v>
      </c>
      <c r="E16063">
        <v>25</v>
      </c>
      <c r="F16063" t="s">
        <v>25171</v>
      </c>
      <c r="G16063" t="s">
        <v>246</v>
      </c>
      <c r="H16063" t="s">
        <v>46</v>
      </c>
      <c r="I16063" t="s">
        <v>23320</v>
      </c>
      <c r="K16063"/>
      <c r="L16063" t="s">
        <v>25165</v>
      </c>
      <c r="M16063" t="s">
        <v>20719</v>
      </c>
      <c r="N16063">
        <v>3</v>
      </c>
      <c r="P16063" t="s">
        <v>20366</v>
      </c>
      <c r="Q16063" t="s">
        <v>25166</v>
      </c>
      <c r="S16063" t="s">
        <v>20368</v>
      </c>
    </row>
    <row r="16064" spans="1:19" hidden="1" x14ac:dyDescent="0.2">
      <c r="A16064">
        <v>3469</v>
      </c>
      <c r="B16064" t="s">
        <v>25164</v>
      </c>
      <c r="C16064" t="s">
        <v>105</v>
      </c>
      <c r="D16064">
        <v>4.0129999999999999</v>
      </c>
      <c r="E16064">
        <v>25</v>
      </c>
      <c r="F16064" t="s">
        <v>1363</v>
      </c>
      <c r="G16064" t="s">
        <v>246</v>
      </c>
      <c r="H16064" t="s">
        <v>46</v>
      </c>
      <c r="I16064" t="s">
        <v>23320</v>
      </c>
      <c r="K16064"/>
      <c r="L16064" t="s">
        <v>25165</v>
      </c>
      <c r="M16064" t="s">
        <v>20719</v>
      </c>
      <c r="N16064">
        <v>3</v>
      </c>
      <c r="P16064" t="s">
        <v>20366</v>
      </c>
      <c r="Q16064" t="s">
        <v>25166</v>
      </c>
      <c r="S16064" t="s">
        <v>20368</v>
      </c>
    </row>
    <row r="16065" spans="1:19" hidden="1" x14ac:dyDescent="0.2">
      <c r="A16065">
        <v>3469</v>
      </c>
      <c r="B16065" t="s">
        <v>25164</v>
      </c>
      <c r="C16065" t="s">
        <v>105</v>
      </c>
      <c r="D16065">
        <v>4.0590000000000002</v>
      </c>
      <c r="E16065">
        <v>25</v>
      </c>
      <c r="F16065" t="s">
        <v>1576</v>
      </c>
      <c r="G16065" t="s">
        <v>246</v>
      </c>
      <c r="H16065" t="s">
        <v>46</v>
      </c>
      <c r="I16065" t="s">
        <v>23320</v>
      </c>
      <c r="K16065"/>
      <c r="L16065" t="s">
        <v>25165</v>
      </c>
      <c r="M16065" t="s">
        <v>20719</v>
      </c>
      <c r="N16065">
        <v>3</v>
      </c>
      <c r="P16065" t="s">
        <v>20366</v>
      </c>
      <c r="Q16065" t="s">
        <v>25166</v>
      </c>
      <c r="S16065" t="s">
        <v>20368</v>
      </c>
    </row>
    <row r="16066" spans="1:19" hidden="1" x14ac:dyDescent="0.2">
      <c r="A16066">
        <v>3469</v>
      </c>
      <c r="B16066" t="s">
        <v>25164</v>
      </c>
      <c r="C16066" t="s">
        <v>105</v>
      </c>
      <c r="D16066">
        <v>4.0810000000000004</v>
      </c>
      <c r="E16066">
        <v>25</v>
      </c>
      <c r="F16066" t="s">
        <v>66</v>
      </c>
      <c r="G16066" t="s">
        <v>246</v>
      </c>
      <c r="H16066" t="s">
        <v>46</v>
      </c>
      <c r="I16066" t="s">
        <v>23320</v>
      </c>
      <c r="K16066"/>
      <c r="L16066" t="s">
        <v>25165</v>
      </c>
      <c r="M16066" t="s">
        <v>20719</v>
      </c>
      <c r="N16066">
        <v>3</v>
      </c>
      <c r="P16066" t="s">
        <v>20366</v>
      </c>
      <c r="Q16066" t="s">
        <v>25166</v>
      </c>
      <c r="S16066" t="s">
        <v>20368</v>
      </c>
    </row>
    <row r="16067" spans="1:19" hidden="1" x14ac:dyDescent="0.2">
      <c r="A16067">
        <v>3470</v>
      </c>
      <c r="B16067" t="s">
        <v>25172</v>
      </c>
      <c r="C16067" t="s">
        <v>105</v>
      </c>
      <c r="D16067">
        <v>4</v>
      </c>
      <c r="E16067">
        <v>25</v>
      </c>
      <c r="F16067" t="s">
        <v>20946</v>
      </c>
      <c r="G16067" t="s">
        <v>55</v>
      </c>
      <c r="H16067" t="s">
        <v>46</v>
      </c>
      <c r="I16067" t="s">
        <v>779</v>
      </c>
      <c r="K16067"/>
      <c r="L16067" t="s">
        <v>25173</v>
      </c>
      <c r="M16067" t="s">
        <v>20719</v>
      </c>
      <c r="N16067">
        <v>3</v>
      </c>
      <c r="P16067" t="s">
        <v>20366</v>
      </c>
      <c r="Q16067" t="s">
        <v>25174</v>
      </c>
      <c r="S16067" t="s">
        <v>20368</v>
      </c>
    </row>
    <row r="16068" spans="1:19" hidden="1" x14ac:dyDescent="0.2">
      <c r="A16068">
        <v>3471</v>
      </c>
      <c r="B16068" t="s">
        <v>25175</v>
      </c>
      <c r="C16068" t="s">
        <v>21040</v>
      </c>
      <c r="D16068">
        <v>4.6900000000000004</v>
      </c>
      <c r="E16068">
        <v>25</v>
      </c>
      <c r="F16068" t="s">
        <v>79</v>
      </c>
      <c r="G16068" t="s">
        <v>55</v>
      </c>
      <c r="H16068" t="s">
        <v>46</v>
      </c>
      <c r="I16068" t="s">
        <v>4158</v>
      </c>
      <c r="J16068" t="s">
        <v>21503</v>
      </c>
      <c r="K16068"/>
      <c r="L16068" t="s">
        <v>25176</v>
      </c>
      <c r="M16068" t="s">
        <v>20719</v>
      </c>
      <c r="N16068">
        <v>3</v>
      </c>
      <c r="P16068" t="s">
        <v>20366</v>
      </c>
      <c r="Q16068" t="s">
        <v>25177</v>
      </c>
      <c r="S16068" t="s">
        <v>20368</v>
      </c>
    </row>
    <row r="16069" spans="1:19" hidden="1" x14ac:dyDescent="0.2">
      <c r="A16069">
        <v>3472</v>
      </c>
      <c r="B16069" t="s">
        <v>25178</v>
      </c>
      <c r="C16069" t="s">
        <v>105</v>
      </c>
      <c r="D16069">
        <v>12.42</v>
      </c>
      <c r="E16069">
        <v>25.7</v>
      </c>
      <c r="G16069" t="s">
        <v>31</v>
      </c>
      <c r="H16069" t="s">
        <v>23</v>
      </c>
      <c r="I16069" t="s">
        <v>22330</v>
      </c>
      <c r="K16069"/>
      <c r="L16069" t="s">
        <v>25179</v>
      </c>
      <c r="M16069" t="s">
        <v>20396</v>
      </c>
      <c r="N16069">
        <v>4</v>
      </c>
      <c r="P16069" t="s">
        <v>20366</v>
      </c>
      <c r="Q16069" t="s">
        <v>25180</v>
      </c>
      <c r="S16069" t="s">
        <v>20368</v>
      </c>
    </row>
    <row r="16070" spans="1:19" hidden="1" x14ac:dyDescent="0.2">
      <c r="A16070">
        <v>3473</v>
      </c>
      <c r="B16070" t="s">
        <v>25181</v>
      </c>
      <c r="C16070" t="s">
        <v>105</v>
      </c>
      <c r="D16070">
        <v>11.07</v>
      </c>
      <c r="E16070">
        <v>25.7</v>
      </c>
      <c r="G16070" t="s">
        <v>31</v>
      </c>
      <c r="H16070" t="s">
        <v>23</v>
      </c>
      <c r="I16070" t="s">
        <v>22330</v>
      </c>
      <c r="K16070"/>
      <c r="L16070" t="s">
        <v>25182</v>
      </c>
      <c r="M16070" t="s">
        <v>20396</v>
      </c>
      <c r="N16070">
        <v>4</v>
      </c>
      <c r="P16070" t="s">
        <v>20366</v>
      </c>
      <c r="Q16070" t="s">
        <v>25183</v>
      </c>
      <c r="S16070" t="s">
        <v>20368</v>
      </c>
    </row>
    <row r="16071" spans="1:19" hidden="1" x14ac:dyDescent="0.2">
      <c r="A16071">
        <v>3474</v>
      </c>
      <c r="B16071" t="s">
        <v>25184</v>
      </c>
      <c r="C16071" t="s">
        <v>20663</v>
      </c>
      <c r="D16071">
        <v>3.43</v>
      </c>
      <c r="E16071">
        <v>25</v>
      </c>
      <c r="G16071" t="s">
        <v>55</v>
      </c>
      <c r="H16071" t="s">
        <v>46</v>
      </c>
      <c r="I16071" t="s">
        <v>311</v>
      </c>
      <c r="K16071"/>
      <c r="L16071" t="s">
        <v>25185</v>
      </c>
      <c r="M16071" t="s">
        <v>26</v>
      </c>
      <c r="N16071">
        <v>2</v>
      </c>
      <c r="P16071" t="s">
        <v>20366</v>
      </c>
      <c r="Q16071" t="s">
        <v>25186</v>
      </c>
      <c r="S16071" t="s">
        <v>20368</v>
      </c>
    </row>
    <row r="16072" spans="1:19" hidden="1" x14ac:dyDescent="0.2">
      <c r="A16072">
        <v>3474</v>
      </c>
      <c r="B16072" t="s">
        <v>25184</v>
      </c>
      <c r="C16072" t="s">
        <v>20667</v>
      </c>
      <c r="D16072">
        <v>3.9</v>
      </c>
      <c r="E16072">
        <v>25</v>
      </c>
      <c r="G16072" t="s">
        <v>55</v>
      </c>
      <c r="H16072" t="s">
        <v>46</v>
      </c>
      <c r="I16072" t="s">
        <v>311</v>
      </c>
      <c r="K16072"/>
      <c r="L16072" t="s">
        <v>25185</v>
      </c>
      <c r="M16072" t="s">
        <v>26</v>
      </c>
      <c r="N16072">
        <v>2</v>
      </c>
      <c r="P16072" t="s">
        <v>20366</v>
      </c>
      <c r="Q16072" t="s">
        <v>25186</v>
      </c>
      <c r="S16072" t="s">
        <v>20368</v>
      </c>
    </row>
    <row r="16073" spans="1:19" hidden="1" x14ac:dyDescent="0.2">
      <c r="A16073">
        <v>3475</v>
      </c>
      <c r="B16073" t="s">
        <v>25187</v>
      </c>
      <c r="C16073" t="s">
        <v>105</v>
      </c>
      <c r="D16073">
        <v>12.9</v>
      </c>
      <c r="G16073" t="s">
        <v>12576</v>
      </c>
      <c r="H16073" t="s">
        <v>23</v>
      </c>
      <c r="I16073" t="s">
        <v>1455</v>
      </c>
      <c r="K16073"/>
      <c r="L16073" t="s">
        <v>25188</v>
      </c>
      <c r="M16073" t="s">
        <v>20365</v>
      </c>
      <c r="N16073">
        <v>8</v>
      </c>
      <c r="O16073" t="s">
        <v>25189</v>
      </c>
      <c r="P16073" t="s">
        <v>20366</v>
      </c>
      <c r="Q16073" t="s">
        <v>25190</v>
      </c>
      <c r="S16073" t="s">
        <v>20368</v>
      </c>
    </row>
    <row r="16074" spans="1:19" hidden="1" x14ac:dyDescent="0.2">
      <c r="A16074">
        <v>3476</v>
      </c>
      <c r="B16074" t="s">
        <v>25191</v>
      </c>
      <c r="C16074" t="s">
        <v>105</v>
      </c>
      <c r="D16074">
        <v>4.46</v>
      </c>
      <c r="E16074">
        <v>25</v>
      </c>
      <c r="F16074" t="s">
        <v>20813</v>
      </c>
      <c r="G16074" t="s">
        <v>55</v>
      </c>
      <c r="H16074" t="s">
        <v>23</v>
      </c>
      <c r="I16074" t="s">
        <v>24300</v>
      </c>
      <c r="K16074"/>
      <c r="L16074" t="s">
        <v>25192</v>
      </c>
      <c r="M16074" t="s">
        <v>20365</v>
      </c>
      <c r="N16074">
        <v>8</v>
      </c>
      <c r="O16074" t="s">
        <v>25193</v>
      </c>
      <c r="P16074" t="s">
        <v>20366</v>
      </c>
      <c r="Q16074" t="s">
        <v>25194</v>
      </c>
      <c r="S16074" t="s">
        <v>20368</v>
      </c>
    </row>
    <row r="16075" spans="1:19" hidden="1" x14ac:dyDescent="0.2">
      <c r="A16075">
        <v>3476</v>
      </c>
      <c r="B16075" t="s">
        <v>25191</v>
      </c>
      <c r="C16075" t="s">
        <v>20452</v>
      </c>
      <c r="D16075">
        <v>5.58</v>
      </c>
      <c r="E16075">
        <v>25</v>
      </c>
      <c r="F16075" t="s">
        <v>20813</v>
      </c>
      <c r="G16075" t="s">
        <v>55</v>
      </c>
      <c r="H16075" t="s">
        <v>23</v>
      </c>
      <c r="I16075" t="s">
        <v>24300</v>
      </c>
      <c r="K16075"/>
      <c r="L16075" t="s">
        <v>25192</v>
      </c>
      <c r="M16075" t="s">
        <v>20365</v>
      </c>
      <c r="N16075">
        <v>8</v>
      </c>
      <c r="O16075" t="s">
        <v>25193</v>
      </c>
      <c r="P16075" t="s">
        <v>20366</v>
      </c>
      <c r="Q16075" t="s">
        <v>25194</v>
      </c>
      <c r="S16075" t="s">
        <v>20368</v>
      </c>
    </row>
    <row r="16076" spans="1:19" hidden="1" x14ac:dyDescent="0.2">
      <c r="A16076">
        <v>3476</v>
      </c>
      <c r="B16076" t="s">
        <v>25191</v>
      </c>
      <c r="C16076" t="s">
        <v>105</v>
      </c>
      <c r="D16076">
        <v>4.51</v>
      </c>
      <c r="E16076">
        <v>25</v>
      </c>
      <c r="F16076" t="s">
        <v>11159</v>
      </c>
      <c r="G16076" t="s">
        <v>55</v>
      </c>
      <c r="I16076" t="s">
        <v>23354</v>
      </c>
      <c r="K16076"/>
      <c r="L16076" t="s">
        <v>25192</v>
      </c>
      <c r="M16076" t="s">
        <v>20365</v>
      </c>
      <c r="N16076">
        <v>8</v>
      </c>
      <c r="O16076" t="s">
        <v>25193</v>
      </c>
      <c r="P16076" t="s">
        <v>20366</v>
      </c>
      <c r="Q16076" t="s">
        <v>25194</v>
      </c>
      <c r="S16076" t="s">
        <v>20368</v>
      </c>
    </row>
    <row r="16077" spans="1:19" hidden="1" x14ac:dyDescent="0.2">
      <c r="A16077">
        <v>3476</v>
      </c>
      <c r="B16077" t="s">
        <v>25191</v>
      </c>
      <c r="C16077" t="s">
        <v>20452</v>
      </c>
      <c r="D16077">
        <v>5.51</v>
      </c>
      <c r="E16077">
        <v>25</v>
      </c>
      <c r="F16077" t="s">
        <v>11159</v>
      </c>
      <c r="G16077" t="s">
        <v>55</v>
      </c>
      <c r="I16077" t="s">
        <v>23354</v>
      </c>
      <c r="K16077"/>
      <c r="L16077" t="s">
        <v>25192</v>
      </c>
      <c r="M16077" t="s">
        <v>20365</v>
      </c>
      <c r="N16077">
        <v>8</v>
      </c>
      <c r="O16077" t="s">
        <v>25193</v>
      </c>
      <c r="P16077" t="s">
        <v>20366</v>
      </c>
      <c r="Q16077" t="s">
        <v>25194</v>
      </c>
      <c r="S16077" t="s">
        <v>20368</v>
      </c>
    </row>
    <row r="16078" spans="1:19" hidden="1" x14ac:dyDescent="0.2">
      <c r="A16078">
        <v>3477</v>
      </c>
      <c r="B16078" t="s">
        <v>25195</v>
      </c>
      <c r="C16078" t="s">
        <v>105</v>
      </c>
      <c r="D16078">
        <v>3.85</v>
      </c>
      <c r="E16078">
        <v>25</v>
      </c>
      <c r="F16078" t="s">
        <v>23359</v>
      </c>
      <c r="G16078" t="s">
        <v>55</v>
      </c>
      <c r="H16078" t="s">
        <v>46</v>
      </c>
      <c r="I16078" t="s">
        <v>47</v>
      </c>
      <c r="K16078"/>
      <c r="L16078" t="s">
        <v>25196</v>
      </c>
      <c r="M16078" t="s">
        <v>20396</v>
      </c>
      <c r="N16078">
        <v>4</v>
      </c>
      <c r="P16078" t="s">
        <v>20366</v>
      </c>
      <c r="Q16078" t="s">
        <v>25197</v>
      </c>
      <c r="S16078" t="s">
        <v>20368</v>
      </c>
    </row>
    <row r="16079" spans="1:19" hidden="1" x14ac:dyDescent="0.2">
      <c r="A16079">
        <v>3477</v>
      </c>
      <c r="B16079" t="s">
        <v>25195</v>
      </c>
      <c r="C16079" t="s">
        <v>20452</v>
      </c>
      <c r="D16079">
        <v>6.45</v>
      </c>
      <c r="E16079">
        <v>25</v>
      </c>
      <c r="F16079" t="s">
        <v>23359</v>
      </c>
      <c r="G16079" t="s">
        <v>55</v>
      </c>
      <c r="H16079" t="s">
        <v>46</v>
      </c>
      <c r="I16079" t="s">
        <v>47</v>
      </c>
      <c r="K16079"/>
      <c r="L16079" t="s">
        <v>25196</v>
      </c>
      <c r="M16079" t="s">
        <v>20396</v>
      </c>
      <c r="N16079">
        <v>4</v>
      </c>
      <c r="P16079" t="s">
        <v>20366</v>
      </c>
      <c r="Q16079" t="s">
        <v>25197</v>
      </c>
      <c r="S16079" t="s">
        <v>20368</v>
      </c>
    </row>
    <row r="16080" spans="1:19" hidden="1" x14ac:dyDescent="0.2">
      <c r="A16080">
        <v>3477</v>
      </c>
      <c r="B16080" t="s">
        <v>25195</v>
      </c>
      <c r="C16080" t="s">
        <v>105</v>
      </c>
      <c r="D16080">
        <v>3.73</v>
      </c>
      <c r="E16080">
        <v>25</v>
      </c>
      <c r="F16080" t="s">
        <v>21526</v>
      </c>
      <c r="G16080" t="s">
        <v>20906</v>
      </c>
      <c r="H16080" t="s">
        <v>46</v>
      </c>
      <c r="I16080" t="s">
        <v>3085</v>
      </c>
      <c r="K16080"/>
      <c r="L16080" t="s">
        <v>25196</v>
      </c>
      <c r="M16080" t="s">
        <v>20396</v>
      </c>
      <c r="N16080">
        <v>4</v>
      </c>
      <c r="P16080" t="s">
        <v>20366</v>
      </c>
      <c r="Q16080" t="s">
        <v>25197</v>
      </c>
      <c r="S16080" t="s">
        <v>20368</v>
      </c>
    </row>
    <row r="16081" spans="1:19" hidden="1" x14ac:dyDescent="0.2">
      <c r="A16081">
        <v>3477</v>
      </c>
      <c r="B16081" t="s">
        <v>25195</v>
      </c>
      <c r="C16081" t="s">
        <v>20452</v>
      </c>
      <c r="D16081">
        <v>6.71</v>
      </c>
      <c r="E16081">
        <v>25</v>
      </c>
      <c r="F16081" t="s">
        <v>21526</v>
      </c>
      <c r="G16081" t="s">
        <v>20906</v>
      </c>
      <c r="H16081" t="s">
        <v>46</v>
      </c>
      <c r="I16081" t="s">
        <v>3085</v>
      </c>
      <c r="K16081"/>
      <c r="L16081" t="s">
        <v>25196</v>
      </c>
      <c r="M16081" t="s">
        <v>20396</v>
      </c>
      <c r="N16081">
        <v>4</v>
      </c>
      <c r="P16081" t="s">
        <v>20366</v>
      </c>
      <c r="Q16081" t="s">
        <v>25197</v>
      </c>
      <c r="S16081" t="s">
        <v>20368</v>
      </c>
    </row>
    <row r="16082" spans="1:19" hidden="1" x14ac:dyDescent="0.2">
      <c r="A16082">
        <v>3478</v>
      </c>
      <c r="B16082" t="s">
        <v>25198</v>
      </c>
      <c r="C16082" t="s">
        <v>105</v>
      </c>
      <c r="D16082">
        <v>2.92</v>
      </c>
      <c r="E16082">
        <v>25</v>
      </c>
      <c r="F16082" t="s">
        <v>79</v>
      </c>
      <c r="G16082" t="s">
        <v>55</v>
      </c>
      <c r="H16082" t="s">
        <v>23</v>
      </c>
      <c r="I16082" t="s">
        <v>21540</v>
      </c>
      <c r="K16082"/>
      <c r="L16082" t="s">
        <v>25199</v>
      </c>
      <c r="M16082" t="s">
        <v>26</v>
      </c>
      <c r="N16082">
        <v>2</v>
      </c>
      <c r="P16082" t="s">
        <v>20366</v>
      </c>
      <c r="Q16082" t="s">
        <v>25200</v>
      </c>
      <c r="S16082" t="s">
        <v>20368</v>
      </c>
    </row>
    <row r="16083" spans="1:19" hidden="1" x14ac:dyDescent="0.2">
      <c r="A16083">
        <v>3478</v>
      </c>
      <c r="B16083" t="s">
        <v>25198</v>
      </c>
      <c r="C16083" t="s">
        <v>20452</v>
      </c>
      <c r="D16083">
        <v>7.04</v>
      </c>
      <c r="E16083">
        <v>25</v>
      </c>
      <c r="F16083" t="s">
        <v>79</v>
      </c>
      <c r="G16083" t="s">
        <v>55</v>
      </c>
      <c r="H16083" t="s">
        <v>23</v>
      </c>
      <c r="I16083" t="s">
        <v>21540</v>
      </c>
      <c r="K16083"/>
      <c r="L16083" t="s">
        <v>25199</v>
      </c>
      <c r="M16083" t="s">
        <v>26</v>
      </c>
      <c r="N16083">
        <v>2</v>
      </c>
      <c r="P16083" t="s">
        <v>20366</v>
      </c>
      <c r="Q16083" t="s">
        <v>25200</v>
      </c>
      <c r="S16083" t="s">
        <v>20368</v>
      </c>
    </row>
    <row r="16084" spans="1:19" x14ac:dyDescent="0.2">
      <c r="A16084">
        <v>3479</v>
      </c>
      <c r="B16084" t="s">
        <v>25201</v>
      </c>
      <c r="C16084" t="s">
        <v>105</v>
      </c>
      <c r="D16084">
        <v>2.1509999999999998</v>
      </c>
      <c r="E16084">
        <v>25</v>
      </c>
      <c r="F16084" t="s">
        <v>66</v>
      </c>
      <c r="G16084" t="s">
        <v>25202</v>
      </c>
      <c r="H16084" t="s">
        <v>36</v>
      </c>
      <c r="I16084" t="s">
        <v>25203</v>
      </c>
      <c r="J16084" t="s">
        <v>43</v>
      </c>
      <c r="K16084" s="4" t="e">
        <f>- Other values in D44  L33  and O23</f>
        <v>#NAME?</v>
      </c>
      <c r="L16084" t="s">
        <v>25204</v>
      </c>
      <c r="M16084" t="s">
        <v>20396</v>
      </c>
      <c r="N16084">
        <v>4</v>
      </c>
      <c r="P16084" t="s">
        <v>20366</v>
      </c>
      <c r="Q16084" t="s">
        <v>25205</v>
      </c>
      <c r="S16084" t="s">
        <v>20368</v>
      </c>
    </row>
    <row r="16085" spans="1:19" x14ac:dyDescent="0.2">
      <c r="A16085">
        <v>3479</v>
      </c>
      <c r="B16085" t="s">
        <v>25201</v>
      </c>
      <c r="C16085" t="s">
        <v>20452</v>
      </c>
      <c r="D16085">
        <v>7.4169999999999998</v>
      </c>
      <c r="E16085">
        <v>25</v>
      </c>
      <c r="F16085" t="s">
        <v>66</v>
      </c>
      <c r="G16085" t="s">
        <v>25202</v>
      </c>
      <c r="H16085" t="s">
        <v>36</v>
      </c>
      <c r="I16085" t="s">
        <v>25203</v>
      </c>
      <c r="J16085" t="s">
        <v>43</v>
      </c>
      <c r="K16085" s="4" t="e">
        <f>- Other values in D44  L33  and O23</f>
        <v>#NAME?</v>
      </c>
      <c r="L16085" t="s">
        <v>25204</v>
      </c>
      <c r="M16085" t="s">
        <v>20396</v>
      </c>
      <c r="N16085">
        <v>4</v>
      </c>
      <c r="P16085" t="s">
        <v>20366</v>
      </c>
      <c r="Q16085" t="s">
        <v>25205</v>
      </c>
      <c r="S16085" t="s">
        <v>20368</v>
      </c>
    </row>
    <row r="16086" spans="1:19" hidden="1" x14ac:dyDescent="0.2">
      <c r="A16086">
        <v>3479</v>
      </c>
      <c r="B16086" t="s">
        <v>25201</v>
      </c>
      <c r="C16086" t="s">
        <v>105</v>
      </c>
      <c r="D16086">
        <v>1.96</v>
      </c>
      <c r="E16086">
        <v>25</v>
      </c>
      <c r="F16086" t="s">
        <v>10896</v>
      </c>
      <c r="G16086" t="s">
        <v>55</v>
      </c>
      <c r="H16086" t="s">
        <v>23</v>
      </c>
      <c r="I16086" t="s">
        <v>20904</v>
      </c>
      <c r="K16086" t="e">
        <f>- Other values in D44  L33  and O23</f>
        <v>#NAME?</v>
      </c>
      <c r="L16086" t="s">
        <v>25204</v>
      </c>
      <c r="M16086" t="s">
        <v>20396</v>
      </c>
      <c r="N16086">
        <v>4</v>
      </c>
      <c r="P16086" t="s">
        <v>20366</v>
      </c>
      <c r="Q16086" t="s">
        <v>25205</v>
      </c>
      <c r="S16086" t="s">
        <v>20368</v>
      </c>
    </row>
    <row r="16087" spans="1:19" hidden="1" x14ac:dyDescent="0.2">
      <c r="A16087">
        <v>3479</v>
      </c>
      <c r="B16087" t="s">
        <v>25201</v>
      </c>
      <c r="C16087" t="s">
        <v>20452</v>
      </c>
      <c r="D16087">
        <v>6.98</v>
      </c>
      <c r="E16087" t="s">
        <v>414</v>
      </c>
      <c r="F16087" t="s">
        <v>25206</v>
      </c>
      <c r="G16087" t="s">
        <v>55</v>
      </c>
      <c r="H16087" t="s">
        <v>46</v>
      </c>
      <c r="I16087" t="s">
        <v>20904</v>
      </c>
      <c r="K16087" t="e">
        <f>- Other values in D44  L33  and O23</f>
        <v>#NAME?</v>
      </c>
      <c r="L16087" t="s">
        <v>25204</v>
      </c>
      <c r="M16087" t="s">
        <v>20396</v>
      </c>
      <c r="N16087">
        <v>4</v>
      </c>
      <c r="P16087" t="s">
        <v>20366</v>
      </c>
      <c r="Q16087" t="s">
        <v>25205</v>
      </c>
      <c r="S16087" t="s">
        <v>20368</v>
      </c>
    </row>
    <row r="16088" spans="1:19" hidden="1" x14ac:dyDescent="0.2">
      <c r="A16088">
        <v>3479</v>
      </c>
      <c r="B16088" t="s">
        <v>25201</v>
      </c>
      <c r="C16088" t="s">
        <v>105</v>
      </c>
      <c r="D16088">
        <v>2.15</v>
      </c>
      <c r="E16088">
        <v>25</v>
      </c>
      <c r="F16088" t="s">
        <v>21973</v>
      </c>
      <c r="G16088" t="s">
        <v>55</v>
      </c>
      <c r="H16088" t="s">
        <v>46</v>
      </c>
      <c r="I16088" t="s">
        <v>25207</v>
      </c>
      <c r="K16088" t="e">
        <f>- Other values in D44  L33  and O23</f>
        <v>#NAME?</v>
      </c>
      <c r="L16088" t="s">
        <v>25204</v>
      </c>
      <c r="M16088" t="s">
        <v>20396</v>
      </c>
      <c r="N16088">
        <v>4</v>
      </c>
      <c r="P16088" t="s">
        <v>20366</v>
      </c>
      <c r="Q16088" t="s">
        <v>25205</v>
      </c>
      <c r="S16088" t="s">
        <v>20368</v>
      </c>
    </row>
    <row r="16089" spans="1:19" hidden="1" x14ac:dyDescent="0.2">
      <c r="A16089">
        <v>3479</v>
      </c>
      <c r="B16089" t="s">
        <v>25201</v>
      </c>
      <c r="C16089" t="s">
        <v>20452</v>
      </c>
      <c r="D16089">
        <v>7.05</v>
      </c>
      <c r="E16089">
        <v>25</v>
      </c>
      <c r="F16089" t="s">
        <v>21973</v>
      </c>
      <c r="G16089" t="s">
        <v>55</v>
      </c>
      <c r="H16089" t="s">
        <v>46</v>
      </c>
      <c r="I16089" t="s">
        <v>25207</v>
      </c>
      <c r="K16089" t="e">
        <f>- Other values in D44  L33  and O23</f>
        <v>#NAME?</v>
      </c>
      <c r="L16089" t="s">
        <v>25204</v>
      </c>
      <c r="M16089" t="s">
        <v>20396</v>
      </c>
      <c r="N16089">
        <v>4</v>
      </c>
      <c r="P16089" t="s">
        <v>20366</v>
      </c>
      <c r="Q16089" t="s">
        <v>25205</v>
      </c>
      <c r="S16089" t="s">
        <v>20368</v>
      </c>
    </row>
    <row r="16090" spans="1:19" hidden="1" x14ac:dyDescent="0.2">
      <c r="A16090">
        <v>3479</v>
      </c>
      <c r="B16090" t="s">
        <v>25201</v>
      </c>
      <c r="C16090" t="s">
        <v>105</v>
      </c>
      <c r="D16090">
        <v>2.21</v>
      </c>
      <c r="E16090">
        <v>25</v>
      </c>
      <c r="F16090" t="s">
        <v>21973</v>
      </c>
      <c r="G16090" t="s">
        <v>55</v>
      </c>
      <c r="H16090" t="s">
        <v>46</v>
      </c>
      <c r="I16090" t="s">
        <v>311</v>
      </c>
      <c r="K16090" t="e">
        <f>- Other values in D44  L33  and O23</f>
        <v>#NAME?</v>
      </c>
      <c r="L16090" t="s">
        <v>25204</v>
      </c>
      <c r="M16090" t="s">
        <v>20396</v>
      </c>
      <c r="N16090">
        <v>4</v>
      </c>
      <c r="P16090" t="s">
        <v>20366</v>
      </c>
      <c r="Q16090" t="s">
        <v>25205</v>
      </c>
      <c r="S16090" t="s">
        <v>20368</v>
      </c>
    </row>
    <row r="16091" spans="1:19" hidden="1" x14ac:dyDescent="0.2">
      <c r="A16091">
        <v>3479</v>
      </c>
      <c r="B16091" t="s">
        <v>25201</v>
      </c>
      <c r="C16091" t="s">
        <v>20452</v>
      </c>
      <c r="D16091">
        <v>7.33</v>
      </c>
      <c r="E16091">
        <v>25</v>
      </c>
      <c r="F16091" t="s">
        <v>21973</v>
      </c>
      <c r="G16091" t="s">
        <v>55</v>
      </c>
      <c r="H16091" t="s">
        <v>46</v>
      </c>
      <c r="I16091" t="s">
        <v>311</v>
      </c>
      <c r="K16091" t="e">
        <f>- Other values in D44  L33  and O23</f>
        <v>#NAME?</v>
      </c>
      <c r="L16091" t="s">
        <v>25204</v>
      </c>
      <c r="M16091" t="s">
        <v>20396</v>
      </c>
      <c r="N16091">
        <v>4</v>
      </c>
      <c r="P16091" t="s">
        <v>20366</v>
      </c>
      <c r="Q16091" t="s">
        <v>25205</v>
      </c>
      <c r="S16091" t="s">
        <v>20368</v>
      </c>
    </row>
    <row r="16092" spans="1:19" hidden="1" x14ac:dyDescent="0.2">
      <c r="A16092">
        <v>3479</v>
      </c>
      <c r="B16092" t="s">
        <v>25201</v>
      </c>
      <c r="C16092" t="s">
        <v>20381</v>
      </c>
      <c r="D16092">
        <v>2.7</v>
      </c>
      <c r="E16092" t="s">
        <v>414</v>
      </c>
      <c r="F16092" t="s">
        <v>21973</v>
      </c>
      <c r="G16092" t="s">
        <v>55</v>
      </c>
      <c r="H16092" t="s">
        <v>46</v>
      </c>
      <c r="I16092" t="s">
        <v>311</v>
      </c>
      <c r="K16092" t="e">
        <f>- Other values in D44  L33  and O23</f>
        <v>#NAME?</v>
      </c>
      <c r="L16092" t="s">
        <v>25204</v>
      </c>
      <c r="M16092" t="s">
        <v>20396</v>
      </c>
      <c r="N16092">
        <v>4</v>
      </c>
      <c r="P16092" t="s">
        <v>20366</v>
      </c>
      <c r="Q16092" t="s">
        <v>25205</v>
      </c>
      <c r="S16092" t="s">
        <v>20368</v>
      </c>
    </row>
    <row r="16093" spans="1:19" hidden="1" x14ac:dyDescent="0.2">
      <c r="A16093">
        <v>3479</v>
      </c>
      <c r="B16093" t="s">
        <v>25201</v>
      </c>
      <c r="C16093" t="s">
        <v>20471</v>
      </c>
      <c r="D16093">
        <v>7.74</v>
      </c>
      <c r="E16093" t="s">
        <v>414</v>
      </c>
      <c r="F16093" t="s">
        <v>21973</v>
      </c>
      <c r="G16093" t="s">
        <v>55</v>
      </c>
      <c r="H16093" t="s">
        <v>46</v>
      </c>
      <c r="I16093" t="s">
        <v>311</v>
      </c>
      <c r="K16093" t="e">
        <f>- Other values in D44  L33  and O23</f>
        <v>#NAME?</v>
      </c>
      <c r="L16093" t="s">
        <v>25204</v>
      </c>
      <c r="M16093" t="s">
        <v>20396</v>
      </c>
      <c r="N16093">
        <v>4</v>
      </c>
      <c r="P16093" t="s">
        <v>20366</v>
      </c>
      <c r="Q16093" t="s">
        <v>25205</v>
      </c>
      <c r="S16093" t="s">
        <v>20368</v>
      </c>
    </row>
    <row r="16094" spans="1:19" x14ac:dyDescent="0.2">
      <c r="A16094">
        <v>3479</v>
      </c>
      <c r="B16094" t="s">
        <v>25201</v>
      </c>
      <c r="C16094" t="s">
        <v>105</v>
      </c>
      <c r="D16094">
        <v>2.1230000000000002</v>
      </c>
      <c r="E16094">
        <v>5</v>
      </c>
      <c r="F16094" t="s">
        <v>66</v>
      </c>
      <c r="G16094" t="s">
        <v>25202</v>
      </c>
      <c r="H16094" t="s">
        <v>36</v>
      </c>
      <c r="I16094" t="s">
        <v>25203</v>
      </c>
      <c r="J16094" t="s">
        <v>43</v>
      </c>
      <c r="K16094" s="4" t="e">
        <f>- Other values in D44  L33  and O23</f>
        <v>#NAME?</v>
      </c>
      <c r="L16094" t="s">
        <v>25204</v>
      </c>
      <c r="M16094" t="s">
        <v>20396</v>
      </c>
      <c r="N16094">
        <v>4</v>
      </c>
      <c r="P16094" t="s">
        <v>20366</v>
      </c>
      <c r="Q16094" t="s">
        <v>25205</v>
      </c>
      <c r="S16094" t="s">
        <v>20368</v>
      </c>
    </row>
    <row r="16095" spans="1:19" x14ac:dyDescent="0.2">
      <c r="A16095">
        <v>3479</v>
      </c>
      <c r="B16095" t="s">
        <v>25201</v>
      </c>
      <c r="C16095" t="s">
        <v>105</v>
      </c>
      <c r="D16095">
        <v>2.129</v>
      </c>
      <c r="E16095">
        <v>10</v>
      </c>
      <c r="F16095" t="s">
        <v>66</v>
      </c>
      <c r="G16095" t="s">
        <v>25202</v>
      </c>
      <c r="H16095" t="s">
        <v>36</v>
      </c>
      <c r="I16095" t="s">
        <v>25203</v>
      </c>
      <c r="J16095" t="s">
        <v>43</v>
      </c>
      <c r="K16095" s="4" t="e">
        <f>- Other values in D44  L33  and O23</f>
        <v>#NAME?</v>
      </c>
      <c r="L16095" t="s">
        <v>25204</v>
      </c>
      <c r="M16095" t="s">
        <v>20396</v>
      </c>
      <c r="N16095">
        <v>4</v>
      </c>
      <c r="P16095" t="s">
        <v>20366</v>
      </c>
      <c r="Q16095" t="s">
        <v>25205</v>
      </c>
      <c r="S16095" t="s">
        <v>20368</v>
      </c>
    </row>
    <row r="16096" spans="1:19" x14ac:dyDescent="0.2">
      <c r="A16096">
        <v>3479</v>
      </c>
      <c r="B16096" t="s">
        <v>25201</v>
      </c>
      <c r="C16096" t="s">
        <v>105</v>
      </c>
      <c r="D16096">
        <v>2.1360000000000001</v>
      </c>
      <c r="E16096">
        <v>15</v>
      </c>
      <c r="F16096" t="s">
        <v>66</v>
      </c>
      <c r="G16096" t="s">
        <v>25202</v>
      </c>
      <c r="H16096" t="s">
        <v>36</v>
      </c>
      <c r="I16096" t="s">
        <v>25203</v>
      </c>
      <c r="J16096" t="s">
        <v>43</v>
      </c>
      <c r="K16096" s="4" t="e">
        <f>- Other values in D44  L33  and O23</f>
        <v>#NAME?</v>
      </c>
      <c r="L16096" t="s">
        <v>25204</v>
      </c>
      <c r="M16096" t="s">
        <v>20396</v>
      </c>
      <c r="N16096">
        <v>4</v>
      </c>
      <c r="P16096" t="s">
        <v>20366</v>
      </c>
      <c r="Q16096" t="s">
        <v>25205</v>
      </c>
      <c r="S16096" t="s">
        <v>20368</v>
      </c>
    </row>
    <row r="16097" spans="1:19" x14ac:dyDescent="0.2">
      <c r="A16097">
        <v>3479</v>
      </c>
      <c r="B16097" t="s">
        <v>25201</v>
      </c>
      <c r="C16097" t="s">
        <v>105</v>
      </c>
      <c r="D16097">
        <v>2.1440000000000001</v>
      </c>
      <c r="E16097">
        <v>20</v>
      </c>
      <c r="F16097" t="s">
        <v>66</v>
      </c>
      <c r="G16097" t="s">
        <v>25202</v>
      </c>
      <c r="H16097" t="s">
        <v>36</v>
      </c>
      <c r="I16097" t="s">
        <v>25203</v>
      </c>
      <c r="J16097" t="s">
        <v>43</v>
      </c>
      <c r="K16097" s="4" t="e">
        <f>- Other values in D44  L33  and O23</f>
        <v>#NAME?</v>
      </c>
      <c r="L16097" t="s">
        <v>25204</v>
      </c>
      <c r="M16097" t="s">
        <v>20396</v>
      </c>
      <c r="N16097">
        <v>4</v>
      </c>
      <c r="P16097" t="s">
        <v>20366</v>
      </c>
      <c r="Q16097" t="s">
        <v>25205</v>
      </c>
      <c r="S16097" t="s">
        <v>20368</v>
      </c>
    </row>
    <row r="16098" spans="1:19" x14ac:dyDescent="0.2">
      <c r="A16098">
        <v>3479</v>
      </c>
      <c r="B16098" t="s">
        <v>25201</v>
      </c>
      <c r="C16098" t="s">
        <v>105</v>
      </c>
      <c r="D16098">
        <v>2.16</v>
      </c>
      <c r="E16098">
        <v>30</v>
      </c>
      <c r="F16098" t="s">
        <v>66</v>
      </c>
      <c r="G16098" t="s">
        <v>25202</v>
      </c>
      <c r="H16098" t="s">
        <v>36</v>
      </c>
      <c r="I16098" t="s">
        <v>25203</v>
      </c>
      <c r="J16098" t="s">
        <v>43</v>
      </c>
      <c r="K16098" s="4" t="e">
        <f>- Other values in D44  L33  and O23</f>
        <v>#NAME?</v>
      </c>
      <c r="L16098" t="s">
        <v>25204</v>
      </c>
      <c r="M16098" t="s">
        <v>20396</v>
      </c>
      <c r="N16098">
        <v>4</v>
      </c>
      <c r="P16098" t="s">
        <v>20366</v>
      </c>
      <c r="Q16098" t="s">
        <v>25205</v>
      </c>
      <c r="S16098" t="s">
        <v>20368</v>
      </c>
    </row>
    <row r="16099" spans="1:19" x14ac:dyDescent="0.2">
      <c r="A16099">
        <v>3479</v>
      </c>
      <c r="B16099" t="s">
        <v>25201</v>
      </c>
      <c r="C16099" t="s">
        <v>105</v>
      </c>
      <c r="D16099">
        <v>2.1720000000000002</v>
      </c>
      <c r="E16099">
        <v>35</v>
      </c>
      <c r="F16099" t="s">
        <v>66</v>
      </c>
      <c r="G16099" t="s">
        <v>25202</v>
      </c>
      <c r="H16099" t="s">
        <v>36</v>
      </c>
      <c r="I16099" t="s">
        <v>25203</v>
      </c>
      <c r="J16099" t="s">
        <v>43</v>
      </c>
      <c r="K16099" s="4" t="e">
        <f>- Other values in D44  L33  and O23</f>
        <v>#NAME?</v>
      </c>
      <c r="L16099" t="s">
        <v>25204</v>
      </c>
      <c r="M16099" t="s">
        <v>20396</v>
      </c>
      <c r="N16099">
        <v>4</v>
      </c>
      <c r="P16099" t="s">
        <v>20366</v>
      </c>
      <c r="Q16099" t="s">
        <v>25205</v>
      </c>
      <c r="S16099" t="s">
        <v>20368</v>
      </c>
    </row>
    <row r="16100" spans="1:19" x14ac:dyDescent="0.2">
      <c r="A16100">
        <v>3479</v>
      </c>
      <c r="B16100" t="s">
        <v>25201</v>
      </c>
      <c r="C16100" t="s">
        <v>105</v>
      </c>
      <c r="D16100">
        <v>2.1869999999999998</v>
      </c>
      <c r="E16100">
        <v>40</v>
      </c>
      <c r="F16100" t="s">
        <v>66</v>
      </c>
      <c r="G16100" t="s">
        <v>25202</v>
      </c>
      <c r="H16100" t="s">
        <v>36</v>
      </c>
      <c r="I16100" t="s">
        <v>25203</v>
      </c>
      <c r="J16100" t="s">
        <v>43</v>
      </c>
      <c r="K16100" s="4" t="e">
        <f>- Other values in D44  L33  and O23</f>
        <v>#NAME?</v>
      </c>
      <c r="L16100" t="s">
        <v>25204</v>
      </c>
      <c r="M16100" t="s">
        <v>20396</v>
      </c>
      <c r="N16100">
        <v>4</v>
      </c>
      <c r="P16100" t="s">
        <v>20366</v>
      </c>
      <c r="Q16100" t="s">
        <v>25205</v>
      </c>
      <c r="S16100" t="s">
        <v>20368</v>
      </c>
    </row>
    <row r="16101" spans="1:19" x14ac:dyDescent="0.2">
      <c r="A16101">
        <v>3479</v>
      </c>
      <c r="B16101" t="s">
        <v>25201</v>
      </c>
      <c r="C16101" t="s">
        <v>105</v>
      </c>
      <c r="D16101">
        <v>2.2069999999999999</v>
      </c>
      <c r="E16101">
        <v>45</v>
      </c>
      <c r="F16101" t="s">
        <v>66</v>
      </c>
      <c r="G16101" t="s">
        <v>25202</v>
      </c>
      <c r="H16101" t="s">
        <v>36</v>
      </c>
      <c r="I16101" t="s">
        <v>25203</v>
      </c>
      <c r="J16101" t="s">
        <v>43</v>
      </c>
      <c r="K16101" s="4" t="e">
        <f>- Other values in D44  L33  and O23</f>
        <v>#NAME?</v>
      </c>
      <c r="L16101" t="s">
        <v>25204</v>
      </c>
      <c r="M16101" t="s">
        <v>20396</v>
      </c>
      <c r="N16101">
        <v>4</v>
      </c>
      <c r="P16101" t="s">
        <v>20366</v>
      </c>
      <c r="Q16101" t="s">
        <v>25205</v>
      </c>
      <c r="S16101" t="s">
        <v>20368</v>
      </c>
    </row>
    <row r="16102" spans="1:19" x14ac:dyDescent="0.2">
      <c r="A16102">
        <v>3479</v>
      </c>
      <c r="B16102" t="s">
        <v>25201</v>
      </c>
      <c r="C16102" t="s">
        <v>20452</v>
      </c>
      <c r="D16102">
        <v>7.4009999999999998</v>
      </c>
      <c r="E16102">
        <v>5</v>
      </c>
      <c r="F16102" t="s">
        <v>66</v>
      </c>
      <c r="G16102" t="s">
        <v>25202</v>
      </c>
      <c r="H16102" t="s">
        <v>36</v>
      </c>
      <c r="I16102" t="s">
        <v>25203</v>
      </c>
      <c r="J16102" t="s">
        <v>43</v>
      </c>
      <c r="K16102" s="4" t="e">
        <f>- Other values in D44  L33  and O23</f>
        <v>#NAME?</v>
      </c>
      <c r="L16102" t="s">
        <v>25204</v>
      </c>
      <c r="M16102" t="s">
        <v>20396</v>
      </c>
      <c r="N16102">
        <v>4</v>
      </c>
      <c r="P16102" t="s">
        <v>20366</v>
      </c>
      <c r="Q16102" t="s">
        <v>25205</v>
      </c>
      <c r="S16102" t="s">
        <v>20368</v>
      </c>
    </row>
    <row r="16103" spans="1:19" x14ac:dyDescent="0.2">
      <c r="A16103">
        <v>3479</v>
      </c>
      <c r="B16103" t="s">
        <v>25201</v>
      </c>
      <c r="C16103" t="s">
        <v>20452</v>
      </c>
      <c r="D16103">
        <v>7.4</v>
      </c>
      <c r="E16103">
        <v>10</v>
      </c>
      <c r="F16103" t="s">
        <v>66</v>
      </c>
      <c r="G16103" t="s">
        <v>25202</v>
      </c>
      <c r="H16103" t="s">
        <v>36</v>
      </c>
      <c r="I16103" t="s">
        <v>25203</v>
      </c>
      <c r="J16103" t="s">
        <v>43</v>
      </c>
      <c r="K16103" s="4" t="e">
        <f>- Other values in D44  L33  and O23</f>
        <v>#NAME?</v>
      </c>
      <c r="L16103" t="s">
        <v>25204</v>
      </c>
      <c r="M16103" t="s">
        <v>20396</v>
      </c>
      <c r="N16103">
        <v>4</v>
      </c>
      <c r="P16103" t="s">
        <v>20366</v>
      </c>
      <c r="Q16103" t="s">
        <v>25205</v>
      </c>
      <c r="S16103" t="s">
        <v>20368</v>
      </c>
    </row>
    <row r="16104" spans="1:19" x14ac:dyDescent="0.2">
      <c r="A16104">
        <v>3479</v>
      </c>
      <c r="B16104" t="s">
        <v>25201</v>
      </c>
      <c r="C16104" t="s">
        <v>20452</v>
      </c>
      <c r="D16104">
        <v>7.4009999999999998</v>
      </c>
      <c r="E16104">
        <v>15</v>
      </c>
      <c r="F16104" t="s">
        <v>66</v>
      </c>
      <c r="G16104" t="s">
        <v>25202</v>
      </c>
      <c r="H16104" t="s">
        <v>36</v>
      </c>
      <c r="I16104" t="s">
        <v>25203</v>
      </c>
      <c r="J16104" t="s">
        <v>43</v>
      </c>
      <c r="K16104" s="4" t="e">
        <f>- Other values in D44  L33  and O23</f>
        <v>#NAME?</v>
      </c>
      <c r="L16104" t="s">
        <v>25204</v>
      </c>
      <c r="M16104" t="s">
        <v>20396</v>
      </c>
      <c r="N16104">
        <v>4</v>
      </c>
      <c r="P16104" t="s">
        <v>20366</v>
      </c>
      <c r="Q16104" t="s">
        <v>25205</v>
      </c>
      <c r="S16104" t="s">
        <v>20368</v>
      </c>
    </row>
    <row r="16105" spans="1:19" x14ac:dyDescent="0.2">
      <c r="A16105">
        <v>3479</v>
      </c>
      <c r="B16105" t="s">
        <v>25201</v>
      </c>
      <c r="C16105" t="s">
        <v>20452</v>
      </c>
      <c r="D16105">
        <v>7.4080000000000004</v>
      </c>
      <c r="E16105">
        <v>20</v>
      </c>
      <c r="F16105" t="s">
        <v>66</v>
      </c>
      <c r="G16105" t="s">
        <v>25202</v>
      </c>
      <c r="H16105" t="s">
        <v>36</v>
      </c>
      <c r="I16105" t="s">
        <v>25203</v>
      </c>
      <c r="J16105" t="s">
        <v>43</v>
      </c>
      <c r="K16105" s="4" t="e">
        <f>- Other values in D44  L33  and O23</f>
        <v>#NAME?</v>
      </c>
      <c r="L16105" t="s">
        <v>25204</v>
      </c>
      <c r="M16105" t="s">
        <v>20396</v>
      </c>
      <c r="N16105">
        <v>4</v>
      </c>
      <c r="P16105" t="s">
        <v>20366</v>
      </c>
      <c r="Q16105" t="s">
        <v>25205</v>
      </c>
      <c r="S16105" t="s">
        <v>20368</v>
      </c>
    </row>
    <row r="16106" spans="1:19" x14ac:dyDescent="0.2">
      <c r="A16106">
        <v>3479</v>
      </c>
      <c r="B16106" t="s">
        <v>25201</v>
      </c>
      <c r="C16106" t="s">
        <v>20452</v>
      </c>
      <c r="D16106">
        <v>7.4279999999999999</v>
      </c>
      <c r="E16106">
        <v>30</v>
      </c>
      <c r="F16106" t="s">
        <v>66</v>
      </c>
      <c r="G16106" t="s">
        <v>25202</v>
      </c>
      <c r="H16106" t="s">
        <v>36</v>
      </c>
      <c r="I16106" t="s">
        <v>25203</v>
      </c>
      <c r="J16106" t="s">
        <v>43</v>
      </c>
      <c r="K16106" s="4" t="e">
        <f>- Other values in D44  L33  and O23</f>
        <v>#NAME?</v>
      </c>
      <c r="L16106" t="s">
        <v>25204</v>
      </c>
      <c r="M16106" t="s">
        <v>20396</v>
      </c>
      <c r="N16106">
        <v>4</v>
      </c>
      <c r="P16106" t="s">
        <v>20366</v>
      </c>
      <c r="Q16106" t="s">
        <v>25205</v>
      </c>
      <c r="S16106" t="s">
        <v>20368</v>
      </c>
    </row>
    <row r="16107" spans="1:19" x14ac:dyDescent="0.2">
      <c r="A16107">
        <v>3479</v>
      </c>
      <c r="B16107" t="s">
        <v>25201</v>
      </c>
      <c r="C16107" t="s">
        <v>20452</v>
      </c>
      <c r="D16107">
        <v>7.4409999999999998</v>
      </c>
      <c r="E16107">
        <v>35</v>
      </c>
      <c r="F16107" t="s">
        <v>66</v>
      </c>
      <c r="G16107" t="s">
        <v>25202</v>
      </c>
      <c r="H16107" t="s">
        <v>36</v>
      </c>
      <c r="I16107" t="s">
        <v>25203</v>
      </c>
      <c r="J16107" t="s">
        <v>43</v>
      </c>
      <c r="K16107" s="4" t="e">
        <f>- Other values in D44  L33  and O23</f>
        <v>#NAME?</v>
      </c>
      <c r="L16107" t="s">
        <v>25204</v>
      </c>
      <c r="M16107" t="s">
        <v>20396</v>
      </c>
      <c r="N16107">
        <v>4</v>
      </c>
      <c r="P16107" t="s">
        <v>20366</v>
      </c>
      <c r="Q16107" t="s">
        <v>25205</v>
      </c>
      <c r="S16107" t="s">
        <v>20368</v>
      </c>
    </row>
    <row r="16108" spans="1:19" x14ac:dyDescent="0.2">
      <c r="A16108">
        <v>3479</v>
      </c>
      <c r="B16108" t="s">
        <v>25201</v>
      </c>
      <c r="C16108" t="s">
        <v>20452</v>
      </c>
      <c r="D16108">
        <v>7.4580000000000002</v>
      </c>
      <c r="E16108">
        <v>40</v>
      </c>
      <c r="F16108" t="s">
        <v>66</v>
      </c>
      <c r="G16108" t="s">
        <v>25202</v>
      </c>
      <c r="H16108" t="s">
        <v>36</v>
      </c>
      <c r="I16108" t="s">
        <v>25203</v>
      </c>
      <c r="J16108" t="s">
        <v>43</v>
      </c>
      <c r="K16108" s="4" t="e">
        <f>- Other values in D44  L33  and O23</f>
        <v>#NAME?</v>
      </c>
      <c r="L16108" t="s">
        <v>25204</v>
      </c>
      <c r="M16108" t="s">
        <v>20396</v>
      </c>
      <c r="N16108">
        <v>4</v>
      </c>
      <c r="P16108" t="s">
        <v>20366</v>
      </c>
      <c r="Q16108" t="s">
        <v>25205</v>
      </c>
      <c r="S16108" t="s">
        <v>20368</v>
      </c>
    </row>
    <row r="16109" spans="1:19" x14ac:dyDescent="0.2">
      <c r="A16109">
        <v>3479</v>
      </c>
      <c r="B16109" t="s">
        <v>25201</v>
      </c>
      <c r="C16109" t="s">
        <v>20452</v>
      </c>
      <c r="D16109">
        <v>7.4720000000000004</v>
      </c>
      <c r="E16109">
        <v>45</v>
      </c>
      <c r="F16109" t="s">
        <v>66</v>
      </c>
      <c r="G16109" t="s">
        <v>25202</v>
      </c>
      <c r="H16109" t="s">
        <v>36</v>
      </c>
      <c r="I16109" t="s">
        <v>25203</v>
      </c>
      <c r="J16109" t="s">
        <v>43</v>
      </c>
      <c r="K16109" s="4" t="e">
        <f>- Other values in D44  L33  and O23</f>
        <v>#NAME?</v>
      </c>
      <c r="L16109" t="s">
        <v>25204</v>
      </c>
      <c r="M16109" t="s">
        <v>20396</v>
      </c>
      <c r="N16109">
        <v>4</v>
      </c>
      <c r="P16109" t="s">
        <v>20366</v>
      </c>
      <c r="Q16109" t="s">
        <v>25205</v>
      </c>
      <c r="S16109" t="s">
        <v>20368</v>
      </c>
    </row>
    <row r="16110" spans="1:19" hidden="1" x14ac:dyDescent="0.2">
      <c r="A16110">
        <v>3480</v>
      </c>
      <c r="B16110" t="s">
        <v>25208</v>
      </c>
      <c r="C16110" t="s">
        <v>105</v>
      </c>
      <c r="D16110">
        <v>3.49</v>
      </c>
      <c r="E16110">
        <v>25</v>
      </c>
      <c r="F16110" t="s">
        <v>25209</v>
      </c>
      <c r="G16110" t="s">
        <v>55</v>
      </c>
      <c r="H16110" t="s">
        <v>23</v>
      </c>
      <c r="I16110" t="s">
        <v>7650</v>
      </c>
      <c r="K16110"/>
      <c r="L16110" t="s">
        <v>25210</v>
      </c>
      <c r="M16110" t="s">
        <v>26</v>
      </c>
      <c r="N16110">
        <v>2</v>
      </c>
      <c r="P16110" t="s">
        <v>20366</v>
      </c>
      <c r="Q16110" t="s">
        <v>25211</v>
      </c>
      <c r="S16110" t="s">
        <v>20368</v>
      </c>
    </row>
    <row r="16111" spans="1:19" hidden="1" x14ac:dyDescent="0.2">
      <c r="A16111">
        <v>3480</v>
      </c>
      <c r="B16111" t="s">
        <v>25208</v>
      </c>
      <c r="C16111" t="s">
        <v>105</v>
      </c>
      <c r="D16111">
        <v>3.55</v>
      </c>
      <c r="E16111">
        <v>37</v>
      </c>
      <c r="F16111" t="s">
        <v>25209</v>
      </c>
      <c r="G16111" t="s">
        <v>55</v>
      </c>
      <c r="H16111" t="s">
        <v>23</v>
      </c>
      <c r="I16111" t="s">
        <v>7650</v>
      </c>
      <c r="K16111"/>
      <c r="L16111" t="s">
        <v>25210</v>
      </c>
      <c r="M16111" t="s">
        <v>26</v>
      </c>
      <c r="N16111">
        <v>2</v>
      </c>
      <c r="P16111" t="s">
        <v>20366</v>
      </c>
      <c r="Q16111" t="s">
        <v>25211</v>
      </c>
      <c r="S16111" t="s">
        <v>20368</v>
      </c>
    </row>
    <row r="16112" spans="1:19" hidden="1" x14ac:dyDescent="0.2">
      <c r="A16112">
        <v>3481</v>
      </c>
      <c r="B16112" t="s">
        <v>25212</v>
      </c>
      <c r="C16112" t="s">
        <v>105</v>
      </c>
      <c r="D16112">
        <v>4.3899999999999997</v>
      </c>
      <c r="E16112">
        <v>25</v>
      </c>
      <c r="F16112" t="s">
        <v>4558</v>
      </c>
      <c r="G16112" t="s">
        <v>55</v>
      </c>
      <c r="H16112" t="s">
        <v>46</v>
      </c>
      <c r="I16112" t="s">
        <v>25213</v>
      </c>
      <c r="K16112"/>
      <c r="L16112" t="s">
        <v>25214</v>
      </c>
      <c r="M16112" t="s">
        <v>26</v>
      </c>
      <c r="N16112">
        <v>2</v>
      </c>
      <c r="O16112" t="s">
        <v>25215</v>
      </c>
      <c r="P16112" t="s">
        <v>20366</v>
      </c>
      <c r="Q16112" t="s">
        <v>25216</v>
      </c>
      <c r="S16112" t="s">
        <v>20368</v>
      </c>
    </row>
    <row r="16113" spans="1:19" hidden="1" x14ac:dyDescent="0.2">
      <c r="A16113">
        <v>3481</v>
      </c>
      <c r="B16113" t="s">
        <v>25212</v>
      </c>
      <c r="C16113" t="s">
        <v>105</v>
      </c>
      <c r="D16113">
        <v>4.25</v>
      </c>
      <c r="E16113" t="s">
        <v>414</v>
      </c>
      <c r="F16113" t="s">
        <v>25217</v>
      </c>
      <c r="G16113" t="s">
        <v>55</v>
      </c>
      <c r="H16113" t="s">
        <v>46</v>
      </c>
      <c r="I16113" t="s">
        <v>25213</v>
      </c>
      <c r="K16113"/>
      <c r="L16113" t="s">
        <v>25214</v>
      </c>
      <c r="M16113" t="s">
        <v>26</v>
      </c>
      <c r="N16113">
        <v>2</v>
      </c>
      <c r="O16113" t="s">
        <v>25215</v>
      </c>
      <c r="P16113" t="s">
        <v>20366</v>
      </c>
      <c r="Q16113" t="s">
        <v>25216</v>
      </c>
      <c r="S16113" t="s">
        <v>20368</v>
      </c>
    </row>
    <row r="16114" spans="1:19" hidden="1" x14ac:dyDescent="0.2">
      <c r="A16114">
        <v>3482</v>
      </c>
      <c r="B16114" t="s">
        <v>25218</v>
      </c>
      <c r="C16114" t="s">
        <v>105</v>
      </c>
      <c r="D16114">
        <v>3.32</v>
      </c>
      <c r="E16114" t="s">
        <v>2267</v>
      </c>
      <c r="F16114" t="s">
        <v>21824</v>
      </c>
      <c r="G16114" t="s">
        <v>55</v>
      </c>
      <c r="H16114" t="s">
        <v>23</v>
      </c>
      <c r="I16114" t="s">
        <v>21825</v>
      </c>
      <c r="K16114"/>
      <c r="L16114" t="s">
        <v>25219</v>
      </c>
      <c r="M16114" t="s">
        <v>26</v>
      </c>
      <c r="N16114">
        <v>2</v>
      </c>
      <c r="P16114" t="s">
        <v>20366</v>
      </c>
      <c r="Q16114" t="s">
        <v>25220</v>
      </c>
      <c r="S16114" t="s">
        <v>20368</v>
      </c>
    </row>
    <row r="16115" spans="1:19" hidden="1" x14ac:dyDescent="0.2">
      <c r="A16115">
        <v>3483</v>
      </c>
      <c r="B16115" t="s">
        <v>25221</v>
      </c>
      <c r="C16115" t="s">
        <v>105</v>
      </c>
      <c r="D16115">
        <v>2.59</v>
      </c>
      <c r="I16115" t="s">
        <v>10041</v>
      </c>
      <c r="K16115"/>
      <c r="L16115" t="s">
        <v>25222</v>
      </c>
      <c r="M16115" t="s">
        <v>26</v>
      </c>
      <c r="N16115">
        <v>2</v>
      </c>
      <c r="P16115" t="s">
        <v>20366</v>
      </c>
      <c r="Q16115" t="s">
        <v>25223</v>
      </c>
      <c r="S16115" t="s">
        <v>20368</v>
      </c>
    </row>
    <row r="16116" spans="1:19" hidden="1" x14ac:dyDescent="0.2">
      <c r="A16116">
        <v>3483</v>
      </c>
      <c r="B16116" t="s">
        <v>25221</v>
      </c>
      <c r="C16116" t="s">
        <v>20452</v>
      </c>
      <c r="D16116">
        <v>4.75</v>
      </c>
      <c r="I16116" t="s">
        <v>10041</v>
      </c>
      <c r="K16116"/>
      <c r="L16116" t="s">
        <v>25222</v>
      </c>
      <c r="M16116" t="s">
        <v>26</v>
      </c>
      <c r="N16116">
        <v>2</v>
      </c>
      <c r="P16116" t="s">
        <v>20366</v>
      </c>
      <c r="Q16116" t="s">
        <v>25223</v>
      </c>
      <c r="S16116" t="s">
        <v>20368</v>
      </c>
    </row>
    <row r="16117" spans="1:19" hidden="1" x14ac:dyDescent="0.2">
      <c r="A16117">
        <v>3485</v>
      </c>
      <c r="B16117" t="s">
        <v>25224</v>
      </c>
      <c r="C16117" t="s">
        <v>105</v>
      </c>
      <c r="D16117">
        <v>4.7939999999999996</v>
      </c>
      <c r="E16117">
        <v>10</v>
      </c>
      <c r="G16117" t="s">
        <v>55</v>
      </c>
      <c r="H16117" t="s">
        <v>46</v>
      </c>
      <c r="I16117" t="s">
        <v>8703</v>
      </c>
      <c r="K16117"/>
      <c r="L16117" t="s">
        <v>25225</v>
      </c>
      <c r="M16117" t="s">
        <v>20396</v>
      </c>
      <c r="N16117">
        <v>4</v>
      </c>
      <c r="P16117" t="s">
        <v>20366</v>
      </c>
      <c r="Q16117" t="s">
        <v>25226</v>
      </c>
      <c r="S16117" t="s">
        <v>20368</v>
      </c>
    </row>
    <row r="16118" spans="1:19" hidden="1" x14ac:dyDescent="0.2">
      <c r="A16118">
        <v>3485</v>
      </c>
      <c r="B16118" t="s">
        <v>25224</v>
      </c>
      <c r="C16118" t="s">
        <v>105</v>
      </c>
      <c r="D16118">
        <v>4.88</v>
      </c>
      <c r="E16118">
        <v>40</v>
      </c>
      <c r="G16118" t="s">
        <v>55</v>
      </c>
      <c r="H16118" t="s">
        <v>46</v>
      </c>
      <c r="I16118" t="s">
        <v>8703</v>
      </c>
      <c r="K16118"/>
      <c r="L16118" t="s">
        <v>25225</v>
      </c>
      <c r="M16118" t="s">
        <v>20396</v>
      </c>
      <c r="N16118">
        <v>4</v>
      </c>
      <c r="P16118" t="s">
        <v>20366</v>
      </c>
      <c r="Q16118" t="s">
        <v>25226</v>
      </c>
      <c r="S16118" t="s">
        <v>20368</v>
      </c>
    </row>
    <row r="16119" spans="1:19" hidden="1" x14ac:dyDescent="0.2">
      <c r="A16119">
        <v>3485</v>
      </c>
      <c r="B16119" t="s">
        <v>25224</v>
      </c>
      <c r="C16119" t="s">
        <v>105</v>
      </c>
      <c r="D16119">
        <v>4.8</v>
      </c>
      <c r="E16119">
        <v>25</v>
      </c>
      <c r="G16119" t="s">
        <v>55</v>
      </c>
      <c r="H16119" t="s">
        <v>23</v>
      </c>
      <c r="I16119" t="s">
        <v>1884</v>
      </c>
      <c r="K16119"/>
      <c r="L16119" t="s">
        <v>25225</v>
      </c>
      <c r="M16119" t="s">
        <v>20396</v>
      </c>
      <c r="N16119">
        <v>4</v>
      </c>
      <c r="P16119" t="s">
        <v>20366</v>
      </c>
      <c r="Q16119" t="s">
        <v>25226</v>
      </c>
      <c r="S16119" t="s">
        <v>20368</v>
      </c>
    </row>
    <row r="16120" spans="1:19" hidden="1" x14ac:dyDescent="0.2">
      <c r="A16120">
        <v>3486</v>
      </c>
      <c r="B16120" t="s">
        <v>25227</v>
      </c>
      <c r="C16120" t="s">
        <v>105</v>
      </c>
      <c r="D16120">
        <v>5.04</v>
      </c>
      <c r="E16120" t="s">
        <v>363</v>
      </c>
      <c r="F16120" t="s">
        <v>25228</v>
      </c>
      <c r="G16120" t="s">
        <v>55</v>
      </c>
      <c r="H16120" t="s">
        <v>23</v>
      </c>
      <c r="I16120" t="s">
        <v>895</v>
      </c>
      <c r="K16120"/>
      <c r="L16120" t="s">
        <v>25229</v>
      </c>
      <c r="M16120" t="s">
        <v>20396</v>
      </c>
      <c r="N16120">
        <v>4</v>
      </c>
      <c r="P16120" t="s">
        <v>20366</v>
      </c>
      <c r="Q16120" t="s">
        <v>25230</v>
      </c>
      <c r="S16120" t="s">
        <v>20368</v>
      </c>
    </row>
    <row r="16121" spans="1:19" hidden="1" x14ac:dyDescent="0.2">
      <c r="A16121">
        <v>3487</v>
      </c>
      <c r="B16121" t="s">
        <v>25231</v>
      </c>
      <c r="C16121" t="s">
        <v>105</v>
      </c>
      <c r="D16121">
        <v>5.0209999999999999</v>
      </c>
      <c r="E16121">
        <v>10</v>
      </c>
      <c r="G16121" t="s">
        <v>55</v>
      </c>
      <c r="H16121" t="s">
        <v>46</v>
      </c>
      <c r="I16121" t="s">
        <v>8703</v>
      </c>
      <c r="K16121"/>
      <c r="L16121" t="s">
        <v>25232</v>
      </c>
      <c r="M16121" t="s">
        <v>20396</v>
      </c>
      <c r="N16121">
        <v>4</v>
      </c>
      <c r="P16121" t="s">
        <v>20366</v>
      </c>
      <c r="Q16121" t="s">
        <v>25233</v>
      </c>
      <c r="S16121" t="s">
        <v>20368</v>
      </c>
    </row>
    <row r="16122" spans="1:19" hidden="1" x14ac:dyDescent="0.2">
      <c r="A16122">
        <v>3487</v>
      </c>
      <c r="B16122" t="s">
        <v>25231</v>
      </c>
      <c r="C16122" t="s">
        <v>105</v>
      </c>
      <c r="D16122">
        <v>4.9690000000000003</v>
      </c>
      <c r="E16122">
        <v>25</v>
      </c>
      <c r="G16122" t="s">
        <v>55</v>
      </c>
      <c r="H16122" t="s">
        <v>46</v>
      </c>
      <c r="I16122" t="s">
        <v>8703</v>
      </c>
      <c r="K16122"/>
      <c r="L16122" t="s">
        <v>25232</v>
      </c>
      <c r="M16122" t="s">
        <v>20396</v>
      </c>
      <c r="N16122">
        <v>4</v>
      </c>
      <c r="P16122" t="s">
        <v>20366</v>
      </c>
      <c r="Q16122" t="s">
        <v>25233</v>
      </c>
      <c r="S16122" t="s">
        <v>20368</v>
      </c>
    </row>
    <row r="16123" spans="1:19" hidden="1" x14ac:dyDescent="0.2">
      <c r="A16123">
        <v>3487</v>
      </c>
      <c r="B16123" t="s">
        <v>25231</v>
      </c>
      <c r="C16123" t="s">
        <v>105</v>
      </c>
      <c r="D16123">
        <v>5.0880000000000001</v>
      </c>
      <c r="E16123">
        <v>40</v>
      </c>
      <c r="G16123" t="s">
        <v>55</v>
      </c>
      <c r="H16123" t="s">
        <v>46</v>
      </c>
      <c r="I16123" t="s">
        <v>8703</v>
      </c>
      <c r="K16123"/>
      <c r="L16123" t="s">
        <v>25232</v>
      </c>
      <c r="M16123" t="s">
        <v>20396</v>
      </c>
      <c r="N16123">
        <v>4</v>
      </c>
      <c r="P16123" t="s">
        <v>20366</v>
      </c>
      <c r="Q16123" t="s">
        <v>25233</v>
      </c>
      <c r="S16123" t="s">
        <v>20368</v>
      </c>
    </row>
    <row r="16124" spans="1:19" hidden="1" x14ac:dyDescent="0.2">
      <c r="A16124">
        <v>3488</v>
      </c>
      <c r="B16124" t="s">
        <v>25234</v>
      </c>
      <c r="C16124" t="s">
        <v>105</v>
      </c>
      <c r="D16124">
        <v>1.75</v>
      </c>
      <c r="E16124">
        <v>25</v>
      </c>
      <c r="F16124" t="s">
        <v>62</v>
      </c>
      <c r="G16124" t="s">
        <v>55</v>
      </c>
      <c r="H16124" t="s">
        <v>46</v>
      </c>
      <c r="I16124" t="s">
        <v>25235</v>
      </c>
      <c r="K16124"/>
      <c r="L16124" t="s">
        <v>25236</v>
      </c>
      <c r="M16124" t="s">
        <v>20396</v>
      </c>
      <c r="N16124">
        <v>4</v>
      </c>
      <c r="P16124" t="s">
        <v>20366</v>
      </c>
      <c r="Q16124" t="s">
        <v>25237</v>
      </c>
      <c r="S16124" t="s">
        <v>20368</v>
      </c>
    </row>
    <row r="16125" spans="1:19" hidden="1" x14ac:dyDescent="0.2">
      <c r="A16125">
        <v>3489</v>
      </c>
      <c r="B16125" t="s">
        <v>25238</v>
      </c>
      <c r="C16125" t="s">
        <v>105</v>
      </c>
      <c r="D16125">
        <v>1.87</v>
      </c>
      <c r="E16125">
        <v>25</v>
      </c>
      <c r="F16125" t="s">
        <v>25239</v>
      </c>
      <c r="I16125" t="s">
        <v>25235</v>
      </c>
      <c r="K16125"/>
      <c r="L16125" t="s">
        <v>25240</v>
      </c>
      <c r="M16125" t="s">
        <v>20396</v>
      </c>
      <c r="N16125">
        <v>4</v>
      </c>
      <c r="P16125" t="s">
        <v>20366</v>
      </c>
      <c r="Q16125" t="s">
        <v>25241</v>
      </c>
      <c r="S16125" t="s">
        <v>20368</v>
      </c>
    </row>
    <row r="16126" spans="1:19" hidden="1" x14ac:dyDescent="0.2">
      <c r="A16126">
        <v>3490</v>
      </c>
      <c r="B16126" t="s">
        <v>25242</v>
      </c>
      <c r="C16126" t="s">
        <v>105</v>
      </c>
      <c r="D16126">
        <v>2.27</v>
      </c>
      <c r="E16126">
        <v>25</v>
      </c>
      <c r="F16126" t="s">
        <v>62</v>
      </c>
      <c r="G16126" t="s">
        <v>55</v>
      </c>
      <c r="H16126" t="s">
        <v>46</v>
      </c>
      <c r="I16126" t="s">
        <v>25235</v>
      </c>
      <c r="K16126"/>
      <c r="L16126" t="s">
        <v>25243</v>
      </c>
      <c r="M16126" t="s">
        <v>20396</v>
      </c>
      <c r="N16126">
        <v>4</v>
      </c>
      <c r="P16126" t="s">
        <v>20366</v>
      </c>
      <c r="Q16126" t="s">
        <v>25244</v>
      </c>
      <c r="S16126" t="s">
        <v>20368</v>
      </c>
    </row>
    <row r="16127" spans="1:19" hidden="1" x14ac:dyDescent="0.2">
      <c r="A16127">
        <v>3490</v>
      </c>
      <c r="B16127" t="s">
        <v>25242</v>
      </c>
      <c r="C16127" t="s">
        <v>20452</v>
      </c>
      <c r="D16127">
        <v>5.17</v>
      </c>
      <c r="E16127">
        <v>25</v>
      </c>
      <c r="F16127" t="s">
        <v>62</v>
      </c>
      <c r="G16127" t="s">
        <v>55</v>
      </c>
      <c r="H16127" t="s">
        <v>46</v>
      </c>
      <c r="I16127" t="s">
        <v>25235</v>
      </c>
      <c r="K16127"/>
      <c r="L16127" t="s">
        <v>25243</v>
      </c>
      <c r="M16127" t="s">
        <v>20396</v>
      </c>
      <c r="N16127">
        <v>4</v>
      </c>
      <c r="P16127" t="s">
        <v>20366</v>
      </c>
      <c r="Q16127" t="s">
        <v>25244</v>
      </c>
      <c r="S16127" t="s">
        <v>20368</v>
      </c>
    </row>
    <row r="16128" spans="1:19" hidden="1" x14ac:dyDescent="0.2">
      <c r="A16128">
        <v>3491</v>
      </c>
      <c r="B16128" t="s">
        <v>25245</v>
      </c>
      <c r="C16128" t="s">
        <v>105</v>
      </c>
      <c r="D16128">
        <v>4.2699999999999996</v>
      </c>
      <c r="E16128">
        <v>25</v>
      </c>
      <c r="G16128" t="s">
        <v>55</v>
      </c>
      <c r="H16128" t="s">
        <v>23</v>
      </c>
      <c r="I16128" t="s">
        <v>25246</v>
      </c>
      <c r="K16128"/>
      <c r="L16128" t="s">
        <v>25247</v>
      </c>
      <c r="M16128" t="s">
        <v>20396</v>
      </c>
      <c r="N16128">
        <v>4</v>
      </c>
      <c r="P16128" t="s">
        <v>20366</v>
      </c>
      <c r="Q16128" t="s">
        <v>25248</v>
      </c>
      <c r="S16128" t="s">
        <v>20368</v>
      </c>
    </row>
    <row r="16129" spans="1:19" hidden="1" x14ac:dyDescent="0.2">
      <c r="A16129">
        <v>3492</v>
      </c>
      <c r="B16129" t="s">
        <v>25249</v>
      </c>
      <c r="C16129" t="s">
        <v>21191</v>
      </c>
      <c r="D16129">
        <v>2.17</v>
      </c>
      <c r="F16129" s="1" t="s">
        <v>25250</v>
      </c>
      <c r="H16129" t="s">
        <v>23</v>
      </c>
      <c r="I16129" t="s">
        <v>25235</v>
      </c>
      <c r="K16129"/>
      <c r="L16129" t="s">
        <v>25251</v>
      </c>
      <c r="M16129" t="s">
        <v>20396</v>
      </c>
      <c r="N16129">
        <v>4</v>
      </c>
      <c r="P16129" t="s">
        <v>20366</v>
      </c>
      <c r="Q16129" t="s">
        <v>25252</v>
      </c>
      <c r="S16129" t="s">
        <v>20368</v>
      </c>
    </row>
    <row r="16130" spans="1:19" hidden="1" x14ac:dyDescent="0.2">
      <c r="A16130">
        <v>3493</v>
      </c>
      <c r="B16130" t="s">
        <v>25253</v>
      </c>
      <c r="C16130" t="s">
        <v>105</v>
      </c>
      <c r="D16130">
        <v>-3.5</v>
      </c>
      <c r="E16130">
        <v>20</v>
      </c>
      <c r="F16130" t="s">
        <v>25254</v>
      </c>
      <c r="G16130" t="s">
        <v>75</v>
      </c>
      <c r="H16130" t="s">
        <v>23</v>
      </c>
      <c r="I16130" t="s">
        <v>23468</v>
      </c>
      <c r="K16130"/>
      <c r="L16130" t="s">
        <v>25255</v>
      </c>
      <c r="M16130" t="s">
        <v>26</v>
      </c>
      <c r="N16130">
        <v>2</v>
      </c>
      <c r="P16130" t="s">
        <v>20366</v>
      </c>
      <c r="Q16130" t="s">
        <v>25256</v>
      </c>
      <c r="S16130" t="s">
        <v>20368</v>
      </c>
    </row>
    <row r="16131" spans="1:19" hidden="1" x14ac:dyDescent="0.2">
      <c r="A16131">
        <v>3494</v>
      </c>
      <c r="B16131" t="s">
        <v>25257</v>
      </c>
      <c r="C16131" t="s">
        <v>105</v>
      </c>
      <c r="D16131">
        <v>4.25</v>
      </c>
      <c r="E16131">
        <v>25</v>
      </c>
      <c r="F16131" t="s">
        <v>25258</v>
      </c>
      <c r="G16131" t="s">
        <v>55</v>
      </c>
      <c r="H16131" t="s">
        <v>46</v>
      </c>
      <c r="I16131" t="s">
        <v>19005</v>
      </c>
      <c r="K16131"/>
      <c r="L16131" t="s">
        <v>25259</v>
      </c>
      <c r="M16131" t="s">
        <v>20396</v>
      </c>
      <c r="N16131">
        <v>4</v>
      </c>
      <c r="P16131" t="s">
        <v>20366</v>
      </c>
      <c r="Q16131" t="s">
        <v>25260</v>
      </c>
      <c r="S16131" t="s">
        <v>20368</v>
      </c>
    </row>
    <row r="16132" spans="1:19" hidden="1" x14ac:dyDescent="0.2">
      <c r="A16132">
        <v>3495</v>
      </c>
      <c r="B16132" t="s">
        <v>25261</v>
      </c>
      <c r="C16132" t="s">
        <v>105</v>
      </c>
      <c r="D16132">
        <v>2.67</v>
      </c>
      <c r="E16132">
        <v>22</v>
      </c>
      <c r="F16132" t="s">
        <v>1546</v>
      </c>
      <c r="G16132" t="s">
        <v>55</v>
      </c>
      <c r="H16132" t="s">
        <v>46</v>
      </c>
      <c r="I16132" t="s">
        <v>8633</v>
      </c>
      <c r="K16132"/>
      <c r="L16132" t="s">
        <v>25262</v>
      </c>
      <c r="M16132" t="s">
        <v>20396</v>
      </c>
      <c r="N16132">
        <v>4</v>
      </c>
      <c r="P16132" t="s">
        <v>20366</v>
      </c>
      <c r="Q16132" t="s">
        <v>25263</v>
      </c>
      <c r="S16132" t="s">
        <v>20368</v>
      </c>
    </row>
    <row r="16133" spans="1:19" x14ac:dyDescent="0.2">
      <c r="A16133">
        <v>3496</v>
      </c>
      <c r="B16133" t="s">
        <v>25264</v>
      </c>
      <c r="C16133" t="s">
        <v>105</v>
      </c>
      <c r="D16133">
        <v>2.68</v>
      </c>
      <c r="E16133">
        <v>25</v>
      </c>
      <c r="F16133" t="s">
        <v>25265</v>
      </c>
      <c r="G16133" t="s">
        <v>24939</v>
      </c>
      <c r="H16133" t="s">
        <v>36</v>
      </c>
      <c r="I16133" t="s">
        <v>24940</v>
      </c>
      <c r="L16133" t="s">
        <v>25266</v>
      </c>
      <c r="M16133" t="s">
        <v>20396</v>
      </c>
      <c r="N16133">
        <v>4</v>
      </c>
      <c r="P16133" t="s">
        <v>20366</v>
      </c>
      <c r="Q16133" t="s">
        <v>25267</v>
      </c>
      <c r="S16133" t="s">
        <v>20368</v>
      </c>
    </row>
    <row r="16134" spans="1:19" hidden="1" x14ac:dyDescent="0.2">
      <c r="A16134">
        <v>3496</v>
      </c>
      <c r="B16134" t="s">
        <v>25264</v>
      </c>
      <c r="C16134" t="s">
        <v>105</v>
      </c>
      <c r="D16134">
        <v>2.75</v>
      </c>
      <c r="E16134">
        <v>25</v>
      </c>
      <c r="F16134" t="s">
        <v>21925</v>
      </c>
      <c r="G16134" t="s">
        <v>31</v>
      </c>
      <c r="H16134" t="s">
        <v>46</v>
      </c>
      <c r="I16134" t="s">
        <v>10447</v>
      </c>
      <c r="K16134"/>
      <c r="L16134" t="s">
        <v>25266</v>
      </c>
      <c r="M16134" t="s">
        <v>20396</v>
      </c>
      <c r="N16134">
        <v>4</v>
      </c>
      <c r="P16134" t="s">
        <v>20366</v>
      </c>
      <c r="Q16134" t="s">
        <v>25267</v>
      </c>
      <c r="S16134" t="s">
        <v>20368</v>
      </c>
    </row>
    <row r="16135" spans="1:19" hidden="1" x14ac:dyDescent="0.2">
      <c r="A16135">
        <v>3496</v>
      </c>
      <c r="B16135" t="s">
        <v>25264</v>
      </c>
      <c r="C16135" t="s">
        <v>105</v>
      </c>
      <c r="D16135">
        <v>2.76</v>
      </c>
      <c r="E16135">
        <v>25</v>
      </c>
      <c r="F16135" t="s">
        <v>79</v>
      </c>
      <c r="G16135" t="s">
        <v>55</v>
      </c>
      <c r="H16135" t="s">
        <v>46</v>
      </c>
      <c r="I16135" t="s">
        <v>10447</v>
      </c>
      <c r="K16135"/>
      <c r="L16135" t="s">
        <v>25266</v>
      </c>
      <c r="M16135" t="s">
        <v>20396</v>
      </c>
      <c r="N16135">
        <v>4</v>
      </c>
      <c r="P16135" t="s">
        <v>20366</v>
      </c>
      <c r="Q16135" t="s">
        <v>25267</v>
      </c>
      <c r="S16135" t="s">
        <v>20368</v>
      </c>
    </row>
    <row r="16136" spans="1:19" x14ac:dyDescent="0.2">
      <c r="A16136">
        <v>3497</v>
      </c>
      <c r="B16136" t="s">
        <v>25268</v>
      </c>
      <c r="C16136" t="s">
        <v>105</v>
      </c>
      <c r="D16136">
        <v>2.4660000000000002</v>
      </c>
      <c r="E16136">
        <v>25</v>
      </c>
      <c r="F16136" t="s">
        <v>25269</v>
      </c>
      <c r="G16136" t="s">
        <v>24939</v>
      </c>
      <c r="H16136" t="s">
        <v>36</v>
      </c>
      <c r="I16136" t="s">
        <v>24940</v>
      </c>
      <c r="L16136" t="s">
        <v>25270</v>
      </c>
      <c r="M16136" t="s">
        <v>20396</v>
      </c>
      <c r="N16136">
        <v>4</v>
      </c>
      <c r="P16136" t="s">
        <v>20366</v>
      </c>
      <c r="Q16136" t="s">
        <v>25271</v>
      </c>
      <c r="S16136" t="s">
        <v>20368</v>
      </c>
    </row>
    <row r="16137" spans="1:19" x14ac:dyDescent="0.2">
      <c r="A16137">
        <v>3498</v>
      </c>
      <c r="B16137" t="s">
        <v>25272</v>
      </c>
      <c r="C16137" t="s">
        <v>105</v>
      </c>
      <c r="D16137">
        <v>1.5940000000000001</v>
      </c>
      <c r="E16137">
        <v>25</v>
      </c>
      <c r="F16137" t="s">
        <v>25273</v>
      </c>
      <c r="G16137" t="s">
        <v>24939</v>
      </c>
      <c r="H16137" t="s">
        <v>36</v>
      </c>
      <c r="I16137" t="s">
        <v>24940</v>
      </c>
      <c r="L16137" t="s">
        <v>25274</v>
      </c>
      <c r="M16137" t="s">
        <v>20396</v>
      </c>
      <c r="N16137">
        <v>4</v>
      </c>
      <c r="P16137" t="s">
        <v>20366</v>
      </c>
      <c r="Q16137" t="s">
        <v>25275</v>
      </c>
      <c r="S16137" t="s">
        <v>20368</v>
      </c>
    </row>
    <row r="16138" spans="1:19" hidden="1" x14ac:dyDescent="0.2">
      <c r="A16138">
        <v>3498</v>
      </c>
      <c r="B16138" t="s">
        <v>25272</v>
      </c>
      <c r="C16138" t="s">
        <v>105</v>
      </c>
      <c r="D16138">
        <v>1.82</v>
      </c>
      <c r="E16138">
        <v>25</v>
      </c>
      <c r="F16138" t="s">
        <v>1094</v>
      </c>
      <c r="G16138" t="s">
        <v>55</v>
      </c>
      <c r="H16138" t="s">
        <v>46</v>
      </c>
      <c r="I16138" t="s">
        <v>10447</v>
      </c>
      <c r="K16138"/>
      <c r="L16138" t="s">
        <v>25274</v>
      </c>
      <c r="M16138" t="s">
        <v>20396</v>
      </c>
      <c r="N16138">
        <v>4</v>
      </c>
      <c r="P16138" t="s">
        <v>20366</v>
      </c>
      <c r="Q16138" t="s">
        <v>25275</v>
      </c>
      <c r="S16138" t="s">
        <v>20368</v>
      </c>
    </row>
    <row r="16139" spans="1:19" hidden="1" x14ac:dyDescent="0.2">
      <c r="A16139">
        <v>3499</v>
      </c>
      <c r="B16139" t="s">
        <v>25276</v>
      </c>
      <c r="C16139" t="s">
        <v>105</v>
      </c>
      <c r="D16139">
        <v>3.64</v>
      </c>
      <c r="E16139">
        <v>25</v>
      </c>
      <c r="F16139" t="s">
        <v>25277</v>
      </c>
      <c r="G16139" t="s">
        <v>31</v>
      </c>
      <c r="H16139" t="s">
        <v>46</v>
      </c>
      <c r="I16139" t="s">
        <v>10447</v>
      </c>
      <c r="K16139"/>
      <c r="L16139" t="s">
        <v>25278</v>
      </c>
      <c r="M16139" t="s">
        <v>20396</v>
      </c>
      <c r="N16139">
        <v>4</v>
      </c>
      <c r="P16139" t="s">
        <v>20366</v>
      </c>
      <c r="Q16139" t="s">
        <v>25279</v>
      </c>
      <c r="S16139" t="s">
        <v>20368</v>
      </c>
    </row>
    <row r="16140" spans="1:19" hidden="1" x14ac:dyDescent="0.2">
      <c r="A16140">
        <v>3500</v>
      </c>
      <c r="B16140" t="s">
        <v>25280</v>
      </c>
      <c r="C16140" t="s">
        <v>105</v>
      </c>
      <c r="D16140">
        <v>3.54</v>
      </c>
      <c r="E16140">
        <v>22</v>
      </c>
      <c r="F16140" t="s">
        <v>22586</v>
      </c>
      <c r="G16140" t="s">
        <v>55</v>
      </c>
      <c r="H16140" t="s">
        <v>46</v>
      </c>
      <c r="I16140" t="s">
        <v>8633</v>
      </c>
      <c r="K16140"/>
      <c r="L16140" t="s">
        <v>25281</v>
      </c>
      <c r="M16140" t="s">
        <v>20396</v>
      </c>
      <c r="N16140">
        <v>4</v>
      </c>
      <c r="P16140" t="s">
        <v>20366</v>
      </c>
      <c r="Q16140" t="s">
        <v>25282</v>
      </c>
      <c r="S16140" t="s">
        <v>20368</v>
      </c>
    </row>
    <row r="16141" spans="1:19" hidden="1" x14ac:dyDescent="0.2">
      <c r="A16141">
        <v>3501</v>
      </c>
      <c r="B16141" t="s">
        <v>25283</v>
      </c>
      <c r="C16141" t="s">
        <v>105</v>
      </c>
      <c r="D16141">
        <v>5.18</v>
      </c>
      <c r="E16141">
        <v>25</v>
      </c>
      <c r="G16141" t="s">
        <v>55</v>
      </c>
      <c r="H16141" t="s">
        <v>23</v>
      </c>
      <c r="I16141" t="s">
        <v>25246</v>
      </c>
      <c r="K16141"/>
      <c r="L16141" t="s">
        <v>25284</v>
      </c>
      <c r="M16141" t="s">
        <v>20719</v>
      </c>
      <c r="N16141">
        <v>3</v>
      </c>
      <c r="P16141" t="s">
        <v>20366</v>
      </c>
      <c r="Q16141" t="s">
        <v>25285</v>
      </c>
      <c r="S16141" t="s">
        <v>20368</v>
      </c>
    </row>
    <row r="16142" spans="1:19" hidden="1" x14ac:dyDescent="0.2">
      <c r="A16142">
        <v>3502</v>
      </c>
      <c r="B16142" t="s">
        <v>25286</v>
      </c>
      <c r="C16142" t="s">
        <v>105</v>
      </c>
      <c r="D16142">
        <v>4.68</v>
      </c>
      <c r="E16142">
        <v>25</v>
      </c>
      <c r="G16142" t="s">
        <v>55</v>
      </c>
      <c r="H16142" t="s">
        <v>23</v>
      </c>
      <c r="I16142" t="s">
        <v>25246</v>
      </c>
      <c r="K16142"/>
      <c r="L16142" t="s">
        <v>25287</v>
      </c>
      <c r="M16142" t="s">
        <v>20719</v>
      </c>
      <c r="N16142">
        <v>3</v>
      </c>
      <c r="P16142" t="s">
        <v>20366</v>
      </c>
      <c r="Q16142" t="s">
        <v>25288</v>
      </c>
      <c r="S16142" t="s">
        <v>20368</v>
      </c>
    </row>
    <row r="16143" spans="1:19" hidden="1" x14ac:dyDescent="0.2">
      <c r="A16143">
        <v>3503</v>
      </c>
      <c r="B16143" t="s">
        <v>25289</v>
      </c>
      <c r="C16143" t="s">
        <v>105</v>
      </c>
      <c r="D16143">
        <v>4.0999999999999996</v>
      </c>
      <c r="E16143">
        <v>30</v>
      </c>
      <c r="F16143" t="s">
        <v>6351</v>
      </c>
      <c r="G16143" t="s">
        <v>31</v>
      </c>
      <c r="H16143" t="s">
        <v>23</v>
      </c>
      <c r="I16143" t="s">
        <v>15388</v>
      </c>
      <c r="K16143"/>
      <c r="L16143" t="s">
        <v>25290</v>
      </c>
      <c r="M16143" t="s">
        <v>21125</v>
      </c>
      <c r="N16143">
        <v>3</v>
      </c>
      <c r="O16143" t="s">
        <v>25291</v>
      </c>
      <c r="P16143" t="s">
        <v>20366</v>
      </c>
      <c r="Q16143" t="s">
        <v>25292</v>
      </c>
      <c r="S16143" t="s">
        <v>20368</v>
      </c>
    </row>
    <row r="16144" spans="1:19" hidden="1" x14ac:dyDescent="0.2">
      <c r="A16144">
        <v>3504</v>
      </c>
      <c r="B16144" t="s">
        <v>25293</v>
      </c>
      <c r="C16144" t="s">
        <v>105</v>
      </c>
      <c r="D16144">
        <v>5.2</v>
      </c>
      <c r="E16144">
        <v>30</v>
      </c>
      <c r="F16144" t="s">
        <v>16911</v>
      </c>
      <c r="G16144" t="s">
        <v>31</v>
      </c>
      <c r="H16144" t="s">
        <v>23</v>
      </c>
      <c r="I16144" t="s">
        <v>15388</v>
      </c>
      <c r="K16144"/>
      <c r="L16144" t="s">
        <v>25294</v>
      </c>
      <c r="M16144" t="s">
        <v>21125</v>
      </c>
      <c r="N16144">
        <v>3</v>
      </c>
      <c r="O16144" t="s">
        <v>25295</v>
      </c>
      <c r="P16144" t="s">
        <v>20366</v>
      </c>
      <c r="Q16144" t="s">
        <v>25296</v>
      </c>
      <c r="S16144" t="s">
        <v>20368</v>
      </c>
    </row>
    <row r="16145" spans="1:19" hidden="1" x14ac:dyDescent="0.2">
      <c r="A16145">
        <v>3505</v>
      </c>
      <c r="B16145" t="s">
        <v>25297</v>
      </c>
      <c r="C16145" t="s">
        <v>105</v>
      </c>
      <c r="D16145">
        <v>5.93</v>
      </c>
      <c r="E16145">
        <v>20</v>
      </c>
      <c r="F16145" t="s">
        <v>79</v>
      </c>
      <c r="G16145" t="s">
        <v>55</v>
      </c>
      <c r="H16145" t="s">
        <v>46</v>
      </c>
      <c r="I16145" t="s">
        <v>3116</v>
      </c>
      <c r="K16145"/>
      <c r="L16145" t="s">
        <v>25298</v>
      </c>
      <c r="M16145" t="s">
        <v>26</v>
      </c>
      <c r="N16145">
        <v>2</v>
      </c>
      <c r="P16145" t="s">
        <v>20366</v>
      </c>
      <c r="Q16145" t="s">
        <v>25299</v>
      </c>
      <c r="S16145" t="s">
        <v>20368</v>
      </c>
    </row>
    <row r="16146" spans="1:19" hidden="1" x14ac:dyDescent="0.2">
      <c r="A16146">
        <v>3505</v>
      </c>
      <c r="B16146" t="s">
        <v>25297</v>
      </c>
      <c r="C16146" t="s">
        <v>20452</v>
      </c>
      <c r="D16146">
        <v>9.31</v>
      </c>
      <c r="E16146">
        <v>20</v>
      </c>
      <c r="F16146" t="s">
        <v>79</v>
      </c>
      <c r="G16146" t="s">
        <v>55</v>
      </c>
      <c r="H16146" t="s">
        <v>46</v>
      </c>
      <c r="I16146" t="s">
        <v>3116</v>
      </c>
      <c r="K16146"/>
      <c r="L16146" t="s">
        <v>25298</v>
      </c>
      <c r="M16146" t="s">
        <v>26</v>
      </c>
      <c r="N16146">
        <v>2</v>
      </c>
      <c r="P16146" t="s">
        <v>20366</v>
      </c>
      <c r="Q16146" t="s">
        <v>25299</v>
      </c>
      <c r="S16146" t="s">
        <v>20368</v>
      </c>
    </row>
    <row r="16147" spans="1:19" hidden="1" x14ac:dyDescent="0.2">
      <c r="A16147">
        <v>3506</v>
      </c>
      <c r="B16147" t="s">
        <v>25300</v>
      </c>
      <c r="C16147" t="s">
        <v>105</v>
      </c>
      <c r="D16147">
        <v>1.5</v>
      </c>
      <c r="E16147">
        <v>20</v>
      </c>
      <c r="F16147" t="s">
        <v>23797</v>
      </c>
      <c r="G16147" t="s">
        <v>31</v>
      </c>
      <c r="H16147" t="s">
        <v>46</v>
      </c>
      <c r="I16147" t="s">
        <v>2385</v>
      </c>
      <c r="K16147"/>
      <c r="L16147" t="s">
        <v>25301</v>
      </c>
      <c r="M16147" t="s">
        <v>26</v>
      </c>
      <c r="N16147">
        <v>2</v>
      </c>
      <c r="P16147" t="s">
        <v>20366</v>
      </c>
      <c r="Q16147" t="s">
        <v>25302</v>
      </c>
      <c r="S16147" t="s">
        <v>20368</v>
      </c>
    </row>
    <row r="16148" spans="1:19" hidden="1" x14ac:dyDescent="0.2">
      <c r="A16148">
        <v>3506</v>
      </c>
      <c r="B16148" t="s">
        <v>25300</v>
      </c>
      <c r="C16148" t="s">
        <v>20452</v>
      </c>
      <c r="D16148">
        <v>6.73</v>
      </c>
      <c r="E16148">
        <v>20</v>
      </c>
      <c r="F16148" t="s">
        <v>23797</v>
      </c>
      <c r="G16148" t="s">
        <v>31</v>
      </c>
      <c r="H16148" t="s">
        <v>46</v>
      </c>
      <c r="I16148" t="s">
        <v>2385</v>
      </c>
      <c r="K16148"/>
      <c r="L16148" t="s">
        <v>25301</v>
      </c>
      <c r="M16148" t="s">
        <v>26</v>
      </c>
      <c r="N16148">
        <v>2</v>
      </c>
      <c r="P16148" t="s">
        <v>20366</v>
      </c>
      <c r="Q16148" t="s">
        <v>25302</v>
      </c>
      <c r="S16148" t="s">
        <v>20368</v>
      </c>
    </row>
    <row r="16149" spans="1:19" hidden="1" x14ac:dyDescent="0.2">
      <c r="A16149">
        <v>3507</v>
      </c>
      <c r="B16149" t="s">
        <v>25303</v>
      </c>
      <c r="C16149" t="s">
        <v>105</v>
      </c>
      <c r="D16149">
        <v>2.2040000000000002</v>
      </c>
      <c r="E16149">
        <v>20</v>
      </c>
      <c r="G16149" t="s">
        <v>1434</v>
      </c>
      <c r="H16149" t="s">
        <v>46</v>
      </c>
      <c r="I16149" t="s">
        <v>10556</v>
      </c>
      <c r="J16149" t="s">
        <v>43</v>
      </c>
      <c r="K16149"/>
      <c r="L16149" t="s">
        <v>25304</v>
      </c>
      <c r="M16149" t="s">
        <v>20396</v>
      </c>
      <c r="N16149">
        <v>4</v>
      </c>
      <c r="P16149" t="s">
        <v>20366</v>
      </c>
      <c r="Q16149" t="s">
        <v>25305</v>
      </c>
      <c r="S16149" t="s">
        <v>20368</v>
      </c>
    </row>
    <row r="16150" spans="1:19" hidden="1" x14ac:dyDescent="0.2">
      <c r="A16150">
        <v>3507</v>
      </c>
      <c r="B16150" t="s">
        <v>25303</v>
      </c>
      <c r="C16150" t="s">
        <v>105</v>
      </c>
      <c r="D16150">
        <v>2.1659999999999999</v>
      </c>
      <c r="E16150">
        <v>30</v>
      </c>
      <c r="G16150" t="s">
        <v>1434</v>
      </c>
      <c r="H16150" t="s">
        <v>46</v>
      </c>
      <c r="I16150" t="s">
        <v>10556</v>
      </c>
      <c r="J16150" t="s">
        <v>43</v>
      </c>
      <c r="K16150"/>
      <c r="L16150" t="s">
        <v>25304</v>
      </c>
      <c r="M16150" t="s">
        <v>20396</v>
      </c>
      <c r="N16150">
        <v>4</v>
      </c>
      <c r="P16150" t="s">
        <v>20366</v>
      </c>
      <c r="Q16150" t="s">
        <v>25305</v>
      </c>
      <c r="S16150" t="s">
        <v>20368</v>
      </c>
    </row>
    <row r="16151" spans="1:19" hidden="1" x14ac:dyDescent="0.2">
      <c r="A16151">
        <v>3507</v>
      </c>
      <c r="B16151" t="s">
        <v>25303</v>
      </c>
      <c r="C16151" t="s">
        <v>105</v>
      </c>
      <c r="D16151">
        <v>2.1379999999999999</v>
      </c>
      <c r="E16151">
        <v>40</v>
      </c>
      <c r="G16151" t="s">
        <v>1434</v>
      </c>
      <c r="H16151" t="s">
        <v>46</v>
      </c>
      <c r="I16151" t="s">
        <v>10556</v>
      </c>
      <c r="J16151" t="s">
        <v>43</v>
      </c>
      <c r="K16151"/>
      <c r="L16151" t="s">
        <v>25304</v>
      </c>
      <c r="M16151" t="s">
        <v>20396</v>
      </c>
      <c r="N16151">
        <v>4</v>
      </c>
      <c r="P16151" t="s">
        <v>20366</v>
      </c>
      <c r="Q16151" t="s">
        <v>25305</v>
      </c>
      <c r="S16151" t="s">
        <v>20368</v>
      </c>
    </row>
    <row r="16152" spans="1:19" hidden="1" x14ac:dyDescent="0.2">
      <c r="A16152">
        <v>3507</v>
      </c>
      <c r="B16152" t="s">
        <v>25303</v>
      </c>
      <c r="C16152" t="s">
        <v>105</v>
      </c>
      <c r="D16152">
        <v>2.12</v>
      </c>
      <c r="E16152">
        <v>50</v>
      </c>
      <c r="G16152" t="s">
        <v>1434</v>
      </c>
      <c r="H16152" t="s">
        <v>46</v>
      </c>
      <c r="I16152" t="s">
        <v>10556</v>
      </c>
      <c r="J16152" t="s">
        <v>43</v>
      </c>
      <c r="K16152"/>
      <c r="L16152" t="s">
        <v>25304</v>
      </c>
      <c r="M16152" t="s">
        <v>20396</v>
      </c>
      <c r="N16152">
        <v>4</v>
      </c>
      <c r="P16152" t="s">
        <v>20366</v>
      </c>
      <c r="Q16152" t="s">
        <v>25305</v>
      </c>
      <c r="S16152" t="s">
        <v>20368</v>
      </c>
    </row>
    <row r="16153" spans="1:19" hidden="1" x14ac:dyDescent="0.2">
      <c r="A16153">
        <v>3508</v>
      </c>
      <c r="B16153" t="s">
        <v>25306</v>
      </c>
      <c r="C16153" t="s">
        <v>25307</v>
      </c>
      <c r="D16153">
        <v>5.97</v>
      </c>
      <c r="E16153">
        <v>25</v>
      </c>
      <c r="F16153" t="s">
        <v>25308</v>
      </c>
      <c r="G16153" t="s">
        <v>25309</v>
      </c>
      <c r="H16153" t="s">
        <v>46</v>
      </c>
      <c r="I16153" t="s">
        <v>2737</v>
      </c>
      <c r="K16153"/>
      <c r="L16153" t="s">
        <v>25310</v>
      </c>
      <c r="M16153" t="s">
        <v>20396</v>
      </c>
      <c r="N16153">
        <v>4</v>
      </c>
      <c r="P16153" t="s">
        <v>20366</v>
      </c>
      <c r="Q16153" t="s">
        <v>25311</v>
      </c>
      <c r="S16153" t="s">
        <v>20368</v>
      </c>
    </row>
    <row r="16154" spans="1:19" hidden="1" x14ac:dyDescent="0.2">
      <c r="A16154">
        <v>3509</v>
      </c>
      <c r="B16154" t="s">
        <v>25312</v>
      </c>
      <c r="C16154" t="s">
        <v>105</v>
      </c>
      <c r="D16154">
        <v>2.1619999999999999</v>
      </c>
      <c r="E16154">
        <v>25</v>
      </c>
      <c r="G16154" t="s">
        <v>1434</v>
      </c>
      <c r="H16154" t="s">
        <v>46</v>
      </c>
      <c r="I16154" t="s">
        <v>10556</v>
      </c>
      <c r="J16154" t="s">
        <v>43</v>
      </c>
      <c r="K16154"/>
      <c r="L16154" t="s">
        <v>25313</v>
      </c>
      <c r="M16154" t="s">
        <v>20396</v>
      </c>
      <c r="N16154">
        <v>4</v>
      </c>
      <c r="P16154" t="s">
        <v>20366</v>
      </c>
      <c r="Q16154" t="s">
        <v>25314</v>
      </c>
      <c r="S16154" t="s">
        <v>20368</v>
      </c>
    </row>
    <row r="16155" spans="1:19" hidden="1" x14ac:dyDescent="0.2">
      <c r="A16155">
        <v>3509</v>
      </c>
      <c r="B16155" t="s">
        <v>25312</v>
      </c>
      <c r="C16155" t="s">
        <v>105</v>
      </c>
      <c r="D16155">
        <v>2.1779999999999999</v>
      </c>
      <c r="E16155">
        <v>20</v>
      </c>
      <c r="G16155" t="s">
        <v>1434</v>
      </c>
      <c r="H16155" t="s">
        <v>46</v>
      </c>
      <c r="I16155" t="s">
        <v>10556</v>
      </c>
      <c r="J16155" t="s">
        <v>43</v>
      </c>
      <c r="K16155"/>
      <c r="L16155" t="s">
        <v>25313</v>
      </c>
      <c r="M16155" t="s">
        <v>20396</v>
      </c>
      <c r="N16155">
        <v>4</v>
      </c>
      <c r="P16155" t="s">
        <v>20366</v>
      </c>
      <c r="Q16155" t="s">
        <v>25314</v>
      </c>
      <c r="S16155" t="s">
        <v>20368</v>
      </c>
    </row>
    <row r="16156" spans="1:19" hidden="1" x14ac:dyDescent="0.2">
      <c r="A16156">
        <v>3509</v>
      </c>
      <c r="B16156" t="s">
        <v>25312</v>
      </c>
      <c r="C16156" t="s">
        <v>105</v>
      </c>
      <c r="D16156">
        <v>2.149</v>
      </c>
      <c r="E16156">
        <v>30</v>
      </c>
      <c r="G16156" t="s">
        <v>1434</v>
      </c>
      <c r="H16156" t="s">
        <v>46</v>
      </c>
      <c r="I16156" t="s">
        <v>10556</v>
      </c>
      <c r="J16156" t="s">
        <v>43</v>
      </c>
      <c r="K16156"/>
      <c r="L16156" t="s">
        <v>25313</v>
      </c>
      <c r="M16156" t="s">
        <v>20396</v>
      </c>
      <c r="N16156">
        <v>4</v>
      </c>
      <c r="P16156" t="s">
        <v>20366</v>
      </c>
      <c r="Q16156" t="s">
        <v>25314</v>
      </c>
      <c r="S16156" t="s">
        <v>20368</v>
      </c>
    </row>
    <row r="16157" spans="1:19" hidden="1" x14ac:dyDescent="0.2">
      <c r="A16157">
        <v>3509</v>
      </c>
      <c r="B16157" t="s">
        <v>25312</v>
      </c>
      <c r="C16157" t="s">
        <v>105</v>
      </c>
      <c r="D16157">
        <v>2.1379999999999999</v>
      </c>
      <c r="E16157">
        <v>35</v>
      </c>
      <c r="G16157" t="s">
        <v>1434</v>
      </c>
      <c r="H16157" t="s">
        <v>46</v>
      </c>
      <c r="I16157" t="s">
        <v>10556</v>
      </c>
      <c r="J16157" t="s">
        <v>43</v>
      </c>
      <c r="K16157"/>
      <c r="L16157" t="s">
        <v>25313</v>
      </c>
      <c r="M16157" t="s">
        <v>20396</v>
      </c>
      <c r="N16157">
        <v>4</v>
      </c>
      <c r="P16157" t="s">
        <v>20366</v>
      </c>
      <c r="Q16157" t="s">
        <v>25314</v>
      </c>
      <c r="S16157" t="s">
        <v>20368</v>
      </c>
    </row>
    <row r="16158" spans="1:19" hidden="1" x14ac:dyDescent="0.2">
      <c r="A16158">
        <v>3509</v>
      </c>
      <c r="B16158" t="s">
        <v>25312</v>
      </c>
      <c r="C16158" t="s">
        <v>105</v>
      </c>
      <c r="D16158">
        <v>2.13</v>
      </c>
      <c r="E16158">
        <v>40</v>
      </c>
      <c r="G16158" t="s">
        <v>1434</v>
      </c>
      <c r="H16158" t="s">
        <v>46</v>
      </c>
      <c r="I16158" t="s">
        <v>10556</v>
      </c>
      <c r="J16158" t="s">
        <v>43</v>
      </c>
      <c r="K16158"/>
      <c r="L16158" t="s">
        <v>25313</v>
      </c>
      <c r="M16158" t="s">
        <v>20396</v>
      </c>
      <c r="N16158">
        <v>4</v>
      </c>
      <c r="P16158" t="s">
        <v>20366</v>
      </c>
      <c r="Q16158" t="s">
        <v>25314</v>
      </c>
      <c r="S16158" t="s">
        <v>20368</v>
      </c>
    </row>
    <row r="16159" spans="1:19" hidden="1" x14ac:dyDescent="0.2">
      <c r="A16159">
        <v>3509</v>
      </c>
      <c r="B16159" t="s">
        <v>25312</v>
      </c>
      <c r="C16159" t="s">
        <v>105</v>
      </c>
      <c r="D16159">
        <v>2.1240000000000001</v>
      </c>
      <c r="E16159">
        <v>45</v>
      </c>
      <c r="G16159" t="s">
        <v>1434</v>
      </c>
      <c r="H16159" t="s">
        <v>46</v>
      </c>
      <c r="I16159" t="s">
        <v>10556</v>
      </c>
      <c r="J16159" t="s">
        <v>43</v>
      </c>
      <c r="K16159"/>
      <c r="L16159" t="s">
        <v>25313</v>
      </c>
      <c r="M16159" t="s">
        <v>20396</v>
      </c>
      <c r="N16159">
        <v>4</v>
      </c>
      <c r="P16159" t="s">
        <v>20366</v>
      </c>
      <c r="Q16159" t="s">
        <v>25314</v>
      </c>
      <c r="S16159" t="s">
        <v>20368</v>
      </c>
    </row>
    <row r="16160" spans="1:19" hidden="1" x14ac:dyDescent="0.2">
      <c r="A16160">
        <v>3509</v>
      </c>
      <c r="B16160" t="s">
        <v>25312</v>
      </c>
      <c r="C16160" t="s">
        <v>105</v>
      </c>
      <c r="D16160">
        <v>2.121</v>
      </c>
      <c r="E16160">
        <v>50</v>
      </c>
      <c r="G16160" t="s">
        <v>1434</v>
      </c>
      <c r="H16160" t="s">
        <v>46</v>
      </c>
      <c r="I16160" t="s">
        <v>10556</v>
      </c>
      <c r="J16160" t="s">
        <v>43</v>
      </c>
      <c r="K16160"/>
      <c r="L16160" t="s">
        <v>25313</v>
      </c>
      <c r="M16160" t="s">
        <v>20396</v>
      </c>
      <c r="N16160">
        <v>4</v>
      </c>
      <c r="P16160" t="s">
        <v>20366</v>
      </c>
      <c r="Q16160" t="s">
        <v>25314</v>
      </c>
      <c r="S16160" t="s">
        <v>20368</v>
      </c>
    </row>
    <row r="16161" spans="1:19" hidden="1" x14ac:dyDescent="0.2">
      <c r="A16161">
        <v>3510</v>
      </c>
      <c r="B16161" t="s">
        <v>25315</v>
      </c>
      <c r="C16161" t="s">
        <v>105</v>
      </c>
      <c r="D16161">
        <v>2.2989999999999999</v>
      </c>
      <c r="E16161">
        <v>25</v>
      </c>
      <c r="G16161" t="s">
        <v>1434</v>
      </c>
      <c r="H16161" t="s">
        <v>46</v>
      </c>
      <c r="I16161" t="s">
        <v>10556</v>
      </c>
      <c r="J16161" t="s">
        <v>43</v>
      </c>
      <c r="K16161"/>
      <c r="L16161" t="s">
        <v>25316</v>
      </c>
      <c r="M16161" t="s">
        <v>20396</v>
      </c>
      <c r="N16161">
        <v>4</v>
      </c>
      <c r="P16161" t="s">
        <v>20366</v>
      </c>
      <c r="Q16161" t="s">
        <v>25317</v>
      </c>
      <c r="S16161" t="s">
        <v>20368</v>
      </c>
    </row>
    <row r="16162" spans="1:19" hidden="1" x14ac:dyDescent="0.2">
      <c r="A16162">
        <v>3510</v>
      </c>
      <c r="B16162" t="s">
        <v>25315</v>
      </c>
      <c r="C16162" t="s">
        <v>105</v>
      </c>
      <c r="D16162">
        <v>2.2879999999999998</v>
      </c>
      <c r="E16162">
        <v>30</v>
      </c>
      <c r="G16162" t="s">
        <v>1434</v>
      </c>
      <c r="H16162" t="s">
        <v>46</v>
      </c>
      <c r="I16162" t="s">
        <v>10556</v>
      </c>
      <c r="J16162" t="s">
        <v>43</v>
      </c>
      <c r="K16162"/>
      <c r="L16162" t="s">
        <v>25316</v>
      </c>
      <c r="M16162" t="s">
        <v>20396</v>
      </c>
      <c r="N16162">
        <v>4</v>
      </c>
      <c r="P16162" t="s">
        <v>20366</v>
      </c>
      <c r="Q16162" t="s">
        <v>25317</v>
      </c>
      <c r="S16162" t="s">
        <v>20368</v>
      </c>
    </row>
    <row r="16163" spans="1:19" hidden="1" x14ac:dyDescent="0.2">
      <c r="A16163">
        <v>3510</v>
      </c>
      <c r="B16163" t="s">
        <v>25315</v>
      </c>
      <c r="C16163" t="s">
        <v>105</v>
      </c>
      <c r="D16163">
        <v>2.2789999999999999</v>
      </c>
      <c r="E16163">
        <v>35</v>
      </c>
      <c r="G16163" t="s">
        <v>1434</v>
      </c>
      <c r="H16163" t="s">
        <v>46</v>
      </c>
      <c r="I16163" t="s">
        <v>10556</v>
      </c>
      <c r="J16163" t="s">
        <v>43</v>
      </c>
      <c r="K16163"/>
      <c r="L16163" t="s">
        <v>25316</v>
      </c>
      <c r="M16163" t="s">
        <v>20396</v>
      </c>
      <c r="N16163">
        <v>4</v>
      </c>
      <c r="P16163" t="s">
        <v>20366</v>
      </c>
      <c r="Q16163" t="s">
        <v>25317</v>
      </c>
      <c r="S16163" t="s">
        <v>20368</v>
      </c>
    </row>
    <row r="16164" spans="1:19" hidden="1" x14ac:dyDescent="0.2">
      <c r="A16164">
        <v>3510</v>
      </c>
      <c r="B16164" t="s">
        <v>25315</v>
      </c>
      <c r="C16164" t="s">
        <v>105</v>
      </c>
      <c r="D16164">
        <v>2.2730000000000001</v>
      </c>
      <c r="E16164">
        <v>40</v>
      </c>
      <c r="G16164" t="s">
        <v>1434</v>
      </c>
      <c r="H16164" t="s">
        <v>46</v>
      </c>
      <c r="I16164" t="s">
        <v>10556</v>
      </c>
      <c r="J16164" t="s">
        <v>43</v>
      </c>
      <c r="K16164"/>
      <c r="L16164" t="s">
        <v>25316</v>
      </c>
      <c r="M16164" t="s">
        <v>20396</v>
      </c>
      <c r="N16164">
        <v>4</v>
      </c>
      <c r="P16164" t="s">
        <v>20366</v>
      </c>
      <c r="Q16164" t="s">
        <v>25317</v>
      </c>
      <c r="S16164" t="s">
        <v>20368</v>
      </c>
    </row>
    <row r="16165" spans="1:19" hidden="1" x14ac:dyDescent="0.2">
      <c r="A16165">
        <v>3511</v>
      </c>
      <c r="B16165" t="s">
        <v>25318</v>
      </c>
      <c r="C16165" t="s">
        <v>105</v>
      </c>
      <c r="D16165" t="s">
        <v>25319</v>
      </c>
      <c r="E16165">
        <v>20</v>
      </c>
      <c r="F16165" t="s">
        <v>9684</v>
      </c>
      <c r="G16165" t="s">
        <v>55</v>
      </c>
      <c r="H16165" t="s">
        <v>23</v>
      </c>
      <c r="I16165" t="s">
        <v>3116</v>
      </c>
      <c r="K16165"/>
      <c r="L16165" t="s">
        <v>25320</v>
      </c>
      <c r="M16165" t="s">
        <v>26</v>
      </c>
      <c r="N16165">
        <v>2</v>
      </c>
      <c r="P16165" t="s">
        <v>20366</v>
      </c>
      <c r="Q16165" t="s">
        <v>25321</v>
      </c>
      <c r="S16165" t="s">
        <v>20368</v>
      </c>
    </row>
    <row r="16166" spans="1:19" hidden="1" x14ac:dyDescent="0.2">
      <c r="A16166">
        <v>3511</v>
      </c>
      <c r="B16166" t="s">
        <v>25318</v>
      </c>
      <c r="C16166" t="s">
        <v>20452</v>
      </c>
      <c r="D16166">
        <v>6.69</v>
      </c>
      <c r="E16166">
        <v>20</v>
      </c>
      <c r="F16166" t="s">
        <v>9684</v>
      </c>
      <c r="G16166" t="s">
        <v>55</v>
      </c>
      <c r="H16166" t="s">
        <v>46</v>
      </c>
      <c r="I16166" t="s">
        <v>3116</v>
      </c>
      <c r="K16166"/>
      <c r="L16166" t="s">
        <v>25320</v>
      </c>
      <c r="M16166" t="s">
        <v>26</v>
      </c>
      <c r="N16166">
        <v>2</v>
      </c>
      <c r="P16166" t="s">
        <v>20366</v>
      </c>
      <c r="Q16166" t="s">
        <v>25321</v>
      </c>
      <c r="S16166" t="s">
        <v>20368</v>
      </c>
    </row>
    <row r="16167" spans="1:19" hidden="1" x14ac:dyDescent="0.2">
      <c r="A16167">
        <v>3511</v>
      </c>
      <c r="B16167" t="s">
        <v>25318</v>
      </c>
      <c r="C16167" t="s">
        <v>20441</v>
      </c>
      <c r="D16167">
        <v>10.050000000000001</v>
      </c>
      <c r="E16167">
        <v>20</v>
      </c>
      <c r="F16167" t="s">
        <v>9684</v>
      </c>
      <c r="G16167" t="s">
        <v>55</v>
      </c>
      <c r="H16167" t="s">
        <v>46</v>
      </c>
      <c r="I16167" t="s">
        <v>3116</v>
      </c>
      <c r="K16167"/>
      <c r="L16167" t="s">
        <v>25320</v>
      </c>
      <c r="M16167" t="s">
        <v>26</v>
      </c>
      <c r="N16167">
        <v>2</v>
      </c>
      <c r="P16167" t="s">
        <v>20366</v>
      </c>
      <c r="Q16167" t="s">
        <v>25321</v>
      </c>
      <c r="S16167" t="s">
        <v>20368</v>
      </c>
    </row>
    <row r="16168" spans="1:19" hidden="1" x14ac:dyDescent="0.2">
      <c r="A16168">
        <v>3512</v>
      </c>
      <c r="B16168" t="s">
        <v>25322</v>
      </c>
      <c r="C16168" t="s">
        <v>105</v>
      </c>
      <c r="D16168">
        <v>2.2999999999999998</v>
      </c>
      <c r="F16168" t="s">
        <v>21009</v>
      </c>
      <c r="G16168" t="s">
        <v>55</v>
      </c>
      <c r="H16168" t="s">
        <v>23</v>
      </c>
      <c r="I16168" t="s">
        <v>20187</v>
      </c>
      <c r="K16168"/>
      <c r="L16168" t="s">
        <v>25323</v>
      </c>
      <c r="M16168" t="s">
        <v>26</v>
      </c>
      <c r="N16168">
        <v>2</v>
      </c>
      <c r="P16168" t="s">
        <v>20366</v>
      </c>
      <c r="Q16168" t="s">
        <v>25324</v>
      </c>
      <c r="S16168" t="s">
        <v>20368</v>
      </c>
    </row>
    <row r="16169" spans="1:19" hidden="1" x14ac:dyDescent="0.2">
      <c r="A16169">
        <v>3512</v>
      </c>
      <c r="B16169" t="s">
        <v>25322</v>
      </c>
      <c r="C16169" t="s">
        <v>20452</v>
      </c>
      <c r="D16169">
        <v>6.6</v>
      </c>
      <c r="F16169" t="s">
        <v>21009</v>
      </c>
      <c r="G16169" t="s">
        <v>55</v>
      </c>
      <c r="H16169" t="s">
        <v>23</v>
      </c>
      <c r="I16169" t="s">
        <v>20187</v>
      </c>
      <c r="K16169"/>
      <c r="L16169" t="s">
        <v>25323</v>
      </c>
      <c r="M16169" t="s">
        <v>26</v>
      </c>
      <c r="N16169">
        <v>2</v>
      </c>
      <c r="P16169" t="s">
        <v>20366</v>
      </c>
      <c r="Q16169" t="s">
        <v>25324</v>
      </c>
      <c r="S16169" t="s">
        <v>20368</v>
      </c>
    </row>
    <row r="16170" spans="1:19" hidden="1" x14ac:dyDescent="0.2">
      <c r="A16170">
        <v>3512</v>
      </c>
      <c r="B16170" t="s">
        <v>25322</v>
      </c>
      <c r="C16170" t="s">
        <v>20441</v>
      </c>
      <c r="D16170">
        <v>9.85</v>
      </c>
      <c r="F16170" t="s">
        <v>21009</v>
      </c>
      <c r="G16170" t="s">
        <v>55</v>
      </c>
      <c r="H16170" t="s">
        <v>23</v>
      </c>
      <c r="I16170" t="s">
        <v>20187</v>
      </c>
      <c r="K16170"/>
      <c r="L16170" t="s">
        <v>25323</v>
      </c>
      <c r="M16170" t="s">
        <v>26</v>
      </c>
      <c r="N16170">
        <v>2</v>
      </c>
      <c r="P16170" t="s">
        <v>20366</v>
      </c>
      <c r="Q16170" t="s">
        <v>25324</v>
      </c>
      <c r="S16170" t="s">
        <v>20368</v>
      </c>
    </row>
    <row r="16171" spans="1:19" hidden="1" x14ac:dyDescent="0.2">
      <c r="A16171">
        <v>3513</v>
      </c>
      <c r="B16171" t="s">
        <v>25325</v>
      </c>
      <c r="C16171" t="s">
        <v>105</v>
      </c>
      <c r="D16171">
        <v>2.5</v>
      </c>
      <c r="E16171">
        <v>25</v>
      </c>
      <c r="F16171" t="s">
        <v>79</v>
      </c>
      <c r="G16171" t="s">
        <v>55</v>
      </c>
      <c r="H16171" t="s">
        <v>46</v>
      </c>
      <c r="I16171" t="s">
        <v>25326</v>
      </c>
      <c r="K16171"/>
      <c r="L16171" t="s">
        <v>25327</v>
      </c>
      <c r="M16171" t="s">
        <v>26</v>
      </c>
      <c r="N16171">
        <v>2</v>
      </c>
      <c r="P16171" t="s">
        <v>20366</v>
      </c>
      <c r="Q16171" t="s">
        <v>25328</v>
      </c>
      <c r="S16171" t="s">
        <v>20368</v>
      </c>
    </row>
    <row r="16172" spans="1:19" hidden="1" x14ac:dyDescent="0.2">
      <c r="A16172">
        <v>3514</v>
      </c>
      <c r="B16172" t="s">
        <v>25329</v>
      </c>
      <c r="C16172" t="s">
        <v>105</v>
      </c>
      <c r="D16172">
        <v>2</v>
      </c>
      <c r="E16172">
        <v>20</v>
      </c>
      <c r="G16172" t="s">
        <v>55</v>
      </c>
      <c r="H16172" t="s">
        <v>23</v>
      </c>
      <c r="I16172" t="s">
        <v>10918</v>
      </c>
      <c r="K16172"/>
      <c r="L16172" t="s">
        <v>25330</v>
      </c>
      <c r="M16172" t="s">
        <v>26</v>
      </c>
      <c r="N16172">
        <v>2</v>
      </c>
      <c r="P16172" t="s">
        <v>20366</v>
      </c>
      <c r="Q16172" t="s">
        <v>25331</v>
      </c>
      <c r="S16172" t="s">
        <v>20368</v>
      </c>
    </row>
    <row r="16173" spans="1:19" hidden="1" x14ac:dyDescent="0.2">
      <c r="A16173">
        <v>3514</v>
      </c>
      <c r="B16173" t="s">
        <v>25329</v>
      </c>
      <c r="C16173" t="s">
        <v>20452</v>
      </c>
      <c r="D16173">
        <v>5.98</v>
      </c>
      <c r="E16173" t="s">
        <v>383</v>
      </c>
      <c r="G16173" t="s">
        <v>55</v>
      </c>
      <c r="H16173" t="s">
        <v>46</v>
      </c>
      <c r="I16173" t="s">
        <v>10918</v>
      </c>
      <c r="K16173"/>
      <c r="L16173" t="s">
        <v>25330</v>
      </c>
      <c r="M16173" t="s">
        <v>26</v>
      </c>
      <c r="N16173">
        <v>2</v>
      </c>
      <c r="P16173" t="s">
        <v>20366</v>
      </c>
      <c r="Q16173" t="s">
        <v>25331</v>
      </c>
      <c r="S16173" t="s">
        <v>20368</v>
      </c>
    </row>
    <row r="16174" spans="1:19" hidden="1" x14ac:dyDescent="0.2">
      <c r="A16174">
        <v>3514</v>
      </c>
      <c r="B16174" t="s">
        <v>25329</v>
      </c>
      <c r="C16174" t="s">
        <v>20441</v>
      </c>
      <c r="D16174">
        <v>9.9</v>
      </c>
      <c r="E16174" t="s">
        <v>383</v>
      </c>
      <c r="G16174" t="s">
        <v>55</v>
      </c>
      <c r="H16174" t="s">
        <v>46</v>
      </c>
      <c r="I16174" t="s">
        <v>10918</v>
      </c>
      <c r="K16174"/>
      <c r="L16174" t="s">
        <v>25330</v>
      </c>
      <c r="M16174" t="s">
        <v>26</v>
      </c>
      <c r="N16174">
        <v>2</v>
      </c>
      <c r="P16174" t="s">
        <v>20366</v>
      </c>
      <c r="Q16174" t="s">
        <v>25331</v>
      </c>
      <c r="S16174" t="s">
        <v>20368</v>
      </c>
    </row>
    <row r="16175" spans="1:19" hidden="1" x14ac:dyDescent="0.2">
      <c r="A16175">
        <v>3515</v>
      </c>
      <c r="B16175" t="s">
        <v>25332</v>
      </c>
      <c r="C16175" t="s">
        <v>105</v>
      </c>
      <c r="D16175">
        <v>1.7</v>
      </c>
      <c r="E16175">
        <v>20</v>
      </c>
      <c r="G16175" t="s">
        <v>55</v>
      </c>
      <c r="H16175" t="s">
        <v>23</v>
      </c>
      <c r="I16175" t="s">
        <v>6235</v>
      </c>
      <c r="K16175"/>
      <c r="L16175" t="s">
        <v>25333</v>
      </c>
      <c r="M16175" t="s">
        <v>26</v>
      </c>
      <c r="N16175">
        <v>2</v>
      </c>
      <c r="P16175" t="s">
        <v>20366</v>
      </c>
      <c r="Q16175" t="s">
        <v>25334</v>
      </c>
      <c r="S16175" t="s">
        <v>20368</v>
      </c>
    </row>
    <row r="16176" spans="1:19" hidden="1" x14ac:dyDescent="0.2">
      <c r="A16176">
        <v>3515</v>
      </c>
      <c r="B16176" t="s">
        <v>25332</v>
      </c>
      <c r="C16176" t="s">
        <v>20452</v>
      </c>
      <c r="D16176">
        <v>7.2</v>
      </c>
      <c r="E16176" t="s">
        <v>383</v>
      </c>
      <c r="G16176" t="s">
        <v>55</v>
      </c>
      <c r="H16176" t="s">
        <v>46</v>
      </c>
      <c r="I16176" t="s">
        <v>6235</v>
      </c>
      <c r="K16176"/>
      <c r="L16176" t="s">
        <v>25333</v>
      </c>
      <c r="M16176" t="s">
        <v>26</v>
      </c>
      <c r="N16176">
        <v>2</v>
      </c>
      <c r="P16176" t="s">
        <v>20366</v>
      </c>
      <c r="Q16176" t="s">
        <v>25334</v>
      </c>
      <c r="S16176" t="s">
        <v>20368</v>
      </c>
    </row>
    <row r="16177" spans="1:19" hidden="1" x14ac:dyDescent="0.2">
      <c r="A16177">
        <v>3515</v>
      </c>
      <c r="B16177" t="s">
        <v>25332</v>
      </c>
      <c r="C16177" t="s">
        <v>20441</v>
      </c>
      <c r="D16177">
        <v>9.6300000000000008</v>
      </c>
      <c r="E16177" t="s">
        <v>383</v>
      </c>
      <c r="G16177" t="s">
        <v>55</v>
      </c>
      <c r="H16177" t="s">
        <v>46</v>
      </c>
      <c r="I16177" t="s">
        <v>6235</v>
      </c>
      <c r="K16177"/>
      <c r="L16177" t="s">
        <v>25333</v>
      </c>
      <c r="M16177" t="s">
        <v>26</v>
      </c>
      <c r="N16177">
        <v>2</v>
      </c>
      <c r="P16177" t="s">
        <v>20366</v>
      </c>
      <c r="Q16177" t="s">
        <v>25334</v>
      </c>
      <c r="S16177" t="s">
        <v>20368</v>
      </c>
    </row>
    <row r="16178" spans="1:19" hidden="1" x14ac:dyDescent="0.2">
      <c r="A16178">
        <v>3516</v>
      </c>
      <c r="B16178" t="s">
        <v>25335</v>
      </c>
      <c r="C16178" t="s">
        <v>105</v>
      </c>
      <c r="D16178">
        <v>2.27</v>
      </c>
      <c r="E16178">
        <v>25</v>
      </c>
      <c r="F16178" t="s">
        <v>21173</v>
      </c>
      <c r="G16178" t="s">
        <v>31</v>
      </c>
      <c r="H16178" t="s">
        <v>46</v>
      </c>
      <c r="I16178" t="s">
        <v>9408</v>
      </c>
      <c r="K16178"/>
      <c r="L16178" t="s">
        <v>25336</v>
      </c>
      <c r="M16178" t="s">
        <v>20396</v>
      </c>
      <c r="N16178">
        <v>4</v>
      </c>
      <c r="P16178" t="s">
        <v>20366</v>
      </c>
      <c r="Q16178" t="s">
        <v>25337</v>
      </c>
      <c r="S16178" t="s">
        <v>20368</v>
      </c>
    </row>
    <row r="16179" spans="1:19" hidden="1" x14ac:dyDescent="0.2">
      <c r="A16179">
        <v>3516</v>
      </c>
      <c r="B16179" t="s">
        <v>25335</v>
      </c>
      <c r="C16179" t="s">
        <v>105</v>
      </c>
      <c r="D16179">
        <v>2.09</v>
      </c>
      <c r="E16179" t="s">
        <v>414</v>
      </c>
      <c r="F16179" t="s">
        <v>23131</v>
      </c>
      <c r="G16179" t="s">
        <v>31</v>
      </c>
      <c r="H16179" t="s">
        <v>46</v>
      </c>
      <c r="I16179" t="s">
        <v>9408</v>
      </c>
      <c r="K16179"/>
      <c r="L16179" t="s">
        <v>25336</v>
      </c>
      <c r="M16179" t="s">
        <v>20396</v>
      </c>
      <c r="N16179">
        <v>4</v>
      </c>
      <c r="P16179" t="s">
        <v>20366</v>
      </c>
      <c r="Q16179" t="s">
        <v>25337</v>
      </c>
      <c r="S16179" t="s">
        <v>20368</v>
      </c>
    </row>
    <row r="16180" spans="1:19" hidden="1" x14ac:dyDescent="0.2">
      <c r="A16180">
        <v>3517</v>
      </c>
      <c r="B16180" t="s">
        <v>25338</v>
      </c>
      <c r="C16180" t="s">
        <v>105</v>
      </c>
      <c r="D16180">
        <v>2.6</v>
      </c>
      <c r="E16180">
        <v>10</v>
      </c>
      <c r="F16180" t="s">
        <v>1546</v>
      </c>
      <c r="G16180" t="s">
        <v>31</v>
      </c>
      <c r="H16180" t="s">
        <v>46</v>
      </c>
      <c r="I16180" t="s">
        <v>9344</v>
      </c>
      <c r="K16180"/>
      <c r="L16180" t="s">
        <v>25339</v>
      </c>
      <c r="M16180" t="s">
        <v>20396</v>
      </c>
      <c r="N16180">
        <v>4</v>
      </c>
      <c r="P16180" t="s">
        <v>20366</v>
      </c>
      <c r="Q16180" t="s">
        <v>25340</v>
      </c>
      <c r="S16180" t="s">
        <v>20368</v>
      </c>
    </row>
    <row r="16181" spans="1:19" hidden="1" x14ac:dyDescent="0.2">
      <c r="A16181">
        <v>3517</v>
      </c>
      <c r="B16181" t="s">
        <v>25338</v>
      </c>
      <c r="C16181" t="s">
        <v>105</v>
      </c>
      <c r="D16181">
        <v>2.73</v>
      </c>
      <c r="E16181">
        <v>20</v>
      </c>
      <c r="F16181" t="s">
        <v>1546</v>
      </c>
      <c r="G16181" t="s">
        <v>31</v>
      </c>
      <c r="H16181" t="s">
        <v>46</v>
      </c>
      <c r="I16181" t="s">
        <v>9344</v>
      </c>
      <c r="K16181"/>
      <c r="L16181" t="s">
        <v>25339</v>
      </c>
      <c r="M16181" t="s">
        <v>20396</v>
      </c>
      <c r="N16181">
        <v>4</v>
      </c>
      <c r="P16181" t="s">
        <v>20366</v>
      </c>
      <c r="Q16181" t="s">
        <v>25340</v>
      </c>
      <c r="S16181" t="s">
        <v>20368</v>
      </c>
    </row>
    <row r="16182" spans="1:19" hidden="1" x14ac:dyDescent="0.2">
      <c r="A16182">
        <v>3517</v>
      </c>
      <c r="B16182" t="s">
        <v>25338</v>
      </c>
      <c r="C16182" t="s">
        <v>105</v>
      </c>
      <c r="D16182">
        <v>2.85</v>
      </c>
      <c r="E16182">
        <v>30</v>
      </c>
      <c r="F16182" t="s">
        <v>9209</v>
      </c>
      <c r="G16182" t="s">
        <v>31</v>
      </c>
      <c r="H16182" t="s">
        <v>46</v>
      </c>
      <c r="I16182" t="s">
        <v>9344</v>
      </c>
      <c r="K16182"/>
      <c r="L16182" t="s">
        <v>25339</v>
      </c>
      <c r="M16182" t="s">
        <v>20396</v>
      </c>
      <c r="N16182">
        <v>4</v>
      </c>
      <c r="P16182" t="s">
        <v>20366</v>
      </c>
      <c r="Q16182" t="s">
        <v>25340</v>
      </c>
      <c r="S16182" t="s">
        <v>20368</v>
      </c>
    </row>
    <row r="16183" spans="1:19" hidden="1" x14ac:dyDescent="0.2">
      <c r="A16183">
        <v>3517</v>
      </c>
      <c r="B16183" t="s">
        <v>25338</v>
      </c>
      <c r="C16183" t="s">
        <v>105</v>
      </c>
      <c r="D16183">
        <v>2.96</v>
      </c>
      <c r="E16183">
        <v>40</v>
      </c>
      <c r="F16183" t="s">
        <v>9209</v>
      </c>
      <c r="G16183" t="s">
        <v>31</v>
      </c>
      <c r="H16183" t="s">
        <v>46</v>
      </c>
      <c r="I16183" t="s">
        <v>9344</v>
      </c>
      <c r="K16183"/>
      <c r="L16183" t="s">
        <v>25339</v>
      </c>
      <c r="M16183" t="s">
        <v>20396</v>
      </c>
      <c r="N16183">
        <v>4</v>
      </c>
      <c r="P16183" t="s">
        <v>20366</v>
      </c>
      <c r="Q16183" t="s">
        <v>25340</v>
      </c>
      <c r="S16183" t="s">
        <v>20368</v>
      </c>
    </row>
    <row r="16184" spans="1:19" hidden="1" x14ac:dyDescent="0.2">
      <c r="A16184">
        <v>3517</v>
      </c>
      <c r="B16184" t="s">
        <v>25338</v>
      </c>
      <c r="C16184" t="s">
        <v>105</v>
      </c>
      <c r="D16184">
        <v>3.07</v>
      </c>
      <c r="E16184">
        <v>50</v>
      </c>
      <c r="F16184" t="s">
        <v>9209</v>
      </c>
      <c r="G16184" t="s">
        <v>31</v>
      </c>
      <c r="H16184" t="s">
        <v>46</v>
      </c>
      <c r="I16184" t="s">
        <v>9344</v>
      </c>
      <c r="K16184"/>
      <c r="L16184" t="s">
        <v>25339</v>
      </c>
      <c r="M16184" t="s">
        <v>20396</v>
      </c>
      <c r="N16184">
        <v>4</v>
      </c>
      <c r="P16184" t="s">
        <v>20366</v>
      </c>
      <c r="Q16184" t="s">
        <v>25340</v>
      </c>
      <c r="S16184" t="s">
        <v>20368</v>
      </c>
    </row>
    <row r="16185" spans="1:19" hidden="1" x14ac:dyDescent="0.2">
      <c r="A16185">
        <v>3517</v>
      </c>
      <c r="B16185" t="s">
        <v>25338</v>
      </c>
      <c r="C16185" t="s">
        <v>105</v>
      </c>
      <c r="D16185">
        <v>2.94</v>
      </c>
      <c r="E16185">
        <v>30.3</v>
      </c>
      <c r="F16185" t="s">
        <v>1546</v>
      </c>
      <c r="G16185" t="s">
        <v>31</v>
      </c>
      <c r="H16185" t="s">
        <v>23</v>
      </c>
      <c r="I16185" t="s">
        <v>25341</v>
      </c>
      <c r="K16185"/>
      <c r="L16185" t="s">
        <v>25339</v>
      </c>
      <c r="M16185" t="s">
        <v>20396</v>
      </c>
      <c r="N16185">
        <v>4</v>
      </c>
      <c r="P16185" t="s">
        <v>20366</v>
      </c>
      <c r="Q16185" t="s">
        <v>25340</v>
      </c>
      <c r="S16185" t="s">
        <v>20368</v>
      </c>
    </row>
    <row r="16186" spans="1:19" hidden="1" x14ac:dyDescent="0.2">
      <c r="A16186">
        <v>3518</v>
      </c>
      <c r="B16186" t="s">
        <v>25342</v>
      </c>
      <c r="C16186" t="s">
        <v>20452</v>
      </c>
      <c r="D16186">
        <v>7.4</v>
      </c>
      <c r="E16186">
        <v>25</v>
      </c>
      <c r="F16186" t="s">
        <v>24973</v>
      </c>
      <c r="G16186" t="s">
        <v>55</v>
      </c>
      <c r="H16186" t="s">
        <v>46</v>
      </c>
      <c r="I16186" t="s">
        <v>9263</v>
      </c>
      <c r="K16186"/>
      <c r="L16186" t="s">
        <v>25343</v>
      </c>
      <c r="M16186" t="s">
        <v>20396</v>
      </c>
      <c r="N16186">
        <v>4</v>
      </c>
      <c r="P16186" t="s">
        <v>20366</v>
      </c>
      <c r="Q16186" t="s">
        <v>25344</v>
      </c>
      <c r="S16186" t="s">
        <v>20368</v>
      </c>
    </row>
    <row r="16187" spans="1:19" hidden="1" x14ac:dyDescent="0.2">
      <c r="A16187">
        <v>3518</v>
      </c>
      <c r="B16187" t="s">
        <v>25342</v>
      </c>
      <c r="C16187" t="s">
        <v>20452</v>
      </c>
      <c r="D16187">
        <v>7.34</v>
      </c>
      <c r="E16187">
        <v>25</v>
      </c>
      <c r="F16187" t="s">
        <v>25345</v>
      </c>
      <c r="G16187" t="s">
        <v>31</v>
      </c>
      <c r="I16187" t="s">
        <v>4360</v>
      </c>
      <c r="J16187" t="s">
        <v>43</v>
      </c>
      <c r="K16187"/>
      <c r="L16187" t="s">
        <v>25343</v>
      </c>
      <c r="M16187" t="s">
        <v>20396</v>
      </c>
      <c r="N16187">
        <v>4</v>
      </c>
      <c r="P16187" t="s">
        <v>20366</v>
      </c>
      <c r="Q16187" t="s">
        <v>25344</v>
      </c>
      <c r="S16187" t="s">
        <v>20368</v>
      </c>
    </row>
    <row r="16188" spans="1:19" hidden="1" x14ac:dyDescent="0.2">
      <c r="A16188">
        <v>3518</v>
      </c>
      <c r="B16188" t="s">
        <v>25342</v>
      </c>
      <c r="C16188" t="s">
        <v>105</v>
      </c>
      <c r="D16188">
        <v>0.45</v>
      </c>
      <c r="F16188" t="s">
        <v>21009</v>
      </c>
      <c r="H16188" t="s">
        <v>23</v>
      </c>
      <c r="I16188" t="s">
        <v>16596</v>
      </c>
      <c r="K16188"/>
      <c r="L16188" t="s">
        <v>25343</v>
      </c>
      <c r="M16188" t="s">
        <v>20396</v>
      </c>
      <c r="N16188">
        <v>4</v>
      </c>
      <c r="P16188" t="s">
        <v>20366</v>
      </c>
      <c r="Q16188" t="s">
        <v>25344</v>
      </c>
      <c r="S16188" t="s">
        <v>20368</v>
      </c>
    </row>
    <row r="16189" spans="1:19" hidden="1" x14ac:dyDescent="0.2">
      <c r="A16189">
        <v>3518</v>
      </c>
      <c r="B16189" t="s">
        <v>25342</v>
      </c>
      <c r="C16189" t="s">
        <v>20452</v>
      </c>
      <c r="D16189">
        <v>7.6</v>
      </c>
      <c r="F16189" t="s">
        <v>21009</v>
      </c>
      <c r="H16189" t="s">
        <v>23</v>
      </c>
      <c r="I16189" t="s">
        <v>16596</v>
      </c>
      <c r="K16189"/>
      <c r="L16189" t="s">
        <v>25343</v>
      </c>
      <c r="M16189" t="s">
        <v>20396</v>
      </c>
      <c r="N16189">
        <v>4</v>
      </c>
      <c r="P16189" t="s">
        <v>20366</v>
      </c>
      <c r="Q16189" t="s">
        <v>25344</v>
      </c>
      <c r="S16189" t="s">
        <v>20368</v>
      </c>
    </row>
    <row r="16190" spans="1:19" hidden="1" x14ac:dyDescent="0.2">
      <c r="A16190">
        <v>3518</v>
      </c>
      <c r="B16190" t="s">
        <v>25342</v>
      </c>
      <c r="C16190" t="s">
        <v>105</v>
      </c>
      <c r="D16190">
        <v>0.7</v>
      </c>
      <c r="E16190">
        <v>25</v>
      </c>
      <c r="F16190" t="s">
        <v>25346</v>
      </c>
      <c r="G16190" t="s">
        <v>2474</v>
      </c>
      <c r="H16190" t="s">
        <v>23</v>
      </c>
      <c r="I16190" t="s">
        <v>7148</v>
      </c>
      <c r="K16190"/>
      <c r="L16190" t="s">
        <v>25343</v>
      </c>
      <c r="M16190" t="s">
        <v>20396</v>
      </c>
      <c r="N16190">
        <v>4</v>
      </c>
      <c r="P16190" t="s">
        <v>20366</v>
      </c>
      <c r="Q16190" t="s">
        <v>25344</v>
      </c>
      <c r="S16190" t="s">
        <v>20368</v>
      </c>
    </row>
    <row r="16191" spans="1:19" hidden="1" x14ac:dyDescent="0.2">
      <c r="A16191">
        <v>3519</v>
      </c>
      <c r="B16191" t="s">
        <v>25347</v>
      </c>
      <c r="C16191" t="s">
        <v>105</v>
      </c>
      <c r="D16191">
        <v>0.03</v>
      </c>
      <c r="E16191">
        <v>20</v>
      </c>
      <c r="F16191" t="s">
        <v>25348</v>
      </c>
      <c r="G16191" t="s">
        <v>75</v>
      </c>
      <c r="H16191" t="s">
        <v>23</v>
      </c>
      <c r="I16191" t="s">
        <v>23468</v>
      </c>
      <c r="K16191"/>
      <c r="L16191" t="s">
        <v>25349</v>
      </c>
      <c r="M16191" t="s">
        <v>26</v>
      </c>
      <c r="N16191">
        <v>2</v>
      </c>
      <c r="P16191" t="s">
        <v>20366</v>
      </c>
      <c r="Q16191" t="s">
        <v>25350</v>
      </c>
      <c r="S16191" t="s">
        <v>20368</v>
      </c>
    </row>
    <row r="16192" spans="1:19" hidden="1" x14ac:dyDescent="0.2">
      <c r="A16192">
        <v>3520</v>
      </c>
      <c r="B16192" t="s">
        <v>25351</v>
      </c>
      <c r="C16192" t="s">
        <v>105</v>
      </c>
      <c r="D16192">
        <v>-2.7</v>
      </c>
      <c r="E16192">
        <v>20</v>
      </c>
      <c r="F16192" t="s">
        <v>25348</v>
      </c>
      <c r="G16192" t="s">
        <v>75</v>
      </c>
      <c r="H16192" t="s">
        <v>23</v>
      </c>
      <c r="I16192" t="s">
        <v>23468</v>
      </c>
      <c r="K16192"/>
      <c r="L16192" t="s">
        <v>25352</v>
      </c>
      <c r="M16192" t="s">
        <v>26</v>
      </c>
      <c r="N16192">
        <v>2</v>
      </c>
      <c r="P16192" t="s">
        <v>20366</v>
      </c>
      <c r="Q16192" t="s">
        <v>25353</v>
      </c>
      <c r="S16192" t="s">
        <v>20368</v>
      </c>
    </row>
    <row r="16193" spans="1:19" hidden="1" x14ac:dyDescent="0.2">
      <c r="A16193">
        <v>3521</v>
      </c>
      <c r="B16193" t="s">
        <v>25354</v>
      </c>
      <c r="C16193" t="s">
        <v>105</v>
      </c>
      <c r="D16193">
        <v>6.86</v>
      </c>
      <c r="E16193">
        <v>25</v>
      </c>
      <c r="F16193" t="s">
        <v>20530</v>
      </c>
      <c r="G16193" t="s">
        <v>31</v>
      </c>
      <c r="H16193" t="s">
        <v>46</v>
      </c>
      <c r="I16193" t="s">
        <v>9208</v>
      </c>
      <c r="J16193" t="s">
        <v>21969</v>
      </c>
      <c r="K16193"/>
      <c r="L16193" t="s">
        <v>25355</v>
      </c>
      <c r="M16193" t="s">
        <v>21125</v>
      </c>
      <c r="N16193">
        <v>3</v>
      </c>
      <c r="O16193" t="s">
        <v>25356</v>
      </c>
      <c r="P16193" t="s">
        <v>20366</v>
      </c>
      <c r="Q16193" t="s">
        <v>25357</v>
      </c>
      <c r="S16193" t="s">
        <v>20368</v>
      </c>
    </row>
    <row r="16194" spans="1:19" hidden="1" x14ac:dyDescent="0.2">
      <c r="A16194">
        <v>3521</v>
      </c>
      <c r="B16194" t="s">
        <v>25354</v>
      </c>
      <c r="C16194" t="s">
        <v>105</v>
      </c>
      <c r="D16194">
        <v>6.9</v>
      </c>
      <c r="E16194">
        <v>30</v>
      </c>
      <c r="F16194" t="s">
        <v>6351</v>
      </c>
      <c r="G16194" t="s">
        <v>31</v>
      </c>
      <c r="H16194" t="s">
        <v>23</v>
      </c>
      <c r="I16194" t="s">
        <v>15388</v>
      </c>
      <c r="K16194"/>
      <c r="L16194" t="s">
        <v>25355</v>
      </c>
      <c r="M16194" t="s">
        <v>21125</v>
      </c>
      <c r="N16194">
        <v>3</v>
      </c>
      <c r="O16194" t="s">
        <v>25356</v>
      </c>
      <c r="P16194" t="s">
        <v>20366</v>
      </c>
      <c r="Q16194" t="s">
        <v>25357</v>
      </c>
      <c r="S16194" t="s">
        <v>20368</v>
      </c>
    </row>
    <row r="16195" spans="1:19" x14ac:dyDescent="0.2">
      <c r="A16195">
        <v>3522</v>
      </c>
      <c r="B16195" t="s">
        <v>25358</v>
      </c>
      <c r="C16195" t="s">
        <v>105</v>
      </c>
      <c r="D16195">
        <v>8.6080000000000005</v>
      </c>
      <c r="E16195">
        <v>25</v>
      </c>
      <c r="F16195" t="s">
        <v>25359</v>
      </c>
      <c r="G16195" t="s">
        <v>23125</v>
      </c>
      <c r="H16195" t="s">
        <v>36</v>
      </c>
      <c r="I16195" t="s">
        <v>11356</v>
      </c>
      <c r="L16195" t="s">
        <v>25360</v>
      </c>
      <c r="M16195" t="s">
        <v>21125</v>
      </c>
      <c r="N16195">
        <v>3</v>
      </c>
      <c r="O16195" t="s">
        <v>25361</v>
      </c>
      <c r="P16195" t="s">
        <v>20366</v>
      </c>
      <c r="Q16195" t="s">
        <v>25362</v>
      </c>
      <c r="S16195" t="s">
        <v>20368</v>
      </c>
    </row>
    <row r="16196" spans="1:19" hidden="1" x14ac:dyDescent="0.2">
      <c r="A16196">
        <v>3522</v>
      </c>
      <c r="B16196" t="s">
        <v>25358</v>
      </c>
      <c r="C16196" t="s">
        <v>105</v>
      </c>
      <c r="D16196">
        <v>8.57</v>
      </c>
      <c r="E16196">
        <v>25</v>
      </c>
      <c r="F16196" t="s">
        <v>25359</v>
      </c>
      <c r="G16196" t="s">
        <v>31</v>
      </c>
      <c r="H16196" t="s">
        <v>46</v>
      </c>
      <c r="I16196" t="s">
        <v>1892</v>
      </c>
      <c r="K16196"/>
      <c r="L16196" t="s">
        <v>25360</v>
      </c>
      <c r="M16196" t="s">
        <v>21125</v>
      </c>
      <c r="N16196">
        <v>3</v>
      </c>
      <c r="O16196" t="s">
        <v>25361</v>
      </c>
      <c r="P16196" t="s">
        <v>20366</v>
      </c>
      <c r="Q16196" t="s">
        <v>25362</v>
      </c>
      <c r="S16196" t="s">
        <v>20368</v>
      </c>
    </row>
    <row r="16197" spans="1:19" hidden="1" x14ac:dyDescent="0.2">
      <c r="A16197">
        <v>3522</v>
      </c>
      <c r="B16197" t="s">
        <v>25358</v>
      </c>
      <c r="C16197" t="s">
        <v>105</v>
      </c>
      <c r="D16197">
        <v>8.34</v>
      </c>
      <c r="E16197">
        <v>25</v>
      </c>
      <c r="F16197" t="s">
        <v>20530</v>
      </c>
      <c r="G16197" t="s">
        <v>31</v>
      </c>
      <c r="H16197" t="s">
        <v>46</v>
      </c>
      <c r="I16197" t="s">
        <v>9208</v>
      </c>
      <c r="J16197" t="s">
        <v>21969</v>
      </c>
      <c r="K16197"/>
      <c r="L16197" t="s">
        <v>25360</v>
      </c>
      <c r="M16197" t="s">
        <v>21125</v>
      </c>
      <c r="N16197">
        <v>3</v>
      </c>
      <c r="O16197" t="s">
        <v>25361</v>
      </c>
      <c r="P16197" t="s">
        <v>20366</v>
      </c>
      <c r="Q16197" t="s">
        <v>25362</v>
      </c>
      <c r="S16197" t="s">
        <v>20368</v>
      </c>
    </row>
    <row r="16198" spans="1:19" x14ac:dyDescent="0.2">
      <c r="A16198">
        <v>3523</v>
      </c>
      <c r="B16198" t="s">
        <v>25363</v>
      </c>
      <c r="C16198" t="s">
        <v>105</v>
      </c>
      <c r="D16198">
        <v>7.9669999999999996</v>
      </c>
      <c r="E16198">
        <v>25</v>
      </c>
      <c r="F16198" t="s">
        <v>25364</v>
      </c>
      <c r="G16198" t="s">
        <v>23125</v>
      </c>
      <c r="H16198" t="s">
        <v>36</v>
      </c>
      <c r="I16198" t="s">
        <v>11356</v>
      </c>
      <c r="L16198" t="s">
        <v>25365</v>
      </c>
      <c r="M16198" t="s">
        <v>21125</v>
      </c>
      <c r="N16198">
        <v>3</v>
      </c>
      <c r="O16198" t="s">
        <v>25366</v>
      </c>
      <c r="P16198" t="s">
        <v>20366</v>
      </c>
      <c r="Q16198" t="s">
        <v>25367</v>
      </c>
      <c r="S16198" t="s">
        <v>20368</v>
      </c>
    </row>
    <row r="16199" spans="1:19" hidden="1" x14ac:dyDescent="0.2">
      <c r="A16199">
        <v>3523</v>
      </c>
      <c r="B16199" t="s">
        <v>25363</v>
      </c>
      <c r="C16199" t="s">
        <v>105</v>
      </c>
      <c r="D16199">
        <v>7.97</v>
      </c>
      <c r="E16199">
        <v>25</v>
      </c>
      <c r="F16199" t="s">
        <v>25364</v>
      </c>
      <c r="G16199" t="s">
        <v>31</v>
      </c>
      <c r="H16199" t="s">
        <v>46</v>
      </c>
      <c r="I16199" t="s">
        <v>1892</v>
      </c>
      <c r="K16199"/>
      <c r="L16199" t="s">
        <v>25365</v>
      </c>
      <c r="M16199" t="s">
        <v>21125</v>
      </c>
      <c r="N16199">
        <v>3</v>
      </c>
      <c r="O16199" t="s">
        <v>25366</v>
      </c>
      <c r="P16199" t="s">
        <v>20366</v>
      </c>
      <c r="Q16199" t="s">
        <v>25367</v>
      </c>
      <c r="S16199" t="s">
        <v>20368</v>
      </c>
    </row>
    <row r="16200" spans="1:19" hidden="1" x14ac:dyDescent="0.2">
      <c r="A16200">
        <v>3523</v>
      </c>
      <c r="B16200" t="s">
        <v>25363</v>
      </c>
      <c r="C16200" t="s">
        <v>105</v>
      </c>
      <c r="D16200">
        <v>7.85</v>
      </c>
      <c r="E16200">
        <v>25</v>
      </c>
      <c r="F16200" t="s">
        <v>20713</v>
      </c>
      <c r="G16200" t="s">
        <v>55</v>
      </c>
      <c r="H16200" t="s">
        <v>46</v>
      </c>
      <c r="I16200" t="s">
        <v>5523</v>
      </c>
      <c r="K16200"/>
      <c r="L16200" t="s">
        <v>25365</v>
      </c>
      <c r="M16200" t="s">
        <v>21125</v>
      </c>
      <c r="N16200">
        <v>3</v>
      </c>
      <c r="O16200" t="s">
        <v>25366</v>
      </c>
      <c r="P16200" t="s">
        <v>20366</v>
      </c>
      <c r="Q16200" t="s">
        <v>25367</v>
      </c>
      <c r="S16200" t="s">
        <v>20368</v>
      </c>
    </row>
    <row r="16201" spans="1:19" hidden="1" x14ac:dyDescent="0.2">
      <c r="A16201">
        <v>3523</v>
      </c>
      <c r="B16201" t="s">
        <v>25363</v>
      </c>
      <c r="C16201" t="s">
        <v>105</v>
      </c>
      <c r="D16201">
        <v>7.71</v>
      </c>
      <c r="E16201">
        <v>25</v>
      </c>
      <c r="F16201" t="s">
        <v>20530</v>
      </c>
      <c r="G16201" t="s">
        <v>31</v>
      </c>
      <c r="H16201" t="s">
        <v>46</v>
      </c>
      <c r="I16201" t="s">
        <v>9208</v>
      </c>
      <c r="J16201" t="s">
        <v>20874</v>
      </c>
      <c r="K16201"/>
      <c r="L16201" t="s">
        <v>25365</v>
      </c>
      <c r="M16201" t="s">
        <v>21125</v>
      </c>
      <c r="N16201">
        <v>3</v>
      </c>
      <c r="O16201" t="s">
        <v>25366</v>
      </c>
      <c r="P16201" t="s">
        <v>20366</v>
      </c>
      <c r="Q16201" t="s">
        <v>25367</v>
      </c>
      <c r="S16201" t="s">
        <v>20368</v>
      </c>
    </row>
    <row r="16202" spans="1:19" hidden="1" x14ac:dyDescent="0.2">
      <c r="A16202">
        <v>3524</v>
      </c>
      <c r="B16202" t="s">
        <v>10138</v>
      </c>
      <c r="C16202" t="s">
        <v>105</v>
      </c>
      <c r="D16202">
        <v>13.92</v>
      </c>
      <c r="E16202">
        <v>25</v>
      </c>
      <c r="F16202" t="s">
        <v>25368</v>
      </c>
      <c r="G16202" t="s">
        <v>4334</v>
      </c>
      <c r="H16202" t="s">
        <v>46</v>
      </c>
      <c r="I16202" t="s">
        <v>17375</v>
      </c>
      <c r="K16202"/>
      <c r="L16202" t="s">
        <v>25369</v>
      </c>
      <c r="M16202" t="s">
        <v>20396</v>
      </c>
      <c r="N16202">
        <v>4</v>
      </c>
      <c r="P16202" t="s">
        <v>20366</v>
      </c>
      <c r="Q16202" t="s">
        <v>25370</v>
      </c>
      <c r="S16202" t="s">
        <v>20368</v>
      </c>
    </row>
    <row r="16203" spans="1:19" hidden="1" x14ac:dyDescent="0.2">
      <c r="A16203">
        <v>3525</v>
      </c>
      <c r="B16203" t="s">
        <v>10141</v>
      </c>
      <c r="C16203" t="s">
        <v>105</v>
      </c>
      <c r="D16203">
        <v>14.44</v>
      </c>
      <c r="E16203">
        <v>25</v>
      </c>
      <c r="F16203" t="s">
        <v>25371</v>
      </c>
      <c r="G16203" t="s">
        <v>4334</v>
      </c>
      <c r="H16203" t="s">
        <v>23</v>
      </c>
      <c r="I16203" t="s">
        <v>17375</v>
      </c>
      <c r="K16203"/>
      <c r="L16203" t="s">
        <v>25372</v>
      </c>
      <c r="M16203" t="s">
        <v>20396</v>
      </c>
      <c r="N16203">
        <v>4</v>
      </c>
      <c r="P16203" t="s">
        <v>20366</v>
      </c>
      <c r="Q16203" t="s">
        <v>25373</v>
      </c>
      <c r="S16203" t="s">
        <v>20368</v>
      </c>
    </row>
    <row r="16204" spans="1:19" hidden="1" x14ac:dyDescent="0.2">
      <c r="A16204">
        <v>3526</v>
      </c>
      <c r="B16204" t="s">
        <v>25374</v>
      </c>
      <c r="C16204" t="s">
        <v>105</v>
      </c>
      <c r="D16204">
        <v>8.9499999999999993</v>
      </c>
      <c r="E16204">
        <v>25</v>
      </c>
      <c r="F16204" s="1" t="s">
        <v>25375</v>
      </c>
      <c r="G16204" t="s">
        <v>144</v>
      </c>
      <c r="H16204" t="s">
        <v>23</v>
      </c>
      <c r="I16204" t="s">
        <v>8977</v>
      </c>
      <c r="K16204"/>
      <c r="L16204" t="s">
        <v>25376</v>
      </c>
      <c r="M16204" t="s">
        <v>26</v>
      </c>
      <c r="N16204">
        <v>2</v>
      </c>
      <c r="P16204" t="s">
        <v>20366</v>
      </c>
      <c r="Q16204" t="s">
        <v>25377</v>
      </c>
      <c r="S16204" t="s">
        <v>20368</v>
      </c>
    </row>
    <row r="16205" spans="1:19" hidden="1" x14ac:dyDescent="0.2">
      <c r="A16205">
        <v>3527</v>
      </c>
      <c r="B16205" t="s">
        <v>25378</v>
      </c>
      <c r="C16205" t="s">
        <v>105</v>
      </c>
      <c r="D16205">
        <v>8.6750000000000007</v>
      </c>
      <c r="E16205">
        <v>25</v>
      </c>
      <c r="F16205" s="1" t="s">
        <v>25379</v>
      </c>
      <c r="G16205" t="s">
        <v>144</v>
      </c>
      <c r="H16205" t="s">
        <v>23</v>
      </c>
      <c r="I16205" t="s">
        <v>8977</v>
      </c>
      <c r="K16205"/>
      <c r="L16205" t="s">
        <v>25380</v>
      </c>
      <c r="M16205" t="s">
        <v>26</v>
      </c>
      <c r="N16205">
        <v>2</v>
      </c>
      <c r="P16205" t="s">
        <v>20366</v>
      </c>
      <c r="Q16205" t="s">
        <v>25381</v>
      </c>
      <c r="S16205" t="s">
        <v>20368</v>
      </c>
    </row>
    <row r="16206" spans="1:19" hidden="1" x14ac:dyDescent="0.2">
      <c r="A16206">
        <v>3530</v>
      </c>
      <c r="B16206" t="s">
        <v>25382</v>
      </c>
      <c r="C16206" t="s">
        <v>105</v>
      </c>
      <c r="D16206">
        <v>11.57</v>
      </c>
      <c r="E16206">
        <v>25</v>
      </c>
      <c r="F16206" t="s">
        <v>23491</v>
      </c>
      <c r="G16206" t="s">
        <v>31</v>
      </c>
      <c r="H16206" t="s">
        <v>46</v>
      </c>
      <c r="I16206" t="s">
        <v>11982</v>
      </c>
      <c r="K16206"/>
      <c r="L16206" t="s">
        <v>25383</v>
      </c>
      <c r="M16206" t="s">
        <v>20396</v>
      </c>
      <c r="N16206">
        <v>4</v>
      </c>
      <c r="P16206" t="s">
        <v>20366</v>
      </c>
      <c r="Q16206" t="s">
        <v>25384</v>
      </c>
      <c r="S16206" t="s">
        <v>20368</v>
      </c>
    </row>
    <row r="16207" spans="1:19" hidden="1" x14ac:dyDescent="0.2">
      <c r="A16207">
        <v>3531</v>
      </c>
      <c r="B16207" t="s">
        <v>25385</v>
      </c>
      <c r="C16207" t="s">
        <v>105</v>
      </c>
      <c r="D16207">
        <v>11.69</v>
      </c>
      <c r="E16207">
        <v>25</v>
      </c>
      <c r="F16207" t="s">
        <v>23491</v>
      </c>
      <c r="G16207" t="s">
        <v>31</v>
      </c>
      <c r="H16207" t="s">
        <v>46</v>
      </c>
      <c r="I16207" t="s">
        <v>11982</v>
      </c>
      <c r="K16207"/>
      <c r="L16207" t="s">
        <v>25386</v>
      </c>
      <c r="M16207" t="s">
        <v>20396</v>
      </c>
      <c r="N16207">
        <v>4</v>
      </c>
      <c r="P16207" t="s">
        <v>20366</v>
      </c>
      <c r="Q16207" t="s">
        <v>25387</v>
      </c>
      <c r="S16207" t="s">
        <v>20368</v>
      </c>
    </row>
    <row r="16208" spans="1:19" hidden="1" x14ac:dyDescent="0.2">
      <c r="A16208">
        <v>3532</v>
      </c>
      <c r="B16208" t="s">
        <v>25388</v>
      </c>
      <c r="C16208" t="s">
        <v>105</v>
      </c>
      <c r="D16208">
        <v>11.67</v>
      </c>
      <c r="E16208">
        <v>25</v>
      </c>
      <c r="F16208" t="s">
        <v>23491</v>
      </c>
      <c r="G16208" t="s">
        <v>31</v>
      </c>
      <c r="H16208" t="s">
        <v>46</v>
      </c>
      <c r="I16208" t="s">
        <v>11982</v>
      </c>
      <c r="K16208"/>
      <c r="L16208" t="s">
        <v>25389</v>
      </c>
      <c r="M16208" t="s">
        <v>20396</v>
      </c>
      <c r="N16208">
        <v>4</v>
      </c>
      <c r="P16208" t="s">
        <v>20366</v>
      </c>
      <c r="Q16208" t="s">
        <v>25390</v>
      </c>
      <c r="S16208" t="s">
        <v>20368</v>
      </c>
    </row>
    <row r="16209" spans="1:19" hidden="1" x14ac:dyDescent="0.2">
      <c r="A16209">
        <v>3533</v>
      </c>
      <c r="B16209" t="s">
        <v>25391</v>
      </c>
      <c r="C16209" t="s">
        <v>105</v>
      </c>
      <c r="D16209">
        <v>12.48</v>
      </c>
      <c r="E16209">
        <v>25</v>
      </c>
      <c r="F16209" t="s">
        <v>23491</v>
      </c>
      <c r="G16209" t="s">
        <v>31</v>
      </c>
      <c r="H16209" t="s">
        <v>46</v>
      </c>
      <c r="I16209" t="s">
        <v>11982</v>
      </c>
      <c r="K16209"/>
      <c r="L16209" t="s">
        <v>25392</v>
      </c>
      <c r="M16209" t="s">
        <v>20396</v>
      </c>
      <c r="N16209">
        <v>4</v>
      </c>
      <c r="P16209" t="s">
        <v>20366</v>
      </c>
      <c r="Q16209" t="s">
        <v>25393</v>
      </c>
      <c r="S16209" t="s">
        <v>20368</v>
      </c>
    </row>
    <row r="16210" spans="1:19" hidden="1" x14ac:dyDescent="0.2">
      <c r="A16210">
        <v>3534</v>
      </c>
      <c r="B16210" t="s">
        <v>25394</v>
      </c>
      <c r="C16210" t="s">
        <v>105</v>
      </c>
      <c r="D16210">
        <v>6.6</v>
      </c>
      <c r="E16210">
        <v>25</v>
      </c>
      <c r="F16210" t="s">
        <v>25395</v>
      </c>
      <c r="G16210" t="s">
        <v>31</v>
      </c>
      <c r="H16210" t="s">
        <v>46</v>
      </c>
      <c r="I16210" t="s">
        <v>25396</v>
      </c>
      <c r="K16210"/>
      <c r="L16210" t="s">
        <v>25397</v>
      </c>
      <c r="M16210" t="s">
        <v>20396</v>
      </c>
      <c r="N16210">
        <v>4</v>
      </c>
      <c r="P16210" t="s">
        <v>20366</v>
      </c>
      <c r="Q16210" t="s">
        <v>25398</v>
      </c>
      <c r="S16210" t="s">
        <v>20368</v>
      </c>
    </row>
    <row r="16211" spans="1:19" hidden="1" x14ac:dyDescent="0.2">
      <c r="A16211">
        <v>3535</v>
      </c>
      <c r="B16211" t="s">
        <v>25399</v>
      </c>
      <c r="C16211" t="s">
        <v>105</v>
      </c>
      <c r="D16211">
        <v>8.26</v>
      </c>
      <c r="E16211">
        <v>25</v>
      </c>
      <c r="F16211" t="s">
        <v>25395</v>
      </c>
      <c r="G16211" t="s">
        <v>31</v>
      </c>
      <c r="H16211" t="s">
        <v>46</v>
      </c>
      <c r="I16211" t="s">
        <v>25396</v>
      </c>
      <c r="K16211"/>
      <c r="L16211" t="s">
        <v>25400</v>
      </c>
      <c r="M16211" t="s">
        <v>20719</v>
      </c>
      <c r="N16211">
        <v>3</v>
      </c>
      <c r="P16211" t="s">
        <v>20366</v>
      </c>
      <c r="Q16211" t="s">
        <v>25401</v>
      </c>
      <c r="S16211" t="s">
        <v>20368</v>
      </c>
    </row>
    <row r="16212" spans="1:19" hidden="1" x14ac:dyDescent="0.2">
      <c r="A16212">
        <v>3536</v>
      </c>
      <c r="B16212" t="s">
        <v>25402</v>
      </c>
      <c r="C16212" t="s">
        <v>105</v>
      </c>
      <c r="D16212">
        <v>6.61</v>
      </c>
      <c r="E16212">
        <v>25</v>
      </c>
      <c r="F16212" t="s">
        <v>25395</v>
      </c>
      <c r="G16212" t="s">
        <v>31</v>
      </c>
      <c r="H16212" t="s">
        <v>46</v>
      </c>
      <c r="I16212" t="s">
        <v>25396</v>
      </c>
      <c r="K16212"/>
      <c r="L16212" t="s">
        <v>25403</v>
      </c>
      <c r="M16212" t="s">
        <v>20396</v>
      </c>
      <c r="N16212">
        <v>4</v>
      </c>
      <c r="P16212" t="s">
        <v>20366</v>
      </c>
      <c r="Q16212" t="s">
        <v>25404</v>
      </c>
      <c r="S16212" t="s">
        <v>20368</v>
      </c>
    </row>
    <row r="16213" spans="1:19" hidden="1" x14ac:dyDescent="0.2">
      <c r="A16213">
        <v>3537</v>
      </c>
      <c r="B16213" t="s">
        <v>25405</v>
      </c>
      <c r="C16213" t="s">
        <v>105</v>
      </c>
      <c r="D16213">
        <v>7.41</v>
      </c>
      <c r="E16213">
        <v>25</v>
      </c>
      <c r="F16213" t="s">
        <v>25395</v>
      </c>
      <c r="G16213" t="s">
        <v>31</v>
      </c>
      <c r="H16213" t="s">
        <v>46</v>
      </c>
      <c r="I16213" t="s">
        <v>25396</v>
      </c>
      <c r="K16213"/>
      <c r="L16213" t="s">
        <v>25406</v>
      </c>
      <c r="M16213" t="s">
        <v>26</v>
      </c>
      <c r="N16213">
        <v>2</v>
      </c>
      <c r="P16213" t="s">
        <v>20366</v>
      </c>
      <c r="Q16213" t="s">
        <v>25407</v>
      </c>
      <c r="S16213" t="s">
        <v>20368</v>
      </c>
    </row>
    <row r="16214" spans="1:19" hidden="1" x14ac:dyDescent="0.2">
      <c r="A16214">
        <v>3538</v>
      </c>
      <c r="B16214" t="s">
        <v>25408</v>
      </c>
      <c r="C16214" t="s">
        <v>105</v>
      </c>
      <c r="D16214">
        <v>7.18</v>
      </c>
      <c r="E16214">
        <v>25</v>
      </c>
      <c r="F16214" t="s">
        <v>25395</v>
      </c>
      <c r="G16214" t="s">
        <v>31</v>
      </c>
      <c r="H16214" t="s">
        <v>46</v>
      </c>
      <c r="I16214" t="s">
        <v>25396</v>
      </c>
      <c r="K16214"/>
      <c r="L16214" t="s">
        <v>25409</v>
      </c>
      <c r="M16214" t="s">
        <v>20396</v>
      </c>
      <c r="N16214">
        <v>4</v>
      </c>
      <c r="P16214" t="s">
        <v>20366</v>
      </c>
      <c r="Q16214" t="s">
        <v>25410</v>
      </c>
      <c r="S16214" t="s">
        <v>20368</v>
      </c>
    </row>
    <row r="16215" spans="1:19" x14ac:dyDescent="0.2">
      <c r="A16215">
        <v>3539</v>
      </c>
      <c r="B16215" t="s">
        <v>10268</v>
      </c>
      <c r="C16215" t="s">
        <v>105</v>
      </c>
      <c r="D16215">
        <v>2.9</v>
      </c>
      <c r="E16215">
        <v>25</v>
      </c>
      <c r="F16215" t="s">
        <v>25411</v>
      </c>
      <c r="G16215" t="s">
        <v>21014</v>
      </c>
      <c r="H16215" t="s">
        <v>36</v>
      </c>
      <c r="I16215" t="s">
        <v>1251</v>
      </c>
      <c r="L16215" t="s">
        <v>10269</v>
      </c>
      <c r="M16215" t="s">
        <v>20396</v>
      </c>
      <c r="N16215">
        <v>4</v>
      </c>
      <c r="P16215" t="s">
        <v>20366</v>
      </c>
      <c r="Q16215" t="s">
        <v>25412</v>
      </c>
      <c r="S16215" t="s">
        <v>20368</v>
      </c>
    </row>
    <row r="16216" spans="1:19" hidden="1" x14ac:dyDescent="0.2">
      <c r="A16216">
        <v>3539</v>
      </c>
      <c r="B16216" t="s">
        <v>10268</v>
      </c>
      <c r="C16216" t="s">
        <v>105</v>
      </c>
      <c r="D16216">
        <v>3.03</v>
      </c>
      <c r="E16216">
        <v>20</v>
      </c>
      <c r="F16216" t="s">
        <v>25413</v>
      </c>
      <c r="G16216" t="s">
        <v>55</v>
      </c>
      <c r="H16216" t="s">
        <v>46</v>
      </c>
      <c r="I16216" t="s">
        <v>25414</v>
      </c>
      <c r="K16216"/>
      <c r="L16216" t="s">
        <v>10269</v>
      </c>
      <c r="M16216" t="s">
        <v>20396</v>
      </c>
      <c r="N16216">
        <v>4</v>
      </c>
      <c r="P16216" t="s">
        <v>20366</v>
      </c>
      <c r="Q16216" t="s">
        <v>25412</v>
      </c>
      <c r="S16216" t="s">
        <v>20368</v>
      </c>
    </row>
    <row r="16217" spans="1:19" hidden="1" x14ac:dyDescent="0.2">
      <c r="A16217">
        <v>3539</v>
      </c>
      <c r="B16217" t="s">
        <v>10268</v>
      </c>
      <c r="C16217" t="s">
        <v>105</v>
      </c>
      <c r="D16217">
        <v>2.91</v>
      </c>
      <c r="E16217">
        <v>25</v>
      </c>
      <c r="F16217" t="s">
        <v>25413</v>
      </c>
      <c r="G16217" t="s">
        <v>31</v>
      </c>
      <c r="H16217" t="s">
        <v>23</v>
      </c>
      <c r="I16217" t="s">
        <v>14686</v>
      </c>
      <c r="K16217"/>
      <c r="L16217" t="s">
        <v>10269</v>
      </c>
      <c r="M16217" t="s">
        <v>20396</v>
      </c>
      <c r="N16217">
        <v>4</v>
      </c>
      <c r="P16217" t="s">
        <v>20366</v>
      </c>
      <c r="Q16217" t="s">
        <v>25412</v>
      </c>
      <c r="S16217" t="s">
        <v>20368</v>
      </c>
    </row>
    <row r="16218" spans="1:19" hidden="1" x14ac:dyDescent="0.2">
      <c r="A16218">
        <v>3539</v>
      </c>
      <c r="B16218" t="s">
        <v>10268</v>
      </c>
      <c r="C16218" t="s">
        <v>20381</v>
      </c>
      <c r="D16218">
        <v>3.38</v>
      </c>
      <c r="E16218">
        <v>25</v>
      </c>
      <c r="F16218" t="s">
        <v>25413</v>
      </c>
      <c r="G16218" t="s">
        <v>31</v>
      </c>
      <c r="H16218" t="s">
        <v>23</v>
      </c>
      <c r="I16218" t="s">
        <v>14686</v>
      </c>
      <c r="K16218"/>
      <c r="L16218" t="s">
        <v>10269</v>
      </c>
      <c r="M16218" t="s">
        <v>20396</v>
      </c>
      <c r="N16218">
        <v>4</v>
      </c>
      <c r="P16218" t="s">
        <v>20366</v>
      </c>
      <c r="Q16218" t="s">
        <v>25412</v>
      </c>
      <c r="S16218" t="s">
        <v>20368</v>
      </c>
    </row>
    <row r="16219" spans="1:19" x14ac:dyDescent="0.2">
      <c r="A16219">
        <v>3540</v>
      </c>
      <c r="B16219" t="s">
        <v>10271</v>
      </c>
      <c r="C16219" t="s">
        <v>105</v>
      </c>
      <c r="D16219">
        <v>3.839</v>
      </c>
      <c r="E16219">
        <v>25</v>
      </c>
      <c r="F16219" t="s">
        <v>25415</v>
      </c>
      <c r="G16219" t="s">
        <v>23125</v>
      </c>
      <c r="H16219" t="s">
        <v>36</v>
      </c>
      <c r="I16219" t="s">
        <v>2142</v>
      </c>
      <c r="L16219" t="s">
        <v>10272</v>
      </c>
      <c r="M16219" t="s">
        <v>20396</v>
      </c>
      <c r="N16219">
        <v>4</v>
      </c>
      <c r="P16219" t="s">
        <v>20366</v>
      </c>
      <c r="Q16219" t="s">
        <v>25416</v>
      </c>
      <c r="S16219" t="s">
        <v>20368</v>
      </c>
    </row>
    <row r="16220" spans="1:19" hidden="1" x14ac:dyDescent="0.2">
      <c r="A16220">
        <v>3540</v>
      </c>
      <c r="B16220" t="s">
        <v>10271</v>
      </c>
      <c r="C16220" t="s">
        <v>105</v>
      </c>
      <c r="D16220">
        <v>3.82</v>
      </c>
      <c r="E16220">
        <v>25</v>
      </c>
      <c r="F16220" t="s">
        <v>25417</v>
      </c>
      <c r="G16220" t="s">
        <v>55</v>
      </c>
      <c r="H16220" t="s">
        <v>46</v>
      </c>
      <c r="I16220" t="s">
        <v>25418</v>
      </c>
      <c r="K16220"/>
      <c r="L16220" t="s">
        <v>10272</v>
      </c>
      <c r="M16220" t="s">
        <v>20396</v>
      </c>
      <c r="N16220">
        <v>4</v>
      </c>
      <c r="P16220" t="s">
        <v>20366</v>
      </c>
      <c r="Q16220" t="s">
        <v>25416</v>
      </c>
      <c r="S16220" t="s">
        <v>20368</v>
      </c>
    </row>
    <row r="16221" spans="1:19" x14ac:dyDescent="0.2">
      <c r="A16221">
        <v>3541</v>
      </c>
      <c r="B16221" t="s">
        <v>10274</v>
      </c>
      <c r="C16221" t="s">
        <v>105</v>
      </c>
      <c r="D16221">
        <v>3.988</v>
      </c>
      <c r="E16221">
        <v>25</v>
      </c>
      <c r="F16221" t="s">
        <v>25415</v>
      </c>
      <c r="G16221" t="s">
        <v>23125</v>
      </c>
      <c r="H16221" t="s">
        <v>36</v>
      </c>
      <c r="I16221" t="s">
        <v>2142</v>
      </c>
      <c r="L16221" t="s">
        <v>10275</v>
      </c>
      <c r="M16221" t="s">
        <v>20396</v>
      </c>
      <c r="N16221">
        <v>4</v>
      </c>
      <c r="P16221" t="s">
        <v>20366</v>
      </c>
      <c r="Q16221" t="s">
        <v>25419</v>
      </c>
      <c r="S16221" t="s">
        <v>20368</v>
      </c>
    </row>
    <row r="16222" spans="1:19" hidden="1" x14ac:dyDescent="0.2">
      <c r="A16222">
        <v>3542</v>
      </c>
      <c r="B16222" t="s">
        <v>25420</v>
      </c>
      <c r="C16222" t="s">
        <v>105</v>
      </c>
      <c r="D16222">
        <v>5.62</v>
      </c>
      <c r="E16222">
        <v>25</v>
      </c>
      <c r="F16222" t="s">
        <v>25421</v>
      </c>
      <c r="G16222" t="s">
        <v>31</v>
      </c>
      <c r="H16222" t="s">
        <v>46</v>
      </c>
      <c r="I16222" t="s">
        <v>25422</v>
      </c>
      <c r="K16222"/>
      <c r="L16222" t="s">
        <v>25423</v>
      </c>
      <c r="M16222" t="s">
        <v>20719</v>
      </c>
      <c r="N16222">
        <v>3</v>
      </c>
      <c r="P16222" t="s">
        <v>20366</v>
      </c>
      <c r="Q16222" t="s">
        <v>25424</v>
      </c>
      <c r="S16222" t="s">
        <v>20368</v>
      </c>
    </row>
    <row r="16223" spans="1:19" hidden="1" x14ac:dyDescent="0.2">
      <c r="A16223">
        <v>3543</v>
      </c>
      <c r="B16223" t="s">
        <v>10247</v>
      </c>
      <c r="C16223" t="s">
        <v>105</v>
      </c>
      <c r="D16223">
        <v>2.88</v>
      </c>
      <c r="E16223">
        <v>20</v>
      </c>
      <c r="F16223" t="s">
        <v>25413</v>
      </c>
      <c r="G16223" t="s">
        <v>55</v>
      </c>
      <c r="H16223" t="s">
        <v>46</v>
      </c>
      <c r="I16223" t="s">
        <v>25414</v>
      </c>
      <c r="K16223"/>
      <c r="L16223" t="s">
        <v>10248</v>
      </c>
      <c r="M16223" t="s">
        <v>20396</v>
      </c>
      <c r="N16223">
        <v>4</v>
      </c>
      <c r="P16223" t="s">
        <v>20366</v>
      </c>
      <c r="Q16223" t="s">
        <v>25425</v>
      </c>
      <c r="S16223" t="s">
        <v>20368</v>
      </c>
    </row>
    <row r="16224" spans="1:19" x14ac:dyDescent="0.2">
      <c r="A16224">
        <v>3544</v>
      </c>
      <c r="B16224" t="s">
        <v>10250</v>
      </c>
      <c r="C16224" t="s">
        <v>105</v>
      </c>
      <c r="D16224">
        <v>3.8130000000000002</v>
      </c>
      <c r="E16224">
        <v>25</v>
      </c>
      <c r="F16224" t="s">
        <v>25415</v>
      </c>
      <c r="G16224" t="s">
        <v>23125</v>
      </c>
      <c r="H16224" t="s">
        <v>36</v>
      </c>
      <c r="I16224" t="s">
        <v>2142</v>
      </c>
      <c r="L16224" t="s">
        <v>10251</v>
      </c>
      <c r="M16224" t="s">
        <v>20396</v>
      </c>
      <c r="N16224">
        <v>4</v>
      </c>
      <c r="P16224" t="s">
        <v>20366</v>
      </c>
      <c r="Q16224" t="s">
        <v>25426</v>
      </c>
      <c r="S16224" t="s">
        <v>20368</v>
      </c>
    </row>
    <row r="16225" spans="1:19" x14ac:dyDescent="0.2">
      <c r="A16225">
        <v>3545</v>
      </c>
      <c r="B16225" t="s">
        <v>25427</v>
      </c>
      <c r="C16225" t="s">
        <v>105</v>
      </c>
      <c r="D16225">
        <v>3.9630000000000001</v>
      </c>
      <c r="E16225">
        <v>25</v>
      </c>
      <c r="F16225" t="s">
        <v>25415</v>
      </c>
      <c r="G16225" t="s">
        <v>23125</v>
      </c>
      <c r="H16225" t="s">
        <v>36</v>
      </c>
      <c r="I16225" t="s">
        <v>2142</v>
      </c>
      <c r="L16225" t="s">
        <v>25428</v>
      </c>
      <c r="M16225" t="s">
        <v>20396</v>
      </c>
      <c r="N16225">
        <v>4</v>
      </c>
      <c r="P16225" t="s">
        <v>20366</v>
      </c>
      <c r="Q16225" t="s">
        <v>25429</v>
      </c>
      <c r="S16225" t="s">
        <v>20368</v>
      </c>
    </row>
    <row r="16226" spans="1:19" hidden="1" x14ac:dyDescent="0.2">
      <c r="A16226">
        <v>3546</v>
      </c>
      <c r="B16226" t="s">
        <v>25430</v>
      </c>
      <c r="C16226" t="s">
        <v>105</v>
      </c>
      <c r="D16226">
        <v>5.14</v>
      </c>
      <c r="E16226">
        <v>25</v>
      </c>
      <c r="F16226" t="s">
        <v>25421</v>
      </c>
      <c r="G16226" t="s">
        <v>31</v>
      </c>
      <c r="H16226" t="s">
        <v>46</v>
      </c>
      <c r="I16226" t="s">
        <v>25431</v>
      </c>
      <c r="K16226"/>
      <c r="L16226" t="s">
        <v>25432</v>
      </c>
      <c r="M16226" t="s">
        <v>20396</v>
      </c>
      <c r="N16226">
        <v>4</v>
      </c>
      <c r="P16226" t="s">
        <v>20366</v>
      </c>
      <c r="Q16226" t="s">
        <v>25433</v>
      </c>
      <c r="S16226" t="s">
        <v>20368</v>
      </c>
    </row>
    <row r="16227" spans="1:19" hidden="1" x14ac:dyDescent="0.2">
      <c r="A16227">
        <v>3546</v>
      </c>
      <c r="B16227" t="s">
        <v>25430</v>
      </c>
      <c r="C16227" t="s">
        <v>105</v>
      </c>
      <c r="D16227">
        <v>5.96</v>
      </c>
      <c r="E16227">
        <v>25</v>
      </c>
      <c r="F16227" t="s">
        <v>25421</v>
      </c>
      <c r="G16227" t="s">
        <v>55</v>
      </c>
      <c r="I16227" t="s">
        <v>25246</v>
      </c>
      <c r="K16227"/>
      <c r="L16227" t="s">
        <v>25432</v>
      </c>
      <c r="M16227" t="s">
        <v>20396</v>
      </c>
      <c r="N16227">
        <v>4</v>
      </c>
      <c r="P16227" t="s">
        <v>20366</v>
      </c>
      <c r="Q16227" t="s">
        <v>25433</v>
      </c>
      <c r="S16227" t="s">
        <v>20368</v>
      </c>
    </row>
    <row r="16228" spans="1:19" hidden="1" x14ac:dyDescent="0.2">
      <c r="A16228">
        <v>3547</v>
      </c>
      <c r="B16228" t="s">
        <v>25434</v>
      </c>
      <c r="C16228" t="s">
        <v>105</v>
      </c>
      <c r="D16228">
        <v>5.72</v>
      </c>
      <c r="E16228">
        <v>25</v>
      </c>
      <c r="F16228" t="s">
        <v>25421</v>
      </c>
      <c r="G16228" t="s">
        <v>31</v>
      </c>
      <c r="H16228" t="s">
        <v>46</v>
      </c>
      <c r="I16228" t="s">
        <v>25435</v>
      </c>
      <c r="K16228"/>
      <c r="L16228" t="s">
        <v>25436</v>
      </c>
      <c r="M16228" t="s">
        <v>26</v>
      </c>
      <c r="N16228">
        <v>2</v>
      </c>
      <c r="P16228" t="s">
        <v>20366</v>
      </c>
      <c r="Q16228" t="s">
        <v>25437</v>
      </c>
      <c r="S16228" t="s">
        <v>20368</v>
      </c>
    </row>
    <row r="16229" spans="1:19" hidden="1" x14ac:dyDescent="0.2">
      <c r="A16229">
        <v>3548</v>
      </c>
      <c r="B16229" t="s">
        <v>25438</v>
      </c>
      <c r="C16229" t="s">
        <v>105</v>
      </c>
      <c r="D16229">
        <v>5.54</v>
      </c>
      <c r="E16229">
        <v>25</v>
      </c>
      <c r="F16229" t="s">
        <v>25421</v>
      </c>
      <c r="G16229" t="s">
        <v>31</v>
      </c>
      <c r="H16229" t="s">
        <v>46</v>
      </c>
      <c r="I16229" t="s">
        <v>25422</v>
      </c>
      <c r="K16229"/>
      <c r="L16229" t="s">
        <v>25439</v>
      </c>
      <c r="M16229" t="s">
        <v>20719</v>
      </c>
      <c r="N16229">
        <v>3</v>
      </c>
      <c r="P16229" t="s">
        <v>20366</v>
      </c>
      <c r="Q16229" t="s">
        <v>25440</v>
      </c>
      <c r="S16229" t="s">
        <v>20368</v>
      </c>
    </row>
    <row r="16230" spans="1:19" hidden="1" x14ac:dyDescent="0.2">
      <c r="A16230">
        <v>3548</v>
      </c>
      <c r="B16230" t="s">
        <v>25438</v>
      </c>
      <c r="C16230" t="s">
        <v>105</v>
      </c>
      <c r="D16230">
        <v>6.32</v>
      </c>
      <c r="E16230">
        <v>25</v>
      </c>
      <c r="F16230" t="s">
        <v>25421</v>
      </c>
      <c r="G16230" t="s">
        <v>55</v>
      </c>
      <c r="H16230" t="s">
        <v>23</v>
      </c>
      <c r="I16230" t="s">
        <v>25246</v>
      </c>
      <c r="K16230"/>
      <c r="L16230" t="s">
        <v>25439</v>
      </c>
      <c r="M16230" t="s">
        <v>20719</v>
      </c>
      <c r="N16230">
        <v>3</v>
      </c>
      <c r="P16230" t="s">
        <v>20366</v>
      </c>
      <c r="Q16230" t="s">
        <v>25440</v>
      </c>
      <c r="S16230" t="s">
        <v>20368</v>
      </c>
    </row>
    <row r="16231" spans="1:19" hidden="1" x14ac:dyDescent="0.2">
      <c r="A16231">
        <v>3549</v>
      </c>
      <c r="B16231" t="s">
        <v>10310</v>
      </c>
      <c r="C16231" t="s">
        <v>105</v>
      </c>
      <c r="D16231">
        <v>2.93</v>
      </c>
      <c r="E16231">
        <v>20</v>
      </c>
      <c r="F16231" t="s">
        <v>25413</v>
      </c>
      <c r="G16231" t="s">
        <v>55</v>
      </c>
      <c r="H16231" t="s">
        <v>46</v>
      </c>
      <c r="I16231" t="s">
        <v>25414</v>
      </c>
      <c r="K16231"/>
      <c r="L16231" t="s">
        <v>10311</v>
      </c>
      <c r="M16231" t="s">
        <v>20396</v>
      </c>
      <c r="N16231">
        <v>4</v>
      </c>
      <c r="P16231" t="s">
        <v>20366</v>
      </c>
      <c r="Q16231" t="s">
        <v>25441</v>
      </c>
      <c r="S16231" t="s">
        <v>20368</v>
      </c>
    </row>
    <row r="16232" spans="1:19" x14ac:dyDescent="0.2">
      <c r="A16232">
        <v>3550</v>
      </c>
      <c r="B16232" t="s">
        <v>10316</v>
      </c>
      <c r="C16232" t="s">
        <v>105</v>
      </c>
      <c r="D16232">
        <v>3.9969999999999999</v>
      </c>
      <c r="E16232">
        <v>25</v>
      </c>
      <c r="F16232" t="s">
        <v>25415</v>
      </c>
      <c r="G16232" t="s">
        <v>23125</v>
      </c>
      <c r="H16232" t="s">
        <v>36</v>
      </c>
      <c r="I16232" t="s">
        <v>2142</v>
      </c>
      <c r="L16232" t="s">
        <v>10317</v>
      </c>
      <c r="M16232" t="s">
        <v>20396</v>
      </c>
      <c r="N16232">
        <v>4</v>
      </c>
      <c r="P16232" t="s">
        <v>20366</v>
      </c>
      <c r="Q16232" t="s">
        <v>25442</v>
      </c>
      <c r="S16232" t="s">
        <v>20368</v>
      </c>
    </row>
    <row r="16233" spans="1:19" hidden="1" x14ac:dyDescent="0.2">
      <c r="A16233">
        <v>3550</v>
      </c>
      <c r="B16233" t="s">
        <v>10316</v>
      </c>
      <c r="C16233" t="s">
        <v>105</v>
      </c>
      <c r="D16233">
        <v>3.93</v>
      </c>
      <c r="E16233">
        <v>25</v>
      </c>
      <c r="F16233" t="s">
        <v>25443</v>
      </c>
      <c r="G16233" t="s">
        <v>498</v>
      </c>
      <c r="H16233" t="s">
        <v>46</v>
      </c>
      <c r="I16233" t="s">
        <v>25444</v>
      </c>
      <c r="K16233"/>
      <c r="L16233" t="s">
        <v>10317</v>
      </c>
      <c r="M16233" t="s">
        <v>20396</v>
      </c>
      <c r="N16233">
        <v>4</v>
      </c>
      <c r="P16233" t="s">
        <v>20366</v>
      </c>
      <c r="Q16233" t="s">
        <v>25442</v>
      </c>
      <c r="S16233" t="s">
        <v>20368</v>
      </c>
    </row>
    <row r="16234" spans="1:19" hidden="1" x14ac:dyDescent="0.2">
      <c r="A16234">
        <v>3551</v>
      </c>
      <c r="B16234" t="s">
        <v>10295</v>
      </c>
      <c r="C16234" t="s">
        <v>105</v>
      </c>
      <c r="D16234">
        <v>3.8620000000000001</v>
      </c>
      <c r="E16234">
        <v>25</v>
      </c>
      <c r="G16234" t="s">
        <v>25445</v>
      </c>
      <c r="H16234" t="s">
        <v>46</v>
      </c>
      <c r="I16234" t="s">
        <v>19005</v>
      </c>
      <c r="K16234"/>
      <c r="L16234" t="s">
        <v>10296</v>
      </c>
      <c r="M16234" t="s">
        <v>20396</v>
      </c>
      <c r="N16234">
        <v>4</v>
      </c>
      <c r="P16234" t="s">
        <v>20366</v>
      </c>
      <c r="Q16234" t="s">
        <v>25446</v>
      </c>
      <c r="S16234" t="s">
        <v>20368</v>
      </c>
    </row>
    <row r="16235" spans="1:19" hidden="1" x14ac:dyDescent="0.2">
      <c r="A16235">
        <v>3551</v>
      </c>
      <c r="B16235" t="s">
        <v>10295</v>
      </c>
      <c r="C16235" t="s">
        <v>105</v>
      </c>
      <c r="D16235">
        <v>3.7759999999999998</v>
      </c>
      <c r="E16235">
        <v>25</v>
      </c>
      <c r="F16235" t="s">
        <v>25447</v>
      </c>
      <c r="G16235" t="s">
        <v>25445</v>
      </c>
      <c r="H16235" t="s">
        <v>46</v>
      </c>
      <c r="I16235" t="s">
        <v>19005</v>
      </c>
      <c r="K16235"/>
      <c r="L16235" t="s">
        <v>10296</v>
      </c>
      <c r="M16235" t="s">
        <v>20396</v>
      </c>
      <c r="N16235">
        <v>4</v>
      </c>
      <c r="P16235" t="s">
        <v>20366</v>
      </c>
      <c r="Q16235" t="s">
        <v>25446</v>
      </c>
      <c r="R16235" t="s">
        <v>24870</v>
      </c>
      <c r="S16235" t="s">
        <v>20368</v>
      </c>
    </row>
    <row r="16236" spans="1:19" hidden="1" x14ac:dyDescent="0.2">
      <c r="A16236">
        <v>3551</v>
      </c>
      <c r="B16236" t="s">
        <v>10295</v>
      </c>
      <c r="C16236" t="s">
        <v>105</v>
      </c>
      <c r="D16236">
        <v>3.694</v>
      </c>
      <c r="E16236">
        <v>25</v>
      </c>
      <c r="F16236" t="s">
        <v>20568</v>
      </c>
      <c r="G16236" t="s">
        <v>25445</v>
      </c>
      <c r="H16236" t="s">
        <v>46</v>
      </c>
      <c r="I16236" t="s">
        <v>19005</v>
      </c>
      <c r="K16236"/>
      <c r="L16236" t="s">
        <v>10296</v>
      </c>
      <c r="M16236" t="s">
        <v>20396</v>
      </c>
      <c r="N16236">
        <v>4</v>
      </c>
      <c r="P16236" t="s">
        <v>20366</v>
      </c>
      <c r="Q16236" t="s">
        <v>25446</v>
      </c>
      <c r="R16236" t="s">
        <v>20569</v>
      </c>
      <c r="S16236" t="s">
        <v>20368</v>
      </c>
    </row>
    <row r="16237" spans="1:19" hidden="1" x14ac:dyDescent="0.2">
      <c r="A16237">
        <v>3551</v>
      </c>
      <c r="B16237" t="s">
        <v>10295</v>
      </c>
      <c r="C16237" t="s">
        <v>105</v>
      </c>
      <c r="D16237">
        <v>3.62</v>
      </c>
      <c r="E16237">
        <v>25</v>
      </c>
      <c r="F16237" t="s">
        <v>25448</v>
      </c>
      <c r="G16237" t="s">
        <v>25445</v>
      </c>
      <c r="H16237" t="s">
        <v>46</v>
      </c>
      <c r="I16237" t="s">
        <v>19005</v>
      </c>
      <c r="K16237"/>
      <c r="L16237" t="s">
        <v>10296</v>
      </c>
      <c r="M16237" t="s">
        <v>20396</v>
      </c>
      <c r="N16237">
        <v>4</v>
      </c>
      <c r="P16237" t="s">
        <v>20366</v>
      </c>
      <c r="Q16237" t="s">
        <v>25446</v>
      </c>
      <c r="R16237" t="s">
        <v>24873</v>
      </c>
      <c r="S16237" t="s">
        <v>20368</v>
      </c>
    </row>
    <row r="16238" spans="1:19" hidden="1" x14ac:dyDescent="0.2">
      <c r="A16238">
        <v>3551</v>
      </c>
      <c r="B16238" t="s">
        <v>10295</v>
      </c>
      <c r="C16238" t="s">
        <v>105</v>
      </c>
      <c r="D16238">
        <v>3.5459999999999998</v>
      </c>
      <c r="E16238">
        <v>25</v>
      </c>
      <c r="F16238" t="s">
        <v>20570</v>
      </c>
      <c r="G16238" t="s">
        <v>25445</v>
      </c>
      <c r="H16238" t="s">
        <v>46</v>
      </c>
      <c r="I16238" t="s">
        <v>19005</v>
      </c>
      <c r="K16238"/>
      <c r="L16238" t="s">
        <v>10296</v>
      </c>
      <c r="M16238" t="s">
        <v>20396</v>
      </c>
      <c r="N16238">
        <v>4</v>
      </c>
      <c r="P16238" t="s">
        <v>20366</v>
      </c>
      <c r="Q16238" t="s">
        <v>25446</v>
      </c>
      <c r="R16238" t="s">
        <v>20571</v>
      </c>
      <c r="S16238" t="s">
        <v>20368</v>
      </c>
    </row>
    <row r="16239" spans="1:19" hidden="1" x14ac:dyDescent="0.2">
      <c r="A16239">
        <v>3551</v>
      </c>
      <c r="B16239" t="s">
        <v>10295</v>
      </c>
      <c r="C16239" t="s">
        <v>105</v>
      </c>
      <c r="D16239">
        <v>3.4769999999999999</v>
      </c>
      <c r="E16239">
        <v>25</v>
      </c>
      <c r="F16239" t="s">
        <v>25449</v>
      </c>
      <c r="G16239" t="s">
        <v>25445</v>
      </c>
      <c r="H16239" t="s">
        <v>46</v>
      </c>
      <c r="I16239" t="s">
        <v>19005</v>
      </c>
      <c r="K16239"/>
      <c r="L16239" t="s">
        <v>10296</v>
      </c>
      <c r="M16239" t="s">
        <v>20396</v>
      </c>
      <c r="N16239">
        <v>4</v>
      </c>
      <c r="P16239" t="s">
        <v>20366</v>
      </c>
      <c r="Q16239" t="s">
        <v>25446</v>
      </c>
      <c r="R16239" t="s">
        <v>24876</v>
      </c>
      <c r="S16239" t="s">
        <v>20368</v>
      </c>
    </row>
    <row r="16240" spans="1:19" hidden="1" x14ac:dyDescent="0.2">
      <c r="A16240">
        <v>3551</v>
      </c>
      <c r="B16240" t="s">
        <v>10295</v>
      </c>
      <c r="C16240" t="s">
        <v>105</v>
      </c>
      <c r="D16240">
        <v>3.4119999999999999</v>
      </c>
      <c r="E16240">
        <v>25</v>
      </c>
      <c r="F16240" t="s">
        <v>20572</v>
      </c>
      <c r="G16240" t="s">
        <v>25445</v>
      </c>
      <c r="H16240" t="s">
        <v>46</v>
      </c>
      <c r="I16240" t="s">
        <v>19005</v>
      </c>
      <c r="K16240"/>
      <c r="L16240" t="s">
        <v>10296</v>
      </c>
      <c r="M16240" t="s">
        <v>20396</v>
      </c>
      <c r="N16240">
        <v>4</v>
      </c>
      <c r="P16240" t="s">
        <v>20366</v>
      </c>
      <c r="Q16240" t="s">
        <v>25446</v>
      </c>
      <c r="R16240" t="s">
        <v>20573</v>
      </c>
      <c r="S16240" t="s">
        <v>20368</v>
      </c>
    </row>
    <row r="16241" spans="1:19" x14ac:dyDescent="0.2">
      <c r="A16241">
        <v>3552</v>
      </c>
      <c r="B16241" t="s">
        <v>10298</v>
      </c>
      <c r="C16241" t="s">
        <v>105</v>
      </c>
      <c r="D16241">
        <v>4.1529999999999996</v>
      </c>
      <c r="E16241">
        <v>25</v>
      </c>
      <c r="G16241" t="s">
        <v>25445</v>
      </c>
      <c r="H16241" t="s">
        <v>36</v>
      </c>
      <c r="I16241" t="s">
        <v>19005</v>
      </c>
      <c r="L16241" t="s">
        <v>10299</v>
      </c>
      <c r="M16241" t="s">
        <v>20396</v>
      </c>
      <c r="N16241">
        <v>4</v>
      </c>
      <c r="P16241" t="s">
        <v>20366</v>
      </c>
      <c r="Q16241" t="s">
        <v>25450</v>
      </c>
      <c r="S16241" t="s">
        <v>20368</v>
      </c>
    </row>
    <row r="16242" spans="1:19" x14ac:dyDescent="0.2">
      <c r="A16242">
        <v>3552</v>
      </c>
      <c r="B16242" t="s">
        <v>10298</v>
      </c>
      <c r="C16242" t="s">
        <v>105</v>
      </c>
      <c r="D16242">
        <v>4.0609999999999999</v>
      </c>
      <c r="E16242">
        <v>25</v>
      </c>
      <c r="F16242" t="s">
        <v>25447</v>
      </c>
      <c r="G16242" t="s">
        <v>25445</v>
      </c>
      <c r="H16242" t="s">
        <v>36</v>
      </c>
      <c r="I16242" t="s">
        <v>19005</v>
      </c>
      <c r="L16242" t="s">
        <v>10299</v>
      </c>
      <c r="M16242" t="s">
        <v>20396</v>
      </c>
      <c r="N16242">
        <v>4</v>
      </c>
      <c r="P16242" t="s">
        <v>20366</v>
      </c>
      <c r="Q16242" t="s">
        <v>25450</v>
      </c>
      <c r="R16242" t="s">
        <v>24870</v>
      </c>
      <c r="S16242" t="s">
        <v>20368</v>
      </c>
    </row>
    <row r="16243" spans="1:19" x14ac:dyDescent="0.2">
      <c r="A16243">
        <v>3552</v>
      </c>
      <c r="B16243" t="s">
        <v>10298</v>
      </c>
      <c r="C16243" t="s">
        <v>105</v>
      </c>
      <c r="D16243">
        <v>3.976</v>
      </c>
      <c r="E16243">
        <v>25</v>
      </c>
      <c r="F16243" t="s">
        <v>20568</v>
      </c>
      <c r="G16243" t="s">
        <v>25445</v>
      </c>
      <c r="H16243" t="s">
        <v>36</v>
      </c>
      <c r="I16243" t="s">
        <v>19005</v>
      </c>
      <c r="L16243" t="s">
        <v>10299</v>
      </c>
      <c r="M16243" t="s">
        <v>20396</v>
      </c>
      <c r="N16243">
        <v>4</v>
      </c>
      <c r="P16243" t="s">
        <v>20366</v>
      </c>
      <c r="Q16243" t="s">
        <v>25450</v>
      </c>
      <c r="R16243" t="s">
        <v>20569</v>
      </c>
      <c r="S16243" t="s">
        <v>20368</v>
      </c>
    </row>
    <row r="16244" spans="1:19" x14ac:dyDescent="0.2">
      <c r="A16244">
        <v>3552</v>
      </c>
      <c r="B16244" t="s">
        <v>10298</v>
      </c>
      <c r="C16244" t="s">
        <v>105</v>
      </c>
      <c r="D16244">
        <v>3.9</v>
      </c>
      <c r="E16244">
        <v>25</v>
      </c>
      <c r="F16244" t="s">
        <v>25448</v>
      </c>
      <c r="G16244" t="s">
        <v>25445</v>
      </c>
      <c r="H16244" t="s">
        <v>36</v>
      </c>
      <c r="I16244" t="s">
        <v>19005</v>
      </c>
      <c r="L16244" t="s">
        <v>10299</v>
      </c>
      <c r="M16244" t="s">
        <v>20396</v>
      </c>
      <c r="N16244">
        <v>4</v>
      </c>
      <c r="P16244" t="s">
        <v>20366</v>
      </c>
      <c r="Q16244" t="s">
        <v>25450</v>
      </c>
      <c r="R16244" t="s">
        <v>24873</v>
      </c>
      <c r="S16244" t="s">
        <v>20368</v>
      </c>
    </row>
    <row r="16245" spans="1:19" x14ac:dyDescent="0.2">
      <c r="A16245">
        <v>3552</v>
      </c>
      <c r="B16245" t="s">
        <v>10298</v>
      </c>
      <c r="C16245" t="s">
        <v>105</v>
      </c>
      <c r="D16245">
        <v>3.8220000000000001</v>
      </c>
      <c r="E16245">
        <v>25</v>
      </c>
      <c r="F16245" t="s">
        <v>20570</v>
      </c>
      <c r="G16245" t="s">
        <v>25445</v>
      </c>
      <c r="H16245" t="s">
        <v>36</v>
      </c>
      <c r="I16245" t="s">
        <v>19005</v>
      </c>
      <c r="L16245" t="s">
        <v>10299</v>
      </c>
      <c r="M16245" t="s">
        <v>20396</v>
      </c>
      <c r="N16245">
        <v>4</v>
      </c>
      <c r="P16245" t="s">
        <v>20366</v>
      </c>
      <c r="Q16245" t="s">
        <v>25450</v>
      </c>
      <c r="R16245" t="s">
        <v>20571</v>
      </c>
      <c r="S16245" t="s">
        <v>20368</v>
      </c>
    </row>
    <row r="16246" spans="1:19" x14ac:dyDescent="0.2">
      <c r="A16246">
        <v>3552</v>
      </c>
      <c r="B16246" t="s">
        <v>10298</v>
      </c>
      <c r="C16246" t="s">
        <v>105</v>
      </c>
      <c r="D16246">
        <v>3.7530000000000001</v>
      </c>
      <c r="E16246">
        <v>25</v>
      </c>
      <c r="F16246" t="s">
        <v>25449</v>
      </c>
      <c r="G16246" t="s">
        <v>25445</v>
      </c>
      <c r="H16246" t="s">
        <v>36</v>
      </c>
      <c r="I16246" t="s">
        <v>19005</v>
      </c>
      <c r="L16246" t="s">
        <v>10299</v>
      </c>
      <c r="M16246" t="s">
        <v>20396</v>
      </c>
      <c r="N16246">
        <v>4</v>
      </c>
      <c r="P16246" t="s">
        <v>20366</v>
      </c>
      <c r="Q16246" t="s">
        <v>25450</v>
      </c>
      <c r="R16246" t="s">
        <v>24876</v>
      </c>
      <c r="S16246" t="s">
        <v>20368</v>
      </c>
    </row>
    <row r="16247" spans="1:19" x14ac:dyDescent="0.2">
      <c r="A16247">
        <v>3552</v>
      </c>
      <c r="B16247" t="s">
        <v>10298</v>
      </c>
      <c r="C16247" t="s">
        <v>105</v>
      </c>
      <c r="D16247">
        <v>3.6869999999999998</v>
      </c>
      <c r="E16247">
        <v>25</v>
      </c>
      <c r="F16247" t="s">
        <v>20572</v>
      </c>
      <c r="G16247" t="s">
        <v>25445</v>
      </c>
      <c r="H16247" t="s">
        <v>36</v>
      </c>
      <c r="I16247" t="s">
        <v>19005</v>
      </c>
      <c r="L16247" t="s">
        <v>10299</v>
      </c>
      <c r="M16247" t="s">
        <v>20396</v>
      </c>
      <c r="N16247">
        <v>4</v>
      </c>
      <c r="P16247" t="s">
        <v>20366</v>
      </c>
      <c r="Q16247" t="s">
        <v>25450</v>
      </c>
      <c r="R16247" t="s">
        <v>20573</v>
      </c>
      <c r="S16247" t="s">
        <v>20368</v>
      </c>
    </row>
    <row r="16248" spans="1:19" hidden="1" x14ac:dyDescent="0.2">
      <c r="A16248">
        <v>3553</v>
      </c>
      <c r="B16248" t="s">
        <v>25451</v>
      </c>
      <c r="C16248" t="s">
        <v>105</v>
      </c>
      <c r="D16248">
        <v>13.04</v>
      </c>
      <c r="E16248">
        <v>25</v>
      </c>
      <c r="F16248" t="s">
        <v>25452</v>
      </c>
      <c r="G16248" t="s">
        <v>4334</v>
      </c>
      <c r="H16248" t="s">
        <v>46</v>
      </c>
      <c r="I16248" t="s">
        <v>17375</v>
      </c>
      <c r="K16248"/>
      <c r="L16248" t="s">
        <v>25453</v>
      </c>
      <c r="M16248" t="s">
        <v>20396</v>
      </c>
      <c r="N16248">
        <v>4</v>
      </c>
      <c r="P16248" t="s">
        <v>20366</v>
      </c>
      <c r="Q16248" t="s">
        <v>25454</v>
      </c>
      <c r="S16248" t="s">
        <v>20368</v>
      </c>
    </row>
    <row r="16249" spans="1:19" hidden="1" x14ac:dyDescent="0.2">
      <c r="A16249">
        <v>3554</v>
      </c>
      <c r="B16249" t="s">
        <v>10156</v>
      </c>
      <c r="C16249" t="s">
        <v>105</v>
      </c>
      <c r="D16249">
        <v>12.79</v>
      </c>
      <c r="E16249">
        <v>25</v>
      </c>
      <c r="F16249" s="1" t="s">
        <v>25455</v>
      </c>
      <c r="G16249" t="s">
        <v>4334</v>
      </c>
      <c r="H16249" t="s">
        <v>46</v>
      </c>
      <c r="I16249" t="s">
        <v>17375</v>
      </c>
      <c r="K16249"/>
      <c r="L16249" t="s">
        <v>25456</v>
      </c>
      <c r="M16249" t="s">
        <v>20396</v>
      </c>
      <c r="N16249">
        <v>4</v>
      </c>
      <c r="P16249" t="s">
        <v>20366</v>
      </c>
      <c r="Q16249" t="s">
        <v>25457</v>
      </c>
      <c r="S16249" t="s">
        <v>20368</v>
      </c>
    </row>
    <row r="16250" spans="1:19" hidden="1" x14ac:dyDescent="0.2">
      <c r="A16250">
        <v>3555</v>
      </c>
      <c r="B16250" t="s">
        <v>25458</v>
      </c>
      <c r="C16250" t="s">
        <v>105</v>
      </c>
      <c r="D16250">
        <v>2.63</v>
      </c>
      <c r="E16250">
        <v>25</v>
      </c>
      <c r="F16250" t="s">
        <v>25459</v>
      </c>
      <c r="G16250" t="s">
        <v>2474</v>
      </c>
      <c r="H16250" t="s">
        <v>46</v>
      </c>
      <c r="I16250" t="s">
        <v>7148</v>
      </c>
      <c r="K16250"/>
      <c r="L16250" t="s">
        <v>25460</v>
      </c>
      <c r="M16250" t="s">
        <v>20719</v>
      </c>
      <c r="N16250">
        <v>3</v>
      </c>
      <c r="P16250" t="s">
        <v>20366</v>
      </c>
      <c r="Q16250" t="s">
        <v>25461</v>
      </c>
      <c r="S16250" t="s">
        <v>20368</v>
      </c>
    </row>
    <row r="16251" spans="1:19" hidden="1" x14ac:dyDescent="0.2">
      <c r="A16251">
        <v>3556</v>
      </c>
      <c r="B16251" t="s">
        <v>25462</v>
      </c>
      <c r="C16251" t="s">
        <v>25463</v>
      </c>
      <c r="D16251">
        <v>7.52</v>
      </c>
      <c r="E16251">
        <v>25</v>
      </c>
      <c r="F16251" t="s">
        <v>24526</v>
      </c>
      <c r="G16251" t="s">
        <v>31</v>
      </c>
      <c r="H16251" t="s">
        <v>46</v>
      </c>
      <c r="I16251" t="s">
        <v>10245</v>
      </c>
      <c r="K16251"/>
      <c r="L16251" t="s">
        <v>25464</v>
      </c>
      <c r="M16251" t="s">
        <v>20396</v>
      </c>
      <c r="N16251">
        <v>4</v>
      </c>
      <c r="P16251" t="s">
        <v>20366</v>
      </c>
      <c r="Q16251" t="s">
        <v>25465</v>
      </c>
      <c r="S16251" t="s">
        <v>20368</v>
      </c>
    </row>
    <row r="16252" spans="1:19" hidden="1" x14ac:dyDescent="0.2">
      <c r="A16252">
        <v>3557</v>
      </c>
      <c r="B16252" t="s">
        <v>25466</v>
      </c>
      <c r="C16252" t="s">
        <v>105</v>
      </c>
      <c r="D16252">
        <v>2.65</v>
      </c>
      <c r="E16252">
        <v>25</v>
      </c>
      <c r="F16252" t="s">
        <v>79</v>
      </c>
      <c r="G16252" t="s">
        <v>31</v>
      </c>
      <c r="H16252" t="s">
        <v>46</v>
      </c>
      <c r="I16252" t="s">
        <v>9582</v>
      </c>
      <c r="K16252"/>
      <c r="L16252" t="s">
        <v>25467</v>
      </c>
      <c r="M16252" t="s">
        <v>20396</v>
      </c>
      <c r="N16252">
        <v>4</v>
      </c>
      <c r="P16252" t="s">
        <v>20366</v>
      </c>
      <c r="Q16252" t="s">
        <v>25468</v>
      </c>
      <c r="S16252" t="s">
        <v>20368</v>
      </c>
    </row>
    <row r="16253" spans="1:19" hidden="1" x14ac:dyDescent="0.2">
      <c r="A16253">
        <v>3557</v>
      </c>
      <c r="B16253" t="s">
        <v>25466</v>
      </c>
      <c r="C16253" t="s">
        <v>20452</v>
      </c>
      <c r="D16253">
        <v>13</v>
      </c>
      <c r="E16253" t="s">
        <v>414</v>
      </c>
      <c r="F16253" t="s">
        <v>79</v>
      </c>
      <c r="G16253" t="s">
        <v>31</v>
      </c>
      <c r="H16253" t="s">
        <v>23</v>
      </c>
      <c r="I16253" t="s">
        <v>9582</v>
      </c>
      <c r="K16253"/>
      <c r="L16253" t="s">
        <v>25467</v>
      </c>
      <c r="M16253" t="s">
        <v>20396</v>
      </c>
      <c r="N16253">
        <v>4</v>
      </c>
      <c r="P16253" t="s">
        <v>20366</v>
      </c>
      <c r="Q16253" t="s">
        <v>25468</v>
      </c>
      <c r="S16253" t="s">
        <v>20368</v>
      </c>
    </row>
    <row r="16254" spans="1:19" hidden="1" x14ac:dyDescent="0.2">
      <c r="A16254">
        <v>3557</v>
      </c>
      <c r="B16254" t="s">
        <v>25466</v>
      </c>
      <c r="C16254" t="s">
        <v>105</v>
      </c>
      <c r="D16254">
        <v>2.8</v>
      </c>
      <c r="E16254">
        <v>25</v>
      </c>
      <c r="F16254" t="s">
        <v>1420</v>
      </c>
      <c r="G16254" t="s">
        <v>55</v>
      </c>
      <c r="H16254" t="s">
        <v>23</v>
      </c>
      <c r="I16254" t="s">
        <v>23729</v>
      </c>
      <c r="K16254"/>
      <c r="L16254" t="s">
        <v>25467</v>
      </c>
      <c r="M16254" t="s">
        <v>20396</v>
      </c>
      <c r="N16254">
        <v>4</v>
      </c>
      <c r="P16254" t="s">
        <v>20366</v>
      </c>
      <c r="Q16254" t="s">
        <v>25468</v>
      </c>
      <c r="S16254" t="s">
        <v>20368</v>
      </c>
    </row>
    <row r="16255" spans="1:19" hidden="1" x14ac:dyDescent="0.2">
      <c r="A16255">
        <v>3557</v>
      </c>
      <c r="B16255" t="s">
        <v>25466</v>
      </c>
      <c r="C16255" t="s">
        <v>20452</v>
      </c>
      <c r="D16255">
        <v>13.05</v>
      </c>
      <c r="E16255" t="s">
        <v>414</v>
      </c>
      <c r="F16255" t="s">
        <v>1420</v>
      </c>
      <c r="G16255" t="s">
        <v>31</v>
      </c>
      <c r="H16255" t="s">
        <v>23</v>
      </c>
      <c r="I16255" t="s">
        <v>23729</v>
      </c>
      <c r="K16255"/>
      <c r="L16255" t="s">
        <v>25467</v>
      </c>
      <c r="M16255" t="s">
        <v>20396</v>
      </c>
      <c r="N16255">
        <v>4</v>
      </c>
      <c r="P16255" t="s">
        <v>20366</v>
      </c>
      <c r="Q16255" t="s">
        <v>25468</v>
      </c>
      <c r="S16255" t="s">
        <v>20368</v>
      </c>
    </row>
    <row r="16256" spans="1:19" hidden="1" x14ac:dyDescent="0.2">
      <c r="A16256">
        <v>3557</v>
      </c>
      <c r="B16256" t="s">
        <v>25466</v>
      </c>
      <c r="C16256" t="s">
        <v>105</v>
      </c>
      <c r="D16256">
        <v>2.6760000000000002</v>
      </c>
      <c r="E16256">
        <v>18</v>
      </c>
      <c r="F16256" t="s">
        <v>1420</v>
      </c>
      <c r="G16256" t="s">
        <v>1434</v>
      </c>
      <c r="H16256" t="s">
        <v>46</v>
      </c>
      <c r="I16256" t="s">
        <v>10556</v>
      </c>
      <c r="J16256" t="s">
        <v>43</v>
      </c>
      <c r="K16256"/>
      <c r="L16256" t="s">
        <v>25467</v>
      </c>
      <c r="M16256" t="s">
        <v>20396</v>
      </c>
      <c r="N16256">
        <v>4</v>
      </c>
      <c r="P16256" t="s">
        <v>20366</v>
      </c>
      <c r="Q16256" t="s">
        <v>25468</v>
      </c>
      <c r="S16256" t="s">
        <v>20368</v>
      </c>
    </row>
    <row r="16257" spans="1:19" hidden="1" x14ac:dyDescent="0.2">
      <c r="A16257">
        <v>3557</v>
      </c>
      <c r="B16257" t="s">
        <v>25466</v>
      </c>
      <c r="C16257" t="s">
        <v>105</v>
      </c>
      <c r="D16257">
        <v>2.6459999999999999</v>
      </c>
      <c r="E16257">
        <v>30</v>
      </c>
      <c r="F16257" t="s">
        <v>1420</v>
      </c>
      <c r="G16257" t="s">
        <v>1434</v>
      </c>
      <c r="H16257" t="s">
        <v>46</v>
      </c>
      <c r="I16257" t="s">
        <v>10556</v>
      </c>
      <c r="J16257" t="s">
        <v>43</v>
      </c>
      <c r="K16257"/>
      <c r="L16257" t="s">
        <v>25467</v>
      </c>
      <c r="M16257" t="s">
        <v>20396</v>
      </c>
      <c r="N16257">
        <v>4</v>
      </c>
      <c r="P16257" t="s">
        <v>20366</v>
      </c>
      <c r="Q16257" t="s">
        <v>25468</v>
      </c>
      <c r="S16257" t="s">
        <v>20368</v>
      </c>
    </row>
    <row r="16258" spans="1:19" hidden="1" x14ac:dyDescent="0.2">
      <c r="A16258">
        <v>3557</v>
      </c>
      <c r="B16258" t="s">
        <v>25466</v>
      </c>
      <c r="C16258" t="s">
        <v>105</v>
      </c>
      <c r="D16258">
        <v>2.6320000000000001</v>
      </c>
      <c r="E16258">
        <v>40</v>
      </c>
      <c r="F16258" t="s">
        <v>1420</v>
      </c>
      <c r="G16258" t="s">
        <v>1434</v>
      </c>
      <c r="H16258" t="s">
        <v>46</v>
      </c>
      <c r="I16258" t="s">
        <v>10556</v>
      </c>
      <c r="J16258" t="s">
        <v>43</v>
      </c>
      <c r="K16258"/>
      <c r="L16258" t="s">
        <v>25467</v>
      </c>
      <c r="M16258" t="s">
        <v>20396</v>
      </c>
      <c r="N16258">
        <v>4</v>
      </c>
      <c r="P16258" t="s">
        <v>20366</v>
      </c>
      <c r="Q16258" t="s">
        <v>25468</v>
      </c>
      <c r="S16258" t="s">
        <v>20368</v>
      </c>
    </row>
    <row r="16259" spans="1:19" hidden="1" x14ac:dyDescent="0.2">
      <c r="A16259">
        <v>3557</v>
      </c>
      <c r="B16259" t="s">
        <v>25466</v>
      </c>
      <c r="C16259" t="s">
        <v>105</v>
      </c>
      <c r="D16259">
        <v>2.6269999999999998</v>
      </c>
      <c r="E16259">
        <v>50</v>
      </c>
      <c r="F16259" t="s">
        <v>1420</v>
      </c>
      <c r="G16259" t="s">
        <v>1434</v>
      </c>
      <c r="H16259" t="s">
        <v>46</v>
      </c>
      <c r="I16259" t="s">
        <v>10556</v>
      </c>
      <c r="J16259" t="s">
        <v>43</v>
      </c>
      <c r="K16259"/>
      <c r="L16259" t="s">
        <v>25467</v>
      </c>
      <c r="M16259" t="s">
        <v>20396</v>
      </c>
      <c r="N16259">
        <v>4</v>
      </c>
      <c r="P16259" t="s">
        <v>20366</v>
      </c>
      <c r="Q16259" t="s">
        <v>25468</v>
      </c>
      <c r="S16259" t="s">
        <v>20368</v>
      </c>
    </row>
    <row r="16260" spans="1:19" hidden="1" x14ac:dyDescent="0.2">
      <c r="A16260">
        <v>3557</v>
      </c>
      <c r="B16260" t="s">
        <v>25466</v>
      </c>
      <c r="C16260" t="s">
        <v>105</v>
      </c>
      <c r="D16260">
        <v>2.63</v>
      </c>
      <c r="E16260">
        <v>25</v>
      </c>
      <c r="F16260" t="s">
        <v>25469</v>
      </c>
      <c r="G16260" t="s">
        <v>2474</v>
      </c>
      <c r="H16260" t="s">
        <v>46</v>
      </c>
      <c r="I16260" t="s">
        <v>7148</v>
      </c>
      <c r="K16260"/>
      <c r="L16260" t="s">
        <v>25467</v>
      </c>
      <c r="M16260" t="s">
        <v>20396</v>
      </c>
      <c r="N16260">
        <v>4</v>
      </c>
      <c r="P16260" t="s">
        <v>20366</v>
      </c>
      <c r="Q16260" t="s">
        <v>25468</v>
      </c>
      <c r="S16260" t="s">
        <v>20368</v>
      </c>
    </row>
    <row r="16261" spans="1:19" hidden="1" x14ac:dyDescent="0.2">
      <c r="A16261">
        <v>3557</v>
      </c>
      <c r="B16261" t="s">
        <v>25466</v>
      </c>
      <c r="C16261" t="s">
        <v>105</v>
      </c>
      <c r="D16261">
        <v>2.7</v>
      </c>
      <c r="E16261">
        <v>25</v>
      </c>
      <c r="F16261" t="s">
        <v>25470</v>
      </c>
      <c r="G16261" t="s">
        <v>31</v>
      </c>
      <c r="H16261" t="s">
        <v>46</v>
      </c>
      <c r="I16261" t="s">
        <v>24955</v>
      </c>
      <c r="K16261"/>
      <c r="L16261" t="s">
        <v>25467</v>
      </c>
      <c r="M16261" t="s">
        <v>20396</v>
      </c>
      <c r="N16261">
        <v>4</v>
      </c>
      <c r="P16261" t="s">
        <v>20366</v>
      </c>
      <c r="Q16261" t="s">
        <v>25468</v>
      </c>
      <c r="S16261" t="s">
        <v>20368</v>
      </c>
    </row>
    <row r="16262" spans="1:19" hidden="1" x14ac:dyDescent="0.2">
      <c r="A16262">
        <v>3558</v>
      </c>
      <c r="B16262" t="s">
        <v>25471</v>
      </c>
      <c r="C16262" t="s">
        <v>105</v>
      </c>
      <c r="D16262">
        <v>6.54</v>
      </c>
      <c r="E16262">
        <v>25</v>
      </c>
      <c r="I16262" t="s">
        <v>99</v>
      </c>
      <c r="K16262"/>
      <c r="L16262" t="s">
        <v>25472</v>
      </c>
      <c r="M16262" t="s">
        <v>26</v>
      </c>
      <c r="N16262">
        <v>2</v>
      </c>
      <c r="P16262" t="s">
        <v>20366</v>
      </c>
      <c r="Q16262" t="s">
        <v>25473</v>
      </c>
      <c r="S16262" t="s">
        <v>20368</v>
      </c>
    </row>
    <row r="16263" spans="1:19" hidden="1" x14ac:dyDescent="0.2">
      <c r="A16263">
        <v>3559</v>
      </c>
      <c r="B16263" t="s">
        <v>25474</v>
      </c>
      <c r="C16263" t="s">
        <v>105</v>
      </c>
      <c r="D16263">
        <v>7.57</v>
      </c>
      <c r="E16263">
        <v>25</v>
      </c>
      <c r="I16263" t="s">
        <v>99</v>
      </c>
      <c r="K16263"/>
      <c r="L16263" t="s">
        <v>25475</v>
      </c>
      <c r="M16263" t="s">
        <v>26</v>
      </c>
      <c r="N16263">
        <v>2</v>
      </c>
      <c r="P16263" t="s">
        <v>20366</v>
      </c>
      <c r="Q16263" t="s">
        <v>25476</v>
      </c>
      <c r="S16263" t="s">
        <v>20368</v>
      </c>
    </row>
    <row r="16264" spans="1:19" hidden="1" x14ac:dyDescent="0.2">
      <c r="A16264">
        <v>3560</v>
      </c>
      <c r="B16264" t="s">
        <v>25477</v>
      </c>
      <c r="C16264" t="s">
        <v>105</v>
      </c>
      <c r="D16264">
        <v>7.64</v>
      </c>
      <c r="E16264">
        <v>25</v>
      </c>
      <c r="I16264" t="s">
        <v>99</v>
      </c>
      <c r="K16264"/>
      <c r="L16264" t="s">
        <v>25478</v>
      </c>
      <c r="M16264" t="s">
        <v>26</v>
      </c>
      <c r="N16264">
        <v>2</v>
      </c>
      <c r="P16264" t="s">
        <v>20366</v>
      </c>
      <c r="Q16264" t="s">
        <v>25479</v>
      </c>
      <c r="S16264" t="s">
        <v>20368</v>
      </c>
    </row>
    <row r="16265" spans="1:19" hidden="1" x14ac:dyDescent="0.2">
      <c r="A16265">
        <v>3561</v>
      </c>
      <c r="B16265" t="s">
        <v>25480</v>
      </c>
      <c r="C16265" t="s">
        <v>105</v>
      </c>
      <c r="D16265">
        <v>2.516</v>
      </c>
      <c r="E16265">
        <v>20</v>
      </c>
      <c r="G16265" t="s">
        <v>1434</v>
      </c>
      <c r="H16265" t="s">
        <v>46</v>
      </c>
      <c r="I16265" t="s">
        <v>10556</v>
      </c>
      <c r="K16265"/>
      <c r="L16265" t="s">
        <v>25481</v>
      </c>
      <c r="M16265" t="s">
        <v>26</v>
      </c>
      <c r="N16265">
        <v>2</v>
      </c>
      <c r="P16265" t="s">
        <v>20366</v>
      </c>
      <c r="Q16265" t="s">
        <v>25482</v>
      </c>
      <c r="S16265" t="s">
        <v>20368</v>
      </c>
    </row>
    <row r="16266" spans="1:19" hidden="1" x14ac:dyDescent="0.2">
      <c r="A16266">
        <v>3561</v>
      </c>
      <c r="B16266" t="s">
        <v>25480</v>
      </c>
      <c r="C16266" t="s">
        <v>105</v>
      </c>
      <c r="D16266">
        <v>2.4870000000000001</v>
      </c>
      <c r="E16266">
        <v>30</v>
      </c>
      <c r="G16266" t="s">
        <v>1434</v>
      </c>
      <c r="H16266" t="s">
        <v>46</v>
      </c>
      <c r="I16266" t="s">
        <v>10556</v>
      </c>
      <c r="K16266"/>
      <c r="L16266" t="s">
        <v>25481</v>
      </c>
      <c r="M16266" t="s">
        <v>26</v>
      </c>
      <c r="N16266">
        <v>2</v>
      </c>
      <c r="P16266" t="s">
        <v>20366</v>
      </c>
      <c r="Q16266" t="s">
        <v>25482</v>
      </c>
      <c r="S16266" t="s">
        <v>20368</v>
      </c>
    </row>
    <row r="16267" spans="1:19" hidden="1" x14ac:dyDescent="0.2">
      <c r="A16267">
        <v>3561</v>
      </c>
      <c r="B16267" t="s">
        <v>25480</v>
      </c>
      <c r="C16267" t="s">
        <v>105</v>
      </c>
      <c r="D16267">
        <v>2.468</v>
      </c>
      <c r="E16267">
        <v>40</v>
      </c>
      <c r="G16267" t="s">
        <v>1434</v>
      </c>
      <c r="H16267" t="s">
        <v>46</v>
      </c>
      <c r="I16267" t="s">
        <v>10556</v>
      </c>
      <c r="K16267"/>
      <c r="L16267" t="s">
        <v>25481</v>
      </c>
      <c r="M16267" t="s">
        <v>26</v>
      </c>
      <c r="N16267">
        <v>2</v>
      </c>
      <c r="P16267" t="s">
        <v>20366</v>
      </c>
      <c r="Q16267" t="s">
        <v>25482</v>
      </c>
      <c r="S16267" t="s">
        <v>20368</v>
      </c>
    </row>
    <row r="16268" spans="1:19" hidden="1" x14ac:dyDescent="0.2">
      <c r="A16268">
        <v>3561</v>
      </c>
      <c r="B16268" t="s">
        <v>25480</v>
      </c>
      <c r="C16268" t="s">
        <v>105</v>
      </c>
      <c r="D16268">
        <v>2.4590000000000001</v>
      </c>
      <c r="E16268">
        <v>50</v>
      </c>
      <c r="G16268" t="s">
        <v>1434</v>
      </c>
      <c r="H16268" t="s">
        <v>46</v>
      </c>
      <c r="I16268" t="s">
        <v>10556</v>
      </c>
      <c r="K16268"/>
      <c r="L16268" t="s">
        <v>25481</v>
      </c>
      <c r="M16268" t="s">
        <v>26</v>
      </c>
      <c r="N16268">
        <v>2</v>
      </c>
      <c r="P16268" t="s">
        <v>20366</v>
      </c>
      <c r="Q16268" t="s">
        <v>25482</v>
      </c>
      <c r="S16268" t="s">
        <v>20368</v>
      </c>
    </row>
    <row r="16269" spans="1:19" hidden="1" x14ac:dyDescent="0.2">
      <c r="A16269">
        <v>3562</v>
      </c>
      <c r="B16269" t="s">
        <v>25483</v>
      </c>
      <c r="C16269" t="s">
        <v>105</v>
      </c>
      <c r="D16269">
        <v>2.66</v>
      </c>
      <c r="E16269">
        <v>25</v>
      </c>
      <c r="F16269" t="s">
        <v>79</v>
      </c>
      <c r="G16269" t="s">
        <v>31</v>
      </c>
      <c r="H16269" t="s">
        <v>46</v>
      </c>
      <c r="I16269" t="s">
        <v>9582</v>
      </c>
      <c r="K16269"/>
      <c r="L16269" t="s">
        <v>25484</v>
      </c>
      <c r="M16269" t="s">
        <v>20396</v>
      </c>
      <c r="N16269">
        <v>4</v>
      </c>
      <c r="P16269" t="s">
        <v>20366</v>
      </c>
      <c r="Q16269" t="s">
        <v>25485</v>
      </c>
      <c r="S16269" t="s">
        <v>20368</v>
      </c>
    </row>
    <row r="16270" spans="1:19" hidden="1" x14ac:dyDescent="0.2">
      <c r="A16270">
        <v>3562</v>
      </c>
      <c r="B16270" t="s">
        <v>25483</v>
      </c>
      <c r="C16270" t="s">
        <v>20452</v>
      </c>
      <c r="D16270">
        <v>12.8</v>
      </c>
      <c r="E16270" t="s">
        <v>414</v>
      </c>
      <c r="F16270" t="s">
        <v>79</v>
      </c>
      <c r="G16270" t="s">
        <v>31</v>
      </c>
      <c r="H16270" t="s">
        <v>23</v>
      </c>
      <c r="I16270" t="s">
        <v>9582</v>
      </c>
      <c r="K16270"/>
      <c r="L16270" t="s">
        <v>25484</v>
      </c>
      <c r="M16270" t="s">
        <v>20396</v>
      </c>
      <c r="N16270">
        <v>4</v>
      </c>
      <c r="P16270" t="s">
        <v>20366</v>
      </c>
      <c r="Q16270" t="s">
        <v>25485</v>
      </c>
      <c r="S16270" t="s">
        <v>20368</v>
      </c>
    </row>
    <row r="16271" spans="1:19" hidden="1" x14ac:dyDescent="0.2">
      <c r="A16271">
        <v>3562</v>
      </c>
      <c r="B16271" t="s">
        <v>25483</v>
      </c>
      <c r="C16271" t="s">
        <v>105</v>
      </c>
      <c r="D16271">
        <v>2.75</v>
      </c>
      <c r="E16271">
        <v>25</v>
      </c>
      <c r="F16271" t="s">
        <v>10890</v>
      </c>
      <c r="G16271" t="s">
        <v>55</v>
      </c>
      <c r="H16271" t="s">
        <v>23</v>
      </c>
      <c r="I16271" t="s">
        <v>23729</v>
      </c>
      <c r="K16271"/>
      <c r="L16271" t="s">
        <v>25484</v>
      </c>
      <c r="M16271" t="s">
        <v>20396</v>
      </c>
      <c r="N16271">
        <v>4</v>
      </c>
      <c r="P16271" t="s">
        <v>20366</v>
      </c>
      <c r="Q16271" t="s">
        <v>25485</v>
      </c>
      <c r="S16271" t="s">
        <v>20368</v>
      </c>
    </row>
    <row r="16272" spans="1:19" hidden="1" x14ac:dyDescent="0.2">
      <c r="A16272">
        <v>3562</v>
      </c>
      <c r="B16272" t="s">
        <v>25483</v>
      </c>
      <c r="C16272" t="s">
        <v>20452</v>
      </c>
      <c r="D16272">
        <v>12.85</v>
      </c>
      <c r="E16272" t="s">
        <v>414</v>
      </c>
      <c r="F16272" t="s">
        <v>10890</v>
      </c>
      <c r="G16272" t="s">
        <v>31</v>
      </c>
      <c r="H16272" t="s">
        <v>23</v>
      </c>
      <c r="I16272" t="s">
        <v>23729</v>
      </c>
      <c r="K16272"/>
      <c r="L16272" t="s">
        <v>25484</v>
      </c>
      <c r="M16272" t="s">
        <v>20396</v>
      </c>
      <c r="N16272">
        <v>4</v>
      </c>
      <c r="P16272" t="s">
        <v>20366</v>
      </c>
      <c r="Q16272" t="s">
        <v>25485</v>
      </c>
      <c r="S16272" t="s">
        <v>20368</v>
      </c>
    </row>
    <row r="16273" spans="1:19" hidden="1" x14ac:dyDescent="0.2">
      <c r="A16273">
        <v>3562</v>
      </c>
      <c r="B16273" t="s">
        <v>25483</v>
      </c>
      <c r="C16273" t="s">
        <v>105</v>
      </c>
      <c r="D16273">
        <v>2.6269999999999998</v>
      </c>
      <c r="E16273">
        <v>25</v>
      </c>
      <c r="F16273" t="s">
        <v>10890</v>
      </c>
      <c r="G16273" t="s">
        <v>1434</v>
      </c>
      <c r="H16273" t="s">
        <v>46</v>
      </c>
      <c r="I16273" t="s">
        <v>10556</v>
      </c>
      <c r="J16273" t="s">
        <v>43</v>
      </c>
      <c r="K16273"/>
      <c r="L16273" t="s">
        <v>25484</v>
      </c>
      <c r="M16273" t="s">
        <v>20396</v>
      </c>
      <c r="N16273">
        <v>4</v>
      </c>
      <c r="P16273" t="s">
        <v>20366</v>
      </c>
      <c r="Q16273" t="s">
        <v>25485</v>
      </c>
      <c r="S16273" t="s">
        <v>20368</v>
      </c>
    </row>
    <row r="16274" spans="1:19" hidden="1" x14ac:dyDescent="0.2">
      <c r="A16274">
        <v>3562</v>
      </c>
      <c r="B16274" t="s">
        <v>25483</v>
      </c>
      <c r="C16274" t="s">
        <v>105</v>
      </c>
      <c r="D16274">
        <v>2.61</v>
      </c>
      <c r="E16274">
        <v>25</v>
      </c>
      <c r="F16274" t="s">
        <v>25470</v>
      </c>
      <c r="G16274" t="s">
        <v>31</v>
      </c>
      <c r="H16274" t="s">
        <v>46</v>
      </c>
      <c r="I16274" t="s">
        <v>24955</v>
      </c>
      <c r="K16274"/>
      <c r="L16274" t="s">
        <v>25484</v>
      </c>
      <c r="M16274" t="s">
        <v>20396</v>
      </c>
      <c r="N16274">
        <v>4</v>
      </c>
      <c r="P16274" t="s">
        <v>20366</v>
      </c>
      <c r="Q16274" t="s">
        <v>25485</v>
      </c>
      <c r="S16274" t="s">
        <v>20368</v>
      </c>
    </row>
    <row r="16275" spans="1:19" hidden="1" x14ac:dyDescent="0.2">
      <c r="A16275">
        <v>3562</v>
      </c>
      <c r="B16275" t="s">
        <v>25483</v>
      </c>
      <c r="C16275" t="s">
        <v>105</v>
      </c>
      <c r="D16275">
        <v>2.61</v>
      </c>
      <c r="E16275">
        <v>25</v>
      </c>
      <c r="F16275" t="s">
        <v>25486</v>
      </c>
      <c r="G16275" t="s">
        <v>2474</v>
      </c>
      <c r="H16275" t="s">
        <v>46</v>
      </c>
      <c r="I16275" t="s">
        <v>7148</v>
      </c>
      <c r="K16275"/>
      <c r="L16275" t="s">
        <v>25484</v>
      </c>
      <c r="M16275" t="s">
        <v>20396</v>
      </c>
      <c r="N16275">
        <v>4</v>
      </c>
      <c r="P16275" t="s">
        <v>20366</v>
      </c>
      <c r="Q16275" t="s">
        <v>25485</v>
      </c>
      <c r="S16275" t="s">
        <v>20368</v>
      </c>
    </row>
    <row r="16276" spans="1:19" hidden="1" x14ac:dyDescent="0.2">
      <c r="A16276">
        <v>3562</v>
      </c>
      <c r="B16276" t="s">
        <v>25483</v>
      </c>
      <c r="C16276" t="s">
        <v>105</v>
      </c>
      <c r="D16276">
        <v>2.6379999999999999</v>
      </c>
      <c r="E16276">
        <v>20</v>
      </c>
      <c r="F16276" t="s">
        <v>10890</v>
      </c>
      <c r="G16276" t="s">
        <v>1434</v>
      </c>
      <c r="H16276" t="s">
        <v>46</v>
      </c>
      <c r="I16276" t="s">
        <v>10556</v>
      </c>
      <c r="J16276" t="s">
        <v>43</v>
      </c>
      <c r="K16276"/>
      <c r="L16276" t="s">
        <v>25484</v>
      </c>
      <c r="M16276" t="s">
        <v>20396</v>
      </c>
      <c r="N16276">
        <v>4</v>
      </c>
      <c r="P16276" t="s">
        <v>20366</v>
      </c>
      <c r="Q16276" t="s">
        <v>25485</v>
      </c>
      <c r="S16276" t="s">
        <v>20368</v>
      </c>
    </row>
    <row r="16277" spans="1:19" hidden="1" x14ac:dyDescent="0.2">
      <c r="A16277">
        <v>3562</v>
      </c>
      <c r="B16277" t="s">
        <v>25483</v>
      </c>
      <c r="C16277" t="s">
        <v>105</v>
      </c>
      <c r="D16277">
        <v>2.6150000000000002</v>
      </c>
      <c r="E16277">
        <v>30</v>
      </c>
      <c r="F16277" t="s">
        <v>10890</v>
      </c>
      <c r="G16277" t="s">
        <v>1434</v>
      </c>
      <c r="H16277" t="s">
        <v>46</v>
      </c>
      <c r="I16277" t="s">
        <v>10556</v>
      </c>
      <c r="J16277" t="s">
        <v>43</v>
      </c>
      <c r="K16277"/>
      <c r="L16277" t="s">
        <v>25484</v>
      </c>
      <c r="M16277" t="s">
        <v>20396</v>
      </c>
      <c r="N16277">
        <v>4</v>
      </c>
      <c r="P16277" t="s">
        <v>20366</v>
      </c>
      <c r="Q16277" t="s">
        <v>25485</v>
      </c>
      <c r="S16277" t="s">
        <v>20368</v>
      </c>
    </row>
    <row r="16278" spans="1:19" hidden="1" x14ac:dyDescent="0.2">
      <c r="A16278">
        <v>3562</v>
      </c>
      <c r="B16278" t="s">
        <v>25483</v>
      </c>
      <c r="C16278" t="s">
        <v>105</v>
      </c>
      <c r="D16278">
        <v>2.6019999999999999</v>
      </c>
      <c r="E16278">
        <v>40</v>
      </c>
      <c r="F16278" t="s">
        <v>10890</v>
      </c>
      <c r="G16278" t="s">
        <v>1434</v>
      </c>
      <c r="H16278" t="s">
        <v>46</v>
      </c>
      <c r="I16278" t="s">
        <v>10556</v>
      </c>
      <c r="J16278" t="s">
        <v>43</v>
      </c>
      <c r="K16278"/>
      <c r="L16278" t="s">
        <v>25484</v>
      </c>
      <c r="M16278" t="s">
        <v>20396</v>
      </c>
      <c r="N16278">
        <v>4</v>
      </c>
      <c r="P16278" t="s">
        <v>20366</v>
      </c>
      <c r="Q16278" t="s">
        <v>25485</v>
      </c>
      <c r="S16278" t="s">
        <v>20368</v>
      </c>
    </row>
    <row r="16279" spans="1:19" hidden="1" x14ac:dyDescent="0.2">
      <c r="A16279">
        <v>3562</v>
      </c>
      <c r="B16279" t="s">
        <v>25483</v>
      </c>
      <c r="C16279" t="s">
        <v>105</v>
      </c>
      <c r="D16279">
        <v>2.6</v>
      </c>
      <c r="E16279">
        <v>45</v>
      </c>
      <c r="F16279" t="s">
        <v>10890</v>
      </c>
      <c r="G16279" t="s">
        <v>1434</v>
      </c>
      <c r="H16279" t="s">
        <v>46</v>
      </c>
      <c r="I16279" t="s">
        <v>10556</v>
      </c>
      <c r="J16279" t="s">
        <v>43</v>
      </c>
      <c r="K16279"/>
      <c r="L16279" t="s">
        <v>25484</v>
      </c>
      <c r="M16279" t="s">
        <v>20396</v>
      </c>
      <c r="N16279">
        <v>4</v>
      </c>
      <c r="P16279" t="s">
        <v>20366</v>
      </c>
      <c r="Q16279" t="s">
        <v>25485</v>
      </c>
      <c r="S16279" t="s">
        <v>20368</v>
      </c>
    </row>
    <row r="16280" spans="1:19" hidden="1" x14ac:dyDescent="0.2">
      <c r="A16280">
        <v>3562</v>
      </c>
      <c r="B16280" t="s">
        <v>25483</v>
      </c>
      <c r="C16280" t="s">
        <v>105</v>
      </c>
      <c r="D16280">
        <v>2.5979999999999999</v>
      </c>
      <c r="E16280">
        <v>50</v>
      </c>
      <c r="F16280" t="s">
        <v>10890</v>
      </c>
      <c r="G16280" t="s">
        <v>1434</v>
      </c>
      <c r="H16280" t="s">
        <v>46</v>
      </c>
      <c r="I16280" t="s">
        <v>10556</v>
      </c>
      <c r="J16280" t="s">
        <v>43</v>
      </c>
      <c r="K16280"/>
      <c r="L16280" t="s">
        <v>25484</v>
      </c>
      <c r="M16280" t="s">
        <v>20396</v>
      </c>
      <c r="N16280">
        <v>4</v>
      </c>
      <c r="P16280" t="s">
        <v>20366</v>
      </c>
      <c r="Q16280" t="s">
        <v>25485</v>
      </c>
      <c r="S16280" t="s">
        <v>20368</v>
      </c>
    </row>
    <row r="16281" spans="1:19" hidden="1" x14ac:dyDescent="0.2">
      <c r="A16281">
        <v>3563</v>
      </c>
      <c r="B16281" t="s">
        <v>25487</v>
      </c>
      <c r="C16281" t="s">
        <v>105</v>
      </c>
      <c r="D16281">
        <v>2.669</v>
      </c>
      <c r="E16281">
        <v>25</v>
      </c>
      <c r="G16281" t="s">
        <v>1434</v>
      </c>
      <c r="H16281" t="s">
        <v>46</v>
      </c>
      <c r="I16281" t="s">
        <v>10556</v>
      </c>
      <c r="J16281" t="s">
        <v>43</v>
      </c>
      <c r="K16281"/>
      <c r="L16281" t="s">
        <v>25488</v>
      </c>
      <c r="M16281" t="s">
        <v>20719</v>
      </c>
      <c r="N16281">
        <v>3</v>
      </c>
      <c r="P16281" t="s">
        <v>20366</v>
      </c>
      <c r="Q16281" t="s">
        <v>25489</v>
      </c>
      <c r="S16281" t="s">
        <v>20368</v>
      </c>
    </row>
    <row r="16282" spans="1:19" hidden="1" x14ac:dyDescent="0.2">
      <c r="A16282">
        <v>3563</v>
      </c>
      <c r="B16282" t="s">
        <v>25487</v>
      </c>
      <c r="C16282" t="s">
        <v>105</v>
      </c>
      <c r="D16282">
        <v>2.6779999999999999</v>
      </c>
      <c r="E16282">
        <v>20</v>
      </c>
      <c r="G16282" t="s">
        <v>1434</v>
      </c>
      <c r="H16282" t="s">
        <v>46</v>
      </c>
      <c r="I16282" t="s">
        <v>10556</v>
      </c>
      <c r="J16282" t="s">
        <v>43</v>
      </c>
      <c r="K16282"/>
      <c r="L16282" t="s">
        <v>25488</v>
      </c>
      <c r="M16282" t="s">
        <v>20719</v>
      </c>
      <c r="N16282">
        <v>3</v>
      </c>
      <c r="P16282" t="s">
        <v>20366</v>
      </c>
      <c r="Q16282" t="s">
        <v>25489</v>
      </c>
      <c r="S16282" t="s">
        <v>20368</v>
      </c>
    </row>
    <row r="16283" spans="1:19" hidden="1" x14ac:dyDescent="0.2">
      <c r="A16283">
        <v>3563</v>
      </c>
      <c r="B16283" t="s">
        <v>25487</v>
      </c>
      <c r="C16283" t="s">
        <v>105</v>
      </c>
      <c r="D16283">
        <v>2.6619999999999999</v>
      </c>
      <c r="E16283">
        <v>30</v>
      </c>
      <c r="G16283" t="s">
        <v>1434</v>
      </c>
      <c r="H16283" t="s">
        <v>46</v>
      </c>
      <c r="I16283" t="s">
        <v>10556</v>
      </c>
      <c r="J16283" t="s">
        <v>43</v>
      </c>
      <c r="K16283"/>
      <c r="L16283" t="s">
        <v>25488</v>
      </c>
      <c r="M16283" t="s">
        <v>20719</v>
      </c>
      <c r="N16283">
        <v>3</v>
      </c>
      <c r="P16283" t="s">
        <v>20366</v>
      </c>
      <c r="Q16283" t="s">
        <v>25489</v>
      </c>
      <c r="S16283" t="s">
        <v>20368</v>
      </c>
    </row>
    <row r="16284" spans="1:19" hidden="1" x14ac:dyDescent="0.2">
      <c r="A16284">
        <v>3563</v>
      </c>
      <c r="B16284" t="s">
        <v>25487</v>
      </c>
      <c r="C16284" t="s">
        <v>105</v>
      </c>
      <c r="D16284">
        <v>2.6589999999999998</v>
      </c>
      <c r="E16284">
        <v>35</v>
      </c>
      <c r="G16284" t="s">
        <v>1434</v>
      </c>
      <c r="H16284" t="s">
        <v>46</v>
      </c>
      <c r="I16284" t="s">
        <v>10556</v>
      </c>
      <c r="J16284" t="s">
        <v>43</v>
      </c>
      <c r="K16284"/>
      <c r="L16284" t="s">
        <v>25488</v>
      </c>
      <c r="M16284" t="s">
        <v>20719</v>
      </c>
      <c r="N16284">
        <v>3</v>
      </c>
      <c r="P16284" t="s">
        <v>20366</v>
      </c>
      <c r="Q16284" t="s">
        <v>25489</v>
      </c>
      <c r="S16284" t="s">
        <v>20368</v>
      </c>
    </row>
    <row r="16285" spans="1:19" hidden="1" x14ac:dyDescent="0.2">
      <c r="A16285">
        <v>3563</v>
      </c>
      <c r="B16285" t="s">
        <v>25487</v>
      </c>
      <c r="C16285" t="s">
        <v>105</v>
      </c>
      <c r="D16285">
        <v>2.6560000000000001</v>
      </c>
      <c r="E16285">
        <v>40</v>
      </c>
      <c r="G16285" t="s">
        <v>1434</v>
      </c>
      <c r="H16285" t="s">
        <v>46</v>
      </c>
      <c r="I16285" t="s">
        <v>10556</v>
      </c>
      <c r="J16285" t="s">
        <v>43</v>
      </c>
      <c r="K16285"/>
      <c r="L16285" t="s">
        <v>25488</v>
      </c>
      <c r="M16285" t="s">
        <v>20719</v>
      </c>
      <c r="N16285">
        <v>3</v>
      </c>
      <c r="P16285" t="s">
        <v>20366</v>
      </c>
      <c r="Q16285" t="s">
        <v>25489</v>
      </c>
      <c r="S16285" t="s">
        <v>20368</v>
      </c>
    </row>
    <row r="16286" spans="1:19" hidden="1" x14ac:dyDescent="0.2">
      <c r="A16286">
        <v>3563</v>
      </c>
      <c r="B16286" t="s">
        <v>25487</v>
      </c>
      <c r="C16286" t="s">
        <v>105</v>
      </c>
      <c r="D16286">
        <v>2.6560000000000001</v>
      </c>
      <c r="E16286">
        <v>45</v>
      </c>
      <c r="G16286" t="s">
        <v>1434</v>
      </c>
      <c r="H16286" t="s">
        <v>46</v>
      </c>
      <c r="I16286" t="s">
        <v>10556</v>
      </c>
      <c r="J16286" t="s">
        <v>43</v>
      </c>
      <c r="K16286"/>
      <c r="L16286" t="s">
        <v>25488</v>
      </c>
      <c r="M16286" t="s">
        <v>20719</v>
      </c>
      <c r="N16286">
        <v>3</v>
      </c>
      <c r="P16286" t="s">
        <v>20366</v>
      </c>
      <c r="Q16286" t="s">
        <v>25489</v>
      </c>
      <c r="S16286" t="s">
        <v>20368</v>
      </c>
    </row>
    <row r="16287" spans="1:19" hidden="1" x14ac:dyDescent="0.2">
      <c r="A16287">
        <v>3564</v>
      </c>
      <c r="B16287" t="s">
        <v>25490</v>
      </c>
      <c r="C16287" t="s">
        <v>20441</v>
      </c>
      <c r="D16287">
        <v>7.35</v>
      </c>
      <c r="E16287" t="s">
        <v>25491</v>
      </c>
      <c r="F16287" t="s">
        <v>20412</v>
      </c>
      <c r="G16287" t="s">
        <v>31</v>
      </c>
      <c r="H16287" t="s">
        <v>2675</v>
      </c>
      <c r="I16287" t="s">
        <v>9838</v>
      </c>
      <c r="K16287"/>
      <c r="L16287" t="s">
        <v>25492</v>
      </c>
      <c r="M16287" t="s">
        <v>20719</v>
      </c>
      <c r="N16287">
        <v>3</v>
      </c>
      <c r="P16287" t="s">
        <v>20366</v>
      </c>
      <c r="Q16287" t="s">
        <v>25493</v>
      </c>
      <c r="S16287" t="s">
        <v>20368</v>
      </c>
    </row>
    <row r="16288" spans="1:19" hidden="1" x14ac:dyDescent="0.2">
      <c r="A16288">
        <v>3564</v>
      </c>
      <c r="B16288" t="s">
        <v>25490</v>
      </c>
      <c r="C16288" t="s">
        <v>20452</v>
      </c>
      <c r="D16288">
        <v>-0.57999999999999996</v>
      </c>
      <c r="E16288" t="s">
        <v>25494</v>
      </c>
      <c r="F16288" t="s">
        <v>25495</v>
      </c>
      <c r="G16288" t="s">
        <v>75</v>
      </c>
      <c r="H16288" t="s">
        <v>23</v>
      </c>
      <c r="I16288" t="s">
        <v>9838</v>
      </c>
      <c r="K16288"/>
      <c r="L16288" t="s">
        <v>25492</v>
      </c>
      <c r="M16288" t="s">
        <v>20719</v>
      </c>
      <c r="N16288">
        <v>3</v>
      </c>
      <c r="P16288" t="s">
        <v>20366</v>
      </c>
      <c r="Q16288" t="s">
        <v>25493</v>
      </c>
      <c r="S16288" t="s">
        <v>20368</v>
      </c>
    </row>
    <row r="16289" spans="1:19" hidden="1" x14ac:dyDescent="0.2">
      <c r="A16289">
        <v>3564</v>
      </c>
      <c r="B16289" t="s">
        <v>25490</v>
      </c>
      <c r="C16289" t="s">
        <v>105</v>
      </c>
      <c r="D16289">
        <v>-5.75</v>
      </c>
      <c r="E16289" t="s">
        <v>25494</v>
      </c>
      <c r="F16289" t="s">
        <v>25495</v>
      </c>
      <c r="G16289" t="s">
        <v>75</v>
      </c>
      <c r="H16289" t="s">
        <v>23</v>
      </c>
      <c r="I16289" t="s">
        <v>9838</v>
      </c>
      <c r="K16289"/>
      <c r="L16289" t="s">
        <v>25492</v>
      </c>
      <c r="M16289" t="s">
        <v>20719</v>
      </c>
      <c r="N16289">
        <v>3</v>
      </c>
      <c r="P16289" t="s">
        <v>20366</v>
      </c>
      <c r="Q16289" t="s">
        <v>25493</v>
      </c>
      <c r="S16289" t="s">
        <v>20368</v>
      </c>
    </row>
    <row r="16290" spans="1:19" hidden="1" x14ac:dyDescent="0.2">
      <c r="A16290">
        <v>3565</v>
      </c>
      <c r="B16290" t="s">
        <v>25496</v>
      </c>
      <c r="C16290" t="s">
        <v>105</v>
      </c>
      <c r="D16290">
        <v>2.52</v>
      </c>
      <c r="E16290">
        <v>25</v>
      </c>
      <c r="G16290" t="s">
        <v>1434</v>
      </c>
      <c r="H16290" t="s">
        <v>46</v>
      </c>
      <c r="I16290" t="s">
        <v>10556</v>
      </c>
      <c r="J16290" t="s">
        <v>43</v>
      </c>
      <c r="K16290"/>
      <c r="L16290" t="s">
        <v>25497</v>
      </c>
      <c r="M16290" t="s">
        <v>20719</v>
      </c>
      <c r="N16290">
        <v>3</v>
      </c>
      <c r="P16290" t="s">
        <v>20366</v>
      </c>
      <c r="Q16290" t="s">
        <v>25498</v>
      </c>
      <c r="S16290" t="s">
        <v>20368</v>
      </c>
    </row>
    <row r="16291" spans="1:19" hidden="1" x14ac:dyDescent="0.2">
      <c r="A16291">
        <v>3565</v>
      </c>
      <c r="B16291" t="s">
        <v>25496</v>
      </c>
      <c r="C16291" t="s">
        <v>105</v>
      </c>
      <c r="D16291">
        <v>2.536</v>
      </c>
      <c r="E16291">
        <v>20</v>
      </c>
      <c r="G16291" t="s">
        <v>1434</v>
      </c>
      <c r="H16291" t="s">
        <v>46</v>
      </c>
      <c r="I16291" t="s">
        <v>10556</v>
      </c>
      <c r="J16291" t="s">
        <v>43</v>
      </c>
      <c r="K16291"/>
      <c r="L16291" t="s">
        <v>25497</v>
      </c>
      <c r="M16291" t="s">
        <v>20719</v>
      </c>
      <c r="N16291">
        <v>3</v>
      </c>
      <c r="P16291" t="s">
        <v>20366</v>
      </c>
      <c r="Q16291" t="s">
        <v>25498</v>
      </c>
      <c r="S16291" t="s">
        <v>20368</v>
      </c>
    </row>
    <row r="16292" spans="1:19" hidden="1" x14ac:dyDescent="0.2">
      <c r="A16292">
        <v>3565</v>
      </c>
      <c r="B16292" t="s">
        <v>25496</v>
      </c>
      <c r="C16292" t="s">
        <v>105</v>
      </c>
      <c r="D16292">
        <v>2.5070000000000001</v>
      </c>
      <c r="E16292">
        <v>30</v>
      </c>
      <c r="G16292" t="s">
        <v>1434</v>
      </c>
      <c r="H16292" t="s">
        <v>46</v>
      </c>
      <c r="I16292" t="s">
        <v>10556</v>
      </c>
      <c r="J16292" t="s">
        <v>43</v>
      </c>
      <c r="K16292"/>
      <c r="L16292" t="s">
        <v>25497</v>
      </c>
      <c r="M16292" t="s">
        <v>20719</v>
      </c>
      <c r="N16292">
        <v>3</v>
      </c>
      <c r="P16292" t="s">
        <v>20366</v>
      </c>
      <c r="Q16292" t="s">
        <v>25498</v>
      </c>
      <c r="S16292" t="s">
        <v>20368</v>
      </c>
    </row>
    <row r="16293" spans="1:19" hidden="1" x14ac:dyDescent="0.2">
      <c r="A16293">
        <v>3565</v>
      </c>
      <c r="B16293" t="s">
        <v>25496</v>
      </c>
      <c r="C16293" t="s">
        <v>105</v>
      </c>
      <c r="D16293">
        <v>2.496</v>
      </c>
      <c r="E16293">
        <v>35</v>
      </c>
      <c r="G16293" t="s">
        <v>1434</v>
      </c>
      <c r="H16293" t="s">
        <v>46</v>
      </c>
      <c r="I16293" t="s">
        <v>10556</v>
      </c>
      <c r="J16293" t="s">
        <v>43</v>
      </c>
      <c r="K16293"/>
      <c r="L16293" t="s">
        <v>25497</v>
      </c>
      <c r="M16293" t="s">
        <v>20719</v>
      </c>
      <c r="N16293">
        <v>3</v>
      </c>
      <c r="P16293" t="s">
        <v>20366</v>
      </c>
      <c r="Q16293" t="s">
        <v>25498</v>
      </c>
      <c r="S16293" t="s">
        <v>20368</v>
      </c>
    </row>
    <row r="16294" spans="1:19" hidden="1" x14ac:dyDescent="0.2">
      <c r="A16294">
        <v>3565</v>
      </c>
      <c r="B16294" t="s">
        <v>25496</v>
      </c>
      <c r="C16294" t="s">
        <v>105</v>
      </c>
      <c r="D16294">
        <v>2.488</v>
      </c>
      <c r="E16294">
        <v>40</v>
      </c>
      <c r="G16294" t="s">
        <v>1434</v>
      </c>
      <c r="H16294" t="s">
        <v>46</v>
      </c>
      <c r="I16294" t="s">
        <v>10556</v>
      </c>
      <c r="J16294" t="s">
        <v>43</v>
      </c>
      <c r="K16294"/>
      <c r="L16294" t="s">
        <v>25497</v>
      </c>
      <c r="M16294" t="s">
        <v>20719</v>
      </c>
      <c r="N16294">
        <v>3</v>
      </c>
      <c r="P16294" t="s">
        <v>20366</v>
      </c>
      <c r="Q16294" t="s">
        <v>25498</v>
      </c>
      <c r="S16294" t="s">
        <v>20368</v>
      </c>
    </row>
    <row r="16295" spans="1:19" hidden="1" x14ac:dyDescent="0.2">
      <c r="A16295">
        <v>3565</v>
      </c>
      <c r="B16295" t="s">
        <v>25496</v>
      </c>
      <c r="C16295" t="s">
        <v>105</v>
      </c>
      <c r="D16295">
        <v>2.4820000000000002</v>
      </c>
      <c r="E16295">
        <v>45</v>
      </c>
      <c r="G16295" t="s">
        <v>1434</v>
      </c>
      <c r="H16295" t="s">
        <v>46</v>
      </c>
      <c r="I16295" t="s">
        <v>10556</v>
      </c>
      <c r="J16295" t="s">
        <v>43</v>
      </c>
      <c r="K16295"/>
      <c r="L16295" t="s">
        <v>25497</v>
      </c>
      <c r="M16295" t="s">
        <v>20719</v>
      </c>
      <c r="N16295">
        <v>3</v>
      </c>
      <c r="P16295" t="s">
        <v>20366</v>
      </c>
      <c r="Q16295" t="s">
        <v>25498</v>
      </c>
      <c r="S16295" t="s">
        <v>20368</v>
      </c>
    </row>
    <row r="16296" spans="1:19" hidden="1" x14ac:dyDescent="0.2">
      <c r="A16296">
        <v>3566</v>
      </c>
      <c r="B16296" t="s">
        <v>25499</v>
      </c>
      <c r="C16296" t="s">
        <v>105</v>
      </c>
      <c r="D16296">
        <v>2.75</v>
      </c>
      <c r="E16296">
        <v>25</v>
      </c>
      <c r="G16296" t="s">
        <v>1434</v>
      </c>
      <c r="H16296" t="s">
        <v>46</v>
      </c>
      <c r="I16296" t="s">
        <v>10556</v>
      </c>
      <c r="J16296" t="s">
        <v>43</v>
      </c>
      <c r="K16296"/>
      <c r="L16296" t="s">
        <v>25500</v>
      </c>
      <c r="M16296" t="s">
        <v>20396</v>
      </c>
      <c r="N16296">
        <v>4</v>
      </c>
      <c r="P16296" t="s">
        <v>20366</v>
      </c>
      <c r="Q16296" t="s">
        <v>25501</v>
      </c>
      <c r="S16296" t="s">
        <v>20368</v>
      </c>
    </row>
    <row r="16297" spans="1:19" hidden="1" x14ac:dyDescent="0.2">
      <c r="A16297">
        <v>3566</v>
      </c>
      <c r="B16297" t="s">
        <v>25499</v>
      </c>
      <c r="C16297" t="s">
        <v>105</v>
      </c>
      <c r="D16297">
        <v>2.7610000000000001</v>
      </c>
      <c r="E16297">
        <v>20</v>
      </c>
      <c r="G16297" t="s">
        <v>1434</v>
      </c>
      <c r="H16297" t="s">
        <v>46</v>
      </c>
      <c r="I16297" t="s">
        <v>10556</v>
      </c>
      <c r="J16297" t="s">
        <v>43</v>
      </c>
      <c r="K16297"/>
      <c r="L16297" t="s">
        <v>25500</v>
      </c>
      <c r="M16297" t="s">
        <v>20396</v>
      </c>
      <c r="N16297">
        <v>4</v>
      </c>
      <c r="P16297" t="s">
        <v>20366</v>
      </c>
      <c r="Q16297" t="s">
        <v>25501</v>
      </c>
      <c r="S16297" t="s">
        <v>20368</v>
      </c>
    </row>
    <row r="16298" spans="1:19" hidden="1" x14ac:dyDescent="0.2">
      <c r="A16298">
        <v>3566</v>
      </c>
      <c r="B16298" t="s">
        <v>25499</v>
      </c>
      <c r="C16298" t="s">
        <v>105</v>
      </c>
      <c r="D16298">
        <v>2.742</v>
      </c>
      <c r="E16298">
        <v>30</v>
      </c>
      <c r="G16298" t="s">
        <v>1434</v>
      </c>
      <c r="H16298" t="s">
        <v>46</v>
      </c>
      <c r="I16298" t="s">
        <v>10556</v>
      </c>
      <c r="J16298" t="s">
        <v>43</v>
      </c>
      <c r="K16298"/>
      <c r="L16298" t="s">
        <v>25500</v>
      </c>
      <c r="M16298" t="s">
        <v>20396</v>
      </c>
      <c r="N16298">
        <v>4</v>
      </c>
      <c r="P16298" t="s">
        <v>20366</v>
      </c>
      <c r="Q16298" t="s">
        <v>25501</v>
      </c>
      <c r="S16298" t="s">
        <v>20368</v>
      </c>
    </row>
    <row r="16299" spans="1:19" hidden="1" x14ac:dyDescent="0.2">
      <c r="A16299">
        <v>3566</v>
      </c>
      <c r="B16299" t="s">
        <v>25499</v>
      </c>
      <c r="C16299" t="s">
        <v>105</v>
      </c>
      <c r="D16299">
        <v>2.7360000000000002</v>
      </c>
      <c r="E16299">
        <v>35</v>
      </c>
      <c r="G16299" t="s">
        <v>1434</v>
      </c>
      <c r="H16299" t="s">
        <v>46</v>
      </c>
      <c r="I16299" t="s">
        <v>10556</v>
      </c>
      <c r="J16299" t="s">
        <v>43</v>
      </c>
      <c r="K16299"/>
      <c r="L16299" t="s">
        <v>25500</v>
      </c>
      <c r="M16299" t="s">
        <v>20396</v>
      </c>
      <c r="N16299">
        <v>4</v>
      </c>
      <c r="P16299" t="s">
        <v>20366</v>
      </c>
      <c r="Q16299" t="s">
        <v>25501</v>
      </c>
      <c r="S16299" t="s">
        <v>20368</v>
      </c>
    </row>
    <row r="16300" spans="1:19" hidden="1" x14ac:dyDescent="0.2">
      <c r="A16300">
        <v>3566</v>
      </c>
      <c r="B16300" t="s">
        <v>25499</v>
      </c>
      <c r="C16300" t="s">
        <v>105</v>
      </c>
      <c r="D16300">
        <v>2.7330000000000001</v>
      </c>
      <c r="E16300">
        <v>40</v>
      </c>
      <c r="G16300" t="s">
        <v>1434</v>
      </c>
      <c r="H16300" t="s">
        <v>46</v>
      </c>
      <c r="I16300" t="s">
        <v>10556</v>
      </c>
      <c r="J16300" t="s">
        <v>43</v>
      </c>
      <c r="K16300"/>
      <c r="L16300" t="s">
        <v>25500</v>
      </c>
      <c r="M16300" t="s">
        <v>20396</v>
      </c>
      <c r="N16300">
        <v>4</v>
      </c>
      <c r="P16300" t="s">
        <v>20366</v>
      </c>
      <c r="Q16300" t="s">
        <v>25501</v>
      </c>
      <c r="S16300" t="s">
        <v>20368</v>
      </c>
    </row>
    <row r="16301" spans="1:19" hidden="1" x14ac:dyDescent="0.2">
      <c r="A16301">
        <v>3566</v>
      </c>
      <c r="B16301" t="s">
        <v>25499</v>
      </c>
      <c r="C16301" t="s">
        <v>105</v>
      </c>
      <c r="D16301">
        <v>2.7320000000000002</v>
      </c>
      <c r="E16301">
        <v>45</v>
      </c>
      <c r="G16301" t="s">
        <v>1434</v>
      </c>
      <c r="H16301" t="s">
        <v>46</v>
      </c>
      <c r="I16301" t="s">
        <v>10556</v>
      </c>
      <c r="J16301" t="s">
        <v>43</v>
      </c>
      <c r="K16301"/>
      <c r="L16301" t="s">
        <v>25500</v>
      </c>
      <c r="M16301" t="s">
        <v>20396</v>
      </c>
      <c r="N16301">
        <v>4</v>
      </c>
      <c r="P16301" t="s">
        <v>20366</v>
      </c>
      <c r="Q16301" t="s">
        <v>25501</v>
      </c>
      <c r="S16301" t="s">
        <v>20368</v>
      </c>
    </row>
    <row r="16302" spans="1:19" hidden="1" x14ac:dyDescent="0.2">
      <c r="A16302">
        <v>3567</v>
      </c>
      <c r="B16302" t="s">
        <v>25502</v>
      </c>
      <c r="C16302" t="s">
        <v>105</v>
      </c>
      <c r="D16302">
        <v>2.6190000000000002</v>
      </c>
      <c r="E16302">
        <v>25</v>
      </c>
      <c r="F16302" t="s">
        <v>25470</v>
      </c>
      <c r="G16302" t="s">
        <v>1434</v>
      </c>
      <c r="H16302" t="s">
        <v>46</v>
      </c>
      <c r="I16302" t="s">
        <v>10556</v>
      </c>
      <c r="J16302" t="s">
        <v>43</v>
      </c>
      <c r="K16302"/>
      <c r="L16302" t="s">
        <v>25503</v>
      </c>
      <c r="M16302" t="s">
        <v>20396</v>
      </c>
      <c r="N16302">
        <v>4</v>
      </c>
      <c r="P16302" t="s">
        <v>20366</v>
      </c>
      <c r="Q16302" t="s">
        <v>25504</v>
      </c>
      <c r="S16302" t="s">
        <v>20368</v>
      </c>
    </row>
    <row r="16303" spans="1:19" hidden="1" x14ac:dyDescent="0.2">
      <c r="A16303">
        <v>3567</v>
      </c>
      <c r="B16303" t="s">
        <v>25502</v>
      </c>
      <c r="C16303" t="s">
        <v>105</v>
      </c>
      <c r="D16303">
        <v>2.7</v>
      </c>
      <c r="E16303">
        <v>25</v>
      </c>
      <c r="F16303" t="s">
        <v>25470</v>
      </c>
      <c r="G16303" t="s">
        <v>31</v>
      </c>
      <c r="H16303" t="s">
        <v>46</v>
      </c>
      <c r="I16303" t="s">
        <v>24955</v>
      </c>
      <c r="K16303"/>
      <c r="L16303" t="s">
        <v>25503</v>
      </c>
      <c r="M16303" t="s">
        <v>20396</v>
      </c>
      <c r="N16303">
        <v>4</v>
      </c>
      <c r="P16303" t="s">
        <v>20366</v>
      </c>
      <c r="Q16303" t="s">
        <v>25504</v>
      </c>
      <c r="S16303" t="s">
        <v>20368</v>
      </c>
    </row>
    <row r="16304" spans="1:19" hidden="1" x14ac:dyDescent="0.2">
      <c r="A16304">
        <v>3567</v>
      </c>
      <c r="B16304" t="s">
        <v>25502</v>
      </c>
      <c r="C16304" t="s">
        <v>105</v>
      </c>
      <c r="D16304">
        <v>2.6320000000000001</v>
      </c>
      <c r="E16304">
        <v>20</v>
      </c>
      <c r="F16304" t="s">
        <v>25470</v>
      </c>
      <c r="G16304" t="s">
        <v>1434</v>
      </c>
      <c r="H16304" t="s">
        <v>46</v>
      </c>
      <c r="I16304" t="s">
        <v>10556</v>
      </c>
      <c r="J16304" t="s">
        <v>43</v>
      </c>
      <c r="K16304"/>
      <c r="L16304" t="s">
        <v>25503</v>
      </c>
      <c r="M16304" t="s">
        <v>20396</v>
      </c>
      <c r="N16304">
        <v>4</v>
      </c>
      <c r="P16304" t="s">
        <v>20366</v>
      </c>
      <c r="Q16304" t="s">
        <v>25504</v>
      </c>
      <c r="S16304" t="s">
        <v>20368</v>
      </c>
    </row>
    <row r="16305" spans="1:19" hidden="1" x14ac:dyDescent="0.2">
      <c r="A16305">
        <v>3567</v>
      </c>
      <c r="B16305" t="s">
        <v>25502</v>
      </c>
      <c r="C16305" t="s">
        <v>105</v>
      </c>
      <c r="D16305">
        <v>2.6080000000000001</v>
      </c>
      <c r="E16305">
        <v>30</v>
      </c>
      <c r="F16305" t="s">
        <v>25470</v>
      </c>
      <c r="G16305" t="s">
        <v>1434</v>
      </c>
      <c r="H16305" t="s">
        <v>46</v>
      </c>
      <c r="I16305" t="s">
        <v>10556</v>
      </c>
      <c r="J16305" t="s">
        <v>43</v>
      </c>
      <c r="K16305"/>
      <c r="L16305" t="s">
        <v>25503</v>
      </c>
      <c r="M16305" t="s">
        <v>20396</v>
      </c>
      <c r="N16305">
        <v>4</v>
      </c>
      <c r="P16305" t="s">
        <v>20366</v>
      </c>
      <c r="Q16305" t="s">
        <v>25504</v>
      </c>
      <c r="S16305" t="s">
        <v>20368</v>
      </c>
    </row>
    <row r="16306" spans="1:19" hidden="1" x14ac:dyDescent="0.2">
      <c r="A16306">
        <v>3567</v>
      </c>
      <c r="B16306" t="s">
        <v>25502</v>
      </c>
      <c r="C16306" t="s">
        <v>105</v>
      </c>
      <c r="D16306">
        <v>2.6</v>
      </c>
      <c r="E16306">
        <v>35</v>
      </c>
      <c r="F16306" t="s">
        <v>25470</v>
      </c>
      <c r="G16306" t="s">
        <v>1434</v>
      </c>
      <c r="H16306" t="s">
        <v>46</v>
      </c>
      <c r="I16306" t="s">
        <v>10556</v>
      </c>
      <c r="J16306" t="s">
        <v>43</v>
      </c>
      <c r="K16306"/>
      <c r="L16306" t="s">
        <v>25503</v>
      </c>
      <c r="M16306" t="s">
        <v>20396</v>
      </c>
      <c r="N16306">
        <v>4</v>
      </c>
      <c r="P16306" t="s">
        <v>20366</v>
      </c>
      <c r="Q16306" t="s">
        <v>25504</v>
      </c>
      <c r="S16306" t="s">
        <v>20368</v>
      </c>
    </row>
    <row r="16307" spans="1:19" hidden="1" x14ac:dyDescent="0.2">
      <c r="A16307">
        <v>3567</v>
      </c>
      <c r="B16307" t="s">
        <v>25502</v>
      </c>
      <c r="C16307" t="s">
        <v>105</v>
      </c>
      <c r="D16307">
        <v>2.5939999999999999</v>
      </c>
      <c r="E16307">
        <v>40</v>
      </c>
      <c r="F16307" t="s">
        <v>25470</v>
      </c>
      <c r="G16307" t="s">
        <v>1434</v>
      </c>
      <c r="H16307" t="s">
        <v>46</v>
      </c>
      <c r="I16307" t="s">
        <v>10556</v>
      </c>
      <c r="J16307" t="s">
        <v>43</v>
      </c>
      <c r="K16307"/>
      <c r="L16307" t="s">
        <v>25503</v>
      </c>
      <c r="M16307" t="s">
        <v>20396</v>
      </c>
      <c r="N16307">
        <v>4</v>
      </c>
      <c r="P16307" t="s">
        <v>20366</v>
      </c>
      <c r="Q16307" t="s">
        <v>25504</v>
      </c>
      <c r="S16307" t="s">
        <v>20368</v>
      </c>
    </row>
    <row r="16308" spans="1:19" hidden="1" x14ac:dyDescent="0.2">
      <c r="A16308">
        <v>3567</v>
      </c>
      <c r="B16308" t="s">
        <v>25502</v>
      </c>
      <c r="C16308" t="s">
        <v>105</v>
      </c>
      <c r="D16308">
        <v>2.5910000000000002</v>
      </c>
      <c r="E16308">
        <v>45</v>
      </c>
      <c r="F16308" t="s">
        <v>25470</v>
      </c>
      <c r="G16308" t="s">
        <v>1434</v>
      </c>
      <c r="H16308" t="s">
        <v>46</v>
      </c>
      <c r="I16308" t="s">
        <v>10556</v>
      </c>
      <c r="J16308" t="s">
        <v>43</v>
      </c>
      <c r="K16308"/>
      <c r="L16308" t="s">
        <v>25503</v>
      </c>
      <c r="M16308" t="s">
        <v>20396</v>
      </c>
      <c r="N16308">
        <v>4</v>
      </c>
      <c r="P16308" t="s">
        <v>20366</v>
      </c>
      <c r="Q16308" t="s">
        <v>25504</v>
      </c>
      <c r="S16308" t="s">
        <v>20368</v>
      </c>
    </row>
    <row r="16309" spans="1:19" hidden="1" x14ac:dyDescent="0.2">
      <c r="A16309">
        <v>3568</v>
      </c>
      <c r="B16309" t="s">
        <v>25505</v>
      </c>
      <c r="C16309" t="s">
        <v>105</v>
      </c>
      <c r="D16309">
        <v>6.77</v>
      </c>
      <c r="G16309" t="s">
        <v>189</v>
      </c>
      <c r="I16309" t="s">
        <v>1412</v>
      </c>
      <c r="K16309"/>
      <c r="L16309" t="s">
        <v>25506</v>
      </c>
      <c r="M16309" t="s">
        <v>26</v>
      </c>
      <c r="N16309">
        <v>2</v>
      </c>
      <c r="P16309" t="s">
        <v>20366</v>
      </c>
      <c r="Q16309" t="s">
        <v>25507</v>
      </c>
      <c r="S16309" t="s">
        <v>20368</v>
      </c>
    </row>
    <row r="16310" spans="1:19" hidden="1" x14ac:dyDescent="0.2">
      <c r="A16310">
        <v>3569</v>
      </c>
      <c r="B16310" t="s">
        <v>25508</v>
      </c>
      <c r="C16310" t="s">
        <v>105</v>
      </c>
      <c r="D16310">
        <v>7.57</v>
      </c>
      <c r="G16310" t="s">
        <v>189</v>
      </c>
      <c r="I16310" t="s">
        <v>1412</v>
      </c>
      <c r="K16310"/>
      <c r="L16310" t="s">
        <v>25509</v>
      </c>
      <c r="M16310" t="s">
        <v>26</v>
      </c>
      <c r="N16310">
        <v>2</v>
      </c>
      <c r="P16310" t="s">
        <v>20366</v>
      </c>
      <c r="Q16310" t="s">
        <v>25510</v>
      </c>
      <c r="S16310" t="s">
        <v>20368</v>
      </c>
    </row>
    <row r="16311" spans="1:19" hidden="1" x14ac:dyDescent="0.2">
      <c r="A16311">
        <v>3570</v>
      </c>
      <c r="B16311" t="s">
        <v>25511</v>
      </c>
      <c r="C16311" t="s">
        <v>105</v>
      </c>
      <c r="D16311">
        <v>7.76</v>
      </c>
      <c r="G16311" t="s">
        <v>189</v>
      </c>
      <c r="I16311" t="s">
        <v>1412</v>
      </c>
      <c r="K16311"/>
      <c r="L16311" t="s">
        <v>25512</v>
      </c>
      <c r="M16311" t="s">
        <v>26</v>
      </c>
      <c r="N16311">
        <v>2</v>
      </c>
      <c r="P16311" t="s">
        <v>20366</v>
      </c>
      <c r="Q16311" t="s">
        <v>25513</v>
      </c>
      <c r="S16311" t="s">
        <v>20368</v>
      </c>
    </row>
    <row r="16312" spans="1:19" hidden="1" x14ac:dyDescent="0.2">
      <c r="A16312">
        <v>3571</v>
      </c>
      <c r="B16312" t="s">
        <v>25514</v>
      </c>
      <c r="C16312" t="s">
        <v>105</v>
      </c>
      <c r="D16312">
        <v>5.41</v>
      </c>
      <c r="E16312">
        <v>25</v>
      </c>
      <c r="F16312" t="s">
        <v>25515</v>
      </c>
      <c r="G16312" t="s">
        <v>31</v>
      </c>
      <c r="H16312" t="s">
        <v>46</v>
      </c>
      <c r="I16312" t="s">
        <v>9408</v>
      </c>
      <c r="K16312"/>
      <c r="L16312" t="s">
        <v>25516</v>
      </c>
      <c r="M16312" t="s">
        <v>20396</v>
      </c>
      <c r="N16312">
        <v>4</v>
      </c>
      <c r="P16312" t="s">
        <v>20366</v>
      </c>
      <c r="Q16312" t="s">
        <v>25517</v>
      </c>
      <c r="S16312" t="s">
        <v>20368</v>
      </c>
    </row>
    <row r="16313" spans="1:19" hidden="1" x14ac:dyDescent="0.2">
      <c r="A16313">
        <v>3571</v>
      </c>
      <c r="B16313" t="s">
        <v>25514</v>
      </c>
      <c r="C16313" t="s">
        <v>105</v>
      </c>
      <c r="D16313">
        <v>5.21</v>
      </c>
      <c r="E16313" t="s">
        <v>414</v>
      </c>
      <c r="F16313" t="s">
        <v>23131</v>
      </c>
      <c r="G16313" t="s">
        <v>31</v>
      </c>
      <c r="H16313" t="s">
        <v>46</v>
      </c>
      <c r="I16313" t="s">
        <v>9408</v>
      </c>
      <c r="K16313"/>
      <c r="L16313" t="s">
        <v>25516</v>
      </c>
      <c r="M16313" t="s">
        <v>20396</v>
      </c>
      <c r="N16313">
        <v>4</v>
      </c>
      <c r="P16313" t="s">
        <v>20366</v>
      </c>
      <c r="Q16313" t="s">
        <v>25517</v>
      </c>
      <c r="S16313" t="s">
        <v>20368</v>
      </c>
    </row>
    <row r="16314" spans="1:19" hidden="1" x14ac:dyDescent="0.2">
      <c r="A16314">
        <v>3572</v>
      </c>
      <c r="B16314" t="s">
        <v>25518</v>
      </c>
      <c r="C16314" t="s">
        <v>105</v>
      </c>
      <c r="D16314">
        <v>5.51</v>
      </c>
      <c r="E16314">
        <v>25</v>
      </c>
      <c r="F16314" t="s">
        <v>25515</v>
      </c>
      <c r="G16314" t="s">
        <v>31</v>
      </c>
      <c r="H16314" t="s">
        <v>46</v>
      </c>
      <c r="I16314" t="s">
        <v>9408</v>
      </c>
      <c r="K16314"/>
      <c r="L16314" t="s">
        <v>25519</v>
      </c>
      <c r="M16314" t="s">
        <v>20396</v>
      </c>
      <c r="N16314">
        <v>4</v>
      </c>
      <c r="P16314" t="s">
        <v>20366</v>
      </c>
      <c r="Q16314" t="s">
        <v>25520</v>
      </c>
      <c r="S16314" t="s">
        <v>20368</v>
      </c>
    </row>
    <row r="16315" spans="1:19" hidden="1" x14ac:dyDescent="0.2">
      <c r="A16315">
        <v>3572</v>
      </c>
      <c r="B16315" t="s">
        <v>25518</v>
      </c>
      <c r="C16315" t="s">
        <v>105</v>
      </c>
      <c r="D16315">
        <v>5.42</v>
      </c>
      <c r="E16315" t="s">
        <v>414</v>
      </c>
      <c r="F16315" t="s">
        <v>23131</v>
      </c>
      <c r="G16315" t="s">
        <v>31</v>
      </c>
      <c r="H16315" t="s">
        <v>46</v>
      </c>
      <c r="I16315" t="s">
        <v>9408</v>
      </c>
      <c r="K16315"/>
      <c r="L16315" t="s">
        <v>25519</v>
      </c>
      <c r="M16315" t="s">
        <v>20396</v>
      </c>
      <c r="N16315">
        <v>4</v>
      </c>
      <c r="P16315" t="s">
        <v>20366</v>
      </c>
      <c r="Q16315" t="s">
        <v>25520</v>
      </c>
      <c r="S16315" t="s">
        <v>20368</v>
      </c>
    </row>
    <row r="16316" spans="1:19" hidden="1" x14ac:dyDescent="0.2">
      <c r="A16316">
        <v>3573</v>
      </c>
      <c r="B16316" t="s">
        <v>25521</v>
      </c>
      <c r="C16316" t="s">
        <v>105</v>
      </c>
      <c r="D16316">
        <v>6</v>
      </c>
      <c r="E16316">
        <v>25</v>
      </c>
      <c r="F16316" t="s">
        <v>23593</v>
      </c>
      <c r="G16316" t="s">
        <v>31</v>
      </c>
      <c r="H16316" t="s">
        <v>46</v>
      </c>
      <c r="I16316" t="s">
        <v>1375</v>
      </c>
      <c r="K16316"/>
      <c r="L16316" t="s">
        <v>25522</v>
      </c>
      <c r="M16316" t="s">
        <v>20396</v>
      </c>
      <c r="N16316">
        <v>4</v>
      </c>
      <c r="P16316" t="s">
        <v>20366</v>
      </c>
      <c r="Q16316" t="s">
        <v>25523</v>
      </c>
      <c r="S16316" t="s">
        <v>20368</v>
      </c>
    </row>
    <row r="16317" spans="1:19" hidden="1" x14ac:dyDescent="0.2">
      <c r="A16317">
        <v>3574</v>
      </c>
      <c r="B16317" t="s">
        <v>10340</v>
      </c>
      <c r="C16317" t="s">
        <v>105</v>
      </c>
      <c r="D16317">
        <v>2.4700000000000002</v>
      </c>
      <c r="E16317">
        <v>20</v>
      </c>
      <c r="F16317" t="s">
        <v>25524</v>
      </c>
      <c r="G16317" t="s">
        <v>55</v>
      </c>
      <c r="H16317" t="s">
        <v>46</v>
      </c>
      <c r="I16317" t="s">
        <v>25414</v>
      </c>
      <c r="K16317"/>
      <c r="L16317" t="s">
        <v>10341</v>
      </c>
      <c r="M16317" t="s">
        <v>20396</v>
      </c>
      <c r="N16317">
        <v>4</v>
      </c>
      <c r="P16317" t="s">
        <v>20366</v>
      </c>
      <c r="Q16317" t="s">
        <v>25525</v>
      </c>
      <c r="S16317" t="s">
        <v>20368</v>
      </c>
    </row>
    <row r="16318" spans="1:19" hidden="1" x14ac:dyDescent="0.2">
      <c r="A16318">
        <v>3574</v>
      </c>
      <c r="B16318" t="s">
        <v>10340</v>
      </c>
      <c r="C16318" t="s">
        <v>105</v>
      </c>
      <c r="D16318">
        <v>2.21</v>
      </c>
      <c r="E16318">
        <v>25</v>
      </c>
      <c r="F16318" t="s">
        <v>25526</v>
      </c>
      <c r="G16318" t="s">
        <v>25445</v>
      </c>
      <c r="H16318" t="s">
        <v>46</v>
      </c>
      <c r="I16318" t="s">
        <v>9018</v>
      </c>
      <c r="K16318"/>
      <c r="L16318" t="s">
        <v>10341</v>
      </c>
      <c r="M16318" t="s">
        <v>20396</v>
      </c>
      <c r="N16318">
        <v>4</v>
      </c>
      <c r="P16318" t="s">
        <v>20366</v>
      </c>
      <c r="Q16318" t="s">
        <v>25525</v>
      </c>
      <c r="S16318" t="s">
        <v>20368</v>
      </c>
    </row>
    <row r="16319" spans="1:19" hidden="1" x14ac:dyDescent="0.2">
      <c r="A16319">
        <v>3574</v>
      </c>
      <c r="B16319" t="s">
        <v>10340</v>
      </c>
      <c r="C16319" t="s">
        <v>105</v>
      </c>
      <c r="D16319">
        <v>2.17</v>
      </c>
      <c r="E16319">
        <v>25</v>
      </c>
      <c r="F16319" t="s">
        <v>25526</v>
      </c>
      <c r="G16319" t="s">
        <v>31</v>
      </c>
      <c r="H16319" t="s">
        <v>23</v>
      </c>
      <c r="I16319" t="s">
        <v>14686</v>
      </c>
      <c r="K16319"/>
      <c r="L16319" t="s">
        <v>10341</v>
      </c>
      <c r="M16319" t="s">
        <v>20396</v>
      </c>
      <c r="N16319">
        <v>4</v>
      </c>
      <c r="P16319" t="s">
        <v>20366</v>
      </c>
      <c r="Q16319" t="s">
        <v>25525</v>
      </c>
      <c r="S16319" t="s">
        <v>20368</v>
      </c>
    </row>
    <row r="16320" spans="1:19" hidden="1" x14ac:dyDescent="0.2">
      <c r="A16320">
        <v>3574</v>
      </c>
      <c r="B16320" t="s">
        <v>10340</v>
      </c>
      <c r="C16320" t="s">
        <v>20381</v>
      </c>
      <c r="D16320">
        <v>2.6</v>
      </c>
      <c r="E16320">
        <v>25</v>
      </c>
      <c r="F16320" t="s">
        <v>25526</v>
      </c>
      <c r="G16320" t="s">
        <v>31</v>
      </c>
      <c r="H16320" t="s">
        <v>23</v>
      </c>
      <c r="I16320" t="s">
        <v>14686</v>
      </c>
      <c r="K16320"/>
      <c r="L16320" t="s">
        <v>10341</v>
      </c>
      <c r="M16320" t="s">
        <v>20396</v>
      </c>
      <c r="N16320">
        <v>4</v>
      </c>
      <c r="P16320" t="s">
        <v>20366</v>
      </c>
      <c r="Q16320" t="s">
        <v>25525</v>
      </c>
      <c r="S16320" t="s">
        <v>20368</v>
      </c>
    </row>
    <row r="16321" spans="1:19" hidden="1" x14ac:dyDescent="0.2">
      <c r="A16321">
        <v>3574</v>
      </c>
      <c r="B16321" t="s">
        <v>10340</v>
      </c>
      <c r="C16321" t="s">
        <v>105</v>
      </c>
      <c r="D16321">
        <v>2.02</v>
      </c>
      <c r="E16321">
        <v>25</v>
      </c>
      <c r="F16321" s="1" t="s">
        <v>25527</v>
      </c>
      <c r="G16321" t="s">
        <v>25445</v>
      </c>
      <c r="H16321" t="s">
        <v>46</v>
      </c>
      <c r="I16321" t="s">
        <v>9018</v>
      </c>
      <c r="K16321"/>
      <c r="L16321" t="s">
        <v>10341</v>
      </c>
      <c r="M16321" t="s">
        <v>20396</v>
      </c>
      <c r="N16321">
        <v>4</v>
      </c>
      <c r="P16321" t="s">
        <v>20366</v>
      </c>
      <c r="Q16321" t="s">
        <v>25525</v>
      </c>
      <c r="R16321" t="s">
        <v>24914</v>
      </c>
      <c r="S16321" t="s">
        <v>20368</v>
      </c>
    </row>
    <row r="16322" spans="1:19" hidden="1" x14ac:dyDescent="0.2">
      <c r="A16322">
        <v>3574</v>
      </c>
      <c r="B16322" t="s">
        <v>10340</v>
      </c>
      <c r="C16322" t="s">
        <v>105</v>
      </c>
      <c r="D16322">
        <v>1.87</v>
      </c>
      <c r="E16322">
        <v>25</v>
      </c>
      <c r="F16322" s="1" t="s">
        <v>25528</v>
      </c>
      <c r="G16322" t="s">
        <v>25445</v>
      </c>
      <c r="H16322" t="s">
        <v>46</v>
      </c>
      <c r="I16322" t="s">
        <v>9018</v>
      </c>
      <c r="K16322"/>
      <c r="L16322" t="s">
        <v>10341</v>
      </c>
      <c r="M16322" t="s">
        <v>20396</v>
      </c>
      <c r="N16322">
        <v>4</v>
      </c>
      <c r="P16322" t="s">
        <v>20366</v>
      </c>
      <c r="Q16322" t="s">
        <v>25525</v>
      </c>
      <c r="R16322" t="s">
        <v>24916</v>
      </c>
      <c r="S16322" t="s">
        <v>20368</v>
      </c>
    </row>
    <row r="16323" spans="1:19" hidden="1" x14ac:dyDescent="0.2">
      <c r="A16323">
        <v>3574</v>
      </c>
      <c r="B16323" t="s">
        <v>10340</v>
      </c>
      <c r="C16323" t="s">
        <v>105</v>
      </c>
      <c r="D16323">
        <v>1.78</v>
      </c>
      <c r="E16323">
        <v>25</v>
      </c>
      <c r="F16323" s="1" t="s">
        <v>25529</v>
      </c>
      <c r="G16323" t="s">
        <v>25445</v>
      </c>
      <c r="H16323" t="s">
        <v>46</v>
      </c>
      <c r="I16323" t="s">
        <v>9018</v>
      </c>
      <c r="K16323"/>
      <c r="L16323" t="s">
        <v>10341</v>
      </c>
      <c r="M16323" t="s">
        <v>20396</v>
      </c>
      <c r="N16323">
        <v>4</v>
      </c>
      <c r="P16323" t="s">
        <v>20366</v>
      </c>
      <c r="Q16323" t="s">
        <v>25525</v>
      </c>
      <c r="R16323" t="s">
        <v>24918</v>
      </c>
      <c r="S16323" t="s">
        <v>20368</v>
      </c>
    </row>
    <row r="16324" spans="1:19" x14ac:dyDescent="0.2">
      <c r="A16324">
        <v>3575</v>
      </c>
      <c r="B16324" t="s">
        <v>10343</v>
      </c>
      <c r="C16324" t="s">
        <v>105</v>
      </c>
      <c r="D16324">
        <v>3.4620000000000002</v>
      </c>
      <c r="E16324">
        <v>25</v>
      </c>
      <c r="F16324" t="s">
        <v>25415</v>
      </c>
      <c r="G16324" t="s">
        <v>23125</v>
      </c>
      <c r="H16324" t="s">
        <v>36</v>
      </c>
      <c r="I16324" t="s">
        <v>2142</v>
      </c>
      <c r="L16324" t="s">
        <v>10344</v>
      </c>
      <c r="M16324" t="s">
        <v>20396</v>
      </c>
      <c r="N16324">
        <v>4</v>
      </c>
      <c r="P16324" t="s">
        <v>20366</v>
      </c>
      <c r="Q16324" t="s">
        <v>25530</v>
      </c>
      <c r="S16324" t="s">
        <v>20368</v>
      </c>
    </row>
    <row r="16325" spans="1:19" hidden="1" x14ac:dyDescent="0.2">
      <c r="A16325">
        <v>3575</v>
      </c>
      <c r="B16325" t="s">
        <v>10343</v>
      </c>
      <c r="C16325" t="s">
        <v>105</v>
      </c>
      <c r="D16325">
        <v>3.4729999999999999</v>
      </c>
      <c r="E16325">
        <v>25</v>
      </c>
      <c r="F16325" t="s">
        <v>25415</v>
      </c>
      <c r="G16325" t="s">
        <v>25445</v>
      </c>
      <c r="H16325" t="s">
        <v>46</v>
      </c>
      <c r="I16325" t="s">
        <v>19005</v>
      </c>
      <c r="K16325"/>
      <c r="L16325" t="s">
        <v>10344</v>
      </c>
      <c r="M16325" t="s">
        <v>20396</v>
      </c>
      <c r="N16325">
        <v>4</v>
      </c>
      <c r="P16325" t="s">
        <v>20366</v>
      </c>
      <c r="Q16325" t="s">
        <v>25530</v>
      </c>
      <c r="S16325" t="s">
        <v>20368</v>
      </c>
    </row>
    <row r="16326" spans="1:19" hidden="1" x14ac:dyDescent="0.2">
      <c r="A16326">
        <v>3575</v>
      </c>
      <c r="B16326" t="s">
        <v>10343</v>
      </c>
      <c r="C16326" t="s">
        <v>105</v>
      </c>
      <c r="D16326">
        <v>3.51</v>
      </c>
      <c r="E16326">
        <v>25</v>
      </c>
      <c r="F16326" t="s">
        <v>25531</v>
      </c>
      <c r="G16326" t="s">
        <v>25445</v>
      </c>
      <c r="H16326" t="s">
        <v>46</v>
      </c>
      <c r="I16326" t="s">
        <v>9018</v>
      </c>
      <c r="K16326"/>
      <c r="L16326" t="s">
        <v>10344</v>
      </c>
      <c r="M16326" t="s">
        <v>20396</v>
      </c>
      <c r="N16326">
        <v>4</v>
      </c>
      <c r="P16326" t="s">
        <v>20366</v>
      </c>
      <c r="Q16326" t="s">
        <v>25530</v>
      </c>
      <c r="S16326" t="s">
        <v>20368</v>
      </c>
    </row>
    <row r="16327" spans="1:19" hidden="1" x14ac:dyDescent="0.2">
      <c r="A16327">
        <v>3575</v>
      </c>
      <c r="B16327" t="s">
        <v>10343</v>
      </c>
      <c r="C16327" t="s">
        <v>105</v>
      </c>
      <c r="D16327">
        <v>3.3969999999999998</v>
      </c>
      <c r="E16327">
        <v>25</v>
      </c>
      <c r="F16327" s="1" t="s">
        <v>25532</v>
      </c>
      <c r="G16327" t="s">
        <v>25445</v>
      </c>
      <c r="H16327" t="s">
        <v>46</v>
      </c>
      <c r="I16327" t="s">
        <v>19005</v>
      </c>
      <c r="K16327"/>
      <c r="L16327" t="s">
        <v>10344</v>
      </c>
      <c r="M16327" t="s">
        <v>20396</v>
      </c>
      <c r="N16327">
        <v>4</v>
      </c>
      <c r="P16327" t="s">
        <v>20366</v>
      </c>
      <c r="Q16327" t="s">
        <v>25530</v>
      </c>
      <c r="R16327" t="s">
        <v>24870</v>
      </c>
      <c r="S16327" t="s">
        <v>20368</v>
      </c>
    </row>
    <row r="16328" spans="1:19" hidden="1" x14ac:dyDescent="0.2">
      <c r="A16328">
        <v>3575</v>
      </c>
      <c r="B16328" t="s">
        <v>10343</v>
      </c>
      <c r="C16328" t="s">
        <v>105</v>
      </c>
      <c r="D16328">
        <v>3.3279999999999998</v>
      </c>
      <c r="E16328">
        <v>25</v>
      </c>
      <c r="F16328" s="1" t="s">
        <v>25533</v>
      </c>
      <c r="G16328" t="s">
        <v>25445</v>
      </c>
      <c r="H16328" t="s">
        <v>46</v>
      </c>
      <c r="I16328" t="s">
        <v>19005</v>
      </c>
      <c r="K16328"/>
      <c r="L16328" t="s">
        <v>10344</v>
      </c>
      <c r="M16328" t="s">
        <v>20396</v>
      </c>
      <c r="N16328">
        <v>4</v>
      </c>
      <c r="P16328" t="s">
        <v>20366</v>
      </c>
      <c r="Q16328" t="s">
        <v>25530</v>
      </c>
      <c r="R16328" t="s">
        <v>20569</v>
      </c>
      <c r="S16328" t="s">
        <v>20368</v>
      </c>
    </row>
    <row r="16329" spans="1:19" hidden="1" x14ac:dyDescent="0.2">
      <c r="A16329">
        <v>3575</v>
      </c>
      <c r="B16329" t="s">
        <v>10343</v>
      </c>
      <c r="C16329" t="s">
        <v>105</v>
      </c>
      <c r="D16329">
        <v>3.258</v>
      </c>
      <c r="E16329">
        <v>25</v>
      </c>
      <c r="F16329" s="1" t="s">
        <v>25534</v>
      </c>
      <c r="G16329" t="s">
        <v>25445</v>
      </c>
      <c r="H16329" t="s">
        <v>46</v>
      </c>
      <c r="I16329" t="s">
        <v>19005</v>
      </c>
      <c r="K16329"/>
      <c r="L16329" t="s">
        <v>10344</v>
      </c>
      <c r="M16329" t="s">
        <v>20396</v>
      </c>
      <c r="N16329">
        <v>4</v>
      </c>
      <c r="P16329" t="s">
        <v>20366</v>
      </c>
      <c r="Q16329" t="s">
        <v>25530</v>
      </c>
      <c r="R16329" t="s">
        <v>24873</v>
      </c>
      <c r="S16329" t="s">
        <v>20368</v>
      </c>
    </row>
    <row r="16330" spans="1:19" hidden="1" x14ac:dyDescent="0.2">
      <c r="A16330">
        <v>3575</v>
      </c>
      <c r="B16330" t="s">
        <v>10343</v>
      </c>
      <c r="C16330" t="s">
        <v>105</v>
      </c>
      <c r="D16330">
        <v>3.1920000000000002</v>
      </c>
      <c r="E16330">
        <v>25</v>
      </c>
      <c r="F16330" s="1" t="s">
        <v>25535</v>
      </c>
      <c r="G16330" t="s">
        <v>25445</v>
      </c>
      <c r="H16330" t="s">
        <v>46</v>
      </c>
      <c r="I16330" t="s">
        <v>19005</v>
      </c>
      <c r="K16330"/>
      <c r="L16330" t="s">
        <v>10344</v>
      </c>
      <c r="M16330" t="s">
        <v>20396</v>
      </c>
      <c r="N16330">
        <v>4</v>
      </c>
      <c r="P16330" t="s">
        <v>20366</v>
      </c>
      <c r="Q16330" t="s">
        <v>25530</v>
      </c>
      <c r="R16330" t="s">
        <v>20571</v>
      </c>
      <c r="S16330" t="s">
        <v>20368</v>
      </c>
    </row>
    <row r="16331" spans="1:19" hidden="1" x14ac:dyDescent="0.2">
      <c r="A16331">
        <v>3575</v>
      </c>
      <c r="B16331" t="s">
        <v>10343</v>
      </c>
      <c r="C16331" t="s">
        <v>105</v>
      </c>
      <c r="D16331">
        <v>3.13</v>
      </c>
      <c r="E16331">
        <v>25</v>
      </c>
      <c r="F16331" s="1" t="s">
        <v>25536</v>
      </c>
      <c r="G16331" t="s">
        <v>25445</v>
      </c>
      <c r="H16331" t="s">
        <v>46</v>
      </c>
      <c r="I16331" t="s">
        <v>19005</v>
      </c>
      <c r="K16331"/>
      <c r="L16331" t="s">
        <v>10344</v>
      </c>
      <c r="M16331" t="s">
        <v>20396</v>
      </c>
      <c r="N16331">
        <v>4</v>
      </c>
      <c r="P16331" t="s">
        <v>20366</v>
      </c>
      <c r="Q16331" t="s">
        <v>25530</v>
      </c>
      <c r="R16331" t="s">
        <v>24876</v>
      </c>
      <c r="S16331" t="s">
        <v>20368</v>
      </c>
    </row>
    <row r="16332" spans="1:19" hidden="1" x14ac:dyDescent="0.2">
      <c r="A16332">
        <v>3575</v>
      </c>
      <c r="B16332" t="s">
        <v>10343</v>
      </c>
      <c r="C16332" t="s">
        <v>105</v>
      </c>
      <c r="D16332">
        <v>3.07</v>
      </c>
      <c r="E16332">
        <v>25</v>
      </c>
      <c r="F16332" s="1" t="s">
        <v>25537</v>
      </c>
      <c r="G16332" t="s">
        <v>25445</v>
      </c>
      <c r="H16332" t="s">
        <v>46</v>
      </c>
      <c r="I16332" t="s">
        <v>19005</v>
      </c>
      <c r="K16332"/>
      <c r="L16332" t="s">
        <v>10344</v>
      </c>
      <c r="M16332" t="s">
        <v>20396</v>
      </c>
      <c r="N16332">
        <v>4</v>
      </c>
      <c r="P16332" t="s">
        <v>20366</v>
      </c>
      <c r="Q16332" t="s">
        <v>25530</v>
      </c>
      <c r="R16332" t="s">
        <v>20573</v>
      </c>
      <c r="S16332" t="s">
        <v>20368</v>
      </c>
    </row>
    <row r="16333" spans="1:19" hidden="1" x14ac:dyDescent="0.2">
      <c r="A16333">
        <v>3575</v>
      </c>
      <c r="B16333" t="s">
        <v>10343</v>
      </c>
      <c r="C16333" t="s">
        <v>105</v>
      </c>
      <c r="D16333">
        <v>3.35</v>
      </c>
      <c r="E16333">
        <v>25</v>
      </c>
      <c r="F16333" s="1" t="s">
        <v>25538</v>
      </c>
      <c r="G16333" t="s">
        <v>25445</v>
      </c>
      <c r="H16333" t="s">
        <v>46</v>
      </c>
      <c r="I16333" t="s">
        <v>9018</v>
      </c>
      <c r="K16333"/>
      <c r="L16333" t="s">
        <v>10344</v>
      </c>
      <c r="M16333" t="s">
        <v>20396</v>
      </c>
      <c r="N16333">
        <v>4</v>
      </c>
      <c r="P16333" t="s">
        <v>20366</v>
      </c>
      <c r="Q16333" t="s">
        <v>25530</v>
      </c>
      <c r="R16333" t="s">
        <v>24914</v>
      </c>
      <c r="S16333" t="s">
        <v>20368</v>
      </c>
    </row>
    <row r="16334" spans="1:19" hidden="1" x14ac:dyDescent="0.2">
      <c r="A16334">
        <v>3575</v>
      </c>
      <c r="B16334" t="s">
        <v>10343</v>
      </c>
      <c r="C16334" t="s">
        <v>105</v>
      </c>
      <c r="D16334">
        <v>3.22</v>
      </c>
      <c r="E16334">
        <v>25</v>
      </c>
      <c r="F16334" s="1" t="s">
        <v>25539</v>
      </c>
      <c r="G16334" t="s">
        <v>25445</v>
      </c>
      <c r="H16334" t="s">
        <v>46</v>
      </c>
      <c r="I16334" t="s">
        <v>9018</v>
      </c>
      <c r="K16334"/>
      <c r="L16334" t="s">
        <v>10344</v>
      </c>
      <c r="M16334" t="s">
        <v>20396</v>
      </c>
      <c r="N16334">
        <v>4</v>
      </c>
      <c r="P16334" t="s">
        <v>20366</v>
      </c>
      <c r="Q16334" t="s">
        <v>25530</v>
      </c>
      <c r="R16334" t="s">
        <v>24916</v>
      </c>
      <c r="S16334" t="s">
        <v>20368</v>
      </c>
    </row>
    <row r="16335" spans="1:19" hidden="1" x14ac:dyDescent="0.2">
      <c r="A16335">
        <v>3575</v>
      </c>
      <c r="B16335" t="s">
        <v>10343</v>
      </c>
      <c r="C16335" t="s">
        <v>105</v>
      </c>
      <c r="D16335">
        <v>3.13</v>
      </c>
      <c r="E16335">
        <v>25</v>
      </c>
      <c r="F16335" s="1" t="s">
        <v>25540</v>
      </c>
      <c r="G16335" t="s">
        <v>25445</v>
      </c>
      <c r="H16335" t="s">
        <v>46</v>
      </c>
      <c r="I16335" t="s">
        <v>9018</v>
      </c>
      <c r="K16335"/>
      <c r="L16335" t="s">
        <v>10344</v>
      </c>
      <c r="M16335" t="s">
        <v>20396</v>
      </c>
      <c r="N16335">
        <v>4</v>
      </c>
      <c r="P16335" t="s">
        <v>20366</v>
      </c>
      <c r="Q16335" t="s">
        <v>25530</v>
      </c>
      <c r="R16335" t="s">
        <v>24918</v>
      </c>
      <c r="S16335" t="s">
        <v>20368</v>
      </c>
    </row>
    <row r="16336" spans="1:19" x14ac:dyDescent="0.2">
      <c r="A16336">
        <v>3576</v>
      </c>
      <c r="B16336" t="s">
        <v>25541</v>
      </c>
      <c r="C16336" t="s">
        <v>105</v>
      </c>
      <c r="D16336">
        <v>3.4260000000000002</v>
      </c>
      <c r="E16336">
        <v>25</v>
      </c>
      <c r="F16336" t="s">
        <v>25415</v>
      </c>
      <c r="G16336" t="s">
        <v>23125</v>
      </c>
      <c r="H16336" t="s">
        <v>36</v>
      </c>
      <c r="I16336" t="s">
        <v>2142</v>
      </c>
      <c r="L16336" t="s">
        <v>25542</v>
      </c>
      <c r="M16336" t="s">
        <v>20396</v>
      </c>
      <c r="N16336">
        <v>4</v>
      </c>
      <c r="P16336" t="s">
        <v>20366</v>
      </c>
      <c r="Q16336" t="s">
        <v>25543</v>
      </c>
      <c r="S16336" t="s">
        <v>20368</v>
      </c>
    </row>
    <row r="16337" spans="1:19" hidden="1" x14ac:dyDescent="0.2">
      <c r="A16337">
        <v>3576</v>
      </c>
      <c r="B16337" t="s">
        <v>25541</v>
      </c>
      <c r="C16337" t="s">
        <v>105</v>
      </c>
      <c r="D16337">
        <v>3.4220000000000002</v>
      </c>
      <c r="E16337">
        <v>25</v>
      </c>
      <c r="F16337" t="s">
        <v>25415</v>
      </c>
      <c r="G16337" t="s">
        <v>25445</v>
      </c>
      <c r="H16337" t="s">
        <v>46</v>
      </c>
      <c r="I16337" t="s">
        <v>19005</v>
      </c>
      <c r="K16337"/>
      <c r="L16337" t="s">
        <v>25542</v>
      </c>
      <c r="M16337" t="s">
        <v>20396</v>
      </c>
      <c r="N16337">
        <v>4</v>
      </c>
      <c r="P16337" t="s">
        <v>20366</v>
      </c>
      <c r="Q16337" t="s">
        <v>25543</v>
      </c>
      <c r="S16337" t="s">
        <v>20368</v>
      </c>
    </row>
    <row r="16338" spans="1:19" hidden="1" x14ac:dyDescent="0.2">
      <c r="A16338">
        <v>3576</v>
      </c>
      <c r="B16338" t="s">
        <v>25541</v>
      </c>
      <c r="C16338" t="s">
        <v>105</v>
      </c>
      <c r="D16338">
        <v>3.48</v>
      </c>
      <c r="E16338">
        <v>25</v>
      </c>
      <c r="F16338" t="s">
        <v>25544</v>
      </c>
      <c r="G16338" t="s">
        <v>25445</v>
      </c>
      <c r="H16338" t="s">
        <v>46</v>
      </c>
      <c r="I16338" t="s">
        <v>9018</v>
      </c>
      <c r="K16338"/>
      <c r="L16338" t="s">
        <v>25542</v>
      </c>
      <c r="M16338" t="s">
        <v>20396</v>
      </c>
      <c r="N16338">
        <v>4</v>
      </c>
      <c r="P16338" t="s">
        <v>20366</v>
      </c>
      <c r="Q16338" t="s">
        <v>25543</v>
      </c>
      <c r="S16338" t="s">
        <v>20368</v>
      </c>
    </row>
    <row r="16339" spans="1:19" hidden="1" x14ac:dyDescent="0.2">
      <c r="A16339">
        <v>3576</v>
      </c>
      <c r="B16339" t="s">
        <v>25541</v>
      </c>
      <c r="C16339" t="s">
        <v>105</v>
      </c>
      <c r="D16339">
        <v>3.347</v>
      </c>
      <c r="E16339">
        <v>25</v>
      </c>
      <c r="F16339" s="1" t="s">
        <v>25532</v>
      </c>
      <c r="G16339" t="s">
        <v>25445</v>
      </c>
      <c r="H16339" t="s">
        <v>46</v>
      </c>
      <c r="I16339" t="s">
        <v>19005</v>
      </c>
      <c r="K16339"/>
      <c r="L16339" t="s">
        <v>25542</v>
      </c>
      <c r="M16339" t="s">
        <v>20396</v>
      </c>
      <c r="N16339">
        <v>4</v>
      </c>
      <c r="P16339" t="s">
        <v>20366</v>
      </c>
      <c r="Q16339" t="s">
        <v>25543</v>
      </c>
      <c r="R16339" t="s">
        <v>24870</v>
      </c>
      <c r="S16339" t="s">
        <v>20368</v>
      </c>
    </row>
    <row r="16340" spans="1:19" hidden="1" x14ac:dyDescent="0.2">
      <c r="A16340">
        <v>3576</v>
      </c>
      <c r="B16340" t="s">
        <v>25541</v>
      </c>
      <c r="C16340" t="s">
        <v>105</v>
      </c>
      <c r="D16340">
        <v>3.2749999999999999</v>
      </c>
      <c r="E16340">
        <v>25</v>
      </c>
      <c r="F16340" s="1" t="s">
        <v>25533</v>
      </c>
      <c r="G16340" t="s">
        <v>25445</v>
      </c>
      <c r="H16340" t="s">
        <v>46</v>
      </c>
      <c r="I16340" t="s">
        <v>19005</v>
      </c>
      <c r="K16340"/>
      <c r="L16340" t="s">
        <v>25542</v>
      </c>
      <c r="M16340" t="s">
        <v>20396</v>
      </c>
      <c r="N16340">
        <v>4</v>
      </c>
      <c r="P16340" t="s">
        <v>20366</v>
      </c>
      <c r="Q16340" t="s">
        <v>25543</v>
      </c>
      <c r="R16340" t="s">
        <v>20569</v>
      </c>
      <c r="S16340" t="s">
        <v>20368</v>
      </c>
    </row>
    <row r="16341" spans="1:19" hidden="1" x14ac:dyDescent="0.2">
      <c r="A16341">
        <v>3576</v>
      </c>
      <c r="B16341" t="s">
        <v>25541</v>
      </c>
      <c r="C16341" t="s">
        <v>105</v>
      </c>
      <c r="D16341">
        <v>3.2090000000000001</v>
      </c>
      <c r="E16341">
        <v>25</v>
      </c>
      <c r="F16341" s="1" t="s">
        <v>25534</v>
      </c>
      <c r="G16341" t="s">
        <v>25445</v>
      </c>
      <c r="H16341" t="s">
        <v>46</v>
      </c>
      <c r="I16341" t="s">
        <v>19005</v>
      </c>
      <c r="K16341"/>
      <c r="L16341" t="s">
        <v>25542</v>
      </c>
      <c r="M16341" t="s">
        <v>20396</v>
      </c>
      <c r="N16341">
        <v>4</v>
      </c>
      <c r="P16341" t="s">
        <v>20366</v>
      </c>
      <c r="Q16341" t="s">
        <v>25543</v>
      </c>
      <c r="R16341" t="s">
        <v>24873</v>
      </c>
      <c r="S16341" t="s">
        <v>20368</v>
      </c>
    </row>
    <row r="16342" spans="1:19" hidden="1" x14ac:dyDescent="0.2">
      <c r="A16342">
        <v>3576</v>
      </c>
      <c r="B16342" t="s">
        <v>25541</v>
      </c>
      <c r="C16342" t="s">
        <v>105</v>
      </c>
      <c r="D16342">
        <v>3.1419999999999999</v>
      </c>
      <c r="E16342">
        <v>25</v>
      </c>
      <c r="F16342" s="1" t="s">
        <v>25535</v>
      </c>
      <c r="G16342" t="s">
        <v>25445</v>
      </c>
      <c r="H16342" t="s">
        <v>46</v>
      </c>
      <c r="I16342" t="s">
        <v>19005</v>
      </c>
      <c r="K16342"/>
      <c r="L16342" t="s">
        <v>25542</v>
      </c>
      <c r="M16342" t="s">
        <v>20396</v>
      </c>
      <c r="N16342">
        <v>4</v>
      </c>
      <c r="P16342" t="s">
        <v>20366</v>
      </c>
      <c r="Q16342" t="s">
        <v>25543</v>
      </c>
      <c r="R16342" t="s">
        <v>20571</v>
      </c>
      <c r="S16342" t="s">
        <v>20368</v>
      </c>
    </row>
    <row r="16343" spans="1:19" hidden="1" x14ac:dyDescent="0.2">
      <c r="A16343">
        <v>3576</v>
      </c>
      <c r="B16343" t="s">
        <v>25541</v>
      </c>
      <c r="C16343" t="s">
        <v>105</v>
      </c>
      <c r="D16343">
        <v>3.081</v>
      </c>
      <c r="E16343">
        <v>25</v>
      </c>
      <c r="F16343" s="1" t="s">
        <v>25536</v>
      </c>
      <c r="G16343" t="s">
        <v>25445</v>
      </c>
      <c r="H16343" t="s">
        <v>46</v>
      </c>
      <c r="I16343" t="s">
        <v>19005</v>
      </c>
      <c r="K16343"/>
      <c r="L16343" t="s">
        <v>25542</v>
      </c>
      <c r="M16343" t="s">
        <v>20396</v>
      </c>
      <c r="N16343">
        <v>4</v>
      </c>
      <c r="P16343" t="s">
        <v>20366</v>
      </c>
      <c r="Q16343" t="s">
        <v>25543</v>
      </c>
      <c r="R16343" t="s">
        <v>24876</v>
      </c>
      <c r="S16343" t="s">
        <v>20368</v>
      </c>
    </row>
    <row r="16344" spans="1:19" hidden="1" x14ac:dyDescent="0.2">
      <c r="A16344">
        <v>3576</v>
      </c>
      <c r="B16344" t="s">
        <v>25541</v>
      </c>
      <c r="C16344" t="s">
        <v>105</v>
      </c>
      <c r="D16344">
        <v>3.0219999999999998</v>
      </c>
      <c r="E16344">
        <v>25</v>
      </c>
      <c r="F16344" s="1" t="s">
        <v>25537</v>
      </c>
      <c r="G16344" t="s">
        <v>25445</v>
      </c>
      <c r="H16344" t="s">
        <v>46</v>
      </c>
      <c r="I16344" t="s">
        <v>19005</v>
      </c>
      <c r="K16344"/>
      <c r="L16344" t="s">
        <v>25542</v>
      </c>
      <c r="M16344" t="s">
        <v>20396</v>
      </c>
      <c r="N16344">
        <v>4</v>
      </c>
      <c r="P16344" t="s">
        <v>20366</v>
      </c>
      <c r="Q16344" t="s">
        <v>25543</v>
      </c>
      <c r="R16344" t="s">
        <v>20573</v>
      </c>
      <c r="S16344" t="s">
        <v>20368</v>
      </c>
    </row>
    <row r="16345" spans="1:19" hidden="1" x14ac:dyDescent="0.2">
      <c r="A16345">
        <v>3576</v>
      </c>
      <c r="B16345" t="s">
        <v>25541</v>
      </c>
      <c r="C16345" t="s">
        <v>105</v>
      </c>
      <c r="D16345">
        <v>3.32</v>
      </c>
      <c r="E16345">
        <v>25</v>
      </c>
      <c r="F16345" s="1" t="s">
        <v>25545</v>
      </c>
      <c r="G16345" t="s">
        <v>25445</v>
      </c>
      <c r="H16345" t="s">
        <v>46</v>
      </c>
      <c r="I16345" t="s">
        <v>9018</v>
      </c>
      <c r="K16345"/>
      <c r="L16345" t="s">
        <v>25542</v>
      </c>
      <c r="M16345" t="s">
        <v>20396</v>
      </c>
      <c r="N16345">
        <v>4</v>
      </c>
      <c r="P16345" t="s">
        <v>20366</v>
      </c>
      <c r="Q16345" t="s">
        <v>25543</v>
      </c>
      <c r="R16345" t="s">
        <v>24914</v>
      </c>
      <c r="S16345" t="s">
        <v>20368</v>
      </c>
    </row>
    <row r="16346" spans="1:19" hidden="1" x14ac:dyDescent="0.2">
      <c r="A16346">
        <v>3576</v>
      </c>
      <c r="B16346" t="s">
        <v>25541</v>
      </c>
      <c r="C16346" t="s">
        <v>105</v>
      </c>
      <c r="D16346">
        <v>3.2</v>
      </c>
      <c r="E16346">
        <v>25</v>
      </c>
      <c r="F16346" s="1" t="s">
        <v>25546</v>
      </c>
      <c r="G16346" t="s">
        <v>25445</v>
      </c>
      <c r="H16346" t="s">
        <v>46</v>
      </c>
      <c r="I16346" t="s">
        <v>9018</v>
      </c>
      <c r="K16346"/>
      <c r="L16346" t="s">
        <v>25542</v>
      </c>
      <c r="M16346" t="s">
        <v>20396</v>
      </c>
      <c r="N16346">
        <v>4</v>
      </c>
      <c r="P16346" t="s">
        <v>20366</v>
      </c>
      <c r="Q16346" t="s">
        <v>25543</v>
      </c>
      <c r="R16346" t="s">
        <v>24916</v>
      </c>
      <c r="S16346" t="s">
        <v>20368</v>
      </c>
    </row>
    <row r="16347" spans="1:19" hidden="1" x14ac:dyDescent="0.2">
      <c r="A16347">
        <v>3576</v>
      </c>
      <c r="B16347" t="s">
        <v>25541</v>
      </c>
      <c r="C16347" t="s">
        <v>105</v>
      </c>
      <c r="D16347">
        <v>3.09</v>
      </c>
      <c r="E16347">
        <v>25</v>
      </c>
      <c r="F16347" s="1" t="s">
        <v>25547</v>
      </c>
      <c r="G16347" t="s">
        <v>25445</v>
      </c>
      <c r="H16347" t="s">
        <v>46</v>
      </c>
      <c r="I16347" t="s">
        <v>9018</v>
      </c>
      <c r="K16347"/>
      <c r="L16347" t="s">
        <v>25542</v>
      </c>
      <c r="M16347" t="s">
        <v>20396</v>
      </c>
      <c r="N16347">
        <v>4</v>
      </c>
      <c r="P16347" t="s">
        <v>20366</v>
      </c>
      <c r="Q16347" t="s">
        <v>25543</v>
      </c>
      <c r="R16347" t="s">
        <v>24918</v>
      </c>
      <c r="S16347" t="s">
        <v>20368</v>
      </c>
    </row>
    <row r="16348" spans="1:19" hidden="1" x14ac:dyDescent="0.2">
      <c r="A16348">
        <v>3577</v>
      </c>
      <c r="B16348" t="s">
        <v>25548</v>
      </c>
      <c r="C16348" t="s">
        <v>105</v>
      </c>
      <c r="D16348">
        <v>3.21</v>
      </c>
      <c r="E16348">
        <v>25</v>
      </c>
      <c r="F16348" t="s">
        <v>5425</v>
      </c>
      <c r="G16348" t="s">
        <v>31</v>
      </c>
      <c r="I16348" t="s">
        <v>3794</v>
      </c>
      <c r="K16348"/>
      <c r="L16348" t="s">
        <v>25549</v>
      </c>
      <c r="M16348" t="s">
        <v>20719</v>
      </c>
      <c r="N16348">
        <v>3</v>
      </c>
      <c r="P16348" t="s">
        <v>20366</v>
      </c>
      <c r="Q16348" t="s">
        <v>25550</v>
      </c>
      <c r="S16348" t="s">
        <v>20368</v>
      </c>
    </row>
    <row r="16349" spans="1:19" hidden="1" x14ac:dyDescent="0.2">
      <c r="A16349">
        <v>3577</v>
      </c>
      <c r="B16349" t="s">
        <v>25548</v>
      </c>
      <c r="C16349" t="s">
        <v>105</v>
      </c>
      <c r="D16349">
        <v>2.64</v>
      </c>
      <c r="E16349">
        <v>25</v>
      </c>
      <c r="F16349" t="s">
        <v>25421</v>
      </c>
      <c r="G16349" t="s">
        <v>31</v>
      </c>
      <c r="H16349" t="s">
        <v>46</v>
      </c>
      <c r="I16349" t="s">
        <v>25422</v>
      </c>
      <c r="K16349"/>
      <c r="L16349" t="s">
        <v>25549</v>
      </c>
      <c r="M16349" t="s">
        <v>20719</v>
      </c>
      <c r="N16349">
        <v>3</v>
      </c>
      <c r="P16349" t="s">
        <v>20366</v>
      </c>
      <c r="Q16349" t="s">
        <v>25550</v>
      </c>
      <c r="S16349" t="s">
        <v>20368</v>
      </c>
    </row>
    <row r="16350" spans="1:19" hidden="1" x14ac:dyDescent="0.2">
      <c r="A16350">
        <v>3578</v>
      </c>
      <c r="B16350" t="s">
        <v>12937</v>
      </c>
      <c r="C16350" t="s">
        <v>105</v>
      </c>
      <c r="D16350">
        <v>2.4300000000000002</v>
      </c>
      <c r="E16350">
        <v>25</v>
      </c>
      <c r="F16350" t="s">
        <v>23752</v>
      </c>
      <c r="G16350" t="s">
        <v>55</v>
      </c>
      <c r="H16350" t="s">
        <v>46</v>
      </c>
      <c r="I16350" t="s">
        <v>23707</v>
      </c>
      <c r="K16350"/>
      <c r="L16350" t="s">
        <v>25551</v>
      </c>
      <c r="M16350" t="s">
        <v>20365</v>
      </c>
      <c r="N16350">
        <v>8</v>
      </c>
      <c r="O16350" t="s">
        <v>25552</v>
      </c>
      <c r="P16350" t="s">
        <v>20366</v>
      </c>
      <c r="Q16350" t="s">
        <v>25553</v>
      </c>
      <c r="S16350" t="s">
        <v>20368</v>
      </c>
    </row>
    <row r="16351" spans="1:19" hidden="1" x14ac:dyDescent="0.2">
      <c r="A16351">
        <v>3578</v>
      </c>
      <c r="B16351" t="s">
        <v>12937</v>
      </c>
      <c r="C16351" t="s">
        <v>20452</v>
      </c>
      <c r="D16351">
        <v>4.78</v>
      </c>
      <c r="E16351">
        <v>25</v>
      </c>
      <c r="F16351" t="s">
        <v>23752</v>
      </c>
      <c r="G16351" t="s">
        <v>55</v>
      </c>
      <c r="H16351" t="s">
        <v>46</v>
      </c>
      <c r="I16351" t="s">
        <v>23707</v>
      </c>
      <c r="K16351"/>
      <c r="L16351" t="s">
        <v>25551</v>
      </c>
      <c r="M16351" t="s">
        <v>20365</v>
      </c>
      <c r="N16351">
        <v>8</v>
      </c>
      <c r="O16351" t="s">
        <v>25552</v>
      </c>
      <c r="P16351" t="s">
        <v>20366</v>
      </c>
      <c r="Q16351" t="s">
        <v>25553</v>
      </c>
      <c r="S16351" t="s">
        <v>20368</v>
      </c>
    </row>
    <row r="16352" spans="1:19" hidden="1" x14ac:dyDescent="0.2">
      <c r="A16352">
        <v>3578</v>
      </c>
      <c r="B16352" t="s">
        <v>12937</v>
      </c>
      <c r="C16352" t="s">
        <v>105</v>
      </c>
      <c r="D16352">
        <v>2.36</v>
      </c>
      <c r="E16352">
        <v>25</v>
      </c>
      <c r="F16352" t="s">
        <v>23143</v>
      </c>
      <c r="G16352" t="s">
        <v>55</v>
      </c>
      <c r="H16352" t="s">
        <v>46</v>
      </c>
      <c r="I16352" t="s">
        <v>25554</v>
      </c>
      <c r="K16352"/>
      <c r="L16352" t="s">
        <v>25551</v>
      </c>
      <c r="M16352" t="s">
        <v>20365</v>
      </c>
      <c r="N16352">
        <v>8</v>
      </c>
      <c r="O16352" t="s">
        <v>25552</v>
      </c>
      <c r="P16352" t="s">
        <v>20366</v>
      </c>
      <c r="Q16352" t="s">
        <v>25553</v>
      </c>
      <c r="S16352" t="s">
        <v>20368</v>
      </c>
    </row>
    <row r="16353" spans="1:19" hidden="1" x14ac:dyDescent="0.2">
      <c r="A16353">
        <v>3578</v>
      </c>
      <c r="B16353" t="s">
        <v>12937</v>
      </c>
      <c r="C16353" t="s">
        <v>20452</v>
      </c>
      <c r="D16353">
        <v>4.72</v>
      </c>
      <c r="E16353">
        <v>25</v>
      </c>
      <c r="F16353" t="s">
        <v>23143</v>
      </c>
      <c r="G16353" t="s">
        <v>55</v>
      </c>
      <c r="H16353" t="s">
        <v>46</v>
      </c>
      <c r="I16353" t="s">
        <v>25554</v>
      </c>
      <c r="K16353"/>
      <c r="L16353" t="s">
        <v>25551</v>
      </c>
      <c r="M16353" t="s">
        <v>20365</v>
      </c>
      <c r="N16353">
        <v>8</v>
      </c>
      <c r="O16353" t="s">
        <v>25552</v>
      </c>
      <c r="P16353" t="s">
        <v>20366</v>
      </c>
      <c r="Q16353" t="s">
        <v>25553</v>
      </c>
      <c r="S16353" t="s">
        <v>20368</v>
      </c>
    </row>
    <row r="16354" spans="1:19" hidden="1" x14ac:dyDescent="0.2">
      <c r="A16354">
        <v>3579</v>
      </c>
      <c r="B16354" t="s">
        <v>12940</v>
      </c>
      <c r="C16354" t="s">
        <v>105</v>
      </c>
      <c r="D16354">
        <v>2.23</v>
      </c>
      <c r="E16354">
        <v>25</v>
      </c>
      <c r="F16354" t="s">
        <v>11159</v>
      </c>
      <c r="G16354" t="s">
        <v>55</v>
      </c>
      <c r="H16354" t="s">
        <v>46</v>
      </c>
      <c r="I16354" t="s">
        <v>25554</v>
      </c>
      <c r="K16354"/>
      <c r="L16354" t="s">
        <v>25555</v>
      </c>
      <c r="M16354" t="s">
        <v>20365</v>
      </c>
      <c r="N16354">
        <v>8</v>
      </c>
      <c r="O16354" t="s">
        <v>25556</v>
      </c>
      <c r="P16354" t="s">
        <v>20366</v>
      </c>
      <c r="Q16354" t="s">
        <v>25557</v>
      </c>
      <c r="S16354" t="s">
        <v>20368</v>
      </c>
    </row>
    <row r="16355" spans="1:19" hidden="1" x14ac:dyDescent="0.2">
      <c r="A16355">
        <v>3579</v>
      </c>
      <c r="B16355" t="s">
        <v>12940</v>
      </c>
      <c r="C16355" t="s">
        <v>20452</v>
      </c>
      <c r="D16355">
        <v>4.79</v>
      </c>
      <c r="E16355">
        <v>25</v>
      </c>
      <c r="F16355" t="s">
        <v>11159</v>
      </c>
      <c r="G16355" t="s">
        <v>55</v>
      </c>
      <c r="H16355" t="s">
        <v>46</v>
      </c>
      <c r="I16355" t="s">
        <v>25554</v>
      </c>
      <c r="K16355"/>
      <c r="L16355" t="s">
        <v>25555</v>
      </c>
      <c r="M16355" t="s">
        <v>20365</v>
      </c>
      <c r="N16355">
        <v>8</v>
      </c>
      <c r="O16355" t="s">
        <v>25556</v>
      </c>
      <c r="P16355" t="s">
        <v>20366</v>
      </c>
      <c r="Q16355" t="s">
        <v>25557</v>
      </c>
      <c r="S16355" t="s">
        <v>20368</v>
      </c>
    </row>
    <row r="16356" spans="1:19" hidden="1" x14ac:dyDescent="0.2">
      <c r="A16356">
        <v>3580</v>
      </c>
      <c r="B16356" t="s">
        <v>12943</v>
      </c>
      <c r="C16356" t="s">
        <v>105</v>
      </c>
      <c r="D16356">
        <v>2.17</v>
      </c>
      <c r="E16356">
        <v>25</v>
      </c>
      <c r="F16356" t="s">
        <v>25558</v>
      </c>
      <c r="G16356" t="s">
        <v>25559</v>
      </c>
      <c r="H16356" t="s">
        <v>46</v>
      </c>
      <c r="I16356" t="s">
        <v>8357</v>
      </c>
      <c r="K16356"/>
      <c r="L16356" t="s">
        <v>25560</v>
      </c>
      <c r="M16356" t="s">
        <v>20365</v>
      </c>
      <c r="N16356">
        <v>8</v>
      </c>
      <c r="O16356" t="s">
        <v>25561</v>
      </c>
      <c r="P16356" t="s">
        <v>20366</v>
      </c>
      <c r="Q16356" t="s">
        <v>25562</v>
      </c>
      <c r="S16356" t="s">
        <v>20368</v>
      </c>
    </row>
    <row r="16357" spans="1:19" hidden="1" x14ac:dyDescent="0.2">
      <c r="A16357">
        <v>3580</v>
      </c>
      <c r="B16357" t="s">
        <v>12943</v>
      </c>
      <c r="C16357" t="s">
        <v>20452</v>
      </c>
      <c r="D16357">
        <v>4.58</v>
      </c>
      <c r="E16357">
        <v>25</v>
      </c>
      <c r="F16357" t="s">
        <v>25558</v>
      </c>
      <c r="G16357" t="s">
        <v>25559</v>
      </c>
      <c r="H16357" t="s">
        <v>46</v>
      </c>
      <c r="I16357" t="s">
        <v>8357</v>
      </c>
      <c r="K16357"/>
      <c r="L16357" t="s">
        <v>25560</v>
      </c>
      <c r="M16357" t="s">
        <v>20365</v>
      </c>
      <c r="N16357">
        <v>8</v>
      </c>
      <c r="O16357" t="s">
        <v>25561</v>
      </c>
      <c r="P16357" t="s">
        <v>20366</v>
      </c>
      <c r="Q16357" t="s">
        <v>25562</v>
      </c>
      <c r="S16357" t="s">
        <v>20368</v>
      </c>
    </row>
    <row r="16358" spans="1:19" hidden="1" x14ac:dyDescent="0.2">
      <c r="A16358">
        <v>3581</v>
      </c>
      <c r="B16358" t="s">
        <v>12946</v>
      </c>
      <c r="C16358" t="s">
        <v>105</v>
      </c>
      <c r="D16358">
        <v>2.16</v>
      </c>
      <c r="E16358">
        <v>30</v>
      </c>
      <c r="F16358" t="s">
        <v>21294</v>
      </c>
      <c r="G16358" t="s">
        <v>55</v>
      </c>
      <c r="H16358" t="s">
        <v>46</v>
      </c>
      <c r="I16358" t="s">
        <v>21826</v>
      </c>
      <c r="K16358"/>
      <c r="L16358" t="s">
        <v>25563</v>
      </c>
      <c r="M16358" t="s">
        <v>20396</v>
      </c>
      <c r="N16358">
        <v>4</v>
      </c>
      <c r="O16358" t="s">
        <v>25564</v>
      </c>
      <c r="P16358" t="s">
        <v>20366</v>
      </c>
      <c r="Q16358" t="s">
        <v>25565</v>
      </c>
      <c r="S16358" t="s">
        <v>20368</v>
      </c>
    </row>
    <row r="16359" spans="1:19" hidden="1" x14ac:dyDescent="0.2">
      <c r="A16359">
        <v>3581</v>
      </c>
      <c r="B16359" t="s">
        <v>12946</v>
      </c>
      <c r="C16359" t="s">
        <v>20452</v>
      </c>
      <c r="D16359">
        <v>4.76</v>
      </c>
      <c r="E16359">
        <v>30</v>
      </c>
      <c r="F16359" t="s">
        <v>21294</v>
      </c>
      <c r="G16359" t="s">
        <v>55</v>
      </c>
      <c r="H16359" t="s">
        <v>46</v>
      </c>
      <c r="I16359" t="s">
        <v>21826</v>
      </c>
      <c r="K16359"/>
      <c r="L16359" t="s">
        <v>25563</v>
      </c>
      <c r="M16359" t="s">
        <v>20396</v>
      </c>
      <c r="N16359">
        <v>4</v>
      </c>
      <c r="O16359" t="s">
        <v>25564</v>
      </c>
      <c r="P16359" t="s">
        <v>20366</v>
      </c>
      <c r="Q16359" t="s">
        <v>25565</v>
      </c>
      <c r="S16359" t="s">
        <v>20368</v>
      </c>
    </row>
    <row r="16360" spans="1:19" hidden="1" x14ac:dyDescent="0.2">
      <c r="A16360">
        <v>3581</v>
      </c>
      <c r="B16360" t="s">
        <v>12946</v>
      </c>
      <c r="C16360" t="s">
        <v>105</v>
      </c>
      <c r="D16360">
        <v>2.2400000000000002</v>
      </c>
      <c r="E16360">
        <v>25</v>
      </c>
      <c r="F16360" t="s">
        <v>5425</v>
      </c>
      <c r="G16360" t="s">
        <v>55</v>
      </c>
      <c r="H16360" t="s">
        <v>46</v>
      </c>
      <c r="I16360" t="s">
        <v>19210</v>
      </c>
      <c r="K16360"/>
      <c r="L16360" t="s">
        <v>25563</v>
      </c>
      <c r="M16360" t="s">
        <v>20396</v>
      </c>
      <c r="N16360">
        <v>4</v>
      </c>
      <c r="O16360" t="s">
        <v>25564</v>
      </c>
      <c r="P16360" t="s">
        <v>20366</v>
      </c>
      <c r="Q16360" t="s">
        <v>25565</v>
      </c>
      <c r="S16360" t="s">
        <v>20368</v>
      </c>
    </row>
    <row r="16361" spans="1:19" hidden="1" x14ac:dyDescent="0.2">
      <c r="A16361">
        <v>3581</v>
      </c>
      <c r="B16361" t="s">
        <v>12946</v>
      </c>
      <c r="C16361" t="s">
        <v>20452</v>
      </c>
      <c r="D16361">
        <v>4.67</v>
      </c>
      <c r="E16361">
        <v>25</v>
      </c>
      <c r="F16361" t="s">
        <v>5425</v>
      </c>
      <c r="G16361" t="s">
        <v>55</v>
      </c>
      <c r="H16361" t="s">
        <v>46</v>
      </c>
      <c r="I16361" t="s">
        <v>19210</v>
      </c>
      <c r="K16361"/>
      <c r="L16361" t="s">
        <v>25563</v>
      </c>
      <c r="M16361" t="s">
        <v>20396</v>
      </c>
      <c r="N16361">
        <v>4</v>
      </c>
      <c r="O16361" t="s">
        <v>25564</v>
      </c>
      <c r="P16361" t="s">
        <v>20366</v>
      </c>
      <c r="Q16361" t="s">
        <v>25565</v>
      </c>
      <c r="S16361" t="s">
        <v>20368</v>
      </c>
    </row>
    <row r="16362" spans="1:19" hidden="1" x14ac:dyDescent="0.2">
      <c r="A16362">
        <v>3581</v>
      </c>
      <c r="B16362" t="s">
        <v>12946</v>
      </c>
      <c r="C16362" t="s">
        <v>105</v>
      </c>
      <c r="D16362">
        <v>2.09</v>
      </c>
      <c r="E16362">
        <v>25</v>
      </c>
      <c r="F16362" t="s">
        <v>20547</v>
      </c>
      <c r="G16362" t="s">
        <v>55</v>
      </c>
      <c r="H16362" t="s">
        <v>46</v>
      </c>
      <c r="I16362" t="s">
        <v>6137</v>
      </c>
      <c r="K16362"/>
      <c r="L16362" t="s">
        <v>25563</v>
      </c>
      <c r="M16362" t="s">
        <v>20396</v>
      </c>
      <c r="N16362">
        <v>4</v>
      </c>
      <c r="O16362" t="s">
        <v>25564</v>
      </c>
      <c r="P16362" t="s">
        <v>20366</v>
      </c>
      <c r="Q16362" t="s">
        <v>25565</v>
      </c>
      <c r="S16362" t="s">
        <v>20368</v>
      </c>
    </row>
    <row r="16363" spans="1:19" hidden="1" x14ac:dyDescent="0.2">
      <c r="A16363">
        <v>3581</v>
      </c>
      <c r="B16363" t="s">
        <v>12946</v>
      </c>
      <c r="C16363" t="s">
        <v>20452</v>
      </c>
      <c r="D16363">
        <v>4.53</v>
      </c>
      <c r="E16363">
        <v>25</v>
      </c>
      <c r="F16363" t="s">
        <v>20547</v>
      </c>
      <c r="G16363" t="s">
        <v>55</v>
      </c>
      <c r="H16363" t="s">
        <v>46</v>
      </c>
      <c r="I16363" t="s">
        <v>6137</v>
      </c>
      <c r="K16363"/>
      <c r="L16363" t="s">
        <v>25563</v>
      </c>
      <c r="M16363" t="s">
        <v>20396</v>
      </c>
      <c r="N16363">
        <v>4</v>
      </c>
      <c r="O16363" t="s">
        <v>25564</v>
      </c>
      <c r="P16363" t="s">
        <v>20366</v>
      </c>
      <c r="Q16363" t="s">
        <v>25565</v>
      </c>
      <c r="S16363" t="s">
        <v>20368</v>
      </c>
    </row>
    <row r="16364" spans="1:19" hidden="1" x14ac:dyDescent="0.2">
      <c r="A16364">
        <v>3582</v>
      </c>
      <c r="B16364" t="s">
        <v>12949</v>
      </c>
      <c r="C16364" t="s">
        <v>105</v>
      </c>
      <c r="D16364">
        <v>1.5</v>
      </c>
      <c r="E16364">
        <v>25</v>
      </c>
      <c r="F16364" t="s">
        <v>21294</v>
      </c>
      <c r="G16364" t="s">
        <v>31</v>
      </c>
      <c r="H16364" t="s">
        <v>46</v>
      </c>
      <c r="I16364" t="s">
        <v>23756</v>
      </c>
      <c r="K16364"/>
      <c r="L16364" t="s">
        <v>25566</v>
      </c>
      <c r="M16364" t="s">
        <v>20396</v>
      </c>
      <c r="N16364">
        <v>4</v>
      </c>
      <c r="P16364" t="s">
        <v>20366</v>
      </c>
      <c r="Q16364" t="s">
        <v>25567</v>
      </c>
      <c r="S16364" t="s">
        <v>20368</v>
      </c>
    </row>
    <row r="16365" spans="1:19" hidden="1" x14ac:dyDescent="0.2">
      <c r="A16365">
        <v>3582</v>
      </c>
      <c r="B16365" t="s">
        <v>12949</v>
      </c>
      <c r="C16365" t="s">
        <v>20452</v>
      </c>
      <c r="D16365">
        <v>2.95</v>
      </c>
      <c r="E16365" t="s">
        <v>414</v>
      </c>
      <c r="F16365" t="s">
        <v>21294</v>
      </c>
      <c r="G16365" t="s">
        <v>55</v>
      </c>
      <c r="H16365" t="s">
        <v>46</v>
      </c>
      <c r="I16365" t="s">
        <v>23756</v>
      </c>
      <c r="K16365"/>
      <c r="L16365" t="s">
        <v>25566</v>
      </c>
      <c r="M16365" t="s">
        <v>20396</v>
      </c>
      <c r="N16365">
        <v>4</v>
      </c>
      <c r="P16365" t="s">
        <v>20366</v>
      </c>
      <c r="Q16365" t="s">
        <v>25567</v>
      </c>
      <c r="S16365" t="s">
        <v>20368</v>
      </c>
    </row>
    <row r="16366" spans="1:19" hidden="1" x14ac:dyDescent="0.2">
      <c r="A16366">
        <v>3582</v>
      </c>
      <c r="B16366" t="s">
        <v>12949</v>
      </c>
      <c r="C16366" t="s">
        <v>20441</v>
      </c>
      <c r="D16366">
        <v>5.07</v>
      </c>
      <c r="E16366" t="s">
        <v>414</v>
      </c>
      <c r="F16366" t="s">
        <v>21294</v>
      </c>
      <c r="G16366" t="s">
        <v>55</v>
      </c>
      <c r="H16366" t="s">
        <v>46</v>
      </c>
      <c r="I16366" t="s">
        <v>23756</v>
      </c>
      <c r="K16366"/>
      <c r="L16366" t="s">
        <v>25566</v>
      </c>
      <c r="M16366" t="s">
        <v>20396</v>
      </c>
      <c r="N16366">
        <v>4</v>
      </c>
      <c r="P16366" t="s">
        <v>20366</v>
      </c>
      <c r="Q16366" t="s">
        <v>25567</v>
      </c>
      <c r="S16366" t="s">
        <v>20368</v>
      </c>
    </row>
    <row r="16367" spans="1:19" hidden="1" x14ac:dyDescent="0.2">
      <c r="A16367">
        <v>3583</v>
      </c>
      <c r="B16367" t="s">
        <v>25568</v>
      </c>
      <c r="C16367" t="s">
        <v>105</v>
      </c>
      <c r="D16367">
        <v>2.2999999999999998</v>
      </c>
      <c r="E16367">
        <v>25</v>
      </c>
      <c r="F16367" t="s">
        <v>10890</v>
      </c>
      <c r="G16367" t="s">
        <v>55</v>
      </c>
      <c r="H16367" t="s">
        <v>23</v>
      </c>
      <c r="I16367" t="s">
        <v>23729</v>
      </c>
      <c r="K16367"/>
      <c r="L16367" t="s">
        <v>25569</v>
      </c>
      <c r="M16367" t="s">
        <v>20396</v>
      </c>
      <c r="N16367">
        <v>4</v>
      </c>
      <c r="P16367" t="s">
        <v>20366</v>
      </c>
      <c r="Q16367" t="s">
        <v>25570</v>
      </c>
      <c r="S16367" t="s">
        <v>20368</v>
      </c>
    </row>
    <row r="16368" spans="1:19" hidden="1" x14ac:dyDescent="0.2">
      <c r="A16368">
        <v>3583</v>
      </c>
      <c r="B16368" t="s">
        <v>25568</v>
      </c>
      <c r="C16368" t="s">
        <v>20452</v>
      </c>
      <c r="D16368">
        <v>10.35</v>
      </c>
      <c r="E16368">
        <v>25</v>
      </c>
      <c r="F16368" t="s">
        <v>10890</v>
      </c>
      <c r="G16368" t="s">
        <v>55</v>
      </c>
      <c r="H16368" t="s">
        <v>23</v>
      </c>
      <c r="I16368" t="s">
        <v>23729</v>
      </c>
      <c r="K16368"/>
      <c r="L16368" t="s">
        <v>25569</v>
      </c>
      <c r="M16368" t="s">
        <v>20396</v>
      </c>
      <c r="N16368">
        <v>4</v>
      </c>
      <c r="P16368" t="s">
        <v>20366</v>
      </c>
      <c r="Q16368" t="s">
        <v>25570</v>
      </c>
      <c r="S16368" t="s">
        <v>20368</v>
      </c>
    </row>
    <row r="16369" spans="1:19" hidden="1" x14ac:dyDescent="0.2">
      <c r="A16369">
        <v>3583</v>
      </c>
      <c r="B16369" t="s">
        <v>25568</v>
      </c>
      <c r="C16369" t="s">
        <v>20452</v>
      </c>
      <c r="D16369">
        <v>10.3</v>
      </c>
      <c r="E16369" t="s">
        <v>414</v>
      </c>
      <c r="F16369" t="s">
        <v>10890</v>
      </c>
      <c r="G16369" t="s">
        <v>31</v>
      </c>
      <c r="H16369" t="s">
        <v>23</v>
      </c>
      <c r="I16369" t="s">
        <v>23729</v>
      </c>
      <c r="K16369"/>
      <c r="L16369" t="s">
        <v>25569</v>
      </c>
      <c r="M16369" t="s">
        <v>20396</v>
      </c>
      <c r="N16369">
        <v>4</v>
      </c>
      <c r="P16369" t="s">
        <v>20366</v>
      </c>
      <c r="Q16369" t="s">
        <v>25570</v>
      </c>
      <c r="S16369" t="s">
        <v>20368</v>
      </c>
    </row>
    <row r="16370" spans="1:19" hidden="1" x14ac:dyDescent="0.2">
      <c r="A16370">
        <v>3583</v>
      </c>
      <c r="B16370" t="s">
        <v>25568</v>
      </c>
      <c r="C16370" t="s">
        <v>105</v>
      </c>
      <c r="D16370">
        <v>1.87</v>
      </c>
      <c r="E16370">
        <v>25</v>
      </c>
      <c r="F16370" t="s">
        <v>25571</v>
      </c>
      <c r="G16370" t="s">
        <v>58</v>
      </c>
      <c r="H16370" t="s">
        <v>46</v>
      </c>
      <c r="I16370" t="s">
        <v>7148</v>
      </c>
      <c r="K16370"/>
      <c r="L16370" t="s">
        <v>25569</v>
      </c>
      <c r="M16370" t="s">
        <v>20396</v>
      </c>
      <c r="N16370">
        <v>4</v>
      </c>
      <c r="P16370" t="s">
        <v>20366</v>
      </c>
      <c r="Q16370" t="s">
        <v>25570</v>
      </c>
      <c r="S16370" t="s">
        <v>20368</v>
      </c>
    </row>
    <row r="16371" spans="1:19" hidden="1" x14ac:dyDescent="0.2">
      <c r="A16371">
        <v>3583</v>
      </c>
      <c r="B16371" t="s">
        <v>25568</v>
      </c>
      <c r="C16371" t="s">
        <v>20452</v>
      </c>
      <c r="D16371">
        <v>10.33</v>
      </c>
      <c r="E16371">
        <v>25</v>
      </c>
      <c r="F16371" t="s">
        <v>21173</v>
      </c>
      <c r="G16371" t="s">
        <v>31</v>
      </c>
      <c r="H16371" t="s">
        <v>46</v>
      </c>
      <c r="I16371" t="s">
        <v>9628</v>
      </c>
      <c r="K16371"/>
      <c r="L16371" t="s">
        <v>25569</v>
      </c>
      <c r="M16371" t="s">
        <v>20396</v>
      </c>
      <c r="N16371">
        <v>4</v>
      </c>
      <c r="P16371" t="s">
        <v>20366</v>
      </c>
      <c r="Q16371" t="s">
        <v>25570</v>
      </c>
      <c r="S16371" t="s">
        <v>20368</v>
      </c>
    </row>
    <row r="16372" spans="1:19" hidden="1" x14ac:dyDescent="0.2">
      <c r="A16372">
        <v>3584</v>
      </c>
      <c r="B16372" t="s">
        <v>25572</v>
      </c>
      <c r="C16372" t="s">
        <v>105</v>
      </c>
      <c r="D16372">
        <v>2.23</v>
      </c>
      <c r="E16372">
        <v>25</v>
      </c>
      <c r="F16372" t="s">
        <v>25573</v>
      </c>
      <c r="G16372" t="s">
        <v>2474</v>
      </c>
      <c r="H16372" t="s">
        <v>46</v>
      </c>
      <c r="I16372" t="s">
        <v>7148</v>
      </c>
      <c r="K16372"/>
      <c r="L16372" t="s">
        <v>25574</v>
      </c>
      <c r="M16372" t="s">
        <v>20396</v>
      </c>
      <c r="N16372">
        <v>4</v>
      </c>
      <c r="P16372" t="s">
        <v>20366</v>
      </c>
      <c r="Q16372" t="s">
        <v>25575</v>
      </c>
      <c r="S16372" t="s">
        <v>20368</v>
      </c>
    </row>
    <row r="16373" spans="1:19" hidden="1" x14ac:dyDescent="0.2">
      <c r="A16373">
        <v>3584</v>
      </c>
      <c r="B16373" t="s">
        <v>25572</v>
      </c>
      <c r="C16373" t="s">
        <v>105</v>
      </c>
      <c r="D16373">
        <v>2.31</v>
      </c>
      <c r="E16373">
        <v>25</v>
      </c>
      <c r="F16373" t="s">
        <v>25576</v>
      </c>
      <c r="G16373" t="s">
        <v>31</v>
      </c>
      <c r="H16373" t="s">
        <v>46</v>
      </c>
      <c r="I16373" t="s">
        <v>24955</v>
      </c>
      <c r="K16373"/>
      <c r="L16373" t="s">
        <v>25574</v>
      </c>
      <c r="M16373" t="s">
        <v>20396</v>
      </c>
      <c r="N16373">
        <v>4</v>
      </c>
      <c r="P16373" t="s">
        <v>20366</v>
      </c>
      <c r="Q16373" t="s">
        <v>25575</v>
      </c>
      <c r="S16373" t="s">
        <v>20368</v>
      </c>
    </row>
    <row r="16374" spans="1:19" hidden="1" x14ac:dyDescent="0.2">
      <c r="A16374">
        <v>3584</v>
      </c>
      <c r="B16374" t="s">
        <v>25572</v>
      </c>
      <c r="C16374" t="s">
        <v>105</v>
      </c>
      <c r="D16374">
        <v>2.63</v>
      </c>
      <c r="F16374" t="s">
        <v>21009</v>
      </c>
      <c r="G16374" t="s">
        <v>55</v>
      </c>
      <c r="H16374" t="s">
        <v>23</v>
      </c>
      <c r="I16374" t="s">
        <v>25577</v>
      </c>
      <c r="K16374"/>
      <c r="L16374" t="s">
        <v>25574</v>
      </c>
      <c r="M16374" t="s">
        <v>20396</v>
      </c>
      <c r="N16374">
        <v>4</v>
      </c>
      <c r="P16374" t="s">
        <v>20366</v>
      </c>
      <c r="Q16374" t="s">
        <v>25575</v>
      </c>
      <c r="S16374" t="s">
        <v>20368</v>
      </c>
    </row>
    <row r="16375" spans="1:19" hidden="1" x14ac:dyDescent="0.2">
      <c r="A16375">
        <v>3585</v>
      </c>
      <c r="B16375" t="s">
        <v>25578</v>
      </c>
      <c r="C16375" t="s">
        <v>105</v>
      </c>
      <c r="D16375">
        <v>2.12</v>
      </c>
      <c r="E16375">
        <v>25</v>
      </c>
      <c r="F16375" t="s">
        <v>25579</v>
      </c>
      <c r="G16375" t="s">
        <v>2474</v>
      </c>
      <c r="H16375" t="s">
        <v>46</v>
      </c>
      <c r="I16375" t="s">
        <v>7148</v>
      </c>
      <c r="K16375"/>
      <c r="L16375" t="s">
        <v>25580</v>
      </c>
      <c r="M16375" t="s">
        <v>20396</v>
      </c>
      <c r="N16375">
        <v>4</v>
      </c>
      <c r="P16375" t="s">
        <v>20366</v>
      </c>
      <c r="Q16375" t="s">
        <v>25581</v>
      </c>
      <c r="S16375" t="s">
        <v>20368</v>
      </c>
    </row>
    <row r="16376" spans="1:19" hidden="1" x14ac:dyDescent="0.2">
      <c r="A16376">
        <v>3585</v>
      </c>
      <c r="B16376" t="s">
        <v>25578</v>
      </c>
      <c r="C16376" t="s">
        <v>105</v>
      </c>
      <c r="D16376">
        <v>2.3199999999999998</v>
      </c>
      <c r="E16376">
        <v>25</v>
      </c>
      <c r="F16376" t="s">
        <v>25582</v>
      </c>
      <c r="G16376" t="s">
        <v>31</v>
      </c>
      <c r="H16376" t="s">
        <v>46</v>
      </c>
      <c r="I16376" t="s">
        <v>24955</v>
      </c>
      <c r="K16376"/>
      <c r="L16376" t="s">
        <v>25580</v>
      </c>
      <c r="M16376" t="s">
        <v>20396</v>
      </c>
      <c r="N16376">
        <v>4</v>
      </c>
      <c r="P16376" t="s">
        <v>20366</v>
      </c>
      <c r="Q16376" t="s">
        <v>25581</v>
      </c>
      <c r="S16376" t="s">
        <v>20368</v>
      </c>
    </row>
    <row r="16377" spans="1:19" hidden="1" x14ac:dyDescent="0.2">
      <c r="A16377">
        <v>3585</v>
      </c>
      <c r="B16377" t="s">
        <v>25578</v>
      </c>
      <c r="C16377" t="s">
        <v>20452</v>
      </c>
      <c r="D16377">
        <v>10.34</v>
      </c>
      <c r="E16377">
        <v>25</v>
      </c>
      <c r="F16377" t="s">
        <v>21925</v>
      </c>
      <c r="G16377" t="s">
        <v>31</v>
      </c>
      <c r="H16377" t="s">
        <v>46</v>
      </c>
      <c r="I16377" t="s">
        <v>9582</v>
      </c>
      <c r="K16377"/>
      <c r="L16377" t="s">
        <v>25580</v>
      </c>
      <c r="M16377" t="s">
        <v>20396</v>
      </c>
      <c r="N16377">
        <v>4</v>
      </c>
      <c r="P16377" t="s">
        <v>20366</v>
      </c>
      <c r="Q16377" t="s">
        <v>25581</v>
      </c>
      <c r="S16377" t="s">
        <v>20368</v>
      </c>
    </row>
    <row r="16378" spans="1:19" hidden="1" x14ac:dyDescent="0.2">
      <c r="A16378">
        <v>3585</v>
      </c>
      <c r="B16378" t="s">
        <v>25578</v>
      </c>
      <c r="C16378" t="s">
        <v>105</v>
      </c>
      <c r="D16378">
        <v>2.1</v>
      </c>
      <c r="E16378">
        <v>25</v>
      </c>
      <c r="F16378" t="s">
        <v>10890</v>
      </c>
      <c r="G16378" t="s">
        <v>55</v>
      </c>
      <c r="H16378" t="s">
        <v>23</v>
      </c>
      <c r="I16378" t="s">
        <v>23729</v>
      </c>
      <c r="K16378"/>
      <c r="L16378" t="s">
        <v>25580</v>
      </c>
      <c r="M16378" t="s">
        <v>20396</v>
      </c>
      <c r="N16378">
        <v>4</v>
      </c>
      <c r="P16378" t="s">
        <v>20366</v>
      </c>
      <c r="Q16378" t="s">
        <v>25581</v>
      </c>
      <c r="S16378" t="s">
        <v>20368</v>
      </c>
    </row>
    <row r="16379" spans="1:19" hidden="1" x14ac:dyDescent="0.2">
      <c r="A16379">
        <v>3585</v>
      </c>
      <c r="B16379" t="s">
        <v>25578</v>
      </c>
      <c r="C16379" t="s">
        <v>20452</v>
      </c>
      <c r="D16379">
        <v>10.6</v>
      </c>
      <c r="E16379">
        <v>25</v>
      </c>
      <c r="F16379" t="s">
        <v>10890</v>
      </c>
      <c r="G16379" t="s">
        <v>55</v>
      </c>
      <c r="H16379" t="s">
        <v>23</v>
      </c>
      <c r="I16379" t="s">
        <v>23729</v>
      </c>
      <c r="K16379"/>
      <c r="L16379" t="s">
        <v>25580</v>
      </c>
      <c r="M16379" t="s">
        <v>20396</v>
      </c>
      <c r="N16379">
        <v>4</v>
      </c>
      <c r="P16379" t="s">
        <v>20366</v>
      </c>
      <c r="Q16379" t="s">
        <v>25581</v>
      </c>
      <c r="S16379" t="s">
        <v>20368</v>
      </c>
    </row>
    <row r="16380" spans="1:19" hidden="1" x14ac:dyDescent="0.2">
      <c r="A16380">
        <v>3586</v>
      </c>
      <c r="B16380" t="s">
        <v>25583</v>
      </c>
      <c r="C16380" t="s">
        <v>105</v>
      </c>
      <c r="D16380">
        <v>2.2400000000000002</v>
      </c>
      <c r="E16380">
        <v>25</v>
      </c>
      <c r="F16380" t="s">
        <v>25584</v>
      </c>
      <c r="G16380" t="s">
        <v>2474</v>
      </c>
      <c r="H16380" t="s">
        <v>46</v>
      </c>
      <c r="I16380" t="s">
        <v>7148</v>
      </c>
      <c r="K16380"/>
      <c r="L16380" t="s">
        <v>25585</v>
      </c>
      <c r="M16380" t="s">
        <v>20719</v>
      </c>
      <c r="N16380">
        <v>3</v>
      </c>
      <c r="P16380" t="s">
        <v>20366</v>
      </c>
      <c r="Q16380" t="s">
        <v>25586</v>
      </c>
      <c r="S16380" t="s">
        <v>20368</v>
      </c>
    </row>
    <row r="16381" spans="1:19" hidden="1" x14ac:dyDescent="0.2">
      <c r="A16381">
        <v>3587</v>
      </c>
      <c r="B16381" t="s">
        <v>25587</v>
      </c>
      <c r="C16381" t="s">
        <v>20452</v>
      </c>
      <c r="D16381">
        <v>6.41</v>
      </c>
      <c r="E16381">
        <v>25</v>
      </c>
      <c r="F16381" t="s">
        <v>23742</v>
      </c>
      <c r="G16381" t="s">
        <v>31</v>
      </c>
      <c r="H16381" t="s">
        <v>46</v>
      </c>
      <c r="I16381" t="s">
        <v>5806</v>
      </c>
      <c r="K16381"/>
      <c r="L16381" t="s">
        <v>25588</v>
      </c>
      <c r="M16381" t="s">
        <v>20396</v>
      </c>
      <c r="N16381">
        <v>4</v>
      </c>
      <c r="P16381" t="s">
        <v>20366</v>
      </c>
      <c r="Q16381" t="s">
        <v>25589</v>
      </c>
      <c r="S16381" t="s">
        <v>20368</v>
      </c>
    </row>
    <row r="16382" spans="1:19" hidden="1" x14ac:dyDescent="0.2">
      <c r="A16382">
        <v>3588</v>
      </c>
      <c r="B16382" t="s">
        <v>25590</v>
      </c>
      <c r="C16382" t="s">
        <v>105</v>
      </c>
      <c r="D16382">
        <v>1.4</v>
      </c>
      <c r="E16382">
        <v>20</v>
      </c>
      <c r="F16382" t="s">
        <v>25591</v>
      </c>
      <c r="G16382" t="s">
        <v>55</v>
      </c>
      <c r="H16382" t="s">
        <v>23</v>
      </c>
      <c r="I16382" t="s">
        <v>3601</v>
      </c>
      <c r="K16382"/>
      <c r="L16382" t="s">
        <v>25592</v>
      </c>
      <c r="M16382" t="s">
        <v>21081</v>
      </c>
      <c r="N16382">
        <v>7</v>
      </c>
      <c r="O16382" t="s">
        <v>25593</v>
      </c>
      <c r="P16382" t="s">
        <v>20366</v>
      </c>
      <c r="Q16382" t="s">
        <v>25594</v>
      </c>
      <c r="S16382" t="s">
        <v>20368</v>
      </c>
    </row>
    <row r="16383" spans="1:19" hidden="1" x14ac:dyDescent="0.2">
      <c r="A16383">
        <v>3588</v>
      </c>
      <c r="B16383" t="s">
        <v>25590</v>
      </c>
      <c r="C16383" t="s">
        <v>20452</v>
      </c>
      <c r="D16383">
        <v>3.11</v>
      </c>
      <c r="E16383" t="s">
        <v>383</v>
      </c>
      <c r="F16383" t="s">
        <v>25591</v>
      </c>
      <c r="G16383" t="s">
        <v>55</v>
      </c>
      <c r="H16383" t="s">
        <v>46</v>
      </c>
      <c r="I16383" t="s">
        <v>3601</v>
      </c>
      <c r="K16383"/>
      <c r="L16383" t="s">
        <v>25592</v>
      </c>
      <c r="M16383" t="s">
        <v>21081</v>
      </c>
      <c r="N16383">
        <v>7</v>
      </c>
      <c r="O16383" t="s">
        <v>25593</v>
      </c>
      <c r="P16383" t="s">
        <v>20366</v>
      </c>
      <c r="Q16383" t="s">
        <v>25594</v>
      </c>
      <c r="S16383" t="s">
        <v>20368</v>
      </c>
    </row>
    <row r="16384" spans="1:19" hidden="1" x14ac:dyDescent="0.2">
      <c r="A16384">
        <v>3588</v>
      </c>
      <c r="B16384" t="s">
        <v>25590</v>
      </c>
      <c r="C16384" t="s">
        <v>20441</v>
      </c>
      <c r="D16384">
        <v>10.88</v>
      </c>
      <c r="E16384" t="s">
        <v>383</v>
      </c>
      <c r="F16384" t="s">
        <v>25591</v>
      </c>
      <c r="G16384" t="s">
        <v>55</v>
      </c>
      <c r="H16384" t="s">
        <v>46</v>
      </c>
      <c r="I16384" t="s">
        <v>3601</v>
      </c>
      <c r="K16384"/>
      <c r="L16384" t="s">
        <v>25592</v>
      </c>
      <c r="M16384" t="s">
        <v>21081</v>
      </c>
      <c r="N16384">
        <v>7</v>
      </c>
      <c r="O16384" t="s">
        <v>25593</v>
      </c>
      <c r="P16384" t="s">
        <v>20366</v>
      </c>
      <c r="Q16384" t="s">
        <v>25594</v>
      </c>
      <c r="S16384" t="s">
        <v>20368</v>
      </c>
    </row>
    <row r="16385" spans="1:19" hidden="1" x14ac:dyDescent="0.2">
      <c r="A16385">
        <v>3588</v>
      </c>
      <c r="B16385" t="s">
        <v>25590</v>
      </c>
      <c r="C16385" t="s">
        <v>20452</v>
      </c>
      <c r="D16385">
        <v>3.2</v>
      </c>
      <c r="E16385">
        <v>25</v>
      </c>
      <c r="F16385" t="s">
        <v>25595</v>
      </c>
      <c r="G16385" t="s">
        <v>31</v>
      </c>
      <c r="H16385" t="s">
        <v>23</v>
      </c>
      <c r="I16385" t="s">
        <v>1353</v>
      </c>
      <c r="K16385"/>
      <c r="L16385" t="s">
        <v>25592</v>
      </c>
      <c r="M16385" t="s">
        <v>21081</v>
      </c>
      <c r="N16385">
        <v>7</v>
      </c>
      <c r="O16385" t="s">
        <v>25593</v>
      </c>
      <c r="P16385" t="s">
        <v>20366</v>
      </c>
      <c r="Q16385" t="s">
        <v>25594</v>
      </c>
      <c r="S16385" t="s">
        <v>20368</v>
      </c>
    </row>
    <row r="16386" spans="1:19" hidden="1" x14ac:dyDescent="0.2">
      <c r="A16386">
        <v>3588</v>
      </c>
      <c r="B16386" t="s">
        <v>25590</v>
      </c>
      <c r="C16386" t="s">
        <v>20441</v>
      </c>
      <c r="D16386">
        <v>10.8</v>
      </c>
      <c r="E16386">
        <v>25</v>
      </c>
      <c r="F16386" t="s">
        <v>25595</v>
      </c>
      <c r="G16386" t="s">
        <v>31</v>
      </c>
      <c r="H16386" t="s">
        <v>23</v>
      </c>
      <c r="I16386" t="s">
        <v>1353</v>
      </c>
      <c r="K16386"/>
      <c r="L16386" t="s">
        <v>25592</v>
      </c>
      <c r="M16386" t="s">
        <v>21081</v>
      </c>
      <c r="N16386">
        <v>7</v>
      </c>
      <c r="O16386" t="s">
        <v>25593</v>
      </c>
      <c r="P16386" t="s">
        <v>20366</v>
      </c>
      <c r="Q16386" t="s">
        <v>25594</v>
      </c>
      <c r="S16386" t="s">
        <v>20368</v>
      </c>
    </row>
    <row r="16387" spans="1:19" hidden="1" x14ac:dyDescent="0.2">
      <c r="A16387">
        <v>3588</v>
      </c>
      <c r="B16387" t="s">
        <v>25590</v>
      </c>
      <c r="C16387" t="s">
        <v>20452</v>
      </c>
      <c r="D16387">
        <v>3.47</v>
      </c>
      <c r="E16387" t="s">
        <v>414</v>
      </c>
      <c r="F16387" t="s">
        <v>25596</v>
      </c>
      <c r="G16387" t="s">
        <v>55</v>
      </c>
      <c r="H16387" t="s">
        <v>23</v>
      </c>
      <c r="I16387" t="s">
        <v>1353</v>
      </c>
      <c r="K16387"/>
      <c r="L16387" t="s">
        <v>25592</v>
      </c>
      <c r="M16387" t="s">
        <v>21081</v>
      </c>
      <c r="N16387">
        <v>7</v>
      </c>
      <c r="O16387" t="s">
        <v>25593</v>
      </c>
      <c r="P16387" t="s">
        <v>20366</v>
      </c>
      <c r="Q16387" t="s">
        <v>25594</v>
      </c>
      <c r="S16387" t="s">
        <v>20368</v>
      </c>
    </row>
    <row r="16388" spans="1:19" hidden="1" x14ac:dyDescent="0.2">
      <c r="A16388">
        <v>3588</v>
      </c>
      <c r="B16388" t="s">
        <v>25590</v>
      </c>
      <c r="C16388" t="s">
        <v>20441</v>
      </c>
      <c r="D16388">
        <v>11.4</v>
      </c>
      <c r="E16388" t="s">
        <v>414</v>
      </c>
      <c r="F16388" t="s">
        <v>25596</v>
      </c>
      <c r="G16388" t="s">
        <v>55</v>
      </c>
      <c r="H16388" t="s">
        <v>23</v>
      </c>
      <c r="I16388" t="s">
        <v>1353</v>
      </c>
      <c r="K16388"/>
      <c r="L16388" t="s">
        <v>25592</v>
      </c>
      <c r="M16388" t="s">
        <v>21081</v>
      </c>
      <c r="N16388">
        <v>7</v>
      </c>
      <c r="O16388" t="s">
        <v>25593</v>
      </c>
      <c r="P16388" t="s">
        <v>20366</v>
      </c>
      <c r="Q16388" t="s">
        <v>25594</v>
      </c>
      <c r="S16388" t="s">
        <v>20368</v>
      </c>
    </row>
    <row r="16389" spans="1:19" hidden="1" x14ac:dyDescent="0.2">
      <c r="A16389">
        <v>3588</v>
      </c>
      <c r="B16389" t="s">
        <v>25590</v>
      </c>
      <c r="C16389" t="s">
        <v>105</v>
      </c>
      <c r="D16389" t="s">
        <v>7033</v>
      </c>
      <c r="E16389" t="s">
        <v>414</v>
      </c>
      <c r="F16389" t="s">
        <v>25596</v>
      </c>
      <c r="G16389" t="s">
        <v>55</v>
      </c>
      <c r="H16389" t="s">
        <v>23</v>
      </c>
      <c r="I16389" t="s">
        <v>1353</v>
      </c>
      <c r="K16389"/>
      <c r="L16389" t="s">
        <v>25592</v>
      </c>
      <c r="M16389" t="s">
        <v>21081</v>
      </c>
      <c r="N16389">
        <v>7</v>
      </c>
      <c r="O16389" t="s">
        <v>25593</v>
      </c>
      <c r="P16389" t="s">
        <v>20366</v>
      </c>
      <c r="Q16389" t="s">
        <v>25594</v>
      </c>
      <c r="S16389" t="s">
        <v>20368</v>
      </c>
    </row>
    <row r="16390" spans="1:19" hidden="1" x14ac:dyDescent="0.2">
      <c r="A16390">
        <v>3589</v>
      </c>
      <c r="B16390" t="s">
        <v>25597</v>
      </c>
      <c r="C16390" t="s">
        <v>105</v>
      </c>
      <c r="D16390">
        <v>0.98</v>
      </c>
      <c r="E16390">
        <v>20</v>
      </c>
      <c r="F16390" t="s">
        <v>25348</v>
      </c>
      <c r="G16390" t="s">
        <v>75</v>
      </c>
      <c r="H16390" t="s">
        <v>23</v>
      </c>
      <c r="I16390" t="s">
        <v>23468</v>
      </c>
      <c r="K16390"/>
      <c r="L16390" t="s">
        <v>25598</v>
      </c>
      <c r="M16390" t="s">
        <v>26</v>
      </c>
      <c r="N16390">
        <v>2</v>
      </c>
      <c r="P16390" t="s">
        <v>20366</v>
      </c>
      <c r="Q16390" t="s">
        <v>25599</v>
      </c>
      <c r="S16390" t="s">
        <v>20368</v>
      </c>
    </row>
    <row r="16391" spans="1:19" hidden="1" x14ac:dyDescent="0.2">
      <c r="A16391">
        <v>3590</v>
      </c>
      <c r="B16391" t="s">
        <v>25600</v>
      </c>
      <c r="C16391" t="s">
        <v>105</v>
      </c>
      <c r="D16391">
        <v>0.81</v>
      </c>
      <c r="E16391">
        <v>25</v>
      </c>
      <c r="F16391" t="s">
        <v>21925</v>
      </c>
      <c r="G16391" t="s">
        <v>31</v>
      </c>
      <c r="H16391" t="s">
        <v>46</v>
      </c>
      <c r="I16391" t="s">
        <v>1619</v>
      </c>
      <c r="K16391"/>
      <c r="L16391" t="s">
        <v>25601</v>
      </c>
      <c r="M16391" t="s">
        <v>20396</v>
      </c>
      <c r="N16391">
        <v>4</v>
      </c>
      <c r="P16391" t="s">
        <v>20366</v>
      </c>
      <c r="Q16391" t="s">
        <v>25602</v>
      </c>
      <c r="S16391" t="s">
        <v>20368</v>
      </c>
    </row>
    <row r="16392" spans="1:19" hidden="1" x14ac:dyDescent="0.2">
      <c r="A16392">
        <v>3590</v>
      </c>
      <c r="B16392" t="s">
        <v>25600</v>
      </c>
      <c r="C16392" t="s">
        <v>105</v>
      </c>
      <c r="D16392" t="s">
        <v>363</v>
      </c>
      <c r="F16392" t="s">
        <v>23475</v>
      </c>
      <c r="G16392" t="s">
        <v>31</v>
      </c>
      <c r="H16392" t="s">
        <v>23</v>
      </c>
      <c r="I16392" t="s">
        <v>8675</v>
      </c>
      <c r="K16392"/>
      <c r="L16392" t="s">
        <v>25601</v>
      </c>
      <c r="M16392" t="s">
        <v>20396</v>
      </c>
      <c r="N16392">
        <v>4</v>
      </c>
      <c r="P16392" t="s">
        <v>20366</v>
      </c>
      <c r="Q16392" t="s">
        <v>25602</v>
      </c>
      <c r="S16392" t="s">
        <v>20368</v>
      </c>
    </row>
    <row r="16393" spans="1:19" hidden="1" x14ac:dyDescent="0.2">
      <c r="A16393">
        <v>3591</v>
      </c>
      <c r="B16393" t="s">
        <v>25603</v>
      </c>
      <c r="C16393" t="s">
        <v>105</v>
      </c>
      <c r="D16393">
        <v>1.17</v>
      </c>
      <c r="E16393" t="s">
        <v>363</v>
      </c>
      <c r="F16393" t="s">
        <v>23475</v>
      </c>
      <c r="G16393" t="s">
        <v>31</v>
      </c>
      <c r="H16393" t="s">
        <v>23</v>
      </c>
      <c r="I16393" t="s">
        <v>8675</v>
      </c>
      <c r="K16393"/>
      <c r="L16393" t="s">
        <v>25604</v>
      </c>
      <c r="M16393" t="s">
        <v>26</v>
      </c>
      <c r="N16393">
        <v>2</v>
      </c>
      <c r="P16393" t="s">
        <v>20366</v>
      </c>
      <c r="Q16393" t="s">
        <v>25605</v>
      </c>
      <c r="S16393" t="s">
        <v>20368</v>
      </c>
    </row>
    <row r="16394" spans="1:19" hidden="1" x14ac:dyDescent="0.2">
      <c r="A16394">
        <v>3591</v>
      </c>
      <c r="B16394" t="s">
        <v>25603</v>
      </c>
      <c r="C16394" t="s">
        <v>20452</v>
      </c>
      <c r="D16394">
        <v>5.04</v>
      </c>
      <c r="E16394" t="s">
        <v>363</v>
      </c>
      <c r="F16394" t="s">
        <v>23475</v>
      </c>
      <c r="G16394" t="s">
        <v>31</v>
      </c>
      <c r="H16394" t="s">
        <v>23</v>
      </c>
      <c r="I16394" t="s">
        <v>8675</v>
      </c>
      <c r="K16394"/>
      <c r="L16394" t="s">
        <v>25604</v>
      </c>
      <c r="M16394" t="s">
        <v>26</v>
      </c>
      <c r="N16394">
        <v>2</v>
      </c>
      <c r="P16394" t="s">
        <v>20366</v>
      </c>
      <c r="Q16394" t="s">
        <v>25605</v>
      </c>
      <c r="S16394" t="s">
        <v>20368</v>
      </c>
    </row>
    <row r="16395" spans="1:19" hidden="1" x14ac:dyDescent="0.2">
      <c r="A16395">
        <v>3592</v>
      </c>
      <c r="B16395" t="s">
        <v>25606</v>
      </c>
      <c r="C16395" t="s">
        <v>105</v>
      </c>
      <c r="D16395">
        <v>0.37</v>
      </c>
      <c r="E16395" t="s">
        <v>363</v>
      </c>
      <c r="F16395" t="s">
        <v>23475</v>
      </c>
      <c r="G16395" t="s">
        <v>75</v>
      </c>
      <c r="H16395" t="s">
        <v>23</v>
      </c>
      <c r="I16395" t="s">
        <v>8675</v>
      </c>
      <c r="K16395"/>
      <c r="L16395" t="s">
        <v>25607</v>
      </c>
      <c r="M16395" t="s">
        <v>26</v>
      </c>
      <c r="N16395">
        <v>2</v>
      </c>
      <c r="P16395" t="s">
        <v>20366</v>
      </c>
      <c r="Q16395" t="s">
        <v>25608</v>
      </c>
      <c r="S16395" t="s">
        <v>20368</v>
      </c>
    </row>
    <row r="16396" spans="1:19" hidden="1" x14ac:dyDescent="0.2">
      <c r="A16396">
        <v>3593</v>
      </c>
      <c r="B16396" t="s">
        <v>25609</v>
      </c>
      <c r="C16396" t="s">
        <v>105</v>
      </c>
      <c r="D16396">
        <v>6.93</v>
      </c>
      <c r="E16396" t="s">
        <v>2893</v>
      </c>
      <c r="G16396" t="s">
        <v>21388</v>
      </c>
      <c r="H16396" t="s">
        <v>23</v>
      </c>
      <c r="I16396" t="s">
        <v>9392</v>
      </c>
      <c r="K16396"/>
      <c r="L16396" t="s">
        <v>25610</v>
      </c>
      <c r="M16396" t="s">
        <v>26</v>
      </c>
      <c r="N16396">
        <v>2</v>
      </c>
      <c r="P16396" t="s">
        <v>20366</v>
      </c>
      <c r="Q16396" t="s">
        <v>25611</v>
      </c>
      <c r="S16396" t="s">
        <v>20368</v>
      </c>
    </row>
    <row r="16397" spans="1:19" hidden="1" x14ac:dyDescent="0.2">
      <c r="A16397">
        <v>3594</v>
      </c>
      <c r="B16397" t="s">
        <v>25612</v>
      </c>
      <c r="C16397" t="s">
        <v>105</v>
      </c>
      <c r="D16397">
        <v>10.050000000000001</v>
      </c>
      <c r="E16397">
        <v>25</v>
      </c>
      <c r="F16397" t="s">
        <v>79</v>
      </c>
      <c r="G16397" t="s">
        <v>55</v>
      </c>
      <c r="H16397" t="s">
        <v>46</v>
      </c>
      <c r="I16397" t="s">
        <v>25326</v>
      </c>
      <c r="K16397"/>
      <c r="L16397" t="s">
        <v>25613</v>
      </c>
      <c r="M16397" t="s">
        <v>20396</v>
      </c>
      <c r="N16397">
        <v>4</v>
      </c>
      <c r="P16397" t="s">
        <v>20366</v>
      </c>
      <c r="Q16397" t="s">
        <v>25614</v>
      </c>
      <c r="S16397" t="s">
        <v>20368</v>
      </c>
    </row>
    <row r="16398" spans="1:19" hidden="1" x14ac:dyDescent="0.2">
      <c r="A16398">
        <v>3595</v>
      </c>
      <c r="B16398" t="s">
        <v>25615</v>
      </c>
      <c r="C16398" t="s">
        <v>105</v>
      </c>
      <c r="D16398">
        <v>8.6</v>
      </c>
      <c r="E16398">
        <v>25</v>
      </c>
      <c r="F16398" t="s">
        <v>79</v>
      </c>
      <c r="G16398" t="s">
        <v>55</v>
      </c>
      <c r="H16398" t="s">
        <v>46</v>
      </c>
      <c r="I16398" t="s">
        <v>25326</v>
      </c>
      <c r="K16398"/>
      <c r="L16398" t="s">
        <v>25616</v>
      </c>
      <c r="M16398" t="s">
        <v>20396</v>
      </c>
      <c r="N16398">
        <v>4</v>
      </c>
      <c r="P16398" t="s">
        <v>20366</v>
      </c>
      <c r="Q16398" t="s">
        <v>25617</v>
      </c>
      <c r="S16398" t="s">
        <v>20368</v>
      </c>
    </row>
    <row r="16399" spans="1:19" hidden="1" x14ac:dyDescent="0.2">
      <c r="A16399">
        <v>3596</v>
      </c>
      <c r="B16399" t="s">
        <v>25618</v>
      </c>
      <c r="C16399" t="s">
        <v>105</v>
      </c>
      <c r="D16399">
        <v>8.65</v>
      </c>
      <c r="E16399">
        <v>25</v>
      </c>
      <c r="F16399" t="s">
        <v>79</v>
      </c>
      <c r="G16399" t="s">
        <v>55</v>
      </c>
      <c r="H16399" t="s">
        <v>46</v>
      </c>
      <c r="I16399" t="s">
        <v>25326</v>
      </c>
      <c r="K16399"/>
      <c r="L16399" t="s">
        <v>25619</v>
      </c>
      <c r="M16399" t="s">
        <v>26</v>
      </c>
      <c r="N16399">
        <v>2</v>
      </c>
      <c r="P16399" t="s">
        <v>20366</v>
      </c>
      <c r="Q16399" t="s">
        <v>25620</v>
      </c>
      <c r="S16399" t="s">
        <v>20368</v>
      </c>
    </row>
    <row r="16400" spans="1:19" hidden="1" x14ac:dyDescent="0.2">
      <c r="A16400">
        <v>3597</v>
      </c>
      <c r="B16400" t="s">
        <v>25621</v>
      </c>
      <c r="C16400" t="s">
        <v>105</v>
      </c>
      <c r="D16400">
        <v>9.35</v>
      </c>
      <c r="E16400">
        <v>25</v>
      </c>
      <c r="F16400" t="s">
        <v>79</v>
      </c>
      <c r="G16400" t="s">
        <v>55</v>
      </c>
      <c r="H16400" t="s">
        <v>46</v>
      </c>
      <c r="I16400" t="s">
        <v>25326</v>
      </c>
      <c r="K16400"/>
      <c r="L16400" t="s">
        <v>25622</v>
      </c>
      <c r="M16400" t="s">
        <v>26</v>
      </c>
      <c r="N16400">
        <v>2</v>
      </c>
      <c r="P16400" t="s">
        <v>20366</v>
      </c>
      <c r="Q16400" t="s">
        <v>25623</v>
      </c>
      <c r="S16400" t="s">
        <v>20368</v>
      </c>
    </row>
    <row r="16401" spans="1:19" hidden="1" x14ac:dyDescent="0.2">
      <c r="A16401">
        <v>3598</v>
      </c>
      <c r="B16401" t="s">
        <v>25624</v>
      </c>
      <c r="C16401" t="s">
        <v>25625</v>
      </c>
      <c r="D16401">
        <v>10.85</v>
      </c>
      <c r="E16401">
        <v>20</v>
      </c>
      <c r="F16401" t="s">
        <v>25626</v>
      </c>
      <c r="G16401" t="s">
        <v>55</v>
      </c>
      <c r="H16401" t="s">
        <v>23</v>
      </c>
      <c r="I16401" t="s">
        <v>6766</v>
      </c>
      <c r="K16401"/>
      <c r="L16401" t="s">
        <v>25627</v>
      </c>
      <c r="M16401" t="s">
        <v>26</v>
      </c>
      <c r="N16401">
        <v>2</v>
      </c>
      <c r="P16401" t="s">
        <v>20366</v>
      </c>
      <c r="Q16401" t="s">
        <v>25628</v>
      </c>
      <c r="S16401" t="s">
        <v>20368</v>
      </c>
    </row>
    <row r="16402" spans="1:19" hidden="1" x14ac:dyDescent="0.2">
      <c r="A16402">
        <v>3598</v>
      </c>
      <c r="B16402" t="s">
        <v>25624</v>
      </c>
      <c r="C16402" t="s">
        <v>25629</v>
      </c>
      <c r="D16402">
        <v>8.1999999999999993</v>
      </c>
      <c r="E16402" t="s">
        <v>383</v>
      </c>
      <c r="F16402" t="s">
        <v>25630</v>
      </c>
      <c r="G16402" t="s">
        <v>55</v>
      </c>
      <c r="H16402" t="s">
        <v>23</v>
      </c>
      <c r="I16402" t="s">
        <v>6766</v>
      </c>
      <c r="K16402"/>
      <c r="L16402" t="s">
        <v>25627</v>
      </c>
      <c r="M16402" t="s">
        <v>26</v>
      </c>
      <c r="N16402">
        <v>2</v>
      </c>
      <c r="P16402" t="s">
        <v>20366</v>
      </c>
      <c r="Q16402" t="s">
        <v>25628</v>
      </c>
      <c r="S16402" t="s">
        <v>20368</v>
      </c>
    </row>
    <row r="16403" spans="1:19" hidden="1" x14ac:dyDescent="0.2">
      <c r="A16403">
        <v>3598</v>
      </c>
      <c r="B16403" t="s">
        <v>25624</v>
      </c>
      <c r="C16403" t="s">
        <v>105</v>
      </c>
      <c r="D16403">
        <v>9</v>
      </c>
      <c r="F16403" s="1" t="s">
        <v>25631</v>
      </c>
      <c r="H16403" t="s">
        <v>46</v>
      </c>
      <c r="I16403" t="s">
        <v>5845</v>
      </c>
      <c r="K16403"/>
      <c r="L16403" t="s">
        <v>25627</v>
      </c>
      <c r="M16403" t="s">
        <v>26</v>
      </c>
      <c r="N16403">
        <v>2</v>
      </c>
      <c r="P16403" t="s">
        <v>20366</v>
      </c>
      <c r="Q16403" t="s">
        <v>25628</v>
      </c>
      <c r="S16403" t="s">
        <v>20368</v>
      </c>
    </row>
    <row r="16404" spans="1:19" hidden="1" x14ac:dyDescent="0.2">
      <c r="A16404">
        <v>3599</v>
      </c>
      <c r="B16404" t="s">
        <v>25632</v>
      </c>
      <c r="C16404" t="s">
        <v>25629</v>
      </c>
      <c r="D16404">
        <v>8.07</v>
      </c>
      <c r="E16404">
        <v>20</v>
      </c>
      <c r="F16404" t="s">
        <v>7188</v>
      </c>
      <c r="G16404" t="s">
        <v>55</v>
      </c>
      <c r="H16404" t="s">
        <v>46</v>
      </c>
      <c r="I16404" t="s">
        <v>5845</v>
      </c>
      <c r="K16404"/>
      <c r="L16404" t="s">
        <v>25633</v>
      </c>
      <c r="M16404" t="s">
        <v>26</v>
      </c>
      <c r="N16404">
        <v>2</v>
      </c>
      <c r="P16404" t="s">
        <v>20366</v>
      </c>
      <c r="Q16404" t="s">
        <v>25634</v>
      </c>
      <c r="S16404" t="s">
        <v>20368</v>
      </c>
    </row>
    <row r="16405" spans="1:19" hidden="1" x14ac:dyDescent="0.2">
      <c r="A16405">
        <v>3599</v>
      </c>
      <c r="B16405" t="s">
        <v>25632</v>
      </c>
      <c r="C16405" t="s">
        <v>105</v>
      </c>
      <c r="D16405">
        <v>9.6</v>
      </c>
      <c r="E16405">
        <v>20</v>
      </c>
      <c r="F16405" t="s">
        <v>25635</v>
      </c>
      <c r="G16405" t="s">
        <v>55</v>
      </c>
      <c r="H16405" t="s">
        <v>46</v>
      </c>
      <c r="I16405" t="s">
        <v>5845</v>
      </c>
      <c r="K16405"/>
      <c r="L16405" t="s">
        <v>25633</v>
      </c>
      <c r="M16405" t="s">
        <v>26</v>
      </c>
      <c r="N16405">
        <v>2</v>
      </c>
      <c r="P16405" t="s">
        <v>20366</v>
      </c>
      <c r="Q16405" t="s">
        <v>25634</v>
      </c>
      <c r="S16405" t="s">
        <v>20368</v>
      </c>
    </row>
    <row r="16406" spans="1:19" hidden="1" x14ac:dyDescent="0.2">
      <c r="A16406">
        <v>3599</v>
      </c>
      <c r="B16406" t="s">
        <v>25632</v>
      </c>
      <c r="C16406" t="s">
        <v>105</v>
      </c>
      <c r="D16406">
        <v>10.85</v>
      </c>
      <c r="E16406">
        <v>20</v>
      </c>
      <c r="F16406" t="s">
        <v>7193</v>
      </c>
      <c r="G16406" t="s">
        <v>55</v>
      </c>
      <c r="H16406" t="s">
        <v>46</v>
      </c>
      <c r="I16406" t="s">
        <v>5845</v>
      </c>
      <c r="K16406"/>
      <c r="L16406" t="s">
        <v>25633</v>
      </c>
      <c r="M16406" t="s">
        <v>26</v>
      </c>
      <c r="N16406">
        <v>2</v>
      </c>
      <c r="P16406" t="s">
        <v>20366</v>
      </c>
      <c r="Q16406" t="s">
        <v>25634</v>
      </c>
      <c r="S16406" t="s">
        <v>20368</v>
      </c>
    </row>
    <row r="16407" spans="1:19" hidden="1" x14ac:dyDescent="0.2">
      <c r="A16407">
        <v>3600</v>
      </c>
      <c r="B16407" t="s">
        <v>25636</v>
      </c>
      <c r="C16407" t="s">
        <v>105</v>
      </c>
      <c r="D16407">
        <v>8.19</v>
      </c>
      <c r="E16407">
        <v>20</v>
      </c>
      <c r="F16407" t="s">
        <v>79</v>
      </c>
      <c r="G16407" t="s">
        <v>55</v>
      </c>
      <c r="H16407" t="s">
        <v>46</v>
      </c>
      <c r="I16407" t="s">
        <v>4962</v>
      </c>
      <c r="K16407"/>
      <c r="L16407" t="s">
        <v>25637</v>
      </c>
      <c r="M16407" t="s">
        <v>26</v>
      </c>
      <c r="N16407">
        <v>2</v>
      </c>
      <c r="P16407" t="s">
        <v>20366</v>
      </c>
      <c r="Q16407" t="s">
        <v>25638</v>
      </c>
      <c r="S16407" t="s">
        <v>20368</v>
      </c>
    </row>
    <row r="16408" spans="1:19" hidden="1" x14ac:dyDescent="0.2">
      <c r="A16408">
        <v>3601</v>
      </c>
      <c r="B16408" t="s">
        <v>25639</v>
      </c>
      <c r="C16408" t="s">
        <v>105</v>
      </c>
      <c r="D16408">
        <v>8.09</v>
      </c>
      <c r="E16408">
        <v>20</v>
      </c>
      <c r="F16408" t="s">
        <v>79</v>
      </c>
      <c r="G16408" t="s">
        <v>55</v>
      </c>
      <c r="H16408" t="s">
        <v>46</v>
      </c>
      <c r="I16408" t="s">
        <v>4962</v>
      </c>
      <c r="K16408"/>
      <c r="L16408" t="s">
        <v>25640</v>
      </c>
      <c r="M16408" t="s">
        <v>26</v>
      </c>
      <c r="N16408">
        <v>2</v>
      </c>
      <c r="P16408" t="s">
        <v>20366</v>
      </c>
      <c r="Q16408" t="s">
        <v>25641</v>
      </c>
      <c r="S16408" t="s">
        <v>20368</v>
      </c>
    </row>
    <row r="16409" spans="1:19" hidden="1" x14ac:dyDescent="0.2">
      <c r="A16409">
        <v>3602</v>
      </c>
      <c r="B16409" t="s">
        <v>25642</v>
      </c>
      <c r="C16409" t="s">
        <v>105</v>
      </c>
      <c r="D16409">
        <v>6.97</v>
      </c>
      <c r="E16409">
        <v>20</v>
      </c>
      <c r="F16409" t="s">
        <v>62</v>
      </c>
      <c r="G16409" t="s">
        <v>55</v>
      </c>
      <c r="H16409" t="s">
        <v>46</v>
      </c>
      <c r="I16409" t="s">
        <v>8011</v>
      </c>
      <c r="K16409"/>
      <c r="L16409" t="s">
        <v>25643</v>
      </c>
      <c r="M16409" t="s">
        <v>26</v>
      </c>
      <c r="N16409">
        <v>2</v>
      </c>
      <c r="P16409" t="s">
        <v>20366</v>
      </c>
      <c r="Q16409" t="s">
        <v>25644</v>
      </c>
      <c r="S16409" t="s">
        <v>20368</v>
      </c>
    </row>
    <row r="16410" spans="1:19" hidden="1" x14ac:dyDescent="0.2">
      <c r="A16410">
        <v>3603</v>
      </c>
      <c r="B16410" t="s">
        <v>25645</v>
      </c>
      <c r="C16410" t="s">
        <v>105</v>
      </c>
      <c r="D16410">
        <v>8.14</v>
      </c>
      <c r="E16410">
        <v>20</v>
      </c>
      <c r="F16410" t="s">
        <v>25646</v>
      </c>
      <c r="G16410" t="s">
        <v>31</v>
      </c>
      <c r="H16410" t="s">
        <v>46</v>
      </c>
      <c r="I16410" t="s">
        <v>25647</v>
      </c>
      <c r="K16410"/>
      <c r="L16410" t="s">
        <v>25648</v>
      </c>
      <c r="M16410" t="s">
        <v>20396</v>
      </c>
      <c r="N16410">
        <v>4</v>
      </c>
      <c r="P16410" t="s">
        <v>20366</v>
      </c>
      <c r="Q16410" t="s">
        <v>25649</v>
      </c>
      <c r="S16410" t="s">
        <v>20368</v>
      </c>
    </row>
    <row r="16411" spans="1:19" hidden="1" x14ac:dyDescent="0.2">
      <c r="A16411">
        <v>3604</v>
      </c>
      <c r="B16411" t="s">
        <v>25650</v>
      </c>
      <c r="C16411" t="s">
        <v>105</v>
      </c>
      <c r="D16411">
        <v>7.19</v>
      </c>
      <c r="E16411">
        <v>25</v>
      </c>
      <c r="F16411" t="s">
        <v>25651</v>
      </c>
      <c r="G16411" t="s">
        <v>55</v>
      </c>
      <c r="H16411" t="s">
        <v>46</v>
      </c>
      <c r="I16411" t="s">
        <v>2737</v>
      </c>
      <c r="K16411"/>
      <c r="L16411" t="s">
        <v>25652</v>
      </c>
      <c r="M16411" t="s">
        <v>20396</v>
      </c>
      <c r="N16411">
        <v>4</v>
      </c>
      <c r="P16411" t="s">
        <v>20366</v>
      </c>
      <c r="Q16411" t="s">
        <v>25653</v>
      </c>
      <c r="S16411" t="s">
        <v>20368</v>
      </c>
    </row>
    <row r="16412" spans="1:19" hidden="1" x14ac:dyDescent="0.2">
      <c r="A16412">
        <v>3605</v>
      </c>
      <c r="B16412" t="s">
        <v>25654</v>
      </c>
      <c r="C16412" t="s">
        <v>105</v>
      </c>
      <c r="D16412">
        <v>5.9</v>
      </c>
      <c r="E16412">
        <v>25</v>
      </c>
      <c r="G16412" t="s">
        <v>55</v>
      </c>
      <c r="H16412" t="s">
        <v>23</v>
      </c>
      <c r="I16412" t="s">
        <v>24931</v>
      </c>
      <c r="K16412"/>
      <c r="L16412" t="s">
        <v>25655</v>
      </c>
      <c r="M16412" t="s">
        <v>26</v>
      </c>
      <c r="N16412">
        <v>2</v>
      </c>
      <c r="P16412" t="s">
        <v>20366</v>
      </c>
      <c r="Q16412" t="s">
        <v>25656</v>
      </c>
      <c r="S16412" t="s">
        <v>20368</v>
      </c>
    </row>
    <row r="16413" spans="1:19" hidden="1" x14ac:dyDescent="0.2">
      <c r="A16413">
        <v>3607</v>
      </c>
      <c r="B16413" t="s">
        <v>25657</v>
      </c>
      <c r="C16413" t="s">
        <v>105</v>
      </c>
      <c r="D16413">
        <v>7.8</v>
      </c>
      <c r="E16413" t="s">
        <v>363</v>
      </c>
      <c r="F16413" t="s">
        <v>54</v>
      </c>
      <c r="G16413" t="s">
        <v>55</v>
      </c>
      <c r="H16413" t="s">
        <v>23</v>
      </c>
      <c r="I16413" t="s">
        <v>1396</v>
      </c>
      <c r="K16413"/>
      <c r="L16413" t="s">
        <v>25658</v>
      </c>
      <c r="M16413" t="s">
        <v>21125</v>
      </c>
      <c r="N16413">
        <v>3</v>
      </c>
      <c r="O16413" t="s">
        <v>25659</v>
      </c>
      <c r="P16413" t="s">
        <v>20366</v>
      </c>
      <c r="Q16413" t="s">
        <v>25660</v>
      </c>
      <c r="S16413" t="s">
        <v>20368</v>
      </c>
    </row>
    <row r="16414" spans="1:19" hidden="1" x14ac:dyDescent="0.2">
      <c r="A16414">
        <v>3608</v>
      </c>
      <c r="B16414" t="s">
        <v>25661</v>
      </c>
      <c r="C16414" t="s">
        <v>105</v>
      </c>
      <c r="D16414">
        <v>7.8</v>
      </c>
      <c r="E16414" t="s">
        <v>363</v>
      </c>
      <c r="F16414" t="s">
        <v>54</v>
      </c>
      <c r="G16414" t="s">
        <v>55</v>
      </c>
      <c r="H16414" t="s">
        <v>23</v>
      </c>
      <c r="I16414" t="s">
        <v>1396</v>
      </c>
      <c r="K16414"/>
      <c r="L16414" t="s">
        <v>25662</v>
      </c>
      <c r="M16414" t="s">
        <v>21125</v>
      </c>
      <c r="N16414">
        <v>3</v>
      </c>
      <c r="O16414" t="s">
        <v>25663</v>
      </c>
      <c r="P16414" t="s">
        <v>20366</v>
      </c>
      <c r="Q16414" t="s">
        <v>25664</v>
      </c>
      <c r="S16414" t="s">
        <v>20368</v>
      </c>
    </row>
    <row r="16415" spans="1:19" hidden="1" x14ac:dyDescent="0.2">
      <c r="A16415">
        <v>3609</v>
      </c>
      <c r="B16415" t="s">
        <v>25665</v>
      </c>
      <c r="C16415" t="s">
        <v>105</v>
      </c>
      <c r="D16415">
        <v>8.57</v>
      </c>
      <c r="E16415">
        <v>20</v>
      </c>
      <c r="F16415" t="s">
        <v>410</v>
      </c>
      <c r="G16415" t="s">
        <v>55</v>
      </c>
      <c r="H16415" t="s">
        <v>46</v>
      </c>
      <c r="I16415" t="s">
        <v>679</v>
      </c>
      <c r="K16415"/>
      <c r="L16415" t="s">
        <v>25666</v>
      </c>
      <c r="M16415" t="s">
        <v>26</v>
      </c>
      <c r="N16415">
        <v>2</v>
      </c>
      <c r="P16415" t="s">
        <v>20366</v>
      </c>
      <c r="Q16415" t="s">
        <v>25667</v>
      </c>
      <c r="S16415" t="s">
        <v>20368</v>
      </c>
    </row>
    <row r="16416" spans="1:19" hidden="1" x14ac:dyDescent="0.2">
      <c r="A16416">
        <v>3609</v>
      </c>
      <c r="B16416" t="s">
        <v>25665</v>
      </c>
      <c r="C16416" t="s">
        <v>105</v>
      </c>
      <c r="D16416">
        <v>8.4499999999999993</v>
      </c>
      <c r="E16416">
        <v>20</v>
      </c>
      <c r="F16416" t="s">
        <v>23491</v>
      </c>
      <c r="G16416" t="s">
        <v>55</v>
      </c>
      <c r="H16416" t="s">
        <v>46</v>
      </c>
      <c r="I16416" t="s">
        <v>5090</v>
      </c>
      <c r="K16416"/>
      <c r="L16416" t="s">
        <v>25666</v>
      </c>
      <c r="M16416" t="s">
        <v>26</v>
      </c>
      <c r="N16416">
        <v>2</v>
      </c>
      <c r="P16416" t="s">
        <v>20366</v>
      </c>
      <c r="Q16416" t="s">
        <v>25667</v>
      </c>
      <c r="S16416" t="s">
        <v>20368</v>
      </c>
    </row>
    <row r="16417" spans="1:19" hidden="1" x14ac:dyDescent="0.2">
      <c r="A16417">
        <v>3610</v>
      </c>
      <c r="B16417" t="s">
        <v>25668</v>
      </c>
      <c r="C16417" t="s">
        <v>105</v>
      </c>
      <c r="D16417">
        <v>8</v>
      </c>
      <c r="E16417">
        <v>20</v>
      </c>
      <c r="F16417" t="s">
        <v>1546</v>
      </c>
      <c r="G16417" t="s">
        <v>55</v>
      </c>
      <c r="H16417" t="s">
        <v>46</v>
      </c>
      <c r="I16417" t="s">
        <v>5090</v>
      </c>
      <c r="K16417"/>
      <c r="L16417" t="s">
        <v>25669</v>
      </c>
      <c r="M16417" t="s">
        <v>26</v>
      </c>
      <c r="N16417">
        <v>2</v>
      </c>
      <c r="P16417" t="s">
        <v>20366</v>
      </c>
      <c r="Q16417" t="s">
        <v>25670</v>
      </c>
      <c r="S16417" t="s">
        <v>20368</v>
      </c>
    </row>
    <row r="16418" spans="1:19" hidden="1" x14ac:dyDescent="0.2">
      <c r="A16418">
        <v>3610</v>
      </c>
      <c r="B16418" t="s">
        <v>25668</v>
      </c>
      <c r="C16418" t="s">
        <v>105</v>
      </c>
      <c r="D16418">
        <v>8</v>
      </c>
      <c r="E16418">
        <v>20</v>
      </c>
      <c r="F16418" t="s">
        <v>1546</v>
      </c>
      <c r="G16418" t="s">
        <v>55</v>
      </c>
      <c r="H16418" t="s">
        <v>23</v>
      </c>
      <c r="I16418" t="s">
        <v>679</v>
      </c>
      <c r="K16418"/>
      <c r="L16418" t="s">
        <v>25669</v>
      </c>
      <c r="M16418" t="s">
        <v>26</v>
      </c>
      <c r="N16418">
        <v>2</v>
      </c>
      <c r="P16418" t="s">
        <v>20366</v>
      </c>
      <c r="Q16418" t="s">
        <v>25670</v>
      </c>
      <c r="S16418" t="s">
        <v>20368</v>
      </c>
    </row>
    <row r="16419" spans="1:19" hidden="1" x14ac:dyDescent="0.2">
      <c r="A16419">
        <v>3611</v>
      </c>
      <c r="B16419" t="s">
        <v>25671</v>
      </c>
      <c r="C16419" t="s">
        <v>105</v>
      </c>
      <c r="D16419">
        <v>6.31</v>
      </c>
      <c r="E16419">
        <v>20</v>
      </c>
      <c r="F16419" t="s">
        <v>25672</v>
      </c>
      <c r="G16419" t="s">
        <v>31</v>
      </c>
      <c r="H16419" t="s">
        <v>46</v>
      </c>
      <c r="I16419" t="s">
        <v>19934</v>
      </c>
      <c r="K16419"/>
      <c r="L16419" t="s">
        <v>25673</v>
      </c>
      <c r="M16419" t="s">
        <v>26</v>
      </c>
      <c r="N16419">
        <v>2</v>
      </c>
      <c r="P16419" t="s">
        <v>20366</v>
      </c>
      <c r="Q16419" t="s">
        <v>25674</v>
      </c>
      <c r="S16419" t="s">
        <v>20368</v>
      </c>
    </row>
    <row r="16420" spans="1:19" hidden="1" x14ac:dyDescent="0.2">
      <c r="A16420">
        <v>3612</v>
      </c>
      <c r="B16420" t="s">
        <v>25675</v>
      </c>
      <c r="C16420" t="s">
        <v>105</v>
      </c>
      <c r="D16420">
        <v>6.26</v>
      </c>
      <c r="E16420">
        <v>20</v>
      </c>
      <c r="F16420" s="1" t="s">
        <v>25676</v>
      </c>
      <c r="G16420" t="s">
        <v>55</v>
      </c>
      <c r="H16420" t="s">
        <v>46</v>
      </c>
      <c r="I16420" t="s">
        <v>20187</v>
      </c>
      <c r="K16420"/>
      <c r="L16420" t="s">
        <v>25677</v>
      </c>
      <c r="M16420" t="s">
        <v>26</v>
      </c>
      <c r="N16420">
        <v>2</v>
      </c>
      <c r="P16420" t="s">
        <v>20366</v>
      </c>
      <c r="Q16420" t="s">
        <v>25678</v>
      </c>
      <c r="S16420" t="s">
        <v>20368</v>
      </c>
    </row>
    <row r="16421" spans="1:19" hidden="1" x14ac:dyDescent="0.2">
      <c r="A16421">
        <v>3613</v>
      </c>
      <c r="B16421" t="s">
        <v>25679</v>
      </c>
      <c r="C16421" t="s">
        <v>105</v>
      </c>
      <c r="D16421">
        <v>6.19</v>
      </c>
      <c r="E16421">
        <v>20</v>
      </c>
      <c r="F16421" t="s">
        <v>1546</v>
      </c>
      <c r="G16421" t="s">
        <v>55</v>
      </c>
      <c r="H16421" t="s">
        <v>46</v>
      </c>
      <c r="I16421" t="s">
        <v>20187</v>
      </c>
      <c r="K16421"/>
      <c r="L16421" t="s">
        <v>25680</v>
      </c>
      <c r="M16421" t="s">
        <v>26</v>
      </c>
      <c r="N16421">
        <v>2</v>
      </c>
      <c r="P16421" t="s">
        <v>20366</v>
      </c>
      <c r="Q16421" t="s">
        <v>25681</v>
      </c>
      <c r="S16421" t="s">
        <v>20368</v>
      </c>
    </row>
    <row r="16422" spans="1:19" hidden="1" x14ac:dyDescent="0.2">
      <c r="A16422">
        <v>3614</v>
      </c>
      <c r="B16422" t="s">
        <v>25682</v>
      </c>
      <c r="C16422" t="s">
        <v>105</v>
      </c>
      <c r="D16422">
        <v>6.82</v>
      </c>
      <c r="E16422">
        <v>20</v>
      </c>
      <c r="F16422" t="s">
        <v>9684</v>
      </c>
      <c r="G16422" t="s">
        <v>55</v>
      </c>
      <c r="H16422" t="s">
        <v>46</v>
      </c>
      <c r="I16422" t="s">
        <v>3116</v>
      </c>
      <c r="K16422"/>
      <c r="L16422" t="s">
        <v>25683</v>
      </c>
      <c r="M16422" t="s">
        <v>26</v>
      </c>
      <c r="N16422">
        <v>2</v>
      </c>
      <c r="P16422" t="s">
        <v>20366</v>
      </c>
      <c r="Q16422" t="s">
        <v>25684</v>
      </c>
      <c r="S16422" t="s">
        <v>20368</v>
      </c>
    </row>
    <row r="16423" spans="1:19" hidden="1" x14ac:dyDescent="0.2">
      <c r="A16423">
        <v>3614</v>
      </c>
      <c r="B16423" t="s">
        <v>25682</v>
      </c>
      <c r="C16423" t="s">
        <v>20452</v>
      </c>
      <c r="D16423">
        <v>10.02</v>
      </c>
      <c r="E16423" t="s">
        <v>383</v>
      </c>
      <c r="F16423" t="s">
        <v>9684</v>
      </c>
      <c r="G16423" t="s">
        <v>55</v>
      </c>
      <c r="H16423" t="s">
        <v>23</v>
      </c>
      <c r="I16423" t="s">
        <v>3116</v>
      </c>
      <c r="K16423"/>
      <c r="L16423" t="s">
        <v>25683</v>
      </c>
      <c r="M16423" t="s">
        <v>26</v>
      </c>
      <c r="N16423">
        <v>2</v>
      </c>
      <c r="P16423" t="s">
        <v>20366</v>
      </c>
      <c r="Q16423" t="s">
        <v>25684</v>
      </c>
      <c r="S16423" t="s">
        <v>20368</v>
      </c>
    </row>
    <row r="16424" spans="1:19" hidden="1" x14ac:dyDescent="0.2">
      <c r="A16424">
        <v>3615</v>
      </c>
      <c r="B16424" t="s">
        <v>25685</v>
      </c>
      <c r="C16424" t="s">
        <v>105</v>
      </c>
      <c r="D16424">
        <v>7.12</v>
      </c>
      <c r="F16424" t="s">
        <v>4558</v>
      </c>
      <c r="G16424" t="s">
        <v>55</v>
      </c>
      <c r="H16424" t="s">
        <v>23</v>
      </c>
      <c r="I16424" t="s">
        <v>7196</v>
      </c>
      <c r="K16424"/>
      <c r="L16424" t="s">
        <v>25686</v>
      </c>
      <c r="M16424" t="s">
        <v>26</v>
      </c>
      <c r="N16424">
        <v>2</v>
      </c>
      <c r="P16424" t="s">
        <v>20366</v>
      </c>
      <c r="Q16424" t="s">
        <v>25687</v>
      </c>
      <c r="S16424" t="s">
        <v>20368</v>
      </c>
    </row>
    <row r="16425" spans="1:19" hidden="1" x14ac:dyDescent="0.2">
      <c r="A16425">
        <v>3615</v>
      </c>
      <c r="B16425" t="s">
        <v>25685</v>
      </c>
      <c r="C16425" t="s">
        <v>20452</v>
      </c>
      <c r="D16425">
        <v>10.17</v>
      </c>
      <c r="F16425" t="s">
        <v>4558</v>
      </c>
      <c r="G16425" t="s">
        <v>55</v>
      </c>
      <c r="H16425" t="s">
        <v>23</v>
      </c>
      <c r="I16425" t="s">
        <v>7196</v>
      </c>
      <c r="K16425"/>
      <c r="L16425" t="s">
        <v>25686</v>
      </c>
      <c r="M16425" t="s">
        <v>26</v>
      </c>
      <c r="N16425">
        <v>2</v>
      </c>
      <c r="P16425" t="s">
        <v>20366</v>
      </c>
      <c r="Q16425" t="s">
        <v>25687</v>
      </c>
      <c r="S16425" t="s">
        <v>20368</v>
      </c>
    </row>
    <row r="16426" spans="1:19" hidden="1" x14ac:dyDescent="0.2">
      <c r="A16426">
        <v>3616</v>
      </c>
      <c r="B16426" t="s">
        <v>25688</v>
      </c>
      <c r="C16426" t="s">
        <v>105</v>
      </c>
      <c r="D16426">
        <v>8.67</v>
      </c>
      <c r="E16426">
        <v>20</v>
      </c>
      <c r="F16426" t="s">
        <v>410</v>
      </c>
      <c r="G16426" t="s">
        <v>55</v>
      </c>
      <c r="H16426" t="s">
        <v>46</v>
      </c>
      <c r="I16426" t="s">
        <v>19934</v>
      </c>
      <c r="K16426"/>
      <c r="L16426" t="s">
        <v>25689</v>
      </c>
      <c r="M16426" t="s">
        <v>26</v>
      </c>
      <c r="N16426">
        <v>2</v>
      </c>
      <c r="P16426" t="s">
        <v>20366</v>
      </c>
      <c r="Q16426" t="s">
        <v>25690</v>
      </c>
      <c r="S16426" t="s">
        <v>20368</v>
      </c>
    </row>
    <row r="16427" spans="1:19" hidden="1" x14ac:dyDescent="0.2">
      <c r="A16427">
        <v>3617</v>
      </c>
      <c r="B16427" t="s">
        <v>25691</v>
      </c>
      <c r="C16427" t="s">
        <v>105</v>
      </c>
      <c r="D16427">
        <v>7.02</v>
      </c>
      <c r="E16427">
        <v>20</v>
      </c>
      <c r="F16427" t="s">
        <v>79</v>
      </c>
      <c r="G16427" t="s">
        <v>55</v>
      </c>
      <c r="H16427" t="s">
        <v>46</v>
      </c>
      <c r="I16427" t="s">
        <v>2807</v>
      </c>
      <c r="K16427"/>
      <c r="L16427" t="s">
        <v>25692</v>
      </c>
      <c r="M16427" t="s">
        <v>26</v>
      </c>
      <c r="N16427">
        <v>2</v>
      </c>
      <c r="P16427" t="s">
        <v>20366</v>
      </c>
      <c r="Q16427" t="s">
        <v>25693</v>
      </c>
      <c r="S16427" t="s">
        <v>20368</v>
      </c>
    </row>
    <row r="16428" spans="1:19" hidden="1" x14ac:dyDescent="0.2">
      <c r="A16428">
        <v>3618</v>
      </c>
      <c r="B16428" t="s">
        <v>25694</v>
      </c>
      <c r="C16428" t="s">
        <v>105</v>
      </c>
      <c r="D16428">
        <v>3.54</v>
      </c>
      <c r="F16428" t="s">
        <v>10843</v>
      </c>
      <c r="G16428" t="s">
        <v>1440</v>
      </c>
      <c r="I16428" t="s">
        <v>9299</v>
      </c>
      <c r="K16428"/>
      <c r="L16428" t="s">
        <v>25695</v>
      </c>
      <c r="M16428" t="s">
        <v>20396</v>
      </c>
      <c r="N16428">
        <v>4</v>
      </c>
      <c r="P16428" t="s">
        <v>20366</v>
      </c>
      <c r="Q16428" t="s">
        <v>25696</v>
      </c>
      <c r="S16428" t="s">
        <v>20368</v>
      </c>
    </row>
    <row r="16429" spans="1:19" hidden="1" x14ac:dyDescent="0.2">
      <c r="A16429">
        <v>3618</v>
      </c>
      <c r="B16429" t="s">
        <v>25694</v>
      </c>
      <c r="C16429" t="s">
        <v>20452</v>
      </c>
      <c r="D16429">
        <v>8.6</v>
      </c>
      <c r="F16429" t="s">
        <v>10843</v>
      </c>
      <c r="G16429" t="s">
        <v>1440</v>
      </c>
      <c r="I16429" t="s">
        <v>9299</v>
      </c>
      <c r="K16429"/>
      <c r="L16429" t="s">
        <v>25695</v>
      </c>
      <c r="M16429" t="s">
        <v>20396</v>
      </c>
      <c r="N16429">
        <v>4</v>
      </c>
      <c r="P16429" t="s">
        <v>20366</v>
      </c>
      <c r="Q16429" t="s">
        <v>25696</v>
      </c>
      <c r="S16429" t="s">
        <v>20368</v>
      </c>
    </row>
    <row r="16430" spans="1:19" hidden="1" x14ac:dyDescent="0.2">
      <c r="A16430">
        <v>3618</v>
      </c>
      <c r="B16430" t="s">
        <v>25694</v>
      </c>
      <c r="C16430" t="s">
        <v>20452</v>
      </c>
      <c r="D16430">
        <v>8.8800000000000008</v>
      </c>
      <c r="E16430">
        <v>25</v>
      </c>
      <c r="F16430" s="1" t="s">
        <v>25697</v>
      </c>
      <c r="G16430" t="s">
        <v>31</v>
      </c>
      <c r="H16430" t="s">
        <v>46</v>
      </c>
      <c r="I16430" t="s">
        <v>20612</v>
      </c>
      <c r="K16430"/>
      <c r="L16430" t="s">
        <v>25695</v>
      </c>
      <c r="M16430" t="s">
        <v>20396</v>
      </c>
      <c r="N16430">
        <v>4</v>
      </c>
      <c r="P16430" t="s">
        <v>20366</v>
      </c>
      <c r="Q16430" t="s">
        <v>25696</v>
      </c>
      <c r="S16430" t="s">
        <v>20368</v>
      </c>
    </row>
    <row r="16431" spans="1:19" hidden="1" x14ac:dyDescent="0.2">
      <c r="A16431">
        <v>3618</v>
      </c>
      <c r="B16431" t="s">
        <v>25694</v>
      </c>
      <c r="C16431" t="s">
        <v>20452</v>
      </c>
      <c r="D16431">
        <v>8.1999999999999993</v>
      </c>
      <c r="E16431">
        <v>27</v>
      </c>
      <c r="F16431" s="1" t="s">
        <v>25697</v>
      </c>
      <c r="G16431" t="s">
        <v>31</v>
      </c>
      <c r="H16431" t="s">
        <v>46</v>
      </c>
      <c r="I16431" t="s">
        <v>643</v>
      </c>
      <c r="K16431"/>
      <c r="L16431" t="s">
        <v>25695</v>
      </c>
      <c r="M16431" t="s">
        <v>20396</v>
      </c>
      <c r="N16431">
        <v>4</v>
      </c>
      <c r="P16431" t="s">
        <v>20366</v>
      </c>
      <c r="Q16431" t="s">
        <v>25696</v>
      </c>
      <c r="S16431" t="s">
        <v>20368</v>
      </c>
    </row>
    <row r="16432" spans="1:19" hidden="1" x14ac:dyDescent="0.2">
      <c r="A16432">
        <v>3618</v>
      </c>
      <c r="B16432" t="s">
        <v>25694</v>
      </c>
      <c r="C16432" t="s">
        <v>20452</v>
      </c>
      <c r="D16432">
        <v>7.79</v>
      </c>
      <c r="E16432">
        <v>35</v>
      </c>
      <c r="F16432" s="1" t="s">
        <v>25697</v>
      </c>
      <c r="G16432" t="s">
        <v>31</v>
      </c>
      <c r="H16432" t="s">
        <v>46</v>
      </c>
      <c r="I16432" t="s">
        <v>6507</v>
      </c>
      <c r="K16432"/>
      <c r="L16432" t="s">
        <v>25695</v>
      </c>
      <c r="M16432" t="s">
        <v>20396</v>
      </c>
      <c r="N16432">
        <v>4</v>
      </c>
      <c r="P16432" t="s">
        <v>20366</v>
      </c>
      <c r="Q16432" t="s">
        <v>25696</v>
      </c>
      <c r="S16432" t="s">
        <v>20368</v>
      </c>
    </row>
    <row r="16433" spans="1:19" hidden="1" x14ac:dyDescent="0.2">
      <c r="A16433">
        <v>3618</v>
      </c>
      <c r="B16433" t="s">
        <v>25694</v>
      </c>
      <c r="C16433" t="s">
        <v>20452</v>
      </c>
      <c r="D16433">
        <v>8.4</v>
      </c>
      <c r="F16433" t="s">
        <v>21009</v>
      </c>
      <c r="G16433" t="s">
        <v>55</v>
      </c>
      <c r="H16433" t="s">
        <v>23</v>
      </c>
      <c r="I16433" t="s">
        <v>380</v>
      </c>
      <c r="K16433"/>
      <c r="L16433" t="s">
        <v>25695</v>
      </c>
      <c r="M16433" t="s">
        <v>20396</v>
      </c>
      <c r="N16433">
        <v>4</v>
      </c>
      <c r="P16433" t="s">
        <v>20366</v>
      </c>
      <c r="Q16433" t="s">
        <v>25696</v>
      </c>
      <c r="S16433" t="s">
        <v>20368</v>
      </c>
    </row>
    <row r="16434" spans="1:19" hidden="1" x14ac:dyDescent="0.2">
      <c r="A16434">
        <v>3619</v>
      </c>
      <c r="B16434" t="s">
        <v>25698</v>
      </c>
      <c r="C16434" t="s">
        <v>20452</v>
      </c>
      <c r="D16434">
        <v>6.32</v>
      </c>
      <c r="E16434">
        <v>20</v>
      </c>
      <c r="G16434" t="s">
        <v>55</v>
      </c>
      <c r="H16434" t="s">
        <v>46</v>
      </c>
      <c r="I16434" t="s">
        <v>643</v>
      </c>
      <c r="K16434"/>
      <c r="L16434" t="s">
        <v>25699</v>
      </c>
      <c r="M16434" t="s">
        <v>20396</v>
      </c>
      <c r="N16434">
        <v>4</v>
      </c>
      <c r="P16434" t="s">
        <v>20366</v>
      </c>
      <c r="Q16434" t="s">
        <v>25700</v>
      </c>
      <c r="S16434" t="s">
        <v>20368</v>
      </c>
    </row>
    <row r="16435" spans="1:19" hidden="1" x14ac:dyDescent="0.2">
      <c r="A16435">
        <v>3619</v>
      </c>
      <c r="B16435" t="s">
        <v>25698</v>
      </c>
      <c r="C16435" t="s">
        <v>105</v>
      </c>
      <c r="D16435">
        <v>6.2</v>
      </c>
      <c r="E16435">
        <v>30</v>
      </c>
      <c r="G16435" t="s">
        <v>55</v>
      </c>
      <c r="H16435" t="s">
        <v>46</v>
      </c>
      <c r="I16435" t="s">
        <v>643</v>
      </c>
      <c r="K16435"/>
      <c r="L16435" t="s">
        <v>25699</v>
      </c>
      <c r="M16435" t="s">
        <v>20396</v>
      </c>
      <c r="N16435">
        <v>4</v>
      </c>
      <c r="P16435" t="s">
        <v>20366</v>
      </c>
      <c r="Q16435" t="s">
        <v>25700</v>
      </c>
      <c r="S16435" t="s">
        <v>20368</v>
      </c>
    </row>
    <row r="16436" spans="1:19" hidden="1" x14ac:dyDescent="0.2">
      <c r="A16436">
        <v>3619</v>
      </c>
      <c r="B16436" t="s">
        <v>25698</v>
      </c>
      <c r="C16436" t="s">
        <v>105</v>
      </c>
      <c r="D16436">
        <v>6.15</v>
      </c>
      <c r="E16436">
        <v>28</v>
      </c>
      <c r="G16436" t="s">
        <v>31</v>
      </c>
      <c r="H16436" t="s">
        <v>46</v>
      </c>
      <c r="I16436" t="s">
        <v>643</v>
      </c>
      <c r="K16436"/>
      <c r="L16436" t="s">
        <v>25699</v>
      </c>
      <c r="M16436" t="s">
        <v>20396</v>
      </c>
      <c r="N16436">
        <v>4</v>
      </c>
      <c r="P16436" t="s">
        <v>20366</v>
      </c>
      <c r="Q16436" t="s">
        <v>25700</v>
      </c>
      <c r="S16436" t="s">
        <v>20368</v>
      </c>
    </row>
    <row r="16437" spans="1:19" hidden="1" x14ac:dyDescent="0.2">
      <c r="A16437">
        <v>3620</v>
      </c>
      <c r="B16437" t="s">
        <v>25701</v>
      </c>
      <c r="C16437" t="s">
        <v>20452</v>
      </c>
      <c r="D16437">
        <v>5.9</v>
      </c>
      <c r="E16437">
        <v>25</v>
      </c>
      <c r="G16437" t="s">
        <v>31</v>
      </c>
      <c r="H16437" t="s">
        <v>46</v>
      </c>
      <c r="I16437" t="s">
        <v>643</v>
      </c>
      <c r="K16437"/>
      <c r="L16437" t="s">
        <v>25702</v>
      </c>
      <c r="M16437" t="s">
        <v>20396</v>
      </c>
      <c r="N16437">
        <v>4</v>
      </c>
      <c r="P16437" t="s">
        <v>20366</v>
      </c>
      <c r="Q16437" t="s">
        <v>25703</v>
      </c>
      <c r="S16437" t="s">
        <v>20368</v>
      </c>
    </row>
    <row r="16438" spans="1:19" hidden="1" x14ac:dyDescent="0.2">
      <c r="A16438">
        <v>3620</v>
      </c>
      <c r="B16438" t="s">
        <v>25701</v>
      </c>
      <c r="C16438" t="s">
        <v>20452</v>
      </c>
      <c r="D16438">
        <v>5.8</v>
      </c>
      <c r="E16438">
        <v>25</v>
      </c>
      <c r="F16438" t="s">
        <v>23598</v>
      </c>
      <c r="G16438" t="s">
        <v>31</v>
      </c>
      <c r="H16438" t="s">
        <v>46</v>
      </c>
      <c r="I16438" t="s">
        <v>20612</v>
      </c>
      <c r="K16438"/>
      <c r="L16438" t="s">
        <v>25702</v>
      </c>
      <c r="M16438" t="s">
        <v>20396</v>
      </c>
      <c r="N16438">
        <v>4</v>
      </c>
      <c r="P16438" t="s">
        <v>20366</v>
      </c>
      <c r="Q16438" t="s">
        <v>25703</v>
      </c>
      <c r="S16438" t="s">
        <v>20368</v>
      </c>
    </row>
    <row r="16439" spans="1:19" hidden="1" x14ac:dyDescent="0.2">
      <c r="A16439">
        <v>3620</v>
      </c>
      <c r="B16439" t="s">
        <v>25701</v>
      </c>
      <c r="C16439" t="s">
        <v>20452</v>
      </c>
      <c r="D16439">
        <v>5.86</v>
      </c>
      <c r="E16439">
        <v>35</v>
      </c>
      <c r="F16439" t="s">
        <v>23598</v>
      </c>
      <c r="G16439" t="s">
        <v>31</v>
      </c>
      <c r="H16439" t="s">
        <v>46</v>
      </c>
      <c r="I16439" t="s">
        <v>6507</v>
      </c>
      <c r="K16439"/>
      <c r="L16439" t="s">
        <v>25702</v>
      </c>
      <c r="M16439" t="s">
        <v>20396</v>
      </c>
      <c r="N16439">
        <v>4</v>
      </c>
      <c r="P16439" t="s">
        <v>20366</v>
      </c>
      <c r="Q16439" t="s">
        <v>25703</v>
      </c>
      <c r="S16439" t="s">
        <v>20368</v>
      </c>
    </row>
    <row r="16440" spans="1:19" hidden="1" x14ac:dyDescent="0.2">
      <c r="A16440">
        <v>3621</v>
      </c>
      <c r="B16440" t="s">
        <v>25704</v>
      </c>
      <c r="C16440" t="s">
        <v>105</v>
      </c>
      <c r="D16440">
        <v>5.62</v>
      </c>
      <c r="E16440">
        <v>20</v>
      </c>
      <c r="G16440" t="s">
        <v>55</v>
      </c>
      <c r="H16440" t="s">
        <v>46</v>
      </c>
      <c r="I16440" t="s">
        <v>419</v>
      </c>
      <c r="K16440"/>
      <c r="L16440" t="s">
        <v>25705</v>
      </c>
      <c r="M16440" t="s">
        <v>26</v>
      </c>
      <c r="N16440">
        <v>2</v>
      </c>
      <c r="P16440" t="s">
        <v>20366</v>
      </c>
      <c r="Q16440" t="s">
        <v>25706</v>
      </c>
      <c r="S16440" t="s">
        <v>20368</v>
      </c>
    </row>
    <row r="16441" spans="1:19" hidden="1" x14ac:dyDescent="0.2">
      <c r="A16441">
        <v>3621</v>
      </c>
      <c r="B16441" t="s">
        <v>25704</v>
      </c>
      <c r="C16441" t="s">
        <v>20452</v>
      </c>
      <c r="D16441">
        <v>9.85</v>
      </c>
      <c r="E16441">
        <v>20</v>
      </c>
      <c r="G16441" t="s">
        <v>55</v>
      </c>
      <c r="H16441" t="s">
        <v>46</v>
      </c>
      <c r="I16441" t="s">
        <v>419</v>
      </c>
      <c r="K16441"/>
      <c r="L16441" t="s">
        <v>25705</v>
      </c>
      <c r="M16441" t="s">
        <v>26</v>
      </c>
      <c r="N16441">
        <v>2</v>
      </c>
      <c r="P16441" t="s">
        <v>20366</v>
      </c>
      <c r="Q16441" t="s">
        <v>25706</v>
      </c>
      <c r="S16441" t="s">
        <v>20368</v>
      </c>
    </row>
    <row r="16442" spans="1:19" hidden="1" x14ac:dyDescent="0.2">
      <c r="A16442">
        <v>3622</v>
      </c>
      <c r="B16442" t="s">
        <v>25707</v>
      </c>
      <c r="C16442" t="s">
        <v>105</v>
      </c>
      <c r="D16442">
        <v>5.96</v>
      </c>
      <c r="E16442">
        <v>20</v>
      </c>
      <c r="G16442" t="s">
        <v>55</v>
      </c>
      <c r="H16442" t="s">
        <v>46</v>
      </c>
      <c r="I16442" t="s">
        <v>419</v>
      </c>
      <c r="K16442"/>
      <c r="L16442" t="s">
        <v>25708</v>
      </c>
      <c r="M16442" t="s">
        <v>26</v>
      </c>
      <c r="N16442">
        <v>2</v>
      </c>
      <c r="P16442" t="s">
        <v>20366</v>
      </c>
      <c r="Q16442" t="s">
        <v>25709</v>
      </c>
      <c r="S16442" t="s">
        <v>20368</v>
      </c>
    </row>
    <row r="16443" spans="1:19" hidden="1" x14ac:dyDescent="0.2">
      <c r="A16443">
        <v>3622</v>
      </c>
      <c r="B16443" t="s">
        <v>25707</v>
      </c>
      <c r="C16443" t="s">
        <v>20452</v>
      </c>
      <c r="D16443">
        <v>9.7200000000000006</v>
      </c>
      <c r="E16443">
        <v>20</v>
      </c>
      <c r="G16443" t="s">
        <v>55</v>
      </c>
      <c r="H16443" t="s">
        <v>46</v>
      </c>
      <c r="I16443" t="s">
        <v>419</v>
      </c>
      <c r="K16443"/>
      <c r="L16443" t="s">
        <v>25708</v>
      </c>
      <c r="M16443" t="s">
        <v>26</v>
      </c>
      <c r="N16443">
        <v>2</v>
      </c>
      <c r="P16443" t="s">
        <v>20366</v>
      </c>
      <c r="Q16443" t="s">
        <v>25709</v>
      </c>
      <c r="S16443" t="s">
        <v>20368</v>
      </c>
    </row>
    <row r="16444" spans="1:19" hidden="1" x14ac:dyDescent="0.2">
      <c r="A16444">
        <v>3623</v>
      </c>
      <c r="B16444" t="s">
        <v>25710</v>
      </c>
      <c r="C16444" t="s">
        <v>105</v>
      </c>
      <c r="D16444">
        <v>6.57</v>
      </c>
      <c r="E16444">
        <v>20</v>
      </c>
      <c r="G16444" t="s">
        <v>55</v>
      </c>
      <c r="H16444" t="s">
        <v>46</v>
      </c>
      <c r="I16444" t="s">
        <v>419</v>
      </c>
      <c r="K16444"/>
      <c r="L16444" t="s">
        <v>25711</v>
      </c>
      <c r="M16444" t="s">
        <v>26</v>
      </c>
      <c r="N16444">
        <v>2</v>
      </c>
      <c r="P16444" t="s">
        <v>20366</v>
      </c>
      <c r="Q16444" t="s">
        <v>25712</v>
      </c>
      <c r="S16444" t="s">
        <v>20368</v>
      </c>
    </row>
    <row r="16445" spans="1:19" hidden="1" x14ac:dyDescent="0.2">
      <c r="A16445">
        <v>3623</v>
      </c>
      <c r="B16445" t="s">
        <v>25710</v>
      </c>
      <c r="C16445" t="s">
        <v>20452</v>
      </c>
      <c r="D16445">
        <v>9.4499999999999993</v>
      </c>
      <c r="E16445">
        <v>20</v>
      </c>
      <c r="G16445" t="s">
        <v>55</v>
      </c>
      <c r="H16445" t="s">
        <v>46</v>
      </c>
      <c r="I16445" t="s">
        <v>419</v>
      </c>
      <c r="K16445"/>
      <c r="L16445" t="s">
        <v>25711</v>
      </c>
      <c r="M16445" t="s">
        <v>26</v>
      </c>
      <c r="N16445">
        <v>2</v>
      </c>
      <c r="P16445" t="s">
        <v>20366</v>
      </c>
      <c r="Q16445" t="s">
        <v>25712</v>
      </c>
      <c r="S16445" t="s">
        <v>20368</v>
      </c>
    </row>
    <row r="16446" spans="1:19" hidden="1" x14ac:dyDescent="0.2">
      <c r="A16446">
        <v>3624</v>
      </c>
      <c r="B16446" t="s">
        <v>25713</v>
      </c>
      <c r="C16446" t="s">
        <v>105</v>
      </c>
      <c r="D16446">
        <v>3.31</v>
      </c>
      <c r="E16446">
        <v>20</v>
      </c>
      <c r="F16446" t="s">
        <v>1546</v>
      </c>
      <c r="G16446" t="s">
        <v>55</v>
      </c>
      <c r="H16446" t="s">
        <v>46</v>
      </c>
      <c r="I16446" t="s">
        <v>2669</v>
      </c>
      <c r="K16446"/>
      <c r="L16446" t="s">
        <v>25714</v>
      </c>
      <c r="M16446" t="s">
        <v>26</v>
      </c>
      <c r="N16446">
        <v>2</v>
      </c>
      <c r="P16446" t="s">
        <v>20366</v>
      </c>
      <c r="Q16446" t="s">
        <v>25715</v>
      </c>
      <c r="S16446" t="s">
        <v>20368</v>
      </c>
    </row>
    <row r="16447" spans="1:19" hidden="1" x14ac:dyDescent="0.2">
      <c r="A16447">
        <v>3624</v>
      </c>
      <c r="B16447" t="s">
        <v>25713</v>
      </c>
      <c r="C16447" t="s">
        <v>20452</v>
      </c>
      <c r="D16447">
        <v>10.51</v>
      </c>
      <c r="E16447">
        <v>20</v>
      </c>
      <c r="F16447" t="s">
        <v>1546</v>
      </c>
      <c r="G16447" t="s">
        <v>55</v>
      </c>
      <c r="H16447" t="s">
        <v>46</v>
      </c>
      <c r="I16447" t="s">
        <v>2669</v>
      </c>
      <c r="K16447"/>
      <c r="L16447" t="s">
        <v>25714</v>
      </c>
      <c r="M16447" t="s">
        <v>26</v>
      </c>
      <c r="N16447">
        <v>2</v>
      </c>
      <c r="P16447" t="s">
        <v>20366</v>
      </c>
      <c r="Q16447" t="s">
        <v>25715</v>
      </c>
      <c r="S16447" t="s">
        <v>20368</v>
      </c>
    </row>
    <row r="16448" spans="1:19" hidden="1" x14ac:dyDescent="0.2">
      <c r="A16448" t="s">
        <v>25716</v>
      </c>
      <c r="B16448" t="s">
        <v>25717</v>
      </c>
      <c r="C16448" t="s">
        <v>105</v>
      </c>
      <c r="D16448">
        <v>3.6</v>
      </c>
      <c r="E16448">
        <v>20</v>
      </c>
      <c r="F16448" t="s">
        <v>1546</v>
      </c>
      <c r="G16448" t="s">
        <v>55</v>
      </c>
      <c r="H16448" t="s">
        <v>46</v>
      </c>
      <c r="I16448" t="s">
        <v>2669</v>
      </c>
      <c r="K16448"/>
      <c r="L16448" t="s">
        <v>25718</v>
      </c>
      <c r="M16448" t="s">
        <v>26</v>
      </c>
      <c r="N16448">
        <v>2</v>
      </c>
      <c r="P16448" t="s">
        <v>20366</v>
      </c>
      <c r="Q16448" t="s">
        <v>25719</v>
      </c>
      <c r="S16448" t="s">
        <v>20368</v>
      </c>
    </row>
    <row r="16449" spans="1:19" hidden="1" x14ac:dyDescent="0.2">
      <c r="A16449" t="s">
        <v>25716</v>
      </c>
      <c r="B16449" t="s">
        <v>25717</v>
      </c>
      <c r="C16449" t="s">
        <v>20452</v>
      </c>
      <c r="D16449">
        <v>10.26</v>
      </c>
      <c r="E16449">
        <v>20</v>
      </c>
      <c r="F16449" t="s">
        <v>1546</v>
      </c>
      <c r="G16449" t="s">
        <v>55</v>
      </c>
      <c r="H16449" t="s">
        <v>46</v>
      </c>
      <c r="I16449" t="s">
        <v>2669</v>
      </c>
      <c r="K16449"/>
      <c r="L16449" t="s">
        <v>25718</v>
      </c>
      <c r="M16449" t="s">
        <v>26</v>
      </c>
      <c r="N16449">
        <v>2</v>
      </c>
      <c r="P16449" t="s">
        <v>20366</v>
      </c>
      <c r="Q16449" t="s">
        <v>25719</v>
      </c>
      <c r="S16449" t="s">
        <v>20368</v>
      </c>
    </row>
    <row r="16450" spans="1:19" hidden="1" x14ac:dyDescent="0.2">
      <c r="A16450">
        <v>3625</v>
      </c>
      <c r="B16450" t="s">
        <v>25720</v>
      </c>
      <c r="C16450" t="s">
        <v>105</v>
      </c>
      <c r="D16450">
        <v>4.13</v>
      </c>
      <c r="E16450">
        <v>20</v>
      </c>
      <c r="G16450" t="s">
        <v>55</v>
      </c>
      <c r="H16450" t="s">
        <v>46</v>
      </c>
      <c r="I16450" t="s">
        <v>2669</v>
      </c>
      <c r="K16450"/>
      <c r="L16450" t="s">
        <v>25721</v>
      </c>
      <c r="M16450" t="s">
        <v>26</v>
      </c>
      <c r="N16450">
        <v>2</v>
      </c>
      <c r="P16450" t="s">
        <v>20366</v>
      </c>
      <c r="Q16450" t="s">
        <v>25722</v>
      </c>
      <c r="S16450" t="s">
        <v>20368</v>
      </c>
    </row>
    <row r="16451" spans="1:19" hidden="1" x14ac:dyDescent="0.2">
      <c r="A16451">
        <v>3625</v>
      </c>
      <c r="B16451" t="s">
        <v>25720</v>
      </c>
      <c r="C16451" t="s">
        <v>20452</v>
      </c>
      <c r="D16451">
        <v>10.09</v>
      </c>
      <c r="E16451">
        <v>20</v>
      </c>
      <c r="G16451" t="s">
        <v>55</v>
      </c>
      <c r="H16451" t="s">
        <v>46</v>
      </c>
      <c r="I16451" t="s">
        <v>2669</v>
      </c>
      <c r="K16451"/>
      <c r="L16451" t="s">
        <v>25721</v>
      </c>
      <c r="M16451" t="s">
        <v>26</v>
      </c>
      <c r="N16451">
        <v>2</v>
      </c>
      <c r="P16451" t="s">
        <v>20366</v>
      </c>
      <c r="Q16451" t="s">
        <v>25722</v>
      </c>
      <c r="S16451" t="s">
        <v>20368</v>
      </c>
    </row>
    <row r="16452" spans="1:19" hidden="1" x14ac:dyDescent="0.2">
      <c r="A16452">
        <v>3626</v>
      </c>
      <c r="B16452" t="s">
        <v>25723</v>
      </c>
      <c r="C16452" t="s">
        <v>105</v>
      </c>
      <c r="D16452">
        <v>11.7</v>
      </c>
      <c r="E16452">
        <v>20</v>
      </c>
      <c r="G16452" t="s">
        <v>55</v>
      </c>
      <c r="H16452" t="s">
        <v>23</v>
      </c>
      <c r="I16452" t="s">
        <v>2669</v>
      </c>
      <c r="K16452"/>
      <c r="L16452" t="s">
        <v>25724</v>
      </c>
      <c r="M16452" t="s">
        <v>26</v>
      </c>
      <c r="N16452">
        <v>2</v>
      </c>
      <c r="P16452" t="s">
        <v>20366</v>
      </c>
      <c r="Q16452" t="s">
        <v>25725</v>
      </c>
      <c r="S16452" t="s">
        <v>20368</v>
      </c>
    </row>
    <row r="16453" spans="1:19" hidden="1" x14ac:dyDescent="0.2">
      <c r="A16453">
        <v>3627</v>
      </c>
      <c r="B16453" t="s">
        <v>25726</v>
      </c>
      <c r="C16453" t="s">
        <v>105</v>
      </c>
      <c r="D16453">
        <v>1.45</v>
      </c>
      <c r="E16453">
        <v>20</v>
      </c>
      <c r="F16453" t="s">
        <v>25727</v>
      </c>
      <c r="G16453" t="s">
        <v>55</v>
      </c>
      <c r="H16453" t="s">
        <v>23</v>
      </c>
      <c r="I16453" t="s">
        <v>25728</v>
      </c>
      <c r="K16453"/>
      <c r="L16453" t="s">
        <v>25729</v>
      </c>
      <c r="M16453" t="s">
        <v>26</v>
      </c>
      <c r="N16453">
        <v>2</v>
      </c>
      <c r="P16453" t="s">
        <v>20366</v>
      </c>
      <c r="Q16453" t="s">
        <v>25730</v>
      </c>
      <c r="S16453" t="s">
        <v>20368</v>
      </c>
    </row>
    <row r="16454" spans="1:19" hidden="1" x14ac:dyDescent="0.2">
      <c r="A16454">
        <v>3627</v>
      </c>
      <c r="B16454" t="s">
        <v>25726</v>
      </c>
      <c r="C16454" t="s">
        <v>20452</v>
      </c>
      <c r="D16454">
        <v>7.05</v>
      </c>
      <c r="E16454">
        <v>20</v>
      </c>
      <c r="F16454" t="s">
        <v>25727</v>
      </c>
      <c r="G16454" t="s">
        <v>55</v>
      </c>
      <c r="H16454" t="s">
        <v>23</v>
      </c>
      <c r="I16454" t="s">
        <v>25728</v>
      </c>
      <c r="K16454"/>
      <c r="L16454" t="s">
        <v>25729</v>
      </c>
      <c r="M16454" t="s">
        <v>26</v>
      </c>
      <c r="N16454">
        <v>2</v>
      </c>
      <c r="P16454" t="s">
        <v>20366</v>
      </c>
      <c r="Q16454" t="s">
        <v>25730</v>
      </c>
      <c r="S16454" t="s">
        <v>20368</v>
      </c>
    </row>
    <row r="16455" spans="1:19" hidden="1" x14ac:dyDescent="0.2">
      <c r="A16455">
        <v>3627</v>
      </c>
      <c r="B16455" t="s">
        <v>25726</v>
      </c>
      <c r="C16455" t="s">
        <v>20452</v>
      </c>
      <c r="D16455">
        <v>8.1999999999999993</v>
      </c>
      <c r="E16455">
        <v>30</v>
      </c>
      <c r="F16455" t="s">
        <v>25727</v>
      </c>
      <c r="G16455" t="s">
        <v>55</v>
      </c>
      <c r="H16455" t="s">
        <v>23</v>
      </c>
      <c r="I16455" t="s">
        <v>25731</v>
      </c>
      <c r="K16455"/>
      <c r="L16455" t="s">
        <v>25729</v>
      </c>
      <c r="M16455" t="s">
        <v>26</v>
      </c>
      <c r="N16455">
        <v>2</v>
      </c>
      <c r="P16455" t="s">
        <v>20366</v>
      </c>
      <c r="Q16455" t="s">
        <v>25730</v>
      </c>
      <c r="S16455" t="s">
        <v>20368</v>
      </c>
    </row>
    <row r="16456" spans="1:19" hidden="1" x14ac:dyDescent="0.2">
      <c r="A16456">
        <v>3628</v>
      </c>
      <c r="B16456" t="s">
        <v>25732</v>
      </c>
      <c r="C16456" t="s">
        <v>105</v>
      </c>
      <c r="D16456">
        <v>1.85</v>
      </c>
      <c r="E16456" t="s">
        <v>2893</v>
      </c>
      <c r="F16456" t="s">
        <v>25727</v>
      </c>
      <c r="G16456" t="s">
        <v>55</v>
      </c>
      <c r="H16456" t="s">
        <v>23</v>
      </c>
      <c r="I16456" t="s">
        <v>25728</v>
      </c>
      <c r="K16456"/>
      <c r="L16456" t="s">
        <v>25733</v>
      </c>
      <c r="M16456" t="s">
        <v>26</v>
      </c>
      <c r="N16456">
        <v>2</v>
      </c>
      <c r="P16456" t="s">
        <v>20366</v>
      </c>
      <c r="Q16456" t="s">
        <v>25734</v>
      </c>
      <c r="S16456" t="s">
        <v>20368</v>
      </c>
    </row>
    <row r="16457" spans="1:19" hidden="1" x14ac:dyDescent="0.2">
      <c r="A16457">
        <v>3628</v>
      </c>
      <c r="B16457" t="s">
        <v>25732</v>
      </c>
      <c r="C16457" t="s">
        <v>20452</v>
      </c>
      <c r="D16457">
        <v>8.4</v>
      </c>
      <c r="E16457" t="s">
        <v>2893</v>
      </c>
      <c r="F16457" t="s">
        <v>25727</v>
      </c>
      <c r="G16457" t="s">
        <v>55</v>
      </c>
      <c r="H16457" t="s">
        <v>23</v>
      </c>
      <c r="I16457" t="s">
        <v>25728</v>
      </c>
      <c r="K16457"/>
      <c r="L16457" t="s">
        <v>25733</v>
      </c>
      <c r="M16457" t="s">
        <v>26</v>
      </c>
      <c r="N16457">
        <v>2</v>
      </c>
      <c r="P16457" t="s">
        <v>20366</v>
      </c>
      <c r="Q16457" t="s">
        <v>25734</v>
      </c>
      <c r="S16457" t="s">
        <v>20368</v>
      </c>
    </row>
    <row r="16458" spans="1:19" hidden="1" x14ac:dyDescent="0.2">
      <c r="A16458">
        <v>3629</v>
      </c>
      <c r="B16458" t="s">
        <v>25735</v>
      </c>
      <c r="C16458" t="s">
        <v>105</v>
      </c>
      <c r="D16458">
        <v>1.8</v>
      </c>
      <c r="E16458">
        <v>20</v>
      </c>
      <c r="F16458" t="s">
        <v>25727</v>
      </c>
      <c r="G16458" t="s">
        <v>55</v>
      </c>
      <c r="H16458" t="s">
        <v>23</v>
      </c>
      <c r="I16458" t="s">
        <v>25728</v>
      </c>
      <c r="K16458"/>
      <c r="L16458" t="s">
        <v>25736</v>
      </c>
      <c r="M16458" t="s">
        <v>26</v>
      </c>
      <c r="N16458">
        <v>2</v>
      </c>
      <c r="P16458" t="s">
        <v>20366</v>
      </c>
      <c r="Q16458" t="s">
        <v>25737</v>
      </c>
      <c r="S16458" t="s">
        <v>20368</v>
      </c>
    </row>
    <row r="16459" spans="1:19" hidden="1" x14ac:dyDescent="0.2">
      <c r="A16459">
        <v>3629</v>
      </c>
      <c r="B16459" t="s">
        <v>25735</v>
      </c>
      <c r="C16459" t="s">
        <v>20452</v>
      </c>
      <c r="D16459">
        <v>8.35</v>
      </c>
      <c r="E16459">
        <v>20</v>
      </c>
      <c r="F16459" t="s">
        <v>25727</v>
      </c>
      <c r="G16459" t="s">
        <v>55</v>
      </c>
      <c r="H16459" t="s">
        <v>23</v>
      </c>
      <c r="I16459" t="s">
        <v>25728</v>
      </c>
      <c r="K16459"/>
      <c r="L16459" t="s">
        <v>25736</v>
      </c>
      <c r="M16459" t="s">
        <v>26</v>
      </c>
      <c r="N16459">
        <v>2</v>
      </c>
      <c r="P16459" t="s">
        <v>20366</v>
      </c>
      <c r="Q16459" t="s">
        <v>25737</v>
      </c>
      <c r="S16459" t="s">
        <v>20368</v>
      </c>
    </row>
    <row r="16460" spans="1:19" hidden="1" x14ac:dyDescent="0.2">
      <c r="A16460">
        <v>3629</v>
      </c>
      <c r="B16460" t="s">
        <v>25735</v>
      </c>
      <c r="C16460" t="s">
        <v>20452</v>
      </c>
      <c r="D16460">
        <v>8.1199999999999992</v>
      </c>
      <c r="E16460">
        <v>25</v>
      </c>
      <c r="F16460" t="s">
        <v>25738</v>
      </c>
      <c r="G16460" t="s">
        <v>55</v>
      </c>
      <c r="H16460" t="s">
        <v>23</v>
      </c>
      <c r="I16460" t="s">
        <v>17713</v>
      </c>
      <c r="K16460"/>
      <c r="L16460" t="s">
        <v>25736</v>
      </c>
      <c r="M16460" t="s">
        <v>26</v>
      </c>
      <c r="N16460">
        <v>2</v>
      </c>
      <c r="P16460" t="s">
        <v>20366</v>
      </c>
      <c r="Q16460" t="s">
        <v>25737</v>
      </c>
      <c r="S16460" t="s">
        <v>20368</v>
      </c>
    </row>
    <row r="16461" spans="1:19" hidden="1" x14ac:dyDescent="0.2">
      <c r="A16461">
        <v>3629</v>
      </c>
      <c r="B16461" t="s">
        <v>25735</v>
      </c>
      <c r="C16461" t="s">
        <v>20452</v>
      </c>
      <c r="D16461">
        <v>8.01</v>
      </c>
      <c r="E16461">
        <v>30.5</v>
      </c>
      <c r="F16461" t="s">
        <v>25739</v>
      </c>
      <c r="G16461" t="s">
        <v>144</v>
      </c>
      <c r="H16461" t="s">
        <v>23</v>
      </c>
      <c r="I16461" t="s">
        <v>24394</v>
      </c>
      <c r="K16461"/>
      <c r="L16461" t="s">
        <v>25736</v>
      </c>
      <c r="M16461" t="s">
        <v>26</v>
      </c>
      <c r="N16461">
        <v>2</v>
      </c>
      <c r="P16461" t="s">
        <v>20366</v>
      </c>
      <c r="Q16461" t="s">
        <v>25737</v>
      </c>
      <c r="S16461" t="s">
        <v>20368</v>
      </c>
    </row>
    <row r="16462" spans="1:19" hidden="1" x14ac:dyDescent="0.2">
      <c r="A16462">
        <v>3629</v>
      </c>
      <c r="B16462" t="s">
        <v>25735</v>
      </c>
      <c r="C16462" t="s">
        <v>20452</v>
      </c>
      <c r="D16462">
        <v>8.01</v>
      </c>
      <c r="E16462" t="s">
        <v>363</v>
      </c>
      <c r="F16462" t="s">
        <v>23875</v>
      </c>
      <c r="G16462" t="s">
        <v>55</v>
      </c>
      <c r="H16462" t="s">
        <v>23</v>
      </c>
      <c r="I16462" t="s">
        <v>19926</v>
      </c>
      <c r="K16462"/>
      <c r="L16462" t="s">
        <v>25736</v>
      </c>
      <c r="M16462" t="s">
        <v>26</v>
      </c>
      <c r="N16462">
        <v>2</v>
      </c>
      <c r="P16462" t="s">
        <v>20366</v>
      </c>
      <c r="Q16462" t="s">
        <v>25737</v>
      </c>
      <c r="S16462" t="s">
        <v>20368</v>
      </c>
    </row>
    <row r="16463" spans="1:19" hidden="1" x14ac:dyDescent="0.2">
      <c r="A16463">
        <v>3630</v>
      </c>
      <c r="B16463" t="s">
        <v>19081</v>
      </c>
      <c r="C16463" t="s">
        <v>105</v>
      </c>
      <c r="D16463">
        <v>0.65</v>
      </c>
      <c r="E16463">
        <v>25</v>
      </c>
      <c r="F16463" t="s">
        <v>25740</v>
      </c>
      <c r="G16463" t="s">
        <v>31</v>
      </c>
      <c r="H16463" t="s">
        <v>23</v>
      </c>
      <c r="I16463" t="s">
        <v>118</v>
      </c>
      <c r="K16463"/>
      <c r="L16463" t="s">
        <v>25741</v>
      </c>
      <c r="M16463" t="s">
        <v>20396</v>
      </c>
      <c r="N16463">
        <v>4</v>
      </c>
      <c r="P16463" t="s">
        <v>20366</v>
      </c>
      <c r="Q16463" t="s">
        <v>25742</v>
      </c>
      <c r="S16463" t="s">
        <v>20368</v>
      </c>
    </row>
    <row r="16464" spans="1:19" hidden="1" x14ac:dyDescent="0.2">
      <c r="A16464">
        <v>3630</v>
      </c>
      <c r="B16464" t="s">
        <v>19081</v>
      </c>
      <c r="C16464" t="s">
        <v>20452</v>
      </c>
      <c r="D16464">
        <v>3.7</v>
      </c>
      <c r="E16464">
        <v>25</v>
      </c>
      <c r="F16464" t="s">
        <v>25740</v>
      </c>
      <c r="G16464" t="s">
        <v>31</v>
      </c>
      <c r="H16464" t="s">
        <v>23</v>
      </c>
      <c r="I16464" t="s">
        <v>118</v>
      </c>
      <c r="K16464"/>
      <c r="L16464" t="s">
        <v>25741</v>
      </c>
      <c r="M16464" t="s">
        <v>20396</v>
      </c>
      <c r="N16464">
        <v>4</v>
      </c>
      <c r="P16464" t="s">
        <v>20366</v>
      </c>
      <c r="Q16464" t="s">
        <v>25742</v>
      </c>
      <c r="S16464" t="s">
        <v>20368</v>
      </c>
    </row>
    <row r="16465" spans="1:19" hidden="1" x14ac:dyDescent="0.2">
      <c r="A16465">
        <v>3631</v>
      </c>
      <c r="B16465" t="s">
        <v>25743</v>
      </c>
      <c r="C16465" t="s">
        <v>105</v>
      </c>
      <c r="D16465">
        <v>1.55</v>
      </c>
      <c r="E16465">
        <v>25</v>
      </c>
      <c r="F16465" t="s">
        <v>79</v>
      </c>
      <c r="G16465" t="s">
        <v>31</v>
      </c>
      <c r="H16465" t="s">
        <v>46</v>
      </c>
      <c r="I16465" t="s">
        <v>8877</v>
      </c>
      <c r="K16465"/>
      <c r="L16465" t="s">
        <v>25744</v>
      </c>
      <c r="M16465" t="s">
        <v>20396</v>
      </c>
      <c r="N16465">
        <v>4</v>
      </c>
      <c r="P16465" t="s">
        <v>20366</v>
      </c>
      <c r="Q16465" t="s">
        <v>25745</v>
      </c>
      <c r="S16465" t="s">
        <v>20368</v>
      </c>
    </row>
    <row r="16466" spans="1:19" hidden="1" x14ac:dyDescent="0.2">
      <c r="A16466">
        <v>3631</v>
      </c>
      <c r="B16466" t="s">
        <v>25743</v>
      </c>
      <c r="C16466" t="s">
        <v>20452</v>
      </c>
      <c r="D16466">
        <v>3.55</v>
      </c>
      <c r="E16466">
        <v>25</v>
      </c>
      <c r="F16466" t="s">
        <v>25746</v>
      </c>
      <c r="G16466" t="s">
        <v>55</v>
      </c>
      <c r="H16466" t="s">
        <v>46</v>
      </c>
      <c r="I16466" t="s">
        <v>8877</v>
      </c>
      <c r="K16466"/>
      <c r="L16466" t="s">
        <v>25744</v>
      </c>
      <c r="M16466" t="s">
        <v>20396</v>
      </c>
      <c r="N16466">
        <v>4</v>
      </c>
      <c r="P16466" t="s">
        <v>20366</v>
      </c>
      <c r="Q16466" t="s">
        <v>25745</v>
      </c>
      <c r="S16466" t="s">
        <v>20368</v>
      </c>
    </row>
    <row r="16467" spans="1:19" hidden="1" x14ac:dyDescent="0.2">
      <c r="A16467">
        <v>3632</v>
      </c>
      <c r="B16467" t="s">
        <v>25747</v>
      </c>
      <c r="C16467" t="s">
        <v>25307</v>
      </c>
      <c r="D16467">
        <v>12.04</v>
      </c>
      <c r="E16467">
        <v>20</v>
      </c>
      <c r="F16467" t="s">
        <v>25748</v>
      </c>
      <c r="G16467" t="s">
        <v>55</v>
      </c>
      <c r="H16467" t="s">
        <v>23</v>
      </c>
      <c r="I16467" t="s">
        <v>25749</v>
      </c>
      <c r="K16467"/>
      <c r="L16467" t="s">
        <v>25750</v>
      </c>
      <c r="M16467" t="s">
        <v>26</v>
      </c>
      <c r="N16467">
        <v>2</v>
      </c>
      <c r="P16467" t="s">
        <v>20366</v>
      </c>
      <c r="Q16467" t="s">
        <v>25751</v>
      </c>
      <c r="S16467" t="s">
        <v>20368</v>
      </c>
    </row>
    <row r="16468" spans="1:19" hidden="1" x14ac:dyDescent="0.2">
      <c r="A16468">
        <v>3633</v>
      </c>
      <c r="B16468" t="s">
        <v>25752</v>
      </c>
      <c r="C16468" t="s">
        <v>105</v>
      </c>
      <c r="D16468">
        <v>3.49</v>
      </c>
      <c r="E16468">
        <v>20</v>
      </c>
      <c r="F16468" t="s">
        <v>1546</v>
      </c>
      <c r="G16468" t="s">
        <v>55</v>
      </c>
      <c r="H16468" t="s">
        <v>46</v>
      </c>
      <c r="I16468" t="s">
        <v>13823</v>
      </c>
      <c r="K16468"/>
      <c r="L16468" t="s">
        <v>25753</v>
      </c>
      <c r="M16468" t="s">
        <v>26</v>
      </c>
      <c r="N16468">
        <v>2</v>
      </c>
      <c r="P16468" t="s">
        <v>20366</v>
      </c>
      <c r="Q16468" t="s">
        <v>25754</v>
      </c>
      <c r="S16468" t="s">
        <v>20368</v>
      </c>
    </row>
    <row r="16469" spans="1:19" hidden="1" x14ac:dyDescent="0.2">
      <c r="A16469">
        <v>3633</v>
      </c>
      <c r="B16469" t="s">
        <v>25752</v>
      </c>
      <c r="C16469" t="s">
        <v>20452</v>
      </c>
      <c r="D16469">
        <v>9.6</v>
      </c>
      <c r="E16469">
        <v>20</v>
      </c>
      <c r="F16469" t="s">
        <v>1546</v>
      </c>
      <c r="G16469" t="s">
        <v>55</v>
      </c>
      <c r="H16469" t="s">
        <v>46</v>
      </c>
      <c r="I16469" t="s">
        <v>13823</v>
      </c>
      <c r="K16469"/>
      <c r="L16469" t="s">
        <v>25753</v>
      </c>
      <c r="M16469" t="s">
        <v>26</v>
      </c>
      <c r="N16469">
        <v>2</v>
      </c>
      <c r="P16469" t="s">
        <v>20366</v>
      </c>
      <c r="Q16469" t="s">
        <v>25754</v>
      </c>
      <c r="S16469" t="s">
        <v>20368</v>
      </c>
    </row>
    <row r="16470" spans="1:19" hidden="1" x14ac:dyDescent="0.2">
      <c r="A16470">
        <v>3634</v>
      </c>
      <c r="B16470" t="s">
        <v>25755</v>
      </c>
      <c r="C16470" t="s">
        <v>105</v>
      </c>
      <c r="D16470">
        <v>4.0199999999999996</v>
      </c>
      <c r="E16470">
        <v>20</v>
      </c>
      <c r="F16470" t="s">
        <v>1546</v>
      </c>
      <c r="G16470" t="s">
        <v>55</v>
      </c>
      <c r="H16470" t="s">
        <v>46</v>
      </c>
      <c r="I16470" t="s">
        <v>13823</v>
      </c>
      <c r="K16470"/>
      <c r="L16470" t="s">
        <v>25756</v>
      </c>
      <c r="M16470" t="s">
        <v>26</v>
      </c>
      <c r="N16470">
        <v>2</v>
      </c>
      <c r="P16470" t="s">
        <v>20366</v>
      </c>
      <c r="Q16470" t="s">
        <v>25757</v>
      </c>
      <c r="S16470" t="s">
        <v>20368</v>
      </c>
    </row>
    <row r="16471" spans="1:19" hidden="1" x14ac:dyDescent="0.2">
      <c r="A16471">
        <v>3634</v>
      </c>
      <c r="B16471" t="s">
        <v>25755</v>
      </c>
      <c r="C16471" t="s">
        <v>20452</v>
      </c>
      <c r="D16471">
        <v>9.57</v>
      </c>
      <c r="E16471">
        <v>20</v>
      </c>
      <c r="F16471" t="s">
        <v>1546</v>
      </c>
      <c r="G16471" t="s">
        <v>55</v>
      </c>
      <c r="H16471" t="s">
        <v>46</v>
      </c>
      <c r="I16471" t="s">
        <v>13823</v>
      </c>
      <c r="K16471"/>
      <c r="L16471" t="s">
        <v>25756</v>
      </c>
      <c r="M16471" t="s">
        <v>26</v>
      </c>
      <c r="N16471">
        <v>2</v>
      </c>
      <c r="P16471" t="s">
        <v>20366</v>
      </c>
      <c r="Q16471" t="s">
        <v>25757</v>
      </c>
      <c r="S16471" t="s">
        <v>20368</v>
      </c>
    </row>
    <row r="16472" spans="1:19" hidden="1" x14ac:dyDescent="0.2">
      <c r="A16472">
        <v>3635</v>
      </c>
      <c r="B16472" t="s">
        <v>25758</v>
      </c>
      <c r="C16472" t="s">
        <v>105</v>
      </c>
      <c r="D16472">
        <v>4.3600000000000003</v>
      </c>
      <c r="E16472">
        <v>20</v>
      </c>
      <c r="F16472" t="s">
        <v>1546</v>
      </c>
      <c r="H16472" t="s">
        <v>23</v>
      </c>
      <c r="I16472" t="s">
        <v>13823</v>
      </c>
      <c r="K16472"/>
      <c r="L16472" t="s">
        <v>25759</v>
      </c>
      <c r="M16472" t="s">
        <v>26</v>
      </c>
      <c r="N16472">
        <v>2</v>
      </c>
      <c r="P16472" t="s">
        <v>20366</v>
      </c>
      <c r="Q16472" t="s">
        <v>25760</v>
      </c>
      <c r="S16472" t="s">
        <v>20368</v>
      </c>
    </row>
    <row r="16473" spans="1:19" hidden="1" x14ac:dyDescent="0.2">
      <c r="A16473">
        <v>3635</v>
      </c>
      <c r="B16473" t="s">
        <v>25758</v>
      </c>
      <c r="C16473" t="s">
        <v>20452</v>
      </c>
      <c r="D16473">
        <v>9.65</v>
      </c>
      <c r="E16473">
        <v>20</v>
      </c>
      <c r="F16473" t="s">
        <v>1546</v>
      </c>
      <c r="H16473" t="s">
        <v>23</v>
      </c>
      <c r="I16473" t="s">
        <v>13823</v>
      </c>
      <c r="K16473"/>
      <c r="L16473" t="s">
        <v>25759</v>
      </c>
      <c r="M16473" t="s">
        <v>26</v>
      </c>
      <c r="N16473">
        <v>2</v>
      </c>
      <c r="P16473" t="s">
        <v>20366</v>
      </c>
      <c r="Q16473" t="s">
        <v>25760</v>
      </c>
      <c r="S16473" t="s">
        <v>20368</v>
      </c>
    </row>
    <row r="16474" spans="1:19" hidden="1" x14ac:dyDescent="0.2">
      <c r="A16474">
        <v>3636</v>
      </c>
      <c r="B16474" t="s">
        <v>25761</v>
      </c>
      <c r="C16474" t="s">
        <v>25762</v>
      </c>
      <c r="D16474">
        <v>4.16</v>
      </c>
      <c r="E16474">
        <v>25</v>
      </c>
      <c r="F16474" t="s">
        <v>25763</v>
      </c>
      <c r="G16474" t="s">
        <v>55</v>
      </c>
      <c r="H16474" t="s">
        <v>46</v>
      </c>
      <c r="I16474" t="s">
        <v>155</v>
      </c>
      <c r="K16474"/>
      <c r="L16474" t="s">
        <v>25764</v>
      </c>
      <c r="M16474" t="s">
        <v>20719</v>
      </c>
      <c r="N16474">
        <v>3</v>
      </c>
      <c r="P16474" t="s">
        <v>20366</v>
      </c>
      <c r="Q16474" t="s">
        <v>25765</v>
      </c>
      <c r="S16474" t="s">
        <v>20368</v>
      </c>
    </row>
    <row r="16475" spans="1:19" hidden="1" x14ac:dyDescent="0.2">
      <c r="A16475">
        <v>3636</v>
      </c>
      <c r="B16475" t="s">
        <v>25761</v>
      </c>
      <c r="C16475" t="s">
        <v>25762</v>
      </c>
      <c r="D16475">
        <v>4.09</v>
      </c>
      <c r="E16475" t="s">
        <v>414</v>
      </c>
      <c r="F16475" t="s">
        <v>25766</v>
      </c>
      <c r="G16475" t="s">
        <v>55</v>
      </c>
      <c r="H16475" t="s">
        <v>46</v>
      </c>
      <c r="I16475" t="s">
        <v>155</v>
      </c>
      <c r="K16475"/>
      <c r="L16475" t="s">
        <v>25764</v>
      </c>
      <c r="M16475" t="s">
        <v>20719</v>
      </c>
      <c r="N16475">
        <v>3</v>
      </c>
      <c r="P16475" t="s">
        <v>20366</v>
      </c>
      <c r="Q16475" t="s">
        <v>25765</v>
      </c>
      <c r="S16475" t="s">
        <v>20368</v>
      </c>
    </row>
    <row r="16476" spans="1:19" hidden="1" x14ac:dyDescent="0.2">
      <c r="A16476">
        <v>3636</v>
      </c>
      <c r="B16476" t="s">
        <v>25761</v>
      </c>
      <c r="C16476" t="s">
        <v>25762</v>
      </c>
      <c r="D16476">
        <v>4.05</v>
      </c>
      <c r="E16476" t="s">
        <v>414</v>
      </c>
      <c r="F16476" t="s">
        <v>25767</v>
      </c>
      <c r="G16476" t="s">
        <v>55</v>
      </c>
      <c r="H16476" t="s">
        <v>46</v>
      </c>
      <c r="I16476" t="s">
        <v>155</v>
      </c>
      <c r="K16476"/>
      <c r="L16476" t="s">
        <v>25764</v>
      </c>
      <c r="M16476" t="s">
        <v>20719</v>
      </c>
      <c r="N16476">
        <v>3</v>
      </c>
      <c r="P16476" t="s">
        <v>20366</v>
      </c>
      <c r="Q16476" t="s">
        <v>25765</v>
      </c>
      <c r="S16476" t="s">
        <v>20368</v>
      </c>
    </row>
    <row r="16477" spans="1:19" hidden="1" x14ac:dyDescent="0.2">
      <c r="A16477">
        <v>3636</v>
      </c>
      <c r="B16477" t="s">
        <v>25761</v>
      </c>
      <c r="C16477" t="s">
        <v>25762</v>
      </c>
      <c r="D16477">
        <v>4.01</v>
      </c>
      <c r="E16477" t="s">
        <v>414</v>
      </c>
      <c r="F16477" t="s">
        <v>25768</v>
      </c>
      <c r="G16477" t="s">
        <v>55</v>
      </c>
      <c r="H16477" t="s">
        <v>46</v>
      </c>
      <c r="I16477" t="s">
        <v>155</v>
      </c>
      <c r="K16477"/>
      <c r="L16477" t="s">
        <v>25764</v>
      </c>
      <c r="M16477" t="s">
        <v>20719</v>
      </c>
      <c r="N16477">
        <v>3</v>
      </c>
      <c r="P16477" t="s">
        <v>20366</v>
      </c>
      <c r="Q16477" t="s">
        <v>25765</v>
      </c>
      <c r="S16477" t="s">
        <v>20368</v>
      </c>
    </row>
    <row r="16478" spans="1:19" hidden="1" x14ac:dyDescent="0.2">
      <c r="A16478">
        <v>3636</v>
      </c>
      <c r="B16478" t="s">
        <v>25761</v>
      </c>
      <c r="C16478" t="s">
        <v>25762</v>
      </c>
      <c r="D16478">
        <v>3.95</v>
      </c>
      <c r="E16478" t="s">
        <v>414</v>
      </c>
      <c r="F16478" t="s">
        <v>25769</v>
      </c>
      <c r="G16478" t="s">
        <v>55</v>
      </c>
      <c r="H16478" t="s">
        <v>46</v>
      </c>
      <c r="I16478" t="s">
        <v>155</v>
      </c>
      <c r="K16478"/>
      <c r="L16478" t="s">
        <v>25764</v>
      </c>
      <c r="M16478" t="s">
        <v>20719</v>
      </c>
      <c r="N16478">
        <v>3</v>
      </c>
      <c r="P16478" t="s">
        <v>20366</v>
      </c>
      <c r="Q16478" t="s">
        <v>25765</v>
      </c>
      <c r="S16478" t="s">
        <v>20368</v>
      </c>
    </row>
    <row r="16479" spans="1:19" hidden="1" x14ac:dyDescent="0.2">
      <c r="A16479">
        <v>3636</v>
      </c>
      <c r="B16479" t="s">
        <v>25761</v>
      </c>
      <c r="C16479" t="s">
        <v>25762</v>
      </c>
      <c r="D16479">
        <v>4.24</v>
      </c>
      <c r="E16479" t="s">
        <v>414</v>
      </c>
      <c r="F16479" t="s">
        <v>25770</v>
      </c>
      <c r="G16479" t="s">
        <v>55</v>
      </c>
      <c r="H16479" t="s">
        <v>46</v>
      </c>
      <c r="I16479" t="s">
        <v>155</v>
      </c>
      <c r="K16479"/>
      <c r="L16479" t="s">
        <v>25764</v>
      </c>
      <c r="M16479" t="s">
        <v>20719</v>
      </c>
      <c r="N16479">
        <v>3</v>
      </c>
      <c r="P16479" t="s">
        <v>20366</v>
      </c>
      <c r="Q16479" t="s">
        <v>25765</v>
      </c>
      <c r="S16479" t="s">
        <v>20368</v>
      </c>
    </row>
    <row r="16480" spans="1:19" hidden="1" x14ac:dyDescent="0.2">
      <c r="A16480">
        <v>3637</v>
      </c>
      <c r="B16480" t="s">
        <v>25771</v>
      </c>
      <c r="C16480" t="s">
        <v>25762</v>
      </c>
      <c r="D16480">
        <v>4.2</v>
      </c>
      <c r="E16480">
        <v>25</v>
      </c>
      <c r="F16480" t="s">
        <v>25763</v>
      </c>
      <c r="G16480" t="s">
        <v>55</v>
      </c>
      <c r="H16480" t="s">
        <v>46</v>
      </c>
      <c r="I16480" t="s">
        <v>155</v>
      </c>
      <c r="K16480"/>
      <c r="L16480" t="s">
        <v>25772</v>
      </c>
      <c r="M16480" t="s">
        <v>26</v>
      </c>
      <c r="N16480">
        <v>2</v>
      </c>
      <c r="P16480" t="s">
        <v>20366</v>
      </c>
      <c r="Q16480" t="s">
        <v>25773</v>
      </c>
      <c r="S16480" t="s">
        <v>20368</v>
      </c>
    </row>
    <row r="16481" spans="1:19" hidden="1" x14ac:dyDescent="0.2">
      <c r="A16481">
        <v>3637</v>
      </c>
      <c r="B16481" t="s">
        <v>25771</v>
      </c>
      <c r="C16481" t="s">
        <v>25762</v>
      </c>
      <c r="D16481">
        <v>4.1399999999999997</v>
      </c>
      <c r="E16481" t="s">
        <v>414</v>
      </c>
      <c r="F16481" t="s">
        <v>25774</v>
      </c>
      <c r="G16481" t="s">
        <v>55</v>
      </c>
      <c r="H16481" t="s">
        <v>46</v>
      </c>
      <c r="I16481" t="s">
        <v>155</v>
      </c>
      <c r="K16481"/>
      <c r="L16481" t="s">
        <v>25772</v>
      </c>
      <c r="M16481" t="s">
        <v>26</v>
      </c>
      <c r="N16481">
        <v>2</v>
      </c>
      <c r="P16481" t="s">
        <v>20366</v>
      </c>
      <c r="Q16481" t="s">
        <v>25773</v>
      </c>
      <c r="S16481" t="s">
        <v>20368</v>
      </c>
    </row>
    <row r="16482" spans="1:19" hidden="1" x14ac:dyDescent="0.2">
      <c r="A16482">
        <v>3637</v>
      </c>
      <c r="B16482" t="s">
        <v>25771</v>
      </c>
      <c r="C16482" t="s">
        <v>25762</v>
      </c>
      <c r="D16482">
        <v>4.1100000000000003</v>
      </c>
      <c r="E16482" t="s">
        <v>414</v>
      </c>
      <c r="F16482" t="s">
        <v>25766</v>
      </c>
      <c r="G16482" t="s">
        <v>55</v>
      </c>
      <c r="H16482" t="s">
        <v>46</v>
      </c>
      <c r="I16482" t="s">
        <v>155</v>
      </c>
      <c r="K16482"/>
      <c r="L16482" t="s">
        <v>25772</v>
      </c>
      <c r="M16482" t="s">
        <v>26</v>
      </c>
      <c r="N16482">
        <v>2</v>
      </c>
      <c r="P16482" t="s">
        <v>20366</v>
      </c>
      <c r="Q16482" t="s">
        <v>25773</v>
      </c>
      <c r="S16482" t="s">
        <v>20368</v>
      </c>
    </row>
    <row r="16483" spans="1:19" hidden="1" x14ac:dyDescent="0.2">
      <c r="A16483">
        <v>3637</v>
      </c>
      <c r="B16483" t="s">
        <v>25771</v>
      </c>
      <c r="C16483" t="s">
        <v>25762</v>
      </c>
      <c r="D16483">
        <v>4.0599999999999996</v>
      </c>
      <c r="E16483" t="s">
        <v>414</v>
      </c>
      <c r="F16483" t="s">
        <v>25767</v>
      </c>
      <c r="G16483" t="s">
        <v>55</v>
      </c>
      <c r="H16483" t="s">
        <v>46</v>
      </c>
      <c r="I16483" t="s">
        <v>155</v>
      </c>
      <c r="K16483"/>
      <c r="L16483" t="s">
        <v>25772</v>
      </c>
      <c r="M16483" t="s">
        <v>26</v>
      </c>
      <c r="N16483">
        <v>2</v>
      </c>
      <c r="P16483" t="s">
        <v>20366</v>
      </c>
      <c r="Q16483" t="s">
        <v>25773</v>
      </c>
      <c r="S16483" t="s">
        <v>20368</v>
      </c>
    </row>
    <row r="16484" spans="1:19" hidden="1" x14ac:dyDescent="0.2">
      <c r="A16484">
        <v>3637</v>
      </c>
      <c r="B16484" t="s">
        <v>25771</v>
      </c>
      <c r="C16484" t="s">
        <v>25762</v>
      </c>
      <c r="D16484">
        <v>4</v>
      </c>
      <c r="E16484" t="s">
        <v>414</v>
      </c>
      <c r="F16484" t="s">
        <v>25768</v>
      </c>
      <c r="G16484" t="s">
        <v>55</v>
      </c>
      <c r="H16484" t="s">
        <v>46</v>
      </c>
      <c r="I16484" t="s">
        <v>155</v>
      </c>
      <c r="K16484"/>
      <c r="L16484" t="s">
        <v>25772</v>
      </c>
      <c r="M16484" t="s">
        <v>26</v>
      </c>
      <c r="N16484">
        <v>2</v>
      </c>
      <c r="P16484" t="s">
        <v>20366</v>
      </c>
      <c r="Q16484" t="s">
        <v>25773</v>
      </c>
      <c r="S16484" t="s">
        <v>20368</v>
      </c>
    </row>
    <row r="16485" spans="1:19" hidden="1" x14ac:dyDescent="0.2">
      <c r="A16485">
        <v>3637</v>
      </c>
      <c r="B16485" t="s">
        <v>25771</v>
      </c>
      <c r="C16485" t="s">
        <v>25762</v>
      </c>
      <c r="D16485">
        <v>3.86</v>
      </c>
      <c r="E16485" t="s">
        <v>414</v>
      </c>
      <c r="F16485" t="s">
        <v>25769</v>
      </c>
      <c r="G16485" t="s">
        <v>55</v>
      </c>
      <c r="H16485" t="s">
        <v>46</v>
      </c>
      <c r="I16485" t="s">
        <v>155</v>
      </c>
      <c r="K16485"/>
      <c r="L16485" t="s">
        <v>25772</v>
      </c>
      <c r="M16485" t="s">
        <v>26</v>
      </c>
      <c r="N16485">
        <v>2</v>
      </c>
      <c r="P16485" t="s">
        <v>20366</v>
      </c>
      <c r="Q16485" t="s">
        <v>25773</v>
      </c>
      <c r="S16485" t="s">
        <v>20368</v>
      </c>
    </row>
    <row r="16486" spans="1:19" hidden="1" x14ac:dyDescent="0.2">
      <c r="A16486">
        <v>3637</v>
      </c>
      <c r="B16486" t="s">
        <v>25771</v>
      </c>
      <c r="C16486" t="s">
        <v>25762</v>
      </c>
      <c r="D16486">
        <v>4.2699999999999996</v>
      </c>
      <c r="E16486" t="s">
        <v>414</v>
      </c>
      <c r="F16486" t="s">
        <v>10899</v>
      </c>
      <c r="G16486" t="s">
        <v>55</v>
      </c>
      <c r="H16486" t="s">
        <v>46</v>
      </c>
      <c r="I16486" t="s">
        <v>155</v>
      </c>
      <c r="K16486"/>
      <c r="L16486" t="s">
        <v>25772</v>
      </c>
      <c r="M16486" t="s">
        <v>26</v>
      </c>
      <c r="N16486">
        <v>2</v>
      </c>
      <c r="P16486" t="s">
        <v>20366</v>
      </c>
      <c r="Q16486" t="s">
        <v>25773</v>
      </c>
      <c r="S16486" t="s">
        <v>20368</v>
      </c>
    </row>
    <row r="16487" spans="1:19" hidden="1" x14ac:dyDescent="0.2">
      <c r="A16487">
        <v>3638</v>
      </c>
      <c r="B16487" t="s">
        <v>25775</v>
      </c>
      <c r="C16487" t="s">
        <v>105</v>
      </c>
      <c r="D16487">
        <v>4.7</v>
      </c>
      <c r="E16487">
        <v>25</v>
      </c>
      <c r="F16487" t="s">
        <v>25746</v>
      </c>
      <c r="G16487" t="s">
        <v>23125</v>
      </c>
      <c r="H16487" t="s">
        <v>46</v>
      </c>
      <c r="I16487" t="s">
        <v>2404</v>
      </c>
      <c r="K16487"/>
      <c r="L16487" t="s">
        <v>25776</v>
      </c>
      <c r="M16487" t="s">
        <v>20396</v>
      </c>
      <c r="N16487">
        <v>4</v>
      </c>
      <c r="P16487" t="s">
        <v>20366</v>
      </c>
      <c r="Q16487" t="s">
        <v>25777</v>
      </c>
      <c r="S16487" t="s">
        <v>20368</v>
      </c>
    </row>
    <row r="16488" spans="1:19" x14ac:dyDescent="0.2">
      <c r="A16488">
        <v>3639</v>
      </c>
      <c r="B16488" t="s">
        <v>25778</v>
      </c>
      <c r="C16488" t="s">
        <v>105</v>
      </c>
      <c r="D16488">
        <v>4.2309999999999999</v>
      </c>
      <c r="E16488">
        <v>25</v>
      </c>
      <c r="F16488" t="s">
        <v>21685</v>
      </c>
      <c r="G16488" t="s">
        <v>23125</v>
      </c>
      <c r="H16488" t="s">
        <v>36</v>
      </c>
      <c r="I16488" t="s">
        <v>2404</v>
      </c>
      <c r="L16488" t="s">
        <v>25779</v>
      </c>
      <c r="M16488" t="s">
        <v>20396</v>
      </c>
      <c r="N16488">
        <v>4</v>
      </c>
      <c r="P16488" t="s">
        <v>20366</v>
      </c>
      <c r="Q16488" t="s">
        <v>25780</v>
      </c>
      <c r="S16488" t="s">
        <v>20368</v>
      </c>
    </row>
    <row r="16489" spans="1:19" hidden="1" x14ac:dyDescent="0.2">
      <c r="A16489">
        <v>3640</v>
      </c>
      <c r="B16489" t="s">
        <v>25781</v>
      </c>
      <c r="C16489" t="s">
        <v>20783</v>
      </c>
      <c r="D16489">
        <v>10.28</v>
      </c>
      <c r="E16489">
        <v>25</v>
      </c>
      <c r="F16489" t="s">
        <v>23832</v>
      </c>
      <c r="G16489" t="s">
        <v>55</v>
      </c>
      <c r="H16489" t="s">
        <v>23</v>
      </c>
      <c r="I16489" t="s">
        <v>20780</v>
      </c>
      <c r="K16489"/>
      <c r="L16489" t="s">
        <v>25782</v>
      </c>
      <c r="M16489" t="s">
        <v>26</v>
      </c>
      <c r="N16489">
        <v>2</v>
      </c>
      <c r="P16489" t="s">
        <v>20366</v>
      </c>
      <c r="Q16489" t="s">
        <v>25783</v>
      </c>
      <c r="S16489" t="s">
        <v>20368</v>
      </c>
    </row>
    <row r="16490" spans="1:19" hidden="1" x14ac:dyDescent="0.2">
      <c r="A16490">
        <v>3641</v>
      </c>
      <c r="B16490" t="s">
        <v>25784</v>
      </c>
      <c r="C16490" t="s">
        <v>20452</v>
      </c>
      <c r="D16490">
        <v>3.65</v>
      </c>
      <c r="E16490">
        <v>25</v>
      </c>
      <c r="G16490" t="s">
        <v>31</v>
      </c>
      <c r="H16490" t="s">
        <v>23</v>
      </c>
      <c r="I16490" t="s">
        <v>14686</v>
      </c>
      <c r="K16490"/>
      <c r="L16490" t="s">
        <v>25785</v>
      </c>
      <c r="M16490" t="s">
        <v>20396</v>
      </c>
      <c r="N16490">
        <v>4</v>
      </c>
      <c r="P16490" t="s">
        <v>20366</v>
      </c>
      <c r="Q16490" t="s">
        <v>25786</v>
      </c>
      <c r="S16490" t="s">
        <v>20368</v>
      </c>
    </row>
    <row r="16491" spans="1:19" hidden="1" x14ac:dyDescent="0.2">
      <c r="A16491">
        <v>3641</v>
      </c>
      <c r="B16491" t="s">
        <v>25784</v>
      </c>
      <c r="C16491" t="s">
        <v>20471</v>
      </c>
      <c r="D16491">
        <v>4.12</v>
      </c>
      <c r="E16491">
        <v>25</v>
      </c>
      <c r="G16491" t="s">
        <v>31</v>
      </c>
      <c r="H16491" t="s">
        <v>23</v>
      </c>
      <c r="I16491" t="s">
        <v>14686</v>
      </c>
      <c r="K16491"/>
      <c r="L16491" t="s">
        <v>25785</v>
      </c>
      <c r="M16491" t="s">
        <v>20396</v>
      </c>
      <c r="N16491">
        <v>4</v>
      </c>
      <c r="P16491" t="s">
        <v>20366</v>
      </c>
      <c r="Q16491" t="s">
        <v>25786</v>
      </c>
      <c r="S16491" t="s">
        <v>20368</v>
      </c>
    </row>
    <row r="16492" spans="1:19" hidden="1" x14ac:dyDescent="0.2">
      <c r="A16492">
        <v>3642</v>
      </c>
      <c r="B16492" t="s">
        <v>25787</v>
      </c>
      <c r="C16492" t="s">
        <v>20452</v>
      </c>
      <c r="D16492">
        <v>4.68</v>
      </c>
      <c r="E16492">
        <v>25</v>
      </c>
      <c r="F16492" t="s">
        <v>25421</v>
      </c>
      <c r="G16492" t="s">
        <v>31</v>
      </c>
      <c r="H16492" t="s">
        <v>46</v>
      </c>
      <c r="I16492" t="s">
        <v>25788</v>
      </c>
      <c r="K16492"/>
      <c r="L16492" t="s">
        <v>25789</v>
      </c>
      <c r="M16492" t="s">
        <v>26</v>
      </c>
      <c r="N16492">
        <v>2</v>
      </c>
      <c r="O16492" t="s">
        <v>25790</v>
      </c>
      <c r="P16492" t="s">
        <v>20366</v>
      </c>
      <c r="Q16492" t="s">
        <v>25791</v>
      </c>
      <c r="S16492" t="s">
        <v>20368</v>
      </c>
    </row>
    <row r="16493" spans="1:19" hidden="1" x14ac:dyDescent="0.2">
      <c r="A16493">
        <v>3642</v>
      </c>
      <c r="B16493" t="s">
        <v>25787</v>
      </c>
      <c r="C16493" t="s">
        <v>20452</v>
      </c>
      <c r="D16493">
        <v>4.92</v>
      </c>
      <c r="E16493">
        <v>25</v>
      </c>
      <c r="F16493" t="s">
        <v>5425</v>
      </c>
      <c r="G16493" t="s">
        <v>31</v>
      </c>
      <c r="I16493" t="s">
        <v>3794</v>
      </c>
      <c r="K16493"/>
      <c r="L16493" t="s">
        <v>25789</v>
      </c>
      <c r="M16493" t="s">
        <v>26</v>
      </c>
      <c r="N16493">
        <v>2</v>
      </c>
      <c r="O16493" t="s">
        <v>25790</v>
      </c>
      <c r="P16493" t="s">
        <v>20366</v>
      </c>
      <c r="Q16493" t="s">
        <v>25791</v>
      </c>
      <c r="S16493" t="s">
        <v>20368</v>
      </c>
    </row>
    <row r="16494" spans="1:19" hidden="1" x14ac:dyDescent="0.2">
      <c r="A16494">
        <v>3643</v>
      </c>
      <c r="B16494" t="s">
        <v>25792</v>
      </c>
      <c r="C16494" t="s">
        <v>20452</v>
      </c>
      <c r="D16494">
        <v>2.48</v>
      </c>
      <c r="E16494">
        <v>20</v>
      </c>
      <c r="F16494" t="s">
        <v>23143</v>
      </c>
      <c r="G16494" t="s">
        <v>55</v>
      </c>
      <c r="H16494" t="s">
        <v>46</v>
      </c>
      <c r="I16494" t="s">
        <v>635</v>
      </c>
      <c r="K16494" t="e">
        <f>- Other values in A11  B20  R2 and T22</f>
        <v>#NAME?</v>
      </c>
      <c r="L16494" t="s">
        <v>25793</v>
      </c>
      <c r="M16494" t="s">
        <v>20365</v>
      </c>
      <c r="N16494">
        <v>8</v>
      </c>
      <c r="O16494" t="s">
        <v>25794</v>
      </c>
      <c r="P16494" t="s">
        <v>20366</v>
      </c>
      <c r="Q16494" t="s">
        <v>25795</v>
      </c>
      <c r="S16494" t="s">
        <v>20368</v>
      </c>
    </row>
    <row r="16495" spans="1:19" hidden="1" x14ac:dyDescent="0.2">
      <c r="A16495">
        <v>3643</v>
      </c>
      <c r="B16495" t="s">
        <v>25792</v>
      </c>
      <c r="C16495" t="s">
        <v>20441</v>
      </c>
      <c r="D16495">
        <v>11.97</v>
      </c>
      <c r="E16495">
        <v>20</v>
      </c>
      <c r="F16495" t="s">
        <v>23143</v>
      </c>
      <c r="G16495" t="s">
        <v>55</v>
      </c>
      <c r="H16495" t="s">
        <v>46</v>
      </c>
      <c r="I16495" t="s">
        <v>635</v>
      </c>
      <c r="K16495" t="e">
        <f>- Other values in A11  B20  R2 and T22</f>
        <v>#NAME?</v>
      </c>
      <c r="L16495" t="s">
        <v>25793</v>
      </c>
      <c r="M16495" t="s">
        <v>20365</v>
      </c>
      <c r="N16495">
        <v>8</v>
      </c>
      <c r="O16495" t="s">
        <v>25794</v>
      </c>
      <c r="P16495" t="s">
        <v>20366</v>
      </c>
      <c r="Q16495" t="s">
        <v>25795</v>
      </c>
      <c r="S16495" t="s">
        <v>20368</v>
      </c>
    </row>
    <row r="16496" spans="1:19" hidden="1" x14ac:dyDescent="0.2">
      <c r="A16496">
        <v>3643</v>
      </c>
      <c r="B16496" t="s">
        <v>25792</v>
      </c>
      <c r="C16496" t="s">
        <v>20452</v>
      </c>
      <c r="D16496">
        <v>2.62</v>
      </c>
      <c r="E16496">
        <v>20</v>
      </c>
      <c r="F16496" t="s">
        <v>23144</v>
      </c>
      <c r="G16496" t="s">
        <v>55</v>
      </c>
      <c r="H16496" t="s">
        <v>46</v>
      </c>
      <c r="I16496" t="s">
        <v>7264</v>
      </c>
      <c r="K16496" t="e">
        <f>- Other values in A11  B20  R2 and T22</f>
        <v>#NAME?</v>
      </c>
      <c r="L16496" t="s">
        <v>25793</v>
      </c>
      <c r="M16496" t="s">
        <v>20365</v>
      </c>
      <c r="N16496">
        <v>8</v>
      </c>
      <c r="O16496" t="s">
        <v>25794</v>
      </c>
      <c r="P16496" t="s">
        <v>20366</v>
      </c>
      <c r="Q16496" t="s">
        <v>25795</v>
      </c>
      <c r="S16496" t="s">
        <v>20368</v>
      </c>
    </row>
    <row r="16497" spans="1:19" hidden="1" x14ac:dyDescent="0.2">
      <c r="A16497">
        <v>3643</v>
      </c>
      <c r="B16497" t="s">
        <v>25792</v>
      </c>
      <c r="C16497" t="s">
        <v>20441</v>
      </c>
      <c r="D16497">
        <v>11.95</v>
      </c>
      <c r="E16497" t="s">
        <v>383</v>
      </c>
      <c r="F16497" t="s">
        <v>23144</v>
      </c>
      <c r="G16497" t="s">
        <v>31</v>
      </c>
      <c r="H16497" t="s">
        <v>46</v>
      </c>
      <c r="I16497" t="s">
        <v>7264</v>
      </c>
      <c r="K16497" t="e">
        <f>- Other values in A11  B20  R2 and T22</f>
        <v>#NAME?</v>
      </c>
      <c r="L16497" t="s">
        <v>25793</v>
      </c>
      <c r="M16497" t="s">
        <v>20365</v>
      </c>
      <c r="N16497">
        <v>8</v>
      </c>
      <c r="O16497" t="s">
        <v>25794</v>
      </c>
      <c r="P16497" t="s">
        <v>20366</v>
      </c>
      <c r="Q16497" t="s">
        <v>25795</v>
      </c>
      <c r="S16497" t="s">
        <v>20368</v>
      </c>
    </row>
    <row r="16498" spans="1:19" hidden="1" x14ac:dyDescent="0.2">
      <c r="A16498">
        <v>3643</v>
      </c>
      <c r="B16498" t="s">
        <v>25792</v>
      </c>
      <c r="C16498" t="s">
        <v>20452</v>
      </c>
      <c r="D16498">
        <v>2.5</v>
      </c>
      <c r="E16498">
        <v>25</v>
      </c>
      <c r="F16498" t="s">
        <v>10896</v>
      </c>
      <c r="G16498" t="s">
        <v>55</v>
      </c>
      <c r="H16498" t="s">
        <v>46</v>
      </c>
      <c r="I16498" t="s">
        <v>9710</v>
      </c>
      <c r="K16498" t="e">
        <f>- Other values in A11  B20  R2 and T22</f>
        <v>#NAME?</v>
      </c>
      <c r="L16498" t="s">
        <v>25793</v>
      </c>
      <c r="M16498" t="s">
        <v>20365</v>
      </c>
      <c r="N16498">
        <v>8</v>
      </c>
      <c r="O16498" t="s">
        <v>25794</v>
      </c>
      <c r="P16498" t="s">
        <v>20366</v>
      </c>
      <c r="Q16498" t="s">
        <v>25795</v>
      </c>
      <c r="S16498" t="s">
        <v>20368</v>
      </c>
    </row>
    <row r="16499" spans="1:19" hidden="1" x14ac:dyDescent="0.2">
      <c r="A16499">
        <v>3643</v>
      </c>
      <c r="B16499" t="s">
        <v>25792</v>
      </c>
      <c r="C16499" t="s">
        <v>20441</v>
      </c>
      <c r="D16499">
        <v>11.7</v>
      </c>
      <c r="E16499" t="s">
        <v>414</v>
      </c>
      <c r="F16499" t="s">
        <v>10896</v>
      </c>
      <c r="G16499" t="s">
        <v>55</v>
      </c>
      <c r="H16499" t="s">
        <v>23</v>
      </c>
      <c r="I16499" t="s">
        <v>9710</v>
      </c>
      <c r="K16499" t="e">
        <f>- Other values in A11  B20  R2 and T22</f>
        <v>#NAME?</v>
      </c>
      <c r="L16499" t="s">
        <v>25793</v>
      </c>
      <c r="M16499" t="s">
        <v>20365</v>
      </c>
      <c r="N16499">
        <v>8</v>
      </c>
      <c r="O16499" t="s">
        <v>25794</v>
      </c>
      <c r="P16499" t="s">
        <v>20366</v>
      </c>
      <c r="Q16499" t="s">
        <v>25795</v>
      </c>
      <c r="S16499" t="s">
        <v>20368</v>
      </c>
    </row>
    <row r="16500" spans="1:19" hidden="1" x14ac:dyDescent="0.2">
      <c r="A16500">
        <v>3643</v>
      </c>
      <c r="B16500" t="s">
        <v>25792</v>
      </c>
      <c r="C16500" t="s">
        <v>20452</v>
      </c>
      <c r="D16500">
        <v>2.67</v>
      </c>
      <c r="E16500">
        <v>25</v>
      </c>
      <c r="F16500" t="s">
        <v>10896</v>
      </c>
      <c r="G16500" t="s">
        <v>55</v>
      </c>
      <c r="H16500" t="s">
        <v>46</v>
      </c>
      <c r="I16500" t="s">
        <v>24911</v>
      </c>
      <c r="K16500" t="e">
        <f>- Other values in A11  B20  R2 and T22</f>
        <v>#NAME?</v>
      </c>
      <c r="L16500" t="s">
        <v>25793</v>
      </c>
      <c r="M16500" t="s">
        <v>20365</v>
      </c>
      <c r="N16500">
        <v>8</v>
      </c>
      <c r="O16500" t="s">
        <v>25794</v>
      </c>
      <c r="P16500" t="s">
        <v>20366</v>
      </c>
      <c r="Q16500" t="s">
        <v>25795</v>
      </c>
      <c r="S16500" t="s">
        <v>20368</v>
      </c>
    </row>
    <row r="16501" spans="1:19" hidden="1" x14ac:dyDescent="0.2">
      <c r="A16501">
        <v>3643</v>
      </c>
      <c r="B16501" t="s">
        <v>25792</v>
      </c>
      <c r="C16501" t="s">
        <v>20441</v>
      </c>
      <c r="D16501">
        <v>11.67</v>
      </c>
      <c r="E16501">
        <v>25</v>
      </c>
      <c r="F16501" t="s">
        <v>10896</v>
      </c>
      <c r="G16501" t="s">
        <v>55</v>
      </c>
      <c r="H16501" t="s">
        <v>46</v>
      </c>
      <c r="I16501" t="s">
        <v>24911</v>
      </c>
      <c r="K16501" t="e">
        <f>- Other values in A11  B20  R2 and T22</f>
        <v>#NAME?</v>
      </c>
      <c r="L16501" t="s">
        <v>25793</v>
      </c>
      <c r="M16501" t="s">
        <v>20365</v>
      </c>
      <c r="N16501">
        <v>8</v>
      </c>
      <c r="O16501" t="s">
        <v>25794</v>
      </c>
      <c r="P16501" t="s">
        <v>20366</v>
      </c>
      <c r="Q16501" t="s">
        <v>25795</v>
      </c>
      <c r="S16501" t="s">
        <v>20368</v>
      </c>
    </row>
    <row r="16502" spans="1:19" hidden="1" x14ac:dyDescent="0.2">
      <c r="A16502">
        <v>3643</v>
      </c>
      <c r="B16502" t="s">
        <v>25792</v>
      </c>
      <c r="C16502" t="s">
        <v>20452</v>
      </c>
      <c r="D16502">
        <v>2.36</v>
      </c>
      <c r="E16502">
        <v>34.9</v>
      </c>
      <c r="F16502" t="s">
        <v>25796</v>
      </c>
      <c r="G16502" t="s">
        <v>55</v>
      </c>
      <c r="H16502" t="s">
        <v>46</v>
      </c>
      <c r="I16502" t="s">
        <v>24911</v>
      </c>
      <c r="K16502" t="e">
        <f>- Other values in A11  B20  R2 and T22</f>
        <v>#NAME?</v>
      </c>
      <c r="L16502" t="s">
        <v>25793</v>
      </c>
      <c r="M16502" t="s">
        <v>20365</v>
      </c>
      <c r="N16502">
        <v>8</v>
      </c>
      <c r="O16502" t="s">
        <v>25794</v>
      </c>
      <c r="P16502" t="s">
        <v>20366</v>
      </c>
      <c r="Q16502" t="s">
        <v>25795</v>
      </c>
      <c r="S16502" t="s">
        <v>20368</v>
      </c>
    </row>
    <row r="16503" spans="1:19" hidden="1" x14ac:dyDescent="0.2">
      <c r="A16503">
        <v>3643</v>
      </c>
      <c r="B16503" t="s">
        <v>25792</v>
      </c>
      <c r="C16503" t="s">
        <v>20441</v>
      </c>
      <c r="D16503">
        <v>11.59</v>
      </c>
      <c r="E16503">
        <v>34.9</v>
      </c>
      <c r="F16503" t="s">
        <v>25796</v>
      </c>
      <c r="G16503" t="s">
        <v>55</v>
      </c>
      <c r="H16503" t="s">
        <v>46</v>
      </c>
      <c r="I16503" t="s">
        <v>24911</v>
      </c>
      <c r="K16503" t="e">
        <f>- Other values in A11  B20  R2 and T22</f>
        <v>#NAME?</v>
      </c>
      <c r="L16503" t="s">
        <v>25793</v>
      </c>
      <c r="M16503" t="s">
        <v>20365</v>
      </c>
      <c r="N16503">
        <v>8</v>
      </c>
      <c r="O16503" t="s">
        <v>25794</v>
      </c>
      <c r="P16503" t="s">
        <v>20366</v>
      </c>
      <c r="Q16503" t="s">
        <v>25795</v>
      </c>
      <c r="S16503" t="s">
        <v>20368</v>
      </c>
    </row>
    <row r="16504" spans="1:19" hidden="1" x14ac:dyDescent="0.2">
      <c r="A16504">
        <v>3643</v>
      </c>
      <c r="B16504" t="s">
        <v>25792</v>
      </c>
      <c r="C16504" t="s">
        <v>20452</v>
      </c>
      <c r="D16504">
        <v>2.2999999999999998</v>
      </c>
      <c r="E16504">
        <v>25</v>
      </c>
      <c r="F16504" t="s">
        <v>20547</v>
      </c>
      <c r="G16504" t="s">
        <v>55</v>
      </c>
      <c r="H16504" t="s">
        <v>46</v>
      </c>
      <c r="I16504" t="s">
        <v>18975</v>
      </c>
      <c r="K16504" t="e">
        <f>- Other values in A11  B20  R2 and T22</f>
        <v>#NAME?</v>
      </c>
      <c r="L16504" t="s">
        <v>25793</v>
      </c>
      <c r="M16504" t="s">
        <v>20365</v>
      </c>
      <c r="N16504">
        <v>8</v>
      </c>
      <c r="O16504" t="s">
        <v>25794</v>
      </c>
      <c r="P16504" t="s">
        <v>20366</v>
      </c>
      <c r="Q16504" t="s">
        <v>25795</v>
      </c>
      <c r="S16504" t="s">
        <v>20368</v>
      </c>
    </row>
    <row r="16505" spans="1:19" hidden="1" x14ac:dyDescent="0.2">
      <c r="A16505">
        <v>3643</v>
      </c>
      <c r="B16505" t="s">
        <v>25792</v>
      </c>
      <c r="C16505" t="s">
        <v>20441</v>
      </c>
      <c r="D16505">
        <v>11.41</v>
      </c>
      <c r="E16505">
        <v>25</v>
      </c>
      <c r="F16505" t="s">
        <v>20547</v>
      </c>
      <c r="G16505" t="s">
        <v>55</v>
      </c>
      <c r="H16505" t="s">
        <v>46</v>
      </c>
      <c r="I16505" t="s">
        <v>18975</v>
      </c>
      <c r="K16505" t="e">
        <f>- Other values in A11  B20  R2 and T22</f>
        <v>#NAME?</v>
      </c>
      <c r="L16505" t="s">
        <v>25793</v>
      </c>
      <c r="M16505" t="s">
        <v>20365</v>
      </c>
      <c r="N16505">
        <v>8</v>
      </c>
      <c r="O16505" t="s">
        <v>25794</v>
      </c>
      <c r="P16505" t="s">
        <v>20366</v>
      </c>
      <c r="Q16505" t="s">
        <v>25795</v>
      </c>
      <c r="S16505" t="s">
        <v>20368</v>
      </c>
    </row>
    <row r="16506" spans="1:19" hidden="1" x14ac:dyDescent="0.2">
      <c r="A16506">
        <v>3643</v>
      </c>
      <c r="B16506" t="s">
        <v>25792</v>
      </c>
      <c r="C16506" t="s">
        <v>20452</v>
      </c>
      <c r="D16506">
        <v>2.2999999999999998</v>
      </c>
      <c r="E16506">
        <v>25</v>
      </c>
      <c r="F16506" t="s">
        <v>25797</v>
      </c>
      <c r="G16506" t="s">
        <v>55</v>
      </c>
      <c r="H16506" t="s">
        <v>46</v>
      </c>
      <c r="I16506" t="s">
        <v>3659</v>
      </c>
      <c r="K16506" t="e">
        <f>- Other values in A11  B20  R2 and T22</f>
        <v>#NAME?</v>
      </c>
      <c r="L16506" t="s">
        <v>25793</v>
      </c>
      <c r="M16506" t="s">
        <v>20365</v>
      </c>
      <c r="N16506">
        <v>8</v>
      </c>
      <c r="O16506" t="s">
        <v>25794</v>
      </c>
      <c r="P16506" t="s">
        <v>20366</v>
      </c>
      <c r="Q16506" t="s">
        <v>25795</v>
      </c>
      <c r="S16506" t="s">
        <v>20368</v>
      </c>
    </row>
    <row r="16507" spans="1:19" hidden="1" x14ac:dyDescent="0.2">
      <c r="A16507">
        <v>3643</v>
      </c>
      <c r="B16507" t="s">
        <v>25792</v>
      </c>
      <c r="C16507" t="s">
        <v>20441</v>
      </c>
      <c r="D16507">
        <v>11.47</v>
      </c>
      <c r="E16507">
        <v>25</v>
      </c>
      <c r="F16507" t="s">
        <v>25797</v>
      </c>
      <c r="G16507" t="s">
        <v>55</v>
      </c>
      <c r="H16507" t="s">
        <v>46</v>
      </c>
      <c r="I16507" t="s">
        <v>3659</v>
      </c>
      <c r="K16507" t="e">
        <f>- Other values in A11  B20  R2 and T22</f>
        <v>#NAME?</v>
      </c>
      <c r="L16507" t="s">
        <v>25793</v>
      </c>
      <c r="M16507" t="s">
        <v>20365</v>
      </c>
      <c r="N16507">
        <v>8</v>
      </c>
      <c r="O16507" t="s">
        <v>25794</v>
      </c>
      <c r="P16507" t="s">
        <v>20366</v>
      </c>
      <c r="Q16507" t="s">
        <v>25795</v>
      </c>
      <c r="S16507" t="s">
        <v>20368</v>
      </c>
    </row>
    <row r="16508" spans="1:19" hidden="1" x14ac:dyDescent="0.2">
      <c r="A16508">
        <v>3643</v>
      </c>
      <c r="B16508" t="s">
        <v>25792</v>
      </c>
      <c r="C16508" t="s">
        <v>20452</v>
      </c>
      <c r="D16508" t="s">
        <v>25798</v>
      </c>
      <c r="E16508">
        <v>25</v>
      </c>
      <c r="F16508" t="s">
        <v>25799</v>
      </c>
      <c r="G16508" t="s">
        <v>55</v>
      </c>
      <c r="H16508" t="s">
        <v>23</v>
      </c>
      <c r="I16508" t="s">
        <v>25800</v>
      </c>
      <c r="K16508" t="e">
        <f>- Other values in A11  B20  R2 and T22</f>
        <v>#NAME?</v>
      </c>
      <c r="L16508" t="s">
        <v>25793</v>
      </c>
      <c r="M16508" t="s">
        <v>20365</v>
      </c>
      <c r="N16508">
        <v>8</v>
      </c>
      <c r="O16508" t="s">
        <v>25794</v>
      </c>
      <c r="P16508" t="s">
        <v>20366</v>
      </c>
      <c r="Q16508" t="s">
        <v>25795</v>
      </c>
      <c r="S16508" t="s">
        <v>20368</v>
      </c>
    </row>
    <row r="16509" spans="1:19" hidden="1" x14ac:dyDescent="0.2">
      <c r="A16509">
        <v>3643</v>
      </c>
      <c r="B16509" t="s">
        <v>25792</v>
      </c>
      <c r="C16509" t="s">
        <v>20441</v>
      </c>
      <c r="D16509">
        <v>12</v>
      </c>
      <c r="E16509">
        <v>25</v>
      </c>
      <c r="F16509" t="s">
        <v>25801</v>
      </c>
      <c r="G16509" t="s">
        <v>55</v>
      </c>
      <c r="H16509" t="s">
        <v>23</v>
      </c>
      <c r="I16509" t="s">
        <v>25800</v>
      </c>
      <c r="K16509" t="e">
        <f>- Other values in A11  B20  R2 and T22</f>
        <v>#NAME?</v>
      </c>
      <c r="L16509" t="s">
        <v>25793</v>
      </c>
      <c r="M16509" t="s">
        <v>20365</v>
      </c>
      <c r="N16509">
        <v>8</v>
      </c>
      <c r="O16509" t="s">
        <v>25794</v>
      </c>
      <c r="P16509" t="s">
        <v>20366</v>
      </c>
      <c r="Q16509" t="s">
        <v>25795</v>
      </c>
      <c r="S16509" t="s">
        <v>20368</v>
      </c>
    </row>
    <row r="16510" spans="1:19" hidden="1" x14ac:dyDescent="0.2">
      <c r="A16510">
        <v>3643</v>
      </c>
      <c r="B16510" t="s">
        <v>25792</v>
      </c>
      <c r="C16510" t="s">
        <v>20441</v>
      </c>
      <c r="D16510">
        <v>11.96</v>
      </c>
      <c r="E16510">
        <v>25</v>
      </c>
      <c r="F16510" t="s">
        <v>25802</v>
      </c>
      <c r="G16510" t="s">
        <v>55</v>
      </c>
      <c r="H16510" t="s">
        <v>23</v>
      </c>
      <c r="I16510" t="s">
        <v>25800</v>
      </c>
      <c r="K16510" t="e">
        <f>- Other values in A11  B20  R2 and T22</f>
        <v>#NAME?</v>
      </c>
      <c r="L16510" t="s">
        <v>25793</v>
      </c>
      <c r="M16510" t="s">
        <v>20365</v>
      </c>
      <c r="N16510">
        <v>8</v>
      </c>
      <c r="O16510" t="s">
        <v>25794</v>
      </c>
      <c r="P16510" t="s">
        <v>20366</v>
      </c>
      <c r="Q16510" t="s">
        <v>25795</v>
      </c>
      <c r="S16510" t="s">
        <v>20368</v>
      </c>
    </row>
    <row r="16511" spans="1:19" hidden="1" x14ac:dyDescent="0.2">
      <c r="A16511">
        <v>3643</v>
      </c>
      <c r="B16511" t="s">
        <v>25792</v>
      </c>
      <c r="C16511" t="s">
        <v>20441</v>
      </c>
      <c r="D16511">
        <v>12.23</v>
      </c>
      <c r="E16511">
        <v>25</v>
      </c>
      <c r="F16511" t="s">
        <v>25803</v>
      </c>
      <c r="G16511" t="s">
        <v>55</v>
      </c>
      <c r="H16511" t="s">
        <v>23</v>
      </c>
      <c r="I16511" t="s">
        <v>25800</v>
      </c>
      <c r="K16511" t="e">
        <f>- Other values in A11  B20  R2 and T22</f>
        <v>#NAME?</v>
      </c>
      <c r="L16511" t="s">
        <v>25793</v>
      </c>
      <c r="M16511" t="s">
        <v>20365</v>
      </c>
      <c r="N16511">
        <v>8</v>
      </c>
      <c r="O16511" t="s">
        <v>25794</v>
      </c>
      <c r="P16511" t="s">
        <v>20366</v>
      </c>
      <c r="Q16511" t="s">
        <v>25795</v>
      </c>
      <c r="S16511" t="s">
        <v>20368</v>
      </c>
    </row>
    <row r="16512" spans="1:19" hidden="1" x14ac:dyDescent="0.2">
      <c r="A16512">
        <v>3644</v>
      </c>
      <c r="B16512" t="s">
        <v>25804</v>
      </c>
      <c r="C16512" t="s">
        <v>105</v>
      </c>
      <c r="D16512">
        <v>9.18</v>
      </c>
      <c r="E16512">
        <v>20</v>
      </c>
      <c r="F16512" t="s">
        <v>21165</v>
      </c>
      <c r="G16512" t="s">
        <v>25805</v>
      </c>
      <c r="H16512" t="s">
        <v>23</v>
      </c>
      <c r="I16512" t="s">
        <v>5926</v>
      </c>
      <c r="K16512"/>
      <c r="L16512" t="s">
        <v>25806</v>
      </c>
      <c r="M16512" t="s">
        <v>26</v>
      </c>
      <c r="N16512">
        <v>2</v>
      </c>
      <c r="P16512" t="s">
        <v>20366</v>
      </c>
      <c r="Q16512" t="s">
        <v>25807</v>
      </c>
      <c r="S16512" t="s">
        <v>20368</v>
      </c>
    </row>
    <row r="16513" spans="1:19" hidden="1" x14ac:dyDescent="0.2">
      <c r="A16513">
        <v>3644</v>
      </c>
      <c r="B16513" t="s">
        <v>25804</v>
      </c>
      <c r="C16513" t="s">
        <v>20452</v>
      </c>
      <c r="D16513">
        <v>10.98</v>
      </c>
      <c r="E16513">
        <v>20</v>
      </c>
      <c r="F16513" t="s">
        <v>21165</v>
      </c>
      <c r="G16513" t="s">
        <v>25805</v>
      </c>
      <c r="H16513" t="s">
        <v>23</v>
      </c>
      <c r="I16513" t="s">
        <v>5926</v>
      </c>
      <c r="K16513"/>
      <c r="L16513" t="s">
        <v>25806</v>
      </c>
      <c r="M16513" t="s">
        <v>26</v>
      </c>
      <c r="N16513">
        <v>2</v>
      </c>
      <c r="P16513" t="s">
        <v>20366</v>
      </c>
      <c r="Q16513" t="s">
        <v>25807</v>
      </c>
      <c r="S16513" t="s">
        <v>20368</v>
      </c>
    </row>
    <row r="16514" spans="1:19" hidden="1" x14ac:dyDescent="0.2">
      <c r="A16514">
        <v>3644</v>
      </c>
      <c r="B16514" t="s">
        <v>25804</v>
      </c>
      <c r="C16514" t="s">
        <v>105</v>
      </c>
      <c r="D16514">
        <v>10.24</v>
      </c>
      <c r="E16514">
        <v>20</v>
      </c>
      <c r="F16514" t="s">
        <v>25808</v>
      </c>
      <c r="G16514" t="s">
        <v>31</v>
      </c>
      <c r="H16514" t="s">
        <v>46</v>
      </c>
      <c r="I16514" t="s">
        <v>3241</v>
      </c>
      <c r="K16514"/>
      <c r="L16514" t="s">
        <v>25806</v>
      </c>
      <c r="M16514" t="s">
        <v>26</v>
      </c>
      <c r="N16514">
        <v>2</v>
      </c>
      <c r="P16514" t="s">
        <v>20366</v>
      </c>
      <c r="Q16514" t="s">
        <v>25807</v>
      </c>
      <c r="S16514" t="s">
        <v>20368</v>
      </c>
    </row>
    <row r="16515" spans="1:19" hidden="1" x14ac:dyDescent="0.2">
      <c r="A16515">
        <v>3644</v>
      </c>
      <c r="B16515" t="s">
        <v>25804</v>
      </c>
      <c r="C16515" t="s">
        <v>105</v>
      </c>
      <c r="D16515">
        <v>10.33</v>
      </c>
      <c r="E16515">
        <v>25</v>
      </c>
      <c r="F16515" t="s">
        <v>21914</v>
      </c>
      <c r="G16515" t="s">
        <v>31</v>
      </c>
      <c r="I16515" t="s">
        <v>9236</v>
      </c>
      <c r="K16515"/>
      <c r="L16515" t="s">
        <v>25806</v>
      </c>
      <c r="M16515" t="s">
        <v>26</v>
      </c>
      <c r="N16515">
        <v>2</v>
      </c>
      <c r="P16515" t="s">
        <v>20366</v>
      </c>
      <c r="Q16515" t="s">
        <v>25807</v>
      </c>
      <c r="S16515" t="s">
        <v>20368</v>
      </c>
    </row>
    <row r="16516" spans="1:19" hidden="1" x14ac:dyDescent="0.2">
      <c r="A16516">
        <v>3645</v>
      </c>
      <c r="B16516" t="s">
        <v>25809</v>
      </c>
      <c r="C16516" t="s">
        <v>105</v>
      </c>
      <c r="D16516">
        <v>7.02</v>
      </c>
      <c r="E16516">
        <v>20</v>
      </c>
      <c r="F16516" t="s">
        <v>23744</v>
      </c>
      <c r="G16516" t="s">
        <v>55</v>
      </c>
      <c r="H16516" t="s">
        <v>46</v>
      </c>
      <c r="I16516" t="s">
        <v>6674</v>
      </c>
      <c r="K16516"/>
      <c r="L16516" t="s">
        <v>25810</v>
      </c>
      <c r="M16516" t="s">
        <v>26</v>
      </c>
      <c r="N16516">
        <v>2</v>
      </c>
      <c r="P16516" t="s">
        <v>20366</v>
      </c>
      <c r="Q16516" t="s">
        <v>25811</v>
      </c>
      <c r="S16516" t="s">
        <v>20368</v>
      </c>
    </row>
    <row r="16517" spans="1:19" hidden="1" x14ac:dyDescent="0.2">
      <c r="A16517">
        <v>3647</v>
      </c>
      <c r="B16517" t="s">
        <v>7154</v>
      </c>
      <c r="C16517" t="s">
        <v>105</v>
      </c>
      <c r="D16517">
        <v>2.86</v>
      </c>
      <c r="E16517">
        <v>20</v>
      </c>
      <c r="G16517" t="s">
        <v>31</v>
      </c>
      <c r="H16517" t="s">
        <v>23</v>
      </c>
      <c r="I16517" t="s">
        <v>10509</v>
      </c>
      <c r="K16517"/>
      <c r="L16517" t="s">
        <v>25812</v>
      </c>
      <c r="M16517" t="s">
        <v>26</v>
      </c>
      <c r="N16517">
        <v>2</v>
      </c>
      <c r="P16517" t="s">
        <v>20366</v>
      </c>
      <c r="Q16517" t="s">
        <v>25813</v>
      </c>
      <c r="S16517" t="s">
        <v>20368</v>
      </c>
    </row>
    <row r="16518" spans="1:19" hidden="1" x14ac:dyDescent="0.2">
      <c r="A16518">
        <v>3648</v>
      </c>
      <c r="B16518" t="s">
        <v>7158</v>
      </c>
      <c r="C16518" t="s">
        <v>105</v>
      </c>
      <c r="D16518">
        <v>2.1800000000000002</v>
      </c>
      <c r="E16518">
        <v>20</v>
      </c>
      <c r="G16518" t="s">
        <v>31</v>
      </c>
      <c r="H16518" t="s">
        <v>46</v>
      </c>
      <c r="I16518" t="s">
        <v>10509</v>
      </c>
      <c r="K16518"/>
      <c r="L16518" t="s">
        <v>25814</v>
      </c>
      <c r="M16518" t="s">
        <v>26</v>
      </c>
      <c r="N16518">
        <v>2</v>
      </c>
      <c r="P16518" t="s">
        <v>20366</v>
      </c>
      <c r="Q16518" t="s">
        <v>25815</v>
      </c>
      <c r="S16518" t="s">
        <v>20368</v>
      </c>
    </row>
    <row r="16519" spans="1:19" hidden="1" x14ac:dyDescent="0.2">
      <c r="A16519">
        <v>3649</v>
      </c>
      <c r="B16519" t="s">
        <v>25816</v>
      </c>
      <c r="C16519" t="s">
        <v>105</v>
      </c>
      <c r="D16519">
        <v>2.8</v>
      </c>
      <c r="E16519">
        <v>22</v>
      </c>
      <c r="F16519" t="s">
        <v>5425</v>
      </c>
      <c r="G16519" t="s">
        <v>567</v>
      </c>
      <c r="H16519" t="s">
        <v>23</v>
      </c>
      <c r="I16519" t="s">
        <v>25817</v>
      </c>
      <c r="K16519"/>
      <c r="L16519" t="s">
        <v>25818</v>
      </c>
      <c r="M16519" t="s">
        <v>26</v>
      </c>
      <c r="N16519">
        <v>2</v>
      </c>
      <c r="P16519" t="s">
        <v>20366</v>
      </c>
      <c r="Q16519" t="s">
        <v>25819</v>
      </c>
      <c r="S16519" t="s">
        <v>20368</v>
      </c>
    </row>
    <row r="16520" spans="1:19" hidden="1" x14ac:dyDescent="0.2">
      <c r="A16520">
        <v>3649</v>
      </c>
      <c r="B16520" t="s">
        <v>25816</v>
      </c>
      <c r="C16520" t="s">
        <v>20452</v>
      </c>
      <c r="D16520">
        <v>8.3000000000000007</v>
      </c>
      <c r="E16520" t="s">
        <v>9135</v>
      </c>
      <c r="F16520" t="s">
        <v>25820</v>
      </c>
      <c r="G16520" t="s">
        <v>55</v>
      </c>
      <c r="H16520" t="s">
        <v>23</v>
      </c>
      <c r="I16520" t="s">
        <v>25817</v>
      </c>
      <c r="K16520"/>
      <c r="L16520" t="s">
        <v>25818</v>
      </c>
      <c r="M16520" t="s">
        <v>26</v>
      </c>
      <c r="N16520">
        <v>2</v>
      </c>
      <c r="P16520" t="s">
        <v>20366</v>
      </c>
      <c r="Q16520" t="s">
        <v>25819</v>
      </c>
      <c r="S16520" t="s">
        <v>20368</v>
      </c>
    </row>
    <row r="16521" spans="1:19" hidden="1" x14ac:dyDescent="0.2">
      <c r="A16521">
        <v>3650</v>
      </c>
      <c r="B16521" t="s">
        <v>25821</v>
      </c>
      <c r="C16521" t="s">
        <v>105</v>
      </c>
      <c r="D16521">
        <v>1.95</v>
      </c>
      <c r="E16521">
        <v>20</v>
      </c>
      <c r="G16521" t="s">
        <v>22421</v>
      </c>
      <c r="H16521" t="s">
        <v>23</v>
      </c>
      <c r="I16521" t="s">
        <v>10509</v>
      </c>
      <c r="K16521"/>
      <c r="L16521" t="s">
        <v>25822</v>
      </c>
      <c r="M16521" t="s">
        <v>26</v>
      </c>
      <c r="N16521">
        <v>2</v>
      </c>
      <c r="P16521" t="s">
        <v>20366</v>
      </c>
      <c r="Q16521" t="s">
        <v>25823</v>
      </c>
      <c r="S16521" t="s">
        <v>20368</v>
      </c>
    </row>
    <row r="16522" spans="1:19" hidden="1" x14ac:dyDescent="0.2">
      <c r="A16522">
        <v>3650</v>
      </c>
      <c r="B16522" t="s">
        <v>25821</v>
      </c>
      <c r="C16522" t="s">
        <v>20452</v>
      </c>
      <c r="D16522">
        <v>7.95</v>
      </c>
      <c r="E16522">
        <v>20</v>
      </c>
      <c r="G16522" t="s">
        <v>22421</v>
      </c>
      <c r="H16522" t="s">
        <v>23</v>
      </c>
      <c r="I16522" t="s">
        <v>10509</v>
      </c>
      <c r="K16522"/>
      <c r="L16522" t="s">
        <v>25822</v>
      </c>
      <c r="M16522" t="s">
        <v>26</v>
      </c>
      <c r="N16522">
        <v>2</v>
      </c>
      <c r="P16522" t="s">
        <v>20366</v>
      </c>
      <c r="Q16522" t="s">
        <v>25823</v>
      </c>
      <c r="S16522" t="s">
        <v>20368</v>
      </c>
    </row>
    <row r="16523" spans="1:19" hidden="1" x14ac:dyDescent="0.2">
      <c r="A16523">
        <v>3652</v>
      </c>
      <c r="B16523" t="s">
        <v>25824</v>
      </c>
      <c r="C16523" t="s">
        <v>105</v>
      </c>
      <c r="D16523">
        <v>8.74</v>
      </c>
      <c r="E16523">
        <v>20</v>
      </c>
      <c r="F16523" t="s">
        <v>25646</v>
      </c>
      <c r="G16523" t="s">
        <v>31</v>
      </c>
      <c r="H16523" t="s">
        <v>46</v>
      </c>
      <c r="I16523" t="s">
        <v>25647</v>
      </c>
      <c r="K16523"/>
      <c r="L16523" t="s">
        <v>25825</v>
      </c>
      <c r="M16523" t="s">
        <v>20396</v>
      </c>
      <c r="N16523">
        <v>4</v>
      </c>
      <c r="P16523" t="s">
        <v>20366</v>
      </c>
      <c r="Q16523" t="s">
        <v>25826</v>
      </c>
      <c r="S16523" t="s">
        <v>20368</v>
      </c>
    </row>
    <row r="16524" spans="1:19" hidden="1" x14ac:dyDescent="0.2">
      <c r="A16524">
        <v>3653</v>
      </c>
      <c r="B16524" t="s">
        <v>25827</v>
      </c>
      <c r="C16524" t="s">
        <v>105</v>
      </c>
      <c r="D16524">
        <v>8.69</v>
      </c>
      <c r="E16524">
        <v>20</v>
      </c>
      <c r="F16524" t="s">
        <v>25646</v>
      </c>
      <c r="G16524" t="s">
        <v>31</v>
      </c>
      <c r="H16524" t="s">
        <v>46</v>
      </c>
      <c r="I16524" t="s">
        <v>25647</v>
      </c>
      <c r="K16524"/>
      <c r="L16524" t="s">
        <v>25828</v>
      </c>
      <c r="M16524" t="s">
        <v>20396</v>
      </c>
      <c r="N16524">
        <v>4</v>
      </c>
      <c r="P16524" t="s">
        <v>20366</v>
      </c>
      <c r="Q16524" t="s">
        <v>25829</v>
      </c>
      <c r="S16524" t="s">
        <v>20368</v>
      </c>
    </row>
    <row r="16525" spans="1:19" hidden="1" x14ac:dyDescent="0.2">
      <c r="A16525">
        <v>3654</v>
      </c>
      <c r="B16525" t="s">
        <v>25830</v>
      </c>
      <c r="C16525" t="s">
        <v>105</v>
      </c>
      <c r="D16525">
        <v>9.7059999999999995</v>
      </c>
      <c r="E16525">
        <v>25</v>
      </c>
      <c r="F16525" t="s">
        <v>23670</v>
      </c>
      <c r="G16525" t="s">
        <v>23125</v>
      </c>
      <c r="H16525" t="s">
        <v>46</v>
      </c>
      <c r="I16525" t="s">
        <v>4318</v>
      </c>
      <c r="K16525"/>
      <c r="L16525" t="s">
        <v>25831</v>
      </c>
      <c r="M16525" t="s">
        <v>20396</v>
      </c>
      <c r="N16525">
        <v>4</v>
      </c>
      <c r="P16525" t="s">
        <v>20366</v>
      </c>
      <c r="Q16525" t="s">
        <v>25832</v>
      </c>
      <c r="S16525" t="s">
        <v>20368</v>
      </c>
    </row>
    <row r="16526" spans="1:19" hidden="1" x14ac:dyDescent="0.2">
      <c r="A16526">
        <v>3654</v>
      </c>
      <c r="B16526" t="s">
        <v>25830</v>
      </c>
      <c r="C16526" t="s">
        <v>105</v>
      </c>
      <c r="D16526">
        <v>9.5500000000000007</v>
      </c>
      <c r="E16526">
        <v>20</v>
      </c>
      <c r="F16526" s="1" t="s">
        <v>25833</v>
      </c>
      <c r="G16526" t="s">
        <v>31</v>
      </c>
      <c r="H16526" t="s">
        <v>46</v>
      </c>
      <c r="I16526" t="s">
        <v>25647</v>
      </c>
      <c r="K16526"/>
      <c r="L16526" t="s">
        <v>25831</v>
      </c>
      <c r="M16526" t="s">
        <v>20396</v>
      </c>
      <c r="N16526">
        <v>4</v>
      </c>
      <c r="P16526" t="s">
        <v>20366</v>
      </c>
      <c r="Q16526" t="s">
        <v>25832</v>
      </c>
      <c r="S16526" t="s">
        <v>20368</v>
      </c>
    </row>
    <row r="16527" spans="1:19" x14ac:dyDescent="0.2">
      <c r="A16527">
        <v>3655</v>
      </c>
      <c r="B16527" t="s">
        <v>25834</v>
      </c>
      <c r="C16527" t="s">
        <v>105</v>
      </c>
      <c r="D16527">
        <v>9.5489999999999995</v>
      </c>
      <c r="E16527">
        <v>25</v>
      </c>
      <c r="F16527" t="s">
        <v>23667</v>
      </c>
      <c r="G16527" t="s">
        <v>23125</v>
      </c>
      <c r="H16527" t="s">
        <v>36</v>
      </c>
      <c r="I16527" t="s">
        <v>8881</v>
      </c>
      <c r="J16527" t="s">
        <v>43</v>
      </c>
      <c r="L16527" t="s">
        <v>25835</v>
      </c>
      <c r="M16527" t="s">
        <v>20396</v>
      </c>
      <c r="N16527">
        <v>4</v>
      </c>
      <c r="P16527" t="s">
        <v>20366</v>
      </c>
      <c r="Q16527" t="s">
        <v>25836</v>
      </c>
      <c r="S16527" t="s">
        <v>20368</v>
      </c>
    </row>
    <row r="16528" spans="1:19" hidden="1" x14ac:dyDescent="0.2">
      <c r="A16528">
        <v>3655</v>
      </c>
      <c r="B16528" t="s">
        <v>25834</v>
      </c>
      <c r="C16528" t="s">
        <v>105</v>
      </c>
      <c r="D16528">
        <v>9.43</v>
      </c>
      <c r="E16528">
        <v>20</v>
      </c>
      <c r="F16528" t="s">
        <v>25646</v>
      </c>
      <c r="G16528" t="s">
        <v>31</v>
      </c>
      <c r="H16528" t="s">
        <v>46</v>
      </c>
      <c r="I16528" t="s">
        <v>25647</v>
      </c>
      <c r="K16528"/>
      <c r="L16528" t="s">
        <v>25835</v>
      </c>
      <c r="M16528" t="s">
        <v>20396</v>
      </c>
      <c r="N16528">
        <v>4</v>
      </c>
      <c r="P16528" t="s">
        <v>20366</v>
      </c>
      <c r="Q16528" t="s">
        <v>25836</v>
      </c>
      <c r="S16528" t="s">
        <v>20368</v>
      </c>
    </row>
    <row r="16529" spans="1:19" x14ac:dyDescent="0.2">
      <c r="A16529">
        <v>3655</v>
      </c>
      <c r="B16529" t="s">
        <v>25834</v>
      </c>
      <c r="C16529" t="s">
        <v>105</v>
      </c>
      <c r="D16529">
        <v>9.86</v>
      </c>
      <c r="E16529">
        <v>5</v>
      </c>
      <c r="F16529" t="s">
        <v>23667</v>
      </c>
      <c r="G16529" t="s">
        <v>23125</v>
      </c>
      <c r="H16529" t="s">
        <v>36</v>
      </c>
      <c r="I16529" t="s">
        <v>8881</v>
      </c>
      <c r="J16529" t="s">
        <v>43</v>
      </c>
      <c r="L16529" t="s">
        <v>25835</v>
      </c>
      <c r="M16529" t="s">
        <v>20396</v>
      </c>
      <c r="N16529">
        <v>4</v>
      </c>
      <c r="P16529" t="s">
        <v>20366</v>
      </c>
      <c r="Q16529" t="s">
        <v>25836</v>
      </c>
      <c r="S16529" t="s">
        <v>20368</v>
      </c>
    </row>
    <row r="16530" spans="1:19" x14ac:dyDescent="0.2">
      <c r="A16530">
        <v>3655</v>
      </c>
      <c r="B16530" t="s">
        <v>25834</v>
      </c>
      <c r="C16530" t="s">
        <v>105</v>
      </c>
      <c r="D16530">
        <v>9.7759999999999998</v>
      </c>
      <c r="E16530">
        <v>10</v>
      </c>
      <c r="F16530" t="s">
        <v>23667</v>
      </c>
      <c r="G16530" t="s">
        <v>23125</v>
      </c>
      <c r="H16530" t="s">
        <v>36</v>
      </c>
      <c r="I16530" t="s">
        <v>8881</v>
      </c>
      <c r="J16530" t="s">
        <v>43</v>
      </c>
      <c r="L16530" t="s">
        <v>25835</v>
      </c>
      <c r="M16530" t="s">
        <v>20396</v>
      </c>
      <c r="N16530">
        <v>4</v>
      </c>
      <c r="P16530" t="s">
        <v>20366</v>
      </c>
      <c r="Q16530" t="s">
        <v>25836</v>
      </c>
      <c r="S16530" t="s">
        <v>20368</v>
      </c>
    </row>
    <row r="16531" spans="1:19" x14ac:dyDescent="0.2">
      <c r="A16531">
        <v>3655</v>
      </c>
      <c r="B16531" t="s">
        <v>25834</v>
      </c>
      <c r="C16531" t="s">
        <v>105</v>
      </c>
      <c r="D16531">
        <v>9.6959999999999997</v>
      </c>
      <c r="E16531">
        <v>15</v>
      </c>
      <c r="F16531" t="s">
        <v>23667</v>
      </c>
      <c r="G16531" t="s">
        <v>23125</v>
      </c>
      <c r="H16531" t="s">
        <v>36</v>
      </c>
      <c r="I16531" t="s">
        <v>8881</v>
      </c>
      <c r="J16531" t="s">
        <v>43</v>
      </c>
      <c r="L16531" t="s">
        <v>25835</v>
      </c>
      <c r="M16531" t="s">
        <v>20396</v>
      </c>
      <c r="N16531">
        <v>4</v>
      </c>
      <c r="P16531" t="s">
        <v>20366</v>
      </c>
      <c r="Q16531" t="s">
        <v>25836</v>
      </c>
      <c r="S16531" t="s">
        <v>20368</v>
      </c>
    </row>
    <row r="16532" spans="1:19" x14ac:dyDescent="0.2">
      <c r="A16532">
        <v>3655</v>
      </c>
      <c r="B16532" t="s">
        <v>25834</v>
      </c>
      <c r="C16532" t="s">
        <v>105</v>
      </c>
      <c r="D16532">
        <v>9.6210000000000004</v>
      </c>
      <c r="E16532">
        <v>20</v>
      </c>
      <c r="F16532" t="s">
        <v>23667</v>
      </c>
      <c r="G16532" t="s">
        <v>23125</v>
      </c>
      <c r="H16532" t="s">
        <v>36</v>
      </c>
      <c r="I16532" t="s">
        <v>8881</v>
      </c>
      <c r="J16532" t="s">
        <v>43</v>
      </c>
      <c r="L16532" t="s">
        <v>25835</v>
      </c>
      <c r="M16532" t="s">
        <v>20396</v>
      </c>
      <c r="N16532">
        <v>4</v>
      </c>
      <c r="P16532" t="s">
        <v>20366</v>
      </c>
      <c r="Q16532" t="s">
        <v>25836</v>
      </c>
      <c r="S16532" t="s">
        <v>20368</v>
      </c>
    </row>
    <row r="16533" spans="1:19" x14ac:dyDescent="0.2">
      <c r="A16533">
        <v>3655</v>
      </c>
      <c r="B16533" t="s">
        <v>25834</v>
      </c>
      <c r="C16533" t="s">
        <v>105</v>
      </c>
      <c r="D16533">
        <v>9.4890000000000008</v>
      </c>
      <c r="E16533">
        <v>30</v>
      </c>
      <c r="F16533" t="s">
        <v>23667</v>
      </c>
      <c r="G16533" t="s">
        <v>23125</v>
      </c>
      <c r="H16533" t="s">
        <v>36</v>
      </c>
      <c r="I16533" t="s">
        <v>8881</v>
      </c>
      <c r="J16533" t="s">
        <v>43</v>
      </c>
      <c r="L16533" t="s">
        <v>25835</v>
      </c>
      <c r="M16533" t="s">
        <v>20396</v>
      </c>
      <c r="N16533">
        <v>4</v>
      </c>
      <c r="P16533" t="s">
        <v>20366</v>
      </c>
      <c r="Q16533" t="s">
        <v>25836</v>
      </c>
      <c r="S16533" t="s">
        <v>20368</v>
      </c>
    </row>
    <row r="16534" spans="1:19" x14ac:dyDescent="0.2">
      <c r="A16534">
        <v>3655</v>
      </c>
      <c r="B16534" t="s">
        <v>25834</v>
      </c>
      <c r="C16534" t="s">
        <v>105</v>
      </c>
      <c r="D16534">
        <v>9.4290000000000003</v>
      </c>
      <c r="E16534">
        <v>35</v>
      </c>
      <c r="F16534" t="s">
        <v>23667</v>
      </c>
      <c r="G16534" t="s">
        <v>23125</v>
      </c>
      <c r="H16534" t="s">
        <v>36</v>
      </c>
      <c r="I16534" t="s">
        <v>8881</v>
      </c>
      <c r="J16534" t="s">
        <v>43</v>
      </c>
      <c r="L16534" t="s">
        <v>25835</v>
      </c>
      <c r="M16534" t="s">
        <v>20396</v>
      </c>
      <c r="N16534">
        <v>4</v>
      </c>
      <c r="P16534" t="s">
        <v>20366</v>
      </c>
      <c r="Q16534" t="s">
        <v>25836</v>
      </c>
      <c r="S16534" t="s">
        <v>20368</v>
      </c>
    </row>
    <row r="16535" spans="1:19" x14ac:dyDescent="0.2">
      <c r="A16535">
        <v>3655</v>
      </c>
      <c r="B16535" t="s">
        <v>25834</v>
      </c>
      <c r="C16535" t="s">
        <v>105</v>
      </c>
      <c r="D16535">
        <v>9.3719999999999999</v>
      </c>
      <c r="E16535">
        <v>40</v>
      </c>
      <c r="F16535" t="s">
        <v>23667</v>
      </c>
      <c r="G16535" t="s">
        <v>23125</v>
      </c>
      <c r="H16535" t="s">
        <v>36</v>
      </c>
      <c r="I16535" t="s">
        <v>8881</v>
      </c>
      <c r="J16535" t="s">
        <v>43</v>
      </c>
      <c r="L16535" t="s">
        <v>25835</v>
      </c>
      <c r="M16535" t="s">
        <v>20396</v>
      </c>
      <c r="N16535">
        <v>4</v>
      </c>
      <c r="P16535" t="s">
        <v>20366</v>
      </c>
      <c r="Q16535" t="s">
        <v>25836</v>
      </c>
      <c r="S16535" t="s">
        <v>20368</v>
      </c>
    </row>
    <row r="16536" spans="1:19" x14ac:dyDescent="0.2">
      <c r="A16536">
        <v>3655</v>
      </c>
      <c r="B16536" t="s">
        <v>25834</v>
      </c>
      <c r="C16536" t="s">
        <v>105</v>
      </c>
      <c r="D16536">
        <v>9.3179999999999996</v>
      </c>
      <c r="E16536">
        <v>45</v>
      </c>
      <c r="F16536" t="s">
        <v>23667</v>
      </c>
      <c r="G16536" t="s">
        <v>23125</v>
      </c>
      <c r="H16536" t="s">
        <v>36</v>
      </c>
      <c r="I16536" t="s">
        <v>8881</v>
      </c>
      <c r="J16536" t="s">
        <v>43</v>
      </c>
      <c r="L16536" t="s">
        <v>25835</v>
      </c>
      <c r="M16536" t="s">
        <v>20396</v>
      </c>
      <c r="N16536">
        <v>4</v>
      </c>
      <c r="P16536" t="s">
        <v>20366</v>
      </c>
      <c r="Q16536" t="s">
        <v>25836</v>
      </c>
      <c r="S16536" t="s">
        <v>20368</v>
      </c>
    </row>
    <row r="16537" spans="1:19" x14ac:dyDescent="0.2">
      <c r="A16537">
        <v>3655</v>
      </c>
      <c r="B16537" t="s">
        <v>25834</v>
      </c>
      <c r="C16537" t="s">
        <v>105</v>
      </c>
      <c r="D16537">
        <v>9.27</v>
      </c>
      <c r="E16537">
        <v>50</v>
      </c>
      <c r="F16537" t="s">
        <v>23667</v>
      </c>
      <c r="G16537" t="s">
        <v>23125</v>
      </c>
      <c r="H16537" t="s">
        <v>36</v>
      </c>
      <c r="I16537" t="s">
        <v>8881</v>
      </c>
      <c r="J16537" t="s">
        <v>43</v>
      </c>
      <c r="L16537" t="s">
        <v>25835</v>
      </c>
      <c r="M16537" t="s">
        <v>20396</v>
      </c>
      <c r="N16537">
        <v>4</v>
      </c>
      <c r="P16537" t="s">
        <v>20366</v>
      </c>
      <c r="Q16537" t="s">
        <v>25836</v>
      </c>
      <c r="S16537" t="s">
        <v>20368</v>
      </c>
    </row>
    <row r="16538" spans="1:19" x14ac:dyDescent="0.2">
      <c r="A16538">
        <v>3655</v>
      </c>
      <c r="B16538" t="s">
        <v>25834</v>
      </c>
      <c r="C16538" t="s">
        <v>105</v>
      </c>
      <c r="D16538">
        <v>9.218</v>
      </c>
      <c r="E16538">
        <v>55</v>
      </c>
      <c r="F16538" t="s">
        <v>23667</v>
      </c>
      <c r="G16538" t="s">
        <v>23125</v>
      </c>
      <c r="H16538" t="s">
        <v>36</v>
      </c>
      <c r="I16538" t="s">
        <v>8881</v>
      </c>
      <c r="J16538" t="s">
        <v>43</v>
      </c>
      <c r="L16538" t="s">
        <v>25835</v>
      </c>
      <c r="M16538" t="s">
        <v>20396</v>
      </c>
      <c r="N16538">
        <v>4</v>
      </c>
      <c r="P16538" t="s">
        <v>20366</v>
      </c>
      <c r="Q16538" t="s">
        <v>25836</v>
      </c>
      <c r="S16538" t="s">
        <v>20368</v>
      </c>
    </row>
    <row r="16539" spans="1:19" x14ac:dyDescent="0.2">
      <c r="A16539">
        <v>3655</v>
      </c>
      <c r="B16539" t="s">
        <v>25834</v>
      </c>
      <c r="C16539" t="s">
        <v>105</v>
      </c>
      <c r="D16539">
        <v>9.173</v>
      </c>
      <c r="E16539">
        <v>60</v>
      </c>
      <c r="F16539" t="s">
        <v>23667</v>
      </c>
      <c r="G16539" t="s">
        <v>23125</v>
      </c>
      <c r="H16539" t="s">
        <v>36</v>
      </c>
      <c r="I16539" t="s">
        <v>8881</v>
      </c>
      <c r="J16539" t="s">
        <v>43</v>
      </c>
      <c r="L16539" t="s">
        <v>25835</v>
      </c>
      <c r="M16539" t="s">
        <v>20396</v>
      </c>
      <c r="N16539">
        <v>4</v>
      </c>
      <c r="P16539" t="s">
        <v>20366</v>
      </c>
      <c r="Q16539" t="s">
        <v>25836</v>
      </c>
      <c r="S16539" t="s">
        <v>20368</v>
      </c>
    </row>
    <row r="16540" spans="1:19" hidden="1" x14ac:dyDescent="0.2">
      <c r="A16540">
        <v>3656</v>
      </c>
      <c r="B16540" t="s">
        <v>25837</v>
      </c>
      <c r="C16540" t="s">
        <v>20452</v>
      </c>
      <c r="D16540">
        <v>9.3000000000000007</v>
      </c>
      <c r="E16540">
        <v>25</v>
      </c>
      <c r="F16540" t="s">
        <v>21085</v>
      </c>
      <c r="G16540" t="s">
        <v>25838</v>
      </c>
      <c r="H16540" t="s">
        <v>46</v>
      </c>
      <c r="I16540" t="s">
        <v>4291</v>
      </c>
      <c r="K16540"/>
      <c r="L16540" t="s">
        <v>25839</v>
      </c>
      <c r="M16540" t="s">
        <v>26</v>
      </c>
      <c r="N16540">
        <v>2</v>
      </c>
      <c r="P16540" t="s">
        <v>20366</v>
      </c>
      <c r="Q16540" t="s">
        <v>25840</v>
      </c>
      <c r="S16540" t="s">
        <v>20368</v>
      </c>
    </row>
    <row r="16541" spans="1:19" hidden="1" x14ac:dyDescent="0.2">
      <c r="A16541">
        <v>3656</v>
      </c>
      <c r="B16541" t="s">
        <v>25837</v>
      </c>
      <c r="C16541" t="s">
        <v>20441</v>
      </c>
      <c r="D16541">
        <v>12.1</v>
      </c>
      <c r="E16541">
        <v>25</v>
      </c>
      <c r="F16541" t="s">
        <v>21085</v>
      </c>
      <c r="G16541" t="s">
        <v>25838</v>
      </c>
      <c r="H16541" t="s">
        <v>46</v>
      </c>
      <c r="I16541" t="s">
        <v>4291</v>
      </c>
      <c r="K16541"/>
      <c r="L16541" t="s">
        <v>25839</v>
      </c>
      <c r="M16541" t="s">
        <v>26</v>
      </c>
      <c r="N16541">
        <v>2</v>
      </c>
      <c r="P16541" t="s">
        <v>20366</v>
      </c>
      <c r="Q16541" t="s">
        <v>25840</v>
      </c>
      <c r="S16541" t="s">
        <v>20368</v>
      </c>
    </row>
    <row r="16542" spans="1:19" hidden="1" x14ac:dyDescent="0.2">
      <c r="A16542">
        <v>3656</v>
      </c>
      <c r="B16542" t="s">
        <v>25837</v>
      </c>
      <c r="C16542" t="s">
        <v>105</v>
      </c>
      <c r="D16542">
        <v>1.4</v>
      </c>
      <c r="E16542">
        <v>25</v>
      </c>
      <c r="F16542" t="s">
        <v>25841</v>
      </c>
      <c r="G16542" t="s">
        <v>55</v>
      </c>
      <c r="H16542" t="s">
        <v>23</v>
      </c>
      <c r="I16542" t="s">
        <v>25842</v>
      </c>
      <c r="K16542"/>
      <c r="L16542" t="s">
        <v>25839</v>
      </c>
      <c r="M16542" t="s">
        <v>26</v>
      </c>
      <c r="N16542">
        <v>2</v>
      </c>
      <c r="P16542" t="s">
        <v>20366</v>
      </c>
      <c r="Q16542" t="s">
        <v>25840</v>
      </c>
      <c r="S16542" t="s">
        <v>20368</v>
      </c>
    </row>
    <row r="16543" spans="1:19" hidden="1" x14ac:dyDescent="0.2">
      <c r="A16543">
        <v>3656</v>
      </c>
      <c r="B16543" t="s">
        <v>25837</v>
      </c>
      <c r="C16543" t="s">
        <v>20452</v>
      </c>
      <c r="D16543">
        <v>9.18</v>
      </c>
      <c r="E16543" t="s">
        <v>414</v>
      </c>
      <c r="F16543" t="s">
        <v>25841</v>
      </c>
      <c r="G16543" t="s">
        <v>55</v>
      </c>
      <c r="H16543" t="s">
        <v>46</v>
      </c>
      <c r="I16543" t="s">
        <v>25842</v>
      </c>
      <c r="K16543"/>
      <c r="L16543" t="s">
        <v>25839</v>
      </c>
      <c r="M16543" t="s">
        <v>26</v>
      </c>
      <c r="N16543">
        <v>2</v>
      </c>
      <c r="P16543" t="s">
        <v>20366</v>
      </c>
      <c r="Q16543" t="s">
        <v>25840</v>
      </c>
      <c r="S16543" t="s">
        <v>20368</v>
      </c>
    </row>
    <row r="16544" spans="1:19" hidden="1" x14ac:dyDescent="0.2">
      <c r="A16544">
        <v>3656</v>
      </c>
      <c r="B16544" t="s">
        <v>25837</v>
      </c>
      <c r="C16544" t="s">
        <v>20441</v>
      </c>
      <c r="D16544">
        <v>12.11</v>
      </c>
      <c r="E16544" t="s">
        <v>414</v>
      </c>
      <c r="F16544" t="s">
        <v>25841</v>
      </c>
      <c r="G16544" t="s">
        <v>55</v>
      </c>
      <c r="H16544" t="s">
        <v>46</v>
      </c>
      <c r="I16544" t="s">
        <v>25842</v>
      </c>
      <c r="K16544"/>
      <c r="L16544" t="s">
        <v>25839</v>
      </c>
      <c r="M16544" t="s">
        <v>26</v>
      </c>
      <c r="N16544">
        <v>2</v>
      </c>
      <c r="P16544" t="s">
        <v>20366</v>
      </c>
      <c r="Q16544" t="s">
        <v>25840</v>
      </c>
      <c r="S16544" t="s">
        <v>20368</v>
      </c>
    </row>
    <row r="16545" spans="1:19" hidden="1" x14ac:dyDescent="0.2">
      <c r="A16545">
        <v>3656</v>
      </c>
      <c r="B16545" t="s">
        <v>25837</v>
      </c>
      <c r="C16545" t="s">
        <v>20452</v>
      </c>
      <c r="D16545">
        <v>9.17</v>
      </c>
      <c r="E16545">
        <v>25</v>
      </c>
      <c r="F16545" t="s">
        <v>21085</v>
      </c>
      <c r="G16545" t="s">
        <v>55</v>
      </c>
      <c r="H16545" t="s">
        <v>46</v>
      </c>
      <c r="I16545" t="s">
        <v>9318</v>
      </c>
      <c r="K16545"/>
      <c r="L16545" t="s">
        <v>25839</v>
      </c>
      <c r="M16545" t="s">
        <v>26</v>
      </c>
      <c r="N16545">
        <v>2</v>
      </c>
      <c r="P16545" t="s">
        <v>20366</v>
      </c>
      <c r="Q16545" t="s">
        <v>25840</v>
      </c>
      <c r="S16545" t="s">
        <v>20368</v>
      </c>
    </row>
    <row r="16546" spans="1:19" hidden="1" x14ac:dyDescent="0.2">
      <c r="A16546">
        <v>3656</v>
      </c>
      <c r="B16546" t="s">
        <v>25837</v>
      </c>
      <c r="C16546" t="s">
        <v>20452</v>
      </c>
      <c r="D16546">
        <v>9.1999999999999993</v>
      </c>
      <c r="E16546">
        <v>25</v>
      </c>
      <c r="F16546" s="1" t="s">
        <v>25843</v>
      </c>
      <c r="G16546" t="s">
        <v>25838</v>
      </c>
      <c r="H16546" t="s">
        <v>46</v>
      </c>
      <c r="I16546" t="s">
        <v>4291</v>
      </c>
      <c r="K16546"/>
      <c r="L16546" t="s">
        <v>25839</v>
      </c>
      <c r="M16546" t="s">
        <v>26</v>
      </c>
      <c r="N16546">
        <v>2</v>
      </c>
      <c r="P16546" t="s">
        <v>20366</v>
      </c>
      <c r="Q16546" t="s">
        <v>25840</v>
      </c>
      <c r="S16546" t="s">
        <v>20368</v>
      </c>
    </row>
    <row r="16547" spans="1:19" hidden="1" x14ac:dyDescent="0.2">
      <c r="A16547">
        <v>3656</v>
      </c>
      <c r="B16547" t="s">
        <v>25837</v>
      </c>
      <c r="C16547" t="s">
        <v>20452</v>
      </c>
      <c r="D16547">
        <v>9.0500000000000007</v>
      </c>
      <c r="E16547">
        <v>25</v>
      </c>
      <c r="F16547" s="1" t="s">
        <v>25844</v>
      </c>
      <c r="G16547" t="s">
        <v>25838</v>
      </c>
      <c r="H16547" t="s">
        <v>46</v>
      </c>
      <c r="I16547" t="s">
        <v>4291</v>
      </c>
      <c r="K16547"/>
      <c r="L16547" t="s">
        <v>25839</v>
      </c>
      <c r="M16547" t="s">
        <v>26</v>
      </c>
      <c r="N16547">
        <v>2</v>
      </c>
      <c r="P16547" t="s">
        <v>20366</v>
      </c>
      <c r="Q16547" t="s">
        <v>25840</v>
      </c>
      <c r="S16547" t="s">
        <v>20368</v>
      </c>
    </row>
    <row r="16548" spans="1:19" hidden="1" x14ac:dyDescent="0.2">
      <c r="A16548">
        <v>3656</v>
      </c>
      <c r="B16548" t="s">
        <v>25837</v>
      </c>
      <c r="C16548" t="s">
        <v>20452</v>
      </c>
      <c r="D16548">
        <v>8.98</v>
      </c>
      <c r="E16548">
        <v>25</v>
      </c>
      <c r="F16548" s="1" t="s">
        <v>25845</v>
      </c>
      <c r="G16548" t="s">
        <v>25838</v>
      </c>
      <c r="H16548" t="s">
        <v>46</v>
      </c>
      <c r="I16548" t="s">
        <v>4291</v>
      </c>
      <c r="K16548"/>
      <c r="L16548" t="s">
        <v>25839</v>
      </c>
      <c r="M16548" t="s">
        <v>26</v>
      </c>
      <c r="N16548">
        <v>2</v>
      </c>
      <c r="P16548" t="s">
        <v>20366</v>
      </c>
      <c r="Q16548" t="s">
        <v>25840</v>
      </c>
      <c r="S16548" t="s">
        <v>20368</v>
      </c>
    </row>
    <row r="16549" spans="1:19" hidden="1" x14ac:dyDescent="0.2">
      <c r="A16549">
        <v>3656</v>
      </c>
      <c r="B16549" t="s">
        <v>25837</v>
      </c>
      <c r="C16549" t="s">
        <v>20452</v>
      </c>
      <c r="D16549">
        <v>8.9</v>
      </c>
      <c r="E16549">
        <v>25</v>
      </c>
      <c r="F16549" s="1" t="s">
        <v>25846</v>
      </c>
      <c r="G16549" t="s">
        <v>25838</v>
      </c>
      <c r="H16549" t="s">
        <v>46</v>
      </c>
      <c r="I16549" t="s">
        <v>4291</v>
      </c>
      <c r="K16549"/>
      <c r="L16549" t="s">
        <v>25839</v>
      </c>
      <c r="M16549" t="s">
        <v>26</v>
      </c>
      <c r="N16549">
        <v>2</v>
      </c>
      <c r="P16549" t="s">
        <v>20366</v>
      </c>
      <c r="Q16549" t="s">
        <v>25840</v>
      </c>
      <c r="S16549" t="s">
        <v>20368</v>
      </c>
    </row>
    <row r="16550" spans="1:19" hidden="1" x14ac:dyDescent="0.2">
      <c r="A16550">
        <v>3656</v>
      </c>
      <c r="B16550" t="s">
        <v>25837</v>
      </c>
      <c r="C16550" t="s">
        <v>20452</v>
      </c>
      <c r="D16550">
        <v>8.85</v>
      </c>
      <c r="E16550">
        <v>25</v>
      </c>
      <c r="F16550" s="1" t="s">
        <v>25847</v>
      </c>
      <c r="G16550" t="s">
        <v>25838</v>
      </c>
      <c r="H16550" t="s">
        <v>46</v>
      </c>
      <c r="I16550" t="s">
        <v>4291</v>
      </c>
      <c r="K16550"/>
      <c r="L16550" t="s">
        <v>25839</v>
      </c>
      <c r="M16550" t="s">
        <v>26</v>
      </c>
      <c r="N16550">
        <v>2</v>
      </c>
      <c r="P16550" t="s">
        <v>20366</v>
      </c>
      <c r="Q16550" t="s">
        <v>25840</v>
      </c>
      <c r="S16550" t="s">
        <v>20368</v>
      </c>
    </row>
    <row r="16551" spans="1:19" hidden="1" x14ac:dyDescent="0.2">
      <c r="A16551">
        <v>3656</v>
      </c>
      <c r="B16551" t="s">
        <v>25837</v>
      </c>
      <c r="C16551" t="s">
        <v>20441</v>
      </c>
      <c r="D16551">
        <v>11.9</v>
      </c>
      <c r="E16551">
        <v>25</v>
      </c>
      <c r="F16551" s="1" t="s">
        <v>25843</v>
      </c>
      <c r="G16551" t="s">
        <v>25838</v>
      </c>
      <c r="H16551" t="s">
        <v>46</v>
      </c>
      <c r="I16551" t="s">
        <v>4291</v>
      </c>
      <c r="K16551"/>
      <c r="L16551" t="s">
        <v>25839</v>
      </c>
      <c r="M16551" t="s">
        <v>26</v>
      </c>
      <c r="N16551">
        <v>2</v>
      </c>
      <c r="P16551" t="s">
        <v>20366</v>
      </c>
      <c r="Q16551" t="s">
        <v>25840</v>
      </c>
      <c r="S16551" t="s">
        <v>20368</v>
      </c>
    </row>
    <row r="16552" spans="1:19" hidden="1" x14ac:dyDescent="0.2">
      <c r="A16552">
        <v>3656</v>
      </c>
      <c r="B16552" t="s">
        <v>25837</v>
      </c>
      <c r="C16552" t="s">
        <v>20441</v>
      </c>
      <c r="D16552">
        <v>11.85</v>
      </c>
      <c r="E16552">
        <v>25</v>
      </c>
      <c r="F16552" s="1" t="s">
        <v>25844</v>
      </c>
      <c r="G16552" t="s">
        <v>25838</v>
      </c>
      <c r="H16552" t="s">
        <v>46</v>
      </c>
      <c r="I16552" t="s">
        <v>4291</v>
      </c>
      <c r="K16552"/>
      <c r="L16552" t="s">
        <v>25839</v>
      </c>
      <c r="M16552" t="s">
        <v>26</v>
      </c>
      <c r="N16552">
        <v>2</v>
      </c>
      <c r="P16552" t="s">
        <v>20366</v>
      </c>
      <c r="Q16552" t="s">
        <v>25840</v>
      </c>
      <c r="S16552" t="s">
        <v>20368</v>
      </c>
    </row>
    <row r="16553" spans="1:19" hidden="1" x14ac:dyDescent="0.2">
      <c r="A16553">
        <v>3656</v>
      </c>
      <c r="B16553" t="s">
        <v>25837</v>
      </c>
      <c r="C16553" t="s">
        <v>20441</v>
      </c>
      <c r="D16553">
        <v>11.62</v>
      </c>
      <c r="E16553">
        <v>25</v>
      </c>
      <c r="F16553" s="1" t="s">
        <v>25845</v>
      </c>
      <c r="G16553" t="s">
        <v>25838</v>
      </c>
      <c r="H16553" t="s">
        <v>46</v>
      </c>
      <c r="I16553" t="s">
        <v>4291</v>
      </c>
      <c r="K16553"/>
      <c r="L16553" t="s">
        <v>25839</v>
      </c>
      <c r="M16553" t="s">
        <v>26</v>
      </c>
      <c r="N16553">
        <v>2</v>
      </c>
      <c r="P16553" t="s">
        <v>20366</v>
      </c>
      <c r="Q16553" t="s">
        <v>25840</v>
      </c>
      <c r="S16553" t="s">
        <v>20368</v>
      </c>
    </row>
    <row r="16554" spans="1:19" hidden="1" x14ac:dyDescent="0.2">
      <c r="A16554">
        <v>3656</v>
      </c>
      <c r="B16554" t="s">
        <v>25837</v>
      </c>
      <c r="C16554" t="s">
        <v>20441</v>
      </c>
      <c r="D16554">
        <v>11.5</v>
      </c>
      <c r="E16554">
        <v>25</v>
      </c>
      <c r="F16554" s="1" t="s">
        <v>25846</v>
      </c>
      <c r="G16554" t="s">
        <v>25838</v>
      </c>
      <c r="H16554" t="s">
        <v>46</v>
      </c>
      <c r="I16554" t="s">
        <v>4291</v>
      </c>
      <c r="K16554"/>
      <c r="L16554" t="s">
        <v>25839</v>
      </c>
      <c r="M16554" t="s">
        <v>26</v>
      </c>
      <c r="N16554">
        <v>2</v>
      </c>
      <c r="P16554" t="s">
        <v>20366</v>
      </c>
      <c r="Q16554" t="s">
        <v>25840</v>
      </c>
      <c r="S16554" t="s">
        <v>20368</v>
      </c>
    </row>
    <row r="16555" spans="1:19" hidden="1" x14ac:dyDescent="0.2">
      <c r="A16555">
        <v>3656</v>
      </c>
      <c r="B16555" t="s">
        <v>25837</v>
      </c>
      <c r="C16555" t="s">
        <v>20441</v>
      </c>
      <c r="D16555">
        <v>11.07</v>
      </c>
      <c r="E16555">
        <v>25</v>
      </c>
      <c r="F16555" s="1" t="s">
        <v>25847</v>
      </c>
      <c r="G16555" t="s">
        <v>25838</v>
      </c>
      <c r="H16555" t="s">
        <v>46</v>
      </c>
      <c r="I16555" t="s">
        <v>4291</v>
      </c>
      <c r="K16555"/>
      <c r="L16555" t="s">
        <v>25839</v>
      </c>
      <c r="M16555" t="s">
        <v>26</v>
      </c>
      <c r="N16555">
        <v>2</v>
      </c>
      <c r="P16555" t="s">
        <v>20366</v>
      </c>
      <c r="Q16555" t="s">
        <v>25840</v>
      </c>
      <c r="S16555" t="s">
        <v>20368</v>
      </c>
    </row>
    <row r="16556" spans="1:19" hidden="1" x14ac:dyDescent="0.2">
      <c r="A16556">
        <v>3657</v>
      </c>
      <c r="B16556" t="s">
        <v>25848</v>
      </c>
      <c r="C16556" t="s">
        <v>105</v>
      </c>
      <c r="D16556">
        <v>8.93</v>
      </c>
      <c r="E16556">
        <v>25</v>
      </c>
      <c r="F16556" t="s">
        <v>25849</v>
      </c>
      <c r="G16556" t="s">
        <v>55</v>
      </c>
      <c r="H16556" t="s">
        <v>46</v>
      </c>
      <c r="I16556" t="s">
        <v>9318</v>
      </c>
      <c r="K16556"/>
      <c r="L16556" t="s">
        <v>25850</v>
      </c>
      <c r="M16556" t="s">
        <v>26</v>
      </c>
      <c r="N16556">
        <v>2</v>
      </c>
      <c r="P16556" t="s">
        <v>20366</v>
      </c>
      <c r="Q16556" t="s">
        <v>25851</v>
      </c>
      <c r="S16556" t="s">
        <v>20368</v>
      </c>
    </row>
    <row r="16557" spans="1:19" hidden="1" x14ac:dyDescent="0.2">
      <c r="A16557">
        <v>3658</v>
      </c>
      <c r="B16557" t="s">
        <v>25852</v>
      </c>
      <c r="C16557" t="s">
        <v>105</v>
      </c>
      <c r="D16557">
        <v>8.6999999999999993</v>
      </c>
      <c r="E16557">
        <v>20</v>
      </c>
      <c r="F16557" t="s">
        <v>24893</v>
      </c>
      <c r="G16557" t="s">
        <v>31</v>
      </c>
      <c r="H16557" t="s">
        <v>23</v>
      </c>
      <c r="I16557" t="s">
        <v>16362</v>
      </c>
      <c r="K16557"/>
      <c r="L16557" t="s">
        <v>25853</v>
      </c>
      <c r="M16557" t="s">
        <v>26</v>
      </c>
      <c r="N16557">
        <v>2</v>
      </c>
      <c r="P16557" t="s">
        <v>20366</v>
      </c>
      <c r="Q16557" t="s">
        <v>25854</v>
      </c>
      <c r="S16557" t="s">
        <v>20368</v>
      </c>
    </row>
    <row r="16558" spans="1:19" hidden="1" x14ac:dyDescent="0.2">
      <c r="A16558">
        <v>3658</v>
      </c>
      <c r="B16558" t="s">
        <v>25852</v>
      </c>
      <c r="C16558" t="s">
        <v>105</v>
      </c>
      <c r="D16558">
        <v>8.89</v>
      </c>
      <c r="E16558">
        <v>25</v>
      </c>
      <c r="F16558" t="s">
        <v>25855</v>
      </c>
      <c r="G16558" t="s">
        <v>31</v>
      </c>
      <c r="H16558" t="s">
        <v>23</v>
      </c>
      <c r="I16558" t="s">
        <v>16564</v>
      </c>
      <c r="K16558"/>
      <c r="L16558" t="s">
        <v>25853</v>
      </c>
      <c r="M16558" t="s">
        <v>26</v>
      </c>
      <c r="N16558">
        <v>2</v>
      </c>
      <c r="P16558" t="s">
        <v>20366</v>
      </c>
      <c r="Q16558" t="s">
        <v>25854</v>
      </c>
      <c r="S16558" t="s">
        <v>20368</v>
      </c>
    </row>
    <row r="16559" spans="1:19" hidden="1" x14ac:dyDescent="0.2">
      <c r="A16559">
        <v>3659</v>
      </c>
      <c r="B16559" t="s">
        <v>25856</v>
      </c>
      <c r="C16559" t="s">
        <v>105</v>
      </c>
      <c r="D16559">
        <v>9.3000000000000007</v>
      </c>
      <c r="E16559">
        <v>25</v>
      </c>
      <c r="G16559" t="s">
        <v>31</v>
      </c>
      <c r="H16559" t="s">
        <v>46</v>
      </c>
      <c r="I16559" t="s">
        <v>24921</v>
      </c>
      <c r="K16559"/>
      <c r="L16559" t="s">
        <v>25857</v>
      </c>
      <c r="M16559" t="s">
        <v>26</v>
      </c>
      <c r="N16559">
        <v>2</v>
      </c>
      <c r="P16559" t="s">
        <v>20366</v>
      </c>
      <c r="Q16559" t="s">
        <v>25858</v>
      </c>
      <c r="S16559" t="s">
        <v>20368</v>
      </c>
    </row>
    <row r="16560" spans="1:19" hidden="1" x14ac:dyDescent="0.2">
      <c r="A16560">
        <v>3660</v>
      </c>
      <c r="B16560" t="s">
        <v>25859</v>
      </c>
      <c r="C16560" t="s">
        <v>105</v>
      </c>
      <c r="D16560">
        <v>8.56</v>
      </c>
      <c r="E16560">
        <v>25</v>
      </c>
      <c r="G16560" t="s">
        <v>31</v>
      </c>
      <c r="H16560" t="s">
        <v>46</v>
      </c>
      <c r="I16560" t="s">
        <v>24858</v>
      </c>
      <c r="K16560"/>
      <c r="L16560" t="s">
        <v>25860</v>
      </c>
      <c r="M16560" t="s">
        <v>26</v>
      </c>
      <c r="N16560">
        <v>2</v>
      </c>
      <c r="P16560" t="s">
        <v>20366</v>
      </c>
      <c r="Q16560" t="s">
        <v>25861</v>
      </c>
      <c r="S16560" t="s">
        <v>20368</v>
      </c>
    </row>
    <row r="16561" spans="1:19" hidden="1" x14ac:dyDescent="0.2">
      <c r="A16561">
        <v>3661</v>
      </c>
      <c r="B16561" t="s">
        <v>19780</v>
      </c>
      <c r="C16561" t="s">
        <v>105</v>
      </c>
      <c r="D16561">
        <v>2.25</v>
      </c>
      <c r="E16561">
        <v>30</v>
      </c>
      <c r="F16561" t="s">
        <v>16937</v>
      </c>
      <c r="G16561" t="s">
        <v>55</v>
      </c>
      <c r="H16561" t="s">
        <v>46</v>
      </c>
      <c r="I16561" t="s">
        <v>23881</v>
      </c>
      <c r="K16561" t="e">
        <f>- Other values in A10  A44  B24  S116  S137 and W39</f>
        <v>#NAME?</v>
      </c>
      <c r="L16561" t="s">
        <v>19783</v>
      </c>
      <c r="M16561" t="s">
        <v>20396</v>
      </c>
      <c r="N16561">
        <v>4</v>
      </c>
      <c r="P16561" t="s">
        <v>20366</v>
      </c>
      <c r="Q16561" t="s">
        <v>25862</v>
      </c>
      <c r="S16561" t="s">
        <v>20368</v>
      </c>
    </row>
    <row r="16562" spans="1:19" hidden="1" x14ac:dyDescent="0.2">
      <c r="A16562">
        <v>3661</v>
      </c>
      <c r="B16562" t="s">
        <v>19780</v>
      </c>
      <c r="C16562" t="s">
        <v>20452</v>
      </c>
      <c r="D16562">
        <v>8.43</v>
      </c>
      <c r="E16562">
        <v>30</v>
      </c>
      <c r="F16562" t="s">
        <v>16937</v>
      </c>
      <c r="G16562" t="s">
        <v>55</v>
      </c>
      <c r="H16562" t="s">
        <v>46</v>
      </c>
      <c r="I16562" t="s">
        <v>23881</v>
      </c>
      <c r="K16562" t="e">
        <f>- Other values in A10  A44  B24  S116  S137 and W39</f>
        <v>#NAME?</v>
      </c>
      <c r="L16562" t="s">
        <v>19783</v>
      </c>
      <c r="M16562" t="s">
        <v>20396</v>
      </c>
      <c r="N16562">
        <v>4</v>
      </c>
      <c r="P16562" t="s">
        <v>20366</v>
      </c>
      <c r="Q16562" t="s">
        <v>25862</v>
      </c>
      <c r="S16562" t="s">
        <v>20368</v>
      </c>
    </row>
    <row r="16563" spans="1:19" hidden="1" x14ac:dyDescent="0.2">
      <c r="A16563">
        <v>3661</v>
      </c>
      <c r="B16563" t="s">
        <v>19780</v>
      </c>
      <c r="C16563" t="s">
        <v>105</v>
      </c>
      <c r="D16563">
        <v>1.85</v>
      </c>
      <c r="E16563">
        <v>20</v>
      </c>
      <c r="F16563" t="s">
        <v>25727</v>
      </c>
      <c r="G16563" t="s">
        <v>55</v>
      </c>
      <c r="H16563" t="s">
        <v>23</v>
      </c>
      <c r="I16563" t="s">
        <v>25728</v>
      </c>
      <c r="K16563" t="e">
        <f>- Other values in A10  A44  B24  S116  S137 and W39</f>
        <v>#NAME?</v>
      </c>
      <c r="L16563" t="s">
        <v>19783</v>
      </c>
      <c r="M16563" t="s">
        <v>20396</v>
      </c>
      <c r="N16563">
        <v>4</v>
      </c>
      <c r="P16563" t="s">
        <v>20366</v>
      </c>
      <c r="Q16563" t="s">
        <v>25862</v>
      </c>
      <c r="S16563" t="s">
        <v>20368</v>
      </c>
    </row>
    <row r="16564" spans="1:19" hidden="1" x14ac:dyDescent="0.2">
      <c r="A16564">
        <v>3661</v>
      </c>
      <c r="B16564" t="s">
        <v>19780</v>
      </c>
      <c r="C16564" t="s">
        <v>20452</v>
      </c>
      <c r="D16564">
        <v>8.8049999999999997</v>
      </c>
      <c r="E16564">
        <v>20</v>
      </c>
      <c r="F16564" t="s">
        <v>25727</v>
      </c>
      <c r="G16564" t="s">
        <v>55</v>
      </c>
      <c r="H16564" t="s">
        <v>23</v>
      </c>
      <c r="I16564" t="s">
        <v>25728</v>
      </c>
      <c r="K16564" t="e">
        <f>- Other values in A10  A44  B24  S116  S137 and W39</f>
        <v>#NAME?</v>
      </c>
      <c r="L16564" t="s">
        <v>19783</v>
      </c>
      <c r="M16564" t="s">
        <v>20396</v>
      </c>
      <c r="N16564">
        <v>4</v>
      </c>
      <c r="P16564" t="s">
        <v>20366</v>
      </c>
      <c r="Q16564" t="s">
        <v>25862</v>
      </c>
      <c r="S16564" t="s">
        <v>20368</v>
      </c>
    </row>
    <row r="16565" spans="1:19" hidden="1" x14ac:dyDescent="0.2">
      <c r="A16565">
        <v>3661</v>
      </c>
      <c r="B16565" t="s">
        <v>19780</v>
      </c>
      <c r="C16565" t="s">
        <v>105</v>
      </c>
      <c r="D16565">
        <v>2.25</v>
      </c>
      <c r="E16565">
        <v>30</v>
      </c>
      <c r="F16565" t="s">
        <v>20530</v>
      </c>
      <c r="G16565" t="s">
        <v>55</v>
      </c>
      <c r="H16565" t="s">
        <v>46</v>
      </c>
      <c r="I16565" t="s">
        <v>25863</v>
      </c>
      <c r="K16565" t="e">
        <f>- Other values in A10  A44  B24  S116  S137 and W39</f>
        <v>#NAME?</v>
      </c>
      <c r="L16565" t="s">
        <v>19783</v>
      </c>
      <c r="M16565" t="s">
        <v>20396</v>
      </c>
      <c r="N16565">
        <v>4</v>
      </c>
      <c r="P16565" t="s">
        <v>20366</v>
      </c>
      <c r="Q16565" t="s">
        <v>25862</v>
      </c>
      <c r="S16565" t="s">
        <v>20368</v>
      </c>
    </row>
    <row r="16566" spans="1:19" hidden="1" x14ac:dyDescent="0.2">
      <c r="A16566">
        <v>3661</v>
      </c>
      <c r="B16566" t="s">
        <v>19780</v>
      </c>
      <c r="C16566" t="s">
        <v>20452</v>
      </c>
      <c r="D16566">
        <v>8.91</v>
      </c>
      <c r="E16566">
        <v>25</v>
      </c>
      <c r="F16566" t="s">
        <v>25864</v>
      </c>
      <c r="G16566" t="s">
        <v>55</v>
      </c>
      <c r="H16566" t="s">
        <v>46</v>
      </c>
      <c r="I16566" t="s">
        <v>786</v>
      </c>
      <c r="K16566" t="e">
        <f>- Other values in A10  A44  B24  S116  S137 and W39</f>
        <v>#NAME?</v>
      </c>
      <c r="L16566" t="s">
        <v>19783</v>
      </c>
      <c r="M16566" t="s">
        <v>20396</v>
      </c>
      <c r="N16566">
        <v>4</v>
      </c>
      <c r="P16566" t="s">
        <v>20366</v>
      </c>
      <c r="Q16566" t="s">
        <v>25862</v>
      </c>
      <c r="S16566" t="s">
        <v>20368</v>
      </c>
    </row>
    <row r="16567" spans="1:19" hidden="1" x14ac:dyDescent="0.2">
      <c r="A16567">
        <v>3661</v>
      </c>
      <c r="B16567" t="s">
        <v>19780</v>
      </c>
      <c r="C16567" t="s">
        <v>20452</v>
      </c>
      <c r="D16567">
        <v>8.43</v>
      </c>
      <c r="E16567">
        <v>30</v>
      </c>
      <c r="F16567" t="s">
        <v>25865</v>
      </c>
      <c r="G16567" t="s">
        <v>55</v>
      </c>
      <c r="H16567" t="s">
        <v>46</v>
      </c>
      <c r="I16567" t="s">
        <v>25866</v>
      </c>
      <c r="K16567" t="e">
        <f>- Other values in A10  A44  B24  S116  S137 and W39</f>
        <v>#NAME?</v>
      </c>
      <c r="L16567" t="s">
        <v>19783</v>
      </c>
      <c r="M16567" t="s">
        <v>20396</v>
      </c>
      <c r="N16567">
        <v>4</v>
      </c>
      <c r="P16567" t="s">
        <v>20366</v>
      </c>
      <c r="Q16567" t="s">
        <v>25862</v>
      </c>
      <c r="S16567" t="s">
        <v>20368</v>
      </c>
    </row>
    <row r="16568" spans="1:19" hidden="1" x14ac:dyDescent="0.2">
      <c r="A16568">
        <v>3662</v>
      </c>
      <c r="B16568" t="s">
        <v>8970</v>
      </c>
      <c r="C16568" t="s">
        <v>105</v>
      </c>
      <c r="D16568">
        <v>2.2959999999999998</v>
      </c>
      <c r="E16568">
        <v>10</v>
      </c>
      <c r="F16568" t="s">
        <v>25413</v>
      </c>
      <c r="G16568" t="s">
        <v>55</v>
      </c>
      <c r="H16568" t="s">
        <v>46</v>
      </c>
      <c r="I16568" t="s">
        <v>25867</v>
      </c>
      <c r="K16568"/>
      <c r="L16568" t="s">
        <v>25868</v>
      </c>
      <c r="M16568" t="s">
        <v>20365</v>
      </c>
      <c r="N16568">
        <v>8</v>
      </c>
      <c r="O16568" t="s">
        <v>19666</v>
      </c>
      <c r="P16568" t="s">
        <v>20366</v>
      </c>
      <c r="Q16568" t="s">
        <v>25869</v>
      </c>
      <c r="S16568" t="s">
        <v>20368</v>
      </c>
    </row>
    <row r="16569" spans="1:19" hidden="1" x14ac:dyDescent="0.2">
      <c r="A16569">
        <v>3662</v>
      </c>
      <c r="B16569" t="s">
        <v>8970</v>
      </c>
      <c r="C16569" t="s">
        <v>20452</v>
      </c>
      <c r="D16569">
        <v>4.9550000000000001</v>
      </c>
      <c r="E16569">
        <v>10</v>
      </c>
      <c r="F16569" t="s">
        <v>25413</v>
      </c>
      <c r="G16569" t="s">
        <v>55</v>
      </c>
      <c r="H16569" t="s">
        <v>46</v>
      </c>
      <c r="I16569" t="s">
        <v>25867</v>
      </c>
      <c r="K16569"/>
      <c r="L16569" t="s">
        <v>25868</v>
      </c>
      <c r="M16569" t="s">
        <v>20365</v>
      </c>
      <c r="N16569">
        <v>8</v>
      </c>
      <c r="O16569" t="s">
        <v>19666</v>
      </c>
      <c r="P16569" t="s">
        <v>20366</v>
      </c>
      <c r="Q16569" t="s">
        <v>25869</v>
      </c>
      <c r="S16569" t="s">
        <v>20368</v>
      </c>
    </row>
    <row r="16570" spans="1:19" hidden="1" x14ac:dyDescent="0.2">
      <c r="A16570">
        <v>3662</v>
      </c>
      <c r="B16570" t="s">
        <v>8970</v>
      </c>
      <c r="C16570" t="s">
        <v>105</v>
      </c>
      <c r="D16570">
        <v>1.89</v>
      </c>
      <c r="E16570">
        <v>25</v>
      </c>
      <c r="F16570" t="s">
        <v>25413</v>
      </c>
      <c r="G16570" t="s">
        <v>55</v>
      </c>
      <c r="H16570" t="s">
        <v>46</v>
      </c>
      <c r="I16570" t="s">
        <v>25867</v>
      </c>
      <c r="K16570"/>
      <c r="L16570" t="s">
        <v>25868</v>
      </c>
      <c r="M16570" t="s">
        <v>20365</v>
      </c>
      <c r="N16570">
        <v>8</v>
      </c>
      <c r="O16570" t="s">
        <v>19666</v>
      </c>
      <c r="P16570" t="s">
        <v>20366</v>
      </c>
      <c r="Q16570" t="s">
        <v>25869</v>
      </c>
      <c r="S16570" t="s">
        <v>20368</v>
      </c>
    </row>
    <row r="16571" spans="1:19" hidden="1" x14ac:dyDescent="0.2">
      <c r="A16571">
        <v>3662</v>
      </c>
      <c r="B16571" t="s">
        <v>8970</v>
      </c>
      <c r="C16571" t="s">
        <v>20452</v>
      </c>
      <c r="D16571">
        <v>4.8659999999999997</v>
      </c>
      <c r="E16571">
        <v>25</v>
      </c>
      <c r="F16571" t="s">
        <v>25413</v>
      </c>
      <c r="G16571" t="s">
        <v>55</v>
      </c>
      <c r="H16571" t="s">
        <v>46</v>
      </c>
      <c r="I16571" t="s">
        <v>25867</v>
      </c>
      <c r="K16571"/>
      <c r="L16571" t="s">
        <v>25868</v>
      </c>
      <c r="M16571" t="s">
        <v>20365</v>
      </c>
      <c r="N16571">
        <v>8</v>
      </c>
      <c r="O16571" t="s">
        <v>19666</v>
      </c>
      <c r="P16571" t="s">
        <v>20366</v>
      </c>
      <c r="Q16571" t="s">
        <v>25869</v>
      </c>
      <c r="S16571" t="s">
        <v>20368</v>
      </c>
    </row>
    <row r="16572" spans="1:19" hidden="1" x14ac:dyDescent="0.2">
      <c r="A16572">
        <v>3662</v>
      </c>
      <c r="B16572" t="s">
        <v>8970</v>
      </c>
      <c r="C16572" t="s">
        <v>105</v>
      </c>
      <c r="D16572">
        <v>2.11</v>
      </c>
      <c r="E16572">
        <v>25</v>
      </c>
      <c r="F16572" t="s">
        <v>25413</v>
      </c>
      <c r="G16572" t="s">
        <v>25870</v>
      </c>
      <c r="H16572" t="s">
        <v>46</v>
      </c>
      <c r="I16572" t="s">
        <v>25871</v>
      </c>
      <c r="K16572"/>
      <c r="L16572" t="s">
        <v>25868</v>
      </c>
      <c r="M16572" t="s">
        <v>20365</v>
      </c>
      <c r="N16572">
        <v>8</v>
      </c>
      <c r="O16572" t="s">
        <v>19666</v>
      </c>
      <c r="P16572" t="s">
        <v>20366</v>
      </c>
      <c r="Q16572" t="s">
        <v>25869</v>
      </c>
      <c r="S16572" t="s">
        <v>20368</v>
      </c>
    </row>
    <row r="16573" spans="1:19" hidden="1" x14ac:dyDescent="0.2">
      <c r="A16573">
        <v>3662</v>
      </c>
      <c r="B16573" t="s">
        <v>8970</v>
      </c>
      <c r="C16573" t="s">
        <v>20452</v>
      </c>
      <c r="D16573">
        <v>4.95</v>
      </c>
      <c r="E16573">
        <v>25</v>
      </c>
      <c r="F16573" t="s">
        <v>25413</v>
      </c>
      <c r="G16573" t="s">
        <v>25870</v>
      </c>
      <c r="H16573" t="s">
        <v>46</v>
      </c>
      <c r="I16573" t="s">
        <v>25871</v>
      </c>
      <c r="K16573"/>
      <c r="L16573" t="s">
        <v>25868</v>
      </c>
      <c r="M16573" t="s">
        <v>20365</v>
      </c>
      <c r="N16573">
        <v>8</v>
      </c>
      <c r="O16573" t="s">
        <v>19666</v>
      </c>
      <c r="P16573" t="s">
        <v>20366</v>
      </c>
      <c r="Q16573" t="s">
        <v>25869</v>
      </c>
      <c r="S16573" t="s">
        <v>20368</v>
      </c>
    </row>
    <row r="16574" spans="1:19" hidden="1" x14ac:dyDescent="0.2">
      <c r="A16574">
        <v>3662</v>
      </c>
      <c r="B16574" t="s">
        <v>8970</v>
      </c>
      <c r="C16574" t="s">
        <v>105</v>
      </c>
      <c r="D16574">
        <v>2.17</v>
      </c>
      <c r="E16574">
        <v>25</v>
      </c>
      <c r="F16574" t="s">
        <v>25872</v>
      </c>
      <c r="G16574" t="s">
        <v>31</v>
      </c>
      <c r="H16574" t="s">
        <v>46</v>
      </c>
      <c r="I16574" t="s">
        <v>118</v>
      </c>
      <c r="K16574"/>
      <c r="L16574" t="s">
        <v>25868</v>
      </c>
      <c r="M16574" t="s">
        <v>20365</v>
      </c>
      <c r="N16574">
        <v>8</v>
      </c>
      <c r="O16574" t="s">
        <v>19666</v>
      </c>
      <c r="P16574" t="s">
        <v>20366</v>
      </c>
      <c r="Q16574" t="s">
        <v>25869</v>
      </c>
      <c r="S16574" t="s">
        <v>20368</v>
      </c>
    </row>
    <row r="16575" spans="1:19" hidden="1" x14ac:dyDescent="0.2">
      <c r="A16575">
        <v>3662</v>
      </c>
      <c r="B16575" t="s">
        <v>8970</v>
      </c>
      <c r="C16575" t="s">
        <v>20452</v>
      </c>
      <c r="D16575">
        <v>4.8499999999999996</v>
      </c>
      <c r="E16575" t="s">
        <v>414</v>
      </c>
      <c r="F16575" t="s">
        <v>25872</v>
      </c>
      <c r="G16575" t="s">
        <v>31</v>
      </c>
      <c r="H16575" t="s">
        <v>23</v>
      </c>
      <c r="I16575" t="s">
        <v>118</v>
      </c>
      <c r="K16575"/>
      <c r="L16575" t="s">
        <v>25868</v>
      </c>
      <c r="M16575" t="s">
        <v>20365</v>
      </c>
      <c r="N16575">
        <v>8</v>
      </c>
      <c r="O16575" t="s">
        <v>19666</v>
      </c>
      <c r="P16575" t="s">
        <v>20366</v>
      </c>
      <c r="Q16575" t="s">
        <v>25869</v>
      </c>
      <c r="S16575" t="s">
        <v>20368</v>
      </c>
    </row>
    <row r="16576" spans="1:19" hidden="1" x14ac:dyDescent="0.2">
      <c r="A16576">
        <v>3662</v>
      </c>
      <c r="B16576" t="s">
        <v>8970</v>
      </c>
      <c r="C16576" t="s">
        <v>20452</v>
      </c>
      <c r="D16576">
        <v>4.8600000000000003</v>
      </c>
      <c r="E16576">
        <v>30</v>
      </c>
      <c r="F16576" t="s">
        <v>6351</v>
      </c>
      <c r="G16576" t="s">
        <v>55</v>
      </c>
      <c r="H16576" t="s">
        <v>46</v>
      </c>
      <c r="I16576" t="s">
        <v>6948</v>
      </c>
      <c r="K16576"/>
      <c r="L16576" t="s">
        <v>25868</v>
      </c>
      <c r="M16576" t="s">
        <v>20365</v>
      </c>
      <c r="N16576">
        <v>8</v>
      </c>
      <c r="O16576" t="s">
        <v>19666</v>
      </c>
      <c r="P16576" t="s">
        <v>20366</v>
      </c>
      <c r="Q16576" t="s">
        <v>25869</v>
      </c>
      <c r="S16576" t="s">
        <v>20368</v>
      </c>
    </row>
    <row r="16577" spans="1:19" hidden="1" x14ac:dyDescent="0.2">
      <c r="A16577">
        <v>3662</v>
      </c>
      <c r="B16577" t="s">
        <v>8970</v>
      </c>
      <c r="C16577" t="s">
        <v>20452</v>
      </c>
      <c r="D16577">
        <v>4.7699999999999996</v>
      </c>
      <c r="E16577">
        <v>20</v>
      </c>
      <c r="F16577" t="s">
        <v>25413</v>
      </c>
      <c r="G16577" t="s">
        <v>55</v>
      </c>
      <c r="H16577" t="s">
        <v>46</v>
      </c>
      <c r="I16577" t="s">
        <v>25414</v>
      </c>
      <c r="K16577"/>
      <c r="L16577" t="s">
        <v>25868</v>
      </c>
      <c r="M16577" t="s">
        <v>20365</v>
      </c>
      <c r="N16577">
        <v>8</v>
      </c>
      <c r="O16577" t="s">
        <v>19666</v>
      </c>
      <c r="P16577" t="s">
        <v>20366</v>
      </c>
      <c r="Q16577" t="s">
        <v>25869</v>
      </c>
      <c r="S16577" t="s">
        <v>20368</v>
      </c>
    </row>
    <row r="16578" spans="1:19" hidden="1" x14ac:dyDescent="0.2">
      <c r="A16578">
        <v>3663</v>
      </c>
      <c r="B16578" t="s">
        <v>8987</v>
      </c>
      <c r="C16578" t="s">
        <v>105</v>
      </c>
      <c r="D16578">
        <v>3.12</v>
      </c>
      <c r="E16578">
        <v>25</v>
      </c>
      <c r="F16578" t="s">
        <v>20851</v>
      </c>
      <c r="G16578" t="s">
        <v>25870</v>
      </c>
      <c r="H16578" t="s">
        <v>46</v>
      </c>
      <c r="I16578" t="s">
        <v>25871</v>
      </c>
      <c r="K16578"/>
      <c r="L16578" t="s">
        <v>25873</v>
      </c>
      <c r="M16578" t="s">
        <v>20396</v>
      </c>
      <c r="N16578">
        <v>4</v>
      </c>
      <c r="P16578" t="s">
        <v>20366</v>
      </c>
      <c r="Q16578" t="s">
        <v>25874</v>
      </c>
      <c r="S16578" t="s">
        <v>20368</v>
      </c>
    </row>
    <row r="16579" spans="1:19" hidden="1" x14ac:dyDescent="0.2">
      <c r="A16579">
        <v>3663</v>
      </c>
      <c r="B16579" t="s">
        <v>8987</v>
      </c>
      <c r="C16579" t="s">
        <v>20452</v>
      </c>
      <c r="D16579">
        <v>4.74</v>
      </c>
      <c r="E16579">
        <v>25</v>
      </c>
      <c r="F16579" t="s">
        <v>20851</v>
      </c>
      <c r="G16579" t="s">
        <v>25870</v>
      </c>
      <c r="H16579" t="s">
        <v>46</v>
      </c>
      <c r="I16579" t="s">
        <v>25871</v>
      </c>
      <c r="K16579"/>
      <c r="L16579" t="s">
        <v>25873</v>
      </c>
      <c r="M16579" t="s">
        <v>20396</v>
      </c>
      <c r="N16579">
        <v>4</v>
      </c>
      <c r="P16579" t="s">
        <v>20366</v>
      </c>
      <c r="Q16579" t="s">
        <v>25874</v>
      </c>
      <c r="S16579" t="s">
        <v>20368</v>
      </c>
    </row>
    <row r="16580" spans="1:19" hidden="1" x14ac:dyDescent="0.2">
      <c r="A16580">
        <v>3663</v>
      </c>
      <c r="B16580" t="s">
        <v>8987</v>
      </c>
      <c r="C16580" t="s">
        <v>20452</v>
      </c>
      <c r="D16580">
        <v>4.8</v>
      </c>
      <c r="E16580">
        <v>20</v>
      </c>
      <c r="F16580" t="s">
        <v>20851</v>
      </c>
      <c r="G16580" t="s">
        <v>144</v>
      </c>
      <c r="H16580" t="s">
        <v>23</v>
      </c>
      <c r="I16580" t="s">
        <v>17690</v>
      </c>
      <c r="K16580"/>
      <c r="L16580" t="s">
        <v>25873</v>
      </c>
      <c r="M16580" t="s">
        <v>20396</v>
      </c>
      <c r="N16580">
        <v>4</v>
      </c>
      <c r="P16580" t="s">
        <v>20366</v>
      </c>
      <c r="Q16580" t="s">
        <v>25874</v>
      </c>
      <c r="S16580" t="s">
        <v>20368</v>
      </c>
    </row>
    <row r="16581" spans="1:19" hidden="1" x14ac:dyDescent="0.2">
      <c r="A16581">
        <v>3664</v>
      </c>
      <c r="B16581" t="s">
        <v>8995</v>
      </c>
      <c r="C16581" t="s">
        <v>105</v>
      </c>
      <c r="D16581">
        <v>2.62</v>
      </c>
      <c r="E16581">
        <v>10</v>
      </c>
      <c r="F16581" t="s">
        <v>20851</v>
      </c>
      <c r="G16581" t="s">
        <v>55</v>
      </c>
      <c r="H16581" t="s">
        <v>46</v>
      </c>
      <c r="I16581" t="s">
        <v>25867</v>
      </c>
      <c r="K16581"/>
      <c r="L16581" t="s">
        <v>25875</v>
      </c>
      <c r="M16581" t="s">
        <v>20396</v>
      </c>
      <c r="N16581">
        <v>4</v>
      </c>
      <c r="P16581" t="s">
        <v>20366</v>
      </c>
      <c r="Q16581" t="s">
        <v>25876</v>
      </c>
      <c r="S16581" t="s">
        <v>20368</v>
      </c>
    </row>
    <row r="16582" spans="1:19" hidden="1" x14ac:dyDescent="0.2">
      <c r="A16582">
        <v>3664</v>
      </c>
      <c r="B16582" t="s">
        <v>8995</v>
      </c>
      <c r="C16582" t="s">
        <v>20452</v>
      </c>
      <c r="D16582">
        <v>4.7300000000000004</v>
      </c>
      <c r="E16582">
        <v>10</v>
      </c>
      <c r="F16582" t="s">
        <v>20851</v>
      </c>
      <c r="G16582" t="s">
        <v>55</v>
      </c>
      <c r="H16582" t="s">
        <v>46</v>
      </c>
      <c r="I16582" t="s">
        <v>25867</v>
      </c>
      <c r="K16582"/>
      <c r="L16582" t="s">
        <v>25875</v>
      </c>
      <c r="M16582" t="s">
        <v>20396</v>
      </c>
      <c r="N16582">
        <v>4</v>
      </c>
      <c r="P16582" t="s">
        <v>20366</v>
      </c>
      <c r="Q16582" t="s">
        <v>25876</v>
      </c>
      <c r="S16582" t="s">
        <v>20368</v>
      </c>
    </row>
    <row r="16583" spans="1:19" hidden="1" x14ac:dyDescent="0.2">
      <c r="A16583">
        <v>3664</v>
      </c>
      <c r="B16583" t="s">
        <v>8995</v>
      </c>
      <c r="C16583" t="s">
        <v>105</v>
      </c>
      <c r="D16583">
        <v>2.2040000000000002</v>
      </c>
      <c r="E16583">
        <v>25</v>
      </c>
      <c r="F16583" t="s">
        <v>20851</v>
      </c>
      <c r="G16583" t="s">
        <v>55</v>
      </c>
      <c r="H16583" t="s">
        <v>46</v>
      </c>
      <c r="I16583" t="s">
        <v>25867</v>
      </c>
      <c r="K16583"/>
      <c r="L16583" t="s">
        <v>25875</v>
      </c>
      <c r="M16583" t="s">
        <v>20396</v>
      </c>
      <c r="N16583">
        <v>4</v>
      </c>
      <c r="P16583" t="s">
        <v>20366</v>
      </c>
      <c r="Q16583" t="s">
        <v>25876</v>
      </c>
      <c r="S16583" t="s">
        <v>20368</v>
      </c>
    </row>
    <row r="16584" spans="1:19" hidden="1" x14ac:dyDescent="0.2">
      <c r="A16584">
        <v>3664</v>
      </c>
      <c r="B16584" t="s">
        <v>8995</v>
      </c>
      <c r="C16584" t="s">
        <v>20452</v>
      </c>
      <c r="D16584">
        <v>4.68</v>
      </c>
      <c r="E16584">
        <v>25</v>
      </c>
      <c r="F16584" t="s">
        <v>20851</v>
      </c>
      <c r="G16584" t="s">
        <v>55</v>
      </c>
      <c r="H16584" t="s">
        <v>46</v>
      </c>
      <c r="I16584" t="s">
        <v>25867</v>
      </c>
      <c r="K16584"/>
      <c r="L16584" t="s">
        <v>25875</v>
      </c>
      <c r="M16584" t="s">
        <v>20396</v>
      </c>
      <c r="N16584">
        <v>4</v>
      </c>
      <c r="P16584" t="s">
        <v>20366</v>
      </c>
      <c r="Q16584" t="s">
        <v>25876</v>
      </c>
      <c r="S16584" t="s">
        <v>20368</v>
      </c>
    </row>
    <row r="16585" spans="1:19" hidden="1" x14ac:dyDescent="0.2">
      <c r="A16585">
        <v>3664</v>
      </c>
      <c r="B16585" t="s">
        <v>8995</v>
      </c>
      <c r="C16585" t="s">
        <v>105</v>
      </c>
      <c r="D16585">
        <v>2.41</v>
      </c>
      <c r="E16585">
        <v>25</v>
      </c>
      <c r="F16585" t="s">
        <v>20851</v>
      </c>
      <c r="G16585" t="s">
        <v>25870</v>
      </c>
      <c r="H16585" t="s">
        <v>46</v>
      </c>
      <c r="I16585" t="s">
        <v>25871</v>
      </c>
      <c r="K16585"/>
      <c r="L16585" t="s">
        <v>25875</v>
      </c>
      <c r="M16585" t="s">
        <v>20396</v>
      </c>
      <c r="N16585">
        <v>4</v>
      </c>
      <c r="P16585" t="s">
        <v>20366</v>
      </c>
      <c r="Q16585" t="s">
        <v>25876</v>
      </c>
      <c r="S16585" t="s">
        <v>20368</v>
      </c>
    </row>
    <row r="16586" spans="1:19" hidden="1" x14ac:dyDescent="0.2">
      <c r="A16586">
        <v>3664</v>
      </c>
      <c r="B16586" t="s">
        <v>8995</v>
      </c>
      <c r="C16586" t="s">
        <v>20452</v>
      </c>
      <c r="D16586">
        <v>4.8499999999999996</v>
      </c>
      <c r="E16586">
        <v>25</v>
      </c>
      <c r="F16586" t="s">
        <v>20851</v>
      </c>
      <c r="G16586" t="s">
        <v>25870</v>
      </c>
      <c r="H16586" t="s">
        <v>46</v>
      </c>
      <c r="I16586" t="s">
        <v>25871</v>
      </c>
      <c r="K16586"/>
      <c r="L16586" t="s">
        <v>25875</v>
      </c>
      <c r="M16586" t="s">
        <v>20396</v>
      </c>
      <c r="N16586">
        <v>4</v>
      </c>
      <c r="P16586" t="s">
        <v>20366</v>
      </c>
      <c r="Q16586" t="s">
        <v>25876</v>
      </c>
      <c r="S16586" t="s">
        <v>20368</v>
      </c>
    </row>
    <row r="16587" spans="1:19" hidden="1" x14ac:dyDescent="0.2">
      <c r="A16587">
        <v>3664</v>
      </c>
      <c r="B16587" t="s">
        <v>8995</v>
      </c>
      <c r="C16587" t="s">
        <v>20452</v>
      </c>
      <c r="D16587">
        <v>4.5999999999999996</v>
      </c>
      <c r="E16587">
        <v>20</v>
      </c>
      <c r="F16587" t="s">
        <v>20851</v>
      </c>
      <c r="G16587" t="s">
        <v>144</v>
      </c>
      <c r="H16587" t="s">
        <v>23</v>
      </c>
      <c r="I16587" t="s">
        <v>17690</v>
      </c>
      <c r="K16587"/>
      <c r="L16587" t="s">
        <v>25875</v>
      </c>
      <c r="M16587" t="s">
        <v>20396</v>
      </c>
      <c r="N16587">
        <v>4</v>
      </c>
      <c r="P16587" t="s">
        <v>20366</v>
      </c>
      <c r="Q16587" t="s">
        <v>25876</v>
      </c>
      <c r="S16587" t="s">
        <v>20368</v>
      </c>
    </row>
    <row r="16588" spans="1:19" hidden="1" x14ac:dyDescent="0.2">
      <c r="A16588">
        <v>3665</v>
      </c>
      <c r="B16588" t="s">
        <v>25877</v>
      </c>
      <c r="C16588" t="s">
        <v>105</v>
      </c>
      <c r="D16588">
        <v>6.95</v>
      </c>
      <c r="E16588" t="s">
        <v>363</v>
      </c>
      <c r="F16588" t="s">
        <v>20412</v>
      </c>
      <c r="G16588" t="s">
        <v>31</v>
      </c>
      <c r="H16588" t="s">
        <v>23</v>
      </c>
      <c r="I16588" t="s">
        <v>5527</v>
      </c>
      <c r="K16588"/>
      <c r="L16588" t="s">
        <v>25878</v>
      </c>
      <c r="M16588" t="s">
        <v>26</v>
      </c>
      <c r="N16588">
        <v>2</v>
      </c>
      <c r="P16588" t="s">
        <v>20366</v>
      </c>
      <c r="Q16588" t="s">
        <v>25879</v>
      </c>
      <c r="S16588" t="s">
        <v>20368</v>
      </c>
    </row>
    <row r="16589" spans="1:19" hidden="1" x14ac:dyDescent="0.2">
      <c r="A16589">
        <v>3666</v>
      </c>
      <c r="B16589" t="s">
        <v>25880</v>
      </c>
      <c r="C16589" t="s">
        <v>105</v>
      </c>
      <c r="D16589">
        <v>6.9</v>
      </c>
      <c r="E16589" t="s">
        <v>363</v>
      </c>
      <c r="F16589" t="s">
        <v>20412</v>
      </c>
      <c r="G16589" t="s">
        <v>31</v>
      </c>
      <c r="H16589" t="s">
        <v>23</v>
      </c>
      <c r="I16589" t="s">
        <v>5527</v>
      </c>
      <c r="K16589"/>
      <c r="L16589" t="s">
        <v>25881</v>
      </c>
      <c r="M16589" t="s">
        <v>26</v>
      </c>
      <c r="N16589">
        <v>2</v>
      </c>
      <c r="P16589" t="s">
        <v>20366</v>
      </c>
      <c r="Q16589" t="s">
        <v>25882</v>
      </c>
      <c r="S16589" t="s">
        <v>20368</v>
      </c>
    </row>
    <row r="16590" spans="1:19" hidden="1" x14ac:dyDescent="0.2">
      <c r="A16590">
        <v>3668</v>
      </c>
      <c r="B16590" t="s">
        <v>3316</v>
      </c>
      <c r="C16590" t="s">
        <v>105</v>
      </c>
      <c r="D16590">
        <v>0.9</v>
      </c>
      <c r="E16590" t="s">
        <v>25883</v>
      </c>
      <c r="F16590" t="s">
        <v>23714</v>
      </c>
      <c r="G16590" t="s">
        <v>31</v>
      </c>
      <c r="H16590" t="s">
        <v>23</v>
      </c>
      <c r="I16590" t="s">
        <v>3123</v>
      </c>
      <c r="K16590"/>
      <c r="L16590" t="s">
        <v>25884</v>
      </c>
      <c r="M16590" t="s">
        <v>20396</v>
      </c>
      <c r="N16590">
        <v>4</v>
      </c>
      <c r="P16590" t="s">
        <v>20366</v>
      </c>
      <c r="Q16590" t="s">
        <v>25885</v>
      </c>
      <c r="S16590" t="s">
        <v>20368</v>
      </c>
    </row>
    <row r="16591" spans="1:19" hidden="1" x14ac:dyDescent="0.2">
      <c r="A16591">
        <v>3668</v>
      </c>
      <c r="B16591" t="s">
        <v>3316</v>
      </c>
      <c r="C16591" t="s">
        <v>20452</v>
      </c>
      <c r="D16591">
        <v>5.77</v>
      </c>
      <c r="E16591" t="s">
        <v>25883</v>
      </c>
      <c r="F16591" t="s">
        <v>23714</v>
      </c>
      <c r="G16591" t="s">
        <v>31</v>
      </c>
      <c r="H16591" t="s">
        <v>23</v>
      </c>
      <c r="I16591" t="s">
        <v>3123</v>
      </c>
      <c r="K16591"/>
      <c r="L16591" t="s">
        <v>25884</v>
      </c>
      <c r="M16591" t="s">
        <v>20396</v>
      </c>
      <c r="N16591">
        <v>4</v>
      </c>
      <c r="P16591" t="s">
        <v>20366</v>
      </c>
      <c r="Q16591" t="s">
        <v>25885</v>
      </c>
      <c r="S16591" t="s">
        <v>20368</v>
      </c>
    </row>
    <row r="16592" spans="1:19" hidden="1" x14ac:dyDescent="0.2">
      <c r="A16592">
        <v>3670</v>
      </c>
      <c r="B16592" t="s">
        <v>25886</v>
      </c>
      <c r="C16592" t="s">
        <v>105</v>
      </c>
      <c r="D16592">
        <v>7.98</v>
      </c>
      <c r="E16592">
        <v>20</v>
      </c>
      <c r="G16592" t="s">
        <v>31</v>
      </c>
      <c r="H16592" t="s">
        <v>23</v>
      </c>
      <c r="I16592" t="s">
        <v>3064</v>
      </c>
      <c r="K16592"/>
      <c r="L16592" t="s">
        <v>25887</v>
      </c>
      <c r="M16592" t="s">
        <v>26</v>
      </c>
      <c r="N16592">
        <v>2</v>
      </c>
      <c r="P16592" t="s">
        <v>20366</v>
      </c>
      <c r="Q16592" t="s">
        <v>25888</v>
      </c>
      <c r="S16592" t="s">
        <v>20368</v>
      </c>
    </row>
    <row r="16593" spans="1:19" hidden="1" x14ac:dyDescent="0.2">
      <c r="A16593">
        <v>3670</v>
      </c>
      <c r="B16593" t="s">
        <v>25886</v>
      </c>
      <c r="C16593" t="s">
        <v>20452</v>
      </c>
      <c r="D16593">
        <v>10.15</v>
      </c>
      <c r="E16593">
        <v>20</v>
      </c>
      <c r="G16593" t="s">
        <v>31</v>
      </c>
      <c r="H16593" t="s">
        <v>23</v>
      </c>
      <c r="I16593" t="s">
        <v>3064</v>
      </c>
      <c r="K16593"/>
      <c r="L16593" t="s">
        <v>25887</v>
      </c>
      <c r="M16593" t="s">
        <v>26</v>
      </c>
      <c r="N16593">
        <v>2</v>
      </c>
      <c r="P16593" t="s">
        <v>20366</v>
      </c>
      <c r="Q16593" t="s">
        <v>25888</v>
      </c>
      <c r="S16593" t="s">
        <v>20368</v>
      </c>
    </row>
    <row r="16594" spans="1:19" hidden="1" x14ac:dyDescent="0.2">
      <c r="A16594">
        <v>3671</v>
      </c>
      <c r="B16594" t="s">
        <v>25889</v>
      </c>
      <c r="C16594" t="s">
        <v>105</v>
      </c>
      <c r="D16594">
        <v>8.1</v>
      </c>
      <c r="E16594">
        <v>20</v>
      </c>
      <c r="G16594" t="s">
        <v>31</v>
      </c>
      <c r="H16594" t="s">
        <v>46</v>
      </c>
      <c r="I16594" t="s">
        <v>3064</v>
      </c>
      <c r="K16594"/>
      <c r="L16594" t="s">
        <v>25890</v>
      </c>
      <c r="M16594" t="s">
        <v>26</v>
      </c>
      <c r="N16594">
        <v>2</v>
      </c>
      <c r="P16594" t="s">
        <v>20366</v>
      </c>
      <c r="Q16594" t="s">
        <v>25891</v>
      </c>
      <c r="S16594" t="s">
        <v>20368</v>
      </c>
    </row>
    <row r="16595" spans="1:19" hidden="1" x14ac:dyDescent="0.2">
      <c r="A16595">
        <v>3672</v>
      </c>
      <c r="B16595" t="s">
        <v>25892</v>
      </c>
      <c r="C16595" t="s">
        <v>105</v>
      </c>
      <c r="D16595">
        <v>7.45</v>
      </c>
      <c r="E16595">
        <v>20</v>
      </c>
      <c r="G16595" t="s">
        <v>31</v>
      </c>
      <c r="H16595" t="s">
        <v>23</v>
      </c>
      <c r="I16595" t="s">
        <v>3064</v>
      </c>
      <c r="K16595"/>
      <c r="L16595" t="s">
        <v>25893</v>
      </c>
      <c r="M16595" t="s">
        <v>26</v>
      </c>
      <c r="N16595">
        <v>2</v>
      </c>
      <c r="P16595" t="s">
        <v>20366</v>
      </c>
      <c r="Q16595" t="s">
        <v>25894</v>
      </c>
      <c r="S16595" t="s">
        <v>20368</v>
      </c>
    </row>
    <row r="16596" spans="1:19" hidden="1" x14ac:dyDescent="0.2">
      <c r="A16596">
        <v>3673</v>
      </c>
      <c r="B16596" t="s">
        <v>25895</v>
      </c>
      <c r="C16596" t="s">
        <v>105</v>
      </c>
      <c r="D16596">
        <v>8.1</v>
      </c>
      <c r="E16596">
        <v>20</v>
      </c>
      <c r="G16596" t="s">
        <v>31</v>
      </c>
      <c r="H16596" t="s">
        <v>23</v>
      </c>
      <c r="I16596" t="s">
        <v>3064</v>
      </c>
      <c r="K16596"/>
      <c r="L16596" t="s">
        <v>25896</v>
      </c>
      <c r="M16596" t="s">
        <v>26</v>
      </c>
      <c r="N16596">
        <v>2</v>
      </c>
      <c r="P16596" t="s">
        <v>20366</v>
      </c>
      <c r="Q16596" t="s">
        <v>25897</v>
      </c>
      <c r="S16596" t="s">
        <v>20368</v>
      </c>
    </row>
    <row r="16597" spans="1:19" hidden="1" x14ac:dyDescent="0.2">
      <c r="A16597">
        <v>3674</v>
      </c>
      <c r="B16597" t="s">
        <v>25898</v>
      </c>
      <c r="C16597" t="s">
        <v>105</v>
      </c>
      <c r="D16597">
        <v>8.81</v>
      </c>
      <c r="E16597">
        <v>10</v>
      </c>
      <c r="F16597" t="s">
        <v>6351</v>
      </c>
      <c r="G16597" t="s">
        <v>31</v>
      </c>
      <c r="H16597" t="s">
        <v>46</v>
      </c>
      <c r="I16597" t="s">
        <v>23157</v>
      </c>
      <c r="J16597" t="s">
        <v>43</v>
      </c>
      <c r="K16597"/>
      <c r="L16597" t="s">
        <v>25899</v>
      </c>
      <c r="M16597" t="s">
        <v>20396</v>
      </c>
      <c r="N16597">
        <v>4</v>
      </c>
      <c r="P16597" t="s">
        <v>20366</v>
      </c>
      <c r="Q16597" t="s">
        <v>25900</v>
      </c>
      <c r="S16597" t="s">
        <v>20368</v>
      </c>
    </row>
    <row r="16598" spans="1:19" hidden="1" x14ac:dyDescent="0.2">
      <c r="A16598">
        <v>3674</v>
      </c>
      <c r="B16598" t="s">
        <v>25898</v>
      </c>
      <c r="C16598" t="s">
        <v>105</v>
      </c>
      <c r="D16598">
        <v>8.69</v>
      </c>
      <c r="E16598">
        <v>20</v>
      </c>
      <c r="F16598" t="s">
        <v>6351</v>
      </c>
      <c r="G16598" t="s">
        <v>31</v>
      </c>
      <c r="H16598" t="s">
        <v>46</v>
      </c>
      <c r="I16598" t="s">
        <v>23157</v>
      </c>
      <c r="J16598" t="s">
        <v>43</v>
      </c>
      <c r="K16598"/>
      <c r="L16598" t="s">
        <v>25899</v>
      </c>
      <c r="M16598" t="s">
        <v>20396</v>
      </c>
      <c r="N16598">
        <v>4</v>
      </c>
      <c r="P16598" t="s">
        <v>20366</v>
      </c>
      <c r="Q16598" t="s">
        <v>25900</v>
      </c>
      <c r="S16598" t="s">
        <v>20368</v>
      </c>
    </row>
    <row r="16599" spans="1:19" hidden="1" x14ac:dyDescent="0.2">
      <c r="A16599">
        <v>3674</v>
      </c>
      <c r="B16599" t="s">
        <v>25898</v>
      </c>
      <c r="C16599" t="s">
        <v>105</v>
      </c>
      <c r="D16599">
        <v>8.57</v>
      </c>
      <c r="E16599">
        <v>30</v>
      </c>
      <c r="F16599" t="s">
        <v>6351</v>
      </c>
      <c r="G16599" t="s">
        <v>31</v>
      </c>
      <c r="H16599" t="s">
        <v>46</v>
      </c>
      <c r="I16599" t="s">
        <v>23157</v>
      </c>
      <c r="J16599" t="s">
        <v>43</v>
      </c>
      <c r="K16599"/>
      <c r="L16599" t="s">
        <v>25899</v>
      </c>
      <c r="M16599" t="s">
        <v>20396</v>
      </c>
      <c r="N16599">
        <v>4</v>
      </c>
      <c r="P16599" t="s">
        <v>20366</v>
      </c>
      <c r="Q16599" t="s">
        <v>25900</v>
      </c>
      <c r="S16599" t="s">
        <v>20368</v>
      </c>
    </row>
    <row r="16600" spans="1:19" hidden="1" x14ac:dyDescent="0.2">
      <c r="A16600">
        <v>3675</v>
      </c>
      <c r="B16600" t="s">
        <v>25901</v>
      </c>
      <c r="C16600" t="s">
        <v>105</v>
      </c>
      <c r="D16600">
        <v>9.3000000000000007</v>
      </c>
      <c r="E16600">
        <v>10</v>
      </c>
      <c r="F16600" t="s">
        <v>16911</v>
      </c>
      <c r="G16600" t="s">
        <v>31</v>
      </c>
      <c r="H16600" t="s">
        <v>46</v>
      </c>
      <c r="I16600" t="s">
        <v>23157</v>
      </c>
      <c r="J16600" t="s">
        <v>43</v>
      </c>
      <c r="K16600"/>
      <c r="L16600" t="s">
        <v>25902</v>
      </c>
      <c r="M16600" t="s">
        <v>20719</v>
      </c>
      <c r="N16600">
        <v>3</v>
      </c>
      <c r="P16600" t="s">
        <v>20366</v>
      </c>
      <c r="Q16600" t="s">
        <v>25903</v>
      </c>
      <c r="S16600" t="s">
        <v>20368</v>
      </c>
    </row>
    <row r="16601" spans="1:19" hidden="1" x14ac:dyDescent="0.2">
      <c r="A16601">
        <v>3675</v>
      </c>
      <c r="B16601" t="s">
        <v>25901</v>
      </c>
      <c r="C16601" t="s">
        <v>105</v>
      </c>
      <c r="D16601">
        <v>9.16</v>
      </c>
      <c r="E16601">
        <v>20</v>
      </c>
      <c r="F16601" t="s">
        <v>16911</v>
      </c>
      <c r="G16601" t="s">
        <v>31</v>
      </c>
      <c r="H16601" t="s">
        <v>46</v>
      </c>
      <c r="I16601" t="s">
        <v>23157</v>
      </c>
      <c r="J16601" t="s">
        <v>43</v>
      </c>
      <c r="K16601"/>
      <c r="L16601" t="s">
        <v>25902</v>
      </c>
      <c r="M16601" t="s">
        <v>20719</v>
      </c>
      <c r="N16601">
        <v>3</v>
      </c>
      <c r="P16601" t="s">
        <v>20366</v>
      </c>
      <c r="Q16601" t="s">
        <v>25903</v>
      </c>
      <c r="S16601" t="s">
        <v>20368</v>
      </c>
    </row>
    <row r="16602" spans="1:19" hidden="1" x14ac:dyDescent="0.2">
      <c r="A16602">
        <v>3675</v>
      </c>
      <c r="B16602" t="s">
        <v>25901</v>
      </c>
      <c r="C16602" t="s">
        <v>105</v>
      </c>
      <c r="D16602">
        <v>9.02</v>
      </c>
      <c r="E16602">
        <v>30</v>
      </c>
      <c r="F16602" t="s">
        <v>16911</v>
      </c>
      <c r="G16602" t="s">
        <v>31</v>
      </c>
      <c r="H16602" t="s">
        <v>46</v>
      </c>
      <c r="I16602" t="s">
        <v>23157</v>
      </c>
      <c r="J16602" t="s">
        <v>43</v>
      </c>
      <c r="K16602"/>
      <c r="L16602" t="s">
        <v>25902</v>
      </c>
      <c r="M16602" t="s">
        <v>20719</v>
      </c>
      <c r="N16602">
        <v>3</v>
      </c>
      <c r="P16602" t="s">
        <v>20366</v>
      </c>
      <c r="Q16602" t="s">
        <v>25903</v>
      </c>
      <c r="S16602" t="s">
        <v>20368</v>
      </c>
    </row>
    <row r="16603" spans="1:19" hidden="1" x14ac:dyDescent="0.2">
      <c r="A16603">
        <v>3676</v>
      </c>
      <c r="B16603" t="s">
        <v>25904</v>
      </c>
      <c r="C16603" t="s">
        <v>105</v>
      </c>
      <c r="D16603">
        <v>7.5</v>
      </c>
      <c r="E16603">
        <v>20</v>
      </c>
      <c r="F16603" t="s">
        <v>24893</v>
      </c>
      <c r="G16603" t="s">
        <v>31</v>
      </c>
      <c r="H16603" t="s">
        <v>23</v>
      </c>
      <c r="I16603" t="s">
        <v>16362</v>
      </c>
      <c r="K16603"/>
      <c r="L16603" t="s">
        <v>25905</v>
      </c>
      <c r="M16603" t="s">
        <v>26</v>
      </c>
      <c r="N16603">
        <v>2</v>
      </c>
      <c r="P16603" t="s">
        <v>20366</v>
      </c>
      <c r="Q16603" t="s">
        <v>25906</v>
      </c>
      <c r="S16603" t="s">
        <v>20368</v>
      </c>
    </row>
    <row r="16604" spans="1:19" hidden="1" x14ac:dyDescent="0.2">
      <c r="A16604">
        <v>3677</v>
      </c>
      <c r="B16604" t="s">
        <v>25907</v>
      </c>
      <c r="C16604" t="s">
        <v>105</v>
      </c>
      <c r="D16604">
        <v>7.1</v>
      </c>
      <c r="E16604">
        <v>20</v>
      </c>
      <c r="F16604" t="s">
        <v>24893</v>
      </c>
      <c r="G16604" t="s">
        <v>31</v>
      </c>
      <c r="H16604" t="s">
        <v>23</v>
      </c>
      <c r="I16604" t="s">
        <v>16362</v>
      </c>
      <c r="K16604"/>
      <c r="L16604" t="s">
        <v>25908</v>
      </c>
      <c r="M16604" t="s">
        <v>26</v>
      </c>
      <c r="N16604">
        <v>2</v>
      </c>
      <c r="P16604" t="s">
        <v>20366</v>
      </c>
      <c r="Q16604" t="s">
        <v>25909</v>
      </c>
      <c r="S16604" t="s">
        <v>20368</v>
      </c>
    </row>
    <row r="16605" spans="1:19" hidden="1" x14ac:dyDescent="0.2">
      <c r="A16605">
        <v>3679</v>
      </c>
      <c r="B16605" t="s">
        <v>19789</v>
      </c>
      <c r="C16605" t="s">
        <v>105</v>
      </c>
      <c r="D16605">
        <v>8.93</v>
      </c>
      <c r="F16605" t="s">
        <v>21255</v>
      </c>
      <c r="G16605" t="s">
        <v>55</v>
      </c>
      <c r="H16605" t="s">
        <v>23</v>
      </c>
      <c r="I16605" t="s">
        <v>21256</v>
      </c>
      <c r="K16605"/>
      <c r="L16605" t="s">
        <v>19790</v>
      </c>
      <c r="M16605" t="s">
        <v>26</v>
      </c>
      <c r="N16605">
        <v>2</v>
      </c>
      <c r="P16605" t="s">
        <v>20366</v>
      </c>
      <c r="Q16605" t="s">
        <v>25910</v>
      </c>
      <c r="S16605" t="s">
        <v>20368</v>
      </c>
    </row>
    <row r="16606" spans="1:19" hidden="1" x14ac:dyDescent="0.2">
      <c r="A16606">
        <v>3680</v>
      </c>
      <c r="B16606" t="s">
        <v>19067</v>
      </c>
      <c r="C16606" t="s">
        <v>105</v>
      </c>
      <c r="D16606">
        <v>2.72</v>
      </c>
      <c r="E16606">
        <v>25</v>
      </c>
      <c r="F16606" t="s">
        <v>25911</v>
      </c>
      <c r="G16606" t="s">
        <v>31</v>
      </c>
      <c r="H16606" t="s">
        <v>46</v>
      </c>
      <c r="I16606" t="s">
        <v>118</v>
      </c>
      <c r="K16606"/>
      <c r="L16606" t="s">
        <v>25912</v>
      </c>
      <c r="M16606" t="s">
        <v>20396</v>
      </c>
      <c r="N16606">
        <v>4</v>
      </c>
      <c r="P16606" t="s">
        <v>20366</v>
      </c>
      <c r="Q16606" t="s">
        <v>25913</v>
      </c>
      <c r="S16606" t="s">
        <v>20368</v>
      </c>
    </row>
    <row r="16607" spans="1:19" hidden="1" x14ac:dyDescent="0.2">
      <c r="A16607">
        <v>3680</v>
      </c>
      <c r="B16607" t="s">
        <v>19067</v>
      </c>
      <c r="C16607" t="s">
        <v>20452</v>
      </c>
      <c r="D16607">
        <v>5.37</v>
      </c>
      <c r="E16607">
        <v>25</v>
      </c>
      <c r="F16607" t="s">
        <v>25911</v>
      </c>
      <c r="G16607" t="s">
        <v>31</v>
      </c>
      <c r="H16607" t="s">
        <v>46</v>
      </c>
      <c r="I16607" t="s">
        <v>118</v>
      </c>
      <c r="K16607"/>
      <c r="L16607" t="s">
        <v>25912</v>
      </c>
      <c r="M16607" t="s">
        <v>20396</v>
      </c>
      <c r="N16607">
        <v>4</v>
      </c>
      <c r="P16607" t="s">
        <v>20366</v>
      </c>
      <c r="Q16607" t="s">
        <v>25913</v>
      </c>
      <c r="S16607" t="s">
        <v>20368</v>
      </c>
    </row>
    <row r="16608" spans="1:19" hidden="1" x14ac:dyDescent="0.2">
      <c r="A16608">
        <v>3681</v>
      </c>
      <c r="B16608" t="s">
        <v>9186</v>
      </c>
      <c r="C16608" t="s">
        <v>105</v>
      </c>
      <c r="D16608">
        <v>2.0499999999999998</v>
      </c>
      <c r="E16608">
        <v>25</v>
      </c>
      <c r="F16608" t="s">
        <v>20547</v>
      </c>
      <c r="G16608" t="s">
        <v>55</v>
      </c>
      <c r="H16608" t="s">
        <v>23</v>
      </c>
      <c r="I16608" t="s">
        <v>18975</v>
      </c>
      <c r="K16608"/>
      <c r="L16608" t="s">
        <v>25914</v>
      </c>
      <c r="M16608" t="s">
        <v>21081</v>
      </c>
      <c r="N16608">
        <v>7</v>
      </c>
      <c r="O16608" t="s">
        <v>25915</v>
      </c>
      <c r="P16608" t="s">
        <v>20366</v>
      </c>
      <c r="Q16608" t="s">
        <v>25916</v>
      </c>
      <c r="S16608" t="s">
        <v>20368</v>
      </c>
    </row>
    <row r="16609" spans="1:19" hidden="1" x14ac:dyDescent="0.2">
      <c r="A16609">
        <v>3681</v>
      </c>
      <c r="B16609" t="s">
        <v>9186</v>
      </c>
      <c r="C16609" t="s">
        <v>20452</v>
      </c>
      <c r="D16609">
        <v>3.66</v>
      </c>
      <c r="E16609">
        <v>25</v>
      </c>
      <c r="F16609" t="s">
        <v>20547</v>
      </c>
      <c r="G16609" t="s">
        <v>55</v>
      </c>
      <c r="H16609" t="s">
        <v>23</v>
      </c>
      <c r="I16609" t="s">
        <v>18975</v>
      </c>
      <c r="K16609"/>
      <c r="L16609" t="s">
        <v>25914</v>
      </c>
      <c r="M16609" t="s">
        <v>21081</v>
      </c>
      <c r="N16609">
        <v>7</v>
      </c>
      <c r="O16609" t="s">
        <v>25915</v>
      </c>
      <c r="P16609" t="s">
        <v>20366</v>
      </c>
      <c r="Q16609" t="s">
        <v>25916</v>
      </c>
      <c r="S16609" t="s">
        <v>20368</v>
      </c>
    </row>
    <row r="16610" spans="1:19" hidden="1" x14ac:dyDescent="0.2">
      <c r="A16610">
        <v>3681</v>
      </c>
      <c r="B16610" t="s">
        <v>9186</v>
      </c>
      <c r="C16610" t="s">
        <v>20452</v>
      </c>
      <c r="D16610">
        <v>3.88</v>
      </c>
      <c r="F16610" t="s">
        <v>21009</v>
      </c>
      <c r="G16610" t="s">
        <v>55</v>
      </c>
      <c r="H16610" t="s">
        <v>23</v>
      </c>
      <c r="I16610" t="s">
        <v>25577</v>
      </c>
      <c r="K16610"/>
      <c r="L16610" t="s">
        <v>25914</v>
      </c>
      <c r="M16610" t="s">
        <v>21081</v>
      </c>
      <c r="N16610">
        <v>7</v>
      </c>
      <c r="O16610" t="s">
        <v>25915</v>
      </c>
      <c r="P16610" t="s">
        <v>20366</v>
      </c>
      <c r="Q16610" t="s">
        <v>25916</v>
      </c>
      <c r="S16610" t="s">
        <v>20368</v>
      </c>
    </row>
    <row r="16611" spans="1:19" hidden="1" x14ac:dyDescent="0.2">
      <c r="A16611">
        <v>3681</v>
      </c>
      <c r="B16611" t="s">
        <v>9186</v>
      </c>
      <c r="C16611" t="s">
        <v>20452</v>
      </c>
      <c r="D16611">
        <v>4.3600000000000003</v>
      </c>
      <c r="E16611">
        <v>25</v>
      </c>
      <c r="F16611" t="s">
        <v>24343</v>
      </c>
      <c r="G16611" t="s">
        <v>55</v>
      </c>
      <c r="H16611" t="s">
        <v>23</v>
      </c>
      <c r="I16611" t="s">
        <v>2202</v>
      </c>
      <c r="K16611"/>
      <c r="L16611" t="s">
        <v>25914</v>
      </c>
      <c r="M16611" t="s">
        <v>21081</v>
      </c>
      <c r="N16611">
        <v>7</v>
      </c>
      <c r="O16611" t="s">
        <v>25915</v>
      </c>
      <c r="P16611" t="s">
        <v>20366</v>
      </c>
      <c r="Q16611" t="s">
        <v>25916</v>
      </c>
      <c r="S16611" t="s">
        <v>20368</v>
      </c>
    </row>
    <row r="16612" spans="1:19" hidden="1" x14ac:dyDescent="0.2">
      <c r="A16612">
        <v>3681</v>
      </c>
      <c r="B16612" t="s">
        <v>9186</v>
      </c>
      <c r="C16612" t="s">
        <v>20441</v>
      </c>
      <c r="D16612">
        <v>13.74</v>
      </c>
      <c r="E16612">
        <v>25</v>
      </c>
      <c r="F16612" t="s">
        <v>25855</v>
      </c>
      <c r="G16612" t="s">
        <v>4302</v>
      </c>
      <c r="H16612" t="s">
        <v>23</v>
      </c>
      <c r="I16612" t="s">
        <v>16564</v>
      </c>
      <c r="K16612"/>
      <c r="L16612" t="s">
        <v>25914</v>
      </c>
      <c r="M16612" t="s">
        <v>21081</v>
      </c>
      <c r="N16612">
        <v>7</v>
      </c>
      <c r="O16612" t="s">
        <v>25915</v>
      </c>
      <c r="P16612" t="s">
        <v>20366</v>
      </c>
      <c r="Q16612" t="s">
        <v>25916</v>
      </c>
      <c r="S16612" t="s">
        <v>20368</v>
      </c>
    </row>
    <row r="16613" spans="1:19" hidden="1" x14ac:dyDescent="0.2">
      <c r="A16613">
        <v>3683</v>
      </c>
      <c r="B16613" t="s">
        <v>25917</v>
      </c>
      <c r="C16613" t="s">
        <v>105</v>
      </c>
      <c r="D16613">
        <v>6.5919999999999996</v>
      </c>
      <c r="E16613">
        <v>25</v>
      </c>
      <c r="F16613" t="s">
        <v>25918</v>
      </c>
      <c r="G16613" t="s">
        <v>1434</v>
      </c>
      <c r="H16613" t="s">
        <v>46</v>
      </c>
      <c r="I16613" t="s">
        <v>4287</v>
      </c>
      <c r="K16613"/>
      <c r="L16613" t="s">
        <v>25919</v>
      </c>
      <c r="M16613" t="s">
        <v>26</v>
      </c>
      <c r="N16613">
        <v>2</v>
      </c>
      <c r="P16613" t="s">
        <v>20366</v>
      </c>
      <c r="Q16613" t="s">
        <v>25920</v>
      </c>
      <c r="S16613" t="s">
        <v>20368</v>
      </c>
    </row>
    <row r="16614" spans="1:19" hidden="1" x14ac:dyDescent="0.2">
      <c r="A16614">
        <v>3684</v>
      </c>
      <c r="B16614" t="s">
        <v>25921</v>
      </c>
      <c r="C16614" t="s">
        <v>105</v>
      </c>
      <c r="D16614">
        <v>8.5920000000000005</v>
      </c>
      <c r="E16614">
        <v>25</v>
      </c>
      <c r="F16614" t="s">
        <v>416</v>
      </c>
      <c r="G16614" t="s">
        <v>23125</v>
      </c>
      <c r="H16614" t="s">
        <v>46</v>
      </c>
      <c r="I16614" t="s">
        <v>4318</v>
      </c>
      <c r="K16614"/>
      <c r="L16614" t="s">
        <v>25922</v>
      </c>
      <c r="M16614" t="s">
        <v>20396</v>
      </c>
      <c r="N16614">
        <v>4</v>
      </c>
      <c r="P16614" t="s">
        <v>20366</v>
      </c>
      <c r="Q16614" t="s">
        <v>25923</v>
      </c>
      <c r="S16614" t="s">
        <v>20368</v>
      </c>
    </row>
    <row r="16615" spans="1:19" x14ac:dyDescent="0.2">
      <c r="A16615">
        <v>3685</v>
      </c>
      <c r="B16615" t="s">
        <v>25924</v>
      </c>
      <c r="C16615" t="s">
        <v>105</v>
      </c>
      <c r="D16615">
        <v>7.4089999999999998</v>
      </c>
      <c r="E16615">
        <v>25</v>
      </c>
      <c r="F16615" t="s">
        <v>23118</v>
      </c>
      <c r="G16615" t="s">
        <v>23125</v>
      </c>
      <c r="H16615" t="s">
        <v>36</v>
      </c>
      <c r="I16615" t="s">
        <v>9762</v>
      </c>
      <c r="J16615" t="s">
        <v>43</v>
      </c>
      <c r="L16615" t="s">
        <v>25925</v>
      </c>
      <c r="M16615" t="s">
        <v>20396</v>
      </c>
      <c r="N16615">
        <v>4</v>
      </c>
      <c r="P16615" t="s">
        <v>20366</v>
      </c>
      <c r="Q16615" t="s">
        <v>25926</v>
      </c>
      <c r="S16615" t="s">
        <v>20368</v>
      </c>
    </row>
    <row r="16616" spans="1:19" hidden="1" x14ac:dyDescent="0.2">
      <c r="A16616">
        <v>3685</v>
      </c>
      <c r="B16616" t="s">
        <v>25924</v>
      </c>
      <c r="C16616" t="s">
        <v>105</v>
      </c>
      <c r="D16616">
        <v>7.25</v>
      </c>
      <c r="E16616">
        <v>25</v>
      </c>
      <c r="F16616" s="1" t="s">
        <v>25927</v>
      </c>
      <c r="G16616" t="s">
        <v>31</v>
      </c>
      <c r="H16616" t="s">
        <v>46</v>
      </c>
      <c r="I16616" t="s">
        <v>1375</v>
      </c>
      <c r="K16616"/>
      <c r="L16616" t="s">
        <v>25925</v>
      </c>
      <c r="M16616" t="s">
        <v>20396</v>
      </c>
      <c r="N16616">
        <v>4</v>
      </c>
      <c r="P16616" t="s">
        <v>20366</v>
      </c>
      <c r="Q16616" t="s">
        <v>25926</v>
      </c>
      <c r="S16616" t="s">
        <v>20368</v>
      </c>
    </row>
    <row r="16617" spans="1:19" x14ac:dyDescent="0.2">
      <c r="A16617">
        <v>3685</v>
      </c>
      <c r="B16617" t="s">
        <v>25924</v>
      </c>
      <c r="C16617" t="s">
        <v>105</v>
      </c>
      <c r="D16617">
        <v>7.6710000000000003</v>
      </c>
      <c r="E16617">
        <v>5</v>
      </c>
      <c r="F16617" t="s">
        <v>23118</v>
      </c>
      <c r="G16617" t="s">
        <v>23125</v>
      </c>
      <c r="H16617" t="s">
        <v>36</v>
      </c>
      <c r="I16617" t="s">
        <v>9762</v>
      </c>
      <c r="J16617" t="s">
        <v>43</v>
      </c>
      <c r="L16617" t="s">
        <v>25925</v>
      </c>
      <c r="M16617" t="s">
        <v>20396</v>
      </c>
      <c r="N16617">
        <v>4</v>
      </c>
      <c r="P16617" t="s">
        <v>20366</v>
      </c>
      <c r="Q16617" t="s">
        <v>25926</v>
      </c>
      <c r="S16617" t="s">
        <v>20368</v>
      </c>
    </row>
    <row r="16618" spans="1:19" x14ac:dyDescent="0.2">
      <c r="A16618">
        <v>3685</v>
      </c>
      <c r="B16618" t="s">
        <v>25924</v>
      </c>
      <c r="C16618" t="s">
        <v>105</v>
      </c>
      <c r="D16618">
        <v>7.5960000000000001</v>
      </c>
      <c r="E16618">
        <v>10</v>
      </c>
      <c r="F16618" t="s">
        <v>23118</v>
      </c>
      <c r="G16618" t="s">
        <v>23125</v>
      </c>
      <c r="H16618" t="s">
        <v>36</v>
      </c>
      <c r="I16618" t="s">
        <v>9762</v>
      </c>
      <c r="J16618" t="s">
        <v>43</v>
      </c>
      <c r="L16618" t="s">
        <v>25925</v>
      </c>
      <c r="M16618" t="s">
        <v>20396</v>
      </c>
      <c r="N16618">
        <v>4</v>
      </c>
      <c r="P16618" t="s">
        <v>20366</v>
      </c>
      <c r="Q16618" t="s">
        <v>25926</v>
      </c>
      <c r="S16618" t="s">
        <v>20368</v>
      </c>
    </row>
    <row r="16619" spans="1:19" x14ac:dyDescent="0.2">
      <c r="A16619">
        <v>3685</v>
      </c>
      <c r="B16619" t="s">
        <v>25924</v>
      </c>
      <c r="C16619" t="s">
        <v>105</v>
      </c>
      <c r="D16619">
        <v>7.5250000000000004</v>
      </c>
      <c r="E16619">
        <v>15</v>
      </c>
      <c r="F16619" t="s">
        <v>23118</v>
      </c>
      <c r="G16619" t="s">
        <v>23125</v>
      </c>
      <c r="H16619" t="s">
        <v>36</v>
      </c>
      <c r="I16619" t="s">
        <v>9762</v>
      </c>
      <c r="J16619" t="s">
        <v>43</v>
      </c>
      <c r="L16619" t="s">
        <v>25925</v>
      </c>
      <c r="M16619" t="s">
        <v>20396</v>
      </c>
      <c r="N16619">
        <v>4</v>
      </c>
      <c r="P16619" t="s">
        <v>20366</v>
      </c>
      <c r="Q16619" t="s">
        <v>25926</v>
      </c>
      <c r="S16619" t="s">
        <v>20368</v>
      </c>
    </row>
    <row r="16620" spans="1:19" x14ac:dyDescent="0.2">
      <c r="A16620">
        <v>3685</v>
      </c>
      <c r="B16620" t="s">
        <v>25924</v>
      </c>
      <c r="C16620" t="s">
        <v>105</v>
      </c>
      <c r="D16620">
        <v>7.4660000000000002</v>
      </c>
      <c r="E16620">
        <v>20</v>
      </c>
      <c r="F16620" t="s">
        <v>23118</v>
      </c>
      <c r="G16620" t="s">
        <v>23125</v>
      </c>
      <c r="H16620" t="s">
        <v>36</v>
      </c>
      <c r="I16620" t="s">
        <v>9762</v>
      </c>
      <c r="J16620" t="s">
        <v>43</v>
      </c>
      <c r="L16620" t="s">
        <v>25925</v>
      </c>
      <c r="M16620" t="s">
        <v>20396</v>
      </c>
      <c r="N16620">
        <v>4</v>
      </c>
      <c r="P16620" t="s">
        <v>20366</v>
      </c>
      <c r="Q16620" t="s">
        <v>25926</v>
      </c>
      <c r="S16620" t="s">
        <v>20368</v>
      </c>
    </row>
    <row r="16621" spans="1:19" x14ac:dyDescent="0.2">
      <c r="A16621">
        <v>3685</v>
      </c>
      <c r="B16621" t="s">
        <v>25924</v>
      </c>
      <c r="C16621" t="s">
        <v>105</v>
      </c>
      <c r="D16621">
        <v>7.3540000000000001</v>
      </c>
      <c r="E16621">
        <v>30</v>
      </c>
      <c r="F16621" t="s">
        <v>23118</v>
      </c>
      <c r="G16621" t="s">
        <v>23125</v>
      </c>
      <c r="H16621" t="s">
        <v>36</v>
      </c>
      <c r="I16621" t="s">
        <v>9762</v>
      </c>
      <c r="J16621" t="s">
        <v>43</v>
      </c>
      <c r="L16621" t="s">
        <v>25925</v>
      </c>
      <c r="M16621" t="s">
        <v>20396</v>
      </c>
      <c r="N16621">
        <v>4</v>
      </c>
      <c r="P16621" t="s">
        <v>20366</v>
      </c>
      <c r="Q16621" t="s">
        <v>25926</v>
      </c>
      <c r="S16621" t="s">
        <v>20368</v>
      </c>
    </row>
    <row r="16622" spans="1:19" x14ac:dyDescent="0.2">
      <c r="A16622">
        <v>3685</v>
      </c>
      <c r="B16622" t="s">
        <v>25924</v>
      </c>
      <c r="C16622" t="s">
        <v>105</v>
      </c>
      <c r="D16622">
        <v>7.3029999999999999</v>
      </c>
      <c r="E16622">
        <v>35</v>
      </c>
      <c r="F16622" t="s">
        <v>23118</v>
      </c>
      <c r="G16622" t="s">
        <v>23125</v>
      </c>
      <c r="H16622" t="s">
        <v>36</v>
      </c>
      <c r="I16622" t="s">
        <v>9762</v>
      </c>
      <c r="J16622" t="s">
        <v>43</v>
      </c>
      <c r="L16622" t="s">
        <v>25925</v>
      </c>
      <c r="M16622" t="s">
        <v>20396</v>
      </c>
      <c r="N16622">
        <v>4</v>
      </c>
      <c r="P16622" t="s">
        <v>20366</v>
      </c>
      <c r="Q16622" t="s">
        <v>25926</v>
      </c>
      <c r="S16622" t="s">
        <v>20368</v>
      </c>
    </row>
    <row r="16623" spans="1:19" x14ac:dyDescent="0.2">
      <c r="A16623">
        <v>3685</v>
      </c>
      <c r="B16623" t="s">
        <v>25924</v>
      </c>
      <c r="C16623" t="s">
        <v>105</v>
      </c>
      <c r="D16623">
        <v>7.2569999999999997</v>
      </c>
      <c r="E16623">
        <v>40</v>
      </c>
      <c r="F16623" t="s">
        <v>23118</v>
      </c>
      <c r="G16623" t="s">
        <v>23125</v>
      </c>
      <c r="H16623" t="s">
        <v>36</v>
      </c>
      <c r="I16623" t="s">
        <v>9762</v>
      </c>
      <c r="J16623" t="s">
        <v>43</v>
      </c>
      <c r="L16623" t="s">
        <v>25925</v>
      </c>
      <c r="M16623" t="s">
        <v>20396</v>
      </c>
      <c r="N16623">
        <v>4</v>
      </c>
      <c r="P16623" t="s">
        <v>20366</v>
      </c>
      <c r="Q16623" t="s">
        <v>25926</v>
      </c>
      <c r="S16623" t="s">
        <v>20368</v>
      </c>
    </row>
    <row r="16624" spans="1:19" x14ac:dyDescent="0.2">
      <c r="A16624">
        <v>3685</v>
      </c>
      <c r="B16624" t="s">
        <v>25924</v>
      </c>
      <c r="C16624" t="s">
        <v>105</v>
      </c>
      <c r="D16624">
        <v>7.2149999999999999</v>
      </c>
      <c r="E16624">
        <v>45</v>
      </c>
      <c r="F16624" t="s">
        <v>23118</v>
      </c>
      <c r="G16624" t="s">
        <v>23125</v>
      </c>
      <c r="H16624" t="s">
        <v>36</v>
      </c>
      <c r="I16624" t="s">
        <v>9762</v>
      </c>
      <c r="J16624" t="s">
        <v>43</v>
      </c>
      <c r="L16624" t="s">
        <v>25925</v>
      </c>
      <c r="M16624" t="s">
        <v>20396</v>
      </c>
      <c r="N16624">
        <v>4</v>
      </c>
      <c r="P16624" t="s">
        <v>20366</v>
      </c>
      <c r="Q16624" t="s">
        <v>25926</v>
      </c>
      <c r="S16624" t="s">
        <v>20368</v>
      </c>
    </row>
    <row r="16625" spans="1:19" x14ac:dyDescent="0.2">
      <c r="A16625">
        <v>3685</v>
      </c>
      <c r="B16625" t="s">
        <v>25924</v>
      </c>
      <c r="C16625" t="s">
        <v>105</v>
      </c>
      <c r="D16625">
        <v>7.1760000000000002</v>
      </c>
      <c r="E16625">
        <v>50</v>
      </c>
      <c r="F16625" t="s">
        <v>23118</v>
      </c>
      <c r="G16625" t="s">
        <v>23125</v>
      </c>
      <c r="H16625" t="s">
        <v>36</v>
      </c>
      <c r="I16625" t="s">
        <v>9762</v>
      </c>
      <c r="J16625" t="s">
        <v>43</v>
      </c>
      <c r="L16625" t="s">
        <v>25925</v>
      </c>
      <c r="M16625" t="s">
        <v>20396</v>
      </c>
      <c r="N16625">
        <v>4</v>
      </c>
      <c r="P16625" t="s">
        <v>20366</v>
      </c>
      <c r="Q16625" t="s">
        <v>25926</v>
      </c>
      <c r="S16625" t="s">
        <v>20368</v>
      </c>
    </row>
    <row r="16626" spans="1:19" x14ac:dyDescent="0.2">
      <c r="A16626">
        <v>3685</v>
      </c>
      <c r="B16626" t="s">
        <v>25924</v>
      </c>
      <c r="C16626" t="s">
        <v>105</v>
      </c>
      <c r="D16626">
        <v>7.133</v>
      </c>
      <c r="E16626">
        <v>55</v>
      </c>
      <c r="F16626" t="s">
        <v>23118</v>
      </c>
      <c r="G16626" t="s">
        <v>23125</v>
      </c>
      <c r="H16626" t="s">
        <v>36</v>
      </c>
      <c r="I16626" t="s">
        <v>9762</v>
      </c>
      <c r="J16626" t="s">
        <v>43</v>
      </c>
      <c r="L16626" t="s">
        <v>25925</v>
      </c>
      <c r="M16626" t="s">
        <v>20396</v>
      </c>
      <c r="N16626">
        <v>4</v>
      </c>
      <c r="P16626" t="s">
        <v>20366</v>
      </c>
      <c r="Q16626" t="s">
        <v>25926</v>
      </c>
      <c r="S16626" t="s">
        <v>20368</v>
      </c>
    </row>
    <row r="16627" spans="1:19" x14ac:dyDescent="0.2">
      <c r="A16627">
        <v>3685</v>
      </c>
      <c r="B16627" t="s">
        <v>25924</v>
      </c>
      <c r="C16627" t="s">
        <v>105</v>
      </c>
      <c r="D16627">
        <v>7.0990000000000002</v>
      </c>
      <c r="E16627">
        <v>60</v>
      </c>
      <c r="F16627" t="s">
        <v>23118</v>
      </c>
      <c r="G16627" t="s">
        <v>23125</v>
      </c>
      <c r="H16627" t="s">
        <v>36</v>
      </c>
      <c r="I16627" t="s">
        <v>9762</v>
      </c>
      <c r="J16627" t="s">
        <v>43</v>
      </c>
      <c r="L16627" t="s">
        <v>25925</v>
      </c>
      <c r="M16627" t="s">
        <v>20396</v>
      </c>
      <c r="N16627">
        <v>4</v>
      </c>
      <c r="P16627" t="s">
        <v>20366</v>
      </c>
      <c r="Q16627" t="s">
        <v>25926</v>
      </c>
      <c r="S16627" t="s">
        <v>20368</v>
      </c>
    </row>
    <row r="16628" spans="1:19" hidden="1" x14ac:dyDescent="0.2">
      <c r="A16628">
        <v>3686</v>
      </c>
      <c r="B16628" t="s">
        <v>25928</v>
      </c>
      <c r="C16628" t="s">
        <v>105</v>
      </c>
      <c r="D16628">
        <v>7.5970000000000004</v>
      </c>
      <c r="E16628">
        <v>25</v>
      </c>
      <c r="F16628" t="s">
        <v>22586</v>
      </c>
      <c r="G16628" t="s">
        <v>23125</v>
      </c>
      <c r="H16628" t="s">
        <v>46</v>
      </c>
      <c r="I16628" t="s">
        <v>4318</v>
      </c>
      <c r="K16628"/>
      <c r="L16628" t="s">
        <v>25929</v>
      </c>
      <c r="M16628" t="s">
        <v>20396</v>
      </c>
      <c r="N16628">
        <v>4</v>
      </c>
      <c r="P16628" t="s">
        <v>20366</v>
      </c>
      <c r="Q16628" t="s">
        <v>25930</v>
      </c>
      <c r="S16628" t="s">
        <v>20368</v>
      </c>
    </row>
    <row r="16629" spans="1:19" hidden="1" x14ac:dyDescent="0.2">
      <c r="A16629">
        <v>3686</v>
      </c>
      <c r="B16629" t="s">
        <v>25928</v>
      </c>
      <c r="C16629" t="s">
        <v>105</v>
      </c>
      <c r="D16629">
        <v>7.4</v>
      </c>
      <c r="E16629">
        <v>25</v>
      </c>
      <c r="F16629" t="s">
        <v>23742</v>
      </c>
      <c r="G16629" t="s">
        <v>31</v>
      </c>
      <c r="H16629" t="s">
        <v>46</v>
      </c>
      <c r="I16629" t="s">
        <v>5806</v>
      </c>
      <c r="K16629"/>
      <c r="L16629" t="s">
        <v>25929</v>
      </c>
      <c r="M16629" t="s">
        <v>20396</v>
      </c>
      <c r="N16629">
        <v>4</v>
      </c>
      <c r="P16629" t="s">
        <v>20366</v>
      </c>
      <c r="Q16629" t="s">
        <v>25930</v>
      </c>
      <c r="S16629" t="s">
        <v>20368</v>
      </c>
    </row>
    <row r="16630" spans="1:19" hidden="1" x14ac:dyDescent="0.2">
      <c r="A16630">
        <v>3687</v>
      </c>
      <c r="B16630" t="s">
        <v>25931</v>
      </c>
      <c r="C16630" t="s">
        <v>105</v>
      </c>
      <c r="D16630">
        <v>8.6219999999999999</v>
      </c>
      <c r="E16630">
        <v>25</v>
      </c>
      <c r="F16630" t="s">
        <v>22586</v>
      </c>
      <c r="G16630" t="s">
        <v>23125</v>
      </c>
      <c r="H16630" t="s">
        <v>46</v>
      </c>
      <c r="I16630" t="s">
        <v>4318</v>
      </c>
      <c r="K16630"/>
      <c r="L16630" t="s">
        <v>25932</v>
      </c>
      <c r="M16630" t="s">
        <v>20396</v>
      </c>
      <c r="N16630">
        <v>4</v>
      </c>
      <c r="P16630" t="s">
        <v>20366</v>
      </c>
      <c r="Q16630" t="s">
        <v>25933</v>
      </c>
      <c r="S16630" t="s">
        <v>20368</v>
      </c>
    </row>
    <row r="16631" spans="1:19" hidden="1" x14ac:dyDescent="0.2">
      <c r="A16631">
        <v>3688</v>
      </c>
      <c r="B16631" t="s">
        <v>25934</v>
      </c>
      <c r="C16631" t="s">
        <v>105</v>
      </c>
      <c r="D16631">
        <v>1.2</v>
      </c>
      <c r="E16631">
        <v>25</v>
      </c>
      <c r="F16631" t="s">
        <v>2017</v>
      </c>
      <c r="G16631" t="s">
        <v>55</v>
      </c>
      <c r="H16631" t="s">
        <v>23</v>
      </c>
      <c r="I16631" t="s">
        <v>3513</v>
      </c>
      <c r="K16631"/>
      <c r="L16631" t="s">
        <v>25935</v>
      </c>
      <c r="M16631" t="s">
        <v>26</v>
      </c>
      <c r="N16631">
        <v>2</v>
      </c>
      <c r="P16631" t="s">
        <v>20366</v>
      </c>
      <c r="Q16631" t="s">
        <v>25936</v>
      </c>
      <c r="S16631" t="s">
        <v>20368</v>
      </c>
    </row>
    <row r="16632" spans="1:19" hidden="1" x14ac:dyDescent="0.2">
      <c r="A16632">
        <v>3688</v>
      </c>
      <c r="B16632" t="s">
        <v>25934</v>
      </c>
      <c r="C16632" t="s">
        <v>20452</v>
      </c>
      <c r="D16632">
        <v>4.6100000000000003</v>
      </c>
      <c r="E16632">
        <v>25</v>
      </c>
      <c r="F16632" t="s">
        <v>2017</v>
      </c>
      <c r="G16632" t="s">
        <v>55</v>
      </c>
      <c r="H16632" t="s">
        <v>23</v>
      </c>
      <c r="I16632" t="s">
        <v>3513</v>
      </c>
      <c r="K16632"/>
      <c r="L16632" t="s">
        <v>25935</v>
      </c>
      <c r="M16632" t="s">
        <v>26</v>
      </c>
      <c r="N16632">
        <v>2</v>
      </c>
      <c r="P16632" t="s">
        <v>20366</v>
      </c>
      <c r="Q16632" t="s">
        <v>25936</v>
      </c>
      <c r="S16632" t="s">
        <v>20368</v>
      </c>
    </row>
    <row r="16633" spans="1:19" hidden="1" x14ac:dyDescent="0.2">
      <c r="A16633">
        <v>3689</v>
      </c>
      <c r="B16633" t="s">
        <v>3313</v>
      </c>
      <c r="C16633" t="s">
        <v>105</v>
      </c>
      <c r="D16633">
        <v>3.84</v>
      </c>
      <c r="E16633">
        <v>20</v>
      </c>
      <c r="F16633" t="s">
        <v>410</v>
      </c>
      <c r="G16633" t="s">
        <v>55</v>
      </c>
      <c r="H16633" t="s">
        <v>46</v>
      </c>
      <c r="I16633" t="s">
        <v>18175</v>
      </c>
      <c r="K16633"/>
      <c r="L16633" t="s">
        <v>25937</v>
      </c>
      <c r="M16633" t="s">
        <v>20396</v>
      </c>
      <c r="N16633">
        <v>4</v>
      </c>
      <c r="P16633" t="s">
        <v>20366</v>
      </c>
      <c r="Q16633" t="s">
        <v>25938</v>
      </c>
      <c r="S16633" t="s">
        <v>20368</v>
      </c>
    </row>
    <row r="16634" spans="1:19" hidden="1" x14ac:dyDescent="0.2">
      <c r="A16634">
        <v>3690</v>
      </c>
      <c r="B16634" t="s">
        <v>25939</v>
      </c>
      <c r="C16634" t="s">
        <v>105</v>
      </c>
      <c r="D16634">
        <v>2.48</v>
      </c>
      <c r="E16634">
        <v>25</v>
      </c>
      <c r="F16634" t="s">
        <v>23832</v>
      </c>
      <c r="G16634" t="s">
        <v>55</v>
      </c>
      <c r="H16634" t="s">
        <v>23</v>
      </c>
      <c r="I16634" t="s">
        <v>20780</v>
      </c>
      <c r="K16634"/>
      <c r="L16634" t="s">
        <v>25940</v>
      </c>
      <c r="M16634" t="s">
        <v>26</v>
      </c>
      <c r="N16634">
        <v>2</v>
      </c>
      <c r="P16634" t="s">
        <v>20366</v>
      </c>
      <c r="Q16634" t="s">
        <v>25941</v>
      </c>
      <c r="S16634" t="s">
        <v>20368</v>
      </c>
    </row>
    <row r="16635" spans="1:19" hidden="1" x14ac:dyDescent="0.2">
      <c r="A16635">
        <v>3690</v>
      </c>
      <c r="B16635" t="s">
        <v>25939</v>
      </c>
      <c r="C16635" t="s">
        <v>20783</v>
      </c>
      <c r="D16635">
        <v>11.34</v>
      </c>
      <c r="E16635">
        <v>25</v>
      </c>
      <c r="F16635" t="s">
        <v>23832</v>
      </c>
      <c r="G16635" t="s">
        <v>31</v>
      </c>
      <c r="H16635" t="s">
        <v>23</v>
      </c>
      <c r="I16635" t="s">
        <v>20780</v>
      </c>
      <c r="K16635"/>
      <c r="L16635" t="s">
        <v>25940</v>
      </c>
      <c r="M16635" t="s">
        <v>26</v>
      </c>
      <c r="N16635">
        <v>2</v>
      </c>
      <c r="P16635" t="s">
        <v>20366</v>
      </c>
      <c r="Q16635" t="s">
        <v>25941</v>
      </c>
      <c r="S16635" t="s">
        <v>20368</v>
      </c>
    </row>
    <row r="16636" spans="1:19" hidden="1" x14ac:dyDescent="0.2">
      <c r="A16636">
        <v>3691</v>
      </c>
      <c r="B16636" t="s">
        <v>25942</v>
      </c>
      <c r="C16636" t="s">
        <v>105</v>
      </c>
      <c r="D16636">
        <v>2.73</v>
      </c>
      <c r="E16636">
        <v>25</v>
      </c>
      <c r="F16636" t="s">
        <v>23832</v>
      </c>
      <c r="G16636" t="s">
        <v>55</v>
      </c>
      <c r="H16636" t="s">
        <v>23</v>
      </c>
      <c r="I16636" t="s">
        <v>20780</v>
      </c>
      <c r="K16636"/>
      <c r="L16636" t="s">
        <v>25943</v>
      </c>
      <c r="M16636" t="s">
        <v>26</v>
      </c>
      <c r="N16636">
        <v>2</v>
      </c>
      <c r="P16636" t="s">
        <v>20366</v>
      </c>
      <c r="Q16636" t="s">
        <v>25944</v>
      </c>
      <c r="S16636" t="s">
        <v>20368</v>
      </c>
    </row>
    <row r="16637" spans="1:19" hidden="1" x14ac:dyDescent="0.2">
      <c r="A16637">
        <v>3691</v>
      </c>
      <c r="B16637" t="s">
        <v>25942</v>
      </c>
      <c r="C16637" t="s">
        <v>20783</v>
      </c>
      <c r="D16637">
        <v>11.36</v>
      </c>
      <c r="E16637">
        <v>25</v>
      </c>
      <c r="F16637" t="s">
        <v>23832</v>
      </c>
      <c r="G16637" t="s">
        <v>31</v>
      </c>
      <c r="H16637" t="s">
        <v>23</v>
      </c>
      <c r="I16637" t="s">
        <v>20780</v>
      </c>
      <c r="K16637"/>
      <c r="L16637" t="s">
        <v>25943</v>
      </c>
      <c r="M16637" t="s">
        <v>26</v>
      </c>
      <c r="N16637">
        <v>2</v>
      </c>
      <c r="P16637" t="s">
        <v>20366</v>
      </c>
      <c r="Q16637" t="s">
        <v>25944</v>
      </c>
      <c r="S16637" t="s">
        <v>20368</v>
      </c>
    </row>
    <row r="16638" spans="1:19" hidden="1" x14ac:dyDescent="0.2">
      <c r="A16638">
        <v>3692</v>
      </c>
      <c r="B16638" t="s">
        <v>25945</v>
      </c>
      <c r="C16638" t="s">
        <v>105</v>
      </c>
      <c r="D16638">
        <v>2.69</v>
      </c>
      <c r="E16638">
        <v>25</v>
      </c>
      <c r="F16638" t="s">
        <v>23832</v>
      </c>
      <c r="G16638" t="s">
        <v>55</v>
      </c>
      <c r="H16638" t="s">
        <v>23</v>
      </c>
      <c r="I16638" t="s">
        <v>20780</v>
      </c>
      <c r="K16638"/>
      <c r="L16638" t="s">
        <v>25946</v>
      </c>
      <c r="M16638" t="s">
        <v>26</v>
      </c>
      <c r="N16638">
        <v>2</v>
      </c>
      <c r="P16638" t="s">
        <v>20366</v>
      </c>
      <c r="Q16638" t="s">
        <v>25947</v>
      </c>
      <c r="S16638" t="s">
        <v>20368</v>
      </c>
    </row>
    <row r="16639" spans="1:19" hidden="1" x14ac:dyDescent="0.2">
      <c r="A16639">
        <v>3692</v>
      </c>
      <c r="B16639" t="s">
        <v>25945</v>
      </c>
      <c r="C16639" t="s">
        <v>20783</v>
      </c>
      <c r="D16639">
        <v>11.26</v>
      </c>
      <c r="E16639" t="s">
        <v>414</v>
      </c>
      <c r="F16639" t="s">
        <v>23832</v>
      </c>
      <c r="G16639" t="s">
        <v>31</v>
      </c>
      <c r="H16639" t="s">
        <v>23</v>
      </c>
      <c r="I16639" t="s">
        <v>20780</v>
      </c>
      <c r="K16639"/>
      <c r="L16639" t="s">
        <v>25946</v>
      </c>
      <c r="M16639" t="s">
        <v>26</v>
      </c>
      <c r="N16639">
        <v>2</v>
      </c>
      <c r="P16639" t="s">
        <v>20366</v>
      </c>
      <c r="Q16639" t="s">
        <v>25947</v>
      </c>
      <c r="S16639" t="s">
        <v>20368</v>
      </c>
    </row>
    <row r="16640" spans="1:19" hidden="1" x14ac:dyDescent="0.2">
      <c r="A16640">
        <v>3693</v>
      </c>
      <c r="B16640" t="s">
        <v>25948</v>
      </c>
      <c r="C16640" t="s">
        <v>105</v>
      </c>
      <c r="D16640">
        <v>7.95</v>
      </c>
      <c r="E16640">
        <v>20</v>
      </c>
      <c r="F16640" t="s">
        <v>21925</v>
      </c>
      <c r="G16640" t="s">
        <v>31</v>
      </c>
      <c r="H16640" t="s">
        <v>46</v>
      </c>
      <c r="I16640" t="s">
        <v>1905</v>
      </c>
      <c r="K16640"/>
      <c r="L16640" t="s">
        <v>25949</v>
      </c>
      <c r="M16640" t="s">
        <v>26</v>
      </c>
      <c r="N16640">
        <v>2</v>
      </c>
      <c r="P16640" t="s">
        <v>20366</v>
      </c>
      <c r="Q16640" t="s">
        <v>25950</v>
      </c>
      <c r="S16640" t="s">
        <v>20368</v>
      </c>
    </row>
    <row r="16641" spans="1:19" hidden="1" x14ac:dyDescent="0.2">
      <c r="A16641">
        <v>3693</v>
      </c>
      <c r="B16641" t="s">
        <v>25948</v>
      </c>
      <c r="C16641" t="s">
        <v>20452</v>
      </c>
      <c r="D16641">
        <v>10.199999999999999</v>
      </c>
      <c r="E16641">
        <v>20</v>
      </c>
      <c r="F16641" t="s">
        <v>21925</v>
      </c>
      <c r="G16641" t="s">
        <v>31</v>
      </c>
      <c r="H16641" t="s">
        <v>46</v>
      </c>
      <c r="I16641" t="s">
        <v>1905</v>
      </c>
      <c r="K16641"/>
      <c r="L16641" t="s">
        <v>25949</v>
      </c>
      <c r="M16641" t="s">
        <v>26</v>
      </c>
      <c r="N16641">
        <v>2</v>
      </c>
      <c r="P16641" t="s">
        <v>20366</v>
      </c>
      <c r="Q16641" t="s">
        <v>25950</v>
      </c>
      <c r="S16641" t="s">
        <v>20368</v>
      </c>
    </row>
    <row r="16642" spans="1:19" hidden="1" x14ac:dyDescent="0.2">
      <c r="A16642">
        <v>3694</v>
      </c>
      <c r="B16642" t="s">
        <v>25951</v>
      </c>
      <c r="C16642" t="s">
        <v>105</v>
      </c>
      <c r="D16642">
        <v>7.6</v>
      </c>
      <c r="E16642">
        <v>20</v>
      </c>
      <c r="F16642" t="s">
        <v>21925</v>
      </c>
      <c r="G16642" t="s">
        <v>31</v>
      </c>
      <c r="H16642" t="s">
        <v>46</v>
      </c>
      <c r="I16642" t="s">
        <v>1905</v>
      </c>
      <c r="K16642"/>
      <c r="L16642" t="s">
        <v>25952</v>
      </c>
      <c r="M16642" t="s">
        <v>26</v>
      </c>
      <c r="N16642">
        <v>2</v>
      </c>
      <c r="P16642" t="s">
        <v>20366</v>
      </c>
      <c r="Q16642" t="s">
        <v>25953</v>
      </c>
      <c r="S16642" t="s">
        <v>20368</v>
      </c>
    </row>
    <row r="16643" spans="1:19" hidden="1" x14ac:dyDescent="0.2">
      <c r="A16643">
        <v>3694</v>
      </c>
      <c r="B16643" t="s">
        <v>25951</v>
      </c>
      <c r="C16643" t="s">
        <v>20452</v>
      </c>
      <c r="D16643">
        <v>10.95</v>
      </c>
      <c r="E16643">
        <v>20</v>
      </c>
      <c r="F16643" t="s">
        <v>21925</v>
      </c>
      <c r="G16643" t="s">
        <v>31</v>
      </c>
      <c r="H16643" t="s">
        <v>46</v>
      </c>
      <c r="I16643" t="s">
        <v>1905</v>
      </c>
      <c r="K16643"/>
      <c r="L16643" t="s">
        <v>25952</v>
      </c>
      <c r="M16643" t="s">
        <v>26</v>
      </c>
      <c r="N16643">
        <v>2</v>
      </c>
      <c r="P16643" t="s">
        <v>20366</v>
      </c>
      <c r="Q16643" t="s">
        <v>25953</v>
      </c>
      <c r="S16643" t="s">
        <v>20368</v>
      </c>
    </row>
    <row r="16644" spans="1:19" hidden="1" x14ac:dyDescent="0.2">
      <c r="A16644">
        <v>3696</v>
      </c>
      <c r="B16644" t="s">
        <v>25954</v>
      </c>
      <c r="C16644" t="s">
        <v>105</v>
      </c>
      <c r="D16644">
        <v>7.83</v>
      </c>
      <c r="E16644">
        <v>20</v>
      </c>
      <c r="F16644" t="s">
        <v>25955</v>
      </c>
      <c r="G16644" t="s">
        <v>55</v>
      </c>
      <c r="H16644" t="s">
        <v>23</v>
      </c>
      <c r="I16644" t="s">
        <v>23151</v>
      </c>
      <c r="K16644"/>
      <c r="L16644" t="s">
        <v>25956</v>
      </c>
      <c r="M16644" t="s">
        <v>20719</v>
      </c>
      <c r="N16644">
        <v>3</v>
      </c>
      <c r="P16644" t="s">
        <v>20366</v>
      </c>
      <c r="Q16644" t="s">
        <v>25957</v>
      </c>
      <c r="S16644" t="s">
        <v>20368</v>
      </c>
    </row>
    <row r="16645" spans="1:19" hidden="1" x14ac:dyDescent="0.2">
      <c r="A16645">
        <v>3697</v>
      </c>
      <c r="B16645" t="s">
        <v>25958</v>
      </c>
      <c r="C16645" t="s">
        <v>105</v>
      </c>
      <c r="D16645">
        <v>6.63</v>
      </c>
      <c r="E16645">
        <v>20</v>
      </c>
      <c r="F16645" t="s">
        <v>25955</v>
      </c>
      <c r="G16645" t="s">
        <v>55</v>
      </c>
      <c r="H16645" t="s">
        <v>23</v>
      </c>
      <c r="I16645" t="s">
        <v>23151</v>
      </c>
      <c r="K16645"/>
      <c r="L16645" t="s">
        <v>25959</v>
      </c>
      <c r="M16645" t="s">
        <v>20396</v>
      </c>
      <c r="N16645">
        <v>4</v>
      </c>
      <c r="P16645" t="s">
        <v>20366</v>
      </c>
      <c r="Q16645" t="s">
        <v>25960</v>
      </c>
      <c r="S16645" t="s">
        <v>20368</v>
      </c>
    </row>
    <row r="16646" spans="1:19" hidden="1" x14ac:dyDescent="0.2">
      <c r="A16646">
        <v>3698</v>
      </c>
      <c r="B16646" t="s">
        <v>25961</v>
      </c>
      <c r="C16646" t="s">
        <v>105</v>
      </c>
      <c r="D16646">
        <v>8</v>
      </c>
      <c r="E16646">
        <v>20</v>
      </c>
      <c r="F16646" t="s">
        <v>25955</v>
      </c>
      <c r="G16646" t="s">
        <v>55</v>
      </c>
      <c r="H16646" t="s">
        <v>23</v>
      </c>
      <c r="I16646" t="s">
        <v>23151</v>
      </c>
      <c r="K16646"/>
      <c r="L16646" t="s">
        <v>25962</v>
      </c>
      <c r="M16646" t="s">
        <v>20719</v>
      </c>
      <c r="N16646">
        <v>3</v>
      </c>
      <c r="P16646" t="s">
        <v>20366</v>
      </c>
      <c r="Q16646" t="s">
        <v>25963</v>
      </c>
      <c r="S16646" t="s">
        <v>20368</v>
      </c>
    </row>
    <row r="16647" spans="1:19" hidden="1" x14ac:dyDescent="0.2">
      <c r="A16647">
        <v>3699</v>
      </c>
      <c r="B16647" t="s">
        <v>25964</v>
      </c>
      <c r="C16647" t="s">
        <v>105</v>
      </c>
      <c r="D16647">
        <v>6.84</v>
      </c>
      <c r="E16647">
        <v>20</v>
      </c>
      <c r="F16647" t="s">
        <v>25955</v>
      </c>
      <c r="G16647" t="s">
        <v>55</v>
      </c>
      <c r="H16647" t="s">
        <v>23</v>
      </c>
      <c r="I16647" t="s">
        <v>23151</v>
      </c>
      <c r="K16647"/>
      <c r="L16647" t="s">
        <v>25965</v>
      </c>
      <c r="M16647" t="s">
        <v>20719</v>
      </c>
      <c r="N16647">
        <v>3</v>
      </c>
      <c r="P16647" t="s">
        <v>20366</v>
      </c>
      <c r="Q16647" t="s">
        <v>25966</v>
      </c>
      <c r="S16647" t="s">
        <v>20368</v>
      </c>
    </row>
    <row r="16648" spans="1:19" hidden="1" x14ac:dyDescent="0.2">
      <c r="A16648">
        <v>3700</v>
      </c>
      <c r="B16648" t="s">
        <v>25967</v>
      </c>
      <c r="C16648" t="s">
        <v>105</v>
      </c>
      <c r="D16648">
        <v>6.1</v>
      </c>
      <c r="E16648">
        <v>20</v>
      </c>
      <c r="F16648" t="s">
        <v>25955</v>
      </c>
      <c r="G16648" t="s">
        <v>55</v>
      </c>
      <c r="H16648" t="s">
        <v>23</v>
      </c>
      <c r="I16648" t="s">
        <v>23151</v>
      </c>
      <c r="K16648"/>
      <c r="L16648" t="s">
        <v>25968</v>
      </c>
      <c r="M16648" t="s">
        <v>20719</v>
      </c>
      <c r="N16648">
        <v>3</v>
      </c>
      <c r="P16648" t="s">
        <v>20366</v>
      </c>
      <c r="Q16648" t="s">
        <v>25969</v>
      </c>
      <c r="S16648" t="s">
        <v>20368</v>
      </c>
    </row>
    <row r="16649" spans="1:19" hidden="1" x14ac:dyDescent="0.2">
      <c r="A16649">
        <v>3701</v>
      </c>
      <c r="B16649" t="s">
        <v>25970</v>
      </c>
      <c r="C16649" t="s">
        <v>105</v>
      </c>
      <c r="D16649">
        <v>7.09</v>
      </c>
      <c r="E16649">
        <v>25</v>
      </c>
      <c r="F16649" t="s">
        <v>25971</v>
      </c>
      <c r="G16649" t="s">
        <v>31</v>
      </c>
      <c r="H16649" t="s">
        <v>46</v>
      </c>
      <c r="I16649" t="s">
        <v>1375</v>
      </c>
      <c r="K16649"/>
      <c r="L16649" t="s">
        <v>25972</v>
      </c>
      <c r="M16649" t="s">
        <v>20719</v>
      </c>
      <c r="N16649">
        <v>3</v>
      </c>
      <c r="P16649" t="s">
        <v>20366</v>
      </c>
      <c r="Q16649" t="s">
        <v>25973</v>
      </c>
      <c r="S16649" t="s">
        <v>20368</v>
      </c>
    </row>
    <row r="16650" spans="1:19" hidden="1" x14ac:dyDescent="0.2">
      <c r="A16650">
        <v>3701</v>
      </c>
      <c r="B16650" t="s">
        <v>25970</v>
      </c>
      <c r="C16650" t="s">
        <v>105</v>
      </c>
      <c r="D16650">
        <v>6.54</v>
      </c>
      <c r="E16650">
        <v>20</v>
      </c>
      <c r="F16650" t="s">
        <v>25955</v>
      </c>
      <c r="G16650" t="s">
        <v>55</v>
      </c>
      <c r="H16650" t="s">
        <v>23</v>
      </c>
      <c r="I16650" t="s">
        <v>23151</v>
      </c>
      <c r="K16650"/>
      <c r="L16650" t="s">
        <v>25972</v>
      </c>
      <c r="M16650" t="s">
        <v>20719</v>
      </c>
      <c r="N16650">
        <v>3</v>
      </c>
      <c r="P16650" t="s">
        <v>20366</v>
      </c>
      <c r="Q16650" t="s">
        <v>25973</v>
      </c>
      <c r="S16650" t="s">
        <v>20368</v>
      </c>
    </row>
    <row r="16651" spans="1:19" hidden="1" x14ac:dyDescent="0.2">
      <c r="A16651">
        <v>3702</v>
      </c>
      <c r="B16651" t="s">
        <v>25974</v>
      </c>
      <c r="C16651" t="s">
        <v>105</v>
      </c>
      <c r="D16651">
        <v>7.31</v>
      </c>
      <c r="E16651">
        <v>25</v>
      </c>
      <c r="F16651" t="s">
        <v>23742</v>
      </c>
      <c r="G16651" t="s">
        <v>31</v>
      </c>
      <c r="H16651" t="s">
        <v>46</v>
      </c>
      <c r="I16651" t="s">
        <v>5806</v>
      </c>
      <c r="K16651"/>
      <c r="L16651" t="s">
        <v>25975</v>
      </c>
      <c r="M16651" t="s">
        <v>20396</v>
      </c>
      <c r="N16651">
        <v>4</v>
      </c>
      <c r="P16651" t="s">
        <v>20366</v>
      </c>
      <c r="Q16651" t="s">
        <v>25976</v>
      </c>
      <c r="S16651" t="s">
        <v>20368</v>
      </c>
    </row>
    <row r="16652" spans="1:19" hidden="1" x14ac:dyDescent="0.2">
      <c r="A16652">
        <v>3702</v>
      </c>
      <c r="B16652" t="s">
        <v>25974</v>
      </c>
      <c r="C16652" t="s">
        <v>105</v>
      </c>
      <c r="D16652">
        <v>7.54</v>
      </c>
      <c r="E16652">
        <v>10</v>
      </c>
      <c r="F16652" t="s">
        <v>6351</v>
      </c>
      <c r="G16652" t="s">
        <v>31</v>
      </c>
      <c r="H16652" t="s">
        <v>46</v>
      </c>
      <c r="I16652" t="s">
        <v>23157</v>
      </c>
      <c r="J16652" t="s">
        <v>43</v>
      </c>
      <c r="K16652"/>
      <c r="L16652" t="s">
        <v>25975</v>
      </c>
      <c r="M16652" t="s">
        <v>20396</v>
      </c>
      <c r="N16652">
        <v>4</v>
      </c>
      <c r="P16652" t="s">
        <v>20366</v>
      </c>
      <c r="Q16652" t="s">
        <v>25976</v>
      </c>
      <c r="S16652" t="s">
        <v>20368</v>
      </c>
    </row>
    <row r="16653" spans="1:19" hidden="1" x14ac:dyDescent="0.2">
      <c r="A16653">
        <v>3702</v>
      </c>
      <c r="B16653" t="s">
        <v>25974</v>
      </c>
      <c r="C16653" t="s">
        <v>105</v>
      </c>
      <c r="D16653">
        <v>7.47</v>
      </c>
      <c r="E16653">
        <v>20</v>
      </c>
      <c r="F16653" t="s">
        <v>6351</v>
      </c>
      <c r="G16653" t="s">
        <v>31</v>
      </c>
      <c r="H16653" t="s">
        <v>46</v>
      </c>
      <c r="I16653" t="s">
        <v>23157</v>
      </c>
      <c r="J16653" t="s">
        <v>43</v>
      </c>
      <c r="K16653"/>
      <c r="L16653" t="s">
        <v>25975</v>
      </c>
      <c r="M16653" t="s">
        <v>20396</v>
      </c>
      <c r="N16653">
        <v>4</v>
      </c>
      <c r="P16653" t="s">
        <v>20366</v>
      </c>
      <c r="Q16653" t="s">
        <v>25976</v>
      </c>
      <c r="S16653" t="s">
        <v>20368</v>
      </c>
    </row>
    <row r="16654" spans="1:19" hidden="1" x14ac:dyDescent="0.2">
      <c r="A16654">
        <v>3702</v>
      </c>
      <c r="B16654" t="s">
        <v>25974</v>
      </c>
      <c r="C16654" t="s">
        <v>105</v>
      </c>
      <c r="D16654">
        <v>7.4</v>
      </c>
      <c r="E16654">
        <v>30</v>
      </c>
      <c r="F16654" t="s">
        <v>6351</v>
      </c>
      <c r="G16654" t="s">
        <v>31</v>
      </c>
      <c r="H16654" t="s">
        <v>46</v>
      </c>
      <c r="I16654" t="s">
        <v>23157</v>
      </c>
      <c r="J16654" t="s">
        <v>43</v>
      </c>
      <c r="K16654"/>
      <c r="L16654" t="s">
        <v>25975</v>
      </c>
      <c r="M16654" t="s">
        <v>20396</v>
      </c>
      <c r="N16654">
        <v>4</v>
      </c>
      <c r="P16654" t="s">
        <v>20366</v>
      </c>
      <c r="Q16654" t="s">
        <v>25976</v>
      </c>
      <c r="S16654" t="s">
        <v>20368</v>
      </c>
    </row>
    <row r="16655" spans="1:19" hidden="1" x14ac:dyDescent="0.2">
      <c r="A16655">
        <v>3702</v>
      </c>
      <c r="B16655" t="s">
        <v>25974</v>
      </c>
      <c r="C16655" t="s">
        <v>105</v>
      </c>
      <c r="D16655">
        <v>7.47</v>
      </c>
      <c r="E16655">
        <v>20</v>
      </c>
      <c r="F16655" t="s">
        <v>25955</v>
      </c>
      <c r="G16655" t="s">
        <v>55</v>
      </c>
      <c r="H16655" t="s">
        <v>23</v>
      </c>
      <c r="I16655" t="s">
        <v>23151</v>
      </c>
      <c r="K16655"/>
      <c r="L16655" t="s">
        <v>25975</v>
      </c>
      <c r="M16655" t="s">
        <v>20396</v>
      </c>
      <c r="N16655">
        <v>4</v>
      </c>
      <c r="P16655" t="s">
        <v>20366</v>
      </c>
      <c r="Q16655" t="s">
        <v>25976</v>
      </c>
      <c r="S16655" t="s">
        <v>20368</v>
      </c>
    </row>
    <row r="16656" spans="1:19" hidden="1" x14ac:dyDescent="0.2">
      <c r="A16656">
        <v>3703</v>
      </c>
      <c r="B16656" t="s">
        <v>25977</v>
      </c>
      <c r="C16656" t="s">
        <v>105</v>
      </c>
      <c r="D16656">
        <v>8.8000000000000007</v>
      </c>
      <c r="E16656">
        <v>10</v>
      </c>
      <c r="F16656" t="s">
        <v>16911</v>
      </c>
      <c r="G16656" t="s">
        <v>31</v>
      </c>
      <c r="H16656" t="s">
        <v>46</v>
      </c>
      <c r="I16656" t="s">
        <v>23157</v>
      </c>
      <c r="K16656"/>
      <c r="L16656" t="s">
        <v>25978</v>
      </c>
      <c r="M16656" t="s">
        <v>20719</v>
      </c>
      <c r="N16656">
        <v>3</v>
      </c>
      <c r="P16656" t="s">
        <v>20366</v>
      </c>
      <c r="Q16656" t="s">
        <v>25979</v>
      </c>
      <c r="S16656" t="s">
        <v>20368</v>
      </c>
    </row>
    <row r="16657" spans="1:19" hidden="1" x14ac:dyDescent="0.2">
      <c r="A16657">
        <v>3703</v>
      </c>
      <c r="B16657" t="s">
        <v>25977</v>
      </c>
      <c r="C16657" t="s">
        <v>105</v>
      </c>
      <c r="D16657">
        <v>8.68</v>
      </c>
      <c r="E16657">
        <v>20</v>
      </c>
      <c r="F16657" t="s">
        <v>16911</v>
      </c>
      <c r="G16657" t="s">
        <v>31</v>
      </c>
      <c r="H16657" t="s">
        <v>46</v>
      </c>
      <c r="I16657" t="s">
        <v>23157</v>
      </c>
      <c r="K16657"/>
      <c r="L16657" t="s">
        <v>25978</v>
      </c>
      <c r="M16657" t="s">
        <v>20719</v>
      </c>
      <c r="N16657">
        <v>3</v>
      </c>
      <c r="P16657" t="s">
        <v>20366</v>
      </c>
      <c r="Q16657" t="s">
        <v>25979</v>
      </c>
      <c r="S16657" t="s">
        <v>20368</v>
      </c>
    </row>
    <row r="16658" spans="1:19" hidden="1" x14ac:dyDescent="0.2">
      <c r="A16658">
        <v>3703</v>
      </c>
      <c r="B16658" t="s">
        <v>25977</v>
      </c>
      <c r="C16658" t="s">
        <v>105</v>
      </c>
      <c r="D16658">
        <v>8.68</v>
      </c>
      <c r="E16658">
        <v>20</v>
      </c>
      <c r="F16658" t="s">
        <v>25955</v>
      </c>
      <c r="G16658" t="s">
        <v>55</v>
      </c>
      <c r="H16658" t="s">
        <v>23</v>
      </c>
      <c r="I16658" t="s">
        <v>23151</v>
      </c>
      <c r="K16658"/>
      <c r="L16658" t="s">
        <v>25978</v>
      </c>
      <c r="M16658" t="s">
        <v>20719</v>
      </c>
      <c r="N16658">
        <v>3</v>
      </c>
      <c r="P16658" t="s">
        <v>20366</v>
      </c>
      <c r="Q16658" t="s">
        <v>25979</v>
      </c>
      <c r="S16658" t="s">
        <v>20368</v>
      </c>
    </row>
    <row r="16659" spans="1:19" hidden="1" x14ac:dyDescent="0.2">
      <c r="A16659">
        <v>3704</v>
      </c>
      <c r="B16659" t="s">
        <v>25980</v>
      </c>
      <c r="C16659" t="s">
        <v>105</v>
      </c>
      <c r="D16659">
        <v>4.4000000000000004</v>
      </c>
      <c r="F16659" t="s">
        <v>24536</v>
      </c>
      <c r="G16659" t="s">
        <v>189</v>
      </c>
      <c r="I16659" t="s">
        <v>23608</v>
      </c>
      <c r="K16659"/>
      <c r="L16659" t="s">
        <v>25981</v>
      </c>
      <c r="M16659" t="s">
        <v>26</v>
      </c>
      <c r="N16659">
        <v>2</v>
      </c>
      <c r="P16659" t="s">
        <v>20366</v>
      </c>
      <c r="Q16659" t="s">
        <v>25982</v>
      </c>
      <c r="S16659" t="s">
        <v>20368</v>
      </c>
    </row>
    <row r="16660" spans="1:19" hidden="1" x14ac:dyDescent="0.2">
      <c r="A16660">
        <v>3705</v>
      </c>
      <c r="B16660" t="s">
        <v>25983</v>
      </c>
      <c r="C16660" t="s">
        <v>23612</v>
      </c>
      <c r="D16660">
        <v>2.88</v>
      </c>
      <c r="F16660" t="s">
        <v>21009</v>
      </c>
      <c r="G16660" t="s">
        <v>189</v>
      </c>
      <c r="H16660" t="s">
        <v>23</v>
      </c>
      <c r="I16660" t="s">
        <v>23613</v>
      </c>
      <c r="K16660"/>
      <c r="L16660" t="s">
        <v>25984</v>
      </c>
      <c r="M16660" t="s">
        <v>26</v>
      </c>
      <c r="N16660">
        <v>2</v>
      </c>
      <c r="P16660" t="s">
        <v>20366</v>
      </c>
      <c r="Q16660" t="s">
        <v>25985</v>
      </c>
      <c r="S16660" t="s">
        <v>20368</v>
      </c>
    </row>
    <row r="16661" spans="1:19" hidden="1" x14ac:dyDescent="0.2">
      <c r="A16661">
        <v>3706</v>
      </c>
      <c r="B16661" t="s">
        <v>25986</v>
      </c>
      <c r="C16661" t="s">
        <v>105</v>
      </c>
      <c r="D16661">
        <v>1.32</v>
      </c>
      <c r="E16661">
        <v>25</v>
      </c>
      <c r="F16661" t="s">
        <v>25987</v>
      </c>
      <c r="G16661" t="s">
        <v>55</v>
      </c>
      <c r="H16661" t="s">
        <v>23</v>
      </c>
      <c r="I16661" t="s">
        <v>25988</v>
      </c>
      <c r="K16661"/>
      <c r="L16661" t="s">
        <v>25989</v>
      </c>
      <c r="M16661" t="s">
        <v>26</v>
      </c>
      <c r="N16661">
        <v>2</v>
      </c>
      <c r="P16661" t="s">
        <v>20366</v>
      </c>
      <c r="Q16661" t="s">
        <v>25990</v>
      </c>
      <c r="S16661" t="s">
        <v>20368</v>
      </c>
    </row>
    <row r="16662" spans="1:19" hidden="1" x14ac:dyDescent="0.2">
      <c r="A16662">
        <v>3706</v>
      </c>
      <c r="B16662" t="s">
        <v>25986</v>
      </c>
      <c r="C16662" t="s">
        <v>20452</v>
      </c>
      <c r="D16662">
        <v>4.0599999999999996</v>
      </c>
      <c r="E16662">
        <v>25</v>
      </c>
      <c r="F16662" t="s">
        <v>25987</v>
      </c>
      <c r="G16662" t="s">
        <v>55</v>
      </c>
      <c r="H16662" t="s">
        <v>23</v>
      </c>
      <c r="I16662" t="s">
        <v>25988</v>
      </c>
      <c r="K16662"/>
      <c r="L16662" t="s">
        <v>25989</v>
      </c>
      <c r="M16662" t="s">
        <v>26</v>
      </c>
      <c r="N16662">
        <v>2</v>
      </c>
      <c r="P16662" t="s">
        <v>20366</v>
      </c>
      <c r="Q16662" t="s">
        <v>25990</v>
      </c>
      <c r="S16662" t="s">
        <v>20368</v>
      </c>
    </row>
    <row r="16663" spans="1:19" hidden="1" x14ac:dyDescent="0.2">
      <c r="A16663">
        <v>3707</v>
      </c>
      <c r="B16663" t="s">
        <v>25991</v>
      </c>
      <c r="C16663" t="s">
        <v>105</v>
      </c>
      <c r="D16663">
        <v>1.35</v>
      </c>
      <c r="E16663">
        <v>27</v>
      </c>
      <c r="G16663" t="s">
        <v>144</v>
      </c>
      <c r="H16663" t="s">
        <v>23</v>
      </c>
      <c r="I16663" t="s">
        <v>20355</v>
      </c>
      <c r="K16663"/>
      <c r="L16663" t="s">
        <v>25992</v>
      </c>
      <c r="M16663" t="s">
        <v>26</v>
      </c>
      <c r="N16663">
        <v>2</v>
      </c>
      <c r="P16663" t="s">
        <v>20366</v>
      </c>
      <c r="Q16663" t="s">
        <v>25993</v>
      </c>
      <c r="S16663" t="s">
        <v>20368</v>
      </c>
    </row>
    <row r="16664" spans="1:19" hidden="1" x14ac:dyDescent="0.2">
      <c r="A16664">
        <v>3707</v>
      </c>
      <c r="B16664" t="s">
        <v>25991</v>
      </c>
      <c r="C16664" t="s">
        <v>20452</v>
      </c>
      <c r="D16664">
        <v>3.87</v>
      </c>
      <c r="E16664">
        <v>27</v>
      </c>
      <c r="G16664" t="s">
        <v>144</v>
      </c>
      <c r="H16664" t="s">
        <v>23</v>
      </c>
      <c r="I16664" t="s">
        <v>20355</v>
      </c>
      <c r="K16664"/>
      <c r="L16664" t="s">
        <v>25992</v>
      </c>
      <c r="M16664" t="s">
        <v>26</v>
      </c>
      <c r="N16664">
        <v>2</v>
      </c>
      <c r="P16664" t="s">
        <v>20366</v>
      </c>
      <c r="Q16664" t="s">
        <v>25993</v>
      </c>
      <c r="S16664" t="s">
        <v>20368</v>
      </c>
    </row>
    <row r="16665" spans="1:19" hidden="1" x14ac:dyDescent="0.2">
      <c r="A16665">
        <v>3707</v>
      </c>
      <c r="B16665" t="s">
        <v>25991</v>
      </c>
      <c r="C16665" t="s">
        <v>20441</v>
      </c>
      <c r="D16665">
        <v>6.74</v>
      </c>
      <c r="E16665">
        <v>27</v>
      </c>
      <c r="G16665" t="s">
        <v>144</v>
      </c>
      <c r="H16665" t="s">
        <v>23</v>
      </c>
      <c r="I16665" t="s">
        <v>20355</v>
      </c>
      <c r="K16665"/>
      <c r="L16665" t="s">
        <v>25992</v>
      </c>
      <c r="M16665" t="s">
        <v>26</v>
      </c>
      <c r="N16665">
        <v>2</v>
      </c>
      <c r="P16665" t="s">
        <v>20366</v>
      </c>
      <c r="Q16665" t="s">
        <v>25993</v>
      </c>
      <c r="S16665" t="s">
        <v>20368</v>
      </c>
    </row>
    <row r="16666" spans="1:19" hidden="1" x14ac:dyDescent="0.2">
      <c r="A16666">
        <v>3707</v>
      </c>
      <c r="B16666" t="s">
        <v>25991</v>
      </c>
      <c r="C16666" t="s">
        <v>20452</v>
      </c>
      <c r="D16666">
        <v>3.73</v>
      </c>
      <c r="E16666" t="s">
        <v>5653</v>
      </c>
      <c r="F16666" t="s">
        <v>5425</v>
      </c>
      <c r="G16666" t="s">
        <v>55</v>
      </c>
      <c r="H16666" t="s">
        <v>46</v>
      </c>
      <c r="I16666" t="s">
        <v>5020</v>
      </c>
      <c r="K16666"/>
      <c r="L16666" t="s">
        <v>25992</v>
      </c>
      <c r="M16666" t="s">
        <v>26</v>
      </c>
      <c r="N16666">
        <v>2</v>
      </c>
      <c r="P16666" t="s">
        <v>20366</v>
      </c>
      <c r="Q16666" t="s">
        <v>25993</v>
      </c>
      <c r="S16666" t="s">
        <v>20368</v>
      </c>
    </row>
    <row r="16667" spans="1:19" hidden="1" x14ac:dyDescent="0.2">
      <c r="A16667">
        <v>3707</v>
      </c>
      <c r="B16667" t="s">
        <v>25991</v>
      </c>
      <c r="C16667" t="s">
        <v>20441</v>
      </c>
      <c r="D16667">
        <v>6.51</v>
      </c>
      <c r="E16667" t="s">
        <v>5653</v>
      </c>
      <c r="F16667" t="s">
        <v>5425</v>
      </c>
      <c r="G16667" t="s">
        <v>55</v>
      </c>
      <c r="H16667" t="s">
        <v>46</v>
      </c>
      <c r="I16667" t="s">
        <v>5020</v>
      </c>
      <c r="K16667"/>
      <c r="L16667" t="s">
        <v>25992</v>
      </c>
      <c r="M16667" t="s">
        <v>26</v>
      </c>
      <c r="N16667">
        <v>2</v>
      </c>
      <c r="P16667" t="s">
        <v>20366</v>
      </c>
      <c r="Q16667" t="s">
        <v>25993</v>
      </c>
      <c r="S16667" t="s">
        <v>20368</v>
      </c>
    </row>
    <row r="16668" spans="1:19" hidden="1" x14ac:dyDescent="0.2">
      <c r="A16668">
        <v>3707</v>
      </c>
      <c r="B16668" t="s">
        <v>25991</v>
      </c>
      <c r="C16668" t="s">
        <v>20452</v>
      </c>
      <c r="D16668">
        <v>3.69</v>
      </c>
      <c r="E16668">
        <v>25</v>
      </c>
      <c r="F16668" t="s">
        <v>11159</v>
      </c>
      <c r="G16668" t="s">
        <v>55</v>
      </c>
      <c r="H16668" t="s">
        <v>46</v>
      </c>
      <c r="I16668" t="s">
        <v>24911</v>
      </c>
      <c r="K16668"/>
      <c r="L16668" t="s">
        <v>25992</v>
      </c>
      <c r="M16668" t="s">
        <v>26</v>
      </c>
      <c r="N16668">
        <v>2</v>
      </c>
      <c r="P16668" t="s">
        <v>20366</v>
      </c>
      <c r="Q16668" t="s">
        <v>25993</v>
      </c>
      <c r="S16668" t="s">
        <v>20368</v>
      </c>
    </row>
    <row r="16669" spans="1:19" hidden="1" x14ac:dyDescent="0.2">
      <c r="A16669">
        <v>3707</v>
      </c>
      <c r="B16669" t="s">
        <v>25991</v>
      </c>
      <c r="C16669" t="s">
        <v>20441</v>
      </c>
      <c r="D16669">
        <v>6.61</v>
      </c>
      <c r="E16669">
        <v>25</v>
      </c>
      <c r="F16669" t="s">
        <v>11159</v>
      </c>
      <c r="G16669" t="s">
        <v>55</v>
      </c>
      <c r="H16669" t="s">
        <v>46</v>
      </c>
      <c r="I16669" t="s">
        <v>24911</v>
      </c>
      <c r="K16669"/>
      <c r="L16669" t="s">
        <v>25992</v>
      </c>
      <c r="M16669" t="s">
        <v>26</v>
      </c>
      <c r="N16669">
        <v>2</v>
      </c>
      <c r="P16669" t="s">
        <v>20366</v>
      </c>
      <c r="Q16669" t="s">
        <v>25993</v>
      </c>
      <c r="S16669" t="s">
        <v>20368</v>
      </c>
    </row>
    <row r="16670" spans="1:19" hidden="1" x14ac:dyDescent="0.2">
      <c r="A16670">
        <v>3707</v>
      </c>
      <c r="B16670" t="s">
        <v>25991</v>
      </c>
      <c r="C16670" t="s">
        <v>20452</v>
      </c>
      <c r="D16670">
        <v>3.6</v>
      </c>
      <c r="E16670">
        <v>34.9</v>
      </c>
      <c r="F16670" t="s">
        <v>11159</v>
      </c>
      <c r="G16670" t="s">
        <v>55</v>
      </c>
      <c r="H16670" t="s">
        <v>46</v>
      </c>
      <c r="I16670" t="s">
        <v>24911</v>
      </c>
      <c r="K16670"/>
      <c r="L16670" t="s">
        <v>25992</v>
      </c>
      <c r="M16670" t="s">
        <v>26</v>
      </c>
      <c r="N16670">
        <v>2</v>
      </c>
      <c r="P16670" t="s">
        <v>20366</v>
      </c>
      <c r="Q16670" t="s">
        <v>25993</v>
      </c>
      <c r="S16670" t="s">
        <v>20368</v>
      </c>
    </row>
    <row r="16671" spans="1:19" hidden="1" x14ac:dyDescent="0.2">
      <c r="A16671">
        <v>3707</v>
      </c>
      <c r="B16671" t="s">
        <v>25991</v>
      </c>
      <c r="C16671" t="s">
        <v>20441</v>
      </c>
      <c r="D16671">
        <v>6.45</v>
      </c>
      <c r="E16671">
        <v>34.9</v>
      </c>
      <c r="F16671" t="s">
        <v>11159</v>
      </c>
      <c r="G16671" t="s">
        <v>55</v>
      </c>
      <c r="H16671" t="s">
        <v>46</v>
      </c>
      <c r="I16671" t="s">
        <v>24911</v>
      </c>
      <c r="K16671"/>
      <c r="L16671" t="s">
        <v>25992</v>
      </c>
      <c r="M16671" t="s">
        <v>26</v>
      </c>
      <c r="N16671">
        <v>2</v>
      </c>
      <c r="P16671" t="s">
        <v>20366</v>
      </c>
      <c r="Q16671" t="s">
        <v>25993</v>
      </c>
      <c r="S16671" t="s">
        <v>20368</v>
      </c>
    </row>
    <row r="16672" spans="1:19" hidden="1" x14ac:dyDescent="0.2">
      <c r="A16672">
        <v>3708</v>
      </c>
      <c r="B16672" t="s">
        <v>25994</v>
      </c>
      <c r="C16672" t="s">
        <v>105</v>
      </c>
      <c r="D16672">
        <v>0.85</v>
      </c>
      <c r="E16672">
        <v>26</v>
      </c>
      <c r="F16672" t="s">
        <v>25995</v>
      </c>
      <c r="G16672" t="s">
        <v>55</v>
      </c>
      <c r="H16672" t="s">
        <v>23</v>
      </c>
      <c r="I16672" t="s">
        <v>6009</v>
      </c>
      <c r="K16672"/>
      <c r="L16672" t="s">
        <v>25996</v>
      </c>
      <c r="M16672" t="s">
        <v>26</v>
      </c>
      <c r="N16672">
        <v>2</v>
      </c>
      <c r="P16672" t="s">
        <v>20366</v>
      </c>
      <c r="Q16672" t="s">
        <v>25997</v>
      </c>
      <c r="S16672" t="s">
        <v>20368</v>
      </c>
    </row>
    <row r="16673" spans="1:19" hidden="1" x14ac:dyDescent="0.2">
      <c r="A16673">
        <v>3708</v>
      </c>
      <c r="B16673" t="s">
        <v>25994</v>
      </c>
      <c r="C16673" t="s">
        <v>20452</v>
      </c>
      <c r="D16673">
        <v>3.91</v>
      </c>
      <c r="E16673" t="s">
        <v>5653</v>
      </c>
      <c r="F16673" s="1" t="s">
        <v>25998</v>
      </c>
      <c r="G16673" t="s">
        <v>55</v>
      </c>
      <c r="H16673" t="s">
        <v>46</v>
      </c>
      <c r="I16673" t="s">
        <v>6009</v>
      </c>
      <c r="K16673"/>
      <c r="L16673" t="s">
        <v>25996</v>
      </c>
      <c r="M16673" t="s">
        <v>26</v>
      </c>
      <c r="N16673">
        <v>2</v>
      </c>
      <c r="P16673" t="s">
        <v>20366</v>
      </c>
      <c r="Q16673" t="s">
        <v>25997</v>
      </c>
      <c r="S16673" t="s">
        <v>20368</v>
      </c>
    </row>
    <row r="16674" spans="1:19" hidden="1" x14ac:dyDescent="0.2">
      <c r="A16674">
        <v>3708</v>
      </c>
      <c r="B16674" t="s">
        <v>25994</v>
      </c>
      <c r="C16674" t="s">
        <v>20441</v>
      </c>
      <c r="D16674">
        <v>5.9</v>
      </c>
      <c r="E16674" t="s">
        <v>5653</v>
      </c>
      <c r="F16674" s="1" t="s">
        <v>25998</v>
      </c>
      <c r="G16674" t="s">
        <v>55</v>
      </c>
      <c r="H16674" t="s">
        <v>46</v>
      </c>
      <c r="I16674" t="s">
        <v>6009</v>
      </c>
      <c r="K16674"/>
      <c r="L16674" t="s">
        <v>25996</v>
      </c>
      <c r="M16674" t="s">
        <v>26</v>
      </c>
      <c r="N16674">
        <v>2</v>
      </c>
      <c r="P16674" t="s">
        <v>20366</v>
      </c>
      <c r="Q16674" t="s">
        <v>25997</v>
      </c>
      <c r="S16674" t="s">
        <v>20368</v>
      </c>
    </row>
    <row r="16675" spans="1:19" hidden="1" x14ac:dyDescent="0.2">
      <c r="A16675">
        <v>3709</v>
      </c>
      <c r="B16675" t="s">
        <v>25999</v>
      </c>
      <c r="C16675" t="s">
        <v>105</v>
      </c>
      <c r="D16675">
        <v>0.88</v>
      </c>
      <c r="E16675">
        <v>26</v>
      </c>
      <c r="F16675" t="s">
        <v>25995</v>
      </c>
      <c r="G16675" t="s">
        <v>55</v>
      </c>
      <c r="H16675" t="s">
        <v>23</v>
      </c>
      <c r="I16675" t="s">
        <v>6009</v>
      </c>
      <c r="K16675"/>
      <c r="L16675" t="s">
        <v>26000</v>
      </c>
      <c r="M16675" t="s">
        <v>26</v>
      </c>
      <c r="N16675">
        <v>2</v>
      </c>
      <c r="P16675" t="s">
        <v>20366</v>
      </c>
      <c r="Q16675" t="s">
        <v>26001</v>
      </c>
      <c r="S16675" t="s">
        <v>20368</v>
      </c>
    </row>
    <row r="16676" spans="1:19" hidden="1" x14ac:dyDescent="0.2">
      <c r="A16676">
        <v>3709</v>
      </c>
      <c r="B16676" t="s">
        <v>25999</v>
      </c>
      <c r="C16676" t="s">
        <v>20452</v>
      </c>
      <c r="D16676">
        <v>4.2</v>
      </c>
      <c r="E16676" t="s">
        <v>5653</v>
      </c>
      <c r="F16676" s="1" t="s">
        <v>25998</v>
      </c>
      <c r="G16676" t="s">
        <v>55</v>
      </c>
      <c r="H16676" t="s">
        <v>46</v>
      </c>
      <c r="I16676" t="s">
        <v>6009</v>
      </c>
      <c r="K16676"/>
      <c r="L16676" t="s">
        <v>26000</v>
      </c>
      <c r="M16676" t="s">
        <v>26</v>
      </c>
      <c r="N16676">
        <v>2</v>
      </c>
      <c r="P16676" t="s">
        <v>20366</v>
      </c>
      <c r="Q16676" t="s">
        <v>26001</v>
      </c>
      <c r="S16676" t="s">
        <v>20368</v>
      </c>
    </row>
    <row r="16677" spans="1:19" hidden="1" x14ac:dyDescent="0.2">
      <c r="A16677">
        <v>3709</v>
      </c>
      <c r="B16677" t="s">
        <v>25999</v>
      </c>
      <c r="C16677" t="s">
        <v>20441</v>
      </c>
      <c r="D16677">
        <v>5.9</v>
      </c>
      <c r="E16677" t="s">
        <v>5653</v>
      </c>
      <c r="F16677" s="1" t="s">
        <v>25998</v>
      </c>
      <c r="G16677" t="s">
        <v>55</v>
      </c>
      <c r="H16677" t="s">
        <v>46</v>
      </c>
      <c r="I16677" t="s">
        <v>6009</v>
      </c>
      <c r="K16677"/>
      <c r="L16677" t="s">
        <v>26000</v>
      </c>
      <c r="M16677" t="s">
        <v>26</v>
      </c>
      <c r="N16677">
        <v>2</v>
      </c>
      <c r="P16677" t="s">
        <v>20366</v>
      </c>
      <c r="Q16677" t="s">
        <v>26001</v>
      </c>
      <c r="S16677" t="s">
        <v>20368</v>
      </c>
    </row>
    <row r="16678" spans="1:19" hidden="1" x14ac:dyDescent="0.2">
      <c r="A16678">
        <v>3710</v>
      </c>
      <c r="B16678" t="s">
        <v>26002</v>
      </c>
      <c r="C16678" t="s">
        <v>105</v>
      </c>
      <c r="D16678">
        <v>12.8</v>
      </c>
      <c r="E16678" t="s">
        <v>363</v>
      </c>
      <c r="F16678" t="s">
        <v>24508</v>
      </c>
      <c r="G16678" t="s">
        <v>31</v>
      </c>
      <c r="H16678" t="s">
        <v>23</v>
      </c>
      <c r="I16678" t="s">
        <v>4330</v>
      </c>
      <c r="K16678"/>
      <c r="L16678" t="s">
        <v>26003</v>
      </c>
      <c r="M16678" t="s">
        <v>20365</v>
      </c>
      <c r="N16678">
        <v>8</v>
      </c>
      <c r="O16678" t="s">
        <v>26004</v>
      </c>
      <c r="P16678" t="s">
        <v>20366</v>
      </c>
      <c r="Q16678" t="s">
        <v>26005</v>
      </c>
      <c r="S16678" t="s">
        <v>20368</v>
      </c>
    </row>
    <row r="16679" spans="1:19" hidden="1" x14ac:dyDescent="0.2">
      <c r="A16679">
        <v>3711</v>
      </c>
      <c r="B16679" t="s">
        <v>2381</v>
      </c>
      <c r="C16679" t="s">
        <v>105</v>
      </c>
      <c r="D16679">
        <v>5.0999999999999996</v>
      </c>
      <c r="F16679" t="s">
        <v>21914</v>
      </c>
      <c r="G16679" t="s">
        <v>189</v>
      </c>
      <c r="H16679" t="s">
        <v>46</v>
      </c>
      <c r="I16679" t="s">
        <v>26006</v>
      </c>
      <c r="K16679"/>
      <c r="L16679" t="s">
        <v>26007</v>
      </c>
      <c r="M16679" t="s">
        <v>26</v>
      </c>
      <c r="N16679">
        <v>2</v>
      </c>
      <c r="P16679" t="s">
        <v>20366</v>
      </c>
      <c r="Q16679" t="s">
        <v>26008</v>
      </c>
      <c r="S16679" t="s">
        <v>20368</v>
      </c>
    </row>
    <row r="16680" spans="1:19" hidden="1" x14ac:dyDescent="0.2">
      <c r="A16680">
        <v>3711</v>
      </c>
      <c r="B16680" t="s">
        <v>2381</v>
      </c>
      <c r="C16680" t="s">
        <v>20452</v>
      </c>
      <c r="D16680">
        <v>11.83</v>
      </c>
      <c r="F16680" t="s">
        <v>21914</v>
      </c>
      <c r="G16680" t="s">
        <v>189</v>
      </c>
      <c r="H16680" t="s">
        <v>46</v>
      </c>
      <c r="I16680" t="s">
        <v>26006</v>
      </c>
      <c r="K16680"/>
      <c r="L16680" t="s">
        <v>26007</v>
      </c>
      <c r="M16680" t="s">
        <v>26</v>
      </c>
      <c r="N16680">
        <v>2</v>
      </c>
      <c r="P16680" t="s">
        <v>20366</v>
      </c>
      <c r="Q16680" t="s">
        <v>26008</v>
      </c>
      <c r="S16680" t="s">
        <v>20368</v>
      </c>
    </row>
    <row r="16681" spans="1:19" hidden="1" x14ac:dyDescent="0.2">
      <c r="A16681">
        <v>3712</v>
      </c>
      <c r="B16681" t="s">
        <v>2448</v>
      </c>
      <c r="C16681" t="s">
        <v>105</v>
      </c>
      <c r="D16681">
        <v>3.05</v>
      </c>
      <c r="E16681">
        <v>25</v>
      </c>
      <c r="F16681" t="s">
        <v>23832</v>
      </c>
      <c r="G16681" t="s">
        <v>55</v>
      </c>
      <c r="H16681" t="s">
        <v>23</v>
      </c>
      <c r="I16681" t="s">
        <v>20780</v>
      </c>
      <c r="K16681"/>
      <c r="L16681" t="s">
        <v>26009</v>
      </c>
      <c r="M16681" t="s">
        <v>20396</v>
      </c>
      <c r="N16681">
        <v>4</v>
      </c>
      <c r="P16681" t="s">
        <v>20366</v>
      </c>
      <c r="Q16681" t="s">
        <v>26010</v>
      </c>
      <c r="S16681" t="s">
        <v>20368</v>
      </c>
    </row>
    <row r="16682" spans="1:19" hidden="1" x14ac:dyDescent="0.2">
      <c r="A16682">
        <v>3712</v>
      </c>
      <c r="B16682" t="s">
        <v>2448</v>
      </c>
      <c r="C16682" t="s">
        <v>20783</v>
      </c>
      <c r="D16682">
        <v>12.52</v>
      </c>
      <c r="E16682">
        <v>25</v>
      </c>
      <c r="F16682" t="s">
        <v>23832</v>
      </c>
      <c r="G16682" t="s">
        <v>31</v>
      </c>
      <c r="H16682" t="s">
        <v>23</v>
      </c>
      <c r="I16682" t="s">
        <v>20780</v>
      </c>
      <c r="K16682"/>
      <c r="L16682" t="s">
        <v>26009</v>
      </c>
      <c r="M16682" t="s">
        <v>20396</v>
      </c>
      <c r="N16682">
        <v>4</v>
      </c>
      <c r="P16682" t="s">
        <v>20366</v>
      </c>
      <c r="Q16682" t="s">
        <v>26010</v>
      </c>
      <c r="S16682" t="s">
        <v>20368</v>
      </c>
    </row>
    <row r="16683" spans="1:19" hidden="1" x14ac:dyDescent="0.2">
      <c r="A16683">
        <v>3713</v>
      </c>
      <c r="B16683" t="s">
        <v>26011</v>
      </c>
      <c r="C16683" t="s">
        <v>105</v>
      </c>
      <c r="D16683">
        <v>1.1499999999999999</v>
      </c>
      <c r="E16683">
        <v>20</v>
      </c>
      <c r="F16683" t="s">
        <v>23856</v>
      </c>
      <c r="G16683" t="s">
        <v>31</v>
      </c>
      <c r="H16683" t="s">
        <v>46</v>
      </c>
      <c r="I16683" t="s">
        <v>23857</v>
      </c>
      <c r="K16683"/>
      <c r="L16683" t="s">
        <v>26012</v>
      </c>
      <c r="M16683" t="s">
        <v>26</v>
      </c>
      <c r="N16683">
        <v>2</v>
      </c>
      <c r="P16683" t="s">
        <v>20366</v>
      </c>
      <c r="Q16683" t="s">
        <v>26013</v>
      </c>
      <c r="S16683" t="s">
        <v>20368</v>
      </c>
    </row>
    <row r="16684" spans="1:19" hidden="1" x14ac:dyDescent="0.2">
      <c r="A16684">
        <v>3713</v>
      </c>
      <c r="B16684" t="s">
        <v>26011</v>
      </c>
      <c r="C16684" t="s">
        <v>20452</v>
      </c>
      <c r="D16684">
        <v>7</v>
      </c>
      <c r="E16684">
        <v>20</v>
      </c>
      <c r="F16684" t="s">
        <v>23856</v>
      </c>
      <c r="G16684" t="s">
        <v>31</v>
      </c>
      <c r="H16684" t="s">
        <v>46</v>
      </c>
      <c r="I16684" t="s">
        <v>23857</v>
      </c>
      <c r="K16684"/>
      <c r="L16684" t="s">
        <v>26012</v>
      </c>
      <c r="M16684" t="s">
        <v>26</v>
      </c>
      <c r="N16684">
        <v>2</v>
      </c>
      <c r="P16684" t="s">
        <v>20366</v>
      </c>
      <c r="Q16684" t="s">
        <v>26013</v>
      </c>
      <c r="S16684" t="s">
        <v>20368</v>
      </c>
    </row>
    <row r="16685" spans="1:19" x14ac:dyDescent="0.2">
      <c r="A16685">
        <v>3714</v>
      </c>
      <c r="B16685" t="s">
        <v>26014</v>
      </c>
      <c r="C16685" t="s">
        <v>105</v>
      </c>
      <c r="D16685">
        <v>6.3849999999999998</v>
      </c>
      <c r="E16685">
        <v>25</v>
      </c>
      <c r="F16685" t="s">
        <v>23214</v>
      </c>
      <c r="G16685" t="s">
        <v>23125</v>
      </c>
      <c r="H16685" t="s">
        <v>36</v>
      </c>
      <c r="I16685" t="s">
        <v>23215</v>
      </c>
      <c r="L16685" t="s">
        <v>26015</v>
      </c>
      <c r="M16685" t="s">
        <v>20719</v>
      </c>
      <c r="N16685">
        <v>3</v>
      </c>
      <c r="P16685" t="s">
        <v>20366</v>
      </c>
      <c r="Q16685" t="s">
        <v>26016</v>
      </c>
      <c r="S16685" t="s">
        <v>20368</v>
      </c>
    </row>
    <row r="16686" spans="1:19" x14ac:dyDescent="0.2">
      <c r="A16686">
        <v>3715</v>
      </c>
      <c r="B16686" t="s">
        <v>26017</v>
      </c>
      <c r="C16686" t="s">
        <v>105</v>
      </c>
      <c r="D16686">
        <v>6.7750000000000004</v>
      </c>
      <c r="E16686">
        <v>25</v>
      </c>
      <c r="F16686" t="s">
        <v>26018</v>
      </c>
      <c r="G16686" t="s">
        <v>23125</v>
      </c>
      <c r="H16686" t="s">
        <v>36</v>
      </c>
      <c r="I16686" t="s">
        <v>23215</v>
      </c>
      <c r="L16686" t="s">
        <v>26019</v>
      </c>
      <c r="M16686" t="s">
        <v>20396</v>
      </c>
      <c r="N16686">
        <v>4</v>
      </c>
      <c r="P16686" t="s">
        <v>20366</v>
      </c>
      <c r="Q16686" t="s">
        <v>26020</v>
      </c>
      <c r="S16686" t="s">
        <v>20368</v>
      </c>
    </row>
    <row r="16687" spans="1:19" hidden="1" x14ac:dyDescent="0.2">
      <c r="A16687">
        <v>3719</v>
      </c>
      <c r="B16687" t="s">
        <v>26021</v>
      </c>
      <c r="C16687" t="s">
        <v>105</v>
      </c>
      <c r="D16687">
        <v>9.11</v>
      </c>
      <c r="E16687">
        <v>25</v>
      </c>
      <c r="F16687" t="s">
        <v>25855</v>
      </c>
      <c r="G16687" t="s">
        <v>31</v>
      </c>
      <c r="H16687" t="s">
        <v>23</v>
      </c>
      <c r="I16687" t="s">
        <v>16564</v>
      </c>
      <c r="K16687"/>
      <c r="L16687" t="s">
        <v>26022</v>
      </c>
      <c r="M16687" t="s">
        <v>26</v>
      </c>
      <c r="N16687">
        <v>2</v>
      </c>
      <c r="P16687" t="s">
        <v>20366</v>
      </c>
      <c r="Q16687" t="s">
        <v>26023</v>
      </c>
      <c r="S16687" t="s">
        <v>20368</v>
      </c>
    </row>
    <row r="16688" spans="1:19" hidden="1" x14ac:dyDescent="0.2">
      <c r="A16688">
        <v>3720</v>
      </c>
      <c r="B16688" t="s">
        <v>26024</v>
      </c>
      <c r="C16688" t="s">
        <v>105</v>
      </c>
      <c r="D16688">
        <v>9</v>
      </c>
      <c r="E16688">
        <v>30</v>
      </c>
      <c r="G16688" t="s">
        <v>55</v>
      </c>
      <c r="H16688" t="s">
        <v>23</v>
      </c>
      <c r="I16688" t="s">
        <v>25731</v>
      </c>
      <c r="K16688"/>
      <c r="L16688" t="s">
        <v>26025</v>
      </c>
      <c r="M16688" t="s">
        <v>26</v>
      </c>
      <c r="N16688">
        <v>2</v>
      </c>
      <c r="P16688" t="s">
        <v>20366</v>
      </c>
      <c r="Q16688" t="s">
        <v>26026</v>
      </c>
      <c r="S16688" t="s">
        <v>20368</v>
      </c>
    </row>
    <row r="16689" spans="1:19" hidden="1" x14ac:dyDescent="0.2">
      <c r="A16689">
        <v>3721</v>
      </c>
      <c r="B16689" t="s">
        <v>26027</v>
      </c>
      <c r="C16689" t="s">
        <v>105</v>
      </c>
      <c r="D16689">
        <v>9.42</v>
      </c>
      <c r="E16689">
        <v>25</v>
      </c>
      <c r="F16689" t="s">
        <v>26028</v>
      </c>
      <c r="G16689" t="s">
        <v>55</v>
      </c>
      <c r="H16689" t="s">
        <v>46</v>
      </c>
      <c r="I16689" t="s">
        <v>17713</v>
      </c>
      <c r="K16689"/>
      <c r="L16689" t="s">
        <v>26029</v>
      </c>
      <c r="M16689" t="s">
        <v>26</v>
      </c>
      <c r="N16689">
        <v>2</v>
      </c>
      <c r="P16689" t="s">
        <v>20366</v>
      </c>
      <c r="Q16689" t="s">
        <v>26030</v>
      </c>
      <c r="S16689" t="s">
        <v>20368</v>
      </c>
    </row>
    <row r="16690" spans="1:19" hidden="1" x14ac:dyDescent="0.2">
      <c r="A16690">
        <v>3721</v>
      </c>
      <c r="B16690" t="s">
        <v>26027</v>
      </c>
      <c r="C16690" t="s">
        <v>105</v>
      </c>
      <c r="D16690">
        <v>9.32</v>
      </c>
      <c r="E16690" t="s">
        <v>363</v>
      </c>
      <c r="F16690" t="s">
        <v>22492</v>
      </c>
      <c r="G16690" t="s">
        <v>55</v>
      </c>
      <c r="H16690" t="s">
        <v>23</v>
      </c>
      <c r="I16690" t="s">
        <v>19926</v>
      </c>
      <c r="K16690"/>
      <c r="L16690" t="s">
        <v>26029</v>
      </c>
      <c r="M16690" t="s">
        <v>26</v>
      </c>
      <c r="N16690">
        <v>2</v>
      </c>
      <c r="P16690" t="s">
        <v>20366</v>
      </c>
      <c r="Q16690" t="s">
        <v>26030</v>
      </c>
      <c r="S16690" t="s">
        <v>20368</v>
      </c>
    </row>
    <row r="16691" spans="1:19" hidden="1" x14ac:dyDescent="0.2">
      <c r="A16691">
        <v>3721</v>
      </c>
      <c r="B16691" t="s">
        <v>26027</v>
      </c>
      <c r="C16691" t="s">
        <v>105</v>
      </c>
      <c r="D16691">
        <v>9.32</v>
      </c>
      <c r="E16691" t="s">
        <v>363</v>
      </c>
      <c r="F16691" t="s">
        <v>21255</v>
      </c>
      <c r="G16691" t="s">
        <v>55</v>
      </c>
      <c r="H16691" t="s">
        <v>23</v>
      </c>
      <c r="I16691" t="s">
        <v>21256</v>
      </c>
      <c r="K16691"/>
      <c r="L16691" t="s">
        <v>26029</v>
      </c>
      <c r="M16691" t="s">
        <v>26</v>
      </c>
      <c r="N16691">
        <v>2</v>
      </c>
      <c r="P16691" t="s">
        <v>20366</v>
      </c>
      <c r="Q16691" t="s">
        <v>26030</v>
      </c>
      <c r="S16691" t="s">
        <v>20368</v>
      </c>
    </row>
    <row r="16692" spans="1:19" hidden="1" x14ac:dyDescent="0.2">
      <c r="A16692">
        <v>3723</v>
      </c>
      <c r="B16692" t="s">
        <v>26031</v>
      </c>
      <c r="C16692" t="s">
        <v>105</v>
      </c>
      <c r="D16692">
        <v>8.43</v>
      </c>
      <c r="E16692">
        <v>20</v>
      </c>
      <c r="F16692" t="s">
        <v>1094</v>
      </c>
      <c r="G16692" t="s">
        <v>55</v>
      </c>
      <c r="H16692" t="s">
        <v>46</v>
      </c>
      <c r="I16692" t="s">
        <v>3116</v>
      </c>
      <c r="K16692"/>
      <c r="L16692" t="s">
        <v>26032</v>
      </c>
      <c r="M16692" t="s">
        <v>26</v>
      </c>
      <c r="N16692">
        <v>2</v>
      </c>
      <c r="P16692" t="s">
        <v>20366</v>
      </c>
      <c r="Q16692" t="s">
        <v>26033</v>
      </c>
      <c r="S16692" t="s">
        <v>20368</v>
      </c>
    </row>
    <row r="16693" spans="1:19" hidden="1" x14ac:dyDescent="0.2">
      <c r="A16693">
        <v>3723</v>
      </c>
      <c r="B16693" t="s">
        <v>26031</v>
      </c>
      <c r="C16693" t="s">
        <v>20452</v>
      </c>
      <c r="D16693" t="s">
        <v>3376</v>
      </c>
      <c r="E16693" t="s">
        <v>383</v>
      </c>
      <c r="F16693" t="s">
        <v>1094</v>
      </c>
      <c r="G16693" t="s">
        <v>55</v>
      </c>
      <c r="H16693" t="s">
        <v>46</v>
      </c>
      <c r="I16693" t="s">
        <v>3116</v>
      </c>
      <c r="K16693"/>
      <c r="L16693" t="s">
        <v>26032</v>
      </c>
      <c r="M16693" t="s">
        <v>26</v>
      </c>
      <c r="N16693">
        <v>2</v>
      </c>
      <c r="P16693" t="s">
        <v>20366</v>
      </c>
      <c r="Q16693" t="s">
        <v>26033</v>
      </c>
      <c r="S16693" t="s">
        <v>20368</v>
      </c>
    </row>
    <row r="16694" spans="1:19" hidden="1" x14ac:dyDescent="0.2">
      <c r="A16694">
        <v>3724</v>
      </c>
      <c r="B16694" t="s">
        <v>8855</v>
      </c>
      <c r="C16694" t="s">
        <v>105</v>
      </c>
      <c r="D16694">
        <v>8.68</v>
      </c>
      <c r="E16694">
        <v>20</v>
      </c>
      <c r="F16694" t="s">
        <v>21009</v>
      </c>
      <c r="G16694" t="s">
        <v>55</v>
      </c>
      <c r="H16694" t="s">
        <v>46</v>
      </c>
      <c r="I16694" t="s">
        <v>2614</v>
      </c>
      <c r="K16694"/>
      <c r="L16694" t="s">
        <v>26034</v>
      </c>
      <c r="M16694" t="s">
        <v>20396</v>
      </c>
      <c r="N16694">
        <v>4</v>
      </c>
      <c r="P16694" t="s">
        <v>20366</v>
      </c>
      <c r="Q16694" t="s">
        <v>26035</v>
      </c>
      <c r="S16694" t="s">
        <v>20368</v>
      </c>
    </row>
    <row r="16695" spans="1:19" hidden="1" x14ac:dyDescent="0.2">
      <c r="A16695">
        <v>3724</v>
      </c>
      <c r="B16695" t="s">
        <v>8855</v>
      </c>
      <c r="C16695" t="s">
        <v>105</v>
      </c>
      <c r="D16695">
        <v>8.5</v>
      </c>
      <c r="F16695" t="s">
        <v>21009</v>
      </c>
      <c r="G16695" t="s">
        <v>31</v>
      </c>
      <c r="H16695" t="s">
        <v>23</v>
      </c>
      <c r="I16695" t="s">
        <v>9232</v>
      </c>
      <c r="K16695"/>
      <c r="L16695" t="s">
        <v>26034</v>
      </c>
      <c r="M16695" t="s">
        <v>20396</v>
      </c>
      <c r="N16695">
        <v>4</v>
      </c>
      <c r="P16695" t="s">
        <v>20366</v>
      </c>
      <c r="Q16695" t="s">
        <v>26035</v>
      </c>
      <c r="S16695" t="s">
        <v>20368</v>
      </c>
    </row>
    <row r="16696" spans="1:19" hidden="1" x14ac:dyDescent="0.2">
      <c r="A16696">
        <v>3725</v>
      </c>
      <c r="B16696" t="s">
        <v>26036</v>
      </c>
      <c r="C16696" t="s">
        <v>105</v>
      </c>
      <c r="D16696">
        <v>8.6</v>
      </c>
      <c r="F16696" t="s">
        <v>21009</v>
      </c>
      <c r="G16696" t="s">
        <v>31</v>
      </c>
      <c r="H16696" t="s">
        <v>23</v>
      </c>
      <c r="I16696" t="s">
        <v>9232</v>
      </c>
      <c r="K16696"/>
      <c r="L16696" t="s">
        <v>26037</v>
      </c>
      <c r="M16696" t="s">
        <v>26</v>
      </c>
      <c r="N16696">
        <v>2</v>
      </c>
      <c r="P16696" t="s">
        <v>20366</v>
      </c>
      <c r="Q16696" t="s">
        <v>26038</v>
      </c>
      <c r="S16696" t="s">
        <v>20368</v>
      </c>
    </row>
    <row r="16697" spans="1:19" hidden="1" x14ac:dyDescent="0.2">
      <c r="A16697">
        <v>3726</v>
      </c>
      <c r="B16697" t="s">
        <v>26039</v>
      </c>
      <c r="C16697" t="s">
        <v>105</v>
      </c>
      <c r="D16697">
        <v>5.99</v>
      </c>
      <c r="E16697">
        <v>20</v>
      </c>
      <c r="F16697" t="s">
        <v>21009</v>
      </c>
      <c r="G16697" t="s">
        <v>55</v>
      </c>
      <c r="H16697" t="s">
        <v>46</v>
      </c>
      <c r="I16697" t="s">
        <v>2614</v>
      </c>
      <c r="K16697"/>
      <c r="L16697" t="s">
        <v>26040</v>
      </c>
      <c r="M16697" t="s">
        <v>26</v>
      </c>
      <c r="N16697">
        <v>2</v>
      </c>
      <c r="P16697" t="s">
        <v>20366</v>
      </c>
      <c r="Q16697" t="s">
        <v>26041</v>
      </c>
      <c r="S16697" t="s">
        <v>20368</v>
      </c>
    </row>
    <row r="16698" spans="1:19" hidden="1" x14ac:dyDescent="0.2">
      <c r="A16698">
        <v>3726</v>
      </c>
      <c r="B16698" t="s">
        <v>26039</v>
      </c>
      <c r="C16698" t="s">
        <v>105</v>
      </c>
      <c r="D16698">
        <v>6.3</v>
      </c>
      <c r="F16698" t="s">
        <v>21009</v>
      </c>
      <c r="G16698" t="s">
        <v>31</v>
      </c>
      <c r="H16698" t="s">
        <v>23</v>
      </c>
      <c r="I16698" t="s">
        <v>9232</v>
      </c>
      <c r="K16698"/>
      <c r="L16698" t="s">
        <v>26040</v>
      </c>
      <c r="M16698" t="s">
        <v>26</v>
      </c>
      <c r="N16698">
        <v>2</v>
      </c>
      <c r="P16698" t="s">
        <v>20366</v>
      </c>
      <c r="Q16698" t="s">
        <v>26041</v>
      </c>
      <c r="S16698" t="s">
        <v>20368</v>
      </c>
    </row>
    <row r="16699" spans="1:19" hidden="1" x14ac:dyDescent="0.2">
      <c r="A16699">
        <v>3727</v>
      </c>
      <c r="B16699" t="s">
        <v>8852</v>
      </c>
      <c r="C16699" t="s">
        <v>105</v>
      </c>
      <c r="D16699">
        <v>10</v>
      </c>
      <c r="E16699">
        <v>20</v>
      </c>
      <c r="F16699" t="s">
        <v>21009</v>
      </c>
      <c r="G16699" t="s">
        <v>55</v>
      </c>
      <c r="H16699" t="s">
        <v>46</v>
      </c>
      <c r="I16699" t="s">
        <v>2614</v>
      </c>
      <c r="K16699"/>
      <c r="L16699" t="s">
        <v>26042</v>
      </c>
      <c r="M16699" t="s">
        <v>26</v>
      </c>
      <c r="N16699">
        <v>2</v>
      </c>
      <c r="P16699" t="s">
        <v>20366</v>
      </c>
      <c r="Q16699" t="s">
        <v>26043</v>
      </c>
      <c r="S16699" t="s">
        <v>20368</v>
      </c>
    </row>
    <row r="16700" spans="1:19" hidden="1" x14ac:dyDescent="0.2">
      <c r="A16700">
        <v>3727</v>
      </c>
      <c r="B16700" t="s">
        <v>8852</v>
      </c>
      <c r="C16700" t="s">
        <v>105</v>
      </c>
      <c r="D16700">
        <v>11</v>
      </c>
      <c r="F16700" t="s">
        <v>21009</v>
      </c>
      <c r="G16700" t="s">
        <v>31</v>
      </c>
      <c r="H16700" t="s">
        <v>23</v>
      </c>
      <c r="I16700" t="s">
        <v>9232</v>
      </c>
      <c r="K16700"/>
      <c r="L16700" t="s">
        <v>26042</v>
      </c>
      <c r="M16700" t="s">
        <v>26</v>
      </c>
      <c r="N16700">
        <v>2</v>
      </c>
      <c r="P16700" t="s">
        <v>20366</v>
      </c>
      <c r="Q16700" t="s">
        <v>26043</v>
      </c>
      <c r="S16700" t="s">
        <v>20368</v>
      </c>
    </row>
    <row r="16701" spans="1:19" hidden="1" x14ac:dyDescent="0.2">
      <c r="A16701">
        <v>3728</v>
      </c>
      <c r="B16701" t="s">
        <v>26044</v>
      </c>
      <c r="C16701" t="s">
        <v>105</v>
      </c>
      <c r="D16701">
        <v>10.14</v>
      </c>
      <c r="E16701">
        <v>20</v>
      </c>
      <c r="F16701" t="s">
        <v>21009</v>
      </c>
      <c r="G16701" t="s">
        <v>55</v>
      </c>
      <c r="H16701" t="s">
        <v>46</v>
      </c>
      <c r="I16701" t="s">
        <v>2614</v>
      </c>
      <c r="K16701"/>
      <c r="L16701" t="s">
        <v>26045</v>
      </c>
      <c r="M16701" t="s">
        <v>26</v>
      </c>
      <c r="N16701">
        <v>2</v>
      </c>
      <c r="P16701" t="s">
        <v>20366</v>
      </c>
      <c r="Q16701" t="s">
        <v>26046</v>
      </c>
      <c r="S16701" t="s">
        <v>20368</v>
      </c>
    </row>
    <row r="16702" spans="1:19" hidden="1" x14ac:dyDescent="0.2">
      <c r="A16702">
        <v>3728</v>
      </c>
      <c r="B16702" t="s">
        <v>26044</v>
      </c>
      <c r="C16702" t="s">
        <v>105</v>
      </c>
      <c r="D16702">
        <v>10.5</v>
      </c>
      <c r="F16702" t="s">
        <v>21009</v>
      </c>
      <c r="G16702" t="s">
        <v>31</v>
      </c>
      <c r="H16702" t="s">
        <v>23</v>
      </c>
      <c r="I16702" t="s">
        <v>9232</v>
      </c>
      <c r="K16702"/>
      <c r="L16702" t="s">
        <v>26045</v>
      </c>
      <c r="M16702" t="s">
        <v>26</v>
      </c>
      <c r="N16702">
        <v>2</v>
      </c>
      <c r="P16702" t="s">
        <v>20366</v>
      </c>
      <c r="Q16702" t="s">
        <v>26046</v>
      </c>
      <c r="S16702" t="s">
        <v>20368</v>
      </c>
    </row>
    <row r="16703" spans="1:19" hidden="1" x14ac:dyDescent="0.2">
      <c r="A16703">
        <v>3729</v>
      </c>
      <c r="B16703" t="s">
        <v>26047</v>
      </c>
      <c r="C16703" t="s">
        <v>105</v>
      </c>
      <c r="D16703">
        <v>6.2</v>
      </c>
      <c r="E16703">
        <v>20</v>
      </c>
      <c r="F16703" t="s">
        <v>1546</v>
      </c>
      <c r="G16703" t="s">
        <v>55</v>
      </c>
      <c r="H16703" t="s">
        <v>46</v>
      </c>
      <c r="I16703" t="s">
        <v>18128</v>
      </c>
      <c r="K16703"/>
      <c r="L16703" t="s">
        <v>26048</v>
      </c>
      <c r="M16703" t="s">
        <v>26</v>
      </c>
      <c r="N16703">
        <v>2</v>
      </c>
      <c r="P16703" t="s">
        <v>20366</v>
      </c>
      <c r="Q16703" t="s">
        <v>26049</v>
      </c>
      <c r="S16703" t="s">
        <v>20368</v>
      </c>
    </row>
    <row r="16704" spans="1:19" hidden="1" x14ac:dyDescent="0.2">
      <c r="A16704">
        <v>3730</v>
      </c>
      <c r="B16704" t="s">
        <v>26050</v>
      </c>
      <c r="C16704" t="s">
        <v>105</v>
      </c>
      <c r="D16704">
        <v>6.14</v>
      </c>
      <c r="E16704">
        <v>20</v>
      </c>
      <c r="F16704" t="s">
        <v>1546</v>
      </c>
      <c r="G16704" t="s">
        <v>55</v>
      </c>
      <c r="H16704" t="s">
        <v>46</v>
      </c>
      <c r="I16704" t="s">
        <v>10400</v>
      </c>
      <c r="K16704"/>
      <c r="L16704" t="s">
        <v>26051</v>
      </c>
      <c r="M16704" t="s">
        <v>26</v>
      </c>
      <c r="N16704">
        <v>2</v>
      </c>
      <c r="P16704" t="s">
        <v>20366</v>
      </c>
      <c r="Q16704" t="s">
        <v>26052</v>
      </c>
      <c r="S16704" t="s">
        <v>20368</v>
      </c>
    </row>
    <row r="16705" spans="1:19" hidden="1" x14ac:dyDescent="0.2">
      <c r="A16705">
        <v>3731</v>
      </c>
      <c r="B16705" t="s">
        <v>26053</v>
      </c>
      <c r="C16705" t="s">
        <v>105</v>
      </c>
      <c r="D16705">
        <v>9.26</v>
      </c>
      <c r="E16705">
        <v>20</v>
      </c>
      <c r="F16705" t="s">
        <v>1546</v>
      </c>
      <c r="G16705" t="s">
        <v>55</v>
      </c>
      <c r="H16705" t="s">
        <v>46</v>
      </c>
      <c r="I16705" t="s">
        <v>225</v>
      </c>
      <c r="K16705"/>
      <c r="L16705" t="s">
        <v>26054</v>
      </c>
      <c r="M16705" t="s">
        <v>20396</v>
      </c>
      <c r="N16705">
        <v>4</v>
      </c>
      <c r="P16705" t="s">
        <v>20366</v>
      </c>
      <c r="Q16705" t="s">
        <v>26055</v>
      </c>
      <c r="S16705" t="s">
        <v>20368</v>
      </c>
    </row>
    <row r="16706" spans="1:19" hidden="1" x14ac:dyDescent="0.2">
      <c r="A16706">
        <v>3732</v>
      </c>
      <c r="B16706" t="s">
        <v>26056</v>
      </c>
      <c r="C16706" t="s">
        <v>105</v>
      </c>
      <c r="D16706">
        <v>2.8</v>
      </c>
      <c r="E16706">
        <v>25</v>
      </c>
      <c r="F16706" t="s">
        <v>506</v>
      </c>
      <c r="G16706" t="s">
        <v>55</v>
      </c>
      <c r="H16706" t="s">
        <v>23</v>
      </c>
      <c r="I16706" t="s">
        <v>23927</v>
      </c>
      <c r="K16706"/>
      <c r="L16706" t="s">
        <v>26057</v>
      </c>
      <c r="M16706" t="s">
        <v>20396</v>
      </c>
      <c r="N16706">
        <v>4</v>
      </c>
      <c r="P16706" t="s">
        <v>20366</v>
      </c>
      <c r="Q16706" t="s">
        <v>26058</v>
      </c>
      <c r="S16706" t="s">
        <v>20368</v>
      </c>
    </row>
    <row r="16707" spans="1:19" hidden="1" x14ac:dyDescent="0.2">
      <c r="A16707">
        <v>3732</v>
      </c>
      <c r="B16707" t="s">
        <v>26056</v>
      </c>
      <c r="C16707" t="s">
        <v>105</v>
      </c>
      <c r="D16707">
        <v>1.99</v>
      </c>
      <c r="E16707">
        <v>25</v>
      </c>
      <c r="F16707" t="s">
        <v>506</v>
      </c>
      <c r="G16707" t="s">
        <v>55</v>
      </c>
      <c r="H16707" t="s">
        <v>23</v>
      </c>
      <c r="I16707" t="s">
        <v>26059</v>
      </c>
      <c r="K16707"/>
      <c r="L16707" t="s">
        <v>26057</v>
      </c>
      <c r="M16707" t="s">
        <v>20396</v>
      </c>
      <c r="N16707">
        <v>4</v>
      </c>
      <c r="P16707" t="s">
        <v>20366</v>
      </c>
      <c r="Q16707" t="s">
        <v>26058</v>
      </c>
      <c r="S16707" t="s">
        <v>20368</v>
      </c>
    </row>
    <row r="16708" spans="1:19" hidden="1" x14ac:dyDescent="0.2">
      <c r="A16708">
        <v>3733</v>
      </c>
      <c r="B16708" t="s">
        <v>26060</v>
      </c>
      <c r="C16708" t="s">
        <v>105</v>
      </c>
      <c r="D16708">
        <v>1.45</v>
      </c>
      <c r="E16708">
        <v>20</v>
      </c>
      <c r="F16708" t="s">
        <v>20425</v>
      </c>
      <c r="G16708" t="s">
        <v>55</v>
      </c>
      <c r="H16708" t="s">
        <v>46</v>
      </c>
      <c r="I16708" t="s">
        <v>20426</v>
      </c>
      <c r="K16708"/>
      <c r="L16708" t="s">
        <v>26061</v>
      </c>
      <c r="M16708" t="s">
        <v>26</v>
      </c>
      <c r="N16708">
        <v>2</v>
      </c>
      <c r="P16708" t="s">
        <v>20366</v>
      </c>
      <c r="Q16708" t="s">
        <v>26062</v>
      </c>
      <c r="S16708" t="s">
        <v>20368</v>
      </c>
    </row>
    <row r="16709" spans="1:19" hidden="1" x14ac:dyDescent="0.2">
      <c r="A16709">
        <v>3734</v>
      </c>
      <c r="B16709" t="s">
        <v>26063</v>
      </c>
      <c r="C16709" t="s">
        <v>105</v>
      </c>
      <c r="D16709">
        <v>7.6</v>
      </c>
      <c r="E16709">
        <v>25</v>
      </c>
      <c r="F16709" t="s">
        <v>21009</v>
      </c>
      <c r="G16709" t="s">
        <v>55</v>
      </c>
      <c r="H16709" t="s">
        <v>46</v>
      </c>
      <c r="I16709" t="s">
        <v>9536</v>
      </c>
      <c r="K16709"/>
      <c r="L16709" t="s">
        <v>26064</v>
      </c>
      <c r="M16709" t="s">
        <v>26</v>
      </c>
      <c r="N16709">
        <v>2</v>
      </c>
      <c r="P16709" t="s">
        <v>20366</v>
      </c>
      <c r="Q16709" t="s">
        <v>26065</v>
      </c>
      <c r="S16709" t="s">
        <v>20368</v>
      </c>
    </row>
    <row r="16710" spans="1:19" hidden="1" x14ac:dyDescent="0.2">
      <c r="A16710">
        <v>3734</v>
      </c>
      <c r="B16710" t="s">
        <v>26063</v>
      </c>
      <c r="C16710" t="s">
        <v>105</v>
      </c>
      <c r="D16710" t="s">
        <v>26066</v>
      </c>
      <c r="F16710" t="s">
        <v>21009</v>
      </c>
      <c r="G16710" t="s">
        <v>31</v>
      </c>
      <c r="H16710" t="s">
        <v>23</v>
      </c>
      <c r="I16710" t="s">
        <v>26059</v>
      </c>
      <c r="K16710"/>
      <c r="L16710" t="s">
        <v>26064</v>
      </c>
      <c r="M16710" t="s">
        <v>26</v>
      </c>
      <c r="N16710">
        <v>2</v>
      </c>
      <c r="P16710" t="s">
        <v>20366</v>
      </c>
      <c r="Q16710" t="s">
        <v>26065</v>
      </c>
      <c r="S16710" t="s">
        <v>20368</v>
      </c>
    </row>
    <row r="16711" spans="1:19" hidden="1" x14ac:dyDescent="0.2">
      <c r="A16711">
        <v>3735</v>
      </c>
      <c r="B16711" t="s">
        <v>26067</v>
      </c>
      <c r="C16711" t="s">
        <v>105</v>
      </c>
      <c r="D16711">
        <v>8.75</v>
      </c>
      <c r="E16711">
        <v>25</v>
      </c>
      <c r="F16711" t="s">
        <v>66</v>
      </c>
      <c r="G16711" t="s">
        <v>55</v>
      </c>
      <c r="H16711" t="s">
        <v>46</v>
      </c>
      <c r="I16711" t="s">
        <v>26068</v>
      </c>
      <c r="K16711"/>
      <c r="L16711" t="s">
        <v>26069</v>
      </c>
      <c r="M16711" t="s">
        <v>26</v>
      </c>
      <c r="N16711">
        <v>2</v>
      </c>
      <c r="P16711" t="s">
        <v>20366</v>
      </c>
      <c r="Q16711" t="s">
        <v>26070</v>
      </c>
      <c r="S16711" t="s">
        <v>20368</v>
      </c>
    </row>
    <row r="16712" spans="1:19" hidden="1" x14ac:dyDescent="0.2">
      <c r="A16712">
        <v>3735</v>
      </c>
      <c r="B16712" t="s">
        <v>26067</v>
      </c>
      <c r="C16712" t="s">
        <v>105</v>
      </c>
      <c r="D16712">
        <v>8.7899999999999991</v>
      </c>
      <c r="E16712">
        <v>25</v>
      </c>
      <c r="F16712" t="s">
        <v>66</v>
      </c>
      <c r="G16712" t="s">
        <v>55</v>
      </c>
      <c r="H16712" t="s">
        <v>46</v>
      </c>
      <c r="I16712" t="s">
        <v>9536</v>
      </c>
      <c r="K16712"/>
      <c r="L16712" t="s">
        <v>26069</v>
      </c>
      <c r="M16712" t="s">
        <v>26</v>
      </c>
      <c r="N16712">
        <v>2</v>
      </c>
      <c r="P16712" t="s">
        <v>20366</v>
      </c>
      <c r="Q16712" t="s">
        <v>26070</v>
      </c>
      <c r="S16712" t="s">
        <v>20368</v>
      </c>
    </row>
    <row r="16713" spans="1:19" hidden="1" x14ac:dyDescent="0.2">
      <c r="A16713">
        <v>3736</v>
      </c>
      <c r="B16713" t="s">
        <v>26071</v>
      </c>
      <c r="C16713" t="s">
        <v>105</v>
      </c>
      <c r="D16713">
        <v>8.2799999999999994</v>
      </c>
      <c r="E16713">
        <v>25</v>
      </c>
      <c r="F16713" t="s">
        <v>20412</v>
      </c>
      <c r="G16713" t="s">
        <v>55</v>
      </c>
      <c r="H16713" t="s">
        <v>46</v>
      </c>
      <c r="I16713" t="s">
        <v>26068</v>
      </c>
      <c r="K16713"/>
      <c r="L16713" t="s">
        <v>26072</v>
      </c>
      <c r="M16713" t="s">
        <v>26</v>
      </c>
      <c r="N16713">
        <v>2</v>
      </c>
      <c r="P16713" t="s">
        <v>20366</v>
      </c>
      <c r="Q16713" t="s">
        <v>26073</v>
      </c>
      <c r="S16713" t="s">
        <v>20368</v>
      </c>
    </row>
    <row r="16714" spans="1:19" hidden="1" x14ac:dyDescent="0.2">
      <c r="A16714">
        <v>3736</v>
      </c>
      <c r="B16714" t="s">
        <v>26071</v>
      </c>
      <c r="C16714" t="s">
        <v>105</v>
      </c>
      <c r="D16714">
        <v>8.43</v>
      </c>
      <c r="E16714">
        <v>25</v>
      </c>
      <c r="F16714" t="s">
        <v>20412</v>
      </c>
      <c r="G16714" t="s">
        <v>55</v>
      </c>
      <c r="H16714" t="s">
        <v>46</v>
      </c>
      <c r="I16714" t="s">
        <v>9536</v>
      </c>
      <c r="K16714"/>
      <c r="L16714" t="s">
        <v>26072</v>
      </c>
      <c r="M16714" t="s">
        <v>26</v>
      </c>
      <c r="N16714">
        <v>2</v>
      </c>
      <c r="P16714" t="s">
        <v>20366</v>
      </c>
      <c r="Q16714" t="s">
        <v>26073</v>
      </c>
      <c r="S16714" t="s">
        <v>20368</v>
      </c>
    </row>
    <row r="16715" spans="1:19" hidden="1" x14ac:dyDescent="0.2">
      <c r="A16715">
        <v>3737</v>
      </c>
      <c r="B16715" t="s">
        <v>26074</v>
      </c>
      <c r="C16715" t="s">
        <v>105</v>
      </c>
      <c r="D16715">
        <v>3.7</v>
      </c>
      <c r="E16715">
        <v>25</v>
      </c>
      <c r="F16715" t="s">
        <v>26075</v>
      </c>
      <c r="G16715" t="s">
        <v>55</v>
      </c>
      <c r="H16715" t="s">
        <v>46</v>
      </c>
      <c r="I16715" t="s">
        <v>22427</v>
      </c>
      <c r="J16715" t="s">
        <v>22901</v>
      </c>
      <c r="K16715"/>
      <c r="L16715" t="s">
        <v>26076</v>
      </c>
      <c r="M16715" t="s">
        <v>20396</v>
      </c>
      <c r="N16715">
        <v>4</v>
      </c>
      <c r="P16715" t="s">
        <v>20366</v>
      </c>
      <c r="Q16715" t="s">
        <v>26077</v>
      </c>
      <c r="S16715" t="s">
        <v>20368</v>
      </c>
    </row>
    <row r="16716" spans="1:19" hidden="1" x14ac:dyDescent="0.2">
      <c r="A16716">
        <v>3738</v>
      </c>
      <c r="B16716" t="s">
        <v>26078</v>
      </c>
      <c r="C16716" t="s">
        <v>105</v>
      </c>
      <c r="D16716">
        <v>4.55</v>
      </c>
      <c r="E16716">
        <v>25</v>
      </c>
      <c r="F16716" t="s">
        <v>26079</v>
      </c>
      <c r="G16716" t="s">
        <v>55</v>
      </c>
      <c r="H16716" t="s">
        <v>46</v>
      </c>
      <c r="I16716" t="s">
        <v>23927</v>
      </c>
      <c r="K16716"/>
      <c r="L16716" t="s">
        <v>26080</v>
      </c>
      <c r="M16716" t="s">
        <v>26</v>
      </c>
      <c r="N16716">
        <v>2</v>
      </c>
      <c r="P16716" t="s">
        <v>20366</v>
      </c>
      <c r="Q16716" t="s">
        <v>26081</v>
      </c>
      <c r="S16716" t="s">
        <v>20368</v>
      </c>
    </row>
    <row r="16717" spans="1:19" hidden="1" x14ac:dyDescent="0.2">
      <c r="A16717">
        <v>3739</v>
      </c>
      <c r="B16717" t="s">
        <v>26082</v>
      </c>
      <c r="C16717" t="s">
        <v>105</v>
      </c>
      <c r="D16717">
        <v>4.78</v>
      </c>
      <c r="E16717">
        <v>25</v>
      </c>
      <c r="G16717" t="s">
        <v>55</v>
      </c>
      <c r="H16717" t="s">
        <v>46</v>
      </c>
      <c r="I16717" t="s">
        <v>22575</v>
      </c>
      <c r="J16717" t="s">
        <v>20874</v>
      </c>
      <c r="K16717"/>
      <c r="L16717" t="s">
        <v>26083</v>
      </c>
      <c r="M16717" t="s">
        <v>26</v>
      </c>
      <c r="N16717">
        <v>2</v>
      </c>
      <c r="P16717" t="s">
        <v>20366</v>
      </c>
      <c r="Q16717" t="s">
        <v>26084</v>
      </c>
      <c r="S16717" t="s">
        <v>20368</v>
      </c>
    </row>
    <row r="16718" spans="1:19" hidden="1" x14ac:dyDescent="0.2">
      <c r="A16718">
        <v>3740</v>
      </c>
      <c r="B16718" t="s">
        <v>26085</v>
      </c>
      <c r="C16718" t="s">
        <v>105</v>
      </c>
      <c r="D16718">
        <v>6.01</v>
      </c>
      <c r="E16718">
        <v>20</v>
      </c>
      <c r="F16718" t="s">
        <v>26086</v>
      </c>
      <c r="G16718" t="s">
        <v>31</v>
      </c>
      <c r="H16718" t="s">
        <v>46</v>
      </c>
      <c r="I16718" t="s">
        <v>2385</v>
      </c>
      <c r="K16718"/>
      <c r="L16718" t="s">
        <v>26087</v>
      </c>
      <c r="M16718" t="s">
        <v>26</v>
      </c>
      <c r="N16718">
        <v>2</v>
      </c>
      <c r="P16718" t="s">
        <v>20366</v>
      </c>
      <c r="Q16718" t="s">
        <v>26088</v>
      </c>
      <c r="S16718" t="s">
        <v>20368</v>
      </c>
    </row>
    <row r="16719" spans="1:19" hidden="1" x14ac:dyDescent="0.2">
      <c r="A16719">
        <v>3741</v>
      </c>
      <c r="B16719" t="s">
        <v>26089</v>
      </c>
      <c r="C16719" t="s">
        <v>105</v>
      </c>
      <c r="D16719">
        <v>5.93</v>
      </c>
      <c r="E16719">
        <v>20</v>
      </c>
      <c r="F16719" t="s">
        <v>1546</v>
      </c>
      <c r="G16719" t="s">
        <v>55</v>
      </c>
      <c r="H16719" t="s">
        <v>46</v>
      </c>
      <c r="I16719" t="s">
        <v>10400</v>
      </c>
      <c r="K16719"/>
      <c r="L16719" t="s">
        <v>26090</v>
      </c>
      <c r="M16719" t="s">
        <v>26</v>
      </c>
      <c r="N16719">
        <v>2</v>
      </c>
      <c r="P16719" t="s">
        <v>20366</v>
      </c>
      <c r="Q16719" t="s">
        <v>26091</v>
      </c>
      <c r="S16719" t="s">
        <v>20368</v>
      </c>
    </row>
    <row r="16720" spans="1:19" hidden="1" x14ac:dyDescent="0.2">
      <c r="A16720">
        <v>3745</v>
      </c>
      <c r="B16720" t="s">
        <v>26092</v>
      </c>
      <c r="C16720" t="s">
        <v>105</v>
      </c>
      <c r="D16720">
        <v>2.72</v>
      </c>
      <c r="E16720">
        <v>25</v>
      </c>
      <c r="F16720" t="s">
        <v>506</v>
      </c>
      <c r="G16720" t="s">
        <v>55</v>
      </c>
      <c r="H16720" t="s">
        <v>23</v>
      </c>
      <c r="I16720" t="s">
        <v>23927</v>
      </c>
      <c r="K16720"/>
      <c r="L16720" t="s">
        <v>26093</v>
      </c>
      <c r="M16720" t="s">
        <v>26</v>
      </c>
      <c r="N16720">
        <v>2</v>
      </c>
      <c r="P16720" t="s">
        <v>20366</v>
      </c>
      <c r="Q16720" t="s">
        <v>26094</v>
      </c>
      <c r="S16720" t="s">
        <v>20368</v>
      </c>
    </row>
    <row r="16721" spans="1:19" hidden="1" x14ac:dyDescent="0.2">
      <c r="A16721">
        <v>3746</v>
      </c>
      <c r="B16721" t="s">
        <v>26095</v>
      </c>
      <c r="C16721" t="s">
        <v>105</v>
      </c>
      <c r="D16721">
        <v>-1.34</v>
      </c>
      <c r="E16721">
        <v>25</v>
      </c>
      <c r="F16721" t="s">
        <v>26096</v>
      </c>
      <c r="G16721" t="s">
        <v>13977</v>
      </c>
      <c r="H16721" t="s">
        <v>2675</v>
      </c>
      <c r="I16721" t="s">
        <v>26097</v>
      </c>
      <c r="K16721"/>
      <c r="L16721" t="s">
        <v>26098</v>
      </c>
      <c r="M16721" t="s">
        <v>20396</v>
      </c>
      <c r="N16721">
        <v>4</v>
      </c>
      <c r="P16721" t="s">
        <v>20366</v>
      </c>
      <c r="Q16721" t="s">
        <v>26099</v>
      </c>
      <c r="S16721" t="s">
        <v>20368</v>
      </c>
    </row>
    <row r="16722" spans="1:19" hidden="1" x14ac:dyDescent="0.2">
      <c r="A16722" t="s">
        <v>26100</v>
      </c>
      <c r="B16722" t="s">
        <v>26101</v>
      </c>
      <c r="C16722" t="s">
        <v>105</v>
      </c>
      <c r="D16722">
        <v>7.72</v>
      </c>
      <c r="E16722">
        <v>25</v>
      </c>
      <c r="F16722" t="s">
        <v>615</v>
      </c>
      <c r="H16722" t="s">
        <v>23</v>
      </c>
      <c r="I16722" t="s">
        <v>21984</v>
      </c>
      <c r="K16722"/>
      <c r="L16722" t="s">
        <v>26102</v>
      </c>
      <c r="M16722" t="s">
        <v>26</v>
      </c>
      <c r="N16722">
        <v>2</v>
      </c>
      <c r="P16722" t="s">
        <v>20366</v>
      </c>
      <c r="Q16722" t="s">
        <v>26103</v>
      </c>
      <c r="S16722" t="s">
        <v>20368</v>
      </c>
    </row>
    <row r="16723" spans="1:19" hidden="1" x14ac:dyDescent="0.2">
      <c r="A16723">
        <v>3747</v>
      </c>
      <c r="B16723" t="s">
        <v>26104</v>
      </c>
      <c r="C16723" t="s">
        <v>105</v>
      </c>
      <c r="D16723">
        <v>0.8</v>
      </c>
      <c r="F16723" t="s">
        <v>21009</v>
      </c>
      <c r="G16723" t="s">
        <v>31</v>
      </c>
      <c r="H16723" t="s">
        <v>23</v>
      </c>
      <c r="I16723" t="s">
        <v>24085</v>
      </c>
      <c r="K16723"/>
      <c r="L16723" t="s">
        <v>26105</v>
      </c>
      <c r="M16723" t="s">
        <v>20719</v>
      </c>
      <c r="N16723">
        <v>3</v>
      </c>
      <c r="P16723" t="s">
        <v>20366</v>
      </c>
      <c r="Q16723" t="s">
        <v>26106</v>
      </c>
      <c r="S16723" t="s">
        <v>20368</v>
      </c>
    </row>
    <row r="16724" spans="1:19" hidden="1" x14ac:dyDescent="0.2">
      <c r="A16724">
        <v>3748</v>
      </c>
      <c r="B16724" t="s">
        <v>26107</v>
      </c>
      <c r="C16724" t="s">
        <v>105</v>
      </c>
      <c r="D16724">
        <v>12.62</v>
      </c>
      <c r="E16724">
        <v>25</v>
      </c>
      <c r="F16724" t="s">
        <v>23998</v>
      </c>
      <c r="G16724" t="s">
        <v>31</v>
      </c>
      <c r="H16724" t="s">
        <v>46</v>
      </c>
      <c r="I16724" t="s">
        <v>23823</v>
      </c>
      <c r="K16724"/>
      <c r="L16724" t="s">
        <v>26108</v>
      </c>
      <c r="M16724" t="s">
        <v>20396</v>
      </c>
      <c r="N16724">
        <v>4</v>
      </c>
      <c r="P16724" t="s">
        <v>20366</v>
      </c>
      <c r="Q16724" t="s">
        <v>26109</v>
      </c>
      <c r="S16724" t="s">
        <v>20368</v>
      </c>
    </row>
    <row r="16725" spans="1:19" hidden="1" x14ac:dyDescent="0.2">
      <c r="A16725">
        <v>3748</v>
      </c>
      <c r="B16725" t="s">
        <v>26107</v>
      </c>
      <c r="C16725" t="s">
        <v>105</v>
      </c>
      <c r="D16725">
        <v>12.75</v>
      </c>
      <c r="E16725" t="s">
        <v>414</v>
      </c>
      <c r="F16725" t="s">
        <v>23998</v>
      </c>
      <c r="G16725" t="s">
        <v>31</v>
      </c>
      <c r="H16725" t="s">
        <v>46</v>
      </c>
      <c r="I16725" t="s">
        <v>23823</v>
      </c>
      <c r="K16725"/>
      <c r="L16725" t="s">
        <v>26108</v>
      </c>
      <c r="M16725" t="s">
        <v>20396</v>
      </c>
      <c r="N16725">
        <v>4</v>
      </c>
      <c r="P16725" t="s">
        <v>20366</v>
      </c>
      <c r="Q16725" t="s">
        <v>26109</v>
      </c>
      <c r="S16725" t="s">
        <v>20368</v>
      </c>
    </row>
    <row r="16726" spans="1:19" hidden="1" x14ac:dyDescent="0.2">
      <c r="A16726">
        <v>3749</v>
      </c>
      <c r="B16726" t="s">
        <v>26110</v>
      </c>
      <c r="C16726" t="s">
        <v>105</v>
      </c>
      <c r="D16726">
        <v>-1.03</v>
      </c>
      <c r="E16726">
        <v>20</v>
      </c>
      <c r="F16726" t="s">
        <v>26111</v>
      </c>
      <c r="G16726" t="s">
        <v>31</v>
      </c>
      <c r="H16726" t="s">
        <v>23</v>
      </c>
      <c r="I16726" t="s">
        <v>639</v>
      </c>
      <c r="K16726"/>
      <c r="L16726" t="s">
        <v>26112</v>
      </c>
      <c r="M16726" t="s">
        <v>26</v>
      </c>
      <c r="N16726">
        <v>2</v>
      </c>
      <c r="P16726" t="s">
        <v>20366</v>
      </c>
      <c r="Q16726" t="s">
        <v>26113</v>
      </c>
      <c r="S16726" t="s">
        <v>20368</v>
      </c>
    </row>
    <row r="16727" spans="1:19" hidden="1" x14ac:dyDescent="0.2">
      <c r="A16727">
        <v>3749</v>
      </c>
      <c r="B16727" t="s">
        <v>26110</v>
      </c>
      <c r="C16727" t="s">
        <v>20452</v>
      </c>
      <c r="D16727">
        <v>2.83</v>
      </c>
      <c r="E16727" t="s">
        <v>383</v>
      </c>
      <c r="F16727" t="s">
        <v>26111</v>
      </c>
      <c r="G16727" t="s">
        <v>31</v>
      </c>
      <c r="H16727" t="s">
        <v>46</v>
      </c>
      <c r="I16727" t="s">
        <v>639</v>
      </c>
      <c r="K16727"/>
      <c r="L16727" t="s">
        <v>26112</v>
      </c>
      <c r="M16727" t="s">
        <v>26</v>
      </c>
      <c r="N16727">
        <v>2</v>
      </c>
      <c r="P16727" t="s">
        <v>20366</v>
      </c>
      <c r="Q16727" t="s">
        <v>26113</v>
      </c>
      <c r="S16727" t="s">
        <v>20368</v>
      </c>
    </row>
    <row r="16728" spans="1:19" hidden="1" x14ac:dyDescent="0.2">
      <c r="A16728">
        <v>3749</v>
      </c>
      <c r="B16728" t="s">
        <v>26110</v>
      </c>
      <c r="C16728" t="s">
        <v>20441</v>
      </c>
      <c r="D16728">
        <v>9.58</v>
      </c>
      <c r="E16728" t="s">
        <v>383</v>
      </c>
      <c r="F16728" t="s">
        <v>26111</v>
      </c>
      <c r="G16728" t="s">
        <v>31</v>
      </c>
      <c r="H16728" t="s">
        <v>46</v>
      </c>
      <c r="I16728" t="s">
        <v>639</v>
      </c>
      <c r="K16728"/>
      <c r="L16728" t="s">
        <v>26112</v>
      </c>
      <c r="M16728" t="s">
        <v>26</v>
      </c>
      <c r="N16728">
        <v>2</v>
      </c>
      <c r="P16728" t="s">
        <v>20366</v>
      </c>
      <c r="Q16728" t="s">
        <v>26113</v>
      </c>
      <c r="S16728" t="s">
        <v>20368</v>
      </c>
    </row>
    <row r="16729" spans="1:19" hidden="1" x14ac:dyDescent="0.2">
      <c r="A16729">
        <v>3750</v>
      </c>
      <c r="B16729" t="s">
        <v>26114</v>
      </c>
      <c r="C16729" t="s">
        <v>25307</v>
      </c>
      <c r="D16729">
        <v>8.89</v>
      </c>
      <c r="E16729">
        <v>25</v>
      </c>
      <c r="F16729" t="s">
        <v>20713</v>
      </c>
      <c r="G16729" t="s">
        <v>31</v>
      </c>
      <c r="H16729" t="s">
        <v>46</v>
      </c>
      <c r="I16729" t="s">
        <v>5864</v>
      </c>
      <c r="K16729"/>
      <c r="L16729" t="s">
        <v>26115</v>
      </c>
      <c r="M16729" t="s">
        <v>26</v>
      </c>
      <c r="N16729">
        <v>2</v>
      </c>
      <c r="P16729" t="s">
        <v>20366</v>
      </c>
      <c r="Q16729" t="s">
        <v>26116</v>
      </c>
      <c r="S16729" t="s">
        <v>20368</v>
      </c>
    </row>
    <row r="16730" spans="1:19" hidden="1" x14ac:dyDescent="0.2">
      <c r="A16730">
        <v>3751</v>
      </c>
      <c r="B16730" t="s">
        <v>26117</v>
      </c>
      <c r="C16730" t="s">
        <v>25307</v>
      </c>
      <c r="D16730">
        <v>9.06</v>
      </c>
      <c r="E16730">
        <v>25</v>
      </c>
      <c r="F16730" t="s">
        <v>20587</v>
      </c>
      <c r="G16730" t="s">
        <v>31</v>
      </c>
      <c r="H16730" t="s">
        <v>46</v>
      </c>
      <c r="I16730" t="s">
        <v>5864</v>
      </c>
      <c r="K16730"/>
      <c r="L16730" t="s">
        <v>26118</v>
      </c>
      <c r="M16730" t="s">
        <v>26</v>
      </c>
      <c r="N16730">
        <v>2</v>
      </c>
      <c r="P16730" t="s">
        <v>20366</v>
      </c>
      <c r="Q16730" t="s">
        <v>26119</v>
      </c>
      <c r="S16730" t="s">
        <v>20368</v>
      </c>
    </row>
    <row r="16731" spans="1:19" hidden="1" x14ac:dyDescent="0.2">
      <c r="A16731">
        <v>3752</v>
      </c>
      <c r="B16731" t="s">
        <v>26120</v>
      </c>
      <c r="C16731" t="s">
        <v>25307</v>
      </c>
      <c r="D16731">
        <v>9.14</v>
      </c>
      <c r="E16731">
        <v>25</v>
      </c>
      <c r="F16731" t="s">
        <v>20587</v>
      </c>
      <c r="G16731" t="s">
        <v>31</v>
      </c>
      <c r="H16731" t="s">
        <v>46</v>
      </c>
      <c r="I16731" t="s">
        <v>5864</v>
      </c>
      <c r="K16731"/>
      <c r="L16731" t="s">
        <v>26121</v>
      </c>
      <c r="M16731" t="s">
        <v>26</v>
      </c>
      <c r="N16731">
        <v>2</v>
      </c>
      <c r="P16731" t="s">
        <v>20366</v>
      </c>
      <c r="Q16731" t="s">
        <v>26122</v>
      </c>
      <c r="S16731" t="s">
        <v>20368</v>
      </c>
    </row>
    <row r="16732" spans="1:19" hidden="1" x14ac:dyDescent="0.2">
      <c r="A16732">
        <v>3753</v>
      </c>
      <c r="B16732" t="s">
        <v>26123</v>
      </c>
      <c r="C16732" t="s">
        <v>20783</v>
      </c>
      <c r="D16732">
        <v>11.07</v>
      </c>
      <c r="E16732">
        <v>25</v>
      </c>
      <c r="F16732" t="s">
        <v>23828</v>
      </c>
      <c r="G16732" t="s">
        <v>55</v>
      </c>
      <c r="H16732" t="s">
        <v>23</v>
      </c>
      <c r="I16732" t="s">
        <v>20780</v>
      </c>
      <c r="K16732"/>
      <c r="L16732" t="s">
        <v>26124</v>
      </c>
      <c r="M16732" t="s">
        <v>26</v>
      </c>
      <c r="N16732">
        <v>2</v>
      </c>
      <c r="P16732" t="s">
        <v>20366</v>
      </c>
      <c r="Q16732" t="s">
        <v>26125</v>
      </c>
      <c r="S16732" t="s">
        <v>20368</v>
      </c>
    </row>
    <row r="16733" spans="1:19" hidden="1" x14ac:dyDescent="0.2">
      <c r="A16733">
        <v>3754</v>
      </c>
      <c r="B16733" t="s">
        <v>26126</v>
      </c>
      <c r="C16733" t="s">
        <v>105</v>
      </c>
      <c r="D16733">
        <v>12.11</v>
      </c>
      <c r="E16733">
        <v>25</v>
      </c>
      <c r="F16733" t="s">
        <v>26127</v>
      </c>
      <c r="G16733" t="s">
        <v>31</v>
      </c>
      <c r="H16733" t="s">
        <v>23</v>
      </c>
      <c r="I16733" t="s">
        <v>26128</v>
      </c>
      <c r="K16733"/>
      <c r="L16733" t="s">
        <v>26129</v>
      </c>
      <c r="M16733" t="s">
        <v>26</v>
      </c>
      <c r="N16733">
        <v>2</v>
      </c>
      <c r="P16733" t="s">
        <v>20366</v>
      </c>
      <c r="Q16733" t="s">
        <v>26130</v>
      </c>
      <c r="S16733" t="s">
        <v>20368</v>
      </c>
    </row>
    <row r="16734" spans="1:19" hidden="1" x14ac:dyDescent="0.2">
      <c r="A16734">
        <v>3755</v>
      </c>
      <c r="B16734" t="s">
        <v>26131</v>
      </c>
      <c r="C16734" t="s">
        <v>105</v>
      </c>
      <c r="D16734">
        <v>3.2</v>
      </c>
      <c r="E16734">
        <v>22</v>
      </c>
      <c r="F16734" t="s">
        <v>21420</v>
      </c>
      <c r="G16734" t="s">
        <v>31</v>
      </c>
      <c r="H16734" t="s">
        <v>23</v>
      </c>
      <c r="I16734" t="s">
        <v>25817</v>
      </c>
      <c r="K16734"/>
      <c r="L16734" t="s">
        <v>26132</v>
      </c>
      <c r="M16734" t="s">
        <v>26</v>
      </c>
      <c r="N16734">
        <v>2</v>
      </c>
      <c r="P16734" t="s">
        <v>20366</v>
      </c>
      <c r="Q16734" t="s">
        <v>26133</v>
      </c>
      <c r="S16734" t="s">
        <v>20368</v>
      </c>
    </row>
    <row r="16735" spans="1:19" hidden="1" x14ac:dyDescent="0.2">
      <c r="A16735">
        <v>3755</v>
      </c>
      <c r="B16735" t="s">
        <v>26131</v>
      </c>
      <c r="C16735" t="s">
        <v>20452</v>
      </c>
      <c r="D16735">
        <v>10.6</v>
      </c>
      <c r="E16735" t="s">
        <v>9135</v>
      </c>
      <c r="F16735" t="s">
        <v>25820</v>
      </c>
      <c r="G16735" t="s">
        <v>55</v>
      </c>
      <c r="H16735" t="s">
        <v>23</v>
      </c>
      <c r="I16735" t="s">
        <v>25817</v>
      </c>
      <c r="K16735"/>
      <c r="L16735" t="s">
        <v>26132</v>
      </c>
      <c r="M16735" t="s">
        <v>26</v>
      </c>
      <c r="N16735">
        <v>2</v>
      </c>
      <c r="P16735" t="s">
        <v>20366</v>
      </c>
      <c r="Q16735" t="s">
        <v>26133</v>
      </c>
      <c r="S16735" t="s">
        <v>20368</v>
      </c>
    </row>
    <row r="16736" spans="1:19" hidden="1" x14ac:dyDescent="0.2">
      <c r="A16736">
        <v>3756</v>
      </c>
      <c r="B16736" t="s">
        <v>26134</v>
      </c>
      <c r="C16736" t="s">
        <v>21043</v>
      </c>
      <c r="D16736">
        <v>9.5299999999999994</v>
      </c>
      <c r="F16736" t="s">
        <v>21009</v>
      </c>
      <c r="G16736" t="s">
        <v>55</v>
      </c>
      <c r="H16736" t="s">
        <v>23</v>
      </c>
      <c r="I16736" t="s">
        <v>21691</v>
      </c>
      <c r="K16736"/>
      <c r="L16736" t="s">
        <v>26135</v>
      </c>
      <c r="M16736" t="s">
        <v>26</v>
      </c>
      <c r="N16736">
        <v>2</v>
      </c>
      <c r="P16736" t="s">
        <v>20366</v>
      </c>
      <c r="Q16736" t="s">
        <v>26136</v>
      </c>
      <c r="S16736" t="s">
        <v>20368</v>
      </c>
    </row>
    <row r="16737" spans="1:19" hidden="1" x14ac:dyDescent="0.2">
      <c r="A16737">
        <v>3757</v>
      </c>
      <c r="B16737" t="s">
        <v>26137</v>
      </c>
      <c r="C16737" t="s">
        <v>105</v>
      </c>
      <c r="D16737">
        <v>8.3000000000000007</v>
      </c>
      <c r="E16737">
        <v>25</v>
      </c>
      <c r="F16737" t="s">
        <v>24973</v>
      </c>
      <c r="G16737" t="s">
        <v>55</v>
      </c>
      <c r="H16737" t="s">
        <v>46</v>
      </c>
      <c r="I16737" t="s">
        <v>2396</v>
      </c>
      <c r="K16737"/>
      <c r="L16737" t="s">
        <v>26138</v>
      </c>
      <c r="M16737" t="s">
        <v>26</v>
      </c>
      <c r="N16737">
        <v>2</v>
      </c>
      <c r="P16737" t="s">
        <v>20366</v>
      </c>
      <c r="Q16737" t="s">
        <v>26139</v>
      </c>
      <c r="S16737" t="s">
        <v>20368</v>
      </c>
    </row>
    <row r="16738" spans="1:19" hidden="1" x14ac:dyDescent="0.2">
      <c r="A16738">
        <v>3758</v>
      </c>
      <c r="B16738" t="s">
        <v>26140</v>
      </c>
      <c r="C16738" t="s">
        <v>105</v>
      </c>
      <c r="D16738">
        <v>8.6</v>
      </c>
      <c r="E16738">
        <v>25</v>
      </c>
      <c r="F16738" t="s">
        <v>24973</v>
      </c>
      <c r="G16738" t="s">
        <v>55</v>
      </c>
      <c r="H16738" t="s">
        <v>46</v>
      </c>
      <c r="I16738" t="s">
        <v>2396</v>
      </c>
      <c r="K16738"/>
      <c r="L16738" t="s">
        <v>26141</v>
      </c>
      <c r="M16738" t="s">
        <v>26</v>
      </c>
      <c r="N16738">
        <v>2</v>
      </c>
      <c r="P16738" t="s">
        <v>20366</v>
      </c>
      <c r="Q16738" t="s">
        <v>26142</v>
      </c>
      <c r="S16738" t="s">
        <v>20368</v>
      </c>
    </row>
    <row r="16739" spans="1:19" hidden="1" x14ac:dyDescent="0.2">
      <c r="A16739">
        <v>3759</v>
      </c>
      <c r="B16739" t="s">
        <v>26143</v>
      </c>
      <c r="C16739" t="s">
        <v>105</v>
      </c>
      <c r="D16739">
        <v>10.199999999999999</v>
      </c>
      <c r="E16739">
        <v>10</v>
      </c>
      <c r="F16739" t="s">
        <v>20713</v>
      </c>
      <c r="G16739" t="s">
        <v>31</v>
      </c>
      <c r="H16739" t="s">
        <v>46</v>
      </c>
      <c r="I16739" t="s">
        <v>23157</v>
      </c>
      <c r="J16739" t="s">
        <v>43</v>
      </c>
      <c r="K16739"/>
      <c r="L16739" t="s">
        <v>26144</v>
      </c>
      <c r="M16739" t="s">
        <v>20396</v>
      </c>
      <c r="N16739">
        <v>4</v>
      </c>
      <c r="P16739" t="s">
        <v>20366</v>
      </c>
      <c r="Q16739" t="s">
        <v>26145</v>
      </c>
      <c r="S16739" t="s">
        <v>20368</v>
      </c>
    </row>
    <row r="16740" spans="1:19" hidden="1" x14ac:dyDescent="0.2">
      <c r="A16740">
        <v>3759</v>
      </c>
      <c r="B16740" t="s">
        <v>26143</v>
      </c>
      <c r="C16740" t="s">
        <v>105</v>
      </c>
      <c r="D16740">
        <v>10.07</v>
      </c>
      <c r="E16740">
        <v>20</v>
      </c>
      <c r="F16740" t="s">
        <v>20713</v>
      </c>
      <c r="G16740" t="s">
        <v>31</v>
      </c>
      <c r="H16740" t="s">
        <v>46</v>
      </c>
      <c r="I16740" t="s">
        <v>23157</v>
      </c>
      <c r="J16740" t="s">
        <v>43</v>
      </c>
      <c r="K16740"/>
      <c r="L16740" t="s">
        <v>26144</v>
      </c>
      <c r="M16740" t="s">
        <v>20396</v>
      </c>
      <c r="N16740">
        <v>4</v>
      </c>
      <c r="P16740" t="s">
        <v>20366</v>
      </c>
      <c r="Q16740" t="s">
        <v>26145</v>
      </c>
      <c r="S16740" t="s">
        <v>20368</v>
      </c>
    </row>
    <row r="16741" spans="1:19" hidden="1" x14ac:dyDescent="0.2">
      <c r="A16741">
        <v>3759</v>
      </c>
      <c r="B16741" t="s">
        <v>26143</v>
      </c>
      <c r="C16741" t="s">
        <v>105</v>
      </c>
      <c r="D16741">
        <v>9.94</v>
      </c>
      <c r="E16741">
        <v>30</v>
      </c>
      <c r="F16741" t="s">
        <v>20713</v>
      </c>
      <c r="G16741" t="s">
        <v>31</v>
      </c>
      <c r="H16741" t="s">
        <v>46</v>
      </c>
      <c r="I16741" t="s">
        <v>23157</v>
      </c>
      <c r="J16741" t="s">
        <v>43</v>
      </c>
      <c r="K16741"/>
      <c r="L16741" t="s">
        <v>26144</v>
      </c>
      <c r="M16741" t="s">
        <v>20396</v>
      </c>
      <c r="N16741">
        <v>4</v>
      </c>
      <c r="P16741" t="s">
        <v>20366</v>
      </c>
      <c r="Q16741" t="s">
        <v>26145</v>
      </c>
      <c r="S16741" t="s">
        <v>20368</v>
      </c>
    </row>
    <row r="16742" spans="1:19" hidden="1" x14ac:dyDescent="0.2">
      <c r="A16742">
        <v>3759</v>
      </c>
      <c r="B16742" t="s">
        <v>26143</v>
      </c>
      <c r="C16742" t="s">
        <v>105</v>
      </c>
      <c r="D16742">
        <v>10.07</v>
      </c>
      <c r="E16742">
        <v>20</v>
      </c>
      <c r="F16742" t="s">
        <v>25955</v>
      </c>
      <c r="G16742" t="s">
        <v>55</v>
      </c>
      <c r="H16742" t="s">
        <v>23</v>
      </c>
      <c r="I16742" t="s">
        <v>23151</v>
      </c>
      <c r="K16742"/>
      <c r="L16742" t="s">
        <v>26144</v>
      </c>
      <c r="M16742" t="s">
        <v>20396</v>
      </c>
      <c r="N16742">
        <v>4</v>
      </c>
      <c r="P16742" t="s">
        <v>20366</v>
      </c>
      <c r="Q16742" t="s">
        <v>26145</v>
      </c>
      <c r="S16742" t="s">
        <v>20368</v>
      </c>
    </row>
    <row r="16743" spans="1:19" hidden="1" x14ac:dyDescent="0.2">
      <c r="A16743">
        <v>3762</v>
      </c>
      <c r="B16743" t="s">
        <v>26146</v>
      </c>
      <c r="C16743" t="s">
        <v>105</v>
      </c>
      <c r="D16743">
        <v>5.05</v>
      </c>
      <c r="F16743" t="s">
        <v>21009</v>
      </c>
      <c r="G16743" t="s">
        <v>55</v>
      </c>
      <c r="H16743" t="s">
        <v>23</v>
      </c>
      <c r="I16743" t="s">
        <v>3404</v>
      </c>
      <c r="K16743"/>
      <c r="L16743" t="s">
        <v>26147</v>
      </c>
      <c r="M16743" t="s">
        <v>26</v>
      </c>
      <c r="N16743">
        <v>2</v>
      </c>
      <c r="P16743" t="s">
        <v>20366</v>
      </c>
      <c r="Q16743" t="s">
        <v>26148</v>
      </c>
      <c r="S16743" t="s">
        <v>20368</v>
      </c>
    </row>
    <row r="16744" spans="1:19" hidden="1" x14ac:dyDescent="0.2">
      <c r="A16744">
        <v>3762</v>
      </c>
      <c r="B16744" t="s">
        <v>26146</v>
      </c>
      <c r="C16744" t="s">
        <v>20452</v>
      </c>
      <c r="D16744">
        <v>10.35</v>
      </c>
      <c r="F16744" t="s">
        <v>21009</v>
      </c>
      <c r="G16744" t="s">
        <v>55</v>
      </c>
      <c r="H16744" t="s">
        <v>23</v>
      </c>
      <c r="I16744" t="s">
        <v>3404</v>
      </c>
      <c r="K16744"/>
      <c r="L16744" t="s">
        <v>26147</v>
      </c>
      <c r="M16744" t="s">
        <v>26</v>
      </c>
      <c r="N16744">
        <v>2</v>
      </c>
      <c r="P16744" t="s">
        <v>20366</v>
      </c>
      <c r="Q16744" t="s">
        <v>26148</v>
      </c>
      <c r="S16744" t="s">
        <v>20368</v>
      </c>
    </row>
    <row r="16745" spans="1:19" hidden="1" x14ac:dyDescent="0.2">
      <c r="A16745">
        <v>3763</v>
      </c>
      <c r="B16745" t="s">
        <v>26149</v>
      </c>
      <c r="C16745" t="s">
        <v>105</v>
      </c>
      <c r="D16745">
        <v>7.84</v>
      </c>
      <c r="E16745">
        <v>20</v>
      </c>
      <c r="F16745" t="s">
        <v>21685</v>
      </c>
      <c r="G16745" t="s">
        <v>31</v>
      </c>
      <c r="H16745" t="s">
        <v>46</v>
      </c>
      <c r="I16745" t="s">
        <v>7185</v>
      </c>
      <c r="K16745"/>
      <c r="L16745" t="s">
        <v>26150</v>
      </c>
      <c r="M16745" t="s">
        <v>26</v>
      </c>
      <c r="N16745">
        <v>2</v>
      </c>
      <c r="P16745" t="s">
        <v>20366</v>
      </c>
      <c r="Q16745" t="s">
        <v>26151</v>
      </c>
      <c r="S16745" t="s">
        <v>20368</v>
      </c>
    </row>
    <row r="16746" spans="1:19" hidden="1" x14ac:dyDescent="0.2">
      <c r="A16746">
        <v>3764</v>
      </c>
      <c r="B16746" t="s">
        <v>26152</v>
      </c>
      <c r="C16746" t="s">
        <v>105</v>
      </c>
      <c r="D16746">
        <v>1.8</v>
      </c>
      <c r="E16746">
        <v>17</v>
      </c>
      <c r="F16746" t="s">
        <v>62</v>
      </c>
      <c r="G16746" t="s">
        <v>55</v>
      </c>
      <c r="H16746" t="s">
        <v>23</v>
      </c>
      <c r="I16746" t="s">
        <v>24416</v>
      </c>
      <c r="K16746"/>
      <c r="L16746" t="s">
        <v>26153</v>
      </c>
      <c r="M16746" t="s">
        <v>20396</v>
      </c>
      <c r="N16746">
        <v>4</v>
      </c>
      <c r="P16746" t="s">
        <v>20366</v>
      </c>
      <c r="Q16746" t="s">
        <v>26154</v>
      </c>
      <c r="S16746" t="s">
        <v>20368</v>
      </c>
    </row>
    <row r="16747" spans="1:19" hidden="1" x14ac:dyDescent="0.2">
      <c r="A16747">
        <v>3764</v>
      </c>
      <c r="B16747" t="s">
        <v>26152</v>
      </c>
      <c r="C16747" t="s">
        <v>20452</v>
      </c>
      <c r="D16747">
        <v>7.4</v>
      </c>
      <c r="E16747">
        <v>17</v>
      </c>
      <c r="F16747" t="s">
        <v>62</v>
      </c>
      <c r="G16747" t="s">
        <v>55</v>
      </c>
      <c r="H16747" t="s">
        <v>23</v>
      </c>
      <c r="I16747" t="s">
        <v>24416</v>
      </c>
      <c r="K16747"/>
      <c r="L16747" t="s">
        <v>26153</v>
      </c>
      <c r="M16747" t="s">
        <v>20396</v>
      </c>
      <c r="N16747">
        <v>4</v>
      </c>
      <c r="P16747" t="s">
        <v>20366</v>
      </c>
      <c r="Q16747" t="s">
        <v>26154</v>
      </c>
      <c r="S16747" t="s">
        <v>20368</v>
      </c>
    </row>
    <row r="16748" spans="1:19" hidden="1" x14ac:dyDescent="0.2">
      <c r="A16748">
        <v>3764</v>
      </c>
      <c r="B16748" t="s">
        <v>26152</v>
      </c>
      <c r="C16748" t="s">
        <v>105</v>
      </c>
      <c r="D16748">
        <v>2.2999999999999998</v>
      </c>
      <c r="E16748" t="s">
        <v>363</v>
      </c>
      <c r="F16748" t="s">
        <v>209</v>
      </c>
      <c r="G16748" t="s">
        <v>55</v>
      </c>
      <c r="H16748" t="s">
        <v>23</v>
      </c>
      <c r="I16748" t="s">
        <v>3077</v>
      </c>
      <c r="J16748" t="s">
        <v>22901</v>
      </c>
      <c r="K16748"/>
      <c r="L16748" t="s">
        <v>26153</v>
      </c>
      <c r="M16748" t="s">
        <v>20396</v>
      </c>
      <c r="N16748">
        <v>4</v>
      </c>
      <c r="P16748" t="s">
        <v>20366</v>
      </c>
      <c r="Q16748" t="s">
        <v>26154</v>
      </c>
      <c r="S16748" t="s">
        <v>20368</v>
      </c>
    </row>
    <row r="16749" spans="1:19" hidden="1" x14ac:dyDescent="0.2">
      <c r="A16749">
        <v>3764</v>
      </c>
      <c r="B16749" t="s">
        <v>26152</v>
      </c>
      <c r="C16749" t="s">
        <v>20452</v>
      </c>
      <c r="D16749">
        <v>7.55</v>
      </c>
      <c r="E16749" t="s">
        <v>363</v>
      </c>
      <c r="F16749" t="s">
        <v>209</v>
      </c>
      <c r="G16749" t="s">
        <v>55</v>
      </c>
      <c r="H16749" t="s">
        <v>23</v>
      </c>
      <c r="I16749" t="s">
        <v>3077</v>
      </c>
      <c r="J16749" t="s">
        <v>22901</v>
      </c>
      <c r="K16749"/>
      <c r="L16749" t="s">
        <v>26153</v>
      </c>
      <c r="M16749" t="s">
        <v>20396</v>
      </c>
      <c r="N16749">
        <v>4</v>
      </c>
      <c r="P16749" t="s">
        <v>20366</v>
      </c>
      <c r="Q16749" t="s">
        <v>26154</v>
      </c>
      <c r="S16749" t="s">
        <v>20368</v>
      </c>
    </row>
    <row r="16750" spans="1:19" hidden="1" x14ac:dyDescent="0.2">
      <c r="A16750" t="s">
        <v>26155</v>
      </c>
      <c r="B16750" t="s">
        <v>26156</v>
      </c>
      <c r="C16750" t="s">
        <v>105</v>
      </c>
      <c r="D16750">
        <v>1.39</v>
      </c>
      <c r="E16750" t="s">
        <v>363</v>
      </c>
      <c r="F16750" t="s">
        <v>3222</v>
      </c>
      <c r="G16750" t="s">
        <v>55</v>
      </c>
      <c r="H16750" t="s">
        <v>23</v>
      </c>
      <c r="I16750" t="s">
        <v>26157</v>
      </c>
      <c r="K16750"/>
      <c r="L16750" t="s">
        <v>26158</v>
      </c>
      <c r="M16750" t="s">
        <v>26</v>
      </c>
      <c r="N16750">
        <v>2</v>
      </c>
      <c r="P16750" t="s">
        <v>20366</v>
      </c>
      <c r="Q16750" t="s">
        <v>26159</v>
      </c>
      <c r="S16750" t="s">
        <v>20368</v>
      </c>
    </row>
    <row r="16751" spans="1:19" hidden="1" x14ac:dyDescent="0.2">
      <c r="A16751" t="s">
        <v>26155</v>
      </c>
      <c r="B16751" t="s">
        <v>26156</v>
      </c>
      <c r="C16751" t="s">
        <v>105</v>
      </c>
      <c r="D16751">
        <v>1.47</v>
      </c>
      <c r="E16751" t="s">
        <v>5018</v>
      </c>
      <c r="F16751" t="s">
        <v>1546</v>
      </c>
      <c r="G16751" t="s">
        <v>31</v>
      </c>
      <c r="H16751" t="s">
        <v>23</v>
      </c>
      <c r="I16751" t="s">
        <v>26157</v>
      </c>
      <c r="K16751"/>
      <c r="L16751" t="s">
        <v>26158</v>
      </c>
      <c r="M16751" t="s">
        <v>26</v>
      </c>
      <c r="N16751">
        <v>2</v>
      </c>
      <c r="P16751" t="s">
        <v>20366</v>
      </c>
      <c r="Q16751" t="s">
        <v>26159</v>
      </c>
      <c r="S16751" t="s">
        <v>20368</v>
      </c>
    </row>
    <row r="16752" spans="1:19" hidden="1" x14ac:dyDescent="0.2">
      <c r="A16752">
        <v>3765</v>
      </c>
      <c r="B16752" t="s">
        <v>26160</v>
      </c>
      <c r="C16752" t="s">
        <v>105</v>
      </c>
      <c r="D16752">
        <v>4.43</v>
      </c>
      <c r="E16752" t="s">
        <v>363</v>
      </c>
      <c r="F16752" t="s">
        <v>20459</v>
      </c>
      <c r="G16752" t="s">
        <v>55</v>
      </c>
      <c r="H16752" t="s">
        <v>23</v>
      </c>
      <c r="I16752" t="s">
        <v>392</v>
      </c>
      <c r="K16752"/>
      <c r="L16752" t="s">
        <v>26161</v>
      </c>
      <c r="M16752" t="s">
        <v>20396</v>
      </c>
      <c r="N16752">
        <v>4</v>
      </c>
      <c r="P16752" t="s">
        <v>20366</v>
      </c>
      <c r="Q16752" t="s">
        <v>26162</v>
      </c>
      <c r="S16752" t="s">
        <v>20368</v>
      </c>
    </row>
    <row r="16753" spans="1:19" hidden="1" x14ac:dyDescent="0.2">
      <c r="A16753">
        <v>3765</v>
      </c>
      <c r="B16753" t="s">
        <v>26160</v>
      </c>
      <c r="C16753" t="s">
        <v>20452</v>
      </c>
      <c r="D16753">
        <v>7.51</v>
      </c>
      <c r="E16753" t="s">
        <v>363</v>
      </c>
      <c r="F16753" t="s">
        <v>20459</v>
      </c>
      <c r="G16753" t="s">
        <v>55</v>
      </c>
      <c r="H16753" t="s">
        <v>23</v>
      </c>
      <c r="I16753" t="s">
        <v>392</v>
      </c>
      <c r="K16753"/>
      <c r="L16753" t="s">
        <v>26161</v>
      </c>
      <c r="M16753" t="s">
        <v>20396</v>
      </c>
      <c r="N16753">
        <v>4</v>
      </c>
      <c r="P16753" t="s">
        <v>20366</v>
      </c>
      <c r="Q16753" t="s">
        <v>26162</v>
      </c>
      <c r="S16753" t="s">
        <v>20368</v>
      </c>
    </row>
    <row r="16754" spans="1:19" hidden="1" x14ac:dyDescent="0.2">
      <c r="A16754">
        <v>3766</v>
      </c>
      <c r="B16754" t="s">
        <v>26163</v>
      </c>
      <c r="C16754" t="s">
        <v>105</v>
      </c>
      <c r="D16754">
        <v>2.34</v>
      </c>
      <c r="F16754" t="s">
        <v>21009</v>
      </c>
      <c r="G16754" t="s">
        <v>31</v>
      </c>
      <c r="H16754" t="s">
        <v>23</v>
      </c>
      <c r="I16754" t="s">
        <v>22603</v>
      </c>
      <c r="K16754"/>
      <c r="L16754" t="s">
        <v>26164</v>
      </c>
      <c r="M16754" t="s">
        <v>26</v>
      </c>
      <c r="N16754">
        <v>2</v>
      </c>
      <c r="P16754" t="s">
        <v>20366</v>
      </c>
      <c r="Q16754" t="s">
        <v>26165</v>
      </c>
      <c r="S16754" t="s">
        <v>20368</v>
      </c>
    </row>
    <row r="16755" spans="1:19" hidden="1" x14ac:dyDescent="0.2">
      <c r="A16755">
        <v>3768</v>
      </c>
      <c r="B16755" t="s">
        <v>26166</v>
      </c>
      <c r="C16755" t="s">
        <v>105</v>
      </c>
      <c r="D16755">
        <v>1.59</v>
      </c>
      <c r="F16755" t="s">
        <v>26167</v>
      </c>
      <c r="G16755" t="s">
        <v>567</v>
      </c>
      <c r="H16755" t="s">
        <v>46</v>
      </c>
      <c r="I16755" t="s">
        <v>1965</v>
      </c>
      <c r="K16755"/>
      <c r="L16755" t="s">
        <v>26168</v>
      </c>
      <c r="M16755" t="s">
        <v>20396</v>
      </c>
      <c r="N16755">
        <v>4</v>
      </c>
      <c r="P16755" t="s">
        <v>20366</v>
      </c>
      <c r="Q16755" t="s">
        <v>26169</v>
      </c>
      <c r="S16755" t="s">
        <v>20368</v>
      </c>
    </row>
    <row r="16756" spans="1:19" hidden="1" x14ac:dyDescent="0.2">
      <c r="A16756">
        <v>3768</v>
      </c>
      <c r="B16756" t="s">
        <v>26166</v>
      </c>
      <c r="C16756" t="s">
        <v>20452</v>
      </c>
      <c r="D16756">
        <v>6.12</v>
      </c>
      <c r="F16756" t="s">
        <v>26167</v>
      </c>
      <c r="G16756" t="s">
        <v>567</v>
      </c>
      <c r="H16756" t="s">
        <v>46</v>
      </c>
      <c r="I16756" t="s">
        <v>1965</v>
      </c>
      <c r="K16756"/>
      <c r="L16756" t="s">
        <v>26168</v>
      </c>
      <c r="M16756" t="s">
        <v>20396</v>
      </c>
      <c r="N16756">
        <v>4</v>
      </c>
      <c r="P16756" t="s">
        <v>20366</v>
      </c>
      <c r="Q16756" t="s">
        <v>26169</v>
      </c>
      <c r="S16756" t="s">
        <v>20368</v>
      </c>
    </row>
    <row r="16757" spans="1:19" hidden="1" x14ac:dyDescent="0.2">
      <c r="A16757">
        <v>3769</v>
      </c>
      <c r="B16757" t="s">
        <v>26170</v>
      </c>
      <c r="C16757" t="s">
        <v>105</v>
      </c>
      <c r="D16757">
        <v>1.37</v>
      </c>
      <c r="E16757">
        <v>20</v>
      </c>
      <c r="F16757" t="s">
        <v>26171</v>
      </c>
      <c r="G16757" t="s">
        <v>31</v>
      </c>
      <c r="H16757" t="s">
        <v>46</v>
      </c>
      <c r="I16757" t="s">
        <v>869</v>
      </c>
      <c r="K16757"/>
      <c r="L16757" t="s">
        <v>26172</v>
      </c>
      <c r="M16757" t="s">
        <v>21320</v>
      </c>
      <c r="N16757">
        <v>3</v>
      </c>
      <c r="P16757" t="s">
        <v>20366</v>
      </c>
      <c r="Q16757" t="s">
        <v>26173</v>
      </c>
      <c r="S16757" t="s">
        <v>20368</v>
      </c>
    </row>
    <row r="16758" spans="1:19" hidden="1" x14ac:dyDescent="0.2">
      <c r="A16758">
        <v>3769</v>
      </c>
      <c r="B16758" t="s">
        <v>26170</v>
      </c>
      <c r="C16758" t="s">
        <v>20452</v>
      </c>
      <c r="D16758">
        <v>6.84</v>
      </c>
      <c r="E16758" t="s">
        <v>383</v>
      </c>
      <c r="F16758" t="s">
        <v>1576</v>
      </c>
      <c r="G16758" t="s">
        <v>55</v>
      </c>
      <c r="H16758" t="s">
        <v>46</v>
      </c>
      <c r="I16758" t="s">
        <v>869</v>
      </c>
      <c r="K16758"/>
      <c r="L16758" t="s">
        <v>26172</v>
      </c>
      <c r="M16758" t="s">
        <v>21320</v>
      </c>
      <c r="N16758">
        <v>3</v>
      </c>
      <c r="P16758" t="s">
        <v>20366</v>
      </c>
      <c r="Q16758" t="s">
        <v>26173</v>
      </c>
      <c r="S16758" t="s">
        <v>20368</v>
      </c>
    </row>
    <row r="16759" spans="1:19" hidden="1" x14ac:dyDescent="0.2">
      <c r="A16759">
        <v>3769</v>
      </c>
      <c r="B16759" t="s">
        <v>26170</v>
      </c>
      <c r="C16759" t="s">
        <v>20452</v>
      </c>
      <c r="D16759">
        <v>6.82</v>
      </c>
      <c r="E16759" t="s">
        <v>383</v>
      </c>
      <c r="F16759" t="s">
        <v>26174</v>
      </c>
      <c r="G16759" t="s">
        <v>31</v>
      </c>
      <c r="H16759" t="s">
        <v>46</v>
      </c>
      <c r="I16759" t="s">
        <v>869</v>
      </c>
      <c r="K16759"/>
      <c r="L16759" t="s">
        <v>26172</v>
      </c>
      <c r="M16759" t="s">
        <v>21320</v>
      </c>
      <c r="N16759">
        <v>3</v>
      </c>
      <c r="P16759" t="s">
        <v>20366</v>
      </c>
      <c r="Q16759" t="s">
        <v>26173</v>
      </c>
      <c r="S16759" t="s">
        <v>20368</v>
      </c>
    </row>
    <row r="16760" spans="1:19" hidden="1" x14ac:dyDescent="0.2">
      <c r="A16760">
        <v>3769</v>
      </c>
      <c r="B16760" t="s">
        <v>26170</v>
      </c>
      <c r="C16760" t="s">
        <v>105</v>
      </c>
      <c r="D16760">
        <v>1.38</v>
      </c>
      <c r="E16760" t="s">
        <v>363</v>
      </c>
      <c r="F16760" t="s">
        <v>26171</v>
      </c>
      <c r="I16760" t="s">
        <v>9707</v>
      </c>
      <c r="K16760"/>
      <c r="L16760" t="s">
        <v>26172</v>
      </c>
      <c r="M16760" t="s">
        <v>21320</v>
      </c>
      <c r="N16760">
        <v>3</v>
      </c>
      <c r="P16760" t="s">
        <v>20366</v>
      </c>
      <c r="Q16760" t="s">
        <v>26173</v>
      </c>
      <c r="S16760" t="s">
        <v>20368</v>
      </c>
    </row>
    <row r="16761" spans="1:19" hidden="1" x14ac:dyDescent="0.2">
      <c r="A16761">
        <v>3769</v>
      </c>
      <c r="B16761" t="s">
        <v>26170</v>
      </c>
      <c r="C16761" t="s">
        <v>20452</v>
      </c>
      <c r="D16761">
        <v>6.75</v>
      </c>
      <c r="E16761" t="s">
        <v>363</v>
      </c>
      <c r="F16761" t="s">
        <v>26171</v>
      </c>
      <c r="I16761" t="s">
        <v>9707</v>
      </c>
      <c r="K16761"/>
      <c r="L16761" t="s">
        <v>26172</v>
      </c>
      <c r="M16761" t="s">
        <v>21320</v>
      </c>
      <c r="N16761">
        <v>3</v>
      </c>
      <c r="P16761" t="s">
        <v>20366</v>
      </c>
      <c r="Q16761" t="s">
        <v>26173</v>
      </c>
      <c r="S16761" t="s">
        <v>20368</v>
      </c>
    </row>
    <row r="16762" spans="1:19" hidden="1" x14ac:dyDescent="0.2">
      <c r="A16762">
        <v>3770</v>
      </c>
      <c r="B16762" t="s">
        <v>26175</v>
      </c>
      <c r="C16762" t="s">
        <v>105</v>
      </c>
      <c r="D16762">
        <v>1.64</v>
      </c>
      <c r="E16762" t="s">
        <v>363</v>
      </c>
      <c r="F16762" t="s">
        <v>26176</v>
      </c>
      <c r="G16762" t="s">
        <v>55</v>
      </c>
      <c r="H16762" t="s">
        <v>23</v>
      </c>
      <c r="I16762" t="s">
        <v>20792</v>
      </c>
      <c r="K16762"/>
      <c r="L16762" t="s">
        <v>26177</v>
      </c>
      <c r="M16762" t="s">
        <v>26</v>
      </c>
      <c r="N16762">
        <v>2</v>
      </c>
      <c r="P16762" t="s">
        <v>20366</v>
      </c>
      <c r="Q16762" t="s">
        <v>26178</v>
      </c>
      <c r="S16762" t="s">
        <v>20368</v>
      </c>
    </row>
    <row r="16763" spans="1:19" hidden="1" x14ac:dyDescent="0.2">
      <c r="A16763">
        <v>3770</v>
      </c>
      <c r="B16763" t="s">
        <v>26175</v>
      </c>
      <c r="C16763" t="s">
        <v>20452</v>
      </c>
      <c r="D16763">
        <v>6.45</v>
      </c>
      <c r="E16763" t="s">
        <v>363</v>
      </c>
      <c r="F16763" t="s">
        <v>26176</v>
      </c>
      <c r="G16763" t="s">
        <v>55</v>
      </c>
      <c r="H16763" t="s">
        <v>23</v>
      </c>
      <c r="I16763" t="s">
        <v>20792</v>
      </c>
      <c r="K16763"/>
      <c r="L16763" t="s">
        <v>26177</v>
      </c>
      <c r="M16763" t="s">
        <v>26</v>
      </c>
      <c r="N16763">
        <v>2</v>
      </c>
      <c r="P16763" t="s">
        <v>20366</v>
      </c>
      <c r="Q16763" t="s">
        <v>26178</v>
      </c>
      <c r="S16763" t="s">
        <v>20368</v>
      </c>
    </row>
    <row r="16764" spans="1:19" hidden="1" x14ac:dyDescent="0.2">
      <c r="A16764">
        <v>3771</v>
      </c>
      <c r="B16764" t="s">
        <v>26179</v>
      </c>
      <c r="C16764" t="s">
        <v>105</v>
      </c>
      <c r="D16764">
        <v>3.9</v>
      </c>
      <c r="E16764" t="s">
        <v>22499</v>
      </c>
      <c r="F16764" t="s">
        <v>79</v>
      </c>
      <c r="G16764" t="s">
        <v>55</v>
      </c>
      <c r="H16764" t="s">
        <v>23</v>
      </c>
      <c r="I16764" t="s">
        <v>9308</v>
      </c>
      <c r="K16764"/>
      <c r="L16764" t="s">
        <v>26180</v>
      </c>
      <c r="M16764" t="s">
        <v>20396</v>
      </c>
      <c r="N16764">
        <v>4</v>
      </c>
      <c r="P16764" t="s">
        <v>20366</v>
      </c>
      <c r="Q16764" t="s">
        <v>26181</v>
      </c>
      <c r="S16764" t="s">
        <v>20368</v>
      </c>
    </row>
    <row r="16765" spans="1:19" hidden="1" x14ac:dyDescent="0.2">
      <c r="A16765">
        <v>3772</v>
      </c>
      <c r="B16765" t="s">
        <v>26182</v>
      </c>
      <c r="C16765" t="s">
        <v>105</v>
      </c>
      <c r="D16765">
        <v>10.4</v>
      </c>
      <c r="I16765" t="s">
        <v>26183</v>
      </c>
      <c r="K16765"/>
      <c r="L16765" t="s">
        <v>26184</v>
      </c>
      <c r="M16765" t="s">
        <v>26</v>
      </c>
      <c r="N16765">
        <v>2</v>
      </c>
      <c r="P16765" t="s">
        <v>20366</v>
      </c>
      <c r="Q16765" t="s">
        <v>26185</v>
      </c>
      <c r="S16765" t="s">
        <v>20368</v>
      </c>
    </row>
    <row r="16766" spans="1:19" hidden="1" x14ac:dyDescent="0.2">
      <c r="A16766">
        <v>3773</v>
      </c>
      <c r="B16766" t="s">
        <v>26186</v>
      </c>
      <c r="C16766" t="s">
        <v>105</v>
      </c>
      <c r="D16766">
        <v>10.8</v>
      </c>
      <c r="I16766" t="s">
        <v>26183</v>
      </c>
      <c r="K16766"/>
      <c r="L16766" t="s">
        <v>26187</v>
      </c>
      <c r="M16766" t="s">
        <v>26</v>
      </c>
      <c r="N16766">
        <v>2</v>
      </c>
      <c r="P16766" t="s">
        <v>20366</v>
      </c>
      <c r="Q16766" t="s">
        <v>26188</v>
      </c>
      <c r="S16766" t="s">
        <v>20368</v>
      </c>
    </row>
    <row r="16767" spans="1:19" hidden="1" x14ac:dyDescent="0.2">
      <c r="A16767">
        <v>3774</v>
      </c>
      <c r="B16767" t="s">
        <v>26189</v>
      </c>
      <c r="C16767" t="s">
        <v>105</v>
      </c>
      <c r="D16767">
        <v>2.4</v>
      </c>
      <c r="F16767" t="s">
        <v>21009</v>
      </c>
      <c r="G16767" t="s">
        <v>55</v>
      </c>
      <c r="H16767" t="s">
        <v>23</v>
      </c>
      <c r="I16767" t="s">
        <v>1766</v>
      </c>
      <c r="K16767"/>
      <c r="L16767" t="s">
        <v>26190</v>
      </c>
      <c r="M16767" t="s">
        <v>26</v>
      </c>
      <c r="N16767">
        <v>2</v>
      </c>
      <c r="O16767" t="s">
        <v>26191</v>
      </c>
      <c r="P16767" t="s">
        <v>20366</v>
      </c>
      <c r="Q16767" t="s">
        <v>26192</v>
      </c>
      <c r="S16767" t="s">
        <v>20368</v>
      </c>
    </row>
    <row r="16768" spans="1:19" hidden="1" x14ac:dyDescent="0.2">
      <c r="A16768">
        <v>3774</v>
      </c>
      <c r="B16768" t="s">
        <v>26189</v>
      </c>
      <c r="C16768" t="s">
        <v>20452</v>
      </c>
      <c r="D16768">
        <v>4.0999999999999996</v>
      </c>
      <c r="F16768" t="s">
        <v>21009</v>
      </c>
      <c r="G16768" t="s">
        <v>55</v>
      </c>
      <c r="H16768" t="s">
        <v>23</v>
      </c>
      <c r="I16768" t="s">
        <v>1766</v>
      </c>
      <c r="K16768"/>
      <c r="L16768" t="s">
        <v>26190</v>
      </c>
      <c r="M16768" t="s">
        <v>26</v>
      </c>
      <c r="N16768">
        <v>2</v>
      </c>
      <c r="O16768" t="s">
        <v>26191</v>
      </c>
      <c r="P16768" t="s">
        <v>20366</v>
      </c>
      <c r="Q16768" t="s">
        <v>26192</v>
      </c>
      <c r="S16768" t="s">
        <v>20368</v>
      </c>
    </row>
    <row r="16769" spans="1:19" hidden="1" x14ac:dyDescent="0.2">
      <c r="A16769">
        <v>3774</v>
      </c>
      <c r="B16769" t="s">
        <v>26189</v>
      </c>
      <c r="C16769" t="s">
        <v>20441</v>
      </c>
      <c r="D16769">
        <v>9</v>
      </c>
      <c r="F16769" t="s">
        <v>21009</v>
      </c>
      <c r="G16769" t="s">
        <v>55</v>
      </c>
      <c r="H16769" t="s">
        <v>23</v>
      </c>
      <c r="I16769" t="s">
        <v>1766</v>
      </c>
      <c r="K16769"/>
      <c r="L16769" t="s">
        <v>26190</v>
      </c>
      <c r="M16769" t="s">
        <v>26</v>
      </c>
      <c r="N16769">
        <v>2</v>
      </c>
      <c r="O16769" t="s">
        <v>26191</v>
      </c>
      <c r="P16769" t="s">
        <v>20366</v>
      </c>
      <c r="Q16769" t="s">
        <v>26192</v>
      </c>
      <c r="S16769" t="s">
        <v>20368</v>
      </c>
    </row>
    <row r="16770" spans="1:19" hidden="1" x14ac:dyDescent="0.2">
      <c r="A16770">
        <v>3775</v>
      </c>
      <c r="B16770" t="s">
        <v>26193</v>
      </c>
      <c r="C16770" t="s">
        <v>105</v>
      </c>
      <c r="D16770">
        <v>8.5</v>
      </c>
      <c r="E16770">
        <v>25</v>
      </c>
      <c r="F16770" t="s">
        <v>26194</v>
      </c>
      <c r="G16770" t="s">
        <v>55</v>
      </c>
      <c r="H16770" t="s">
        <v>23</v>
      </c>
      <c r="I16770" t="s">
        <v>10611</v>
      </c>
      <c r="K16770"/>
      <c r="L16770" t="s">
        <v>26195</v>
      </c>
      <c r="M16770" t="s">
        <v>26</v>
      </c>
      <c r="N16770">
        <v>2</v>
      </c>
      <c r="P16770" t="s">
        <v>20366</v>
      </c>
      <c r="Q16770" t="s">
        <v>26196</v>
      </c>
      <c r="S16770" t="s">
        <v>20368</v>
      </c>
    </row>
    <row r="16771" spans="1:19" hidden="1" x14ac:dyDescent="0.2">
      <c r="A16771">
        <v>3776</v>
      </c>
      <c r="B16771" t="s">
        <v>26197</v>
      </c>
      <c r="C16771" t="s">
        <v>105</v>
      </c>
      <c r="D16771">
        <v>3.6</v>
      </c>
      <c r="F16771" t="s">
        <v>21009</v>
      </c>
      <c r="G16771" t="s">
        <v>55</v>
      </c>
      <c r="H16771" t="s">
        <v>23</v>
      </c>
      <c r="I16771" t="s">
        <v>9164</v>
      </c>
      <c r="K16771"/>
      <c r="L16771" t="s">
        <v>26198</v>
      </c>
      <c r="M16771" t="s">
        <v>26</v>
      </c>
      <c r="N16771">
        <v>2</v>
      </c>
      <c r="P16771" t="s">
        <v>20366</v>
      </c>
      <c r="Q16771" t="s">
        <v>26199</v>
      </c>
      <c r="S16771" t="s">
        <v>20368</v>
      </c>
    </row>
    <row r="16772" spans="1:19" hidden="1" x14ac:dyDescent="0.2">
      <c r="A16772">
        <v>3777</v>
      </c>
      <c r="B16772" t="s">
        <v>26200</v>
      </c>
      <c r="C16772" t="s">
        <v>105</v>
      </c>
      <c r="D16772">
        <v>4.8499999999999996</v>
      </c>
      <c r="E16772" t="s">
        <v>363</v>
      </c>
      <c r="G16772" t="s">
        <v>55</v>
      </c>
      <c r="H16772" t="s">
        <v>23</v>
      </c>
      <c r="I16772" t="s">
        <v>1509</v>
      </c>
      <c r="K16772"/>
      <c r="L16772" t="s">
        <v>26201</v>
      </c>
      <c r="M16772" t="s">
        <v>26</v>
      </c>
      <c r="N16772">
        <v>2</v>
      </c>
      <c r="P16772" t="s">
        <v>20366</v>
      </c>
      <c r="Q16772" t="s">
        <v>26202</v>
      </c>
      <c r="S16772" t="s">
        <v>20368</v>
      </c>
    </row>
    <row r="16773" spans="1:19" hidden="1" x14ac:dyDescent="0.2">
      <c r="A16773">
        <v>3777</v>
      </c>
      <c r="B16773" t="s">
        <v>26200</v>
      </c>
      <c r="C16773" t="s">
        <v>20452</v>
      </c>
      <c r="D16773">
        <v>10.45</v>
      </c>
      <c r="E16773" t="s">
        <v>5018</v>
      </c>
      <c r="G16773" t="s">
        <v>31</v>
      </c>
      <c r="H16773" t="s">
        <v>23</v>
      </c>
      <c r="I16773" t="s">
        <v>1509</v>
      </c>
      <c r="K16773"/>
      <c r="L16773" t="s">
        <v>26201</v>
      </c>
      <c r="M16773" t="s">
        <v>26</v>
      </c>
      <c r="N16773">
        <v>2</v>
      </c>
      <c r="P16773" t="s">
        <v>20366</v>
      </c>
      <c r="Q16773" t="s">
        <v>26202</v>
      </c>
      <c r="S16773" t="s">
        <v>20368</v>
      </c>
    </row>
    <row r="16774" spans="1:19" hidden="1" x14ac:dyDescent="0.2">
      <c r="A16774">
        <v>3777</v>
      </c>
      <c r="B16774" t="s">
        <v>26200</v>
      </c>
      <c r="C16774" t="s">
        <v>20441</v>
      </c>
      <c r="D16774">
        <v>12.37</v>
      </c>
      <c r="E16774" t="s">
        <v>5018</v>
      </c>
      <c r="G16774" t="s">
        <v>31</v>
      </c>
      <c r="H16774" t="s">
        <v>23</v>
      </c>
      <c r="I16774" t="s">
        <v>1509</v>
      </c>
      <c r="K16774"/>
      <c r="L16774" t="s">
        <v>26201</v>
      </c>
      <c r="M16774" t="s">
        <v>26</v>
      </c>
      <c r="N16774">
        <v>2</v>
      </c>
      <c r="P16774" t="s">
        <v>20366</v>
      </c>
      <c r="Q16774" t="s">
        <v>26202</v>
      </c>
      <c r="S16774" t="s">
        <v>20368</v>
      </c>
    </row>
    <row r="16775" spans="1:19" hidden="1" x14ac:dyDescent="0.2">
      <c r="A16775">
        <v>3779</v>
      </c>
      <c r="B16775" t="s">
        <v>26203</v>
      </c>
      <c r="C16775" t="s">
        <v>105</v>
      </c>
      <c r="D16775">
        <v>3.52</v>
      </c>
      <c r="E16775">
        <v>21</v>
      </c>
      <c r="F16775" t="s">
        <v>20813</v>
      </c>
      <c r="G16775" t="s">
        <v>55</v>
      </c>
      <c r="H16775" t="s">
        <v>23</v>
      </c>
      <c r="I16775" t="s">
        <v>24300</v>
      </c>
      <c r="K16775"/>
      <c r="L16775" t="s">
        <v>26204</v>
      </c>
      <c r="M16775" t="s">
        <v>21320</v>
      </c>
      <c r="N16775">
        <v>3</v>
      </c>
      <c r="P16775" t="s">
        <v>20366</v>
      </c>
      <c r="Q16775" t="s">
        <v>26205</v>
      </c>
      <c r="S16775" t="s">
        <v>20368</v>
      </c>
    </row>
    <row r="16776" spans="1:19" hidden="1" x14ac:dyDescent="0.2">
      <c r="A16776">
        <v>3779</v>
      </c>
      <c r="B16776" t="s">
        <v>26203</v>
      </c>
      <c r="C16776" t="s">
        <v>20452</v>
      </c>
      <c r="D16776">
        <v>4.96</v>
      </c>
      <c r="E16776">
        <v>21</v>
      </c>
      <c r="F16776" t="s">
        <v>20813</v>
      </c>
      <c r="G16776" t="s">
        <v>55</v>
      </c>
      <c r="H16776" t="s">
        <v>23</v>
      </c>
      <c r="I16776" t="s">
        <v>24300</v>
      </c>
      <c r="K16776"/>
      <c r="L16776" t="s">
        <v>26204</v>
      </c>
      <c r="M16776" t="s">
        <v>21320</v>
      </c>
      <c r="N16776">
        <v>3</v>
      </c>
      <c r="P16776" t="s">
        <v>20366</v>
      </c>
      <c r="Q16776" t="s">
        <v>26205</v>
      </c>
      <c r="S16776" t="s">
        <v>20368</v>
      </c>
    </row>
    <row r="16777" spans="1:19" hidden="1" x14ac:dyDescent="0.2">
      <c r="A16777">
        <v>3780</v>
      </c>
      <c r="B16777" t="s">
        <v>26206</v>
      </c>
      <c r="C16777" t="s">
        <v>105</v>
      </c>
      <c r="D16777">
        <v>1.1299999999999999</v>
      </c>
      <c r="E16777">
        <v>20</v>
      </c>
      <c r="F16777" t="s">
        <v>26207</v>
      </c>
      <c r="G16777" t="s">
        <v>75</v>
      </c>
      <c r="H16777" t="s">
        <v>23</v>
      </c>
      <c r="I16777" t="s">
        <v>20409</v>
      </c>
      <c r="K16777"/>
      <c r="L16777" t="s">
        <v>26208</v>
      </c>
      <c r="M16777" t="s">
        <v>20396</v>
      </c>
      <c r="N16777">
        <v>4</v>
      </c>
      <c r="P16777" t="s">
        <v>20366</v>
      </c>
      <c r="Q16777" t="s">
        <v>26209</v>
      </c>
      <c r="S16777" t="s">
        <v>20368</v>
      </c>
    </row>
    <row r="16778" spans="1:19" hidden="1" x14ac:dyDescent="0.2">
      <c r="A16778">
        <v>3781</v>
      </c>
      <c r="B16778" t="s">
        <v>26210</v>
      </c>
      <c r="C16778" t="s">
        <v>105</v>
      </c>
      <c r="D16778">
        <v>4.57</v>
      </c>
      <c r="E16778">
        <v>20</v>
      </c>
      <c r="G16778" t="s">
        <v>31</v>
      </c>
      <c r="H16778" t="s">
        <v>23</v>
      </c>
      <c r="I16778" t="s">
        <v>9919</v>
      </c>
      <c r="K16778"/>
      <c r="L16778" t="s">
        <v>26211</v>
      </c>
      <c r="M16778" t="s">
        <v>26</v>
      </c>
      <c r="N16778">
        <v>2</v>
      </c>
      <c r="P16778" t="s">
        <v>20366</v>
      </c>
      <c r="Q16778" t="s">
        <v>26212</v>
      </c>
      <c r="S16778" t="s">
        <v>20368</v>
      </c>
    </row>
    <row r="16779" spans="1:19" hidden="1" x14ac:dyDescent="0.2">
      <c r="A16779">
        <v>3782</v>
      </c>
      <c r="B16779" t="s">
        <v>26213</v>
      </c>
      <c r="C16779" t="s">
        <v>105</v>
      </c>
      <c r="D16779">
        <v>4.2</v>
      </c>
      <c r="E16779">
        <v>22</v>
      </c>
      <c r="G16779" t="s">
        <v>31</v>
      </c>
      <c r="H16779" t="s">
        <v>23</v>
      </c>
      <c r="I16779" t="s">
        <v>22591</v>
      </c>
      <c r="K16779"/>
      <c r="L16779" t="s">
        <v>26214</v>
      </c>
      <c r="M16779" t="s">
        <v>26</v>
      </c>
      <c r="N16779">
        <v>2</v>
      </c>
      <c r="P16779" t="s">
        <v>20366</v>
      </c>
      <c r="Q16779" t="s">
        <v>26215</v>
      </c>
      <c r="S16779" t="s">
        <v>20368</v>
      </c>
    </row>
    <row r="16780" spans="1:19" hidden="1" x14ac:dyDescent="0.2">
      <c r="A16780">
        <v>3783</v>
      </c>
      <c r="B16780" t="s">
        <v>26216</v>
      </c>
      <c r="C16780" t="s">
        <v>105</v>
      </c>
      <c r="D16780">
        <v>5.4</v>
      </c>
      <c r="E16780">
        <v>22</v>
      </c>
      <c r="F16780" t="s">
        <v>25820</v>
      </c>
      <c r="G16780" t="s">
        <v>55</v>
      </c>
      <c r="H16780" t="s">
        <v>23</v>
      </c>
      <c r="I16780" t="s">
        <v>25817</v>
      </c>
      <c r="K16780"/>
      <c r="L16780" t="s">
        <v>26217</v>
      </c>
      <c r="M16780" t="s">
        <v>26</v>
      </c>
      <c r="N16780">
        <v>2</v>
      </c>
      <c r="P16780" t="s">
        <v>20366</v>
      </c>
      <c r="Q16780" t="s">
        <v>26218</v>
      </c>
      <c r="S16780" t="s">
        <v>20368</v>
      </c>
    </row>
    <row r="16781" spans="1:19" hidden="1" x14ac:dyDescent="0.2">
      <c r="A16781">
        <v>3783</v>
      </c>
      <c r="B16781" t="s">
        <v>26216</v>
      </c>
      <c r="C16781" t="s">
        <v>20452</v>
      </c>
      <c r="D16781">
        <v>10.5</v>
      </c>
      <c r="E16781">
        <v>22</v>
      </c>
      <c r="F16781" t="s">
        <v>25820</v>
      </c>
      <c r="G16781" t="s">
        <v>55</v>
      </c>
      <c r="H16781" t="s">
        <v>23</v>
      </c>
      <c r="I16781" t="s">
        <v>25817</v>
      </c>
      <c r="K16781"/>
      <c r="L16781" t="s">
        <v>26217</v>
      </c>
      <c r="M16781" t="s">
        <v>26</v>
      </c>
      <c r="N16781">
        <v>2</v>
      </c>
      <c r="P16781" t="s">
        <v>20366</v>
      </c>
      <c r="Q16781" t="s">
        <v>26218</v>
      </c>
      <c r="S16781" t="s">
        <v>20368</v>
      </c>
    </row>
    <row r="16782" spans="1:19" hidden="1" x14ac:dyDescent="0.2">
      <c r="A16782">
        <v>3784</v>
      </c>
      <c r="B16782" t="s">
        <v>26219</v>
      </c>
      <c r="C16782" t="s">
        <v>105</v>
      </c>
      <c r="D16782">
        <v>5.34</v>
      </c>
      <c r="E16782">
        <v>25</v>
      </c>
      <c r="F16782" t="s">
        <v>24193</v>
      </c>
      <c r="G16782" t="s">
        <v>279</v>
      </c>
      <c r="H16782" t="s">
        <v>46</v>
      </c>
      <c r="I16782" t="s">
        <v>10780</v>
      </c>
      <c r="J16782" t="s">
        <v>43</v>
      </c>
      <c r="K16782"/>
      <c r="L16782" t="s">
        <v>26220</v>
      </c>
      <c r="M16782" t="s">
        <v>26</v>
      </c>
      <c r="N16782">
        <v>2</v>
      </c>
      <c r="P16782" t="s">
        <v>20366</v>
      </c>
      <c r="Q16782" t="s">
        <v>26221</v>
      </c>
      <c r="S16782" t="s">
        <v>20368</v>
      </c>
    </row>
    <row r="16783" spans="1:19" hidden="1" x14ac:dyDescent="0.2">
      <c r="A16783">
        <v>3784</v>
      </c>
      <c r="B16783" t="s">
        <v>26219</v>
      </c>
      <c r="C16783" t="s">
        <v>20452</v>
      </c>
      <c r="D16783">
        <v>7.35</v>
      </c>
      <c r="E16783">
        <v>25</v>
      </c>
      <c r="F16783" t="s">
        <v>24193</v>
      </c>
      <c r="G16783" t="s">
        <v>279</v>
      </c>
      <c r="H16783" t="s">
        <v>46</v>
      </c>
      <c r="I16783" t="s">
        <v>10780</v>
      </c>
      <c r="J16783" t="s">
        <v>43</v>
      </c>
      <c r="K16783"/>
      <c r="L16783" t="s">
        <v>26220</v>
      </c>
      <c r="M16783" t="s">
        <v>26</v>
      </c>
      <c r="N16783">
        <v>2</v>
      </c>
      <c r="P16783" t="s">
        <v>20366</v>
      </c>
      <c r="Q16783" t="s">
        <v>26221</v>
      </c>
      <c r="S16783" t="s">
        <v>20368</v>
      </c>
    </row>
    <row r="16784" spans="1:19" hidden="1" x14ac:dyDescent="0.2">
      <c r="A16784">
        <v>3784</v>
      </c>
      <c r="B16784" t="s">
        <v>26219</v>
      </c>
      <c r="C16784" t="s">
        <v>105</v>
      </c>
      <c r="D16784">
        <v>5.22</v>
      </c>
      <c r="E16784">
        <v>35</v>
      </c>
      <c r="F16784" t="s">
        <v>24193</v>
      </c>
      <c r="G16784" t="s">
        <v>279</v>
      </c>
      <c r="H16784" t="s">
        <v>46</v>
      </c>
      <c r="I16784" t="s">
        <v>10780</v>
      </c>
      <c r="J16784" t="s">
        <v>43</v>
      </c>
      <c r="K16784"/>
      <c r="L16784" t="s">
        <v>26220</v>
      </c>
      <c r="M16784" t="s">
        <v>26</v>
      </c>
      <c r="N16784">
        <v>2</v>
      </c>
      <c r="P16784" t="s">
        <v>20366</v>
      </c>
      <c r="Q16784" t="s">
        <v>26221</v>
      </c>
      <c r="S16784" t="s">
        <v>20368</v>
      </c>
    </row>
    <row r="16785" spans="1:19" hidden="1" x14ac:dyDescent="0.2">
      <c r="A16785">
        <v>3784</v>
      </c>
      <c r="B16785" t="s">
        <v>26219</v>
      </c>
      <c r="C16785" t="s">
        <v>20452</v>
      </c>
      <c r="D16785">
        <v>7.14</v>
      </c>
      <c r="E16785">
        <v>35</v>
      </c>
      <c r="F16785" t="s">
        <v>24193</v>
      </c>
      <c r="G16785" t="s">
        <v>279</v>
      </c>
      <c r="H16785" t="s">
        <v>46</v>
      </c>
      <c r="I16785" t="s">
        <v>10780</v>
      </c>
      <c r="J16785" t="s">
        <v>43</v>
      </c>
      <c r="K16785"/>
      <c r="L16785" t="s">
        <v>26220</v>
      </c>
      <c r="M16785" t="s">
        <v>26</v>
      </c>
      <c r="N16785">
        <v>2</v>
      </c>
      <c r="P16785" t="s">
        <v>20366</v>
      </c>
      <c r="Q16785" t="s">
        <v>26221</v>
      </c>
      <c r="S16785" t="s">
        <v>20368</v>
      </c>
    </row>
    <row r="16786" spans="1:19" hidden="1" x14ac:dyDescent="0.2">
      <c r="A16786">
        <v>3784</v>
      </c>
      <c r="B16786" t="s">
        <v>26219</v>
      </c>
      <c r="C16786" t="s">
        <v>105</v>
      </c>
      <c r="D16786">
        <v>5.12</v>
      </c>
      <c r="E16786">
        <v>45</v>
      </c>
      <c r="F16786" t="s">
        <v>24193</v>
      </c>
      <c r="G16786" t="s">
        <v>279</v>
      </c>
      <c r="H16786" t="s">
        <v>46</v>
      </c>
      <c r="I16786" t="s">
        <v>10780</v>
      </c>
      <c r="J16786" t="s">
        <v>43</v>
      </c>
      <c r="K16786"/>
      <c r="L16786" t="s">
        <v>26220</v>
      </c>
      <c r="M16786" t="s">
        <v>26</v>
      </c>
      <c r="N16786">
        <v>2</v>
      </c>
      <c r="P16786" t="s">
        <v>20366</v>
      </c>
      <c r="Q16786" t="s">
        <v>26221</v>
      </c>
      <c r="S16786" t="s">
        <v>20368</v>
      </c>
    </row>
    <row r="16787" spans="1:19" hidden="1" x14ac:dyDescent="0.2">
      <c r="A16787">
        <v>3784</v>
      </c>
      <c r="B16787" t="s">
        <v>26219</v>
      </c>
      <c r="C16787" t="s">
        <v>20452</v>
      </c>
      <c r="D16787">
        <v>6.96</v>
      </c>
      <c r="E16787">
        <v>45</v>
      </c>
      <c r="F16787" t="s">
        <v>24193</v>
      </c>
      <c r="G16787" t="s">
        <v>279</v>
      </c>
      <c r="H16787" t="s">
        <v>46</v>
      </c>
      <c r="I16787" t="s">
        <v>10780</v>
      </c>
      <c r="J16787" t="s">
        <v>43</v>
      </c>
      <c r="K16787"/>
      <c r="L16787" t="s">
        <v>26220</v>
      </c>
      <c r="M16787" t="s">
        <v>26</v>
      </c>
      <c r="N16787">
        <v>2</v>
      </c>
      <c r="P16787" t="s">
        <v>20366</v>
      </c>
      <c r="Q16787" t="s">
        <v>26221</v>
      </c>
      <c r="S16787" t="s">
        <v>20368</v>
      </c>
    </row>
    <row r="16788" spans="1:19" hidden="1" x14ac:dyDescent="0.2">
      <c r="A16788">
        <v>3786</v>
      </c>
      <c r="B16788" t="s">
        <v>26222</v>
      </c>
      <c r="C16788" t="s">
        <v>21040</v>
      </c>
      <c r="D16788">
        <v>4.58</v>
      </c>
      <c r="E16788">
        <v>25</v>
      </c>
      <c r="F16788" t="s">
        <v>79</v>
      </c>
      <c r="G16788" t="s">
        <v>55</v>
      </c>
      <c r="H16788" t="s">
        <v>46</v>
      </c>
      <c r="I16788" t="s">
        <v>4158</v>
      </c>
      <c r="J16788" t="s">
        <v>21503</v>
      </c>
      <c r="K16788"/>
      <c r="L16788" t="s">
        <v>26223</v>
      </c>
      <c r="M16788" t="s">
        <v>26</v>
      </c>
      <c r="N16788">
        <v>2</v>
      </c>
      <c r="P16788" t="s">
        <v>20366</v>
      </c>
      <c r="Q16788" t="s">
        <v>26224</v>
      </c>
      <c r="S16788" t="s">
        <v>20368</v>
      </c>
    </row>
    <row r="16789" spans="1:19" hidden="1" x14ac:dyDescent="0.2">
      <c r="A16789">
        <v>3788</v>
      </c>
      <c r="B16789" t="s">
        <v>26225</v>
      </c>
      <c r="C16789" t="s">
        <v>105</v>
      </c>
      <c r="D16789">
        <v>10.58</v>
      </c>
      <c r="E16789">
        <v>20</v>
      </c>
      <c r="F16789" t="s">
        <v>1546</v>
      </c>
      <c r="G16789" t="s">
        <v>55</v>
      </c>
      <c r="H16789" t="s">
        <v>46</v>
      </c>
      <c r="I16789" t="s">
        <v>2443</v>
      </c>
      <c r="K16789"/>
      <c r="L16789" t="s">
        <v>26226</v>
      </c>
      <c r="M16789" t="s">
        <v>26</v>
      </c>
      <c r="N16789">
        <v>2</v>
      </c>
      <c r="P16789" t="s">
        <v>20366</v>
      </c>
      <c r="Q16789" t="s">
        <v>26227</v>
      </c>
      <c r="S16789" t="s">
        <v>20368</v>
      </c>
    </row>
    <row r="16790" spans="1:19" hidden="1" x14ac:dyDescent="0.2">
      <c r="A16790">
        <v>3789</v>
      </c>
      <c r="B16790" t="s">
        <v>26228</v>
      </c>
      <c r="C16790" t="s">
        <v>105</v>
      </c>
      <c r="D16790">
        <v>2.4300000000000002</v>
      </c>
      <c r="E16790">
        <v>25</v>
      </c>
      <c r="F16790" t="s">
        <v>26229</v>
      </c>
      <c r="G16790" t="s">
        <v>55</v>
      </c>
      <c r="H16790" t="s">
        <v>46</v>
      </c>
      <c r="I16790" t="s">
        <v>26230</v>
      </c>
      <c r="K16790"/>
      <c r="L16790" t="s">
        <v>26231</v>
      </c>
      <c r="M16790" t="s">
        <v>21125</v>
      </c>
      <c r="N16790">
        <v>3</v>
      </c>
      <c r="O16790" t="s">
        <v>26232</v>
      </c>
      <c r="P16790" t="s">
        <v>20366</v>
      </c>
      <c r="Q16790" t="s">
        <v>26233</v>
      </c>
      <c r="S16790" t="s">
        <v>20368</v>
      </c>
    </row>
    <row r="16791" spans="1:19" hidden="1" x14ac:dyDescent="0.2">
      <c r="A16791">
        <v>3789</v>
      </c>
      <c r="B16791" t="s">
        <v>26228</v>
      </c>
      <c r="C16791" t="s">
        <v>20452</v>
      </c>
      <c r="D16791">
        <v>9.2799999999999994</v>
      </c>
      <c r="E16791">
        <v>25</v>
      </c>
      <c r="F16791" t="s">
        <v>26229</v>
      </c>
      <c r="G16791" t="s">
        <v>55</v>
      </c>
      <c r="H16791" t="s">
        <v>46</v>
      </c>
      <c r="I16791" t="s">
        <v>26230</v>
      </c>
      <c r="K16791"/>
      <c r="L16791" t="s">
        <v>26231</v>
      </c>
      <c r="M16791" t="s">
        <v>21125</v>
      </c>
      <c r="N16791">
        <v>3</v>
      </c>
      <c r="O16791" t="s">
        <v>26232</v>
      </c>
      <c r="P16791" t="s">
        <v>20366</v>
      </c>
      <c r="Q16791" t="s">
        <v>26233</v>
      </c>
      <c r="S16791" t="s">
        <v>20368</v>
      </c>
    </row>
    <row r="16792" spans="1:19" hidden="1" x14ac:dyDescent="0.2">
      <c r="A16792">
        <v>3790</v>
      </c>
      <c r="B16792" t="s">
        <v>12493</v>
      </c>
      <c r="C16792" t="s">
        <v>105</v>
      </c>
      <c r="D16792">
        <v>2.87</v>
      </c>
      <c r="E16792">
        <v>30</v>
      </c>
      <c r="F16792" t="s">
        <v>21294</v>
      </c>
      <c r="G16792" t="s">
        <v>55</v>
      </c>
      <c r="H16792" t="s">
        <v>46</v>
      </c>
      <c r="I16792" t="s">
        <v>21826</v>
      </c>
      <c r="K16792"/>
      <c r="L16792" t="s">
        <v>26234</v>
      </c>
      <c r="M16792" t="s">
        <v>20396</v>
      </c>
      <c r="N16792">
        <v>4</v>
      </c>
      <c r="P16792" t="s">
        <v>20366</v>
      </c>
      <c r="Q16792" t="s">
        <v>26235</v>
      </c>
      <c r="S16792" t="s">
        <v>20368</v>
      </c>
    </row>
    <row r="16793" spans="1:19" hidden="1" x14ac:dyDescent="0.2">
      <c r="A16793">
        <v>3790</v>
      </c>
      <c r="B16793" t="s">
        <v>12493</v>
      </c>
      <c r="C16793" t="s">
        <v>20452</v>
      </c>
      <c r="D16793">
        <v>9.92</v>
      </c>
      <c r="E16793">
        <v>30</v>
      </c>
      <c r="F16793" t="s">
        <v>21294</v>
      </c>
      <c r="G16793" t="s">
        <v>55</v>
      </c>
      <c r="H16793" t="s">
        <v>46</v>
      </c>
      <c r="I16793" t="s">
        <v>21826</v>
      </c>
      <c r="K16793"/>
      <c r="L16793" t="s">
        <v>26234</v>
      </c>
      <c r="M16793" t="s">
        <v>20396</v>
      </c>
      <c r="N16793">
        <v>4</v>
      </c>
      <c r="P16793" t="s">
        <v>20366</v>
      </c>
      <c r="Q16793" t="s">
        <v>26235</v>
      </c>
      <c r="S16793" t="s">
        <v>20368</v>
      </c>
    </row>
    <row r="16794" spans="1:19" hidden="1" x14ac:dyDescent="0.2">
      <c r="A16794">
        <v>3791</v>
      </c>
      <c r="B16794" t="s">
        <v>26236</v>
      </c>
      <c r="C16794" t="s">
        <v>105</v>
      </c>
      <c r="D16794">
        <v>2.62</v>
      </c>
      <c r="E16794">
        <v>25</v>
      </c>
      <c r="F16794" t="s">
        <v>11159</v>
      </c>
      <c r="G16794" t="s">
        <v>55</v>
      </c>
      <c r="H16794" t="s">
        <v>46</v>
      </c>
      <c r="I16794" t="s">
        <v>26237</v>
      </c>
      <c r="K16794"/>
      <c r="L16794" t="s">
        <v>26238</v>
      </c>
      <c r="M16794" t="s">
        <v>21125</v>
      </c>
      <c r="N16794">
        <v>3</v>
      </c>
      <c r="O16794" t="s">
        <v>26239</v>
      </c>
      <c r="P16794" t="s">
        <v>20366</v>
      </c>
      <c r="Q16794" t="s">
        <v>26240</v>
      </c>
      <c r="S16794" t="s">
        <v>20368</v>
      </c>
    </row>
    <row r="16795" spans="1:19" hidden="1" x14ac:dyDescent="0.2">
      <c r="A16795">
        <v>3791</v>
      </c>
      <c r="B16795" t="s">
        <v>26236</v>
      </c>
      <c r="C16795" t="s">
        <v>20452</v>
      </c>
      <c r="D16795">
        <v>7.71</v>
      </c>
      <c r="E16795">
        <v>25</v>
      </c>
      <c r="F16795" t="s">
        <v>11159</v>
      </c>
      <c r="G16795" t="s">
        <v>55</v>
      </c>
      <c r="H16795" t="s">
        <v>46</v>
      </c>
      <c r="I16795" t="s">
        <v>26237</v>
      </c>
      <c r="K16795"/>
      <c r="L16795" t="s">
        <v>26238</v>
      </c>
      <c r="M16795" t="s">
        <v>21125</v>
      </c>
      <c r="N16795">
        <v>3</v>
      </c>
      <c r="O16795" t="s">
        <v>26239</v>
      </c>
      <c r="P16795" t="s">
        <v>20366</v>
      </c>
      <c r="Q16795" t="s">
        <v>26240</v>
      </c>
      <c r="S16795" t="s">
        <v>20368</v>
      </c>
    </row>
    <row r="16796" spans="1:19" hidden="1" x14ac:dyDescent="0.2">
      <c r="A16796">
        <v>3792</v>
      </c>
      <c r="B16796" t="s">
        <v>26241</v>
      </c>
      <c r="C16796" t="s">
        <v>105</v>
      </c>
      <c r="D16796">
        <v>1.9</v>
      </c>
      <c r="E16796">
        <v>25</v>
      </c>
      <c r="F16796" t="s">
        <v>10896</v>
      </c>
      <c r="G16796" t="s">
        <v>55</v>
      </c>
      <c r="H16796" t="s">
        <v>46</v>
      </c>
      <c r="I16796" t="s">
        <v>26242</v>
      </c>
      <c r="K16796"/>
      <c r="L16796" t="s">
        <v>26243</v>
      </c>
      <c r="M16796" t="s">
        <v>21125</v>
      </c>
      <c r="N16796">
        <v>3</v>
      </c>
      <c r="O16796" t="s">
        <v>26244</v>
      </c>
      <c r="P16796" t="s">
        <v>20366</v>
      </c>
      <c r="Q16796" t="s">
        <v>26245</v>
      </c>
      <c r="S16796" t="s">
        <v>20368</v>
      </c>
    </row>
    <row r="16797" spans="1:19" hidden="1" x14ac:dyDescent="0.2">
      <c r="A16797">
        <v>3792</v>
      </c>
      <c r="B16797" t="s">
        <v>26241</v>
      </c>
      <c r="C16797" t="s">
        <v>20452</v>
      </c>
      <c r="D16797">
        <v>3.71</v>
      </c>
      <c r="E16797">
        <v>25</v>
      </c>
      <c r="F16797" t="s">
        <v>10896</v>
      </c>
      <c r="G16797" t="s">
        <v>55</v>
      </c>
      <c r="H16797" t="s">
        <v>46</v>
      </c>
      <c r="I16797" t="s">
        <v>26242</v>
      </c>
      <c r="K16797"/>
      <c r="L16797" t="s">
        <v>26243</v>
      </c>
      <c r="M16797" t="s">
        <v>21125</v>
      </c>
      <c r="N16797">
        <v>3</v>
      </c>
      <c r="O16797" t="s">
        <v>26244</v>
      </c>
      <c r="P16797" t="s">
        <v>20366</v>
      </c>
      <c r="Q16797" t="s">
        <v>26245</v>
      </c>
      <c r="S16797" t="s">
        <v>20368</v>
      </c>
    </row>
    <row r="16798" spans="1:19" hidden="1" x14ac:dyDescent="0.2">
      <c r="A16798">
        <v>3792</v>
      </c>
      <c r="B16798" t="s">
        <v>26241</v>
      </c>
      <c r="C16798" t="s">
        <v>20441</v>
      </c>
      <c r="D16798">
        <v>9.61</v>
      </c>
      <c r="E16798">
        <v>25</v>
      </c>
      <c r="F16798" t="s">
        <v>10896</v>
      </c>
      <c r="G16798" t="s">
        <v>55</v>
      </c>
      <c r="H16798" t="s">
        <v>46</v>
      </c>
      <c r="I16798" t="s">
        <v>26242</v>
      </c>
      <c r="K16798"/>
      <c r="L16798" t="s">
        <v>26243</v>
      </c>
      <c r="M16798" t="s">
        <v>21125</v>
      </c>
      <c r="N16798">
        <v>3</v>
      </c>
      <c r="O16798" t="s">
        <v>26244</v>
      </c>
      <c r="P16798" t="s">
        <v>20366</v>
      </c>
      <c r="Q16798" t="s">
        <v>26245</v>
      </c>
      <c r="S16798" t="s">
        <v>20368</v>
      </c>
    </row>
    <row r="16799" spans="1:19" hidden="1" x14ac:dyDescent="0.2">
      <c r="A16799">
        <v>3794</v>
      </c>
      <c r="B16799" t="s">
        <v>26246</v>
      </c>
      <c r="C16799" t="s">
        <v>105</v>
      </c>
      <c r="D16799">
        <v>4</v>
      </c>
      <c r="E16799">
        <v>21</v>
      </c>
      <c r="F16799" t="s">
        <v>21098</v>
      </c>
      <c r="G16799" t="s">
        <v>55</v>
      </c>
      <c r="H16799" t="s">
        <v>23</v>
      </c>
      <c r="I16799" t="s">
        <v>24300</v>
      </c>
      <c r="K16799"/>
      <c r="L16799" t="s">
        <v>26247</v>
      </c>
      <c r="M16799" t="s">
        <v>26</v>
      </c>
      <c r="N16799">
        <v>2</v>
      </c>
      <c r="P16799" t="s">
        <v>20366</v>
      </c>
      <c r="Q16799" t="s">
        <v>26248</v>
      </c>
      <c r="S16799" t="s">
        <v>20368</v>
      </c>
    </row>
    <row r="16800" spans="1:19" hidden="1" x14ac:dyDescent="0.2">
      <c r="A16800">
        <v>3794</v>
      </c>
      <c r="B16800" t="s">
        <v>26246</v>
      </c>
      <c r="C16800" t="s">
        <v>20452</v>
      </c>
      <c r="D16800">
        <v>5.24</v>
      </c>
      <c r="E16800">
        <v>21</v>
      </c>
      <c r="F16800" t="s">
        <v>21098</v>
      </c>
      <c r="G16800" t="s">
        <v>55</v>
      </c>
      <c r="H16800" t="s">
        <v>23</v>
      </c>
      <c r="I16800" t="s">
        <v>24300</v>
      </c>
      <c r="K16800"/>
      <c r="L16800" t="s">
        <v>26247</v>
      </c>
      <c r="M16800" t="s">
        <v>26</v>
      </c>
      <c r="N16800">
        <v>2</v>
      </c>
      <c r="P16800" t="s">
        <v>20366</v>
      </c>
      <c r="Q16800" t="s">
        <v>26248</v>
      </c>
      <c r="S16800" t="s">
        <v>20368</v>
      </c>
    </row>
    <row r="16801" spans="1:19" hidden="1" x14ac:dyDescent="0.2">
      <c r="A16801">
        <v>3795</v>
      </c>
      <c r="B16801" t="s">
        <v>26249</v>
      </c>
      <c r="C16801" t="s">
        <v>105</v>
      </c>
      <c r="D16801">
        <v>2.2000000000000002</v>
      </c>
      <c r="E16801">
        <v>20</v>
      </c>
      <c r="G16801" t="s">
        <v>189</v>
      </c>
      <c r="I16801" t="s">
        <v>8891</v>
      </c>
      <c r="K16801"/>
      <c r="L16801" t="s">
        <v>26250</v>
      </c>
      <c r="M16801" t="s">
        <v>23063</v>
      </c>
      <c r="N16801">
        <v>3</v>
      </c>
      <c r="O16801" t="s">
        <v>26251</v>
      </c>
      <c r="P16801" t="s">
        <v>20366</v>
      </c>
      <c r="Q16801" t="s">
        <v>26252</v>
      </c>
      <c r="S16801" t="s">
        <v>20368</v>
      </c>
    </row>
    <row r="16802" spans="1:19" hidden="1" x14ac:dyDescent="0.2">
      <c r="A16802">
        <v>3795</v>
      </c>
      <c r="B16802" t="s">
        <v>26249</v>
      </c>
      <c r="C16802" t="s">
        <v>20452</v>
      </c>
      <c r="D16802">
        <v>2.62</v>
      </c>
      <c r="E16802">
        <v>20</v>
      </c>
      <c r="G16802" t="s">
        <v>189</v>
      </c>
      <c r="I16802" t="s">
        <v>8891</v>
      </c>
      <c r="K16802"/>
      <c r="L16802" t="s">
        <v>26250</v>
      </c>
      <c r="M16802" t="s">
        <v>23063</v>
      </c>
      <c r="N16802">
        <v>3</v>
      </c>
      <c r="O16802" t="s">
        <v>26251</v>
      </c>
      <c r="P16802" t="s">
        <v>20366</v>
      </c>
      <c r="Q16802" t="s">
        <v>26252</v>
      </c>
      <c r="S16802" t="s">
        <v>20368</v>
      </c>
    </row>
    <row r="16803" spans="1:19" hidden="1" x14ac:dyDescent="0.2">
      <c r="A16803">
        <v>3795</v>
      </c>
      <c r="B16803" t="s">
        <v>26249</v>
      </c>
      <c r="C16803" t="s">
        <v>20441</v>
      </c>
      <c r="D16803">
        <v>9.1999999999999993</v>
      </c>
      <c r="E16803">
        <v>20</v>
      </c>
      <c r="G16803" t="s">
        <v>189</v>
      </c>
      <c r="I16803" t="s">
        <v>8891</v>
      </c>
      <c r="K16803"/>
      <c r="L16803" t="s">
        <v>26250</v>
      </c>
      <c r="M16803" t="s">
        <v>23063</v>
      </c>
      <c r="N16803">
        <v>3</v>
      </c>
      <c r="O16803" t="s">
        <v>26251</v>
      </c>
      <c r="P16803" t="s">
        <v>20366</v>
      </c>
      <c r="Q16803" t="s">
        <v>26252</v>
      </c>
      <c r="S16803" t="s">
        <v>20368</v>
      </c>
    </row>
    <row r="16804" spans="1:19" hidden="1" x14ac:dyDescent="0.2">
      <c r="A16804">
        <v>3796</v>
      </c>
      <c r="B16804" t="s">
        <v>26253</v>
      </c>
      <c r="C16804" t="s">
        <v>105</v>
      </c>
      <c r="D16804">
        <v>2.0499999999999998</v>
      </c>
      <c r="F16804" t="s">
        <v>21009</v>
      </c>
      <c r="G16804" t="s">
        <v>31</v>
      </c>
      <c r="H16804" t="s">
        <v>23</v>
      </c>
      <c r="I16804" t="s">
        <v>72</v>
      </c>
      <c r="K16804"/>
      <c r="L16804" t="s">
        <v>26254</v>
      </c>
      <c r="M16804" t="s">
        <v>21125</v>
      </c>
      <c r="N16804">
        <v>3</v>
      </c>
      <c r="O16804" t="s">
        <v>26255</v>
      </c>
      <c r="P16804" t="s">
        <v>20366</v>
      </c>
      <c r="Q16804" t="s">
        <v>26256</v>
      </c>
      <c r="S16804" t="s">
        <v>20368</v>
      </c>
    </row>
    <row r="16805" spans="1:19" hidden="1" x14ac:dyDescent="0.2">
      <c r="A16805">
        <v>3798</v>
      </c>
      <c r="B16805" t="s">
        <v>26257</v>
      </c>
      <c r="C16805" t="s">
        <v>105</v>
      </c>
      <c r="D16805">
        <v>4.7</v>
      </c>
      <c r="E16805">
        <v>25</v>
      </c>
      <c r="G16805" t="s">
        <v>55</v>
      </c>
      <c r="H16805" t="s">
        <v>23</v>
      </c>
      <c r="I16805" t="s">
        <v>1884</v>
      </c>
      <c r="K16805"/>
      <c r="L16805" t="s">
        <v>26258</v>
      </c>
      <c r="M16805" t="s">
        <v>26</v>
      </c>
      <c r="N16805">
        <v>2</v>
      </c>
      <c r="O16805" t="s">
        <v>26259</v>
      </c>
      <c r="P16805" t="s">
        <v>20366</v>
      </c>
      <c r="Q16805" t="s">
        <v>26260</v>
      </c>
      <c r="S16805" t="s">
        <v>20368</v>
      </c>
    </row>
    <row r="16806" spans="1:19" hidden="1" x14ac:dyDescent="0.2">
      <c r="A16806">
        <v>3800</v>
      </c>
      <c r="B16806" t="s">
        <v>26261</v>
      </c>
      <c r="C16806" t="s">
        <v>105</v>
      </c>
      <c r="D16806">
        <v>3.6</v>
      </c>
      <c r="E16806" t="s">
        <v>2267</v>
      </c>
      <c r="F16806" t="s">
        <v>21824</v>
      </c>
      <c r="G16806" t="s">
        <v>55</v>
      </c>
      <c r="H16806" t="s">
        <v>46</v>
      </c>
      <c r="I16806" t="s">
        <v>21825</v>
      </c>
      <c r="K16806"/>
      <c r="L16806" t="s">
        <v>26262</v>
      </c>
      <c r="M16806" t="s">
        <v>26</v>
      </c>
      <c r="N16806">
        <v>2</v>
      </c>
      <c r="P16806" t="s">
        <v>20366</v>
      </c>
      <c r="Q16806" t="s">
        <v>26263</v>
      </c>
      <c r="S16806" t="s">
        <v>20368</v>
      </c>
    </row>
    <row r="16807" spans="1:19" hidden="1" x14ac:dyDescent="0.2">
      <c r="A16807">
        <v>3800</v>
      </c>
      <c r="B16807" t="s">
        <v>26261</v>
      </c>
      <c r="C16807" t="s">
        <v>20452</v>
      </c>
      <c r="D16807">
        <v>4.3099999999999996</v>
      </c>
      <c r="E16807" t="s">
        <v>2267</v>
      </c>
      <c r="F16807" t="s">
        <v>21824</v>
      </c>
      <c r="G16807" t="s">
        <v>55</v>
      </c>
      <c r="H16807" t="s">
        <v>46</v>
      </c>
      <c r="I16807" t="s">
        <v>21825</v>
      </c>
      <c r="K16807"/>
      <c r="L16807" t="s">
        <v>26262</v>
      </c>
      <c r="M16807" t="s">
        <v>26</v>
      </c>
      <c r="N16807">
        <v>2</v>
      </c>
      <c r="P16807" t="s">
        <v>20366</v>
      </c>
      <c r="Q16807" t="s">
        <v>26263</v>
      </c>
      <c r="S16807" t="s">
        <v>20368</v>
      </c>
    </row>
    <row r="16808" spans="1:19" hidden="1" x14ac:dyDescent="0.2">
      <c r="A16808">
        <v>3801</v>
      </c>
      <c r="B16808" t="s">
        <v>26264</v>
      </c>
      <c r="C16808" t="s">
        <v>105</v>
      </c>
      <c r="D16808">
        <v>3.71</v>
      </c>
      <c r="E16808">
        <v>25</v>
      </c>
      <c r="G16808" t="s">
        <v>246</v>
      </c>
      <c r="H16808" t="s">
        <v>46</v>
      </c>
      <c r="I16808" t="s">
        <v>26265</v>
      </c>
      <c r="K16808"/>
      <c r="L16808" t="s">
        <v>26266</v>
      </c>
      <c r="M16808" t="s">
        <v>26</v>
      </c>
      <c r="N16808">
        <v>2</v>
      </c>
      <c r="P16808" t="s">
        <v>20366</v>
      </c>
      <c r="Q16808" t="s">
        <v>26267</v>
      </c>
      <c r="S16808" t="s">
        <v>20368</v>
      </c>
    </row>
    <row r="16809" spans="1:19" hidden="1" x14ac:dyDescent="0.2">
      <c r="A16809">
        <v>3802</v>
      </c>
      <c r="B16809" t="s">
        <v>26268</v>
      </c>
      <c r="C16809" t="s">
        <v>105</v>
      </c>
      <c r="D16809">
        <v>3.77</v>
      </c>
      <c r="E16809" t="s">
        <v>2267</v>
      </c>
      <c r="F16809" t="s">
        <v>24288</v>
      </c>
      <c r="G16809" t="s">
        <v>55</v>
      </c>
      <c r="H16809" t="s">
        <v>46</v>
      </c>
      <c r="I16809" t="s">
        <v>26269</v>
      </c>
      <c r="K16809"/>
      <c r="L16809" t="s">
        <v>26270</v>
      </c>
      <c r="M16809" t="s">
        <v>26</v>
      </c>
      <c r="N16809">
        <v>2</v>
      </c>
      <c r="P16809" t="s">
        <v>20366</v>
      </c>
      <c r="Q16809" t="s">
        <v>26271</v>
      </c>
      <c r="S16809" t="s">
        <v>20368</v>
      </c>
    </row>
    <row r="16810" spans="1:19" hidden="1" x14ac:dyDescent="0.2">
      <c r="A16810">
        <v>3804</v>
      </c>
      <c r="B16810" t="s">
        <v>26272</v>
      </c>
      <c r="C16810" t="s">
        <v>105</v>
      </c>
      <c r="D16810">
        <v>3.44</v>
      </c>
      <c r="F16810" t="s">
        <v>20548</v>
      </c>
      <c r="G16810" t="s">
        <v>55</v>
      </c>
      <c r="H16810" t="s">
        <v>23</v>
      </c>
      <c r="I16810" t="s">
        <v>22706</v>
      </c>
      <c r="K16810"/>
      <c r="L16810" t="s">
        <v>26273</v>
      </c>
      <c r="M16810" t="s">
        <v>26</v>
      </c>
      <c r="N16810">
        <v>2</v>
      </c>
      <c r="P16810" t="s">
        <v>20366</v>
      </c>
      <c r="Q16810" t="s">
        <v>26274</v>
      </c>
      <c r="S16810" t="s">
        <v>20368</v>
      </c>
    </row>
    <row r="16811" spans="1:19" hidden="1" x14ac:dyDescent="0.2">
      <c r="A16811">
        <v>3804</v>
      </c>
      <c r="B16811" t="s">
        <v>26272</v>
      </c>
      <c r="C16811" t="s">
        <v>20452</v>
      </c>
      <c r="D16811">
        <v>4.25</v>
      </c>
      <c r="F16811" t="s">
        <v>20548</v>
      </c>
      <c r="G16811" t="s">
        <v>55</v>
      </c>
      <c r="H16811" t="s">
        <v>23</v>
      </c>
      <c r="I16811" t="s">
        <v>22706</v>
      </c>
      <c r="K16811"/>
      <c r="L16811" t="s">
        <v>26273</v>
      </c>
      <c r="M16811" t="s">
        <v>26</v>
      </c>
      <c r="N16811">
        <v>2</v>
      </c>
      <c r="P16811" t="s">
        <v>20366</v>
      </c>
      <c r="Q16811" t="s">
        <v>26274</v>
      </c>
      <c r="S16811" t="s">
        <v>20368</v>
      </c>
    </row>
    <row r="16812" spans="1:19" hidden="1" x14ac:dyDescent="0.2">
      <c r="A16812">
        <v>3805</v>
      </c>
      <c r="B16812" t="s">
        <v>26275</v>
      </c>
      <c r="C16812" t="s">
        <v>105</v>
      </c>
      <c r="D16812">
        <v>4.08</v>
      </c>
      <c r="E16812">
        <v>20</v>
      </c>
      <c r="F16812" t="s">
        <v>20548</v>
      </c>
      <c r="G16812" t="s">
        <v>55</v>
      </c>
      <c r="H16812" t="s">
        <v>23</v>
      </c>
      <c r="I16812" t="s">
        <v>22706</v>
      </c>
      <c r="K16812"/>
      <c r="L16812" t="s">
        <v>26276</v>
      </c>
      <c r="M16812" t="s">
        <v>26</v>
      </c>
      <c r="N16812">
        <v>2</v>
      </c>
      <c r="P16812" t="s">
        <v>20366</v>
      </c>
      <c r="Q16812" t="s">
        <v>26277</v>
      </c>
      <c r="S16812" t="s">
        <v>20368</v>
      </c>
    </row>
    <row r="16813" spans="1:19" hidden="1" x14ac:dyDescent="0.2">
      <c r="A16813">
        <v>3805</v>
      </c>
      <c r="B16813" t="s">
        <v>26275</v>
      </c>
      <c r="C16813" t="s">
        <v>20452</v>
      </c>
      <c r="D16813">
        <v>4.8600000000000003</v>
      </c>
      <c r="E16813">
        <v>20</v>
      </c>
      <c r="F16813" t="s">
        <v>20548</v>
      </c>
      <c r="G16813" t="s">
        <v>55</v>
      </c>
      <c r="H16813" t="s">
        <v>23</v>
      </c>
      <c r="I16813" t="s">
        <v>22706</v>
      </c>
      <c r="K16813"/>
      <c r="L16813" t="s">
        <v>26276</v>
      </c>
      <c r="M16813" t="s">
        <v>26</v>
      </c>
      <c r="N16813">
        <v>2</v>
      </c>
      <c r="P16813" t="s">
        <v>20366</v>
      </c>
      <c r="Q16813" t="s">
        <v>26277</v>
      </c>
      <c r="S16813" t="s">
        <v>20368</v>
      </c>
    </row>
    <row r="16814" spans="1:19" hidden="1" x14ac:dyDescent="0.2">
      <c r="A16814">
        <v>3805</v>
      </c>
      <c r="B16814" t="s">
        <v>26275</v>
      </c>
      <c r="C16814" t="s">
        <v>105</v>
      </c>
      <c r="D16814">
        <v>3.94</v>
      </c>
      <c r="E16814" t="s">
        <v>383</v>
      </c>
      <c r="F16814" t="s">
        <v>10843</v>
      </c>
      <c r="G16814" t="s">
        <v>55</v>
      </c>
      <c r="H16814" t="s">
        <v>23</v>
      </c>
      <c r="I16814" t="s">
        <v>22706</v>
      </c>
      <c r="K16814"/>
      <c r="L16814" t="s">
        <v>26276</v>
      </c>
      <c r="M16814" t="s">
        <v>26</v>
      </c>
      <c r="N16814">
        <v>2</v>
      </c>
      <c r="P16814" t="s">
        <v>20366</v>
      </c>
      <c r="Q16814" t="s">
        <v>26277</v>
      </c>
      <c r="S16814" t="s">
        <v>20368</v>
      </c>
    </row>
    <row r="16815" spans="1:19" hidden="1" x14ac:dyDescent="0.2">
      <c r="A16815">
        <v>3805</v>
      </c>
      <c r="B16815" t="s">
        <v>26275</v>
      </c>
      <c r="C16815" t="s">
        <v>105</v>
      </c>
      <c r="D16815">
        <v>3.97</v>
      </c>
      <c r="E16815" t="s">
        <v>383</v>
      </c>
      <c r="F16815" t="s">
        <v>1363</v>
      </c>
      <c r="G16815" t="s">
        <v>55</v>
      </c>
      <c r="H16815" t="s">
        <v>23</v>
      </c>
      <c r="I16815" t="s">
        <v>22706</v>
      </c>
      <c r="K16815"/>
      <c r="L16815" t="s">
        <v>26276</v>
      </c>
      <c r="M16815" t="s">
        <v>26</v>
      </c>
      <c r="N16815">
        <v>2</v>
      </c>
      <c r="P16815" t="s">
        <v>20366</v>
      </c>
      <c r="Q16815" t="s">
        <v>26277</v>
      </c>
      <c r="S16815" t="s">
        <v>20368</v>
      </c>
    </row>
    <row r="16816" spans="1:19" hidden="1" x14ac:dyDescent="0.2">
      <c r="A16816">
        <v>3805</v>
      </c>
      <c r="B16816" t="s">
        <v>26275</v>
      </c>
      <c r="C16816" t="s">
        <v>20452</v>
      </c>
      <c r="D16816">
        <v>4.75</v>
      </c>
      <c r="E16816" t="s">
        <v>383</v>
      </c>
      <c r="F16816" t="s">
        <v>1363</v>
      </c>
      <c r="G16816" t="s">
        <v>55</v>
      </c>
      <c r="H16816" t="s">
        <v>23</v>
      </c>
      <c r="I16816" t="s">
        <v>22706</v>
      </c>
      <c r="K16816"/>
      <c r="L16816" t="s">
        <v>26276</v>
      </c>
      <c r="M16816" t="s">
        <v>26</v>
      </c>
      <c r="N16816">
        <v>2</v>
      </c>
      <c r="P16816" t="s">
        <v>20366</v>
      </c>
      <c r="Q16816" t="s">
        <v>26277</v>
      </c>
      <c r="S16816" t="s">
        <v>20368</v>
      </c>
    </row>
    <row r="16817" spans="1:19" hidden="1" x14ac:dyDescent="0.2">
      <c r="A16817">
        <v>3805</v>
      </c>
      <c r="B16817" t="s">
        <v>26275</v>
      </c>
      <c r="C16817" t="s">
        <v>20452</v>
      </c>
      <c r="D16817">
        <v>4.6900000000000004</v>
      </c>
      <c r="E16817" t="s">
        <v>383</v>
      </c>
      <c r="F16817" t="s">
        <v>5425</v>
      </c>
      <c r="G16817" t="s">
        <v>55</v>
      </c>
      <c r="H16817" t="s">
        <v>23</v>
      </c>
      <c r="I16817" t="s">
        <v>22706</v>
      </c>
      <c r="K16817"/>
      <c r="L16817" t="s">
        <v>26276</v>
      </c>
      <c r="M16817" t="s">
        <v>26</v>
      </c>
      <c r="N16817">
        <v>2</v>
      </c>
      <c r="P16817" t="s">
        <v>20366</v>
      </c>
      <c r="Q16817" t="s">
        <v>26277</v>
      </c>
      <c r="S16817" t="s">
        <v>20368</v>
      </c>
    </row>
    <row r="16818" spans="1:19" hidden="1" x14ac:dyDescent="0.2">
      <c r="A16818">
        <v>3806</v>
      </c>
      <c r="B16818" t="s">
        <v>26278</v>
      </c>
      <c r="C16818" t="s">
        <v>105</v>
      </c>
      <c r="D16818">
        <v>9.75</v>
      </c>
      <c r="E16818" t="s">
        <v>363</v>
      </c>
      <c r="F16818" t="s">
        <v>21255</v>
      </c>
      <c r="G16818" t="s">
        <v>55</v>
      </c>
      <c r="H16818" t="s">
        <v>23</v>
      </c>
      <c r="I16818" t="s">
        <v>21256</v>
      </c>
      <c r="K16818"/>
      <c r="L16818" t="s">
        <v>26279</v>
      </c>
      <c r="M16818" t="s">
        <v>21320</v>
      </c>
      <c r="N16818">
        <v>3</v>
      </c>
      <c r="P16818" t="s">
        <v>20366</v>
      </c>
      <c r="Q16818" t="s">
        <v>26280</v>
      </c>
      <c r="S16818" t="s">
        <v>20368</v>
      </c>
    </row>
    <row r="16819" spans="1:19" hidden="1" x14ac:dyDescent="0.2">
      <c r="A16819">
        <v>3807</v>
      </c>
      <c r="B16819" t="s">
        <v>26281</v>
      </c>
      <c r="C16819" t="s">
        <v>21724</v>
      </c>
      <c r="D16819">
        <v>2.27</v>
      </c>
      <c r="E16819">
        <v>20</v>
      </c>
      <c r="F16819" t="s">
        <v>364</v>
      </c>
      <c r="G16819" t="s">
        <v>55</v>
      </c>
      <c r="H16819" t="s">
        <v>46</v>
      </c>
      <c r="I16819" t="s">
        <v>817</v>
      </c>
      <c r="K16819"/>
      <c r="L16819" t="s">
        <v>26282</v>
      </c>
      <c r="M16819" t="s">
        <v>20719</v>
      </c>
      <c r="N16819">
        <v>3</v>
      </c>
      <c r="P16819" t="s">
        <v>20366</v>
      </c>
      <c r="Q16819" t="s">
        <v>26283</v>
      </c>
      <c r="S16819" t="s">
        <v>20368</v>
      </c>
    </row>
    <row r="16820" spans="1:19" hidden="1" x14ac:dyDescent="0.2">
      <c r="A16820">
        <v>3807</v>
      </c>
      <c r="B16820" t="s">
        <v>26281</v>
      </c>
      <c r="C16820" t="s">
        <v>22299</v>
      </c>
      <c r="D16820">
        <v>10.74</v>
      </c>
      <c r="E16820">
        <v>20</v>
      </c>
      <c r="F16820" t="s">
        <v>364</v>
      </c>
      <c r="G16820" t="s">
        <v>55</v>
      </c>
      <c r="H16820" t="s">
        <v>46</v>
      </c>
      <c r="I16820" t="s">
        <v>817</v>
      </c>
      <c r="K16820"/>
      <c r="L16820" t="s">
        <v>26282</v>
      </c>
      <c r="M16820" t="s">
        <v>20719</v>
      </c>
      <c r="N16820">
        <v>3</v>
      </c>
      <c r="P16820" t="s">
        <v>20366</v>
      </c>
      <c r="Q16820" t="s">
        <v>26283</v>
      </c>
      <c r="S16820" t="s">
        <v>20368</v>
      </c>
    </row>
    <row r="16821" spans="1:19" hidden="1" x14ac:dyDescent="0.2">
      <c r="A16821">
        <v>3807</v>
      </c>
      <c r="B16821" t="s">
        <v>26281</v>
      </c>
      <c r="C16821" t="s">
        <v>21490</v>
      </c>
      <c r="D16821">
        <v>2.2799999999999998</v>
      </c>
      <c r="E16821" t="s">
        <v>383</v>
      </c>
      <c r="F16821" t="s">
        <v>364</v>
      </c>
      <c r="G16821" t="s">
        <v>55</v>
      </c>
      <c r="H16821" t="s">
        <v>46</v>
      </c>
      <c r="I16821" t="s">
        <v>817</v>
      </c>
      <c r="K16821"/>
      <c r="L16821" t="s">
        <v>26282</v>
      </c>
      <c r="M16821" t="s">
        <v>20719</v>
      </c>
      <c r="N16821">
        <v>3</v>
      </c>
      <c r="P16821" t="s">
        <v>20366</v>
      </c>
      <c r="Q16821" t="s">
        <v>26283</v>
      </c>
      <c r="S16821" t="s">
        <v>20368</v>
      </c>
    </row>
    <row r="16822" spans="1:19" hidden="1" x14ac:dyDescent="0.2">
      <c r="A16822">
        <v>3807</v>
      </c>
      <c r="B16822" t="s">
        <v>26281</v>
      </c>
      <c r="C16822" t="s">
        <v>21494</v>
      </c>
      <c r="D16822">
        <v>10.74</v>
      </c>
      <c r="E16822" t="s">
        <v>383</v>
      </c>
      <c r="F16822" t="s">
        <v>364</v>
      </c>
      <c r="G16822" t="s">
        <v>55</v>
      </c>
      <c r="H16822" t="s">
        <v>46</v>
      </c>
      <c r="I16822" t="s">
        <v>817</v>
      </c>
      <c r="K16822"/>
      <c r="L16822" t="s">
        <v>26282</v>
      </c>
      <c r="M16822" t="s">
        <v>20719</v>
      </c>
      <c r="N16822">
        <v>3</v>
      </c>
      <c r="P16822" t="s">
        <v>20366</v>
      </c>
      <c r="Q16822" t="s">
        <v>26283</v>
      </c>
      <c r="S16822" t="s">
        <v>20368</v>
      </c>
    </row>
    <row r="16823" spans="1:19" hidden="1" x14ac:dyDescent="0.2">
      <c r="A16823">
        <v>3808</v>
      </c>
      <c r="B16823" t="s">
        <v>26284</v>
      </c>
      <c r="C16823" t="s">
        <v>105</v>
      </c>
      <c r="D16823">
        <v>8.85</v>
      </c>
      <c r="F16823" t="s">
        <v>21009</v>
      </c>
      <c r="G16823" t="s">
        <v>55</v>
      </c>
      <c r="H16823" t="s">
        <v>23</v>
      </c>
      <c r="I16823" t="s">
        <v>9164</v>
      </c>
      <c r="K16823"/>
      <c r="L16823" t="s">
        <v>26285</v>
      </c>
      <c r="M16823" t="s">
        <v>26</v>
      </c>
      <c r="N16823">
        <v>2</v>
      </c>
      <c r="P16823" t="s">
        <v>20366</v>
      </c>
      <c r="Q16823" t="s">
        <v>26286</v>
      </c>
      <c r="S16823" t="s">
        <v>20368</v>
      </c>
    </row>
    <row r="16824" spans="1:19" hidden="1" x14ac:dyDescent="0.2">
      <c r="A16824">
        <v>3809</v>
      </c>
      <c r="B16824" t="s">
        <v>26287</v>
      </c>
      <c r="C16824" t="s">
        <v>105</v>
      </c>
      <c r="D16824">
        <v>8.9</v>
      </c>
      <c r="E16824">
        <v>25</v>
      </c>
      <c r="G16824" t="s">
        <v>55</v>
      </c>
      <c r="H16824" t="s">
        <v>23</v>
      </c>
      <c r="I16824" t="s">
        <v>9606</v>
      </c>
      <c r="K16824"/>
      <c r="L16824" t="s">
        <v>26288</v>
      </c>
      <c r="M16824" t="s">
        <v>26</v>
      </c>
      <c r="N16824">
        <v>2</v>
      </c>
      <c r="P16824" t="s">
        <v>20366</v>
      </c>
      <c r="Q16824" t="s">
        <v>26289</v>
      </c>
      <c r="S16824" t="s">
        <v>20368</v>
      </c>
    </row>
    <row r="16825" spans="1:19" hidden="1" x14ac:dyDescent="0.2">
      <c r="A16825">
        <v>3809</v>
      </c>
      <c r="B16825" t="s">
        <v>26287</v>
      </c>
      <c r="C16825" t="s">
        <v>20452</v>
      </c>
      <c r="D16825">
        <v>10.6</v>
      </c>
      <c r="E16825">
        <v>25</v>
      </c>
      <c r="G16825" t="s">
        <v>55</v>
      </c>
      <c r="H16825" t="s">
        <v>23</v>
      </c>
      <c r="I16825" t="s">
        <v>9606</v>
      </c>
      <c r="K16825"/>
      <c r="L16825" t="s">
        <v>26288</v>
      </c>
      <c r="M16825" t="s">
        <v>26</v>
      </c>
      <c r="N16825">
        <v>2</v>
      </c>
      <c r="P16825" t="s">
        <v>20366</v>
      </c>
      <c r="Q16825" t="s">
        <v>26289</v>
      </c>
      <c r="S16825" t="s">
        <v>20368</v>
      </c>
    </row>
    <row r="16826" spans="1:19" hidden="1" x14ac:dyDescent="0.2">
      <c r="A16826">
        <v>3810</v>
      </c>
      <c r="B16826" t="s">
        <v>26290</v>
      </c>
      <c r="C16826" t="s">
        <v>105</v>
      </c>
      <c r="D16826">
        <v>5.7</v>
      </c>
      <c r="E16826">
        <v>25</v>
      </c>
      <c r="G16826" t="s">
        <v>55</v>
      </c>
      <c r="H16826" t="s">
        <v>23</v>
      </c>
      <c r="I16826" t="s">
        <v>9606</v>
      </c>
      <c r="K16826"/>
      <c r="L16826" t="s">
        <v>26291</v>
      </c>
      <c r="M16826" t="s">
        <v>26</v>
      </c>
      <c r="N16826">
        <v>2</v>
      </c>
      <c r="P16826" t="s">
        <v>20366</v>
      </c>
      <c r="Q16826" t="s">
        <v>26292</v>
      </c>
      <c r="S16826" t="s">
        <v>20368</v>
      </c>
    </row>
    <row r="16827" spans="1:19" hidden="1" x14ac:dyDescent="0.2">
      <c r="A16827">
        <v>3810</v>
      </c>
      <c r="B16827" t="s">
        <v>26290</v>
      </c>
      <c r="C16827" t="s">
        <v>20452</v>
      </c>
      <c r="D16827">
        <v>9.1</v>
      </c>
      <c r="E16827">
        <v>25</v>
      </c>
      <c r="G16827" t="s">
        <v>55</v>
      </c>
      <c r="H16827" t="s">
        <v>23</v>
      </c>
      <c r="I16827" t="s">
        <v>9606</v>
      </c>
      <c r="K16827"/>
      <c r="L16827" t="s">
        <v>26291</v>
      </c>
      <c r="M16827" t="s">
        <v>26</v>
      </c>
      <c r="N16827">
        <v>2</v>
      </c>
      <c r="P16827" t="s">
        <v>20366</v>
      </c>
      <c r="Q16827" t="s">
        <v>26292</v>
      </c>
      <c r="S16827" t="s">
        <v>20368</v>
      </c>
    </row>
    <row r="16828" spans="1:19" hidden="1" x14ac:dyDescent="0.2">
      <c r="A16828">
        <v>3811</v>
      </c>
      <c r="B16828" t="s">
        <v>26293</v>
      </c>
      <c r="C16828" t="s">
        <v>105</v>
      </c>
      <c r="D16828">
        <v>2.44</v>
      </c>
      <c r="E16828">
        <v>25</v>
      </c>
      <c r="F16828" t="s">
        <v>26229</v>
      </c>
      <c r="G16828" t="s">
        <v>55</v>
      </c>
      <c r="H16828" t="s">
        <v>46</v>
      </c>
      <c r="I16828" t="s">
        <v>26230</v>
      </c>
      <c r="K16828"/>
      <c r="L16828" t="s">
        <v>26294</v>
      </c>
      <c r="M16828" t="s">
        <v>26</v>
      </c>
      <c r="N16828">
        <v>2</v>
      </c>
      <c r="O16828" t="s">
        <v>26295</v>
      </c>
      <c r="P16828" t="s">
        <v>20366</v>
      </c>
      <c r="Q16828" t="s">
        <v>26296</v>
      </c>
      <c r="S16828" t="s">
        <v>20368</v>
      </c>
    </row>
    <row r="16829" spans="1:19" hidden="1" x14ac:dyDescent="0.2">
      <c r="A16829">
        <v>3811</v>
      </c>
      <c r="B16829" t="s">
        <v>26293</v>
      </c>
      <c r="C16829" t="s">
        <v>20452</v>
      </c>
      <c r="D16829">
        <v>10.09</v>
      </c>
      <c r="E16829">
        <v>25</v>
      </c>
      <c r="F16829" t="s">
        <v>26229</v>
      </c>
      <c r="G16829" t="s">
        <v>55</v>
      </c>
      <c r="H16829" t="s">
        <v>46</v>
      </c>
      <c r="I16829" t="s">
        <v>26230</v>
      </c>
      <c r="K16829"/>
      <c r="L16829" t="s">
        <v>26294</v>
      </c>
      <c r="M16829" t="s">
        <v>26</v>
      </c>
      <c r="N16829">
        <v>2</v>
      </c>
      <c r="O16829" t="s">
        <v>26295</v>
      </c>
      <c r="P16829" t="s">
        <v>20366</v>
      </c>
      <c r="Q16829" t="s">
        <v>26296</v>
      </c>
      <c r="S16829" t="s">
        <v>20368</v>
      </c>
    </row>
    <row r="16830" spans="1:19" hidden="1" x14ac:dyDescent="0.2">
      <c r="A16830">
        <v>3812</v>
      </c>
      <c r="B16830" t="s">
        <v>9454</v>
      </c>
      <c r="C16830" t="s">
        <v>105</v>
      </c>
      <c r="D16830">
        <v>3.36</v>
      </c>
      <c r="E16830">
        <v>25</v>
      </c>
      <c r="F16830" t="s">
        <v>26297</v>
      </c>
      <c r="G16830" t="s">
        <v>55</v>
      </c>
      <c r="H16830" t="s">
        <v>46</v>
      </c>
      <c r="I16830" t="s">
        <v>24333</v>
      </c>
      <c r="K16830"/>
      <c r="L16830" t="s">
        <v>26298</v>
      </c>
      <c r="M16830" t="s">
        <v>21840</v>
      </c>
      <c r="N16830">
        <v>5</v>
      </c>
      <c r="O16830" t="s">
        <v>26299</v>
      </c>
      <c r="P16830" t="s">
        <v>20366</v>
      </c>
      <c r="Q16830" t="s">
        <v>26300</v>
      </c>
      <c r="S16830" t="s">
        <v>20368</v>
      </c>
    </row>
    <row r="16831" spans="1:19" hidden="1" x14ac:dyDescent="0.2">
      <c r="A16831">
        <v>3812</v>
      </c>
      <c r="B16831" t="s">
        <v>9454</v>
      </c>
      <c r="C16831" t="s">
        <v>20452</v>
      </c>
      <c r="D16831">
        <v>8.0500000000000007</v>
      </c>
      <c r="E16831">
        <v>25</v>
      </c>
      <c r="F16831" t="s">
        <v>26297</v>
      </c>
      <c r="G16831" t="s">
        <v>55</v>
      </c>
      <c r="H16831" t="s">
        <v>46</v>
      </c>
      <c r="I16831" t="s">
        <v>24333</v>
      </c>
      <c r="K16831"/>
      <c r="L16831" t="s">
        <v>26298</v>
      </c>
      <c r="M16831" t="s">
        <v>21840</v>
      </c>
      <c r="N16831">
        <v>5</v>
      </c>
      <c r="O16831" t="s">
        <v>26299</v>
      </c>
      <c r="P16831" t="s">
        <v>20366</v>
      </c>
      <c r="Q16831" t="s">
        <v>26300</v>
      </c>
      <c r="S16831" t="s">
        <v>20368</v>
      </c>
    </row>
    <row r="16832" spans="1:19" hidden="1" x14ac:dyDescent="0.2">
      <c r="A16832">
        <v>3813</v>
      </c>
      <c r="B16832" t="s">
        <v>26301</v>
      </c>
      <c r="C16832" t="s">
        <v>105</v>
      </c>
      <c r="D16832">
        <v>3.3</v>
      </c>
      <c r="E16832">
        <v>25</v>
      </c>
      <c r="F16832" t="s">
        <v>26297</v>
      </c>
      <c r="G16832" t="s">
        <v>55</v>
      </c>
      <c r="H16832" t="s">
        <v>46</v>
      </c>
      <c r="I16832" t="s">
        <v>24333</v>
      </c>
      <c r="K16832"/>
      <c r="L16832" t="s">
        <v>26302</v>
      </c>
      <c r="M16832" t="s">
        <v>20623</v>
      </c>
      <c r="N16832">
        <v>6</v>
      </c>
      <c r="O16832" t="s">
        <v>26303</v>
      </c>
      <c r="P16832" t="s">
        <v>20366</v>
      </c>
      <c r="Q16832" t="s">
        <v>26304</v>
      </c>
      <c r="S16832" t="s">
        <v>20368</v>
      </c>
    </row>
    <row r="16833" spans="1:19" hidden="1" x14ac:dyDescent="0.2">
      <c r="A16833">
        <v>3813</v>
      </c>
      <c r="B16833" t="s">
        <v>26301</v>
      </c>
      <c r="C16833" t="s">
        <v>20452</v>
      </c>
      <c r="D16833">
        <v>8.02</v>
      </c>
      <c r="E16833">
        <v>25</v>
      </c>
      <c r="F16833" t="s">
        <v>26297</v>
      </c>
      <c r="G16833" t="s">
        <v>55</v>
      </c>
      <c r="H16833" t="s">
        <v>46</v>
      </c>
      <c r="I16833" t="s">
        <v>24333</v>
      </c>
      <c r="K16833"/>
      <c r="L16833" t="s">
        <v>26302</v>
      </c>
      <c r="M16833" t="s">
        <v>20623</v>
      </c>
      <c r="N16833">
        <v>6</v>
      </c>
      <c r="O16833" t="s">
        <v>26303</v>
      </c>
      <c r="P16833" t="s">
        <v>20366</v>
      </c>
      <c r="Q16833" t="s">
        <v>26304</v>
      </c>
      <c r="S16833" t="s">
        <v>20368</v>
      </c>
    </row>
    <row r="16834" spans="1:19" hidden="1" x14ac:dyDescent="0.2">
      <c r="A16834">
        <v>3814</v>
      </c>
      <c r="B16834" t="s">
        <v>26305</v>
      </c>
      <c r="C16834" t="s">
        <v>105</v>
      </c>
      <c r="D16834">
        <v>3.46</v>
      </c>
      <c r="E16834">
        <v>25</v>
      </c>
      <c r="F16834" t="s">
        <v>22535</v>
      </c>
      <c r="G16834" t="s">
        <v>55</v>
      </c>
      <c r="H16834" t="s">
        <v>46</v>
      </c>
      <c r="I16834" t="s">
        <v>24333</v>
      </c>
      <c r="K16834"/>
      <c r="L16834" t="s">
        <v>26306</v>
      </c>
      <c r="M16834" t="s">
        <v>21840</v>
      </c>
      <c r="N16834">
        <v>5</v>
      </c>
      <c r="O16834" t="s">
        <v>26307</v>
      </c>
      <c r="P16834" t="s">
        <v>20366</v>
      </c>
      <c r="Q16834" t="s">
        <v>26308</v>
      </c>
      <c r="S16834" t="s">
        <v>20368</v>
      </c>
    </row>
    <row r="16835" spans="1:19" hidden="1" x14ac:dyDescent="0.2">
      <c r="A16835">
        <v>3814</v>
      </c>
      <c r="B16835" t="s">
        <v>26305</v>
      </c>
      <c r="C16835" t="s">
        <v>20452</v>
      </c>
      <c r="D16835">
        <v>8.08</v>
      </c>
      <c r="E16835">
        <v>25</v>
      </c>
      <c r="F16835" t="s">
        <v>22535</v>
      </c>
      <c r="G16835" t="s">
        <v>55</v>
      </c>
      <c r="H16835" t="s">
        <v>46</v>
      </c>
      <c r="I16835" t="s">
        <v>24333</v>
      </c>
      <c r="K16835"/>
      <c r="L16835" t="s">
        <v>26306</v>
      </c>
      <c r="M16835" t="s">
        <v>21840</v>
      </c>
      <c r="N16835">
        <v>5</v>
      </c>
      <c r="O16835" t="s">
        <v>26307</v>
      </c>
      <c r="P16835" t="s">
        <v>20366</v>
      </c>
      <c r="Q16835" t="s">
        <v>26308</v>
      </c>
      <c r="S16835" t="s">
        <v>20368</v>
      </c>
    </row>
    <row r="16836" spans="1:19" hidden="1" x14ac:dyDescent="0.2">
      <c r="A16836">
        <v>3815</v>
      </c>
      <c r="B16836" t="s">
        <v>26309</v>
      </c>
      <c r="C16836" t="s">
        <v>105</v>
      </c>
      <c r="D16836">
        <v>1.96</v>
      </c>
      <c r="E16836">
        <v>30</v>
      </c>
      <c r="F16836" t="s">
        <v>1420</v>
      </c>
      <c r="G16836" t="s">
        <v>55</v>
      </c>
      <c r="H16836" t="s">
        <v>46</v>
      </c>
      <c r="I16836" t="s">
        <v>4519</v>
      </c>
      <c r="K16836"/>
      <c r="L16836" t="s">
        <v>26310</v>
      </c>
      <c r="M16836" t="s">
        <v>21125</v>
      </c>
      <c r="N16836">
        <v>3</v>
      </c>
      <c r="O16836" t="s">
        <v>26311</v>
      </c>
      <c r="P16836" t="s">
        <v>20366</v>
      </c>
      <c r="Q16836" t="s">
        <v>26312</v>
      </c>
      <c r="S16836" t="s">
        <v>20368</v>
      </c>
    </row>
    <row r="16837" spans="1:19" hidden="1" x14ac:dyDescent="0.2">
      <c r="A16837">
        <v>3815</v>
      </c>
      <c r="B16837" t="s">
        <v>26309</v>
      </c>
      <c r="C16837" t="s">
        <v>20452</v>
      </c>
      <c r="D16837">
        <v>8.7799999999999994</v>
      </c>
      <c r="E16837">
        <v>30</v>
      </c>
      <c r="F16837" t="s">
        <v>1420</v>
      </c>
      <c r="G16837" t="s">
        <v>55</v>
      </c>
      <c r="H16837" t="s">
        <v>46</v>
      </c>
      <c r="I16837" t="s">
        <v>4519</v>
      </c>
      <c r="K16837"/>
      <c r="L16837" t="s">
        <v>26310</v>
      </c>
      <c r="M16837" t="s">
        <v>21125</v>
      </c>
      <c r="N16837">
        <v>3</v>
      </c>
      <c r="O16837" t="s">
        <v>26311</v>
      </c>
      <c r="P16837" t="s">
        <v>20366</v>
      </c>
      <c r="Q16837" t="s">
        <v>26312</v>
      </c>
      <c r="S16837" t="s">
        <v>20368</v>
      </c>
    </row>
    <row r="16838" spans="1:19" hidden="1" x14ac:dyDescent="0.2">
      <c r="A16838">
        <v>3816</v>
      </c>
      <c r="B16838" t="s">
        <v>26313</v>
      </c>
      <c r="C16838" t="s">
        <v>105</v>
      </c>
      <c r="D16838">
        <v>2.2000000000000002</v>
      </c>
      <c r="E16838">
        <v>20</v>
      </c>
      <c r="F16838" t="s">
        <v>10890</v>
      </c>
      <c r="G16838" t="s">
        <v>55</v>
      </c>
      <c r="H16838" t="s">
        <v>23</v>
      </c>
      <c r="I16838" t="s">
        <v>11974</v>
      </c>
      <c r="K16838"/>
      <c r="L16838" t="s">
        <v>26314</v>
      </c>
      <c r="M16838" t="s">
        <v>26315</v>
      </c>
      <c r="N16838">
        <v>2</v>
      </c>
      <c r="O16838" t="s">
        <v>26316</v>
      </c>
      <c r="P16838" t="s">
        <v>20366</v>
      </c>
      <c r="Q16838" t="s">
        <v>26317</v>
      </c>
      <c r="S16838" t="s">
        <v>20368</v>
      </c>
    </row>
    <row r="16839" spans="1:19" hidden="1" x14ac:dyDescent="0.2">
      <c r="A16839">
        <v>3816</v>
      </c>
      <c r="B16839" t="s">
        <v>26313</v>
      </c>
      <c r="C16839" t="s">
        <v>20452</v>
      </c>
      <c r="D16839">
        <v>8.9600000000000009</v>
      </c>
      <c r="F16839" t="s">
        <v>10890</v>
      </c>
      <c r="G16839" t="s">
        <v>55</v>
      </c>
      <c r="H16839" t="s">
        <v>23</v>
      </c>
      <c r="I16839" t="s">
        <v>11974</v>
      </c>
      <c r="K16839"/>
      <c r="L16839" t="s">
        <v>26314</v>
      </c>
      <c r="M16839" t="s">
        <v>26315</v>
      </c>
      <c r="N16839">
        <v>2</v>
      </c>
      <c r="O16839" t="s">
        <v>26316</v>
      </c>
      <c r="P16839" t="s">
        <v>20366</v>
      </c>
      <c r="Q16839" t="s">
        <v>26317</v>
      </c>
      <c r="S16839" t="s">
        <v>20368</v>
      </c>
    </row>
    <row r="16840" spans="1:19" hidden="1" x14ac:dyDescent="0.2">
      <c r="A16840">
        <v>3817</v>
      </c>
      <c r="B16840" t="s">
        <v>26318</v>
      </c>
      <c r="C16840" t="s">
        <v>105</v>
      </c>
      <c r="D16840">
        <v>3.12</v>
      </c>
      <c r="E16840">
        <v>20</v>
      </c>
      <c r="G16840" t="s">
        <v>189</v>
      </c>
      <c r="I16840" t="s">
        <v>8891</v>
      </c>
      <c r="K16840"/>
      <c r="L16840" t="s">
        <v>26319</v>
      </c>
      <c r="M16840" t="s">
        <v>21125</v>
      </c>
      <c r="N16840">
        <v>3</v>
      </c>
      <c r="O16840" t="s">
        <v>26320</v>
      </c>
      <c r="P16840" t="s">
        <v>20366</v>
      </c>
      <c r="Q16840" t="s">
        <v>26321</v>
      </c>
      <c r="S16840" t="s">
        <v>20368</v>
      </c>
    </row>
    <row r="16841" spans="1:19" hidden="1" x14ac:dyDescent="0.2">
      <c r="A16841">
        <v>3817</v>
      </c>
      <c r="B16841" t="s">
        <v>26318</v>
      </c>
      <c r="C16841" t="s">
        <v>20452</v>
      </c>
      <c r="D16841">
        <v>8.9700000000000006</v>
      </c>
      <c r="E16841">
        <v>20</v>
      </c>
      <c r="G16841" t="s">
        <v>189</v>
      </c>
      <c r="I16841" t="s">
        <v>8891</v>
      </c>
      <c r="K16841"/>
      <c r="L16841" t="s">
        <v>26319</v>
      </c>
      <c r="M16841" t="s">
        <v>21125</v>
      </c>
      <c r="N16841">
        <v>3</v>
      </c>
      <c r="O16841" t="s">
        <v>26320</v>
      </c>
      <c r="P16841" t="s">
        <v>20366</v>
      </c>
      <c r="Q16841" t="s">
        <v>26321</v>
      </c>
      <c r="S16841" t="s">
        <v>20368</v>
      </c>
    </row>
    <row r="16842" spans="1:19" hidden="1" x14ac:dyDescent="0.2">
      <c r="A16842">
        <v>3818</v>
      </c>
      <c r="B16842" t="s">
        <v>26322</v>
      </c>
      <c r="C16842" t="s">
        <v>105</v>
      </c>
      <c r="D16842">
        <v>2.68</v>
      </c>
      <c r="E16842">
        <v>21</v>
      </c>
      <c r="F16842" t="s">
        <v>22032</v>
      </c>
      <c r="G16842" t="s">
        <v>31</v>
      </c>
      <c r="H16842" t="s">
        <v>23</v>
      </c>
      <c r="I16842" t="s">
        <v>22033</v>
      </c>
      <c r="K16842"/>
      <c r="L16842" t="s">
        <v>26323</v>
      </c>
      <c r="M16842" t="s">
        <v>26</v>
      </c>
      <c r="N16842">
        <v>2</v>
      </c>
      <c r="O16842" t="s">
        <v>26324</v>
      </c>
      <c r="P16842" t="s">
        <v>20366</v>
      </c>
      <c r="Q16842" t="s">
        <v>26325</v>
      </c>
      <c r="S16842" t="s">
        <v>20368</v>
      </c>
    </row>
    <row r="16843" spans="1:19" hidden="1" x14ac:dyDescent="0.2">
      <c r="A16843">
        <v>3818</v>
      </c>
      <c r="B16843" t="s">
        <v>26322</v>
      </c>
      <c r="C16843" t="s">
        <v>105</v>
      </c>
      <c r="D16843">
        <v>2.54</v>
      </c>
      <c r="E16843" t="s">
        <v>22037</v>
      </c>
      <c r="F16843" t="s">
        <v>22038</v>
      </c>
      <c r="G16843" t="s">
        <v>189</v>
      </c>
      <c r="H16843" t="s">
        <v>23</v>
      </c>
      <c r="I16843" t="s">
        <v>22033</v>
      </c>
      <c r="K16843"/>
      <c r="L16843" t="s">
        <v>26323</v>
      </c>
      <c r="M16843" t="s">
        <v>26</v>
      </c>
      <c r="N16843">
        <v>2</v>
      </c>
      <c r="O16843" t="s">
        <v>26324</v>
      </c>
      <c r="P16843" t="s">
        <v>20366</v>
      </c>
      <c r="Q16843" t="s">
        <v>26325</v>
      </c>
      <c r="S16843" t="s">
        <v>20368</v>
      </c>
    </row>
    <row r="16844" spans="1:19" hidden="1" x14ac:dyDescent="0.2">
      <c r="A16844">
        <v>3819</v>
      </c>
      <c r="B16844" t="s">
        <v>26326</v>
      </c>
      <c r="C16844" t="s">
        <v>105</v>
      </c>
      <c r="D16844">
        <v>3.59</v>
      </c>
      <c r="I16844" t="s">
        <v>19291</v>
      </c>
      <c r="K16844"/>
      <c r="L16844" t="s">
        <v>26327</v>
      </c>
      <c r="M16844" t="s">
        <v>21125</v>
      </c>
      <c r="N16844">
        <v>3</v>
      </c>
      <c r="O16844" t="s">
        <v>26328</v>
      </c>
      <c r="P16844" t="s">
        <v>20366</v>
      </c>
      <c r="Q16844" t="s">
        <v>26329</v>
      </c>
      <c r="S16844" t="s">
        <v>20368</v>
      </c>
    </row>
    <row r="16845" spans="1:19" hidden="1" x14ac:dyDescent="0.2">
      <c r="A16845">
        <v>3821</v>
      </c>
      <c r="B16845" t="s">
        <v>9881</v>
      </c>
      <c r="C16845" t="s">
        <v>105</v>
      </c>
      <c r="D16845">
        <v>3.26</v>
      </c>
      <c r="E16845">
        <v>25</v>
      </c>
      <c r="F16845" t="s">
        <v>21957</v>
      </c>
      <c r="G16845" t="s">
        <v>55</v>
      </c>
      <c r="H16845" t="s">
        <v>46</v>
      </c>
      <c r="I16845" t="s">
        <v>21958</v>
      </c>
      <c r="K16845"/>
      <c r="L16845" t="s">
        <v>26330</v>
      </c>
      <c r="M16845" t="s">
        <v>20623</v>
      </c>
      <c r="N16845">
        <v>6</v>
      </c>
      <c r="O16845" t="s">
        <v>26331</v>
      </c>
      <c r="P16845" t="s">
        <v>20366</v>
      </c>
      <c r="Q16845" t="s">
        <v>26332</v>
      </c>
      <c r="S16845" t="s">
        <v>20368</v>
      </c>
    </row>
    <row r="16846" spans="1:19" hidden="1" x14ac:dyDescent="0.2">
      <c r="A16846">
        <v>3821</v>
      </c>
      <c r="B16846" t="s">
        <v>9881</v>
      </c>
      <c r="C16846" t="s">
        <v>20452</v>
      </c>
      <c r="D16846">
        <v>8.1999999999999993</v>
      </c>
      <c r="E16846">
        <v>25</v>
      </c>
      <c r="F16846" t="s">
        <v>21957</v>
      </c>
      <c r="G16846" t="s">
        <v>55</v>
      </c>
      <c r="H16846" t="s">
        <v>46</v>
      </c>
      <c r="I16846" t="s">
        <v>21958</v>
      </c>
      <c r="K16846"/>
      <c r="L16846" t="s">
        <v>26330</v>
      </c>
      <c r="M16846" t="s">
        <v>20623</v>
      </c>
      <c r="N16846">
        <v>6</v>
      </c>
      <c r="O16846" t="s">
        <v>26331</v>
      </c>
      <c r="P16846" t="s">
        <v>20366</v>
      </c>
      <c r="Q16846" t="s">
        <v>26332</v>
      </c>
      <c r="S16846" t="s">
        <v>20368</v>
      </c>
    </row>
    <row r="16847" spans="1:19" hidden="1" x14ac:dyDescent="0.2">
      <c r="A16847">
        <v>3822</v>
      </c>
      <c r="B16847" t="s">
        <v>26333</v>
      </c>
      <c r="C16847" t="s">
        <v>105</v>
      </c>
      <c r="D16847">
        <v>5.5</v>
      </c>
      <c r="F16847" t="s">
        <v>21009</v>
      </c>
      <c r="G16847" t="s">
        <v>55</v>
      </c>
      <c r="H16847" t="s">
        <v>23</v>
      </c>
      <c r="I16847" t="s">
        <v>21980</v>
      </c>
      <c r="K16847"/>
      <c r="L16847" t="s">
        <v>26334</v>
      </c>
      <c r="M16847" t="s">
        <v>26</v>
      </c>
      <c r="N16847">
        <v>2</v>
      </c>
      <c r="P16847" t="s">
        <v>20366</v>
      </c>
      <c r="Q16847" t="s">
        <v>26335</v>
      </c>
      <c r="S16847" t="s">
        <v>20368</v>
      </c>
    </row>
    <row r="16848" spans="1:19" hidden="1" x14ac:dyDescent="0.2">
      <c r="A16848">
        <v>3823</v>
      </c>
      <c r="B16848" t="s">
        <v>26336</v>
      </c>
      <c r="C16848" t="s">
        <v>105</v>
      </c>
      <c r="D16848">
        <v>5.9</v>
      </c>
      <c r="F16848" t="s">
        <v>21009</v>
      </c>
      <c r="G16848" t="s">
        <v>55</v>
      </c>
      <c r="H16848" t="s">
        <v>23</v>
      </c>
      <c r="I16848" t="s">
        <v>9164</v>
      </c>
      <c r="K16848"/>
      <c r="L16848" t="s">
        <v>26337</v>
      </c>
      <c r="M16848" t="s">
        <v>26</v>
      </c>
      <c r="N16848">
        <v>2</v>
      </c>
      <c r="P16848" t="s">
        <v>20366</v>
      </c>
      <c r="Q16848" t="s">
        <v>26338</v>
      </c>
      <c r="S16848" t="s">
        <v>20368</v>
      </c>
    </row>
    <row r="16849" spans="1:19" hidden="1" x14ac:dyDescent="0.2">
      <c r="A16849">
        <v>3824</v>
      </c>
      <c r="B16849" t="s">
        <v>26339</v>
      </c>
      <c r="C16849" t="s">
        <v>105</v>
      </c>
      <c r="D16849">
        <v>4.5019999999999998</v>
      </c>
      <c r="E16849">
        <v>25</v>
      </c>
      <c r="G16849" t="s">
        <v>55</v>
      </c>
      <c r="H16849" t="s">
        <v>46</v>
      </c>
      <c r="I16849" t="s">
        <v>4388</v>
      </c>
      <c r="K16849"/>
      <c r="L16849" t="s">
        <v>26340</v>
      </c>
      <c r="M16849" t="s">
        <v>20396</v>
      </c>
      <c r="N16849">
        <v>4</v>
      </c>
      <c r="P16849" t="s">
        <v>20366</v>
      </c>
      <c r="Q16849" t="s">
        <v>26341</v>
      </c>
      <c r="S16849" t="s">
        <v>20368</v>
      </c>
    </row>
    <row r="16850" spans="1:19" hidden="1" x14ac:dyDescent="0.2">
      <c r="A16850">
        <v>3825</v>
      </c>
      <c r="B16850" t="s">
        <v>26342</v>
      </c>
      <c r="C16850" t="s">
        <v>105</v>
      </c>
      <c r="D16850">
        <v>8.2100000000000009</v>
      </c>
      <c r="E16850">
        <v>25</v>
      </c>
      <c r="F16850" t="s">
        <v>20813</v>
      </c>
      <c r="G16850" t="s">
        <v>55</v>
      </c>
      <c r="H16850" t="s">
        <v>46</v>
      </c>
      <c r="I16850" t="s">
        <v>20814</v>
      </c>
      <c r="K16850"/>
      <c r="L16850" t="s">
        <v>26343</v>
      </c>
      <c r="M16850" t="s">
        <v>26</v>
      </c>
      <c r="N16850">
        <v>2</v>
      </c>
      <c r="P16850" t="s">
        <v>20366</v>
      </c>
      <c r="Q16850" t="s">
        <v>26344</v>
      </c>
      <c r="S16850" t="s">
        <v>20368</v>
      </c>
    </row>
    <row r="16851" spans="1:19" hidden="1" x14ac:dyDescent="0.2">
      <c r="A16851">
        <v>3825</v>
      </c>
      <c r="B16851" t="s">
        <v>26342</v>
      </c>
      <c r="C16851" t="s">
        <v>20452</v>
      </c>
      <c r="D16851">
        <v>11.06</v>
      </c>
      <c r="E16851">
        <v>25</v>
      </c>
      <c r="F16851" t="s">
        <v>20813</v>
      </c>
      <c r="G16851" t="s">
        <v>55</v>
      </c>
      <c r="H16851" t="s">
        <v>46</v>
      </c>
      <c r="I16851" t="s">
        <v>20814</v>
      </c>
      <c r="K16851"/>
      <c r="L16851" t="s">
        <v>26343</v>
      </c>
      <c r="M16851" t="s">
        <v>26</v>
      </c>
      <c r="N16851">
        <v>2</v>
      </c>
      <c r="P16851" t="s">
        <v>20366</v>
      </c>
      <c r="Q16851" t="s">
        <v>26344</v>
      </c>
      <c r="S16851" t="s">
        <v>20368</v>
      </c>
    </row>
    <row r="16852" spans="1:19" hidden="1" x14ac:dyDescent="0.2">
      <c r="A16852">
        <v>3826</v>
      </c>
      <c r="B16852" t="s">
        <v>26345</v>
      </c>
      <c r="C16852" t="s">
        <v>105</v>
      </c>
      <c r="D16852">
        <v>5.62</v>
      </c>
      <c r="F16852" t="s">
        <v>3222</v>
      </c>
      <c r="G16852" t="s">
        <v>189</v>
      </c>
      <c r="I16852" t="s">
        <v>22857</v>
      </c>
      <c r="K16852"/>
      <c r="L16852" t="s">
        <v>26346</v>
      </c>
      <c r="M16852" t="s">
        <v>26</v>
      </c>
      <c r="N16852">
        <v>2</v>
      </c>
      <c r="O16852" t="s">
        <v>26347</v>
      </c>
      <c r="P16852" t="s">
        <v>20366</v>
      </c>
      <c r="Q16852" t="s">
        <v>26348</v>
      </c>
      <c r="S16852" t="s">
        <v>20368</v>
      </c>
    </row>
    <row r="16853" spans="1:19" hidden="1" x14ac:dyDescent="0.2">
      <c r="A16853">
        <v>3827</v>
      </c>
      <c r="B16853" t="s">
        <v>26349</v>
      </c>
      <c r="C16853" t="s">
        <v>105</v>
      </c>
      <c r="D16853">
        <v>3.72</v>
      </c>
      <c r="E16853">
        <v>25</v>
      </c>
      <c r="G16853" t="s">
        <v>12576</v>
      </c>
      <c r="H16853" t="s">
        <v>23</v>
      </c>
      <c r="I16853" t="s">
        <v>20770</v>
      </c>
      <c r="K16853"/>
      <c r="L16853" t="s">
        <v>26350</v>
      </c>
      <c r="M16853" t="s">
        <v>26</v>
      </c>
      <c r="N16853">
        <v>2</v>
      </c>
      <c r="O16853" t="s">
        <v>26351</v>
      </c>
      <c r="P16853" t="s">
        <v>20366</v>
      </c>
      <c r="Q16853" t="s">
        <v>26352</v>
      </c>
      <c r="S16853" t="s">
        <v>20368</v>
      </c>
    </row>
    <row r="16854" spans="1:19" hidden="1" x14ac:dyDescent="0.2">
      <c r="A16854">
        <v>3828</v>
      </c>
      <c r="B16854" t="s">
        <v>26353</v>
      </c>
      <c r="C16854" t="s">
        <v>105</v>
      </c>
      <c r="D16854">
        <v>3.34</v>
      </c>
      <c r="E16854">
        <v>21</v>
      </c>
      <c r="F16854" t="s">
        <v>22032</v>
      </c>
      <c r="G16854" t="s">
        <v>31</v>
      </c>
      <c r="H16854" t="s">
        <v>23</v>
      </c>
      <c r="I16854" t="s">
        <v>26354</v>
      </c>
      <c r="K16854"/>
      <c r="L16854" t="s">
        <v>26355</v>
      </c>
      <c r="M16854" t="s">
        <v>26</v>
      </c>
      <c r="N16854">
        <v>2</v>
      </c>
      <c r="O16854" t="s">
        <v>26356</v>
      </c>
      <c r="P16854" t="s">
        <v>20366</v>
      </c>
      <c r="Q16854" t="s">
        <v>26357</v>
      </c>
      <c r="S16854" t="s">
        <v>20368</v>
      </c>
    </row>
    <row r="16855" spans="1:19" hidden="1" x14ac:dyDescent="0.2">
      <c r="A16855">
        <v>3828</v>
      </c>
      <c r="B16855" t="s">
        <v>26353</v>
      </c>
      <c r="C16855" t="s">
        <v>105</v>
      </c>
      <c r="D16855">
        <v>3.58</v>
      </c>
      <c r="E16855" t="s">
        <v>22037</v>
      </c>
      <c r="F16855" t="s">
        <v>22038</v>
      </c>
      <c r="G16855" t="s">
        <v>189</v>
      </c>
      <c r="H16855" t="s">
        <v>23</v>
      </c>
      <c r="I16855" t="s">
        <v>26354</v>
      </c>
      <c r="K16855"/>
      <c r="L16855" t="s">
        <v>26355</v>
      </c>
      <c r="M16855" t="s">
        <v>26</v>
      </c>
      <c r="N16855">
        <v>2</v>
      </c>
      <c r="O16855" t="s">
        <v>26356</v>
      </c>
      <c r="P16855" t="s">
        <v>20366</v>
      </c>
      <c r="Q16855" t="s">
        <v>26357</v>
      </c>
      <c r="S16855" t="s">
        <v>20368</v>
      </c>
    </row>
    <row r="16856" spans="1:19" hidden="1" x14ac:dyDescent="0.2">
      <c r="A16856">
        <v>3829</v>
      </c>
      <c r="B16856" t="s">
        <v>26358</v>
      </c>
      <c r="C16856" t="s">
        <v>105</v>
      </c>
      <c r="D16856">
        <v>9.24</v>
      </c>
      <c r="E16856">
        <v>25</v>
      </c>
      <c r="F16856" t="s">
        <v>218</v>
      </c>
      <c r="G16856" t="s">
        <v>22394</v>
      </c>
      <c r="H16856" t="s">
        <v>23</v>
      </c>
      <c r="I16856" t="s">
        <v>19984</v>
      </c>
      <c r="J16856" t="s">
        <v>20874</v>
      </c>
      <c r="K16856"/>
      <c r="L16856" t="s">
        <v>26359</v>
      </c>
      <c r="M16856" t="s">
        <v>26</v>
      </c>
      <c r="N16856">
        <v>2</v>
      </c>
      <c r="P16856" t="s">
        <v>20366</v>
      </c>
      <c r="Q16856" t="s">
        <v>26360</v>
      </c>
      <c r="S16856" t="s">
        <v>20368</v>
      </c>
    </row>
    <row r="16857" spans="1:19" hidden="1" x14ac:dyDescent="0.2">
      <c r="A16857">
        <v>3831</v>
      </c>
      <c r="B16857" t="s">
        <v>26361</v>
      </c>
      <c r="C16857" t="s">
        <v>105</v>
      </c>
      <c r="D16857">
        <v>1.69</v>
      </c>
      <c r="E16857">
        <v>25</v>
      </c>
      <c r="F16857" t="s">
        <v>62</v>
      </c>
      <c r="G16857" t="s">
        <v>55</v>
      </c>
      <c r="H16857" t="s">
        <v>46</v>
      </c>
      <c r="I16857" t="s">
        <v>25235</v>
      </c>
      <c r="K16857"/>
      <c r="L16857" t="s">
        <v>26362</v>
      </c>
      <c r="M16857" t="s">
        <v>20719</v>
      </c>
      <c r="N16857">
        <v>3</v>
      </c>
      <c r="P16857" t="s">
        <v>20366</v>
      </c>
      <c r="Q16857" t="s">
        <v>26363</v>
      </c>
      <c r="S16857" t="s">
        <v>20368</v>
      </c>
    </row>
    <row r="16858" spans="1:19" hidden="1" x14ac:dyDescent="0.2">
      <c r="A16858">
        <v>3832</v>
      </c>
      <c r="B16858" t="s">
        <v>26364</v>
      </c>
      <c r="C16858" t="s">
        <v>105</v>
      </c>
      <c r="D16858">
        <v>1.66</v>
      </c>
      <c r="E16858">
        <v>25</v>
      </c>
      <c r="F16858" t="s">
        <v>62</v>
      </c>
      <c r="G16858" t="s">
        <v>55</v>
      </c>
      <c r="H16858" t="s">
        <v>46</v>
      </c>
      <c r="I16858" t="s">
        <v>25235</v>
      </c>
      <c r="K16858"/>
      <c r="L16858" t="s">
        <v>26365</v>
      </c>
      <c r="M16858" t="s">
        <v>26</v>
      </c>
      <c r="N16858">
        <v>2</v>
      </c>
      <c r="P16858" t="s">
        <v>20366</v>
      </c>
      <c r="Q16858" t="s">
        <v>26366</v>
      </c>
      <c r="S16858" t="s">
        <v>20368</v>
      </c>
    </row>
    <row r="16859" spans="1:19" hidden="1" x14ac:dyDescent="0.2">
      <c r="A16859">
        <v>3833</v>
      </c>
      <c r="B16859" t="s">
        <v>26367</v>
      </c>
      <c r="C16859" t="s">
        <v>105</v>
      </c>
      <c r="D16859">
        <v>1.67</v>
      </c>
      <c r="E16859">
        <v>25</v>
      </c>
      <c r="F16859" t="s">
        <v>62</v>
      </c>
      <c r="G16859" t="s">
        <v>55</v>
      </c>
      <c r="H16859" t="s">
        <v>46</v>
      </c>
      <c r="I16859" t="s">
        <v>25235</v>
      </c>
      <c r="K16859"/>
      <c r="L16859" t="s">
        <v>26368</v>
      </c>
      <c r="M16859" t="s">
        <v>26</v>
      </c>
      <c r="N16859">
        <v>2</v>
      </c>
      <c r="P16859" t="s">
        <v>20366</v>
      </c>
      <c r="Q16859" t="s">
        <v>26369</v>
      </c>
      <c r="S16859" t="s">
        <v>20368</v>
      </c>
    </row>
    <row r="16860" spans="1:19" hidden="1" x14ac:dyDescent="0.2">
      <c r="A16860">
        <v>3833</v>
      </c>
      <c r="B16860" t="s">
        <v>26367</v>
      </c>
      <c r="C16860" t="s">
        <v>20452</v>
      </c>
      <c r="D16860">
        <v>3.36</v>
      </c>
      <c r="E16860">
        <v>25</v>
      </c>
      <c r="F16860" t="s">
        <v>62</v>
      </c>
      <c r="G16860" t="s">
        <v>55</v>
      </c>
      <c r="H16860" t="s">
        <v>46</v>
      </c>
      <c r="I16860" t="s">
        <v>25235</v>
      </c>
      <c r="K16860"/>
      <c r="L16860" t="s">
        <v>26368</v>
      </c>
      <c r="M16860" t="s">
        <v>26</v>
      </c>
      <c r="N16860">
        <v>2</v>
      </c>
      <c r="P16860" t="s">
        <v>20366</v>
      </c>
      <c r="Q16860" t="s">
        <v>26369</v>
      </c>
      <c r="S16860" t="s">
        <v>20368</v>
      </c>
    </row>
    <row r="16861" spans="1:19" hidden="1" x14ac:dyDescent="0.2">
      <c r="A16861">
        <v>3834</v>
      </c>
      <c r="B16861" t="s">
        <v>26370</v>
      </c>
      <c r="C16861" t="s">
        <v>105</v>
      </c>
      <c r="D16861">
        <v>-0.86</v>
      </c>
      <c r="E16861">
        <v>20</v>
      </c>
      <c r="F16861" t="s">
        <v>25348</v>
      </c>
      <c r="G16861" t="s">
        <v>75</v>
      </c>
      <c r="H16861" t="s">
        <v>23</v>
      </c>
      <c r="I16861" t="s">
        <v>23468</v>
      </c>
      <c r="K16861"/>
      <c r="L16861" t="s">
        <v>26371</v>
      </c>
      <c r="M16861" t="s">
        <v>26</v>
      </c>
      <c r="N16861">
        <v>2</v>
      </c>
      <c r="P16861" t="s">
        <v>20366</v>
      </c>
      <c r="Q16861" t="s">
        <v>26372</v>
      </c>
      <c r="S16861" t="s">
        <v>20368</v>
      </c>
    </row>
    <row r="16862" spans="1:19" hidden="1" x14ac:dyDescent="0.2">
      <c r="A16862">
        <v>3835</v>
      </c>
      <c r="B16862" t="s">
        <v>26373</v>
      </c>
      <c r="C16862" t="s">
        <v>105</v>
      </c>
      <c r="D16862">
        <v>4.38</v>
      </c>
      <c r="E16862">
        <v>25</v>
      </c>
      <c r="F16862" t="s">
        <v>6461</v>
      </c>
      <c r="G16862" t="s">
        <v>55</v>
      </c>
      <c r="H16862" t="s">
        <v>46</v>
      </c>
      <c r="I16862" t="s">
        <v>2737</v>
      </c>
      <c r="K16862"/>
      <c r="L16862" t="s">
        <v>26374</v>
      </c>
      <c r="M16862" t="s">
        <v>21125</v>
      </c>
      <c r="N16862">
        <v>3</v>
      </c>
      <c r="O16862" t="s">
        <v>26375</v>
      </c>
      <c r="P16862" t="s">
        <v>20366</v>
      </c>
      <c r="Q16862" t="s">
        <v>26376</v>
      </c>
      <c r="S16862" t="s">
        <v>20368</v>
      </c>
    </row>
    <row r="16863" spans="1:19" hidden="1" x14ac:dyDescent="0.2">
      <c r="A16863">
        <v>3835</v>
      </c>
      <c r="B16863" t="s">
        <v>26373</v>
      </c>
      <c r="C16863" t="s">
        <v>105</v>
      </c>
      <c r="D16863">
        <v>4.2300000000000004</v>
      </c>
      <c r="F16863" t="s">
        <v>21009</v>
      </c>
      <c r="G16863" t="s">
        <v>31</v>
      </c>
      <c r="H16863" t="s">
        <v>23</v>
      </c>
      <c r="I16863" t="s">
        <v>3426</v>
      </c>
      <c r="K16863"/>
      <c r="L16863" t="s">
        <v>26374</v>
      </c>
      <c r="M16863" t="s">
        <v>21125</v>
      </c>
      <c r="N16863">
        <v>3</v>
      </c>
      <c r="O16863" t="s">
        <v>26375</v>
      </c>
      <c r="P16863" t="s">
        <v>20366</v>
      </c>
      <c r="Q16863" t="s">
        <v>26376</v>
      </c>
      <c r="S16863" t="s">
        <v>20368</v>
      </c>
    </row>
    <row r="16864" spans="1:19" hidden="1" x14ac:dyDescent="0.2">
      <c r="A16864">
        <v>3836</v>
      </c>
      <c r="B16864" t="s">
        <v>26377</v>
      </c>
      <c r="C16864" t="s">
        <v>105</v>
      </c>
      <c r="D16864">
        <v>4.05</v>
      </c>
      <c r="F16864" t="s">
        <v>21009</v>
      </c>
      <c r="G16864" t="s">
        <v>31</v>
      </c>
      <c r="H16864" t="s">
        <v>23</v>
      </c>
      <c r="I16864" t="s">
        <v>3426</v>
      </c>
      <c r="K16864"/>
      <c r="L16864" t="s">
        <v>26378</v>
      </c>
      <c r="M16864" t="s">
        <v>21125</v>
      </c>
      <c r="N16864">
        <v>3</v>
      </c>
      <c r="O16864" t="s">
        <v>26379</v>
      </c>
      <c r="P16864" t="s">
        <v>20366</v>
      </c>
      <c r="Q16864" t="s">
        <v>26380</v>
      </c>
      <c r="S16864" t="s">
        <v>20368</v>
      </c>
    </row>
    <row r="16865" spans="1:19" hidden="1" x14ac:dyDescent="0.2">
      <c r="A16865">
        <v>3837</v>
      </c>
      <c r="B16865" t="s">
        <v>26381</v>
      </c>
      <c r="C16865" t="s">
        <v>105</v>
      </c>
      <c r="D16865">
        <v>4.1500000000000004</v>
      </c>
      <c r="F16865" t="s">
        <v>21009</v>
      </c>
      <c r="G16865" t="s">
        <v>31</v>
      </c>
      <c r="H16865" t="s">
        <v>23</v>
      </c>
      <c r="I16865" t="s">
        <v>3426</v>
      </c>
      <c r="K16865"/>
      <c r="L16865" t="s">
        <v>26382</v>
      </c>
      <c r="M16865" t="s">
        <v>21125</v>
      </c>
      <c r="N16865">
        <v>3</v>
      </c>
      <c r="O16865" t="s">
        <v>26383</v>
      </c>
      <c r="P16865" t="s">
        <v>20366</v>
      </c>
      <c r="Q16865" t="s">
        <v>26384</v>
      </c>
      <c r="S16865" t="s">
        <v>20368</v>
      </c>
    </row>
    <row r="16866" spans="1:19" hidden="1" x14ac:dyDescent="0.2">
      <c r="A16866">
        <v>3838</v>
      </c>
      <c r="B16866" t="s">
        <v>26385</v>
      </c>
      <c r="C16866" t="s">
        <v>105</v>
      </c>
      <c r="D16866">
        <v>0.36</v>
      </c>
      <c r="E16866">
        <v>20</v>
      </c>
      <c r="F16866" t="s">
        <v>25348</v>
      </c>
      <c r="G16866" t="s">
        <v>75</v>
      </c>
      <c r="H16866" t="s">
        <v>23</v>
      </c>
      <c r="I16866" t="s">
        <v>23468</v>
      </c>
      <c r="K16866"/>
      <c r="L16866" t="s">
        <v>26386</v>
      </c>
      <c r="M16866" t="s">
        <v>26</v>
      </c>
      <c r="N16866">
        <v>2</v>
      </c>
      <c r="P16866" t="s">
        <v>20366</v>
      </c>
      <c r="Q16866" t="s">
        <v>26387</v>
      </c>
      <c r="S16866" t="s">
        <v>20368</v>
      </c>
    </row>
    <row r="16867" spans="1:19" hidden="1" x14ac:dyDescent="0.2">
      <c r="A16867">
        <v>3839</v>
      </c>
      <c r="B16867" t="s">
        <v>26388</v>
      </c>
      <c r="C16867" t="s">
        <v>105</v>
      </c>
      <c r="D16867">
        <v>-2.3199999999999998</v>
      </c>
      <c r="E16867">
        <v>20</v>
      </c>
      <c r="F16867" t="s">
        <v>25348</v>
      </c>
      <c r="G16867" t="s">
        <v>75</v>
      </c>
      <c r="H16867" t="s">
        <v>23</v>
      </c>
      <c r="I16867" t="s">
        <v>23468</v>
      </c>
      <c r="K16867"/>
      <c r="L16867" t="s">
        <v>26389</v>
      </c>
      <c r="M16867" t="s">
        <v>26</v>
      </c>
      <c r="N16867">
        <v>2</v>
      </c>
      <c r="P16867" t="s">
        <v>20366</v>
      </c>
      <c r="Q16867" t="s">
        <v>26390</v>
      </c>
      <c r="S16867" t="s">
        <v>20368</v>
      </c>
    </row>
    <row r="16868" spans="1:19" hidden="1" x14ac:dyDescent="0.2">
      <c r="A16868">
        <v>3840</v>
      </c>
      <c r="B16868" t="s">
        <v>26391</v>
      </c>
      <c r="C16868" t="s">
        <v>105</v>
      </c>
      <c r="D16868">
        <v>-2.82</v>
      </c>
      <c r="E16868">
        <v>20</v>
      </c>
      <c r="F16868" s="1" t="s">
        <v>26392</v>
      </c>
      <c r="G16868" t="s">
        <v>75</v>
      </c>
      <c r="H16868" t="s">
        <v>23</v>
      </c>
      <c r="I16868" t="s">
        <v>23468</v>
      </c>
      <c r="K16868"/>
      <c r="L16868" t="s">
        <v>26393</v>
      </c>
      <c r="M16868" t="s">
        <v>26</v>
      </c>
      <c r="N16868">
        <v>2</v>
      </c>
      <c r="P16868" t="s">
        <v>20366</v>
      </c>
      <c r="Q16868" t="s">
        <v>26394</v>
      </c>
      <c r="S16868" t="s">
        <v>20368</v>
      </c>
    </row>
    <row r="16869" spans="1:19" hidden="1" x14ac:dyDescent="0.2">
      <c r="A16869">
        <v>3841</v>
      </c>
      <c r="B16869" t="s">
        <v>26395</v>
      </c>
      <c r="C16869" t="s">
        <v>105</v>
      </c>
      <c r="D16869">
        <v>-0.39</v>
      </c>
      <c r="E16869">
        <v>20</v>
      </c>
      <c r="F16869" t="s">
        <v>25348</v>
      </c>
      <c r="G16869" t="s">
        <v>75</v>
      </c>
      <c r="H16869" t="s">
        <v>23</v>
      </c>
      <c r="I16869" t="s">
        <v>23468</v>
      </c>
      <c r="K16869"/>
      <c r="L16869" t="s">
        <v>26396</v>
      </c>
      <c r="M16869" t="s">
        <v>26</v>
      </c>
      <c r="N16869">
        <v>2</v>
      </c>
      <c r="P16869" t="s">
        <v>20366</v>
      </c>
      <c r="Q16869" t="s">
        <v>26397</v>
      </c>
      <c r="S16869" t="s">
        <v>20368</v>
      </c>
    </row>
    <row r="16870" spans="1:19" hidden="1" x14ac:dyDescent="0.2">
      <c r="A16870">
        <v>3842</v>
      </c>
      <c r="B16870" t="s">
        <v>26398</v>
      </c>
      <c r="C16870" t="s">
        <v>105</v>
      </c>
      <c r="D16870">
        <v>-1.42</v>
      </c>
      <c r="E16870">
        <v>20</v>
      </c>
      <c r="F16870" t="s">
        <v>25348</v>
      </c>
      <c r="G16870" t="s">
        <v>75</v>
      </c>
      <c r="H16870" t="s">
        <v>23</v>
      </c>
      <c r="I16870" t="s">
        <v>23468</v>
      </c>
      <c r="K16870"/>
      <c r="L16870" t="s">
        <v>26399</v>
      </c>
      <c r="M16870" t="s">
        <v>26</v>
      </c>
      <c r="N16870">
        <v>2</v>
      </c>
      <c r="P16870" t="s">
        <v>20366</v>
      </c>
      <c r="Q16870" t="s">
        <v>26400</v>
      </c>
      <c r="S16870" t="s">
        <v>20368</v>
      </c>
    </row>
    <row r="16871" spans="1:19" hidden="1" x14ac:dyDescent="0.2">
      <c r="A16871">
        <v>3843</v>
      </c>
      <c r="B16871" t="s">
        <v>26401</v>
      </c>
      <c r="C16871" t="s">
        <v>105</v>
      </c>
      <c r="D16871">
        <v>6.1</v>
      </c>
      <c r="E16871">
        <v>30</v>
      </c>
      <c r="F16871" t="s">
        <v>6351</v>
      </c>
      <c r="G16871" t="s">
        <v>31</v>
      </c>
      <c r="H16871" t="s">
        <v>23</v>
      </c>
      <c r="I16871" t="s">
        <v>15388</v>
      </c>
      <c r="K16871"/>
      <c r="L16871" t="s">
        <v>26402</v>
      </c>
      <c r="M16871" t="s">
        <v>26</v>
      </c>
      <c r="N16871">
        <v>2</v>
      </c>
      <c r="P16871" t="s">
        <v>20366</v>
      </c>
      <c r="Q16871" t="s">
        <v>26403</v>
      </c>
      <c r="S16871" t="s">
        <v>20368</v>
      </c>
    </row>
    <row r="16872" spans="1:19" hidden="1" x14ac:dyDescent="0.2">
      <c r="A16872">
        <v>3844</v>
      </c>
      <c r="B16872" t="s">
        <v>26404</v>
      </c>
      <c r="C16872" t="s">
        <v>105</v>
      </c>
      <c r="D16872">
        <v>6.4</v>
      </c>
      <c r="E16872">
        <v>30</v>
      </c>
      <c r="F16872" t="s">
        <v>6351</v>
      </c>
      <c r="G16872" t="s">
        <v>31</v>
      </c>
      <c r="H16872" t="s">
        <v>23</v>
      </c>
      <c r="I16872" t="s">
        <v>15388</v>
      </c>
      <c r="K16872"/>
      <c r="L16872" t="s">
        <v>26405</v>
      </c>
      <c r="M16872" t="s">
        <v>26</v>
      </c>
      <c r="N16872">
        <v>2</v>
      </c>
      <c r="P16872" t="s">
        <v>20366</v>
      </c>
      <c r="Q16872" t="s">
        <v>26406</v>
      </c>
      <c r="S16872" t="s">
        <v>20368</v>
      </c>
    </row>
    <row r="16873" spans="1:19" hidden="1" x14ac:dyDescent="0.2">
      <c r="A16873">
        <v>3845</v>
      </c>
      <c r="B16873" t="s">
        <v>26407</v>
      </c>
      <c r="C16873" t="s">
        <v>105</v>
      </c>
      <c r="D16873">
        <v>4.51</v>
      </c>
      <c r="E16873">
        <v>25</v>
      </c>
      <c r="F16873" t="s">
        <v>22466</v>
      </c>
      <c r="G16873" t="s">
        <v>31</v>
      </c>
      <c r="H16873" t="s">
        <v>46</v>
      </c>
      <c r="I16873" t="s">
        <v>24516</v>
      </c>
      <c r="K16873"/>
      <c r="L16873" t="s">
        <v>26408</v>
      </c>
      <c r="M16873" t="s">
        <v>26</v>
      </c>
      <c r="N16873">
        <v>2</v>
      </c>
      <c r="P16873" t="s">
        <v>20366</v>
      </c>
      <c r="Q16873" t="s">
        <v>26409</v>
      </c>
      <c r="S16873" t="s">
        <v>20368</v>
      </c>
    </row>
    <row r="16874" spans="1:19" hidden="1" x14ac:dyDescent="0.2">
      <c r="A16874">
        <v>3846</v>
      </c>
      <c r="B16874" t="s">
        <v>26410</v>
      </c>
      <c r="C16874" t="s">
        <v>105</v>
      </c>
      <c r="D16874">
        <v>2.14</v>
      </c>
      <c r="F16874" t="s">
        <v>21009</v>
      </c>
      <c r="G16874" t="s">
        <v>55</v>
      </c>
      <c r="H16874" t="s">
        <v>23</v>
      </c>
      <c r="I16874" t="s">
        <v>25577</v>
      </c>
      <c r="K16874"/>
      <c r="L16874" t="s">
        <v>26411</v>
      </c>
      <c r="M16874" t="s">
        <v>20396</v>
      </c>
      <c r="N16874">
        <v>4</v>
      </c>
      <c r="P16874" t="s">
        <v>20366</v>
      </c>
      <c r="Q16874" t="s">
        <v>26412</v>
      </c>
      <c r="S16874" t="s">
        <v>20368</v>
      </c>
    </row>
    <row r="16875" spans="1:19" hidden="1" x14ac:dyDescent="0.2">
      <c r="A16875">
        <v>3847</v>
      </c>
      <c r="B16875" t="s">
        <v>26413</v>
      </c>
      <c r="C16875" t="s">
        <v>105</v>
      </c>
      <c r="D16875">
        <v>3.48</v>
      </c>
      <c r="E16875">
        <v>25</v>
      </c>
      <c r="F16875" t="s">
        <v>22466</v>
      </c>
      <c r="G16875" t="s">
        <v>31</v>
      </c>
      <c r="H16875" t="s">
        <v>46</v>
      </c>
      <c r="I16875" t="s">
        <v>24516</v>
      </c>
      <c r="K16875"/>
      <c r="L16875" t="s">
        <v>26414</v>
      </c>
      <c r="M16875" t="s">
        <v>20719</v>
      </c>
      <c r="N16875">
        <v>3</v>
      </c>
      <c r="P16875" t="s">
        <v>20366</v>
      </c>
      <c r="Q16875" t="s">
        <v>26415</v>
      </c>
      <c r="S16875" t="s">
        <v>20368</v>
      </c>
    </row>
    <row r="16876" spans="1:19" hidden="1" x14ac:dyDescent="0.2">
      <c r="A16876">
        <v>3848</v>
      </c>
      <c r="B16876" t="s">
        <v>26416</v>
      </c>
      <c r="C16876" t="s">
        <v>105</v>
      </c>
      <c r="D16876">
        <v>4.46</v>
      </c>
      <c r="E16876">
        <v>25</v>
      </c>
      <c r="F16876" t="s">
        <v>22466</v>
      </c>
      <c r="G16876" t="s">
        <v>31</v>
      </c>
      <c r="H16876" t="s">
        <v>46</v>
      </c>
      <c r="I16876" t="s">
        <v>24516</v>
      </c>
      <c r="K16876"/>
      <c r="L16876" t="s">
        <v>26417</v>
      </c>
      <c r="M16876" t="s">
        <v>26</v>
      </c>
      <c r="N16876">
        <v>2</v>
      </c>
      <c r="P16876" t="s">
        <v>20366</v>
      </c>
      <c r="Q16876" t="s">
        <v>26418</v>
      </c>
      <c r="S16876" t="s">
        <v>20368</v>
      </c>
    </row>
    <row r="16877" spans="1:19" hidden="1" x14ac:dyDescent="0.2">
      <c r="A16877">
        <v>3849</v>
      </c>
      <c r="B16877" t="s">
        <v>26419</v>
      </c>
      <c r="C16877" t="s">
        <v>105</v>
      </c>
      <c r="D16877">
        <v>0.69</v>
      </c>
      <c r="E16877">
        <v>20</v>
      </c>
      <c r="F16877" t="s">
        <v>25348</v>
      </c>
      <c r="G16877" t="s">
        <v>75</v>
      </c>
      <c r="H16877" t="s">
        <v>23</v>
      </c>
      <c r="I16877" t="s">
        <v>23468</v>
      </c>
      <c r="K16877"/>
      <c r="L16877" t="s">
        <v>26420</v>
      </c>
      <c r="M16877" t="s">
        <v>26</v>
      </c>
      <c r="N16877">
        <v>2</v>
      </c>
      <c r="P16877" t="s">
        <v>20366</v>
      </c>
      <c r="Q16877" t="s">
        <v>26421</v>
      </c>
      <c r="S16877" t="s">
        <v>20368</v>
      </c>
    </row>
    <row r="16878" spans="1:19" hidden="1" x14ac:dyDescent="0.2">
      <c r="A16878">
        <v>3850</v>
      </c>
      <c r="B16878" t="s">
        <v>26422</v>
      </c>
      <c r="C16878" t="s">
        <v>105</v>
      </c>
      <c r="D16878">
        <v>0.78</v>
      </c>
      <c r="E16878">
        <v>20</v>
      </c>
      <c r="F16878" t="s">
        <v>25348</v>
      </c>
      <c r="G16878" t="s">
        <v>75</v>
      </c>
      <c r="H16878" t="s">
        <v>23</v>
      </c>
      <c r="I16878" t="s">
        <v>23468</v>
      </c>
      <c r="K16878"/>
      <c r="L16878" t="s">
        <v>26423</v>
      </c>
      <c r="M16878" t="s">
        <v>26</v>
      </c>
      <c r="N16878">
        <v>2</v>
      </c>
      <c r="P16878" t="s">
        <v>20366</v>
      </c>
      <c r="Q16878" t="s">
        <v>26424</v>
      </c>
      <c r="S16878" t="s">
        <v>20368</v>
      </c>
    </row>
    <row r="16879" spans="1:19" hidden="1" x14ac:dyDescent="0.2">
      <c r="A16879">
        <v>3851</v>
      </c>
      <c r="B16879" t="s">
        <v>26425</v>
      </c>
      <c r="C16879" t="s">
        <v>105</v>
      </c>
      <c r="D16879">
        <v>0.55000000000000004</v>
      </c>
      <c r="E16879">
        <v>20</v>
      </c>
      <c r="F16879" t="s">
        <v>25348</v>
      </c>
      <c r="G16879" t="s">
        <v>75</v>
      </c>
      <c r="H16879" t="s">
        <v>23</v>
      </c>
      <c r="I16879" t="s">
        <v>23468</v>
      </c>
      <c r="K16879"/>
      <c r="L16879" t="s">
        <v>26426</v>
      </c>
      <c r="M16879" t="s">
        <v>26</v>
      </c>
      <c r="N16879">
        <v>2</v>
      </c>
      <c r="P16879" t="s">
        <v>20366</v>
      </c>
      <c r="Q16879" t="s">
        <v>26427</v>
      </c>
      <c r="S16879" t="s">
        <v>20368</v>
      </c>
    </row>
    <row r="16880" spans="1:19" hidden="1" x14ac:dyDescent="0.2">
      <c r="A16880">
        <v>3852</v>
      </c>
      <c r="B16880" t="s">
        <v>26428</v>
      </c>
      <c r="C16880" t="s">
        <v>105</v>
      </c>
      <c r="D16880">
        <v>0.62</v>
      </c>
      <c r="E16880">
        <v>20</v>
      </c>
      <c r="F16880" t="s">
        <v>25348</v>
      </c>
      <c r="G16880" t="s">
        <v>75</v>
      </c>
      <c r="H16880" t="s">
        <v>23</v>
      </c>
      <c r="I16880" t="s">
        <v>23468</v>
      </c>
      <c r="K16880"/>
      <c r="L16880" t="s">
        <v>26429</v>
      </c>
      <c r="M16880" t="s">
        <v>26</v>
      </c>
      <c r="N16880">
        <v>2</v>
      </c>
      <c r="P16880" t="s">
        <v>20366</v>
      </c>
      <c r="Q16880" t="s">
        <v>26430</v>
      </c>
      <c r="S16880" t="s">
        <v>20368</v>
      </c>
    </row>
    <row r="16881" spans="1:19" hidden="1" x14ac:dyDescent="0.2">
      <c r="A16881">
        <v>3853</v>
      </c>
      <c r="B16881" t="s">
        <v>26431</v>
      </c>
      <c r="C16881" t="s">
        <v>105</v>
      </c>
      <c r="D16881">
        <v>0.51</v>
      </c>
      <c r="E16881">
        <v>20</v>
      </c>
      <c r="F16881" t="s">
        <v>25348</v>
      </c>
      <c r="G16881" t="s">
        <v>75</v>
      </c>
      <c r="H16881" t="s">
        <v>23</v>
      </c>
      <c r="I16881" t="s">
        <v>23468</v>
      </c>
      <c r="K16881"/>
      <c r="L16881" t="s">
        <v>26432</v>
      </c>
      <c r="M16881" t="s">
        <v>26</v>
      </c>
      <c r="N16881">
        <v>2</v>
      </c>
      <c r="P16881" t="s">
        <v>20366</v>
      </c>
      <c r="Q16881" t="s">
        <v>26433</v>
      </c>
      <c r="S16881" t="s">
        <v>20368</v>
      </c>
    </row>
    <row r="16882" spans="1:19" hidden="1" x14ac:dyDescent="0.2">
      <c r="A16882">
        <v>3854</v>
      </c>
      <c r="B16882" t="s">
        <v>26434</v>
      </c>
      <c r="C16882" t="s">
        <v>105</v>
      </c>
      <c r="D16882">
        <v>6.33</v>
      </c>
      <c r="E16882">
        <v>25</v>
      </c>
      <c r="I16882" t="s">
        <v>4393</v>
      </c>
      <c r="K16882"/>
      <c r="L16882" t="s">
        <v>26435</v>
      </c>
      <c r="M16882" t="s">
        <v>26</v>
      </c>
      <c r="N16882">
        <v>2</v>
      </c>
      <c r="P16882" t="s">
        <v>20366</v>
      </c>
      <c r="Q16882" t="s">
        <v>26436</v>
      </c>
      <c r="S16882" t="s">
        <v>20368</v>
      </c>
    </row>
    <row r="16883" spans="1:19" hidden="1" x14ac:dyDescent="0.2">
      <c r="A16883">
        <v>3854</v>
      </c>
      <c r="B16883" t="s">
        <v>26434</v>
      </c>
      <c r="C16883" t="s">
        <v>105</v>
      </c>
      <c r="D16883">
        <v>6.18</v>
      </c>
      <c r="E16883">
        <v>35</v>
      </c>
      <c r="I16883" t="s">
        <v>4393</v>
      </c>
      <c r="K16883"/>
      <c r="L16883" t="s">
        <v>26435</v>
      </c>
      <c r="M16883" t="s">
        <v>26</v>
      </c>
      <c r="N16883">
        <v>2</v>
      </c>
      <c r="P16883" t="s">
        <v>20366</v>
      </c>
      <c r="Q16883" t="s">
        <v>26436</v>
      </c>
      <c r="S16883" t="s">
        <v>20368</v>
      </c>
    </row>
    <row r="16884" spans="1:19" hidden="1" x14ac:dyDescent="0.2">
      <c r="A16884">
        <v>3854</v>
      </c>
      <c r="B16884" t="s">
        <v>26434</v>
      </c>
      <c r="C16884" t="s">
        <v>105</v>
      </c>
      <c r="D16884">
        <v>6.08</v>
      </c>
      <c r="E16884">
        <v>45</v>
      </c>
      <c r="I16884" t="s">
        <v>4393</v>
      </c>
      <c r="K16884"/>
      <c r="L16884" t="s">
        <v>26435</v>
      </c>
      <c r="M16884" t="s">
        <v>26</v>
      </c>
      <c r="N16884">
        <v>2</v>
      </c>
      <c r="P16884" t="s">
        <v>20366</v>
      </c>
      <c r="Q16884" t="s">
        <v>26436</v>
      </c>
      <c r="S16884" t="s">
        <v>20368</v>
      </c>
    </row>
    <row r="16885" spans="1:19" hidden="1" x14ac:dyDescent="0.2">
      <c r="A16885">
        <v>3855</v>
      </c>
      <c r="B16885" t="s">
        <v>26437</v>
      </c>
      <c r="C16885" t="s">
        <v>105</v>
      </c>
      <c r="D16885">
        <v>8.57</v>
      </c>
      <c r="E16885">
        <v>25</v>
      </c>
      <c r="G16885" t="s">
        <v>246</v>
      </c>
      <c r="H16885" t="s">
        <v>46</v>
      </c>
      <c r="I16885" t="s">
        <v>1734</v>
      </c>
      <c r="K16885"/>
      <c r="L16885" t="s">
        <v>26438</v>
      </c>
      <c r="M16885" t="s">
        <v>26</v>
      </c>
      <c r="N16885">
        <v>2</v>
      </c>
      <c r="P16885" t="s">
        <v>20366</v>
      </c>
      <c r="Q16885" t="s">
        <v>26439</v>
      </c>
      <c r="S16885" t="s">
        <v>20368</v>
      </c>
    </row>
    <row r="16886" spans="1:19" hidden="1" x14ac:dyDescent="0.2">
      <c r="A16886">
        <v>3856</v>
      </c>
      <c r="B16886" t="s">
        <v>26440</v>
      </c>
      <c r="C16886" t="s">
        <v>105</v>
      </c>
      <c r="D16886">
        <v>12</v>
      </c>
      <c r="E16886">
        <v>20</v>
      </c>
      <c r="F16886" t="s">
        <v>25672</v>
      </c>
      <c r="G16886" t="s">
        <v>31</v>
      </c>
      <c r="H16886" t="s">
        <v>23</v>
      </c>
      <c r="I16886" t="s">
        <v>19934</v>
      </c>
      <c r="K16886"/>
      <c r="L16886" t="s">
        <v>26441</v>
      </c>
      <c r="M16886" t="s">
        <v>26</v>
      </c>
      <c r="N16886">
        <v>2</v>
      </c>
      <c r="P16886" t="s">
        <v>20366</v>
      </c>
      <c r="Q16886" t="s">
        <v>26442</v>
      </c>
      <c r="S16886" t="s">
        <v>20368</v>
      </c>
    </row>
    <row r="16887" spans="1:19" hidden="1" x14ac:dyDescent="0.2">
      <c r="A16887">
        <v>3857</v>
      </c>
      <c r="B16887" t="s">
        <v>26443</v>
      </c>
      <c r="C16887" t="s">
        <v>105</v>
      </c>
      <c r="D16887">
        <v>-0.19</v>
      </c>
      <c r="E16887">
        <v>20</v>
      </c>
      <c r="F16887" t="s">
        <v>26444</v>
      </c>
      <c r="G16887" t="s">
        <v>75</v>
      </c>
      <c r="H16887" t="s">
        <v>23</v>
      </c>
      <c r="I16887" t="s">
        <v>25749</v>
      </c>
      <c r="J16887" t="s">
        <v>26445</v>
      </c>
      <c r="K16887"/>
      <c r="L16887" t="s">
        <v>26446</v>
      </c>
      <c r="M16887" t="s">
        <v>26</v>
      </c>
      <c r="N16887">
        <v>2</v>
      </c>
      <c r="P16887" t="s">
        <v>20366</v>
      </c>
      <c r="Q16887" t="s">
        <v>26447</v>
      </c>
      <c r="S16887" t="s">
        <v>20368</v>
      </c>
    </row>
    <row r="16888" spans="1:19" hidden="1" x14ac:dyDescent="0.2">
      <c r="A16888">
        <v>3857</v>
      </c>
      <c r="B16888" t="s">
        <v>26443</v>
      </c>
      <c r="C16888" t="s">
        <v>105</v>
      </c>
      <c r="D16888">
        <v>2.94</v>
      </c>
      <c r="E16888" t="s">
        <v>383</v>
      </c>
      <c r="F16888" t="s">
        <v>26444</v>
      </c>
      <c r="G16888" t="s">
        <v>55</v>
      </c>
      <c r="H16888" t="s">
        <v>46</v>
      </c>
      <c r="I16888" t="s">
        <v>25749</v>
      </c>
      <c r="J16888" t="s">
        <v>26445</v>
      </c>
      <c r="K16888"/>
      <c r="L16888" t="s">
        <v>26446</v>
      </c>
      <c r="M16888" t="s">
        <v>26</v>
      </c>
      <c r="N16888">
        <v>2</v>
      </c>
      <c r="P16888" t="s">
        <v>20366</v>
      </c>
      <c r="Q16888" t="s">
        <v>26447</v>
      </c>
      <c r="S16888" t="s">
        <v>20368</v>
      </c>
    </row>
    <row r="16889" spans="1:19" hidden="1" x14ac:dyDescent="0.2">
      <c r="A16889">
        <v>3857</v>
      </c>
      <c r="B16889" t="s">
        <v>26443</v>
      </c>
      <c r="C16889" t="s">
        <v>105</v>
      </c>
      <c r="D16889">
        <v>12.31</v>
      </c>
      <c r="E16889" t="s">
        <v>383</v>
      </c>
      <c r="F16889" t="s">
        <v>26444</v>
      </c>
      <c r="G16889" t="s">
        <v>4302</v>
      </c>
      <c r="H16889" t="s">
        <v>23</v>
      </c>
      <c r="I16889" t="s">
        <v>25749</v>
      </c>
      <c r="J16889" t="s">
        <v>26445</v>
      </c>
      <c r="K16889"/>
      <c r="L16889" t="s">
        <v>26446</v>
      </c>
      <c r="M16889" t="s">
        <v>26</v>
      </c>
      <c r="N16889">
        <v>2</v>
      </c>
      <c r="P16889" t="s">
        <v>20366</v>
      </c>
      <c r="Q16889" t="s">
        <v>26447</v>
      </c>
      <c r="S16889" t="s">
        <v>20368</v>
      </c>
    </row>
    <row r="16890" spans="1:19" hidden="1" x14ac:dyDescent="0.2">
      <c r="A16890">
        <v>3858</v>
      </c>
      <c r="B16890" t="s">
        <v>26448</v>
      </c>
      <c r="C16890" t="s">
        <v>105</v>
      </c>
      <c r="D16890">
        <v>1.31</v>
      </c>
      <c r="E16890">
        <v>25</v>
      </c>
      <c r="F16890" t="s">
        <v>26449</v>
      </c>
      <c r="G16890" t="s">
        <v>31</v>
      </c>
      <c r="H16890" t="s">
        <v>46</v>
      </c>
      <c r="I16890" t="s">
        <v>9323</v>
      </c>
      <c r="K16890"/>
      <c r="L16890" t="s">
        <v>26450</v>
      </c>
      <c r="M16890" t="s">
        <v>20623</v>
      </c>
      <c r="N16890">
        <v>6</v>
      </c>
      <c r="O16890" t="s">
        <v>26451</v>
      </c>
      <c r="P16890" t="s">
        <v>20366</v>
      </c>
      <c r="Q16890" t="s">
        <v>26452</v>
      </c>
      <c r="S16890" t="s">
        <v>20368</v>
      </c>
    </row>
    <row r="16891" spans="1:19" hidden="1" x14ac:dyDescent="0.2">
      <c r="A16891">
        <v>3859</v>
      </c>
      <c r="B16891" t="s">
        <v>26453</v>
      </c>
      <c r="C16891" t="s">
        <v>105</v>
      </c>
      <c r="D16891">
        <v>1.45</v>
      </c>
      <c r="E16891">
        <v>20</v>
      </c>
      <c r="F16891" t="s">
        <v>25348</v>
      </c>
      <c r="G16891" t="s">
        <v>75</v>
      </c>
      <c r="H16891" t="s">
        <v>23</v>
      </c>
      <c r="I16891" t="s">
        <v>23468</v>
      </c>
      <c r="K16891"/>
      <c r="L16891" t="s">
        <v>26454</v>
      </c>
      <c r="M16891" t="s">
        <v>26</v>
      </c>
      <c r="N16891">
        <v>2</v>
      </c>
      <c r="P16891" t="s">
        <v>20366</v>
      </c>
      <c r="Q16891" t="s">
        <v>26455</v>
      </c>
      <c r="S16891" t="s">
        <v>20368</v>
      </c>
    </row>
    <row r="16892" spans="1:19" hidden="1" x14ac:dyDescent="0.2">
      <c r="A16892">
        <v>3860</v>
      </c>
      <c r="B16892" t="s">
        <v>26456</v>
      </c>
      <c r="C16892" t="s">
        <v>105</v>
      </c>
      <c r="D16892">
        <v>3.24</v>
      </c>
      <c r="E16892">
        <v>25</v>
      </c>
      <c r="F16892" t="s">
        <v>22533</v>
      </c>
      <c r="G16892" t="s">
        <v>23125</v>
      </c>
      <c r="H16892" t="s">
        <v>46</v>
      </c>
      <c r="I16892" t="s">
        <v>2404</v>
      </c>
      <c r="K16892"/>
      <c r="L16892" t="s">
        <v>26457</v>
      </c>
      <c r="M16892" t="s">
        <v>26</v>
      </c>
      <c r="N16892">
        <v>2</v>
      </c>
      <c r="P16892" t="s">
        <v>20366</v>
      </c>
      <c r="Q16892" t="s">
        <v>26458</v>
      </c>
      <c r="S16892" t="s">
        <v>20368</v>
      </c>
    </row>
    <row r="16893" spans="1:19" hidden="1" x14ac:dyDescent="0.2">
      <c r="A16893">
        <v>3861</v>
      </c>
      <c r="B16893" t="s">
        <v>26459</v>
      </c>
      <c r="C16893" t="s">
        <v>105</v>
      </c>
      <c r="D16893">
        <v>5.85</v>
      </c>
      <c r="E16893">
        <v>25</v>
      </c>
      <c r="F16893" t="s">
        <v>79</v>
      </c>
      <c r="G16893" t="s">
        <v>55</v>
      </c>
      <c r="H16893" t="s">
        <v>46</v>
      </c>
      <c r="I16893" t="s">
        <v>25326</v>
      </c>
      <c r="K16893"/>
      <c r="L16893" t="s">
        <v>26460</v>
      </c>
      <c r="M16893" t="s">
        <v>26</v>
      </c>
      <c r="N16893">
        <v>2</v>
      </c>
      <c r="P16893" t="s">
        <v>20366</v>
      </c>
      <c r="Q16893" t="s">
        <v>26461</v>
      </c>
      <c r="S16893" t="s">
        <v>20368</v>
      </c>
    </row>
    <row r="16894" spans="1:19" hidden="1" x14ac:dyDescent="0.2">
      <c r="A16894">
        <v>3862</v>
      </c>
      <c r="B16894" t="s">
        <v>26462</v>
      </c>
      <c r="C16894" t="s">
        <v>105</v>
      </c>
      <c r="D16894">
        <v>6.35</v>
      </c>
      <c r="E16894">
        <v>25</v>
      </c>
      <c r="F16894" t="s">
        <v>79</v>
      </c>
      <c r="G16894" t="s">
        <v>55</v>
      </c>
      <c r="H16894" t="s">
        <v>46</v>
      </c>
      <c r="I16894" t="s">
        <v>25326</v>
      </c>
      <c r="K16894"/>
      <c r="L16894" t="s">
        <v>26463</v>
      </c>
      <c r="M16894" t="s">
        <v>26</v>
      </c>
      <c r="N16894">
        <v>2</v>
      </c>
      <c r="P16894" t="s">
        <v>20366</v>
      </c>
      <c r="Q16894" t="s">
        <v>26464</v>
      </c>
      <c r="S16894" t="s">
        <v>20368</v>
      </c>
    </row>
    <row r="16895" spans="1:19" hidden="1" x14ac:dyDescent="0.2">
      <c r="A16895">
        <v>3863</v>
      </c>
      <c r="B16895" t="s">
        <v>26465</v>
      </c>
      <c r="C16895" t="s">
        <v>105</v>
      </c>
      <c r="D16895">
        <v>8.6</v>
      </c>
      <c r="E16895">
        <v>25</v>
      </c>
      <c r="F16895" t="s">
        <v>79</v>
      </c>
      <c r="G16895" t="s">
        <v>55</v>
      </c>
      <c r="H16895" t="s">
        <v>46</v>
      </c>
      <c r="I16895" t="s">
        <v>25326</v>
      </c>
      <c r="K16895"/>
      <c r="L16895" t="s">
        <v>26466</v>
      </c>
      <c r="M16895" t="s">
        <v>26</v>
      </c>
      <c r="N16895">
        <v>2</v>
      </c>
      <c r="P16895" t="s">
        <v>20366</v>
      </c>
      <c r="Q16895" t="s">
        <v>26467</v>
      </c>
      <c r="S16895" t="s">
        <v>20368</v>
      </c>
    </row>
    <row r="16896" spans="1:19" hidden="1" x14ac:dyDescent="0.2">
      <c r="A16896">
        <v>3864</v>
      </c>
      <c r="B16896" t="s">
        <v>26468</v>
      </c>
      <c r="C16896" t="s">
        <v>105</v>
      </c>
      <c r="D16896">
        <v>7.15</v>
      </c>
      <c r="E16896">
        <v>25</v>
      </c>
      <c r="F16896" t="s">
        <v>79</v>
      </c>
      <c r="G16896" t="s">
        <v>55</v>
      </c>
      <c r="H16896" t="s">
        <v>46</v>
      </c>
      <c r="I16896" t="s">
        <v>25326</v>
      </c>
      <c r="K16896"/>
      <c r="L16896" t="s">
        <v>26469</v>
      </c>
      <c r="M16896" t="s">
        <v>26</v>
      </c>
      <c r="N16896">
        <v>2</v>
      </c>
      <c r="P16896" t="s">
        <v>20366</v>
      </c>
      <c r="Q16896" t="s">
        <v>26470</v>
      </c>
      <c r="S16896" t="s">
        <v>20368</v>
      </c>
    </row>
    <row r="16897" spans="1:19" hidden="1" x14ac:dyDescent="0.2">
      <c r="A16897">
        <v>3865</v>
      </c>
      <c r="B16897" t="s">
        <v>26471</v>
      </c>
      <c r="C16897" t="s">
        <v>105</v>
      </c>
      <c r="D16897">
        <v>7.75</v>
      </c>
      <c r="E16897">
        <v>25</v>
      </c>
      <c r="F16897" t="s">
        <v>79</v>
      </c>
      <c r="G16897" t="s">
        <v>55</v>
      </c>
      <c r="H16897" t="s">
        <v>46</v>
      </c>
      <c r="I16897" t="s">
        <v>25326</v>
      </c>
      <c r="K16897"/>
      <c r="L16897" t="s">
        <v>26472</v>
      </c>
      <c r="M16897" t="s">
        <v>26</v>
      </c>
      <c r="N16897">
        <v>2</v>
      </c>
      <c r="P16897" t="s">
        <v>20366</v>
      </c>
      <c r="Q16897" t="s">
        <v>26473</v>
      </c>
      <c r="S16897" t="s">
        <v>20368</v>
      </c>
    </row>
    <row r="16898" spans="1:19" hidden="1" x14ac:dyDescent="0.2">
      <c r="A16898">
        <v>3866</v>
      </c>
      <c r="B16898" t="s">
        <v>26474</v>
      </c>
      <c r="C16898" t="s">
        <v>105</v>
      </c>
      <c r="D16898">
        <v>1.55</v>
      </c>
      <c r="E16898" t="s">
        <v>2893</v>
      </c>
      <c r="F16898" t="s">
        <v>25727</v>
      </c>
      <c r="G16898" t="s">
        <v>55</v>
      </c>
      <c r="H16898" t="s">
        <v>23</v>
      </c>
      <c r="I16898" t="s">
        <v>25728</v>
      </c>
      <c r="K16898"/>
      <c r="L16898" t="s">
        <v>26475</v>
      </c>
      <c r="M16898" t="s">
        <v>26</v>
      </c>
      <c r="N16898">
        <v>2</v>
      </c>
      <c r="P16898" t="s">
        <v>20366</v>
      </c>
      <c r="Q16898" t="s">
        <v>26476</v>
      </c>
      <c r="S16898" t="s">
        <v>20368</v>
      </c>
    </row>
    <row r="16899" spans="1:19" hidden="1" x14ac:dyDescent="0.2">
      <c r="A16899">
        <v>3866</v>
      </c>
      <c r="B16899" t="s">
        <v>26474</v>
      </c>
      <c r="C16899" t="s">
        <v>20452</v>
      </c>
      <c r="D16899">
        <v>7.85</v>
      </c>
      <c r="E16899" t="s">
        <v>2893</v>
      </c>
      <c r="F16899" t="s">
        <v>25727</v>
      </c>
      <c r="G16899" t="s">
        <v>55</v>
      </c>
      <c r="H16899" t="s">
        <v>23</v>
      </c>
      <c r="I16899" t="s">
        <v>25728</v>
      </c>
      <c r="K16899"/>
      <c r="L16899" t="s">
        <v>26475</v>
      </c>
      <c r="M16899" t="s">
        <v>26</v>
      </c>
      <c r="N16899">
        <v>2</v>
      </c>
      <c r="P16899" t="s">
        <v>20366</v>
      </c>
      <c r="Q16899" t="s">
        <v>26476</v>
      </c>
      <c r="S16899" t="s">
        <v>20368</v>
      </c>
    </row>
    <row r="16900" spans="1:19" hidden="1" x14ac:dyDescent="0.2">
      <c r="A16900">
        <v>3867</v>
      </c>
      <c r="B16900" t="s">
        <v>19785</v>
      </c>
      <c r="C16900" t="s">
        <v>105</v>
      </c>
      <c r="D16900">
        <v>1.9</v>
      </c>
      <c r="E16900">
        <v>20</v>
      </c>
      <c r="F16900" t="s">
        <v>25727</v>
      </c>
      <c r="G16900" t="s">
        <v>55</v>
      </c>
      <c r="H16900" t="s">
        <v>23</v>
      </c>
      <c r="I16900" t="s">
        <v>20834</v>
      </c>
      <c r="K16900"/>
      <c r="L16900" t="s">
        <v>19787</v>
      </c>
      <c r="M16900" t="s">
        <v>26</v>
      </c>
      <c r="N16900">
        <v>2</v>
      </c>
      <c r="P16900" t="s">
        <v>20366</v>
      </c>
      <c r="Q16900" t="s">
        <v>26477</v>
      </c>
      <c r="S16900" t="s">
        <v>20368</v>
      </c>
    </row>
    <row r="16901" spans="1:19" hidden="1" x14ac:dyDescent="0.2">
      <c r="A16901">
        <v>3867</v>
      </c>
      <c r="B16901" t="s">
        <v>19785</v>
      </c>
      <c r="C16901" t="s">
        <v>20452</v>
      </c>
      <c r="D16901">
        <v>8.6199999999999992</v>
      </c>
      <c r="E16901">
        <v>20</v>
      </c>
      <c r="F16901" t="s">
        <v>25727</v>
      </c>
      <c r="G16901" t="s">
        <v>55</v>
      </c>
      <c r="H16901" t="s">
        <v>23</v>
      </c>
      <c r="I16901" t="s">
        <v>20834</v>
      </c>
      <c r="K16901"/>
      <c r="L16901" t="s">
        <v>19787</v>
      </c>
      <c r="M16901" t="s">
        <v>26</v>
      </c>
      <c r="N16901">
        <v>2</v>
      </c>
      <c r="P16901" t="s">
        <v>20366</v>
      </c>
      <c r="Q16901" t="s">
        <v>26477</v>
      </c>
      <c r="S16901" t="s">
        <v>20368</v>
      </c>
    </row>
    <row r="16902" spans="1:19" hidden="1" x14ac:dyDescent="0.2">
      <c r="A16902">
        <v>3867</v>
      </c>
      <c r="B16902" t="s">
        <v>19785</v>
      </c>
      <c r="C16902" t="s">
        <v>20452</v>
      </c>
      <c r="D16902">
        <v>8.6999999999999993</v>
      </c>
      <c r="E16902">
        <v>25</v>
      </c>
      <c r="F16902" t="s">
        <v>26478</v>
      </c>
      <c r="G16902" t="s">
        <v>55</v>
      </c>
      <c r="H16902" t="s">
        <v>23</v>
      </c>
      <c r="I16902" t="s">
        <v>17713</v>
      </c>
      <c r="K16902"/>
      <c r="L16902" t="s">
        <v>19787</v>
      </c>
      <c r="M16902" t="s">
        <v>26</v>
      </c>
      <c r="N16902">
        <v>2</v>
      </c>
      <c r="P16902" t="s">
        <v>20366</v>
      </c>
      <c r="Q16902" t="s">
        <v>26477</v>
      </c>
      <c r="S16902" t="s">
        <v>20368</v>
      </c>
    </row>
    <row r="16903" spans="1:19" hidden="1" x14ac:dyDescent="0.2">
      <c r="A16903">
        <v>3867</v>
      </c>
      <c r="B16903" t="s">
        <v>19785</v>
      </c>
      <c r="C16903" t="s">
        <v>20452</v>
      </c>
      <c r="D16903">
        <v>8.6</v>
      </c>
      <c r="E16903">
        <v>20</v>
      </c>
      <c r="F16903" t="s">
        <v>410</v>
      </c>
      <c r="G16903" t="s">
        <v>144</v>
      </c>
      <c r="H16903" t="s">
        <v>23</v>
      </c>
      <c r="I16903" t="s">
        <v>1578</v>
      </c>
      <c r="K16903"/>
      <c r="L16903" t="s">
        <v>19787</v>
      </c>
      <c r="M16903" t="s">
        <v>26</v>
      </c>
      <c r="N16903">
        <v>2</v>
      </c>
      <c r="P16903" t="s">
        <v>20366</v>
      </c>
      <c r="Q16903" t="s">
        <v>26477</v>
      </c>
      <c r="S16903" t="s">
        <v>20368</v>
      </c>
    </row>
    <row r="16904" spans="1:19" hidden="1" x14ac:dyDescent="0.2">
      <c r="A16904">
        <v>3868</v>
      </c>
      <c r="B16904" t="s">
        <v>19051</v>
      </c>
      <c r="C16904" t="s">
        <v>105</v>
      </c>
      <c r="D16904">
        <v>1.21</v>
      </c>
      <c r="E16904">
        <v>25</v>
      </c>
      <c r="F16904" t="s">
        <v>26479</v>
      </c>
      <c r="G16904" t="s">
        <v>31</v>
      </c>
      <c r="H16904" t="s">
        <v>23</v>
      </c>
      <c r="I16904" t="s">
        <v>118</v>
      </c>
      <c r="K16904"/>
      <c r="L16904" t="s">
        <v>26480</v>
      </c>
      <c r="M16904" t="s">
        <v>20396</v>
      </c>
      <c r="N16904">
        <v>4</v>
      </c>
      <c r="P16904" t="s">
        <v>20366</v>
      </c>
      <c r="Q16904" t="s">
        <v>26481</v>
      </c>
      <c r="S16904" t="s">
        <v>20368</v>
      </c>
    </row>
    <row r="16905" spans="1:19" hidden="1" x14ac:dyDescent="0.2">
      <c r="A16905">
        <v>3868</v>
      </c>
      <c r="B16905" t="s">
        <v>19051</v>
      </c>
      <c r="C16905" t="s">
        <v>20452</v>
      </c>
      <c r="D16905">
        <v>4.4400000000000004</v>
      </c>
      <c r="E16905" t="s">
        <v>414</v>
      </c>
      <c r="F16905" t="s">
        <v>26479</v>
      </c>
      <c r="G16905" t="s">
        <v>31</v>
      </c>
      <c r="H16905" t="s">
        <v>46</v>
      </c>
      <c r="I16905" t="s">
        <v>118</v>
      </c>
      <c r="K16905"/>
      <c r="L16905" t="s">
        <v>26480</v>
      </c>
      <c r="M16905" t="s">
        <v>20396</v>
      </c>
      <c r="N16905">
        <v>4</v>
      </c>
      <c r="P16905" t="s">
        <v>20366</v>
      </c>
      <c r="Q16905" t="s">
        <v>26481</v>
      </c>
      <c r="S16905" t="s">
        <v>20368</v>
      </c>
    </row>
    <row r="16906" spans="1:19" hidden="1" x14ac:dyDescent="0.2">
      <c r="A16906">
        <v>3869</v>
      </c>
      <c r="B16906" t="s">
        <v>19055</v>
      </c>
      <c r="C16906" t="s">
        <v>105</v>
      </c>
      <c r="D16906">
        <v>1.69</v>
      </c>
      <c r="E16906">
        <v>25</v>
      </c>
      <c r="F16906" t="s">
        <v>26482</v>
      </c>
      <c r="G16906" t="s">
        <v>31</v>
      </c>
      <c r="H16906" t="s">
        <v>23</v>
      </c>
      <c r="I16906" t="s">
        <v>118</v>
      </c>
      <c r="K16906"/>
      <c r="L16906" t="s">
        <v>26483</v>
      </c>
      <c r="M16906" t="s">
        <v>20396</v>
      </c>
      <c r="N16906">
        <v>4</v>
      </c>
      <c r="P16906" t="s">
        <v>20366</v>
      </c>
      <c r="Q16906" t="s">
        <v>26484</v>
      </c>
      <c r="S16906" t="s">
        <v>20368</v>
      </c>
    </row>
    <row r="16907" spans="1:19" hidden="1" x14ac:dyDescent="0.2">
      <c r="A16907">
        <v>3869</v>
      </c>
      <c r="B16907" t="s">
        <v>19055</v>
      </c>
      <c r="C16907" t="s">
        <v>20452</v>
      </c>
      <c r="D16907">
        <v>4.3499999999999996</v>
      </c>
      <c r="E16907" t="s">
        <v>414</v>
      </c>
      <c r="F16907" t="s">
        <v>26482</v>
      </c>
      <c r="G16907" t="s">
        <v>31</v>
      </c>
      <c r="H16907" t="s">
        <v>46</v>
      </c>
      <c r="I16907" t="s">
        <v>118</v>
      </c>
      <c r="K16907"/>
      <c r="L16907" t="s">
        <v>26483</v>
      </c>
      <c r="M16907" t="s">
        <v>20396</v>
      </c>
      <c r="N16907">
        <v>4</v>
      </c>
      <c r="P16907" t="s">
        <v>20366</v>
      </c>
      <c r="Q16907" t="s">
        <v>26484</v>
      </c>
      <c r="S16907" t="s">
        <v>20368</v>
      </c>
    </row>
    <row r="16908" spans="1:19" hidden="1" x14ac:dyDescent="0.2">
      <c r="A16908">
        <v>3870</v>
      </c>
      <c r="B16908" t="s">
        <v>26485</v>
      </c>
      <c r="C16908" t="s">
        <v>105</v>
      </c>
      <c r="D16908">
        <v>8.68</v>
      </c>
      <c r="E16908">
        <v>25</v>
      </c>
      <c r="F16908" t="s">
        <v>26486</v>
      </c>
      <c r="H16908" t="s">
        <v>23</v>
      </c>
      <c r="I16908" t="s">
        <v>17713</v>
      </c>
      <c r="K16908"/>
      <c r="L16908" t="s">
        <v>26487</v>
      </c>
      <c r="M16908" t="s">
        <v>26</v>
      </c>
      <c r="N16908">
        <v>2</v>
      </c>
      <c r="P16908" t="s">
        <v>20366</v>
      </c>
      <c r="Q16908" t="s">
        <v>26488</v>
      </c>
      <c r="S16908" t="s">
        <v>20368</v>
      </c>
    </row>
    <row r="16909" spans="1:19" hidden="1" x14ac:dyDescent="0.2">
      <c r="A16909">
        <v>3871</v>
      </c>
      <c r="B16909" t="s">
        <v>19044</v>
      </c>
      <c r="C16909" t="s">
        <v>105</v>
      </c>
      <c r="D16909">
        <v>1.24</v>
      </c>
      <c r="E16909">
        <v>25</v>
      </c>
      <c r="F16909" t="s">
        <v>26489</v>
      </c>
      <c r="G16909" t="s">
        <v>31</v>
      </c>
      <c r="H16909" t="s">
        <v>46</v>
      </c>
      <c r="I16909" t="s">
        <v>118</v>
      </c>
      <c r="K16909"/>
      <c r="L16909" t="s">
        <v>26490</v>
      </c>
      <c r="M16909" t="s">
        <v>20719</v>
      </c>
      <c r="N16909">
        <v>3</v>
      </c>
      <c r="P16909" t="s">
        <v>20366</v>
      </c>
      <c r="Q16909" t="s">
        <v>26491</v>
      </c>
      <c r="S16909" t="s">
        <v>20368</v>
      </c>
    </row>
    <row r="16910" spans="1:19" hidden="1" x14ac:dyDescent="0.2">
      <c r="A16910">
        <v>3871</v>
      </c>
      <c r="B16910" t="s">
        <v>19044</v>
      </c>
      <c r="C16910" t="s">
        <v>20452</v>
      </c>
      <c r="D16910">
        <v>4.37</v>
      </c>
      <c r="E16910">
        <v>25</v>
      </c>
      <c r="F16910" t="s">
        <v>26489</v>
      </c>
      <c r="G16910" t="s">
        <v>31</v>
      </c>
      <c r="H16910" t="s">
        <v>46</v>
      </c>
      <c r="I16910" t="s">
        <v>118</v>
      </c>
      <c r="K16910"/>
      <c r="L16910" t="s">
        <v>26490</v>
      </c>
      <c r="M16910" t="s">
        <v>20719</v>
      </c>
      <c r="N16910">
        <v>3</v>
      </c>
      <c r="P16910" t="s">
        <v>20366</v>
      </c>
      <c r="Q16910" t="s">
        <v>26491</v>
      </c>
      <c r="S16910" t="s">
        <v>20368</v>
      </c>
    </row>
    <row r="16911" spans="1:19" hidden="1" x14ac:dyDescent="0.2">
      <c r="A16911">
        <v>3872</v>
      </c>
      <c r="B16911" t="s">
        <v>19047</v>
      </c>
      <c r="C16911" t="s">
        <v>105</v>
      </c>
      <c r="D16911">
        <v>1.6</v>
      </c>
      <c r="E16911">
        <v>25</v>
      </c>
      <c r="F16911" t="s">
        <v>26492</v>
      </c>
      <c r="G16911" t="s">
        <v>31</v>
      </c>
      <c r="H16911" t="s">
        <v>46</v>
      </c>
      <c r="I16911" t="s">
        <v>118</v>
      </c>
      <c r="K16911"/>
      <c r="L16911" t="s">
        <v>26493</v>
      </c>
      <c r="M16911" t="s">
        <v>20396</v>
      </c>
      <c r="N16911">
        <v>4</v>
      </c>
      <c r="P16911" t="s">
        <v>20366</v>
      </c>
      <c r="Q16911" t="s">
        <v>26494</v>
      </c>
      <c r="S16911" t="s">
        <v>20368</v>
      </c>
    </row>
    <row r="16912" spans="1:19" hidden="1" x14ac:dyDescent="0.2">
      <c r="A16912">
        <v>3872</v>
      </c>
      <c r="B16912" t="s">
        <v>19047</v>
      </c>
      <c r="C16912" t="s">
        <v>20452</v>
      </c>
      <c r="D16912">
        <v>4.41</v>
      </c>
      <c r="E16912">
        <v>25</v>
      </c>
      <c r="F16912" t="s">
        <v>26492</v>
      </c>
      <c r="G16912" t="s">
        <v>31</v>
      </c>
      <c r="H16912" t="s">
        <v>46</v>
      </c>
      <c r="I16912" t="s">
        <v>118</v>
      </c>
      <c r="K16912"/>
      <c r="L16912" t="s">
        <v>26493</v>
      </c>
      <c r="M16912" t="s">
        <v>20396</v>
      </c>
      <c r="N16912">
        <v>4</v>
      </c>
      <c r="P16912" t="s">
        <v>20366</v>
      </c>
      <c r="Q16912" t="s">
        <v>26494</v>
      </c>
      <c r="S16912" t="s">
        <v>20368</v>
      </c>
    </row>
    <row r="16913" spans="1:19" hidden="1" x14ac:dyDescent="0.2">
      <c r="A16913">
        <v>3873</v>
      </c>
      <c r="B16913" t="s">
        <v>26495</v>
      </c>
      <c r="C16913" t="s">
        <v>105</v>
      </c>
      <c r="D16913">
        <v>8.6300000000000008</v>
      </c>
      <c r="E16913">
        <v>25</v>
      </c>
      <c r="F16913" t="s">
        <v>26486</v>
      </c>
      <c r="H16913" t="s">
        <v>23</v>
      </c>
      <c r="I16913" t="s">
        <v>17713</v>
      </c>
      <c r="K16913"/>
      <c r="L16913" t="s">
        <v>26496</v>
      </c>
      <c r="M16913" t="s">
        <v>26</v>
      </c>
      <c r="N16913">
        <v>2</v>
      </c>
      <c r="P16913" t="s">
        <v>20366</v>
      </c>
      <c r="Q16913" t="s">
        <v>26497</v>
      </c>
      <c r="S16913" t="s">
        <v>20368</v>
      </c>
    </row>
    <row r="16914" spans="1:19" hidden="1" x14ac:dyDescent="0.2">
      <c r="A16914">
        <v>3874</v>
      </c>
      <c r="B16914" t="s">
        <v>26498</v>
      </c>
      <c r="C16914" t="s">
        <v>105</v>
      </c>
      <c r="D16914">
        <v>1.75</v>
      </c>
      <c r="E16914" t="s">
        <v>2893</v>
      </c>
      <c r="F16914" t="s">
        <v>25727</v>
      </c>
      <c r="G16914" t="s">
        <v>55</v>
      </c>
      <c r="H16914" t="s">
        <v>23</v>
      </c>
      <c r="I16914" t="s">
        <v>25728</v>
      </c>
      <c r="K16914"/>
      <c r="L16914" t="s">
        <v>26499</v>
      </c>
      <c r="M16914" t="s">
        <v>26</v>
      </c>
      <c r="N16914">
        <v>2</v>
      </c>
      <c r="P16914" t="s">
        <v>20366</v>
      </c>
      <c r="Q16914" t="s">
        <v>26500</v>
      </c>
      <c r="S16914" t="s">
        <v>20368</v>
      </c>
    </row>
    <row r="16915" spans="1:19" hidden="1" x14ac:dyDescent="0.2">
      <c r="A16915">
        <v>3874</v>
      </c>
      <c r="B16915" t="s">
        <v>26498</v>
      </c>
      <c r="C16915" t="s">
        <v>20452</v>
      </c>
      <c r="D16915">
        <v>8</v>
      </c>
      <c r="E16915" t="s">
        <v>2893</v>
      </c>
      <c r="F16915" t="s">
        <v>25727</v>
      </c>
      <c r="G16915" t="s">
        <v>55</v>
      </c>
      <c r="H16915" t="s">
        <v>23</v>
      </c>
      <c r="I16915" t="s">
        <v>25728</v>
      </c>
      <c r="K16915"/>
      <c r="L16915" t="s">
        <v>26499</v>
      </c>
      <c r="M16915" t="s">
        <v>26</v>
      </c>
      <c r="N16915">
        <v>2</v>
      </c>
      <c r="P16915" t="s">
        <v>20366</v>
      </c>
      <c r="Q16915" t="s">
        <v>26500</v>
      </c>
      <c r="S16915" t="s">
        <v>20368</v>
      </c>
    </row>
    <row r="16916" spans="1:19" hidden="1" x14ac:dyDescent="0.2">
      <c r="A16916">
        <v>3875</v>
      </c>
      <c r="B16916" t="s">
        <v>26501</v>
      </c>
      <c r="C16916" t="s">
        <v>105</v>
      </c>
      <c r="D16916">
        <v>8.81</v>
      </c>
      <c r="E16916">
        <v>25</v>
      </c>
      <c r="F16916" t="s">
        <v>25738</v>
      </c>
      <c r="G16916" t="s">
        <v>55</v>
      </c>
      <c r="H16916" t="s">
        <v>23</v>
      </c>
      <c r="I16916" t="s">
        <v>17713</v>
      </c>
      <c r="K16916"/>
      <c r="L16916" t="s">
        <v>26502</v>
      </c>
      <c r="M16916" t="s">
        <v>26</v>
      </c>
      <c r="N16916">
        <v>2</v>
      </c>
      <c r="P16916" t="s">
        <v>20366</v>
      </c>
      <c r="Q16916" t="s">
        <v>26503</v>
      </c>
      <c r="S16916" t="s">
        <v>20368</v>
      </c>
    </row>
    <row r="16917" spans="1:19" hidden="1" x14ac:dyDescent="0.2">
      <c r="A16917">
        <v>3875</v>
      </c>
      <c r="B16917" t="s">
        <v>26501</v>
      </c>
      <c r="C16917" t="s">
        <v>105</v>
      </c>
      <c r="D16917">
        <v>8.6999999999999993</v>
      </c>
      <c r="E16917">
        <v>30.5</v>
      </c>
      <c r="F16917" t="s">
        <v>26504</v>
      </c>
      <c r="G16917" t="s">
        <v>144</v>
      </c>
      <c r="H16917" t="s">
        <v>23</v>
      </c>
      <c r="I16917" t="s">
        <v>24394</v>
      </c>
      <c r="K16917"/>
      <c r="L16917" t="s">
        <v>26502</v>
      </c>
      <c r="M16917" t="s">
        <v>26</v>
      </c>
      <c r="N16917">
        <v>2</v>
      </c>
      <c r="P16917" t="s">
        <v>20366</v>
      </c>
      <c r="Q16917" t="s">
        <v>26503</v>
      </c>
      <c r="S16917" t="s">
        <v>20368</v>
      </c>
    </row>
    <row r="16918" spans="1:19" hidden="1" x14ac:dyDescent="0.2">
      <c r="A16918">
        <v>3875</v>
      </c>
      <c r="B16918" t="s">
        <v>26501</v>
      </c>
      <c r="C16918" t="s">
        <v>105</v>
      </c>
      <c r="D16918">
        <v>8.6999999999999993</v>
      </c>
      <c r="E16918" t="s">
        <v>363</v>
      </c>
      <c r="F16918" t="s">
        <v>23875</v>
      </c>
      <c r="G16918" t="s">
        <v>55</v>
      </c>
      <c r="H16918" t="s">
        <v>23</v>
      </c>
      <c r="I16918" t="s">
        <v>19926</v>
      </c>
      <c r="K16918"/>
      <c r="L16918" t="s">
        <v>26502</v>
      </c>
      <c r="M16918" t="s">
        <v>26</v>
      </c>
      <c r="N16918">
        <v>2</v>
      </c>
      <c r="P16918" t="s">
        <v>20366</v>
      </c>
      <c r="Q16918" t="s">
        <v>26503</v>
      </c>
      <c r="S16918" t="s">
        <v>20368</v>
      </c>
    </row>
    <row r="16919" spans="1:19" hidden="1" x14ac:dyDescent="0.2">
      <c r="A16919">
        <v>3876</v>
      </c>
      <c r="B16919" t="s">
        <v>19059</v>
      </c>
      <c r="C16919" t="s">
        <v>105</v>
      </c>
      <c r="D16919">
        <v>1.42</v>
      </c>
      <c r="E16919">
        <v>25</v>
      </c>
      <c r="F16919" t="s">
        <v>26505</v>
      </c>
      <c r="G16919" t="s">
        <v>31</v>
      </c>
      <c r="H16919" t="s">
        <v>23</v>
      </c>
      <c r="I16919" t="s">
        <v>118</v>
      </c>
      <c r="K16919"/>
      <c r="L16919" t="s">
        <v>26506</v>
      </c>
      <c r="M16919" t="s">
        <v>20719</v>
      </c>
      <c r="N16919">
        <v>3</v>
      </c>
      <c r="P16919" t="s">
        <v>20366</v>
      </c>
      <c r="Q16919" t="s">
        <v>26507</v>
      </c>
      <c r="S16919" t="s">
        <v>20368</v>
      </c>
    </row>
    <row r="16920" spans="1:19" hidden="1" x14ac:dyDescent="0.2">
      <c r="A16920">
        <v>3876</v>
      </c>
      <c r="B16920" t="s">
        <v>19059</v>
      </c>
      <c r="C16920" t="s">
        <v>20452</v>
      </c>
      <c r="D16920">
        <v>4.5999999999999996</v>
      </c>
      <c r="E16920" t="s">
        <v>414</v>
      </c>
      <c r="F16920" t="s">
        <v>26508</v>
      </c>
      <c r="G16920" t="s">
        <v>31</v>
      </c>
      <c r="H16920" t="s">
        <v>46</v>
      </c>
      <c r="I16920" t="s">
        <v>118</v>
      </c>
      <c r="K16920"/>
      <c r="L16920" t="s">
        <v>26506</v>
      </c>
      <c r="M16920" t="s">
        <v>20719</v>
      </c>
      <c r="N16920">
        <v>3</v>
      </c>
      <c r="P16920" t="s">
        <v>20366</v>
      </c>
      <c r="Q16920" t="s">
        <v>26507</v>
      </c>
      <c r="S16920" t="s">
        <v>20368</v>
      </c>
    </row>
    <row r="16921" spans="1:19" hidden="1" x14ac:dyDescent="0.2">
      <c r="A16921">
        <v>3877</v>
      </c>
      <c r="B16921" t="s">
        <v>19063</v>
      </c>
      <c r="C16921" t="s">
        <v>105</v>
      </c>
      <c r="D16921">
        <v>2.0299999999999998</v>
      </c>
      <c r="E16921">
        <v>25</v>
      </c>
      <c r="F16921" s="1" t="s">
        <v>26509</v>
      </c>
      <c r="G16921" t="s">
        <v>31</v>
      </c>
      <c r="H16921" t="s">
        <v>46</v>
      </c>
      <c r="I16921" t="s">
        <v>118</v>
      </c>
      <c r="K16921"/>
      <c r="L16921" t="s">
        <v>26510</v>
      </c>
      <c r="M16921" t="s">
        <v>20719</v>
      </c>
      <c r="N16921">
        <v>3</v>
      </c>
      <c r="P16921" t="s">
        <v>20366</v>
      </c>
      <c r="Q16921" t="s">
        <v>26511</v>
      </c>
      <c r="S16921" t="s">
        <v>20368</v>
      </c>
    </row>
    <row r="16922" spans="1:19" hidden="1" x14ac:dyDescent="0.2">
      <c r="A16922">
        <v>3877</v>
      </c>
      <c r="B16922" t="s">
        <v>19063</v>
      </c>
      <c r="C16922" t="s">
        <v>20452</v>
      </c>
      <c r="D16922">
        <v>4.82</v>
      </c>
      <c r="E16922">
        <v>25</v>
      </c>
      <c r="F16922" s="1" t="s">
        <v>26509</v>
      </c>
      <c r="G16922" t="s">
        <v>31</v>
      </c>
      <c r="H16922" t="s">
        <v>46</v>
      </c>
      <c r="I16922" t="s">
        <v>118</v>
      </c>
      <c r="K16922"/>
      <c r="L16922" t="s">
        <v>26510</v>
      </c>
      <c r="M16922" t="s">
        <v>20719</v>
      </c>
      <c r="N16922">
        <v>3</v>
      </c>
      <c r="P16922" t="s">
        <v>20366</v>
      </c>
      <c r="Q16922" t="s">
        <v>26511</v>
      </c>
      <c r="S16922" t="s">
        <v>20368</v>
      </c>
    </row>
    <row r="16923" spans="1:19" hidden="1" x14ac:dyDescent="0.2">
      <c r="A16923">
        <v>3879</v>
      </c>
      <c r="B16923" t="s">
        <v>26512</v>
      </c>
      <c r="C16923" t="s">
        <v>105</v>
      </c>
      <c r="D16923">
        <v>0.94</v>
      </c>
      <c r="E16923">
        <v>20</v>
      </c>
      <c r="G16923" t="s">
        <v>31</v>
      </c>
      <c r="H16923" t="s">
        <v>46</v>
      </c>
      <c r="I16923" t="s">
        <v>869</v>
      </c>
      <c r="K16923"/>
      <c r="L16923" t="s">
        <v>26513</v>
      </c>
      <c r="M16923" t="s">
        <v>26</v>
      </c>
      <c r="N16923">
        <v>2</v>
      </c>
      <c r="P16923" t="s">
        <v>20366</v>
      </c>
      <c r="Q16923" t="s">
        <v>26514</v>
      </c>
      <c r="S16923" t="s">
        <v>20368</v>
      </c>
    </row>
    <row r="16924" spans="1:19" hidden="1" x14ac:dyDescent="0.2">
      <c r="A16924">
        <v>3880</v>
      </c>
      <c r="B16924" t="s">
        <v>26515</v>
      </c>
      <c r="C16924" t="s">
        <v>105</v>
      </c>
      <c r="D16924">
        <v>10.55</v>
      </c>
      <c r="E16924">
        <v>25</v>
      </c>
      <c r="F16924" t="s">
        <v>79</v>
      </c>
      <c r="G16924" t="s">
        <v>55</v>
      </c>
      <c r="H16924" t="s">
        <v>46</v>
      </c>
      <c r="I16924" t="s">
        <v>25326</v>
      </c>
      <c r="K16924"/>
      <c r="L16924" t="s">
        <v>26516</v>
      </c>
      <c r="M16924" t="s">
        <v>20719</v>
      </c>
      <c r="N16924">
        <v>3</v>
      </c>
      <c r="P16924" t="s">
        <v>20366</v>
      </c>
      <c r="Q16924" t="s">
        <v>26517</v>
      </c>
      <c r="S16924" t="s">
        <v>20368</v>
      </c>
    </row>
    <row r="16925" spans="1:19" hidden="1" x14ac:dyDescent="0.2">
      <c r="A16925">
        <v>3881</v>
      </c>
      <c r="B16925" t="s">
        <v>26518</v>
      </c>
      <c r="C16925" t="s">
        <v>105</v>
      </c>
      <c r="D16925">
        <v>8.85</v>
      </c>
      <c r="E16925">
        <v>25</v>
      </c>
      <c r="F16925" t="s">
        <v>79</v>
      </c>
      <c r="G16925" t="s">
        <v>55</v>
      </c>
      <c r="H16925" t="s">
        <v>46</v>
      </c>
      <c r="I16925" t="s">
        <v>25326</v>
      </c>
      <c r="K16925"/>
      <c r="L16925" t="s">
        <v>26519</v>
      </c>
      <c r="M16925" t="s">
        <v>20719</v>
      </c>
      <c r="N16925">
        <v>3</v>
      </c>
      <c r="P16925" t="s">
        <v>20366</v>
      </c>
      <c r="Q16925" t="s">
        <v>26520</v>
      </c>
      <c r="S16925" t="s">
        <v>20368</v>
      </c>
    </row>
    <row r="16926" spans="1:19" hidden="1" x14ac:dyDescent="0.2">
      <c r="A16926">
        <v>3882</v>
      </c>
      <c r="B16926" t="s">
        <v>26521</v>
      </c>
      <c r="C16926" t="s">
        <v>105</v>
      </c>
      <c r="D16926">
        <v>7.6</v>
      </c>
      <c r="E16926">
        <v>25</v>
      </c>
      <c r="F16926" t="s">
        <v>79</v>
      </c>
      <c r="G16926" t="s">
        <v>55</v>
      </c>
      <c r="H16926" t="s">
        <v>46</v>
      </c>
      <c r="I16926" t="s">
        <v>25326</v>
      </c>
      <c r="K16926"/>
      <c r="L16926" t="s">
        <v>26522</v>
      </c>
      <c r="M16926" t="s">
        <v>20719</v>
      </c>
      <c r="N16926">
        <v>3</v>
      </c>
      <c r="P16926" t="s">
        <v>20366</v>
      </c>
      <c r="Q16926" t="s">
        <v>26523</v>
      </c>
      <c r="S16926" t="s">
        <v>20368</v>
      </c>
    </row>
    <row r="16927" spans="1:19" hidden="1" x14ac:dyDescent="0.2">
      <c r="A16927">
        <v>3883</v>
      </c>
      <c r="B16927" t="s">
        <v>26524</v>
      </c>
      <c r="C16927" t="s">
        <v>105</v>
      </c>
      <c r="D16927">
        <v>8</v>
      </c>
      <c r="E16927">
        <v>25</v>
      </c>
      <c r="F16927" t="s">
        <v>79</v>
      </c>
      <c r="G16927" t="s">
        <v>55</v>
      </c>
      <c r="H16927" t="s">
        <v>46</v>
      </c>
      <c r="I16927" t="s">
        <v>25326</v>
      </c>
      <c r="K16927"/>
      <c r="L16927" t="s">
        <v>26525</v>
      </c>
      <c r="M16927" t="s">
        <v>20719</v>
      </c>
      <c r="N16927">
        <v>3</v>
      </c>
      <c r="P16927" t="s">
        <v>20366</v>
      </c>
      <c r="Q16927" t="s">
        <v>26526</v>
      </c>
      <c r="S16927" t="s">
        <v>20368</v>
      </c>
    </row>
    <row r="16928" spans="1:19" hidden="1" x14ac:dyDescent="0.2">
      <c r="A16928">
        <v>3884</v>
      </c>
      <c r="B16928" t="s">
        <v>26527</v>
      </c>
      <c r="C16928" t="s">
        <v>105</v>
      </c>
      <c r="D16928">
        <v>8.1</v>
      </c>
      <c r="E16928">
        <v>25</v>
      </c>
      <c r="F16928" t="s">
        <v>79</v>
      </c>
      <c r="G16928" t="s">
        <v>55</v>
      </c>
      <c r="H16928" t="s">
        <v>46</v>
      </c>
      <c r="I16928" t="s">
        <v>25326</v>
      </c>
      <c r="K16928"/>
      <c r="L16928" t="s">
        <v>26528</v>
      </c>
      <c r="M16928" t="s">
        <v>20719</v>
      </c>
      <c r="N16928">
        <v>3</v>
      </c>
      <c r="P16928" t="s">
        <v>20366</v>
      </c>
      <c r="Q16928" t="s">
        <v>26529</v>
      </c>
      <c r="S16928" t="s">
        <v>20368</v>
      </c>
    </row>
    <row r="16929" spans="1:19" hidden="1" x14ac:dyDescent="0.2">
      <c r="A16929">
        <v>3885</v>
      </c>
      <c r="B16929" t="s">
        <v>26530</v>
      </c>
      <c r="C16929" t="s">
        <v>105</v>
      </c>
      <c r="D16929">
        <v>7.6</v>
      </c>
      <c r="E16929">
        <v>25</v>
      </c>
      <c r="F16929" t="s">
        <v>79</v>
      </c>
      <c r="G16929" t="s">
        <v>55</v>
      </c>
      <c r="H16929" t="s">
        <v>46</v>
      </c>
      <c r="I16929" t="s">
        <v>25326</v>
      </c>
      <c r="K16929"/>
      <c r="L16929" t="s">
        <v>26531</v>
      </c>
      <c r="M16929" t="s">
        <v>20719</v>
      </c>
      <c r="N16929">
        <v>3</v>
      </c>
      <c r="P16929" t="s">
        <v>20366</v>
      </c>
      <c r="Q16929" t="s">
        <v>26532</v>
      </c>
      <c r="S16929" t="s">
        <v>20368</v>
      </c>
    </row>
    <row r="16930" spans="1:19" hidden="1" x14ac:dyDescent="0.2">
      <c r="A16930">
        <v>3886</v>
      </c>
      <c r="B16930" t="s">
        <v>26533</v>
      </c>
      <c r="C16930" t="s">
        <v>105</v>
      </c>
      <c r="D16930">
        <v>9.65</v>
      </c>
      <c r="E16930">
        <v>25</v>
      </c>
      <c r="F16930" t="s">
        <v>79</v>
      </c>
      <c r="G16930" t="s">
        <v>55</v>
      </c>
      <c r="H16930" t="s">
        <v>46</v>
      </c>
      <c r="I16930" t="s">
        <v>25326</v>
      </c>
      <c r="K16930"/>
      <c r="L16930" t="s">
        <v>26534</v>
      </c>
      <c r="M16930" t="s">
        <v>20719</v>
      </c>
      <c r="N16930">
        <v>3</v>
      </c>
      <c r="P16930" t="s">
        <v>20366</v>
      </c>
      <c r="Q16930" t="s">
        <v>26535</v>
      </c>
      <c r="S16930" t="s">
        <v>20368</v>
      </c>
    </row>
    <row r="16931" spans="1:19" hidden="1" x14ac:dyDescent="0.2">
      <c r="A16931">
        <v>3887</v>
      </c>
      <c r="B16931" t="s">
        <v>26536</v>
      </c>
      <c r="C16931" t="s">
        <v>105</v>
      </c>
      <c r="D16931">
        <v>9.4499999999999993</v>
      </c>
      <c r="E16931">
        <v>25</v>
      </c>
      <c r="F16931" t="s">
        <v>79</v>
      </c>
      <c r="G16931" t="s">
        <v>55</v>
      </c>
      <c r="H16931" t="s">
        <v>46</v>
      </c>
      <c r="I16931" t="s">
        <v>25326</v>
      </c>
      <c r="K16931"/>
      <c r="L16931" t="s">
        <v>26537</v>
      </c>
      <c r="M16931" t="s">
        <v>26</v>
      </c>
      <c r="N16931">
        <v>2</v>
      </c>
      <c r="P16931" t="s">
        <v>20366</v>
      </c>
      <c r="Q16931" t="s">
        <v>26538</v>
      </c>
      <c r="S16931" t="s">
        <v>20368</v>
      </c>
    </row>
    <row r="16932" spans="1:19" hidden="1" x14ac:dyDescent="0.2">
      <c r="A16932">
        <v>3888</v>
      </c>
      <c r="B16932" t="s">
        <v>26539</v>
      </c>
      <c r="C16932" t="s">
        <v>105</v>
      </c>
      <c r="D16932">
        <v>1.26</v>
      </c>
      <c r="E16932">
        <v>20</v>
      </c>
      <c r="F16932" t="s">
        <v>24576</v>
      </c>
      <c r="G16932" t="s">
        <v>31</v>
      </c>
      <c r="H16932" t="s">
        <v>46</v>
      </c>
      <c r="I16932" t="s">
        <v>869</v>
      </c>
      <c r="K16932"/>
      <c r="L16932" t="s">
        <v>26540</v>
      </c>
      <c r="M16932" t="s">
        <v>26</v>
      </c>
      <c r="N16932">
        <v>2</v>
      </c>
      <c r="P16932" t="s">
        <v>20366</v>
      </c>
      <c r="Q16932" t="s">
        <v>26541</v>
      </c>
      <c r="S16932" t="s">
        <v>20368</v>
      </c>
    </row>
    <row r="16933" spans="1:19" hidden="1" x14ac:dyDescent="0.2">
      <c r="A16933">
        <v>3888</v>
      </c>
      <c r="B16933" t="s">
        <v>26539</v>
      </c>
      <c r="C16933" t="s">
        <v>20452</v>
      </c>
      <c r="D16933">
        <v>6.59</v>
      </c>
      <c r="E16933" t="s">
        <v>383</v>
      </c>
      <c r="F16933" t="s">
        <v>1576</v>
      </c>
      <c r="G16933" t="s">
        <v>55</v>
      </c>
      <c r="H16933" t="s">
        <v>46</v>
      </c>
      <c r="I16933" t="s">
        <v>869</v>
      </c>
      <c r="K16933"/>
      <c r="L16933" t="s">
        <v>26540</v>
      </c>
      <c r="M16933" t="s">
        <v>26</v>
      </c>
      <c r="N16933">
        <v>2</v>
      </c>
      <c r="P16933" t="s">
        <v>20366</v>
      </c>
      <c r="Q16933" t="s">
        <v>26541</v>
      </c>
      <c r="S16933" t="s">
        <v>20368</v>
      </c>
    </row>
    <row r="16934" spans="1:19" hidden="1" x14ac:dyDescent="0.2">
      <c r="A16934">
        <v>3888</v>
      </c>
      <c r="B16934" t="s">
        <v>26539</v>
      </c>
      <c r="C16934" t="s">
        <v>20452</v>
      </c>
      <c r="D16934">
        <v>6.56</v>
      </c>
      <c r="E16934" t="s">
        <v>383</v>
      </c>
      <c r="F16934" t="s">
        <v>24576</v>
      </c>
      <c r="G16934" t="s">
        <v>31</v>
      </c>
      <c r="H16934" t="s">
        <v>46</v>
      </c>
      <c r="I16934" t="s">
        <v>869</v>
      </c>
      <c r="K16934"/>
      <c r="L16934" t="s">
        <v>26540</v>
      </c>
      <c r="M16934" t="s">
        <v>26</v>
      </c>
      <c r="N16934">
        <v>2</v>
      </c>
      <c r="P16934" t="s">
        <v>20366</v>
      </c>
      <c r="Q16934" t="s">
        <v>26541</v>
      </c>
      <c r="S16934" t="s">
        <v>20368</v>
      </c>
    </row>
    <row r="16935" spans="1:19" hidden="1" x14ac:dyDescent="0.2">
      <c r="A16935">
        <v>3889</v>
      </c>
      <c r="B16935" t="s">
        <v>26542</v>
      </c>
      <c r="C16935" t="s">
        <v>20452</v>
      </c>
      <c r="D16935">
        <v>7.07</v>
      </c>
      <c r="E16935">
        <v>20</v>
      </c>
      <c r="F16935" t="s">
        <v>1576</v>
      </c>
      <c r="G16935" t="s">
        <v>55</v>
      </c>
      <c r="H16935" t="s">
        <v>46</v>
      </c>
      <c r="I16935" t="s">
        <v>869</v>
      </c>
      <c r="K16935"/>
      <c r="L16935" t="s">
        <v>26543</v>
      </c>
      <c r="M16935" t="s">
        <v>26</v>
      </c>
      <c r="N16935">
        <v>2</v>
      </c>
      <c r="P16935" t="s">
        <v>20366</v>
      </c>
      <c r="Q16935" t="s">
        <v>26544</v>
      </c>
      <c r="S16935" t="s">
        <v>20368</v>
      </c>
    </row>
    <row r="16936" spans="1:19" hidden="1" x14ac:dyDescent="0.2">
      <c r="A16936">
        <v>3890</v>
      </c>
      <c r="B16936" t="s">
        <v>26545</v>
      </c>
      <c r="C16936" t="s">
        <v>105</v>
      </c>
      <c r="D16936">
        <v>9.4</v>
      </c>
      <c r="E16936">
        <v>25</v>
      </c>
      <c r="F16936" t="s">
        <v>79</v>
      </c>
      <c r="G16936" t="s">
        <v>55</v>
      </c>
      <c r="H16936" t="s">
        <v>46</v>
      </c>
      <c r="I16936" t="s">
        <v>25326</v>
      </c>
      <c r="K16936"/>
      <c r="L16936" t="s">
        <v>26546</v>
      </c>
      <c r="M16936" t="s">
        <v>26</v>
      </c>
      <c r="N16936">
        <v>2</v>
      </c>
      <c r="P16936" t="s">
        <v>20366</v>
      </c>
      <c r="Q16936" t="s">
        <v>26547</v>
      </c>
      <c r="S16936" t="s">
        <v>20368</v>
      </c>
    </row>
    <row r="16937" spans="1:19" hidden="1" x14ac:dyDescent="0.2">
      <c r="A16937">
        <v>3891</v>
      </c>
      <c r="B16937" t="s">
        <v>26548</v>
      </c>
      <c r="C16937" t="s">
        <v>105</v>
      </c>
      <c r="D16937">
        <v>5.25</v>
      </c>
      <c r="E16937">
        <v>20</v>
      </c>
      <c r="G16937" t="s">
        <v>55</v>
      </c>
      <c r="H16937" t="s">
        <v>23</v>
      </c>
      <c r="I16937" t="s">
        <v>26549</v>
      </c>
      <c r="K16937"/>
      <c r="L16937" t="s">
        <v>26550</v>
      </c>
      <c r="M16937" t="s">
        <v>26</v>
      </c>
      <c r="N16937">
        <v>2</v>
      </c>
      <c r="P16937" t="s">
        <v>20366</v>
      </c>
      <c r="Q16937" t="s">
        <v>26551</v>
      </c>
      <c r="S16937" t="s">
        <v>20368</v>
      </c>
    </row>
    <row r="16938" spans="1:19" hidden="1" x14ac:dyDescent="0.2">
      <c r="A16938">
        <v>3892</v>
      </c>
      <c r="B16938" t="s">
        <v>26552</v>
      </c>
      <c r="C16938" t="s">
        <v>105</v>
      </c>
      <c r="D16938">
        <v>2.89</v>
      </c>
      <c r="E16938">
        <v>25</v>
      </c>
      <c r="F16938" t="s">
        <v>20459</v>
      </c>
      <c r="G16938" t="s">
        <v>55</v>
      </c>
      <c r="H16938" t="s">
        <v>23</v>
      </c>
      <c r="I16938" t="s">
        <v>26553</v>
      </c>
      <c r="K16938"/>
      <c r="L16938" t="s">
        <v>26554</v>
      </c>
      <c r="M16938" t="s">
        <v>26</v>
      </c>
      <c r="N16938">
        <v>2</v>
      </c>
      <c r="P16938" t="s">
        <v>20366</v>
      </c>
      <c r="Q16938" t="s">
        <v>26555</v>
      </c>
      <c r="S16938" t="s">
        <v>20368</v>
      </c>
    </row>
    <row r="16939" spans="1:19" hidden="1" x14ac:dyDescent="0.2">
      <c r="A16939">
        <v>3892</v>
      </c>
      <c r="B16939" t="s">
        <v>26552</v>
      </c>
      <c r="C16939" t="s">
        <v>20783</v>
      </c>
      <c r="D16939">
        <v>11.95</v>
      </c>
      <c r="E16939">
        <v>25</v>
      </c>
      <c r="F16939" t="s">
        <v>20459</v>
      </c>
      <c r="G16939" t="s">
        <v>31</v>
      </c>
      <c r="H16939" t="s">
        <v>23</v>
      </c>
      <c r="I16939" t="s">
        <v>26553</v>
      </c>
      <c r="K16939"/>
      <c r="L16939" t="s">
        <v>26554</v>
      </c>
      <c r="M16939" t="s">
        <v>26</v>
      </c>
      <c r="N16939">
        <v>2</v>
      </c>
      <c r="P16939" t="s">
        <v>20366</v>
      </c>
      <c r="Q16939" t="s">
        <v>26555</v>
      </c>
      <c r="S16939" t="s">
        <v>20368</v>
      </c>
    </row>
    <row r="16940" spans="1:19" hidden="1" x14ac:dyDescent="0.2">
      <c r="A16940">
        <v>3893</v>
      </c>
      <c r="B16940" t="s">
        <v>26556</v>
      </c>
      <c r="C16940" t="s">
        <v>105</v>
      </c>
      <c r="D16940">
        <v>3.02</v>
      </c>
      <c r="E16940">
        <v>25</v>
      </c>
      <c r="F16940" t="s">
        <v>26557</v>
      </c>
      <c r="G16940" t="s">
        <v>55</v>
      </c>
      <c r="H16940" t="s">
        <v>23</v>
      </c>
      <c r="I16940" t="s">
        <v>26553</v>
      </c>
      <c r="K16940"/>
      <c r="L16940" t="s">
        <v>26558</v>
      </c>
      <c r="M16940" t="s">
        <v>26</v>
      </c>
      <c r="N16940">
        <v>2</v>
      </c>
      <c r="P16940" t="s">
        <v>20366</v>
      </c>
      <c r="Q16940" t="s">
        <v>26559</v>
      </c>
      <c r="S16940" t="s">
        <v>20368</v>
      </c>
    </row>
    <row r="16941" spans="1:19" hidden="1" x14ac:dyDescent="0.2">
      <c r="A16941">
        <v>3893</v>
      </c>
      <c r="B16941" t="s">
        <v>26556</v>
      </c>
      <c r="C16941" t="s">
        <v>20783</v>
      </c>
      <c r="D16941">
        <v>12.09</v>
      </c>
      <c r="E16941">
        <v>25</v>
      </c>
      <c r="F16941" t="s">
        <v>26557</v>
      </c>
      <c r="G16941" t="s">
        <v>31</v>
      </c>
      <c r="H16941" t="s">
        <v>23</v>
      </c>
      <c r="I16941" t="s">
        <v>26553</v>
      </c>
      <c r="K16941"/>
      <c r="L16941" t="s">
        <v>26558</v>
      </c>
      <c r="M16941" t="s">
        <v>26</v>
      </c>
      <c r="N16941">
        <v>2</v>
      </c>
      <c r="P16941" t="s">
        <v>20366</v>
      </c>
      <c r="Q16941" t="s">
        <v>26559</v>
      </c>
      <c r="S16941" t="s">
        <v>20368</v>
      </c>
    </row>
    <row r="16942" spans="1:19" hidden="1" x14ac:dyDescent="0.2">
      <c r="A16942">
        <v>3898</v>
      </c>
      <c r="B16942" t="s">
        <v>26560</v>
      </c>
      <c r="C16942" t="s">
        <v>105</v>
      </c>
      <c r="D16942">
        <v>0.98</v>
      </c>
      <c r="E16942">
        <v>20</v>
      </c>
      <c r="G16942" t="s">
        <v>31</v>
      </c>
      <c r="H16942" t="s">
        <v>46</v>
      </c>
      <c r="I16942" t="s">
        <v>869</v>
      </c>
      <c r="K16942"/>
      <c r="L16942" t="s">
        <v>26561</v>
      </c>
      <c r="M16942" t="s">
        <v>26</v>
      </c>
      <c r="N16942">
        <v>2</v>
      </c>
      <c r="P16942" t="s">
        <v>20366</v>
      </c>
      <c r="Q16942" t="s">
        <v>26562</v>
      </c>
      <c r="S16942" t="s">
        <v>20368</v>
      </c>
    </row>
    <row r="16943" spans="1:19" hidden="1" x14ac:dyDescent="0.2">
      <c r="A16943">
        <v>3899</v>
      </c>
      <c r="B16943" t="s">
        <v>26563</v>
      </c>
      <c r="C16943" t="s">
        <v>105</v>
      </c>
      <c r="D16943">
        <v>3.54</v>
      </c>
      <c r="E16943">
        <v>25</v>
      </c>
      <c r="F16943" t="s">
        <v>26564</v>
      </c>
      <c r="G16943" t="s">
        <v>55</v>
      </c>
      <c r="H16943" t="s">
        <v>46</v>
      </c>
      <c r="I16943" t="s">
        <v>15017</v>
      </c>
      <c r="K16943"/>
      <c r="L16943" t="s">
        <v>26565</v>
      </c>
      <c r="M16943" t="s">
        <v>26</v>
      </c>
      <c r="N16943">
        <v>2</v>
      </c>
      <c r="P16943" t="s">
        <v>20366</v>
      </c>
      <c r="Q16943" t="s">
        <v>26566</v>
      </c>
      <c r="S16943" t="s">
        <v>20368</v>
      </c>
    </row>
    <row r="16944" spans="1:19" hidden="1" x14ac:dyDescent="0.2">
      <c r="A16944">
        <v>3900</v>
      </c>
      <c r="B16944" t="s">
        <v>26567</v>
      </c>
      <c r="C16944" t="s">
        <v>105</v>
      </c>
      <c r="D16944">
        <v>3.47</v>
      </c>
      <c r="E16944">
        <v>25</v>
      </c>
      <c r="F16944" t="s">
        <v>26568</v>
      </c>
      <c r="G16944" t="s">
        <v>55</v>
      </c>
      <c r="H16944" t="s">
        <v>46</v>
      </c>
      <c r="I16944" t="s">
        <v>15017</v>
      </c>
      <c r="K16944"/>
      <c r="L16944" t="s">
        <v>26569</v>
      </c>
      <c r="M16944" t="s">
        <v>26</v>
      </c>
      <c r="N16944">
        <v>2</v>
      </c>
      <c r="P16944" t="s">
        <v>20366</v>
      </c>
      <c r="Q16944" t="s">
        <v>26570</v>
      </c>
      <c r="S16944" t="s">
        <v>20368</v>
      </c>
    </row>
    <row r="16945" spans="1:19" hidden="1" x14ac:dyDescent="0.2">
      <c r="A16945">
        <v>3901</v>
      </c>
      <c r="B16945" t="s">
        <v>4782</v>
      </c>
      <c r="C16945" t="s">
        <v>105</v>
      </c>
      <c r="D16945">
        <v>3.32</v>
      </c>
      <c r="E16945">
        <v>20</v>
      </c>
      <c r="F16945" t="s">
        <v>26571</v>
      </c>
      <c r="G16945" t="s">
        <v>21484</v>
      </c>
      <c r="H16945" t="s">
        <v>23</v>
      </c>
      <c r="I16945" t="s">
        <v>25749</v>
      </c>
      <c r="J16945" t="s">
        <v>26445</v>
      </c>
      <c r="K16945"/>
      <c r="L16945" t="s">
        <v>26572</v>
      </c>
      <c r="M16945" t="s">
        <v>21125</v>
      </c>
      <c r="N16945">
        <v>3</v>
      </c>
      <c r="O16945" t="s">
        <v>26573</v>
      </c>
      <c r="P16945" t="s">
        <v>20366</v>
      </c>
      <c r="Q16945" t="s">
        <v>26574</v>
      </c>
      <c r="S16945" t="s">
        <v>20368</v>
      </c>
    </row>
    <row r="16946" spans="1:19" hidden="1" x14ac:dyDescent="0.2">
      <c r="A16946">
        <v>3901</v>
      </c>
      <c r="B16946" t="s">
        <v>4782</v>
      </c>
      <c r="C16946" t="s">
        <v>105</v>
      </c>
      <c r="D16946">
        <v>4.4400000000000004</v>
      </c>
      <c r="E16946" t="s">
        <v>383</v>
      </c>
      <c r="F16946" t="s">
        <v>26571</v>
      </c>
      <c r="G16946" t="s">
        <v>21484</v>
      </c>
      <c r="H16946" t="s">
        <v>23</v>
      </c>
      <c r="I16946" t="s">
        <v>25749</v>
      </c>
      <c r="J16946" t="s">
        <v>26445</v>
      </c>
      <c r="K16946"/>
      <c r="L16946" t="s">
        <v>26572</v>
      </c>
      <c r="M16946" t="s">
        <v>21125</v>
      </c>
      <c r="N16946">
        <v>3</v>
      </c>
      <c r="O16946" t="s">
        <v>26573</v>
      </c>
      <c r="P16946" t="s">
        <v>20366</v>
      </c>
      <c r="Q16946" t="s">
        <v>26574</v>
      </c>
      <c r="S16946" t="s">
        <v>20368</v>
      </c>
    </row>
    <row r="16947" spans="1:19" hidden="1" x14ac:dyDescent="0.2">
      <c r="A16947">
        <v>3902</v>
      </c>
      <c r="B16947" t="s">
        <v>26575</v>
      </c>
      <c r="C16947" t="s">
        <v>105</v>
      </c>
      <c r="D16947">
        <v>1.3</v>
      </c>
      <c r="E16947">
        <v>20</v>
      </c>
      <c r="F16947" t="s">
        <v>26174</v>
      </c>
      <c r="G16947" t="s">
        <v>31</v>
      </c>
      <c r="H16947" t="s">
        <v>46</v>
      </c>
      <c r="I16947" t="s">
        <v>869</v>
      </c>
      <c r="K16947"/>
      <c r="L16947" t="s">
        <v>26576</v>
      </c>
      <c r="M16947" t="s">
        <v>26</v>
      </c>
      <c r="N16947">
        <v>2</v>
      </c>
      <c r="P16947" t="s">
        <v>20366</v>
      </c>
      <c r="Q16947" t="s">
        <v>26577</v>
      </c>
      <c r="S16947" t="s">
        <v>20368</v>
      </c>
    </row>
    <row r="16948" spans="1:19" hidden="1" x14ac:dyDescent="0.2">
      <c r="A16948">
        <v>3902</v>
      </c>
      <c r="B16948" t="s">
        <v>26575</v>
      </c>
      <c r="C16948" t="s">
        <v>20452</v>
      </c>
      <c r="D16948">
        <v>6.72</v>
      </c>
      <c r="E16948" t="s">
        <v>383</v>
      </c>
      <c r="F16948" t="s">
        <v>1576</v>
      </c>
      <c r="G16948" t="s">
        <v>55</v>
      </c>
      <c r="H16948" t="s">
        <v>46</v>
      </c>
      <c r="I16948" t="s">
        <v>869</v>
      </c>
      <c r="K16948"/>
      <c r="L16948" t="s">
        <v>26576</v>
      </c>
      <c r="M16948" t="s">
        <v>26</v>
      </c>
      <c r="N16948">
        <v>2</v>
      </c>
      <c r="P16948" t="s">
        <v>20366</v>
      </c>
      <c r="Q16948" t="s">
        <v>26577</v>
      </c>
      <c r="S16948" t="s">
        <v>20368</v>
      </c>
    </row>
    <row r="16949" spans="1:19" hidden="1" x14ac:dyDescent="0.2">
      <c r="A16949">
        <v>3902</v>
      </c>
      <c r="B16949" t="s">
        <v>26575</v>
      </c>
      <c r="C16949" t="s">
        <v>20452</v>
      </c>
      <c r="D16949">
        <v>6.75</v>
      </c>
      <c r="E16949" t="s">
        <v>383</v>
      </c>
      <c r="F16949" t="s">
        <v>26174</v>
      </c>
      <c r="G16949" t="s">
        <v>31</v>
      </c>
      <c r="H16949" t="s">
        <v>46</v>
      </c>
      <c r="I16949" t="s">
        <v>869</v>
      </c>
      <c r="K16949"/>
      <c r="L16949" t="s">
        <v>26576</v>
      </c>
      <c r="M16949" t="s">
        <v>26</v>
      </c>
      <c r="N16949">
        <v>2</v>
      </c>
      <c r="P16949" t="s">
        <v>20366</v>
      </c>
      <c r="Q16949" t="s">
        <v>26577</v>
      </c>
      <c r="S16949" t="s">
        <v>20368</v>
      </c>
    </row>
    <row r="16950" spans="1:19" hidden="1" x14ac:dyDescent="0.2">
      <c r="A16950">
        <v>3903</v>
      </c>
      <c r="B16950" t="s">
        <v>26578</v>
      </c>
      <c r="C16950" t="s">
        <v>105</v>
      </c>
      <c r="D16950">
        <v>7.11</v>
      </c>
      <c r="E16950">
        <v>20</v>
      </c>
      <c r="F16950" t="s">
        <v>1576</v>
      </c>
      <c r="G16950" t="s">
        <v>55</v>
      </c>
      <c r="H16950" t="s">
        <v>46</v>
      </c>
      <c r="I16950" t="s">
        <v>869</v>
      </c>
      <c r="K16950"/>
      <c r="L16950" t="s">
        <v>26579</v>
      </c>
      <c r="M16950" t="s">
        <v>26</v>
      </c>
      <c r="N16950">
        <v>2</v>
      </c>
      <c r="P16950" t="s">
        <v>20366</v>
      </c>
      <c r="Q16950" t="s">
        <v>26580</v>
      </c>
      <c r="S16950" t="s">
        <v>20368</v>
      </c>
    </row>
    <row r="16951" spans="1:19" hidden="1" x14ac:dyDescent="0.2">
      <c r="A16951">
        <v>3904</v>
      </c>
      <c r="B16951" t="s">
        <v>26581</v>
      </c>
      <c r="C16951" t="s">
        <v>20452</v>
      </c>
      <c r="D16951">
        <v>1.67</v>
      </c>
      <c r="E16951">
        <v>25</v>
      </c>
      <c r="G16951" t="s">
        <v>144</v>
      </c>
      <c r="H16951" t="s">
        <v>23</v>
      </c>
      <c r="I16951" t="s">
        <v>17486</v>
      </c>
      <c r="K16951"/>
      <c r="L16951" t="s">
        <v>26582</v>
      </c>
      <c r="M16951" t="s">
        <v>20396</v>
      </c>
      <c r="N16951">
        <v>4</v>
      </c>
      <c r="P16951" t="s">
        <v>20366</v>
      </c>
      <c r="Q16951" t="s">
        <v>26583</v>
      </c>
      <c r="S16951" t="s">
        <v>20368</v>
      </c>
    </row>
    <row r="16952" spans="1:19" hidden="1" x14ac:dyDescent="0.2">
      <c r="A16952">
        <v>3904</v>
      </c>
      <c r="B16952" t="s">
        <v>26581</v>
      </c>
      <c r="C16952" t="s">
        <v>20441</v>
      </c>
      <c r="D16952">
        <v>4.6100000000000003</v>
      </c>
      <c r="E16952">
        <v>25</v>
      </c>
      <c r="G16952" t="s">
        <v>144</v>
      </c>
      <c r="H16952" t="s">
        <v>23</v>
      </c>
      <c r="I16952" t="s">
        <v>17486</v>
      </c>
      <c r="K16952"/>
      <c r="L16952" t="s">
        <v>26582</v>
      </c>
      <c r="M16952" t="s">
        <v>20396</v>
      </c>
      <c r="N16952">
        <v>4</v>
      </c>
      <c r="P16952" t="s">
        <v>20366</v>
      </c>
      <c r="Q16952" t="s">
        <v>26583</v>
      </c>
      <c r="S16952" t="s">
        <v>20368</v>
      </c>
    </row>
    <row r="16953" spans="1:19" hidden="1" x14ac:dyDescent="0.2">
      <c r="A16953">
        <v>3904</v>
      </c>
      <c r="B16953" t="s">
        <v>26581</v>
      </c>
      <c r="C16953" t="s">
        <v>20441</v>
      </c>
      <c r="D16953">
        <v>4.7</v>
      </c>
      <c r="E16953">
        <v>33</v>
      </c>
      <c r="G16953" t="s">
        <v>144</v>
      </c>
      <c r="H16953" t="s">
        <v>23</v>
      </c>
      <c r="I16953" t="s">
        <v>17486</v>
      </c>
      <c r="K16953"/>
      <c r="L16953" t="s">
        <v>26582</v>
      </c>
      <c r="M16953" t="s">
        <v>20396</v>
      </c>
      <c r="N16953">
        <v>4</v>
      </c>
      <c r="P16953" t="s">
        <v>20366</v>
      </c>
      <c r="Q16953" t="s">
        <v>26583</v>
      </c>
      <c r="S16953" t="s">
        <v>20368</v>
      </c>
    </row>
    <row r="16954" spans="1:19" hidden="1" x14ac:dyDescent="0.2">
      <c r="A16954">
        <v>3904</v>
      </c>
      <c r="B16954" t="s">
        <v>26581</v>
      </c>
      <c r="C16954" t="s">
        <v>20441</v>
      </c>
      <c r="D16954">
        <v>4.6900000000000004</v>
      </c>
      <c r="E16954">
        <v>20</v>
      </c>
      <c r="G16954" t="s">
        <v>31</v>
      </c>
      <c r="H16954" t="s">
        <v>23</v>
      </c>
      <c r="I16954" t="s">
        <v>17486</v>
      </c>
      <c r="K16954"/>
      <c r="L16954" t="s">
        <v>26582</v>
      </c>
      <c r="M16954" t="s">
        <v>20396</v>
      </c>
      <c r="N16954">
        <v>4</v>
      </c>
      <c r="P16954" t="s">
        <v>20366</v>
      </c>
      <c r="Q16954" t="s">
        <v>26583</v>
      </c>
      <c r="S16954" t="s">
        <v>20368</v>
      </c>
    </row>
    <row r="16955" spans="1:19" hidden="1" x14ac:dyDescent="0.2">
      <c r="A16955">
        <v>3904</v>
      </c>
      <c r="B16955" t="s">
        <v>26581</v>
      </c>
      <c r="C16955" t="s">
        <v>20441</v>
      </c>
      <c r="D16955">
        <v>4.6500000000000004</v>
      </c>
      <c r="E16955">
        <v>30</v>
      </c>
      <c r="G16955" t="s">
        <v>31</v>
      </c>
      <c r="H16955" t="s">
        <v>23</v>
      </c>
      <c r="I16955" t="s">
        <v>17486</v>
      </c>
      <c r="K16955"/>
      <c r="L16955" t="s">
        <v>26582</v>
      </c>
      <c r="M16955" t="s">
        <v>20396</v>
      </c>
      <c r="N16955">
        <v>4</v>
      </c>
      <c r="P16955" t="s">
        <v>20366</v>
      </c>
      <c r="Q16955" t="s">
        <v>26583</v>
      </c>
      <c r="S16955" t="s">
        <v>20368</v>
      </c>
    </row>
    <row r="16956" spans="1:19" hidden="1" x14ac:dyDescent="0.2">
      <c r="A16956">
        <v>3904</v>
      </c>
      <c r="B16956" t="s">
        <v>26581</v>
      </c>
      <c r="C16956" t="s">
        <v>20441</v>
      </c>
      <c r="D16956">
        <v>4.6100000000000003</v>
      </c>
      <c r="E16956">
        <v>40</v>
      </c>
      <c r="G16956" t="s">
        <v>31</v>
      </c>
      <c r="H16956" t="s">
        <v>23</v>
      </c>
      <c r="I16956" t="s">
        <v>17486</v>
      </c>
      <c r="K16956"/>
      <c r="L16956" t="s">
        <v>26582</v>
      </c>
      <c r="M16956" t="s">
        <v>20396</v>
      </c>
      <c r="N16956">
        <v>4</v>
      </c>
      <c r="P16956" t="s">
        <v>20366</v>
      </c>
      <c r="Q16956" t="s">
        <v>26583</v>
      </c>
      <c r="S16956" t="s">
        <v>20368</v>
      </c>
    </row>
    <row r="16957" spans="1:19" hidden="1" x14ac:dyDescent="0.2">
      <c r="A16957">
        <v>3906</v>
      </c>
      <c r="B16957" t="s">
        <v>26584</v>
      </c>
      <c r="C16957" t="s">
        <v>105</v>
      </c>
      <c r="D16957">
        <v>1.97</v>
      </c>
      <c r="E16957">
        <v>30</v>
      </c>
      <c r="F16957" t="s">
        <v>26585</v>
      </c>
      <c r="G16957" t="s">
        <v>55</v>
      </c>
      <c r="H16957" t="s">
        <v>46</v>
      </c>
      <c r="I16957" t="s">
        <v>11080</v>
      </c>
      <c r="K16957"/>
      <c r="L16957" t="s">
        <v>26586</v>
      </c>
      <c r="M16957" t="s">
        <v>26</v>
      </c>
      <c r="N16957">
        <v>2</v>
      </c>
      <c r="P16957" t="s">
        <v>20366</v>
      </c>
      <c r="Q16957" t="s">
        <v>26587</v>
      </c>
      <c r="S16957" t="s">
        <v>20368</v>
      </c>
    </row>
    <row r="16958" spans="1:19" hidden="1" x14ac:dyDescent="0.2">
      <c r="A16958">
        <v>3906</v>
      </c>
      <c r="B16958" t="s">
        <v>26584</v>
      </c>
      <c r="C16958" t="s">
        <v>20452</v>
      </c>
      <c r="D16958">
        <v>6.24</v>
      </c>
      <c r="E16958">
        <v>30</v>
      </c>
      <c r="F16958" t="s">
        <v>26585</v>
      </c>
      <c r="G16958" t="s">
        <v>55</v>
      </c>
      <c r="H16958" t="s">
        <v>46</v>
      </c>
      <c r="I16958" t="s">
        <v>11080</v>
      </c>
      <c r="K16958"/>
      <c r="L16958" t="s">
        <v>26586</v>
      </c>
      <c r="M16958" t="s">
        <v>26</v>
      </c>
      <c r="N16958">
        <v>2</v>
      </c>
      <c r="P16958" t="s">
        <v>20366</v>
      </c>
      <c r="Q16958" t="s">
        <v>26587</v>
      </c>
      <c r="S16958" t="s">
        <v>20368</v>
      </c>
    </row>
    <row r="16959" spans="1:19" hidden="1" x14ac:dyDescent="0.2">
      <c r="A16959">
        <v>3907</v>
      </c>
      <c r="B16959" t="s">
        <v>26588</v>
      </c>
      <c r="C16959" t="s">
        <v>105</v>
      </c>
      <c r="D16959">
        <v>9.94</v>
      </c>
      <c r="E16959">
        <v>30</v>
      </c>
      <c r="F16959" t="s">
        <v>26589</v>
      </c>
      <c r="G16959" t="s">
        <v>55</v>
      </c>
      <c r="H16959" t="s">
        <v>46</v>
      </c>
      <c r="I16959" t="s">
        <v>10113</v>
      </c>
      <c r="K16959"/>
      <c r="L16959" t="s">
        <v>26590</v>
      </c>
      <c r="M16959" t="s">
        <v>26</v>
      </c>
      <c r="N16959">
        <v>2</v>
      </c>
      <c r="P16959" t="s">
        <v>20366</v>
      </c>
      <c r="Q16959" t="s">
        <v>26591</v>
      </c>
      <c r="S16959" t="s">
        <v>20368</v>
      </c>
    </row>
    <row r="16960" spans="1:19" hidden="1" x14ac:dyDescent="0.2">
      <c r="A16960">
        <v>3908</v>
      </c>
      <c r="B16960" t="s">
        <v>26592</v>
      </c>
      <c r="C16960" t="s">
        <v>105</v>
      </c>
      <c r="D16960">
        <v>10.72</v>
      </c>
      <c r="E16960">
        <v>30</v>
      </c>
      <c r="F16960" t="s">
        <v>26589</v>
      </c>
      <c r="G16960" t="s">
        <v>55</v>
      </c>
      <c r="H16960" t="s">
        <v>46</v>
      </c>
      <c r="I16960" t="s">
        <v>10113</v>
      </c>
      <c r="K16960"/>
      <c r="L16960" t="s">
        <v>26593</v>
      </c>
      <c r="M16960" t="s">
        <v>26</v>
      </c>
      <c r="N16960">
        <v>2</v>
      </c>
      <c r="P16960" t="s">
        <v>20366</v>
      </c>
      <c r="Q16960" t="s">
        <v>26594</v>
      </c>
      <c r="S16960" t="s">
        <v>20368</v>
      </c>
    </row>
    <row r="16961" spans="1:19" hidden="1" x14ac:dyDescent="0.2">
      <c r="A16961">
        <v>3909</v>
      </c>
      <c r="B16961" t="s">
        <v>26595</v>
      </c>
      <c r="C16961" t="s">
        <v>105</v>
      </c>
      <c r="D16961">
        <v>11.31</v>
      </c>
      <c r="E16961">
        <v>25</v>
      </c>
      <c r="F16961" t="s">
        <v>26127</v>
      </c>
      <c r="G16961" t="s">
        <v>31</v>
      </c>
      <c r="H16961" t="s">
        <v>23</v>
      </c>
      <c r="I16961" t="s">
        <v>26128</v>
      </c>
      <c r="K16961"/>
      <c r="L16961" t="s">
        <v>26596</v>
      </c>
      <c r="M16961" t="s">
        <v>26</v>
      </c>
      <c r="N16961">
        <v>2</v>
      </c>
      <c r="P16961" t="s">
        <v>20366</v>
      </c>
      <c r="Q16961" t="s">
        <v>26597</v>
      </c>
      <c r="S16961" t="s">
        <v>20368</v>
      </c>
    </row>
    <row r="16962" spans="1:19" hidden="1" x14ac:dyDescent="0.2">
      <c r="A16962">
        <v>3910</v>
      </c>
      <c r="B16962" t="s">
        <v>26598</v>
      </c>
      <c r="C16962" t="s">
        <v>105</v>
      </c>
      <c r="D16962">
        <v>11.52</v>
      </c>
      <c r="E16962">
        <v>25</v>
      </c>
      <c r="F16962" t="s">
        <v>26127</v>
      </c>
      <c r="G16962" t="s">
        <v>31</v>
      </c>
      <c r="H16962" t="s">
        <v>23</v>
      </c>
      <c r="I16962" t="s">
        <v>26128</v>
      </c>
      <c r="K16962"/>
      <c r="L16962" t="s">
        <v>26599</v>
      </c>
      <c r="M16962" t="s">
        <v>26</v>
      </c>
      <c r="N16962">
        <v>2</v>
      </c>
      <c r="P16962" t="s">
        <v>20366</v>
      </c>
      <c r="Q16962" t="s">
        <v>26600</v>
      </c>
      <c r="S16962" t="s">
        <v>20368</v>
      </c>
    </row>
    <row r="16963" spans="1:19" hidden="1" x14ac:dyDescent="0.2">
      <c r="A16963">
        <v>3911</v>
      </c>
      <c r="B16963" t="s">
        <v>26601</v>
      </c>
      <c r="C16963" t="s">
        <v>105</v>
      </c>
      <c r="D16963">
        <v>8.1999999999999993</v>
      </c>
      <c r="F16963" t="s">
        <v>21009</v>
      </c>
      <c r="G16963" t="s">
        <v>31</v>
      </c>
      <c r="H16963" t="s">
        <v>23</v>
      </c>
      <c r="I16963" t="s">
        <v>9404</v>
      </c>
      <c r="K16963"/>
      <c r="L16963" t="s">
        <v>26602</v>
      </c>
      <c r="M16963" t="s">
        <v>26</v>
      </c>
      <c r="N16963">
        <v>2</v>
      </c>
      <c r="P16963" t="s">
        <v>20366</v>
      </c>
      <c r="Q16963" t="s">
        <v>26603</v>
      </c>
      <c r="S16963" t="s">
        <v>20368</v>
      </c>
    </row>
    <row r="16964" spans="1:19" hidden="1" x14ac:dyDescent="0.2">
      <c r="A16964">
        <v>3912</v>
      </c>
      <c r="B16964" t="s">
        <v>26604</v>
      </c>
      <c r="C16964" t="s">
        <v>105</v>
      </c>
      <c r="D16964">
        <v>7.5</v>
      </c>
      <c r="F16964" t="s">
        <v>21009</v>
      </c>
      <c r="G16964" t="s">
        <v>31</v>
      </c>
      <c r="H16964" t="s">
        <v>23</v>
      </c>
      <c r="I16964" t="s">
        <v>9404</v>
      </c>
      <c r="K16964"/>
      <c r="L16964" t="s">
        <v>26605</v>
      </c>
      <c r="M16964" t="s">
        <v>26</v>
      </c>
      <c r="N16964">
        <v>2</v>
      </c>
      <c r="P16964" t="s">
        <v>20366</v>
      </c>
      <c r="Q16964" t="s">
        <v>26606</v>
      </c>
      <c r="S16964" t="s">
        <v>20368</v>
      </c>
    </row>
    <row r="16965" spans="1:19" hidden="1" x14ac:dyDescent="0.2">
      <c r="A16965">
        <v>3913</v>
      </c>
      <c r="B16965" t="s">
        <v>26607</v>
      </c>
      <c r="C16965" t="s">
        <v>105</v>
      </c>
      <c r="D16965">
        <v>5.3</v>
      </c>
      <c r="F16965" t="s">
        <v>21009</v>
      </c>
      <c r="G16965" t="s">
        <v>31</v>
      </c>
      <c r="H16965" t="s">
        <v>23</v>
      </c>
      <c r="I16965" t="s">
        <v>9404</v>
      </c>
      <c r="K16965"/>
      <c r="L16965" t="s">
        <v>26608</v>
      </c>
      <c r="M16965" t="s">
        <v>26</v>
      </c>
      <c r="N16965">
        <v>2</v>
      </c>
      <c r="P16965" t="s">
        <v>20366</v>
      </c>
      <c r="Q16965" t="s">
        <v>26609</v>
      </c>
      <c r="S16965" t="s">
        <v>20368</v>
      </c>
    </row>
    <row r="16966" spans="1:19" hidden="1" x14ac:dyDescent="0.2">
      <c r="A16966">
        <v>3914</v>
      </c>
      <c r="B16966" t="s">
        <v>26610</v>
      </c>
      <c r="C16966" t="s">
        <v>105</v>
      </c>
      <c r="D16966">
        <v>8.8000000000000007</v>
      </c>
      <c r="F16966" t="s">
        <v>21009</v>
      </c>
      <c r="G16966" t="s">
        <v>31</v>
      </c>
      <c r="H16966" t="s">
        <v>23</v>
      </c>
      <c r="I16966" t="s">
        <v>9404</v>
      </c>
      <c r="K16966"/>
      <c r="L16966" t="s">
        <v>26611</v>
      </c>
      <c r="M16966" t="s">
        <v>26</v>
      </c>
      <c r="N16966">
        <v>2</v>
      </c>
      <c r="P16966" t="s">
        <v>20366</v>
      </c>
      <c r="Q16966" t="s">
        <v>26612</v>
      </c>
      <c r="S16966" t="s">
        <v>20368</v>
      </c>
    </row>
    <row r="16967" spans="1:19" hidden="1" x14ac:dyDescent="0.2">
      <c r="A16967">
        <v>3915</v>
      </c>
      <c r="B16967" t="s">
        <v>26613</v>
      </c>
      <c r="C16967" t="s">
        <v>105</v>
      </c>
      <c r="D16967">
        <v>8.8000000000000007</v>
      </c>
      <c r="F16967" t="s">
        <v>21009</v>
      </c>
      <c r="G16967" t="s">
        <v>31</v>
      </c>
      <c r="H16967" t="s">
        <v>23</v>
      </c>
      <c r="I16967" t="s">
        <v>9404</v>
      </c>
      <c r="K16967"/>
      <c r="L16967" t="s">
        <v>26614</v>
      </c>
      <c r="M16967" t="s">
        <v>26</v>
      </c>
      <c r="N16967">
        <v>2</v>
      </c>
      <c r="P16967" t="s">
        <v>20366</v>
      </c>
      <c r="Q16967" t="s">
        <v>26615</v>
      </c>
      <c r="S16967" t="s">
        <v>20368</v>
      </c>
    </row>
    <row r="16968" spans="1:19" hidden="1" x14ac:dyDescent="0.2">
      <c r="A16968">
        <v>3917</v>
      </c>
      <c r="B16968" t="s">
        <v>26616</v>
      </c>
      <c r="C16968" t="s">
        <v>105</v>
      </c>
      <c r="D16968">
        <v>1.3</v>
      </c>
      <c r="F16968" t="s">
        <v>21009</v>
      </c>
      <c r="G16968" t="s">
        <v>31</v>
      </c>
      <c r="H16968" t="s">
        <v>23</v>
      </c>
      <c r="I16968" t="s">
        <v>329</v>
      </c>
      <c r="K16968"/>
      <c r="L16968" t="s">
        <v>26617</v>
      </c>
      <c r="M16968" t="s">
        <v>26</v>
      </c>
      <c r="N16968">
        <v>2</v>
      </c>
      <c r="P16968" t="s">
        <v>20366</v>
      </c>
      <c r="Q16968" t="s">
        <v>26618</v>
      </c>
      <c r="S16968" t="s">
        <v>20368</v>
      </c>
    </row>
    <row r="16969" spans="1:19" hidden="1" x14ac:dyDescent="0.2">
      <c r="A16969">
        <v>3917</v>
      </c>
      <c r="B16969" t="s">
        <v>26616</v>
      </c>
      <c r="C16969" t="s">
        <v>20452</v>
      </c>
      <c r="D16969">
        <v>8.6999999999999993</v>
      </c>
      <c r="F16969" t="s">
        <v>21009</v>
      </c>
      <c r="G16969" t="s">
        <v>31</v>
      </c>
      <c r="H16969" t="s">
        <v>23</v>
      </c>
      <c r="I16969" t="s">
        <v>329</v>
      </c>
      <c r="K16969"/>
      <c r="L16969" t="s">
        <v>26617</v>
      </c>
      <c r="M16969" t="s">
        <v>26</v>
      </c>
      <c r="N16969">
        <v>2</v>
      </c>
      <c r="P16969" t="s">
        <v>20366</v>
      </c>
      <c r="Q16969" t="s">
        <v>26618</v>
      </c>
      <c r="S16969" t="s">
        <v>20368</v>
      </c>
    </row>
    <row r="16970" spans="1:19" hidden="1" x14ac:dyDescent="0.2">
      <c r="A16970">
        <v>3918</v>
      </c>
      <c r="B16970" t="s">
        <v>26619</v>
      </c>
      <c r="C16970" t="s">
        <v>105</v>
      </c>
      <c r="D16970">
        <v>1.7</v>
      </c>
      <c r="F16970" t="s">
        <v>21009</v>
      </c>
      <c r="G16970" t="s">
        <v>31</v>
      </c>
      <c r="H16970" t="s">
        <v>23</v>
      </c>
      <c r="I16970" t="s">
        <v>329</v>
      </c>
      <c r="K16970"/>
      <c r="L16970" t="s">
        <v>26620</v>
      </c>
      <c r="M16970" t="s">
        <v>26</v>
      </c>
      <c r="N16970">
        <v>2</v>
      </c>
      <c r="P16970" t="s">
        <v>20366</v>
      </c>
      <c r="Q16970" t="s">
        <v>26621</v>
      </c>
      <c r="S16970" t="s">
        <v>20368</v>
      </c>
    </row>
    <row r="16971" spans="1:19" hidden="1" x14ac:dyDescent="0.2">
      <c r="A16971">
        <v>3918</v>
      </c>
      <c r="B16971" t="s">
        <v>26619</v>
      </c>
      <c r="C16971" t="s">
        <v>20452</v>
      </c>
      <c r="D16971">
        <v>6.3</v>
      </c>
      <c r="F16971" t="s">
        <v>21009</v>
      </c>
      <c r="G16971" t="s">
        <v>31</v>
      </c>
      <c r="H16971" t="s">
        <v>23</v>
      </c>
      <c r="I16971" t="s">
        <v>329</v>
      </c>
      <c r="K16971"/>
      <c r="L16971" t="s">
        <v>26620</v>
      </c>
      <c r="M16971" t="s">
        <v>26</v>
      </c>
      <c r="N16971">
        <v>2</v>
      </c>
      <c r="P16971" t="s">
        <v>20366</v>
      </c>
      <c r="Q16971" t="s">
        <v>26621</v>
      </c>
      <c r="S16971" t="s">
        <v>20368</v>
      </c>
    </row>
    <row r="16972" spans="1:19" hidden="1" x14ac:dyDescent="0.2">
      <c r="A16972">
        <v>3919</v>
      </c>
      <c r="B16972" t="s">
        <v>26622</v>
      </c>
      <c r="C16972" t="s">
        <v>105</v>
      </c>
      <c r="D16972">
        <v>1.4</v>
      </c>
      <c r="F16972" t="s">
        <v>21009</v>
      </c>
      <c r="G16972" t="s">
        <v>31</v>
      </c>
      <c r="H16972" t="s">
        <v>23</v>
      </c>
      <c r="I16972" t="s">
        <v>329</v>
      </c>
      <c r="K16972"/>
      <c r="L16972" t="s">
        <v>26623</v>
      </c>
      <c r="M16972" t="s">
        <v>26</v>
      </c>
      <c r="N16972">
        <v>2</v>
      </c>
      <c r="P16972" t="s">
        <v>20366</v>
      </c>
      <c r="Q16972" t="s">
        <v>26624</v>
      </c>
      <c r="S16972" t="s">
        <v>20368</v>
      </c>
    </row>
    <row r="16973" spans="1:19" hidden="1" x14ac:dyDescent="0.2">
      <c r="A16973">
        <v>3919</v>
      </c>
      <c r="B16973" t="s">
        <v>26622</v>
      </c>
      <c r="C16973" t="s">
        <v>20452</v>
      </c>
      <c r="D16973">
        <v>7.7</v>
      </c>
      <c r="F16973" t="s">
        <v>21009</v>
      </c>
      <c r="G16973" t="s">
        <v>31</v>
      </c>
      <c r="H16973" t="s">
        <v>23</v>
      </c>
      <c r="I16973" t="s">
        <v>329</v>
      </c>
      <c r="K16973"/>
      <c r="L16973" t="s">
        <v>26623</v>
      </c>
      <c r="M16973" t="s">
        <v>26</v>
      </c>
      <c r="N16973">
        <v>2</v>
      </c>
      <c r="P16973" t="s">
        <v>20366</v>
      </c>
      <c r="Q16973" t="s">
        <v>26624</v>
      </c>
      <c r="S16973" t="s">
        <v>20368</v>
      </c>
    </row>
    <row r="16974" spans="1:19" hidden="1" x14ac:dyDescent="0.2">
      <c r="A16974">
        <v>3920</v>
      </c>
      <c r="B16974" t="s">
        <v>26625</v>
      </c>
      <c r="C16974" t="s">
        <v>105</v>
      </c>
      <c r="D16974">
        <v>9.5</v>
      </c>
      <c r="F16974" t="s">
        <v>21009</v>
      </c>
      <c r="G16974" t="s">
        <v>31</v>
      </c>
      <c r="H16974" t="s">
        <v>23</v>
      </c>
      <c r="I16974" t="s">
        <v>19673</v>
      </c>
      <c r="K16974"/>
      <c r="L16974" t="s">
        <v>26626</v>
      </c>
      <c r="M16974" t="s">
        <v>26</v>
      </c>
      <c r="N16974">
        <v>2</v>
      </c>
      <c r="P16974" t="s">
        <v>20366</v>
      </c>
      <c r="Q16974" t="s">
        <v>26627</v>
      </c>
      <c r="S16974" t="s">
        <v>20368</v>
      </c>
    </row>
    <row r="16975" spans="1:19" hidden="1" x14ac:dyDescent="0.2">
      <c r="A16975">
        <v>3921</v>
      </c>
      <c r="B16975" t="s">
        <v>26628</v>
      </c>
      <c r="C16975" t="s">
        <v>105</v>
      </c>
      <c r="D16975">
        <v>8</v>
      </c>
      <c r="F16975" t="s">
        <v>21009</v>
      </c>
      <c r="G16975" t="s">
        <v>31</v>
      </c>
      <c r="H16975" t="s">
        <v>23</v>
      </c>
      <c r="I16975" t="s">
        <v>19673</v>
      </c>
      <c r="K16975"/>
      <c r="L16975" t="s">
        <v>26629</v>
      </c>
      <c r="M16975" t="s">
        <v>26</v>
      </c>
      <c r="N16975">
        <v>2</v>
      </c>
      <c r="P16975" t="s">
        <v>20366</v>
      </c>
      <c r="Q16975" t="s">
        <v>26630</v>
      </c>
      <c r="S16975" t="s">
        <v>20368</v>
      </c>
    </row>
    <row r="16976" spans="1:19" hidden="1" x14ac:dyDescent="0.2">
      <c r="A16976">
        <v>3922</v>
      </c>
      <c r="B16976" t="s">
        <v>26631</v>
      </c>
      <c r="C16976" t="s">
        <v>105</v>
      </c>
      <c r="D16976">
        <v>9.5</v>
      </c>
      <c r="F16976" t="s">
        <v>21009</v>
      </c>
      <c r="G16976" t="s">
        <v>31</v>
      </c>
      <c r="H16976" t="s">
        <v>23</v>
      </c>
      <c r="I16976" t="s">
        <v>19673</v>
      </c>
      <c r="K16976"/>
      <c r="L16976" t="s">
        <v>26632</v>
      </c>
      <c r="M16976" t="s">
        <v>26</v>
      </c>
      <c r="N16976">
        <v>2</v>
      </c>
      <c r="P16976" t="s">
        <v>20366</v>
      </c>
      <c r="Q16976" t="s">
        <v>26633</v>
      </c>
      <c r="S16976" t="s">
        <v>20368</v>
      </c>
    </row>
    <row r="16977" spans="1:19" hidden="1" x14ac:dyDescent="0.2">
      <c r="A16977">
        <v>3923</v>
      </c>
      <c r="B16977" t="s">
        <v>26634</v>
      </c>
      <c r="C16977" t="s">
        <v>105</v>
      </c>
      <c r="D16977">
        <v>0</v>
      </c>
      <c r="F16977" t="s">
        <v>21009</v>
      </c>
      <c r="G16977" t="s">
        <v>1440</v>
      </c>
      <c r="H16977" t="s">
        <v>23</v>
      </c>
      <c r="I16977" t="s">
        <v>19673</v>
      </c>
      <c r="K16977"/>
      <c r="L16977" t="s">
        <v>26635</v>
      </c>
      <c r="M16977" t="s">
        <v>26</v>
      </c>
      <c r="N16977">
        <v>2</v>
      </c>
      <c r="P16977" t="s">
        <v>20366</v>
      </c>
      <c r="Q16977" t="s">
        <v>26636</v>
      </c>
      <c r="S16977" t="s">
        <v>20368</v>
      </c>
    </row>
    <row r="16978" spans="1:19" hidden="1" x14ac:dyDescent="0.2">
      <c r="A16978">
        <v>3923</v>
      </c>
      <c r="B16978" t="s">
        <v>26634</v>
      </c>
      <c r="C16978" t="s">
        <v>20452</v>
      </c>
      <c r="D16978">
        <v>8.6999999999999993</v>
      </c>
      <c r="F16978" t="s">
        <v>21009</v>
      </c>
      <c r="G16978" t="s">
        <v>31</v>
      </c>
      <c r="H16978" t="s">
        <v>23</v>
      </c>
      <c r="I16978" t="s">
        <v>19673</v>
      </c>
      <c r="K16978"/>
      <c r="L16978" t="s">
        <v>26635</v>
      </c>
      <c r="M16978" t="s">
        <v>26</v>
      </c>
      <c r="N16978">
        <v>2</v>
      </c>
      <c r="P16978" t="s">
        <v>20366</v>
      </c>
      <c r="Q16978" t="s">
        <v>26636</v>
      </c>
      <c r="S16978" t="s">
        <v>20368</v>
      </c>
    </row>
    <row r="16979" spans="1:19" hidden="1" x14ac:dyDescent="0.2">
      <c r="A16979">
        <v>3924</v>
      </c>
      <c r="B16979" t="s">
        <v>26637</v>
      </c>
      <c r="C16979" t="s">
        <v>105</v>
      </c>
      <c r="D16979">
        <v>1.4</v>
      </c>
      <c r="F16979" t="s">
        <v>21009</v>
      </c>
      <c r="G16979" t="s">
        <v>31</v>
      </c>
      <c r="H16979" t="s">
        <v>23</v>
      </c>
      <c r="I16979" t="s">
        <v>19673</v>
      </c>
      <c r="K16979"/>
      <c r="L16979" t="s">
        <v>26638</v>
      </c>
      <c r="M16979" t="s">
        <v>26</v>
      </c>
      <c r="N16979">
        <v>2</v>
      </c>
      <c r="P16979" t="s">
        <v>20366</v>
      </c>
      <c r="Q16979" t="s">
        <v>26639</v>
      </c>
      <c r="S16979" t="s">
        <v>20368</v>
      </c>
    </row>
    <row r="16980" spans="1:19" hidden="1" x14ac:dyDescent="0.2">
      <c r="A16980">
        <v>3924</v>
      </c>
      <c r="B16980" t="s">
        <v>26637</v>
      </c>
      <c r="C16980" t="s">
        <v>20452</v>
      </c>
      <c r="D16980">
        <v>7.5</v>
      </c>
      <c r="F16980" t="s">
        <v>21009</v>
      </c>
      <c r="G16980" t="s">
        <v>31</v>
      </c>
      <c r="H16980" t="s">
        <v>23</v>
      </c>
      <c r="I16980" t="s">
        <v>19673</v>
      </c>
      <c r="K16980"/>
      <c r="L16980" t="s">
        <v>26638</v>
      </c>
      <c r="M16980" t="s">
        <v>26</v>
      </c>
      <c r="N16980">
        <v>2</v>
      </c>
      <c r="P16980" t="s">
        <v>20366</v>
      </c>
      <c r="Q16980" t="s">
        <v>26639</v>
      </c>
      <c r="S16980" t="s">
        <v>20368</v>
      </c>
    </row>
    <row r="16981" spans="1:19" hidden="1" x14ac:dyDescent="0.2">
      <c r="A16981">
        <v>3924</v>
      </c>
      <c r="B16981" t="s">
        <v>26637</v>
      </c>
      <c r="C16981" t="s">
        <v>20441</v>
      </c>
      <c r="D16981">
        <v>10.75</v>
      </c>
      <c r="F16981" t="s">
        <v>21009</v>
      </c>
      <c r="G16981" t="s">
        <v>31</v>
      </c>
      <c r="H16981" t="s">
        <v>23</v>
      </c>
      <c r="I16981" t="s">
        <v>19673</v>
      </c>
      <c r="K16981"/>
      <c r="L16981" t="s">
        <v>26638</v>
      </c>
      <c r="M16981" t="s">
        <v>26</v>
      </c>
      <c r="N16981">
        <v>2</v>
      </c>
      <c r="P16981" t="s">
        <v>20366</v>
      </c>
      <c r="Q16981" t="s">
        <v>26639</v>
      </c>
      <c r="S16981" t="s">
        <v>20368</v>
      </c>
    </row>
    <row r="16982" spans="1:19" hidden="1" x14ac:dyDescent="0.2">
      <c r="A16982">
        <v>3925</v>
      </c>
      <c r="B16982" t="s">
        <v>26640</v>
      </c>
      <c r="C16982" t="s">
        <v>105</v>
      </c>
      <c r="D16982">
        <v>2.39</v>
      </c>
      <c r="E16982">
        <v>20</v>
      </c>
      <c r="F16982" t="s">
        <v>410</v>
      </c>
      <c r="G16982" t="s">
        <v>55</v>
      </c>
      <c r="H16982" t="s">
        <v>23</v>
      </c>
      <c r="I16982" t="s">
        <v>87</v>
      </c>
      <c r="K16982"/>
      <c r="L16982" t="s">
        <v>26641</v>
      </c>
      <c r="M16982" t="s">
        <v>26</v>
      </c>
      <c r="N16982">
        <v>2</v>
      </c>
      <c r="P16982" t="s">
        <v>20366</v>
      </c>
      <c r="Q16982" t="s">
        <v>26642</v>
      </c>
      <c r="S16982" t="s">
        <v>20368</v>
      </c>
    </row>
    <row r="16983" spans="1:19" hidden="1" x14ac:dyDescent="0.2">
      <c r="A16983">
        <v>3926</v>
      </c>
      <c r="B16983" t="s">
        <v>26643</v>
      </c>
      <c r="C16983" t="s">
        <v>105</v>
      </c>
      <c r="D16983">
        <v>6.43</v>
      </c>
      <c r="E16983">
        <v>25</v>
      </c>
      <c r="F16983" t="s">
        <v>20412</v>
      </c>
      <c r="G16983" t="s">
        <v>144</v>
      </c>
      <c r="H16983" t="s">
        <v>23</v>
      </c>
      <c r="I16983" t="s">
        <v>415</v>
      </c>
      <c r="K16983"/>
      <c r="L16983" t="s">
        <v>26644</v>
      </c>
      <c r="M16983" t="s">
        <v>21125</v>
      </c>
      <c r="N16983">
        <v>3</v>
      </c>
      <c r="O16983" t="s">
        <v>26645</v>
      </c>
      <c r="P16983" t="s">
        <v>20366</v>
      </c>
      <c r="Q16983" t="s">
        <v>26646</v>
      </c>
      <c r="S16983" t="s">
        <v>20368</v>
      </c>
    </row>
    <row r="16984" spans="1:19" hidden="1" x14ac:dyDescent="0.2">
      <c r="A16984">
        <v>3926</v>
      </c>
      <c r="B16984" t="s">
        <v>26643</v>
      </c>
      <c r="C16984" t="s">
        <v>105</v>
      </c>
      <c r="D16984">
        <v>6.4</v>
      </c>
      <c r="E16984">
        <v>35</v>
      </c>
      <c r="F16984" t="s">
        <v>20412</v>
      </c>
      <c r="G16984" t="s">
        <v>144</v>
      </c>
      <c r="H16984" t="s">
        <v>2675</v>
      </c>
      <c r="I16984" t="s">
        <v>415</v>
      </c>
      <c r="K16984"/>
      <c r="L16984" t="s">
        <v>26644</v>
      </c>
      <c r="M16984" t="s">
        <v>21125</v>
      </c>
      <c r="N16984">
        <v>3</v>
      </c>
      <c r="O16984" t="s">
        <v>26645</v>
      </c>
      <c r="P16984" t="s">
        <v>20366</v>
      </c>
      <c r="Q16984" t="s">
        <v>26646</v>
      </c>
      <c r="S16984" t="s">
        <v>20368</v>
      </c>
    </row>
    <row r="16985" spans="1:19" hidden="1" x14ac:dyDescent="0.2">
      <c r="A16985">
        <v>3926</v>
      </c>
      <c r="B16985" t="s">
        <v>26643</v>
      </c>
      <c r="C16985" t="s">
        <v>105</v>
      </c>
      <c r="D16985">
        <v>6.27</v>
      </c>
      <c r="E16985">
        <v>45</v>
      </c>
      <c r="F16985" t="s">
        <v>20412</v>
      </c>
      <c r="G16985" t="s">
        <v>144</v>
      </c>
      <c r="H16985" t="s">
        <v>2675</v>
      </c>
      <c r="I16985" t="s">
        <v>415</v>
      </c>
      <c r="K16985"/>
      <c r="L16985" t="s">
        <v>26644</v>
      </c>
      <c r="M16985" t="s">
        <v>21125</v>
      </c>
      <c r="N16985">
        <v>3</v>
      </c>
      <c r="O16985" t="s">
        <v>26645</v>
      </c>
      <c r="P16985" t="s">
        <v>20366</v>
      </c>
      <c r="Q16985" t="s">
        <v>26646</v>
      </c>
      <c r="S16985" t="s">
        <v>20368</v>
      </c>
    </row>
    <row r="16986" spans="1:19" hidden="1" x14ac:dyDescent="0.2">
      <c r="A16986">
        <v>3927</v>
      </c>
      <c r="B16986" t="s">
        <v>26647</v>
      </c>
      <c r="C16986" t="s">
        <v>105</v>
      </c>
      <c r="D16986">
        <v>6.01</v>
      </c>
      <c r="E16986">
        <v>25</v>
      </c>
      <c r="F16986" t="s">
        <v>26648</v>
      </c>
      <c r="G16986" t="s">
        <v>55</v>
      </c>
      <c r="H16986" t="s">
        <v>46</v>
      </c>
      <c r="I16986" t="s">
        <v>22407</v>
      </c>
      <c r="K16986"/>
      <c r="L16986" t="s">
        <v>26649</v>
      </c>
      <c r="M16986" t="s">
        <v>26</v>
      </c>
      <c r="N16986">
        <v>2</v>
      </c>
      <c r="P16986" t="s">
        <v>20366</v>
      </c>
      <c r="Q16986" t="s">
        <v>26650</v>
      </c>
      <c r="S16986" t="s">
        <v>20368</v>
      </c>
    </row>
    <row r="16987" spans="1:19" hidden="1" x14ac:dyDescent="0.2">
      <c r="A16987">
        <v>3927</v>
      </c>
      <c r="B16987" t="s">
        <v>26647</v>
      </c>
      <c r="C16987" t="s">
        <v>20452</v>
      </c>
      <c r="D16987">
        <v>10.52</v>
      </c>
      <c r="E16987">
        <v>25</v>
      </c>
      <c r="F16987" t="s">
        <v>26648</v>
      </c>
      <c r="G16987" t="s">
        <v>55</v>
      </c>
      <c r="H16987" t="s">
        <v>46</v>
      </c>
      <c r="I16987" t="s">
        <v>22407</v>
      </c>
      <c r="K16987"/>
      <c r="L16987" t="s">
        <v>26649</v>
      </c>
      <c r="M16987" t="s">
        <v>26</v>
      </c>
      <c r="N16987">
        <v>2</v>
      </c>
      <c r="P16987" t="s">
        <v>20366</v>
      </c>
      <c r="Q16987" t="s">
        <v>26650</v>
      </c>
      <c r="S16987" t="s">
        <v>20368</v>
      </c>
    </row>
    <row r="16988" spans="1:19" hidden="1" x14ac:dyDescent="0.2">
      <c r="A16988">
        <v>3928</v>
      </c>
      <c r="B16988" t="s">
        <v>26651</v>
      </c>
      <c r="C16988" t="s">
        <v>105</v>
      </c>
      <c r="D16988">
        <v>1</v>
      </c>
      <c r="E16988">
        <v>20</v>
      </c>
      <c r="G16988" t="s">
        <v>31</v>
      </c>
      <c r="H16988" t="s">
        <v>46</v>
      </c>
      <c r="I16988" t="s">
        <v>869</v>
      </c>
      <c r="K16988"/>
      <c r="L16988" t="s">
        <v>26652</v>
      </c>
      <c r="M16988" t="s">
        <v>26</v>
      </c>
      <c r="N16988">
        <v>2</v>
      </c>
      <c r="P16988" t="s">
        <v>20366</v>
      </c>
      <c r="Q16988" t="s">
        <v>26653</v>
      </c>
      <c r="S16988" t="s">
        <v>20368</v>
      </c>
    </row>
    <row r="16989" spans="1:19" hidden="1" x14ac:dyDescent="0.2">
      <c r="A16989">
        <v>3929</v>
      </c>
      <c r="B16989" t="s">
        <v>26654</v>
      </c>
      <c r="C16989" t="s">
        <v>105</v>
      </c>
      <c r="D16989">
        <v>1.99</v>
      </c>
      <c r="E16989">
        <v>30</v>
      </c>
      <c r="F16989" s="1" t="s">
        <v>26655</v>
      </c>
      <c r="G16989" t="s">
        <v>55</v>
      </c>
      <c r="H16989" t="s">
        <v>46</v>
      </c>
      <c r="I16989" t="s">
        <v>11080</v>
      </c>
      <c r="K16989"/>
      <c r="L16989" t="s">
        <v>26656</v>
      </c>
      <c r="M16989" t="s">
        <v>26</v>
      </c>
      <c r="N16989">
        <v>2</v>
      </c>
      <c r="P16989" t="s">
        <v>20366</v>
      </c>
      <c r="Q16989" t="s">
        <v>26657</v>
      </c>
      <c r="S16989" t="s">
        <v>20368</v>
      </c>
    </row>
    <row r="16990" spans="1:19" hidden="1" x14ac:dyDescent="0.2">
      <c r="A16990">
        <v>3929</v>
      </c>
      <c r="B16990" t="s">
        <v>26654</v>
      </c>
      <c r="C16990" t="s">
        <v>20452</v>
      </c>
      <c r="D16990">
        <v>6.42</v>
      </c>
      <c r="E16990">
        <v>30</v>
      </c>
      <c r="F16990" s="1" t="s">
        <v>26655</v>
      </c>
      <c r="G16990" t="s">
        <v>55</v>
      </c>
      <c r="H16990" t="s">
        <v>46</v>
      </c>
      <c r="I16990" t="s">
        <v>11080</v>
      </c>
      <c r="K16990"/>
      <c r="L16990" t="s">
        <v>26656</v>
      </c>
      <c r="M16990" t="s">
        <v>26</v>
      </c>
      <c r="N16990">
        <v>2</v>
      </c>
      <c r="P16990" t="s">
        <v>20366</v>
      </c>
      <c r="Q16990" t="s">
        <v>26657</v>
      </c>
      <c r="S16990" t="s">
        <v>20368</v>
      </c>
    </row>
    <row r="16991" spans="1:19" hidden="1" x14ac:dyDescent="0.2">
      <c r="A16991">
        <v>3929</v>
      </c>
      <c r="B16991" t="s">
        <v>26654</v>
      </c>
      <c r="C16991" t="s">
        <v>20441</v>
      </c>
      <c r="D16991">
        <v>14</v>
      </c>
      <c r="E16991" t="s">
        <v>222</v>
      </c>
      <c r="F16991" s="1" t="s">
        <v>26655</v>
      </c>
      <c r="G16991" t="s">
        <v>55</v>
      </c>
      <c r="H16991" t="s">
        <v>2675</v>
      </c>
      <c r="I16991" t="s">
        <v>11080</v>
      </c>
      <c r="K16991"/>
      <c r="L16991" t="s">
        <v>26656</v>
      </c>
      <c r="M16991" t="s">
        <v>26</v>
      </c>
      <c r="N16991">
        <v>2</v>
      </c>
      <c r="P16991" t="s">
        <v>20366</v>
      </c>
      <c r="Q16991" t="s">
        <v>26657</v>
      </c>
      <c r="S16991" t="s">
        <v>20368</v>
      </c>
    </row>
    <row r="16992" spans="1:19" hidden="1" x14ac:dyDescent="0.2">
      <c r="A16992">
        <v>3930</v>
      </c>
      <c r="B16992" t="s">
        <v>26658</v>
      </c>
      <c r="C16992" t="s">
        <v>20441</v>
      </c>
      <c r="D16992">
        <v>9.2799999999999994</v>
      </c>
      <c r="G16992" t="s">
        <v>189</v>
      </c>
      <c r="I16992" t="s">
        <v>26659</v>
      </c>
      <c r="K16992"/>
      <c r="L16992" t="s">
        <v>26660</v>
      </c>
      <c r="M16992" t="s">
        <v>21125</v>
      </c>
      <c r="N16992">
        <v>3</v>
      </c>
      <c r="O16992" t="s">
        <v>26661</v>
      </c>
      <c r="P16992" t="s">
        <v>20366</v>
      </c>
      <c r="Q16992" t="s">
        <v>26662</v>
      </c>
      <c r="S16992" t="s">
        <v>20368</v>
      </c>
    </row>
    <row r="16993" spans="1:19" hidden="1" x14ac:dyDescent="0.2">
      <c r="A16993">
        <v>3930</v>
      </c>
      <c r="B16993" t="s">
        <v>26658</v>
      </c>
      <c r="C16993" t="s">
        <v>20447</v>
      </c>
      <c r="D16993">
        <v>9.81</v>
      </c>
      <c r="G16993" t="s">
        <v>189</v>
      </c>
      <c r="I16993" t="s">
        <v>26659</v>
      </c>
      <c r="K16993"/>
      <c r="L16993" t="s">
        <v>26660</v>
      </c>
      <c r="M16993" t="s">
        <v>21125</v>
      </c>
      <c r="N16993">
        <v>3</v>
      </c>
      <c r="O16993" t="s">
        <v>26661</v>
      </c>
      <c r="P16993" t="s">
        <v>20366</v>
      </c>
      <c r="Q16993" t="s">
        <v>26662</v>
      </c>
      <c r="S16993" t="s">
        <v>20368</v>
      </c>
    </row>
    <row r="16994" spans="1:19" hidden="1" x14ac:dyDescent="0.2">
      <c r="A16994">
        <v>3931</v>
      </c>
      <c r="B16994" t="s">
        <v>26663</v>
      </c>
      <c r="C16994" t="s">
        <v>105</v>
      </c>
      <c r="D16994">
        <v>1.43</v>
      </c>
      <c r="E16994">
        <v>20</v>
      </c>
      <c r="F16994" t="s">
        <v>26174</v>
      </c>
      <c r="G16994" t="s">
        <v>31</v>
      </c>
      <c r="H16994" t="s">
        <v>46</v>
      </c>
      <c r="I16994" t="s">
        <v>869</v>
      </c>
      <c r="K16994"/>
      <c r="L16994" t="s">
        <v>26664</v>
      </c>
      <c r="M16994" t="s">
        <v>26</v>
      </c>
      <c r="N16994">
        <v>2</v>
      </c>
      <c r="P16994" t="s">
        <v>20366</v>
      </c>
      <c r="Q16994" t="s">
        <v>26665</v>
      </c>
      <c r="S16994" t="s">
        <v>20368</v>
      </c>
    </row>
    <row r="16995" spans="1:19" hidden="1" x14ac:dyDescent="0.2">
      <c r="A16995">
        <v>3931</v>
      </c>
      <c r="B16995" t="s">
        <v>26663</v>
      </c>
      <c r="C16995" t="s">
        <v>20452</v>
      </c>
      <c r="D16995">
        <v>6.83</v>
      </c>
      <c r="E16995" t="s">
        <v>383</v>
      </c>
      <c r="F16995" t="s">
        <v>1576</v>
      </c>
      <c r="G16995" t="s">
        <v>55</v>
      </c>
      <c r="H16995" t="s">
        <v>46</v>
      </c>
      <c r="I16995" t="s">
        <v>869</v>
      </c>
      <c r="K16995"/>
      <c r="L16995" t="s">
        <v>26664</v>
      </c>
      <c r="M16995" t="s">
        <v>26</v>
      </c>
      <c r="N16995">
        <v>2</v>
      </c>
      <c r="P16995" t="s">
        <v>20366</v>
      </c>
      <c r="Q16995" t="s">
        <v>26665</v>
      </c>
      <c r="S16995" t="s">
        <v>20368</v>
      </c>
    </row>
    <row r="16996" spans="1:19" hidden="1" x14ac:dyDescent="0.2">
      <c r="A16996">
        <v>3931</v>
      </c>
      <c r="B16996" t="s">
        <v>26663</v>
      </c>
      <c r="C16996" t="s">
        <v>20452</v>
      </c>
      <c r="D16996">
        <v>6.8</v>
      </c>
      <c r="E16996" t="s">
        <v>383</v>
      </c>
      <c r="F16996" t="s">
        <v>26174</v>
      </c>
      <c r="G16996" t="s">
        <v>31</v>
      </c>
      <c r="H16996" t="s">
        <v>46</v>
      </c>
      <c r="I16996" t="s">
        <v>869</v>
      </c>
      <c r="K16996"/>
      <c r="L16996" t="s">
        <v>26664</v>
      </c>
      <c r="M16996" t="s">
        <v>26</v>
      </c>
      <c r="N16996">
        <v>2</v>
      </c>
      <c r="P16996" t="s">
        <v>20366</v>
      </c>
      <c r="Q16996" t="s">
        <v>26665</v>
      </c>
      <c r="S16996" t="s">
        <v>20368</v>
      </c>
    </row>
    <row r="16997" spans="1:19" hidden="1" x14ac:dyDescent="0.2">
      <c r="A16997">
        <v>3932</v>
      </c>
      <c r="B16997" t="s">
        <v>26666</v>
      </c>
      <c r="C16997" t="s">
        <v>20452</v>
      </c>
      <c r="D16997">
        <v>6.82</v>
      </c>
      <c r="E16997">
        <v>20</v>
      </c>
      <c r="F16997" t="s">
        <v>1576</v>
      </c>
      <c r="G16997" t="s">
        <v>55</v>
      </c>
      <c r="H16997" t="s">
        <v>46</v>
      </c>
      <c r="I16997" t="s">
        <v>869</v>
      </c>
      <c r="K16997"/>
      <c r="L16997" t="s">
        <v>26667</v>
      </c>
      <c r="M16997" t="s">
        <v>26</v>
      </c>
      <c r="N16997">
        <v>2</v>
      </c>
      <c r="P16997" t="s">
        <v>20366</v>
      </c>
      <c r="Q16997" t="s">
        <v>26668</v>
      </c>
      <c r="S16997" t="s">
        <v>20368</v>
      </c>
    </row>
    <row r="16998" spans="1:19" hidden="1" x14ac:dyDescent="0.2">
      <c r="A16998">
        <v>3933</v>
      </c>
      <c r="B16998" t="s">
        <v>26669</v>
      </c>
      <c r="C16998" t="s">
        <v>26670</v>
      </c>
      <c r="D16998">
        <v>8</v>
      </c>
      <c r="F16998" t="s">
        <v>54</v>
      </c>
      <c r="G16998" t="s">
        <v>55</v>
      </c>
      <c r="H16998" t="s">
        <v>23</v>
      </c>
      <c r="I16998" t="s">
        <v>1396</v>
      </c>
      <c r="K16998"/>
      <c r="L16998" t="s">
        <v>26671</v>
      </c>
      <c r="M16998" t="s">
        <v>26</v>
      </c>
      <c r="N16998">
        <v>2</v>
      </c>
      <c r="O16998" t="s">
        <v>26672</v>
      </c>
      <c r="P16998" t="s">
        <v>20366</v>
      </c>
      <c r="Q16998" t="s">
        <v>26673</v>
      </c>
      <c r="S16998" t="s">
        <v>20368</v>
      </c>
    </row>
    <row r="16999" spans="1:19" hidden="1" x14ac:dyDescent="0.2">
      <c r="A16999">
        <v>3933</v>
      </c>
      <c r="B16999" t="s">
        <v>26669</v>
      </c>
      <c r="C16999" t="s">
        <v>26674</v>
      </c>
      <c r="D16999">
        <v>9.9</v>
      </c>
      <c r="F16999" t="s">
        <v>54</v>
      </c>
      <c r="G16999" t="s">
        <v>55</v>
      </c>
      <c r="H16999" t="s">
        <v>2675</v>
      </c>
      <c r="I16999" t="s">
        <v>1396</v>
      </c>
      <c r="K16999"/>
      <c r="L16999" t="s">
        <v>26671</v>
      </c>
      <c r="M16999" t="s">
        <v>26</v>
      </c>
      <c r="N16999">
        <v>2</v>
      </c>
      <c r="O16999" t="s">
        <v>26672</v>
      </c>
      <c r="P16999" t="s">
        <v>20366</v>
      </c>
      <c r="Q16999" t="s">
        <v>26673</v>
      </c>
      <c r="S16999" t="s">
        <v>20368</v>
      </c>
    </row>
    <row r="17000" spans="1:19" hidden="1" x14ac:dyDescent="0.2">
      <c r="A17000">
        <v>3933</v>
      </c>
      <c r="B17000" t="s">
        <v>26669</v>
      </c>
      <c r="C17000" t="s">
        <v>105</v>
      </c>
      <c r="D17000">
        <v>8</v>
      </c>
      <c r="E17000">
        <v>25</v>
      </c>
      <c r="F17000" t="s">
        <v>26675</v>
      </c>
      <c r="G17000" t="s">
        <v>55</v>
      </c>
      <c r="H17000" t="s">
        <v>23</v>
      </c>
      <c r="I17000" t="s">
        <v>5917</v>
      </c>
      <c r="K17000"/>
      <c r="L17000" t="s">
        <v>26671</v>
      </c>
      <c r="M17000" t="s">
        <v>26</v>
      </c>
      <c r="N17000">
        <v>2</v>
      </c>
      <c r="O17000" t="s">
        <v>26672</v>
      </c>
      <c r="P17000" t="s">
        <v>20366</v>
      </c>
      <c r="Q17000" t="s">
        <v>26673</v>
      </c>
      <c r="S17000" t="s">
        <v>20368</v>
      </c>
    </row>
    <row r="17001" spans="1:19" hidden="1" x14ac:dyDescent="0.2">
      <c r="A17001">
        <v>3933</v>
      </c>
      <c r="B17001" t="s">
        <v>26669</v>
      </c>
      <c r="C17001" t="s">
        <v>105</v>
      </c>
      <c r="D17001">
        <v>7.82</v>
      </c>
      <c r="E17001">
        <v>25</v>
      </c>
      <c r="F17001" t="s">
        <v>21085</v>
      </c>
      <c r="G17001" t="s">
        <v>55</v>
      </c>
      <c r="H17001" t="s">
        <v>46</v>
      </c>
      <c r="I17001" t="s">
        <v>9318</v>
      </c>
      <c r="K17001"/>
      <c r="L17001" t="s">
        <v>26671</v>
      </c>
      <c r="M17001" t="s">
        <v>26</v>
      </c>
      <c r="N17001">
        <v>2</v>
      </c>
      <c r="O17001" t="s">
        <v>26672</v>
      </c>
      <c r="P17001" t="s">
        <v>20366</v>
      </c>
      <c r="Q17001" t="s">
        <v>26673</v>
      </c>
      <c r="S17001" t="s">
        <v>20368</v>
      </c>
    </row>
    <row r="17002" spans="1:19" hidden="1" x14ac:dyDescent="0.2">
      <c r="A17002">
        <v>3934</v>
      </c>
      <c r="B17002" t="s">
        <v>26676</v>
      </c>
      <c r="C17002" t="s">
        <v>105</v>
      </c>
      <c r="D17002">
        <v>9.1999999999999993</v>
      </c>
      <c r="F17002" t="s">
        <v>54</v>
      </c>
      <c r="G17002" t="s">
        <v>55</v>
      </c>
      <c r="H17002" t="s">
        <v>23</v>
      </c>
      <c r="I17002" t="s">
        <v>1396</v>
      </c>
      <c r="K17002"/>
      <c r="L17002" t="s">
        <v>26677</v>
      </c>
      <c r="M17002" t="s">
        <v>26</v>
      </c>
      <c r="N17002">
        <v>2</v>
      </c>
      <c r="O17002" t="s">
        <v>26678</v>
      </c>
      <c r="P17002" t="s">
        <v>20366</v>
      </c>
      <c r="Q17002" t="s">
        <v>26679</v>
      </c>
      <c r="S17002" t="s">
        <v>20368</v>
      </c>
    </row>
    <row r="17003" spans="1:19" hidden="1" x14ac:dyDescent="0.2">
      <c r="A17003">
        <v>3934</v>
      </c>
      <c r="B17003" t="s">
        <v>26676</v>
      </c>
      <c r="C17003" t="s">
        <v>105</v>
      </c>
      <c r="D17003">
        <v>9.1</v>
      </c>
      <c r="E17003">
        <v>25</v>
      </c>
      <c r="F17003" t="s">
        <v>26680</v>
      </c>
      <c r="G17003" t="s">
        <v>55</v>
      </c>
      <c r="H17003" t="s">
        <v>23</v>
      </c>
      <c r="I17003" t="s">
        <v>5917</v>
      </c>
      <c r="K17003"/>
      <c r="L17003" t="s">
        <v>26677</v>
      </c>
      <c r="M17003" t="s">
        <v>26</v>
      </c>
      <c r="N17003">
        <v>2</v>
      </c>
      <c r="O17003" t="s">
        <v>26678</v>
      </c>
      <c r="P17003" t="s">
        <v>20366</v>
      </c>
      <c r="Q17003" t="s">
        <v>26679</v>
      </c>
      <c r="S17003" t="s">
        <v>20368</v>
      </c>
    </row>
    <row r="17004" spans="1:19" hidden="1" x14ac:dyDescent="0.2">
      <c r="A17004">
        <v>3934</v>
      </c>
      <c r="B17004" t="s">
        <v>26676</v>
      </c>
      <c r="C17004" t="s">
        <v>105</v>
      </c>
      <c r="D17004">
        <v>9.1</v>
      </c>
      <c r="E17004">
        <v>25</v>
      </c>
      <c r="F17004" t="s">
        <v>21085</v>
      </c>
      <c r="G17004" t="s">
        <v>55</v>
      </c>
      <c r="H17004" t="s">
        <v>46</v>
      </c>
      <c r="I17004" t="s">
        <v>9318</v>
      </c>
      <c r="K17004"/>
      <c r="L17004" t="s">
        <v>26677</v>
      </c>
      <c r="M17004" t="s">
        <v>26</v>
      </c>
      <c r="N17004">
        <v>2</v>
      </c>
      <c r="O17004" t="s">
        <v>26678</v>
      </c>
      <c r="P17004" t="s">
        <v>20366</v>
      </c>
      <c r="Q17004" t="s">
        <v>26679</v>
      </c>
      <c r="S17004" t="s">
        <v>20368</v>
      </c>
    </row>
    <row r="17005" spans="1:19" hidden="1" x14ac:dyDescent="0.2">
      <c r="A17005">
        <v>3935</v>
      </c>
      <c r="B17005" t="s">
        <v>26681</v>
      </c>
      <c r="C17005" t="s">
        <v>105</v>
      </c>
      <c r="D17005">
        <v>8.6</v>
      </c>
      <c r="F17005" t="s">
        <v>54</v>
      </c>
      <c r="G17005" t="s">
        <v>55</v>
      </c>
      <c r="H17005" t="s">
        <v>23</v>
      </c>
      <c r="I17005" t="s">
        <v>1396</v>
      </c>
      <c r="K17005"/>
      <c r="L17005" t="s">
        <v>26682</v>
      </c>
      <c r="M17005" t="s">
        <v>26</v>
      </c>
      <c r="N17005">
        <v>2</v>
      </c>
      <c r="O17005" t="s">
        <v>26683</v>
      </c>
      <c r="P17005" t="s">
        <v>20366</v>
      </c>
      <c r="Q17005" t="s">
        <v>26684</v>
      </c>
      <c r="S17005" t="s">
        <v>20368</v>
      </c>
    </row>
    <row r="17006" spans="1:19" hidden="1" x14ac:dyDescent="0.2">
      <c r="A17006">
        <v>3935</v>
      </c>
      <c r="B17006" t="s">
        <v>26681</v>
      </c>
      <c r="C17006" t="s">
        <v>105</v>
      </c>
      <c r="D17006">
        <v>8.5</v>
      </c>
      <c r="E17006">
        <v>25</v>
      </c>
      <c r="F17006" t="s">
        <v>26680</v>
      </c>
      <c r="G17006" t="s">
        <v>55</v>
      </c>
      <c r="H17006" t="s">
        <v>23</v>
      </c>
      <c r="I17006" t="s">
        <v>5917</v>
      </c>
      <c r="K17006"/>
      <c r="L17006" t="s">
        <v>26682</v>
      </c>
      <c r="M17006" t="s">
        <v>26</v>
      </c>
      <c r="N17006">
        <v>2</v>
      </c>
      <c r="O17006" t="s">
        <v>26683</v>
      </c>
      <c r="P17006" t="s">
        <v>20366</v>
      </c>
      <c r="Q17006" t="s">
        <v>26684</v>
      </c>
      <c r="S17006" t="s">
        <v>20368</v>
      </c>
    </row>
    <row r="17007" spans="1:19" hidden="1" x14ac:dyDescent="0.2">
      <c r="A17007">
        <v>3935</v>
      </c>
      <c r="B17007" t="s">
        <v>26681</v>
      </c>
      <c r="C17007" t="s">
        <v>105</v>
      </c>
      <c r="D17007">
        <v>8.23</v>
      </c>
      <c r="E17007">
        <v>25</v>
      </c>
      <c r="F17007" t="s">
        <v>21085</v>
      </c>
      <c r="G17007" t="s">
        <v>55</v>
      </c>
      <c r="H17007" t="s">
        <v>46</v>
      </c>
      <c r="I17007" t="s">
        <v>9318</v>
      </c>
      <c r="K17007"/>
      <c r="L17007" t="s">
        <v>26682</v>
      </c>
      <c r="M17007" t="s">
        <v>26</v>
      </c>
      <c r="N17007">
        <v>2</v>
      </c>
      <c r="O17007" t="s">
        <v>26683</v>
      </c>
      <c r="P17007" t="s">
        <v>20366</v>
      </c>
      <c r="Q17007" t="s">
        <v>26684</v>
      </c>
      <c r="S17007" t="s">
        <v>20368</v>
      </c>
    </row>
    <row r="17008" spans="1:19" hidden="1" x14ac:dyDescent="0.2">
      <c r="A17008">
        <v>3936</v>
      </c>
      <c r="B17008" t="s">
        <v>2470</v>
      </c>
      <c r="C17008" t="s">
        <v>105</v>
      </c>
      <c r="D17008">
        <v>10.17</v>
      </c>
      <c r="E17008">
        <v>20</v>
      </c>
      <c r="F17008" t="s">
        <v>24667</v>
      </c>
      <c r="G17008" t="s">
        <v>55</v>
      </c>
      <c r="H17008" t="s">
        <v>46</v>
      </c>
      <c r="I17008" t="s">
        <v>2269</v>
      </c>
      <c r="K17008"/>
      <c r="L17008" t="s">
        <v>26685</v>
      </c>
      <c r="M17008" t="s">
        <v>20396</v>
      </c>
      <c r="N17008">
        <v>4</v>
      </c>
      <c r="P17008" t="s">
        <v>20366</v>
      </c>
      <c r="Q17008" t="s">
        <v>26686</v>
      </c>
      <c r="S17008" t="s">
        <v>20368</v>
      </c>
    </row>
    <row r="17009" spans="1:19" hidden="1" x14ac:dyDescent="0.2">
      <c r="A17009">
        <v>3937</v>
      </c>
      <c r="B17009" t="s">
        <v>26687</v>
      </c>
      <c r="C17009" t="s">
        <v>25307</v>
      </c>
      <c r="D17009">
        <v>4.8</v>
      </c>
      <c r="F17009" t="s">
        <v>54</v>
      </c>
      <c r="G17009" t="s">
        <v>55</v>
      </c>
      <c r="H17009" t="s">
        <v>23</v>
      </c>
      <c r="I17009" t="s">
        <v>1396</v>
      </c>
      <c r="K17009"/>
      <c r="L17009" t="s">
        <v>26688</v>
      </c>
      <c r="M17009" t="s">
        <v>26</v>
      </c>
      <c r="N17009">
        <v>2</v>
      </c>
      <c r="P17009" t="s">
        <v>20366</v>
      </c>
      <c r="Q17009" t="s">
        <v>26689</v>
      </c>
      <c r="S17009" t="s">
        <v>20368</v>
      </c>
    </row>
    <row r="17010" spans="1:19" hidden="1" x14ac:dyDescent="0.2">
      <c r="A17010">
        <v>3938</v>
      </c>
      <c r="B17010" t="s">
        <v>26690</v>
      </c>
      <c r="C17010" t="s">
        <v>105</v>
      </c>
      <c r="D17010">
        <v>5.25</v>
      </c>
      <c r="E17010">
        <v>30</v>
      </c>
      <c r="F17010" t="s">
        <v>21085</v>
      </c>
      <c r="G17010" t="s">
        <v>55</v>
      </c>
      <c r="H17010" t="s">
        <v>46</v>
      </c>
      <c r="I17010" t="s">
        <v>10113</v>
      </c>
      <c r="K17010"/>
      <c r="L17010" t="s">
        <v>26691</v>
      </c>
      <c r="M17010" t="s">
        <v>26</v>
      </c>
      <c r="N17010">
        <v>2</v>
      </c>
      <c r="O17010" t="s">
        <v>26692</v>
      </c>
      <c r="P17010" t="s">
        <v>20366</v>
      </c>
      <c r="Q17010" t="s">
        <v>26693</v>
      </c>
      <c r="S17010" t="s">
        <v>20368</v>
      </c>
    </row>
    <row r="17011" spans="1:19" hidden="1" x14ac:dyDescent="0.2">
      <c r="A17011">
        <v>3938</v>
      </c>
      <c r="B17011" t="s">
        <v>26690</v>
      </c>
      <c r="C17011" t="s">
        <v>105</v>
      </c>
      <c r="D17011">
        <v>5.5</v>
      </c>
      <c r="E17011" t="s">
        <v>363</v>
      </c>
      <c r="F17011" t="s">
        <v>54</v>
      </c>
      <c r="G17011" t="s">
        <v>55</v>
      </c>
      <c r="H17011" t="s">
        <v>23</v>
      </c>
      <c r="I17011" t="s">
        <v>19926</v>
      </c>
      <c r="K17011"/>
      <c r="L17011" t="s">
        <v>26691</v>
      </c>
      <c r="M17011" t="s">
        <v>26</v>
      </c>
      <c r="N17011">
        <v>2</v>
      </c>
      <c r="O17011" t="s">
        <v>26692</v>
      </c>
      <c r="P17011" t="s">
        <v>20366</v>
      </c>
      <c r="Q17011" t="s">
        <v>26693</v>
      </c>
      <c r="S17011" t="s">
        <v>20368</v>
      </c>
    </row>
    <row r="17012" spans="1:19" hidden="1" x14ac:dyDescent="0.2">
      <c r="A17012">
        <v>3939</v>
      </c>
      <c r="B17012" t="s">
        <v>26694</v>
      </c>
      <c r="C17012" t="s">
        <v>105</v>
      </c>
      <c r="D17012">
        <v>6.41</v>
      </c>
      <c r="E17012">
        <v>30</v>
      </c>
      <c r="F17012" t="s">
        <v>21085</v>
      </c>
      <c r="G17012" t="s">
        <v>55</v>
      </c>
      <c r="H17012" t="s">
        <v>46</v>
      </c>
      <c r="I17012" t="s">
        <v>10113</v>
      </c>
      <c r="K17012"/>
      <c r="L17012" t="s">
        <v>26695</v>
      </c>
      <c r="M17012" t="s">
        <v>26</v>
      </c>
      <c r="N17012">
        <v>2</v>
      </c>
      <c r="O17012" t="s">
        <v>26696</v>
      </c>
      <c r="P17012" t="s">
        <v>20366</v>
      </c>
      <c r="Q17012" t="s">
        <v>26697</v>
      </c>
      <c r="S17012" t="s">
        <v>20368</v>
      </c>
    </row>
    <row r="17013" spans="1:19" hidden="1" x14ac:dyDescent="0.2">
      <c r="A17013">
        <v>3939</v>
      </c>
      <c r="B17013" t="s">
        <v>26694</v>
      </c>
      <c r="C17013" t="s">
        <v>105</v>
      </c>
      <c r="D17013">
        <v>6.5</v>
      </c>
      <c r="E17013" t="s">
        <v>363</v>
      </c>
      <c r="F17013" t="s">
        <v>54</v>
      </c>
      <c r="G17013" t="s">
        <v>55</v>
      </c>
      <c r="H17013" t="s">
        <v>23</v>
      </c>
      <c r="I17013" t="s">
        <v>19926</v>
      </c>
      <c r="K17013"/>
      <c r="L17013" t="s">
        <v>26695</v>
      </c>
      <c r="M17013" t="s">
        <v>26</v>
      </c>
      <c r="N17013">
        <v>2</v>
      </c>
      <c r="O17013" t="s">
        <v>26696</v>
      </c>
      <c r="P17013" t="s">
        <v>20366</v>
      </c>
      <c r="Q17013" t="s">
        <v>26697</v>
      </c>
      <c r="S17013" t="s">
        <v>20368</v>
      </c>
    </row>
    <row r="17014" spans="1:19" hidden="1" x14ac:dyDescent="0.2">
      <c r="A17014">
        <v>3940</v>
      </c>
      <c r="B17014" t="s">
        <v>26698</v>
      </c>
      <c r="C17014" t="s">
        <v>105</v>
      </c>
      <c r="D17014">
        <v>5.95</v>
      </c>
      <c r="E17014">
        <v>30</v>
      </c>
      <c r="F17014" t="s">
        <v>21085</v>
      </c>
      <c r="G17014" t="s">
        <v>55</v>
      </c>
      <c r="H17014" t="s">
        <v>46</v>
      </c>
      <c r="I17014" t="s">
        <v>10113</v>
      </c>
      <c r="K17014"/>
      <c r="L17014" t="s">
        <v>26699</v>
      </c>
      <c r="M17014" t="s">
        <v>26</v>
      </c>
      <c r="N17014">
        <v>2</v>
      </c>
      <c r="O17014" t="s">
        <v>26700</v>
      </c>
      <c r="P17014" t="s">
        <v>20366</v>
      </c>
      <c r="Q17014" t="s">
        <v>26701</v>
      </c>
      <c r="S17014" t="s">
        <v>20368</v>
      </c>
    </row>
    <row r="17015" spans="1:19" hidden="1" x14ac:dyDescent="0.2">
      <c r="A17015">
        <v>3940</v>
      </c>
      <c r="B17015" t="s">
        <v>26698</v>
      </c>
      <c r="C17015" t="s">
        <v>105</v>
      </c>
      <c r="D17015">
        <v>6.3</v>
      </c>
      <c r="F17015" t="s">
        <v>54</v>
      </c>
      <c r="G17015" t="s">
        <v>55</v>
      </c>
      <c r="H17015" t="s">
        <v>23</v>
      </c>
      <c r="I17015" t="s">
        <v>19926</v>
      </c>
      <c r="K17015"/>
      <c r="L17015" t="s">
        <v>26699</v>
      </c>
      <c r="M17015" t="s">
        <v>26</v>
      </c>
      <c r="N17015">
        <v>2</v>
      </c>
      <c r="O17015" t="s">
        <v>26700</v>
      </c>
      <c r="P17015" t="s">
        <v>20366</v>
      </c>
      <c r="Q17015" t="s">
        <v>26701</v>
      </c>
      <c r="S17015" t="s">
        <v>20368</v>
      </c>
    </row>
    <row r="17016" spans="1:19" hidden="1" x14ac:dyDescent="0.2">
      <c r="A17016">
        <v>3941</v>
      </c>
      <c r="B17016" t="s">
        <v>26702</v>
      </c>
      <c r="C17016" t="s">
        <v>105</v>
      </c>
      <c r="D17016">
        <v>10.220000000000001</v>
      </c>
      <c r="E17016">
        <v>20</v>
      </c>
      <c r="F17016" t="s">
        <v>24667</v>
      </c>
      <c r="G17016" t="s">
        <v>55</v>
      </c>
      <c r="H17016" t="s">
        <v>46</v>
      </c>
      <c r="I17016" t="s">
        <v>2269</v>
      </c>
      <c r="K17016"/>
      <c r="L17016" t="s">
        <v>26703</v>
      </c>
      <c r="M17016" t="s">
        <v>20396</v>
      </c>
      <c r="N17016">
        <v>4</v>
      </c>
      <c r="P17016" t="s">
        <v>20366</v>
      </c>
      <c r="Q17016" t="s">
        <v>26704</v>
      </c>
      <c r="S17016" t="s">
        <v>20368</v>
      </c>
    </row>
    <row r="17017" spans="1:19" hidden="1" x14ac:dyDescent="0.2">
      <c r="A17017">
        <v>3942</v>
      </c>
      <c r="B17017" t="s">
        <v>26705</v>
      </c>
      <c r="C17017" t="s">
        <v>105</v>
      </c>
      <c r="D17017">
        <v>5.14</v>
      </c>
      <c r="E17017">
        <v>25</v>
      </c>
      <c r="F17017" t="s">
        <v>20479</v>
      </c>
      <c r="G17017" t="s">
        <v>55</v>
      </c>
      <c r="H17017" t="s">
        <v>46</v>
      </c>
      <c r="I17017" t="s">
        <v>12660</v>
      </c>
      <c r="K17017"/>
      <c r="L17017" t="s">
        <v>26706</v>
      </c>
      <c r="M17017" t="s">
        <v>26</v>
      </c>
      <c r="N17017">
        <v>2</v>
      </c>
      <c r="P17017" t="s">
        <v>20366</v>
      </c>
      <c r="Q17017" t="s">
        <v>26707</v>
      </c>
      <c r="S17017" t="s">
        <v>20368</v>
      </c>
    </row>
    <row r="17018" spans="1:19" hidden="1" x14ac:dyDescent="0.2">
      <c r="A17018">
        <v>3943</v>
      </c>
      <c r="B17018" t="s">
        <v>26708</v>
      </c>
      <c r="C17018" t="s">
        <v>21490</v>
      </c>
      <c r="D17018">
        <v>8.02</v>
      </c>
      <c r="E17018" t="s">
        <v>363</v>
      </c>
      <c r="F17018" t="s">
        <v>66</v>
      </c>
      <c r="G17018" t="s">
        <v>31</v>
      </c>
      <c r="H17018" t="s">
        <v>23</v>
      </c>
      <c r="I17018" t="s">
        <v>6021</v>
      </c>
      <c r="K17018"/>
      <c r="L17018" t="s">
        <v>26709</v>
      </c>
      <c r="M17018" t="s">
        <v>21320</v>
      </c>
      <c r="N17018">
        <v>3</v>
      </c>
      <c r="P17018" t="s">
        <v>20366</v>
      </c>
      <c r="Q17018" t="s">
        <v>26710</v>
      </c>
      <c r="S17018" t="s">
        <v>20368</v>
      </c>
    </row>
    <row r="17019" spans="1:19" hidden="1" x14ac:dyDescent="0.2">
      <c r="A17019">
        <v>3945</v>
      </c>
      <c r="B17019" t="s">
        <v>26711</v>
      </c>
      <c r="C17019" t="s">
        <v>105</v>
      </c>
      <c r="D17019">
        <v>7.76</v>
      </c>
      <c r="E17019">
        <v>25</v>
      </c>
      <c r="F17019" t="s">
        <v>20412</v>
      </c>
      <c r="G17019" t="s">
        <v>144</v>
      </c>
      <c r="H17019" t="s">
        <v>23</v>
      </c>
      <c r="I17019" t="s">
        <v>415</v>
      </c>
      <c r="K17019"/>
      <c r="L17019" t="s">
        <v>26712</v>
      </c>
      <c r="M17019" t="s">
        <v>26</v>
      </c>
      <c r="N17019">
        <v>2</v>
      </c>
      <c r="P17019" t="s">
        <v>20366</v>
      </c>
      <c r="Q17019" t="s">
        <v>26713</v>
      </c>
      <c r="S17019" t="s">
        <v>20368</v>
      </c>
    </row>
    <row r="17020" spans="1:19" hidden="1" x14ac:dyDescent="0.2">
      <c r="A17020">
        <v>3945</v>
      </c>
      <c r="B17020" t="s">
        <v>26711</v>
      </c>
      <c r="C17020" t="s">
        <v>105</v>
      </c>
      <c r="D17020">
        <v>7.48</v>
      </c>
      <c r="E17020">
        <v>35</v>
      </c>
      <c r="F17020" t="s">
        <v>20412</v>
      </c>
      <c r="G17020" t="s">
        <v>144</v>
      </c>
      <c r="H17020" t="s">
        <v>2675</v>
      </c>
      <c r="I17020" t="s">
        <v>415</v>
      </c>
      <c r="K17020"/>
      <c r="L17020" t="s">
        <v>26712</v>
      </c>
      <c r="M17020" t="s">
        <v>26</v>
      </c>
      <c r="N17020">
        <v>2</v>
      </c>
      <c r="P17020" t="s">
        <v>20366</v>
      </c>
      <c r="Q17020" t="s">
        <v>26713</v>
      </c>
      <c r="S17020" t="s">
        <v>20368</v>
      </c>
    </row>
    <row r="17021" spans="1:19" hidden="1" x14ac:dyDescent="0.2">
      <c r="A17021">
        <v>3945</v>
      </c>
      <c r="B17021" t="s">
        <v>26711</v>
      </c>
      <c r="C17021" t="s">
        <v>105</v>
      </c>
      <c r="D17021">
        <v>7.17</v>
      </c>
      <c r="E17021">
        <v>45</v>
      </c>
      <c r="F17021" t="s">
        <v>20412</v>
      </c>
      <c r="G17021" t="s">
        <v>144</v>
      </c>
      <c r="H17021" t="s">
        <v>2675</v>
      </c>
      <c r="I17021" t="s">
        <v>415</v>
      </c>
      <c r="K17021"/>
      <c r="L17021" t="s">
        <v>26712</v>
      </c>
      <c r="M17021" t="s">
        <v>26</v>
      </c>
      <c r="N17021">
        <v>2</v>
      </c>
      <c r="P17021" t="s">
        <v>20366</v>
      </c>
      <c r="Q17021" t="s">
        <v>26713</v>
      </c>
      <c r="S17021" t="s">
        <v>20368</v>
      </c>
    </row>
    <row r="17022" spans="1:19" hidden="1" x14ac:dyDescent="0.2">
      <c r="A17022">
        <v>3945</v>
      </c>
      <c r="B17022" t="s">
        <v>26711</v>
      </c>
      <c r="C17022" t="s">
        <v>105</v>
      </c>
      <c r="D17022">
        <v>7.8</v>
      </c>
      <c r="E17022">
        <v>25</v>
      </c>
      <c r="F17022" t="s">
        <v>22129</v>
      </c>
      <c r="G17022" t="s">
        <v>31</v>
      </c>
      <c r="H17022" t="s">
        <v>23</v>
      </c>
      <c r="I17022" t="s">
        <v>415</v>
      </c>
      <c r="K17022"/>
      <c r="L17022" t="s">
        <v>26712</v>
      </c>
      <c r="M17022" t="s">
        <v>26</v>
      </c>
      <c r="N17022">
        <v>2</v>
      </c>
      <c r="P17022" t="s">
        <v>20366</v>
      </c>
      <c r="Q17022" t="s">
        <v>26713</v>
      </c>
      <c r="S17022" t="s">
        <v>20368</v>
      </c>
    </row>
    <row r="17023" spans="1:19" hidden="1" x14ac:dyDescent="0.2">
      <c r="A17023">
        <v>3946</v>
      </c>
      <c r="B17023" t="s">
        <v>26714</v>
      </c>
      <c r="C17023" t="s">
        <v>105</v>
      </c>
      <c r="D17023">
        <v>3.8</v>
      </c>
      <c r="E17023" t="s">
        <v>363</v>
      </c>
      <c r="F17023" t="s">
        <v>20412</v>
      </c>
      <c r="G17023" t="s">
        <v>144</v>
      </c>
      <c r="H17023" t="s">
        <v>2675</v>
      </c>
      <c r="I17023" t="s">
        <v>26715</v>
      </c>
      <c r="K17023"/>
      <c r="L17023" t="s">
        <v>26716</v>
      </c>
      <c r="M17023" t="s">
        <v>26</v>
      </c>
      <c r="N17023">
        <v>2</v>
      </c>
      <c r="P17023" t="s">
        <v>20366</v>
      </c>
      <c r="Q17023" t="s">
        <v>26717</v>
      </c>
      <c r="S17023" t="s">
        <v>20368</v>
      </c>
    </row>
    <row r="17024" spans="1:19" hidden="1" x14ac:dyDescent="0.2">
      <c r="A17024">
        <v>3947</v>
      </c>
      <c r="B17024" t="s">
        <v>26718</v>
      </c>
      <c r="C17024" t="s">
        <v>105</v>
      </c>
      <c r="D17024">
        <v>4.74</v>
      </c>
      <c r="E17024">
        <v>25</v>
      </c>
      <c r="F17024" t="s">
        <v>11159</v>
      </c>
      <c r="G17024" t="s">
        <v>55</v>
      </c>
      <c r="H17024" t="s">
        <v>46</v>
      </c>
      <c r="I17024" t="s">
        <v>22994</v>
      </c>
      <c r="K17024"/>
      <c r="L17024" t="s">
        <v>26719</v>
      </c>
      <c r="M17024" t="s">
        <v>21320</v>
      </c>
      <c r="N17024">
        <v>3</v>
      </c>
      <c r="P17024" t="s">
        <v>20366</v>
      </c>
      <c r="Q17024" t="s">
        <v>26720</v>
      </c>
      <c r="S17024" t="s">
        <v>20368</v>
      </c>
    </row>
    <row r="17025" spans="1:19" hidden="1" x14ac:dyDescent="0.2">
      <c r="A17025">
        <v>3947</v>
      </c>
      <c r="B17025" t="s">
        <v>26718</v>
      </c>
      <c r="C17025" t="s">
        <v>20452</v>
      </c>
      <c r="D17025">
        <v>6.64</v>
      </c>
      <c r="E17025">
        <v>25</v>
      </c>
      <c r="F17025" t="s">
        <v>11159</v>
      </c>
      <c r="G17025" t="s">
        <v>55</v>
      </c>
      <c r="H17025" t="s">
        <v>46</v>
      </c>
      <c r="I17025" t="s">
        <v>22994</v>
      </c>
      <c r="K17025"/>
      <c r="L17025" t="s">
        <v>26719</v>
      </c>
      <c r="M17025" t="s">
        <v>21320</v>
      </c>
      <c r="N17025">
        <v>3</v>
      </c>
      <c r="P17025" t="s">
        <v>20366</v>
      </c>
      <c r="Q17025" t="s">
        <v>26720</v>
      </c>
      <c r="S17025" t="s">
        <v>20368</v>
      </c>
    </row>
    <row r="17026" spans="1:19" hidden="1" x14ac:dyDescent="0.2">
      <c r="A17026">
        <v>3947</v>
      </c>
      <c r="B17026" t="s">
        <v>26718</v>
      </c>
      <c r="C17026" t="s">
        <v>105</v>
      </c>
      <c r="D17026">
        <v>4.5</v>
      </c>
      <c r="E17026">
        <v>80</v>
      </c>
      <c r="F17026" t="s">
        <v>11159</v>
      </c>
      <c r="I17026" t="s">
        <v>26721</v>
      </c>
      <c r="K17026"/>
      <c r="L17026" t="s">
        <v>26719</v>
      </c>
      <c r="M17026" t="s">
        <v>21320</v>
      </c>
      <c r="N17026">
        <v>3</v>
      </c>
      <c r="P17026" t="s">
        <v>20366</v>
      </c>
      <c r="Q17026" t="s">
        <v>26720</v>
      </c>
      <c r="S17026" t="s">
        <v>20368</v>
      </c>
    </row>
    <row r="17027" spans="1:19" hidden="1" x14ac:dyDescent="0.2">
      <c r="A17027">
        <v>3947</v>
      </c>
      <c r="B17027" t="s">
        <v>26718</v>
      </c>
      <c r="C17027" t="s">
        <v>20452</v>
      </c>
      <c r="D17027">
        <v>6.36</v>
      </c>
      <c r="E17027">
        <v>80</v>
      </c>
      <c r="F17027" t="s">
        <v>11159</v>
      </c>
      <c r="I17027" t="s">
        <v>26721</v>
      </c>
      <c r="K17027"/>
      <c r="L17027" t="s">
        <v>26719</v>
      </c>
      <c r="M17027" t="s">
        <v>21320</v>
      </c>
      <c r="N17027">
        <v>3</v>
      </c>
      <c r="P17027" t="s">
        <v>20366</v>
      </c>
      <c r="Q17027" t="s">
        <v>26720</v>
      </c>
      <c r="S17027" t="s">
        <v>20368</v>
      </c>
    </row>
    <row r="17028" spans="1:19" hidden="1" x14ac:dyDescent="0.2">
      <c r="A17028">
        <v>3948</v>
      </c>
      <c r="B17028" t="s">
        <v>26722</v>
      </c>
      <c r="C17028" t="s">
        <v>105</v>
      </c>
      <c r="D17028">
        <v>5.31</v>
      </c>
      <c r="E17028">
        <v>25</v>
      </c>
      <c r="F17028" t="s">
        <v>11159</v>
      </c>
      <c r="G17028" t="s">
        <v>55</v>
      </c>
      <c r="H17028" t="s">
        <v>46</v>
      </c>
      <c r="I17028" t="s">
        <v>22994</v>
      </c>
      <c r="K17028"/>
      <c r="L17028" t="s">
        <v>26723</v>
      </c>
      <c r="M17028" t="s">
        <v>26</v>
      </c>
      <c r="N17028">
        <v>2</v>
      </c>
      <c r="P17028" t="s">
        <v>20366</v>
      </c>
      <c r="Q17028" t="s">
        <v>26724</v>
      </c>
      <c r="S17028" t="s">
        <v>20368</v>
      </c>
    </row>
    <row r="17029" spans="1:19" hidden="1" x14ac:dyDescent="0.2">
      <c r="A17029">
        <v>3948</v>
      </c>
      <c r="B17029" t="s">
        <v>26722</v>
      </c>
      <c r="C17029" t="s">
        <v>20452</v>
      </c>
      <c r="D17029">
        <v>6.83</v>
      </c>
      <c r="E17029">
        <v>25</v>
      </c>
      <c r="F17029" t="s">
        <v>11159</v>
      </c>
      <c r="G17029" t="s">
        <v>55</v>
      </c>
      <c r="H17029" t="s">
        <v>46</v>
      </c>
      <c r="I17029" t="s">
        <v>22994</v>
      </c>
      <c r="K17029"/>
      <c r="L17029" t="s">
        <v>26723</v>
      </c>
      <c r="M17029" t="s">
        <v>26</v>
      </c>
      <c r="N17029">
        <v>2</v>
      </c>
      <c r="P17029" t="s">
        <v>20366</v>
      </c>
      <c r="Q17029" t="s">
        <v>26724</v>
      </c>
      <c r="S17029" t="s">
        <v>20368</v>
      </c>
    </row>
    <row r="17030" spans="1:19" hidden="1" x14ac:dyDescent="0.2">
      <c r="A17030">
        <v>3948</v>
      </c>
      <c r="B17030" t="s">
        <v>26722</v>
      </c>
      <c r="C17030" t="s">
        <v>105</v>
      </c>
      <c r="D17030">
        <v>4.84</v>
      </c>
      <c r="E17030">
        <v>80</v>
      </c>
      <c r="F17030" t="s">
        <v>11159</v>
      </c>
      <c r="I17030" t="s">
        <v>26721</v>
      </c>
      <c r="K17030"/>
      <c r="L17030" t="s">
        <v>26723</v>
      </c>
      <c r="M17030" t="s">
        <v>26</v>
      </c>
      <c r="N17030">
        <v>2</v>
      </c>
      <c r="P17030" t="s">
        <v>20366</v>
      </c>
      <c r="Q17030" t="s">
        <v>26724</v>
      </c>
      <c r="S17030" t="s">
        <v>20368</v>
      </c>
    </row>
    <row r="17031" spans="1:19" hidden="1" x14ac:dyDescent="0.2">
      <c r="A17031">
        <v>3948</v>
      </c>
      <c r="B17031" t="s">
        <v>26722</v>
      </c>
      <c r="C17031" t="s">
        <v>20452</v>
      </c>
      <c r="D17031">
        <v>6.79</v>
      </c>
      <c r="E17031">
        <v>80</v>
      </c>
      <c r="F17031" t="s">
        <v>11159</v>
      </c>
      <c r="I17031" t="s">
        <v>26721</v>
      </c>
      <c r="K17031"/>
      <c r="L17031" t="s">
        <v>26723</v>
      </c>
      <c r="M17031" t="s">
        <v>26</v>
      </c>
      <c r="N17031">
        <v>2</v>
      </c>
      <c r="P17031" t="s">
        <v>20366</v>
      </c>
      <c r="Q17031" t="s">
        <v>26724</v>
      </c>
      <c r="S17031" t="s">
        <v>20368</v>
      </c>
    </row>
    <row r="17032" spans="1:19" hidden="1" x14ac:dyDescent="0.2">
      <c r="A17032">
        <v>3950</v>
      </c>
      <c r="B17032" t="s">
        <v>26725</v>
      </c>
      <c r="C17032" t="s">
        <v>105</v>
      </c>
      <c r="D17032">
        <v>2.1</v>
      </c>
      <c r="E17032">
        <v>20</v>
      </c>
      <c r="F17032" t="s">
        <v>10890</v>
      </c>
      <c r="G17032" t="s">
        <v>55</v>
      </c>
      <c r="H17032" t="s">
        <v>23</v>
      </c>
      <c r="I17032" t="s">
        <v>11974</v>
      </c>
      <c r="K17032"/>
      <c r="L17032" t="s">
        <v>26726</v>
      </c>
      <c r="M17032" t="s">
        <v>21125</v>
      </c>
      <c r="N17032">
        <v>3</v>
      </c>
      <c r="O17032" t="s">
        <v>26727</v>
      </c>
      <c r="P17032" t="s">
        <v>20366</v>
      </c>
      <c r="Q17032" t="s">
        <v>26728</v>
      </c>
      <c r="S17032" t="s">
        <v>20368</v>
      </c>
    </row>
    <row r="17033" spans="1:19" hidden="1" x14ac:dyDescent="0.2">
      <c r="A17033">
        <v>3950</v>
      </c>
      <c r="B17033" t="s">
        <v>26725</v>
      </c>
      <c r="C17033" t="s">
        <v>20452</v>
      </c>
      <c r="D17033">
        <v>8.91</v>
      </c>
      <c r="E17033" t="s">
        <v>383</v>
      </c>
      <c r="F17033" t="s">
        <v>10890</v>
      </c>
      <c r="G17033" t="s">
        <v>55</v>
      </c>
      <c r="H17033" t="s">
        <v>46</v>
      </c>
      <c r="I17033" t="s">
        <v>11974</v>
      </c>
      <c r="K17033"/>
      <c r="L17033" t="s">
        <v>26726</v>
      </c>
      <c r="M17033" t="s">
        <v>21125</v>
      </c>
      <c r="N17033">
        <v>3</v>
      </c>
      <c r="O17033" t="s">
        <v>26727</v>
      </c>
      <c r="P17033" t="s">
        <v>20366</v>
      </c>
      <c r="Q17033" t="s">
        <v>26728</v>
      </c>
      <c r="S17033" t="s">
        <v>20368</v>
      </c>
    </row>
    <row r="17034" spans="1:19" hidden="1" x14ac:dyDescent="0.2">
      <c r="A17034">
        <v>3951</v>
      </c>
      <c r="B17034" t="s">
        <v>26729</v>
      </c>
      <c r="C17034" t="s">
        <v>105</v>
      </c>
      <c r="D17034">
        <v>3.16</v>
      </c>
      <c r="E17034">
        <v>25</v>
      </c>
      <c r="F17034" t="s">
        <v>16937</v>
      </c>
      <c r="G17034" t="s">
        <v>55</v>
      </c>
      <c r="H17034" t="s">
        <v>46</v>
      </c>
      <c r="I17034" t="s">
        <v>26730</v>
      </c>
      <c r="K17034"/>
      <c r="L17034" t="s">
        <v>26731</v>
      </c>
      <c r="M17034" t="s">
        <v>26732</v>
      </c>
      <c r="N17034">
        <v>5</v>
      </c>
      <c r="O17034" t="s">
        <v>26733</v>
      </c>
      <c r="P17034" t="s">
        <v>20366</v>
      </c>
      <c r="Q17034" t="s">
        <v>26734</v>
      </c>
      <c r="S17034" t="s">
        <v>20368</v>
      </c>
    </row>
    <row r="17035" spans="1:19" hidden="1" x14ac:dyDescent="0.2">
      <c r="A17035">
        <v>3951</v>
      </c>
      <c r="B17035" t="s">
        <v>26729</v>
      </c>
      <c r="C17035" t="s">
        <v>20452</v>
      </c>
      <c r="D17035">
        <v>8.51</v>
      </c>
      <c r="E17035">
        <v>25</v>
      </c>
      <c r="F17035" t="s">
        <v>16937</v>
      </c>
      <c r="G17035" t="s">
        <v>55</v>
      </c>
      <c r="H17035" t="s">
        <v>46</v>
      </c>
      <c r="I17035" t="s">
        <v>26730</v>
      </c>
      <c r="K17035"/>
      <c r="L17035" t="s">
        <v>26731</v>
      </c>
      <c r="M17035" t="s">
        <v>26732</v>
      </c>
      <c r="N17035">
        <v>5</v>
      </c>
      <c r="O17035" t="s">
        <v>26733</v>
      </c>
      <c r="P17035" t="s">
        <v>20366</v>
      </c>
      <c r="Q17035" t="s">
        <v>26734</v>
      </c>
      <c r="S17035" t="s">
        <v>20368</v>
      </c>
    </row>
    <row r="17036" spans="1:19" hidden="1" x14ac:dyDescent="0.2">
      <c r="A17036">
        <v>3952</v>
      </c>
      <c r="B17036" t="s">
        <v>26735</v>
      </c>
      <c r="C17036" t="s">
        <v>20452</v>
      </c>
      <c r="D17036">
        <v>3.29</v>
      </c>
      <c r="E17036">
        <v>25</v>
      </c>
      <c r="F17036" t="s">
        <v>23061</v>
      </c>
      <c r="G17036" t="s">
        <v>55</v>
      </c>
      <c r="H17036" t="s">
        <v>46</v>
      </c>
      <c r="I17036" t="s">
        <v>20864</v>
      </c>
      <c r="K17036"/>
      <c r="L17036" t="s">
        <v>26736</v>
      </c>
      <c r="M17036" t="s">
        <v>23063</v>
      </c>
      <c r="N17036">
        <v>3</v>
      </c>
      <c r="O17036" t="s">
        <v>26737</v>
      </c>
      <c r="P17036" t="s">
        <v>20366</v>
      </c>
      <c r="Q17036" t="s">
        <v>26738</v>
      </c>
      <c r="S17036" t="s">
        <v>20368</v>
      </c>
    </row>
    <row r="17037" spans="1:19" hidden="1" x14ac:dyDescent="0.2">
      <c r="A17037">
        <v>3952</v>
      </c>
      <c r="B17037" t="s">
        <v>26735</v>
      </c>
      <c r="C17037" t="s">
        <v>20441</v>
      </c>
      <c r="D17037">
        <v>5.78</v>
      </c>
      <c r="E17037">
        <v>25</v>
      </c>
      <c r="F17037" t="s">
        <v>23061</v>
      </c>
      <c r="G17037" t="s">
        <v>55</v>
      </c>
      <c r="H17037" t="s">
        <v>46</v>
      </c>
      <c r="I17037" t="s">
        <v>20864</v>
      </c>
      <c r="K17037"/>
      <c r="L17037" t="s">
        <v>26736</v>
      </c>
      <c r="M17037" t="s">
        <v>23063</v>
      </c>
      <c r="N17037">
        <v>3</v>
      </c>
      <c r="O17037" t="s">
        <v>26737</v>
      </c>
      <c r="P17037" t="s">
        <v>20366</v>
      </c>
      <c r="Q17037" t="s">
        <v>26738</v>
      </c>
      <c r="S17037" t="s">
        <v>20368</v>
      </c>
    </row>
    <row r="17038" spans="1:19" hidden="1" x14ac:dyDescent="0.2">
      <c r="A17038">
        <v>3952</v>
      </c>
      <c r="B17038" t="s">
        <v>26735</v>
      </c>
      <c r="C17038" t="s">
        <v>20447</v>
      </c>
      <c r="D17038">
        <v>8.2200000000000006</v>
      </c>
      <c r="E17038">
        <v>25</v>
      </c>
      <c r="F17038" t="s">
        <v>23061</v>
      </c>
      <c r="G17038" t="s">
        <v>55</v>
      </c>
      <c r="H17038" t="s">
        <v>46</v>
      </c>
      <c r="I17038" t="s">
        <v>20864</v>
      </c>
      <c r="K17038"/>
      <c r="L17038" t="s">
        <v>26736</v>
      </c>
      <c r="M17038" t="s">
        <v>23063</v>
      </c>
      <c r="N17038">
        <v>3</v>
      </c>
      <c r="O17038" t="s">
        <v>26737</v>
      </c>
      <c r="P17038" t="s">
        <v>20366</v>
      </c>
      <c r="Q17038" t="s">
        <v>26738</v>
      </c>
      <c r="S17038" t="s">
        <v>20368</v>
      </c>
    </row>
    <row r="17039" spans="1:19" hidden="1" x14ac:dyDescent="0.2">
      <c r="A17039">
        <v>3959</v>
      </c>
      <c r="B17039" t="s">
        <v>26739</v>
      </c>
      <c r="C17039" t="s">
        <v>105</v>
      </c>
      <c r="D17039">
        <v>1.37</v>
      </c>
      <c r="E17039" t="s">
        <v>363</v>
      </c>
      <c r="F17039" t="s">
        <v>20459</v>
      </c>
      <c r="G17039" t="s">
        <v>55</v>
      </c>
      <c r="H17039" t="s">
        <v>23</v>
      </c>
      <c r="I17039" t="s">
        <v>26740</v>
      </c>
      <c r="K17039"/>
      <c r="L17039" t="s">
        <v>26741</v>
      </c>
      <c r="M17039" t="s">
        <v>20396</v>
      </c>
      <c r="N17039">
        <v>4</v>
      </c>
      <c r="P17039" t="s">
        <v>20366</v>
      </c>
      <c r="Q17039" t="s">
        <v>26742</v>
      </c>
      <c r="S17039" t="s">
        <v>20368</v>
      </c>
    </row>
    <row r="17040" spans="1:19" hidden="1" x14ac:dyDescent="0.2">
      <c r="A17040">
        <v>3959</v>
      </c>
      <c r="B17040" t="s">
        <v>26739</v>
      </c>
      <c r="C17040" t="s">
        <v>20452</v>
      </c>
      <c r="D17040">
        <v>2.1</v>
      </c>
      <c r="E17040" t="s">
        <v>363</v>
      </c>
      <c r="F17040" t="s">
        <v>20459</v>
      </c>
      <c r="G17040" t="s">
        <v>55</v>
      </c>
      <c r="H17040" t="s">
        <v>23</v>
      </c>
      <c r="I17040" t="s">
        <v>26740</v>
      </c>
      <c r="K17040"/>
      <c r="L17040" t="s">
        <v>26741</v>
      </c>
      <c r="M17040" t="s">
        <v>20396</v>
      </c>
      <c r="N17040">
        <v>4</v>
      </c>
      <c r="P17040" t="s">
        <v>20366</v>
      </c>
      <c r="Q17040" t="s">
        <v>26742</v>
      </c>
      <c r="S17040" t="s">
        <v>20368</v>
      </c>
    </row>
    <row r="17041" spans="1:19" hidden="1" x14ac:dyDescent="0.2">
      <c r="A17041">
        <v>3959</v>
      </c>
      <c r="B17041" t="s">
        <v>26739</v>
      </c>
      <c r="C17041" t="s">
        <v>20441</v>
      </c>
      <c r="D17041">
        <v>3.73</v>
      </c>
      <c r="E17041" t="s">
        <v>363</v>
      </c>
      <c r="F17041" t="s">
        <v>20459</v>
      </c>
      <c r="G17041" t="s">
        <v>55</v>
      </c>
      <c r="H17041" t="s">
        <v>23</v>
      </c>
      <c r="I17041" t="s">
        <v>26740</v>
      </c>
      <c r="K17041"/>
      <c r="L17041" t="s">
        <v>26741</v>
      </c>
      <c r="M17041" t="s">
        <v>20396</v>
      </c>
      <c r="N17041">
        <v>4</v>
      </c>
      <c r="P17041" t="s">
        <v>20366</v>
      </c>
      <c r="Q17041" t="s">
        <v>26742</v>
      </c>
      <c r="S17041" t="s">
        <v>20368</v>
      </c>
    </row>
    <row r="17042" spans="1:19" hidden="1" x14ac:dyDescent="0.2">
      <c r="A17042">
        <v>3959</v>
      </c>
      <c r="B17042" t="s">
        <v>26739</v>
      </c>
      <c r="C17042" t="s">
        <v>20447</v>
      </c>
      <c r="D17042">
        <v>7.7</v>
      </c>
      <c r="E17042" t="s">
        <v>363</v>
      </c>
      <c r="F17042" t="s">
        <v>20459</v>
      </c>
      <c r="G17042" t="s">
        <v>55</v>
      </c>
      <c r="H17042" t="s">
        <v>23</v>
      </c>
      <c r="I17042" t="s">
        <v>26740</v>
      </c>
      <c r="K17042"/>
      <c r="L17042" t="s">
        <v>26741</v>
      </c>
      <c r="M17042" t="s">
        <v>20396</v>
      </c>
      <c r="N17042">
        <v>4</v>
      </c>
      <c r="P17042" t="s">
        <v>20366</v>
      </c>
      <c r="Q17042" t="s">
        <v>26742</v>
      </c>
      <c r="S17042" t="s">
        <v>20368</v>
      </c>
    </row>
    <row r="17043" spans="1:19" hidden="1" x14ac:dyDescent="0.2">
      <c r="A17043">
        <v>3960</v>
      </c>
      <c r="B17043" t="s">
        <v>26743</v>
      </c>
      <c r="C17043" t="s">
        <v>105</v>
      </c>
      <c r="D17043">
        <v>13</v>
      </c>
      <c r="E17043">
        <v>25</v>
      </c>
      <c r="F17043" t="s">
        <v>26744</v>
      </c>
      <c r="G17043" t="s">
        <v>4334</v>
      </c>
      <c r="H17043" t="s">
        <v>46</v>
      </c>
      <c r="I17043" t="s">
        <v>17375</v>
      </c>
      <c r="K17043"/>
      <c r="L17043" t="s">
        <v>26745</v>
      </c>
      <c r="M17043" t="s">
        <v>20719</v>
      </c>
      <c r="N17043">
        <v>3</v>
      </c>
      <c r="P17043" t="s">
        <v>20366</v>
      </c>
      <c r="Q17043" t="s">
        <v>26746</v>
      </c>
      <c r="S17043" t="s">
        <v>20368</v>
      </c>
    </row>
    <row r="17044" spans="1:19" hidden="1" x14ac:dyDescent="0.2">
      <c r="A17044">
        <v>3961</v>
      </c>
      <c r="B17044" t="s">
        <v>26747</v>
      </c>
      <c r="C17044" t="s">
        <v>105</v>
      </c>
      <c r="D17044">
        <v>9.06</v>
      </c>
      <c r="E17044">
        <v>20</v>
      </c>
      <c r="F17044" t="s">
        <v>26748</v>
      </c>
      <c r="G17044" t="s">
        <v>31</v>
      </c>
      <c r="H17044" t="s">
        <v>46</v>
      </c>
      <c r="I17044" t="s">
        <v>26749</v>
      </c>
      <c r="K17044"/>
      <c r="L17044" t="s">
        <v>26750</v>
      </c>
      <c r="M17044" t="s">
        <v>20719</v>
      </c>
      <c r="N17044">
        <v>3</v>
      </c>
      <c r="P17044" t="s">
        <v>20366</v>
      </c>
      <c r="Q17044" t="s">
        <v>26751</v>
      </c>
      <c r="S17044" t="s">
        <v>20368</v>
      </c>
    </row>
    <row r="17045" spans="1:19" hidden="1" x14ac:dyDescent="0.2">
      <c r="A17045">
        <v>3962</v>
      </c>
      <c r="B17045" t="s">
        <v>26752</v>
      </c>
      <c r="C17045" t="s">
        <v>105</v>
      </c>
      <c r="D17045">
        <v>3.84</v>
      </c>
      <c r="E17045">
        <v>25</v>
      </c>
      <c r="G17045" t="s">
        <v>55</v>
      </c>
      <c r="H17045" t="s">
        <v>46</v>
      </c>
      <c r="I17045" t="s">
        <v>290</v>
      </c>
      <c r="K17045"/>
      <c r="L17045" t="s">
        <v>26753</v>
      </c>
      <c r="M17045" t="s">
        <v>20396</v>
      </c>
      <c r="N17045">
        <v>4</v>
      </c>
      <c r="P17045" t="s">
        <v>20366</v>
      </c>
      <c r="Q17045" t="s">
        <v>26754</v>
      </c>
      <c r="S17045" t="s">
        <v>20368</v>
      </c>
    </row>
    <row r="17046" spans="1:19" hidden="1" x14ac:dyDescent="0.2">
      <c r="A17046">
        <v>3963</v>
      </c>
      <c r="B17046" t="s">
        <v>26755</v>
      </c>
      <c r="C17046" t="s">
        <v>105</v>
      </c>
      <c r="D17046">
        <v>3.77</v>
      </c>
      <c r="E17046">
        <v>25</v>
      </c>
      <c r="G17046" t="s">
        <v>55</v>
      </c>
      <c r="H17046" t="s">
        <v>46</v>
      </c>
      <c r="I17046" t="s">
        <v>290</v>
      </c>
      <c r="K17046"/>
      <c r="L17046" t="s">
        <v>26756</v>
      </c>
      <c r="M17046" t="s">
        <v>20396</v>
      </c>
      <c r="N17046">
        <v>4</v>
      </c>
      <c r="P17046" t="s">
        <v>20366</v>
      </c>
      <c r="Q17046" t="s">
        <v>26757</v>
      </c>
      <c r="S17046" t="s">
        <v>20368</v>
      </c>
    </row>
    <row r="17047" spans="1:19" hidden="1" x14ac:dyDescent="0.2">
      <c r="A17047">
        <v>3963</v>
      </c>
      <c r="B17047" t="s">
        <v>26755</v>
      </c>
      <c r="C17047" t="s">
        <v>105</v>
      </c>
      <c r="D17047">
        <v>3.75</v>
      </c>
      <c r="E17047">
        <v>25</v>
      </c>
      <c r="G17047" t="s">
        <v>58</v>
      </c>
      <c r="H17047" t="s">
        <v>46</v>
      </c>
      <c r="I17047" t="s">
        <v>290</v>
      </c>
      <c r="K17047"/>
      <c r="L17047" t="s">
        <v>26756</v>
      </c>
      <c r="M17047" t="s">
        <v>20396</v>
      </c>
      <c r="N17047">
        <v>4</v>
      </c>
      <c r="P17047" t="s">
        <v>20366</v>
      </c>
      <c r="Q17047" t="s">
        <v>26757</v>
      </c>
      <c r="S17047" t="s">
        <v>20368</v>
      </c>
    </row>
    <row r="17048" spans="1:19" hidden="1" x14ac:dyDescent="0.2">
      <c r="A17048">
        <v>3964</v>
      </c>
      <c r="B17048" t="s">
        <v>26758</v>
      </c>
      <c r="C17048" t="s">
        <v>105</v>
      </c>
      <c r="D17048">
        <v>3.73</v>
      </c>
      <c r="E17048">
        <v>25</v>
      </c>
      <c r="F17048" t="s">
        <v>1546</v>
      </c>
      <c r="G17048" t="s">
        <v>55</v>
      </c>
      <c r="H17048" t="s">
        <v>46</v>
      </c>
      <c r="I17048" t="s">
        <v>7644</v>
      </c>
      <c r="K17048"/>
      <c r="L17048" t="s">
        <v>26759</v>
      </c>
      <c r="M17048" t="s">
        <v>26</v>
      </c>
      <c r="N17048">
        <v>2</v>
      </c>
      <c r="P17048" t="s">
        <v>20366</v>
      </c>
      <c r="Q17048" t="s">
        <v>26760</v>
      </c>
      <c r="S17048" t="s">
        <v>20368</v>
      </c>
    </row>
    <row r="17049" spans="1:19" hidden="1" x14ac:dyDescent="0.2">
      <c r="A17049">
        <v>3965</v>
      </c>
      <c r="B17049" t="s">
        <v>10259</v>
      </c>
      <c r="C17049" t="s">
        <v>105</v>
      </c>
      <c r="D17049">
        <v>2.97</v>
      </c>
      <c r="E17049">
        <v>35</v>
      </c>
      <c r="F17049" t="s">
        <v>2972</v>
      </c>
      <c r="G17049" t="s">
        <v>21484</v>
      </c>
      <c r="H17049" t="s">
        <v>46</v>
      </c>
      <c r="I17049" t="s">
        <v>6117</v>
      </c>
      <c r="K17049" t="e">
        <f>- values For PK1 in mixed solvents given in D44</f>
        <v>#NAME?</v>
      </c>
      <c r="L17049" t="s">
        <v>26761</v>
      </c>
      <c r="M17049" t="s">
        <v>20365</v>
      </c>
      <c r="N17049">
        <v>8</v>
      </c>
      <c r="O17049" t="s">
        <v>26762</v>
      </c>
      <c r="P17049" t="s">
        <v>20366</v>
      </c>
      <c r="Q17049" t="s">
        <v>26763</v>
      </c>
      <c r="S17049" t="s">
        <v>20368</v>
      </c>
    </row>
    <row r="17050" spans="1:19" hidden="1" x14ac:dyDescent="0.2">
      <c r="A17050">
        <v>3965</v>
      </c>
      <c r="B17050" t="s">
        <v>10259</v>
      </c>
      <c r="C17050" t="s">
        <v>20452</v>
      </c>
      <c r="D17050">
        <v>5.43</v>
      </c>
      <c r="E17050">
        <v>35</v>
      </c>
      <c r="F17050" t="s">
        <v>2972</v>
      </c>
      <c r="G17050" t="s">
        <v>21484</v>
      </c>
      <c r="H17050" t="s">
        <v>46</v>
      </c>
      <c r="I17050" t="s">
        <v>6117</v>
      </c>
      <c r="K17050" t="e">
        <f>- values For PK1 in mixed solvents given in D44</f>
        <v>#NAME?</v>
      </c>
      <c r="L17050" t="s">
        <v>26761</v>
      </c>
      <c r="M17050" t="s">
        <v>20365</v>
      </c>
      <c r="N17050">
        <v>8</v>
      </c>
      <c r="O17050" t="s">
        <v>26762</v>
      </c>
      <c r="P17050" t="s">
        <v>20366</v>
      </c>
      <c r="Q17050" t="s">
        <v>26763</v>
      </c>
      <c r="S17050" t="s">
        <v>20368</v>
      </c>
    </row>
    <row r="17051" spans="1:19" hidden="1" x14ac:dyDescent="0.2">
      <c r="A17051">
        <v>3965</v>
      </c>
      <c r="B17051" t="s">
        <v>10259</v>
      </c>
      <c r="C17051" t="s">
        <v>105</v>
      </c>
      <c r="D17051">
        <v>2.76</v>
      </c>
      <c r="E17051">
        <v>25</v>
      </c>
      <c r="F17051" t="s">
        <v>10896</v>
      </c>
      <c r="G17051" t="s">
        <v>55</v>
      </c>
      <c r="H17051" t="s">
        <v>46</v>
      </c>
      <c r="I17051" t="s">
        <v>26764</v>
      </c>
      <c r="K17051" t="e">
        <f>- values For PK1 in mixed solvents given in D44</f>
        <v>#NAME?</v>
      </c>
      <c r="L17051" t="s">
        <v>26761</v>
      </c>
      <c r="M17051" t="s">
        <v>20365</v>
      </c>
      <c r="N17051">
        <v>8</v>
      </c>
      <c r="O17051" t="s">
        <v>26762</v>
      </c>
      <c r="P17051" t="s">
        <v>20366</v>
      </c>
      <c r="Q17051" t="s">
        <v>26763</v>
      </c>
      <c r="S17051" t="s">
        <v>20368</v>
      </c>
    </row>
    <row r="17052" spans="1:19" hidden="1" x14ac:dyDescent="0.2">
      <c r="A17052">
        <v>3965</v>
      </c>
      <c r="B17052" t="s">
        <v>10259</v>
      </c>
      <c r="C17052" t="s">
        <v>20452</v>
      </c>
      <c r="D17052">
        <v>4.92</v>
      </c>
      <c r="E17052">
        <v>25</v>
      </c>
      <c r="F17052" t="s">
        <v>10896</v>
      </c>
      <c r="G17052" t="s">
        <v>55</v>
      </c>
      <c r="H17052" t="s">
        <v>46</v>
      </c>
      <c r="I17052" t="s">
        <v>26764</v>
      </c>
      <c r="K17052" t="e">
        <f>- values For PK1 in mixed solvents given in D44</f>
        <v>#NAME?</v>
      </c>
      <c r="L17052" t="s">
        <v>26761</v>
      </c>
      <c r="M17052" t="s">
        <v>20365</v>
      </c>
      <c r="N17052">
        <v>8</v>
      </c>
      <c r="O17052" t="s">
        <v>26762</v>
      </c>
      <c r="P17052" t="s">
        <v>20366</v>
      </c>
      <c r="Q17052" t="s">
        <v>26763</v>
      </c>
      <c r="S17052" t="s">
        <v>20368</v>
      </c>
    </row>
    <row r="17053" spans="1:19" hidden="1" x14ac:dyDescent="0.2">
      <c r="A17053">
        <v>3965</v>
      </c>
      <c r="B17053" t="s">
        <v>10259</v>
      </c>
      <c r="C17053" t="s">
        <v>105</v>
      </c>
      <c r="D17053">
        <v>2.63</v>
      </c>
      <c r="E17053">
        <v>25</v>
      </c>
      <c r="F17053" t="s">
        <v>21817</v>
      </c>
      <c r="G17053" t="s">
        <v>55</v>
      </c>
      <c r="H17053" t="s">
        <v>46</v>
      </c>
      <c r="I17053" t="s">
        <v>5466</v>
      </c>
      <c r="K17053" t="e">
        <f>- values For PK1 in mixed solvents given in D44</f>
        <v>#NAME?</v>
      </c>
      <c r="L17053" t="s">
        <v>26761</v>
      </c>
      <c r="M17053" t="s">
        <v>20365</v>
      </c>
      <c r="N17053">
        <v>8</v>
      </c>
      <c r="O17053" t="s">
        <v>26762</v>
      </c>
      <c r="P17053" t="s">
        <v>20366</v>
      </c>
      <c r="Q17053" t="s">
        <v>26763</v>
      </c>
      <c r="S17053" t="s">
        <v>20368</v>
      </c>
    </row>
    <row r="17054" spans="1:19" hidden="1" x14ac:dyDescent="0.2">
      <c r="A17054">
        <v>3965</v>
      </c>
      <c r="B17054" t="s">
        <v>10259</v>
      </c>
      <c r="C17054" t="s">
        <v>20452</v>
      </c>
      <c r="D17054">
        <v>4.7300000000000004</v>
      </c>
      <c r="E17054">
        <v>25</v>
      </c>
      <c r="F17054" t="s">
        <v>21817</v>
      </c>
      <c r="G17054" t="s">
        <v>55</v>
      </c>
      <c r="H17054" t="s">
        <v>46</v>
      </c>
      <c r="I17054" t="s">
        <v>5466</v>
      </c>
      <c r="K17054" t="e">
        <f>- values For PK1 in mixed solvents given in D44</f>
        <v>#NAME?</v>
      </c>
      <c r="L17054" t="s">
        <v>26761</v>
      </c>
      <c r="M17054" t="s">
        <v>20365</v>
      </c>
      <c r="N17054">
        <v>8</v>
      </c>
      <c r="O17054" t="s">
        <v>26762</v>
      </c>
      <c r="P17054" t="s">
        <v>20366</v>
      </c>
      <c r="Q17054" t="s">
        <v>26763</v>
      </c>
      <c r="S17054" t="s">
        <v>20368</v>
      </c>
    </row>
    <row r="17055" spans="1:19" hidden="1" x14ac:dyDescent="0.2">
      <c r="A17055">
        <v>3965</v>
      </c>
      <c r="B17055" t="s">
        <v>10259</v>
      </c>
      <c r="C17055" t="s">
        <v>105</v>
      </c>
      <c r="D17055">
        <v>3.05</v>
      </c>
      <c r="E17055">
        <v>25</v>
      </c>
      <c r="F17055" t="s">
        <v>26765</v>
      </c>
      <c r="G17055" t="s">
        <v>55</v>
      </c>
      <c r="H17055" t="s">
        <v>23</v>
      </c>
      <c r="I17055" t="s">
        <v>1732</v>
      </c>
      <c r="K17055" t="e">
        <f>- values For PK1 in mixed solvents given in D44</f>
        <v>#NAME?</v>
      </c>
      <c r="L17055" t="s">
        <v>26761</v>
      </c>
      <c r="M17055" t="s">
        <v>20365</v>
      </c>
      <c r="N17055">
        <v>8</v>
      </c>
      <c r="O17055" t="s">
        <v>26762</v>
      </c>
      <c r="P17055" t="s">
        <v>20366</v>
      </c>
      <c r="Q17055" t="s">
        <v>26763</v>
      </c>
      <c r="S17055" t="s">
        <v>20368</v>
      </c>
    </row>
    <row r="17056" spans="1:19" hidden="1" x14ac:dyDescent="0.2">
      <c r="A17056">
        <v>3965</v>
      </c>
      <c r="B17056" t="s">
        <v>10259</v>
      </c>
      <c r="C17056" t="s">
        <v>20452</v>
      </c>
      <c r="D17056">
        <v>4.8899999999999997</v>
      </c>
      <c r="E17056">
        <v>25</v>
      </c>
      <c r="F17056" t="s">
        <v>26765</v>
      </c>
      <c r="G17056" t="s">
        <v>55</v>
      </c>
      <c r="H17056" t="s">
        <v>23</v>
      </c>
      <c r="I17056" t="s">
        <v>1732</v>
      </c>
      <c r="K17056" t="e">
        <f>- values For PK1 in mixed solvents given in D44</f>
        <v>#NAME?</v>
      </c>
      <c r="L17056" t="s">
        <v>26761</v>
      </c>
      <c r="M17056" t="s">
        <v>20365</v>
      </c>
      <c r="N17056">
        <v>8</v>
      </c>
      <c r="O17056" t="s">
        <v>26762</v>
      </c>
      <c r="P17056" t="s">
        <v>20366</v>
      </c>
      <c r="Q17056" t="s">
        <v>26763</v>
      </c>
      <c r="S17056" t="s">
        <v>20368</v>
      </c>
    </row>
    <row r="17057" spans="1:19" hidden="1" x14ac:dyDescent="0.2">
      <c r="A17057">
        <v>3966</v>
      </c>
      <c r="B17057" t="s">
        <v>10262</v>
      </c>
      <c r="C17057" t="s">
        <v>105</v>
      </c>
      <c r="D17057">
        <v>3.7</v>
      </c>
      <c r="E17057">
        <v>25</v>
      </c>
      <c r="F17057" t="s">
        <v>26766</v>
      </c>
      <c r="G17057" t="s">
        <v>31</v>
      </c>
      <c r="H17057" t="s">
        <v>46</v>
      </c>
      <c r="I17057" t="s">
        <v>7172</v>
      </c>
      <c r="K17057"/>
      <c r="L17057" t="s">
        <v>26767</v>
      </c>
      <c r="M17057" t="s">
        <v>20396</v>
      </c>
      <c r="N17057">
        <v>4</v>
      </c>
      <c r="P17057" t="s">
        <v>20366</v>
      </c>
      <c r="Q17057" t="s">
        <v>26768</v>
      </c>
      <c r="S17057" t="s">
        <v>20368</v>
      </c>
    </row>
    <row r="17058" spans="1:19" hidden="1" x14ac:dyDescent="0.2">
      <c r="A17058">
        <v>3966</v>
      </c>
      <c r="B17058" t="s">
        <v>10262</v>
      </c>
      <c r="C17058" t="s">
        <v>20452</v>
      </c>
      <c r="D17058">
        <v>4.5999999999999996</v>
      </c>
      <c r="E17058">
        <v>25</v>
      </c>
      <c r="F17058" t="s">
        <v>26766</v>
      </c>
      <c r="G17058" t="s">
        <v>31</v>
      </c>
      <c r="H17058" t="s">
        <v>46</v>
      </c>
      <c r="I17058" t="s">
        <v>7172</v>
      </c>
      <c r="K17058"/>
      <c r="L17058" t="s">
        <v>26767</v>
      </c>
      <c r="M17058" t="s">
        <v>20396</v>
      </c>
      <c r="N17058">
        <v>4</v>
      </c>
      <c r="P17058" t="s">
        <v>20366</v>
      </c>
      <c r="Q17058" t="s">
        <v>26768</v>
      </c>
      <c r="S17058" t="s">
        <v>20368</v>
      </c>
    </row>
    <row r="17059" spans="1:19" hidden="1" x14ac:dyDescent="0.2">
      <c r="A17059">
        <v>3966</v>
      </c>
      <c r="B17059" t="s">
        <v>10262</v>
      </c>
      <c r="C17059" t="s">
        <v>105</v>
      </c>
      <c r="D17059">
        <v>3</v>
      </c>
      <c r="E17059">
        <v>20</v>
      </c>
      <c r="F17059" t="s">
        <v>410</v>
      </c>
      <c r="G17059" t="s">
        <v>55</v>
      </c>
      <c r="H17059" t="s">
        <v>23</v>
      </c>
      <c r="I17059" t="s">
        <v>20909</v>
      </c>
      <c r="J17059" t="s">
        <v>21503</v>
      </c>
      <c r="K17059"/>
      <c r="L17059" t="s">
        <v>26767</v>
      </c>
      <c r="M17059" t="s">
        <v>20396</v>
      </c>
      <c r="N17059">
        <v>4</v>
      </c>
      <c r="P17059" t="s">
        <v>20366</v>
      </c>
      <c r="Q17059" t="s">
        <v>26768</v>
      </c>
      <c r="S17059" t="s">
        <v>20368</v>
      </c>
    </row>
    <row r="17060" spans="1:19" hidden="1" x14ac:dyDescent="0.2">
      <c r="A17060">
        <v>3967</v>
      </c>
      <c r="B17060" t="s">
        <v>10265</v>
      </c>
      <c r="C17060" t="s">
        <v>20452</v>
      </c>
      <c r="D17060">
        <v>4.34</v>
      </c>
      <c r="E17060">
        <v>20</v>
      </c>
      <c r="F17060" t="s">
        <v>20713</v>
      </c>
      <c r="G17060" t="s">
        <v>55</v>
      </c>
      <c r="H17060" t="s">
        <v>46</v>
      </c>
      <c r="I17060" t="s">
        <v>1502</v>
      </c>
      <c r="K17060"/>
      <c r="L17060" t="s">
        <v>26769</v>
      </c>
      <c r="M17060" t="s">
        <v>20396</v>
      </c>
      <c r="N17060">
        <v>4</v>
      </c>
      <c r="P17060" t="s">
        <v>20366</v>
      </c>
      <c r="Q17060" t="s">
        <v>26770</v>
      </c>
      <c r="S17060" t="s">
        <v>20368</v>
      </c>
    </row>
    <row r="17061" spans="1:19" hidden="1" x14ac:dyDescent="0.2">
      <c r="A17061">
        <v>3967</v>
      </c>
      <c r="B17061" t="s">
        <v>10265</v>
      </c>
      <c r="C17061" t="s">
        <v>105</v>
      </c>
      <c r="D17061">
        <v>3.5</v>
      </c>
      <c r="E17061">
        <v>20</v>
      </c>
      <c r="F17061" t="s">
        <v>410</v>
      </c>
      <c r="G17061" t="s">
        <v>55</v>
      </c>
      <c r="H17061" t="s">
        <v>23</v>
      </c>
      <c r="I17061" t="s">
        <v>20909</v>
      </c>
      <c r="K17061"/>
      <c r="L17061" t="s">
        <v>26769</v>
      </c>
      <c r="M17061" t="s">
        <v>20396</v>
      </c>
      <c r="N17061">
        <v>4</v>
      </c>
      <c r="P17061" t="s">
        <v>20366</v>
      </c>
      <c r="Q17061" t="s">
        <v>26770</v>
      </c>
      <c r="S17061" t="s">
        <v>20368</v>
      </c>
    </row>
    <row r="17062" spans="1:19" hidden="1" x14ac:dyDescent="0.2">
      <c r="A17062">
        <v>3968</v>
      </c>
      <c r="B17062" t="s">
        <v>26771</v>
      </c>
      <c r="C17062" t="s">
        <v>105</v>
      </c>
      <c r="D17062">
        <v>4.5</v>
      </c>
      <c r="E17062">
        <v>25</v>
      </c>
      <c r="F17062" t="s">
        <v>26772</v>
      </c>
      <c r="G17062" t="s">
        <v>55</v>
      </c>
      <c r="H17062" t="s">
        <v>23</v>
      </c>
      <c r="I17062" t="s">
        <v>26773</v>
      </c>
      <c r="K17062"/>
      <c r="L17062" t="s">
        <v>26774</v>
      </c>
      <c r="M17062" t="s">
        <v>26</v>
      </c>
      <c r="N17062">
        <v>2</v>
      </c>
      <c r="P17062" t="s">
        <v>20366</v>
      </c>
      <c r="Q17062" t="s">
        <v>26775</v>
      </c>
      <c r="S17062" t="s">
        <v>20368</v>
      </c>
    </row>
    <row r="17063" spans="1:19" hidden="1" x14ac:dyDescent="0.2">
      <c r="A17063">
        <v>3969</v>
      </c>
      <c r="B17063" t="s">
        <v>26776</v>
      </c>
      <c r="C17063" t="s">
        <v>105</v>
      </c>
      <c r="D17063">
        <v>3.2</v>
      </c>
      <c r="E17063">
        <v>25</v>
      </c>
      <c r="F17063" t="s">
        <v>1546</v>
      </c>
      <c r="G17063" t="s">
        <v>55</v>
      </c>
      <c r="H17063" t="s">
        <v>46</v>
      </c>
      <c r="I17063" t="s">
        <v>7644</v>
      </c>
      <c r="K17063"/>
      <c r="L17063" t="s">
        <v>26777</v>
      </c>
      <c r="M17063" t="s">
        <v>26</v>
      </c>
      <c r="N17063">
        <v>2</v>
      </c>
      <c r="P17063" t="s">
        <v>20366</v>
      </c>
      <c r="Q17063" t="s">
        <v>26778</v>
      </c>
      <c r="S17063" t="s">
        <v>20368</v>
      </c>
    </row>
    <row r="17064" spans="1:19" hidden="1" x14ac:dyDescent="0.2">
      <c r="A17064">
        <v>3969</v>
      </c>
      <c r="B17064" t="s">
        <v>26776</v>
      </c>
      <c r="C17064" t="s">
        <v>20452</v>
      </c>
      <c r="D17064">
        <v>7.98</v>
      </c>
      <c r="E17064">
        <v>25</v>
      </c>
      <c r="F17064" t="s">
        <v>1546</v>
      </c>
      <c r="G17064" t="s">
        <v>55</v>
      </c>
      <c r="H17064" t="s">
        <v>46</v>
      </c>
      <c r="I17064" t="s">
        <v>7644</v>
      </c>
      <c r="K17064"/>
      <c r="L17064" t="s">
        <v>26777</v>
      </c>
      <c r="M17064" t="s">
        <v>26</v>
      </c>
      <c r="N17064">
        <v>2</v>
      </c>
      <c r="P17064" t="s">
        <v>20366</v>
      </c>
      <c r="Q17064" t="s">
        <v>26778</v>
      </c>
      <c r="S17064" t="s">
        <v>20368</v>
      </c>
    </row>
    <row r="17065" spans="1:19" hidden="1" x14ac:dyDescent="0.2">
      <c r="A17065">
        <v>3970</v>
      </c>
      <c r="B17065" t="s">
        <v>26779</v>
      </c>
      <c r="C17065" t="s">
        <v>105</v>
      </c>
      <c r="D17065">
        <v>4.05</v>
      </c>
      <c r="E17065">
        <v>25</v>
      </c>
      <c r="F17065" t="s">
        <v>1546</v>
      </c>
      <c r="G17065" t="s">
        <v>55</v>
      </c>
      <c r="H17065" t="s">
        <v>46</v>
      </c>
      <c r="I17065" t="s">
        <v>7644</v>
      </c>
      <c r="K17065"/>
      <c r="L17065" t="s">
        <v>26780</v>
      </c>
      <c r="M17065" t="s">
        <v>26</v>
      </c>
      <c r="N17065">
        <v>2</v>
      </c>
      <c r="P17065" t="s">
        <v>20366</v>
      </c>
      <c r="Q17065" t="s">
        <v>26781</v>
      </c>
      <c r="S17065" t="s">
        <v>20368</v>
      </c>
    </row>
    <row r="17066" spans="1:19" hidden="1" x14ac:dyDescent="0.2">
      <c r="A17066">
        <v>3970</v>
      </c>
      <c r="B17066" t="s">
        <v>26779</v>
      </c>
      <c r="C17066" t="s">
        <v>20452</v>
      </c>
      <c r="D17066">
        <v>6.41</v>
      </c>
      <c r="E17066">
        <v>25</v>
      </c>
      <c r="F17066" t="s">
        <v>1546</v>
      </c>
      <c r="G17066" t="s">
        <v>55</v>
      </c>
      <c r="H17066" t="s">
        <v>46</v>
      </c>
      <c r="I17066" t="s">
        <v>7644</v>
      </c>
      <c r="K17066"/>
      <c r="L17066" t="s">
        <v>26780</v>
      </c>
      <c r="M17066" t="s">
        <v>26</v>
      </c>
      <c r="N17066">
        <v>2</v>
      </c>
      <c r="P17066" t="s">
        <v>20366</v>
      </c>
      <c r="Q17066" t="s">
        <v>26781</v>
      </c>
      <c r="S17066" t="s">
        <v>20368</v>
      </c>
    </row>
    <row r="17067" spans="1:19" hidden="1" x14ac:dyDescent="0.2">
      <c r="A17067">
        <v>3971</v>
      </c>
      <c r="B17067" t="s">
        <v>26782</v>
      </c>
      <c r="C17067" t="s">
        <v>105</v>
      </c>
      <c r="D17067">
        <v>3.42</v>
      </c>
      <c r="E17067">
        <v>25</v>
      </c>
      <c r="F17067" t="s">
        <v>1546</v>
      </c>
      <c r="G17067" t="s">
        <v>55</v>
      </c>
      <c r="H17067" t="s">
        <v>46</v>
      </c>
      <c r="I17067" t="s">
        <v>7644</v>
      </c>
      <c r="K17067"/>
      <c r="L17067" t="s">
        <v>26783</v>
      </c>
      <c r="M17067" t="s">
        <v>26</v>
      </c>
      <c r="N17067">
        <v>2</v>
      </c>
      <c r="P17067" t="s">
        <v>20366</v>
      </c>
      <c r="Q17067" t="s">
        <v>26784</v>
      </c>
      <c r="S17067" t="s">
        <v>20368</v>
      </c>
    </row>
    <row r="17068" spans="1:19" hidden="1" x14ac:dyDescent="0.2">
      <c r="A17068">
        <v>3971</v>
      </c>
      <c r="B17068" t="s">
        <v>26782</v>
      </c>
      <c r="C17068" t="s">
        <v>20452</v>
      </c>
      <c r="D17068">
        <v>7.03</v>
      </c>
      <c r="E17068">
        <v>25</v>
      </c>
      <c r="F17068" t="s">
        <v>1546</v>
      </c>
      <c r="G17068" t="s">
        <v>55</v>
      </c>
      <c r="H17068" t="s">
        <v>46</v>
      </c>
      <c r="I17068" t="s">
        <v>7644</v>
      </c>
      <c r="K17068"/>
      <c r="L17068" t="s">
        <v>26783</v>
      </c>
      <c r="M17068" t="s">
        <v>26</v>
      </c>
      <c r="N17068">
        <v>2</v>
      </c>
      <c r="P17068" t="s">
        <v>20366</v>
      </c>
      <c r="Q17068" t="s">
        <v>26784</v>
      </c>
      <c r="S17068" t="s">
        <v>20368</v>
      </c>
    </row>
    <row r="17069" spans="1:19" hidden="1" x14ac:dyDescent="0.2">
      <c r="A17069">
        <v>3972</v>
      </c>
      <c r="B17069" t="s">
        <v>5637</v>
      </c>
      <c r="C17069" t="s">
        <v>23814</v>
      </c>
      <c r="D17069">
        <v>16.97</v>
      </c>
      <c r="E17069">
        <v>25</v>
      </c>
      <c r="F17069" t="s">
        <v>24985</v>
      </c>
      <c r="G17069" t="s">
        <v>4302</v>
      </c>
      <c r="H17069" t="s">
        <v>23</v>
      </c>
      <c r="I17069" t="s">
        <v>8412</v>
      </c>
      <c r="K17069"/>
      <c r="L17069" t="s">
        <v>5639</v>
      </c>
      <c r="M17069" t="s">
        <v>20396</v>
      </c>
      <c r="N17069">
        <v>4</v>
      </c>
      <c r="P17069" t="s">
        <v>20366</v>
      </c>
      <c r="Q17069" t="s">
        <v>26785</v>
      </c>
      <c r="S17069" t="s">
        <v>20368</v>
      </c>
    </row>
    <row r="17070" spans="1:19" hidden="1" x14ac:dyDescent="0.2">
      <c r="A17070">
        <v>3973</v>
      </c>
      <c r="B17070" t="s">
        <v>10042</v>
      </c>
      <c r="C17070" t="s">
        <v>105</v>
      </c>
      <c r="D17070">
        <v>19.2</v>
      </c>
      <c r="G17070" t="s">
        <v>12576</v>
      </c>
      <c r="H17070" t="s">
        <v>23</v>
      </c>
      <c r="I17070" t="s">
        <v>1455</v>
      </c>
      <c r="K17070"/>
      <c r="L17070" t="s">
        <v>10046</v>
      </c>
      <c r="M17070" t="s">
        <v>20396</v>
      </c>
      <c r="N17070">
        <v>4</v>
      </c>
      <c r="P17070" t="s">
        <v>20366</v>
      </c>
      <c r="Q17070" t="s">
        <v>26786</v>
      </c>
      <c r="S17070" t="s">
        <v>20368</v>
      </c>
    </row>
    <row r="17071" spans="1:19" hidden="1" x14ac:dyDescent="0.2">
      <c r="A17071">
        <v>3974</v>
      </c>
      <c r="B17071" t="s">
        <v>10150</v>
      </c>
      <c r="C17071" t="s">
        <v>105</v>
      </c>
      <c r="D17071">
        <v>15</v>
      </c>
      <c r="E17071">
        <v>25</v>
      </c>
      <c r="F17071" t="s">
        <v>26787</v>
      </c>
      <c r="G17071" t="s">
        <v>26788</v>
      </c>
      <c r="H17071" t="s">
        <v>23</v>
      </c>
      <c r="I17071" t="s">
        <v>17375</v>
      </c>
      <c r="K17071"/>
      <c r="L17071" t="s">
        <v>26789</v>
      </c>
      <c r="M17071" t="s">
        <v>20396</v>
      </c>
      <c r="N17071">
        <v>4</v>
      </c>
      <c r="P17071" t="s">
        <v>20366</v>
      </c>
      <c r="Q17071" t="s">
        <v>26790</v>
      </c>
      <c r="S17071" t="s">
        <v>20368</v>
      </c>
    </row>
    <row r="17072" spans="1:19" hidden="1" x14ac:dyDescent="0.2">
      <c r="A17072">
        <v>3975</v>
      </c>
      <c r="B17072" t="s">
        <v>10153</v>
      </c>
      <c r="C17072" t="s">
        <v>105</v>
      </c>
      <c r="D17072">
        <v>15.39</v>
      </c>
      <c r="E17072">
        <v>25</v>
      </c>
      <c r="F17072" t="s">
        <v>26787</v>
      </c>
      <c r="G17072" t="s">
        <v>26788</v>
      </c>
      <c r="H17072" t="s">
        <v>23</v>
      </c>
      <c r="I17072" t="s">
        <v>17375</v>
      </c>
      <c r="K17072"/>
      <c r="L17072" t="s">
        <v>19713</v>
      </c>
      <c r="M17072" t="s">
        <v>20396</v>
      </c>
      <c r="N17072">
        <v>4</v>
      </c>
      <c r="P17072" t="s">
        <v>20366</v>
      </c>
      <c r="Q17072" t="s">
        <v>26791</v>
      </c>
      <c r="S17072" t="s">
        <v>20368</v>
      </c>
    </row>
    <row r="17073" spans="1:19" x14ac:dyDescent="0.2">
      <c r="A17073">
        <v>3976</v>
      </c>
      <c r="B17073" t="s">
        <v>10591</v>
      </c>
      <c r="C17073" t="s">
        <v>105</v>
      </c>
      <c r="D17073">
        <v>4.3070000000000004</v>
      </c>
      <c r="E17073">
        <v>25</v>
      </c>
      <c r="F17073" t="s">
        <v>24863</v>
      </c>
      <c r="G17073" t="s">
        <v>1352</v>
      </c>
      <c r="H17073" t="s">
        <v>36</v>
      </c>
      <c r="I17073" t="s">
        <v>17928</v>
      </c>
      <c r="K17073" s="4" t="e">
        <f>- Other values in H49 and S88</f>
        <v>#NAME?</v>
      </c>
      <c r="L17073" t="s">
        <v>26792</v>
      </c>
      <c r="M17073" t="s">
        <v>20396</v>
      </c>
      <c r="N17073">
        <v>4</v>
      </c>
      <c r="P17073" t="s">
        <v>20366</v>
      </c>
      <c r="Q17073" t="s">
        <v>26793</v>
      </c>
      <c r="S17073" t="s">
        <v>20368</v>
      </c>
    </row>
    <row r="17074" spans="1:19" x14ac:dyDescent="0.2">
      <c r="A17074">
        <v>3976</v>
      </c>
      <c r="B17074" t="s">
        <v>10591</v>
      </c>
      <c r="C17074" t="s">
        <v>105</v>
      </c>
      <c r="D17074">
        <v>4.3049999999999997</v>
      </c>
      <c r="E17074">
        <v>25</v>
      </c>
      <c r="F17074" t="s">
        <v>26794</v>
      </c>
      <c r="G17074" t="s">
        <v>20672</v>
      </c>
      <c r="H17074" t="s">
        <v>36</v>
      </c>
      <c r="I17074" t="s">
        <v>20673</v>
      </c>
      <c r="J17074" t="s">
        <v>43</v>
      </c>
      <c r="K17074" s="4" t="e">
        <f>- Other values in H49 and S88</f>
        <v>#NAME?</v>
      </c>
      <c r="L17074" t="s">
        <v>26792</v>
      </c>
      <c r="M17074" t="s">
        <v>20396</v>
      </c>
      <c r="N17074">
        <v>4</v>
      </c>
      <c r="P17074" t="s">
        <v>20366</v>
      </c>
      <c r="Q17074" t="s">
        <v>26793</v>
      </c>
      <c r="S17074" t="s">
        <v>20368</v>
      </c>
    </row>
    <row r="17075" spans="1:19" hidden="1" x14ac:dyDescent="0.2">
      <c r="A17075">
        <v>3976</v>
      </c>
      <c r="B17075" t="s">
        <v>10591</v>
      </c>
      <c r="C17075" t="s">
        <v>105</v>
      </c>
      <c r="D17075">
        <v>4.3109999999999999</v>
      </c>
      <c r="E17075">
        <v>25</v>
      </c>
      <c r="F17075" t="s">
        <v>26794</v>
      </c>
      <c r="G17075" t="s">
        <v>25445</v>
      </c>
      <c r="H17075" t="s">
        <v>46</v>
      </c>
      <c r="I17075" t="s">
        <v>19005</v>
      </c>
      <c r="K17075" t="e">
        <f>- Other values in H49 and S88</f>
        <v>#NAME?</v>
      </c>
      <c r="L17075" t="s">
        <v>26792</v>
      </c>
      <c r="M17075" t="s">
        <v>20396</v>
      </c>
      <c r="N17075">
        <v>4</v>
      </c>
      <c r="P17075" t="s">
        <v>20366</v>
      </c>
      <c r="Q17075" t="s">
        <v>26793</v>
      </c>
      <c r="S17075" t="s">
        <v>20368</v>
      </c>
    </row>
    <row r="17076" spans="1:19" hidden="1" x14ac:dyDescent="0.2">
      <c r="A17076">
        <v>3976</v>
      </c>
      <c r="B17076" t="s">
        <v>10591</v>
      </c>
      <c r="C17076" t="s">
        <v>105</v>
      </c>
      <c r="D17076">
        <v>4.2</v>
      </c>
      <c r="E17076">
        <v>31</v>
      </c>
      <c r="F17076" t="s">
        <v>20479</v>
      </c>
      <c r="G17076" t="s">
        <v>55</v>
      </c>
      <c r="H17076" t="s">
        <v>46</v>
      </c>
      <c r="I17076" t="s">
        <v>3909</v>
      </c>
      <c r="K17076" t="e">
        <f>- Other values in H49 and S88</f>
        <v>#NAME?</v>
      </c>
      <c r="L17076" t="s">
        <v>26792</v>
      </c>
      <c r="M17076" t="s">
        <v>20396</v>
      </c>
      <c r="N17076">
        <v>4</v>
      </c>
      <c r="P17076" t="s">
        <v>20366</v>
      </c>
      <c r="Q17076" t="s">
        <v>26793</v>
      </c>
      <c r="S17076" t="s">
        <v>20368</v>
      </c>
    </row>
    <row r="17077" spans="1:19" hidden="1" x14ac:dyDescent="0.2">
      <c r="A17077">
        <v>3976</v>
      </c>
      <c r="B17077" t="s">
        <v>10591</v>
      </c>
      <c r="C17077" t="s">
        <v>105</v>
      </c>
      <c r="D17077">
        <v>4.33</v>
      </c>
      <c r="E17077">
        <v>25</v>
      </c>
      <c r="F17077" t="s">
        <v>20676</v>
      </c>
      <c r="G17077" t="s">
        <v>2615</v>
      </c>
      <c r="H17077" t="s">
        <v>46</v>
      </c>
      <c r="I17077" t="s">
        <v>7638</v>
      </c>
      <c r="K17077" t="e">
        <f>- Other values in H49 and S88</f>
        <v>#NAME?</v>
      </c>
      <c r="L17077" t="s">
        <v>26792</v>
      </c>
      <c r="M17077" t="s">
        <v>20396</v>
      </c>
      <c r="N17077">
        <v>4</v>
      </c>
      <c r="P17077" t="s">
        <v>20366</v>
      </c>
      <c r="Q17077" t="s">
        <v>26793</v>
      </c>
      <c r="S17077" t="s">
        <v>20368</v>
      </c>
    </row>
    <row r="17078" spans="1:19" hidden="1" x14ac:dyDescent="0.2">
      <c r="A17078">
        <v>3976</v>
      </c>
      <c r="B17078" t="s">
        <v>10591</v>
      </c>
      <c r="C17078" t="s">
        <v>20381</v>
      </c>
      <c r="D17078">
        <v>4.79</v>
      </c>
      <c r="E17078" t="s">
        <v>414</v>
      </c>
      <c r="F17078" t="s">
        <v>20382</v>
      </c>
      <c r="G17078" t="s">
        <v>2615</v>
      </c>
      <c r="H17078" t="s">
        <v>46</v>
      </c>
      <c r="I17078" t="s">
        <v>7638</v>
      </c>
      <c r="K17078" t="e">
        <f>- Other values in H49 and S88</f>
        <v>#NAME?</v>
      </c>
      <c r="L17078" t="s">
        <v>26792</v>
      </c>
      <c r="M17078" t="s">
        <v>20396</v>
      </c>
      <c r="N17078">
        <v>4</v>
      </c>
      <c r="P17078" t="s">
        <v>20366</v>
      </c>
      <c r="Q17078" t="s">
        <v>26793</v>
      </c>
      <c r="S17078" t="s">
        <v>20368</v>
      </c>
    </row>
    <row r="17079" spans="1:19" x14ac:dyDescent="0.2">
      <c r="A17079">
        <v>3976</v>
      </c>
      <c r="B17079" t="s">
        <v>10591</v>
      </c>
      <c r="C17079" t="s">
        <v>105</v>
      </c>
      <c r="D17079">
        <v>4.2869999999999999</v>
      </c>
      <c r="E17079">
        <v>15</v>
      </c>
      <c r="F17079" t="s">
        <v>26794</v>
      </c>
      <c r="G17079" t="s">
        <v>20672</v>
      </c>
      <c r="H17079" t="s">
        <v>36</v>
      </c>
      <c r="I17079" t="s">
        <v>20673</v>
      </c>
      <c r="J17079" t="s">
        <v>43</v>
      </c>
      <c r="K17079" s="4" t="e">
        <f>- Other values in H49 and S88</f>
        <v>#NAME?</v>
      </c>
      <c r="L17079" t="s">
        <v>26792</v>
      </c>
      <c r="M17079" t="s">
        <v>20396</v>
      </c>
      <c r="N17079">
        <v>4</v>
      </c>
      <c r="P17079" t="s">
        <v>20366</v>
      </c>
      <c r="Q17079" t="s">
        <v>26793</v>
      </c>
      <c r="S17079" t="s">
        <v>20368</v>
      </c>
    </row>
    <row r="17080" spans="1:19" x14ac:dyDescent="0.2">
      <c r="A17080">
        <v>3976</v>
      </c>
      <c r="B17080" t="s">
        <v>10591</v>
      </c>
      <c r="C17080" t="s">
        <v>105</v>
      </c>
      <c r="D17080">
        <v>4.3289999999999997</v>
      </c>
      <c r="E17080">
        <v>35</v>
      </c>
      <c r="F17080" t="s">
        <v>26794</v>
      </c>
      <c r="G17080" t="s">
        <v>20672</v>
      </c>
      <c r="H17080" t="s">
        <v>36</v>
      </c>
      <c r="I17080" t="s">
        <v>20673</v>
      </c>
      <c r="J17080" t="s">
        <v>43</v>
      </c>
      <c r="K17080" s="4" t="e">
        <f>- Other values in H49 and S88</f>
        <v>#NAME?</v>
      </c>
      <c r="L17080" t="s">
        <v>26792</v>
      </c>
      <c r="M17080" t="s">
        <v>20396</v>
      </c>
      <c r="N17080">
        <v>4</v>
      </c>
      <c r="P17080" t="s">
        <v>20366</v>
      </c>
      <c r="Q17080" t="s">
        <v>26793</v>
      </c>
      <c r="S17080" t="s">
        <v>20368</v>
      </c>
    </row>
    <row r="17081" spans="1:19" x14ac:dyDescent="0.2">
      <c r="A17081">
        <v>3976</v>
      </c>
      <c r="B17081" t="s">
        <v>10591</v>
      </c>
      <c r="C17081" t="s">
        <v>105</v>
      </c>
      <c r="D17081">
        <v>4.3739999999999997</v>
      </c>
      <c r="E17081">
        <v>50</v>
      </c>
      <c r="F17081" t="s">
        <v>26794</v>
      </c>
      <c r="G17081" t="s">
        <v>20672</v>
      </c>
      <c r="H17081" t="s">
        <v>36</v>
      </c>
      <c r="I17081" t="s">
        <v>20673</v>
      </c>
      <c r="J17081" t="s">
        <v>43</v>
      </c>
      <c r="K17081" s="4" t="e">
        <f>- Other values in H49 and S88</f>
        <v>#NAME?</v>
      </c>
      <c r="L17081" t="s">
        <v>26792</v>
      </c>
      <c r="M17081" t="s">
        <v>20396</v>
      </c>
      <c r="N17081">
        <v>4</v>
      </c>
      <c r="P17081" t="s">
        <v>20366</v>
      </c>
      <c r="Q17081" t="s">
        <v>26793</v>
      </c>
      <c r="S17081" t="s">
        <v>20368</v>
      </c>
    </row>
    <row r="17082" spans="1:19" x14ac:dyDescent="0.2">
      <c r="A17082">
        <v>3976</v>
      </c>
      <c r="B17082" t="s">
        <v>10591</v>
      </c>
      <c r="C17082" t="s">
        <v>105</v>
      </c>
      <c r="D17082">
        <v>4.407</v>
      </c>
      <c r="E17082">
        <v>60</v>
      </c>
      <c r="F17082" t="s">
        <v>26794</v>
      </c>
      <c r="G17082" t="s">
        <v>20672</v>
      </c>
      <c r="H17082" t="s">
        <v>36</v>
      </c>
      <c r="I17082" t="s">
        <v>20673</v>
      </c>
      <c r="J17082" t="s">
        <v>43</v>
      </c>
      <c r="K17082" s="4" t="e">
        <f>- Other values in H49 and S88</f>
        <v>#NAME?</v>
      </c>
      <c r="L17082" t="s">
        <v>26792</v>
      </c>
      <c r="M17082" t="s">
        <v>20396</v>
      </c>
      <c r="N17082">
        <v>4</v>
      </c>
      <c r="P17082" t="s">
        <v>20366</v>
      </c>
      <c r="Q17082" t="s">
        <v>26793</v>
      </c>
      <c r="S17082" t="s">
        <v>20368</v>
      </c>
    </row>
    <row r="17083" spans="1:19" x14ac:dyDescent="0.2">
      <c r="A17083">
        <v>3976</v>
      </c>
      <c r="B17083" t="s">
        <v>10591</v>
      </c>
      <c r="C17083" t="s">
        <v>105</v>
      </c>
      <c r="D17083">
        <v>4.4619999999999997</v>
      </c>
      <c r="E17083">
        <v>75</v>
      </c>
      <c r="F17083" t="s">
        <v>26794</v>
      </c>
      <c r="G17083" t="s">
        <v>20672</v>
      </c>
      <c r="H17083" t="s">
        <v>36</v>
      </c>
      <c r="I17083" t="s">
        <v>20673</v>
      </c>
      <c r="J17083" t="s">
        <v>43</v>
      </c>
      <c r="K17083" s="4" t="e">
        <f>- Other values in H49 and S88</f>
        <v>#NAME?</v>
      </c>
      <c r="L17083" t="s">
        <v>26792</v>
      </c>
      <c r="M17083" t="s">
        <v>20396</v>
      </c>
      <c r="N17083">
        <v>4</v>
      </c>
      <c r="P17083" t="s">
        <v>20366</v>
      </c>
      <c r="Q17083" t="s">
        <v>26793</v>
      </c>
      <c r="S17083" t="s">
        <v>20368</v>
      </c>
    </row>
    <row r="17084" spans="1:19" x14ac:dyDescent="0.2">
      <c r="A17084">
        <v>3976</v>
      </c>
      <c r="B17084" t="s">
        <v>10591</v>
      </c>
      <c r="C17084" t="s">
        <v>105</v>
      </c>
      <c r="D17084">
        <v>4.5289999999999999</v>
      </c>
      <c r="E17084">
        <v>90</v>
      </c>
      <c r="F17084" t="s">
        <v>26794</v>
      </c>
      <c r="G17084" t="s">
        <v>20672</v>
      </c>
      <c r="H17084" t="s">
        <v>36</v>
      </c>
      <c r="I17084" t="s">
        <v>20673</v>
      </c>
      <c r="J17084" t="s">
        <v>43</v>
      </c>
      <c r="K17084" s="4" t="e">
        <f>- Other values in H49 and S88</f>
        <v>#NAME?</v>
      </c>
      <c r="L17084" t="s">
        <v>26792</v>
      </c>
      <c r="M17084" t="s">
        <v>20396</v>
      </c>
      <c r="N17084">
        <v>4</v>
      </c>
      <c r="P17084" t="s">
        <v>20366</v>
      </c>
      <c r="Q17084" t="s">
        <v>26793</v>
      </c>
      <c r="S17084" t="s">
        <v>20368</v>
      </c>
    </row>
    <row r="17085" spans="1:19" hidden="1" x14ac:dyDescent="0.2">
      <c r="A17085">
        <v>3976</v>
      </c>
      <c r="B17085" t="s">
        <v>10591</v>
      </c>
      <c r="C17085" t="s">
        <v>105</v>
      </c>
      <c r="D17085">
        <v>4.0949999999999998</v>
      </c>
      <c r="E17085">
        <v>25</v>
      </c>
      <c r="F17085" s="1" t="s">
        <v>26795</v>
      </c>
      <c r="G17085" t="s">
        <v>25445</v>
      </c>
      <c r="H17085" t="s">
        <v>46</v>
      </c>
      <c r="I17085" t="s">
        <v>19005</v>
      </c>
      <c r="K17085" t="e">
        <f>- Other values in H49 and S88</f>
        <v>#NAME?</v>
      </c>
      <c r="L17085" t="s">
        <v>26792</v>
      </c>
      <c r="M17085" t="s">
        <v>20396</v>
      </c>
      <c r="N17085">
        <v>4</v>
      </c>
      <c r="P17085" t="s">
        <v>20366</v>
      </c>
      <c r="Q17085" t="s">
        <v>26793</v>
      </c>
      <c r="R17085" t="s">
        <v>20569</v>
      </c>
      <c r="S17085" t="s">
        <v>20368</v>
      </c>
    </row>
    <row r="17086" spans="1:19" hidden="1" x14ac:dyDescent="0.2">
      <c r="A17086">
        <v>3976</v>
      </c>
      <c r="B17086" t="s">
        <v>10591</v>
      </c>
      <c r="C17086" t="s">
        <v>105</v>
      </c>
      <c r="D17086">
        <v>3.9169999999999998</v>
      </c>
      <c r="E17086">
        <v>25</v>
      </c>
      <c r="F17086" s="1" t="s">
        <v>26796</v>
      </c>
      <c r="G17086" t="s">
        <v>25445</v>
      </c>
      <c r="H17086" t="s">
        <v>46</v>
      </c>
      <c r="I17086" t="s">
        <v>19005</v>
      </c>
      <c r="K17086" t="e">
        <f>- Other values in H49 and S88</f>
        <v>#NAME?</v>
      </c>
      <c r="L17086" t="s">
        <v>26792</v>
      </c>
      <c r="M17086" t="s">
        <v>20396</v>
      </c>
      <c r="N17086">
        <v>4</v>
      </c>
      <c r="P17086" t="s">
        <v>20366</v>
      </c>
      <c r="Q17086" t="s">
        <v>26793</v>
      </c>
      <c r="R17086" t="s">
        <v>20571</v>
      </c>
      <c r="S17086" t="s">
        <v>20368</v>
      </c>
    </row>
    <row r="17087" spans="1:19" hidden="1" x14ac:dyDescent="0.2">
      <c r="A17087">
        <v>3976</v>
      </c>
      <c r="B17087" t="s">
        <v>10591</v>
      </c>
      <c r="C17087" t="s">
        <v>105</v>
      </c>
      <c r="D17087">
        <v>3.762</v>
      </c>
      <c r="E17087">
        <v>25</v>
      </c>
      <c r="F17087" s="1" t="s">
        <v>26797</v>
      </c>
      <c r="G17087" t="s">
        <v>25445</v>
      </c>
      <c r="H17087" t="s">
        <v>46</v>
      </c>
      <c r="I17087" t="s">
        <v>19005</v>
      </c>
      <c r="K17087" t="e">
        <f>- Other values in H49 and S88</f>
        <v>#NAME?</v>
      </c>
      <c r="L17087" t="s">
        <v>26792</v>
      </c>
      <c r="M17087" t="s">
        <v>20396</v>
      </c>
      <c r="N17087">
        <v>4</v>
      </c>
      <c r="P17087" t="s">
        <v>20366</v>
      </c>
      <c r="Q17087" t="s">
        <v>26793</v>
      </c>
      <c r="R17087" t="s">
        <v>20573</v>
      </c>
      <c r="S17087" t="s">
        <v>20368</v>
      </c>
    </row>
    <row r="17088" spans="1:19" hidden="1" x14ac:dyDescent="0.2">
      <c r="A17088">
        <v>3977</v>
      </c>
      <c r="B17088" t="s">
        <v>26798</v>
      </c>
      <c r="C17088" t="s">
        <v>105</v>
      </c>
      <c r="D17088">
        <v>10.220000000000001</v>
      </c>
      <c r="E17088">
        <v>25</v>
      </c>
      <c r="F17088" t="s">
        <v>26799</v>
      </c>
      <c r="G17088" t="s">
        <v>55</v>
      </c>
      <c r="H17088" t="s">
        <v>46</v>
      </c>
      <c r="I17088" t="s">
        <v>9536</v>
      </c>
      <c r="K17088"/>
      <c r="L17088" t="s">
        <v>26800</v>
      </c>
      <c r="M17088" t="s">
        <v>20396</v>
      </c>
      <c r="N17088">
        <v>4</v>
      </c>
      <c r="P17088" t="s">
        <v>20366</v>
      </c>
      <c r="Q17088" t="s">
        <v>26801</v>
      </c>
      <c r="S17088" t="s">
        <v>20368</v>
      </c>
    </row>
    <row r="17089" spans="1:19" hidden="1" x14ac:dyDescent="0.2">
      <c r="A17089">
        <v>3977</v>
      </c>
      <c r="B17089" t="s">
        <v>26798</v>
      </c>
      <c r="C17089" t="s">
        <v>105</v>
      </c>
      <c r="D17089">
        <v>10.26</v>
      </c>
      <c r="E17089">
        <v>25</v>
      </c>
      <c r="F17089" t="s">
        <v>21173</v>
      </c>
      <c r="G17089" t="s">
        <v>31</v>
      </c>
      <c r="H17089" t="s">
        <v>46</v>
      </c>
      <c r="I17089" t="s">
        <v>9408</v>
      </c>
      <c r="K17089"/>
      <c r="L17089" t="s">
        <v>26800</v>
      </c>
      <c r="M17089" t="s">
        <v>20396</v>
      </c>
      <c r="N17089">
        <v>4</v>
      </c>
      <c r="P17089" t="s">
        <v>20366</v>
      </c>
      <c r="Q17089" t="s">
        <v>26801</v>
      </c>
      <c r="S17089" t="s">
        <v>20368</v>
      </c>
    </row>
    <row r="17090" spans="1:19" hidden="1" x14ac:dyDescent="0.2">
      <c r="A17090">
        <v>3977</v>
      </c>
      <c r="B17090" t="s">
        <v>26798</v>
      </c>
      <c r="C17090" t="s">
        <v>105</v>
      </c>
      <c r="D17090">
        <v>10.07</v>
      </c>
      <c r="E17090" t="s">
        <v>414</v>
      </c>
      <c r="F17090" t="s">
        <v>23131</v>
      </c>
      <c r="G17090" t="s">
        <v>31</v>
      </c>
      <c r="H17090" t="s">
        <v>46</v>
      </c>
      <c r="I17090" t="s">
        <v>9408</v>
      </c>
      <c r="K17090"/>
      <c r="L17090" t="s">
        <v>26800</v>
      </c>
      <c r="M17090" t="s">
        <v>20396</v>
      </c>
      <c r="N17090">
        <v>4</v>
      </c>
      <c r="P17090" t="s">
        <v>20366</v>
      </c>
      <c r="Q17090" t="s">
        <v>26801</v>
      </c>
      <c r="S17090" t="s">
        <v>20368</v>
      </c>
    </row>
    <row r="17091" spans="1:19" hidden="1" x14ac:dyDescent="0.2">
      <c r="A17091">
        <v>3977</v>
      </c>
      <c r="B17091" t="s">
        <v>26798</v>
      </c>
      <c r="C17091" t="s">
        <v>105</v>
      </c>
      <c r="D17091">
        <v>10.06</v>
      </c>
      <c r="E17091">
        <v>20</v>
      </c>
      <c r="F17091" t="s">
        <v>26799</v>
      </c>
      <c r="G17091" t="s">
        <v>31</v>
      </c>
      <c r="H17091" t="s">
        <v>46</v>
      </c>
      <c r="I17091" t="s">
        <v>7264</v>
      </c>
      <c r="K17091"/>
      <c r="L17091" t="s">
        <v>26800</v>
      </c>
      <c r="M17091" t="s">
        <v>20396</v>
      </c>
      <c r="N17091">
        <v>4</v>
      </c>
      <c r="P17091" t="s">
        <v>20366</v>
      </c>
      <c r="Q17091" t="s">
        <v>26801</v>
      </c>
      <c r="S17091" t="s">
        <v>20368</v>
      </c>
    </row>
    <row r="17092" spans="1:19" hidden="1" x14ac:dyDescent="0.2">
      <c r="A17092">
        <v>3980</v>
      </c>
      <c r="B17092" t="s">
        <v>26802</v>
      </c>
      <c r="C17092" t="s">
        <v>105</v>
      </c>
      <c r="D17092">
        <v>14.61</v>
      </c>
      <c r="E17092">
        <v>25</v>
      </c>
      <c r="F17092" t="s">
        <v>26803</v>
      </c>
      <c r="G17092" t="s">
        <v>4334</v>
      </c>
      <c r="H17092" t="s">
        <v>23</v>
      </c>
      <c r="I17092" t="s">
        <v>17375</v>
      </c>
      <c r="K17092"/>
      <c r="L17092" t="s">
        <v>26804</v>
      </c>
      <c r="M17092" t="s">
        <v>20396</v>
      </c>
      <c r="N17092">
        <v>4</v>
      </c>
      <c r="P17092" t="s">
        <v>20366</v>
      </c>
      <c r="Q17092" t="s">
        <v>26805</v>
      </c>
      <c r="S17092" t="s">
        <v>20368</v>
      </c>
    </row>
    <row r="17093" spans="1:19" hidden="1" x14ac:dyDescent="0.2">
      <c r="A17093">
        <v>3981</v>
      </c>
      <c r="B17093" t="s">
        <v>10144</v>
      </c>
      <c r="C17093" t="s">
        <v>105</v>
      </c>
      <c r="D17093">
        <v>15.96</v>
      </c>
      <c r="E17093">
        <v>25</v>
      </c>
      <c r="F17093" t="s">
        <v>26806</v>
      </c>
      <c r="G17093" t="s">
        <v>4334</v>
      </c>
      <c r="H17093" t="s">
        <v>23</v>
      </c>
      <c r="I17093" t="s">
        <v>17375</v>
      </c>
      <c r="K17093"/>
      <c r="L17093" t="s">
        <v>19710</v>
      </c>
      <c r="M17093" t="s">
        <v>20396</v>
      </c>
      <c r="N17093">
        <v>4</v>
      </c>
      <c r="P17093" t="s">
        <v>20366</v>
      </c>
      <c r="Q17093" t="s">
        <v>26807</v>
      </c>
      <c r="S17093" t="s">
        <v>20368</v>
      </c>
    </row>
    <row r="17094" spans="1:19" hidden="1" x14ac:dyDescent="0.2">
      <c r="A17094">
        <v>3982</v>
      </c>
      <c r="B17094" t="s">
        <v>10331</v>
      </c>
      <c r="C17094" t="s">
        <v>105</v>
      </c>
      <c r="D17094">
        <v>3.98</v>
      </c>
      <c r="E17094">
        <v>20</v>
      </c>
      <c r="F17094" t="s">
        <v>25413</v>
      </c>
      <c r="G17094" t="s">
        <v>55</v>
      </c>
      <c r="H17094" t="s">
        <v>46</v>
      </c>
      <c r="I17094" t="s">
        <v>1960</v>
      </c>
      <c r="K17094"/>
      <c r="L17094" t="s">
        <v>10332</v>
      </c>
      <c r="M17094" t="s">
        <v>20396</v>
      </c>
      <c r="N17094">
        <v>4</v>
      </c>
      <c r="P17094" t="s">
        <v>20366</v>
      </c>
      <c r="Q17094" t="s">
        <v>26808</v>
      </c>
      <c r="S17094" t="s">
        <v>20368</v>
      </c>
    </row>
    <row r="17095" spans="1:19" hidden="1" x14ac:dyDescent="0.2">
      <c r="A17095">
        <v>3982</v>
      </c>
      <c r="B17095" t="s">
        <v>10331</v>
      </c>
      <c r="C17095" t="s">
        <v>105</v>
      </c>
      <c r="D17095">
        <v>3.93</v>
      </c>
      <c r="E17095">
        <v>25</v>
      </c>
      <c r="F17095" t="s">
        <v>26809</v>
      </c>
      <c r="G17095" t="s">
        <v>55</v>
      </c>
      <c r="H17095" t="s">
        <v>46</v>
      </c>
      <c r="I17095" t="s">
        <v>26810</v>
      </c>
      <c r="K17095"/>
      <c r="L17095" t="s">
        <v>10332</v>
      </c>
      <c r="M17095" t="s">
        <v>20396</v>
      </c>
      <c r="N17095">
        <v>4</v>
      </c>
      <c r="P17095" t="s">
        <v>20366</v>
      </c>
      <c r="Q17095" t="s">
        <v>26808</v>
      </c>
      <c r="S17095" t="s">
        <v>20368</v>
      </c>
    </row>
    <row r="17096" spans="1:19" hidden="1" x14ac:dyDescent="0.2">
      <c r="A17096">
        <v>3982</v>
      </c>
      <c r="B17096" t="s">
        <v>10331</v>
      </c>
      <c r="C17096" t="s">
        <v>105</v>
      </c>
      <c r="D17096">
        <v>3.8980000000000001</v>
      </c>
      <c r="E17096">
        <v>25</v>
      </c>
      <c r="F17096" t="s">
        <v>26809</v>
      </c>
      <c r="G17096" t="s">
        <v>31</v>
      </c>
      <c r="H17096" t="s">
        <v>46</v>
      </c>
      <c r="I17096" t="s">
        <v>9897</v>
      </c>
      <c r="J17096" t="s">
        <v>43</v>
      </c>
      <c r="K17096"/>
      <c r="L17096" t="s">
        <v>10332</v>
      </c>
      <c r="M17096" t="s">
        <v>20396</v>
      </c>
      <c r="N17096">
        <v>4</v>
      </c>
      <c r="P17096" t="s">
        <v>20366</v>
      </c>
      <c r="Q17096" t="s">
        <v>26808</v>
      </c>
      <c r="S17096" t="s">
        <v>20368</v>
      </c>
    </row>
    <row r="17097" spans="1:19" hidden="1" x14ac:dyDescent="0.2">
      <c r="A17097">
        <v>3982</v>
      </c>
      <c r="B17097" t="s">
        <v>10331</v>
      </c>
      <c r="C17097" t="s">
        <v>105</v>
      </c>
      <c r="D17097">
        <v>3.8679999999999999</v>
      </c>
      <c r="E17097">
        <v>15</v>
      </c>
      <c r="F17097" t="s">
        <v>26809</v>
      </c>
      <c r="G17097" t="s">
        <v>31</v>
      </c>
      <c r="H17097" t="s">
        <v>46</v>
      </c>
      <c r="I17097" t="s">
        <v>9897</v>
      </c>
      <c r="J17097" t="s">
        <v>43</v>
      </c>
      <c r="K17097"/>
      <c r="L17097" t="s">
        <v>10332</v>
      </c>
      <c r="M17097" t="s">
        <v>20396</v>
      </c>
      <c r="N17097">
        <v>4</v>
      </c>
      <c r="P17097" t="s">
        <v>20366</v>
      </c>
      <c r="Q17097" t="s">
        <v>26808</v>
      </c>
      <c r="S17097" t="s">
        <v>20368</v>
      </c>
    </row>
    <row r="17098" spans="1:19" hidden="1" x14ac:dyDescent="0.2">
      <c r="A17098">
        <v>3982</v>
      </c>
      <c r="B17098" t="s">
        <v>10331</v>
      </c>
      <c r="C17098" t="s">
        <v>105</v>
      </c>
      <c r="D17098">
        <v>3.8759999999999999</v>
      </c>
      <c r="E17098">
        <v>20</v>
      </c>
      <c r="F17098" t="s">
        <v>26809</v>
      </c>
      <c r="G17098" t="s">
        <v>31</v>
      </c>
      <c r="H17098" t="s">
        <v>46</v>
      </c>
      <c r="I17098" t="s">
        <v>9897</v>
      </c>
      <c r="J17098" t="s">
        <v>43</v>
      </c>
      <c r="K17098"/>
      <c r="L17098" t="s">
        <v>10332</v>
      </c>
      <c r="M17098" t="s">
        <v>20396</v>
      </c>
      <c r="N17098">
        <v>4</v>
      </c>
      <c r="P17098" t="s">
        <v>20366</v>
      </c>
      <c r="Q17098" t="s">
        <v>26808</v>
      </c>
      <c r="S17098" t="s">
        <v>20368</v>
      </c>
    </row>
    <row r="17099" spans="1:19" hidden="1" x14ac:dyDescent="0.2">
      <c r="A17099">
        <v>3982</v>
      </c>
      <c r="B17099" t="s">
        <v>10331</v>
      </c>
      <c r="C17099" t="s">
        <v>105</v>
      </c>
      <c r="D17099">
        <v>3.907</v>
      </c>
      <c r="E17099">
        <v>30</v>
      </c>
      <c r="F17099" t="s">
        <v>26809</v>
      </c>
      <c r="G17099" t="s">
        <v>31</v>
      </c>
      <c r="H17099" t="s">
        <v>46</v>
      </c>
      <c r="I17099" t="s">
        <v>9897</v>
      </c>
      <c r="J17099" t="s">
        <v>43</v>
      </c>
      <c r="K17099"/>
      <c r="L17099" t="s">
        <v>10332</v>
      </c>
      <c r="M17099" t="s">
        <v>20396</v>
      </c>
      <c r="N17099">
        <v>4</v>
      </c>
      <c r="P17099" t="s">
        <v>20366</v>
      </c>
      <c r="Q17099" t="s">
        <v>26808</v>
      </c>
      <c r="S17099" t="s">
        <v>20368</v>
      </c>
    </row>
    <row r="17100" spans="1:19" hidden="1" x14ac:dyDescent="0.2">
      <c r="A17100">
        <v>3982</v>
      </c>
      <c r="B17100" t="s">
        <v>10331</v>
      </c>
      <c r="C17100" t="s">
        <v>105</v>
      </c>
      <c r="D17100">
        <v>3.9119999999999999</v>
      </c>
      <c r="E17100">
        <v>35</v>
      </c>
      <c r="F17100" t="s">
        <v>26809</v>
      </c>
      <c r="G17100" t="s">
        <v>31</v>
      </c>
      <c r="H17100" t="s">
        <v>46</v>
      </c>
      <c r="I17100" t="s">
        <v>9897</v>
      </c>
      <c r="J17100" t="s">
        <v>43</v>
      </c>
      <c r="K17100"/>
      <c r="L17100" t="s">
        <v>10332</v>
      </c>
      <c r="M17100" t="s">
        <v>20396</v>
      </c>
      <c r="N17100">
        <v>4</v>
      </c>
      <c r="P17100" t="s">
        <v>20366</v>
      </c>
      <c r="Q17100" t="s">
        <v>26808</v>
      </c>
      <c r="S17100" t="s">
        <v>20368</v>
      </c>
    </row>
    <row r="17101" spans="1:19" hidden="1" x14ac:dyDescent="0.2">
      <c r="A17101">
        <v>3982</v>
      </c>
      <c r="B17101" t="s">
        <v>10331</v>
      </c>
      <c r="C17101" t="s">
        <v>105</v>
      </c>
      <c r="D17101">
        <v>3.931</v>
      </c>
      <c r="E17101">
        <v>40</v>
      </c>
      <c r="F17101" t="s">
        <v>26809</v>
      </c>
      <c r="G17101" t="s">
        <v>31</v>
      </c>
      <c r="H17101" t="s">
        <v>46</v>
      </c>
      <c r="I17101" t="s">
        <v>9897</v>
      </c>
      <c r="J17101" t="s">
        <v>43</v>
      </c>
      <c r="K17101"/>
      <c r="L17101" t="s">
        <v>10332</v>
      </c>
      <c r="M17101" t="s">
        <v>20396</v>
      </c>
      <c r="N17101">
        <v>4</v>
      </c>
      <c r="P17101" t="s">
        <v>20366</v>
      </c>
      <c r="Q17101" t="s">
        <v>26808</v>
      </c>
      <c r="S17101" t="s">
        <v>20368</v>
      </c>
    </row>
    <row r="17102" spans="1:19" x14ac:dyDescent="0.2">
      <c r="A17102">
        <v>3983</v>
      </c>
      <c r="B17102" t="s">
        <v>10334</v>
      </c>
      <c r="C17102" t="s">
        <v>105</v>
      </c>
      <c r="D17102">
        <v>4.2539999999999996</v>
      </c>
      <c r="E17102">
        <v>25</v>
      </c>
      <c r="F17102" t="s">
        <v>25415</v>
      </c>
      <c r="G17102" t="s">
        <v>23125</v>
      </c>
      <c r="H17102" t="s">
        <v>36</v>
      </c>
      <c r="I17102" t="s">
        <v>2142</v>
      </c>
      <c r="K17102" s="4" t="e">
        <f>- Other values in P24 and P27</f>
        <v>#NAME?</v>
      </c>
      <c r="L17102" t="s">
        <v>10335</v>
      </c>
      <c r="M17102" t="s">
        <v>20396</v>
      </c>
      <c r="N17102">
        <v>4</v>
      </c>
      <c r="P17102" t="s">
        <v>20366</v>
      </c>
      <c r="Q17102" t="s">
        <v>26811</v>
      </c>
      <c r="S17102" t="s">
        <v>20368</v>
      </c>
    </row>
    <row r="17103" spans="1:19" hidden="1" x14ac:dyDescent="0.2">
      <c r="A17103">
        <v>3983</v>
      </c>
      <c r="B17103" t="s">
        <v>10334</v>
      </c>
      <c r="C17103" t="s">
        <v>105</v>
      </c>
      <c r="D17103">
        <v>4.274</v>
      </c>
      <c r="E17103">
        <v>25</v>
      </c>
      <c r="F17103" t="s">
        <v>26812</v>
      </c>
      <c r="G17103" t="s">
        <v>31</v>
      </c>
      <c r="H17103" t="s">
        <v>46</v>
      </c>
      <c r="I17103" t="s">
        <v>9897</v>
      </c>
      <c r="K17103" t="e">
        <f>- Other values in P24 and P27</f>
        <v>#NAME?</v>
      </c>
      <c r="L17103" t="s">
        <v>10335</v>
      </c>
      <c r="M17103" t="s">
        <v>20396</v>
      </c>
      <c r="N17103">
        <v>4</v>
      </c>
      <c r="P17103" t="s">
        <v>20366</v>
      </c>
      <c r="Q17103" t="s">
        <v>26811</v>
      </c>
      <c r="S17103" t="s">
        <v>20368</v>
      </c>
    </row>
    <row r="17104" spans="1:19" hidden="1" x14ac:dyDescent="0.2">
      <c r="A17104">
        <v>3983</v>
      </c>
      <c r="B17104" t="s">
        <v>10334</v>
      </c>
      <c r="C17104" t="s">
        <v>105</v>
      </c>
      <c r="D17104">
        <v>4.29</v>
      </c>
      <c r="E17104">
        <v>25</v>
      </c>
      <c r="F17104" t="s">
        <v>26809</v>
      </c>
      <c r="G17104" t="s">
        <v>55</v>
      </c>
      <c r="H17104" t="s">
        <v>46</v>
      </c>
      <c r="I17104" t="s">
        <v>26810</v>
      </c>
      <c r="K17104" t="e">
        <f>- Other values in P24 and P27</f>
        <v>#NAME?</v>
      </c>
      <c r="L17104" t="s">
        <v>10335</v>
      </c>
      <c r="M17104" t="s">
        <v>20396</v>
      </c>
      <c r="N17104">
        <v>4</v>
      </c>
      <c r="P17104" t="s">
        <v>20366</v>
      </c>
      <c r="Q17104" t="s">
        <v>26811</v>
      </c>
      <c r="S17104" t="s">
        <v>20368</v>
      </c>
    </row>
    <row r="17105" spans="1:19" hidden="1" x14ac:dyDescent="0.2">
      <c r="A17105">
        <v>3983</v>
      </c>
      <c r="B17105" t="s">
        <v>10334</v>
      </c>
      <c r="C17105" t="s">
        <v>105</v>
      </c>
      <c r="D17105">
        <v>4.29</v>
      </c>
      <c r="E17105">
        <v>20</v>
      </c>
      <c r="F17105" t="s">
        <v>26813</v>
      </c>
      <c r="G17105" t="s">
        <v>55</v>
      </c>
      <c r="H17105" t="s">
        <v>46</v>
      </c>
      <c r="I17105" t="s">
        <v>7378</v>
      </c>
      <c r="K17105" t="e">
        <f>- Other values in P24 and P27</f>
        <v>#NAME?</v>
      </c>
      <c r="L17105" t="s">
        <v>10335</v>
      </c>
      <c r="M17105" t="s">
        <v>20396</v>
      </c>
      <c r="N17105">
        <v>4</v>
      </c>
      <c r="P17105" t="s">
        <v>20366</v>
      </c>
      <c r="Q17105" t="s">
        <v>26811</v>
      </c>
      <c r="S17105" t="s">
        <v>20368</v>
      </c>
    </row>
    <row r="17106" spans="1:19" hidden="1" x14ac:dyDescent="0.2">
      <c r="A17106">
        <v>3983</v>
      </c>
      <c r="B17106" t="s">
        <v>10334</v>
      </c>
      <c r="C17106" t="s">
        <v>105</v>
      </c>
      <c r="D17106">
        <v>4.3029999999999999</v>
      </c>
      <c r="E17106">
        <v>15</v>
      </c>
      <c r="F17106" t="s">
        <v>26812</v>
      </c>
      <c r="G17106" t="s">
        <v>31</v>
      </c>
      <c r="H17106" t="s">
        <v>46</v>
      </c>
      <c r="I17106" t="s">
        <v>9897</v>
      </c>
      <c r="K17106" t="e">
        <f>- Other values in P24 and P27</f>
        <v>#NAME?</v>
      </c>
      <c r="L17106" t="s">
        <v>10335</v>
      </c>
      <c r="M17106" t="s">
        <v>20396</v>
      </c>
      <c r="N17106">
        <v>4</v>
      </c>
      <c r="P17106" t="s">
        <v>20366</v>
      </c>
      <c r="Q17106" t="s">
        <v>26811</v>
      </c>
      <c r="S17106" t="s">
        <v>20368</v>
      </c>
    </row>
    <row r="17107" spans="1:19" hidden="1" x14ac:dyDescent="0.2">
      <c r="A17107">
        <v>3983</v>
      </c>
      <c r="B17107" t="s">
        <v>10334</v>
      </c>
      <c r="C17107" t="s">
        <v>105</v>
      </c>
      <c r="D17107">
        <v>4.2859999999999996</v>
      </c>
      <c r="E17107">
        <v>20</v>
      </c>
      <c r="F17107" t="s">
        <v>26812</v>
      </c>
      <c r="G17107" t="s">
        <v>31</v>
      </c>
      <c r="H17107" t="s">
        <v>46</v>
      </c>
      <c r="I17107" t="s">
        <v>9897</v>
      </c>
      <c r="K17107" t="e">
        <f>- Other values in P24 and P27</f>
        <v>#NAME?</v>
      </c>
      <c r="L17107" t="s">
        <v>10335</v>
      </c>
      <c r="M17107" t="s">
        <v>20396</v>
      </c>
      <c r="N17107">
        <v>4</v>
      </c>
      <c r="P17107" t="s">
        <v>20366</v>
      </c>
      <c r="Q17107" t="s">
        <v>26811</v>
      </c>
      <c r="S17107" t="s">
        <v>20368</v>
      </c>
    </row>
    <row r="17108" spans="1:19" hidden="1" x14ac:dyDescent="0.2">
      <c r="A17108">
        <v>3983</v>
      </c>
      <c r="B17108" t="s">
        <v>10334</v>
      </c>
      <c r="C17108" t="s">
        <v>105</v>
      </c>
      <c r="D17108">
        <v>4.2549999999999999</v>
      </c>
      <c r="E17108">
        <v>30</v>
      </c>
      <c r="F17108" t="s">
        <v>26812</v>
      </c>
      <c r="G17108" t="s">
        <v>31</v>
      </c>
      <c r="H17108" t="s">
        <v>46</v>
      </c>
      <c r="I17108" t="s">
        <v>9897</v>
      </c>
      <c r="K17108" t="e">
        <f>- Other values in P24 and P27</f>
        <v>#NAME?</v>
      </c>
      <c r="L17108" t="s">
        <v>10335</v>
      </c>
      <c r="M17108" t="s">
        <v>20396</v>
      </c>
      <c r="N17108">
        <v>4</v>
      </c>
      <c r="P17108" t="s">
        <v>20366</v>
      </c>
      <c r="Q17108" t="s">
        <v>26811</v>
      </c>
      <c r="S17108" t="s">
        <v>20368</v>
      </c>
    </row>
    <row r="17109" spans="1:19" hidden="1" x14ac:dyDescent="0.2">
      <c r="A17109">
        <v>3983</v>
      </c>
      <c r="B17109" t="s">
        <v>10334</v>
      </c>
      <c r="C17109" t="s">
        <v>105</v>
      </c>
      <c r="D17109">
        <v>4.24</v>
      </c>
      <c r="E17109">
        <v>35</v>
      </c>
      <c r="F17109" t="s">
        <v>26812</v>
      </c>
      <c r="G17109" t="s">
        <v>31</v>
      </c>
      <c r="H17109" t="s">
        <v>46</v>
      </c>
      <c r="I17109" t="s">
        <v>9897</v>
      </c>
      <c r="K17109" t="e">
        <f>- Other values in P24 and P27</f>
        <v>#NAME?</v>
      </c>
      <c r="L17109" t="s">
        <v>10335</v>
      </c>
      <c r="M17109" t="s">
        <v>20396</v>
      </c>
      <c r="N17109">
        <v>4</v>
      </c>
      <c r="P17109" t="s">
        <v>20366</v>
      </c>
      <c r="Q17109" t="s">
        <v>26811</v>
      </c>
      <c r="S17109" t="s">
        <v>20368</v>
      </c>
    </row>
    <row r="17110" spans="1:19" hidden="1" x14ac:dyDescent="0.2">
      <c r="A17110">
        <v>3983</v>
      </c>
      <c r="B17110" t="s">
        <v>10334</v>
      </c>
      <c r="C17110" t="s">
        <v>105</v>
      </c>
      <c r="D17110">
        <v>4.2380000000000004</v>
      </c>
      <c r="E17110">
        <v>40</v>
      </c>
      <c r="F17110" t="s">
        <v>26812</v>
      </c>
      <c r="G17110" t="s">
        <v>31</v>
      </c>
      <c r="H17110" t="s">
        <v>46</v>
      </c>
      <c r="I17110" t="s">
        <v>9897</v>
      </c>
      <c r="K17110" t="e">
        <f>- Other values in P24 and P27</f>
        <v>#NAME?</v>
      </c>
      <c r="L17110" t="s">
        <v>10335</v>
      </c>
      <c r="M17110" t="s">
        <v>20396</v>
      </c>
      <c r="N17110">
        <v>4</v>
      </c>
      <c r="P17110" t="s">
        <v>20366</v>
      </c>
      <c r="Q17110" t="s">
        <v>26811</v>
      </c>
      <c r="S17110" t="s">
        <v>20368</v>
      </c>
    </row>
    <row r="17111" spans="1:19" x14ac:dyDescent="0.2">
      <c r="A17111">
        <v>3984</v>
      </c>
      <c r="B17111" t="s">
        <v>10337</v>
      </c>
      <c r="C17111" t="s">
        <v>105</v>
      </c>
      <c r="D17111">
        <v>4.3730000000000002</v>
      </c>
      <c r="E17111">
        <v>25</v>
      </c>
      <c r="F17111" t="s">
        <v>25415</v>
      </c>
      <c r="G17111" t="s">
        <v>23125</v>
      </c>
      <c r="H17111" t="s">
        <v>36</v>
      </c>
      <c r="I17111" t="s">
        <v>2142</v>
      </c>
      <c r="L17111" t="s">
        <v>10338</v>
      </c>
      <c r="M17111" t="s">
        <v>20396</v>
      </c>
      <c r="N17111">
        <v>4</v>
      </c>
      <c r="P17111" t="s">
        <v>20366</v>
      </c>
      <c r="Q17111" t="s">
        <v>26814</v>
      </c>
      <c r="S17111" t="s">
        <v>20368</v>
      </c>
    </row>
    <row r="17112" spans="1:19" hidden="1" x14ac:dyDescent="0.2">
      <c r="A17112">
        <v>3984</v>
      </c>
      <c r="B17112" t="s">
        <v>10337</v>
      </c>
      <c r="C17112" t="s">
        <v>105</v>
      </c>
      <c r="D17112">
        <v>4.367</v>
      </c>
      <c r="E17112">
        <v>25</v>
      </c>
      <c r="F17112" t="s">
        <v>25415</v>
      </c>
      <c r="G17112" t="s">
        <v>31</v>
      </c>
      <c r="H17112" t="s">
        <v>46</v>
      </c>
      <c r="I17112" t="s">
        <v>9897</v>
      </c>
      <c r="K17112"/>
      <c r="L17112" t="s">
        <v>10338</v>
      </c>
      <c r="M17112" t="s">
        <v>20396</v>
      </c>
      <c r="N17112">
        <v>4</v>
      </c>
      <c r="P17112" t="s">
        <v>20366</v>
      </c>
      <c r="Q17112" t="s">
        <v>26814</v>
      </c>
      <c r="S17112" t="s">
        <v>20368</v>
      </c>
    </row>
    <row r="17113" spans="1:19" hidden="1" x14ac:dyDescent="0.2">
      <c r="A17113">
        <v>3984</v>
      </c>
      <c r="B17113" t="s">
        <v>10337</v>
      </c>
      <c r="C17113" t="s">
        <v>105</v>
      </c>
      <c r="D17113">
        <v>4.41</v>
      </c>
      <c r="E17113">
        <v>25</v>
      </c>
      <c r="F17113" t="s">
        <v>66</v>
      </c>
      <c r="G17113" t="s">
        <v>55</v>
      </c>
      <c r="H17113" t="s">
        <v>46</v>
      </c>
      <c r="I17113" t="s">
        <v>26810</v>
      </c>
      <c r="K17113"/>
      <c r="L17113" t="s">
        <v>10338</v>
      </c>
      <c r="M17113" t="s">
        <v>20396</v>
      </c>
      <c r="N17113">
        <v>4</v>
      </c>
      <c r="P17113" t="s">
        <v>20366</v>
      </c>
      <c r="Q17113" t="s">
        <v>26814</v>
      </c>
      <c r="S17113" t="s">
        <v>20368</v>
      </c>
    </row>
    <row r="17114" spans="1:19" hidden="1" x14ac:dyDescent="0.2">
      <c r="A17114">
        <v>3984</v>
      </c>
      <c r="B17114" t="s">
        <v>10337</v>
      </c>
      <c r="C17114" t="s">
        <v>105</v>
      </c>
      <c r="D17114">
        <v>4.4000000000000004</v>
      </c>
      <c r="E17114">
        <v>20</v>
      </c>
      <c r="F17114" t="s">
        <v>25413</v>
      </c>
      <c r="G17114" t="s">
        <v>55</v>
      </c>
      <c r="H17114" t="s">
        <v>46</v>
      </c>
      <c r="I17114" t="s">
        <v>7069</v>
      </c>
      <c r="K17114"/>
      <c r="L17114" t="s">
        <v>10338</v>
      </c>
      <c r="M17114" t="s">
        <v>20396</v>
      </c>
      <c r="N17114">
        <v>4</v>
      </c>
      <c r="P17114" t="s">
        <v>20366</v>
      </c>
      <c r="Q17114" t="s">
        <v>26814</v>
      </c>
      <c r="S17114" t="s">
        <v>20368</v>
      </c>
    </row>
    <row r="17115" spans="1:19" hidden="1" x14ac:dyDescent="0.2">
      <c r="A17115">
        <v>3984</v>
      </c>
      <c r="B17115" t="s">
        <v>10337</v>
      </c>
      <c r="C17115" t="s">
        <v>105</v>
      </c>
      <c r="D17115">
        <v>4.37</v>
      </c>
      <c r="F17115" t="s">
        <v>21009</v>
      </c>
      <c r="G17115" t="s">
        <v>31</v>
      </c>
      <c r="H17115" t="s">
        <v>23</v>
      </c>
      <c r="I17115" t="s">
        <v>370</v>
      </c>
      <c r="J17115" t="s">
        <v>43</v>
      </c>
      <c r="K17115"/>
      <c r="L17115" t="s">
        <v>10338</v>
      </c>
      <c r="M17115" t="s">
        <v>20396</v>
      </c>
      <c r="N17115">
        <v>4</v>
      </c>
      <c r="P17115" t="s">
        <v>20366</v>
      </c>
      <c r="Q17115" t="s">
        <v>26814</v>
      </c>
      <c r="S17115" t="s">
        <v>20368</v>
      </c>
    </row>
    <row r="17116" spans="1:19" hidden="1" x14ac:dyDescent="0.2">
      <c r="A17116">
        <v>3984</v>
      </c>
      <c r="B17116" t="s">
        <v>10337</v>
      </c>
      <c r="C17116" t="s">
        <v>105</v>
      </c>
      <c r="D17116">
        <v>4.3890000000000002</v>
      </c>
      <c r="E17116">
        <v>15</v>
      </c>
      <c r="F17116" t="s">
        <v>25415</v>
      </c>
      <c r="G17116" t="s">
        <v>31</v>
      </c>
      <c r="H17116" t="s">
        <v>46</v>
      </c>
      <c r="I17116" t="s">
        <v>9897</v>
      </c>
      <c r="K17116"/>
      <c r="L17116" t="s">
        <v>10338</v>
      </c>
      <c r="M17116" t="s">
        <v>20396</v>
      </c>
      <c r="N17116">
        <v>4</v>
      </c>
      <c r="P17116" t="s">
        <v>20366</v>
      </c>
      <c r="Q17116" t="s">
        <v>26814</v>
      </c>
      <c r="S17116" t="s">
        <v>20368</v>
      </c>
    </row>
    <row r="17117" spans="1:19" hidden="1" x14ac:dyDescent="0.2">
      <c r="A17117">
        <v>3984</v>
      </c>
      <c r="B17117" t="s">
        <v>10337</v>
      </c>
      <c r="C17117" t="s">
        <v>105</v>
      </c>
      <c r="D17117">
        <v>4.3769999999999998</v>
      </c>
      <c r="E17117">
        <v>20</v>
      </c>
      <c r="F17117" t="s">
        <v>25415</v>
      </c>
      <c r="G17117" t="s">
        <v>31</v>
      </c>
      <c r="H17117" t="s">
        <v>46</v>
      </c>
      <c r="I17117" t="s">
        <v>9897</v>
      </c>
      <c r="K17117"/>
      <c r="L17117" t="s">
        <v>10338</v>
      </c>
      <c r="M17117" t="s">
        <v>20396</v>
      </c>
      <c r="N17117">
        <v>4</v>
      </c>
      <c r="P17117" t="s">
        <v>20366</v>
      </c>
      <c r="Q17117" t="s">
        <v>26814</v>
      </c>
      <c r="S17117" t="s">
        <v>20368</v>
      </c>
    </row>
    <row r="17118" spans="1:19" hidden="1" x14ac:dyDescent="0.2">
      <c r="A17118">
        <v>3984</v>
      </c>
      <c r="B17118" t="s">
        <v>10337</v>
      </c>
      <c r="C17118" t="s">
        <v>105</v>
      </c>
      <c r="D17118">
        <v>4.3470000000000004</v>
      </c>
      <c r="E17118">
        <v>30</v>
      </c>
      <c r="F17118" t="s">
        <v>25415</v>
      </c>
      <c r="G17118" t="s">
        <v>31</v>
      </c>
      <c r="H17118" t="s">
        <v>46</v>
      </c>
      <c r="I17118" t="s">
        <v>9897</v>
      </c>
      <c r="K17118"/>
      <c r="L17118" t="s">
        <v>10338</v>
      </c>
      <c r="M17118" t="s">
        <v>20396</v>
      </c>
      <c r="N17118">
        <v>4</v>
      </c>
      <c r="P17118" t="s">
        <v>20366</v>
      </c>
      <c r="Q17118" t="s">
        <v>26814</v>
      </c>
      <c r="S17118" t="s">
        <v>20368</v>
      </c>
    </row>
    <row r="17119" spans="1:19" hidden="1" x14ac:dyDescent="0.2">
      <c r="A17119">
        <v>3984</v>
      </c>
      <c r="B17119" t="s">
        <v>10337</v>
      </c>
      <c r="C17119" t="s">
        <v>105</v>
      </c>
      <c r="D17119">
        <v>4.3330000000000002</v>
      </c>
      <c r="E17119">
        <v>35</v>
      </c>
      <c r="F17119" t="s">
        <v>25415</v>
      </c>
      <c r="G17119" t="s">
        <v>31</v>
      </c>
      <c r="H17119" t="s">
        <v>46</v>
      </c>
      <c r="I17119" t="s">
        <v>9897</v>
      </c>
      <c r="K17119"/>
      <c r="L17119" t="s">
        <v>10338</v>
      </c>
      <c r="M17119" t="s">
        <v>20396</v>
      </c>
      <c r="N17119">
        <v>4</v>
      </c>
      <c r="P17119" t="s">
        <v>20366</v>
      </c>
      <c r="Q17119" t="s">
        <v>26814</v>
      </c>
      <c r="S17119" t="s">
        <v>20368</v>
      </c>
    </row>
    <row r="17120" spans="1:19" hidden="1" x14ac:dyDescent="0.2">
      <c r="A17120">
        <v>3984</v>
      </c>
      <c r="B17120" t="s">
        <v>10337</v>
      </c>
      <c r="C17120" t="s">
        <v>105</v>
      </c>
      <c r="D17120">
        <v>4.3250000000000002</v>
      </c>
      <c r="E17120">
        <v>40</v>
      </c>
      <c r="F17120" t="s">
        <v>25415</v>
      </c>
      <c r="G17120" t="s">
        <v>31</v>
      </c>
      <c r="H17120" t="s">
        <v>46</v>
      </c>
      <c r="I17120" t="s">
        <v>9897</v>
      </c>
      <c r="K17120"/>
      <c r="L17120" t="s">
        <v>10338</v>
      </c>
      <c r="M17120" t="s">
        <v>20396</v>
      </c>
      <c r="N17120">
        <v>4</v>
      </c>
      <c r="P17120" t="s">
        <v>20366</v>
      </c>
      <c r="Q17120" t="s">
        <v>26814</v>
      </c>
      <c r="S17120" t="s">
        <v>20368</v>
      </c>
    </row>
    <row r="17121" spans="1:19" hidden="1" x14ac:dyDescent="0.2">
      <c r="A17121">
        <v>3985</v>
      </c>
      <c r="B17121" t="s">
        <v>26815</v>
      </c>
      <c r="C17121" t="s">
        <v>105</v>
      </c>
      <c r="D17121">
        <v>7.92</v>
      </c>
      <c r="E17121">
        <v>25</v>
      </c>
      <c r="G17121" t="s">
        <v>55</v>
      </c>
      <c r="H17121" t="s">
        <v>23</v>
      </c>
      <c r="I17121" t="s">
        <v>25246</v>
      </c>
      <c r="K17121"/>
      <c r="L17121" t="s">
        <v>26816</v>
      </c>
      <c r="M17121" t="s">
        <v>26</v>
      </c>
      <c r="N17121">
        <v>2</v>
      </c>
      <c r="P17121" t="s">
        <v>20366</v>
      </c>
      <c r="Q17121" t="s">
        <v>26817</v>
      </c>
      <c r="S17121" t="s">
        <v>20368</v>
      </c>
    </row>
    <row r="17122" spans="1:19" hidden="1" x14ac:dyDescent="0.2">
      <c r="A17122">
        <v>3986</v>
      </c>
      <c r="B17122" t="s">
        <v>26818</v>
      </c>
      <c r="C17122" t="s">
        <v>105</v>
      </c>
      <c r="D17122">
        <v>7.26</v>
      </c>
      <c r="E17122">
        <v>25</v>
      </c>
      <c r="G17122" t="s">
        <v>55</v>
      </c>
      <c r="H17122" t="s">
        <v>23</v>
      </c>
      <c r="I17122" t="s">
        <v>25246</v>
      </c>
      <c r="K17122"/>
      <c r="L17122" t="s">
        <v>26819</v>
      </c>
      <c r="M17122" t="s">
        <v>26</v>
      </c>
      <c r="N17122">
        <v>2</v>
      </c>
      <c r="P17122" t="s">
        <v>20366</v>
      </c>
      <c r="Q17122" t="s">
        <v>26820</v>
      </c>
      <c r="S17122" t="s">
        <v>20368</v>
      </c>
    </row>
    <row r="17123" spans="1:19" hidden="1" x14ac:dyDescent="0.2">
      <c r="A17123">
        <v>3987</v>
      </c>
      <c r="B17123" t="s">
        <v>26821</v>
      </c>
      <c r="C17123" t="s">
        <v>105</v>
      </c>
      <c r="D17123">
        <v>7.32</v>
      </c>
      <c r="E17123">
        <v>25</v>
      </c>
      <c r="G17123" t="s">
        <v>55</v>
      </c>
      <c r="H17123" t="s">
        <v>23</v>
      </c>
      <c r="I17123" t="s">
        <v>25246</v>
      </c>
      <c r="K17123"/>
      <c r="L17123" t="s">
        <v>26822</v>
      </c>
      <c r="M17123" t="s">
        <v>26</v>
      </c>
      <c r="N17123">
        <v>2</v>
      </c>
      <c r="P17123" t="s">
        <v>20366</v>
      </c>
      <c r="Q17123" t="s">
        <v>26823</v>
      </c>
      <c r="S17123" t="s">
        <v>20368</v>
      </c>
    </row>
    <row r="17124" spans="1:19" hidden="1" x14ac:dyDescent="0.2">
      <c r="A17124">
        <v>3988</v>
      </c>
      <c r="B17124" t="s">
        <v>26824</v>
      </c>
      <c r="C17124" t="s">
        <v>105</v>
      </c>
      <c r="D17124">
        <v>3.19</v>
      </c>
      <c r="E17124">
        <v>25</v>
      </c>
      <c r="F17124" t="s">
        <v>11159</v>
      </c>
      <c r="G17124" t="s">
        <v>55</v>
      </c>
      <c r="H17124" t="s">
        <v>46</v>
      </c>
      <c r="I17124" t="s">
        <v>26825</v>
      </c>
      <c r="K17124"/>
      <c r="L17124" t="s">
        <v>26826</v>
      </c>
      <c r="M17124" t="s">
        <v>26</v>
      </c>
      <c r="N17124">
        <v>2</v>
      </c>
      <c r="P17124" t="s">
        <v>20366</v>
      </c>
      <c r="Q17124" t="s">
        <v>26827</v>
      </c>
      <c r="S17124" t="s">
        <v>20368</v>
      </c>
    </row>
    <row r="17125" spans="1:19" hidden="1" x14ac:dyDescent="0.2">
      <c r="A17125">
        <v>3988</v>
      </c>
      <c r="B17125" t="s">
        <v>26824</v>
      </c>
      <c r="C17125" t="s">
        <v>105</v>
      </c>
      <c r="D17125">
        <v>3.14</v>
      </c>
      <c r="E17125" t="s">
        <v>414</v>
      </c>
      <c r="F17125" t="s">
        <v>26828</v>
      </c>
      <c r="G17125" t="s">
        <v>55</v>
      </c>
      <c r="H17125" t="s">
        <v>46</v>
      </c>
      <c r="I17125" t="s">
        <v>26825</v>
      </c>
      <c r="K17125"/>
      <c r="L17125" t="s">
        <v>26826</v>
      </c>
      <c r="M17125" t="s">
        <v>26</v>
      </c>
      <c r="N17125">
        <v>2</v>
      </c>
      <c r="P17125" t="s">
        <v>20366</v>
      </c>
      <c r="Q17125" t="s">
        <v>26827</v>
      </c>
      <c r="S17125" t="s">
        <v>20368</v>
      </c>
    </row>
    <row r="17126" spans="1:19" hidden="1" x14ac:dyDescent="0.2">
      <c r="A17126">
        <v>3988</v>
      </c>
      <c r="B17126" t="s">
        <v>26824</v>
      </c>
      <c r="C17126" t="s">
        <v>105</v>
      </c>
      <c r="D17126">
        <v>2.91</v>
      </c>
      <c r="E17126">
        <v>20</v>
      </c>
      <c r="F17126" t="s">
        <v>26828</v>
      </c>
      <c r="G17126" t="s">
        <v>22837</v>
      </c>
      <c r="H17126" t="s">
        <v>23</v>
      </c>
      <c r="I17126" t="s">
        <v>26829</v>
      </c>
      <c r="K17126"/>
      <c r="L17126" t="s">
        <v>26826</v>
      </c>
      <c r="M17126" t="s">
        <v>26</v>
      </c>
      <c r="N17126">
        <v>2</v>
      </c>
      <c r="P17126" t="s">
        <v>20366</v>
      </c>
      <c r="Q17126" t="s">
        <v>26827</v>
      </c>
      <c r="S17126" t="s">
        <v>20368</v>
      </c>
    </row>
    <row r="17127" spans="1:19" hidden="1" x14ac:dyDescent="0.2">
      <c r="A17127">
        <v>3988</v>
      </c>
      <c r="B17127" t="s">
        <v>26824</v>
      </c>
      <c r="C17127" t="s">
        <v>20452</v>
      </c>
      <c r="D17127">
        <v>16.39</v>
      </c>
      <c r="E17127">
        <v>20</v>
      </c>
      <c r="F17127" t="s">
        <v>26828</v>
      </c>
      <c r="G17127" t="s">
        <v>22837</v>
      </c>
      <c r="H17127" t="s">
        <v>23</v>
      </c>
      <c r="I17127" t="s">
        <v>26829</v>
      </c>
      <c r="K17127"/>
      <c r="L17127" t="s">
        <v>26826</v>
      </c>
      <c r="M17127" t="s">
        <v>26</v>
      </c>
      <c r="N17127">
        <v>2</v>
      </c>
      <c r="P17127" t="s">
        <v>20366</v>
      </c>
      <c r="Q17127" t="s">
        <v>26827</v>
      </c>
      <c r="S17127" t="s">
        <v>20368</v>
      </c>
    </row>
    <row r="17128" spans="1:19" hidden="1" x14ac:dyDescent="0.2">
      <c r="A17128">
        <v>3988</v>
      </c>
      <c r="B17128" t="s">
        <v>26824</v>
      </c>
      <c r="C17128" t="s">
        <v>20452</v>
      </c>
      <c r="D17128">
        <v>15.1</v>
      </c>
      <c r="F17128" t="s">
        <v>21009</v>
      </c>
      <c r="G17128" t="s">
        <v>31</v>
      </c>
      <c r="H17128" t="s">
        <v>23</v>
      </c>
      <c r="I17128" t="s">
        <v>6163</v>
      </c>
      <c r="K17128"/>
      <c r="L17128" t="s">
        <v>26826</v>
      </c>
      <c r="M17128" t="s">
        <v>26</v>
      </c>
      <c r="N17128">
        <v>2</v>
      </c>
      <c r="P17128" t="s">
        <v>20366</v>
      </c>
      <c r="Q17128" t="s">
        <v>26827</v>
      </c>
      <c r="S17128" t="s">
        <v>20368</v>
      </c>
    </row>
    <row r="17129" spans="1:19" hidden="1" x14ac:dyDescent="0.2">
      <c r="A17129">
        <v>3989</v>
      </c>
      <c r="B17129" t="s">
        <v>26830</v>
      </c>
      <c r="C17129" t="s">
        <v>105</v>
      </c>
      <c r="D17129">
        <v>3.11</v>
      </c>
      <c r="E17129">
        <v>20</v>
      </c>
      <c r="F17129" t="s">
        <v>506</v>
      </c>
      <c r="G17129" t="s">
        <v>55</v>
      </c>
      <c r="H17129" t="s">
        <v>46</v>
      </c>
      <c r="I17129" t="s">
        <v>869</v>
      </c>
      <c r="K17129" t="s">
        <v>26831</v>
      </c>
      <c r="L17129" t="s">
        <v>26832</v>
      </c>
      <c r="M17129" t="s">
        <v>20396</v>
      </c>
      <c r="N17129">
        <v>4</v>
      </c>
      <c r="P17129" t="s">
        <v>20366</v>
      </c>
      <c r="Q17129" t="s">
        <v>26833</v>
      </c>
      <c r="S17129" t="s">
        <v>20368</v>
      </c>
    </row>
    <row r="17130" spans="1:19" hidden="1" x14ac:dyDescent="0.2">
      <c r="A17130">
        <v>3989</v>
      </c>
      <c r="B17130" t="s">
        <v>26830</v>
      </c>
      <c r="C17130" t="s">
        <v>105</v>
      </c>
      <c r="D17130">
        <v>3.12</v>
      </c>
      <c r="E17130" t="s">
        <v>383</v>
      </c>
      <c r="F17130" t="s">
        <v>5275</v>
      </c>
      <c r="G17130" t="s">
        <v>31</v>
      </c>
      <c r="H17130" t="s">
        <v>46</v>
      </c>
      <c r="I17130" t="s">
        <v>869</v>
      </c>
      <c r="K17130" t="s">
        <v>26831</v>
      </c>
      <c r="L17130" t="s">
        <v>26832</v>
      </c>
      <c r="M17130" t="s">
        <v>20396</v>
      </c>
      <c r="N17130">
        <v>4</v>
      </c>
      <c r="P17130" t="s">
        <v>20366</v>
      </c>
      <c r="Q17130" t="s">
        <v>26833</v>
      </c>
      <c r="S17130" t="s">
        <v>20368</v>
      </c>
    </row>
    <row r="17131" spans="1:19" hidden="1" x14ac:dyDescent="0.2">
      <c r="A17131">
        <v>3989</v>
      </c>
      <c r="B17131" t="s">
        <v>26830</v>
      </c>
      <c r="C17131" t="s">
        <v>105</v>
      </c>
      <c r="D17131">
        <v>3.16</v>
      </c>
      <c r="E17131">
        <v>25</v>
      </c>
      <c r="F17131" t="s">
        <v>5275</v>
      </c>
      <c r="G17131" t="s">
        <v>246</v>
      </c>
      <c r="H17131" t="s">
        <v>46</v>
      </c>
      <c r="I17131" t="s">
        <v>10759</v>
      </c>
      <c r="K17131" t="s">
        <v>26831</v>
      </c>
      <c r="L17131" t="s">
        <v>26832</v>
      </c>
      <c r="M17131" t="s">
        <v>20396</v>
      </c>
      <c r="N17131">
        <v>4</v>
      </c>
      <c r="P17131" t="s">
        <v>20366</v>
      </c>
      <c r="Q17131" t="s">
        <v>26833</v>
      </c>
      <c r="S17131" t="s">
        <v>20368</v>
      </c>
    </row>
    <row r="17132" spans="1:19" hidden="1" x14ac:dyDescent="0.2">
      <c r="A17132">
        <v>3989</v>
      </c>
      <c r="B17132" t="s">
        <v>26830</v>
      </c>
      <c r="C17132" t="s">
        <v>105</v>
      </c>
      <c r="D17132">
        <v>3.1819999999999999</v>
      </c>
      <c r="E17132">
        <v>25</v>
      </c>
      <c r="F17132" t="s">
        <v>79</v>
      </c>
      <c r="G17132" t="s">
        <v>55</v>
      </c>
      <c r="H17132" t="s">
        <v>46</v>
      </c>
      <c r="I17132" t="s">
        <v>10891</v>
      </c>
      <c r="K17132" t="s">
        <v>26831</v>
      </c>
      <c r="L17132" t="s">
        <v>26832</v>
      </c>
      <c r="M17132" t="s">
        <v>20396</v>
      </c>
      <c r="N17132">
        <v>4</v>
      </c>
      <c r="P17132" t="s">
        <v>20366</v>
      </c>
      <c r="Q17132" t="s">
        <v>26833</v>
      </c>
      <c r="S17132" t="s">
        <v>20368</v>
      </c>
    </row>
    <row r="17133" spans="1:19" hidden="1" x14ac:dyDescent="0.2">
      <c r="A17133">
        <v>3989</v>
      </c>
      <c r="B17133" t="s">
        <v>26830</v>
      </c>
      <c r="C17133" t="s">
        <v>105</v>
      </c>
      <c r="D17133">
        <v>2.93</v>
      </c>
      <c r="E17133">
        <v>25</v>
      </c>
      <c r="F17133" t="s">
        <v>20530</v>
      </c>
      <c r="G17133" t="s">
        <v>55</v>
      </c>
      <c r="H17133" t="s">
        <v>46</v>
      </c>
      <c r="I17133" t="s">
        <v>26834</v>
      </c>
      <c r="K17133" t="s">
        <v>26831</v>
      </c>
      <c r="L17133" t="s">
        <v>26832</v>
      </c>
      <c r="M17133" t="s">
        <v>20396</v>
      </c>
      <c r="N17133">
        <v>4</v>
      </c>
      <c r="P17133" t="s">
        <v>20366</v>
      </c>
      <c r="Q17133" t="s">
        <v>26833</v>
      </c>
      <c r="S17133" t="s">
        <v>20368</v>
      </c>
    </row>
    <row r="17134" spans="1:19" hidden="1" x14ac:dyDescent="0.2">
      <c r="A17134">
        <v>3989</v>
      </c>
      <c r="B17134" t="s">
        <v>26830</v>
      </c>
      <c r="C17134" t="s">
        <v>105</v>
      </c>
      <c r="D17134">
        <v>2.96</v>
      </c>
      <c r="E17134">
        <v>31</v>
      </c>
      <c r="F17134" t="s">
        <v>20479</v>
      </c>
      <c r="G17134" t="s">
        <v>55</v>
      </c>
      <c r="H17134" t="s">
        <v>46</v>
      </c>
      <c r="I17134" t="s">
        <v>3909</v>
      </c>
      <c r="J17134" t="s">
        <v>21503</v>
      </c>
      <c r="K17134" t="s">
        <v>26831</v>
      </c>
      <c r="L17134" t="s">
        <v>26832</v>
      </c>
      <c r="M17134" t="s">
        <v>20396</v>
      </c>
      <c r="N17134">
        <v>4</v>
      </c>
      <c r="P17134" t="s">
        <v>20366</v>
      </c>
      <c r="Q17134" t="s">
        <v>26833</v>
      </c>
      <c r="S17134" t="s">
        <v>20368</v>
      </c>
    </row>
    <row r="17135" spans="1:19" hidden="1" x14ac:dyDescent="0.2">
      <c r="A17135">
        <v>3994</v>
      </c>
      <c r="B17135" t="s">
        <v>26835</v>
      </c>
      <c r="C17135" t="s">
        <v>105</v>
      </c>
      <c r="D17135">
        <v>7.54</v>
      </c>
      <c r="E17135">
        <v>10</v>
      </c>
      <c r="G17135" t="s">
        <v>1434</v>
      </c>
      <c r="H17135" t="s">
        <v>46</v>
      </c>
      <c r="I17135" t="s">
        <v>2658</v>
      </c>
      <c r="J17135" t="s">
        <v>43</v>
      </c>
      <c r="K17135"/>
      <c r="L17135" t="s">
        <v>26836</v>
      </c>
      <c r="M17135" t="s">
        <v>20365</v>
      </c>
      <c r="N17135">
        <v>8</v>
      </c>
      <c r="O17135" t="s">
        <v>26837</v>
      </c>
      <c r="P17135" t="s">
        <v>20366</v>
      </c>
      <c r="Q17135" t="s">
        <v>26838</v>
      </c>
      <c r="S17135" t="s">
        <v>20368</v>
      </c>
    </row>
    <row r="17136" spans="1:19" hidden="1" x14ac:dyDescent="0.2">
      <c r="A17136">
        <v>3994</v>
      </c>
      <c r="B17136" t="s">
        <v>26835</v>
      </c>
      <c r="C17136" t="s">
        <v>105</v>
      </c>
      <c r="D17136">
        <v>7.4</v>
      </c>
      <c r="E17136">
        <v>25</v>
      </c>
      <c r="G17136" t="s">
        <v>1434</v>
      </c>
      <c r="H17136" t="s">
        <v>46</v>
      </c>
      <c r="I17136" t="s">
        <v>2658</v>
      </c>
      <c r="J17136" t="s">
        <v>43</v>
      </c>
      <c r="K17136"/>
      <c r="L17136" t="s">
        <v>26836</v>
      </c>
      <c r="M17136" t="s">
        <v>20365</v>
      </c>
      <c r="N17136">
        <v>8</v>
      </c>
      <c r="O17136" t="s">
        <v>26837</v>
      </c>
      <c r="P17136" t="s">
        <v>20366</v>
      </c>
      <c r="Q17136" t="s">
        <v>26838</v>
      </c>
      <c r="S17136" t="s">
        <v>20368</v>
      </c>
    </row>
    <row r="17137" spans="1:19" hidden="1" x14ac:dyDescent="0.2">
      <c r="A17137">
        <v>3994</v>
      </c>
      <c r="B17137" t="s">
        <v>26835</v>
      </c>
      <c r="C17137" t="s">
        <v>105</v>
      </c>
      <c r="D17137">
        <v>7.27</v>
      </c>
      <c r="E17137">
        <v>40</v>
      </c>
      <c r="G17137" t="s">
        <v>1434</v>
      </c>
      <c r="H17137" t="s">
        <v>46</v>
      </c>
      <c r="I17137" t="s">
        <v>2658</v>
      </c>
      <c r="J17137" t="s">
        <v>43</v>
      </c>
      <c r="K17137"/>
      <c r="L17137" t="s">
        <v>26836</v>
      </c>
      <c r="M17137" t="s">
        <v>20365</v>
      </c>
      <c r="N17137">
        <v>8</v>
      </c>
      <c r="O17137" t="s">
        <v>26837</v>
      </c>
      <c r="P17137" t="s">
        <v>20366</v>
      </c>
      <c r="Q17137" t="s">
        <v>26838</v>
      </c>
      <c r="S17137" t="s">
        <v>20368</v>
      </c>
    </row>
    <row r="17138" spans="1:19" hidden="1" x14ac:dyDescent="0.2">
      <c r="A17138">
        <v>3994</v>
      </c>
      <c r="B17138" t="s">
        <v>26835</v>
      </c>
      <c r="C17138" t="s">
        <v>105</v>
      </c>
      <c r="D17138">
        <v>7.18</v>
      </c>
      <c r="E17138">
        <v>55</v>
      </c>
      <c r="G17138" t="s">
        <v>1434</v>
      </c>
      <c r="H17138" t="s">
        <v>46</v>
      </c>
      <c r="I17138" t="s">
        <v>2658</v>
      </c>
      <c r="J17138" t="s">
        <v>43</v>
      </c>
      <c r="K17138"/>
      <c r="L17138" t="s">
        <v>26836</v>
      </c>
      <c r="M17138" t="s">
        <v>20365</v>
      </c>
      <c r="N17138">
        <v>8</v>
      </c>
      <c r="O17138" t="s">
        <v>26837</v>
      </c>
      <c r="P17138" t="s">
        <v>20366</v>
      </c>
      <c r="Q17138" t="s">
        <v>26838</v>
      </c>
      <c r="S17138" t="s">
        <v>20368</v>
      </c>
    </row>
    <row r="17139" spans="1:19" hidden="1" x14ac:dyDescent="0.2">
      <c r="A17139">
        <v>3995</v>
      </c>
      <c r="B17139" t="s">
        <v>26839</v>
      </c>
      <c r="C17139" t="s">
        <v>105</v>
      </c>
      <c r="D17139">
        <v>2.95</v>
      </c>
      <c r="E17139">
        <v>25</v>
      </c>
      <c r="F17139" t="s">
        <v>1546</v>
      </c>
      <c r="G17139" t="s">
        <v>31</v>
      </c>
      <c r="H17139" t="s">
        <v>46</v>
      </c>
      <c r="I17139" t="s">
        <v>9628</v>
      </c>
      <c r="K17139" s="1" t="s">
        <v>26840</v>
      </c>
      <c r="L17139" t="s">
        <v>26841</v>
      </c>
      <c r="M17139" t="s">
        <v>20396</v>
      </c>
      <c r="N17139">
        <v>4</v>
      </c>
      <c r="P17139" t="s">
        <v>20366</v>
      </c>
      <c r="Q17139" t="s">
        <v>26842</v>
      </c>
      <c r="S17139" t="s">
        <v>20368</v>
      </c>
    </row>
    <row r="17140" spans="1:19" hidden="1" x14ac:dyDescent="0.2">
      <c r="A17140">
        <v>3995</v>
      </c>
      <c r="B17140" t="s">
        <v>26839</v>
      </c>
      <c r="C17140" t="s">
        <v>20452</v>
      </c>
      <c r="D17140">
        <v>14.6</v>
      </c>
      <c r="E17140" t="s">
        <v>414</v>
      </c>
      <c r="F17140" t="s">
        <v>1546</v>
      </c>
      <c r="G17140" t="s">
        <v>31</v>
      </c>
      <c r="H17140" t="s">
        <v>23</v>
      </c>
      <c r="I17140" t="s">
        <v>9628</v>
      </c>
      <c r="K17140" s="1" t="s">
        <v>26840</v>
      </c>
      <c r="L17140" t="s">
        <v>26841</v>
      </c>
      <c r="M17140" t="s">
        <v>20396</v>
      </c>
      <c r="N17140">
        <v>4</v>
      </c>
      <c r="P17140" t="s">
        <v>20366</v>
      </c>
      <c r="Q17140" t="s">
        <v>26842</v>
      </c>
      <c r="S17140" t="s">
        <v>20368</v>
      </c>
    </row>
    <row r="17141" spans="1:19" hidden="1" x14ac:dyDescent="0.2">
      <c r="A17141">
        <v>3995</v>
      </c>
      <c r="B17141" t="s">
        <v>26839</v>
      </c>
      <c r="C17141" t="s">
        <v>105</v>
      </c>
      <c r="D17141">
        <v>3.1</v>
      </c>
      <c r="E17141">
        <v>25</v>
      </c>
      <c r="F17141" t="s">
        <v>10890</v>
      </c>
      <c r="G17141" t="s">
        <v>55</v>
      </c>
      <c r="H17141" t="s">
        <v>23</v>
      </c>
      <c r="I17141" t="s">
        <v>23729</v>
      </c>
      <c r="K17141" s="1" t="s">
        <v>26840</v>
      </c>
      <c r="L17141" t="s">
        <v>26841</v>
      </c>
      <c r="M17141" t="s">
        <v>20396</v>
      </c>
      <c r="N17141">
        <v>4</v>
      </c>
      <c r="P17141" t="s">
        <v>20366</v>
      </c>
      <c r="Q17141" t="s">
        <v>26842</v>
      </c>
      <c r="S17141" t="s">
        <v>20368</v>
      </c>
    </row>
    <row r="17142" spans="1:19" hidden="1" x14ac:dyDescent="0.2">
      <c r="A17142">
        <v>3995</v>
      </c>
      <c r="B17142" t="s">
        <v>26839</v>
      </c>
      <c r="C17142" t="s">
        <v>20452</v>
      </c>
      <c r="D17142">
        <v>13.85</v>
      </c>
      <c r="E17142" t="s">
        <v>414</v>
      </c>
      <c r="F17142" t="s">
        <v>10890</v>
      </c>
      <c r="G17142" t="s">
        <v>31</v>
      </c>
      <c r="H17142" t="s">
        <v>23</v>
      </c>
      <c r="I17142" t="s">
        <v>23729</v>
      </c>
      <c r="K17142" s="1" t="s">
        <v>26840</v>
      </c>
      <c r="L17142" t="s">
        <v>26841</v>
      </c>
      <c r="M17142" t="s">
        <v>20396</v>
      </c>
      <c r="N17142">
        <v>4</v>
      </c>
      <c r="P17142" t="s">
        <v>20366</v>
      </c>
      <c r="Q17142" t="s">
        <v>26842</v>
      </c>
      <c r="S17142" t="s">
        <v>20368</v>
      </c>
    </row>
    <row r="17143" spans="1:19" hidden="1" x14ac:dyDescent="0.2">
      <c r="A17143">
        <v>3995</v>
      </c>
      <c r="B17143" t="s">
        <v>26839</v>
      </c>
      <c r="C17143" t="s">
        <v>105</v>
      </c>
      <c r="D17143">
        <v>3.0139999999999998</v>
      </c>
      <c r="E17143">
        <v>25</v>
      </c>
      <c r="F17143" t="s">
        <v>10890</v>
      </c>
      <c r="G17143" t="s">
        <v>1434</v>
      </c>
      <c r="H17143" t="s">
        <v>46</v>
      </c>
      <c r="I17143" t="s">
        <v>10556</v>
      </c>
      <c r="J17143" t="s">
        <v>43</v>
      </c>
      <c r="K17143" s="1" t="s">
        <v>26840</v>
      </c>
      <c r="L17143" t="s">
        <v>26841</v>
      </c>
      <c r="M17143" t="s">
        <v>20396</v>
      </c>
      <c r="N17143">
        <v>4</v>
      </c>
      <c r="P17143" t="s">
        <v>20366</v>
      </c>
      <c r="Q17143" t="s">
        <v>26842</v>
      </c>
      <c r="S17143" t="s">
        <v>20368</v>
      </c>
    </row>
    <row r="17144" spans="1:19" hidden="1" x14ac:dyDescent="0.2">
      <c r="A17144">
        <v>3995</v>
      </c>
      <c r="B17144" t="s">
        <v>26839</v>
      </c>
      <c r="C17144" t="s">
        <v>105</v>
      </c>
      <c r="D17144">
        <v>2.82</v>
      </c>
      <c r="E17144">
        <v>25</v>
      </c>
      <c r="F17144" t="s">
        <v>20479</v>
      </c>
      <c r="G17144" t="s">
        <v>55</v>
      </c>
      <c r="H17144" t="s">
        <v>46</v>
      </c>
      <c r="I17144" t="s">
        <v>6335</v>
      </c>
      <c r="K17144" s="1" t="s">
        <v>26840</v>
      </c>
      <c r="L17144" t="s">
        <v>26841</v>
      </c>
      <c r="M17144" t="s">
        <v>20396</v>
      </c>
      <c r="N17144">
        <v>4</v>
      </c>
      <c r="P17144" t="s">
        <v>20366</v>
      </c>
      <c r="Q17144" t="s">
        <v>26842</v>
      </c>
      <c r="S17144" t="s">
        <v>20368</v>
      </c>
    </row>
    <row r="17145" spans="1:19" hidden="1" x14ac:dyDescent="0.2">
      <c r="A17145">
        <v>3995</v>
      </c>
      <c r="B17145" t="s">
        <v>26839</v>
      </c>
      <c r="C17145" t="s">
        <v>105</v>
      </c>
      <c r="D17145">
        <v>3.0259999999999998</v>
      </c>
      <c r="E17145">
        <v>20</v>
      </c>
      <c r="F17145" t="s">
        <v>10890</v>
      </c>
      <c r="G17145" t="s">
        <v>1434</v>
      </c>
      <c r="H17145" t="s">
        <v>46</v>
      </c>
      <c r="I17145" t="s">
        <v>10556</v>
      </c>
      <c r="J17145" t="s">
        <v>43</v>
      </c>
      <c r="K17145" s="1" t="s">
        <v>26840</v>
      </c>
      <c r="L17145" t="s">
        <v>26841</v>
      </c>
      <c r="M17145" t="s">
        <v>20396</v>
      </c>
      <c r="N17145">
        <v>4</v>
      </c>
      <c r="P17145" t="s">
        <v>20366</v>
      </c>
      <c r="Q17145" t="s">
        <v>26842</v>
      </c>
      <c r="S17145" t="s">
        <v>20368</v>
      </c>
    </row>
    <row r="17146" spans="1:19" hidden="1" x14ac:dyDescent="0.2">
      <c r="A17146">
        <v>3995</v>
      </c>
      <c r="B17146" t="s">
        <v>26839</v>
      </c>
      <c r="C17146" t="s">
        <v>105</v>
      </c>
      <c r="D17146">
        <v>3.0049999999999999</v>
      </c>
      <c r="E17146">
        <v>30</v>
      </c>
      <c r="F17146" t="s">
        <v>10890</v>
      </c>
      <c r="G17146" t="s">
        <v>1434</v>
      </c>
      <c r="H17146" t="s">
        <v>46</v>
      </c>
      <c r="I17146" t="s">
        <v>10556</v>
      </c>
      <c r="J17146" t="s">
        <v>43</v>
      </c>
      <c r="K17146" s="1" t="s">
        <v>26840</v>
      </c>
      <c r="L17146" t="s">
        <v>26841</v>
      </c>
      <c r="M17146" t="s">
        <v>20396</v>
      </c>
      <c r="N17146">
        <v>4</v>
      </c>
      <c r="P17146" t="s">
        <v>20366</v>
      </c>
      <c r="Q17146" t="s">
        <v>26842</v>
      </c>
      <c r="S17146" t="s">
        <v>20368</v>
      </c>
    </row>
    <row r="17147" spans="1:19" hidden="1" x14ac:dyDescent="0.2">
      <c r="A17147">
        <v>3995</v>
      </c>
      <c r="B17147" t="s">
        <v>26839</v>
      </c>
      <c r="C17147" t="s">
        <v>105</v>
      </c>
      <c r="D17147">
        <v>2.9980000000000002</v>
      </c>
      <c r="E17147">
        <v>35</v>
      </c>
      <c r="F17147" t="s">
        <v>10890</v>
      </c>
      <c r="G17147" t="s">
        <v>1434</v>
      </c>
      <c r="H17147" t="s">
        <v>46</v>
      </c>
      <c r="I17147" t="s">
        <v>10556</v>
      </c>
      <c r="J17147" t="s">
        <v>43</v>
      </c>
      <c r="K17147" s="1" t="s">
        <v>26840</v>
      </c>
      <c r="L17147" t="s">
        <v>26841</v>
      </c>
      <c r="M17147" t="s">
        <v>20396</v>
      </c>
      <c r="N17147">
        <v>4</v>
      </c>
      <c r="P17147" t="s">
        <v>20366</v>
      </c>
      <c r="Q17147" t="s">
        <v>26842</v>
      </c>
      <c r="S17147" t="s">
        <v>20368</v>
      </c>
    </row>
    <row r="17148" spans="1:19" hidden="1" x14ac:dyDescent="0.2">
      <c r="A17148">
        <v>3995</v>
      </c>
      <c r="B17148" t="s">
        <v>26839</v>
      </c>
      <c r="C17148" t="s">
        <v>105</v>
      </c>
      <c r="D17148">
        <v>2.9940000000000002</v>
      </c>
      <c r="E17148">
        <v>40</v>
      </c>
      <c r="F17148" t="s">
        <v>10890</v>
      </c>
      <c r="G17148" t="s">
        <v>1434</v>
      </c>
      <c r="H17148" t="s">
        <v>46</v>
      </c>
      <c r="I17148" t="s">
        <v>10556</v>
      </c>
      <c r="J17148" t="s">
        <v>43</v>
      </c>
      <c r="K17148" s="1" t="s">
        <v>26840</v>
      </c>
      <c r="L17148" t="s">
        <v>26841</v>
      </c>
      <c r="M17148" t="s">
        <v>20396</v>
      </c>
      <c r="N17148">
        <v>4</v>
      </c>
      <c r="P17148" t="s">
        <v>20366</v>
      </c>
      <c r="Q17148" t="s">
        <v>26842</v>
      </c>
      <c r="S17148" t="s">
        <v>20368</v>
      </c>
    </row>
    <row r="17149" spans="1:19" hidden="1" x14ac:dyDescent="0.2">
      <c r="A17149">
        <v>3995</v>
      </c>
      <c r="B17149" t="s">
        <v>26839</v>
      </c>
      <c r="C17149" t="s">
        <v>105</v>
      </c>
      <c r="D17149">
        <v>2.9929999999999999</v>
      </c>
      <c r="E17149">
        <v>50</v>
      </c>
      <c r="F17149" t="s">
        <v>10890</v>
      </c>
      <c r="G17149" t="s">
        <v>1434</v>
      </c>
      <c r="H17149" t="s">
        <v>46</v>
      </c>
      <c r="I17149" t="s">
        <v>10556</v>
      </c>
      <c r="J17149" t="s">
        <v>43</v>
      </c>
      <c r="K17149" s="1" t="s">
        <v>26840</v>
      </c>
      <c r="L17149" t="s">
        <v>26841</v>
      </c>
      <c r="M17149" t="s">
        <v>20396</v>
      </c>
      <c r="N17149">
        <v>4</v>
      </c>
      <c r="P17149" t="s">
        <v>20366</v>
      </c>
      <c r="Q17149" t="s">
        <v>26842</v>
      </c>
      <c r="S17149" t="s">
        <v>20368</v>
      </c>
    </row>
    <row r="17150" spans="1:19" hidden="1" x14ac:dyDescent="0.2">
      <c r="A17150">
        <v>3996</v>
      </c>
      <c r="B17150" t="s">
        <v>26843</v>
      </c>
      <c r="C17150" t="s">
        <v>105</v>
      </c>
      <c r="D17150">
        <v>3.4</v>
      </c>
      <c r="E17150">
        <v>25</v>
      </c>
      <c r="F17150" t="s">
        <v>10890</v>
      </c>
      <c r="G17150" t="s">
        <v>55</v>
      </c>
      <c r="H17150" t="s">
        <v>23</v>
      </c>
      <c r="I17150" t="s">
        <v>23729</v>
      </c>
      <c r="K17150"/>
      <c r="L17150" t="s">
        <v>26844</v>
      </c>
      <c r="M17150" t="s">
        <v>20396</v>
      </c>
      <c r="N17150">
        <v>4</v>
      </c>
      <c r="P17150" t="s">
        <v>20366</v>
      </c>
      <c r="Q17150" t="s">
        <v>26845</v>
      </c>
      <c r="S17150" t="s">
        <v>20368</v>
      </c>
    </row>
    <row r="17151" spans="1:19" hidden="1" x14ac:dyDescent="0.2">
      <c r="A17151">
        <v>3996</v>
      </c>
      <c r="B17151" t="s">
        <v>26843</v>
      </c>
      <c r="C17151" t="s">
        <v>20452</v>
      </c>
      <c r="D17151">
        <v>13.45</v>
      </c>
      <c r="E17151" t="s">
        <v>414</v>
      </c>
      <c r="F17151" t="s">
        <v>10890</v>
      </c>
      <c r="G17151" t="s">
        <v>31</v>
      </c>
      <c r="H17151" t="s">
        <v>23</v>
      </c>
      <c r="I17151" t="s">
        <v>23729</v>
      </c>
      <c r="K17151"/>
      <c r="L17151" t="s">
        <v>26844</v>
      </c>
      <c r="M17151" t="s">
        <v>20396</v>
      </c>
      <c r="N17151">
        <v>4</v>
      </c>
      <c r="P17151" t="s">
        <v>20366</v>
      </c>
      <c r="Q17151" t="s">
        <v>26845</v>
      </c>
      <c r="S17151" t="s">
        <v>20368</v>
      </c>
    </row>
    <row r="17152" spans="1:19" hidden="1" x14ac:dyDescent="0.2">
      <c r="A17152">
        <v>3996</v>
      </c>
      <c r="B17152" t="s">
        <v>26843</v>
      </c>
      <c r="C17152" t="s">
        <v>105</v>
      </c>
      <c r="D17152">
        <v>3.1720000000000002</v>
      </c>
      <c r="E17152">
        <v>25</v>
      </c>
      <c r="F17152" t="s">
        <v>10890</v>
      </c>
      <c r="G17152" t="s">
        <v>1434</v>
      </c>
      <c r="H17152" t="s">
        <v>46</v>
      </c>
      <c r="I17152" t="s">
        <v>10556</v>
      </c>
      <c r="J17152" t="s">
        <v>43</v>
      </c>
      <c r="K17152"/>
      <c r="L17152" t="s">
        <v>26844</v>
      </c>
      <c r="M17152" t="s">
        <v>20396</v>
      </c>
      <c r="N17152">
        <v>4</v>
      </c>
      <c r="P17152" t="s">
        <v>20366</v>
      </c>
      <c r="Q17152" t="s">
        <v>26845</v>
      </c>
      <c r="S17152" t="s">
        <v>20368</v>
      </c>
    </row>
    <row r="17153" spans="1:19" hidden="1" x14ac:dyDescent="0.2">
      <c r="A17153">
        <v>3996</v>
      </c>
      <c r="B17153" t="s">
        <v>26843</v>
      </c>
      <c r="C17153" t="s">
        <v>105</v>
      </c>
      <c r="D17153">
        <v>3.29</v>
      </c>
      <c r="E17153">
        <v>20</v>
      </c>
      <c r="F17153" t="s">
        <v>25413</v>
      </c>
      <c r="G17153" t="s">
        <v>55</v>
      </c>
      <c r="H17153" t="s">
        <v>46</v>
      </c>
      <c r="I17153" t="s">
        <v>25414</v>
      </c>
      <c r="K17153"/>
      <c r="L17153" t="s">
        <v>26844</v>
      </c>
      <c r="M17153" t="s">
        <v>20396</v>
      </c>
      <c r="N17153">
        <v>4</v>
      </c>
      <c r="P17153" t="s">
        <v>20366</v>
      </c>
      <c r="Q17153" t="s">
        <v>26845</v>
      </c>
      <c r="S17153" t="s">
        <v>20368</v>
      </c>
    </row>
    <row r="17154" spans="1:19" hidden="1" x14ac:dyDescent="0.2">
      <c r="A17154">
        <v>3996</v>
      </c>
      <c r="B17154" t="s">
        <v>26843</v>
      </c>
      <c r="C17154" t="s">
        <v>105</v>
      </c>
      <c r="D17154">
        <v>3.11</v>
      </c>
      <c r="E17154">
        <v>25</v>
      </c>
      <c r="F17154" t="s">
        <v>26846</v>
      </c>
      <c r="G17154" t="s">
        <v>31</v>
      </c>
      <c r="H17154" t="s">
        <v>46</v>
      </c>
      <c r="I17154" t="s">
        <v>24955</v>
      </c>
      <c r="K17154"/>
      <c r="L17154" t="s">
        <v>26844</v>
      </c>
      <c r="M17154" t="s">
        <v>20396</v>
      </c>
      <c r="N17154">
        <v>4</v>
      </c>
      <c r="P17154" t="s">
        <v>20366</v>
      </c>
      <c r="Q17154" t="s">
        <v>26845</v>
      </c>
      <c r="S17154" t="s">
        <v>20368</v>
      </c>
    </row>
    <row r="17155" spans="1:19" hidden="1" x14ac:dyDescent="0.2">
      <c r="A17155">
        <v>3996</v>
      </c>
      <c r="B17155" t="s">
        <v>26843</v>
      </c>
      <c r="C17155" t="s">
        <v>105</v>
      </c>
      <c r="D17155">
        <v>2.97</v>
      </c>
      <c r="E17155">
        <v>25</v>
      </c>
      <c r="F17155" t="s">
        <v>20479</v>
      </c>
      <c r="G17155" t="s">
        <v>55</v>
      </c>
      <c r="H17155" t="s">
        <v>46</v>
      </c>
      <c r="I17155" t="s">
        <v>6335</v>
      </c>
      <c r="K17155"/>
      <c r="L17155" t="s">
        <v>26844</v>
      </c>
      <c r="M17155" t="s">
        <v>20396</v>
      </c>
      <c r="N17155">
        <v>4</v>
      </c>
      <c r="P17155" t="s">
        <v>20366</v>
      </c>
      <c r="Q17155" t="s">
        <v>26845</v>
      </c>
      <c r="S17155" t="s">
        <v>20368</v>
      </c>
    </row>
    <row r="17156" spans="1:19" hidden="1" x14ac:dyDescent="0.2">
      <c r="A17156">
        <v>3996</v>
      </c>
      <c r="B17156" t="s">
        <v>26843</v>
      </c>
      <c r="C17156" t="s">
        <v>105</v>
      </c>
      <c r="D17156">
        <v>3.161</v>
      </c>
      <c r="E17156">
        <v>30</v>
      </c>
      <c r="F17156" t="s">
        <v>10890</v>
      </c>
      <c r="G17156" t="s">
        <v>1434</v>
      </c>
      <c r="H17156" t="s">
        <v>46</v>
      </c>
      <c r="I17156" t="s">
        <v>10556</v>
      </c>
      <c r="J17156" t="s">
        <v>43</v>
      </c>
      <c r="K17156"/>
      <c r="L17156" t="s">
        <v>26844</v>
      </c>
      <c r="M17156" t="s">
        <v>20396</v>
      </c>
      <c r="N17156">
        <v>4</v>
      </c>
      <c r="P17156" t="s">
        <v>20366</v>
      </c>
      <c r="Q17156" t="s">
        <v>26845</v>
      </c>
      <c r="S17156" t="s">
        <v>20368</v>
      </c>
    </row>
    <row r="17157" spans="1:19" hidden="1" x14ac:dyDescent="0.2">
      <c r="A17157">
        <v>3996</v>
      </c>
      <c r="B17157" t="s">
        <v>26843</v>
      </c>
      <c r="C17157" t="s">
        <v>105</v>
      </c>
      <c r="D17157">
        <v>3.153</v>
      </c>
      <c r="E17157">
        <v>35</v>
      </c>
      <c r="F17157" t="s">
        <v>10890</v>
      </c>
      <c r="G17157" t="s">
        <v>1434</v>
      </c>
      <c r="H17157" t="s">
        <v>46</v>
      </c>
      <c r="I17157" t="s">
        <v>10556</v>
      </c>
      <c r="J17157" t="s">
        <v>43</v>
      </c>
      <c r="K17157"/>
      <c r="L17157" t="s">
        <v>26844</v>
      </c>
      <c r="M17157" t="s">
        <v>20396</v>
      </c>
      <c r="N17157">
        <v>4</v>
      </c>
      <c r="P17157" t="s">
        <v>20366</v>
      </c>
      <c r="Q17157" t="s">
        <v>26845</v>
      </c>
      <c r="S17157" t="s">
        <v>20368</v>
      </c>
    </row>
    <row r="17158" spans="1:19" hidden="1" x14ac:dyDescent="0.2">
      <c r="A17158">
        <v>3996</v>
      </c>
      <c r="B17158" t="s">
        <v>26843</v>
      </c>
      <c r="C17158" t="s">
        <v>105</v>
      </c>
      <c r="D17158">
        <v>3.1469999999999998</v>
      </c>
      <c r="E17158">
        <v>40</v>
      </c>
      <c r="F17158" t="s">
        <v>10890</v>
      </c>
      <c r="G17158" t="s">
        <v>1434</v>
      </c>
      <c r="H17158" t="s">
        <v>46</v>
      </c>
      <c r="I17158" t="s">
        <v>10556</v>
      </c>
      <c r="J17158" t="s">
        <v>43</v>
      </c>
      <c r="K17158"/>
      <c r="L17158" t="s">
        <v>26844</v>
      </c>
      <c r="M17158" t="s">
        <v>20396</v>
      </c>
      <c r="N17158">
        <v>4</v>
      </c>
      <c r="P17158" t="s">
        <v>20366</v>
      </c>
      <c r="Q17158" t="s">
        <v>26845</v>
      </c>
      <c r="S17158" t="s">
        <v>20368</v>
      </c>
    </row>
    <row r="17159" spans="1:19" hidden="1" x14ac:dyDescent="0.2">
      <c r="A17159">
        <v>3996</v>
      </c>
      <c r="B17159" t="s">
        <v>26843</v>
      </c>
      <c r="C17159" t="s">
        <v>105</v>
      </c>
      <c r="D17159">
        <v>3.1440000000000001</v>
      </c>
      <c r="E17159">
        <v>45</v>
      </c>
      <c r="F17159" t="s">
        <v>10890</v>
      </c>
      <c r="G17159" t="s">
        <v>1434</v>
      </c>
      <c r="H17159" t="s">
        <v>46</v>
      </c>
      <c r="I17159" t="s">
        <v>10556</v>
      </c>
      <c r="J17159" t="s">
        <v>43</v>
      </c>
      <c r="K17159"/>
      <c r="L17159" t="s">
        <v>26844</v>
      </c>
      <c r="M17159" t="s">
        <v>20396</v>
      </c>
      <c r="N17159">
        <v>4</v>
      </c>
      <c r="P17159" t="s">
        <v>20366</v>
      </c>
      <c r="Q17159" t="s">
        <v>26845</v>
      </c>
      <c r="S17159" t="s">
        <v>20368</v>
      </c>
    </row>
    <row r="17160" spans="1:19" hidden="1" x14ac:dyDescent="0.2">
      <c r="A17160">
        <v>3997</v>
      </c>
      <c r="B17160" t="s">
        <v>26847</v>
      </c>
      <c r="C17160" t="s">
        <v>105</v>
      </c>
      <c r="D17160">
        <v>3.15</v>
      </c>
      <c r="E17160">
        <v>25</v>
      </c>
      <c r="F17160" t="s">
        <v>1420</v>
      </c>
      <c r="G17160" t="s">
        <v>55</v>
      </c>
      <c r="H17160" t="s">
        <v>23</v>
      </c>
      <c r="I17160" t="s">
        <v>23729</v>
      </c>
      <c r="K17160"/>
      <c r="L17160" t="s">
        <v>26848</v>
      </c>
      <c r="M17160" t="s">
        <v>20396</v>
      </c>
      <c r="N17160">
        <v>4</v>
      </c>
      <c r="P17160" t="s">
        <v>20366</v>
      </c>
      <c r="Q17160" t="s">
        <v>26849</v>
      </c>
      <c r="S17160" t="s">
        <v>20368</v>
      </c>
    </row>
    <row r="17161" spans="1:19" hidden="1" x14ac:dyDescent="0.2">
      <c r="A17161">
        <v>3997</v>
      </c>
      <c r="B17161" t="s">
        <v>26847</v>
      </c>
      <c r="C17161" t="s">
        <v>20452</v>
      </c>
      <c r="D17161">
        <v>13.35</v>
      </c>
      <c r="E17161" t="s">
        <v>414</v>
      </c>
      <c r="F17161" t="s">
        <v>1420</v>
      </c>
      <c r="G17161" t="s">
        <v>31</v>
      </c>
      <c r="H17161" t="s">
        <v>23</v>
      </c>
      <c r="I17161" t="s">
        <v>23729</v>
      </c>
      <c r="K17161"/>
      <c r="L17161" t="s">
        <v>26848</v>
      </c>
      <c r="M17161" t="s">
        <v>20396</v>
      </c>
      <c r="N17161">
        <v>4</v>
      </c>
      <c r="P17161" t="s">
        <v>20366</v>
      </c>
      <c r="Q17161" t="s">
        <v>26849</v>
      </c>
      <c r="S17161" t="s">
        <v>20368</v>
      </c>
    </row>
    <row r="17162" spans="1:19" hidden="1" x14ac:dyDescent="0.2">
      <c r="A17162">
        <v>3997</v>
      </c>
      <c r="B17162" t="s">
        <v>26847</v>
      </c>
      <c r="C17162" t="s">
        <v>105</v>
      </c>
      <c r="D17162">
        <v>3.03</v>
      </c>
      <c r="E17162">
        <v>25</v>
      </c>
      <c r="F17162" t="s">
        <v>26850</v>
      </c>
      <c r="G17162" t="s">
        <v>31</v>
      </c>
      <c r="H17162" t="s">
        <v>46</v>
      </c>
      <c r="I17162" t="s">
        <v>24955</v>
      </c>
      <c r="K17162"/>
      <c r="L17162" t="s">
        <v>26848</v>
      </c>
      <c r="M17162" t="s">
        <v>20396</v>
      </c>
      <c r="N17162">
        <v>4</v>
      </c>
      <c r="P17162" t="s">
        <v>20366</v>
      </c>
      <c r="Q17162" t="s">
        <v>26849</v>
      </c>
      <c r="S17162" t="s">
        <v>20368</v>
      </c>
    </row>
    <row r="17163" spans="1:19" hidden="1" x14ac:dyDescent="0.2">
      <c r="A17163">
        <v>3997</v>
      </c>
      <c r="B17163" t="s">
        <v>26847</v>
      </c>
      <c r="C17163" t="s">
        <v>105</v>
      </c>
      <c r="D17163">
        <v>2.9</v>
      </c>
      <c r="E17163">
        <v>25</v>
      </c>
      <c r="F17163" t="s">
        <v>20479</v>
      </c>
      <c r="G17163" t="s">
        <v>55</v>
      </c>
      <c r="H17163" t="s">
        <v>46</v>
      </c>
      <c r="I17163" t="s">
        <v>6335</v>
      </c>
      <c r="K17163"/>
      <c r="L17163" t="s">
        <v>26848</v>
      </c>
      <c r="M17163" t="s">
        <v>20396</v>
      </c>
      <c r="N17163">
        <v>4</v>
      </c>
      <c r="P17163" t="s">
        <v>20366</v>
      </c>
      <c r="Q17163" t="s">
        <v>26849</v>
      </c>
      <c r="S17163" t="s">
        <v>20368</v>
      </c>
    </row>
    <row r="17164" spans="1:19" hidden="1" x14ac:dyDescent="0.2">
      <c r="A17164">
        <v>3997</v>
      </c>
      <c r="B17164" t="s">
        <v>26847</v>
      </c>
      <c r="C17164" t="s">
        <v>105</v>
      </c>
      <c r="D17164">
        <v>3.14</v>
      </c>
      <c r="E17164">
        <v>20</v>
      </c>
      <c r="F17164" t="s">
        <v>25413</v>
      </c>
      <c r="G17164" t="s">
        <v>55</v>
      </c>
      <c r="H17164" t="s">
        <v>46</v>
      </c>
      <c r="I17164" t="s">
        <v>26851</v>
      </c>
      <c r="K17164"/>
      <c r="L17164" t="s">
        <v>26848</v>
      </c>
      <c r="M17164" t="s">
        <v>20396</v>
      </c>
      <c r="N17164">
        <v>4</v>
      </c>
      <c r="P17164" t="s">
        <v>20366</v>
      </c>
      <c r="Q17164" t="s">
        <v>26849</v>
      </c>
      <c r="S17164" t="s">
        <v>20368</v>
      </c>
    </row>
    <row r="17165" spans="1:19" hidden="1" x14ac:dyDescent="0.2">
      <c r="A17165">
        <v>3998</v>
      </c>
      <c r="B17165" t="s">
        <v>26852</v>
      </c>
      <c r="C17165" t="s">
        <v>105</v>
      </c>
      <c r="D17165">
        <v>3.32</v>
      </c>
      <c r="E17165">
        <v>25</v>
      </c>
      <c r="F17165" t="s">
        <v>26853</v>
      </c>
      <c r="G17165" t="s">
        <v>2474</v>
      </c>
      <c r="H17165" t="s">
        <v>46</v>
      </c>
      <c r="I17165" t="s">
        <v>7148</v>
      </c>
      <c r="K17165"/>
      <c r="L17165" t="s">
        <v>26854</v>
      </c>
      <c r="M17165" t="s">
        <v>20396</v>
      </c>
      <c r="N17165">
        <v>4</v>
      </c>
      <c r="P17165" t="s">
        <v>20366</v>
      </c>
      <c r="Q17165" t="s">
        <v>26855</v>
      </c>
      <c r="S17165" t="s">
        <v>20368</v>
      </c>
    </row>
    <row r="17166" spans="1:19" hidden="1" x14ac:dyDescent="0.2">
      <c r="A17166">
        <v>3998</v>
      </c>
      <c r="B17166" t="s">
        <v>26852</v>
      </c>
      <c r="C17166" t="s">
        <v>105</v>
      </c>
      <c r="D17166">
        <v>3.53</v>
      </c>
      <c r="E17166">
        <v>20</v>
      </c>
      <c r="F17166" t="s">
        <v>25413</v>
      </c>
      <c r="G17166" t="s">
        <v>55</v>
      </c>
      <c r="H17166" t="s">
        <v>46</v>
      </c>
      <c r="I17166" t="s">
        <v>4526</v>
      </c>
      <c r="K17166"/>
      <c r="L17166" t="s">
        <v>26854</v>
      </c>
      <c r="M17166" t="s">
        <v>20396</v>
      </c>
      <c r="N17166">
        <v>4</v>
      </c>
      <c r="P17166" t="s">
        <v>20366</v>
      </c>
      <c r="Q17166" t="s">
        <v>26855</v>
      </c>
      <c r="S17166" t="s">
        <v>20368</v>
      </c>
    </row>
    <row r="17167" spans="1:19" hidden="1" x14ac:dyDescent="0.2">
      <c r="A17167">
        <v>3998</v>
      </c>
      <c r="B17167" t="s">
        <v>26852</v>
      </c>
      <c r="C17167" t="s">
        <v>105</v>
      </c>
      <c r="D17167">
        <v>3.16</v>
      </c>
      <c r="E17167">
        <v>25</v>
      </c>
      <c r="F17167" t="s">
        <v>20479</v>
      </c>
      <c r="G17167" t="s">
        <v>55</v>
      </c>
      <c r="H17167" t="s">
        <v>46</v>
      </c>
      <c r="I17167" t="s">
        <v>6335</v>
      </c>
      <c r="K17167"/>
      <c r="L17167" t="s">
        <v>26854</v>
      </c>
      <c r="M17167" t="s">
        <v>20396</v>
      </c>
      <c r="N17167">
        <v>4</v>
      </c>
      <c r="P17167" t="s">
        <v>20366</v>
      </c>
      <c r="Q17167" t="s">
        <v>26855</v>
      </c>
      <c r="S17167" t="s">
        <v>20368</v>
      </c>
    </row>
    <row r="17168" spans="1:19" hidden="1" x14ac:dyDescent="0.2">
      <c r="A17168">
        <v>3999</v>
      </c>
      <c r="B17168" t="s">
        <v>26856</v>
      </c>
      <c r="C17168" t="s">
        <v>105</v>
      </c>
      <c r="D17168">
        <v>3.83</v>
      </c>
      <c r="E17168">
        <v>20</v>
      </c>
      <c r="F17168" t="s">
        <v>25413</v>
      </c>
      <c r="G17168" t="s">
        <v>55</v>
      </c>
      <c r="H17168" t="s">
        <v>46</v>
      </c>
      <c r="I17168" t="s">
        <v>1960</v>
      </c>
      <c r="K17168"/>
      <c r="L17168" t="s">
        <v>26857</v>
      </c>
      <c r="M17168" t="s">
        <v>20719</v>
      </c>
      <c r="N17168">
        <v>3</v>
      </c>
      <c r="P17168" t="s">
        <v>20366</v>
      </c>
      <c r="Q17168" t="s">
        <v>26858</v>
      </c>
      <c r="S17168" t="s">
        <v>20368</v>
      </c>
    </row>
    <row r="17169" spans="1:19" hidden="1" x14ac:dyDescent="0.2">
      <c r="A17169">
        <v>4000</v>
      </c>
      <c r="B17169" t="s">
        <v>26859</v>
      </c>
      <c r="C17169" t="s">
        <v>105</v>
      </c>
      <c r="D17169">
        <v>4.32</v>
      </c>
      <c r="E17169">
        <v>20</v>
      </c>
      <c r="F17169" t="s">
        <v>25413</v>
      </c>
      <c r="G17169" t="s">
        <v>55</v>
      </c>
      <c r="H17169" t="s">
        <v>46</v>
      </c>
      <c r="I17169" t="s">
        <v>18507</v>
      </c>
      <c r="K17169"/>
      <c r="L17169" t="s">
        <v>26860</v>
      </c>
      <c r="M17169" t="s">
        <v>20396</v>
      </c>
      <c r="N17169">
        <v>4</v>
      </c>
      <c r="P17169" t="s">
        <v>20366</v>
      </c>
      <c r="Q17169" t="s">
        <v>26861</v>
      </c>
      <c r="S17169" t="s">
        <v>20368</v>
      </c>
    </row>
    <row r="17170" spans="1:19" hidden="1" x14ac:dyDescent="0.2">
      <c r="A17170">
        <v>4001</v>
      </c>
      <c r="B17170" t="s">
        <v>26862</v>
      </c>
      <c r="C17170" t="s">
        <v>105</v>
      </c>
      <c r="D17170">
        <v>3.92</v>
      </c>
      <c r="E17170">
        <v>20</v>
      </c>
      <c r="F17170" t="s">
        <v>25413</v>
      </c>
      <c r="G17170" t="s">
        <v>55</v>
      </c>
      <c r="H17170" t="s">
        <v>46</v>
      </c>
      <c r="I17170" t="s">
        <v>1960</v>
      </c>
      <c r="K17170"/>
      <c r="L17170" t="s">
        <v>26863</v>
      </c>
      <c r="M17170" t="s">
        <v>20719</v>
      </c>
      <c r="N17170">
        <v>3</v>
      </c>
      <c r="P17170" t="s">
        <v>20366</v>
      </c>
      <c r="Q17170" t="s">
        <v>26864</v>
      </c>
      <c r="S17170" t="s">
        <v>20368</v>
      </c>
    </row>
    <row r="17171" spans="1:19" hidden="1" x14ac:dyDescent="0.2">
      <c r="A17171">
        <v>4002</v>
      </c>
      <c r="B17171" t="s">
        <v>26865</v>
      </c>
      <c r="C17171" t="s">
        <v>105</v>
      </c>
      <c r="D17171">
        <v>4.71</v>
      </c>
      <c r="E17171">
        <v>20</v>
      </c>
      <c r="F17171" t="s">
        <v>25413</v>
      </c>
      <c r="G17171" t="s">
        <v>55</v>
      </c>
      <c r="H17171" t="s">
        <v>46</v>
      </c>
      <c r="I17171" t="s">
        <v>4526</v>
      </c>
      <c r="K17171"/>
      <c r="L17171" t="s">
        <v>26866</v>
      </c>
      <c r="M17171" t="s">
        <v>20719</v>
      </c>
      <c r="N17171">
        <v>3</v>
      </c>
      <c r="P17171" t="s">
        <v>20366</v>
      </c>
      <c r="Q17171" t="s">
        <v>26867</v>
      </c>
      <c r="S17171" t="s">
        <v>20368</v>
      </c>
    </row>
    <row r="17172" spans="1:19" hidden="1" x14ac:dyDescent="0.2">
      <c r="A17172">
        <v>4003</v>
      </c>
      <c r="B17172" t="s">
        <v>26868</v>
      </c>
      <c r="C17172" t="s">
        <v>105</v>
      </c>
      <c r="D17172">
        <v>4.68</v>
      </c>
      <c r="E17172">
        <v>20</v>
      </c>
      <c r="F17172" t="s">
        <v>25413</v>
      </c>
      <c r="G17172" t="s">
        <v>55</v>
      </c>
      <c r="H17172" t="s">
        <v>46</v>
      </c>
      <c r="I17172" t="s">
        <v>26869</v>
      </c>
      <c r="K17172"/>
      <c r="L17172" t="s">
        <v>26870</v>
      </c>
      <c r="M17172" t="s">
        <v>20719</v>
      </c>
      <c r="N17172">
        <v>3</v>
      </c>
      <c r="P17172" t="s">
        <v>20366</v>
      </c>
      <c r="Q17172" t="s">
        <v>26871</v>
      </c>
      <c r="S17172" t="s">
        <v>20368</v>
      </c>
    </row>
    <row r="17173" spans="1:19" hidden="1" x14ac:dyDescent="0.2">
      <c r="A17173">
        <v>4004</v>
      </c>
      <c r="B17173" t="s">
        <v>10322</v>
      </c>
      <c r="C17173" t="s">
        <v>105</v>
      </c>
      <c r="D17173">
        <v>3.9</v>
      </c>
      <c r="E17173">
        <v>25</v>
      </c>
      <c r="F17173" t="s">
        <v>20530</v>
      </c>
      <c r="G17173" t="s">
        <v>55</v>
      </c>
      <c r="H17173" t="s">
        <v>46</v>
      </c>
      <c r="I17173" t="s">
        <v>20563</v>
      </c>
      <c r="K17173"/>
      <c r="L17173" t="s">
        <v>10323</v>
      </c>
      <c r="M17173" t="s">
        <v>20396</v>
      </c>
      <c r="N17173">
        <v>4</v>
      </c>
      <c r="P17173" t="s">
        <v>20366</v>
      </c>
      <c r="Q17173" t="s">
        <v>26872</v>
      </c>
      <c r="S17173" t="s">
        <v>20368</v>
      </c>
    </row>
    <row r="17174" spans="1:19" hidden="1" x14ac:dyDescent="0.2">
      <c r="A17174">
        <v>4004</v>
      </c>
      <c r="B17174" t="s">
        <v>10322</v>
      </c>
      <c r="C17174" t="s">
        <v>105</v>
      </c>
      <c r="D17174">
        <v>4.13</v>
      </c>
      <c r="E17174">
        <v>20</v>
      </c>
      <c r="F17174" t="s">
        <v>25413</v>
      </c>
      <c r="G17174" t="s">
        <v>55</v>
      </c>
      <c r="H17174" t="s">
        <v>46</v>
      </c>
      <c r="I17174" t="s">
        <v>25414</v>
      </c>
      <c r="K17174"/>
      <c r="L17174" t="s">
        <v>10323</v>
      </c>
      <c r="M17174" t="s">
        <v>20396</v>
      </c>
      <c r="N17174">
        <v>4</v>
      </c>
      <c r="P17174" t="s">
        <v>20366</v>
      </c>
      <c r="Q17174" t="s">
        <v>26872</v>
      </c>
      <c r="S17174" t="s">
        <v>20368</v>
      </c>
    </row>
    <row r="17175" spans="1:19" x14ac:dyDescent="0.2">
      <c r="A17175">
        <v>4005</v>
      </c>
      <c r="B17175" t="s">
        <v>10325</v>
      </c>
      <c r="C17175" t="s">
        <v>105</v>
      </c>
      <c r="D17175">
        <v>4.0949999999999998</v>
      </c>
      <c r="E17175">
        <v>25</v>
      </c>
      <c r="F17175" t="s">
        <v>25415</v>
      </c>
      <c r="G17175" t="s">
        <v>23125</v>
      </c>
      <c r="H17175" t="s">
        <v>36</v>
      </c>
      <c r="I17175" t="s">
        <v>2142</v>
      </c>
      <c r="L17175" t="s">
        <v>10326</v>
      </c>
      <c r="M17175" t="s">
        <v>20396</v>
      </c>
      <c r="N17175">
        <v>4</v>
      </c>
      <c r="P17175" t="s">
        <v>20366</v>
      </c>
      <c r="Q17175" t="s">
        <v>26873</v>
      </c>
      <c r="S17175" t="s">
        <v>20368</v>
      </c>
    </row>
    <row r="17176" spans="1:19" hidden="1" x14ac:dyDescent="0.2">
      <c r="A17176">
        <v>4005</v>
      </c>
      <c r="B17176" t="s">
        <v>10325</v>
      </c>
      <c r="C17176" t="s">
        <v>105</v>
      </c>
      <c r="D17176">
        <v>4.0860000000000003</v>
      </c>
      <c r="E17176">
        <v>25</v>
      </c>
      <c r="F17176" t="s">
        <v>25415</v>
      </c>
      <c r="G17176" t="s">
        <v>25445</v>
      </c>
      <c r="H17176" t="s">
        <v>46</v>
      </c>
      <c r="I17176" t="s">
        <v>19005</v>
      </c>
      <c r="K17176"/>
      <c r="L17176" t="s">
        <v>10326</v>
      </c>
      <c r="M17176" t="s">
        <v>20396</v>
      </c>
      <c r="N17176">
        <v>4</v>
      </c>
      <c r="P17176" t="s">
        <v>20366</v>
      </c>
      <c r="Q17176" t="s">
        <v>26873</v>
      </c>
      <c r="S17176" t="s">
        <v>20368</v>
      </c>
    </row>
    <row r="17177" spans="1:19" hidden="1" x14ac:dyDescent="0.2">
      <c r="A17177">
        <v>4005</v>
      </c>
      <c r="B17177" t="s">
        <v>10325</v>
      </c>
      <c r="C17177" t="s">
        <v>105</v>
      </c>
      <c r="D17177">
        <v>3.9950000000000001</v>
      </c>
      <c r="E17177">
        <v>25</v>
      </c>
      <c r="F17177" s="1" t="s">
        <v>25532</v>
      </c>
      <c r="G17177" t="s">
        <v>25445</v>
      </c>
      <c r="H17177" t="s">
        <v>46</v>
      </c>
      <c r="I17177" t="s">
        <v>19005</v>
      </c>
      <c r="K17177"/>
      <c r="L17177" t="s">
        <v>10326</v>
      </c>
      <c r="M17177" t="s">
        <v>20396</v>
      </c>
      <c r="N17177">
        <v>4</v>
      </c>
      <c r="P17177" t="s">
        <v>20366</v>
      </c>
      <c r="Q17177" t="s">
        <v>26873</v>
      </c>
      <c r="R17177" t="s">
        <v>24870</v>
      </c>
      <c r="S17177" t="s">
        <v>20368</v>
      </c>
    </row>
    <row r="17178" spans="1:19" hidden="1" x14ac:dyDescent="0.2">
      <c r="A17178">
        <v>4005</v>
      </c>
      <c r="B17178" t="s">
        <v>10325</v>
      </c>
      <c r="C17178" t="s">
        <v>105</v>
      </c>
      <c r="D17178">
        <v>3.911</v>
      </c>
      <c r="E17178">
        <v>25</v>
      </c>
      <c r="F17178" s="1" t="s">
        <v>25533</v>
      </c>
      <c r="G17178" t="s">
        <v>25445</v>
      </c>
      <c r="H17178" t="s">
        <v>46</v>
      </c>
      <c r="I17178" t="s">
        <v>19005</v>
      </c>
      <c r="K17178"/>
      <c r="L17178" t="s">
        <v>10326</v>
      </c>
      <c r="M17178" t="s">
        <v>20396</v>
      </c>
      <c r="N17178">
        <v>4</v>
      </c>
      <c r="P17178" t="s">
        <v>20366</v>
      </c>
      <c r="Q17178" t="s">
        <v>26873</v>
      </c>
      <c r="R17178" t="s">
        <v>20569</v>
      </c>
      <c r="S17178" t="s">
        <v>20368</v>
      </c>
    </row>
    <row r="17179" spans="1:19" hidden="1" x14ac:dyDescent="0.2">
      <c r="A17179">
        <v>4005</v>
      </c>
      <c r="B17179" t="s">
        <v>10325</v>
      </c>
      <c r="C17179" t="s">
        <v>105</v>
      </c>
      <c r="D17179">
        <v>3.8340000000000001</v>
      </c>
      <c r="E17179">
        <v>25</v>
      </c>
      <c r="F17179" s="1" t="s">
        <v>25534</v>
      </c>
      <c r="G17179" t="s">
        <v>25445</v>
      </c>
      <c r="H17179" t="s">
        <v>46</v>
      </c>
      <c r="I17179" t="s">
        <v>19005</v>
      </c>
      <c r="K17179"/>
      <c r="L17179" t="s">
        <v>10326</v>
      </c>
      <c r="M17179" t="s">
        <v>20396</v>
      </c>
      <c r="N17179">
        <v>4</v>
      </c>
      <c r="P17179" t="s">
        <v>20366</v>
      </c>
      <c r="Q17179" t="s">
        <v>26873</v>
      </c>
      <c r="R17179" t="s">
        <v>24873</v>
      </c>
      <c r="S17179" t="s">
        <v>20368</v>
      </c>
    </row>
    <row r="17180" spans="1:19" hidden="1" x14ac:dyDescent="0.2">
      <c r="A17180">
        <v>4005</v>
      </c>
      <c r="B17180" t="s">
        <v>10325</v>
      </c>
      <c r="C17180" t="s">
        <v>105</v>
      </c>
      <c r="D17180">
        <v>3.7589999999999999</v>
      </c>
      <c r="E17180">
        <v>25</v>
      </c>
      <c r="F17180" s="1" t="s">
        <v>25535</v>
      </c>
      <c r="G17180" t="s">
        <v>25445</v>
      </c>
      <c r="H17180" t="s">
        <v>46</v>
      </c>
      <c r="I17180" t="s">
        <v>19005</v>
      </c>
      <c r="K17180"/>
      <c r="L17180" t="s">
        <v>10326</v>
      </c>
      <c r="M17180" t="s">
        <v>20396</v>
      </c>
      <c r="N17180">
        <v>4</v>
      </c>
      <c r="P17180" t="s">
        <v>20366</v>
      </c>
      <c r="Q17180" t="s">
        <v>26873</v>
      </c>
      <c r="R17180" t="s">
        <v>20571</v>
      </c>
      <c r="S17180" t="s">
        <v>20368</v>
      </c>
    </row>
    <row r="17181" spans="1:19" hidden="1" x14ac:dyDescent="0.2">
      <c r="A17181">
        <v>4005</v>
      </c>
      <c r="B17181" t="s">
        <v>10325</v>
      </c>
      <c r="C17181" t="s">
        <v>105</v>
      </c>
      <c r="D17181">
        <v>3.6909999999999998</v>
      </c>
      <c r="E17181">
        <v>25</v>
      </c>
      <c r="F17181" s="1" t="s">
        <v>25536</v>
      </c>
      <c r="G17181" t="s">
        <v>25445</v>
      </c>
      <c r="H17181" t="s">
        <v>46</v>
      </c>
      <c r="I17181" t="s">
        <v>19005</v>
      </c>
      <c r="K17181"/>
      <c r="L17181" t="s">
        <v>10326</v>
      </c>
      <c r="M17181" t="s">
        <v>20396</v>
      </c>
      <c r="N17181">
        <v>4</v>
      </c>
      <c r="P17181" t="s">
        <v>20366</v>
      </c>
      <c r="Q17181" t="s">
        <v>26873</v>
      </c>
      <c r="R17181" t="s">
        <v>24876</v>
      </c>
      <c r="S17181" t="s">
        <v>20368</v>
      </c>
    </row>
    <row r="17182" spans="1:19" hidden="1" x14ac:dyDescent="0.2">
      <c r="A17182">
        <v>4005</v>
      </c>
      <c r="B17182" t="s">
        <v>10325</v>
      </c>
      <c r="C17182" t="s">
        <v>105</v>
      </c>
      <c r="D17182">
        <v>3.625</v>
      </c>
      <c r="E17182">
        <v>25</v>
      </c>
      <c r="F17182" s="1" t="s">
        <v>25537</v>
      </c>
      <c r="G17182" t="s">
        <v>25445</v>
      </c>
      <c r="H17182" t="s">
        <v>46</v>
      </c>
      <c r="I17182" t="s">
        <v>19005</v>
      </c>
      <c r="K17182"/>
      <c r="L17182" t="s">
        <v>10326</v>
      </c>
      <c r="M17182" t="s">
        <v>20396</v>
      </c>
      <c r="N17182">
        <v>4</v>
      </c>
      <c r="P17182" t="s">
        <v>20366</v>
      </c>
      <c r="Q17182" t="s">
        <v>26873</v>
      </c>
      <c r="R17182" t="s">
        <v>20573</v>
      </c>
      <c r="S17182" t="s">
        <v>20368</v>
      </c>
    </row>
    <row r="17183" spans="1:19" x14ac:dyDescent="0.2">
      <c r="A17183">
        <v>4006</v>
      </c>
      <c r="B17183" t="s">
        <v>10328</v>
      </c>
      <c r="C17183" t="s">
        <v>105</v>
      </c>
      <c r="D17183">
        <v>4.4960000000000004</v>
      </c>
      <c r="E17183">
        <v>25</v>
      </c>
      <c r="F17183" t="s">
        <v>25415</v>
      </c>
      <c r="G17183" t="s">
        <v>23125</v>
      </c>
      <c r="H17183" t="s">
        <v>36</v>
      </c>
      <c r="I17183" t="s">
        <v>2142</v>
      </c>
      <c r="L17183" t="s">
        <v>10329</v>
      </c>
      <c r="M17183" t="s">
        <v>20396</v>
      </c>
      <c r="N17183">
        <v>4</v>
      </c>
      <c r="P17183" t="s">
        <v>20366</v>
      </c>
      <c r="Q17183" t="s">
        <v>26874</v>
      </c>
      <c r="S17183" t="s">
        <v>20368</v>
      </c>
    </row>
    <row r="17184" spans="1:19" hidden="1" x14ac:dyDescent="0.2">
      <c r="A17184">
        <v>4006</v>
      </c>
      <c r="B17184" t="s">
        <v>10328</v>
      </c>
      <c r="C17184" t="s">
        <v>105</v>
      </c>
      <c r="D17184">
        <v>4.5110000000000001</v>
      </c>
      <c r="E17184">
        <v>25</v>
      </c>
      <c r="F17184" t="s">
        <v>25415</v>
      </c>
      <c r="G17184" t="s">
        <v>25445</v>
      </c>
      <c r="I17184" t="s">
        <v>19005</v>
      </c>
      <c r="K17184"/>
      <c r="L17184" t="s">
        <v>10329</v>
      </c>
      <c r="M17184" t="s">
        <v>20396</v>
      </c>
      <c r="N17184">
        <v>4</v>
      </c>
      <c r="P17184" t="s">
        <v>20366</v>
      </c>
      <c r="Q17184" t="s">
        <v>26874</v>
      </c>
      <c r="S17184" t="s">
        <v>20368</v>
      </c>
    </row>
    <row r="17185" spans="1:19" hidden="1" x14ac:dyDescent="0.2">
      <c r="A17185">
        <v>4006</v>
      </c>
      <c r="B17185" t="s">
        <v>10328</v>
      </c>
      <c r="C17185" t="s">
        <v>105</v>
      </c>
      <c r="D17185">
        <v>4.4109999999999996</v>
      </c>
      <c r="E17185">
        <v>25</v>
      </c>
      <c r="F17185" s="1" t="s">
        <v>25532</v>
      </c>
      <c r="G17185" t="s">
        <v>25445</v>
      </c>
      <c r="I17185" t="s">
        <v>19005</v>
      </c>
      <c r="K17185"/>
      <c r="L17185" t="s">
        <v>10329</v>
      </c>
      <c r="M17185" t="s">
        <v>20396</v>
      </c>
      <c r="N17185">
        <v>4</v>
      </c>
      <c r="P17185" t="s">
        <v>20366</v>
      </c>
      <c r="Q17185" t="s">
        <v>26874</v>
      </c>
      <c r="R17185" t="s">
        <v>24870</v>
      </c>
      <c r="S17185" t="s">
        <v>20368</v>
      </c>
    </row>
    <row r="17186" spans="1:19" hidden="1" x14ac:dyDescent="0.2">
      <c r="A17186">
        <v>4006</v>
      </c>
      <c r="B17186" t="s">
        <v>10328</v>
      </c>
      <c r="C17186" t="s">
        <v>105</v>
      </c>
      <c r="D17186">
        <v>4.32</v>
      </c>
      <c r="E17186">
        <v>25</v>
      </c>
      <c r="F17186" s="1" t="s">
        <v>25533</v>
      </c>
      <c r="G17186" t="s">
        <v>25445</v>
      </c>
      <c r="I17186" t="s">
        <v>19005</v>
      </c>
      <c r="K17186"/>
      <c r="L17186" t="s">
        <v>10329</v>
      </c>
      <c r="M17186" t="s">
        <v>20396</v>
      </c>
      <c r="N17186">
        <v>4</v>
      </c>
      <c r="P17186" t="s">
        <v>20366</v>
      </c>
      <c r="Q17186" t="s">
        <v>26874</v>
      </c>
      <c r="R17186" t="s">
        <v>20569</v>
      </c>
      <c r="S17186" t="s">
        <v>20368</v>
      </c>
    </row>
    <row r="17187" spans="1:19" hidden="1" x14ac:dyDescent="0.2">
      <c r="A17187">
        <v>4006</v>
      </c>
      <c r="B17187" t="s">
        <v>10328</v>
      </c>
      <c r="C17187" t="s">
        <v>105</v>
      </c>
      <c r="D17187">
        <v>4.2370000000000001</v>
      </c>
      <c r="E17187">
        <v>25</v>
      </c>
      <c r="F17187" s="1" t="s">
        <v>25534</v>
      </c>
      <c r="G17187" t="s">
        <v>25445</v>
      </c>
      <c r="I17187" t="s">
        <v>19005</v>
      </c>
      <c r="K17187"/>
      <c r="L17187" t="s">
        <v>10329</v>
      </c>
      <c r="M17187" t="s">
        <v>20396</v>
      </c>
      <c r="N17187">
        <v>4</v>
      </c>
      <c r="P17187" t="s">
        <v>20366</v>
      </c>
      <c r="Q17187" t="s">
        <v>26874</v>
      </c>
      <c r="R17187" t="s">
        <v>24873</v>
      </c>
      <c r="S17187" t="s">
        <v>20368</v>
      </c>
    </row>
    <row r="17188" spans="1:19" hidden="1" x14ac:dyDescent="0.2">
      <c r="A17188">
        <v>4006</v>
      </c>
      <c r="B17188" t="s">
        <v>10328</v>
      </c>
      <c r="C17188" t="s">
        <v>105</v>
      </c>
      <c r="D17188">
        <v>4.1559999999999997</v>
      </c>
      <c r="E17188">
        <v>25</v>
      </c>
      <c r="F17188" s="1" t="s">
        <v>25535</v>
      </c>
      <c r="G17188" t="s">
        <v>25445</v>
      </c>
      <c r="I17188" t="s">
        <v>19005</v>
      </c>
      <c r="K17188"/>
      <c r="L17188" t="s">
        <v>10329</v>
      </c>
      <c r="M17188" t="s">
        <v>20396</v>
      </c>
      <c r="N17188">
        <v>4</v>
      </c>
      <c r="P17188" t="s">
        <v>20366</v>
      </c>
      <c r="Q17188" t="s">
        <v>26874</v>
      </c>
      <c r="R17188" t="s">
        <v>20571</v>
      </c>
      <c r="S17188" t="s">
        <v>20368</v>
      </c>
    </row>
    <row r="17189" spans="1:19" hidden="1" x14ac:dyDescent="0.2">
      <c r="A17189">
        <v>4006</v>
      </c>
      <c r="B17189" t="s">
        <v>10328</v>
      </c>
      <c r="C17189" t="s">
        <v>105</v>
      </c>
      <c r="D17189">
        <v>4.0830000000000002</v>
      </c>
      <c r="E17189">
        <v>25</v>
      </c>
      <c r="F17189" s="1" t="s">
        <v>25536</v>
      </c>
      <c r="G17189" t="s">
        <v>25445</v>
      </c>
      <c r="I17189" t="s">
        <v>19005</v>
      </c>
      <c r="K17189"/>
      <c r="L17189" t="s">
        <v>10329</v>
      </c>
      <c r="M17189" t="s">
        <v>20396</v>
      </c>
      <c r="N17189">
        <v>4</v>
      </c>
      <c r="P17189" t="s">
        <v>20366</v>
      </c>
      <c r="Q17189" t="s">
        <v>26874</v>
      </c>
      <c r="R17189" t="s">
        <v>24876</v>
      </c>
      <c r="S17189" t="s">
        <v>20368</v>
      </c>
    </row>
    <row r="17190" spans="1:19" hidden="1" x14ac:dyDescent="0.2">
      <c r="A17190">
        <v>4006</v>
      </c>
      <c r="B17190" t="s">
        <v>10328</v>
      </c>
      <c r="C17190" t="s">
        <v>105</v>
      </c>
      <c r="D17190">
        <v>4.0129999999999999</v>
      </c>
      <c r="E17190">
        <v>25</v>
      </c>
      <c r="F17190" s="1" t="s">
        <v>25537</v>
      </c>
      <c r="G17190" t="s">
        <v>25445</v>
      </c>
      <c r="I17190" t="s">
        <v>19005</v>
      </c>
      <c r="K17190"/>
      <c r="L17190" t="s">
        <v>10329</v>
      </c>
      <c r="M17190" t="s">
        <v>20396</v>
      </c>
      <c r="N17190">
        <v>4</v>
      </c>
      <c r="P17190" t="s">
        <v>20366</v>
      </c>
      <c r="Q17190" t="s">
        <v>26874</v>
      </c>
      <c r="R17190" t="s">
        <v>20573</v>
      </c>
      <c r="S17190" t="s">
        <v>20368</v>
      </c>
    </row>
    <row r="17191" spans="1:19" hidden="1" x14ac:dyDescent="0.2">
      <c r="A17191">
        <v>4008</v>
      </c>
      <c r="B17191" t="s">
        <v>26875</v>
      </c>
      <c r="C17191" t="s">
        <v>105</v>
      </c>
      <c r="D17191">
        <v>7.24</v>
      </c>
      <c r="E17191">
        <v>25</v>
      </c>
      <c r="G17191" t="s">
        <v>55</v>
      </c>
      <c r="H17191" t="s">
        <v>23</v>
      </c>
      <c r="I17191" t="s">
        <v>24931</v>
      </c>
      <c r="K17191"/>
      <c r="L17191" t="s">
        <v>26876</v>
      </c>
      <c r="M17191" t="s">
        <v>26</v>
      </c>
      <c r="N17191">
        <v>2</v>
      </c>
      <c r="P17191" t="s">
        <v>20366</v>
      </c>
      <c r="Q17191" t="s">
        <v>26877</v>
      </c>
      <c r="S17191" t="s">
        <v>20368</v>
      </c>
    </row>
    <row r="17192" spans="1:19" hidden="1" x14ac:dyDescent="0.2">
      <c r="A17192">
        <v>4009</v>
      </c>
      <c r="B17192" t="s">
        <v>26878</v>
      </c>
      <c r="C17192" t="s">
        <v>105</v>
      </c>
      <c r="D17192">
        <v>7.75</v>
      </c>
      <c r="E17192">
        <v>25</v>
      </c>
      <c r="G17192" t="s">
        <v>55</v>
      </c>
      <c r="H17192" t="s">
        <v>23</v>
      </c>
      <c r="I17192" t="s">
        <v>24931</v>
      </c>
      <c r="K17192"/>
      <c r="L17192" t="s">
        <v>26879</v>
      </c>
      <c r="M17192" t="s">
        <v>20719</v>
      </c>
      <c r="N17192">
        <v>3</v>
      </c>
      <c r="P17192" t="s">
        <v>20366</v>
      </c>
      <c r="Q17192" t="s">
        <v>26880</v>
      </c>
      <c r="S17192" t="s">
        <v>20368</v>
      </c>
    </row>
    <row r="17193" spans="1:19" hidden="1" x14ac:dyDescent="0.2">
      <c r="A17193">
        <v>4010</v>
      </c>
      <c r="B17193" t="s">
        <v>26881</v>
      </c>
      <c r="C17193" t="s">
        <v>105</v>
      </c>
      <c r="D17193">
        <v>9.8699999999999992</v>
      </c>
      <c r="E17193">
        <v>20</v>
      </c>
      <c r="F17193" t="s">
        <v>26799</v>
      </c>
      <c r="G17193" t="s">
        <v>31</v>
      </c>
      <c r="H17193" t="s">
        <v>46</v>
      </c>
      <c r="I17193" t="s">
        <v>7264</v>
      </c>
      <c r="K17193"/>
      <c r="L17193" t="s">
        <v>26882</v>
      </c>
      <c r="M17193" t="s">
        <v>20365</v>
      </c>
      <c r="N17193">
        <v>8</v>
      </c>
      <c r="O17193" t="s">
        <v>26883</v>
      </c>
      <c r="P17193" t="s">
        <v>20366</v>
      </c>
      <c r="Q17193" t="s">
        <v>26884</v>
      </c>
      <c r="S17193" t="s">
        <v>20368</v>
      </c>
    </row>
    <row r="17194" spans="1:19" hidden="1" x14ac:dyDescent="0.2">
      <c r="A17194">
        <v>4010</v>
      </c>
      <c r="B17194" t="s">
        <v>26881</v>
      </c>
      <c r="C17194" t="s">
        <v>105</v>
      </c>
      <c r="D17194">
        <v>10.19</v>
      </c>
      <c r="E17194">
        <v>25</v>
      </c>
      <c r="F17194" t="s">
        <v>25855</v>
      </c>
      <c r="G17194" t="s">
        <v>31</v>
      </c>
      <c r="H17194" t="s">
        <v>23</v>
      </c>
      <c r="I17194" t="s">
        <v>16564</v>
      </c>
      <c r="K17194"/>
      <c r="L17194" t="s">
        <v>26882</v>
      </c>
      <c r="M17194" t="s">
        <v>20365</v>
      </c>
      <c r="N17194">
        <v>8</v>
      </c>
      <c r="O17194" t="s">
        <v>26883</v>
      </c>
      <c r="P17194" t="s">
        <v>20366</v>
      </c>
      <c r="Q17194" t="s">
        <v>26884</v>
      </c>
      <c r="S17194" t="s">
        <v>20368</v>
      </c>
    </row>
    <row r="17195" spans="1:19" hidden="1" x14ac:dyDescent="0.2">
      <c r="A17195">
        <v>4011</v>
      </c>
      <c r="B17195" t="s">
        <v>26885</v>
      </c>
      <c r="C17195" t="s">
        <v>105</v>
      </c>
      <c r="D17195">
        <v>4.25</v>
      </c>
      <c r="E17195">
        <v>30</v>
      </c>
      <c r="F17195" t="s">
        <v>23138</v>
      </c>
      <c r="G17195" t="s">
        <v>55</v>
      </c>
      <c r="H17195" t="s">
        <v>46</v>
      </c>
      <c r="I17195" t="s">
        <v>3587</v>
      </c>
      <c r="K17195"/>
      <c r="L17195" t="s">
        <v>26886</v>
      </c>
      <c r="M17195" t="s">
        <v>26</v>
      </c>
      <c r="N17195">
        <v>2</v>
      </c>
      <c r="P17195" t="s">
        <v>20366</v>
      </c>
      <c r="Q17195" t="s">
        <v>26887</v>
      </c>
      <c r="S17195" t="s">
        <v>20368</v>
      </c>
    </row>
    <row r="17196" spans="1:19" hidden="1" x14ac:dyDescent="0.2">
      <c r="A17196">
        <v>4011</v>
      </c>
      <c r="B17196" t="s">
        <v>26885</v>
      </c>
      <c r="C17196" t="s">
        <v>20452</v>
      </c>
      <c r="D17196">
        <v>9.44</v>
      </c>
      <c r="E17196">
        <v>30</v>
      </c>
      <c r="F17196" t="s">
        <v>23138</v>
      </c>
      <c r="G17196" t="s">
        <v>55</v>
      </c>
      <c r="H17196" t="s">
        <v>46</v>
      </c>
      <c r="I17196" t="s">
        <v>3587</v>
      </c>
      <c r="K17196"/>
      <c r="L17196" t="s">
        <v>26886</v>
      </c>
      <c r="M17196" t="s">
        <v>26</v>
      </c>
      <c r="N17196">
        <v>2</v>
      </c>
      <c r="P17196" t="s">
        <v>20366</v>
      </c>
      <c r="Q17196" t="s">
        <v>26887</v>
      </c>
      <c r="S17196" t="s">
        <v>20368</v>
      </c>
    </row>
    <row r="17197" spans="1:19" hidden="1" x14ac:dyDescent="0.2">
      <c r="A17197">
        <v>4011</v>
      </c>
      <c r="B17197" t="s">
        <v>26885</v>
      </c>
      <c r="C17197" t="s">
        <v>20441</v>
      </c>
      <c r="D17197">
        <v>12</v>
      </c>
      <c r="E17197" t="s">
        <v>222</v>
      </c>
      <c r="F17197" t="s">
        <v>23138</v>
      </c>
      <c r="G17197" t="s">
        <v>55</v>
      </c>
      <c r="H17197" t="s">
        <v>23</v>
      </c>
      <c r="I17197" t="s">
        <v>3587</v>
      </c>
      <c r="K17197"/>
      <c r="L17197" t="s">
        <v>26886</v>
      </c>
      <c r="M17197" t="s">
        <v>26</v>
      </c>
      <c r="N17197">
        <v>2</v>
      </c>
      <c r="P17197" t="s">
        <v>20366</v>
      </c>
      <c r="Q17197" t="s">
        <v>26887</v>
      </c>
      <c r="S17197" t="s">
        <v>20368</v>
      </c>
    </row>
    <row r="17198" spans="1:19" hidden="1" x14ac:dyDescent="0.2">
      <c r="A17198">
        <v>4012</v>
      </c>
      <c r="B17198" t="s">
        <v>26888</v>
      </c>
      <c r="C17198" t="s">
        <v>105</v>
      </c>
      <c r="D17198">
        <v>3.02</v>
      </c>
      <c r="E17198">
        <v>25</v>
      </c>
      <c r="F17198" t="s">
        <v>79</v>
      </c>
      <c r="G17198" t="s">
        <v>55</v>
      </c>
      <c r="H17198" t="s">
        <v>46</v>
      </c>
      <c r="I17198" t="s">
        <v>4919</v>
      </c>
      <c r="K17198"/>
      <c r="L17198" t="s">
        <v>26889</v>
      </c>
      <c r="M17198" t="s">
        <v>26</v>
      </c>
      <c r="N17198">
        <v>2</v>
      </c>
      <c r="P17198" t="s">
        <v>20366</v>
      </c>
      <c r="Q17198" t="s">
        <v>26890</v>
      </c>
      <c r="S17198" t="s">
        <v>20368</v>
      </c>
    </row>
    <row r="17199" spans="1:19" hidden="1" x14ac:dyDescent="0.2">
      <c r="A17199">
        <v>4013</v>
      </c>
      <c r="B17199" t="s">
        <v>26891</v>
      </c>
      <c r="C17199" t="s">
        <v>105</v>
      </c>
      <c r="D17199">
        <v>3.31</v>
      </c>
      <c r="E17199">
        <v>25</v>
      </c>
      <c r="F17199" t="s">
        <v>26892</v>
      </c>
      <c r="G17199" t="s">
        <v>31</v>
      </c>
      <c r="H17199" t="s">
        <v>46</v>
      </c>
      <c r="I17199" t="s">
        <v>24955</v>
      </c>
      <c r="K17199"/>
      <c r="L17199" t="s">
        <v>26893</v>
      </c>
      <c r="M17199" t="s">
        <v>20719</v>
      </c>
      <c r="N17199">
        <v>3</v>
      </c>
      <c r="P17199" t="s">
        <v>20366</v>
      </c>
      <c r="Q17199" t="s">
        <v>26894</v>
      </c>
      <c r="S17199" t="s">
        <v>20368</v>
      </c>
    </row>
    <row r="17200" spans="1:19" hidden="1" x14ac:dyDescent="0.2">
      <c r="A17200">
        <v>4014</v>
      </c>
      <c r="B17200" t="s">
        <v>26895</v>
      </c>
      <c r="C17200" t="s">
        <v>105</v>
      </c>
      <c r="D17200">
        <v>2.94</v>
      </c>
      <c r="E17200">
        <v>25</v>
      </c>
      <c r="F17200" t="s">
        <v>26896</v>
      </c>
      <c r="G17200" t="s">
        <v>31</v>
      </c>
      <c r="H17200" t="s">
        <v>46</v>
      </c>
      <c r="I17200" t="s">
        <v>24955</v>
      </c>
      <c r="K17200"/>
      <c r="L17200" t="s">
        <v>26897</v>
      </c>
      <c r="M17200" t="s">
        <v>20396</v>
      </c>
      <c r="N17200">
        <v>4</v>
      </c>
      <c r="P17200" t="s">
        <v>20366</v>
      </c>
      <c r="Q17200" t="s">
        <v>26898</v>
      </c>
      <c r="S17200" t="s">
        <v>20368</v>
      </c>
    </row>
    <row r="17201" spans="1:19" hidden="1" x14ac:dyDescent="0.2">
      <c r="A17201">
        <v>4015</v>
      </c>
      <c r="B17201" t="s">
        <v>26899</v>
      </c>
      <c r="C17201" t="s">
        <v>105</v>
      </c>
      <c r="D17201">
        <v>4.47</v>
      </c>
      <c r="E17201">
        <v>25</v>
      </c>
      <c r="G17201" t="s">
        <v>31</v>
      </c>
      <c r="H17201" t="s">
        <v>46</v>
      </c>
      <c r="I17201" t="s">
        <v>26900</v>
      </c>
      <c r="K17201"/>
      <c r="L17201" t="s">
        <v>26901</v>
      </c>
      <c r="M17201" t="s">
        <v>20365</v>
      </c>
      <c r="N17201">
        <v>8</v>
      </c>
      <c r="O17201" t="s">
        <v>26902</v>
      </c>
      <c r="P17201" t="s">
        <v>20366</v>
      </c>
      <c r="Q17201" t="s">
        <v>26903</v>
      </c>
      <c r="S17201" t="s">
        <v>20368</v>
      </c>
    </row>
    <row r="17202" spans="1:19" hidden="1" x14ac:dyDescent="0.2">
      <c r="A17202">
        <v>4015</v>
      </c>
      <c r="B17202" t="s">
        <v>26899</v>
      </c>
      <c r="C17202" t="s">
        <v>20452</v>
      </c>
      <c r="D17202">
        <v>10.1</v>
      </c>
      <c r="E17202">
        <v>25</v>
      </c>
      <c r="G17202" t="s">
        <v>31</v>
      </c>
      <c r="H17202" t="s">
        <v>46</v>
      </c>
      <c r="I17202" t="s">
        <v>26900</v>
      </c>
      <c r="K17202"/>
      <c r="L17202" t="s">
        <v>26901</v>
      </c>
      <c r="M17202" t="s">
        <v>20365</v>
      </c>
      <c r="N17202">
        <v>8</v>
      </c>
      <c r="O17202" t="s">
        <v>26902</v>
      </c>
      <c r="P17202" t="s">
        <v>20366</v>
      </c>
      <c r="Q17202" t="s">
        <v>26903</v>
      </c>
      <c r="S17202" t="s">
        <v>20368</v>
      </c>
    </row>
    <row r="17203" spans="1:19" hidden="1" x14ac:dyDescent="0.2">
      <c r="A17203">
        <v>4016</v>
      </c>
      <c r="B17203" t="s">
        <v>26904</v>
      </c>
      <c r="C17203" t="s">
        <v>105</v>
      </c>
      <c r="D17203">
        <v>4.51</v>
      </c>
      <c r="E17203">
        <v>25</v>
      </c>
      <c r="G17203" t="s">
        <v>31</v>
      </c>
      <c r="H17203" t="s">
        <v>46</v>
      </c>
      <c r="I17203" t="s">
        <v>26900</v>
      </c>
      <c r="K17203"/>
      <c r="L17203" t="s">
        <v>26905</v>
      </c>
      <c r="M17203" t="s">
        <v>20365</v>
      </c>
      <c r="N17203">
        <v>8</v>
      </c>
      <c r="O17203" t="s">
        <v>26906</v>
      </c>
      <c r="P17203" t="s">
        <v>20366</v>
      </c>
      <c r="Q17203" t="s">
        <v>26907</v>
      </c>
      <c r="S17203" t="s">
        <v>20368</v>
      </c>
    </row>
    <row r="17204" spans="1:19" hidden="1" x14ac:dyDescent="0.2">
      <c r="A17204">
        <v>4016</v>
      </c>
      <c r="B17204" t="s">
        <v>26904</v>
      </c>
      <c r="C17204" t="s">
        <v>20452</v>
      </c>
      <c r="D17204">
        <v>9.39</v>
      </c>
      <c r="E17204">
        <v>25</v>
      </c>
      <c r="G17204" t="s">
        <v>31</v>
      </c>
      <c r="H17204" t="s">
        <v>46</v>
      </c>
      <c r="I17204" t="s">
        <v>26900</v>
      </c>
      <c r="K17204"/>
      <c r="L17204" t="s">
        <v>26905</v>
      </c>
      <c r="M17204" t="s">
        <v>20365</v>
      </c>
      <c r="N17204">
        <v>8</v>
      </c>
      <c r="O17204" t="s">
        <v>26906</v>
      </c>
      <c r="P17204" t="s">
        <v>20366</v>
      </c>
      <c r="Q17204" t="s">
        <v>26907</v>
      </c>
      <c r="S17204" t="s">
        <v>20368</v>
      </c>
    </row>
    <row r="17205" spans="1:19" hidden="1" x14ac:dyDescent="0.2">
      <c r="A17205">
        <v>4016</v>
      </c>
      <c r="B17205" t="s">
        <v>26904</v>
      </c>
      <c r="C17205" t="s">
        <v>105</v>
      </c>
      <c r="D17205">
        <v>4.47</v>
      </c>
      <c r="E17205">
        <v>25</v>
      </c>
      <c r="G17205" t="s">
        <v>55</v>
      </c>
      <c r="H17205" t="s">
        <v>46</v>
      </c>
      <c r="I17205" t="s">
        <v>2616</v>
      </c>
      <c r="J17205" t="s">
        <v>43</v>
      </c>
      <c r="K17205"/>
      <c r="L17205" t="s">
        <v>26905</v>
      </c>
      <c r="M17205" t="s">
        <v>20365</v>
      </c>
      <c r="N17205">
        <v>8</v>
      </c>
      <c r="O17205" t="s">
        <v>26906</v>
      </c>
      <c r="P17205" t="s">
        <v>20366</v>
      </c>
      <c r="Q17205" t="s">
        <v>26907</v>
      </c>
      <c r="S17205" t="s">
        <v>20368</v>
      </c>
    </row>
    <row r="17206" spans="1:19" hidden="1" x14ac:dyDescent="0.2">
      <c r="A17206">
        <v>4016</v>
      </c>
      <c r="B17206" t="s">
        <v>26904</v>
      </c>
      <c r="C17206" t="s">
        <v>105</v>
      </c>
      <c r="D17206">
        <v>4.43</v>
      </c>
      <c r="E17206">
        <v>30</v>
      </c>
      <c r="G17206" t="s">
        <v>55</v>
      </c>
      <c r="H17206" t="s">
        <v>46</v>
      </c>
      <c r="I17206" t="s">
        <v>2616</v>
      </c>
      <c r="J17206" t="s">
        <v>43</v>
      </c>
      <c r="K17206"/>
      <c r="L17206" t="s">
        <v>26905</v>
      </c>
      <c r="M17206" t="s">
        <v>20365</v>
      </c>
      <c r="N17206">
        <v>8</v>
      </c>
      <c r="O17206" t="s">
        <v>26906</v>
      </c>
      <c r="P17206" t="s">
        <v>20366</v>
      </c>
      <c r="Q17206" t="s">
        <v>26907</v>
      </c>
      <c r="S17206" t="s">
        <v>20368</v>
      </c>
    </row>
    <row r="17207" spans="1:19" hidden="1" x14ac:dyDescent="0.2">
      <c r="A17207">
        <v>4016</v>
      </c>
      <c r="B17207" t="s">
        <v>26904</v>
      </c>
      <c r="C17207" t="s">
        <v>105</v>
      </c>
      <c r="D17207">
        <v>4.3899999999999997</v>
      </c>
      <c r="E17207">
        <v>40</v>
      </c>
      <c r="G17207" t="s">
        <v>55</v>
      </c>
      <c r="H17207" t="s">
        <v>46</v>
      </c>
      <c r="I17207" t="s">
        <v>2616</v>
      </c>
      <c r="J17207" t="s">
        <v>43</v>
      </c>
      <c r="K17207"/>
      <c r="L17207" t="s">
        <v>26905</v>
      </c>
      <c r="M17207" t="s">
        <v>20365</v>
      </c>
      <c r="N17207">
        <v>8</v>
      </c>
      <c r="O17207" t="s">
        <v>26906</v>
      </c>
      <c r="P17207" t="s">
        <v>20366</v>
      </c>
      <c r="Q17207" t="s">
        <v>26907</v>
      </c>
      <c r="S17207" t="s">
        <v>20368</v>
      </c>
    </row>
    <row r="17208" spans="1:19" hidden="1" x14ac:dyDescent="0.2">
      <c r="A17208">
        <v>4016</v>
      </c>
      <c r="B17208" t="s">
        <v>26904</v>
      </c>
      <c r="C17208" t="s">
        <v>105</v>
      </c>
      <c r="D17208">
        <v>4.4400000000000004</v>
      </c>
      <c r="E17208">
        <v>50</v>
      </c>
      <c r="G17208" t="s">
        <v>55</v>
      </c>
      <c r="H17208" t="s">
        <v>46</v>
      </c>
      <c r="I17208" t="s">
        <v>2616</v>
      </c>
      <c r="J17208" t="s">
        <v>43</v>
      </c>
      <c r="K17208"/>
      <c r="L17208" t="s">
        <v>26905</v>
      </c>
      <c r="M17208" t="s">
        <v>20365</v>
      </c>
      <c r="N17208">
        <v>8</v>
      </c>
      <c r="O17208" t="s">
        <v>26906</v>
      </c>
      <c r="P17208" t="s">
        <v>20366</v>
      </c>
      <c r="Q17208" t="s">
        <v>26907</v>
      </c>
      <c r="S17208" t="s">
        <v>20368</v>
      </c>
    </row>
    <row r="17209" spans="1:19" hidden="1" x14ac:dyDescent="0.2">
      <c r="A17209">
        <v>4016</v>
      </c>
      <c r="B17209" t="s">
        <v>26904</v>
      </c>
      <c r="C17209" t="s">
        <v>105</v>
      </c>
      <c r="D17209">
        <v>4.4800000000000004</v>
      </c>
      <c r="E17209">
        <v>60</v>
      </c>
      <c r="G17209" t="s">
        <v>55</v>
      </c>
      <c r="H17209" t="s">
        <v>46</v>
      </c>
      <c r="I17209" t="s">
        <v>2616</v>
      </c>
      <c r="J17209" t="s">
        <v>43</v>
      </c>
      <c r="K17209"/>
      <c r="L17209" t="s">
        <v>26905</v>
      </c>
      <c r="M17209" t="s">
        <v>20365</v>
      </c>
      <c r="N17209">
        <v>8</v>
      </c>
      <c r="O17209" t="s">
        <v>26906</v>
      </c>
      <c r="P17209" t="s">
        <v>20366</v>
      </c>
      <c r="Q17209" t="s">
        <v>26907</v>
      </c>
      <c r="S17209" t="s">
        <v>20368</v>
      </c>
    </row>
    <row r="17210" spans="1:19" hidden="1" x14ac:dyDescent="0.2">
      <c r="A17210">
        <v>4017</v>
      </c>
      <c r="B17210" t="s">
        <v>26908</v>
      </c>
      <c r="C17210" t="s">
        <v>105</v>
      </c>
      <c r="D17210">
        <v>3.64</v>
      </c>
      <c r="E17210">
        <v>20</v>
      </c>
      <c r="F17210" t="s">
        <v>26909</v>
      </c>
      <c r="G17210" t="s">
        <v>55</v>
      </c>
      <c r="H17210" t="s">
        <v>23</v>
      </c>
      <c r="I17210" t="s">
        <v>3485</v>
      </c>
      <c r="K17210"/>
      <c r="L17210" t="s">
        <v>26910</v>
      </c>
      <c r="M17210" t="s">
        <v>20719</v>
      </c>
      <c r="N17210">
        <v>3</v>
      </c>
      <c r="P17210" t="s">
        <v>20366</v>
      </c>
      <c r="Q17210" t="s">
        <v>26911</v>
      </c>
      <c r="S17210" t="s">
        <v>20368</v>
      </c>
    </row>
    <row r="17211" spans="1:19" hidden="1" x14ac:dyDescent="0.2">
      <c r="A17211">
        <v>4017</v>
      </c>
      <c r="B17211" t="s">
        <v>26908</v>
      </c>
      <c r="C17211" t="s">
        <v>20452</v>
      </c>
      <c r="D17211">
        <v>4.9000000000000004</v>
      </c>
      <c r="E17211">
        <v>20</v>
      </c>
      <c r="F17211" t="s">
        <v>26909</v>
      </c>
      <c r="G17211" t="s">
        <v>55</v>
      </c>
      <c r="H17211" t="s">
        <v>23</v>
      </c>
      <c r="I17211" t="s">
        <v>3485</v>
      </c>
      <c r="K17211"/>
      <c r="L17211" t="s">
        <v>26910</v>
      </c>
      <c r="M17211" t="s">
        <v>20719</v>
      </c>
      <c r="N17211">
        <v>3</v>
      </c>
      <c r="P17211" t="s">
        <v>20366</v>
      </c>
      <c r="Q17211" t="s">
        <v>26911</v>
      </c>
      <c r="S17211" t="s">
        <v>20368</v>
      </c>
    </row>
    <row r="17212" spans="1:19" hidden="1" x14ac:dyDescent="0.2">
      <c r="A17212">
        <v>4018</v>
      </c>
      <c r="B17212" t="s">
        <v>26912</v>
      </c>
      <c r="C17212" t="s">
        <v>105</v>
      </c>
      <c r="D17212">
        <v>4.08</v>
      </c>
      <c r="E17212">
        <v>20</v>
      </c>
      <c r="F17212" t="s">
        <v>26909</v>
      </c>
      <c r="G17212" t="s">
        <v>55</v>
      </c>
      <c r="H17212" t="s">
        <v>23</v>
      </c>
      <c r="I17212" t="s">
        <v>3485</v>
      </c>
      <c r="K17212"/>
      <c r="L17212" t="s">
        <v>26913</v>
      </c>
      <c r="M17212" t="s">
        <v>20719</v>
      </c>
      <c r="N17212">
        <v>3</v>
      </c>
      <c r="P17212" t="s">
        <v>20366</v>
      </c>
      <c r="Q17212" t="s">
        <v>26914</v>
      </c>
      <c r="S17212" t="s">
        <v>20368</v>
      </c>
    </row>
    <row r="17213" spans="1:19" hidden="1" x14ac:dyDescent="0.2">
      <c r="A17213">
        <v>4018</v>
      </c>
      <c r="B17213" t="s">
        <v>26912</v>
      </c>
      <c r="C17213" t="s">
        <v>20452</v>
      </c>
      <c r="D17213">
        <v>5.0199999999999996</v>
      </c>
      <c r="E17213">
        <v>20</v>
      </c>
      <c r="F17213" t="s">
        <v>26909</v>
      </c>
      <c r="G17213" t="s">
        <v>55</v>
      </c>
      <c r="H17213" t="s">
        <v>23</v>
      </c>
      <c r="I17213" t="s">
        <v>3485</v>
      </c>
      <c r="K17213"/>
      <c r="L17213" t="s">
        <v>26913</v>
      </c>
      <c r="M17213" t="s">
        <v>20719</v>
      </c>
      <c r="N17213">
        <v>3</v>
      </c>
      <c r="P17213" t="s">
        <v>20366</v>
      </c>
      <c r="Q17213" t="s">
        <v>26914</v>
      </c>
      <c r="S17213" t="s">
        <v>20368</v>
      </c>
    </row>
    <row r="17214" spans="1:19" hidden="1" x14ac:dyDescent="0.2">
      <c r="A17214">
        <v>4020</v>
      </c>
      <c r="B17214" t="s">
        <v>26915</v>
      </c>
      <c r="C17214" t="s">
        <v>105</v>
      </c>
      <c r="D17214">
        <v>9.1</v>
      </c>
      <c r="E17214">
        <v>20</v>
      </c>
      <c r="F17214" t="s">
        <v>23150</v>
      </c>
      <c r="G17214" t="s">
        <v>55</v>
      </c>
      <c r="H17214" t="s">
        <v>23</v>
      </c>
      <c r="I17214" t="s">
        <v>23151</v>
      </c>
      <c r="K17214"/>
      <c r="L17214" t="s">
        <v>26916</v>
      </c>
      <c r="M17214" t="s">
        <v>20396</v>
      </c>
      <c r="N17214">
        <v>4</v>
      </c>
      <c r="P17214" t="s">
        <v>20366</v>
      </c>
      <c r="Q17214" t="s">
        <v>26917</v>
      </c>
      <c r="S17214" t="s">
        <v>20368</v>
      </c>
    </row>
    <row r="17215" spans="1:19" hidden="1" x14ac:dyDescent="0.2">
      <c r="A17215">
        <v>4020</v>
      </c>
      <c r="B17215" t="s">
        <v>26915</v>
      </c>
      <c r="C17215" t="s">
        <v>20452</v>
      </c>
      <c r="D17215">
        <v>12.94</v>
      </c>
      <c r="E17215">
        <v>20</v>
      </c>
      <c r="F17215" t="s">
        <v>23150</v>
      </c>
      <c r="G17215" t="s">
        <v>55</v>
      </c>
      <c r="H17215" t="s">
        <v>23</v>
      </c>
      <c r="I17215" t="s">
        <v>23151</v>
      </c>
      <c r="K17215"/>
      <c r="L17215" t="s">
        <v>26916</v>
      </c>
      <c r="M17215" t="s">
        <v>20396</v>
      </c>
      <c r="N17215">
        <v>4</v>
      </c>
      <c r="P17215" t="s">
        <v>20366</v>
      </c>
      <c r="Q17215" t="s">
        <v>26917</v>
      </c>
      <c r="S17215" t="s">
        <v>20368</v>
      </c>
    </row>
    <row r="17216" spans="1:19" hidden="1" x14ac:dyDescent="0.2">
      <c r="A17216">
        <v>4021</v>
      </c>
      <c r="B17216" t="s">
        <v>26918</v>
      </c>
      <c r="C17216" t="s">
        <v>105</v>
      </c>
      <c r="D17216">
        <v>8.02</v>
      </c>
      <c r="E17216">
        <v>20</v>
      </c>
      <c r="F17216" t="s">
        <v>24037</v>
      </c>
      <c r="G17216" t="s">
        <v>55</v>
      </c>
      <c r="H17216" t="s">
        <v>23</v>
      </c>
      <c r="I17216" t="s">
        <v>23151</v>
      </c>
      <c r="K17216"/>
      <c r="L17216" t="s">
        <v>26919</v>
      </c>
      <c r="M17216" t="s">
        <v>20396</v>
      </c>
      <c r="N17216">
        <v>4</v>
      </c>
      <c r="P17216" t="s">
        <v>20366</v>
      </c>
      <c r="Q17216" t="s">
        <v>26920</v>
      </c>
      <c r="S17216" t="s">
        <v>20368</v>
      </c>
    </row>
    <row r="17217" spans="1:19" hidden="1" x14ac:dyDescent="0.2">
      <c r="A17217">
        <v>4021</v>
      </c>
      <c r="B17217" t="s">
        <v>26918</v>
      </c>
      <c r="C17217" t="s">
        <v>20452</v>
      </c>
      <c r="D17217">
        <v>11.73</v>
      </c>
      <c r="E17217">
        <v>20</v>
      </c>
      <c r="F17217" t="s">
        <v>24037</v>
      </c>
      <c r="G17217" t="s">
        <v>55</v>
      </c>
      <c r="H17217" t="s">
        <v>23</v>
      </c>
      <c r="I17217" t="s">
        <v>23151</v>
      </c>
      <c r="K17217"/>
      <c r="L17217" t="s">
        <v>26919</v>
      </c>
      <c r="M17217" t="s">
        <v>20396</v>
      </c>
      <c r="N17217">
        <v>4</v>
      </c>
      <c r="P17217" t="s">
        <v>20366</v>
      </c>
      <c r="Q17217" t="s">
        <v>26920</v>
      </c>
      <c r="S17217" t="s">
        <v>20368</v>
      </c>
    </row>
    <row r="17218" spans="1:19" hidden="1" x14ac:dyDescent="0.2">
      <c r="A17218">
        <v>4021</v>
      </c>
      <c r="B17218" t="s">
        <v>26918</v>
      </c>
      <c r="C17218" t="s">
        <v>105</v>
      </c>
      <c r="D17218">
        <v>7.9</v>
      </c>
      <c r="E17218">
        <v>20</v>
      </c>
      <c r="F17218" t="s">
        <v>24893</v>
      </c>
      <c r="G17218" t="s">
        <v>31</v>
      </c>
      <c r="H17218" t="s">
        <v>23</v>
      </c>
      <c r="I17218" t="s">
        <v>16362</v>
      </c>
      <c r="K17218"/>
      <c r="L17218" t="s">
        <v>26919</v>
      </c>
      <c r="M17218" t="s">
        <v>20396</v>
      </c>
      <c r="N17218">
        <v>4</v>
      </c>
      <c r="P17218" t="s">
        <v>20366</v>
      </c>
      <c r="Q17218" t="s">
        <v>26920</v>
      </c>
      <c r="S17218" t="s">
        <v>20368</v>
      </c>
    </row>
    <row r="17219" spans="1:19" hidden="1" x14ac:dyDescent="0.2">
      <c r="A17219">
        <v>4022</v>
      </c>
      <c r="B17219" t="s">
        <v>26921</v>
      </c>
      <c r="C17219" t="s">
        <v>105</v>
      </c>
      <c r="D17219">
        <v>9.6300000000000008</v>
      </c>
      <c r="E17219">
        <v>20</v>
      </c>
      <c r="F17219" t="s">
        <v>23150</v>
      </c>
      <c r="G17219" t="s">
        <v>55</v>
      </c>
      <c r="H17219" t="s">
        <v>23</v>
      </c>
      <c r="I17219" t="s">
        <v>23151</v>
      </c>
      <c r="K17219"/>
      <c r="L17219" t="s">
        <v>26922</v>
      </c>
      <c r="M17219" t="s">
        <v>20396</v>
      </c>
      <c r="N17219">
        <v>4</v>
      </c>
      <c r="P17219" t="s">
        <v>20366</v>
      </c>
      <c r="Q17219" t="s">
        <v>26923</v>
      </c>
      <c r="S17219" t="s">
        <v>20368</v>
      </c>
    </row>
    <row r="17220" spans="1:19" hidden="1" x14ac:dyDescent="0.2">
      <c r="A17220">
        <v>4022</v>
      </c>
      <c r="B17220" t="s">
        <v>26921</v>
      </c>
      <c r="C17220" t="s">
        <v>20452</v>
      </c>
      <c r="D17220">
        <v>12.02</v>
      </c>
      <c r="E17220">
        <v>20</v>
      </c>
      <c r="F17220" t="s">
        <v>23150</v>
      </c>
      <c r="G17220" t="s">
        <v>55</v>
      </c>
      <c r="H17220" t="s">
        <v>23</v>
      </c>
      <c r="I17220" t="s">
        <v>23151</v>
      </c>
      <c r="K17220"/>
      <c r="L17220" t="s">
        <v>26922</v>
      </c>
      <c r="M17220" t="s">
        <v>20396</v>
      </c>
      <c r="N17220">
        <v>4</v>
      </c>
      <c r="P17220" t="s">
        <v>20366</v>
      </c>
      <c r="Q17220" t="s">
        <v>26923</v>
      </c>
      <c r="S17220" t="s">
        <v>20368</v>
      </c>
    </row>
    <row r="17221" spans="1:19" hidden="1" x14ac:dyDescent="0.2">
      <c r="A17221">
        <v>4023</v>
      </c>
      <c r="B17221" t="s">
        <v>26924</v>
      </c>
      <c r="C17221" t="s">
        <v>105</v>
      </c>
      <c r="D17221">
        <v>8.9600000000000009</v>
      </c>
      <c r="E17221">
        <v>20</v>
      </c>
      <c r="F17221" t="s">
        <v>24037</v>
      </c>
      <c r="G17221" t="s">
        <v>55</v>
      </c>
      <c r="H17221" t="s">
        <v>23</v>
      </c>
      <c r="I17221" t="s">
        <v>23151</v>
      </c>
      <c r="K17221"/>
      <c r="L17221" t="s">
        <v>26925</v>
      </c>
      <c r="M17221" t="s">
        <v>20396</v>
      </c>
      <c r="N17221">
        <v>4</v>
      </c>
      <c r="P17221" t="s">
        <v>20366</v>
      </c>
      <c r="Q17221" t="s">
        <v>26926</v>
      </c>
      <c r="S17221" t="s">
        <v>20368</v>
      </c>
    </row>
    <row r="17222" spans="1:19" hidden="1" x14ac:dyDescent="0.2">
      <c r="A17222">
        <v>4023</v>
      </c>
      <c r="B17222" t="s">
        <v>26924</v>
      </c>
      <c r="C17222" t="s">
        <v>20452</v>
      </c>
      <c r="D17222">
        <v>11.56</v>
      </c>
      <c r="E17222">
        <v>20</v>
      </c>
      <c r="F17222" t="s">
        <v>24037</v>
      </c>
      <c r="G17222" t="s">
        <v>55</v>
      </c>
      <c r="H17222" t="s">
        <v>23</v>
      </c>
      <c r="I17222" t="s">
        <v>23151</v>
      </c>
      <c r="K17222"/>
      <c r="L17222" t="s">
        <v>26925</v>
      </c>
      <c r="M17222" t="s">
        <v>20396</v>
      </c>
      <c r="N17222">
        <v>4</v>
      </c>
      <c r="P17222" t="s">
        <v>20366</v>
      </c>
      <c r="Q17222" t="s">
        <v>26926</v>
      </c>
      <c r="S17222" t="s">
        <v>20368</v>
      </c>
    </row>
    <row r="17223" spans="1:19" hidden="1" x14ac:dyDescent="0.2">
      <c r="A17223">
        <v>4023</v>
      </c>
      <c r="B17223" t="s">
        <v>26924</v>
      </c>
      <c r="C17223" t="s">
        <v>105</v>
      </c>
      <c r="D17223">
        <v>8.6999999999999993</v>
      </c>
      <c r="E17223">
        <v>20</v>
      </c>
      <c r="F17223" t="s">
        <v>24893</v>
      </c>
      <c r="G17223" t="s">
        <v>31</v>
      </c>
      <c r="H17223" t="s">
        <v>23</v>
      </c>
      <c r="I17223" t="s">
        <v>16362</v>
      </c>
      <c r="K17223"/>
      <c r="L17223" t="s">
        <v>26925</v>
      </c>
      <c r="M17223" t="s">
        <v>20396</v>
      </c>
      <c r="N17223">
        <v>4</v>
      </c>
      <c r="P17223" t="s">
        <v>20366</v>
      </c>
      <c r="Q17223" t="s">
        <v>26926</v>
      </c>
      <c r="S17223" t="s">
        <v>20368</v>
      </c>
    </row>
    <row r="17224" spans="1:19" hidden="1" x14ac:dyDescent="0.2">
      <c r="A17224">
        <v>4024</v>
      </c>
      <c r="B17224" t="s">
        <v>26927</v>
      </c>
      <c r="C17224" t="s">
        <v>105</v>
      </c>
      <c r="D17224">
        <v>8.18</v>
      </c>
      <c r="E17224">
        <v>20</v>
      </c>
      <c r="F17224" t="s">
        <v>24037</v>
      </c>
      <c r="G17224" t="s">
        <v>55</v>
      </c>
      <c r="H17224" t="s">
        <v>23</v>
      </c>
      <c r="I17224" t="s">
        <v>23151</v>
      </c>
      <c r="K17224"/>
      <c r="L17224" t="s">
        <v>26928</v>
      </c>
      <c r="M17224" t="s">
        <v>20396</v>
      </c>
      <c r="N17224">
        <v>4</v>
      </c>
      <c r="P17224" t="s">
        <v>20366</v>
      </c>
      <c r="Q17224" t="s">
        <v>26929</v>
      </c>
      <c r="S17224" t="s">
        <v>20368</v>
      </c>
    </row>
    <row r="17225" spans="1:19" hidden="1" x14ac:dyDescent="0.2">
      <c r="A17225">
        <v>4024</v>
      </c>
      <c r="B17225" t="s">
        <v>26927</v>
      </c>
      <c r="C17225" t="s">
        <v>20452</v>
      </c>
      <c r="D17225">
        <v>13.04</v>
      </c>
      <c r="E17225">
        <v>20</v>
      </c>
      <c r="F17225" t="s">
        <v>24037</v>
      </c>
      <c r="G17225" t="s">
        <v>55</v>
      </c>
      <c r="H17225" t="s">
        <v>23</v>
      </c>
      <c r="I17225" t="s">
        <v>23151</v>
      </c>
      <c r="K17225"/>
      <c r="L17225" t="s">
        <v>26928</v>
      </c>
      <c r="M17225" t="s">
        <v>20396</v>
      </c>
      <c r="N17225">
        <v>4</v>
      </c>
      <c r="P17225" t="s">
        <v>20366</v>
      </c>
      <c r="Q17225" t="s">
        <v>26929</v>
      </c>
      <c r="S17225" t="s">
        <v>20368</v>
      </c>
    </row>
    <row r="17226" spans="1:19" hidden="1" x14ac:dyDescent="0.2">
      <c r="A17226">
        <v>4025</v>
      </c>
      <c r="B17226" t="s">
        <v>26930</v>
      </c>
      <c r="C17226" t="s">
        <v>105</v>
      </c>
      <c r="D17226">
        <v>8.7100000000000009</v>
      </c>
      <c r="E17226">
        <v>20</v>
      </c>
      <c r="F17226" t="s">
        <v>23150</v>
      </c>
      <c r="G17226" t="s">
        <v>55</v>
      </c>
      <c r="H17226" t="s">
        <v>23</v>
      </c>
      <c r="I17226" t="s">
        <v>23151</v>
      </c>
      <c r="K17226"/>
      <c r="L17226" t="s">
        <v>26931</v>
      </c>
      <c r="M17226" t="s">
        <v>20396</v>
      </c>
      <c r="N17226">
        <v>4</v>
      </c>
      <c r="P17226" t="s">
        <v>20366</v>
      </c>
      <c r="Q17226" t="s">
        <v>26932</v>
      </c>
      <c r="S17226" t="s">
        <v>20368</v>
      </c>
    </row>
    <row r="17227" spans="1:19" hidden="1" x14ac:dyDescent="0.2">
      <c r="A17227">
        <v>4025</v>
      </c>
      <c r="B17227" t="s">
        <v>26930</v>
      </c>
      <c r="C17227" t="s">
        <v>20452</v>
      </c>
      <c r="D17227">
        <v>10.66</v>
      </c>
      <c r="E17227">
        <v>20</v>
      </c>
      <c r="F17227" t="s">
        <v>23150</v>
      </c>
      <c r="G17227" t="s">
        <v>55</v>
      </c>
      <c r="H17227" t="s">
        <v>23</v>
      </c>
      <c r="I17227" t="s">
        <v>23151</v>
      </c>
      <c r="K17227"/>
      <c r="L17227" t="s">
        <v>26931</v>
      </c>
      <c r="M17227" t="s">
        <v>20396</v>
      </c>
      <c r="N17227">
        <v>4</v>
      </c>
      <c r="P17227" t="s">
        <v>20366</v>
      </c>
      <c r="Q17227" t="s">
        <v>26932</v>
      </c>
      <c r="S17227" t="s">
        <v>20368</v>
      </c>
    </row>
    <row r="17228" spans="1:19" hidden="1" x14ac:dyDescent="0.2">
      <c r="A17228">
        <v>4026</v>
      </c>
      <c r="B17228" t="s">
        <v>26933</v>
      </c>
      <c r="C17228" t="s">
        <v>105</v>
      </c>
      <c r="D17228">
        <v>3.36</v>
      </c>
      <c r="E17228">
        <v>25</v>
      </c>
      <c r="G17228" t="s">
        <v>2474</v>
      </c>
      <c r="H17228" t="s">
        <v>46</v>
      </c>
      <c r="I17228" t="s">
        <v>1966</v>
      </c>
      <c r="K17228"/>
      <c r="L17228" t="s">
        <v>26934</v>
      </c>
      <c r="M17228" t="s">
        <v>20396</v>
      </c>
      <c r="N17228">
        <v>4</v>
      </c>
      <c r="P17228" t="s">
        <v>20366</v>
      </c>
      <c r="Q17228" t="s">
        <v>26935</v>
      </c>
      <c r="S17228" t="s">
        <v>20368</v>
      </c>
    </row>
    <row r="17229" spans="1:19" hidden="1" x14ac:dyDescent="0.2">
      <c r="A17229">
        <v>4028</v>
      </c>
      <c r="B17229" t="s">
        <v>26936</v>
      </c>
      <c r="C17229" t="s">
        <v>105</v>
      </c>
      <c r="D17229">
        <v>6.8</v>
      </c>
      <c r="E17229" t="s">
        <v>23112</v>
      </c>
      <c r="F17229" t="s">
        <v>20412</v>
      </c>
      <c r="G17229" t="s">
        <v>55</v>
      </c>
      <c r="H17229" t="s">
        <v>23</v>
      </c>
      <c r="I17229" t="s">
        <v>10171</v>
      </c>
      <c r="K17229"/>
      <c r="L17229" t="s">
        <v>26937</v>
      </c>
      <c r="M17229" t="s">
        <v>20719</v>
      </c>
      <c r="N17229">
        <v>3</v>
      </c>
      <c r="O17229" t="s">
        <v>26938</v>
      </c>
      <c r="P17229" t="s">
        <v>20366</v>
      </c>
      <c r="Q17229" t="s">
        <v>26939</v>
      </c>
      <c r="S17229" t="s">
        <v>20368</v>
      </c>
    </row>
    <row r="17230" spans="1:19" hidden="1" x14ac:dyDescent="0.2">
      <c r="A17230">
        <v>4029</v>
      </c>
      <c r="B17230" t="s">
        <v>26940</v>
      </c>
      <c r="C17230" t="s">
        <v>105</v>
      </c>
      <c r="D17230">
        <v>7.88</v>
      </c>
      <c r="E17230">
        <v>25</v>
      </c>
      <c r="F17230" t="s">
        <v>24973</v>
      </c>
      <c r="G17230" t="s">
        <v>55</v>
      </c>
      <c r="H17230" t="s">
        <v>46</v>
      </c>
      <c r="I17230" t="s">
        <v>2396</v>
      </c>
      <c r="K17230"/>
      <c r="L17230" t="s">
        <v>26941</v>
      </c>
      <c r="M17230" t="s">
        <v>20396</v>
      </c>
      <c r="N17230">
        <v>4</v>
      </c>
      <c r="P17230" t="s">
        <v>20366</v>
      </c>
      <c r="Q17230" t="s">
        <v>26942</v>
      </c>
      <c r="S17230" t="s">
        <v>20368</v>
      </c>
    </row>
    <row r="17231" spans="1:19" hidden="1" x14ac:dyDescent="0.2">
      <c r="A17231">
        <v>4030</v>
      </c>
      <c r="B17231" t="s">
        <v>6440</v>
      </c>
      <c r="C17231" t="s">
        <v>20783</v>
      </c>
      <c r="D17231">
        <v>13.18</v>
      </c>
      <c r="E17231">
        <v>25</v>
      </c>
      <c r="F17231" t="s">
        <v>24985</v>
      </c>
      <c r="G17231" t="s">
        <v>4302</v>
      </c>
      <c r="H17231" t="s">
        <v>23</v>
      </c>
      <c r="I17231" t="s">
        <v>9858</v>
      </c>
      <c r="K17231"/>
      <c r="L17231" t="s">
        <v>6442</v>
      </c>
      <c r="M17231" t="s">
        <v>20396</v>
      </c>
      <c r="N17231">
        <v>4</v>
      </c>
      <c r="P17231" t="s">
        <v>20366</v>
      </c>
      <c r="Q17231" t="s">
        <v>26943</v>
      </c>
      <c r="S17231" t="s">
        <v>20368</v>
      </c>
    </row>
    <row r="17232" spans="1:19" hidden="1" x14ac:dyDescent="0.2">
      <c r="A17232">
        <v>4030</v>
      </c>
      <c r="B17232" t="s">
        <v>6440</v>
      </c>
      <c r="C17232" t="s">
        <v>105</v>
      </c>
      <c r="D17232">
        <v>13.18</v>
      </c>
      <c r="E17232">
        <v>25</v>
      </c>
      <c r="F17232" t="s">
        <v>1546</v>
      </c>
      <c r="G17232" t="s">
        <v>4302</v>
      </c>
      <c r="H17232" t="s">
        <v>23</v>
      </c>
      <c r="I17232" t="s">
        <v>11982</v>
      </c>
      <c r="K17232"/>
      <c r="L17232" t="s">
        <v>6442</v>
      </c>
      <c r="M17232" t="s">
        <v>20396</v>
      </c>
      <c r="N17232">
        <v>4</v>
      </c>
      <c r="P17232" t="s">
        <v>20366</v>
      </c>
      <c r="Q17232" t="s">
        <v>26943</v>
      </c>
      <c r="S17232" t="s">
        <v>20368</v>
      </c>
    </row>
    <row r="17233" spans="1:19" hidden="1" x14ac:dyDescent="0.2">
      <c r="A17233">
        <v>4031</v>
      </c>
      <c r="B17233" t="s">
        <v>26944</v>
      </c>
      <c r="C17233" t="s">
        <v>105</v>
      </c>
      <c r="D17233">
        <v>10.199999999999999</v>
      </c>
      <c r="E17233">
        <v>25</v>
      </c>
      <c r="F17233" t="s">
        <v>20587</v>
      </c>
      <c r="G17233" t="s">
        <v>55</v>
      </c>
      <c r="H17233" t="s">
        <v>46</v>
      </c>
      <c r="I17233" t="s">
        <v>5864</v>
      </c>
      <c r="K17233"/>
      <c r="L17233" t="s">
        <v>26945</v>
      </c>
      <c r="M17233" t="s">
        <v>20396</v>
      </c>
      <c r="N17233">
        <v>4</v>
      </c>
      <c r="P17233" t="s">
        <v>20366</v>
      </c>
      <c r="Q17233" t="s">
        <v>26946</v>
      </c>
      <c r="S17233" t="s">
        <v>20368</v>
      </c>
    </row>
    <row r="17234" spans="1:19" hidden="1" x14ac:dyDescent="0.2">
      <c r="A17234">
        <v>4031</v>
      </c>
      <c r="B17234" t="s">
        <v>26944</v>
      </c>
      <c r="C17234" t="s">
        <v>105</v>
      </c>
      <c r="D17234">
        <v>10.47</v>
      </c>
      <c r="E17234">
        <v>20</v>
      </c>
      <c r="F17234" t="s">
        <v>26748</v>
      </c>
      <c r="G17234" t="s">
        <v>31</v>
      </c>
      <c r="H17234" t="s">
        <v>46</v>
      </c>
      <c r="I17234" t="s">
        <v>7105</v>
      </c>
      <c r="K17234"/>
      <c r="L17234" t="s">
        <v>26945</v>
      </c>
      <c r="M17234" t="s">
        <v>20396</v>
      </c>
      <c r="N17234">
        <v>4</v>
      </c>
      <c r="P17234" t="s">
        <v>20366</v>
      </c>
      <c r="Q17234" t="s">
        <v>26946</v>
      </c>
      <c r="S17234" t="s">
        <v>20368</v>
      </c>
    </row>
    <row r="17235" spans="1:19" hidden="1" x14ac:dyDescent="0.2">
      <c r="A17235">
        <v>4031</v>
      </c>
      <c r="B17235" t="s">
        <v>26944</v>
      </c>
      <c r="C17235" t="s">
        <v>105</v>
      </c>
      <c r="D17235">
        <v>10.27</v>
      </c>
      <c r="E17235">
        <v>25</v>
      </c>
      <c r="F17235" t="s">
        <v>20587</v>
      </c>
      <c r="G17235" t="s">
        <v>55</v>
      </c>
      <c r="H17235" t="s">
        <v>46</v>
      </c>
      <c r="I17235" t="s">
        <v>5523</v>
      </c>
      <c r="K17235"/>
      <c r="L17235" t="s">
        <v>26945</v>
      </c>
      <c r="M17235" t="s">
        <v>20396</v>
      </c>
      <c r="N17235">
        <v>4</v>
      </c>
      <c r="P17235" t="s">
        <v>20366</v>
      </c>
      <c r="Q17235" t="s">
        <v>26946</v>
      </c>
      <c r="S17235" t="s">
        <v>20368</v>
      </c>
    </row>
    <row r="17236" spans="1:19" hidden="1" x14ac:dyDescent="0.2">
      <c r="A17236">
        <v>4031</v>
      </c>
      <c r="B17236" t="s">
        <v>26944</v>
      </c>
      <c r="C17236" t="s">
        <v>23134</v>
      </c>
      <c r="D17236">
        <v>4.5</v>
      </c>
      <c r="F17236" t="s">
        <v>26947</v>
      </c>
      <c r="G17236" t="s">
        <v>23136</v>
      </c>
      <c r="H17236" t="s">
        <v>2675</v>
      </c>
      <c r="I17236" t="s">
        <v>8870</v>
      </c>
      <c r="K17236"/>
      <c r="L17236" t="s">
        <v>26945</v>
      </c>
      <c r="M17236" t="s">
        <v>20396</v>
      </c>
      <c r="N17236">
        <v>4</v>
      </c>
      <c r="P17236" t="s">
        <v>20366</v>
      </c>
      <c r="Q17236" t="s">
        <v>26946</v>
      </c>
      <c r="S17236" t="s">
        <v>20368</v>
      </c>
    </row>
    <row r="17237" spans="1:19" x14ac:dyDescent="0.2">
      <c r="A17237">
        <v>4032</v>
      </c>
      <c r="B17237" t="s">
        <v>26948</v>
      </c>
      <c r="C17237" t="s">
        <v>105</v>
      </c>
      <c r="D17237">
        <v>10.069000000000001</v>
      </c>
      <c r="E17237">
        <v>25</v>
      </c>
      <c r="F17237" t="s">
        <v>23653</v>
      </c>
      <c r="G17237" t="s">
        <v>23125</v>
      </c>
      <c r="H17237" t="s">
        <v>36</v>
      </c>
      <c r="I17237" t="s">
        <v>9369</v>
      </c>
      <c r="J17237" t="s">
        <v>43</v>
      </c>
      <c r="L17237" t="s">
        <v>26949</v>
      </c>
      <c r="M17237" t="s">
        <v>20396</v>
      </c>
      <c r="N17237">
        <v>4</v>
      </c>
      <c r="P17237" t="s">
        <v>20366</v>
      </c>
      <c r="Q17237" t="s">
        <v>26950</v>
      </c>
      <c r="S17237" t="s">
        <v>20368</v>
      </c>
    </row>
    <row r="17238" spans="1:19" hidden="1" x14ac:dyDescent="0.2">
      <c r="A17238">
        <v>4032</v>
      </c>
      <c r="B17238" t="s">
        <v>26948</v>
      </c>
      <c r="C17238" t="s">
        <v>105</v>
      </c>
      <c r="D17238">
        <v>10.17</v>
      </c>
      <c r="E17238">
        <v>20</v>
      </c>
      <c r="F17238" t="s">
        <v>26748</v>
      </c>
      <c r="G17238" t="s">
        <v>31</v>
      </c>
      <c r="H17238" t="s">
        <v>46</v>
      </c>
      <c r="I17238" t="s">
        <v>7105</v>
      </c>
      <c r="K17238"/>
      <c r="L17238" t="s">
        <v>26949</v>
      </c>
      <c r="M17238" t="s">
        <v>20396</v>
      </c>
      <c r="N17238">
        <v>4</v>
      </c>
      <c r="P17238" t="s">
        <v>20366</v>
      </c>
      <c r="Q17238" t="s">
        <v>26950</v>
      </c>
      <c r="S17238" t="s">
        <v>20368</v>
      </c>
    </row>
    <row r="17239" spans="1:19" hidden="1" x14ac:dyDescent="0.2">
      <c r="A17239">
        <v>4032</v>
      </c>
      <c r="B17239" t="s">
        <v>26948</v>
      </c>
      <c r="C17239" t="s">
        <v>105</v>
      </c>
      <c r="D17239">
        <v>10.07</v>
      </c>
      <c r="E17239">
        <v>25</v>
      </c>
      <c r="F17239" t="s">
        <v>26748</v>
      </c>
      <c r="G17239" t="s">
        <v>31</v>
      </c>
      <c r="H17239" t="s">
        <v>46</v>
      </c>
      <c r="I17239" t="s">
        <v>9294</v>
      </c>
      <c r="K17239"/>
      <c r="L17239" t="s">
        <v>26949</v>
      </c>
      <c r="M17239" t="s">
        <v>20396</v>
      </c>
      <c r="N17239">
        <v>4</v>
      </c>
      <c r="P17239" t="s">
        <v>20366</v>
      </c>
      <c r="Q17239" t="s">
        <v>26950</v>
      </c>
      <c r="S17239" t="s">
        <v>20368</v>
      </c>
    </row>
    <row r="17240" spans="1:19" hidden="1" x14ac:dyDescent="0.2">
      <c r="A17240">
        <v>4032</v>
      </c>
      <c r="B17240" t="s">
        <v>26948</v>
      </c>
      <c r="C17240" t="s">
        <v>23134</v>
      </c>
      <c r="D17240">
        <v>4.5</v>
      </c>
      <c r="F17240" t="s">
        <v>26947</v>
      </c>
      <c r="G17240" t="s">
        <v>23136</v>
      </c>
      <c r="H17240" t="s">
        <v>2675</v>
      </c>
      <c r="I17240" t="s">
        <v>8870</v>
      </c>
      <c r="K17240"/>
      <c r="L17240" t="s">
        <v>26949</v>
      </c>
      <c r="M17240" t="s">
        <v>20396</v>
      </c>
      <c r="N17240">
        <v>4</v>
      </c>
      <c r="P17240" t="s">
        <v>20366</v>
      </c>
      <c r="Q17240" t="s">
        <v>26950</v>
      </c>
      <c r="S17240" t="s">
        <v>20368</v>
      </c>
    </row>
    <row r="17241" spans="1:19" x14ac:dyDescent="0.2">
      <c r="A17241">
        <v>4032</v>
      </c>
      <c r="B17241" t="s">
        <v>26948</v>
      </c>
      <c r="C17241" t="s">
        <v>105</v>
      </c>
      <c r="D17241">
        <v>10.374000000000001</v>
      </c>
      <c r="E17241">
        <v>5</v>
      </c>
      <c r="F17241" t="s">
        <v>23653</v>
      </c>
      <c r="G17241" t="s">
        <v>23125</v>
      </c>
      <c r="H17241" t="s">
        <v>36</v>
      </c>
      <c r="I17241" t="s">
        <v>9369</v>
      </c>
      <c r="J17241" t="s">
        <v>43</v>
      </c>
      <c r="L17241" t="s">
        <v>26949</v>
      </c>
      <c r="M17241" t="s">
        <v>20396</v>
      </c>
      <c r="N17241">
        <v>4</v>
      </c>
      <c r="P17241" t="s">
        <v>20366</v>
      </c>
      <c r="Q17241" t="s">
        <v>26950</v>
      </c>
      <c r="S17241" t="s">
        <v>20368</v>
      </c>
    </row>
    <row r="17242" spans="1:19" x14ac:dyDescent="0.2">
      <c r="A17242">
        <v>4032</v>
      </c>
      <c r="B17242" t="s">
        <v>26948</v>
      </c>
      <c r="C17242" t="s">
        <v>105</v>
      </c>
      <c r="D17242">
        <v>10.289</v>
      </c>
      <c r="E17242">
        <v>10</v>
      </c>
      <c r="F17242" t="s">
        <v>23653</v>
      </c>
      <c r="G17242" t="s">
        <v>23125</v>
      </c>
      <c r="H17242" t="s">
        <v>36</v>
      </c>
      <c r="I17242" t="s">
        <v>9369</v>
      </c>
      <c r="J17242" t="s">
        <v>43</v>
      </c>
      <c r="L17242" t="s">
        <v>26949</v>
      </c>
      <c r="M17242" t="s">
        <v>20396</v>
      </c>
      <c r="N17242">
        <v>4</v>
      </c>
      <c r="P17242" t="s">
        <v>20366</v>
      </c>
      <c r="Q17242" t="s">
        <v>26950</v>
      </c>
      <c r="S17242" t="s">
        <v>20368</v>
      </c>
    </row>
    <row r="17243" spans="1:19" x14ac:dyDescent="0.2">
      <c r="A17243">
        <v>4032</v>
      </c>
      <c r="B17243" t="s">
        <v>26948</v>
      </c>
      <c r="C17243" t="s">
        <v>105</v>
      </c>
      <c r="D17243">
        <v>10.210000000000001</v>
      </c>
      <c r="E17243">
        <v>15</v>
      </c>
      <c r="F17243" t="s">
        <v>23653</v>
      </c>
      <c r="G17243" t="s">
        <v>23125</v>
      </c>
      <c r="H17243" t="s">
        <v>36</v>
      </c>
      <c r="I17243" t="s">
        <v>9369</v>
      </c>
      <c r="J17243" t="s">
        <v>43</v>
      </c>
      <c r="L17243" t="s">
        <v>26949</v>
      </c>
      <c r="M17243" t="s">
        <v>20396</v>
      </c>
      <c r="N17243">
        <v>4</v>
      </c>
      <c r="P17243" t="s">
        <v>20366</v>
      </c>
      <c r="Q17243" t="s">
        <v>26950</v>
      </c>
      <c r="S17243" t="s">
        <v>20368</v>
      </c>
    </row>
    <row r="17244" spans="1:19" x14ac:dyDescent="0.2">
      <c r="A17244">
        <v>4032</v>
      </c>
      <c r="B17244" t="s">
        <v>26948</v>
      </c>
      <c r="C17244" t="s">
        <v>105</v>
      </c>
      <c r="D17244">
        <v>10.137</v>
      </c>
      <c r="E17244">
        <v>20</v>
      </c>
      <c r="F17244" t="s">
        <v>23653</v>
      </c>
      <c r="G17244" t="s">
        <v>23125</v>
      </c>
      <c r="H17244" t="s">
        <v>36</v>
      </c>
      <c r="I17244" t="s">
        <v>9369</v>
      </c>
      <c r="J17244" t="s">
        <v>43</v>
      </c>
      <c r="L17244" t="s">
        <v>26949</v>
      </c>
      <c r="M17244" t="s">
        <v>20396</v>
      </c>
      <c r="N17244">
        <v>4</v>
      </c>
      <c r="P17244" t="s">
        <v>20366</v>
      </c>
      <c r="Q17244" t="s">
        <v>26950</v>
      </c>
      <c r="S17244" t="s">
        <v>20368</v>
      </c>
    </row>
    <row r="17245" spans="1:19" x14ac:dyDescent="0.2">
      <c r="A17245">
        <v>4032</v>
      </c>
      <c r="B17245" t="s">
        <v>26948</v>
      </c>
      <c r="C17245" t="s">
        <v>105</v>
      </c>
      <c r="D17245">
        <v>10.006</v>
      </c>
      <c r="E17245">
        <v>30</v>
      </c>
      <c r="F17245" t="s">
        <v>23653</v>
      </c>
      <c r="G17245" t="s">
        <v>23125</v>
      </c>
      <c r="H17245" t="s">
        <v>36</v>
      </c>
      <c r="I17245" t="s">
        <v>9369</v>
      </c>
      <c r="J17245" t="s">
        <v>43</v>
      </c>
      <c r="L17245" t="s">
        <v>26949</v>
      </c>
      <c r="M17245" t="s">
        <v>20396</v>
      </c>
      <c r="N17245">
        <v>4</v>
      </c>
      <c r="P17245" t="s">
        <v>20366</v>
      </c>
      <c r="Q17245" t="s">
        <v>26950</v>
      </c>
      <c r="S17245" t="s">
        <v>20368</v>
      </c>
    </row>
    <row r="17246" spans="1:19" x14ac:dyDescent="0.2">
      <c r="A17246">
        <v>4032</v>
      </c>
      <c r="B17246" t="s">
        <v>26948</v>
      </c>
      <c r="C17246" t="s">
        <v>105</v>
      </c>
      <c r="D17246">
        <v>9.9489999999999998</v>
      </c>
      <c r="E17246">
        <v>35</v>
      </c>
      <c r="F17246" t="s">
        <v>23653</v>
      </c>
      <c r="G17246" t="s">
        <v>23125</v>
      </c>
      <c r="H17246" t="s">
        <v>36</v>
      </c>
      <c r="I17246" t="s">
        <v>9369</v>
      </c>
      <c r="J17246" t="s">
        <v>43</v>
      </c>
      <c r="L17246" t="s">
        <v>26949</v>
      </c>
      <c r="M17246" t="s">
        <v>20396</v>
      </c>
      <c r="N17246">
        <v>4</v>
      </c>
      <c r="P17246" t="s">
        <v>20366</v>
      </c>
      <c r="Q17246" t="s">
        <v>26950</v>
      </c>
      <c r="S17246" t="s">
        <v>20368</v>
      </c>
    </row>
    <row r="17247" spans="1:19" x14ac:dyDescent="0.2">
      <c r="A17247">
        <v>4032</v>
      </c>
      <c r="B17247" t="s">
        <v>26948</v>
      </c>
      <c r="C17247" t="s">
        <v>105</v>
      </c>
      <c r="D17247">
        <v>9.8949999999999996</v>
      </c>
      <c r="E17247">
        <v>40</v>
      </c>
      <c r="F17247" t="s">
        <v>23653</v>
      </c>
      <c r="G17247" t="s">
        <v>23125</v>
      </c>
      <c r="H17247" t="s">
        <v>36</v>
      </c>
      <c r="I17247" t="s">
        <v>9369</v>
      </c>
      <c r="J17247" t="s">
        <v>43</v>
      </c>
      <c r="L17247" t="s">
        <v>26949</v>
      </c>
      <c r="M17247" t="s">
        <v>20396</v>
      </c>
      <c r="N17247">
        <v>4</v>
      </c>
      <c r="P17247" t="s">
        <v>20366</v>
      </c>
      <c r="Q17247" t="s">
        <v>26950</v>
      </c>
      <c r="S17247" t="s">
        <v>20368</v>
      </c>
    </row>
    <row r="17248" spans="1:19" x14ac:dyDescent="0.2">
      <c r="A17248">
        <v>4032</v>
      </c>
      <c r="B17248" t="s">
        <v>26948</v>
      </c>
      <c r="C17248" t="s">
        <v>105</v>
      </c>
      <c r="D17248">
        <v>9.8460000000000001</v>
      </c>
      <c r="E17248">
        <v>45</v>
      </c>
      <c r="F17248" t="s">
        <v>23653</v>
      </c>
      <c r="G17248" t="s">
        <v>23125</v>
      </c>
      <c r="H17248" t="s">
        <v>36</v>
      </c>
      <c r="I17248" t="s">
        <v>9369</v>
      </c>
      <c r="J17248" t="s">
        <v>43</v>
      </c>
      <c r="L17248" t="s">
        <v>26949</v>
      </c>
      <c r="M17248" t="s">
        <v>20396</v>
      </c>
      <c r="N17248">
        <v>4</v>
      </c>
      <c r="P17248" t="s">
        <v>20366</v>
      </c>
      <c r="Q17248" t="s">
        <v>26950</v>
      </c>
      <c r="S17248" t="s">
        <v>20368</v>
      </c>
    </row>
    <row r="17249" spans="1:19" x14ac:dyDescent="0.2">
      <c r="A17249">
        <v>4032</v>
      </c>
      <c r="B17249" t="s">
        <v>26948</v>
      </c>
      <c r="C17249" t="s">
        <v>105</v>
      </c>
      <c r="D17249">
        <v>9.8019999999999996</v>
      </c>
      <c r="E17249">
        <v>50</v>
      </c>
      <c r="F17249" t="s">
        <v>23653</v>
      </c>
      <c r="G17249" t="s">
        <v>23125</v>
      </c>
      <c r="H17249" t="s">
        <v>36</v>
      </c>
      <c r="I17249" t="s">
        <v>9369</v>
      </c>
      <c r="J17249" t="s">
        <v>43</v>
      </c>
      <c r="L17249" t="s">
        <v>26949</v>
      </c>
      <c r="M17249" t="s">
        <v>20396</v>
      </c>
      <c r="N17249">
        <v>4</v>
      </c>
      <c r="P17249" t="s">
        <v>20366</v>
      </c>
      <c r="Q17249" t="s">
        <v>26950</v>
      </c>
      <c r="S17249" t="s">
        <v>20368</v>
      </c>
    </row>
    <row r="17250" spans="1:19" hidden="1" x14ac:dyDescent="0.2">
      <c r="A17250">
        <v>4033</v>
      </c>
      <c r="B17250" t="s">
        <v>26951</v>
      </c>
      <c r="C17250" t="s">
        <v>105</v>
      </c>
      <c r="D17250">
        <v>10.210000000000001</v>
      </c>
      <c r="E17250">
        <v>25</v>
      </c>
      <c r="F17250" t="s">
        <v>26952</v>
      </c>
      <c r="G17250" t="s">
        <v>31</v>
      </c>
      <c r="H17250" t="s">
        <v>46</v>
      </c>
      <c r="I17250" t="s">
        <v>9294</v>
      </c>
      <c r="K17250"/>
      <c r="L17250" t="s">
        <v>26953</v>
      </c>
      <c r="M17250" t="s">
        <v>20396</v>
      </c>
      <c r="N17250">
        <v>4</v>
      </c>
      <c r="P17250" t="s">
        <v>20366</v>
      </c>
      <c r="Q17250" t="s">
        <v>26954</v>
      </c>
      <c r="S17250" t="s">
        <v>20368</v>
      </c>
    </row>
    <row r="17251" spans="1:19" hidden="1" x14ac:dyDescent="0.2">
      <c r="A17251">
        <v>4033</v>
      </c>
      <c r="B17251" t="s">
        <v>26951</v>
      </c>
      <c r="C17251" t="s">
        <v>105</v>
      </c>
      <c r="D17251">
        <v>10.38</v>
      </c>
      <c r="E17251">
        <v>20</v>
      </c>
      <c r="F17251" t="s">
        <v>26748</v>
      </c>
      <c r="G17251" t="s">
        <v>31</v>
      </c>
      <c r="H17251" t="s">
        <v>46</v>
      </c>
      <c r="I17251" t="s">
        <v>7105</v>
      </c>
      <c r="K17251"/>
      <c r="L17251" t="s">
        <v>26953</v>
      </c>
      <c r="M17251" t="s">
        <v>20396</v>
      </c>
      <c r="N17251">
        <v>4</v>
      </c>
      <c r="P17251" t="s">
        <v>20366</v>
      </c>
      <c r="Q17251" t="s">
        <v>26954</v>
      </c>
      <c r="S17251" t="s">
        <v>20368</v>
      </c>
    </row>
    <row r="17252" spans="1:19" hidden="1" x14ac:dyDescent="0.2">
      <c r="A17252">
        <v>4033</v>
      </c>
      <c r="B17252" t="s">
        <v>26951</v>
      </c>
      <c r="C17252" t="s">
        <v>105</v>
      </c>
      <c r="D17252">
        <v>10.18</v>
      </c>
      <c r="E17252">
        <v>25</v>
      </c>
      <c r="F17252" t="s">
        <v>20713</v>
      </c>
      <c r="G17252" t="s">
        <v>55</v>
      </c>
      <c r="H17252" t="s">
        <v>46</v>
      </c>
      <c r="I17252" t="s">
        <v>5523</v>
      </c>
      <c r="K17252"/>
      <c r="L17252" t="s">
        <v>26953</v>
      </c>
      <c r="M17252" t="s">
        <v>20396</v>
      </c>
      <c r="N17252">
        <v>4</v>
      </c>
      <c r="P17252" t="s">
        <v>20366</v>
      </c>
      <c r="Q17252" t="s">
        <v>26954</v>
      </c>
      <c r="S17252" t="s">
        <v>20368</v>
      </c>
    </row>
    <row r="17253" spans="1:19" hidden="1" x14ac:dyDescent="0.2">
      <c r="A17253">
        <v>4033</v>
      </c>
      <c r="B17253" t="s">
        <v>26951</v>
      </c>
      <c r="C17253" t="s">
        <v>23134</v>
      </c>
      <c r="D17253">
        <v>4.3</v>
      </c>
      <c r="F17253" t="s">
        <v>26952</v>
      </c>
      <c r="G17253" t="s">
        <v>23136</v>
      </c>
      <c r="H17253" t="s">
        <v>23</v>
      </c>
      <c r="I17253" t="s">
        <v>8870</v>
      </c>
      <c r="K17253"/>
      <c r="L17253" t="s">
        <v>26953</v>
      </c>
      <c r="M17253" t="s">
        <v>20396</v>
      </c>
      <c r="N17253">
        <v>4</v>
      </c>
      <c r="P17253" t="s">
        <v>20366</v>
      </c>
      <c r="Q17253" t="s">
        <v>26954</v>
      </c>
      <c r="S17253" t="s">
        <v>20368</v>
      </c>
    </row>
    <row r="17254" spans="1:19" hidden="1" x14ac:dyDescent="0.2">
      <c r="A17254">
        <v>4034</v>
      </c>
      <c r="B17254" t="s">
        <v>26955</v>
      </c>
      <c r="C17254" t="s">
        <v>105</v>
      </c>
      <c r="D17254">
        <v>10.544</v>
      </c>
      <c r="E17254">
        <v>25</v>
      </c>
      <c r="F17254" t="s">
        <v>22967</v>
      </c>
      <c r="G17254" t="s">
        <v>498</v>
      </c>
      <c r="H17254" t="s">
        <v>46</v>
      </c>
      <c r="I17254" t="s">
        <v>2046</v>
      </c>
      <c r="J17254" t="s">
        <v>43</v>
      </c>
      <c r="K17254"/>
      <c r="L17254" t="s">
        <v>26956</v>
      </c>
      <c r="M17254" t="s">
        <v>20396</v>
      </c>
      <c r="N17254">
        <v>4</v>
      </c>
      <c r="P17254" t="s">
        <v>20366</v>
      </c>
      <c r="Q17254" t="s">
        <v>26957</v>
      </c>
      <c r="S17254" t="s">
        <v>20368</v>
      </c>
    </row>
    <row r="17255" spans="1:19" hidden="1" x14ac:dyDescent="0.2">
      <c r="A17255">
        <v>4034</v>
      </c>
      <c r="B17255" t="s">
        <v>26955</v>
      </c>
      <c r="C17255" t="s">
        <v>105</v>
      </c>
      <c r="D17255">
        <v>10.54</v>
      </c>
      <c r="E17255">
        <v>25</v>
      </c>
      <c r="F17255" t="s">
        <v>25007</v>
      </c>
      <c r="G17255" t="s">
        <v>31</v>
      </c>
      <c r="H17255" t="s">
        <v>46</v>
      </c>
      <c r="I17255" t="s">
        <v>9437</v>
      </c>
      <c r="K17255"/>
      <c r="L17255" t="s">
        <v>26956</v>
      </c>
      <c r="M17255" t="s">
        <v>20396</v>
      </c>
      <c r="N17255">
        <v>4</v>
      </c>
      <c r="P17255" t="s">
        <v>20366</v>
      </c>
      <c r="Q17255" t="s">
        <v>26957</v>
      </c>
      <c r="S17255" t="s">
        <v>20368</v>
      </c>
    </row>
    <row r="17256" spans="1:19" hidden="1" x14ac:dyDescent="0.2">
      <c r="A17256">
        <v>4034</v>
      </c>
      <c r="B17256" t="s">
        <v>26955</v>
      </c>
      <c r="C17256" t="s">
        <v>105</v>
      </c>
      <c r="D17256">
        <v>10.57</v>
      </c>
      <c r="E17256">
        <v>20</v>
      </c>
      <c r="F17256" t="s">
        <v>25007</v>
      </c>
      <c r="G17256" t="s">
        <v>31</v>
      </c>
      <c r="I17256" t="s">
        <v>1583</v>
      </c>
      <c r="K17256"/>
      <c r="L17256" t="s">
        <v>26956</v>
      </c>
      <c r="M17256" t="s">
        <v>20396</v>
      </c>
      <c r="N17256">
        <v>4</v>
      </c>
      <c r="P17256" t="s">
        <v>20366</v>
      </c>
      <c r="Q17256" t="s">
        <v>26957</v>
      </c>
      <c r="S17256" t="s">
        <v>20368</v>
      </c>
    </row>
    <row r="17257" spans="1:19" hidden="1" x14ac:dyDescent="0.2">
      <c r="A17257">
        <v>4034</v>
      </c>
      <c r="B17257" t="s">
        <v>26955</v>
      </c>
      <c r="C17257" t="s">
        <v>105</v>
      </c>
      <c r="D17257">
        <v>10.863</v>
      </c>
      <c r="E17257">
        <v>5</v>
      </c>
      <c r="F17257" t="s">
        <v>22967</v>
      </c>
      <c r="G17257" t="s">
        <v>498</v>
      </c>
      <c r="H17257" t="s">
        <v>46</v>
      </c>
      <c r="I17257" t="s">
        <v>2046</v>
      </c>
      <c r="J17257" t="s">
        <v>43</v>
      </c>
      <c r="K17257"/>
      <c r="L17257" t="s">
        <v>26956</v>
      </c>
      <c r="M17257" t="s">
        <v>20396</v>
      </c>
      <c r="N17257">
        <v>4</v>
      </c>
      <c r="P17257" t="s">
        <v>20366</v>
      </c>
      <c r="Q17257" t="s">
        <v>26957</v>
      </c>
      <c r="S17257" t="s">
        <v>20368</v>
      </c>
    </row>
    <row r="17258" spans="1:19" hidden="1" x14ac:dyDescent="0.2">
      <c r="A17258">
        <v>4034</v>
      </c>
      <c r="B17258" t="s">
        <v>26955</v>
      </c>
      <c r="C17258" t="s">
        <v>105</v>
      </c>
      <c r="D17258">
        <v>10.772</v>
      </c>
      <c r="E17258">
        <v>10</v>
      </c>
      <c r="F17258" t="s">
        <v>22967</v>
      </c>
      <c r="G17258" t="s">
        <v>498</v>
      </c>
      <c r="H17258" t="s">
        <v>46</v>
      </c>
      <c r="I17258" t="s">
        <v>2046</v>
      </c>
      <c r="J17258" t="s">
        <v>43</v>
      </c>
      <c r="K17258"/>
      <c r="L17258" t="s">
        <v>26956</v>
      </c>
      <c r="M17258" t="s">
        <v>20396</v>
      </c>
      <c r="N17258">
        <v>4</v>
      </c>
      <c r="P17258" t="s">
        <v>20366</v>
      </c>
      <c r="Q17258" t="s">
        <v>26957</v>
      </c>
      <c r="S17258" t="s">
        <v>20368</v>
      </c>
    </row>
    <row r="17259" spans="1:19" hidden="1" x14ac:dyDescent="0.2">
      <c r="A17259">
        <v>4034</v>
      </c>
      <c r="B17259" t="s">
        <v>26955</v>
      </c>
      <c r="C17259" t="s">
        <v>105</v>
      </c>
      <c r="D17259">
        <v>10.693</v>
      </c>
      <c r="E17259">
        <v>15</v>
      </c>
      <c r="F17259" t="s">
        <v>22967</v>
      </c>
      <c r="G17259" t="s">
        <v>498</v>
      </c>
      <c r="H17259" t="s">
        <v>46</v>
      </c>
      <c r="I17259" t="s">
        <v>2046</v>
      </c>
      <c r="J17259" t="s">
        <v>43</v>
      </c>
      <c r="K17259"/>
      <c r="L17259" t="s">
        <v>26956</v>
      </c>
      <c r="M17259" t="s">
        <v>20396</v>
      </c>
      <c r="N17259">
        <v>4</v>
      </c>
      <c r="P17259" t="s">
        <v>20366</v>
      </c>
      <c r="Q17259" t="s">
        <v>26957</v>
      </c>
      <c r="S17259" t="s">
        <v>20368</v>
      </c>
    </row>
    <row r="17260" spans="1:19" hidden="1" x14ac:dyDescent="0.2">
      <c r="A17260">
        <v>4034</v>
      </c>
      <c r="B17260" t="s">
        <v>26955</v>
      </c>
      <c r="C17260" t="s">
        <v>105</v>
      </c>
      <c r="D17260">
        <v>10.613</v>
      </c>
      <c r="E17260">
        <v>20</v>
      </c>
      <c r="F17260" t="s">
        <v>22967</v>
      </c>
      <c r="G17260" t="s">
        <v>498</v>
      </c>
      <c r="H17260" t="s">
        <v>46</v>
      </c>
      <c r="I17260" t="s">
        <v>2046</v>
      </c>
      <c r="J17260" t="s">
        <v>43</v>
      </c>
      <c r="K17260"/>
      <c r="L17260" t="s">
        <v>26956</v>
      </c>
      <c r="M17260" t="s">
        <v>20396</v>
      </c>
      <c r="N17260">
        <v>4</v>
      </c>
      <c r="P17260" t="s">
        <v>20366</v>
      </c>
      <c r="Q17260" t="s">
        <v>26957</v>
      </c>
      <c r="S17260" t="s">
        <v>20368</v>
      </c>
    </row>
    <row r="17261" spans="1:19" hidden="1" x14ac:dyDescent="0.2">
      <c r="A17261">
        <v>4034</v>
      </c>
      <c r="B17261" t="s">
        <v>26955</v>
      </c>
      <c r="C17261" t="s">
        <v>105</v>
      </c>
      <c r="D17261">
        <v>10.477</v>
      </c>
      <c r="E17261">
        <v>30</v>
      </c>
      <c r="F17261" t="s">
        <v>22967</v>
      </c>
      <c r="G17261" t="s">
        <v>498</v>
      </c>
      <c r="H17261" t="s">
        <v>46</v>
      </c>
      <c r="I17261" t="s">
        <v>2046</v>
      </c>
      <c r="J17261" t="s">
        <v>43</v>
      </c>
      <c r="K17261"/>
      <c r="L17261" t="s">
        <v>26956</v>
      </c>
      <c r="M17261" t="s">
        <v>20396</v>
      </c>
      <c r="N17261">
        <v>4</v>
      </c>
      <c r="P17261" t="s">
        <v>20366</v>
      </c>
      <c r="Q17261" t="s">
        <v>26957</v>
      </c>
      <c r="S17261" t="s">
        <v>20368</v>
      </c>
    </row>
    <row r="17262" spans="1:19" hidden="1" x14ac:dyDescent="0.2">
      <c r="A17262">
        <v>4034</v>
      </c>
      <c r="B17262" t="s">
        <v>26955</v>
      </c>
      <c r="C17262" t="s">
        <v>105</v>
      </c>
      <c r="D17262">
        <v>10.375999999999999</v>
      </c>
      <c r="E17262">
        <v>38</v>
      </c>
      <c r="F17262" t="s">
        <v>22967</v>
      </c>
      <c r="G17262" t="s">
        <v>498</v>
      </c>
      <c r="H17262" t="s">
        <v>46</v>
      </c>
      <c r="I17262" t="s">
        <v>2046</v>
      </c>
      <c r="J17262" t="s">
        <v>43</v>
      </c>
      <c r="K17262"/>
      <c r="L17262" t="s">
        <v>26956</v>
      </c>
      <c r="M17262" t="s">
        <v>20396</v>
      </c>
      <c r="N17262">
        <v>4</v>
      </c>
      <c r="P17262" t="s">
        <v>20366</v>
      </c>
      <c r="Q17262" t="s">
        <v>26957</v>
      </c>
      <c r="S17262" t="s">
        <v>20368</v>
      </c>
    </row>
    <row r="17263" spans="1:19" hidden="1" x14ac:dyDescent="0.2">
      <c r="A17263">
        <v>4035</v>
      </c>
      <c r="B17263" t="s">
        <v>26958</v>
      </c>
      <c r="C17263" t="s">
        <v>105</v>
      </c>
      <c r="D17263">
        <v>10.595000000000001</v>
      </c>
      <c r="E17263">
        <v>25</v>
      </c>
      <c r="F17263" t="s">
        <v>22967</v>
      </c>
      <c r="G17263" t="s">
        <v>498</v>
      </c>
      <c r="H17263" t="s">
        <v>46</v>
      </c>
      <c r="I17263" t="s">
        <v>2046</v>
      </c>
      <c r="J17263" t="s">
        <v>43</v>
      </c>
      <c r="K17263"/>
      <c r="L17263" t="s">
        <v>26959</v>
      </c>
      <c r="M17263" t="s">
        <v>20396</v>
      </c>
      <c r="N17263">
        <v>4</v>
      </c>
      <c r="P17263" t="s">
        <v>20366</v>
      </c>
      <c r="Q17263" t="s">
        <v>26960</v>
      </c>
      <c r="S17263" t="s">
        <v>20368</v>
      </c>
    </row>
    <row r="17264" spans="1:19" hidden="1" x14ac:dyDescent="0.2">
      <c r="A17264">
        <v>4035</v>
      </c>
      <c r="B17264" t="s">
        <v>26958</v>
      </c>
      <c r="C17264" t="s">
        <v>105</v>
      </c>
      <c r="D17264">
        <v>10.6</v>
      </c>
      <c r="E17264">
        <v>25</v>
      </c>
      <c r="F17264" t="s">
        <v>26961</v>
      </c>
      <c r="G17264" t="s">
        <v>31</v>
      </c>
      <c r="H17264" t="s">
        <v>46</v>
      </c>
      <c r="I17264" t="s">
        <v>9437</v>
      </c>
      <c r="K17264"/>
      <c r="L17264" t="s">
        <v>26959</v>
      </c>
      <c r="M17264" t="s">
        <v>20396</v>
      </c>
      <c r="N17264">
        <v>4</v>
      </c>
      <c r="P17264" t="s">
        <v>20366</v>
      </c>
      <c r="Q17264" t="s">
        <v>26960</v>
      </c>
      <c r="S17264" t="s">
        <v>20368</v>
      </c>
    </row>
    <row r="17265" spans="1:19" hidden="1" x14ac:dyDescent="0.2">
      <c r="A17265">
        <v>4035</v>
      </c>
      <c r="B17265" t="s">
        <v>26958</v>
      </c>
      <c r="C17265" t="s">
        <v>105</v>
      </c>
      <c r="D17265">
        <v>10.63</v>
      </c>
      <c r="E17265">
        <v>20</v>
      </c>
      <c r="F17265" t="s">
        <v>26961</v>
      </c>
      <c r="G17265" t="s">
        <v>31</v>
      </c>
      <c r="I17265" t="s">
        <v>1583</v>
      </c>
      <c r="K17265"/>
      <c r="L17265" t="s">
        <v>26959</v>
      </c>
      <c r="M17265" t="s">
        <v>20396</v>
      </c>
      <c r="N17265">
        <v>4</v>
      </c>
      <c r="P17265" t="s">
        <v>20366</v>
      </c>
      <c r="Q17265" t="s">
        <v>26960</v>
      </c>
      <c r="S17265" t="s">
        <v>20368</v>
      </c>
    </row>
    <row r="17266" spans="1:19" hidden="1" x14ac:dyDescent="0.2">
      <c r="A17266">
        <v>4035</v>
      </c>
      <c r="B17266" t="s">
        <v>26958</v>
      </c>
      <c r="C17266" t="s">
        <v>105</v>
      </c>
      <c r="D17266">
        <v>10.916</v>
      </c>
      <c r="E17266">
        <v>5</v>
      </c>
      <c r="F17266" t="s">
        <v>22967</v>
      </c>
      <c r="G17266" t="s">
        <v>498</v>
      </c>
      <c r="H17266" t="s">
        <v>46</v>
      </c>
      <c r="I17266" t="s">
        <v>2046</v>
      </c>
      <c r="J17266" t="s">
        <v>43</v>
      </c>
      <c r="K17266"/>
      <c r="L17266" t="s">
        <v>26959</v>
      </c>
      <c r="M17266" t="s">
        <v>20396</v>
      </c>
      <c r="N17266">
        <v>4</v>
      </c>
      <c r="P17266" t="s">
        <v>20366</v>
      </c>
      <c r="Q17266" t="s">
        <v>26960</v>
      </c>
      <c r="S17266" t="s">
        <v>20368</v>
      </c>
    </row>
    <row r="17267" spans="1:19" hidden="1" x14ac:dyDescent="0.2">
      <c r="A17267">
        <v>4035</v>
      </c>
      <c r="B17267" t="s">
        <v>26958</v>
      </c>
      <c r="C17267" t="s">
        <v>105</v>
      </c>
      <c r="D17267">
        <v>10.824</v>
      </c>
      <c r="E17267">
        <v>10</v>
      </c>
      <c r="F17267" t="s">
        <v>22967</v>
      </c>
      <c r="G17267" t="s">
        <v>498</v>
      </c>
      <c r="H17267" t="s">
        <v>46</v>
      </c>
      <c r="I17267" t="s">
        <v>2046</v>
      </c>
      <c r="J17267" t="s">
        <v>43</v>
      </c>
      <c r="K17267"/>
      <c r="L17267" t="s">
        <v>26959</v>
      </c>
      <c r="M17267" t="s">
        <v>20396</v>
      </c>
      <c r="N17267">
        <v>4</v>
      </c>
      <c r="P17267" t="s">
        <v>20366</v>
      </c>
      <c r="Q17267" t="s">
        <v>26960</v>
      </c>
      <c r="S17267" t="s">
        <v>20368</v>
      </c>
    </row>
    <row r="17268" spans="1:19" hidden="1" x14ac:dyDescent="0.2">
      <c r="A17268">
        <v>4035</v>
      </c>
      <c r="B17268" t="s">
        <v>26958</v>
      </c>
      <c r="C17268" t="s">
        <v>105</v>
      </c>
      <c r="D17268">
        <v>10.747999999999999</v>
      </c>
      <c r="E17268">
        <v>15</v>
      </c>
      <c r="F17268" t="s">
        <v>22967</v>
      </c>
      <c r="G17268" t="s">
        <v>498</v>
      </c>
      <c r="H17268" t="s">
        <v>46</v>
      </c>
      <c r="I17268" t="s">
        <v>2046</v>
      </c>
      <c r="J17268" t="s">
        <v>43</v>
      </c>
      <c r="K17268"/>
      <c r="L17268" t="s">
        <v>26959</v>
      </c>
      <c r="M17268" t="s">
        <v>20396</v>
      </c>
      <c r="N17268">
        <v>4</v>
      </c>
      <c r="P17268" t="s">
        <v>20366</v>
      </c>
      <c r="Q17268" t="s">
        <v>26960</v>
      </c>
      <c r="S17268" t="s">
        <v>20368</v>
      </c>
    </row>
    <row r="17269" spans="1:19" hidden="1" x14ac:dyDescent="0.2">
      <c r="A17269">
        <v>4035</v>
      </c>
      <c r="B17269" t="s">
        <v>26958</v>
      </c>
      <c r="C17269" t="s">
        <v>105</v>
      </c>
      <c r="D17269">
        <v>10.667999999999999</v>
      </c>
      <c r="E17269">
        <v>20</v>
      </c>
      <c r="F17269" t="s">
        <v>22967</v>
      </c>
      <c r="G17269" t="s">
        <v>498</v>
      </c>
      <c r="H17269" t="s">
        <v>46</v>
      </c>
      <c r="I17269" t="s">
        <v>2046</v>
      </c>
      <c r="J17269" t="s">
        <v>43</v>
      </c>
      <c r="K17269"/>
      <c r="L17269" t="s">
        <v>26959</v>
      </c>
      <c r="M17269" t="s">
        <v>20396</v>
      </c>
      <c r="N17269">
        <v>4</v>
      </c>
      <c r="P17269" t="s">
        <v>20366</v>
      </c>
      <c r="Q17269" t="s">
        <v>26960</v>
      </c>
      <c r="S17269" t="s">
        <v>20368</v>
      </c>
    </row>
    <row r="17270" spans="1:19" hidden="1" x14ac:dyDescent="0.2">
      <c r="A17270">
        <v>4035</v>
      </c>
      <c r="B17270" t="s">
        <v>26958</v>
      </c>
      <c r="C17270" t="s">
        <v>105</v>
      </c>
      <c r="D17270">
        <v>10.529</v>
      </c>
      <c r="E17270">
        <v>30</v>
      </c>
      <c r="F17270" t="s">
        <v>22967</v>
      </c>
      <c r="G17270" t="s">
        <v>498</v>
      </c>
      <c r="H17270" t="s">
        <v>46</v>
      </c>
      <c r="I17270" t="s">
        <v>2046</v>
      </c>
      <c r="J17270" t="s">
        <v>43</v>
      </c>
      <c r="K17270"/>
      <c r="L17270" t="s">
        <v>26959</v>
      </c>
      <c r="M17270" t="s">
        <v>20396</v>
      </c>
      <c r="N17270">
        <v>4</v>
      </c>
      <c r="P17270" t="s">
        <v>20366</v>
      </c>
      <c r="Q17270" t="s">
        <v>26960</v>
      </c>
      <c r="S17270" t="s">
        <v>20368</v>
      </c>
    </row>
    <row r="17271" spans="1:19" hidden="1" x14ac:dyDescent="0.2">
      <c r="A17271">
        <v>4035</v>
      </c>
      <c r="B17271" t="s">
        <v>26958</v>
      </c>
      <c r="C17271" t="s">
        <v>105</v>
      </c>
      <c r="D17271">
        <v>10.423999999999999</v>
      </c>
      <c r="E17271">
        <v>38</v>
      </c>
      <c r="F17271" t="s">
        <v>22967</v>
      </c>
      <c r="G17271" t="s">
        <v>498</v>
      </c>
      <c r="H17271" t="s">
        <v>46</v>
      </c>
      <c r="I17271" t="s">
        <v>2046</v>
      </c>
      <c r="J17271" t="s">
        <v>43</v>
      </c>
      <c r="K17271"/>
      <c r="L17271" t="s">
        <v>26959</v>
      </c>
      <c r="M17271" t="s">
        <v>20396</v>
      </c>
      <c r="N17271">
        <v>4</v>
      </c>
      <c r="P17271" t="s">
        <v>20366</v>
      </c>
      <c r="Q17271" t="s">
        <v>26960</v>
      </c>
      <c r="S17271" t="s">
        <v>20368</v>
      </c>
    </row>
    <row r="17272" spans="1:19" hidden="1" x14ac:dyDescent="0.2">
      <c r="A17272">
        <v>4036</v>
      </c>
      <c r="B17272" t="s">
        <v>26962</v>
      </c>
      <c r="C17272" t="s">
        <v>105</v>
      </c>
      <c r="D17272">
        <v>10.41</v>
      </c>
      <c r="E17272">
        <v>25</v>
      </c>
      <c r="F17272" t="s">
        <v>26963</v>
      </c>
      <c r="G17272" t="s">
        <v>31</v>
      </c>
      <c r="H17272" t="s">
        <v>46</v>
      </c>
      <c r="I17272" t="s">
        <v>9437</v>
      </c>
      <c r="K17272"/>
      <c r="L17272" t="s">
        <v>26964</v>
      </c>
      <c r="M17272" t="s">
        <v>20396</v>
      </c>
      <c r="N17272">
        <v>4</v>
      </c>
      <c r="P17272" t="s">
        <v>20366</v>
      </c>
      <c r="Q17272" t="s">
        <v>26965</v>
      </c>
      <c r="S17272" t="s">
        <v>20368</v>
      </c>
    </row>
    <row r="17273" spans="1:19" hidden="1" x14ac:dyDescent="0.2">
      <c r="A17273">
        <v>4036</v>
      </c>
      <c r="B17273" t="s">
        <v>26962</v>
      </c>
      <c r="C17273" t="s">
        <v>105</v>
      </c>
      <c r="D17273">
        <v>10.404</v>
      </c>
      <c r="E17273">
        <v>25</v>
      </c>
      <c r="F17273" t="s">
        <v>22967</v>
      </c>
      <c r="G17273" t="s">
        <v>498</v>
      </c>
      <c r="H17273" t="s">
        <v>46</v>
      </c>
      <c r="I17273" t="s">
        <v>2046</v>
      </c>
      <c r="J17273" t="s">
        <v>43</v>
      </c>
      <c r="K17273"/>
      <c r="L17273" t="s">
        <v>26964</v>
      </c>
      <c r="M17273" t="s">
        <v>20396</v>
      </c>
      <c r="N17273">
        <v>4</v>
      </c>
      <c r="P17273" t="s">
        <v>20366</v>
      </c>
      <c r="Q17273" t="s">
        <v>26965</v>
      </c>
      <c r="S17273" t="s">
        <v>20368</v>
      </c>
    </row>
    <row r="17274" spans="1:19" hidden="1" x14ac:dyDescent="0.2">
      <c r="A17274">
        <v>4036</v>
      </c>
      <c r="B17274" t="s">
        <v>26962</v>
      </c>
      <c r="C17274" t="s">
        <v>105</v>
      </c>
      <c r="D17274">
        <v>10.46</v>
      </c>
      <c r="E17274">
        <v>20</v>
      </c>
      <c r="F17274" t="s">
        <v>22967</v>
      </c>
      <c r="G17274" t="s">
        <v>31</v>
      </c>
      <c r="I17274" t="s">
        <v>1583</v>
      </c>
      <c r="K17274"/>
      <c r="L17274" t="s">
        <v>26964</v>
      </c>
      <c r="M17274" t="s">
        <v>20396</v>
      </c>
      <c r="N17274">
        <v>4</v>
      </c>
      <c r="P17274" t="s">
        <v>20366</v>
      </c>
      <c r="Q17274" t="s">
        <v>26965</v>
      </c>
      <c r="S17274" t="s">
        <v>20368</v>
      </c>
    </row>
    <row r="17275" spans="1:19" hidden="1" x14ac:dyDescent="0.2">
      <c r="A17275">
        <v>4036</v>
      </c>
      <c r="B17275" t="s">
        <v>26962</v>
      </c>
      <c r="C17275" t="s">
        <v>105</v>
      </c>
      <c r="D17275">
        <v>10.712</v>
      </c>
      <c r="E17275">
        <v>5</v>
      </c>
      <c r="F17275" t="s">
        <v>22967</v>
      </c>
      <c r="G17275" t="s">
        <v>498</v>
      </c>
      <c r="H17275" t="s">
        <v>46</v>
      </c>
      <c r="I17275" t="s">
        <v>2046</v>
      </c>
      <c r="J17275" t="s">
        <v>43</v>
      </c>
      <c r="K17275"/>
      <c r="L17275" t="s">
        <v>26964</v>
      </c>
      <c r="M17275" t="s">
        <v>20396</v>
      </c>
      <c r="N17275">
        <v>4</v>
      </c>
      <c r="P17275" t="s">
        <v>20366</v>
      </c>
      <c r="Q17275" t="s">
        <v>26965</v>
      </c>
      <c r="S17275" t="s">
        <v>20368</v>
      </c>
    </row>
    <row r="17276" spans="1:19" hidden="1" x14ac:dyDescent="0.2">
      <c r="A17276">
        <v>4036</v>
      </c>
      <c r="B17276" t="s">
        <v>26962</v>
      </c>
      <c r="C17276" t="s">
        <v>105</v>
      </c>
      <c r="D17276">
        <v>10.622999999999999</v>
      </c>
      <c r="E17276">
        <v>10</v>
      </c>
      <c r="F17276" t="s">
        <v>22967</v>
      </c>
      <c r="G17276" t="s">
        <v>498</v>
      </c>
      <c r="H17276" t="s">
        <v>46</v>
      </c>
      <c r="I17276" t="s">
        <v>2046</v>
      </c>
      <c r="J17276" t="s">
        <v>43</v>
      </c>
      <c r="K17276"/>
      <c r="L17276" t="s">
        <v>26964</v>
      </c>
      <c r="M17276" t="s">
        <v>20396</v>
      </c>
      <c r="N17276">
        <v>4</v>
      </c>
      <c r="P17276" t="s">
        <v>20366</v>
      </c>
      <c r="Q17276" t="s">
        <v>26965</v>
      </c>
      <c r="S17276" t="s">
        <v>20368</v>
      </c>
    </row>
    <row r="17277" spans="1:19" hidden="1" x14ac:dyDescent="0.2">
      <c r="A17277">
        <v>4036</v>
      </c>
      <c r="B17277" t="s">
        <v>26962</v>
      </c>
      <c r="C17277" t="s">
        <v>105</v>
      </c>
      <c r="D17277">
        <v>10.548999999999999</v>
      </c>
      <c r="E17277">
        <v>15</v>
      </c>
      <c r="F17277" t="s">
        <v>22967</v>
      </c>
      <c r="G17277" t="s">
        <v>498</v>
      </c>
      <c r="H17277" t="s">
        <v>46</v>
      </c>
      <c r="I17277" t="s">
        <v>2046</v>
      </c>
      <c r="J17277" t="s">
        <v>43</v>
      </c>
      <c r="K17277"/>
      <c r="L17277" t="s">
        <v>26964</v>
      </c>
      <c r="M17277" t="s">
        <v>20396</v>
      </c>
      <c r="N17277">
        <v>4</v>
      </c>
      <c r="P17277" t="s">
        <v>20366</v>
      </c>
      <c r="Q17277" t="s">
        <v>26965</v>
      </c>
      <c r="S17277" t="s">
        <v>20368</v>
      </c>
    </row>
    <row r="17278" spans="1:19" hidden="1" x14ac:dyDescent="0.2">
      <c r="A17278">
        <v>4036</v>
      </c>
      <c r="B17278" t="s">
        <v>26962</v>
      </c>
      <c r="C17278" t="s">
        <v>105</v>
      </c>
      <c r="D17278">
        <v>10.472</v>
      </c>
      <c r="E17278">
        <v>20</v>
      </c>
      <c r="F17278" t="s">
        <v>22967</v>
      </c>
      <c r="G17278" t="s">
        <v>498</v>
      </c>
      <c r="H17278" t="s">
        <v>46</v>
      </c>
      <c r="I17278" t="s">
        <v>2046</v>
      </c>
      <c r="J17278" t="s">
        <v>43</v>
      </c>
      <c r="K17278"/>
      <c r="L17278" t="s">
        <v>26964</v>
      </c>
      <c r="M17278" t="s">
        <v>20396</v>
      </c>
      <c r="N17278">
        <v>4</v>
      </c>
      <c r="P17278" t="s">
        <v>20366</v>
      </c>
      <c r="Q17278" t="s">
        <v>26965</v>
      </c>
      <c r="S17278" t="s">
        <v>20368</v>
      </c>
    </row>
    <row r="17279" spans="1:19" hidden="1" x14ac:dyDescent="0.2">
      <c r="A17279">
        <v>4036</v>
      </c>
      <c r="B17279" t="s">
        <v>26962</v>
      </c>
      <c r="C17279" t="s">
        <v>105</v>
      </c>
      <c r="D17279">
        <v>10.335000000000001</v>
      </c>
      <c r="E17279">
        <v>30</v>
      </c>
      <c r="F17279" t="s">
        <v>22967</v>
      </c>
      <c r="G17279" t="s">
        <v>498</v>
      </c>
      <c r="H17279" t="s">
        <v>46</v>
      </c>
      <c r="I17279" t="s">
        <v>2046</v>
      </c>
      <c r="J17279" t="s">
        <v>43</v>
      </c>
      <c r="K17279"/>
      <c r="L17279" t="s">
        <v>26964</v>
      </c>
      <c r="M17279" t="s">
        <v>20396</v>
      </c>
      <c r="N17279">
        <v>4</v>
      </c>
      <c r="P17279" t="s">
        <v>20366</v>
      </c>
      <c r="Q17279" t="s">
        <v>26965</v>
      </c>
      <c r="S17279" t="s">
        <v>20368</v>
      </c>
    </row>
    <row r="17280" spans="1:19" hidden="1" x14ac:dyDescent="0.2">
      <c r="A17280">
        <v>4036</v>
      </c>
      <c r="B17280" t="s">
        <v>26962</v>
      </c>
      <c r="C17280" t="s">
        <v>105</v>
      </c>
      <c r="D17280">
        <v>10.234999999999999</v>
      </c>
      <c r="E17280">
        <v>38</v>
      </c>
      <c r="F17280" t="s">
        <v>22967</v>
      </c>
      <c r="G17280" t="s">
        <v>498</v>
      </c>
      <c r="H17280" t="s">
        <v>46</v>
      </c>
      <c r="I17280" t="s">
        <v>2046</v>
      </c>
      <c r="J17280" t="s">
        <v>43</v>
      </c>
      <c r="K17280"/>
      <c r="L17280" t="s">
        <v>26964</v>
      </c>
      <c r="M17280" t="s">
        <v>20396</v>
      </c>
      <c r="N17280">
        <v>4</v>
      </c>
      <c r="P17280" t="s">
        <v>20366</v>
      </c>
      <c r="Q17280" t="s">
        <v>26965</v>
      </c>
      <c r="S17280" t="s">
        <v>20368</v>
      </c>
    </row>
    <row r="17281" spans="1:19" hidden="1" x14ac:dyDescent="0.2">
      <c r="A17281">
        <v>4037</v>
      </c>
      <c r="B17281" t="s">
        <v>26966</v>
      </c>
      <c r="C17281" t="s">
        <v>105</v>
      </c>
      <c r="D17281">
        <v>10.65</v>
      </c>
      <c r="E17281">
        <v>20</v>
      </c>
      <c r="F17281" t="s">
        <v>26967</v>
      </c>
      <c r="G17281" t="s">
        <v>55</v>
      </c>
      <c r="H17281" t="s">
        <v>46</v>
      </c>
      <c r="I17281" t="s">
        <v>8997</v>
      </c>
      <c r="K17281"/>
      <c r="L17281" t="s">
        <v>26968</v>
      </c>
      <c r="M17281" t="s">
        <v>20396</v>
      </c>
      <c r="N17281">
        <v>4</v>
      </c>
      <c r="P17281" t="s">
        <v>20366</v>
      </c>
      <c r="Q17281" t="s">
        <v>26969</v>
      </c>
      <c r="S17281" t="s">
        <v>20368</v>
      </c>
    </row>
    <row r="17282" spans="1:19" hidden="1" x14ac:dyDescent="0.2">
      <c r="A17282">
        <v>4037</v>
      </c>
      <c r="B17282" t="s">
        <v>26966</v>
      </c>
      <c r="C17282" t="s">
        <v>105</v>
      </c>
      <c r="D17282">
        <v>10.615</v>
      </c>
      <c r="E17282">
        <v>25</v>
      </c>
      <c r="F17282" t="s">
        <v>22967</v>
      </c>
      <c r="G17282" t="s">
        <v>498</v>
      </c>
      <c r="H17282" t="s">
        <v>46</v>
      </c>
      <c r="I17282" t="s">
        <v>2046</v>
      </c>
      <c r="J17282" t="s">
        <v>43</v>
      </c>
      <c r="K17282"/>
      <c r="L17282" t="s">
        <v>26968</v>
      </c>
      <c r="M17282" t="s">
        <v>20396</v>
      </c>
      <c r="N17282">
        <v>4</v>
      </c>
      <c r="P17282" t="s">
        <v>20366</v>
      </c>
      <c r="Q17282" t="s">
        <v>26969</v>
      </c>
      <c r="S17282" t="s">
        <v>20368</v>
      </c>
    </row>
    <row r="17283" spans="1:19" hidden="1" x14ac:dyDescent="0.2">
      <c r="A17283">
        <v>4037</v>
      </c>
      <c r="B17283" t="s">
        <v>26966</v>
      </c>
      <c r="C17283" t="s">
        <v>105</v>
      </c>
      <c r="D17283">
        <v>10.63</v>
      </c>
      <c r="E17283">
        <v>25</v>
      </c>
      <c r="F17283" t="s">
        <v>26963</v>
      </c>
      <c r="G17283" t="s">
        <v>31</v>
      </c>
      <c r="H17283" t="s">
        <v>46</v>
      </c>
      <c r="I17283" t="s">
        <v>9437</v>
      </c>
      <c r="K17283"/>
      <c r="L17283" t="s">
        <v>26968</v>
      </c>
      <c r="M17283" t="s">
        <v>20396</v>
      </c>
      <c r="N17283">
        <v>4</v>
      </c>
      <c r="P17283" t="s">
        <v>20366</v>
      </c>
      <c r="Q17283" t="s">
        <v>26969</v>
      </c>
      <c r="S17283" t="s">
        <v>20368</v>
      </c>
    </row>
    <row r="17284" spans="1:19" hidden="1" x14ac:dyDescent="0.2">
      <c r="A17284">
        <v>4037</v>
      </c>
      <c r="B17284" t="s">
        <v>26966</v>
      </c>
      <c r="C17284" t="s">
        <v>105</v>
      </c>
      <c r="D17284">
        <v>10.59</v>
      </c>
      <c r="E17284">
        <v>25</v>
      </c>
      <c r="F17284" t="s">
        <v>26970</v>
      </c>
      <c r="G17284" t="s">
        <v>55</v>
      </c>
      <c r="H17284" t="s">
        <v>46</v>
      </c>
      <c r="I17284" t="s">
        <v>1470</v>
      </c>
      <c r="K17284"/>
      <c r="L17284" t="s">
        <v>26968</v>
      </c>
      <c r="M17284" t="s">
        <v>20396</v>
      </c>
      <c r="N17284">
        <v>4</v>
      </c>
      <c r="P17284" t="s">
        <v>20366</v>
      </c>
      <c r="Q17284" t="s">
        <v>26969</v>
      </c>
      <c r="S17284" t="s">
        <v>20368</v>
      </c>
    </row>
    <row r="17285" spans="1:19" hidden="1" x14ac:dyDescent="0.2">
      <c r="A17285">
        <v>4037</v>
      </c>
      <c r="B17285" t="s">
        <v>26966</v>
      </c>
      <c r="C17285" t="s">
        <v>105</v>
      </c>
      <c r="D17285">
        <v>10.66</v>
      </c>
      <c r="E17285">
        <v>20</v>
      </c>
      <c r="F17285" t="s">
        <v>26970</v>
      </c>
      <c r="G17285" t="s">
        <v>31</v>
      </c>
      <c r="I17285" t="s">
        <v>1583</v>
      </c>
      <c r="K17285"/>
      <c r="L17285" t="s">
        <v>26968</v>
      </c>
      <c r="M17285" t="s">
        <v>20396</v>
      </c>
      <c r="N17285">
        <v>4</v>
      </c>
      <c r="P17285" t="s">
        <v>20366</v>
      </c>
      <c r="Q17285" t="s">
        <v>26969</v>
      </c>
      <c r="S17285" t="s">
        <v>20368</v>
      </c>
    </row>
    <row r="17286" spans="1:19" hidden="1" x14ac:dyDescent="0.2">
      <c r="A17286">
        <v>4037</v>
      </c>
      <c r="B17286" t="s">
        <v>26966</v>
      </c>
      <c r="C17286" t="s">
        <v>105</v>
      </c>
      <c r="D17286">
        <v>10.92</v>
      </c>
      <c r="E17286">
        <v>5</v>
      </c>
      <c r="F17286" t="s">
        <v>22967</v>
      </c>
      <c r="G17286" t="s">
        <v>498</v>
      </c>
      <c r="H17286" t="s">
        <v>46</v>
      </c>
      <c r="I17286" t="s">
        <v>2046</v>
      </c>
      <c r="J17286" t="s">
        <v>43</v>
      </c>
      <c r="K17286"/>
      <c r="L17286" t="s">
        <v>26968</v>
      </c>
      <c r="M17286" t="s">
        <v>20396</v>
      </c>
      <c r="N17286">
        <v>4</v>
      </c>
      <c r="P17286" t="s">
        <v>20366</v>
      </c>
      <c r="Q17286" t="s">
        <v>26969</v>
      </c>
      <c r="S17286" t="s">
        <v>20368</v>
      </c>
    </row>
    <row r="17287" spans="1:19" hidden="1" x14ac:dyDescent="0.2">
      <c r="A17287">
        <v>4037</v>
      </c>
      <c r="B17287" t="s">
        <v>26966</v>
      </c>
      <c r="C17287" t="s">
        <v>105</v>
      </c>
      <c r="D17287">
        <v>10.835000000000001</v>
      </c>
      <c r="E17287">
        <v>10</v>
      </c>
      <c r="F17287" t="s">
        <v>22967</v>
      </c>
      <c r="G17287" t="s">
        <v>498</v>
      </c>
      <c r="H17287" t="s">
        <v>46</v>
      </c>
      <c r="I17287" t="s">
        <v>2046</v>
      </c>
      <c r="J17287" t="s">
        <v>43</v>
      </c>
      <c r="K17287"/>
      <c r="L17287" t="s">
        <v>26968</v>
      </c>
      <c r="M17287" t="s">
        <v>20396</v>
      </c>
      <c r="N17287">
        <v>4</v>
      </c>
      <c r="P17287" t="s">
        <v>20366</v>
      </c>
      <c r="Q17287" t="s">
        <v>26969</v>
      </c>
      <c r="S17287" t="s">
        <v>20368</v>
      </c>
    </row>
    <row r="17288" spans="1:19" hidden="1" x14ac:dyDescent="0.2">
      <c r="A17288">
        <v>4037</v>
      </c>
      <c r="B17288" t="s">
        <v>26966</v>
      </c>
      <c r="C17288" t="s">
        <v>105</v>
      </c>
      <c r="D17288">
        <v>10.757</v>
      </c>
      <c r="E17288">
        <v>15</v>
      </c>
      <c r="F17288" t="s">
        <v>22967</v>
      </c>
      <c r="G17288" t="s">
        <v>498</v>
      </c>
      <c r="H17288" t="s">
        <v>46</v>
      </c>
      <c r="I17288" t="s">
        <v>2046</v>
      </c>
      <c r="J17288" t="s">
        <v>43</v>
      </c>
      <c r="K17288"/>
      <c r="L17288" t="s">
        <v>26968</v>
      </c>
      <c r="M17288" t="s">
        <v>20396</v>
      </c>
      <c r="N17288">
        <v>4</v>
      </c>
      <c r="P17288" t="s">
        <v>20366</v>
      </c>
      <c r="Q17288" t="s">
        <v>26969</v>
      </c>
      <c r="S17288" t="s">
        <v>20368</v>
      </c>
    </row>
    <row r="17289" spans="1:19" hidden="1" x14ac:dyDescent="0.2">
      <c r="A17289">
        <v>4037</v>
      </c>
      <c r="B17289" t="s">
        <v>26966</v>
      </c>
      <c r="C17289" t="s">
        <v>105</v>
      </c>
      <c r="D17289">
        <v>10.683999999999999</v>
      </c>
      <c r="E17289">
        <v>20</v>
      </c>
      <c r="F17289" t="s">
        <v>22967</v>
      </c>
      <c r="G17289" t="s">
        <v>498</v>
      </c>
      <c r="H17289" t="s">
        <v>46</v>
      </c>
      <c r="I17289" t="s">
        <v>2046</v>
      </c>
      <c r="J17289" t="s">
        <v>43</v>
      </c>
      <c r="K17289"/>
      <c r="L17289" t="s">
        <v>26968</v>
      </c>
      <c r="M17289" t="s">
        <v>20396</v>
      </c>
      <c r="N17289">
        <v>4</v>
      </c>
      <c r="P17289" t="s">
        <v>20366</v>
      </c>
      <c r="Q17289" t="s">
        <v>26969</v>
      </c>
      <c r="S17289" t="s">
        <v>20368</v>
      </c>
    </row>
    <row r="17290" spans="1:19" hidden="1" x14ac:dyDescent="0.2">
      <c r="A17290">
        <v>4037</v>
      </c>
      <c r="B17290" t="s">
        <v>26966</v>
      </c>
      <c r="C17290" t="s">
        <v>105</v>
      </c>
      <c r="D17290">
        <v>10.548999999999999</v>
      </c>
      <c r="E17290">
        <v>30</v>
      </c>
      <c r="F17290" t="s">
        <v>22967</v>
      </c>
      <c r="G17290" t="s">
        <v>498</v>
      </c>
      <c r="H17290" t="s">
        <v>46</v>
      </c>
      <c r="I17290" t="s">
        <v>2046</v>
      </c>
      <c r="J17290" t="s">
        <v>43</v>
      </c>
      <c r="K17290"/>
      <c r="L17290" t="s">
        <v>26968</v>
      </c>
      <c r="M17290" t="s">
        <v>20396</v>
      </c>
      <c r="N17290">
        <v>4</v>
      </c>
      <c r="P17290" t="s">
        <v>20366</v>
      </c>
      <c r="Q17290" t="s">
        <v>26969</v>
      </c>
      <c r="S17290" t="s">
        <v>20368</v>
      </c>
    </row>
    <row r="17291" spans="1:19" hidden="1" x14ac:dyDescent="0.2">
      <c r="A17291">
        <v>4037</v>
      </c>
      <c r="B17291" t="s">
        <v>26966</v>
      </c>
      <c r="C17291" t="s">
        <v>105</v>
      </c>
      <c r="D17291">
        <v>10.456</v>
      </c>
      <c r="E17291">
        <v>38</v>
      </c>
      <c r="F17291" t="s">
        <v>22967</v>
      </c>
      <c r="G17291" t="s">
        <v>498</v>
      </c>
      <c r="H17291" t="s">
        <v>46</v>
      </c>
      <c r="I17291" t="s">
        <v>2046</v>
      </c>
      <c r="J17291" t="s">
        <v>43</v>
      </c>
      <c r="K17291"/>
      <c r="L17291" t="s">
        <v>26968</v>
      </c>
      <c r="M17291" t="s">
        <v>20396</v>
      </c>
      <c r="N17291">
        <v>4</v>
      </c>
      <c r="P17291" t="s">
        <v>20366</v>
      </c>
      <c r="Q17291" t="s">
        <v>26969</v>
      </c>
      <c r="S17291" t="s">
        <v>20368</v>
      </c>
    </row>
    <row r="17292" spans="1:19" hidden="1" x14ac:dyDescent="0.2">
      <c r="A17292">
        <v>4038</v>
      </c>
      <c r="B17292" t="s">
        <v>26971</v>
      </c>
      <c r="C17292" t="s">
        <v>105</v>
      </c>
      <c r="D17292">
        <v>10.36</v>
      </c>
      <c r="E17292">
        <v>25</v>
      </c>
      <c r="F17292" t="s">
        <v>26972</v>
      </c>
      <c r="G17292" t="s">
        <v>31</v>
      </c>
      <c r="H17292" t="s">
        <v>46</v>
      </c>
      <c r="I17292" t="s">
        <v>9437</v>
      </c>
      <c r="K17292"/>
      <c r="L17292" t="s">
        <v>26973</v>
      </c>
      <c r="M17292" t="s">
        <v>20396</v>
      </c>
      <c r="N17292">
        <v>4</v>
      </c>
      <c r="P17292" t="s">
        <v>20366</v>
      </c>
      <c r="Q17292" t="s">
        <v>26974</v>
      </c>
      <c r="S17292" t="s">
        <v>20368</v>
      </c>
    </row>
    <row r="17293" spans="1:19" hidden="1" x14ac:dyDescent="0.2">
      <c r="A17293">
        <v>4038</v>
      </c>
      <c r="B17293" t="s">
        <v>26971</v>
      </c>
      <c r="C17293" t="s">
        <v>105</v>
      </c>
      <c r="D17293">
        <v>10.356</v>
      </c>
      <c r="E17293">
        <v>25</v>
      </c>
      <c r="F17293" t="s">
        <v>26975</v>
      </c>
      <c r="G17293" t="s">
        <v>498</v>
      </c>
      <c r="H17293" t="s">
        <v>46</v>
      </c>
      <c r="I17293" t="s">
        <v>2046</v>
      </c>
      <c r="K17293"/>
      <c r="L17293" t="s">
        <v>26973</v>
      </c>
      <c r="M17293" t="s">
        <v>20396</v>
      </c>
      <c r="N17293">
        <v>4</v>
      </c>
      <c r="P17293" t="s">
        <v>20366</v>
      </c>
      <c r="Q17293" t="s">
        <v>26974</v>
      </c>
      <c r="S17293" t="s">
        <v>20368</v>
      </c>
    </row>
    <row r="17294" spans="1:19" hidden="1" x14ac:dyDescent="0.2">
      <c r="A17294">
        <v>4038</v>
      </c>
      <c r="B17294" t="s">
        <v>26971</v>
      </c>
      <c r="C17294" t="s">
        <v>105</v>
      </c>
      <c r="D17294">
        <v>10.43</v>
      </c>
      <c r="E17294">
        <v>20</v>
      </c>
      <c r="F17294" t="s">
        <v>26975</v>
      </c>
      <c r="G17294" t="s">
        <v>31</v>
      </c>
      <c r="I17294" t="s">
        <v>1583</v>
      </c>
      <c r="K17294"/>
      <c r="L17294" t="s">
        <v>26973</v>
      </c>
      <c r="M17294" t="s">
        <v>20396</v>
      </c>
      <c r="N17294">
        <v>4</v>
      </c>
      <c r="P17294" t="s">
        <v>20366</v>
      </c>
      <c r="Q17294" t="s">
        <v>26974</v>
      </c>
      <c r="S17294" t="s">
        <v>20368</v>
      </c>
    </row>
    <row r="17295" spans="1:19" hidden="1" x14ac:dyDescent="0.2">
      <c r="A17295">
        <v>4038</v>
      </c>
      <c r="B17295" t="s">
        <v>26971</v>
      </c>
      <c r="C17295" t="s">
        <v>105</v>
      </c>
      <c r="D17295">
        <v>10.656000000000001</v>
      </c>
      <c r="E17295">
        <v>5</v>
      </c>
      <c r="F17295" t="s">
        <v>26975</v>
      </c>
      <c r="G17295" t="s">
        <v>498</v>
      </c>
      <c r="H17295" t="s">
        <v>46</v>
      </c>
      <c r="I17295" t="s">
        <v>2046</v>
      </c>
      <c r="K17295"/>
      <c r="L17295" t="s">
        <v>26973</v>
      </c>
      <c r="M17295" t="s">
        <v>20396</v>
      </c>
      <c r="N17295">
        <v>4</v>
      </c>
      <c r="P17295" t="s">
        <v>20366</v>
      </c>
      <c r="Q17295" t="s">
        <v>26974</v>
      </c>
      <c r="S17295" t="s">
        <v>20368</v>
      </c>
    </row>
    <row r="17296" spans="1:19" hidden="1" x14ac:dyDescent="0.2">
      <c r="A17296">
        <v>4038</v>
      </c>
      <c r="B17296" t="s">
        <v>26971</v>
      </c>
      <c r="C17296" t="s">
        <v>105</v>
      </c>
      <c r="D17296">
        <v>10.569000000000001</v>
      </c>
      <c r="E17296">
        <v>10</v>
      </c>
      <c r="F17296" t="s">
        <v>26975</v>
      </c>
      <c r="G17296" t="s">
        <v>498</v>
      </c>
      <c r="H17296" t="s">
        <v>46</v>
      </c>
      <c r="I17296" t="s">
        <v>2046</v>
      </c>
      <c r="K17296"/>
      <c r="L17296" t="s">
        <v>26973</v>
      </c>
      <c r="M17296" t="s">
        <v>20396</v>
      </c>
      <c r="N17296">
        <v>4</v>
      </c>
      <c r="P17296" t="s">
        <v>20366</v>
      </c>
      <c r="Q17296" t="s">
        <v>26974</v>
      </c>
      <c r="S17296" t="s">
        <v>20368</v>
      </c>
    </row>
    <row r="17297" spans="1:19" hidden="1" x14ac:dyDescent="0.2">
      <c r="A17297">
        <v>4038</v>
      </c>
      <c r="B17297" t="s">
        <v>26971</v>
      </c>
      <c r="C17297" t="s">
        <v>105</v>
      </c>
      <c r="D17297">
        <v>10.497999999999999</v>
      </c>
      <c r="E17297">
        <v>15</v>
      </c>
      <c r="F17297" t="s">
        <v>26975</v>
      </c>
      <c r="G17297" t="s">
        <v>498</v>
      </c>
      <c r="H17297" t="s">
        <v>46</v>
      </c>
      <c r="I17297" t="s">
        <v>2046</v>
      </c>
      <c r="K17297"/>
      <c r="L17297" t="s">
        <v>26973</v>
      </c>
      <c r="M17297" t="s">
        <v>20396</v>
      </c>
      <c r="N17297">
        <v>4</v>
      </c>
      <c r="P17297" t="s">
        <v>20366</v>
      </c>
      <c r="Q17297" t="s">
        <v>26974</v>
      </c>
      <c r="S17297" t="s">
        <v>20368</v>
      </c>
    </row>
    <row r="17298" spans="1:19" hidden="1" x14ac:dyDescent="0.2">
      <c r="A17298">
        <v>4038</v>
      </c>
      <c r="B17298" t="s">
        <v>26971</v>
      </c>
      <c r="C17298" t="s">
        <v>105</v>
      </c>
      <c r="D17298">
        <v>10.422000000000001</v>
      </c>
      <c r="E17298">
        <v>20</v>
      </c>
      <c r="F17298" t="s">
        <v>26975</v>
      </c>
      <c r="G17298" t="s">
        <v>498</v>
      </c>
      <c r="H17298" t="s">
        <v>46</v>
      </c>
      <c r="I17298" t="s">
        <v>2046</v>
      </c>
      <c r="K17298"/>
      <c r="L17298" t="s">
        <v>26973</v>
      </c>
      <c r="M17298" t="s">
        <v>20396</v>
      </c>
      <c r="N17298">
        <v>4</v>
      </c>
      <c r="P17298" t="s">
        <v>20366</v>
      </c>
      <c r="Q17298" t="s">
        <v>26974</v>
      </c>
      <c r="S17298" t="s">
        <v>20368</v>
      </c>
    </row>
    <row r="17299" spans="1:19" hidden="1" x14ac:dyDescent="0.2">
      <c r="A17299">
        <v>4038</v>
      </c>
      <c r="B17299" t="s">
        <v>26971</v>
      </c>
      <c r="C17299" t="s">
        <v>105</v>
      </c>
      <c r="D17299">
        <v>10.291</v>
      </c>
      <c r="E17299">
        <v>30</v>
      </c>
      <c r="F17299" t="s">
        <v>26975</v>
      </c>
      <c r="G17299" t="s">
        <v>498</v>
      </c>
      <c r="H17299" t="s">
        <v>46</v>
      </c>
      <c r="I17299" t="s">
        <v>2046</v>
      </c>
      <c r="K17299"/>
      <c r="L17299" t="s">
        <v>26973</v>
      </c>
      <c r="M17299" t="s">
        <v>20396</v>
      </c>
      <c r="N17299">
        <v>4</v>
      </c>
      <c r="P17299" t="s">
        <v>20366</v>
      </c>
      <c r="Q17299" t="s">
        <v>26974</v>
      </c>
      <c r="S17299" t="s">
        <v>20368</v>
      </c>
    </row>
    <row r="17300" spans="1:19" hidden="1" x14ac:dyDescent="0.2">
      <c r="A17300">
        <v>4038</v>
      </c>
      <c r="B17300" t="s">
        <v>26971</v>
      </c>
      <c r="C17300" t="s">
        <v>105</v>
      </c>
      <c r="D17300">
        <v>10.196999999999999</v>
      </c>
      <c r="E17300">
        <v>38</v>
      </c>
      <c r="F17300" t="s">
        <v>26975</v>
      </c>
      <c r="G17300" t="s">
        <v>498</v>
      </c>
      <c r="H17300" t="s">
        <v>46</v>
      </c>
      <c r="I17300" t="s">
        <v>2046</v>
      </c>
      <c r="K17300"/>
      <c r="L17300" t="s">
        <v>26973</v>
      </c>
      <c r="M17300" t="s">
        <v>20396</v>
      </c>
      <c r="N17300">
        <v>4</v>
      </c>
      <c r="P17300" t="s">
        <v>20366</v>
      </c>
      <c r="Q17300" t="s">
        <v>26974</v>
      </c>
      <c r="S17300" t="s">
        <v>20368</v>
      </c>
    </row>
    <row r="17301" spans="1:19" hidden="1" x14ac:dyDescent="0.2">
      <c r="A17301">
        <v>4039</v>
      </c>
      <c r="B17301" t="s">
        <v>26976</v>
      </c>
      <c r="C17301" t="s">
        <v>105</v>
      </c>
      <c r="D17301">
        <v>10.19</v>
      </c>
      <c r="E17301">
        <v>25</v>
      </c>
      <c r="F17301" t="s">
        <v>25007</v>
      </c>
      <c r="G17301" t="s">
        <v>31</v>
      </c>
      <c r="H17301" t="s">
        <v>46</v>
      </c>
      <c r="I17301" t="s">
        <v>9437</v>
      </c>
      <c r="K17301"/>
      <c r="L17301" t="s">
        <v>26977</v>
      </c>
      <c r="M17301" t="s">
        <v>20396</v>
      </c>
      <c r="N17301">
        <v>4</v>
      </c>
      <c r="P17301" t="s">
        <v>20366</v>
      </c>
      <c r="Q17301" t="s">
        <v>26978</v>
      </c>
      <c r="S17301" t="s">
        <v>20368</v>
      </c>
    </row>
    <row r="17302" spans="1:19" hidden="1" x14ac:dyDescent="0.2">
      <c r="A17302">
        <v>4039</v>
      </c>
      <c r="B17302" t="s">
        <v>26976</v>
      </c>
      <c r="C17302" t="s">
        <v>105</v>
      </c>
      <c r="D17302">
        <v>10.202999999999999</v>
      </c>
      <c r="E17302">
        <v>25</v>
      </c>
      <c r="F17302" t="s">
        <v>22967</v>
      </c>
      <c r="G17302" t="s">
        <v>498</v>
      </c>
      <c r="H17302" t="s">
        <v>46</v>
      </c>
      <c r="I17302" t="s">
        <v>2046</v>
      </c>
      <c r="J17302" t="s">
        <v>43</v>
      </c>
      <c r="K17302"/>
      <c r="L17302" t="s">
        <v>26977</v>
      </c>
      <c r="M17302" t="s">
        <v>20396</v>
      </c>
      <c r="N17302">
        <v>4</v>
      </c>
      <c r="P17302" t="s">
        <v>20366</v>
      </c>
      <c r="Q17302" t="s">
        <v>26978</v>
      </c>
      <c r="S17302" t="s">
        <v>20368</v>
      </c>
    </row>
    <row r="17303" spans="1:19" hidden="1" x14ac:dyDescent="0.2">
      <c r="A17303">
        <v>4039</v>
      </c>
      <c r="B17303" t="s">
        <v>26976</v>
      </c>
      <c r="C17303" t="s">
        <v>105</v>
      </c>
      <c r="D17303">
        <v>10.23</v>
      </c>
      <c r="E17303">
        <v>20</v>
      </c>
      <c r="F17303" t="s">
        <v>22967</v>
      </c>
      <c r="G17303" t="s">
        <v>31</v>
      </c>
      <c r="I17303" t="s">
        <v>1583</v>
      </c>
      <c r="K17303"/>
      <c r="L17303" t="s">
        <v>26977</v>
      </c>
      <c r="M17303" t="s">
        <v>20396</v>
      </c>
      <c r="N17303">
        <v>4</v>
      </c>
      <c r="P17303" t="s">
        <v>20366</v>
      </c>
      <c r="Q17303" t="s">
        <v>26978</v>
      </c>
      <c r="S17303" t="s">
        <v>20368</v>
      </c>
    </row>
    <row r="17304" spans="1:19" hidden="1" x14ac:dyDescent="0.2">
      <c r="A17304">
        <v>4039</v>
      </c>
      <c r="B17304" t="s">
        <v>26976</v>
      </c>
      <c r="C17304" t="s">
        <v>105</v>
      </c>
      <c r="D17304">
        <v>10.5</v>
      </c>
      <c r="E17304">
        <v>5</v>
      </c>
      <c r="F17304" t="s">
        <v>22967</v>
      </c>
      <c r="G17304" t="s">
        <v>498</v>
      </c>
      <c r="H17304" t="s">
        <v>46</v>
      </c>
      <c r="I17304" t="s">
        <v>2046</v>
      </c>
      <c r="J17304" t="s">
        <v>43</v>
      </c>
      <c r="K17304"/>
      <c r="L17304" t="s">
        <v>26977</v>
      </c>
      <c r="M17304" t="s">
        <v>20396</v>
      </c>
      <c r="N17304">
        <v>4</v>
      </c>
      <c r="P17304" t="s">
        <v>20366</v>
      </c>
      <c r="Q17304" t="s">
        <v>26978</v>
      </c>
      <c r="S17304" t="s">
        <v>20368</v>
      </c>
    </row>
    <row r="17305" spans="1:19" hidden="1" x14ac:dyDescent="0.2">
      <c r="A17305">
        <v>4039</v>
      </c>
      <c r="B17305" t="s">
        <v>26976</v>
      </c>
      <c r="C17305" t="s">
        <v>105</v>
      </c>
      <c r="D17305">
        <v>10.416</v>
      </c>
      <c r="E17305">
        <v>10</v>
      </c>
      <c r="F17305" t="s">
        <v>22967</v>
      </c>
      <c r="G17305" t="s">
        <v>498</v>
      </c>
      <c r="H17305" t="s">
        <v>46</v>
      </c>
      <c r="I17305" t="s">
        <v>2046</v>
      </c>
      <c r="J17305" t="s">
        <v>43</v>
      </c>
      <c r="K17305"/>
      <c r="L17305" t="s">
        <v>26977</v>
      </c>
      <c r="M17305" t="s">
        <v>20396</v>
      </c>
      <c r="N17305">
        <v>4</v>
      </c>
      <c r="P17305" t="s">
        <v>20366</v>
      </c>
      <c r="Q17305" t="s">
        <v>26978</v>
      </c>
      <c r="S17305" t="s">
        <v>20368</v>
      </c>
    </row>
    <row r="17306" spans="1:19" hidden="1" x14ac:dyDescent="0.2">
      <c r="A17306">
        <v>4039</v>
      </c>
      <c r="B17306" t="s">
        <v>26976</v>
      </c>
      <c r="C17306" t="s">
        <v>105</v>
      </c>
      <c r="D17306">
        <v>10.343</v>
      </c>
      <c r="E17306">
        <v>15</v>
      </c>
      <c r="F17306" t="s">
        <v>22967</v>
      </c>
      <c r="G17306" t="s">
        <v>498</v>
      </c>
      <c r="H17306" t="s">
        <v>46</v>
      </c>
      <c r="I17306" t="s">
        <v>2046</v>
      </c>
      <c r="J17306" t="s">
        <v>43</v>
      </c>
      <c r="K17306"/>
      <c r="L17306" t="s">
        <v>26977</v>
      </c>
      <c r="M17306" t="s">
        <v>20396</v>
      </c>
      <c r="N17306">
        <v>4</v>
      </c>
      <c r="P17306" t="s">
        <v>20366</v>
      </c>
      <c r="Q17306" t="s">
        <v>26978</v>
      </c>
      <c r="S17306" t="s">
        <v>20368</v>
      </c>
    </row>
    <row r="17307" spans="1:19" hidden="1" x14ac:dyDescent="0.2">
      <c r="A17307">
        <v>4039</v>
      </c>
      <c r="B17307" t="s">
        <v>26976</v>
      </c>
      <c r="C17307" t="s">
        <v>105</v>
      </c>
      <c r="D17307">
        <v>10.27</v>
      </c>
      <c r="E17307">
        <v>20</v>
      </c>
      <c r="F17307" t="s">
        <v>22967</v>
      </c>
      <c r="G17307" t="s">
        <v>498</v>
      </c>
      <c r="H17307" t="s">
        <v>46</v>
      </c>
      <c r="I17307" t="s">
        <v>2046</v>
      </c>
      <c r="J17307" t="s">
        <v>43</v>
      </c>
      <c r="K17307"/>
      <c r="L17307" t="s">
        <v>26977</v>
      </c>
      <c r="M17307" t="s">
        <v>20396</v>
      </c>
      <c r="N17307">
        <v>4</v>
      </c>
      <c r="P17307" t="s">
        <v>20366</v>
      </c>
      <c r="Q17307" t="s">
        <v>26978</v>
      </c>
      <c r="S17307" t="s">
        <v>20368</v>
      </c>
    </row>
    <row r="17308" spans="1:19" hidden="1" x14ac:dyDescent="0.2">
      <c r="A17308">
        <v>4039</v>
      </c>
      <c r="B17308" t="s">
        <v>26976</v>
      </c>
      <c r="C17308" t="s">
        <v>105</v>
      </c>
      <c r="D17308">
        <v>10.14</v>
      </c>
      <c r="E17308">
        <v>30</v>
      </c>
      <c r="F17308" t="s">
        <v>22967</v>
      </c>
      <c r="G17308" t="s">
        <v>498</v>
      </c>
      <c r="H17308" t="s">
        <v>46</v>
      </c>
      <c r="I17308" t="s">
        <v>2046</v>
      </c>
      <c r="J17308" t="s">
        <v>43</v>
      </c>
      <c r="K17308"/>
      <c r="L17308" t="s">
        <v>26977</v>
      </c>
      <c r="M17308" t="s">
        <v>20396</v>
      </c>
      <c r="N17308">
        <v>4</v>
      </c>
      <c r="P17308" t="s">
        <v>20366</v>
      </c>
      <c r="Q17308" t="s">
        <v>26978</v>
      </c>
      <c r="S17308" t="s">
        <v>20368</v>
      </c>
    </row>
    <row r="17309" spans="1:19" hidden="1" x14ac:dyDescent="0.2">
      <c r="A17309">
        <v>4039</v>
      </c>
      <c r="B17309" t="s">
        <v>26976</v>
      </c>
      <c r="C17309" t="s">
        <v>105</v>
      </c>
      <c r="D17309">
        <v>10.044</v>
      </c>
      <c r="E17309">
        <v>38</v>
      </c>
      <c r="F17309" t="s">
        <v>22967</v>
      </c>
      <c r="G17309" t="s">
        <v>498</v>
      </c>
      <c r="H17309" t="s">
        <v>46</v>
      </c>
      <c r="I17309" t="s">
        <v>2046</v>
      </c>
      <c r="J17309" t="s">
        <v>43</v>
      </c>
      <c r="K17309"/>
      <c r="L17309" t="s">
        <v>26977</v>
      </c>
      <c r="M17309" t="s">
        <v>20396</v>
      </c>
      <c r="N17309">
        <v>4</v>
      </c>
      <c r="P17309" t="s">
        <v>20366</v>
      </c>
      <c r="Q17309" t="s">
        <v>26978</v>
      </c>
      <c r="S17309" t="s">
        <v>20368</v>
      </c>
    </row>
    <row r="17310" spans="1:19" hidden="1" x14ac:dyDescent="0.2">
      <c r="A17310">
        <v>4040</v>
      </c>
      <c r="B17310" t="s">
        <v>26979</v>
      </c>
      <c r="C17310" t="s">
        <v>105</v>
      </c>
      <c r="D17310">
        <v>15.1</v>
      </c>
      <c r="E17310">
        <v>25</v>
      </c>
      <c r="G17310" t="s">
        <v>12576</v>
      </c>
      <c r="H17310" t="s">
        <v>23</v>
      </c>
      <c r="I17310" t="s">
        <v>20398</v>
      </c>
      <c r="K17310"/>
      <c r="L17310" t="s">
        <v>26980</v>
      </c>
      <c r="M17310" t="s">
        <v>20396</v>
      </c>
      <c r="N17310">
        <v>4</v>
      </c>
      <c r="P17310" t="s">
        <v>20366</v>
      </c>
      <c r="Q17310" t="s">
        <v>26981</v>
      </c>
      <c r="S17310" t="s">
        <v>20368</v>
      </c>
    </row>
    <row r="17311" spans="1:19" x14ac:dyDescent="0.2">
      <c r="A17311">
        <v>4041</v>
      </c>
      <c r="B17311" t="s">
        <v>26982</v>
      </c>
      <c r="C17311" t="s">
        <v>105</v>
      </c>
      <c r="D17311">
        <v>10.109</v>
      </c>
      <c r="E17311">
        <v>25</v>
      </c>
      <c r="F17311" t="s">
        <v>23667</v>
      </c>
      <c r="G17311" t="s">
        <v>23125</v>
      </c>
      <c r="H17311" t="s">
        <v>36</v>
      </c>
      <c r="I17311" t="s">
        <v>1335</v>
      </c>
      <c r="J17311" t="s">
        <v>43</v>
      </c>
      <c r="L17311" t="s">
        <v>26983</v>
      </c>
      <c r="M17311" t="s">
        <v>20396</v>
      </c>
      <c r="N17311">
        <v>4</v>
      </c>
      <c r="P17311" t="s">
        <v>20366</v>
      </c>
      <c r="Q17311" t="s">
        <v>26984</v>
      </c>
      <c r="S17311" t="s">
        <v>20368</v>
      </c>
    </row>
    <row r="17312" spans="1:19" x14ac:dyDescent="0.2">
      <c r="A17312">
        <v>4041</v>
      </c>
      <c r="B17312" t="s">
        <v>26982</v>
      </c>
      <c r="C17312" t="s">
        <v>105</v>
      </c>
      <c r="D17312">
        <v>10.446999999999999</v>
      </c>
      <c r="E17312">
        <v>5</v>
      </c>
      <c r="F17312" t="s">
        <v>23667</v>
      </c>
      <c r="G17312" t="s">
        <v>23125</v>
      </c>
      <c r="H17312" t="s">
        <v>36</v>
      </c>
      <c r="I17312" t="s">
        <v>1335</v>
      </c>
      <c r="J17312" t="s">
        <v>43</v>
      </c>
      <c r="L17312" t="s">
        <v>26983</v>
      </c>
      <c r="M17312" t="s">
        <v>20396</v>
      </c>
      <c r="N17312">
        <v>4</v>
      </c>
      <c r="P17312" t="s">
        <v>20366</v>
      </c>
      <c r="Q17312" t="s">
        <v>26984</v>
      </c>
      <c r="S17312" t="s">
        <v>20368</v>
      </c>
    </row>
    <row r="17313" spans="1:19" x14ac:dyDescent="0.2">
      <c r="A17313">
        <v>4041</v>
      </c>
      <c r="B17313" t="s">
        <v>26982</v>
      </c>
      <c r="C17313" t="s">
        <v>105</v>
      </c>
      <c r="D17313">
        <v>10.355</v>
      </c>
      <c r="E17313">
        <v>10</v>
      </c>
      <c r="F17313" t="s">
        <v>23667</v>
      </c>
      <c r="G17313" t="s">
        <v>23125</v>
      </c>
      <c r="H17313" t="s">
        <v>36</v>
      </c>
      <c r="I17313" t="s">
        <v>1335</v>
      </c>
      <c r="J17313" t="s">
        <v>43</v>
      </c>
      <c r="L17313" t="s">
        <v>26983</v>
      </c>
      <c r="M17313" t="s">
        <v>20396</v>
      </c>
      <c r="N17313">
        <v>4</v>
      </c>
      <c r="P17313" t="s">
        <v>20366</v>
      </c>
      <c r="Q17313" t="s">
        <v>26984</v>
      </c>
      <c r="S17313" t="s">
        <v>20368</v>
      </c>
    </row>
    <row r="17314" spans="1:19" x14ac:dyDescent="0.2">
      <c r="A17314">
        <v>4041</v>
      </c>
      <c r="B17314" t="s">
        <v>26982</v>
      </c>
      <c r="C17314" t="s">
        <v>105</v>
      </c>
      <c r="D17314">
        <v>10.269</v>
      </c>
      <c r="E17314">
        <v>15</v>
      </c>
      <c r="F17314" t="s">
        <v>23667</v>
      </c>
      <c r="G17314" t="s">
        <v>23125</v>
      </c>
      <c r="H17314" t="s">
        <v>36</v>
      </c>
      <c r="I17314" t="s">
        <v>1335</v>
      </c>
      <c r="J17314" t="s">
        <v>43</v>
      </c>
      <c r="L17314" t="s">
        <v>26983</v>
      </c>
      <c r="M17314" t="s">
        <v>20396</v>
      </c>
      <c r="N17314">
        <v>4</v>
      </c>
      <c r="P17314" t="s">
        <v>20366</v>
      </c>
      <c r="Q17314" t="s">
        <v>26984</v>
      </c>
      <c r="S17314" t="s">
        <v>20368</v>
      </c>
    </row>
    <row r="17315" spans="1:19" x14ac:dyDescent="0.2">
      <c r="A17315">
        <v>4041</v>
      </c>
      <c r="B17315" t="s">
        <v>26982</v>
      </c>
      <c r="C17315" t="s">
        <v>105</v>
      </c>
      <c r="D17315">
        <v>10.186</v>
      </c>
      <c r="E17315">
        <v>20</v>
      </c>
      <c r="F17315" t="s">
        <v>23667</v>
      </c>
      <c r="G17315" t="s">
        <v>23125</v>
      </c>
      <c r="H17315" t="s">
        <v>36</v>
      </c>
      <c r="I17315" t="s">
        <v>1335</v>
      </c>
      <c r="J17315" t="s">
        <v>43</v>
      </c>
      <c r="L17315" t="s">
        <v>26983</v>
      </c>
      <c r="M17315" t="s">
        <v>20396</v>
      </c>
      <c r="N17315">
        <v>4</v>
      </c>
      <c r="P17315" t="s">
        <v>20366</v>
      </c>
      <c r="Q17315" t="s">
        <v>26984</v>
      </c>
      <c r="S17315" t="s">
        <v>20368</v>
      </c>
    </row>
    <row r="17316" spans="1:19" x14ac:dyDescent="0.2">
      <c r="A17316">
        <v>4041</v>
      </c>
      <c r="B17316" t="s">
        <v>26982</v>
      </c>
      <c r="C17316" t="s">
        <v>105</v>
      </c>
      <c r="D17316">
        <v>10.034000000000001</v>
      </c>
      <c r="E17316">
        <v>30</v>
      </c>
      <c r="F17316" t="s">
        <v>23667</v>
      </c>
      <c r="G17316" t="s">
        <v>23125</v>
      </c>
      <c r="H17316" t="s">
        <v>36</v>
      </c>
      <c r="I17316" t="s">
        <v>1335</v>
      </c>
      <c r="J17316" t="s">
        <v>43</v>
      </c>
      <c r="L17316" t="s">
        <v>26983</v>
      </c>
      <c r="M17316" t="s">
        <v>20396</v>
      </c>
      <c r="N17316">
        <v>4</v>
      </c>
      <c r="P17316" t="s">
        <v>20366</v>
      </c>
      <c r="Q17316" t="s">
        <v>26984</v>
      </c>
      <c r="S17316" t="s">
        <v>20368</v>
      </c>
    </row>
    <row r="17317" spans="1:19" x14ac:dyDescent="0.2">
      <c r="A17317">
        <v>4041</v>
      </c>
      <c r="B17317" t="s">
        <v>26982</v>
      </c>
      <c r="C17317" t="s">
        <v>105</v>
      </c>
      <c r="D17317">
        <v>9.9640000000000004</v>
      </c>
      <c r="E17317">
        <v>35</v>
      </c>
      <c r="F17317" t="s">
        <v>23667</v>
      </c>
      <c r="G17317" t="s">
        <v>23125</v>
      </c>
      <c r="H17317" t="s">
        <v>36</v>
      </c>
      <c r="I17317" t="s">
        <v>1335</v>
      </c>
      <c r="J17317" t="s">
        <v>43</v>
      </c>
      <c r="L17317" t="s">
        <v>26983</v>
      </c>
      <c r="M17317" t="s">
        <v>20396</v>
      </c>
      <c r="N17317">
        <v>4</v>
      </c>
      <c r="P17317" t="s">
        <v>20366</v>
      </c>
      <c r="Q17317" t="s">
        <v>26984</v>
      </c>
      <c r="S17317" t="s">
        <v>20368</v>
      </c>
    </row>
    <row r="17318" spans="1:19" x14ac:dyDescent="0.2">
      <c r="A17318">
        <v>4041</v>
      </c>
      <c r="B17318" t="s">
        <v>26982</v>
      </c>
      <c r="C17318" t="s">
        <v>105</v>
      </c>
      <c r="D17318">
        <v>9.8979999999999997</v>
      </c>
      <c r="E17318">
        <v>40</v>
      </c>
      <c r="F17318" t="s">
        <v>23667</v>
      </c>
      <c r="G17318" t="s">
        <v>23125</v>
      </c>
      <c r="H17318" t="s">
        <v>36</v>
      </c>
      <c r="I17318" t="s">
        <v>1335</v>
      </c>
      <c r="J17318" t="s">
        <v>43</v>
      </c>
      <c r="L17318" t="s">
        <v>26983</v>
      </c>
      <c r="M17318" t="s">
        <v>20396</v>
      </c>
      <c r="N17318">
        <v>4</v>
      </c>
      <c r="P17318" t="s">
        <v>20366</v>
      </c>
      <c r="Q17318" t="s">
        <v>26984</v>
      </c>
      <c r="S17318" t="s">
        <v>20368</v>
      </c>
    </row>
    <row r="17319" spans="1:19" x14ac:dyDescent="0.2">
      <c r="A17319">
        <v>4041</v>
      </c>
      <c r="B17319" t="s">
        <v>26982</v>
      </c>
      <c r="C17319" t="s">
        <v>105</v>
      </c>
      <c r="D17319">
        <v>9.8339999999999996</v>
      </c>
      <c r="E17319">
        <v>45</v>
      </c>
      <c r="F17319" t="s">
        <v>23667</v>
      </c>
      <c r="G17319" t="s">
        <v>23125</v>
      </c>
      <c r="H17319" t="s">
        <v>36</v>
      </c>
      <c r="I17319" t="s">
        <v>1335</v>
      </c>
      <c r="J17319" t="s">
        <v>43</v>
      </c>
      <c r="L17319" t="s">
        <v>26983</v>
      </c>
      <c r="M17319" t="s">
        <v>20396</v>
      </c>
      <c r="N17319">
        <v>4</v>
      </c>
      <c r="P17319" t="s">
        <v>20366</v>
      </c>
      <c r="Q17319" t="s">
        <v>26984</v>
      </c>
      <c r="S17319" t="s">
        <v>20368</v>
      </c>
    </row>
    <row r="17320" spans="1:19" x14ac:dyDescent="0.2">
      <c r="A17320">
        <v>4041</v>
      </c>
      <c r="B17320" t="s">
        <v>26982</v>
      </c>
      <c r="C17320" t="s">
        <v>105</v>
      </c>
      <c r="D17320">
        <v>9.7750000000000004</v>
      </c>
      <c r="E17320">
        <v>50</v>
      </c>
      <c r="F17320" t="s">
        <v>23667</v>
      </c>
      <c r="G17320" t="s">
        <v>23125</v>
      </c>
      <c r="H17320" t="s">
        <v>36</v>
      </c>
      <c r="I17320" t="s">
        <v>1335</v>
      </c>
      <c r="J17320" t="s">
        <v>43</v>
      </c>
      <c r="L17320" t="s">
        <v>26983</v>
      </c>
      <c r="M17320" t="s">
        <v>20396</v>
      </c>
      <c r="N17320">
        <v>4</v>
      </c>
      <c r="P17320" t="s">
        <v>20366</v>
      </c>
      <c r="Q17320" t="s">
        <v>26984</v>
      </c>
      <c r="S17320" t="s">
        <v>20368</v>
      </c>
    </row>
    <row r="17321" spans="1:19" x14ac:dyDescent="0.2">
      <c r="A17321">
        <v>4042</v>
      </c>
      <c r="B17321" t="s">
        <v>26985</v>
      </c>
      <c r="C17321" t="s">
        <v>105</v>
      </c>
      <c r="D17321">
        <v>9.6549999999999994</v>
      </c>
      <c r="E17321">
        <v>25</v>
      </c>
      <c r="F17321" t="s">
        <v>26986</v>
      </c>
      <c r="G17321" t="s">
        <v>23125</v>
      </c>
      <c r="H17321" t="s">
        <v>36</v>
      </c>
      <c r="I17321" t="s">
        <v>8358</v>
      </c>
      <c r="L17321" t="s">
        <v>26987</v>
      </c>
      <c r="M17321" t="s">
        <v>20396</v>
      </c>
      <c r="N17321">
        <v>4</v>
      </c>
      <c r="P17321" t="s">
        <v>20366</v>
      </c>
      <c r="Q17321" t="s">
        <v>26988</v>
      </c>
      <c r="S17321" t="s">
        <v>20368</v>
      </c>
    </row>
    <row r="17322" spans="1:19" hidden="1" x14ac:dyDescent="0.2">
      <c r="A17322">
        <v>4042</v>
      </c>
      <c r="B17322" t="s">
        <v>26985</v>
      </c>
      <c r="C17322" t="s">
        <v>105</v>
      </c>
      <c r="D17322">
        <v>9.5399999999999991</v>
      </c>
      <c r="E17322">
        <v>25</v>
      </c>
      <c r="F17322" t="s">
        <v>26986</v>
      </c>
      <c r="G17322" t="s">
        <v>31</v>
      </c>
      <c r="H17322" t="s">
        <v>46</v>
      </c>
      <c r="I17322" t="s">
        <v>9294</v>
      </c>
      <c r="K17322"/>
      <c r="L17322" t="s">
        <v>26987</v>
      </c>
      <c r="M17322" t="s">
        <v>20396</v>
      </c>
      <c r="N17322">
        <v>4</v>
      </c>
      <c r="P17322" t="s">
        <v>20366</v>
      </c>
      <c r="Q17322" t="s">
        <v>26988</v>
      </c>
      <c r="S17322" t="s">
        <v>20368</v>
      </c>
    </row>
    <row r="17323" spans="1:19" x14ac:dyDescent="0.2">
      <c r="A17323">
        <v>4042</v>
      </c>
      <c r="B17323" t="s">
        <v>26985</v>
      </c>
      <c r="C17323" t="s">
        <v>105</v>
      </c>
      <c r="D17323">
        <v>9.9529999999999994</v>
      </c>
      <c r="E17323">
        <v>5</v>
      </c>
      <c r="F17323" t="s">
        <v>26986</v>
      </c>
      <c r="G17323" t="s">
        <v>23125</v>
      </c>
      <c r="H17323" t="s">
        <v>36</v>
      </c>
      <c r="I17323" t="s">
        <v>8358</v>
      </c>
      <c r="L17323" t="s">
        <v>26987</v>
      </c>
      <c r="M17323" t="s">
        <v>20396</v>
      </c>
      <c r="N17323">
        <v>4</v>
      </c>
      <c r="P17323" t="s">
        <v>20366</v>
      </c>
      <c r="Q17323" t="s">
        <v>26988</v>
      </c>
      <c r="S17323" t="s">
        <v>20368</v>
      </c>
    </row>
    <row r="17324" spans="1:19" x14ac:dyDescent="0.2">
      <c r="A17324">
        <v>4042</v>
      </c>
      <c r="B17324" t="s">
        <v>26985</v>
      </c>
      <c r="C17324" t="s">
        <v>105</v>
      </c>
      <c r="D17324">
        <v>9.8680000000000003</v>
      </c>
      <c r="E17324">
        <v>10</v>
      </c>
      <c r="F17324" t="s">
        <v>26986</v>
      </c>
      <c r="G17324" t="s">
        <v>23125</v>
      </c>
      <c r="H17324" t="s">
        <v>36</v>
      </c>
      <c r="I17324" t="s">
        <v>8358</v>
      </c>
      <c r="L17324" t="s">
        <v>26987</v>
      </c>
      <c r="M17324" t="s">
        <v>20396</v>
      </c>
      <c r="N17324">
        <v>4</v>
      </c>
      <c r="P17324" t="s">
        <v>20366</v>
      </c>
      <c r="Q17324" t="s">
        <v>26988</v>
      </c>
      <c r="S17324" t="s">
        <v>20368</v>
      </c>
    </row>
    <row r="17325" spans="1:19" x14ac:dyDescent="0.2">
      <c r="A17325">
        <v>4042</v>
      </c>
      <c r="B17325" t="s">
        <v>26985</v>
      </c>
      <c r="C17325" t="s">
        <v>105</v>
      </c>
      <c r="D17325">
        <v>9.7910000000000004</v>
      </c>
      <c r="E17325">
        <v>15</v>
      </c>
      <c r="F17325" t="s">
        <v>26986</v>
      </c>
      <c r="G17325" t="s">
        <v>23125</v>
      </c>
      <c r="H17325" t="s">
        <v>36</v>
      </c>
      <c r="I17325" t="s">
        <v>8358</v>
      </c>
      <c r="L17325" t="s">
        <v>26987</v>
      </c>
      <c r="M17325" t="s">
        <v>20396</v>
      </c>
      <c r="N17325">
        <v>4</v>
      </c>
      <c r="P17325" t="s">
        <v>20366</v>
      </c>
      <c r="Q17325" t="s">
        <v>26988</v>
      </c>
      <c r="S17325" t="s">
        <v>20368</v>
      </c>
    </row>
    <row r="17326" spans="1:19" x14ac:dyDescent="0.2">
      <c r="A17326">
        <v>4042</v>
      </c>
      <c r="B17326" t="s">
        <v>26985</v>
      </c>
      <c r="C17326" t="s">
        <v>105</v>
      </c>
      <c r="D17326">
        <v>9.7200000000000006</v>
      </c>
      <c r="E17326">
        <v>20</v>
      </c>
      <c r="F17326" t="s">
        <v>26986</v>
      </c>
      <c r="G17326" t="s">
        <v>23125</v>
      </c>
      <c r="H17326" t="s">
        <v>36</v>
      </c>
      <c r="I17326" t="s">
        <v>8358</v>
      </c>
      <c r="L17326" t="s">
        <v>26987</v>
      </c>
      <c r="M17326" t="s">
        <v>20396</v>
      </c>
      <c r="N17326">
        <v>4</v>
      </c>
      <c r="P17326" t="s">
        <v>20366</v>
      </c>
      <c r="Q17326" t="s">
        <v>26988</v>
      </c>
      <c r="S17326" t="s">
        <v>20368</v>
      </c>
    </row>
    <row r="17327" spans="1:19" x14ac:dyDescent="0.2">
      <c r="A17327">
        <v>4042</v>
      </c>
      <c r="B17327" t="s">
        <v>26985</v>
      </c>
      <c r="C17327" t="s">
        <v>105</v>
      </c>
      <c r="D17327">
        <v>9.5950000000000006</v>
      </c>
      <c r="E17327">
        <v>30</v>
      </c>
      <c r="F17327" t="s">
        <v>26986</v>
      </c>
      <c r="G17327" t="s">
        <v>23125</v>
      </c>
      <c r="H17327" t="s">
        <v>36</v>
      </c>
      <c r="I17327" t="s">
        <v>8358</v>
      </c>
      <c r="L17327" t="s">
        <v>26987</v>
      </c>
      <c r="M17327" t="s">
        <v>20396</v>
      </c>
      <c r="N17327">
        <v>4</v>
      </c>
      <c r="P17327" t="s">
        <v>20366</v>
      </c>
      <c r="Q17327" t="s">
        <v>26988</v>
      </c>
      <c r="S17327" t="s">
        <v>20368</v>
      </c>
    </row>
    <row r="17328" spans="1:19" x14ac:dyDescent="0.2">
      <c r="A17328">
        <v>4042</v>
      </c>
      <c r="B17328" t="s">
        <v>26985</v>
      </c>
      <c r="C17328" t="s">
        <v>105</v>
      </c>
      <c r="D17328">
        <v>9.5399999999999991</v>
      </c>
      <c r="E17328">
        <v>35</v>
      </c>
      <c r="F17328" t="s">
        <v>26986</v>
      </c>
      <c r="G17328" t="s">
        <v>23125</v>
      </c>
      <c r="H17328" t="s">
        <v>36</v>
      </c>
      <c r="I17328" t="s">
        <v>8358</v>
      </c>
      <c r="L17328" t="s">
        <v>26987</v>
      </c>
      <c r="M17328" t="s">
        <v>20396</v>
      </c>
      <c r="N17328">
        <v>4</v>
      </c>
      <c r="P17328" t="s">
        <v>20366</v>
      </c>
      <c r="Q17328" t="s">
        <v>26988</v>
      </c>
      <c r="S17328" t="s">
        <v>20368</v>
      </c>
    </row>
    <row r="17329" spans="1:19" x14ac:dyDescent="0.2">
      <c r="A17329">
        <v>4042</v>
      </c>
      <c r="B17329" t="s">
        <v>26985</v>
      </c>
      <c r="C17329" t="s">
        <v>105</v>
      </c>
      <c r="D17329">
        <v>9.4909999999999997</v>
      </c>
      <c r="E17329">
        <v>40</v>
      </c>
      <c r="F17329" t="s">
        <v>26986</v>
      </c>
      <c r="G17329" t="s">
        <v>23125</v>
      </c>
      <c r="H17329" t="s">
        <v>36</v>
      </c>
      <c r="I17329" t="s">
        <v>8358</v>
      </c>
      <c r="L17329" t="s">
        <v>26987</v>
      </c>
      <c r="M17329" t="s">
        <v>20396</v>
      </c>
      <c r="N17329">
        <v>4</v>
      </c>
      <c r="P17329" t="s">
        <v>20366</v>
      </c>
      <c r="Q17329" t="s">
        <v>26988</v>
      </c>
      <c r="S17329" t="s">
        <v>20368</v>
      </c>
    </row>
    <row r="17330" spans="1:19" x14ac:dyDescent="0.2">
      <c r="A17330">
        <v>4042</v>
      </c>
      <c r="B17330" t="s">
        <v>26985</v>
      </c>
      <c r="C17330" t="s">
        <v>105</v>
      </c>
      <c r="D17330">
        <v>9.4459999999999997</v>
      </c>
      <c r="E17330">
        <v>45</v>
      </c>
      <c r="F17330" t="s">
        <v>26986</v>
      </c>
      <c r="G17330" t="s">
        <v>23125</v>
      </c>
      <c r="H17330" t="s">
        <v>36</v>
      </c>
      <c r="I17330" t="s">
        <v>8358</v>
      </c>
      <c r="L17330" t="s">
        <v>26987</v>
      </c>
      <c r="M17330" t="s">
        <v>20396</v>
      </c>
      <c r="N17330">
        <v>4</v>
      </c>
      <c r="P17330" t="s">
        <v>20366</v>
      </c>
      <c r="Q17330" t="s">
        <v>26988</v>
      </c>
      <c r="S17330" t="s">
        <v>20368</v>
      </c>
    </row>
    <row r="17331" spans="1:19" x14ac:dyDescent="0.2">
      <c r="A17331">
        <v>4042</v>
      </c>
      <c r="B17331" t="s">
        <v>26985</v>
      </c>
      <c r="C17331" t="s">
        <v>105</v>
      </c>
      <c r="D17331">
        <v>9.4060000000000006</v>
      </c>
      <c r="E17331">
        <v>50</v>
      </c>
      <c r="F17331" t="s">
        <v>26986</v>
      </c>
      <c r="G17331" t="s">
        <v>23125</v>
      </c>
      <c r="H17331" t="s">
        <v>36</v>
      </c>
      <c r="I17331" t="s">
        <v>8358</v>
      </c>
      <c r="L17331" t="s">
        <v>26987</v>
      </c>
      <c r="M17331" t="s">
        <v>20396</v>
      </c>
      <c r="N17331">
        <v>4</v>
      </c>
      <c r="P17331" t="s">
        <v>20366</v>
      </c>
      <c r="Q17331" t="s">
        <v>26988</v>
      </c>
      <c r="S17331" t="s">
        <v>20368</v>
      </c>
    </row>
    <row r="17332" spans="1:19" x14ac:dyDescent="0.2">
      <c r="A17332">
        <v>4042</v>
      </c>
      <c r="B17332" t="s">
        <v>26985</v>
      </c>
      <c r="C17332" t="s">
        <v>105</v>
      </c>
      <c r="D17332">
        <v>9.3689999999999998</v>
      </c>
      <c r="E17332">
        <v>55</v>
      </c>
      <c r="F17332" t="s">
        <v>26986</v>
      </c>
      <c r="G17332" t="s">
        <v>23125</v>
      </c>
      <c r="H17332" t="s">
        <v>36</v>
      </c>
      <c r="I17332" t="s">
        <v>8358</v>
      </c>
      <c r="L17332" t="s">
        <v>26987</v>
      </c>
      <c r="M17332" t="s">
        <v>20396</v>
      </c>
      <c r="N17332">
        <v>4</v>
      </c>
      <c r="P17332" t="s">
        <v>20366</v>
      </c>
      <c r="Q17332" t="s">
        <v>26988</v>
      </c>
      <c r="S17332" t="s">
        <v>20368</v>
      </c>
    </row>
    <row r="17333" spans="1:19" x14ac:dyDescent="0.2">
      <c r="A17333">
        <v>4042</v>
      </c>
      <c r="B17333" t="s">
        <v>26985</v>
      </c>
      <c r="C17333" t="s">
        <v>105</v>
      </c>
      <c r="D17333">
        <v>9.3369999999999997</v>
      </c>
      <c r="E17333">
        <v>60</v>
      </c>
      <c r="F17333" t="s">
        <v>26986</v>
      </c>
      <c r="G17333" t="s">
        <v>23125</v>
      </c>
      <c r="H17333" t="s">
        <v>36</v>
      </c>
      <c r="I17333" t="s">
        <v>8358</v>
      </c>
      <c r="L17333" t="s">
        <v>26987</v>
      </c>
      <c r="M17333" t="s">
        <v>20396</v>
      </c>
      <c r="N17333">
        <v>4</v>
      </c>
      <c r="P17333" t="s">
        <v>20366</v>
      </c>
      <c r="Q17333" t="s">
        <v>26988</v>
      </c>
      <c r="S17333" t="s">
        <v>20368</v>
      </c>
    </row>
    <row r="17334" spans="1:19" hidden="1" x14ac:dyDescent="0.2">
      <c r="A17334">
        <v>4043</v>
      </c>
      <c r="B17334" t="s">
        <v>26989</v>
      </c>
      <c r="C17334" t="s">
        <v>105</v>
      </c>
      <c r="D17334">
        <v>10.130000000000001</v>
      </c>
      <c r="E17334">
        <v>25</v>
      </c>
      <c r="G17334" t="s">
        <v>31</v>
      </c>
      <c r="H17334" t="s">
        <v>46</v>
      </c>
      <c r="I17334" t="s">
        <v>9294</v>
      </c>
      <c r="K17334"/>
      <c r="L17334" t="s">
        <v>26990</v>
      </c>
      <c r="M17334" t="s">
        <v>20396</v>
      </c>
      <c r="N17334">
        <v>4</v>
      </c>
      <c r="P17334" t="s">
        <v>20366</v>
      </c>
      <c r="Q17334" t="s">
        <v>26991</v>
      </c>
      <c r="S17334" t="s">
        <v>20368</v>
      </c>
    </row>
    <row r="17335" spans="1:19" hidden="1" x14ac:dyDescent="0.2">
      <c r="A17335">
        <v>4044</v>
      </c>
      <c r="B17335" t="s">
        <v>26992</v>
      </c>
      <c r="C17335" t="s">
        <v>105</v>
      </c>
      <c r="D17335">
        <v>9.74</v>
      </c>
      <c r="E17335">
        <v>20</v>
      </c>
      <c r="F17335" t="s">
        <v>26993</v>
      </c>
      <c r="G17335" t="s">
        <v>55</v>
      </c>
      <c r="H17335" t="s">
        <v>23</v>
      </c>
      <c r="I17335" t="s">
        <v>23151</v>
      </c>
      <c r="K17335"/>
      <c r="L17335" t="s">
        <v>26994</v>
      </c>
      <c r="M17335" t="s">
        <v>20396</v>
      </c>
      <c r="N17335">
        <v>4</v>
      </c>
      <c r="P17335" t="s">
        <v>20366</v>
      </c>
      <c r="Q17335" t="s">
        <v>26995</v>
      </c>
      <c r="S17335" t="s">
        <v>20368</v>
      </c>
    </row>
    <row r="17336" spans="1:19" hidden="1" x14ac:dyDescent="0.2">
      <c r="A17336">
        <v>4045</v>
      </c>
      <c r="B17336" t="s">
        <v>26996</v>
      </c>
      <c r="C17336" t="s">
        <v>105</v>
      </c>
      <c r="D17336">
        <v>10.28</v>
      </c>
      <c r="E17336">
        <v>25</v>
      </c>
      <c r="F17336" t="s">
        <v>25955</v>
      </c>
      <c r="G17336" t="s">
        <v>26997</v>
      </c>
      <c r="H17336" t="s">
        <v>46</v>
      </c>
      <c r="I17336" t="s">
        <v>3041</v>
      </c>
      <c r="K17336"/>
      <c r="L17336" t="s">
        <v>26998</v>
      </c>
      <c r="M17336" t="s">
        <v>20396</v>
      </c>
      <c r="N17336">
        <v>4</v>
      </c>
      <c r="P17336" t="s">
        <v>20366</v>
      </c>
      <c r="Q17336" t="s">
        <v>26999</v>
      </c>
      <c r="S17336" t="s">
        <v>20368</v>
      </c>
    </row>
    <row r="17337" spans="1:19" hidden="1" x14ac:dyDescent="0.2">
      <c r="A17337">
        <v>4045</v>
      </c>
      <c r="B17337" t="s">
        <v>26996</v>
      </c>
      <c r="C17337" t="s">
        <v>105</v>
      </c>
      <c r="D17337">
        <v>10.210000000000001</v>
      </c>
      <c r="E17337">
        <v>20</v>
      </c>
      <c r="F17337" t="s">
        <v>25955</v>
      </c>
      <c r="G17337" t="s">
        <v>55</v>
      </c>
      <c r="H17337" t="s">
        <v>23</v>
      </c>
      <c r="I17337" t="s">
        <v>23151</v>
      </c>
      <c r="K17337"/>
      <c r="L17337" t="s">
        <v>26998</v>
      </c>
      <c r="M17337" t="s">
        <v>20396</v>
      </c>
      <c r="N17337">
        <v>4</v>
      </c>
      <c r="P17337" t="s">
        <v>20366</v>
      </c>
      <c r="Q17337" t="s">
        <v>26999</v>
      </c>
      <c r="S17337" t="s">
        <v>20368</v>
      </c>
    </row>
    <row r="17338" spans="1:19" hidden="1" x14ac:dyDescent="0.2">
      <c r="A17338">
        <v>4046</v>
      </c>
      <c r="B17338" t="s">
        <v>27000</v>
      </c>
      <c r="C17338" t="s">
        <v>105</v>
      </c>
      <c r="D17338">
        <v>9.93</v>
      </c>
      <c r="E17338">
        <v>20</v>
      </c>
      <c r="F17338" t="s">
        <v>25955</v>
      </c>
      <c r="G17338" t="s">
        <v>55</v>
      </c>
      <c r="H17338" t="s">
        <v>23</v>
      </c>
      <c r="I17338" t="s">
        <v>23151</v>
      </c>
      <c r="K17338"/>
      <c r="L17338" t="s">
        <v>27001</v>
      </c>
      <c r="M17338" t="s">
        <v>20396</v>
      </c>
      <c r="N17338">
        <v>4</v>
      </c>
      <c r="P17338" t="s">
        <v>20366</v>
      </c>
      <c r="Q17338" t="s">
        <v>27002</v>
      </c>
      <c r="S17338" t="s">
        <v>20368</v>
      </c>
    </row>
    <row r="17339" spans="1:19" hidden="1" x14ac:dyDescent="0.2">
      <c r="A17339">
        <v>4047</v>
      </c>
      <c r="B17339" t="s">
        <v>27003</v>
      </c>
      <c r="C17339" t="s">
        <v>105</v>
      </c>
      <c r="D17339">
        <v>10.36</v>
      </c>
      <c r="E17339">
        <v>25</v>
      </c>
      <c r="F17339" t="s">
        <v>27004</v>
      </c>
      <c r="G17339" t="s">
        <v>55</v>
      </c>
      <c r="H17339" t="s">
        <v>46</v>
      </c>
      <c r="I17339" t="s">
        <v>5463</v>
      </c>
      <c r="K17339"/>
      <c r="L17339" t="s">
        <v>27005</v>
      </c>
      <c r="M17339" t="s">
        <v>20396</v>
      </c>
      <c r="N17339">
        <v>4</v>
      </c>
      <c r="P17339" t="s">
        <v>20366</v>
      </c>
      <c r="Q17339" t="s">
        <v>27006</v>
      </c>
      <c r="S17339" t="s">
        <v>20368</v>
      </c>
    </row>
    <row r="17340" spans="1:19" hidden="1" x14ac:dyDescent="0.2">
      <c r="A17340">
        <v>4047</v>
      </c>
      <c r="B17340" t="s">
        <v>27003</v>
      </c>
      <c r="C17340" t="s">
        <v>105</v>
      </c>
      <c r="D17340">
        <v>10.210000000000001</v>
      </c>
      <c r="E17340">
        <v>20</v>
      </c>
      <c r="F17340" t="s">
        <v>23131</v>
      </c>
      <c r="G17340" t="s">
        <v>55</v>
      </c>
      <c r="H17340" t="s">
        <v>23</v>
      </c>
      <c r="I17340" t="s">
        <v>23151</v>
      </c>
      <c r="K17340"/>
      <c r="L17340" t="s">
        <v>27005</v>
      </c>
      <c r="M17340" t="s">
        <v>20396</v>
      </c>
      <c r="N17340">
        <v>4</v>
      </c>
      <c r="P17340" t="s">
        <v>20366</v>
      </c>
      <c r="Q17340" t="s">
        <v>27006</v>
      </c>
      <c r="S17340" t="s">
        <v>20368</v>
      </c>
    </row>
    <row r="17341" spans="1:19" hidden="1" x14ac:dyDescent="0.2">
      <c r="A17341">
        <v>4048</v>
      </c>
      <c r="B17341" t="s">
        <v>27007</v>
      </c>
      <c r="C17341" t="s">
        <v>105</v>
      </c>
      <c r="D17341">
        <v>9.3800000000000008</v>
      </c>
      <c r="E17341">
        <v>20</v>
      </c>
      <c r="F17341" t="s">
        <v>26993</v>
      </c>
      <c r="G17341" t="s">
        <v>55</v>
      </c>
      <c r="H17341" t="s">
        <v>23</v>
      </c>
      <c r="I17341" t="s">
        <v>23151</v>
      </c>
      <c r="K17341"/>
      <c r="L17341" t="s">
        <v>27008</v>
      </c>
      <c r="M17341" t="s">
        <v>20719</v>
      </c>
      <c r="N17341">
        <v>3</v>
      </c>
      <c r="P17341" t="s">
        <v>20366</v>
      </c>
      <c r="Q17341" t="s">
        <v>27009</v>
      </c>
      <c r="S17341" t="s">
        <v>20368</v>
      </c>
    </row>
    <row r="17342" spans="1:19" hidden="1" x14ac:dyDescent="0.2">
      <c r="A17342">
        <v>4049</v>
      </c>
      <c r="B17342" t="s">
        <v>27010</v>
      </c>
      <c r="C17342" t="s">
        <v>105</v>
      </c>
      <c r="D17342">
        <v>10.31</v>
      </c>
      <c r="E17342">
        <v>10</v>
      </c>
      <c r="F17342" t="s">
        <v>6351</v>
      </c>
      <c r="G17342" t="s">
        <v>31</v>
      </c>
      <c r="H17342" t="s">
        <v>46</v>
      </c>
      <c r="I17342" t="s">
        <v>23157</v>
      </c>
      <c r="J17342" t="s">
        <v>43</v>
      </c>
      <c r="K17342"/>
      <c r="L17342" t="s">
        <v>27011</v>
      </c>
      <c r="M17342" t="s">
        <v>26</v>
      </c>
      <c r="N17342">
        <v>2</v>
      </c>
      <c r="P17342" t="s">
        <v>20366</v>
      </c>
      <c r="Q17342" t="s">
        <v>27012</v>
      </c>
      <c r="S17342" t="s">
        <v>20368</v>
      </c>
    </row>
    <row r="17343" spans="1:19" hidden="1" x14ac:dyDescent="0.2">
      <c r="A17343">
        <v>4049</v>
      </c>
      <c r="B17343" t="s">
        <v>27010</v>
      </c>
      <c r="C17343" t="s">
        <v>105</v>
      </c>
      <c r="D17343">
        <v>10.210000000000001</v>
      </c>
      <c r="E17343">
        <v>20</v>
      </c>
      <c r="F17343" t="s">
        <v>6351</v>
      </c>
      <c r="G17343" t="s">
        <v>31</v>
      </c>
      <c r="H17343" t="s">
        <v>46</v>
      </c>
      <c r="I17343" t="s">
        <v>23157</v>
      </c>
      <c r="J17343" t="s">
        <v>43</v>
      </c>
      <c r="K17343"/>
      <c r="L17343" t="s">
        <v>27011</v>
      </c>
      <c r="M17343" t="s">
        <v>26</v>
      </c>
      <c r="N17343">
        <v>2</v>
      </c>
      <c r="P17343" t="s">
        <v>20366</v>
      </c>
      <c r="Q17343" t="s">
        <v>27012</v>
      </c>
      <c r="S17343" t="s">
        <v>20368</v>
      </c>
    </row>
    <row r="17344" spans="1:19" hidden="1" x14ac:dyDescent="0.2">
      <c r="A17344">
        <v>4049</v>
      </c>
      <c r="B17344" t="s">
        <v>27010</v>
      </c>
      <c r="C17344" t="s">
        <v>105</v>
      </c>
      <c r="D17344">
        <v>10.119999999999999</v>
      </c>
      <c r="E17344">
        <v>30</v>
      </c>
      <c r="F17344" t="s">
        <v>6351</v>
      </c>
      <c r="G17344" t="s">
        <v>31</v>
      </c>
      <c r="H17344" t="s">
        <v>46</v>
      </c>
      <c r="I17344" t="s">
        <v>23157</v>
      </c>
      <c r="J17344" t="s">
        <v>43</v>
      </c>
      <c r="K17344"/>
      <c r="L17344" t="s">
        <v>27011</v>
      </c>
      <c r="M17344" t="s">
        <v>26</v>
      </c>
      <c r="N17344">
        <v>2</v>
      </c>
      <c r="P17344" t="s">
        <v>20366</v>
      </c>
      <c r="Q17344" t="s">
        <v>27012</v>
      </c>
      <c r="S17344" t="s">
        <v>20368</v>
      </c>
    </row>
    <row r="17345" spans="1:19" hidden="1" x14ac:dyDescent="0.2">
      <c r="A17345">
        <v>4049</v>
      </c>
      <c r="B17345" t="s">
        <v>27010</v>
      </c>
      <c r="C17345" t="s">
        <v>105</v>
      </c>
      <c r="D17345">
        <v>10.210000000000001</v>
      </c>
      <c r="E17345">
        <v>20</v>
      </c>
      <c r="F17345" t="s">
        <v>25955</v>
      </c>
      <c r="G17345" t="s">
        <v>55</v>
      </c>
      <c r="H17345" t="s">
        <v>23</v>
      </c>
      <c r="I17345" t="s">
        <v>23151</v>
      </c>
      <c r="K17345"/>
      <c r="L17345" t="s">
        <v>27011</v>
      </c>
      <c r="M17345" t="s">
        <v>26</v>
      </c>
      <c r="N17345">
        <v>2</v>
      </c>
      <c r="P17345" t="s">
        <v>20366</v>
      </c>
      <c r="Q17345" t="s">
        <v>27012</v>
      </c>
      <c r="S17345" t="s">
        <v>20368</v>
      </c>
    </row>
    <row r="17346" spans="1:19" hidden="1" x14ac:dyDescent="0.2">
      <c r="A17346">
        <v>4050</v>
      </c>
      <c r="B17346" t="s">
        <v>27013</v>
      </c>
      <c r="C17346" t="s">
        <v>105</v>
      </c>
      <c r="D17346">
        <v>10.43</v>
      </c>
      <c r="E17346">
        <v>10</v>
      </c>
      <c r="F17346" t="s">
        <v>6351</v>
      </c>
      <c r="G17346" t="s">
        <v>31</v>
      </c>
      <c r="H17346" t="s">
        <v>46</v>
      </c>
      <c r="I17346" t="s">
        <v>23157</v>
      </c>
      <c r="J17346" t="s">
        <v>43</v>
      </c>
      <c r="K17346"/>
      <c r="L17346" t="s">
        <v>27014</v>
      </c>
      <c r="M17346" t="s">
        <v>20396</v>
      </c>
      <c r="N17346">
        <v>4</v>
      </c>
      <c r="P17346" t="s">
        <v>20366</v>
      </c>
      <c r="Q17346" t="s">
        <v>27015</v>
      </c>
      <c r="S17346" t="s">
        <v>20368</v>
      </c>
    </row>
    <row r="17347" spans="1:19" hidden="1" x14ac:dyDescent="0.2">
      <c r="A17347">
        <v>4050</v>
      </c>
      <c r="B17347" t="s">
        <v>27013</v>
      </c>
      <c r="C17347" t="s">
        <v>105</v>
      </c>
      <c r="D17347">
        <v>10.31</v>
      </c>
      <c r="E17347">
        <v>20</v>
      </c>
      <c r="F17347" t="s">
        <v>6351</v>
      </c>
      <c r="G17347" t="s">
        <v>31</v>
      </c>
      <c r="H17347" t="s">
        <v>46</v>
      </c>
      <c r="I17347" t="s">
        <v>23157</v>
      </c>
      <c r="J17347" t="s">
        <v>43</v>
      </c>
      <c r="K17347"/>
      <c r="L17347" t="s">
        <v>27014</v>
      </c>
      <c r="M17347" t="s">
        <v>20396</v>
      </c>
      <c r="N17347">
        <v>4</v>
      </c>
      <c r="P17347" t="s">
        <v>20366</v>
      </c>
      <c r="Q17347" t="s">
        <v>27015</v>
      </c>
      <c r="S17347" t="s">
        <v>20368</v>
      </c>
    </row>
    <row r="17348" spans="1:19" hidden="1" x14ac:dyDescent="0.2">
      <c r="A17348">
        <v>4050</v>
      </c>
      <c r="B17348" t="s">
        <v>27013</v>
      </c>
      <c r="C17348" t="s">
        <v>105</v>
      </c>
      <c r="D17348">
        <v>10.18</v>
      </c>
      <c r="E17348">
        <v>30</v>
      </c>
      <c r="F17348" t="s">
        <v>6351</v>
      </c>
      <c r="G17348" t="s">
        <v>31</v>
      </c>
      <c r="H17348" t="s">
        <v>46</v>
      </c>
      <c r="I17348" t="s">
        <v>23157</v>
      </c>
      <c r="J17348" t="s">
        <v>43</v>
      </c>
      <c r="K17348"/>
      <c r="L17348" t="s">
        <v>27014</v>
      </c>
      <c r="M17348" t="s">
        <v>20396</v>
      </c>
      <c r="N17348">
        <v>4</v>
      </c>
      <c r="P17348" t="s">
        <v>20366</v>
      </c>
      <c r="Q17348" t="s">
        <v>27015</v>
      </c>
      <c r="S17348" t="s">
        <v>20368</v>
      </c>
    </row>
    <row r="17349" spans="1:19" hidden="1" x14ac:dyDescent="0.2">
      <c r="A17349">
        <v>4050</v>
      </c>
      <c r="B17349" t="s">
        <v>27013</v>
      </c>
      <c r="C17349" t="s">
        <v>105</v>
      </c>
      <c r="D17349">
        <v>10.31</v>
      </c>
      <c r="E17349">
        <v>20</v>
      </c>
      <c r="F17349" t="s">
        <v>25955</v>
      </c>
      <c r="G17349" t="s">
        <v>55</v>
      </c>
      <c r="H17349" t="s">
        <v>23</v>
      </c>
      <c r="I17349" t="s">
        <v>23151</v>
      </c>
      <c r="K17349"/>
      <c r="L17349" t="s">
        <v>27014</v>
      </c>
      <c r="M17349" t="s">
        <v>20396</v>
      </c>
      <c r="N17349">
        <v>4</v>
      </c>
      <c r="P17349" t="s">
        <v>20366</v>
      </c>
      <c r="Q17349" t="s">
        <v>27015</v>
      </c>
      <c r="S17349" t="s">
        <v>20368</v>
      </c>
    </row>
    <row r="17350" spans="1:19" hidden="1" x14ac:dyDescent="0.2">
      <c r="A17350">
        <v>4052</v>
      </c>
      <c r="B17350" t="s">
        <v>27016</v>
      </c>
      <c r="C17350" t="s">
        <v>105</v>
      </c>
      <c r="D17350">
        <v>4.2</v>
      </c>
      <c r="E17350">
        <v>25</v>
      </c>
      <c r="G17350" t="s">
        <v>22</v>
      </c>
      <c r="H17350" t="s">
        <v>46</v>
      </c>
      <c r="I17350" t="s">
        <v>8895</v>
      </c>
      <c r="K17350"/>
      <c r="L17350" t="s">
        <v>27017</v>
      </c>
      <c r="M17350" t="s">
        <v>26</v>
      </c>
      <c r="N17350">
        <v>2</v>
      </c>
      <c r="P17350" t="s">
        <v>20366</v>
      </c>
      <c r="Q17350" t="s">
        <v>27018</v>
      </c>
      <c r="S17350" t="s">
        <v>20368</v>
      </c>
    </row>
    <row r="17351" spans="1:19" hidden="1" x14ac:dyDescent="0.2">
      <c r="A17351">
        <v>4052</v>
      </c>
      <c r="B17351" t="s">
        <v>27016</v>
      </c>
      <c r="C17351" t="s">
        <v>20452</v>
      </c>
      <c r="D17351">
        <v>9.73</v>
      </c>
      <c r="E17351">
        <v>25</v>
      </c>
      <c r="G17351" t="s">
        <v>22</v>
      </c>
      <c r="H17351" t="s">
        <v>46</v>
      </c>
      <c r="I17351" t="s">
        <v>8895</v>
      </c>
      <c r="K17351"/>
      <c r="L17351" t="s">
        <v>27017</v>
      </c>
      <c r="M17351" t="s">
        <v>26</v>
      </c>
      <c r="N17351">
        <v>2</v>
      </c>
      <c r="P17351" t="s">
        <v>20366</v>
      </c>
      <c r="Q17351" t="s">
        <v>27018</v>
      </c>
      <c r="S17351" t="s">
        <v>20368</v>
      </c>
    </row>
    <row r="17352" spans="1:19" hidden="1" x14ac:dyDescent="0.2">
      <c r="A17352">
        <v>4053</v>
      </c>
      <c r="B17352" t="s">
        <v>27019</v>
      </c>
      <c r="C17352" t="s">
        <v>105</v>
      </c>
      <c r="D17352">
        <v>9.69</v>
      </c>
      <c r="E17352">
        <v>25</v>
      </c>
      <c r="F17352" t="s">
        <v>3222</v>
      </c>
      <c r="G17352" t="s">
        <v>144</v>
      </c>
      <c r="H17352" t="s">
        <v>46</v>
      </c>
      <c r="I17352" t="s">
        <v>9217</v>
      </c>
      <c r="K17352"/>
      <c r="L17352" t="s">
        <v>27020</v>
      </c>
      <c r="M17352" t="s">
        <v>26</v>
      </c>
      <c r="N17352">
        <v>2</v>
      </c>
      <c r="P17352" t="s">
        <v>20366</v>
      </c>
      <c r="Q17352" t="s">
        <v>27021</v>
      </c>
      <c r="S17352" t="s">
        <v>20368</v>
      </c>
    </row>
    <row r="17353" spans="1:19" hidden="1" x14ac:dyDescent="0.2">
      <c r="A17353">
        <v>4053</v>
      </c>
      <c r="B17353" t="s">
        <v>27019</v>
      </c>
      <c r="C17353" t="s">
        <v>105</v>
      </c>
      <c r="D17353">
        <v>9.75</v>
      </c>
      <c r="E17353">
        <v>20</v>
      </c>
      <c r="F17353" t="s">
        <v>3222</v>
      </c>
      <c r="G17353" t="s">
        <v>144</v>
      </c>
      <c r="H17353" t="s">
        <v>46</v>
      </c>
      <c r="I17353" t="s">
        <v>9217</v>
      </c>
      <c r="K17353"/>
      <c r="L17353" t="s">
        <v>27020</v>
      </c>
      <c r="M17353" t="s">
        <v>26</v>
      </c>
      <c r="N17353">
        <v>2</v>
      </c>
      <c r="P17353" t="s">
        <v>20366</v>
      </c>
      <c r="Q17353" t="s">
        <v>27021</v>
      </c>
      <c r="S17353" t="s">
        <v>20368</v>
      </c>
    </row>
    <row r="17354" spans="1:19" hidden="1" x14ac:dyDescent="0.2">
      <c r="A17354">
        <v>4053</v>
      </c>
      <c r="B17354" t="s">
        <v>27019</v>
      </c>
      <c r="C17354" t="s">
        <v>105</v>
      </c>
      <c r="D17354">
        <v>9.6300000000000008</v>
      </c>
      <c r="E17354">
        <v>30</v>
      </c>
      <c r="F17354" t="s">
        <v>3222</v>
      </c>
      <c r="G17354" t="s">
        <v>144</v>
      </c>
      <c r="H17354" t="s">
        <v>46</v>
      </c>
      <c r="I17354" t="s">
        <v>9217</v>
      </c>
      <c r="K17354"/>
      <c r="L17354" t="s">
        <v>27020</v>
      </c>
      <c r="M17354" t="s">
        <v>26</v>
      </c>
      <c r="N17354">
        <v>2</v>
      </c>
      <c r="P17354" t="s">
        <v>20366</v>
      </c>
      <c r="Q17354" t="s">
        <v>27021</v>
      </c>
      <c r="S17354" t="s">
        <v>20368</v>
      </c>
    </row>
    <row r="17355" spans="1:19" hidden="1" x14ac:dyDescent="0.2">
      <c r="A17355">
        <v>4053</v>
      </c>
      <c r="B17355" t="s">
        <v>27019</v>
      </c>
      <c r="C17355" t="s">
        <v>105</v>
      </c>
      <c r="D17355">
        <v>9.57</v>
      </c>
      <c r="E17355">
        <v>35</v>
      </c>
      <c r="F17355" t="s">
        <v>3222</v>
      </c>
      <c r="G17355" t="s">
        <v>144</v>
      </c>
      <c r="H17355" t="s">
        <v>46</v>
      </c>
      <c r="I17355" t="s">
        <v>9217</v>
      </c>
      <c r="K17355"/>
      <c r="L17355" t="s">
        <v>27020</v>
      </c>
      <c r="M17355" t="s">
        <v>26</v>
      </c>
      <c r="N17355">
        <v>2</v>
      </c>
      <c r="P17355" t="s">
        <v>20366</v>
      </c>
      <c r="Q17355" t="s">
        <v>27021</v>
      </c>
      <c r="S17355" t="s">
        <v>20368</v>
      </c>
    </row>
    <row r="17356" spans="1:19" hidden="1" x14ac:dyDescent="0.2">
      <c r="A17356">
        <v>4053</v>
      </c>
      <c r="B17356" t="s">
        <v>27019</v>
      </c>
      <c r="C17356" t="s">
        <v>105</v>
      </c>
      <c r="D17356">
        <v>9.52</v>
      </c>
      <c r="E17356">
        <v>40</v>
      </c>
      <c r="F17356" t="s">
        <v>3222</v>
      </c>
      <c r="G17356" t="s">
        <v>144</v>
      </c>
      <c r="H17356" t="s">
        <v>46</v>
      </c>
      <c r="I17356" t="s">
        <v>9217</v>
      </c>
      <c r="K17356"/>
      <c r="L17356" t="s">
        <v>27020</v>
      </c>
      <c r="M17356" t="s">
        <v>26</v>
      </c>
      <c r="N17356">
        <v>2</v>
      </c>
      <c r="P17356" t="s">
        <v>20366</v>
      </c>
      <c r="Q17356" t="s">
        <v>27021</v>
      </c>
      <c r="S17356" t="s">
        <v>20368</v>
      </c>
    </row>
    <row r="17357" spans="1:19" hidden="1" x14ac:dyDescent="0.2">
      <c r="A17357">
        <v>4053</v>
      </c>
      <c r="B17357" t="s">
        <v>27019</v>
      </c>
      <c r="C17357" t="s">
        <v>105</v>
      </c>
      <c r="D17357">
        <v>9.4600000000000009</v>
      </c>
      <c r="E17357">
        <v>45</v>
      </c>
      <c r="F17357" t="s">
        <v>3222</v>
      </c>
      <c r="G17357" t="s">
        <v>144</v>
      </c>
      <c r="H17357" t="s">
        <v>46</v>
      </c>
      <c r="I17357" t="s">
        <v>9217</v>
      </c>
      <c r="K17357"/>
      <c r="L17357" t="s">
        <v>27020</v>
      </c>
      <c r="M17357" t="s">
        <v>26</v>
      </c>
      <c r="N17357">
        <v>2</v>
      </c>
      <c r="P17357" t="s">
        <v>20366</v>
      </c>
      <c r="Q17357" t="s">
        <v>27021</v>
      </c>
      <c r="S17357" t="s">
        <v>20368</v>
      </c>
    </row>
    <row r="17358" spans="1:19" hidden="1" x14ac:dyDescent="0.2">
      <c r="A17358">
        <v>4053</v>
      </c>
      <c r="B17358" t="s">
        <v>27019</v>
      </c>
      <c r="C17358" t="s">
        <v>105</v>
      </c>
      <c r="D17358">
        <v>9.41</v>
      </c>
      <c r="E17358">
        <v>50</v>
      </c>
      <c r="F17358" t="s">
        <v>3222</v>
      </c>
      <c r="G17358" t="s">
        <v>144</v>
      </c>
      <c r="H17358" t="s">
        <v>46</v>
      </c>
      <c r="I17358" t="s">
        <v>9217</v>
      </c>
      <c r="K17358"/>
      <c r="L17358" t="s">
        <v>27020</v>
      </c>
      <c r="M17358" t="s">
        <v>26</v>
      </c>
      <c r="N17358">
        <v>2</v>
      </c>
      <c r="P17358" t="s">
        <v>20366</v>
      </c>
      <c r="Q17358" t="s">
        <v>27021</v>
      </c>
      <c r="S17358" t="s">
        <v>20368</v>
      </c>
    </row>
    <row r="17359" spans="1:19" hidden="1" x14ac:dyDescent="0.2">
      <c r="A17359">
        <v>4053</v>
      </c>
      <c r="B17359" t="s">
        <v>27019</v>
      </c>
      <c r="C17359" t="s">
        <v>105</v>
      </c>
      <c r="D17359">
        <v>9.36</v>
      </c>
      <c r="E17359">
        <v>55</v>
      </c>
      <c r="F17359" t="s">
        <v>3222</v>
      </c>
      <c r="G17359" t="s">
        <v>144</v>
      </c>
      <c r="H17359" t="s">
        <v>46</v>
      </c>
      <c r="I17359" t="s">
        <v>9217</v>
      </c>
      <c r="K17359"/>
      <c r="L17359" t="s">
        <v>27020</v>
      </c>
      <c r="M17359" t="s">
        <v>26</v>
      </c>
      <c r="N17359">
        <v>2</v>
      </c>
      <c r="P17359" t="s">
        <v>20366</v>
      </c>
      <c r="Q17359" t="s">
        <v>27021</v>
      </c>
      <c r="S17359" t="s">
        <v>20368</v>
      </c>
    </row>
    <row r="17360" spans="1:19" hidden="1" x14ac:dyDescent="0.2">
      <c r="A17360">
        <v>4053</v>
      </c>
      <c r="B17360" t="s">
        <v>27019</v>
      </c>
      <c r="C17360" t="s">
        <v>105</v>
      </c>
      <c r="D17360">
        <v>9.31</v>
      </c>
      <c r="E17360">
        <v>60</v>
      </c>
      <c r="F17360" t="s">
        <v>3222</v>
      </c>
      <c r="G17360" t="s">
        <v>144</v>
      </c>
      <c r="H17360" t="s">
        <v>46</v>
      </c>
      <c r="I17360" t="s">
        <v>9217</v>
      </c>
      <c r="K17360"/>
      <c r="L17360" t="s">
        <v>27020</v>
      </c>
      <c r="M17360" t="s">
        <v>26</v>
      </c>
      <c r="N17360">
        <v>2</v>
      </c>
      <c r="P17360" t="s">
        <v>20366</v>
      </c>
      <c r="Q17360" t="s">
        <v>27021</v>
      </c>
      <c r="S17360" t="s">
        <v>20368</v>
      </c>
    </row>
    <row r="17361" spans="1:19" x14ac:dyDescent="0.2">
      <c r="A17361">
        <v>4054</v>
      </c>
      <c r="B17361" t="s">
        <v>27022</v>
      </c>
      <c r="C17361" t="s">
        <v>105</v>
      </c>
      <c r="D17361">
        <v>9.3450000000000006</v>
      </c>
      <c r="E17361">
        <v>25</v>
      </c>
      <c r="F17361" t="s">
        <v>27023</v>
      </c>
      <c r="G17361" t="s">
        <v>23125</v>
      </c>
      <c r="H17361" t="s">
        <v>36</v>
      </c>
      <c r="I17361" t="s">
        <v>3489</v>
      </c>
      <c r="J17361" t="s">
        <v>43</v>
      </c>
      <c r="L17361" t="s">
        <v>27024</v>
      </c>
      <c r="M17361" t="s">
        <v>20396</v>
      </c>
      <c r="N17361">
        <v>4</v>
      </c>
      <c r="P17361" t="s">
        <v>20366</v>
      </c>
      <c r="Q17361" t="s">
        <v>27025</v>
      </c>
      <c r="S17361" t="s">
        <v>20368</v>
      </c>
    </row>
    <row r="17362" spans="1:19" x14ac:dyDescent="0.2">
      <c r="A17362">
        <v>4054</v>
      </c>
      <c r="B17362" t="s">
        <v>27022</v>
      </c>
      <c r="C17362" t="s">
        <v>105</v>
      </c>
      <c r="D17362">
        <v>9.5169999999999995</v>
      </c>
      <c r="E17362">
        <v>10</v>
      </c>
      <c r="F17362" t="s">
        <v>27023</v>
      </c>
      <c r="G17362" t="s">
        <v>23125</v>
      </c>
      <c r="H17362" t="s">
        <v>36</v>
      </c>
      <c r="I17362" t="s">
        <v>3489</v>
      </c>
      <c r="J17362" t="s">
        <v>43</v>
      </c>
      <c r="L17362" t="s">
        <v>27024</v>
      </c>
      <c r="M17362" t="s">
        <v>20396</v>
      </c>
      <c r="N17362">
        <v>4</v>
      </c>
      <c r="P17362" t="s">
        <v>20366</v>
      </c>
      <c r="Q17362" t="s">
        <v>27025</v>
      </c>
      <c r="S17362" t="s">
        <v>20368</v>
      </c>
    </row>
    <row r="17363" spans="1:19" x14ac:dyDescent="0.2">
      <c r="A17363">
        <v>4054</v>
      </c>
      <c r="B17363" t="s">
        <v>27022</v>
      </c>
      <c r="C17363" t="s">
        <v>105</v>
      </c>
      <c r="D17363">
        <v>9.4580000000000002</v>
      </c>
      <c r="E17363">
        <v>15</v>
      </c>
      <c r="F17363" t="s">
        <v>27023</v>
      </c>
      <c r="G17363" t="s">
        <v>23125</v>
      </c>
      <c r="H17363" t="s">
        <v>36</v>
      </c>
      <c r="I17363" t="s">
        <v>3489</v>
      </c>
      <c r="J17363" t="s">
        <v>43</v>
      </c>
      <c r="L17363" t="s">
        <v>27024</v>
      </c>
      <c r="M17363" t="s">
        <v>20396</v>
      </c>
      <c r="N17363">
        <v>4</v>
      </c>
      <c r="P17363" t="s">
        <v>20366</v>
      </c>
      <c r="Q17363" t="s">
        <v>27025</v>
      </c>
      <c r="S17363" t="s">
        <v>20368</v>
      </c>
    </row>
    <row r="17364" spans="1:19" x14ac:dyDescent="0.2">
      <c r="A17364">
        <v>4054</v>
      </c>
      <c r="B17364" t="s">
        <v>27022</v>
      </c>
      <c r="C17364" t="s">
        <v>105</v>
      </c>
      <c r="D17364">
        <v>9.4019999999999992</v>
      </c>
      <c r="E17364">
        <v>20</v>
      </c>
      <c r="F17364" t="s">
        <v>27023</v>
      </c>
      <c r="G17364" t="s">
        <v>23125</v>
      </c>
      <c r="H17364" t="s">
        <v>36</v>
      </c>
      <c r="I17364" t="s">
        <v>3489</v>
      </c>
      <c r="J17364" t="s">
        <v>43</v>
      </c>
      <c r="L17364" t="s">
        <v>27024</v>
      </c>
      <c r="M17364" t="s">
        <v>20396</v>
      </c>
      <c r="N17364">
        <v>4</v>
      </c>
      <c r="P17364" t="s">
        <v>20366</v>
      </c>
      <c r="Q17364" t="s">
        <v>27025</v>
      </c>
      <c r="S17364" t="s">
        <v>20368</v>
      </c>
    </row>
    <row r="17365" spans="1:19" x14ac:dyDescent="0.2">
      <c r="A17365">
        <v>4054</v>
      </c>
      <c r="B17365" t="s">
        <v>27022</v>
      </c>
      <c r="C17365" t="s">
        <v>105</v>
      </c>
      <c r="D17365">
        <v>9.2919999999999998</v>
      </c>
      <c r="E17365">
        <v>30</v>
      </c>
      <c r="F17365" t="s">
        <v>27023</v>
      </c>
      <c r="G17365" t="s">
        <v>23125</v>
      </c>
      <c r="H17365" t="s">
        <v>36</v>
      </c>
      <c r="I17365" t="s">
        <v>3489</v>
      </c>
      <c r="J17365" t="s">
        <v>43</v>
      </c>
      <c r="L17365" t="s">
        <v>27024</v>
      </c>
      <c r="M17365" t="s">
        <v>20396</v>
      </c>
      <c r="N17365">
        <v>4</v>
      </c>
      <c r="P17365" t="s">
        <v>20366</v>
      </c>
      <c r="Q17365" t="s">
        <v>27025</v>
      </c>
      <c r="S17365" t="s">
        <v>20368</v>
      </c>
    </row>
    <row r="17366" spans="1:19" x14ac:dyDescent="0.2">
      <c r="A17366">
        <v>4054</v>
      </c>
      <c r="B17366" t="s">
        <v>27022</v>
      </c>
      <c r="C17366" t="s">
        <v>105</v>
      </c>
      <c r="D17366">
        <v>9.2370000000000001</v>
      </c>
      <c r="E17366">
        <v>35</v>
      </c>
      <c r="F17366" t="s">
        <v>27023</v>
      </c>
      <c r="G17366" t="s">
        <v>23125</v>
      </c>
      <c r="H17366" t="s">
        <v>36</v>
      </c>
      <c r="I17366" t="s">
        <v>3489</v>
      </c>
      <c r="J17366" t="s">
        <v>43</v>
      </c>
      <c r="L17366" t="s">
        <v>27024</v>
      </c>
      <c r="M17366" t="s">
        <v>20396</v>
      </c>
      <c r="N17366">
        <v>4</v>
      </c>
      <c r="P17366" t="s">
        <v>20366</v>
      </c>
      <c r="Q17366" t="s">
        <v>27025</v>
      </c>
      <c r="S17366" t="s">
        <v>20368</v>
      </c>
    </row>
    <row r="17367" spans="1:19" x14ac:dyDescent="0.2">
      <c r="A17367">
        <v>4054</v>
      </c>
      <c r="B17367" t="s">
        <v>27022</v>
      </c>
      <c r="C17367" t="s">
        <v>105</v>
      </c>
      <c r="D17367">
        <v>9.1850000000000005</v>
      </c>
      <c r="E17367">
        <v>40</v>
      </c>
      <c r="F17367" t="s">
        <v>27023</v>
      </c>
      <c r="G17367" t="s">
        <v>23125</v>
      </c>
      <c r="H17367" t="s">
        <v>36</v>
      </c>
      <c r="I17367" t="s">
        <v>3489</v>
      </c>
      <c r="J17367" t="s">
        <v>43</v>
      </c>
      <c r="L17367" t="s">
        <v>27024</v>
      </c>
      <c r="M17367" t="s">
        <v>20396</v>
      </c>
      <c r="N17367">
        <v>4</v>
      </c>
      <c r="P17367" t="s">
        <v>20366</v>
      </c>
      <c r="Q17367" t="s">
        <v>27025</v>
      </c>
      <c r="S17367" t="s">
        <v>20368</v>
      </c>
    </row>
    <row r="17368" spans="1:19" x14ac:dyDescent="0.2">
      <c r="A17368">
        <v>4054</v>
      </c>
      <c r="B17368" t="s">
        <v>27022</v>
      </c>
      <c r="C17368" t="s">
        <v>105</v>
      </c>
      <c r="D17368">
        <v>9.1359999999999992</v>
      </c>
      <c r="E17368">
        <v>45</v>
      </c>
      <c r="F17368" t="s">
        <v>27023</v>
      </c>
      <c r="G17368" t="s">
        <v>23125</v>
      </c>
      <c r="H17368" t="s">
        <v>36</v>
      </c>
      <c r="I17368" t="s">
        <v>3489</v>
      </c>
      <c r="J17368" t="s">
        <v>43</v>
      </c>
      <c r="L17368" t="s">
        <v>27024</v>
      </c>
      <c r="M17368" t="s">
        <v>20396</v>
      </c>
      <c r="N17368">
        <v>4</v>
      </c>
      <c r="P17368" t="s">
        <v>20366</v>
      </c>
      <c r="Q17368" t="s">
        <v>27025</v>
      </c>
      <c r="S17368" t="s">
        <v>20368</v>
      </c>
    </row>
    <row r="17369" spans="1:19" x14ac:dyDescent="0.2">
      <c r="A17369">
        <v>4054</v>
      </c>
      <c r="B17369" t="s">
        <v>27022</v>
      </c>
      <c r="C17369" t="s">
        <v>105</v>
      </c>
      <c r="D17369">
        <v>9.0860000000000003</v>
      </c>
      <c r="E17369">
        <v>50</v>
      </c>
      <c r="F17369" t="s">
        <v>27023</v>
      </c>
      <c r="G17369" t="s">
        <v>23125</v>
      </c>
      <c r="H17369" t="s">
        <v>36</v>
      </c>
      <c r="I17369" t="s">
        <v>3489</v>
      </c>
      <c r="J17369" t="s">
        <v>43</v>
      </c>
      <c r="L17369" t="s">
        <v>27024</v>
      </c>
      <c r="M17369" t="s">
        <v>20396</v>
      </c>
      <c r="N17369">
        <v>4</v>
      </c>
      <c r="P17369" t="s">
        <v>20366</v>
      </c>
      <c r="Q17369" t="s">
        <v>27025</v>
      </c>
      <c r="S17369" t="s">
        <v>20368</v>
      </c>
    </row>
    <row r="17370" spans="1:19" x14ac:dyDescent="0.2">
      <c r="A17370">
        <v>4054</v>
      </c>
      <c r="B17370" t="s">
        <v>27022</v>
      </c>
      <c r="C17370" t="s">
        <v>105</v>
      </c>
      <c r="D17370">
        <v>9.0380000000000003</v>
      </c>
      <c r="E17370">
        <v>55</v>
      </c>
      <c r="F17370" t="s">
        <v>27023</v>
      </c>
      <c r="G17370" t="s">
        <v>23125</v>
      </c>
      <c r="H17370" t="s">
        <v>36</v>
      </c>
      <c r="I17370" t="s">
        <v>3489</v>
      </c>
      <c r="J17370" t="s">
        <v>43</v>
      </c>
      <c r="L17370" t="s">
        <v>27024</v>
      </c>
      <c r="M17370" t="s">
        <v>20396</v>
      </c>
      <c r="N17370">
        <v>4</v>
      </c>
      <c r="P17370" t="s">
        <v>20366</v>
      </c>
      <c r="Q17370" t="s">
        <v>27025</v>
      </c>
      <c r="S17370" t="s">
        <v>20368</v>
      </c>
    </row>
    <row r="17371" spans="1:19" x14ac:dyDescent="0.2">
      <c r="A17371">
        <v>4054</v>
      </c>
      <c r="B17371" t="s">
        <v>27022</v>
      </c>
      <c r="C17371" t="s">
        <v>105</v>
      </c>
      <c r="D17371">
        <v>8.9879999999999995</v>
      </c>
      <c r="E17371">
        <v>60</v>
      </c>
      <c r="F17371" t="s">
        <v>27023</v>
      </c>
      <c r="G17371" t="s">
        <v>23125</v>
      </c>
      <c r="H17371" t="s">
        <v>36</v>
      </c>
      <c r="I17371" t="s">
        <v>3489</v>
      </c>
      <c r="J17371" t="s">
        <v>43</v>
      </c>
      <c r="L17371" t="s">
        <v>27024</v>
      </c>
      <c r="M17371" t="s">
        <v>20396</v>
      </c>
      <c r="N17371">
        <v>4</v>
      </c>
      <c r="P17371" t="s">
        <v>20366</v>
      </c>
      <c r="Q17371" t="s">
        <v>27025</v>
      </c>
      <c r="S17371" t="s">
        <v>20368</v>
      </c>
    </row>
    <row r="17372" spans="1:19" hidden="1" x14ac:dyDescent="0.2">
      <c r="A17372">
        <v>4055</v>
      </c>
      <c r="B17372" t="s">
        <v>27026</v>
      </c>
      <c r="C17372" t="s">
        <v>105</v>
      </c>
      <c r="D17372">
        <v>9.9700000000000006</v>
      </c>
      <c r="E17372">
        <v>25</v>
      </c>
      <c r="F17372" t="s">
        <v>66</v>
      </c>
      <c r="G17372" t="s">
        <v>55</v>
      </c>
      <c r="H17372" t="s">
        <v>46</v>
      </c>
      <c r="I17372" t="s">
        <v>5463</v>
      </c>
      <c r="K17372"/>
      <c r="L17372" t="s">
        <v>27027</v>
      </c>
      <c r="M17372" t="s">
        <v>26</v>
      </c>
      <c r="N17372">
        <v>2</v>
      </c>
      <c r="P17372" t="s">
        <v>20366</v>
      </c>
      <c r="Q17372" t="s">
        <v>27028</v>
      </c>
      <c r="S17372" t="s">
        <v>20368</v>
      </c>
    </row>
    <row r="17373" spans="1:19" hidden="1" x14ac:dyDescent="0.2">
      <c r="A17373">
        <v>4056</v>
      </c>
      <c r="B17373" t="s">
        <v>27029</v>
      </c>
      <c r="C17373" t="s">
        <v>105</v>
      </c>
      <c r="D17373">
        <v>3.75</v>
      </c>
      <c r="E17373">
        <v>20</v>
      </c>
      <c r="F17373" t="s">
        <v>26909</v>
      </c>
      <c r="G17373" t="s">
        <v>55</v>
      </c>
      <c r="H17373" t="s">
        <v>23</v>
      </c>
      <c r="I17373" t="s">
        <v>3485</v>
      </c>
      <c r="K17373"/>
      <c r="L17373" t="s">
        <v>27030</v>
      </c>
      <c r="M17373" t="s">
        <v>20396</v>
      </c>
      <c r="N17373">
        <v>4</v>
      </c>
      <c r="P17373" t="s">
        <v>20366</v>
      </c>
      <c r="Q17373" t="s">
        <v>27031</v>
      </c>
      <c r="S17373" t="s">
        <v>20368</v>
      </c>
    </row>
    <row r="17374" spans="1:19" hidden="1" x14ac:dyDescent="0.2">
      <c r="A17374">
        <v>4056</v>
      </c>
      <c r="B17374" t="s">
        <v>27029</v>
      </c>
      <c r="C17374" t="s">
        <v>20452</v>
      </c>
      <c r="D17374">
        <v>5.08</v>
      </c>
      <c r="E17374">
        <v>20</v>
      </c>
      <c r="F17374" t="s">
        <v>26909</v>
      </c>
      <c r="G17374" t="s">
        <v>55</v>
      </c>
      <c r="H17374" t="s">
        <v>23</v>
      </c>
      <c r="I17374" t="s">
        <v>3485</v>
      </c>
      <c r="K17374"/>
      <c r="L17374" t="s">
        <v>27030</v>
      </c>
      <c r="M17374" t="s">
        <v>20396</v>
      </c>
      <c r="N17374">
        <v>4</v>
      </c>
      <c r="P17374" t="s">
        <v>20366</v>
      </c>
      <c r="Q17374" t="s">
        <v>27031</v>
      </c>
      <c r="S17374" t="s">
        <v>20368</v>
      </c>
    </row>
    <row r="17375" spans="1:19" hidden="1" x14ac:dyDescent="0.2">
      <c r="A17375">
        <v>4056</v>
      </c>
      <c r="B17375" t="s">
        <v>27029</v>
      </c>
      <c r="C17375" t="s">
        <v>105</v>
      </c>
      <c r="D17375">
        <v>3.3</v>
      </c>
      <c r="E17375">
        <v>20</v>
      </c>
      <c r="F17375" t="s">
        <v>26909</v>
      </c>
      <c r="G17375" t="s">
        <v>55</v>
      </c>
      <c r="H17375" t="s">
        <v>23</v>
      </c>
      <c r="I17375" t="s">
        <v>11630</v>
      </c>
      <c r="K17375"/>
      <c r="L17375" t="s">
        <v>27030</v>
      </c>
      <c r="M17375" t="s">
        <v>20396</v>
      </c>
      <c r="N17375">
        <v>4</v>
      </c>
      <c r="P17375" t="s">
        <v>20366</v>
      </c>
      <c r="Q17375" t="s">
        <v>27031</v>
      </c>
      <c r="S17375" t="s">
        <v>20368</v>
      </c>
    </row>
    <row r="17376" spans="1:19" hidden="1" x14ac:dyDescent="0.2">
      <c r="A17376">
        <v>4056</v>
      </c>
      <c r="B17376" t="s">
        <v>27029</v>
      </c>
      <c r="C17376" t="s">
        <v>20452</v>
      </c>
      <c r="D17376">
        <v>6.2</v>
      </c>
      <c r="E17376">
        <v>20</v>
      </c>
      <c r="F17376" t="s">
        <v>26909</v>
      </c>
      <c r="G17376" t="s">
        <v>55</v>
      </c>
      <c r="H17376" t="s">
        <v>23</v>
      </c>
      <c r="I17376" t="s">
        <v>11630</v>
      </c>
      <c r="K17376"/>
      <c r="L17376" t="s">
        <v>27030</v>
      </c>
      <c r="M17376" t="s">
        <v>20396</v>
      </c>
      <c r="N17376">
        <v>4</v>
      </c>
      <c r="P17376" t="s">
        <v>20366</v>
      </c>
      <c r="Q17376" t="s">
        <v>27031</v>
      </c>
      <c r="S17376" t="s">
        <v>20368</v>
      </c>
    </row>
    <row r="17377" spans="1:19" hidden="1" x14ac:dyDescent="0.2">
      <c r="A17377">
        <v>4057</v>
      </c>
      <c r="B17377" t="s">
        <v>27032</v>
      </c>
      <c r="C17377" t="s">
        <v>105</v>
      </c>
      <c r="D17377">
        <v>4.34</v>
      </c>
      <c r="E17377">
        <v>20</v>
      </c>
      <c r="F17377" t="s">
        <v>26909</v>
      </c>
      <c r="G17377" t="s">
        <v>55</v>
      </c>
      <c r="H17377" t="s">
        <v>23</v>
      </c>
      <c r="I17377" t="s">
        <v>3485</v>
      </c>
      <c r="K17377"/>
      <c r="L17377" t="s">
        <v>27033</v>
      </c>
      <c r="M17377" t="s">
        <v>26</v>
      </c>
      <c r="N17377">
        <v>2</v>
      </c>
      <c r="P17377" t="s">
        <v>20366</v>
      </c>
      <c r="Q17377" t="s">
        <v>27034</v>
      </c>
      <c r="S17377" t="s">
        <v>20368</v>
      </c>
    </row>
    <row r="17378" spans="1:19" hidden="1" x14ac:dyDescent="0.2">
      <c r="A17378">
        <v>4057</v>
      </c>
      <c r="B17378" t="s">
        <v>27032</v>
      </c>
      <c r="C17378" t="s">
        <v>20452</v>
      </c>
      <c r="D17378">
        <v>5.31</v>
      </c>
      <c r="E17378">
        <v>20</v>
      </c>
      <c r="F17378" t="s">
        <v>26909</v>
      </c>
      <c r="G17378" t="s">
        <v>55</v>
      </c>
      <c r="H17378" t="s">
        <v>23</v>
      </c>
      <c r="I17378" t="s">
        <v>3485</v>
      </c>
      <c r="K17378"/>
      <c r="L17378" t="s">
        <v>27033</v>
      </c>
      <c r="M17378" t="s">
        <v>26</v>
      </c>
      <c r="N17378">
        <v>2</v>
      </c>
      <c r="P17378" t="s">
        <v>20366</v>
      </c>
      <c r="Q17378" t="s">
        <v>27034</v>
      </c>
      <c r="S17378" t="s">
        <v>20368</v>
      </c>
    </row>
    <row r="17379" spans="1:19" hidden="1" x14ac:dyDescent="0.2">
      <c r="A17379">
        <v>4058</v>
      </c>
      <c r="B17379" t="s">
        <v>27035</v>
      </c>
      <c r="C17379" t="s">
        <v>21724</v>
      </c>
      <c r="D17379">
        <v>3.75</v>
      </c>
      <c r="E17379">
        <v>25</v>
      </c>
      <c r="F17379" t="s">
        <v>2384</v>
      </c>
      <c r="G17379" t="s">
        <v>21484</v>
      </c>
      <c r="H17379" t="s">
        <v>46</v>
      </c>
      <c r="I17379" t="s">
        <v>27036</v>
      </c>
      <c r="K17379"/>
      <c r="L17379" t="s">
        <v>27037</v>
      </c>
      <c r="M17379" t="s">
        <v>20396</v>
      </c>
      <c r="N17379">
        <v>4</v>
      </c>
      <c r="P17379" t="s">
        <v>20366</v>
      </c>
      <c r="Q17379" t="s">
        <v>27038</v>
      </c>
      <c r="S17379" t="s">
        <v>20368</v>
      </c>
    </row>
    <row r="17380" spans="1:19" hidden="1" x14ac:dyDescent="0.2">
      <c r="A17380">
        <v>4058</v>
      </c>
      <c r="B17380" t="s">
        <v>27035</v>
      </c>
      <c r="C17380" t="s">
        <v>22299</v>
      </c>
      <c r="D17380">
        <v>6.77</v>
      </c>
      <c r="E17380">
        <v>25</v>
      </c>
      <c r="F17380" t="s">
        <v>2384</v>
      </c>
      <c r="G17380" t="s">
        <v>21484</v>
      </c>
      <c r="H17380" t="s">
        <v>46</v>
      </c>
      <c r="I17380" t="s">
        <v>27036</v>
      </c>
      <c r="K17380"/>
      <c r="L17380" t="s">
        <v>27037</v>
      </c>
      <c r="M17380" t="s">
        <v>20396</v>
      </c>
      <c r="N17380">
        <v>4</v>
      </c>
      <c r="P17380" t="s">
        <v>20366</v>
      </c>
      <c r="Q17380" t="s">
        <v>27038</v>
      </c>
      <c r="S17380" t="s">
        <v>20368</v>
      </c>
    </row>
    <row r="17381" spans="1:19" hidden="1" x14ac:dyDescent="0.2">
      <c r="A17381">
        <v>4058</v>
      </c>
      <c r="B17381" t="s">
        <v>27035</v>
      </c>
      <c r="C17381" t="s">
        <v>21490</v>
      </c>
      <c r="D17381">
        <v>3.89</v>
      </c>
      <c r="E17381" t="s">
        <v>414</v>
      </c>
      <c r="F17381" t="s">
        <v>2384</v>
      </c>
      <c r="G17381" t="s">
        <v>21484</v>
      </c>
      <c r="H17381" t="s">
        <v>46</v>
      </c>
      <c r="I17381" t="s">
        <v>27036</v>
      </c>
      <c r="K17381"/>
      <c r="L17381" t="s">
        <v>27037</v>
      </c>
      <c r="M17381" t="s">
        <v>20396</v>
      </c>
      <c r="N17381">
        <v>4</v>
      </c>
      <c r="P17381" t="s">
        <v>20366</v>
      </c>
      <c r="Q17381" t="s">
        <v>27038</v>
      </c>
      <c r="S17381" t="s">
        <v>20368</v>
      </c>
    </row>
    <row r="17382" spans="1:19" hidden="1" x14ac:dyDescent="0.2">
      <c r="A17382">
        <v>4058</v>
      </c>
      <c r="B17382" t="s">
        <v>27035</v>
      </c>
      <c r="C17382" t="s">
        <v>21494</v>
      </c>
      <c r="D17382">
        <v>5.82</v>
      </c>
      <c r="E17382" t="s">
        <v>414</v>
      </c>
      <c r="F17382" t="s">
        <v>2384</v>
      </c>
      <c r="G17382" t="s">
        <v>21484</v>
      </c>
      <c r="H17382" t="s">
        <v>46</v>
      </c>
      <c r="I17382" t="s">
        <v>27036</v>
      </c>
      <c r="K17382"/>
      <c r="L17382" t="s">
        <v>27037</v>
      </c>
      <c r="M17382" t="s">
        <v>20396</v>
      </c>
      <c r="N17382">
        <v>4</v>
      </c>
      <c r="P17382" t="s">
        <v>20366</v>
      </c>
      <c r="Q17382" t="s">
        <v>27038</v>
      </c>
      <c r="S17382" t="s">
        <v>20368</v>
      </c>
    </row>
    <row r="17383" spans="1:19" hidden="1" x14ac:dyDescent="0.2">
      <c r="A17383">
        <v>4058</v>
      </c>
      <c r="B17383" t="s">
        <v>27035</v>
      </c>
      <c r="C17383" t="s">
        <v>105</v>
      </c>
      <c r="D17383">
        <v>4.17</v>
      </c>
      <c r="E17383">
        <v>20</v>
      </c>
      <c r="F17383" t="s">
        <v>26909</v>
      </c>
      <c r="G17383" t="s">
        <v>55</v>
      </c>
      <c r="H17383" t="s">
        <v>23</v>
      </c>
      <c r="I17383" t="s">
        <v>3485</v>
      </c>
      <c r="K17383"/>
      <c r="L17383" t="s">
        <v>27037</v>
      </c>
      <c r="M17383" t="s">
        <v>20396</v>
      </c>
      <c r="N17383">
        <v>4</v>
      </c>
      <c r="P17383" t="s">
        <v>20366</v>
      </c>
      <c r="Q17383" t="s">
        <v>27038</v>
      </c>
      <c r="S17383" t="s">
        <v>20368</v>
      </c>
    </row>
    <row r="17384" spans="1:19" hidden="1" x14ac:dyDescent="0.2">
      <c r="A17384">
        <v>4058</v>
      </c>
      <c r="B17384" t="s">
        <v>27035</v>
      </c>
      <c r="C17384" t="s">
        <v>20452</v>
      </c>
      <c r="D17384">
        <v>5.8</v>
      </c>
      <c r="E17384">
        <v>20</v>
      </c>
      <c r="F17384" t="s">
        <v>26909</v>
      </c>
      <c r="G17384" t="s">
        <v>55</v>
      </c>
      <c r="H17384" t="s">
        <v>23</v>
      </c>
      <c r="I17384" t="s">
        <v>3485</v>
      </c>
      <c r="K17384"/>
      <c r="L17384" t="s">
        <v>27037</v>
      </c>
      <c r="M17384" t="s">
        <v>20396</v>
      </c>
      <c r="N17384">
        <v>4</v>
      </c>
      <c r="P17384" t="s">
        <v>20366</v>
      </c>
      <c r="Q17384" t="s">
        <v>27038</v>
      </c>
      <c r="S17384" t="s">
        <v>20368</v>
      </c>
    </row>
    <row r="17385" spans="1:19" hidden="1" x14ac:dyDescent="0.2">
      <c r="A17385">
        <v>4059</v>
      </c>
      <c r="B17385" t="s">
        <v>27039</v>
      </c>
      <c r="C17385" t="s">
        <v>105</v>
      </c>
      <c r="D17385">
        <v>2.94</v>
      </c>
      <c r="E17385">
        <v>25</v>
      </c>
      <c r="F17385" t="s">
        <v>24978</v>
      </c>
      <c r="G17385" t="s">
        <v>55</v>
      </c>
      <c r="H17385" t="s">
        <v>46</v>
      </c>
      <c r="I17385" t="s">
        <v>16431</v>
      </c>
      <c r="K17385"/>
      <c r="L17385" t="s">
        <v>27040</v>
      </c>
      <c r="M17385" t="s">
        <v>26</v>
      </c>
      <c r="N17385">
        <v>2</v>
      </c>
      <c r="P17385" t="s">
        <v>20366</v>
      </c>
      <c r="Q17385" t="s">
        <v>27041</v>
      </c>
      <c r="S17385" t="s">
        <v>20368</v>
      </c>
    </row>
    <row r="17386" spans="1:19" hidden="1" x14ac:dyDescent="0.2">
      <c r="A17386">
        <v>4061</v>
      </c>
      <c r="B17386" t="s">
        <v>27042</v>
      </c>
      <c r="C17386" t="s">
        <v>27043</v>
      </c>
      <c r="D17386">
        <v>4.07</v>
      </c>
      <c r="E17386">
        <v>25</v>
      </c>
      <c r="F17386" t="s">
        <v>2384</v>
      </c>
      <c r="G17386" t="s">
        <v>21484</v>
      </c>
      <c r="H17386" t="s">
        <v>46</v>
      </c>
      <c r="I17386" t="s">
        <v>27036</v>
      </c>
      <c r="K17386"/>
      <c r="L17386" t="s">
        <v>27044</v>
      </c>
      <c r="M17386" t="s">
        <v>20396</v>
      </c>
      <c r="N17386">
        <v>4</v>
      </c>
      <c r="P17386" t="s">
        <v>20366</v>
      </c>
      <c r="Q17386" t="s">
        <v>27045</v>
      </c>
      <c r="S17386" t="s">
        <v>20368</v>
      </c>
    </row>
    <row r="17387" spans="1:19" hidden="1" x14ac:dyDescent="0.2">
      <c r="A17387">
        <v>4061</v>
      </c>
      <c r="B17387" t="s">
        <v>27042</v>
      </c>
      <c r="C17387" t="s">
        <v>27046</v>
      </c>
      <c r="D17387">
        <v>6.32</v>
      </c>
      <c r="E17387">
        <v>25</v>
      </c>
      <c r="F17387" t="s">
        <v>2384</v>
      </c>
      <c r="G17387" t="s">
        <v>21484</v>
      </c>
      <c r="H17387" t="s">
        <v>46</v>
      </c>
      <c r="I17387" t="s">
        <v>27036</v>
      </c>
      <c r="K17387"/>
      <c r="L17387" t="s">
        <v>27044</v>
      </c>
      <c r="M17387" t="s">
        <v>20396</v>
      </c>
      <c r="N17387">
        <v>4</v>
      </c>
      <c r="P17387" t="s">
        <v>20366</v>
      </c>
      <c r="Q17387" t="s">
        <v>27045</v>
      </c>
      <c r="S17387" t="s">
        <v>20368</v>
      </c>
    </row>
    <row r="17388" spans="1:19" hidden="1" x14ac:dyDescent="0.2">
      <c r="A17388">
        <v>4061</v>
      </c>
      <c r="B17388" t="s">
        <v>27042</v>
      </c>
      <c r="C17388" t="s">
        <v>21490</v>
      </c>
      <c r="D17388">
        <v>3.46</v>
      </c>
      <c r="E17388" t="s">
        <v>414</v>
      </c>
      <c r="F17388" t="s">
        <v>2384</v>
      </c>
      <c r="G17388" t="s">
        <v>21484</v>
      </c>
      <c r="H17388" t="s">
        <v>46</v>
      </c>
      <c r="I17388" t="s">
        <v>27036</v>
      </c>
      <c r="K17388"/>
      <c r="L17388" t="s">
        <v>27044</v>
      </c>
      <c r="M17388" t="s">
        <v>20396</v>
      </c>
      <c r="N17388">
        <v>4</v>
      </c>
      <c r="P17388" t="s">
        <v>20366</v>
      </c>
      <c r="Q17388" t="s">
        <v>27045</v>
      </c>
      <c r="S17388" t="s">
        <v>20368</v>
      </c>
    </row>
    <row r="17389" spans="1:19" hidden="1" x14ac:dyDescent="0.2">
      <c r="A17389">
        <v>4061</v>
      </c>
      <c r="B17389" t="s">
        <v>27042</v>
      </c>
      <c r="C17389" t="s">
        <v>21494</v>
      </c>
      <c r="D17389">
        <v>5.13</v>
      </c>
      <c r="E17389" t="s">
        <v>414</v>
      </c>
      <c r="F17389" t="s">
        <v>2384</v>
      </c>
      <c r="G17389" t="s">
        <v>21484</v>
      </c>
      <c r="H17389" t="s">
        <v>46</v>
      </c>
      <c r="I17389" t="s">
        <v>27036</v>
      </c>
      <c r="K17389"/>
      <c r="L17389" t="s">
        <v>27044</v>
      </c>
      <c r="M17389" t="s">
        <v>20396</v>
      </c>
      <c r="N17389">
        <v>4</v>
      </c>
      <c r="P17389" t="s">
        <v>20366</v>
      </c>
      <c r="Q17389" t="s">
        <v>27045</v>
      </c>
      <c r="S17389" t="s">
        <v>20368</v>
      </c>
    </row>
    <row r="17390" spans="1:19" hidden="1" x14ac:dyDescent="0.2">
      <c r="A17390">
        <v>4062</v>
      </c>
      <c r="B17390" t="s">
        <v>27047</v>
      </c>
      <c r="C17390" t="s">
        <v>105</v>
      </c>
      <c r="D17390">
        <v>4.49</v>
      </c>
      <c r="E17390">
        <v>20</v>
      </c>
      <c r="F17390" t="s">
        <v>26111</v>
      </c>
      <c r="G17390" t="s">
        <v>31</v>
      </c>
      <c r="H17390" t="s">
        <v>46</v>
      </c>
      <c r="I17390" t="s">
        <v>639</v>
      </c>
      <c r="K17390"/>
      <c r="L17390" t="s">
        <v>27048</v>
      </c>
      <c r="M17390" t="s">
        <v>26</v>
      </c>
      <c r="N17390">
        <v>2</v>
      </c>
      <c r="P17390" t="s">
        <v>20366</v>
      </c>
      <c r="Q17390" t="s">
        <v>27049</v>
      </c>
      <c r="S17390" t="s">
        <v>20368</v>
      </c>
    </row>
    <row r="17391" spans="1:19" hidden="1" x14ac:dyDescent="0.2">
      <c r="A17391">
        <v>4062</v>
      </c>
      <c r="B17391" t="s">
        <v>27047</v>
      </c>
      <c r="C17391" t="s">
        <v>20452</v>
      </c>
      <c r="D17391">
        <v>9.9</v>
      </c>
      <c r="E17391">
        <v>20</v>
      </c>
      <c r="F17391" t="s">
        <v>26111</v>
      </c>
      <c r="G17391" t="s">
        <v>31</v>
      </c>
      <c r="H17391" t="s">
        <v>46</v>
      </c>
      <c r="I17391" t="s">
        <v>639</v>
      </c>
      <c r="K17391"/>
      <c r="L17391" t="s">
        <v>27048</v>
      </c>
      <c r="M17391" t="s">
        <v>26</v>
      </c>
      <c r="N17391">
        <v>2</v>
      </c>
      <c r="P17391" t="s">
        <v>20366</v>
      </c>
      <c r="Q17391" t="s">
        <v>27049</v>
      </c>
      <c r="S17391" t="s">
        <v>20368</v>
      </c>
    </row>
    <row r="17392" spans="1:19" hidden="1" x14ac:dyDescent="0.2">
      <c r="A17392">
        <v>4063</v>
      </c>
      <c r="B17392" t="s">
        <v>27050</v>
      </c>
      <c r="C17392" t="s">
        <v>105</v>
      </c>
      <c r="D17392">
        <v>4.8899999999999997</v>
      </c>
      <c r="E17392">
        <v>25</v>
      </c>
      <c r="F17392" t="s">
        <v>79</v>
      </c>
      <c r="G17392" t="s">
        <v>144</v>
      </c>
      <c r="H17392" t="s">
        <v>46</v>
      </c>
      <c r="I17392" t="s">
        <v>4770</v>
      </c>
      <c r="K17392"/>
      <c r="L17392" t="s">
        <v>27051</v>
      </c>
      <c r="M17392" t="s">
        <v>20396</v>
      </c>
      <c r="N17392">
        <v>4</v>
      </c>
      <c r="P17392" t="s">
        <v>20366</v>
      </c>
      <c r="Q17392" t="s">
        <v>27052</v>
      </c>
      <c r="S17392" t="s">
        <v>20368</v>
      </c>
    </row>
    <row r="17393" spans="1:19" hidden="1" x14ac:dyDescent="0.2">
      <c r="A17393">
        <v>4063</v>
      </c>
      <c r="B17393" t="s">
        <v>27050</v>
      </c>
      <c r="C17393" t="s">
        <v>105</v>
      </c>
      <c r="D17393">
        <v>4.8760000000000003</v>
      </c>
      <c r="E17393">
        <v>25</v>
      </c>
      <c r="F17393" t="s">
        <v>79</v>
      </c>
      <c r="G17393" t="s">
        <v>55</v>
      </c>
      <c r="H17393" t="s">
        <v>46</v>
      </c>
      <c r="I17393" t="s">
        <v>20560</v>
      </c>
      <c r="J17393" t="s">
        <v>21503</v>
      </c>
      <c r="K17393"/>
      <c r="L17393" t="s">
        <v>27051</v>
      </c>
      <c r="M17393" t="s">
        <v>20396</v>
      </c>
      <c r="N17393">
        <v>4</v>
      </c>
      <c r="P17393" t="s">
        <v>20366</v>
      </c>
      <c r="Q17393" t="s">
        <v>27052</v>
      </c>
      <c r="S17393" t="s">
        <v>20368</v>
      </c>
    </row>
    <row r="17394" spans="1:19" hidden="1" x14ac:dyDescent="0.2">
      <c r="A17394">
        <v>4064</v>
      </c>
      <c r="B17394" t="s">
        <v>27053</v>
      </c>
      <c r="C17394" t="s">
        <v>105</v>
      </c>
      <c r="D17394">
        <v>5.27</v>
      </c>
      <c r="E17394">
        <v>25</v>
      </c>
      <c r="G17394" t="s">
        <v>520</v>
      </c>
      <c r="H17394" t="s">
        <v>46</v>
      </c>
      <c r="I17394" t="s">
        <v>4350</v>
      </c>
      <c r="K17394"/>
      <c r="L17394" t="s">
        <v>27054</v>
      </c>
      <c r="M17394" t="s">
        <v>21081</v>
      </c>
      <c r="N17394">
        <v>7</v>
      </c>
      <c r="O17394" t="s">
        <v>27055</v>
      </c>
      <c r="P17394" t="s">
        <v>20366</v>
      </c>
      <c r="Q17394" t="s">
        <v>27056</v>
      </c>
      <c r="S17394" t="s">
        <v>20368</v>
      </c>
    </row>
    <row r="17395" spans="1:19" hidden="1" x14ac:dyDescent="0.2">
      <c r="A17395">
        <v>4064</v>
      </c>
      <c r="B17395" t="s">
        <v>27053</v>
      </c>
      <c r="C17395" t="s">
        <v>105</v>
      </c>
      <c r="D17395">
        <v>5.25</v>
      </c>
      <c r="E17395">
        <v>25</v>
      </c>
      <c r="G17395" t="s">
        <v>22</v>
      </c>
      <c r="H17395" t="s">
        <v>46</v>
      </c>
      <c r="I17395" t="s">
        <v>8895</v>
      </c>
      <c r="K17395"/>
      <c r="L17395" t="s">
        <v>27054</v>
      </c>
      <c r="M17395" t="s">
        <v>21081</v>
      </c>
      <c r="N17395">
        <v>7</v>
      </c>
      <c r="O17395" t="s">
        <v>27055</v>
      </c>
      <c r="P17395" t="s">
        <v>20366</v>
      </c>
      <c r="Q17395" t="s">
        <v>27056</v>
      </c>
      <c r="S17395" t="s">
        <v>20368</v>
      </c>
    </row>
    <row r="17396" spans="1:19" hidden="1" x14ac:dyDescent="0.2">
      <c r="A17396">
        <v>4065</v>
      </c>
      <c r="B17396" t="s">
        <v>27057</v>
      </c>
      <c r="C17396" t="s">
        <v>105</v>
      </c>
      <c r="D17396">
        <v>10.09</v>
      </c>
      <c r="E17396">
        <v>20</v>
      </c>
      <c r="F17396" t="s">
        <v>364</v>
      </c>
      <c r="G17396" t="s">
        <v>55</v>
      </c>
      <c r="H17396" t="s">
        <v>23</v>
      </c>
      <c r="I17396" t="s">
        <v>2919</v>
      </c>
      <c r="K17396"/>
      <c r="L17396" t="s">
        <v>27058</v>
      </c>
      <c r="M17396" t="s">
        <v>20396</v>
      </c>
      <c r="N17396">
        <v>4</v>
      </c>
      <c r="P17396" t="s">
        <v>20366</v>
      </c>
      <c r="Q17396" t="s">
        <v>27059</v>
      </c>
      <c r="S17396" t="s">
        <v>20368</v>
      </c>
    </row>
    <row r="17397" spans="1:19" hidden="1" x14ac:dyDescent="0.2">
      <c r="A17397">
        <v>4066</v>
      </c>
      <c r="B17397" t="s">
        <v>27060</v>
      </c>
      <c r="C17397" t="s">
        <v>105</v>
      </c>
      <c r="D17397">
        <v>2.5299999999999998</v>
      </c>
      <c r="E17397">
        <v>25</v>
      </c>
      <c r="F17397" t="s">
        <v>20866</v>
      </c>
      <c r="G17397" t="s">
        <v>55</v>
      </c>
      <c r="H17397" t="s">
        <v>46</v>
      </c>
      <c r="I17397" t="s">
        <v>1983</v>
      </c>
      <c r="K17397"/>
      <c r="L17397" t="s">
        <v>27061</v>
      </c>
      <c r="M17397" t="s">
        <v>26</v>
      </c>
      <c r="N17397">
        <v>2</v>
      </c>
      <c r="P17397" t="s">
        <v>20366</v>
      </c>
      <c r="Q17397" t="s">
        <v>27062</v>
      </c>
      <c r="S17397" t="s">
        <v>20368</v>
      </c>
    </row>
    <row r="17398" spans="1:19" hidden="1" x14ac:dyDescent="0.2">
      <c r="A17398">
        <v>4067</v>
      </c>
      <c r="B17398" t="s">
        <v>27063</v>
      </c>
      <c r="C17398" t="s">
        <v>105</v>
      </c>
      <c r="D17398">
        <v>4.71</v>
      </c>
      <c r="E17398">
        <v>20</v>
      </c>
      <c r="F17398" t="s">
        <v>23247</v>
      </c>
      <c r="G17398" t="s">
        <v>55</v>
      </c>
      <c r="H17398" t="s">
        <v>46</v>
      </c>
      <c r="I17398" t="s">
        <v>6096</v>
      </c>
      <c r="K17398"/>
      <c r="L17398" t="s">
        <v>27064</v>
      </c>
      <c r="M17398" t="s">
        <v>26</v>
      </c>
      <c r="N17398">
        <v>2</v>
      </c>
      <c r="P17398" t="s">
        <v>20366</v>
      </c>
      <c r="Q17398" t="s">
        <v>27065</v>
      </c>
      <c r="S17398" t="s">
        <v>20368</v>
      </c>
    </row>
    <row r="17399" spans="1:19" hidden="1" x14ac:dyDescent="0.2">
      <c r="A17399">
        <v>4068</v>
      </c>
      <c r="B17399" t="s">
        <v>27066</v>
      </c>
      <c r="C17399" t="s">
        <v>105</v>
      </c>
      <c r="D17399">
        <v>4.76</v>
      </c>
      <c r="E17399">
        <v>20</v>
      </c>
      <c r="F17399" t="s">
        <v>23247</v>
      </c>
      <c r="G17399" t="s">
        <v>55</v>
      </c>
      <c r="H17399" t="s">
        <v>46</v>
      </c>
      <c r="I17399" t="s">
        <v>6096</v>
      </c>
      <c r="K17399"/>
      <c r="L17399" t="s">
        <v>27067</v>
      </c>
      <c r="M17399" t="s">
        <v>26</v>
      </c>
      <c r="N17399">
        <v>2</v>
      </c>
      <c r="P17399" t="s">
        <v>20366</v>
      </c>
      <c r="Q17399" t="s">
        <v>27068</v>
      </c>
      <c r="S17399" t="s">
        <v>20368</v>
      </c>
    </row>
    <row r="17400" spans="1:19" hidden="1" x14ac:dyDescent="0.2">
      <c r="A17400">
        <v>4069</v>
      </c>
      <c r="B17400" t="s">
        <v>27069</v>
      </c>
      <c r="C17400" t="s">
        <v>105</v>
      </c>
      <c r="D17400">
        <v>3.3</v>
      </c>
      <c r="E17400">
        <v>20</v>
      </c>
      <c r="F17400" t="s">
        <v>25120</v>
      </c>
      <c r="G17400" t="s">
        <v>55</v>
      </c>
      <c r="H17400" t="s">
        <v>23</v>
      </c>
      <c r="I17400" t="s">
        <v>11630</v>
      </c>
      <c r="K17400"/>
      <c r="L17400" t="s">
        <v>27070</v>
      </c>
      <c r="M17400" t="s">
        <v>26</v>
      </c>
      <c r="N17400">
        <v>2</v>
      </c>
      <c r="P17400" t="s">
        <v>20366</v>
      </c>
      <c r="Q17400" t="s">
        <v>27071</v>
      </c>
      <c r="S17400" t="s">
        <v>20368</v>
      </c>
    </row>
    <row r="17401" spans="1:19" hidden="1" x14ac:dyDescent="0.2">
      <c r="A17401">
        <v>4069</v>
      </c>
      <c r="B17401" t="s">
        <v>27069</v>
      </c>
      <c r="C17401" t="s">
        <v>20452</v>
      </c>
      <c r="D17401">
        <v>6.2</v>
      </c>
      <c r="E17401">
        <v>20</v>
      </c>
      <c r="F17401" t="s">
        <v>25120</v>
      </c>
      <c r="G17401" t="s">
        <v>55</v>
      </c>
      <c r="H17401" t="s">
        <v>23</v>
      </c>
      <c r="I17401" t="s">
        <v>11630</v>
      </c>
      <c r="K17401"/>
      <c r="L17401" t="s">
        <v>27070</v>
      </c>
      <c r="M17401" t="s">
        <v>26</v>
      </c>
      <c r="N17401">
        <v>2</v>
      </c>
      <c r="P17401" t="s">
        <v>20366</v>
      </c>
      <c r="Q17401" t="s">
        <v>27071</v>
      </c>
      <c r="S17401" t="s">
        <v>20368</v>
      </c>
    </row>
    <row r="17402" spans="1:19" hidden="1" x14ac:dyDescent="0.2">
      <c r="A17402">
        <v>4070</v>
      </c>
      <c r="B17402" t="s">
        <v>27072</v>
      </c>
      <c r="C17402" t="s">
        <v>21724</v>
      </c>
      <c r="D17402">
        <v>4.34</v>
      </c>
      <c r="E17402" t="s">
        <v>23352</v>
      </c>
      <c r="F17402" t="s">
        <v>22586</v>
      </c>
      <c r="G17402" t="s">
        <v>21484</v>
      </c>
      <c r="H17402" t="s">
        <v>23</v>
      </c>
      <c r="I17402" t="s">
        <v>683</v>
      </c>
      <c r="K17402"/>
      <c r="L17402" t="s">
        <v>27073</v>
      </c>
      <c r="M17402" t="s">
        <v>23772</v>
      </c>
      <c r="N17402">
        <v>3</v>
      </c>
      <c r="O17402" t="s">
        <v>27074</v>
      </c>
      <c r="P17402" t="s">
        <v>20366</v>
      </c>
      <c r="Q17402" t="s">
        <v>27075</v>
      </c>
      <c r="S17402" t="s">
        <v>20368</v>
      </c>
    </row>
    <row r="17403" spans="1:19" hidden="1" x14ac:dyDescent="0.2">
      <c r="A17403">
        <v>4070</v>
      </c>
      <c r="B17403" t="s">
        <v>27072</v>
      </c>
      <c r="C17403" t="s">
        <v>22299</v>
      </c>
      <c r="D17403">
        <v>5.51</v>
      </c>
      <c r="E17403" t="s">
        <v>23352</v>
      </c>
      <c r="F17403" t="s">
        <v>22586</v>
      </c>
      <c r="G17403" t="s">
        <v>21484</v>
      </c>
      <c r="H17403" t="s">
        <v>23</v>
      </c>
      <c r="I17403" t="s">
        <v>683</v>
      </c>
      <c r="K17403"/>
      <c r="L17403" t="s">
        <v>27073</v>
      </c>
      <c r="M17403" t="s">
        <v>23772</v>
      </c>
      <c r="N17403">
        <v>3</v>
      </c>
      <c r="O17403" t="s">
        <v>27074</v>
      </c>
      <c r="P17403" t="s">
        <v>20366</v>
      </c>
      <c r="Q17403" t="s">
        <v>27075</v>
      </c>
      <c r="S17403" t="s">
        <v>20368</v>
      </c>
    </row>
    <row r="17404" spans="1:19" hidden="1" x14ac:dyDescent="0.2">
      <c r="A17404">
        <v>4070</v>
      </c>
      <c r="B17404" t="s">
        <v>27072</v>
      </c>
      <c r="C17404" t="s">
        <v>21490</v>
      </c>
      <c r="D17404">
        <v>4.4400000000000004</v>
      </c>
      <c r="E17404" t="s">
        <v>27076</v>
      </c>
      <c r="F17404" t="s">
        <v>22586</v>
      </c>
      <c r="G17404" t="s">
        <v>21484</v>
      </c>
      <c r="H17404" t="s">
        <v>23</v>
      </c>
      <c r="I17404" t="s">
        <v>683</v>
      </c>
      <c r="K17404"/>
      <c r="L17404" t="s">
        <v>27073</v>
      </c>
      <c r="M17404" t="s">
        <v>23772</v>
      </c>
      <c r="N17404">
        <v>3</v>
      </c>
      <c r="O17404" t="s">
        <v>27074</v>
      </c>
      <c r="P17404" t="s">
        <v>20366</v>
      </c>
      <c r="Q17404" t="s">
        <v>27075</v>
      </c>
      <c r="S17404" t="s">
        <v>20368</v>
      </c>
    </row>
    <row r="17405" spans="1:19" hidden="1" x14ac:dyDescent="0.2">
      <c r="A17405">
        <v>4070</v>
      </c>
      <c r="B17405" t="s">
        <v>27072</v>
      </c>
      <c r="C17405" t="s">
        <v>21494</v>
      </c>
      <c r="D17405">
        <v>5.56</v>
      </c>
      <c r="E17405" t="s">
        <v>27076</v>
      </c>
      <c r="F17405" t="s">
        <v>22586</v>
      </c>
      <c r="G17405" t="s">
        <v>21484</v>
      </c>
      <c r="H17405" t="s">
        <v>23</v>
      </c>
      <c r="I17405" t="s">
        <v>683</v>
      </c>
      <c r="K17405"/>
      <c r="L17405" t="s">
        <v>27073</v>
      </c>
      <c r="M17405" t="s">
        <v>23772</v>
      </c>
      <c r="N17405">
        <v>3</v>
      </c>
      <c r="O17405" t="s">
        <v>27074</v>
      </c>
      <c r="P17405" t="s">
        <v>20366</v>
      </c>
      <c r="Q17405" t="s">
        <v>27075</v>
      </c>
      <c r="S17405" t="s">
        <v>20368</v>
      </c>
    </row>
    <row r="17406" spans="1:19" hidden="1" x14ac:dyDescent="0.2">
      <c r="A17406">
        <v>4071</v>
      </c>
      <c r="B17406" t="s">
        <v>27077</v>
      </c>
      <c r="C17406" t="s">
        <v>21724</v>
      </c>
      <c r="D17406">
        <v>4.4400000000000004</v>
      </c>
      <c r="E17406">
        <v>25</v>
      </c>
      <c r="F17406" t="s">
        <v>26571</v>
      </c>
      <c r="G17406" t="s">
        <v>21484</v>
      </c>
      <c r="H17406" t="s">
        <v>46</v>
      </c>
      <c r="I17406" t="s">
        <v>27078</v>
      </c>
      <c r="K17406"/>
      <c r="L17406" t="s">
        <v>27079</v>
      </c>
      <c r="M17406" t="s">
        <v>20396</v>
      </c>
      <c r="N17406">
        <v>4</v>
      </c>
      <c r="P17406" t="s">
        <v>20366</v>
      </c>
      <c r="Q17406" t="s">
        <v>27080</v>
      </c>
      <c r="S17406" t="s">
        <v>20368</v>
      </c>
    </row>
    <row r="17407" spans="1:19" hidden="1" x14ac:dyDescent="0.2">
      <c r="A17407">
        <v>4071</v>
      </c>
      <c r="B17407" t="s">
        <v>27077</v>
      </c>
      <c r="C17407" t="s">
        <v>22299</v>
      </c>
      <c r="D17407">
        <v>6.89</v>
      </c>
      <c r="E17407">
        <v>25</v>
      </c>
      <c r="F17407" t="s">
        <v>26571</v>
      </c>
      <c r="G17407" t="s">
        <v>21484</v>
      </c>
      <c r="H17407" t="s">
        <v>46</v>
      </c>
      <c r="I17407" t="s">
        <v>27078</v>
      </c>
      <c r="K17407"/>
      <c r="L17407" t="s">
        <v>27079</v>
      </c>
      <c r="M17407" t="s">
        <v>20396</v>
      </c>
      <c r="N17407">
        <v>4</v>
      </c>
      <c r="P17407" t="s">
        <v>20366</v>
      </c>
      <c r="Q17407" t="s">
        <v>27080</v>
      </c>
      <c r="S17407" t="s">
        <v>20368</v>
      </c>
    </row>
    <row r="17408" spans="1:19" hidden="1" x14ac:dyDescent="0.2">
      <c r="A17408">
        <v>4071</v>
      </c>
      <c r="B17408" t="s">
        <v>27077</v>
      </c>
      <c r="C17408" t="s">
        <v>21490</v>
      </c>
      <c r="D17408">
        <v>4.3</v>
      </c>
      <c r="E17408">
        <v>25</v>
      </c>
      <c r="F17408" t="s">
        <v>27081</v>
      </c>
      <c r="G17408" t="s">
        <v>21484</v>
      </c>
      <c r="H17408" t="s">
        <v>46</v>
      </c>
      <c r="I17408" t="s">
        <v>27078</v>
      </c>
      <c r="K17408"/>
      <c r="L17408" t="s">
        <v>27079</v>
      </c>
      <c r="M17408" t="s">
        <v>20396</v>
      </c>
      <c r="N17408">
        <v>4</v>
      </c>
      <c r="P17408" t="s">
        <v>20366</v>
      </c>
      <c r="Q17408" t="s">
        <v>27080</v>
      </c>
      <c r="S17408" t="s">
        <v>20368</v>
      </c>
    </row>
    <row r="17409" spans="1:19" hidden="1" x14ac:dyDescent="0.2">
      <c r="A17409">
        <v>4071</v>
      </c>
      <c r="B17409" t="s">
        <v>27077</v>
      </c>
      <c r="C17409" t="s">
        <v>21494</v>
      </c>
      <c r="D17409">
        <v>6.06</v>
      </c>
      <c r="E17409">
        <v>25</v>
      </c>
      <c r="F17409" t="s">
        <v>27081</v>
      </c>
      <c r="G17409" t="s">
        <v>21484</v>
      </c>
      <c r="H17409" t="s">
        <v>46</v>
      </c>
      <c r="I17409" t="s">
        <v>27078</v>
      </c>
      <c r="K17409"/>
      <c r="L17409" t="s">
        <v>27079</v>
      </c>
      <c r="M17409" t="s">
        <v>20396</v>
      </c>
      <c r="N17409">
        <v>4</v>
      </c>
      <c r="P17409" t="s">
        <v>20366</v>
      </c>
      <c r="Q17409" t="s">
        <v>27080</v>
      </c>
      <c r="S17409" t="s">
        <v>20368</v>
      </c>
    </row>
    <row r="17410" spans="1:19" hidden="1" x14ac:dyDescent="0.2">
      <c r="A17410">
        <v>4071</v>
      </c>
      <c r="B17410" t="s">
        <v>27077</v>
      </c>
      <c r="C17410" t="s">
        <v>21724</v>
      </c>
      <c r="D17410">
        <v>4.25</v>
      </c>
      <c r="E17410">
        <v>25</v>
      </c>
      <c r="F17410" t="s">
        <v>2384</v>
      </c>
      <c r="G17410" t="s">
        <v>21484</v>
      </c>
      <c r="H17410" t="s">
        <v>46</v>
      </c>
      <c r="I17410" t="s">
        <v>27036</v>
      </c>
      <c r="K17410"/>
      <c r="L17410" t="s">
        <v>27079</v>
      </c>
      <c r="M17410" t="s">
        <v>20396</v>
      </c>
      <c r="N17410">
        <v>4</v>
      </c>
      <c r="P17410" t="s">
        <v>20366</v>
      </c>
      <c r="Q17410" t="s">
        <v>27080</v>
      </c>
      <c r="S17410" t="s">
        <v>20368</v>
      </c>
    </row>
    <row r="17411" spans="1:19" hidden="1" x14ac:dyDescent="0.2">
      <c r="A17411">
        <v>4071</v>
      </c>
      <c r="B17411" t="s">
        <v>27077</v>
      </c>
      <c r="C17411" t="s">
        <v>22299</v>
      </c>
      <c r="D17411">
        <v>6.74</v>
      </c>
      <c r="E17411">
        <v>25</v>
      </c>
      <c r="F17411" t="s">
        <v>2384</v>
      </c>
      <c r="G17411" t="s">
        <v>21484</v>
      </c>
      <c r="H17411" t="s">
        <v>46</v>
      </c>
      <c r="I17411" t="s">
        <v>27036</v>
      </c>
      <c r="K17411"/>
      <c r="L17411" t="s">
        <v>27079</v>
      </c>
      <c r="M17411" t="s">
        <v>20396</v>
      </c>
      <c r="N17411">
        <v>4</v>
      </c>
      <c r="P17411" t="s">
        <v>20366</v>
      </c>
      <c r="Q17411" t="s">
        <v>27080</v>
      </c>
      <c r="S17411" t="s">
        <v>20368</v>
      </c>
    </row>
    <row r="17412" spans="1:19" hidden="1" x14ac:dyDescent="0.2">
      <c r="A17412">
        <v>4071</v>
      </c>
      <c r="B17412" t="s">
        <v>27077</v>
      </c>
      <c r="C17412" t="s">
        <v>21490</v>
      </c>
      <c r="D17412">
        <v>4.0999999999999996</v>
      </c>
      <c r="E17412" t="s">
        <v>414</v>
      </c>
      <c r="F17412" t="s">
        <v>2384</v>
      </c>
      <c r="G17412" t="s">
        <v>21484</v>
      </c>
      <c r="H17412" t="s">
        <v>46</v>
      </c>
      <c r="I17412" t="s">
        <v>27036</v>
      </c>
      <c r="K17412"/>
      <c r="L17412" t="s">
        <v>27079</v>
      </c>
      <c r="M17412" t="s">
        <v>20396</v>
      </c>
      <c r="N17412">
        <v>4</v>
      </c>
      <c r="P17412" t="s">
        <v>20366</v>
      </c>
      <c r="Q17412" t="s">
        <v>27080</v>
      </c>
      <c r="S17412" t="s">
        <v>20368</v>
      </c>
    </row>
    <row r="17413" spans="1:19" hidden="1" x14ac:dyDescent="0.2">
      <c r="A17413">
        <v>4071</v>
      </c>
      <c r="B17413" t="s">
        <v>27077</v>
      </c>
      <c r="C17413" t="s">
        <v>21494</v>
      </c>
      <c r="D17413">
        <v>5.96</v>
      </c>
      <c r="E17413" t="s">
        <v>414</v>
      </c>
      <c r="F17413" t="s">
        <v>2384</v>
      </c>
      <c r="G17413" t="s">
        <v>21484</v>
      </c>
      <c r="H17413" t="s">
        <v>46</v>
      </c>
      <c r="I17413" t="s">
        <v>27036</v>
      </c>
      <c r="K17413"/>
      <c r="L17413" t="s">
        <v>27079</v>
      </c>
      <c r="M17413" t="s">
        <v>20396</v>
      </c>
      <c r="N17413">
        <v>4</v>
      </c>
      <c r="P17413" t="s">
        <v>20366</v>
      </c>
      <c r="Q17413" t="s">
        <v>27080</v>
      </c>
      <c r="S17413" t="s">
        <v>20368</v>
      </c>
    </row>
    <row r="17414" spans="1:19" hidden="1" x14ac:dyDescent="0.2">
      <c r="A17414">
        <v>4074</v>
      </c>
      <c r="B17414" t="s">
        <v>27082</v>
      </c>
      <c r="C17414" t="s">
        <v>105</v>
      </c>
      <c r="D17414">
        <v>7.49</v>
      </c>
      <c r="G17414" t="s">
        <v>144</v>
      </c>
      <c r="I17414" t="s">
        <v>27083</v>
      </c>
      <c r="K17414"/>
      <c r="L17414" t="s">
        <v>27084</v>
      </c>
      <c r="M17414" t="s">
        <v>20396</v>
      </c>
      <c r="N17414">
        <v>4</v>
      </c>
      <c r="P17414" t="s">
        <v>20366</v>
      </c>
      <c r="Q17414" t="s">
        <v>27085</v>
      </c>
      <c r="S17414" t="s">
        <v>20368</v>
      </c>
    </row>
    <row r="17415" spans="1:19" hidden="1" x14ac:dyDescent="0.2">
      <c r="A17415">
        <v>4075</v>
      </c>
      <c r="B17415" t="s">
        <v>27086</v>
      </c>
      <c r="C17415" t="s">
        <v>105</v>
      </c>
      <c r="D17415">
        <v>3.99</v>
      </c>
      <c r="E17415">
        <v>25</v>
      </c>
      <c r="G17415" t="s">
        <v>20375</v>
      </c>
      <c r="H17415" t="s">
        <v>46</v>
      </c>
      <c r="I17415" t="s">
        <v>10117</v>
      </c>
      <c r="K17415"/>
      <c r="L17415" t="s">
        <v>27087</v>
      </c>
      <c r="M17415" t="s">
        <v>20396</v>
      </c>
      <c r="N17415">
        <v>4</v>
      </c>
      <c r="P17415" t="s">
        <v>20366</v>
      </c>
      <c r="Q17415" t="s">
        <v>27088</v>
      </c>
      <c r="S17415" t="s">
        <v>20368</v>
      </c>
    </row>
    <row r="17416" spans="1:19" hidden="1" x14ac:dyDescent="0.2">
      <c r="A17416">
        <v>4075</v>
      </c>
      <c r="B17416" t="s">
        <v>27086</v>
      </c>
      <c r="C17416" t="s">
        <v>20452</v>
      </c>
      <c r="D17416">
        <v>4.88</v>
      </c>
      <c r="E17416">
        <v>25</v>
      </c>
      <c r="G17416" t="s">
        <v>20375</v>
      </c>
      <c r="H17416" t="s">
        <v>46</v>
      </c>
      <c r="I17416" t="s">
        <v>10117</v>
      </c>
      <c r="K17416"/>
      <c r="L17416" t="s">
        <v>27087</v>
      </c>
      <c r="M17416" t="s">
        <v>20396</v>
      </c>
      <c r="N17416">
        <v>4</v>
      </c>
      <c r="P17416" t="s">
        <v>20366</v>
      </c>
      <c r="Q17416" t="s">
        <v>27088</v>
      </c>
      <c r="S17416" t="s">
        <v>20368</v>
      </c>
    </row>
    <row r="17417" spans="1:19" hidden="1" x14ac:dyDescent="0.2">
      <c r="A17417">
        <v>4075</v>
      </c>
      <c r="B17417" t="s">
        <v>27086</v>
      </c>
      <c r="C17417" t="s">
        <v>20441</v>
      </c>
      <c r="D17417">
        <v>5.63</v>
      </c>
      <c r="E17417">
        <v>25</v>
      </c>
      <c r="G17417" t="s">
        <v>20375</v>
      </c>
      <c r="H17417" t="s">
        <v>46</v>
      </c>
      <c r="I17417" t="s">
        <v>10117</v>
      </c>
      <c r="K17417"/>
      <c r="L17417" t="s">
        <v>27087</v>
      </c>
      <c r="M17417" t="s">
        <v>20396</v>
      </c>
      <c r="N17417">
        <v>4</v>
      </c>
      <c r="P17417" t="s">
        <v>20366</v>
      </c>
      <c r="Q17417" t="s">
        <v>27088</v>
      </c>
      <c r="S17417" t="s">
        <v>20368</v>
      </c>
    </row>
    <row r="17418" spans="1:19" hidden="1" x14ac:dyDescent="0.2">
      <c r="A17418">
        <v>4076</v>
      </c>
      <c r="B17418" t="s">
        <v>27089</v>
      </c>
      <c r="C17418" t="s">
        <v>105</v>
      </c>
      <c r="D17418">
        <v>9.3000000000000007</v>
      </c>
      <c r="E17418">
        <v>5</v>
      </c>
      <c r="F17418" t="s">
        <v>27090</v>
      </c>
      <c r="G17418" t="s">
        <v>31</v>
      </c>
      <c r="H17418" t="s">
        <v>46</v>
      </c>
      <c r="I17418" t="s">
        <v>8984</v>
      </c>
      <c r="J17418" t="s">
        <v>23300</v>
      </c>
      <c r="K17418"/>
      <c r="L17418" t="s">
        <v>27091</v>
      </c>
      <c r="M17418" t="s">
        <v>20719</v>
      </c>
      <c r="N17418">
        <v>3</v>
      </c>
      <c r="P17418" t="s">
        <v>20366</v>
      </c>
      <c r="Q17418" t="s">
        <v>27092</v>
      </c>
      <c r="S17418" t="s">
        <v>20368</v>
      </c>
    </row>
    <row r="17419" spans="1:19" hidden="1" x14ac:dyDescent="0.2">
      <c r="A17419">
        <v>4076</v>
      </c>
      <c r="B17419" t="s">
        <v>27089</v>
      </c>
      <c r="C17419" t="s">
        <v>105</v>
      </c>
      <c r="D17419">
        <v>9.1999999999999993</v>
      </c>
      <c r="E17419">
        <v>25</v>
      </c>
      <c r="F17419" t="s">
        <v>27090</v>
      </c>
      <c r="I17419" t="s">
        <v>1414</v>
      </c>
      <c r="K17419"/>
      <c r="L17419" t="s">
        <v>27091</v>
      </c>
      <c r="M17419" t="s">
        <v>20719</v>
      </c>
      <c r="N17419">
        <v>3</v>
      </c>
      <c r="P17419" t="s">
        <v>20366</v>
      </c>
      <c r="Q17419" t="s">
        <v>27092</v>
      </c>
      <c r="S17419" t="s">
        <v>20368</v>
      </c>
    </row>
    <row r="17420" spans="1:19" hidden="1" x14ac:dyDescent="0.2">
      <c r="A17420">
        <v>4076</v>
      </c>
      <c r="B17420" t="s">
        <v>27089</v>
      </c>
      <c r="C17420" t="s">
        <v>105</v>
      </c>
      <c r="D17420">
        <v>9.11</v>
      </c>
      <c r="E17420">
        <v>45</v>
      </c>
      <c r="F17420" t="s">
        <v>27090</v>
      </c>
      <c r="I17420" t="s">
        <v>8984</v>
      </c>
      <c r="J17420" t="s">
        <v>23300</v>
      </c>
      <c r="K17420"/>
      <c r="L17420" t="s">
        <v>27091</v>
      </c>
      <c r="M17420" t="s">
        <v>20719</v>
      </c>
      <c r="N17420">
        <v>3</v>
      </c>
      <c r="P17420" t="s">
        <v>20366</v>
      </c>
      <c r="Q17420" t="s">
        <v>27092</v>
      </c>
      <c r="S17420" t="s">
        <v>20368</v>
      </c>
    </row>
    <row r="17421" spans="1:19" hidden="1" x14ac:dyDescent="0.2">
      <c r="A17421">
        <v>4076</v>
      </c>
      <c r="B17421" t="s">
        <v>27089</v>
      </c>
      <c r="C17421" t="s">
        <v>22308</v>
      </c>
      <c r="D17421">
        <v>8.5399999999999991</v>
      </c>
      <c r="F17421" t="s">
        <v>25154</v>
      </c>
      <c r="H17421" t="s">
        <v>23</v>
      </c>
      <c r="I17421" t="s">
        <v>1414</v>
      </c>
      <c r="K17421"/>
      <c r="L17421" t="s">
        <v>27091</v>
      </c>
      <c r="M17421" t="s">
        <v>20719</v>
      </c>
      <c r="N17421">
        <v>3</v>
      </c>
      <c r="P17421" t="s">
        <v>20366</v>
      </c>
      <c r="Q17421" t="s">
        <v>27092</v>
      </c>
      <c r="S17421" t="s">
        <v>20368</v>
      </c>
    </row>
    <row r="17422" spans="1:19" hidden="1" x14ac:dyDescent="0.2">
      <c r="A17422">
        <v>4076</v>
      </c>
      <c r="B17422" t="s">
        <v>27089</v>
      </c>
      <c r="C17422" t="s">
        <v>22310</v>
      </c>
      <c r="D17422">
        <v>9.1</v>
      </c>
      <c r="F17422" t="s">
        <v>25154</v>
      </c>
      <c r="H17422" t="s">
        <v>23</v>
      </c>
      <c r="I17422" t="s">
        <v>1414</v>
      </c>
      <c r="K17422"/>
      <c r="L17422" t="s">
        <v>27091</v>
      </c>
      <c r="M17422" t="s">
        <v>20719</v>
      </c>
      <c r="N17422">
        <v>3</v>
      </c>
      <c r="P17422" t="s">
        <v>20366</v>
      </c>
      <c r="Q17422" t="s">
        <v>27092</v>
      </c>
      <c r="S17422" t="s">
        <v>20368</v>
      </c>
    </row>
    <row r="17423" spans="1:19" hidden="1" x14ac:dyDescent="0.2">
      <c r="A17423">
        <v>4077</v>
      </c>
      <c r="B17423" t="s">
        <v>27093</v>
      </c>
      <c r="C17423" t="s">
        <v>105</v>
      </c>
      <c r="D17423">
        <v>8.9499999999999993</v>
      </c>
      <c r="E17423">
        <v>20</v>
      </c>
      <c r="F17423" t="s">
        <v>79</v>
      </c>
      <c r="G17423" t="s">
        <v>22421</v>
      </c>
      <c r="H17423" t="s">
        <v>46</v>
      </c>
      <c r="I17423" t="s">
        <v>23303</v>
      </c>
      <c r="K17423"/>
      <c r="L17423" t="s">
        <v>27094</v>
      </c>
      <c r="M17423" t="s">
        <v>20396</v>
      </c>
      <c r="N17423">
        <v>4</v>
      </c>
      <c r="P17423" t="s">
        <v>20366</v>
      </c>
      <c r="Q17423" t="s">
        <v>27095</v>
      </c>
      <c r="S17423" t="s">
        <v>20368</v>
      </c>
    </row>
    <row r="17424" spans="1:19" hidden="1" x14ac:dyDescent="0.2">
      <c r="A17424">
        <v>4078</v>
      </c>
      <c r="B17424" t="s">
        <v>27096</v>
      </c>
      <c r="C17424" t="s">
        <v>105</v>
      </c>
      <c r="D17424">
        <v>11.8</v>
      </c>
      <c r="E17424">
        <v>20</v>
      </c>
      <c r="F17424" t="s">
        <v>27097</v>
      </c>
      <c r="G17424" t="s">
        <v>22421</v>
      </c>
      <c r="H17424" t="s">
        <v>46</v>
      </c>
      <c r="I17424" t="s">
        <v>23303</v>
      </c>
      <c r="K17424"/>
      <c r="L17424" t="s">
        <v>27098</v>
      </c>
      <c r="M17424" t="s">
        <v>26</v>
      </c>
      <c r="N17424">
        <v>2</v>
      </c>
      <c r="P17424" t="s">
        <v>20366</v>
      </c>
      <c r="Q17424" t="s">
        <v>27099</v>
      </c>
      <c r="S17424" t="s">
        <v>20368</v>
      </c>
    </row>
    <row r="17425" spans="1:19" hidden="1" x14ac:dyDescent="0.2">
      <c r="A17425">
        <v>4079</v>
      </c>
      <c r="B17425" t="s">
        <v>27100</v>
      </c>
      <c r="C17425" t="s">
        <v>105</v>
      </c>
      <c r="D17425">
        <v>10</v>
      </c>
      <c r="E17425">
        <v>20</v>
      </c>
      <c r="F17425" t="s">
        <v>22324</v>
      </c>
      <c r="G17425" t="s">
        <v>31</v>
      </c>
      <c r="H17425" t="s">
        <v>46</v>
      </c>
      <c r="I17425" t="s">
        <v>6097</v>
      </c>
      <c r="K17425"/>
      <c r="L17425" t="s">
        <v>27101</v>
      </c>
      <c r="M17425" t="s">
        <v>20396</v>
      </c>
      <c r="N17425">
        <v>4</v>
      </c>
      <c r="P17425" t="s">
        <v>20366</v>
      </c>
      <c r="Q17425" t="s">
        <v>27102</v>
      </c>
      <c r="S17425" t="s">
        <v>20368</v>
      </c>
    </row>
    <row r="17426" spans="1:19" hidden="1" x14ac:dyDescent="0.2">
      <c r="A17426">
        <v>4079</v>
      </c>
      <c r="B17426" t="s">
        <v>27100</v>
      </c>
      <c r="C17426" t="s">
        <v>105</v>
      </c>
      <c r="D17426">
        <v>9.94</v>
      </c>
      <c r="E17426">
        <v>20</v>
      </c>
      <c r="F17426" t="s">
        <v>79</v>
      </c>
      <c r="G17426" t="s">
        <v>22421</v>
      </c>
      <c r="H17426" t="s">
        <v>46</v>
      </c>
      <c r="I17426" t="s">
        <v>23303</v>
      </c>
      <c r="K17426"/>
      <c r="L17426" t="s">
        <v>27101</v>
      </c>
      <c r="M17426" t="s">
        <v>20396</v>
      </c>
      <c r="N17426">
        <v>4</v>
      </c>
      <c r="P17426" t="s">
        <v>20366</v>
      </c>
      <c r="Q17426" t="s">
        <v>27102</v>
      </c>
      <c r="S17426" t="s">
        <v>20368</v>
      </c>
    </row>
    <row r="17427" spans="1:19" hidden="1" x14ac:dyDescent="0.2">
      <c r="A17427">
        <v>4079</v>
      </c>
      <c r="B17427" t="s">
        <v>27100</v>
      </c>
      <c r="C17427" t="s">
        <v>105</v>
      </c>
      <c r="D17427">
        <v>10.11</v>
      </c>
      <c r="E17427">
        <v>15</v>
      </c>
      <c r="F17427" t="s">
        <v>79</v>
      </c>
      <c r="G17427" t="s">
        <v>55</v>
      </c>
      <c r="H17427" t="s">
        <v>46</v>
      </c>
      <c r="I17427" t="s">
        <v>22321</v>
      </c>
      <c r="J17427" t="s">
        <v>43</v>
      </c>
      <c r="K17427"/>
      <c r="L17427" t="s">
        <v>27101</v>
      </c>
      <c r="M17427" t="s">
        <v>20396</v>
      </c>
      <c r="N17427">
        <v>4</v>
      </c>
      <c r="P17427" t="s">
        <v>20366</v>
      </c>
      <c r="Q17427" t="s">
        <v>27102</v>
      </c>
      <c r="S17427" t="s">
        <v>20368</v>
      </c>
    </row>
    <row r="17428" spans="1:19" hidden="1" x14ac:dyDescent="0.2">
      <c r="A17428">
        <v>4079</v>
      </c>
      <c r="B17428" t="s">
        <v>27100</v>
      </c>
      <c r="C17428" t="s">
        <v>105</v>
      </c>
      <c r="D17428">
        <v>10.01</v>
      </c>
      <c r="E17428">
        <v>25</v>
      </c>
      <c r="F17428" t="s">
        <v>79</v>
      </c>
      <c r="G17428" t="s">
        <v>55</v>
      </c>
      <c r="H17428" t="s">
        <v>46</v>
      </c>
      <c r="I17428" t="s">
        <v>22321</v>
      </c>
      <c r="J17428" t="s">
        <v>43</v>
      </c>
      <c r="K17428"/>
      <c r="L17428" t="s">
        <v>27101</v>
      </c>
      <c r="M17428" t="s">
        <v>20396</v>
      </c>
      <c r="N17428">
        <v>4</v>
      </c>
      <c r="P17428" t="s">
        <v>20366</v>
      </c>
      <c r="Q17428" t="s">
        <v>27102</v>
      </c>
      <c r="S17428" t="s">
        <v>20368</v>
      </c>
    </row>
    <row r="17429" spans="1:19" hidden="1" x14ac:dyDescent="0.2">
      <c r="A17429">
        <v>4079</v>
      </c>
      <c r="B17429" t="s">
        <v>27100</v>
      </c>
      <c r="C17429" t="s">
        <v>105</v>
      </c>
      <c r="D17429">
        <v>9.89</v>
      </c>
      <c r="E17429">
        <v>45</v>
      </c>
      <c r="F17429" t="s">
        <v>79</v>
      </c>
      <c r="G17429" t="s">
        <v>55</v>
      </c>
      <c r="H17429" t="s">
        <v>46</v>
      </c>
      <c r="I17429" t="s">
        <v>22321</v>
      </c>
      <c r="J17429" t="s">
        <v>43</v>
      </c>
      <c r="K17429"/>
      <c r="L17429" t="s">
        <v>27101</v>
      </c>
      <c r="M17429" t="s">
        <v>20396</v>
      </c>
      <c r="N17429">
        <v>4</v>
      </c>
      <c r="P17429" t="s">
        <v>20366</v>
      </c>
      <c r="Q17429" t="s">
        <v>27102</v>
      </c>
      <c r="S17429" t="s">
        <v>20368</v>
      </c>
    </row>
    <row r="17430" spans="1:19" hidden="1" x14ac:dyDescent="0.2">
      <c r="A17430">
        <v>4080</v>
      </c>
      <c r="B17430" t="s">
        <v>27103</v>
      </c>
      <c r="C17430" t="s">
        <v>105</v>
      </c>
      <c r="D17430">
        <v>12.85</v>
      </c>
      <c r="E17430">
        <v>20</v>
      </c>
      <c r="F17430" t="s">
        <v>79</v>
      </c>
      <c r="G17430" t="s">
        <v>22421</v>
      </c>
      <c r="H17430" t="s">
        <v>23</v>
      </c>
      <c r="I17430" t="s">
        <v>23303</v>
      </c>
      <c r="K17430"/>
      <c r="L17430" t="s">
        <v>27104</v>
      </c>
      <c r="M17430" t="s">
        <v>20396</v>
      </c>
      <c r="N17430">
        <v>4</v>
      </c>
      <c r="P17430" t="s">
        <v>20366</v>
      </c>
      <c r="Q17430" t="s">
        <v>27105</v>
      </c>
      <c r="S17430" t="s">
        <v>20368</v>
      </c>
    </row>
    <row r="17431" spans="1:19" hidden="1" x14ac:dyDescent="0.2">
      <c r="A17431" t="s">
        <v>27106</v>
      </c>
      <c r="B17431" t="s">
        <v>27107</v>
      </c>
      <c r="C17431" t="s">
        <v>105</v>
      </c>
      <c r="D17431">
        <v>4.21</v>
      </c>
      <c r="E17431">
        <v>25</v>
      </c>
      <c r="G17431" t="s">
        <v>246</v>
      </c>
      <c r="H17431" t="s">
        <v>46</v>
      </c>
      <c r="I17431" t="s">
        <v>23320</v>
      </c>
      <c r="K17431"/>
      <c r="L17431" t="s">
        <v>27108</v>
      </c>
      <c r="M17431" t="s">
        <v>20719</v>
      </c>
      <c r="N17431">
        <v>3</v>
      </c>
      <c r="P17431" t="s">
        <v>20366</v>
      </c>
      <c r="Q17431" t="s">
        <v>27109</v>
      </c>
      <c r="S17431" t="s">
        <v>20368</v>
      </c>
    </row>
    <row r="17432" spans="1:19" hidden="1" x14ac:dyDescent="0.2">
      <c r="A17432" t="s">
        <v>27106</v>
      </c>
      <c r="B17432" t="s">
        <v>27107</v>
      </c>
      <c r="C17432" t="s">
        <v>105</v>
      </c>
      <c r="D17432">
        <v>4.1020000000000003</v>
      </c>
      <c r="E17432">
        <v>25</v>
      </c>
      <c r="F17432" t="s">
        <v>25167</v>
      </c>
      <c r="G17432" t="s">
        <v>246</v>
      </c>
      <c r="H17432" t="s">
        <v>46</v>
      </c>
      <c r="I17432" t="s">
        <v>23320</v>
      </c>
      <c r="K17432"/>
      <c r="L17432" t="s">
        <v>27108</v>
      </c>
      <c r="M17432" t="s">
        <v>20719</v>
      </c>
      <c r="N17432">
        <v>3</v>
      </c>
      <c r="P17432" t="s">
        <v>20366</v>
      </c>
      <c r="Q17432" t="s">
        <v>27109</v>
      </c>
      <c r="S17432" t="s">
        <v>20368</v>
      </c>
    </row>
    <row r="17433" spans="1:19" hidden="1" x14ac:dyDescent="0.2">
      <c r="A17433" t="s">
        <v>27106</v>
      </c>
      <c r="B17433" t="s">
        <v>27107</v>
      </c>
      <c r="C17433" t="s">
        <v>105</v>
      </c>
      <c r="D17433">
        <v>3.9830000000000001</v>
      </c>
      <c r="E17433">
        <v>25</v>
      </c>
      <c r="F17433" t="s">
        <v>25168</v>
      </c>
      <c r="G17433" t="s">
        <v>246</v>
      </c>
      <c r="H17433" t="s">
        <v>46</v>
      </c>
      <c r="I17433" t="s">
        <v>23320</v>
      </c>
      <c r="K17433"/>
      <c r="L17433" t="s">
        <v>27108</v>
      </c>
      <c r="M17433" t="s">
        <v>20719</v>
      </c>
      <c r="N17433">
        <v>3</v>
      </c>
      <c r="P17433" t="s">
        <v>20366</v>
      </c>
      <c r="Q17433" t="s">
        <v>27109</v>
      </c>
      <c r="S17433" t="s">
        <v>20368</v>
      </c>
    </row>
    <row r="17434" spans="1:19" hidden="1" x14ac:dyDescent="0.2">
      <c r="A17434" t="s">
        <v>27106</v>
      </c>
      <c r="B17434" t="s">
        <v>27107</v>
      </c>
      <c r="C17434" t="s">
        <v>105</v>
      </c>
      <c r="D17434">
        <v>3.9590000000000001</v>
      </c>
      <c r="E17434">
        <v>25</v>
      </c>
      <c r="F17434" t="s">
        <v>25169</v>
      </c>
      <c r="G17434" t="s">
        <v>246</v>
      </c>
      <c r="H17434" t="s">
        <v>46</v>
      </c>
      <c r="I17434" t="s">
        <v>23320</v>
      </c>
      <c r="K17434"/>
      <c r="L17434" t="s">
        <v>27108</v>
      </c>
      <c r="M17434" t="s">
        <v>20719</v>
      </c>
      <c r="N17434">
        <v>3</v>
      </c>
      <c r="P17434" t="s">
        <v>20366</v>
      </c>
      <c r="Q17434" t="s">
        <v>27109</v>
      </c>
      <c r="S17434" t="s">
        <v>20368</v>
      </c>
    </row>
    <row r="17435" spans="1:19" hidden="1" x14ac:dyDescent="0.2">
      <c r="A17435" t="s">
        <v>27106</v>
      </c>
      <c r="B17435" t="s">
        <v>27107</v>
      </c>
      <c r="C17435" t="s">
        <v>105</v>
      </c>
      <c r="D17435">
        <v>3.9870000000000001</v>
      </c>
      <c r="E17435">
        <v>25</v>
      </c>
      <c r="F17435" t="s">
        <v>25170</v>
      </c>
      <c r="G17435" t="s">
        <v>246</v>
      </c>
      <c r="H17435" t="s">
        <v>46</v>
      </c>
      <c r="I17435" t="s">
        <v>23320</v>
      </c>
      <c r="K17435"/>
      <c r="L17435" t="s">
        <v>27108</v>
      </c>
      <c r="M17435" t="s">
        <v>20719</v>
      </c>
      <c r="N17435">
        <v>3</v>
      </c>
      <c r="P17435" t="s">
        <v>20366</v>
      </c>
      <c r="Q17435" t="s">
        <v>27109</v>
      </c>
      <c r="S17435" t="s">
        <v>20368</v>
      </c>
    </row>
    <row r="17436" spans="1:19" hidden="1" x14ac:dyDescent="0.2">
      <c r="A17436" t="s">
        <v>27106</v>
      </c>
      <c r="B17436" t="s">
        <v>27107</v>
      </c>
      <c r="C17436" t="s">
        <v>105</v>
      </c>
      <c r="D17436">
        <v>4.024</v>
      </c>
      <c r="E17436">
        <v>25</v>
      </c>
      <c r="F17436" t="s">
        <v>25171</v>
      </c>
      <c r="G17436" t="s">
        <v>246</v>
      </c>
      <c r="H17436" t="s">
        <v>46</v>
      </c>
      <c r="I17436" t="s">
        <v>23320</v>
      </c>
      <c r="K17436"/>
      <c r="L17436" t="s">
        <v>27108</v>
      </c>
      <c r="M17436" t="s">
        <v>20719</v>
      </c>
      <c r="N17436">
        <v>3</v>
      </c>
      <c r="P17436" t="s">
        <v>20366</v>
      </c>
      <c r="Q17436" t="s">
        <v>27109</v>
      </c>
      <c r="S17436" t="s">
        <v>20368</v>
      </c>
    </row>
    <row r="17437" spans="1:19" hidden="1" x14ac:dyDescent="0.2">
      <c r="A17437" t="s">
        <v>27106</v>
      </c>
      <c r="B17437" t="s">
        <v>27107</v>
      </c>
      <c r="C17437" t="s">
        <v>105</v>
      </c>
      <c r="D17437">
        <v>4.0620000000000003</v>
      </c>
      <c r="E17437">
        <v>25</v>
      </c>
      <c r="F17437" t="s">
        <v>1363</v>
      </c>
      <c r="G17437" t="s">
        <v>246</v>
      </c>
      <c r="H17437" t="s">
        <v>46</v>
      </c>
      <c r="I17437" t="s">
        <v>23320</v>
      </c>
      <c r="K17437"/>
      <c r="L17437" t="s">
        <v>27108</v>
      </c>
      <c r="M17437" t="s">
        <v>20719</v>
      </c>
      <c r="N17437">
        <v>3</v>
      </c>
      <c r="P17437" t="s">
        <v>20366</v>
      </c>
      <c r="Q17437" t="s">
        <v>27109</v>
      </c>
      <c r="S17437" t="s">
        <v>20368</v>
      </c>
    </row>
    <row r="17438" spans="1:19" hidden="1" x14ac:dyDescent="0.2">
      <c r="A17438" t="s">
        <v>27106</v>
      </c>
      <c r="B17438" t="s">
        <v>27107</v>
      </c>
      <c r="C17438" t="s">
        <v>105</v>
      </c>
      <c r="D17438">
        <v>4.1070000000000002</v>
      </c>
      <c r="E17438">
        <v>25</v>
      </c>
      <c r="F17438" t="s">
        <v>1576</v>
      </c>
      <c r="G17438" t="s">
        <v>246</v>
      </c>
      <c r="H17438" t="s">
        <v>46</v>
      </c>
      <c r="I17438" t="s">
        <v>23320</v>
      </c>
      <c r="K17438"/>
      <c r="L17438" t="s">
        <v>27108</v>
      </c>
      <c r="M17438" t="s">
        <v>20719</v>
      </c>
      <c r="N17438">
        <v>3</v>
      </c>
      <c r="P17438" t="s">
        <v>20366</v>
      </c>
      <c r="Q17438" t="s">
        <v>27109</v>
      </c>
      <c r="S17438" t="s">
        <v>20368</v>
      </c>
    </row>
    <row r="17439" spans="1:19" hidden="1" x14ac:dyDescent="0.2">
      <c r="A17439" t="s">
        <v>27106</v>
      </c>
      <c r="B17439" t="s">
        <v>27107</v>
      </c>
      <c r="C17439" t="s">
        <v>105</v>
      </c>
      <c r="D17439">
        <v>4.133</v>
      </c>
      <c r="E17439">
        <v>25</v>
      </c>
      <c r="F17439" t="s">
        <v>66</v>
      </c>
      <c r="G17439" t="s">
        <v>246</v>
      </c>
      <c r="H17439" t="s">
        <v>46</v>
      </c>
      <c r="I17439" t="s">
        <v>23320</v>
      </c>
      <c r="K17439"/>
      <c r="L17439" t="s">
        <v>27108</v>
      </c>
      <c r="M17439" t="s">
        <v>20719</v>
      </c>
      <c r="N17439">
        <v>3</v>
      </c>
      <c r="P17439" t="s">
        <v>20366</v>
      </c>
      <c r="Q17439" t="s">
        <v>27109</v>
      </c>
      <c r="S17439" t="s">
        <v>20368</v>
      </c>
    </row>
    <row r="17440" spans="1:19" hidden="1" x14ac:dyDescent="0.2">
      <c r="A17440">
        <v>4081</v>
      </c>
      <c r="B17440" t="s">
        <v>27110</v>
      </c>
      <c r="C17440" t="s">
        <v>21040</v>
      </c>
      <c r="D17440">
        <v>4.66</v>
      </c>
      <c r="E17440">
        <v>25</v>
      </c>
      <c r="F17440" t="s">
        <v>79</v>
      </c>
      <c r="G17440" t="s">
        <v>55</v>
      </c>
      <c r="H17440" t="s">
        <v>46</v>
      </c>
      <c r="I17440" t="s">
        <v>4158</v>
      </c>
      <c r="J17440" t="s">
        <v>21503</v>
      </c>
      <c r="K17440"/>
      <c r="L17440" t="s">
        <v>27111</v>
      </c>
      <c r="M17440" t="s">
        <v>20719</v>
      </c>
      <c r="N17440">
        <v>3</v>
      </c>
      <c r="P17440" t="s">
        <v>20366</v>
      </c>
      <c r="Q17440" t="s">
        <v>27112</v>
      </c>
      <c r="S17440" t="s">
        <v>20368</v>
      </c>
    </row>
    <row r="17441" spans="1:19" hidden="1" x14ac:dyDescent="0.2">
      <c r="A17441">
        <v>4082</v>
      </c>
      <c r="B17441" t="s">
        <v>27113</v>
      </c>
      <c r="C17441" t="s">
        <v>105</v>
      </c>
      <c r="D17441">
        <v>13</v>
      </c>
      <c r="E17441">
        <v>23</v>
      </c>
      <c r="G17441" t="s">
        <v>55</v>
      </c>
      <c r="H17441" t="s">
        <v>23</v>
      </c>
      <c r="I17441" t="s">
        <v>22330</v>
      </c>
      <c r="K17441"/>
      <c r="L17441" t="s">
        <v>27114</v>
      </c>
      <c r="M17441" t="s">
        <v>20396</v>
      </c>
      <c r="N17441">
        <v>4</v>
      </c>
      <c r="P17441" t="s">
        <v>20366</v>
      </c>
      <c r="Q17441" t="s">
        <v>27115</v>
      </c>
      <c r="S17441" t="s">
        <v>20368</v>
      </c>
    </row>
    <row r="17442" spans="1:19" hidden="1" x14ac:dyDescent="0.2">
      <c r="A17442">
        <v>4082</v>
      </c>
      <c r="B17442" t="s">
        <v>27113</v>
      </c>
      <c r="C17442" t="s">
        <v>105</v>
      </c>
      <c r="D17442">
        <v>12.87</v>
      </c>
      <c r="E17442">
        <v>25.7</v>
      </c>
      <c r="G17442" t="s">
        <v>31</v>
      </c>
      <c r="H17442" t="s">
        <v>23</v>
      </c>
      <c r="I17442" t="s">
        <v>22330</v>
      </c>
      <c r="K17442"/>
      <c r="L17442" t="s">
        <v>27114</v>
      </c>
      <c r="M17442" t="s">
        <v>20396</v>
      </c>
      <c r="N17442">
        <v>4</v>
      </c>
      <c r="P17442" t="s">
        <v>20366</v>
      </c>
      <c r="Q17442" t="s">
        <v>27115</v>
      </c>
      <c r="S17442" t="s">
        <v>20368</v>
      </c>
    </row>
    <row r="17443" spans="1:19" hidden="1" x14ac:dyDescent="0.2">
      <c r="A17443">
        <v>4083</v>
      </c>
      <c r="B17443" t="s">
        <v>27116</v>
      </c>
      <c r="C17443" t="s">
        <v>105</v>
      </c>
      <c r="D17443">
        <v>13.06</v>
      </c>
      <c r="E17443">
        <v>25.7</v>
      </c>
      <c r="G17443" t="s">
        <v>31</v>
      </c>
      <c r="H17443" t="s">
        <v>23</v>
      </c>
      <c r="I17443" t="s">
        <v>22330</v>
      </c>
      <c r="K17443"/>
      <c r="L17443" t="s">
        <v>27117</v>
      </c>
      <c r="M17443" t="s">
        <v>20719</v>
      </c>
      <c r="N17443">
        <v>3</v>
      </c>
      <c r="P17443" t="s">
        <v>20366</v>
      </c>
      <c r="Q17443" t="s">
        <v>27118</v>
      </c>
      <c r="S17443" t="s">
        <v>20368</v>
      </c>
    </row>
    <row r="17444" spans="1:19" hidden="1" x14ac:dyDescent="0.2">
      <c r="A17444">
        <v>4084</v>
      </c>
      <c r="B17444" t="s">
        <v>27119</v>
      </c>
      <c r="C17444" t="s">
        <v>105</v>
      </c>
      <c r="D17444">
        <v>3.56</v>
      </c>
      <c r="E17444">
        <v>25</v>
      </c>
      <c r="G17444" t="s">
        <v>55</v>
      </c>
      <c r="H17444" t="s">
        <v>46</v>
      </c>
      <c r="I17444" t="s">
        <v>9435</v>
      </c>
      <c r="K17444"/>
      <c r="L17444" t="s">
        <v>27120</v>
      </c>
      <c r="M17444" t="s">
        <v>20396</v>
      </c>
      <c r="N17444">
        <v>4</v>
      </c>
      <c r="P17444" t="s">
        <v>20366</v>
      </c>
      <c r="Q17444" t="s">
        <v>27121</v>
      </c>
      <c r="S17444" t="s">
        <v>20368</v>
      </c>
    </row>
    <row r="17445" spans="1:19" hidden="1" x14ac:dyDescent="0.2">
      <c r="A17445">
        <v>4084</v>
      </c>
      <c r="B17445" t="s">
        <v>27119</v>
      </c>
      <c r="C17445" t="s">
        <v>20452</v>
      </c>
      <c r="D17445">
        <v>7.41</v>
      </c>
      <c r="E17445">
        <v>25</v>
      </c>
      <c r="G17445" t="s">
        <v>55</v>
      </c>
      <c r="H17445" t="s">
        <v>46</v>
      </c>
      <c r="I17445" t="s">
        <v>9435</v>
      </c>
      <c r="K17445"/>
      <c r="L17445" t="s">
        <v>27120</v>
      </c>
      <c r="M17445" t="s">
        <v>20396</v>
      </c>
      <c r="N17445">
        <v>4</v>
      </c>
      <c r="P17445" t="s">
        <v>20366</v>
      </c>
      <c r="Q17445" t="s">
        <v>27121</v>
      </c>
      <c r="S17445" t="s">
        <v>20368</v>
      </c>
    </row>
    <row r="17446" spans="1:19" hidden="1" x14ac:dyDescent="0.2">
      <c r="A17446">
        <v>4084</v>
      </c>
      <c r="B17446" t="s">
        <v>27119</v>
      </c>
      <c r="C17446" t="s">
        <v>20381</v>
      </c>
      <c r="D17446">
        <v>4.2</v>
      </c>
      <c r="E17446" t="s">
        <v>414</v>
      </c>
      <c r="G17446" t="s">
        <v>55</v>
      </c>
      <c r="H17446" t="s">
        <v>46</v>
      </c>
      <c r="I17446" t="s">
        <v>9435</v>
      </c>
      <c r="K17446"/>
      <c r="L17446" t="s">
        <v>27120</v>
      </c>
      <c r="M17446" t="s">
        <v>20396</v>
      </c>
      <c r="N17446">
        <v>4</v>
      </c>
      <c r="P17446" t="s">
        <v>20366</v>
      </c>
      <c r="Q17446" t="s">
        <v>27121</v>
      </c>
      <c r="S17446" t="s">
        <v>20368</v>
      </c>
    </row>
    <row r="17447" spans="1:19" hidden="1" x14ac:dyDescent="0.2">
      <c r="A17447">
        <v>4084</v>
      </c>
      <c r="B17447" t="s">
        <v>27119</v>
      </c>
      <c r="C17447" t="s">
        <v>20471</v>
      </c>
      <c r="D17447">
        <v>7.75</v>
      </c>
      <c r="E17447" t="s">
        <v>414</v>
      </c>
      <c r="G17447" t="s">
        <v>55</v>
      </c>
      <c r="H17447" t="s">
        <v>46</v>
      </c>
      <c r="I17447" t="s">
        <v>9435</v>
      </c>
      <c r="K17447"/>
      <c r="L17447" t="s">
        <v>27120</v>
      </c>
      <c r="M17447" t="s">
        <v>20396</v>
      </c>
      <c r="N17447">
        <v>4</v>
      </c>
      <c r="P17447" t="s">
        <v>20366</v>
      </c>
      <c r="Q17447" t="s">
        <v>27121</v>
      </c>
      <c r="S17447" t="s">
        <v>20368</v>
      </c>
    </row>
    <row r="17448" spans="1:19" hidden="1" x14ac:dyDescent="0.2">
      <c r="A17448">
        <v>4085</v>
      </c>
      <c r="B17448" t="s">
        <v>27122</v>
      </c>
      <c r="C17448" t="s">
        <v>105</v>
      </c>
      <c r="D17448">
        <v>4.5199999999999996</v>
      </c>
      <c r="E17448">
        <v>20</v>
      </c>
      <c r="F17448" t="s">
        <v>410</v>
      </c>
      <c r="G17448" t="s">
        <v>27123</v>
      </c>
      <c r="H17448" t="s">
        <v>46</v>
      </c>
      <c r="I17448" t="s">
        <v>21532</v>
      </c>
      <c r="J17448" t="s">
        <v>21503</v>
      </c>
      <c r="K17448"/>
      <c r="L17448" t="s">
        <v>27124</v>
      </c>
      <c r="M17448" t="s">
        <v>20396</v>
      </c>
      <c r="N17448">
        <v>4</v>
      </c>
      <c r="P17448" t="s">
        <v>20366</v>
      </c>
      <c r="Q17448" t="s">
        <v>27125</v>
      </c>
      <c r="S17448" t="s">
        <v>20368</v>
      </c>
    </row>
    <row r="17449" spans="1:19" hidden="1" x14ac:dyDescent="0.2">
      <c r="A17449">
        <v>4085</v>
      </c>
      <c r="B17449" t="s">
        <v>27122</v>
      </c>
      <c r="C17449" t="s">
        <v>20452</v>
      </c>
      <c r="D17449">
        <v>5.5</v>
      </c>
      <c r="E17449" t="s">
        <v>383</v>
      </c>
      <c r="F17449" t="s">
        <v>410</v>
      </c>
      <c r="G17449" t="s">
        <v>27123</v>
      </c>
      <c r="H17449" t="s">
        <v>23</v>
      </c>
      <c r="I17449" t="s">
        <v>21532</v>
      </c>
      <c r="J17449" t="s">
        <v>21503</v>
      </c>
      <c r="K17449"/>
      <c r="L17449" t="s">
        <v>27124</v>
      </c>
      <c r="M17449" t="s">
        <v>20396</v>
      </c>
      <c r="N17449">
        <v>4</v>
      </c>
      <c r="P17449" t="s">
        <v>20366</v>
      </c>
      <c r="Q17449" t="s">
        <v>27125</v>
      </c>
      <c r="S17449" t="s">
        <v>20368</v>
      </c>
    </row>
    <row r="17450" spans="1:19" hidden="1" x14ac:dyDescent="0.2">
      <c r="A17450">
        <v>4085</v>
      </c>
      <c r="B17450" t="s">
        <v>27122</v>
      </c>
      <c r="C17450" t="s">
        <v>105</v>
      </c>
      <c r="D17450">
        <v>4.53</v>
      </c>
      <c r="E17450">
        <v>25</v>
      </c>
      <c r="F17450" t="s">
        <v>11159</v>
      </c>
      <c r="G17450" t="s">
        <v>55</v>
      </c>
      <c r="H17450" t="s">
        <v>46</v>
      </c>
      <c r="I17450" t="s">
        <v>23354</v>
      </c>
      <c r="K17450"/>
      <c r="L17450" t="s">
        <v>27124</v>
      </c>
      <c r="M17450" t="s">
        <v>20396</v>
      </c>
      <c r="N17450">
        <v>4</v>
      </c>
      <c r="P17450" t="s">
        <v>20366</v>
      </c>
      <c r="Q17450" t="s">
        <v>27125</v>
      </c>
      <c r="S17450" t="s">
        <v>20368</v>
      </c>
    </row>
    <row r="17451" spans="1:19" hidden="1" x14ac:dyDescent="0.2">
      <c r="A17451">
        <v>4085</v>
      </c>
      <c r="B17451" t="s">
        <v>27122</v>
      </c>
      <c r="C17451" t="s">
        <v>20452</v>
      </c>
      <c r="D17451">
        <v>5.52</v>
      </c>
      <c r="E17451">
        <v>25</v>
      </c>
      <c r="F17451" t="s">
        <v>11159</v>
      </c>
      <c r="G17451" t="s">
        <v>55</v>
      </c>
      <c r="H17451" t="s">
        <v>46</v>
      </c>
      <c r="I17451" t="s">
        <v>23354</v>
      </c>
      <c r="K17451"/>
      <c r="L17451" t="s">
        <v>27124</v>
      </c>
      <c r="M17451" t="s">
        <v>20396</v>
      </c>
      <c r="N17451">
        <v>4</v>
      </c>
      <c r="P17451" t="s">
        <v>20366</v>
      </c>
      <c r="Q17451" t="s">
        <v>27125</v>
      </c>
      <c r="S17451" t="s">
        <v>20368</v>
      </c>
    </row>
    <row r="17452" spans="1:19" hidden="1" x14ac:dyDescent="0.2">
      <c r="A17452">
        <v>4086</v>
      </c>
      <c r="B17452" t="s">
        <v>27126</v>
      </c>
      <c r="C17452" t="s">
        <v>105</v>
      </c>
      <c r="D17452">
        <v>4.28</v>
      </c>
      <c r="E17452">
        <v>25</v>
      </c>
      <c r="F17452" t="s">
        <v>27127</v>
      </c>
      <c r="G17452" t="s">
        <v>15920</v>
      </c>
      <c r="H17452" t="s">
        <v>46</v>
      </c>
      <c r="I17452" t="s">
        <v>47</v>
      </c>
      <c r="K17452"/>
      <c r="L17452" t="s">
        <v>27128</v>
      </c>
      <c r="M17452" t="s">
        <v>26</v>
      </c>
      <c r="N17452">
        <v>2</v>
      </c>
      <c r="P17452" t="s">
        <v>20366</v>
      </c>
      <c r="Q17452" t="s">
        <v>27129</v>
      </c>
      <c r="S17452" t="s">
        <v>20368</v>
      </c>
    </row>
    <row r="17453" spans="1:19" hidden="1" x14ac:dyDescent="0.2">
      <c r="A17453">
        <v>4086</v>
      </c>
      <c r="B17453" t="s">
        <v>27126</v>
      </c>
      <c r="C17453" t="s">
        <v>20452</v>
      </c>
      <c r="D17453">
        <v>5.51</v>
      </c>
      <c r="E17453">
        <v>25</v>
      </c>
      <c r="F17453" t="s">
        <v>27127</v>
      </c>
      <c r="G17453" t="s">
        <v>15920</v>
      </c>
      <c r="H17453" t="s">
        <v>46</v>
      </c>
      <c r="I17453" t="s">
        <v>47</v>
      </c>
      <c r="K17453"/>
      <c r="L17453" t="s">
        <v>27128</v>
      </c>
      <c r="M17453" t="s">
        <v>26</v>
      </c>
      <c r="N17453">
        <v>2</v>
      </c>
      <c r="P17453" t="s">
        <v>20366</v>
      </c>
      <c r="Q17453" t="s">
        <v>27129</v>
      </c>
      <c r="S17453" t="s">
        <v>20368</v>
      </c>
    </row>
    <row r="17454" spans="1:19" hidden="1" x14ac:dyDescent="0.2">
      <c r="A17454">
        <v>4087</v>
      </c>
      <c r="B17454" t="s">
        <v>27130</v>
      </c>
      <c r="C17454" t="s">
        <v>105</v>
      </c>
      <c r="D17454">
        <v>4.32</v>
      </c>
      <c r="E17454">
        <v>25</v>
      </c>
      <c r="F17454" t="s">
        <v>23359</v>
      </c>
      <c r="G17454" t="s">
        <v>15920</v>
      </c>
      <c r="H17454" t="s">
        <v>46</v>
      </c>
      <c r="I17454" t="s">
        <v>47</v>
      </c>
      <c r="K17454"/>
      <c r="L17454" t="s">
        <v>27131</v>
      </c>
      <c r="M17454" t="s">
        <v>20719</v>
      </c>
      <c r="N17454">
        <v>3</v>
      </c>
      <c r="P17454" t="s">
        <v>20366</v>
      </c>
      <c r="Q17454" t="s">
        <v>27132</v>
      </c>
      <c r="S17454" t="s">
        <v>20368</v>
      </c>
    </row>
    <row r="17455" spans="1:19" hidden="1" x14ac:dyDescent="0.2">
      <c r="A17455">
        <v>4087</v>
      </c>
      <c r="B17455" t="s">
        <v>27130</v>
      </c>
      <c r="C17455" t="s">
        <v>20452</v>
      </c>
      <c r="D17455">
        <v>5.46</v>
      </c>
      <c r="E17455">
        <v>25</v>
      </c>
      <c r="F17455" t="s">
        <v>23359</v>
      </c>
      <c r="G17455" t="s">
        <v>15920</v>
      </c>
      <c r="H17455" t="s">
        <v>46</v>
      </c>
      <c r="I17455" t="s">
        <v>47</v>
      </c>
      <c r="K17455"/>
      <c r="L17455" t="s">
        <v>27131</v>
      </c>
      <c r="M17455" t="s">
        <v>20719</v>
      </c>
      <c r="N17455">
        <v>3</v>
      </c>
      <c r="P17455" t="s">
        <v>20366</v>
      </c>
      <c r="Q17455" t="s">
        <v>27132</v>
      </c>
      <c r="S17455" t="s">
        <v>20368</v>
      </c>
    </row>
    <row r="17456" spans="1:19" hidden="1" x14ac:dyDescent="0.2">
      <c r="A17456">
        <v>4088</v>
      </c>
      <c r="B17456" t="s">
        <v>27133</v>
      </c>
      <c r="C17456" t="s">
        <v>105</v>
      </c>
      <c r="D17456">
        <v>2.0299999999999998</v>
      </c>
      <c r="E17456">
        <v>25</v>
      </c>
      <c r="F17456" t="s">
        <v>21973</v>
      </c>
      <c r="G17456" t="s">
        <v>55</v>
      </c>
      <c r="H17456" t="s">
        <v>46</v>
      </c>
      <c r="I17456" t="s">
        <v>25207</v>
      </c>
      <c r="K17456"/>
      <c r="L17456" t="s">
        <v>27134</v>
      </c>
      <c r="M17456" t="s">
        <v>26</v>
      </c>
      <c r="N17456">
        <v>2</v>
      </c>
      <c r="P17456" t="s">
        <v>20366</v>
      </c>
      <c r="Q17456" t="s">
        <v>27135</v>
      </c>
      <c r="S17456" t="s">
        <v>20368</v>
      </c>
    </row>
    <row r="17457" spans="1:19" hidden="1" x14ac:dyDescent="0.2">
      <c r="A17457">
        <v>4088</v>
      </c>
      <c r="B17457" t="s">
        <v>27133</v>
      </c>
      <c r="C17457" t="s">
        <v>20452</v>
      </c>
      <c r="D17457">
        <v>8.1</v>
      </c>
      <c r="E17457">
        <v>25</v>
      </c>
      <c r="F17457" t="s">
        <v>21973</v>
      </c>
      <c r="G17457" t="s">
        <v>55</v>
      </c>
      <c r="H17457" t="s">
        <v>46</v>
      </c>
      <c r="I17457" t="s">
        <v>25207</v>
      </c>
      <c r="K17457"/>
      <c r="L17457" t="s">
        <v>27134</v>
      </c>
      <c r="M17457" t="s">
        <v>26</v>
      </c>
      <c r="N17457">
        <v>2</v>
      </c>
      <c r="P17457" t="s">
        <v>20366</v>
      </c>
      <c r="Q17457" t="s">
        <v>27135</v>
      </c>
      <c r="S17457" t="s">
        <v>20368</v>
      </c>
    </row>
    <row r="17458" spans="1:19" hidden="1" x14ac:dyDescent="0.2">
      <c r="A17458">
        <v>4088</v>
      </c>
      <c r="B17458" t="s">
        <v>27133</v>
      </c>
      <c r="C17458" t="s">
        <v>105</v>
      </c>
      <c r="D17458">
        <v>2.1800000000000002</v>
      </c>
      <c r="E17458">
        <v>37</v>
      </c>
      <c r="F17458" t="s">
        <v>20459</v>
      </c>
      <c r="G17458" t="s">
        <v>55</v>
      </c>
      <c r="H17458" t="s">
        <v>23</v>
      </c>
      <c r="I17458" t="s">
        <v>7650</v>
      </c>
      <c r="K17458"/>
      <c r="L17458" t="s">
        <v>27134</v>
      </c>
      <c r="M17458" t="s">
        <v>26</v>
      </c>
      <c r="N17458">
        <v>2</v>
      </c>
      <c r="P17458" t="s">
        <v>20366</v>
      </c>
      <c r="Q17458" t="s">
        <v>27135</v>
      </c>
      <c r="S17458" t="s">
        <v>20368</v>
      </c>
    </row>
    <row r="17459" spans="1:19" hidden="1" x14ac:dyDescent="0.2">
      <c r="A17459">
        <v>4088</v>
      </c>
      <c r="B17459" t="s">
        <v>27133</v>
      </c>
      <c r="C17459" t="s">
        <v>20452</v>
      </c>
      <c r="D17459">
        <v>7.93</v>
      </c>
      <c r="E17459">
        <v>37</v>
      </c>
      <c r="F17459" t="s">
        <v>20459</v>
      </c>
      <c r="G17459" t="s">
        <v>55</v>
      </c>
      <c r="H17459" t="s">
        <v>23</v>
      </c>
      <c r="I17459" t="s">
        <v>7650</v>
      </c>
      <c r="K17459"/>
      <c r="L17459" t="s">
        <v>27134</v>
      </c>
      <c r="M17459" t="s">
        <v>26</v>
      </c>
      <c r="N17459">
        <v>2</v>
      </c>
      <c r="P17459" t="s">
        <v>20366</v>
      </c>
      <c r="Q17459" t="s">
        <v>27135</v>
      </c>
      <c r="S17459" t="s">
        <v>20368</v>
      </c>
    </row>
    <row r="17460" spans="1:19" hidden="1" x14ac:dyDescent="0.2">
      <c r="A17460">
        <v>4088</v>
      </c>
      <c r="B17460" t="s">
        <v>27133</v>
      </c>
      <c r="C17460" t="s">
        <v>105</v>
      </c>
      <c r="D17460">
        <v>2.02</v>
      </c>
      <c r="E17460">
        <v>25</v>
      </c>
      <c r="F17460" t="s">
        <v>20459</v>
      </c>
      <c r="G17460" t="s">
        <v>55</v>
      </c>
      <c r="H17460" t="s">
        <v>46</v>
      </c>
      <c r="I17460" t="s">
        <v>311</v>
      </c>
      <c r="K17460"/>
      <c r="L17460" t="s">
        <v>27134</v>
      </c>
      <c r="M17460" t="s">
        <v>26</v>
      </c>
      <c r="N17460">
        <v>2</v>
      </c>
      <c r="P17460" t="s">
        <v>20366</v>
      </c>
      <c r="Q17460" t="s">
        <v>27135</v>
      </c>
      <c r="S17460" t="s">
        <v>20368</v>
      </c>
    </row>
    <row r="17461" spans="1:19" hidden="1" x14ac:dyDescent="0.2">
      <c r="A17461">
        <v>4088</v>
      </c>
      <c r="B17461" t="s">
        <v>27133</v>
      </c>
      <c r="C17461" t="s">
        <v>20452</v>
      </c>
      <c r="D17461">
        <v>8.2899999999999991</v>
      </c>
      <c r="E17461">
        <v>25</v>
      </c>
      <c r="F17461" t="s">
        <v>20459</v>
      </c>
      <c r="G17461" t="s">
        <v>55</v>
      </c>
      <c r="H17461" t="s">
        <v>46</v>
      </c>
      <c r="I17461" t="s">
        <v>311</v>
      </c>
      <c r="K17461"/>
      <c r="L17461" t="s">
        <v>27134</v>
      </c>
      <c r="M17461" t="s">
        <v>26</v>
      </c>
      <c r="N17461">
        <v>2</v>
      </c>
      <c r="P17461" t="s">
        <v>20366</v>
      </c>
      <c r="Q17461" t="s">
        <v>27135</v>
      </c>
      <c r="S17461" t="s">
        <v>20368</v>
      </c>
    </row>
    <row r="17462" spans="1:19" hidden="1" x14ac:dyDescent="0.2">
      <c r="A17462">
        <v>4088</v>
      </c>
      <c r="B17462" t="s">
        <v>27133</v>
      </c>
      <c r="C17462" t="s">
        <v>20381</v>
      </c>
      <c r="D17462">
        <v>2.52</v>
      </c>
      <c r="E17462" t="s">
        <v>414</v>
      </c>
      <c r="F17462" t="s">
        <v>20459</v>
      </c>
      <c r="G17462" t="s">
        <v>55</v>
      </c>
      <c r="H17462" t="s">
        <v>46</v>
      </c>
      <c r="I17462" t="s">
        <v>311</v>
      </c>
      <c r="K17462"/>
      <c r="L17462" t="s">
        <v>27134</v>
      </c>
      <c r="M17462" t="s">
        <v>26</v>
      </c>
      <c r="N17462">
        <v>2</v>
      </c>
      <c r="P17462" t="s">
        <v>20366</v>
      </c>
      <c r="Q17462" t="s">
        <v>27135</v>
      </c>
      <c r="S17462" t="s">
        <v>20368</v>
      </c>
    </row>
    <row r="17463" spans="1:19" hidden="1" x14ac:dyDescent="0.2">
      <c r="A17463">
        <v>4088</v>
      </c>
      <c r="B17463" t="s">
        <v>27133</v>
      </c>
      <c r="C17463" t="s">
        <v>20471</v>
      </c>
      <c r="D17463">
        <v>8.73</v>
      </c>
      <c r="E17463" t="s">
        <v>414</v>
      </c>
      <c r="F17463" t="s">
        <v>20459</v>
      </c>
      <c r="G17463" t="s">
        <v>55</v>
      </c>
      <c r="H17463" t="s">
        <v>46</v>
      </c>
      <c r="I17463" t="s">
        <v>311</v>
      </c>
      <c r="K17463"/>
      <c r="L17463" t="s">
        <v>27134</v>
      </c>
      <c r="M17463" t="s">
        <v>26</v>
      </c>
      <c r="N17463">
        <v>2</v>
      </c>
      <c r="P17463" t="s">
        <v>20366</v>
      </c>
      <c r="Q17463" t="s">
        <v>27135</v>
      </c>
      <c r="S17463" t="s">
        <v>20368</v>
      </c>
    </row>
    <row r="17464" spans="1:19" hidden="1" x14ac:dyDescent="0.2">
      <c r="A17464">
        <v>4089</v>
      </c>
      <c r="B17464" t="s">
        <v>27136</v>
      </c>
      <c r="C17464" t="s">
        <v>105</v>
      </c>
      <c r="D17464">
        <v>3.45</v>
      </c>
      <c r="E17464">
        <v>20</v>
      </c>
      <c r="F17464" t="s">
        <v>26967</v>
      </c>
      <c r="G17464" t="s">
        <v>15920</v>
      </c>
      <c r="H17464" t="s">
        <v>46</v>
      </c>
      <c r="I17464" t="s">
        <v>3034</v>
      </c>
      <c r="K17464"/>
      <c r="L17464" t="s">
        <v>27137</v>
      </c>
      <c r="M17464" t="s">
        <v>26</v>
      </c>
      <c r="N17464">
        <v>2</v>
      </c>
      <c r="P17464" t="s">
        <v>20366</v>
      </c>
      <c r="Q17464" t="s">
        <v>27138</v>
      </c>
      <c r="S17464" t="s">
        <v>20368</v>
      </c>
    </row>
    <row r="17465" spans="1:19" hidden="1" x14ac:dyDescent="0.2">
      <c r="A17465">
        <v>4089</v>
      </c>
      <c r="B17465" t="s">
        <v>27136</v>
      </c>
      <c r="C17465" t="s">
        <v>20452</v>
      </c>
      <c r="D17465">
        <v>5.32</v>
      </c>
      <c r="E17465">
        <v>20</v>
      </c>
      <c r="F17465" t="s">
        <v>26967</v>
      </c>
      <c r="G17465" t="s">
        <v>15920</v>
      </c>
      <c r="H17465" t="s">
        <v>46</v>
      </c>
      <c r="I17465" t="s">
        <v>3034</v>
      </c>
      <c r="K17465"/>
      <c r="L17465" t="s">
        <v>27137</v>
      </c>
      <c r="M17465" t="s">
        <v>26</v>
      </c>
      <c r="N17465">
        <v>2</v>
      </c>
      <c r="P17465" t="s">
        <v>20366</v>
      </c>
      <c r="Q17465" t="s">
        <v>27138</v>
      </c>
      <c r="S17465" t="s">
        <v>20368</v>
      </c>
    </row>
    <row r="17466" spans="1:19" hidden="1" x14ac:dyDescent="0.2">
      <c r="A17466">
        <v>4090</v>
      </c>
      <c r="B17466" t="s">
        <v>27139</v>
      </c>
      <c r="C17466" t="s">
        <v>105</v>
      </c>
      <c r="D17466">
        <v>2.72</v>
      </c>
      <c r="I17466" t="s">
        <v>10041</v>
      </c>
      <c r="K17466"/>
      <c r="L17466" t="s">
        <v>27140</v>
      </c>
      <c r="M17466" t="s">
        <v>26</v>
      </c>
      <c r="N17466">
        <v>2</v>
      </c>
      <c r="P17466" t="s">
        <v>20366</v>
      </c>
      <c r="Q17466" t="s">
        <v>27141</v>
      </c>
      <c r="S17466" t="s">
        <v>20368</v>
      </c>
    </row>
    <row r="17467" spans="1:19" hidden="1" x14ac:dyDescent="0.2">
      <c r="A17467">
        <v>4090</v>
      </c>
      <c r="B17467" t="s">
        <v>27139</v>
      </c>
      <c r="C17467" t="s">
        <v>20452</v>
      </c>
      <c r="D17467">
        <v>4.78</v>
      </c>
      <c r="I17467" t="s">
        <v>10041</v>
      </c>
      <c r="K17467"/>
      <c r="L17467" t="s">
        <v>27140</v>
      </c>
      <c r="M17467" t="s">
        <v>26</v>
      </c>
      <c r="N17467">
        <v>2</v>
      </c>
      <c r="P17467" t="s">
        <v>20366</v>
      </c>
      <c r="Q17467" t="s">
        <v>27141</v>
      </c>
      <c r="S17467" t="s">
        <v>20368</v>
      </c>
    </row>
    <row r="17468" spans="1:19" hidden="1" x14ac:dyDescent="0.2">
      <c r="A17468">
        <v>4092</v>
      </c>
      <c r="B17468" t="s">
        <v>27142</v>
      </c>
      <c r="C17468" t="s">
        <v>105</v>
      </c>
      <c r="D17468">
        <v>1.44</v>
      </c>
      <c r="E17468">
        <v>25</v>
      </c>
      <c r="F17468" t="s">
        <v>62</v>
      </c>
      <c r="G17468" t="s">
        <v>55</v>
      </c>
      <c r="H17468" t="s">
        <v>46</v>
      </c>
      <c r="I17468" t="s">
        <v>25235</v>
      </c>
      <c r="K17468"/>
      <c r="L17468" t="s">
        <v>27143</v>
      </c>
      <c r="M17468" t="s">
        <v>26</v>
      </c>
      <c r="N17468">
        <v>2</v>
      </c>
      <c r="P17468" t="s">
        <v>20366</v>
      </c>
      <c r="Q17468" t="s">
        <v>27144</v>
      </c>
      <c r="S17468" t="s">
        <v>20368</v>
      </c>
    </row>
    <row r="17469" spans="1:19" hidden="1" x14ac:dyDescent="0.2">
      <c r="A17469">
        <v>4093</v>
      </c>
      <c r="B17469" t="s">
        <v>27145</v>
      </c>
      <c r="C17469" t="s">
        <v>20452</v>
      </c>
      <c r="D17469">
        <v>2.94</v>
      </c>
      <c r="E17469">
        <v>20</v>
      </c>
      <c r="F17469" t="s">
        <v>1094</v>
      </c>
      <c r="G17469" t="s">
        <v>55</v>
      </c>
      <c r="H17469" t="s">
        <v>46</v>
      </c>
      <c r="I17469" t="s">
        <v>9945</v>
      </c>
      <c r="K17469"/>
      <c r="L17469" t="s">
        <v>27146</v>
      </c>
      <c r="M17469" t="s">
        <v>26</v>
      </c>
      <c r="N17469">
        <v>2</v>
      </c>
      <c r="P17469" t="s">
        <v>20366</v>
      </c>
      <c r="Q17469" t="s">
        <v>27147</v>
      </c>
      <c r="S17469" t="s">
        <v>20368</v>
      </c>
    </row>
    <row r="17470" spans="1:19" hidden="1" x14ac:dyDescent="0.2">
      <c r="A17470">
        <v>4094</v>
      </c>
      <c r="B17470" t="s">
        <v>27148</v>
      </c>
      <c r="C17470" t="s">
        <v>105</v>
      </c>
      <c r="D17470">
        <v>2</v>
      </c>
      <c r="E17470">
        <v>25</v>
      </c>
      <c r="F17470" t="s">
        <v>62</v>
      </c>
      <c r="G17470" t="s">
        <v>55</v>
      </c>
      <c r="H17470" t="s">
        <v>46</v>
      </c>
      <c r="I17470" t="s">
        <v>25235</v>
      </c>
      <c r="K17470"/>
      <c r="L17470" t="s">
        <v>27149</v>
      </c>
      <c r="M17470" t="s">
        <v>26</v>
      </c>
      <c r="N17470">
        <v>2</v>
      </c>
      <c r="P17470" t="s">
        <v>20366</v>
      </c>
      <c r="Q17470" t="s">
        <v>27150</v>
      </c>
      <c r="S17470" t="s">
        <v>20368</v>
      </c>
    </row>
    <row r="17471" spans="1:19" hidden="1" x14ac:dyDescent="0.2">
      <c r="A17471">
        <v>4095</v>
      </c>
      <c r="B17471" t="s">
        <v>27151</v>
      </c>
      <c r="C17471" t="s">
        <v>27152</v>
      </c>
      <c r="D17471">
        <v>13.26</v>
      </c>
      <c r="E17471">
        <v>25</v>
      </c>
      <c r="F17471" t="s">
        <v>25368</v>
      </c>
      <c r="G17471" t="s">
        <v>4334</v>
      </c>
      <c r="H17471" t="s">
        <v>46</v>
      </c>
      <c r="I17471" t="s">
        <v>17375</v>
      </c>
      <c r="K17471"/>
      <c r="L17471" t="s">
        <v>27153</v>
      </c>
      <c r="M17471" t="s">
        <v>26</v>
      </c>
      <c r="N17471">
        <v>2</v>
      </c>
      <c r="P17471" t="s">
        <v>20366</v>
      </c>
      <c r="Q17471" t="s">
        <v>27154</v>
      </c>
      <c r="S17471" t="s">
        <v>20368</v>
      </c>
    </row>
    <row r="17472" spans="1:19" hidden="1" x14ac:dyDescent="0.2">
      <c r="A17472">
        <v>4096</v>
      </c>
      <c r="B17472" t="s">
        <v>27155</v>
      </c>
      <c r="C17472" t="s">
        <v>27152</v>
      </c>
      <c r="D17472">
        <v>13.06</v>
      </c>
      <c r="E17472">
        <v>25</v>
      </c>
      <c r="F17472" t="s">
        <v>25368</v>
      </c>
      <c r="G17472" t="s">
        <v>4334</v>
      </c>
      <c r="H17472" t="s">
        <v>46</v>
      </c>
      <c r="I17472" t="s">
        <v>17375</v>
      </c>
      <c r="K17472"/>
      <c r="L17472" t="s">
        <v>27156</v>
      </c>
      <c r="M17472" t="s">
        <v>26</v>
      </c>
      <c r="N17472">
        <v>2</v>
      </c>
      <c r="P17472" t="s">
        <v>20366</v>
      </c>
      <c r="Q17472" t="s">
        <v>27157</v>
      </c>
      <c r="S17472" t="s">
        <v>20368</v>
      </c>
    </row>
    <row r="17473" spans="1:19" hidden="1" x14ac:dyDescent="0.2">
      <c r="A17473">
        <v>4098</v>
      </c>
      <c r="B17473" t="s">
        <v>27158</v>
      </c>
      <c r="C17473" t="s">
        <v>105</v>
      </c>
      <c r="D17473">
        <v>3.72</v>
      </c>
      <c r="E17473">
        <v>25</v>
      </c>
      <c r="F17473" t="s">
        <v>25421</v>
      </c>
      <c r="G17473" t="s">
        <v>1440</v>
      </c>
      <c r="I17473" t="s">
        <v>27159</v>
      </c>
      <c r="K17473"/>
      <c r="L17473" t="s">
        <v>27160</v>
      </c>
      <c r="M17473" t="s">
        <v>20719</v>
      </c>
      <c r="N17473">
        <v>3</v>
      </c>
      <c r="P17473" t="s">
        <v>20366</v>
      </c>
      <c r="Q17473" t="s">
        <v>27161</v>
      </c>
      <c r="S17473" t="s">
        <v>20368</v>
      </c>
    </row>
    <row r="17474" spans="1:19" hidden="1" x14ac:dyDescent="0.2">
      <c r="A17474">
        <v>4099</v>
      </c>
      <c r="B17474" t="s">
        <v>27162</v>
      </c>
      <c r="C17474" t="s">
        <v>105</v>
      </c>
      <c r="D17474">
        <v>3.41</v>
      </c>
      <c r="E17474">
        <v>25</v>
      </c>
      <c r="F17474" t="s">
        <v>25421</v>
      </c>
      <c r="G17474" t="s">
        <v>31</v>
      </c>
      <c r="H17474" t="s">
        <v>46</v>
      </c>
      <c r="I17474" t="s">
        <v>25431</v>
      </c>
      <c r="K17474"/>
      <c r="L17474" t="s">
        <v>27163</v>
      </c>
      <c r="M17474" t="s">
        <v>26</v>
      </c>
      <c r="N17474">
        <v>2</v>
      </c>
      <c r="P17474" t="s">
        <v>20366</v>
      </c>
      <c r="Q17474" t="s">
        <v>27164</v>
      </c>
      <c r="S17474" t="s">
        <v>20368</v>
      </c>
    </row>
    <row r="17475" spans="1:19" hidden="1" x14ac:dyDescent="0.2">
      <c r="A17475">
        <v>4100</v>
      </c>
      <c r="B17475" t="s">
        <v>27165</v>
      </c>
      <c r="C17475" t="s">
        <v>105</v>
      </c>
      <c r="D17475">
        <v>5.17</v>
      </c>
      <c r="E17475">
        <v>25</v>
      </c>
      <c r="G17475" t="s">
        <v>55</v>
      </c>
      <c r="H17475" t="s">
        <v>23</v>
      </c>
      <c r="I17475" t="s">
        <v>25246</v>
      </c>
      <c r="K17475"/>
      <c r="L17475" t="s">
        <v>27166</v>
      </c>
      <c r="M17475" t="s">
        <v>26</v>
      </c>
      <c r="N17475">
        <v>2</v>
      </c>
      <c r="P17475" t="s">
        <v>20366</v>
      </c>
      <c r="Q17475" t="s">
        <v>27167</v>
      </c>
      <c r="S17475" t="s">
        <v>20368</v>
      </c>
    </row>
    <row r="17476" spans="1:19" hidden="1" x14ac:dyDescent="0.2">
      <c r="A17476">
        <v>4102</v>
      </c>
      <c r="B17476" t="s">
        <v>27168</v>
      </c>
      <c r="C17476" t="s">
        <v>105</v>
      </c>
      <c r="D17476">
        <v>2.38</v>
      </c>
      <c r="E17476">
        <v>25</v>
      </c>
      <c r="F17476" t="s">
        <v>26850</v>
      </c>
      <c r="G17476" t="s">
        <v>31</v>
      </c>
      <c r="H17476" t="s">
        <v>46</v>
      </c>
      <c r="I17476" t="s">
        <v>24955</v>
      </c>
      <c r="K17476"/>
      <c r="L17476" t="s">
        <v>27169</v>
      </c>
      <c r="M17476" t="s">
        <v>26</v>
      </c>
      <c r="N17476">
        <v>2</v>
      </c>
      <c r="P17476" t="s">
        <v>20366</v>
      </c>
      <c r="Q17476" t="s">
        <v>27170</v>
      </c>
      <c r="S17476" t="s">
        <v>20368</v>
      </c>
    </row>
    <row r="17477" spans="1:19" hidden="1" x14ac:dyDescent="0.2">
      <c r="A17477">
        <v>4103</v>
      </c>
      <c r="B17477" t="s">
        <v>27171</v>
      </c>
      <c r="C17477" t="s">
        <v>105</v>
      </c>
      <c r="D17477">
        <v>2.35</v>
      </c>
      <c r="E17477">
        <v>25</v>
      </c>
      <c r="F17477" t="s">
        <v>26896</v>
      </c>
      <c r="G17477" t="s">
        <v>31</v>
      </c>
      <c r="H17477" t="s">
        <v>46</v>
      </c>
      <c r="I17477" t="s">
        <v>24955</v>
      </c>
      <c r="K17477"/>
      <c r="L17477" t="s">
        <v>27172</v>
      </c>
      <c r="M17477" t="s">
        <v>20719</v>
      </c>
      <c r="N17477">
        <v>3</v>
      </c>
      <c r="P17477" t="s">
        <v>20366</v>
      </c>
      <c r="Q17477" t="s">
        <v>27173</v>
      </c>
      <c r="S17477" t="s">
        <v>20368</v>
      </c>
    </row>
    <row r="17478" spans="1:19" hidden="1" x14ac:dyDescent="0.2">
      <c r="A17478">
        <v>4104</v>
      </c>
      <c r="B17478" t="s">
        <v>27174</v>
      </c>
      <c r="C17478" t="s">
        <v>105</v>
      </c>
      <c r="D17478">
        <v>2.6</v>
      </c>
      <c r="E17478">
        <v>20</v>
      </c>
      <c r="F17478" t="s">
        <v>5275</v>
      </c>
      <c r="G17478" t="s">
        <v>31</v>
      </c>
      <c r="H17478" t="s">
        <v>46</v>
      </c>
      <c r="I17478" t="s">
        <v>869</v>
      </c>
      <c r="J17478" t="s">
        <v>22901</v>
      </c>
      <c r="K17478"/>
      <c r="L17478" t="s">
        <v>27175</v>
      </c>
      <c r="M17478" t="s">
        <v>26</v>
      </c>
      <c r="N17478">
        <v>2</v>
      </c>
      <c r="P17478" t="s">
        <v>20366</v>
      </c>
      <c r="Q17478" t="s">
        <v>27176</v>
      </c>
      <c r="S17478" t="s">
        <v>20368</v>
      </c>
    </row>
    <row r="17479" spans="1:19" x14ac:dyDescent="0.2">
      <c r="A17479">
        <v>4105</v>
      </c>
      <c r="B17479" t="s">
        <v>27177</v>
      </c>
      <c r="C17479" t="s">
        <v>105</v>
      </c>
      <c r="D17479">
        <v>2.8330000000000002</v>
      </c>
      <c r="E17479">
        <v>25</v>
      </c>
      <c r="F17479" t="s">
        <v>27178</v>
      </c>
      <c r="G17479" t="s">
        <v>21014</v>
      </c>
      <c r="H17479" t="s">
        <v>36</v>
      </c>
      <c r="I17479" t="s">
        <v>1251</v>
      </c>
      <c r="L17479" t="s">
        <v>27179</v>
      </c>
      <c r="M17479" t="s">
        <v>26</v>
      </c>
      <c r="N17479">
        <v>2</v>
      </c>
      <c r="P17479" t="s">
        <v>20366</v>
      </c>
      <c r="Q17479" t="s">
        <v>27180</v>
      </c>
      <c r="S17479" t="s">
        <v>20368</v>
      </c>
    </row>
    <row r="17480" spans="1:19" hidden="1" x14ac:dyDescent="0.2">
      <c r="A17480">
        <v>4105</v>
      </c>
      <c r="B17480" t="s">
        <v>27177</v>
      </c>
      <c r="C17480" t="s">
        <v>105</v>
      </c>
      <c r="D17480">
        <v>2.85</v>
      </c>
      <c r="E17480">
        <v>20</v>
      </c>
      <c r="F17480" t="s">
        <v>5275</v>
      </c>
      <c r="G17480" t="s">
        <v>31</v>
      </c>
      <c r="H17480" t="s">
        <v>46</v>
      </c>
      <c r="I17480" t="s">
        <v>869</v>
      </c>
      <c r="J17480" t="s">
        <v>22901</v>
      </c>
      <c r="K17480"/>
      <c r="L17480" t="s">
        <v>27179</v>
      </c>
      <c r="M17480" t="s">
        <v>26</v>
      </c>
      <c r="N17480">
        <v>2</v>
      </c>
      <c r="P17480" t="s">
        <v>20366</v>
      </c>
      <c r="Q17480" t="s">
        <v>27180</v>
      </c>
      <c r="S17480" t="s">
        <v>20368</v>
      </c>
    </row>
    <row r="17481" spans="1:19" hidden="1" x14ac:dyDescent="0.2">
      <c r="A17481">
        <v>4106</v>
      </c>
      <c r="B17481" t="s">
        <v>27181</v>
      </c>
      <c r="C17481" t="s">
        <v>105</v>
      </c>
      <c r="D17481" t="s">
        <v>7033</v>
      </c>
      <c r="E17481">
        <v>25</v>
      </c>
      <c r="F17481" t="s">
        <v>10896</v>
      </c>
      <c r="G17481" t="s">
        <v>55</v>
      </c>
      <c r="H17481" t="s">
        <v>46</v>
      </c>
      <c r="I17481" t="s">
        <v>26764</v>
      </c>
      <c r="K17481"/>
      <c r="L17481" t="s">
        <v>27182</v>
      </c>
      <c r="M17481" t="s">
        <v>20396</v>
      </c>
      <c r="N17481">
        <v>4</v>
      </c>
      <c r="P17481" t="s">
        <v>20366</v>
      </c>
      <c r="Q17481" t="s">
        <v>27183</v>
      </c>
      <c r="S17481" t="s">
        <v>20368</v>
      </c>
    </row>
    <row r="17482" spans="1:19" hidden="1" x14ac:dyDescent="0.2">
      <c r="A17482">
        <v>4106</v>
      </c>
      <c r="B17482" t="s">
        <v>27181</v>
      </c>
      <c r="C17482" t="s">
        <v>20452</v>
      </c>
      <c r="D17482">
        <v>4.49</v>
      </c>
      <c r="E17482">
        <v>25</v>
      </c>
      <c r="F17482" t="s">
        <v>10896</v>
      </c>
      <c r="G17482" t="s">
        <v>55</v>
      </c>
      <c r="H17482" t="s">
        <v>46</v>
      </c>
      <c r="I17482" t="s">
        <v>26764</v>
      </c>
      <c r="K17482"/>
      <c r="L17482" t="s">
        <v>27182</v>
      </c>
      <c r="M17482" t="s">
        <v>20396</v>
      </c>
      <c r="N17482">
        <v>4</v>
      </c>
      <c r="P17482" t="s">
        <v>20366</v>
      </c>
      <c r="Q17482" t="s">
        <v>27183</v>
      </c>
      <c r="S17482" t="s">
        <v>20368</v>
      </c>
    </row>
    <row r="17483" spans="1:19" hidden="1" x14ac:dyDescent="0.2">
      <c r="A17483">
        <v>4107</v>
      </c>
      <c r="B17483" t="s">
        <v>27184</v>
      </c>
      <c r="C17483" t="s">
        <v>105</v>
      </c>
      <c r="D17483">
        <v>2.27</v>
      </c>
      <c r="E17483">
        <v>25</v>
      </c>
      <c r="F17483" t="s">
        <v>10896</v>
      </c>
      <c r="G17483" t="s">
        <v>55</v>
      </c>
      <c r="H17483" t="s">
        <v>46</v>
      </c>
      <c r="I17483" t="s">
        <v>26764</v>
      </c>
      <c r="K17483"/>
      <c r="L17483" t="s">
        <v>27185</v>
      </c>
      <c r="M17483" t="s">
        <v>20719</v>
      </c>
      <c r="N17483">
        <v>3</v>
      </c>
      <c r="P17483" t="s">
        <v>20366</v>
      </c>
      <c r="Q17483" t="s">
        <v>27186</v>
      </c>
      <c r="S17483" t="s">
        <v>20368</v>
      </c>
    </row>
    <row r="17484" spans="1:19" hidden="1" x14ac:dyDescent="0.2">
      <c r="A17484">
        <v>4107</v>
      </c>
      <c r="B17484" t="s">
        <v>27184</v>
      </c>
      <c r="C17484" t="s">
        <v>20452</v>
      </c>
      <c r="D17484">
        <v>4.3499999999999996</v>
      </c>
      <c r="E17484">
        <v>25</v>
      </c>
      <c r="F17484" t="s">
        <v>10896</v>
      </c>
      <c r="G17484" t="s">
        <v>55</v>
      </c>
      <c r="H17484" t="s">
        <v>46</v>
      </c>
      <c r="I17484" t="s">
        <v>26764</v>
      </c>
      <c r="K17484"/>
      <c r="L17484" t="s">
        <v>27185</v>
      </c>
      <c r="M17484" t="s">
        <v>20719</v>
      </c>
      <c r="N17484">
        <v>3</v>
      </c>
      <c r="P17484" t="s">
        <v>20366</v>
      </c>
      <c r="Q17484" t="s">
        <v>27186</v>
      </c>
      <c r="S17484" t="s">
        <v>20368</v>
      </c>
    </row>
    <row r="17485" spans="1:19" hidden="1" x14ac:dyDescent="0.2">
      <c r="A17485">
        <v>4108</v>
      </c>
      <c r="B17485" t="s">
        <v>27187</v>
      </c>
      <c r="C17485" t="s">
        <v>105</v>
      </c>
      <c r="D17485">
        <v>2.5</v>
      </c>
      <c r="E17485">
        <v>25</v>
      </c>
      <c r="F17485" t="s">
        <v>10896</v>
      </c>
      <c r="G17485" t="s">
        <v>55</v>
      </c>
      <c r="H17485" t="s">
        <v>46</v>
      </c>
      <c r="I17485" t="s">
        <v>26764</v>
      </c>
      <c r="K17485"/>
      <c r="L17485" t="s">
        <v>27188</v>
      </c>
      <c r="M17485" t="s">
        <v>20396</v>
      </c>
      <c r="N17485">
        <v>4</v>
      </c>
      <c r="P17485" t="s">
        <v>20366</v>
      </c>
      <c r="Q17485" t="s">
        <v>27189</v>
      </c>
      <c r="S17485" t="s">
        <v>20368</v>
      </c>
    </row>
    <row r="17486" spans="1:19" hidden="1" x14ac:dyDescent="0.2">
      <c r="A17486">
        <v>4108</v>
      </c>
      <c r="B17486" t="s">
        <v>27187</v>
      </c>
      <c r="C17486" t="s">
        <v>20452</v>
      </c>
      <c r="D17486">
        <v>4.5999999999999996</v>
      </c>
      <c r="E17486">
        <v>25</v>
      </c>
      <c r="F17486" t="s">
        <v>10896</v>
      </c>
      <c r="G17486" t="s">
        <v>55</v>
      </c>
      <c r="H17486" t="s">
        <v>46</v>
      </c>
      <c r="I17486" t="s">
        <v>26764</v>
      </c>
      <c r="K17486"/>
      <c r="L17486" t="s">
        <v>27188</v>
      </c>
      <c r="M17486" t="s">
        <v>20396</v>
      </c>
      <c r="N17486">
        <v>4</v>
      </c>
      <c r="P17486" t="s">
        <v>20366</v>
      </c>
      <c r="Q17486" t="s">
        <v>27189</v>
      </c>
      <c r="S17486" t="s">
        <v>20368</v>
      </c>
    </row>
    <row r="17487" spans="1:19" hidden="1" x14ac:dyDescent="0.2">
      <c r="A17487">
        <v>4109</v>
      </c>
      <c r="B17487" t="s">
        <v>27190</v>
      </c>
      <c r="C17487" t="s">
        <v>105</v>
      </c>
      <c r="D17487">
        <v>2.11</v>
      </c>
      <c r="E17487">
        <v>35</v>
      </c>
      <c r="F17487" t="s">
        <v>2972</v>
      </c>
      <c r="G17487" t="s">
        <v>21484</v>
      </c>
      <c r="H17487" t="s">
        <v>46</v>
      </c>
      <c r="I17487" t="s">
        <v>6117</v>
      </c>
      <c r="K17487"/>
      <c r="L17487" t="s">
        <v>27191</v>
      </c>
      <c r="M17487" t="s">
        <v>20396</v>
      </c>
      <c r="N17487">
        <v>4</v>
      </c>
      <c r="P17487" t="s">
        <v>20366</v>
      </c>
      <c r="Q17487" t="s">
        <v>27192</v>
      </c>
      <c r="S17487" t="s">
        <v>20368</v>
      </c>
    </row>
    <row r="17488" spans="1:19" hidden="1" x14ac:dyDescent="0.2">
      <c r="A17488">
        <v>4109</v>
      </c>
      <c r="B17488" t="s">
        <v>27190</v>
      </c>
      <c r="C17488" t="s">
        <v>20452</v>
      </c>
      <c r="D17488">
        <v>4.4800000000000004</v>
      </c>
      <c r="E17488">
        <v>35</v>
      </c>
      <c r="F17488" t="s">
        <v>2972</v>
      </c>
      <c r="G17488" t="s">
        <v>21484</v>
      </c>
      <c r="H17488" t="s">
        <v>46</v>
      </c>
      <c r="I17488" t="s">
        <v>6117</v>
      </c>
      <c r="K17488"/>
      <c r="L17488" t="s">
        <v>27191</v>
      </c>
      <c r="M17488" t="s">
        <v>20396</v>
      </c>
      <c r="N17488">
        <v>4</v>
      </c>
      <c r="P17488" t="s">
        <v>20366</v>
      </c>
      <c r="Q17488" t="s">
        <v>27192</v>
      </c>
      <c r="S17488" t="s">
        <v>20368</v>
      </c>
    </row>
    <row r="17489" spans="1:19" hidden="1" x14ac:dyDescent="0.2">
      <c r="A17489">
        <v>4109</v>
      </c>
      <c r="B17489" t="s">
        <v>27190</v>
      </c>
      <c r="C17489" t="s">
        <v>105</v>
      </c>
      <c r="D17489" t="s">
        <v>7033</v>
      </c>
      <c r="E17489">
        <v>25</v>
      </c>
      <c r="F17489" t="s">
        <v>10896</v>
      </c>
      <c r="G17489" t="s">
        <v>55</v>
      </c>
      <c r="H17489" t="s">
        <v>46</v>
      </c>
      <c r="I17489" t="s">
        <v>26764</v>
      </c>
      <c r="K17489"/>
      <c r="L17489" t="s">
        <v>27191</v>
      </c>
      <c r="M17489" t="s">
        <v>20396</v>
      </c>
      <c r="N17489">
        <v>4</v>
      </c>
      <c r="P17489" t="s">
        <v>20366</v>
      </c>
      <c r="Q17489" t="s">
        <v>27192</v>
      </c>
      <c r="S17489" t="s">
        <v>20368</v>
      </c>
    </row>
    <row r="17490" spans="1:19" hidden="1" x14ac:dyDescent="0.2">
      <c r="A17490">
        <v>4109</v>
      </c>
      <c r="B17490" t="s">
        <v>27190</v>
      </c>
      <c r="C17490" t="s">
        <v>20452</v>
      </c>
      <c r="D17490">
        <v>3.93</v>
      </c>
      <c r="E17490">
        <v>25</v>
      </c>
      <c r="F17490" t="s">
        <v>10896</v>
      </c>
      <c r="G17490" t="s">
        <v>55</v>
      </c>
      <c r="H17490" t="s">
        <v>46</v>
      </c>
      <c r="I17490" t="s">
        <v>26764</v>
      </c>
      <c r="K17490"/>
      <c r="L17490" t="s">
        <v>27191</v>
      </c>
      <c r="M17490" t="s">
        <v>20396</v>
      </c>
      <c r="N17490">
        <v>4</v>
      </c>
      <c r="P17490" t="s">
        <v>20366</v>
      </c>
      <c r="Q17490" t="s">
        <v>27192</v>
      </c>
      <c r="S17490" t="s">
        <v>20368</v>
      </c>
    </row>
    <row r="17491" spans="1:19" hidden="1" x14ac:dyDescent="0.2">
      <c r="A17491">
        <v>4110</v>
      </c>
      <c r="B17491" t="s">
        <v>27193</v>
      </c>
      <c r="C17491" t="s">
        <v>105</v>
      </c>
      <c r="D17491" t="s">
        <v>7033</v>
      </c>
      <c r="E17491">
        <v>25</v>
      </c>
      <c r="F17491" t="s">
        <v>10896</v>
      </c>
      <c r="G17491" t="s">
        <v>55</v>
      </c>
      <c r="H17491" t="s">
        <v>46</v>
      </c>
      <c r="I17491" t="s">
        <v>26764</v>
      </c>
      <c r="K17491"/>
      <c r="L17491" t="s">
        <v>27194</v>
      </c>
      <c r="M17491" t="s">
        <v>20396</v>
      </c>
      <c r="N17491">
        <v>4</v>
      </c>
      <c r="P17491" t="s">
        <v>20366</v>
      </c>
      <c r="Q17491" t="s">
        <v>27195</v>
      </c>
      <c r="S17491" t="s">
        <v>20368</v>
      </c>
    </row>
    <row r="17492" spans="1:19" hidden="1" x14ac:dyDescent="0.2">
      <c r="A17492">
        <v>4110</v>
      </c>
      <c r="B17492" t="s">
        <v>27193</v>
      </c>
      <c r="C17492" t="s">
        <v>20452</v>
      </c>
      <c r="D17492">
        <v>4.12</v>
      </c>
      <c r="E17492">
        <v>25</v>
      </c>
      <c r="F17492" t="s">
        <v>10896</v>
      </c>
      <c r="G17492" t="s">
        <v>55</v>
      </c>
      <c r="H17492" t="s">
        <v>46</v>
      </c>
      <c r="I17492" t="s">
        <v>26764</v>
      </c>
      <c r="K17492"/>
      <c r="L17492" t="s">
        <v>27194</v>
      </c>
      <c r="M17492" t="s">
        <v>20396</v>
      </c>
      <c r="N17492">
        <v>4</v>
      </c>
      <c r="P17492" t="s">
        <v>20366</v>
      </c>
      <c r="Q17492" t="s">
        <v>27195</v>
      </c>
      <c r="S17492" t="s">
        <v>20368</v>
      </c>
    </row>
    <row r="17493" spans="1:19" hidden="1" x14ac:dyDescent="0.2">
      <c r="A17493">
        <v>4112</v>
      </c>
      <c r="B17493" t="s">
        <v>27196</v>
      </c>
      <c r="C17493" t="s">
        <v>105</v>
      </c>
      <c r="D17493">
        <v>9.18</v>
      </c>
      <c r="E17493">
        <v>20</v>
      </c>
      <c r="F17493" t="s">
        <v>26748</v>
      </c>
      <c r="G17493" t="s">
        <v>31</v>
      </c>
      <c r="H17493" t="s">
        <v>46</v>
      </c>
      <c r="I17493" t="s">
        <v>26749</v>
      </c>
      <c r="K17493"/>
      <c r="L17493" t="s">
        <v>27197</v>
      </c>
      <c r="M17493" t="s">
        <v>20396</v>
      </c>
      <c r="N17493">
        <v>4</v>
      </c>
      <c r="P17493" t="s">
        <v>20366</v>
      </c>
      <c r="Q17493" t="s">
        <v>27198</v>
      </c>
      <c r="S17493" t="s">
        <v>20368</v>
      </c>
    </row>
    <row r="17494" spans="1:19" hidden="1" x14ac:dyDescent="0.2">
      <c r="A17494">
        <v>4113</v>
      </c>
      <c r="B17494" t="s">
        <v>27199</v>
      </c>
      <c r="C17494" t="s">
        <v>105</v>
      </c>
      <c r="D17494">
        <v>8.26</v>
      </c>
      <c r="E17494">
        <v>25</v>
      </c>
      <c r="F17494" t="s">
        <v>27200</v>
      </c>
      <c r="G17494" t="s">
        <v>55</v>
      </c>
      <c r="H17494" t="s">
        <v>46</v>
      </c>
      <c r="I17494" t="s">
        <v>17713</v>
      </c>
      <c r="K17494"/>
      <c r="L17494" t="s">
        <v>27201</v>
      </c>
      <c r="M17494" t="s">
        <v>26</v>
      </c>
      <c r="N17494">
        <v>2</v>
      </c>
      <c r="P17494" t="s">
        <v>20366</v>
      </c>
      <c r="Q17494" t="s">
        <v>27202</v>
      </c>
      <c r="S17494" t="s">
        <v>20368</v>
      </c>
    </row>
    <row r="17495" spans="1:19" hidden="1" x14ac:dyDescent="0.2">
      <c r="A17495">
        <v>4113</v>
      </c>
      <c r="B17495" t="s">
        <v>27199</v>
      </c>
      <c r="C17495" t="s">
        <v>105</v>
      </c>
      <c r="D17495">
        <v>8.16</v>
      </c>
      <c r="E17495">
        <v>30.5</v>
      </c>
      <c r="F17495" t="s">
        <v>25739</v>
      </c>
      <c r="G17495" t="s">
        <v>144</v>
      </c>
      <c r="H17495" t="s">
        <v>23</v>
      </c>
      <c r="I17495" t="s">
        <v>24394</v>
      </c>
      <c r="K17495"/>
      <c r="L17495" t="s">
        <v>27201</v>
      </c>
      <c r="M17495" t="s">
        <v>26</v>
      </c>
      <c r="N17495">
        <v>2</v>
      </c>
      <c r="P17495" t="s">
        <v>20366</v>
      </c>
      <c r="Q17495" t="s">
        <v>27202</v>
      </c>
      <c r="S17495" t="s">
        <v>20368</v>
      </c>
    </row>
    <row r="17496" spans="1:19" hidden="1" x14ac:dyDescent="0.2">
      <c r="A17496">
        <v>4113</v>
      </c>
      <c r="B17496" t="s">
        <v>27199</v>
      </c>
      <c r="C17496" t="s">
        <v>105</v>
      </c>
      <c r="D17496">
        <v>8.16</v>
      </c>
      <c r="E17496" t="s">
        <v>27203</v>
      </c>
      <c r="F17496" t="s">
        <v>23875</v>
      </c>
      <c r="G17496" t="s">
        <v>55</v>
      </c>
      <c r="H17496" t="s">
        <v>23</v>
      </c>
      <c r="I17496" t="s">
        <v>19926</v>
      </c>
      <c r="K17496"/>
      <c r="L17496" t="s">
        <v>27201</v>
      </c>
      <c r="M17496" t="s">
        <v>26</v>
      </c>
      <c r="N17496">
        <v>2</v>
      </c>
      <c r="P17496" t="s">
        <v>20366</v>
      </c>
      <c r="Q17496" t="s">
        <v>27202</v>
      </c>
      <c r="S17496" t="s">
        <v>20368</v>
      </c>
    </row>
    <row r="17497" spans="1:19" hidden="1" x14ac:dyDescent="0.2">
      <c r="A17497">
        <v>4114</v>
      </c>
      <c r="B17497" t="s">
        <v>27204</v>
      </c>
      <c r="C17497" t="s">
        <v>105</v>
      </c>
      <c r="D17497">
        <v>0.28999999999999998</v>
      </c>
      <c r="E17497">
        <v>20</v>
      </c>
      <c r="F17497" t="s">
        <v>27205</v>
      </c>
      <c r="G17497" t="s">
        <v>75</v>
      </c>
      <c r="H17497" t="s">
        <v>23</v>
      </c>
      <c r="I17497" t="s">
        <v>23468</v>
      </c>
      <c r="K17497"/>
      <c r="L17497" t="s">
        <v>27206</v>
      </c>
      <c r="M17497" t="s">
        <v>26</v>
      </c>
      <c r="N17497">
        <v>2</v>
      </c>
      <c r="P17497" t="s">
        <v>20366</v>
      </c>
      <c r="Q17497" t="s">
        <v>27207</v>
      </c>
      <c r="S17497" t="s">
        <v>20368</v>
      </c>
    </row>
    <row r="17498" spans="1:19" hidden="1" x14ac:dyDescent="0.2">
      <c r="A17498">
        <v>4115</v>
      </c>
      <c r="B17498" t="s">
        <v>27208</v>
      </c>
      <c r="C17498" t="s">
        <v>105</v>
      </c>
      <c r="D17498">
        <v>10.119999999999999</v>
      </c>
      <c r="E17498">
        <v>25</v>
      </c>
      <c r="F17498" t="s">
        <v>23491</v>
      </c>
      <c r="G17498" t="s">
        <v>31</v>
      </c>
      <c r="H17498" t="s">
        <v>46</v>
      </c>
      <c r="I17498" t="s">
        <v>11982</v>
      </c>
      <c r="K17498"/>
      <c r="L17498" t="s">
        <v>27209</v>
      </c>
      <c r="M17498" t="s">
        <v>26</v>
      </c>
      <c r="N17498">
        <v>2</v>
      </c>
      <c r="P17498" t="s">
        <v>20366</v>
      </c>
      <c r="Q17498" t="s">
        <v>27210</v>
      </c>
      <c r="S17498" t="s">
        <v>20368</v>
      </c>
    </row>
    <row r="17499" spans="1:19" hidden="1" x14ac:dyDescent="0.2">
      <c r="A17499">
        <v>4116</v>
      </c>
      <c r="B17499" t="s">
        <v>16742</v>
      </c>
      <c r="C17499" t="s">
        <v>23814</v>
      </c>
      <c r="D17499">
        <v>14.75</v>
      </c>
      <c r="E17499">
        <v>25</v>
      </c>
      <c r="F17499" t="s">
        <v>24985</v>
      </c>
      <c r="G17499" t="s">
        <v>4302</v>
      </c>
      <c r="H17499" t="s">
        <v>23</v>
      </c>
      <c r="I17499" t="s">
        <v>9858</v>
      </c>
      <c r="K17499"/>
      <c r="L17499" t="s">
        <v>16743</v>
      </c>
      <c r="M17499" t="s">
        <v>20396</v>
      </c>
      <c r="N17499">
        <v>4</v>
      </c>
      <c r="P17499" t="s">
        <v>20366</v>
      </c>
      <c r="Q17499" t="s">
        <v>27211</v>
      </c>
      <c r="S17499" t="s">
        <v>20368</v>
      </c>
    </row>
    <row r="17500" spans="1:19" hidden="1" x14ac:dyDescent="0.2">
      <c r="A17500">
        <v>4116</v>
      </c>
      <c r="B17500" t="s">
        <v>16742</v>
      </c>
      <c r="C17500" t="s">
        <v>105</v>
      </c>
      <c r="D17500">
        <v>14.75</v>
      </c>
      <c r="E17500">
        <v>25</v>
      </c>
      <c r="F17500" t="s">
        <v>23491</v>
      </c>
      <c r="G17500" t="s">
        <v>4302</v>
      </c>
      <c r="H17500" t="s">
        <v>23</v>
      </c>
      <c r="I17500" t="s">
        <v>11982</v>
      </c>
      <c r="K17500"/>
      <c r="L17500" t="s">
        <v>16743</v>
      </c>
      <c r="M17500" t="s">
        <v>20396</v>
      </c>
      <c r="N17500">
        <v>4</v>
      </c>
      <c r="P17500" t="s">
        <v>20366</v>
      </c>
      <c r="Q17500" t="s">
        <v>27211</v>
      </c>
      <c r="S17500" t="s">
        <v>20368</v>
      </c>
    </row>
    <row r="17501" spans="1:19" hidden="1" x14ac:dyDescent="0.2">
      <c r="A17501">
        <v>4117</v>
      </c>
      <c r="B17501" t="s">
        <v>27212</v>
      </c>
      <c r="C17501" t="s">
        <v>105</v>
      </c>
      <c r="D17501">
        <v>9.82</v>
      </c>
      <c r="E17501">
        <v>25</v>
      </c>
      <c r="F17501" t="s">
        <v>1546</v>
      </c>
      <c r="G17501" t="s">
        <v>55</v>
      </c>
      <c r="H17501" t="s">
        <v>46</v>
      </c>
      <c r="I17501" t="s">
        <v>21026</v>
      </c>
      <c r="K17501"/>
      <c r="L17501" t="s">
        <v>27213</v>
      </c>
      <c r="M17501" t="s">
        <v>20719</v>
      </c>
      <c r="N17501">
        <v>3</v>
      </c>
      <c r="P17501" t="s">
        <v>20366</v>
      </c>
      <c r="Q17501" t="s">
        <v>27214</v>
      </c>
      <c r="S17501" t="s">
        <v>20368</v>
      </c>
    </row>
    <row r="17502" spans="1:19" hidden="1" x14ac:dyDescent="0.2">
      <c r="A17502">
        <v>4118</v>
      </c>
      <c r="B17502" t="s">
        <v>27215</v>
      </c>
      <c r="C17502" t="s">
        <v>105</v>
      </c>
      <c r="D17502">
        <v>9.52</v>
      </c>
      <c r="E17502">
        <v>20</v>
      </c>
      <c r="F17502" t="s">
        <v>1546</v>
      </c>
      <c r="G17502" t="s">
        <v>55</v>
      </c>
      <c r="H17502" t="s">
        <v>46</v>
      </c>
      <c r="I17502" t="s">
        <v>2200</v>
      </c>
      <c r="K17502"/>
      <c r="L17502" t="s">
        <v>27216</v>
      </c>
      <c r="M17502" t="s">
        <v>20719</v>
      </c>
      <c r="N17502">
        <v>3</v>
      </c>
      <c r="P17502" t="s">
        <v>20366</v>
      </c>
      <c r="Q17502" t="s">
        <v>27217</v>
      </c>
      <c r="S17502" t="s">
        <v>20368</v>
      </c>
    </row>
    <row r="17503" spans="1:19" hidden="1" x14ac:dyDescent="0.2">
      <c r="A17503">
        <v>4120</v>
      </c>
      <c r="B17503" t="s">
        <v>27218</v>
      </c>
      <c r="C17503" t="s">
        <v>105</v>
      </c>
      <c r="D17503">
        <v>5.59</v>
      </c>
      <c r="E17503">
        <v>25</v>
      </c>
      <c r="G17503" t="s">
        <v>55</v>
      </c>
      <c r="H17503" t="s">
        <v>23</v>
      </c>
      <c r="I17503" t="s">
        <v>25246</v>
      </c>
      <c r="K17503"/>
      <c r="L17503" t="s">
        <v>27219</v>
      </c>
      <c r="M17503" t="s">
        <v>26</v>
      </c>
      <c r="N17503">
        <v>2</v>
      </c>
      <c r="P17503" t="s">
        <v>20366</v>
      </c>
      <c r="Q17503" t="s">
        <v>27220</v>
      </c>
      <c r="S17503" t="s">
        <v>20368</v>
      </c>
    </row>
    <row r="17504" spans="1:19" hidden="1" x14ac:dyDescent="0.2">
      <c r="A17504">
        <v>4121</v>
      </c>
      <c r="B17504" t="s">
        <v>27221</v>
      </c>
      <c r="C17504" t="s">
        <v>105</v>
      </c>
      <c r="D17504">
        <v>5.35</v>
      </c>
      <c r="E17504">
        <v>25</v>
      </c>
      <c r="G17504" t="s">
        <v>55</v>
      </c>
      <c r="H17504" t="s">
        <v>23</v>
      </c>
      <c r="I17504" t="s">
        <v>25246</v>
      </c>
      <c r="K17504"/>
      <c r="L17504" t="s">
        <v>27222</v>
      </c>
      <c r="M17504" t="s">
        <v>26</v>
      </c>
      <c r="N17504">
        <v>2</v>
      </c>
      <c r="P17504" t="s">
        <v>20366</v>
      </c>
      <c r="Q17504" t="s">
        <v>27223</v>
      </c>
      <c r="S17504" t="s">
        <v>20368</v>
      </c>
    </row>
    <row r="17505" spans="1:19" x14ac:dyDescent="0.2">
      <c r="A17505">
        <v>4122</v>
      </c>
      <c r="B17505" t="s">
        <v>27224</v>
      </c>
      <c r="C17505" t="s">
        <v>105</v>
      </c>
      <c r="D17505">
        <v>2.8959999999999999</v>
      </c>
      <c r="E17505">
        <v>25</v>
      </c>
      <c r="F17505" t="s">
        <v>27225</v>
      </c>
      <c r="G17505" t="s">
        <v>21014</v>
      </c>
      <c r="H17505" t="s">
        <v>36</v>
      </c>
      <c r="I17505" t="s">
        <v>1251</v>
      </c>
      <c r="L17505" t="s">
        <v>27226</v>
      </c>
      <c r="M17505" t="s">
        <v>20396</v>
      </c>
      <c r="N17505">
        <v>4</v>
      </c>
      <c r="P17505" t="s">
        <v>20366</v>
      </c>
      <c r="Q17505" t="s">
        <v>27227</v>
      </c>
      <c r="S17505" t="s">
        <v>20368</v>
      </c>
    </row>
    <row r="17506" spans="1:19" hidden="1" x14ac:dyDescent="0.2">
      <c r="A17506">
        <v>4122</v>
      </c>
      <c r="B17506" t="s">
        <v>27224</v>
      </c>
      <c r="C17506" t="s">
        <v>105</v>
      </c>
      <c r="D17506">
        <v>2.86</v>
      </c>
      <c r="E17506">
        <v>20</v>
      </c>
      <c r="F17506" t="s">
        <v>5275</v>
      </c>
      <c r="G17506" t="s">
        <v>31</v>
      </c>
      <c r="H17506" t="s">
        <v>46</v>
      </c>
      <c r="I17506" t="s">
        <v>869</v>
      </c>
      <c r="J17506" t="s">
        <v>22901</v>
      </c>
      <c r="K17506"/>
      <c r="L17506" t="s">
        <v>27226</v>
      </c>
      <c r="M17506" t="s">
        <v>20396</v>
      </c>
      <c r="N17506">
        <v>4</v>
      </c>
      <c r="P17506" t="s">
        <v>20366</v>
      </c>
      <c r="Q17506" t="s">
        <v>27227</v>
      </c>
      <c r="S17506" t="s">
        <v>20368</v>
      </c>
    </row>
    <row r="17507" spans="1:19" hidden="1" x14ac:dyDescent="0.2">
      <c r="A17507">
        <v>4122</v>
      </c>
      <c r="B17507" t="s">
        <v>27224</v>
      </c>
      <c r="C17507" t="s">
        <v>105</v>
      </c>
      <c r="D17507">
        <v>2.9</v>
      </c>
      <c r="E17507">
        <v>20</v>
      </c>
      <c r="F17507" t="s">
        <v>27228</v>
      </c>
      <c r="G17507" t="s">
        <v>55</v>
      </c>
      <c r="H17507" t="s">
        <v>46</v>
      </c>
      <c r="I17507" t="s">
        <v>7165</v>
      </c>
      <c r="K17507"/>
      <c r="L17507" t="s">
        <v>27226</v>
      </c>
      <c r="M17507" t="s">
        <v>20396</v>
      </c>
      <c r="N17507">
        <v>4</v>
      </c>
      <c r="P17507" t="s">
        <v>20366</v>
      </c>
      <c r="Q17507" t="s">
        <v>27227</v>
      </c>
      <c r="S17507" t="s">
        <v>20368</v>
      </c>
    </row>
    <row r="17508" spans="1:19" hidden="1" x14ac:dyDescent="0.2">
      <c r="A17508">
        <v>4122</v>
      </c>
      <c r="B17508" t="s">
        <v>27224</v>
      </c>
      <c r="C17508" t="s">
        <v>105</v>
      </c>
      <c r="D17508">
        <v>2.78</v>
      </c>
      <c r="E17508" t="s">
        <v>383</v>
      </c>
      <c r="F17508" t="s">
        <v>24343</v>
      </c>
      <c r="G17508" t="s">
        <v>55</v>
      </c>
      <c r="H17508" t="s">
        <v>46</v>
      </c>
      <c r="I17508" t="s">
        <v>7165</v>
      </c>
      <c r="K17508"/>
      <c r="L17508" t="s">
        <v>27226</v>
      </c>
      <c r="M17508" t="s">
        <v>20396</v>
      </c>
      <c r="N17508">
        <v>4</v>
      </c>
      <c r="P17508" t="s">
        <v>20366</v>
      </c>
      <c r="Q17508" t="s">
        <v>27227</v>
      </c>
      <c r="S17508" t="s">
        <v>20368</v>
      </c>
    </row>
    <row r="17509" spans="1:19" hidden="1" x14ac:dyDescent="0.2">
      <c r="A17509">
        <v>4122</v>
      </c>
      <c r="B17509" t="s">
        <v>27224</v>
      </c>
      <c r="C17509" t="s">
        <v>105</v>
      </c>
      <c r="D17509">
        <v>2.93</v>
      </c>
      <c r="E17509">
        <v>25</v>
      </c>
      <c r="F17509" t="s">
        <v>24343</v>
      </c>
      <c r="G17509" t="s">
        <v>520</v>
      </c>
      <c r="I17509" t="s">
        <v>496</v>
      </c>
      <c r="K17509"/>
      <c r="L17509" t="s">
        <v>27226</v>
      </c>
      <c r="M17509" t="s">
        <v>20396</v>
      </c>
      <c r="N17509">
        <v>4</v>
      </c>
      <c r="P17509" t="s">
        <v>20366</v>
      </c>
      <c r="Q17509" t="s">
        <v>27227</v>
      </c>
      <c r="S17509" t="s">
        <v>20368</v>
      </c>
    </row>
    <row r="17510" spans="1:19" hidden="1" x14ac:dyDescent="0.2">
      <c r="A17510">
        <v>4123</v>
      </c>
      <c r="B17510" t="s">
        <v>27229</v>
      </c>
      <c r="C17510" t="s">
        <v>105</v>
      </c>
      <c r="D17510">
        <v>2.94</v>
      </c>
      <c r="E17510">
        <v>20</v>
      </c>
      <c r="F17510" t="s">
        <v>5275</v>
      </c>
      <c r="G17510" t="s">
        <v>31</v>
      </c>
      <c r="H17510" t="s">
        <v>46</v>
      </c>
      <c r="I17510" t="s">
        <v>869</v>
      </c>
      <c r="J17510" t="s">
        <v>22901</v>
      </c>
      <c r="K17510"/>
      <c r="L17510" t="s">
        <v>27230</v>
      </c>
      <c r="M17510" t="s">
        <v>26</v>
      </c>
      <c r="N17510">
        <v>2</v>
      </c>
      <c r="P17510" t="s">
        <v>20366</v>
      </c>
      <c r="Q17510" t="s">
        <v>27231</v>
      </c>
      <c r="S17510" t="s">
        <v>20368</v>
      </c>
    </row>
    <row r="17511" spans="1:19" hidden="1" x14ac:dyDescent="0.2">
      <c r="A17511">
        <v>4124</v>
      </c>
      <c r="B17511" t="s">
        <v>27232</v>
      </c>
      <c r="C17511" t="s">
        <v>105</v>
      </c>
      <c r="D17511">
        <v>3.3</v>
      </c>
      <c r="E17511">
        <v>20</v>
      </c>
      <c r="F17511" t="s">
        <v>5275</v>
      </c>
      <c r="G17511" t="s">
        <v>31</v>
      </c>
      <c r="H17511" t="s">
        <v>46</v>
      </c>
      <c r="I17511" t="s">
        <v>869</v>
      </c>
      <c r="J17511" t="s">
        <v>22901</v>
      </c>
      <c r="K17511"/>
      <c r="L17511" t="s">
        <v>27233</v>
      </c>
      <c r="M17511" t="s">
        <v>26</v>
      </c>
      <c r="N17511">
        <v>2</v>
      </c>
      <c r="P17511" t="s">
        <v>20366</v>
      </c>
      <c r="Q17511" t="s">
        <v>27234</v>
      </c>
      <c r="S17511" t="s">
        <v>20368</v>
      </c>
    </row>
    <row r="17512" spans="1:19" hidden="1" x14ac:dyDescent="0.2">
      <c r="A17512">
        <v>4125</v>
      </c>
      <c r="B17512" t="s">
        <v>27235</v>
      </c>
      <c r="C17512" t="s">
        <v>105</v>
      </c>
      <c r="D17512">
        <v>2.92</v>
      </c>
      <c r="E17512">
        <v>20</v>
      </c>
      <c r="F17512" t="s">
        <v>5275</v>
      </c>
      <c r="G17512" t="s">
        <v>31</v>
      </c>
      <c r="H17512" t="s">
        <v>46</v>
      </c>
      <c r="I17512" t="s">
        <v>869</v>
      </c>
      <c r="J17512" t="s">
        <v>22901</v>
      </c>
      <c r="K17512"/>
      <c r="L17512" t="s">
        <v>27236</v>
      </c>
      <c r="M17512" t="s">
        <v>26</v>
      </c>
      <c r="N17512">
        <v>2</v>
      </c>
      <c r="P17512" t="s">
        <v>20366</v>
      </c>
      <c r="Q17512" t="s">
        <v>27237</v>
      </c>
      <c r="S17512" t="s">
        <v>20368</v>
      </c>
    </row>
    <row r="17513" spans="1:19" hidden="1" x14ac:dyDescent="0.2">
      <c r="A17513">
        <v>4126</v>
      </c>
      <c r="B17513" t="s">
        <v>27238</v>
      </c>
      <c r="C17513" t="s">
        <v>105</v>
      </c>
      <c r="D17513">
        <v>2.88</v>
      </c>
      <c r="E17513">
        <v>20</v>
      </c>
      <c r="G17513" t="s">
        <v>55</v>
      </c>
      <c r="H17513" t="s">
        <v>23</v>
      </c>
      <c r="I17513" t="s">
        <v>2919</v>
      </c>
      <c r="K17513"/>
      <c r="L17513" t="s">
        <v>27239</v>
      </c>
      <c r="M17513" t="s">
        <v>20719</v>
      </c>
      <c r="N17513">
        <v>3</v>
      </c>
      <c r="P17513" t="s">
        <v>20366</v>
      </c>
      <c r="Q17513" t="s">
        <v>27240</v>
      </c>
      <c r="S17513" t="s">
        <v>20368</v>
      </c>
    </row>
    <row r="17514" spans="1:19" hidden="1" x14ac:dyDescent="0.2">
      <c r="A17514">
        <v>4127</v>
      </c>
      <c r="B17514" t="s">
        <v>27241</v>
      </c>
      <c r="C17514" t="s">
        <v>105</v>
      </c>
      <c r="D17514">
        <v>2.4</v>
      </c>
      <c r="G17514" t="s">
        <v>55</v>
      </c>
      <c r="H17514" t="s">
        <v>23</v>
      </c>
      <c r="I17514" t="s">
        <v>20187</v>
      </c>
      <c r="K17514"/>
      <c r="L17514" t="s">
        <v>27242</v>
      </c>
      <c r="M17514" t="s">
        <v>26</v>
      </c>
      <c r="N17514">
        <v>2</v>
      </c>
      <c r="P17514" t="s">
        <v>20366</v>
      </c>
      <c r="Q17514" t="s">
        <v>27243</v>
      </c>
      <c r="S17514" t="s">
        <v>20368</v>
      </c>
    </row>
    <row r="17515" spans="1:19" hidden="1" x14ac:dyDescent="0.2">
      <c r="A17515">
        <v>4127</v>
      </c>
      <c r="B17515" t="s">
        <v>27241</v>
      </c>
      <c r="C17515" t="s">
        <v>20452</v>
      </c>
      <c r="D17515">
        <v>6.75</v>
      </c>
      <c r="G17515" t="s">
        <v>55</v>
      </c>
      <c r="H17515" t="s">
        <v>46</v>
      </c>
      <c r="I17515" t="s">
        <v>20187</v>
      </c>
      <c r="K17515"/>
      <c r="L17515" t="s">
        <v>27242</v>
      </c>
      <c r="M17515" t="s">
        <v>26</v>
      </c>
      <c r="N17515">
        <v>2</v>
      </c>
      <c r="P17515" t="s">
        <v>20366</v>
      </c>
      <c r="Q17515" t="s">
        <v>27243</v>
      </c>
      <c r="S17515" t="s">
        <v>20368</v>
      </c>
    </row>
    <row r="17516" spans="1:19" hidden="1" x14ac:dyDescent="0.2">
      <c r="A17516">
        <v>4128</v>
      </c>
      <c r="B17516" t="s">
        <v>27244</v>
      </c>
      <c r="C17516" t="s">
        <v>105</v>
      </c>
      <c r="D17516">
        <v>2</v>
      </c>
      <c r="E17516">
        <v>20</v>
      </c>
      <c r="G17516" t="s">
        <v>55</v>
      </c>
      <c r="H17516" t="s">
        <v>23</v>
      </c>
      <c r="I17516" t="s">
        <v>10918</v>
      </c>
      <c r="K17516"/>
      <c r="L17516" t="s">
        <v>27245</v>
      </c>
      <c r="M17516" t="s">
        <v>26</v>
      </c>
      <c r="N17516">
        <v>2</v>
      </c>
      <c r="P17516" t="s">
        <v>20366</v>
      </c>
      <c r="Q17516" t="s">
        <v>27246</v>
      </c>
      <c r="S17516" t="s">
        <v>20368</v>
      </c>
    </row>
    <row r="17517" spans="1:19" hidden="1" x14ac:dyDescent="0.2">
      <c r="A17517">
        <v>4128</v>
      </c>
      <c r="B17517" t="s">
        <v>27244</v>
      </c>
      <c r="C17517" t="s">
        <v>20452</v>
      </c>
      <c r="D17517">
        <v>6.15</v>
      </c>
      <c r="E17517" t="s">
        <v>383</v>
      </c>
      <c r="G17517" t="s">
        <v>55</v>
      </c>
      <c r="H17517" t="s">
        <v>46</v>
      </c>
      <c r="I17517" t="s">
        <v>10918</v>
      </c>
      <c r="K17517"/>
      <c r="L17517" t="s">
        <v>27245</v>
      </c>
      <c r="M17517" t="s">
        <v>26</v>
      </c>
      <c r="N17517">
        <v>2</v>
      </c>
      <c r="P17517" t="s">
        <v>20366</v>
      </c>
      <c r="Q17517" t="s">
        <v>27246</v>
      </c>
      <c r="S17517" t="s">
        <v>20368</v>
      </c>
    </row>
    <row r="17518" spans="1:19" hidden="1" x14ac:dyDescent="0.2">
      <c r="A17518">
        <v>4128</v>
      </c>
      <c r="B17518" t="s">
        <v>27244</v>
      </c>
      <c r="C17518" t="s">
        <v>20441</v>
      </c>
      <c r="D17518">
        <v>10.75</v>
      </c>
      <c r="E17518" t="s">
        <v>383</v>
      </c>
      <c r="G17518" t="s">
        <v>55</v>
      </c>
      <c r="H17518" t="s">
        <v>46</v>
      </c>
      <c r="I17518" t="s">
        <v>10918</v>
      </c>
      <c r="K17518"/>
      <c r="L17518" t="s">
        <v>27245</v>
      </c>
      <c r="M17518" t="s">
        <v>26</v>
      </c>
      <c r="N17518">
        <v>2</v>
      </c>
      <c r="P17518" t="s">
        <v>20366</v>
      </c>
      <c r="Q17518" t="s">
        <v>27246</v>
      </c>
      <c r="S17518" t="s">
        <v>20368</v>
      </c>
    </row>
    <row r="17519" spans="1:19" hidden="1" x14ac:dyDescent="0.2">
      <c r="A17519">
        <v>4129</v>
      </c>
      <c r="B17519" t="s">
        <v>27247</v>
      </c>
      <c r="C17519" t="s">
        <v>105</v>
      </c>
      <c r="D17519">
        <v>1.8</v>
      </c>
      <c r="E17519">
        <v>20</v>
      </c>
      <c r="G17519" t="s">
        <v>55</v>
      </c>
      <c r="H17519" t="s">
        <v>23</v>
      </c>
      <c r="I17519" t="s">
        <v>10918</v>
      </c>
      <c r="K17519"/>
      <c r="L17519" t="s">
        <v>27248</v>
      </c>
      <c r="M17519" t="s">
        <v>26</v>
      </c>
      <c r="N17519">
        <v>2</v>
      </c>
      <c r="P17519" t="s">
        <v>20366</v>
      </c>
      <c r="Q17519" t="s">
        <v>27249</v>
      </c>
      <c r="S17519" t="s">
        <v>20368</v>
      </c>
    </row>
    <row r="17520" spans="1:19" hidden="1" x14ac:dyDescent="0.2">
      <c r="A17520">
        <v>4129</v>
      </c>
      <c r="B17520" t="s">
        <v>27247</v>
      </c>
      <c r="C17520" t="s">
        <v>20452</v>
      </c>
      <c r="D17520">
        <v>6</v>
      </c>
      <c r="E17520" t="s">
        <v>383</v>
      </c>
      <c r="G17520" t="s">
        <v>55</v>
      </c>
      <c r="H17520" t="s">
        <v>46</v>
      </c>
      <c r="I17520" t="s">
        <v>10918</v>
      </c>
      <c r="K17520"/>
      <c r="L17520" t="s">
        <v>27248</v>
      </c>
      <c r="M17520" t="s">
        <v>26</v>
      </c>
      <c r="N17520">
        <v>2</v>
      </c>
      <c r="P17520" t="s">
        <v>20366</v>
      </c>
      <c r="Q17520" t="s">
        <v>27249</v>
      </c>
      <c r="S17520" t="s">
        <v>20368</v>
      </c>
    </row>
    <row r="17521" spans="1:19" hidden="1" x14ac:dyDescent="0.2">
      <c r="A17521">
        <v>4129</v>
      </c>
      <c r="B17521" t="s">
        <v>27247</v>
      </c>
      <c r="C17521" t="s">
        <v>20441</v>
      </c>
      <c r="D17521">
        <v>10.6</v>
      </c>
      <c r="E17521" t="s">
        <v>383</v>
      </c>
      <c r="G17521" t="s">
        <v>55</v>
      </c>
      <c r="H17521" t="s">
        <v>46</v>
      </c>
      <c r="I17521" t="s">
        <v>10918</v>
      </c>
      <c r="K17521"/>
      <c r="L17521" t="s">
        <v>27248</v>
      </c>
      <c r="M17521" t="s">
        <v>26</v>
      </c>
      <c r="N17521">
        <v>2</v>
      </c>
      <c r="P17521" t="s">
        <v>20366</v>
      </c>
      <c r="Q17521" t="s">
        <v>27249</v>
      </c>
      <c r="S17521" t="s">
        <v>20368</v>
      </c>
    </row>
    <row r="17522" spans="1:19" hidden="1" x14ac:dyDescent="0.2">
      <c r="A17522">
        <v>4130</v>
      </c>
      <c r="B17522" t="s">
        <v>27250</v>
      </c>
      <c r="C17522" t="s">
        <v>105</v>
      </c>
      <c r="D17522">
        <v>2.2000000000000002</v>
      </c>
      <c r="E17522">
        <v>20</v>
      </c>
      <c r="G17522" t="s">
        <v>55</v>
      </c>
      <c r="H17522" t="s">
        <v>23</v>
      </c>
      <c r="I17522" t="s">
        <v>10918</v>
      </c>
      <c r="K17522"/>
      <c r="L17522" t="s">
        <v>27251</v>
      </c>
      <c r="M17522" t="s">
        <v>26</v>
      </c>
      <c r="N17522">
        <v>2</v>
      </c>
      <c r="P17522" t="s">
        <v>20366</v>
      </c>
      <c r="Q17522" t="s">
        <v>27252</v>
      </c>
      <c r="S17522" t="s">
        <v>20368</v>
      </c>
    </row>
    <row r="17523" spans="1:19" hidden="1" x14ac:dyDescent="0.2">
      <c r="A17523">
        <v>4130</v>
      </c>
      <c r="B17523" t="s">
        <v>27250</v>
      </c>
      <c r="C17523" t="s">
        <v>20441</v>
      </c>
      <c r="D17523">
        <v>11.1</v>
      </c>
      <c r="E17523">
        <v>20</v>
      </c>
      <c r="G17523" t="s">
        <v>55</v>
      </c>
      <c r="H17523" t="s">
        <v>23</v>
      </c>
      <c r="I17523" t="s">
        <v>10918</v>
      </c>
      <c r="K17523"/>
      <c r="L17523" t="s">
        <v>27251</v>
      </c>
      <c r="M17523" t="s">
        <v>26</v>
      </c>
      <c r="N17523">
        <v>2</v>
      </c>
      <c r="P17523" t="s">
        <v>20366</v>
      </c>
      <c r="Q17523" t="s">
        <v>27252</v>
      </c>
      <c r="S17523" t="s">
        <v>20368</v>
      </c>
    </row>
    <row r="17524" spans="1:19" hidden="1" x14ac:dyDescent="0.2">
      <c r="A17524">
        <v>4130</v>
      </c>
      <c r="B17524" t="s">
        <v>27250</v>
      </c>
      <c r="C17524" t="s">
        <v>20452</v>
      </c>
      <c r="D17524">
        <v>4.72</v>
      </c>
      <c r="E17524" t="s">
        <v>383</v>
      </c>
      <c r="G17524" t="s">
        <v>55</v>
      </c>
      <c r="H17524" t="s">
        <v>46</v>
      </c>
      <c r="I17524" t="s">
        <v>10918</v>
      </c>
      <c r="K17524"/>
      <c r="L17524" t="s">
        <v>27251</v>
      </c>
      <c r="M17524" t="s">
        <v>26</v>
      </c>
      <c r="N17524">
        <v>2</v>
      </c>
      <c r="P17524" t="s">
        <v>20366</v>
      </c>
      <c r="Q17524" t="s">
        <v>27252</v>
      </c>
      <c r="S17524" t="s">
        <v>20368</v>
      </c>
    </row>
    <row r="17525" spans="1:19" hidden="1" x14ac:dyDescent="0.2">
      <c r="A17525">
        <v>4131</v>
      </c>
      <c r="B17525" t="s">
        <v>27253</v>
      </c>
      <c r="C17525" t="s">
        <v>105</v>
      </c>
      <c r="D17525">
        <v>1.8</v>
      </c>
      <c r="E17525">
        <v>20</v>
      </c>
      <c r="G17525" t="s">
        <v>55</v>
      </c>
      <c r="H17525" t="s">
        <v>23</v>
      </c>
      <c r="I17525" t="s">
        <v>6235</v>
      </c>
      <c r="K17525"/>
      <c r="L17525" t="s">
        <v>27254</v>
      </c>
      <c r="M17525" t="s">
        <v>26</v>
      </c>
      <c r="N17525">
        <v>2</v>
      </c>
      <c r="P17525" t="s">
        <v>20366</v>
      </c>
      <c r="Q17525" t="s">
        <v>27255</v>
      </c>
      <c r="S17525" t="s">
        <v>20368</v>
      </c>
    </row>
    <row r="17526" spans="1:19" hidden="1" x14ac:dyDescent="0.2">
      <c r="A17526">
        <v>4131</v>
      </c>
      <c r="B17526" t="s">
        <v>27253</v>
      </c>
      <c r="C17526" t="s">
        <v>20452</v>
      </c>
      <c r="D17526">
        <v>7.11</v>
      </c>
      <c r="E17526" t="s">
        <v>383</v>
      </c>
      <c r="G17526" t="s">
        <v>55</v>
      </c>
      <c r="H17526" t="s">
        <v>46</v>
      </c>
      <c r="I17526" t="s">
        <v>6235</v>
      </c>
      <c r="K17526"/>
      <c r="L17526" t="s">
        <v>27254</v>
      </c>
      <c r="M17526" t="s">
        <v>26</v>
      </c>
      <c r="N17526">
        <v>2</v>
      </c>
      <c r="P17526" t="s">
        <v>20366</v>
      </c>
      <c r="Q17526" t="s">
        <v>27255</v>
      </c>
      <c r="S17526" t="s">
        <v>20368</v>
      </c>
    </row>
    <row r="17527" spans="1:19" hidden="1" x14ac:dyDescent="0.2">
      <c r="A17527">
        <v>4131</v>
      </c>
      <c r="B17527" t="s">
        <v>27253</v>
      </c>
      <c r="C17527" t="s">
        <v>20441</v>
      </c>
      <c r="D17527">
        <v>10.32</v>
      </c>
      <c r="E17527" t="s">
        <v>383</v>
      </c>
      <c r="G17527" t="s">
        <v>55</v>
      </c>
      <c r="H17527" t="s">
        <v>46</v>
      </c>
      <c r="I17527" t="s">
        <v>6235</v>
      </c>
      <c r="K17527"/>
      <c r="L17527" t="s">
        <v>27254</v>
      </c>
      <c r="M17527" t="s">
        <v>26</v>
      </c>
      <c r="N17527">
        <v>2</v>
      </c>
      <c r="P17527" t="s">
        <v>20366</v>
      </c>
      <c r="Q17527" t="s">
        <v>27255</v>
      </c>
      <c r="S17527" t="s">
        <v>20368</v>
      </c>
    </row>
    <row r="17528" spans="1:19" hidden="1" x14ac:dyDescent="0.2">
      <c r="A17528">
        <v>4132</v>
      </c>
      <c r="B17528" t="s">
        <v>27256</v>
      </c>
      <c r="C17528" t="s">
        <v>105</v>
      </c>
      <c r="D17528">
        <v>1.9</v>
      </c>
      <c r="E17528">
        <v>20</v>
      </c>
      <c r="G17528" t="s">
        <v>55</v>
      </c>
      <c r="H17528" t="s">
        <v>23</v>
      </c>
      <c r="I17528" t="s">
        <v>6235</v>
      </c>
      <c r="K17528"/>
      <c r="L17528" t="s">
        <v>27257</v>
      </c>
      <c r="M17528" t="s">
        <v>26</v>
      </c>
      <c r="N17528">
        <v>2</v>
      </c>
      <c r="P17528" t="s">
        <v>20366</v>
      </c>
      <c r="Q17528" t="s">
        <v>27258</v>
      </c>
      <c r="S17528" t="s">
        <v>20368</v>
      </c>
    </row>
    <row r="17529" spans="1:19" hidden="1" x14ac:dyDescent="0.2">
      <c r="A17529">
        <v>4132</v>
      </c>
      <c r="B17529" t="s">
        <v>27256</v>
      </c>
      <c r="C17529" t="s">
        <v>20452</v>
      </c>
      <c r="D17529">
        <v>7.52</v>
      </c>
      <c r="E17529" t="s">
        <v>383</v>
      </c>
      <c r="G17529" t="s">
        <v>55</v>
      </c>
      <c r="H17529" t="s">
        <v>46</v>
      </c>
      <c r="I17529" t="s">
        <v>6235</v>
      </c>
      <c r="K17529"/>
      <c r="L17529" t="s">
        <v>27257</v>
      </c>
      <c r="M17529" t="s">
        <v>26</v>
      </c>
      <c r="N17529">
        <v>2</v>
      </c>
      <c r="P17529" t="s">
        <v>20366</v>
      </c>
      <c r="Q17529" t="s">
        <v>27258</v>
      </c>
      <c r="S17529" t="s">
        <v>20368</v>
      </c>
    </row>
    <row r="17530" spans="1:19" hidden="1" x14ac:dyDescent="0.2">
      <c r="A17530">
        <v>4132</v>
      </c>
      <c r="B17530" t="s">
        <v>27256</v>
      </c>
      <c r="C17530" t="s">
        <v>20441</v>
      </c>
      <c r="D17530">
        <v>10.199999999999999</v>
      </c>
      <c r="E17530" t="s">
        <v>383</v>
      </c>
      <c r="G17530" t="s">
        <v>55</v>
      </c>
      <c r="H17530" t="s">
        <v>46</v>
      </c>
      <c r="I17530" t="s">
        <v>6235</v>
      </c>
      <c r="K17530"/>
      <c r="L17530" t="s">
        <v>27257</v>
      </c>
      <c r="M17530" t="s">
        <v>26</v>
      </c>
      <c r="N17530">
        <v>2</v>
      </c>
      <c r="P17530" t="s">
        <v>20366</v>
      </c>
      <c r="Q17530" t="s">
        <v>27258</v>
      </c>
      <c r="S17530" t="s">
        <v>20368</v>
      </c>
    </row>
    <row r="17531" spans="1:19" hidden="1" x14ac:dyDescent="0.2">
      <c r="A17531">
        <v>4134</v>
      </c>
      <c r="B17531" t="s">
        <v>27259</v>
      </c>
      <c r="C17531" t="s">
        <v>105</v>
      </c>
      <c r="D17531">
        <v>3.35</v>
      </c>
      <c r="E17531">
        <v>20</v>
      </c>
      <c r="G17531" t="s">
        <v>31</v>
      </c>
      <c r="H17531" t="s">
        <v>46</v>
      </c>
      <c r="I17531" t="s">
        <v>20409</v>
      </c>
      <c r="K17531"/>
      <c r="L17531" t="s">
        <v>27260</v>
      </c>
      <c r="M17531" t="s">
        <v>26</v>
      </c>
      <c r="N17531">
        <v>2</v>
      </c>
      <c r="P17531" t="s">
        <v>20366</v>
      </c>
      <c r="Q17531" t="s">
        <v>27261</v>
      </c>
      <c r="S17531" t="s">
        <v>20368</v>
      </c>
    </row>
    <row r="17532" spans="1:19" hidden="1" x14ac:dyDescent="0.2">
      <c r="A17532">
        <v>4135</v>
      </c>
      <c r="B17532" t="s">
        <v>27262</v>
      </c>
      <c r="C17532" t="s">
        <v>105</v>
      </c>
      <c r="D17532">
        <v>1</v>
      </c>
      <c r="E17532">
        <v>20</v>
      </c>
      <c r="F17532" t="s">
        <v>27205</v>
      </c>
      <c r="G17532" t="s">
        <v>75</v>
      </c>
      <c r="H17532" t="s">
        <v>23</v>
      </c>
      <c r="I17532" t="s">
        <v>23468</v>
      </c>
      <c r="K17532"/>
      <c r="L17532" t="s">
        <v>27263</v>
      </c>
      <c r="M17532" t="s">
        <v>26</v>
      </c>
      <c r="N17532">
        <v>2</v>
      </c>
      <c r="P17532" t="s">
        <v>20366</v>
      </c>
      <c r="Q17532" t="s">
        <v>27264</v>
      </c>
      <c r="S17532" t="s">
        <v>20368</v>
      </c>
    </row>
    <row r="17533" spans="1:19" hidden="1" x14ac:dyDescent="0.2">
      <c r="A17533">
        <v>4136</v>
      </c>
      <c r="B17533" t="s">
        <v>27265</v>
      </c>
      <c r="C17533" t="s">
        <v>105</v>
      </c>
      <c r="D17533">
        <v>-0.21</v>
      </c>
      <c r="E17533">
        <v>20</v>
      </c>
      <c r="F17533" t="s">
        <v>27205</v>
      </c>
      <c r="G17533" t="s">
        <v>75</v>
      </c>
      <c r="H17533" t="s">
        <v>23</v>
      </c>
      <c r="I17533" t="s">
        <v>23468</v>
      </c>
      <c r="K17533"/>
      <c r="L17533" t="s">
        <v>27266</v>
      </c>
      <c r="M17533" t="s">
        <v>26</v>
      </c>
      <c r="N17533">
        <v>2</v>
      </c>
      <c r="P17533" t="s">
        <v>20366</v>
      </c>
      <c r="Q17533" t="s">
        <v>27267</v>
      </c>
      <c r="S17533" t="s">
        <v>20368</v>
      </c>
    </row>
    <row r="17534" spans="1:19" hidden="1" x14ac:dyDescent="0.2">
      <c r="A17534">
        <v>4137</v>
      </c>
      <c r="B17534" t="s">
        <v>27268</v>
      </c>
      <c r="C17534" t="s">
        <v>20783</v>
      </c>
      <c r="D17534">
        <v>16.13</v>
      </c>
      <c r="E17534">
        <v>25</v>
      </c>
      <c r="F17534" t="s">
        <v>24985</v>
      </c>
      <c r="G17534" t="s">
        <v>4302</v>
      </c>
      <c r="H17534" t="s">
        <v>23</v>
      </c>
      <c r="I17534" t="s">
        <v>9858</v>
      </c>
      <c r="K17534"/>
      <c r="L17534" t="s">
        <v>27269</v>
      </c>
      <c r="M17534" t="s">
        <v>26</v>
      </c>
      <c r="N17534">
        <v>2</v>
      </c>
      <c r="P17534" t="s">
        <v>20366</v>
      </c>
      <c r="Q17534" t="s">
        <v>27270</v>
      </c>
      <c r="S17534" t="s">
        <v>20368</v>
      </c>
    </row>
    <row r="17535" spans="1:19" hidden="1" x14ac:dyDescent="0.2">
      <c r="A17535">
        <v>4137</v>
      </c>
      <c r="B17535" t="s">
        <v>27268</v>
      </c>
      <c r="C17535" t="s">
        <v>105</v>
      </c>
      <c r="D17535">
        <v>16.13</v>
      </c>
      <c r="E17535">
        <v>25</v>
      </c>
      <c r="F17535" t="s">
        <v>23491</v>
      </c>
      <c r="G17535" t="s">
        <v>4396</v>
      </c>
      <c r="H17535" t="s">
        <v>23</v>
      </c>
      <c r="I17535" t="s">
        <v>11982</v>
      </c>
      <c r="K17535"/>
      <c r="L17535" t="s">
        <v>27269</v>
      </c>
      <c r="M17535" t="s">
        <v>26</v>
      </c>
      <c r="N17535">
        <v>2</v>
      </c>
      <c r="P17535" t="s">
        <v>20366</v>
      </c>
      <c r="Q17535" t="s">
        <v>27270</v>
      </c>
      <c r="S17535" t="s">
        <v>20368</v>
      </c>
    </row>
    <row r="17536" spans="1:19" hidden="1" x14ac:dyDescent="0.2">
      <c r="A17536">
        <v>4138</v>
      </c>
      <c r="B17536" t="s">
        <v>27271</v>
      </c>
      <c r="C17536" t="s">
        <v>20783</v>
      </c>
      <c r="D17536">
        <v>16.3</v>
      </c>
      <c r="E17536">
        <v>25</v>
      </c>
      <c r="F17536" t="s">
        <v>24985</v>
      </c>
      <c r="G17536" t="s">
        <v>4302</v>
      </c>
      <c r="H17536" t="s">
        <v>23</v>
      </c>
      <c r="I17536" t="s">
        <v>9858</v>
      </c>
      <c r="K17536"/>
      <c r="L17536" t="s">
        <v>27272</v>
      </c>
      <c r="M17536" t="s">
        <v>26</v>
      </c>
      <c r="N17536">
        <v>2</v>
      </c>
      <c r="P17536" t="s">
        <v>20366</v>
      </c>
      <c r="Q17536" t="s">
        <v>27273</v>
      </c>
      <c r="S17536" t="s">
        <v>20368</v>
      </c>
    </row>
    <row r="17537" spans="1:19" hidden="1" x14ac:dyDescent="0.2">
      <c r="A17537">
        <v>4139</v>
      </c>
      <c r="B17537" t="s">
        <v>27274</v>
      </c>
      <c r="C17537" t="s">
        <v>20783</v>
      </c>
      <c r="D17537">
        <v>16.3</v>
      </c>
      <c r="E17537">
        <v>25</v>
      </c>
      <c r="F17537" t="s">
        <v>24985</v>
      </c>
      <c r="G17537" t="s">
        <v>4302</v>
      </c>
      <c r="H17537" t="s">
        <v>23</v>
      </c>
      <c r="I17537" t="s">
        <v>9858</v>
      </c>
      <c r="K17537"/>
      <c r="L17537" t="s">
        <v>27275</v>
      </c>
      <c r="M17537" t="s">
        <v>20396</v>
      </c>
      <c r="N17537">
        <v>4</v>
      </c>
      <c r="P17537" t="s">
        <v>20366</v>
      </c>
      <c r="Q17537" t="s">
        <v>27276</v>
      </c>
      <c r="S17537" t="s">
        <v>20368</v>
      </c>
    </row>
    <row r="17538" spans="1:19" hidden="1" x14ac:dyDescent="0.2">
      <c r="A17538">
        <v>4140</v>
      </c>
      <c r="B17538" t="s">
        <v>27277</v>
      </c>
      <c r="C17538" t="s">
        <v>105</v>
      </c>
      <c r="D17538">
        <v>6.9</v>
      </c>
      <c r="E17538" t="s">
        <v>363</v>
      </c>
      <c r="F17538" t="s">
        <v>27278</v>
      </c>
      <c r="H17538" t="s">
        <v>23</v>
      </c>
      <c r="I17538" t="s">
        <v>9659</v>
      </c>
      <c r="K17538"/>
      <c r="L17538" t="s">
        <v>27279</v>
      </c>
      <c r="M17538" t="s">
        <v>26</v>
      </c>
      <c r="N17538">
        <v>2</v>
      </c>
      <c r="P17538" t="s">
        <v>20366</v>
      </c>
      <c r="Q17538" t="s">
        <v>27280</v>
      </c>
      <c r="S17538" t="s">
        <v>20368</v>
      </c>
    </row>
    <row r="17539" spans="1:19" hidden="1" x14ac:dyDescent="0.2">
      <c r="A17539">
        <v>4140</v>
      </c>
      <c r="B17539" t="s">
        <v>27277</v>
      </c>
      <c r="C17539" t="s">
        <v>20452</v>
      </c>
      <c r="D17539">
        <v>9.9</v>
      </c>
      <c r="E17539" t="s">
        <v>363</v>
      </c>
      <c r="F17539" t="s">
        <v>27278</v>
      </c>
      <c r="H17539" t="s">
        <v>23</v>
      </c>
      <c r="I17539" t="s">
        <v>9659</v>
      </c>
      <c r="K17539"/>
      <c r="L17539" t="s">
        <v>27279</v>
      </c>
      <c r="M17539" t="s">
        <v>26</v>
      </c>
      <c r="N17539">
        <v>2</v>
      </c>
      <c r="P17539" t="s">
        <v>20366</v>
      </c>
      <c r="Q17539" t="s">
        <v>27280</v>
      </c>
      <c r="S17539" t="s">
        <v>20368</v>
      </c>
    </row>
    <row r="17540" spans="1:19" hidden="1" x14ac:dyDescent="0.2">
      <c r="A17540">
        <v>4142</v>
      </c>
      <c r="B17540" t="s">
        <v>27281</v>
      </c>
      <c r="C17540" t="s">
        <v>105</v>
      </c>
      <c r="D17540">
        <v>11.9</v>
      </c>
      <c r="E17540">
        <v>25</v>
      </c>
      <c r="F17540" t="s">
        <v>23131</v>
      </c>
      <c r="G17540" t="s">
        <v>31</v>
      </c>
      <c r="H17540" t="s">
        <v>46</v>
      </c>
      <c r="I17540" t="s">
        <v>27282</v>
      </c>
      <c r="K17540"/>
      <c r="L17540" t="s">
        <v>27283</v>
      </c>
      <c r="M17540" t="s">
        <v>26</v>
      </c>
      <c r="N17540">
        <v>2</v>
      </c>
      <c r="P17540" t="s">
        <v>20366</v>
      </c>
      <c r="Q17540" t="s">
        <v>27284</v>
      </c>
      <c r="S17540" t="s">
        <v>20368</v>
      </c>
    </row>
    <row r="17541" spans="1:19" hidden="1" x14ac:dyDescent="0.2">
      <c r="A17541">
        <v>4143</v>
      </c>
      <c r="B17541" t="s">
        <v>27285</v>
      </c>
      <c r="C17541" t="s">
        <v>105</v>
      </c>
      <c r="D17541">
        <v>7.4</v>
      </c>
      <c r="E17541">
        <v>30</v>
      </c>
      <c r="F17541" t="s">
        <v>6351</v>
      </c>
      <c r="G17541" t="s">
        <v>31</v>
      </c>
      <c r="H17541" t="s">
        <v>23</v>
      </c>
      <c r="I17541" t="s">
        <v>15388</v>
      </c>
      <c r="K17541"/>
      <c r="L17541" t="s">
        <v>27286</v>
      </c>
      <c r="M17541" t="s">
        <v>26</v>
      </c>
      <c r="N17541">
        <v>2</v>
      </c>
      <c r="P17541" t="s">
        <v>20366</v>
      </c>
      <c r="Q17541" t="s">
        <v>27287</v>
      </c>
      <c r="S17541" t="s">
        <v>20368</v>
      </c>
    </row>
    <row r="17542" spans="1:19" hidden="1" x14ac:dyDescent="0.2">
      <c r="A17542">
        <v>4144</v>
      </c>
      <c r="B17542" t="s">
        <v>27288</v>
      </c>
      <c r="C17542" t="s">
        <v>105</v>
      </c>
      <c r="D17542">
        <v>6.6</v>
      </c>
      <c r="E17542">
        <v>30</v>
      </c>
      <c r="F17542" t="s">
        <v>6351</v>
      </c>
      <c r="G17542" t="s">
        <v>31</v>
      </c>
      <c r="H17542" t="s">
        <v>23</v>
      </c>
      <c r="I17542" t="s">
        <v>15388</v>
      </c>
      <c r="K17542"/>
      <c r="L17542" t="s">
        <v>27289</v>
      </c>
      <c r="M17542" t="s">
        <v>26</v>
      </c>
      <c r="N17542">
        <v>2</v>
      </c>
      <c r="P17542" t="s">
        <v>20366</v>
      </c>
      <c r="Q17542" t="s">
        <v>27290</v>
      </c>
      <c r="S17542" t="s">
        <v>20368</v>
      </c>
    </row>
    <row r="17543" spans="1:19" hidden="1" x14ac:dyDescent="0.2">
      <c r="A17543">
        <v>4145</v>
      </c>
      <c r="B17543" t="s">
        <v>27291</v>
      </c>
      <c r="C17543" t="s">
        <v>105</v>
      </c>
      <c r="D17543">
        <v>8.4</v>
      </c>
      <c r="E17543">
        <v>30</v>
      </c>
      <c r="F17543" t="s">
        <v>21085</v>
      </c>
      <c r="G17543" t="s">
        <v>55</v>
      </c>
      <c r="H17543" t="s">
        <v>46</v>
      </c>
      <c r="I17543" t="s">
        <v>10113</v>
      </c>
      <c r="K17543"/>
      <c r="L17543" t="s">
        <v>27292</v>
      </c>
      <c r="M17543" t="s">
        <v>26</v>
      </c>
      <c r="N17543">
        <v>2</v>
      </c>
      <c r="P17543" t="s">
        <v>20366</v>
      </c>
      <c r="Q17543" t="s">
        <v>27293</v>
      </c>
      <c r="S17543" t="s">
        <v>20368</v>
      </c>
    </row>
    <row r="17544" spans="1:19" hidden="1" x14ac:dyDescent="0.2">
      <c r="A17544">
        <v>4145</v>
      </c>
      <c r="B17544" t="s">
        <v>27291</v>
      </c>
      <c r="C17544" t="s">
        <v>105</v>
      </c>
      <c r="D17544">
        <v>8.25</v>
      </c>
      <c r="E17544">
        <v>25</v>
      </c>
      <c r="F17544" t="s">
        <v>23883</v>
      </c>
      <c r="G17544" t="s">
        <v>55</v>
      </c>
      <c r="H17544" t="s">
        <v>46</v>
      </c>
      <c r="I17544" t="s">
        <v>9318</v>
      </c>
      <c r="K17544"/>
      <c r="L17544" t="s">
        <v>27292</v>
      </c>
      <c r="M17544" t="s">
        <v>26</v>
      </c>
      <c r="N17544">
        <v>2</v>
      </c>
      <c r="P17544" t="s">
        <v>20366</v>
      </c>
      <c r="Q17544" t="s">
        <v>27293</v>
      </c>
      <c r="S17544" t="s">
        <v>20368</v>
      </c>
    </row>
    <row r="17545" spans="1:19" hidden="1" x14ac:dyDescent="0.2">
      <c r="A17545">
        <v>4148</v>
      </c>
      <c r="B17545" t="s">
        <v>27294</v>
      </c>
      <c r="C17545" t="s">
        <v>105</v>
      </c>
      <c r="D17545">
        <v>4.1100000000000003</v>
      </c>
      <c r="E17545">
        <v>25</v>
      </c>
      <c r="G17545" t="s">
        <v>25445</v>
      </c>
      <c r="H17545" t="s">
        <v>46</v>
      </c>
      <c r="I17545" t="s">
        <v>19005</v>
      </c>
      <c r="K17545"/>
      <c r="L17545" t="s">
        <v>27295</v>
      </c>
      <c r="M17545" t="s">
        <v>26</v>
      </c>
      <c r="N17545">
        <v>2</v>
      </c>
      <c r="P17545" t="s">
        <v>20366</v>
      </c>
      <c r="Q17545" t="s">
        <v>27296</v>
      </c>
      <c r="S17545" t="s">
        <v>20368</v>
      </c>
    </row>
    <row r="17546" spans="1:19" hidden="1" x14ac:dyDescent="0.2">
      <c r="A17546">
        <v>4148</v>
      </c>
      <c r="B17546" t="s">
        <v>27294</v>
      </c>
      <c r="C17546" t="s">
        <v>105</v>
      </c>
      <c r="D17546">
        <v>3.911</v>
      </c>
      <c r="E17546">
        <v>25</v>
      </c>
      <c r="F17546" t="s">
        <v>20568</v>
      </c>
      <c r="G17546" t="s">
        <v>25445</v>
      </c>
      <c r="H17546" t="s">
        <v>46</v>
      </c>
      <c r="I17546" t="s">
        <v>19005</v>
      </c>
      <c r="K17546"/>
      <c r="L17546" t="s">
        <v>27295</v>
      </c>
      <c r="M17546" t="s">
        <v>26</v>
      </c>
      <c r="N17546">
        <v>2</v>
      </c>
      <c r="P17546" t="s">
        <v>20366</v>
      </c>
      <c r="Q17546" t="s">
        <v>27296</v>
      </c>
      <c r="R17546" t="s">
        <v>20569</v>
      </c>
      <c r="S17546" t="s">
        <v>20368</v>
      </c>
    </row>
    <row r="17547" spans="1:19" hidden="1" x14ac:dyDescent="0.2">
      <c r="A17547">
        <v>4148</v>
      </c>
      <c r="B17547" t="s">
        <v>27294</v>
      </c>
      <c r="C17547" t="s">
        <v>105</v>
      </c>
      <c r="D17547">
        <v>3.738</v>
      </c>
      <c r="E17547">
        <v>25</v>
      </c>
      <c r="F17547" t="s">
        <v>20570</v>
      </c>
      <c r="G17547" t="s">
        <v>25445</v>
      </c>
      <c r="H17547" t="s">
        <v>46</v>
      </c>
      <c r="I17547" t="s">
        <v>19005</v>
      </c>
      <c r="K17547"/>
      <c r="L17547" t="s">
        <v>27295</v>
      </c>
      <c r="M17547" t="s">
        <v>26</v>
      </c>
      <c r="N17547">
        <v>2</v>
      </c>
      <c r="P17547" t="s">
        <v>20366</v>
      </c>
      <c r="Q17547" t="s">
        <v>27296</v>
      </c>
      <c r="R17547" t="s">
        <v>20571</v>
      </c>
      <c r="S17547" t="s">
        <v>20368</v>
      </c>
    </row>
    <row r="17548" spans="1:19" hidden="1" x14ac:dyDescent="0.2">
      <c r="A17548">
        <v>4148</v>
      </c>
      <c r="B17548" t="s">
        <v>27294</v>
      </c>
      <c r="C17548" t="s">
        <v>105</v>
      </c>
      <c r="D17548">
        <v>3.585</v>
      </c>
      <c r="E17548">
        <v>25</v>
      </c>
      <c r="F17548" t="s">
        <v>20572</v>
      </c>
      <c r="G17548" t="s">
        <v>25445</v>
      </c>
      <c r="H17548" t="s">
        <v>46</v>
      </c>
      <c r="I17548" t="s">
        <v>19005</v>
      </c>
      <c r="K17548"/>
      <c r="L17548" t="s">
        <v>27295</v>
      </c>
      <c r="M17548" t="s">
        <v>26</v>
      </c>
      <c r="N17548">
        <v>2</v>
      </c>
      <c r="P17548" t="s">
        <v>20366</v>
      </c>
      <c r="Q17548" t="s">
        <v>27296</v>
      </c>
      <c r="R17548" t="s">
        <v>20573</v>
      </c>
      <c r="S17548" t="s">
        <v>20368</v>
      </c>
    </row>
    <row r="17549" spans="1:19" hidden="1" x14ac:dyDescent="0.2">
      <c r="A17549">
        <v>4149</v>
      </c>
      <c r="B17549" t="s">
        <v>27297</v>
      </c>
      <c r="C17549" t="s">
        <v>105</v>
      </c>
      <c r="D17549">
        <v>4.1769999999999996</v>
      </c>
      <c r="E17549">
        <v>25</v>
      </c>
      <c r="G17549" t="s">
        <v>25445</v>
      </c>
      <c r="H17549" t="s">
        <v>46</v>
      </c>
      <c r="I17549" t="s">
        <v>19005</v>
      </c>
      <c r="K17549"/>
      <c r="L17549" t="s">
        <v>27298</v>
      </c>
      <c r="M17549" t="s">
        <v>26</v>
      </c>
      <c r="N17549">
        <v>2</v>
      </c>
      <c r="P17549" t="s">
        <v>20366</v>
      </c>
      <c r="Q17549" t="s">
        <v>27299</v>
      </c>
      <c r="S17549" t="s">
        <v>20368</v>
      </c>
    </row>
    <row r="17550" spans="1:19" hidden="1" x14ac:dyDescent="0.2">
      <c r="A17550">
        <v>4149</v>
      </c>
      <c r="B17550" t="s">
        <v>27297</v>
      </c>
      <c r="C17550" t="s">
        <v>105</v>
      </c>
      <c r="D17550">
        <v>3.9710000000000001</v>
      </c>
      <c r="E17550">
        <v>25</v>
      </c>
      <c r="F17550" t="s">
        <v>20568</v>
      </c>
      <c r="G17550" t="s">
        <v>25445</v>
      </c>
      <c r="H17550" t="s">
        <v>46</v>
      </c>
      <c r="I17550" t="s">
        <v>19005</v>
      </c>
      <c r="K17550"/>
      <c r="L17550" t="s">
        <v>27298</v>
      </c>
      <c r="M17550" t="s">
        <v>26</v>
      </c>
      <c r="N17550">
        <v>2</v>
      </c>
      <c r="P17550" t="s">
        <v>20366</v>
      </c>
      <c r="Q17550" t="s">
        <v>27299</v>
      </c>
      <c r="R17550" t="s">
        <v>20569</v>
      </c>
      <c r="S17550" t="s">
        <v>20368</v>
      </c>
    </row>
    <row r="17551" spans="1:19" hidden="1" x14ac:dyDescent="0.2">
      <c r="A17551">
        <v>4149</v>
      </c>
      <c r="B17551" t="s">
        <v>27297</v>
      </c>
      <c r="C17551" t="s">
        <v>105</v>
      </c>
      <c r="D17551">
        <v>3.7989999999999999</v>
      </c>
      <c r="E17551">
        <v>25</v>
      </c>
      <c r="F17551" t="s">
        <v>20570</v>
      </c>
      <c r="G17551" t="s">
        <v>25445</v>
      </c>
      <c r="H17551" t="s">
        <v>46</v>
      </c>
      <c r="I17551" t="s">
        <v>19005</v>
      </c>
      <c r="K17551"/>
      <c r="L17551" t="s">
        <v>27298</v>
      </c>
      <c r="M17551" t="s">
        <v>26</v>
      </c>
      <c r="N17551">
        <v>2</v>
      </c>
      <c r="P17551" t="s">
        <v>20366</v>
      </c>
      <c r="Q17551" t="s">
        <v>27299</v>
      </c>
      <c r="R17551" t="s">
        <v>20571</v>
      </c>
      <c r="S17551" t="s">
        <v>20368</v>
      </c>
    </row>
    <row r="17552" spans="1:19" hidden="1" x14ac:dyDescent="0.2">
      <c r="A17552">
        <v>4149</v>
      </c>
      <c r="B17552" t="s">
        <v>27297</v>
      </c>
      <c r="C17552" t="s">
        <v>105</v>
      </c>
      <c r="D17552">
        <v>3.649</v>
      </c>
      <c r="E17552">
        <v>25</v>
      </c>
      <c r="F17552" t="s">
        <v>20572</v>
      </c>
      <c r="G17552" t="s">
        <v>25445</v>
      </c>
      <c r="H17552" t="s">
        <v>46</v>
      </c>
      <c r="I17552" t="s">
        <v>19005</v>
      </c>
      <c r="K17552"/>
      <c r="L17552" t="s">
        <v>27298</v>
      </c>
      <c r="M17552" t="s">
        <v>26</v>
      </c>
      <c r="N17552">
        <v>2</v>
      </c>
      <c r="P17552" t="s">
        <v>20366</v>
      </c>
      <c r="Q17552" t="s">
        <v>27299</v>
      </c>
      <c r="R17552" t="s">
        <v>20573</v>
      </c>
      <c r="S17552" t="s">
        <v>20368</v>
      </c>
    </row>
    <row r="17553" spans="1:19" hidden="1" x14ac:dyDescent="0.2">
      <c r="A17553">
        <v>4150</v>
      </c>
      <c r="B17553" t="s">
        <v>27300</v>
      </c>
      <c r="C17553" t="s">
        <v>105</v>
      </c>
      <c r="D17553">
        <v>3</v>
      </c>
      <c r="E17553">
        <v>20</v>
      </c>
      <c r="F17553" t="s">
        <v>25413</v>
      </c>
      <c r="G17553" t="s">
        <v>55</v>
      </c>
      <c r="H17553" t="s">
        <v>46</v>
      </c>
      <c r="I17553" t="s">
        <v>26851</v>
      </c>
      <c r="K17553"/>
      <c r="L17553" t="s">
        <v>27301</v>
      </c>
      <c r="M17553" t="s">
        <v>20719</v>
      </c>
      <c r="N17553">
        <v>3</v>
      </c>
      <c r="P17553" t="s">
        <v>20366</v>
      </c>
      <c r="Q17553" t="s">
        <v>27302</v>
      </c>
      <c r="S17553" t="s">
        <v>20368</v>
      </c>
    </row>
    <row r="17554" spans="1:19" hidden="1" x14ac:dyDescent="0.2">
      <c r="A17554">
        <v>4151</v>
      </c>
      <c r="B17554" t="s">
        <v>27303</v>
      </c>
      <c r="C17554" t="s">
        <v>105</v>
      </c>
      <c r="D17554">
        <v>3.27</v>
      </c>
      <c r="E17554">
        <v>20</v>
      </c>
      <c r="F17554" t="s">
        <v>25413</v>
      </c>
      <c r="G17554" t="s">
        <v>55</v>
      </c>
      <c r="H17554" t="s">
        <v>46</v>
      </c>
      <c r="I17554" t="s">
        <v>25414</v>
      </c>
      <c r="K17554"/>
      <c r="L17554" t="s">
        <v>27304</v>
      </c>
      <c r="M17554" t="s">
        <v>20719</v>
      </c>
      <c r="N17554">
        <v>3</v>
      </c>
      <c r="P17554" t="s">
        <v>20366</v>
      </c>
      <c r="Q17554" t="s">
        <v>27305</v>
      </c>
      <c r="S17554" t="s">
        <v>20368</v>
      </c>
    </row>
    <row r="17555" spans="1:19" hidden="1" x14ac:dyDescent="0.2">
      <c r="A17555">
        <v>4152</v>
      </c>
      <c r="B17555" t="s">
        <v>27306</v>
      </c>
      <c r="C17555" t="s">
        <v>105</v>
      </c>
      <c r="D17555">
        <v>3.12</v>
      </c>
      <c r="E17555">
        <v>20</v>
      </c>
      <c r="F17555" t="s">
        <v>25413</v>
      </c>
      <c r="G17555" t="s">
        <v>55</v>
      </c>
      <c r="H17555" t="s">
        <v>46</v>
      </c>
      <c r="I17555" t="s">
        <v>26851</v>
      </c>
      <c r="K17555"/>
      <c r="L17555" t="s">
        <v>27307</v>
      </c>
      <c r="M17555" t="s">
        <v>20396</v>
      </c>
      <c r="N17555">
        <v>4</v>
      </c>
      <c r="P17555" t="s">
        <v>20366</v>
      </c>
      <c r="Q17555" t="s">
        <v>27308</v>
      </c>
      <c r="S17555" t="s">
        <v>20368</v>
      </c>
    </row>
    <row r="17556" spans="1:19" hidden="1" x14ac:dyDescent="0.2">
      <c r="A17556">
        <v>4153</v>
      </c>
      <c r="B17556" t="s">
        <v>27309</v>
      </c>
      <c r="C17556" t="s">
        <v>105</v>
      </c>
      <c r="D17556">
        <v>2.75</v>
      </c>
      <c r="E17556">
        <v>20</v>
      </c>
      <c r="F17556" t="s">
        <v>25413</v>
      </c>
      <c r="G17556" t="s">
        <v>55</v>
      </c>
      <c r="H17556" t="s">
        <v>23</v>
      </c>
      <c r="I17556" t="s">
        <v>4526</v>
      </c>
      <c r="K17556"/>
      <c r="L17556" t="s">
        <v>27310</v>
      </c>
      <c r="M17556" t="s">
        <v>20719</v>
      </c>
      <c r="N17556">
        <v>3</v>
      </c>
      <c r="P17556" t="s">
        <v>20366</v>
      </c>
      <c r="Q17556" t="s">
        <v>27311</v>
      </c>
      <c r="S17556" t="s">
        <v>20368</v>
      </c>
    </row>
    <row r="17557" spans="1:19" hidden="1" x14ac:dyDescent="0.2">
      <c r="A17557">
        <v>4154</v>
      </c>
      <c r="B17557" t="s">
        <v>27312</v>
      </c>
      <c r="C17557" t="s">
        <v>105</v>
      </c>
      <c r="D17557">
        <v>3.43</v>
      </c>
      <c r="E17557">
        <v>20</v>
      </c>
      <c r="F17557" t="s">
        <v>25413</v>
      </c>
      <c r="G17557" t="s">
        <v>55</v>
      </c>
      <c r="H17557" t="s">
        <v>46</v>
      </c>
      <c r="I17557" t="s">
        <v>1960</v>
      </c>
      <c r="K17557"/>
      <c r="L17557" t="s">
        <v>27313</v>
      </c>
      <c r="M17557" t="s">
        <v>20396</v>
      </c>
      <c r="N17557">
        <v>4</v>
      </c>
      <c r="P17557" t="s">
        <v>20366</v>
      </c>
      <c r="Q17557" t="s">
        <v>27314</v>
      </c>
      <c r="S17557" t="s">
        <v>20368</v>
      </c>
    </row>
    <row r="17558" spans="1:19" hidden="1" x14ac:dyDescent="0.2">
      <c r="A17558">
        <v>4155</v>
      </c>
      <c r="B17558" t="s">
        <v>27315</v>
      </c>
      <c r="C17558" t="s">
        <v>105</v>
      </c>
      <c r="D17558">
        <v>4.0599999999999996</v>
      </c>
      <c r="E17558">
        <v>20</v>
      </c>
      <c r="F17558" t="s">
        <v>25413</v>
      </c>
      <c r="G17558" t="s">
        <v>55</v>
      </c>
      <c r="H17558" t="s">
        <v>46</v>
      </c>
      <c r="I17558" t="s">
        <v>18507</v>
      </c>
      <c r="K17558"/>
      <c r="L17558" t="s">
        <v>27316</v>
      </c>
      <c r="M17558" t="s">
        <v>20396</v>
      </c>
      <c r="N17558">
        <v>4</v>
      </c>
      <c r="P17558" t="s">
        <v>20366</v>
      </c>
      <c r="Q17558" t="s">
        <v>27317</v>
      </c>
      <c r="S17558" t="s">
        <v>20368</v>
      </c>
    </row>
    <row r="17559" spans="1:19" hidden="1" x14ac:dyDescent="0.2">
      <c r="A17559">
        <v>4156</v>
      </c>
      <c r="B17559" t="s">
        <v>27318</v>
      </c>
      <c r="C17559" t="s">
        <v>105</v>
      </c>
      <c r="D17559">
        <v>3.63</v>
      </c>
      <c r="E17559">
        <v>20</v>
      </c>
      <c r="F17559" t="s">
        <v>25413</v>
      </c>
      <c r="G17559" t="s">
        <v>55</v>
      </c>
      <c r="H17559" t="s">
        <v>46</v>
      </c>
      <c r="I17559" t="s">
        <v>1960</v>
      </c>
      <c r="K17559"/>
      <c r="L17559" t="s">
        <v>27319</v>
      </c>
      <c r="M17559" t="s">
        <v>20396</v>
      </c>
      <c r="N17559">
        <v>4</v>
      </c>
      <c r="P17559" t="s">
        <v>20366</v>
      </c>
      <c r="Q17559" t="s">
        <v>27320</v>
      </c>
      <c r="S17559" t="s">
        <v>20368</v>
      </c>
    </row>
    <row r="17560" spans="1:19" hidden="1" x14ac:dyDescent="0.2">
      <c r="A17560">
        <v>4157</v>
      </c>
      <c r="B17560" t="s">
        <v>27321</v>
      </c>
      <c r="C17560" t="s">
        <v>105</v>
      </c>
      <c r="D17560">
        <v>3.75</v>
      </c>
      <c r="E17560">
        <v>20</v>
      </c>
      <c r="F17560" t="s">
        <v>25413</v>
      </c>
      <c r="G17560" t="s">
        <v>55</v>
      </c>
      <c r="H17560" t="s">
        <v>46</v>
      </c>
      <c r="I17560" t="s">
        <v>4526</v>
      </c>
      <c r="K17560"/>
      <c r="L17560" t="s">
        <v>27322</v>
      </c>
      <c r="M17560" t="s">
        <v>20396</v>
      </c>
      <c r="N17560">
        <v>4</v>
      </c>
      <c r="P17560" t="s">
        <v>20366</v>
      </c>
      <c r="Q17560" t="s">
        <v>27323</v>
      </c>
      <c r="S17560" t="s">
        <v>20368</v>
      </c>
    </row>
    <row r="17561" spans="1:19" hidden="1" x14ac:dyDescent="0.2">
      <c r="A17561">
        <v>4158</v>
      </c>
      <c r="B17561" t="s">
        <v>27324</v>
      </c>
      <c r="C17561" t="s">
        <v>105</v>
      </c>
      <c r="D17561">
        <v>4.07</v>
      </c>
      <c r="E17561">
        <v>20</v>
      </c>
      <c r="F17561" t="s">
        <v>25413</v>
      </c>
      <c r="G17561" t="s">
        <v>55</v>
      </c>
      <c r="H17561" t="s">
        <v>46</v>
      </c>
      <c r="I17561" t="s">
        <v>26869</v>
      </c>
      <c r="K17561"/>
      <c r="L17561" t="s">
        <v>27325</v>
      </c>
      <c r="M17561" t="s">
        <v>20396</v>
      </c>
      <c r="N17561">
        <v>4</v>
      </c>
      <c r="P17561" t="s">
        <v>20366</v>
      </c>
      <c r="Q17561" t="s">
        <v>27326</v>
      </c>
      <c r="S17561" t="s">
        <v>20368</v>
      </c>
    </row>
    <row r="17562" spans="1:19" hidden="1" x14ac:dyDescent="0.2">
      <c r="A17562">
        <v>4159</v>
      </c>
      <c r="B17562" t="s">
        <v>27327</v>
      </c>
      <c r="C17562" t="s">
        <v>105</v>
      </c>
      <c r="D17562">
        <v>2.9</v>
      </c>
      <c r="E17562">
        <v>20</v>
      </c>
      <c r="F17562" t="s">
        <v>25413</v>
      </c>
      <c r="G17562" t="s">
        <v>55</v>
      </c>
      <c r="H17562" t="s">
        <v>46</v>
      </c>
      <c r="I17562" t="s">
        <v>26851</v>
      </c>
      <c r="K17562"/>
      <c r="L17562" t="s">
        <v>27328</v>
      </c>
      <c r="M17562" t="s">
        <v>26</v>
      </c>
      <c r="N17562">
        <v>2</v>
      </c>
      <c r="P17562" t="s">
        <v>20366</v>
      </c>
      <c r="Q17562" t="s">
        <v>27329</v>
      </c>
      <c r="S17562" t="s">
        <v>20368</v>
      </c>
    </row>
    <row r="17563" spans="1:19" hidden="1" x14ac:dyDescent="0.2">
      <c r="A17563">
        <v>4160</v>
      </c>
      <c r="B17563" t="s">
        <v>27330</v>
      </c>
      <c r="C17563" t="s">
        <v>105</v>
      </c>
      <c r="D17563">
        <v>3.09</v>
      </c>
      <c r="E17563">
        <v>20</v>
      </c>
      <c r="F17563" t="s">
        <v>25413</v>
      </c>
      <c r="G17563" t="s">
        <v>55</v>
      </c>
      <c r="H17563" t="s">
        <v>46</v>
      </c>
      <c r="I17563" t="s">
        <v>25414</v>
      </c>
      <c r="K17563"/>
      <c r="L17563" t="s">
        <v>27331</v>
      </c>
      <c r="M17563" t="s">
        <v>20719</v>
      </c>
      <c r="N17563">
        <v>3</v>
      </c>
      <c r="P17563" t="s">
        <v>20366</v>
      </c>
      <c r="Q17563" t="s">
        <v>27332</v>
      </c>
      <c r="S17563" t="s">
        <v>20368</v>
      </c>
    </row>
    <row r="17564" spans="1:19" hidden="1" x14ac:dyDescent="0.2">
      <c r="A17564">
        <v>4161</v>
      </c>
      <c r="B17564" t="s">
        <v>27333</v>
      </c>
      <c r="C17564" t="s">
        <v>105</v>
      </c>
      <c r="D17564">
        <v>3</v>
      </c>
      <c r="E17564">
        <v>20</v>
      </c>
      <c r="F17564" t="s">
        <v>25413</v>
      </c>
      <c r="G17564" t="s">
        <v>55</v>
      </c>
      <c r="H17564" t="s">
        <v>46</v>
      </c>
      <c r="I17564" t="s">
        <v>26851</v>
      </c>
      <c r="K17564"/>
      <c r="L17564" t="s">
        <v>27334</v>
      </c>
      <c r="M17564" t="s">
        <v>20719</v>
      </c>
      <c r="N17564">
        <v>3</v>
      </c>
      <c r="P17564" t="s">
        <v>20366</v>
      </c>
      <c r="Q17564" t="s">
        <v>27335</v>
      </c>
      <c r="S17564" t="s">
        <v>20368</v>
      </c>
    </row>
    <row r="17565" spans="1:19" hidden="1" x14ac:dyDescent="0.2">
      <c r="A17565">
        <v>4162</v>
      </c>
      <c r="B17565" t="s">
        <v>27336</v>
      </c>
      <c r="C17565" t="s">
        <v>105</v>
      </c>
      <c r="D17565">
        <v>2.71</v>
      </c>
      <c r="E17565">
        <v>20</v>
      </c>
      <c r="F17565" t="s">
        <v>25413</v>
      </c>
      <c r="G17565" t="s">
        <v>55</v>
      </c>
      <c r="H17565" t="s">
        <v>23</v>
      </c>
      <c r="I17565" t="s">
        <v>4526</v>
      </c>
      <c r="K17565"/>
      <c r="L17565" t="s">
        <v>27337</v>
      </c>
      <c r="M17565" t="s">
        <v>20719</v>
      </c>
      <c r="N17565">
        <v>3</v>
      </c>
      <c r="P17565" t="s">
        <v>20366</v>
      </c>
      <c r="Q17565" t="s">
        <v>27338</v>
      </c>
      <c r="S17565" t="s">
        <v>20368</v>
      </c>
    </row>
    <row r="17566" spans="1:19" hidden="1" x14ac:dyDescent="0.2">
      <c r="A17566">
        <v>4163</v>
      </c>
      <c r="B17566" t="s">
        <v>27339</v>
      </c>
      <c r="C17566" t="s">
        <v>105</v>
      </c>
      <c r="D17566">
        <v>3.36</v>
      </c>
      <c r="E17566">
        <v>20</v>
      </c>
      <c r="F17566" t="s">
        <v>25413</v>
      </c>
      <c r="G17566" t="s">
        <v>55</v>
      </c>
      <c r="H17566" t="s">
        <v>46</v>
      </c>
      <c r="I17566" t="s">
        <v>1960</v>
      </c>
      <c r="K17566"/>
      <c r="L17566" t="s">
        <v>27340</v>
      </c>
      <c r="M17566" t="s">
        <v>20719</v>
      </c>
      <c r="N17566">
        <v>3</v>
      </c>
      <c r="P17566" t="s">
        <v>20366</v>
      </c>
      <c r="Q17566" t="s">
        <v>27341</v>
      </c>
      <c r="S17566" t="s">
        <v>20368</v>
      </c>
    </row>
    <row r="17567" spans="1:19" hidden="1" x14ac:dyDescent="0.2">
      <c r="A17567">
        <v>4164</v>
      </c>
      <c r="B17567" t="s">
        <v>27342</v>
      </c>
      <c r="C17567" t="s">
        <v>105</v>
      </c>
      <c r="D17567">
        <v>3.96</v>
      </c>
      <c r="E17567">
        <v>20</v>
      </c>
      <c r="F17567" t="s">
        <v>25413</v>
      </c>
      <c r="G17567" t="s">
        <v>55</v>
      </c>
      <c r="H17567" t="s">
        <v>46</v>
      </c>
      <c r="I17567" t="s">
        <v>18507</v>
      </c>
      <c r="K17567"/>
      <c r="L17567" t="s">
        <v>27343</v>
      </c>
      <c r="M17567" t="s">
        <v>20396</v>
      </c>
      <c r="N17567">
        <v>4</v>
      </c>
      <c r="P17567" t="s">
        <v>20366</v>
      </c>
      <c r="Q17567" t="s">
        <v>27344</v>
      </c>
      <c r="S17567" t="s">
        <v>20368</v>
      </c>
    </row>
    <row r="17568" spans="1:19" hidden="1" x14ac:dyDescent="0.2">
      <c r="A17568">
        <v>4165</v>
      </c>
      <c r="B17568" t="s">
        <v>27345</v>
      </c>
      <c r="C17568" t="s">
        <v>105</v>
      </c>
      <c r="D17568">
        <v>3.58</v>
      </c>
      <c r="E17568">
        <v>20</v>
      </c>
      <c r="F17568" t="s">
        <v>25413</v>
      </c>
      <c r="G17568" t="s">
        <v>55</v>
      </c>
      <c r="H17568" t="s">
        <v>46</v>
      </c>
      <c r="I17568" t="s">
        <v>1960</v>
      </c>
      <c r="K17568"/>
      <c r="L17568" t="s">
        <v>27346</v>
      </c>
      <c r="M17568" t="s">
        <v>26</v>
      </c>
      <c r="N17568">
        <v>2</v>
      </c>
      <c r="P17568" t="s">
        <v>20366</v>
      </c>
      <c r="Q17568" t="s">
        <v>27347</v>
      </c>
      <c r="S17568" t="s">
        <v>20368</v>
      </c>
    </row>
    <row r="17569" spans="1:19" hidden="1" x14ac:dyDescent="0.2">
      <c r="A17569">
        <v>4166</v>
      </c>
      <c r="B17569" t="s">
        <v>27348</v>
      </c>
      <c r="C17569" t="s">
        <v>105</v>
      </c>
      <c r="D17569">
        <v>3.77</v>
      </c>
      <c r="E17569">
        <v>20</v>
      </c>
      <c r="F17569" t="s">
        <v>25413</v>
      </c>
      <c r="G17569" t="s">
        <v>55</v>
      </c>
      <c r="H17569" t="s">
        <v>46</v>
      </c>
      <c r="I17569" t="s">
        <v>4526</v>
      </c>
      <c r="K17569"/>
      <c r="L17569" t="s">
        <v>27349</v>
      </c>
      <c r="M17569" t="s">
        <v>20396</v>
      </c>
      <c r="N17569">
        <v>4</v>
      </c>
      <c r="P17569" t="s">
        <v>20366</v>
      </c>
      <c r="Q17569" t="s">
        <v>27350</v>
      </c>
      <c r="S17569" t="s">
        <v>20368</v>
      </c>
    </row>
    <row r="17570" spans="1:19" hidden="1" x14ac:dyDescent="0.2">
      <c r="A17570">
        <v>4167</v>
      </c>
      <c r="B17570" t="s">
        <v>27351</v>
      </c>
      <c r="C17570" t="s">
        <v>105</v>
      </c>
      <c r="D17570">
        <v>4.03</v>
      </c>
      <c r="E17570">
        <v>20</v>
      </c>
      <c r="F17570" t="s">
        <v>25413</v>
      </c>
      <c r="G17570" t="s">
        <v>55</v>
      </c>
      <c r="H17570" t="s">
        <v>46</v>
      </c>
      <c r="I17570" t="s">
        <v>26869</v>
      </c>
      <c r="K17570"/>
      <c r="L17570" t="s">
        <v>27352</v>
      </c>
      <c r="M17570" t="s">
        <v>20719</v>
      </c>
      <c r="N17570">
        <v>3</v>
      </c>
      <c r="P17570" t="s">
        <v>20366</v>
      </c>
      <c r="Q17570" t="s">
        <v>27353</v>
      </c>
      <c r="S17570" t="s">
        <v>20368</v>
      </c>
    </row>
    <row r="17571" spans="1:19" hidden="1" x14ac:dyDescent="0.2">
      <c r="A17571">
        <v>4168</v>
      </c>
      <c r="B17571" t="s">
        <v>27354</v>
      </c>
      <c r="C17571" t="s">
        <v>105</v>
      </c>
      <c r="D17571">
        <v>6.41</v>
      </c>
      <c r="E17571">
        <v>25</v>
      </c>
      <c r="G17571" t="s">
        <v>55</v>
      </c>
      <c r="H17571" t="s">
        <v>23</v>
      </c>
      <c r="I17571" t="s">
        <v>25246</v>
      </c>
      <c r="K17571"/>
      <c r="L17571" t="s">
        <v>27355</v>
      </c>
      <c r="M17571" t="s">
        <v>26</v>
      </c>
      <c r="N17571">
        <v>2</v>
      </c>
      <c r="P17571" t="s">
        <v>20366</v>
      </c>
      <c r="Q17571" t="s">
        <v>27356</v>
      </c>
      <c r="S17571" t="s">
        <v>20368</v>
      </c>
    </row>
    <row r="17572" spans="1:19" hidden="1" x14ac:dyDescent="0.2">
      <c r="A17572">
        <v>4169</v>
      </c>
      <c r="B17572" t="s">
        <v>27357</v>
      </c>
      <c r="C17572" t="s">
        <v>105</v>
      </c>
      <c r="D17572">
        <v>6.3</v>
      </c>
      <c r="E17572">
        <v>25</v>
      </c>
      <c r="G17572" t="s">
        <v>55</v>
      </c>
      <c r="H17572" t="s">
        <v>23</v>
      </c>
      <c r="I17572" t="s">
        <v>25246</v>
      </c>
      <c r="K17572"/>
      <c r="L17572" t="s">
        <v>27358</v>
      </c>
      <c r="M17572" t="s">
        <v>26</v>
      </c>
      <c r="N17572">
        <v>2</v>
      </c>
      <c r="P17572" t="s">
        <v>20366</v>
      </c>
      <c r="Q17572" t="s">
        <v>27359</v>
      </c>
      <c r="S17572" t="s">
        <v>20368</v>
      </c>
    </row>
    <row r="17573" spans="1:19" hidden="1" x14ac:dyDescent="0.2">
      <c r="A17573">
        <v>4170</v>
      </c>
      <c r="B17573" t="s">
        <v>27360</v>
      </c>
      <c r="C17573" t="s">
        <v>105</v>
      </c>
      <c r="D17573">
        <v>6.6</v>
      </c>
      <c r="E17573">
        <v>25</v>
      </c>
      <c r="G17573" t="s">
        <v>55</v>
      </c>
      <c r="H17573" t="s">
        <v>23</v>
      </c>
      <c r="I17573" t="s">
        <v>25246</v>
      </c>
      <c r="K17573"/>
      <c r="L17573" t="s">
        <v>27361</v>
      </c>
      <c r="M17573" t="s">
        <v>26</v>
      </c>
      <c r="N17573">
        <v>2</v>
      </c>
      <c r="P17573" t="s">
        <v>20366</v>
      </c>
      <c r="Q17573" t="s">
        <v>27362</v>
      </c>
      <c r="S17573" t="s">
        <v>20368</v>
      </c>
    </row>
    <row r="17574" spans="1:19" hidden="1" x14ac:dyDescent="0.2">
      <c r="A17574">
        <v>4171</v>
      </c>
      <c r="B17574" t="s">
        <v>27363</v>
      </c>
      <c r="C17574" t="s">
        <v>105</v>
      </c>
      <c r="D17574">
        <v>2.92</v>
      </c>
      <c r="E17574">
        <v>20</v>
      </c>
      <c r="F17574" t="s">
        <v>25413</v>
      </c>
      <c r="G17574" t="s">
        <v>55</v>
      </c>
      <c r="H17574" t="s">
        <v>46</v>
      </c>
      <c r="I17574" t="s">
        <v>26851</v>
      </c>
      <c r="K17574"/>
      <c r="L17574" t="s">
        <v>27364</v>
      </c>
      <c r="M17574" t="s">
        <v>26</v>
      </c>
      <c r="N17574">
        <v>2</v>
      </c>
      <c r="P17574" t="s">
        <v>20366</v>
      </c>
      <c r="Q17574" t="s">
        <v>27365</v>
      </c>
      <c r="S17574" t="s">
        <v>20368</v>
      </c>
    </row>
    <row r="17575" spans="1:19" hidden="1" x14ac:dyDescent="0.2">
      <c r="A17575">
        <v>4172</v>
      </c>
      <c r="B17575" t="s">
        <v>27366</v>
      </c>
      <c r="C17575" t="s">
        <v>105</v>
      </c>
      <c r="D17575">
        <v>3.2</v>
      </c>
      <c r="E17575">
        <v>20</v>
      </c>
      <c r="F17575" t="s">
        <v>25413</v>
      </c>
      <c r="G17575" t="s">
        <v>55</v>
      </c>
      <c r="H17575" t="s">
        <v>46</v>
      </c>
      <c r="I17575" t="s">
        <v>25414</v>
      </c>
      <c r="K17575"/>
      <c r="L17575" t="s">
        <v>27367</v>
      </c>
      <c r="M17575" t="s">
        <v>20719</v>
      </c>
      <c r="N17575">
        <v>3</v>
      </c>
      <c r="P17575" t="s">
        <v>20366</v>
      </c>
      <c r="Q17575" t="s">
        <v>27368</v>
      </c>
      <c r="S17575" t="s">
        <v>20368</v>
      </c>
    </row>
    <row r="17576" spans="1:19" hidden="1" x14ac:dyDescent="0.2">
      <c r="A17576">
        <v>4173</v>
      </c>
      <c r="B17576" t="s">
        <v>27369</v>
      </c>
      <c r="C17576" t="s">
        <v>105</v>
      </c>
      <c r="D17576">
        <v>2.95</v>
      </c>
      <c r="E17576">
        <v>20</v>
      </c>
      <c r="F17576" t="s">
        <v>25413</v>
      </c>
      <c r="G17576" t="s">
        <v>55</v>
      </c>
      <c r="H17576" t="s">
        <v>46</v>
      </c>
      <c r="I17576" t="s">
        <v>26851</v>
      </c>
      <c r="K17576"/>
      <c r="L17576" t="s">
        <v>27370</v>
      </c>
      <c r="M17576" t="s">
        <v>20719</v>
      </c>
      <c r="N17576">
        <v>3</v>
      </c>
      <c r="P17576" t="s">
        <v>20366</v>
      </c>
      <c r="Q17576" t="s">
        <v>27371</v>
      </c>
      <c r="S17576" t="s">
        <v>20368</v>
      </c>
    </row>
    <row r="17577" spans="1:19" hidden="1" x14ac:dyDescent="0.2">
      <c r="A17577">
        <v>4174</v>
      </c>
      <c r="B17577" t="s">
        <v>27372</v>
      </c>
      <c r="C17577" t="s">
        <v>105</v>
      </c>
      <c r="D17577">
        <v>2.7</v>
      </c>
      <c r="E17577">
        <v>20</v>
      </c>
      <c r="F17577" t="s">
        <v>25413</v>
      </c>
      <c r="G17577" t="s">
        <v>55</v>
      </c>
      <c r="H17577" t="s">
        <v>23</v>
      </c>
      <c r="I17577" t="s">
        <v>4526</v>
      </c>
      <c r="K17577"/>
      <c r="L17577" t="s">
        <v>27373</v>
      </c>
      <c r="M17577" t="s">
        <v>20719</v>
      </c>
      <c r="N17577">
        <v>3</v>
      </c>
      <c r="P17577" t="s">
        <v>20366</v>
      </c>
      <c r="Q17577" t="s">
        <v>27374</v>
      </c>
      <c r="S17577" t="s">
        <v>20368</v>
      </c>
    </row>
    <row r="17578" spans="1:19" hidden="1" x14ac:dyDescent="0.2">
      <c r="A17578">
        <v>4175</v>
      </c>
      <c r="B17578" t="s">
        <v>27375</v>
      </c>
      <c r="C17578" t="s">
        <v>105</v>
      </c>
      <c r="D17578">
        <v>3.26</v>
      </c>
      <c r="E17578">
        <v>20</v>
      </c>
      <c r="F17578" t="s">
        <v>27376</v>
      </c>
      <c r="G17578" t="s">
        <v>55</v>
      </c>
      <c r="H17578" t="s">
        <v>46</v>
      </c>
      <c r="I17578" t="s">
        <v>1960</v>
      </c>
      <c r="K17578"/>
      <c r="L17578" t="s">
        <v>27377</v>
      </c>
      <c r="M17578" t="s">
        <v>20719</v>
      </c>
      <c r="N17578">
        <v>3</v>
      </c>
      <c r="P17578" t="s">
        <v>20366</v>
      </c>
      <c r="Q17578" t="s">
        <v>27378</v>
      </c>
      <c r="S17578" t="s">
        <v>20368</v>
      </c>
    </row>
    <row r="17579" spans="1:19" hidden="1" x14ac:dyDescent="0.2">
      <c r="A17579">
        <v>4176</v>
      </c>
      <c r="B17579" t="s">
        <v>27379</v>
      </c>
      <c r="C17579" t="s">
        <v>105</v>
      </c>
      <c r="D17579">
        <v>3.62</v>
      </c>
      <c r="E17579">
        <v>20</v>
      </c>
      <c r="F17579" t="s">
        <v>25413</v>
      </c>
      <c r="G17579" t="s">
        <v>55</v>
      </c>
      <c r="H17579" t="s">
        <v>46</v>
      </c>
      <c r="I17579" t="s">
        <v>1960</v>
      </c>
      <c r="K17579"/>
      <c r="L17579" t="s">
        <v>27380</v>
      </c>
      <c r="M17579" t="s">
        <v>20719</v>
      </c>
      <c r="N17579">
        <v>3</v>
      </c>
      <c r="P17579" t="s">
        <v>20366</v>
      </c>
      <c r="Q17579" t="s">
        <v>27381</v>
      </c>
      <c r="S17579" t="s">
        <v>20368</v>
      </c>
    </row>
    <row r="17580" spans="1:19" hidden="1" x14ac:dyDescent="0.2">
      <c r="A17580">
        <v>4177</v>
      </c>
      <c r="B17580" t="s">
        <v>27382</v>
      </c>
      <c r="C17580" t="s">
        <v>105</v>
      </c>
      <c r="D17580">
        <v>3.79</v>
      </c>
      <c r="E17580">
        <v>20</v>
      </c>
      <c r="F17580" t="s">
        <v>25413</v>
      </c>
      <c r="G17580" t="s">
        <v>55</v>
      </c>
      <c r="H17580" t="s">
        <v>46</v>
      </c>
      <c r="I17580" t="s">
        <v>4526</v>
      </c>
      <c r="K17580"/>
      <c r="L17580" t="s">
        <v>27383</v>
      </c>
      <c r="M17580" t="s">
        <v>20719</v>
      </c>
      <c r="N17580">
        <v>3</v>
      </c>
      <c r="P17580" t="s">
        <v>20366</v>
      </c>
      <c r="Q17580" t="s">
        <v>27384</v>
      </c>
      <c r="S17580" t="s">
        <v>20368</v>
      </c>
    </row>
    <row r="17581" spans="1:19" hidden="1" x14ac:dyDescent="0.2">
      <c r="A17581">
        <v>4178</v>
      </c>
      <c r="B17581" t="s">
        <v>27385</v>
      </c>
      <c r="C17581" t="s">
        <v>105</v>
      </c>
      <c r="D17581">
        <v>4.13</v>
      </c>
      <c r="E17581">
        <v>25</v>
      </c>
      <c r="G17581" t="s">
        <v>27386</v>
      </c>
      <c r="H17581" t="s">
        <v>46</v>
      </c>
      <c r="I17581" t="s">
        <v>19005</v>
      </c>
      <c r="K17581"/>
      <c r="L17581" t="s">
        <v>27387</v>
      </c>
      <c r="M17581" t="s">
        <v>26</v>
      </c>
      <c r="N17581">
        <v>2</v>
      </c>
      <c r="P17581" t="s">
        <v>20366</v>
      </c>
      <c r="Q17581" t="s">
        <v>27388</v>
      </c>
      <c r="S17581" t="s">
        <v>20368</v>
      </c>
    </row>
    <row r="17582" spans="1:19" hidden="1" x14ac:dyDescent="0.2">
      <c r="A17582">
        <v>4178</v>
      </c>
      <c r="B17582" t="s">
        <v>27385</v>
      </c>
      <c r="C17582" t="s">
        <v>105</v>
      </c>
      <c r="D17582">
        <v>3.927</v>
      </c>
      <c r="E17582">
        <v>25</v>
      </c>
      <c r="F17582" t="s">
        <v>20568</v>
      </c>
      <c r="G17582" t="s">
        <v>27386</v>
      </c>
      <c r="H17582" t="s">
        <v>46</v>
      </c>
      <c r="I17582" t="s">
        <v>19005</v>
      </c>
      <c r="K17582"/>
      <c r="L17582" t="s">
        <v>27387</v>
      </c>
      <c r="M17582" t="s">
        <v>26</v>
      </c>
      <c r="N17582">
        <v>2</v>
      </c>
      <c r="P17582" t="s">
        <v>20366</v>
      </c>
      <c r="Q17582" t="s">
        <v>27388</v>
      </c>
      <c r="R17582" t="s">
        <v>20569</v>
      </c>
      <c r="S17582" t="s">
        <v>20368</v>
      </c>
    </row>
    <row r="17583" spans="1:19" hidden="1" x14ac:dyDescent="0.2">
      <c r="A17583">
        <v>4178</v>
      </c>
      <c r="B17583" t="s">
        <v>27385</v>
      </c>
      <c r="C17583" t="s">
        <v>105</v>
      </c>
      <c r="D17583">
        <v>3.754</v>
      </c>
      <c r="E17583">
        <v>25</v>
      </c>
      <c r="F17583" t="s">
        <v>20570</v>
      </c>
      <c r="G17583" t="s">
        <v>27386</v>
      </c>
      <c r="H17583" t="s">
        <v>46</v>
      </c>
      <c r="I17583" t="s">
        <v>19005</v>
      </c>
      <c r="K17583"/>
      <c r="L17583" t="s">
        <v>27387</v>
      </c>
      <c r="M17583" t="s">
        <v>26</v>
      </c>
      <c r="N17583">
        <v>2</v>
      </c>
      <c r="P17583" t="s">
        <v>20366</v>
      </c>
      <c r="Q17583" t="s">
        <v>27388</v>
      </c>
      <c r="R17583" t="s">
        <v>20571</v>
      </c>
      <c r="S17583" t="s">
        <v>20368</v>
      </c>
    </row>
    <row r="17584" spans="1:19" hidden="1" x14ac:dyDescent="0.2">
      <c r="A17584">
        <v>4178</v>
      </c>
      <c r="B17584" t="s">
        <v>27385</v>
      </c>
      <c r="C17584" t="s">
        <v>105</v>
      </c>
      <c r="D17584">
        <v>3.6030000000000002</v>
      </c>
      <c r="E17584">
        <v>25</v>
      </c>
      <c r="F17584" t="s">
        <v>20572</v>
      </c>
      <c r="G17584" t="s">
        <v>27386</v>
      </c>
      <c r="H17584" t="s">
        <v>46</v>
      </c>
      <c r="I17584" t="s">
        <v>19005</v>
      </c>
      <c r="K17584"/>
      <c r="L17584" t="s">
        <v>27387</v>
      </c>
      <c r="M17584" t="s">
        <v>26</v>
      </c>
      <c r="N17584">
        <v>2</v>
      </c>
      <c r="P17584" t="s">
        <v>20366</v>
      </c>
      <c r="Q17584" t="s">
        <v>27388</v>
      </c>
      <c r="R17584" t="s">
        <v>20573</v>
      </c>
      <c r="S17584" t="s">
        <v>20368</v>
      </c>
    </row>
    <row r="17585" spans="1:19" x14ac:dyDescent="0.2">
      <c r="A17585">
        <v>4179</v>
      </c>
      <c r="B17585" t="s">
        <v>27389</v>
      </c>
      <c r="C17585" t="s">
        <v>105</v>
      </c>
      <c r="D17585">
        <v>4.218</v>
      </c>
      <c r="E17585">
        <v>25</v>
      </c>
      <c r="G17585" t="s">
        <v>27386</v>
      </c>
      <c r="H17585" t="s">
        <v>36</v>
      </c>
      <c r="I17585" t="s">
        <v>19005</v>
      </c>
      <c r="L17585" t="s">
        <v>27390</v>
      </c>
      <c r="M17585" t="s">
        <v>26</v>
      </c>
      <c r="N17585">
        <v>2</v>
      </c>
      <c r="P17585" t="s">
        <v>20366</v>
      </c>
      <c r="Q17585" t="s">
        <v>27391</v>
      </c>
      <c r="S17585" t="s">
        <v>20368</v>
      </c>
    </row>
    <row r="17586" spans="1:19" x14ac:dyDescent="0.2">
      <c r="A17586">
        <v>4179</v>
      </c>
      <c r="B17586" t="s">
        <v>27389</v>
      </c>
      <c r="C17586" t="s">
        <v>105</v>
      </c>
      <c r="D17586">
        <v>4.0069999999999997</v>
      </c>
      <c r="E17586">
        <v>25</v>
      </c>
      <c r="F17586" t="s">
        <v>20568</v>
      </c>
      <c r="G17586" t="s">
        <v>27386</v>
      </c>
      <c r="H17586" t="s">
        <v>36</v>
      </c>
      <c r="I17586" t="s">
        <v>19005</v>
      </c>
      <c r="L17586" t="s">
        <v>27390</v>
      </c>
      <c r="M17586" t="s">
        <v>26</v>
      </c>
      <c r="N17586">
        <v>2</v>
      </c>
      <c r="P17586" t="s">
        <v>20366</v>
      </c>
      <c r="Q17586" t="s">
        <v>27391</v>
      </c>
      <c r="R17586" t="s">
        <v>20569</v>
      </c>
      <c r="S17586" t="s">
        <v>20368</v>
      </c>
    </row>
    <row r="17587" spans="1:19" x14ac:dyDescent="0.2">
      <c r="A17587">
        <v>4179</v>
      </c>
      <c r="B17587" t="s">
        <v>27389</v>
      </c>
      <c r="C17587" t="s">
        <v>105</v>
      </c>
      <c r="D17587">
        <v>3.8290000000000002</v>
      </c>
      <c r="E17587">
        <v>25</v>
      </c>
      <c r="F17587" t="s">
        <v>20570</v>
      </c>
      <c r="G17587" t="s">
        <v>27386</v>
      </c>
      <c r="H17587" t="s">
        <v>36</v>
      </c>
      <c r="I17587" t="s">
        <v>19005</v>
      </c>
      <c r="L17587" t="s">
        <v>27390</v>
      </c>
      <c r="M17587" t="s">
        <v>26</v>
      </c>
      <c r="N17587">
        <v>2</v>
      </c>
      <c r="P17587" t="s">
        <v>20366</v>
      </c>
      <c r="Q17587" t="s">
        <v>27391</v>
      </c>
      <c r="R17587" t="s">
        <v>20571</v>
      </c>
      <c r="S17587" t="s">
        <v>20368</v>
      </c>
    </row>
    <row r="17588" spans="1:19" x14ac:dyDescent="0.2">
      <c r="A17588">
        <v>4179</v>
      </c>
      <c r="B17588" t="s">
        <v>27389</v>
      </c>
      <c r="C17588" t="s">
        <v>105</v>
      </c>
      <c r="D17588">
        <v>3.6760000000000002</v>
      </c>
      <c r="E17588">
        <v>25</v>
      </c>
      <c r="F17588" t="s">
        <v>20572</v>
      </c>
      <c r="G17588" t="s">
        <v>27386</v>
      </c>
      <c r="H17588" t="s">
        <v>36</v>
      </c>
      <c r="I17588" t="s">
        <v>19005</v>
      </c>
      <c r="L17588" t="s">
        <v>27390</v>
      </c>
      <c r="M17588" t="s">
        <v>26</v>
      </c>
      <c r="N17588">
        <v>2</v>
      </c>
      <c r="P17588" t="s">
        <v>20366</v>
      </c>
      <c r="Q17588" t="s">
        <v>27391</v>
      </c>
      <c r="R17588" t="s">
        <v>20573</v>
      </c>
      <c r="S17588" t="s">
        <v>20368</v>
      </c>
    </row>
    <row r="17589" spans="1:19" hidden="1" x14ac:dyDescent="0.2">
      <c r="A17589">
        <v>4180</v>
      </c>
      <c r="B17589" t="s">
        <v>27392</v>
      </c>
      <c r="C17589" t="s">
        <v>105</v>
      </c>
      <c r="D17589">
        <v>9.1</v>
      </c>
      <c r="E17589">
        <v>25</v>
      </c>
      <c r="F17589" t="s">
        <v>27393</v>
      </c>
      <c r="G17589" t="s">
        <v>23105</v>
      </c>
      <c r="H17589" t="s">
        <v>46</v>
      </c>
      <c r="I17589" t="s">
        <v>25418</v>
      </c>
      <c r="K17589"/>
      <c r="L17589" t="s">
        <v>27394</v>
      </c>
      <c r="M17589" t="s">
        <v>26</v>
      </c>
      <c r="N17589">
        <v>2</v>
      </c>
      <c r="P17589" t="s">
        <v>20366</v>
      </c>
      <c r="Q17589" t="s">
        <v>27395</v>
      </c>
      <c r="S17589" t="s">
        <v>20368</v>
      </c>
    </row>
    <row r="17590" spans="1:19" hidden="1" x14ac:dyDescent="0.2">
      <c r="A17590">
        <v>4181</v>
      </c>
      <c r="B17590" t="s">
        <v>27396</v>
      </c>
      <c r="C17590" t="s">
        <v>105</v>
      </c>
      <c r="D17590">
        <v>7.98</v>
      </c>
      <c r="E17590">
        <v>25</v>
      </c>
      <c r="F17590" t="s">
        <v>27393</v>
      </c>
      <c r="G17590" t="s">
        <v>23105</v>
      </c>
      <c r="H17590" t="s">
        <v>46</v>
      </c>
      <c r="I17590" t="s">
        <v>25418</v>
      </c>
      <c r="K17590"/>
      <c r="L17590" t="s">
        <v>27397</v>
      </c>
      <c r="M17590" t="s">
        <v>26</v>
      </c>
      <c r="N17590">
        <v>2</v>
      </c>
      <c r="P17590" t="s">
        <v>20366</v>
      </c>
      <c r="Q17590" t="s">
        <v>27398</v>
      </c>
      <c r="S17590" t="s">
        <v>20368</v>
      </c>
    </row>
    <row r="17591" spans="1:19" hidden="1" x14ac:dyDescent="0.2">
      <c r="A17591">
        <v>4182</v>
      </c>
      <c r="B17591" t="s">
        <v>27399</v>
      </c>
      <c r="C17591" t="s">
        <v>105</v>
      </c>
      <c r="D17591">
        <v>2.96</v>
      </c>
      <c r="E17591">
        <v>20</v>
      </c>
      <c r="F17591" t="s">
        <v>506</v>
      </c>
      <c r="G17591" t="s">
        <v>55</v>
      </c>
      <c r="H17591" t="s">
        <v>46</v>
      </c>
      <c r="I17591" t="s">
        <v>869</v>
      </c>
      <c r="J17591" t="s">
        <v>22901</v>
      </c>
      <c r="K17591"/>
      <c r="L17591" t="s">
        <v>27400</v>
      </c>
      <c r="M17591" t="s">
        <v>26</v>
      </c>
      <c r="N17591">
        <v>2</v>
      </c>
      <c r="P17591" t="s">
        <v>20366</v>
      </c>
      <c r="Q17591" t="s">
        <v>27401</v>
      </c>
      <c r="S17591" t="s">
        <v>20368</v>
      </c>
    </row>
    <row r="17592" spans="1:19" hidden="1" x14ac:dyDescent="0.2">
      <c r="A17592">
        <v>4182</v>
      </c>
      <c r="B17592" t="s">
        <v>27399</v>
      </c>
      <c r="C17592" t="s">
        <v>105</v>
      </c>
      <c r="D17592">
        <v>2.96</v>
      </c>
      <c r="E17592" t="s">
        <v>383</v>
      </c>
      <c r="F17592" t="s">
        <v>5275</v>
      </c>
      <c r="G17592" t="s">
        <v>31</v>
      </c>
      <c r="H17592" t="s">
        <v>46</v>
      </c>
      <c r="I17592" t="s">
        <v>869</v>
      </c>
      <c r="J17592" t="s">
        <v>22901</v>
      </c>
      <c r="K17592"/>
      <c r="L17592" t="s">
        <v>27400</v>
      </c>
      <c r="M17592" t="s">
        <v>26</v>
      </c>
      <c r="N17592">
        <v>2</v>
      </c>
      <c r="P17592" t="s">
        <v>20366</v>
      </c>
      <c r="Q17592" t="s">
        <v>27401</v>
      </c>
      <c r="S17592" t="s">
        <v>20368</v>
      </c>
    </row>
    <row r="17593" spans="1:19" hidden="1" x14ac:dyDescent="0.2">
      <c r="A17593">
        <v>4183</v>
      </c>
      <c r="B17593" t="s">
        <v>27402</v>
      </c>
      <c r="C17593" t="s">
        <v>105</v>
      </c>
      <c r="D17593">
        <v>2.97</v>
      </c>
      <c r="E17593">
        <v>20</v>
      </c>
      <c r="F17593" t="s">
        <v>506</v>
      </c>
      <c r="G17593" t="s">
        <v>55</v>
      </c>
      <c r="H17593" t="s">
        <v>46</v>
      </c>
      <c r="I17593" t="s">
        <v>869</v>
      </c>
      <c r="J17593" t="s">
        <v>22901</v>
      </c>
      <c r="K17593"/>
      <c r="L17593" t="s">
        <v>27403</v>
      </c>
      <c r="M17593" t="s">
        <v>26</v>
      </c>
      <c r="N17593">
        <v>2</v>
      </c>
      <c r="P17593" t="s">
        <v>20366</v>
      </c>
      <c r="Q17593" t="s">
        <v>27404</v>
      </c>
      <c r="S17593" t="s">
        <v>20368</v>
      </c>
    </row>
    <row r="17594" spans="1:19" hidden="1" x14ac:dyDescent="0.2">
      <c r="A17594">
        <v>4183</v>
      </c>
      <c r="B17594" t="s">
        <v>27402</v>
      </c>
      <c r="C17594" t="s">
        <v>105</v>
      </c>
      <c r="D17594">
        <v>2.97</v>
      </c>
      <c r="E17594" t="s">
        <v>383</v>
      </c>
      <c r="F17594" t="s">
        <v>5275</v>
      </c>
      <c r="G17594" t="s">
        <v>31</v>
      </c>
      <c r="H17594" t="s">
        <v>46</v>
      </c>
      <c r="I17594" t="s">
        <v>869</v>
      </c>
      <c r="J17594" t="s">
        <v>22901</v>
      </c>
      <c r="K17594"/>
      <c r="L17594" t="s">
        <v>27403</v>
      </c>
      <c r="M17594" t="s">
        <v>26</v>
      </c>
      <c r="N17594">
        <v>2</v>
      </c>
      <c r="P17594" t="s">
        <v>20366</v>
      </c>
      <c r="Q17594" t="s">
        <v>27404</v>
      </c>
      <c r="S17594" t="s">
        <v>20368</v>
      </c>
    </row>
    <row r="17595" spans="1:19" hidden="1" x14ac:dyDescent="0.2">
      <c r="A17595">
        <v>4183</v>
      </c>
      <c r="B17595" t="s">
        <v>27402</v>
      </c>
      <c r="C17595" t="s">
        <v>105</v>
      </c>
      <c r="D17595">
        <v>3.04</v>
      </c>
      <c r="E17595">
        <v>25</v>
      </c>
      <c r="F17595" t="s">
        <v>5275</v>
      </c>
      <c r="G17595" t="s">
        <v>246</v>
      </c>
      <c r="H17595" t="s">
        <v>46</v>
      </c>
      <c r="I17595" t="s">
        <v>10759</v>
      </c>
      <c r="J17595" t="s">
        <v>22901</v>
      </c>
      <c r="K17595"/>
      <c r="L17595" t="s">
        <v>27403</v>
      </c>
      <c r="M17595" t="s">
        <v>26</v>
      </c>
      <c r="N17595">
        <v>2</v>
      </c>
      <c r="P17595" t="s">
        <v>20366</v>
      </c>
      <c r="Q17595" t="s">
        <v>27404</v>
      </c>
      <c r="S17595" t="s">
        <v>20368</v>
      </c>
    </row>
    <row r="17596" spans="1:19" x14ac:dyDescent="0.2">
      <c r="A17596">
        <v>4184</v>
      </c>
      <c r="B17596" t="s">
        <v>27405</v>
      </c>
      <c r="C17596" t="s">
        <v>105</v>
      </c>
      <c r="D17596">
        <v>3.0089999999999999</v>
      </c>
      <c r="E17596">
        <v>25</v>
      </c>
      <c r="F17596" t="s">
        <v>27406</v>
      </c>
      <c r="G17596" t="s">
        <v>21014</v>
      </c>
      <c r="H17596" t="s">
        <v>36</v>
      </c>
      <c r="I17596" t="s">
        <v>1251</v>
      </c>
      <c r="L17596" t="s">
        <v>27407</v>
      </c>
      <c r="M17596" t="s">
        <v>20719</v>
      </c>
      <c r="N17596">
        <v>3</v>
      </c>
      <c r="P17596" t="s">
        <v>20366</v>
      </c>
      <c r="Q17596" t="s">
        <v>27408</v>
      </c>
      <c r="S17596" t="s">
        <v>20368</v>
      </c>
    </row>
    <row r="17597" spans="1:19" hidden="1" x14ac:dyDescent="0.2">
      <c r="A17597">
        <v>4184</v>
      </c>
      <c r="B17597" t="s">
        <v>27405</v>
      </c>
      <c r="C17597" t="s">
        <v>105</v>
      </c>
      <c r="D17597">
        <v>2.99</v>
      </c>
      <c r="E17597">
        <v>20</v>
      </c>
      <c r="F17597" t="s">
        <v>506</v>
      </c>
      <c r="G17597" t="s">
        <v>55</v>
      </c>
      <c r="H17597" t="s">
        <v>46</v>
      </c>
      <c r="I17597" t="s">
        <v>869</v>
      </c>
      <c r="J17597" t="s">
        <v>22901</v>
      </c>
      <c r="K17597"/>
      <c r="L17597" t="s">
        <v>27407</v>
      </c>
      <c r="M17597" t="s">
        <v>20719</v>
      </c>
      <c r="N17597">
        <v>3</v>
      </c>
      <c r="P17597" t="s">
        <v>20366</v>
      </c>
      <c r="Q17597" t="s">
        <v>27408</v>
      </c>
      <c r="S17597" t="s">
        <v>20368</v>
      </c>
    </row>
    <row r="17598" spans="1:19" hidden="1" x14ac:dyDescent="0.2">
      <c r="A17598">
        <v>4184</v>
      </c>
      <c r="B17598" t="s">
        <v>27405</v>
      </c>
      <c r="C17598" t="s">
        <v>105</v>
      </c>
      <c r="D17598">
        <v>3</v>
      </c>
      <c r="E17598" t="s">
        <v>383</v>
      </c>
      <c r="F17598" t="s">
        <v>5275</v>
      </c>
      <c r="G17598" t="s">
        <v>31</v>
      </c>
      <c r="H17598" t="s">
        <v>46</v>
      </c>
      <c r="I17598" t="s">
        <v>869</v>
      </c>
      <c r="J17598" t="s">
        <v>22901</v>
      </c>
      <c r="K17598"/>
      <c r="L17598" t="s">
        <v>27407</v>
      </c>
      <c r="M17598" t="s">
        <v>20719</v>
      </c>
      <c r="N17598">
        <v>3</v>
      </c>
      <c r="P17598" t="s">
        <v>20366</v>
      </c>
      <c r="Q17598" t="s">
        <v>27408</v>
      </c>
      <c r="S17598" t="s">
        <v>20368</v>
      </c>
    </row>
    <row r="17599" spans="1:19" hidden="1" x14ac:dyDescent="0.2">
      <c r="A17599">
        <v>4184</v>
      </c>
      <c r="B17599" t="s">
        <v>27405</v>
      </c>
      <c r="C17599" t="s">
        <v>105</v>
      </c>
      <c r="D17599">
        <v>3</v>
      </c>
      <c r="E17599">
        <v>20</v>
      </c>
      <c r="F17599" t="s">
        <v>27228</v>
      </c>
      <c r="G17599" t="s">
        <v>55</v>
      </c>
      <c r="H17599" t="s">
        <v>46</v>
      </c>
      <c r="I17599" t="s">
        <v>7165</v>
      </c>
      <c r="K17599"/>
      <c r="L17599" t="s">
        <v>27407</v>
      </c>
      <c r="M17599" t="s">
        <v>20719</v>
      </c>
      <c r="N17599">
        <v>3</v>
      </c>
      <c r="P17599" t="s">
        <v>20366</v>
      </c>
      <c r="Q17599" t="s">
        <v>27408</v>
      </c>
      <c r="S17599" t="s">
        <v>20368</v>
      </c>
    </row>
    <row r="17600" spans="1:19" hidden="1" x14ac:dyDescent="0.2">
      <c r="A17600">
        <v>4184</v>
      </c>
      <c r="B17600" t="s">
        <v>27405</v>
      </c>
      <c r="C17600" t="s">
        <v>105</v>
      </c>
      <c r="D17600">
        <v>2.91</v>
      </c>
      <c r="E17600">
        <v>20</v>
      </c>
      <c r="F17600" t="s">
        <v>24343</v>
      </c>
      <c r="G17600" t="s">
        <v>55</v>
      </c>
      <c r="H17600" t="s">
        <v>46</v>
      </c>
      <c r="I17600" t="s">
        <v>7165</v>
      </c>
      <c r="K17600"/>
      <c r="L17600" t="s">
        <v>27407</v>
      </c>
      <c r="M17600" t="s">
        <v>20719</v>
      </c>
      <c r="N17600">
        <v>3</v>
      </c>
      <c r="P17600" t="s">
        <v>20366</v>
      </c>
      <c r="Q17600" t="s">
        <v>27408</v>
      </c>
      <c r="S17600" t="s">
        <v>20368</v>
      </c>
    </row>
    <row r="17601" spans="1:19" hidden="1" x14ac:dyDescent="0.2">
      <c r="A17601">
        <v>4185</v>
      </c>
      <c r="B17601" t="s">
        <v>27409</v>
      </c>
      <c r="C17601" t="s">
        <v>105</v>
      </c>
      <c r="D17601">
        <v>3.31</v>
      </c>
      <c r="E17601">
        <v>25</v>
      </c>
      <c r="F17601" t="s">
        <v>21098</v>
      </c>
      <c r="G17601" t="s">
        <v>55</v>
      </c>
      <c r="H17601" t="s">
        <v>23</v>
      </c>
      <c r="I17601" t="s">
        <v>3962</v>
      </c>
      <c r="K17601"/>
      <c r="L17601" t="s">
        <v>27410</v>
      </c>
      <c r="M17601" t="s">
        <v>26</v>
      </c>
      <c r="N17601">
        <v>2</v>
      </c>
      <c r="P17601" t="s">
        <v>20366</v>
      </c>
      <c r="Q17601" t="s">
        <v>27411</v>
      </c>
      <c r="S17601" t="s">
        <v>20368</v>
      </c>
    </row>
    <row r="17602" spans="1:19" hidden="1" x14ac:dyDescent="0.2">
      <c r="A17602">
        <v>4186</v>
      </c>
      <c r="B17602" t="s">
        <v>27412</v>
      </c>
      <c r="C17602" t="s">
        <v>105</v>
      </c>
      <c r="D17602">
        <v>3.15</v>
      </c>
      <c r="E17602">
        <v>25</v>
      </c>
      <c r="F17602" t="s">
        <v>21098</v>
      </c>
      <c r="G17602" t="s">
        <v>55</v>
      </c>
      <c r="H17602" t="s">
        <v>23</v>
      </c>
      <c r="I17602" t="s">
        <v>3962</v>
      </c>
      <c r="K17602"/>
      <c r="L17602" t="s">
        <v>27413</v>
      </c>
      <c r="M17602" t="s">
        <v>26</v>
      </c>
      <c r="N17602">
        <v>2</v>
      </c>
      <c r="P17602" t="s">
        <v>20366</v>
      </c>
      <c r="Q17602" t="s">
        <v>27414</v>
      </c>
      <c r="S17602" t="s">
        <v>20368</v>
      </c>
    </row>
    <row r="17603" spans="1:19" hidden="1" x14ac:dyDescent="0.2">
      <c r="A17603">
        <v>4188</v>
      </c>
      <c r="B17603" t="s">
        <v>27415</v>
      </c>
      <c r="C17603" t="s">
        <v>105</v>
      </c>
      <c r="D17603">
        <v>6.73</v>
      </c>
      <c r="E17603">
        <v>25</v>
      </c>
      <c r="F17603" t="s">
        <v>24526</v>
      </c>
      <c r="G17603" t="s">
        <v>31</v>
      </c>
      <c r="H17603" t="s">
        <v>46</v>
      </c>
      <c r="I17603" t="s">
        <v>10245</v>
      </c>
      <c r="K17603"/>
      <c r="L17603" t="s">
        <v>27416</v>
      </c>
      <c r="M17603" t="s">
        <v>20396</v>
      </c>
      <c r="N17603">
        <v>4</v>
      </c>
      <c r="P17603" t="s">
        <v>20366</v>
      </c>
      <c r="Q17603" t="s">
        <v>27417</v>
      </c>
      <c r="S17603" t="s">
        <v>20368</v>
      </c>
    </row>
    <row r="17604" spans="1:19" hidden="1" x14ac:dyDescent="0.2">
      <c r="A17604">
        <v>4189</v>
      </c>
      <c r="B17604" t="s">
        <v>27418</v>
      </c>
      <c r="C17604" t="s">
        <v>105</v>
      </c>
      <c r="D17604">
        <v>3.04</v>
      </c>
      <c r="E17604">
        <v>25</v>
      </c>
      <c r="G17604" t="s">
        <v>246</v>
      </c>
      <c r="H17604" t="s">
        <v>46</v>
      </c>
      <c r="I17604" t="s">
        <v>10759</v>
      </c>
      <c r="J17604" t="s">
        <v>22901</v>
      </c>
      <c r="K17604"/>
      <c r="L17604" t="s">
        <v>27419</v>
      </c>
      <c r="M17604" t="s">
        <v>20719</v>
      </c>
      <c r="N17604">
        <v>3</v>
      </c>
      <c r="P17604" t="s">
        <v>20366</v>
      </c>
      <c r="Q17604" t="s">
        <v>27420</v>
      </c>
      <c r="S17604" t="s">
        <v>20368</v>
      </c>
    </row>
    <row r="17605" spans="1:19" hidden="1" x14ac:dyDescent="0.2">
      <c r="A17605">
        <v>4190</v>
      </c>
      <c r="B17605" t="s">
        <v>27421</v>
      </c>
      <c r="C17605" t="s">
        <v>105</v>
      </c>
      <c r="D17605">
        <v>3.32</v>
      </c>
      <c r="E17605">
        <v>25</v>
      </c>
      <c r="F17605" t="s">
        <v>21098</v>
      </c>
      <c r="G17605" t="s">
        <v>55</v>
      </c>
      <c r="H17605" t="s">
        <v>23</v>
      </c>
      <c r="I17605" t="s">
        <v>3962</v>
      </c>
      <c r="K17605"/>
      <c r="L17605" t="s">
        <v>27422</v>
      </c>
      <c r="M17605" t="s">
        <v>26</v>
      </c>
      <c r="N17605">
        <v>2</v>
      </c>
      <c r="P17605" t="s">
        <v>20366</v>
      </c>
      <c r="Q17605" t="s">
        <v>27423</v>
      </c>
      <c r="S17605" t="s">
        <v>20368</v>
      </c>
    </row>
    <row r="17606" spans="1:19" hidden="1" x14ac:dyDescent="0.2">
      <c r="A17606">
        <v>4191</v>
      </c>
      <c r="B17606" t="s">
        <v>27424</v>
      </c>
      <c r="C17606" t="s">
        <v>105</v>
      </c>
      <c r="D17606">
        <v>3.06</v>
      </c>
      <c r="E17606">
        <v>18</v>
      </c>
      <c r="F17606" t="s">
        <v>27425</v>
      </c>
      <c r="G17606" t="s">
        <v>55</v>
      </c>
      <c r="H17606" t="s">
        <v>46</v>
      </c>
      <c r="I17606" t="s">
        <v>7326</v>
      </c>
      <c r="K17606"/>
      <c r="L17606" t="s">
        <v>27426</v>
      </c>
      <c r="M17606" t="s">
        <v>26</v>
      </c>
      <c r="N17606">
        <v>2</v>
      </c>
      <c r="P17606" t="s">
        <v>20366</v>
      </c>
      <c r="Q17606" t="s">
        <v>27427</v>
      </c>
      <c r="S17606" t="s">
        <v>20368</v>
      </c>
    </row>
    <row r="17607" spans="1:19" hidden="1" x14ac:dyDescent="0.2">
      <c r="A17607">
        <v>4191</v>
      </c>
      <c r="B17607" t="s">
        <v>27424</v>
      </c>
      <c r="C17607" t="s">
        <v>105</v>
      </c>
      <c r="D17607">
        <v>2.87</v>
      </c>
      <c r="E17607" t="s">
        <v>27428</v>
      </c>
      <c r="F17607" t="s">
        <v>22226</v>
      </c>
      <c r="G17607" t="s">
        <v>55</v>
      </c>
      <c r="H17607" t="s">
        <v>46</v>
      </c>
      <c r="I17607" t="s">
        <v>7326</v>
      </c>
      <c r="K17607"/>
      <c r="L17607" t="s">
        <v>27426</v>
      </c>
      <c r="M17607" t="s">
        <v>26</v>
      </c>
      <c r="N17607">
        <v>2</v>
      </c>
      <c r="P17607" t="s">
        <v>20366</v>
      </c>
      <c r="Q17607" t="s">
        <v>27427</v>
      </c>
      <c r="S17607" t="s">
        <v>20368</v>
      </c>
    </row>
    <row r="17608" spans="1:19" hidden="1" x14ac:dyDescent="0.2">
      <c r="A17608">
        <v>4191</v>
      </c>
      <c r="B17608" t="s">
        <v>27424</v>
      </c>
      <c r="C17608" t="s">
        <v>105</v>
      </c>
      <c r="D17608">
        <v>3.15</v>
      </c>
      <c r="E17608">
        <v>25</v>
      </c>
      <c r="F17608" t="s">
        <v>21098</v>
      </c>
      <c r="G17608" t="s">
        <v>55</v>
      </c>
      <c r="H17608" t="s">
        <v>46</v>
      </c>
      <c r="I17608" t="s">
        <v>3962</v>
      </c>
      <c r="K17608"/>
      <c r="L17608" t="s">
        <v>27426</v>
      </c>
      <c r="M17608" t="s">
        <v>26</v>
      </c>
      <c r="N17608">
        <v>2</v>
      </c>
      <c r="P17608" t="s">
        <v>20366</v>
      </c>
      <c r="Q17608" t="s">
        <v>27427</v>
      </c>
      <c r="S17608" t="s">
        <v>20368</v>
      </c>
    </row>
    <row r="17609" spans="1:19" hidden="1" x14ac:dyDescent="0.2">
      <c r="A17609">
        <v>4192</v>
      </c>
      <c r="B17609" t="s">
        <v>27429</v>
      </c>
      <c r="C17609" t="s">
        <v>105</v>
      </c>
      <c r="D17609">
        <v>3.14</v>
      </c>
      <c r="E17609">
        <v>25</v>
      </c>
      <c r="F17609" t="s">
        <v>21098</v>
      </c>
      <c r="G17609" t="s">
        <v>55</v>
      </c>
      <c r="H17609" t="s">
        <v>46</v>
      </c>
      <c r="I17609" t="s">
        <v>3962</v>
      </c>
      <c r="K17609"/>
      <c r="L17609" t="s">
        <v>27430</v>
      </c>
      <c r="M17609" t="s">
        <v>26</v>
      </c>
      <c r="N17609">
        <v>2</v>
      </c>
      <c r="P17609" t="s">
        <v>20366</v>
      </c>
      <c r="Q17609" t="s">
        <v>27431</v>
      </c>
      <c r="S17609" t="s">
        <v>20368</v>
      </c>
    </row>
    <row r="17610" spans="1:19" hidden="1" x14ac:dyDescent="0.2">
      <c r="A17610">
        <v>4193</v>
      </c>
      <c r="B17610" t="s">
        <v>27432</v>
      </c>
      <c r="C17610" t="s">
        <v>105</v>
      </c>
      <c r="D17610">
        <v>7.54</v>
      </c>
      <c r="E17610" t="s">
        <v>25491</v>
      </c>
      <c r="F17610" t="s">
        <v>20412</v>
      </c>
      <c r="G17610" t="s">
        <v>31</v>
      </c>
      <c r="H17610" t="s">
        <v>2675</v>
      </c>
      <c r="I17610" t="s">
        <v>9838</v>
      </c>
      <c r="K17610"/>
      <c r="L17610" t="s">
        <v>27433</v>
      </c>
      <c r="M17610" t="s">
        <v>26</v>
      </c>
      <c r="N17610">
        <v>2</v>
      </c>
      <c r="P17610" t="s">
        <v>20366</v>
      </c>
      <c r="Q17610" t="s">
        <v>27434</v>
      </c>
      <c r="S17610" t="s">
        <v>20368</v>
      </c>
    </row>
    <row r="17611" spans="1:19" hidden="1" x14ac:dyDescent="0.2">
      <c r="A17611">
        <v>4194</v>
      </c>
      <c r="B17611" t="s">
        <v>27435</v>
      </c>
      <c r="C17611" t="s">
        <v>105</v>
      </c>
      <c r="D17611">
        <v>3.3</v>
      </c>
      <c r="E17611">
        <v>25</v>
      </c>
      <c r="F17611" t="s">
        <v>21098</v>
      </c>
      <c r="G17611" t="s">
        <v>55</v>
      </c>
      <c r="H17611" t="s">
        <v>46</v>
      </c>
      <c r="I17611" t="s">
        <v>3962</v>
      </c>
      <c r="K17611"/>
      <c r="L17611" t="s">
        <v>27436</v>
      </c>
      <c r="M17611" t="s">
        <v>26</v>
      </c>
      <c r="N17611">
        <v>2</v>
      </c>
      <c r="P17611" t="s">
        <v>20366</v>
      </c>
      <c r="Q17611" t="s">
        <v>27437</v>
      </c>
      <c r="S17611" t="s">
        <v>20368</v>
      </c>
    </row>
    <row r="17612" spans="1:19" hidden="1" x14ac:dyDescent="0.2">
      <c r="A17612">
        <v>4195</v>
      </c>
      <c r="B17612" t="s">
        <v>27438</v>
      </c>
      <c r="C17612" t="s">
        <v>105</v>
      </c>
      <c r="D17612">
        <v>3.19</v>
      </c>
      <c r="E17612">
        <v>25</v>
      </c>
      <c r="F17612" t="s">
        <v>21098</v>
      </c>
      <c r="G17612" t="s">
        <v>55</v>
      </c>
      <c r="H17612" t="s">
        <v>23</v>
      </c>
      <c r="I17612" t="s">
        <v>3962</v>
      </c>
      <c r="K17612"/>
      <c r="L17612" t="s">
        <v>27439</v>
      </c>
      <c r="M17612" t="s">
        <v>26</v>
      </c>
      <c r="N17612">
        <v>2</v>
      </c>
      <c r="P17612" t="s">
        <v>20366</v>
      </c>
      <c r="Q17612" t="s">
        <v>27440</v>
      </c>
      <c r="S17612" t="s">
        <v>20368</v>
      </c>
    </row>
    <row r="17613" spans="1:19" hidden="1" x14ac:dyDescent="0.2">
      <c r="A17613">
        <v>4196</v>
      </c>
      <c r="B17613" t="s">
        <v>27441</v>
      </c>
      <c r="C17613" t="s">
        <v>105</v>
      </c>
      <c r="D17613">
        <v>1.1399999999999999</v>
      </c>
      <c r="E17613" t="s">
        <v>363</v>
      </c>
      <c r="F17613" t="s">
        <v>27442</v>
      </c>
      <c r="G17613" t="s">
        <v>27443</v>
      </c>
      <c r="I17613" t="s">
        <v>9707</v>
      </c>
      <c r="K17613"/>
      <c r="L17613" t="s">
        <v>27444</v>
      </c>
      <c r="M17613" t="s">
        <v>20719</v>
      </c>
      <c r="N17613">
        <v>3</v>
      </c>
      <c r="P17613" t="s">
        <v>20366</v>
      </c>
      <c r="Q17613" t="s">
        <v>27445</v>
      </c>
      <c r="S17613" t="s">
        <v>20368</v>
      </c>
    </row>
    <row r="17614" spans="1:19" hidden="1" x14ac:dyDescent="0.2">
      <c r="A17614">
        <v>4196</v>
      </c>
      <c r="B17614" t="s">
        <v>27441</v>
      </c>
      <c r="C17614" t="s">
        <v>20452</v>
      </c>
      <c r="D17614">
        <v>6.3</v>
      </c>
      <c r="E17614" t="s">
        <v>363</v>
      </c>
      <c r="F17614" t="s">
        <v>27442</v>
      </c>
      <c r="G17614" t="s">
        <v>27443</v>
      </c>
      <c r="I17614" t="s">
        <v>9707</v>
      </c>
      <c r="K17614"/>
      <c r="L17614" t="s">
        <v>27444</v>
      </c>
      <c r="M17614" t="s">
        <v>20719</v>
      </c>
      <c r="N17614">
        <v>3</v>
      </c>
      <c r="P17614" t="s">
        <v>20366</v>
      </c>
      <c r="Q17614" t="s">
        <v>27445</v>
      </c>
      <c r="S17614" t="s">
        <v>20368</v>
      </c>
    </row>
    <row r="17615" spans="1:19" hidden="1" x14ac:dyDescent="0.2">
      <c r="A17615">
        <v>4197</v>
      </c>
      <c r="B17615" t="s">
        <v>27446</v>
      </c>
      <c r="C17615" t="s">
        <v>105</v>
      </c>
      <c r="D17615">
        <v>3.97</v>
      </c>
      <c r="E17615">
        <v>25</v>
      </c>
      <c r="F17615" t="s">
        <v>27447</v>
      </c>
      <c r="G17615" t="s">
        <v>246</v>
      </c>
      <c r="H17615" t="s">
        <v>46</v>
      </c>
      <c r="I17615" t="s">
        <v>5074</v>
      </c>
      <c r="K17615"/>
      <c r="L17615" t="s">
        <v>27448</v>
      </c>
      <c r="M17615" t="s">
        <v>26</v>
      </c>
      <c r="N17615">
        <v>2</v>
      </c>
      <c r="P17615" t="s">
        <v>20366</v>
      </c>
      <c r="Q17615" t="s">
        <v>27449</v>
      </c>
      <c r="S17615" t="s">
        <v>20368</v>
      </c>
    </row>
    <row r="17616" spans="1:19" hidden="1" x14ac:dyDescent="0.2">
      <c r="A17616">
        <v>4198</v>
      </c>
      <c r="B17616" t="s">
        <v>27450</v>
      </c>
      <c r="C17616" t="s">
        <v>105</v>
      </c>
      <c r="D17616">
        <v>3.9239999999999999</v>
      </c>
      <c r="E17616">
        <v>25</v>
      </c>
      <c r="F17616" t="s">
        <v>27451</v>
      </c>
      <c r="G17616" t="s">
        <v>25445</v>
      </c>
      <c r="H17616" t="s">
        <v>46</v>
      </c>
      <c r="I17616" t="s">
        <v>19005</v>
      </c>
      <c r="K17616"/>
      <c r="L17616" t="s">
        <v>27452</v>
      </c>
      <c r="M17616" t="s">
        <v>26</v>
      </c>
      <c r="N17616">
        <v>2</v>
      </c>
      <c r="P17616" t="s">
        <v>20366</v>
      </c>
      <c r="Q17616" t="s">
        <v>27453</v>
      </c>
      <c r="S17616" t="s">
        <v>20368</v>
      </c>
    </row>
    <row r="17617" spans="1:19" hidden="1" x14ac:dyDescent="0.2">
      <c r="A17617">
        <v>4198</v>
      </c>
      <c r="B17617" t="s">
        <v>27450</v>
      </c>
      <c r="C17617" t="s">
        <v>105</v>
      </c>
      <c r="D17617">
        <v>3.89</v>
      </c>
      <c r="E17617">
        <v>25</v>
      </c>
      <c r="F17617" t="s">
        <v>27451</v>
      </c>
      <c r="G17617" t="s">
        <v>246</v>
      </c>
      <c r="H17617" t="s">
        <v>23</v>
      </c>
      <c r="I17617" t="s">
        <v>5074</v>
      </c>
      <c r="J17617" t="s">
        <v>21503</v>
      </c>
      <c r="K17617"/>
      <c r="L17617" t="s">
        <v>27452</v>
      </c>
      <c r="M17617" t="s">
        <v>26</v>
      </c>
      <c r="N17617">
        <v>2</v>
      </c>
      <c r="P17617" t="s">
        <v>20366</v>
      </c>
      <c r="Q17617" t="s">
        <v>27453</v>
      </c>
      <c r="S17617" t="s">
        <v>20368</v>
      </c>
    </row>
    <row r="17618" spans="1:19" hidden="1" x14ac:dyDescent="0.2">
      <c r="A17618">
        <v>4198</v>
      </c>
      <c r="B17618" t="s">
        <v>27450</v>
      </c>
      <c r="C17618" t="s">
        <v>105</v>
      </c>
      <c r="D17618">
        <v>3.74</v>
      </c>
      <c r="E17618">
        <v>25</v>
      </c>
      <c r="F17618" s="1" t="s">
        <v>27454</v>
      </c>
      <c r="G17618" t="s">
        <v>25445</v>
      </c>
      <c r="H17618" t="s">
        <v>46</v>
      </c>
      <c r="I17618" t="s">
        <v>19005</v>
      </c>
      <c r="K17618"/>
      <c r="L17618" t="s">
        <v>27452</v>
      </c>
      <c r="M17618" t="s">
        <v>26</v>
      </c>
      <c r="N17618">
        <v>2</v>
      </c>
      <c r="P17618" t="s">
        <v>20366</v>
      </c>
      <c r="Q17618" t="s">
        <v>27453</v>
      </c>
      <c r="R17618" t="s">
        <v>20569</v>
      </c>
      <c r="S17618" t="s">
        <v>20368</v>
      </c>
    </row>
    <row r="17619" spans="1:19" hidden="1" x14ac:dyDescent="0.2">
      <c r="A17619">
        <v>4198</v>
      </c>
      <c r="B17619" t="s">
        <v>27450</v>
      </c>
      <c r="C17619" t="s">
        <v>105</v>
      </c>
      <c r="D17619">
        <v>3.58</v>
      </c>
      <c r="E17619">
        <v>25</v>
      </c>
      <c r="F17619" s="1" t="s">
        <v>27455</v>
      </c>
      <c r="G17619" t="s">
        <v>25445</v>
      </c>
      <c r="H17619" t="s">
        <v>46</v>
      </c>
      <c r="I17619" t="s">
        <v>19005</v>
      </c>
      <c r="K17619"/>
      <c r="L17619" t="s">
        <v>27452</v>
      </c>
      <c r="M17619" t="s">
        <v>26</v>
      </c>
      <c r="N17619">
        <v>2</v>
      </c>
      <c r="P17619" t="s">
        <v>20366</v>
      </c>
      <c r="Q17619" t="s">
        <v>27453</v>
      </c>
      <c r="R17619" t="s">
        <v>20571</v>
      </c>
      <c r="S17619" t="s">
        <v>20368</v>
      </c>
    </row>
    <row r="17620" spans="1:19" hidden="1" x14ac:dyDescent="0.2">
      <c r="A17620">
        <v>4198</v>
      </c>
      <c r="B17620" t="s">
        <v>27450</v>
      </c>
      <c r="C17620" t="s">
        <v>105</v>
      </c>
      <c r="D17620">
        <v>3.4369999999999998</v>
      </c>
      <c r="E17620">
        <v>25</v>
      </c>
      <c r="F17620" s="1" t="s">
        <v>27456</v>
      </c>
      <c r="G17620" t="s">
        <v>25445</v>
      </c>
      <c r="H17620" t="s">
        <v>46</v>
      </c>
      <c r="I17620" t="s">
        <v>19005</v>
      </c>
      <c r="K17620"/>
      <c r="L17620" t="s">
        <v>27452</v>
      </c>
      <c r="M17620" t="s">
        <v>26</v>
      </c>
      <c r="N17620">
        <v>2</v>
      </c>
      <c r="P17620" t="s">
        <v>20366</v>
      </c>
      <c r="Q17620" t="s">
        <v>27453</v>
      </c>
      <c r="R17620" t="s">
        <v>20573</v>
      </c>
      <c r="S17620" t="s">
        <v>20368</v>
      </c>
    </row>
    <row r="17621" spans="1:19" hidden="1" x14ac:dyDescent="0.2">
      <c r="A17621">
        <v>4202</v>
      </c>
      <c r="B17621" t="s">
        <v>27457</v>
      </c>
      <c r="C17621" t="s">
        <v>105</v>
      </c>
      <c r="D17621">
        <v>2.98</v>
      </c>
      <c r="E17621">
        <v>20</v>
      </c>
      <c r="F17621" t="s">
        <v>25413</v>
      </c>
      <c r="G17621" t="s">
        <v>55</v>
      </c>
      <c r="H17621" t="s">
        <v>46</v>
      </c>
      <c r="I17621" t="s">
        <v>1960</v>
      </c>
      <c r="K17621"/>
      <c r="L17621" t="s">
        <v>27458</v>
      </c>
      <c r="M17621" t="s">
        <v>20396</v>
      </c>
      <c r="N17621">
        <v>4</v>
      </c>
      <c r="P17621" t="s">
        <v>20366</v>
      </c>
      <c r="Q17621" t="s">
        <v>27459</v>
      </c>
      <c r="S17621" t="s">
        <v>20368</v>
      </c>
    </row>
    <row r="17622" spans="1:19" hidden="1" x14ac:dyDescent="0.2">
      <c r="A17622">
        <v>4203</v>
      </c>
      <c r="B17622" t="s">
        <v>27460</v>
      </c>
      <c r="C17622" t="s">
        <v>105</v>
      </c>
      <c r="D17622">
        <v>2.95</v>
      </c>
      <c r="E17622">
        <v>20</v>
      </c>
      <c r="F17622" t="s">
        <v>25413</v>
      </c>
      <c r="G17622" t="s">
        <v>55</v>
      </c>
      <c r="H17622" t="s">
        <v>23</v>
      </c>
      <c r="I17622" t="s">
        <v>4526</v>
      </c>
      <c r="K17622"/>
      <c r="L17622" t="s">
        <v>27461</v>
      </c>
      <c r="M17622" t="s">
        <v>20719</v>
      </c>
      <c r="N17622">
        <v>3</v>
      </c>
      <c r="P17622" t="s">
        <v>20366</v>
      </c>
      <c r="Q17622" t="s">
        <v>27462</v>
      </c>
      <c r="S17622" t="s">
        <v>20368</v>
      </c>
    </row>
    <row r="17623" spans="1:19" hidden="1" x14ac:dyDescent="0.2">
      <c r="A17623">
        <v>4204</v>
      </c>
      <c r="B17623" t="s">
        <v>27463</v>
      </c>
      <c r="C17623" t="s">
        <v>105</v>
      </c>
      <c r="D17623">
        <v>3.23</v>
      </c>
      <c r="E17623">
        <v>20</v>
      </c>
      <c r="F17623" t="s">
        <v>25413</v>
      </c>
      <c r="G17623" t="s">
        <v>55</v>
      </c>
      <c r="H17623" t="s">
        <v>46</v>
      </c>
      <c r="I17623" t="s">
        <v>1960</v>
      </c>
      <c r="K17623"/>
      <c r="L17623" t="s">
        <v>27464</v>
      </c>
      <c r="M17623" t="s">
        <v>20396</v>
      </c>
      <c r="N17623">
        <v>4</v>
      </c>
      <c r="P17623" t="s">
        <v>20366</v>
      </c>
      <c r="Q17623" t="s">
        <v>27465</v>
      </c>
      <c r="S17623" t="s">
        <v>20368</v>
      </c>
    </row>
    <row r="17624" spans="1:19" hidden="1" x14ac:dyDescent="0.2">
      <c r="A17624">
        <v>4205</v>
      </c>
      <c r="B17624" t="s">
        <v>27466</v>
      </c>
      <c r="C17624" t="s">
        <v>105</v>
      </c>
      <c r="D17624">
        <v>2.4</v>
      </c>
      <c r="E17624">
        <v>20</v>
      </c>
      <c r="F17624" t="s">
        <v>25413</v>
      </c>
      <c r="G17624" t="s">
        <v>55</v>
      </c>
      <c r="H17624" t="s">
        <v>23</v>
      </c>
      <c r="I17624" t="s">
        <v>4526</v>
      </c>
      <c r="K17624"/>
      <c r="L17624" t="s">
        <v>27467</v>
      </c>
      <c r="M17624" t="s">
        <v>20396</v>
      </c>
      <c r="N17624">
        <v>4</v>
      </c>
      <c r="P17624" t="s">
        <v>20366</v>
      </c>
      <c r="Q17624" t="s">
        <v>27468</v>
      </c>
      <c r="S17624" t="s">
        <v>20368</v>
      </c>
    </row>
    <row r="17625" spans="1:19" hidden="1" x14ac:dyDescent="0.2">
      <c r="A17625">
        <v>4206</v>
      </c>
      <c r="B17625" t="s">
        <v>27469</v>
      </c>
      <c r="C17625" t="s">
        <v>105</v>
      </c>
      <c r="D17625">
        <v>2.91</v>
      </c>
      <c r="E17625">
        <v>20</v>
      </c>
      <c r="F17625" t="s">
        <v>25413</v>
      </c>
      <c r="G17625" t="s">
        <v>55</v>
      </c>
      <c r="H17625" t="s">
        <v>46</v>
      </c>
      <c r="I17625" t="s">
        <v>26851</v>
      </c>
      <c r="K17625"/>
      <c r="L17625" t="s">
        <v>27470</v>
      </c>
      <c r="M17625" t="s">
        <v>20396</v>
      </c>
      <c r="N17625">
        <v>4</v>
      </c>
      <c r="P17625" t="s">
        <v>20366</v>
      </c>
      <c r="Q17625" t="s">
        <v>27471</v>
      </c>
      <c r="S17625" t="s">
        <v>20368</v>
      </c>
    </row>
    <row r="17626" spans="1:19" hidden="1" x14ac:dyDescent="0.2">
      <c r="A17626">
        <v>4207</v>
      </c>
      <c r="B17626" t="s">
        <v>27472</v>
      </c>
      <c r="C17626" t="s">
        <v>105</v>
      </c>
      <c r="D17626">
        <v>3.65</v>
      </c>
      <c r="E17626">
        <v>20</v>
      </c>
      <c r="F17626" t="s">
        <v>25413</v>
      </c>
      <c r="G17626" t="s">
        <v>55</v>
      </c>
      <c r="H17626" t="s">
        <v>46</v>
      </c>
      <c r="I17626" t="s">
        <v>26869</v>
      </c>
      <c r="K17626"/>
      <c r="L17626" t="s">
        <v>27473</v>
      </c>
      <c r="M17626" t="s">
        <v>20396</v>
      </c>
      <c r="N17626">
        <v>4</v>
      </c>
      <c r="P17626" t="s">
        <v>20366</v>
      </c>
      <c r="Q17626" t="s">
        <v>27474</v>
      </c>
      <c r="S17626" t="s">
        <v>20368</v>
      </c>
    </row>
    <row r="17627" spans="1:19" hidden="1" x14ac:dyDescent="0.2">
      <c r="A17627">
        <v>4208</v>
      </c>
      <c r="B17627" t="s">
        <v>27475</v>
      </c>
      <c r="C17627" t="s">
        <v>105</v>
      </c>
      <c r="D17627">
        <v>2.5499999999999998</v>
      </c>
      <c r="E17627">
        <v>20</v>
      </c>
      <c r="F17627" t="s">
        <v>25413</v>
      </c>
      <c r="G17627" t="s">
        <v>55</v>
      </c>
      <c r="H17627" t="s">
        <v>23</v>
      </c>
      <c r="I17627" t="s">
        <v>26851</v>
      </c>
      <c r="K17627"/>
      <c r="L17627" t="s">
        <v>27476</v>
      </c>
      <c r="M17627" t="s">
        <v>20396</v>
      </c>
      <c r="N17627">
        <v>4</v>
      </c>
      <c r="P17627" t="s">
        <v>20366</v>
      </c>
      <c r="Q17627" t="s">
        <v>27477</v>
      </c>
      <c r="S17627" t="s">
        <v>20368</v>
      </c>
    </row>
    <row r="17628" spans="1:19" hidden="1" x14ac:dyDescent="0.2">
      <c r="A17628">
        <v>4209</v>
      </c>
      <c r="B17628" t="s">
        <v>27478</v>
      </c>
      <c r="C17628" t="s">
        <v>105</v>
      </c>
      <c r="D17628">
        <v>2.68</v>
      </c>
      <c r="E17628">
        <v>20</v>
      </c>
      <c r="F17628" t="s">
        <v>25413</v>
      </c>
      <c r="G17628" t="s">
        <v>55</v>
      </c>
      <c r="H17628" t="s">
        <v>23</v>
      </c>
      <c r="I17628" t="s">
        <v>25414</v>
      </c>
      <c r="K17628"/>
      <c r="L17628" t="s">
        <v>27479</v>
      </c>
      <c r="M17628" t="s">
        <v>20719</v>
      </c>
      <c r="N17628">
        <v>3</v>
      </c>
      <c r="P17628" t="s">
        <v>20366</v>
      </c>
      <c r="Q17628" t="s">
        <v>27480</v>
      </c>
      <c r="S17628" t="s">
        <v>20368</v>
      </c>
    </row>
    <row r="17629" spans="1:19" hidden="1" x14ac:dyDescent="0.2">
      <c r="A17629">
        <v>4210</v>
      </c>
      <c r="B17629" t="s">
        <v>27481</v>
      </c>
      <c r="C17629" t="s">
        <v>105</v>
      </c>
      <c r="D17629">
        <v>3.62</v>
      </c>
      <c r="E17629">
        <v>20</v>
      </c>
      <c r="F17629" t="s">
        <v>25413</v>
      </c>
      <c r="G17629" t="s">
        <v>55</v>
      </c>
      <c r="H17629" t="s">
        <v>46</v>
      </c>
      <c r="I17629" t="s">
        <v>18507</v>
      </c>
      <c r="K17629"/>
      <c r="L17629" t="s">
        <v>27482</v>
      </c>
      <c r="M17629" t="s">
        <v>20396</v>
      </c>
      <c r="N17629">
        <v>4</v>
      </c>
      <c r="P17629" t="s">
        <v>20366</v>
      </c>
      <c r="Q17629" t="s">
        <v>27483</v>
      </c>
      <c r="S17629" t="s">
        <v>20368</v>
      </c>
    </row>
    <row r="17630" spans="1:19" hidden="1" x14ac:dyDescent="0.2">
      <c r="A17630">
        <v>4211</v>
      </c>
      <c r="B17630" t="s">
        <v>27484</v>
      </c>
      <c r="C17630" t="s">
        <v>105</v>
      </c>
      <c r="D17630">
        <v>3.71</v>
      </c>
      <c r="E17630">
        <v>25</v>
      </c>
      <c r="G17630" t="s">
        <v>55</v>
      </c>
      <c r="H17630" t="s">
        <v>23</v>
      </c>
      <c r="I17630" t="s">
        <v>27485</v>
      </c>
      <c r="K17630"/>
      <c r="L17630" t="s">
        <v>27486</v>
      </c>
      <c r="M17630" t="s">
        <v>26</v>
      </c>
      <c r="N17630">
        <v>2</v>
      </c>
      <c r="P17630" t="s">
        <v>20366</v>
      </c>
      <c r="Q17630" t="s">
        <v>27487</v>
      </c>
      <c r="S17630" t="s">
        <v>20368</v>
      </c>
    </row>
    <row r="17631" spans="1:19" hidden="1" x14ac:dyDescent="0.2">
      <c r="A17631">
        <v>4212</v>
      </c>
      <c r="B17631" t="s">
        <v>27488</v>
      </c>
      <c r="C17631" t="s">
        <v>105</v>
      </c>
      <c r="D17631">
        <v>3.62</v>
      </c>
      <c r="E17631">
        <v>25</v>
      </c>
      <c r="G17631" t="s">
        <v>55</v>
      </c>
      <c r="H17631" t="s">
        <v>23</v>
      </c>
      <c r="I17631" t="s">
        <v>27485</v>
      </c>
      <c r="K17631"/>
      <c r="L17631" t="s">
        <v>27489</v>
      </c>
      <c r="M17631" t="s">
        <v>26</v>
      </c>
      <c r="N17631">
        <v>2</v>
      </c>
      <c r="P17631" t="s">
        <v>20366</v>
      </c>
      <c r="Q17631" t="s">
        <v>27490</v>
      </c>
      <c r="S17631" t="s">
        <v>20368</v>
      </c>
    </row>
    <row r="17632" spans="1:19" hidden="1" x14ac:dyDescent="0.2">
      <c r="A17632">
        <v>4213</v>
      </c>
      <c r="B17632" t="s">
        <v>27491</v>
      </c>
      <c r="C17632" t="s">
        <v>105</v>
      </c>
      <c r="D17632">
        <v>2.65</v>
      </c>
      <c r="E17632">
        <v>25</v>
      </c>
      <c r="G17632" t="s">
        <v>55</v>
      </c>
      <c r="H17632" t="s">
        <v>23</v>
      </c>
      <c r="I17632" t="s">
        <v>27485</v>
      </c>
      <c r="K17632"/>
      <c r="L17632" t="s">
        <v>27492</v>
      </c>
      <c r="M17632" t="s">
        <v>26</v>
      </c>
      <c r="N17632">
        <v>2</v>
      </c>
      <c r="P17632" t="s">
        <v>20366</v>
      </c>
      <c r="Q17632" t="s">
        <v>27493</v>
      </c>
      <c r="S17632" t="s">
        <v>20368</v>
      </c>
    </row>
    <row r="17633" spans="1:19" hidden="1" x14ac:dyDescent="0.2">
      <c r="A17633">
        <v>4214</v>
      </c>
      <c r="B17633" t="s">
        <v>27494</v>
      </c>
      <c r="C17633" t="s">
        <v>105</v>
      </c>
      <c r="D17633">
        <v>2.91</v>
      </c>
      <c r="E17633">
        <v>25</v>
      </c>
      <c r="G17633" t="s">
        <v>246</v>
      </c>
      <c r="H17633" t="s">
        <v>46</v>
      </c>
      <c r="I17633" t="s">
        <v>10759</v>
      </c>
      <c r="J17633" t="s">
        <v>22901</v>
      </c>
      <c r="K17633"/>
      <c r="L17633" t="s">
        <v>27495</v>
      </c>
      <c r="M17633" t="s">
        <v>20719</v>
      </c>
      <c r="N17633">
        <v>3</v>
      </c>
      <c r="P17633" t="s">
        <v>20366</v>
      </c>
      <c r="Q17633" t="s">
        <v>27496</v>
      </c>
      <c r="S17633" t="s">
        <v>20368</v>
      </c>
    </row>
    <row r="17634" spans="1:19" hidden="1" x14ac:dyDescent="0.2">
      <c r="A17634">
        <v>4215</v>
      </c>
      <c r="B17634" t="s">
        <v>27497</v>
      </c>
      <c r="C17634" t="s">
        <v>105</v>
      </c>
      <c r="D17634">
        <v>2.81</v>
      </c>
      <c r="E17634">
        <v>25</v>
      </c>
      <c r="G17634" t="s">
        <v>246</v>
      </c>
      <c r="H17634" t="s">
        <v>46</v>
      </c>
      <c r="I17634" t="s">
        <v>10759</v>
      </c>
      <c r="J17634" t="s">
        <v>22901</v>
      </c>
      <c r="K17634"/>
      <c r="L17634" t="s">
        <v>27498</v>
      </c>
      <c r="M17634" t="s">
        <v>20719</v>
      </c>
      <c r="N17634">
        <v>3</v>
      </c>
      <c r="P17634" t="s">
        <v>20366</v>
      </c>
      <c r="Q17634" t="s">
        <v>27499</v>
      </c>
      <c r="S17634" t="s">
        <v>20368</v>
      </c>
    </row>
    <row r="17635" spans="1:19" hidden="1" x14ac:dyDescent="0.2">
      <c r="A17635">
        <v>4216</v>
      </c>
      <c r="B17635" t="s">
        <v>27500</v>
      </c>
      <c r="C17635" t="s">
        <v>105</v>
      </c>
      <c r="D17635">
        <v>4.7699999999999996</v>
      </c>
      <c r="E17635">
        <v>25</v>
      </c>
      <c r="G17635" t="s">
        <v>31</v>
      </c>
      <c r="H17635" t="s">
        <v>46</v>
      </c>
      <c r="I17635" t="s">
        <v>3069</v>
      </c>
      <c r="K17635"/>
      <c r="L17635" t="s">
        <v>27501</v>
      </c>
      <c r="M17635" t="s">
        <v>20719</v>
      </c>
      <c r="N17635">
        <v>3</v>
      </c>
      <c r="P17635" t="s">
        <v>20366</v>
      </c>
      <c r="Q17635" t="s">
        <v>27502</v>
      </c>
      <c r="S17635" t="s">
        <v>20368</v>
      </c>
    </row>
    <row r="17636" spans="1:19" hidden="1" x14ac:dyDescent="0.2">
      <c r="A17636">
        <v>4217</v>
      </c>
      <c r="B17636" t="s">
        <v>27503</v>
      </c>
      <c r="C17636" t="s">
        <v>105</v>
      </c>
      <c r="D17636">
        <v>4.2</v>
      </c>
      <c r="E17636">
        <v>25</v>
      </c>
      <c r="G17636" t="s">
        <v>31</v>
      </c>
      <c r="H17636" t="s">
        <v>46</v>
      </c>
      <c r="I17636" t="s">
        <v>3069</v>
      </c>
      <c r="K17636"/>
      <c r="L17636" t="s">
        <v>27504</v>
      </c>
      <c r="M17636" t="s">
        <v>20396</v>
      </c>
      <c r="N17636">
        <v>4</v>
      </c>
      <c r="P17636" t="s">
        <v>20366</v>
      </c>
      <c r="Q17636" t="s">
        <v>27505</v>
      </c>
      <c r="S17636" t="s">
        <v>20368</v>
      </c>
    </row>
    <row r="17637" spans="1:19" hidden="1" x14ac:dyDescent="0.2">
      <c r="A17637">
        <v>4218</v>
      </c>
      <c r="B17637" t="s">
        <v>27506</v>
      </c>
      <c r="C17637" t="s">
        <v>105</v>
      </c>
      <c r="D17637">
        <v>3.11</v>
      </c>
      <c r="F17637" t="s">
        <v>21009</v>
      </c>
      <c r="G17637" t="s">
        <v>55</v>
      </c>
      <c r="H17637" t="s">
        <v>23</v>
      </c>
      <c r="I17637" t="s">
        <v>25577</v>
      </c>
      <c r="K17637"/>
      <c r="L17637" t="s">
        <v>27507</v>
      </c>
      <c r="M17637" t="s">
        <v>20719</v>
      </c>
      <c r="N17637">
        <v>3</v>
      </c>
      <c r="P17637" t="s">
        <v>20366</v>
      </c>
      <c r="Q17637" t="s">
        <v>27508</v>
      </c>
      <c r="S17637" t="s">
        <v>20368</v>
      </c>
    </row>
    <row r="17638" spans="1:19" hidden="1" x14ac:dyDescent="0.2">
      <c r="A17638">
        <v>4219</v>
      </c>
      <c r="B17638" t="s">
        <v>27509</v>
      </c>
      <c r="C17638" t="s">
        <v>105</v>
      </c>
      <c r="D17638">
        <v>6.15</v>
      </c>
      <c r="E17638">
        <v>25</v>
      </c>
      <c r="F17638" t="s">
        <v>23593</v>
      </c>
      <c r="G17638" t="s">
        <v>31</v>
      </c>
      <c r="H17638" t="s">
        <v>46</v>
      </c>
      <c r="I17638" t="s">
        <v>1375</v>
      </c>
      <c r="K17638"/>
      <c r="L17638" t="s">
        <v>27510</v>
      </c>
      <c r="M17638" t="s">
        <v>20396</v>
      </c>
      <c r="N17638">
        <v>4</v>
      </c>
      <c r="P17638" t="s">
        <v>20366</v>
      </c>
      <c r="Q17638" t="s">
        <v>27511</v>
      </c>
      <c r="S17638" t="s">
        <v>20368</v>
      </c>
    </row>
    <row r="17639" spans="1:19" hidden="1" x14ac:dyDescent="0.2">
      <c r="A17639">
        <v>4220</v>
      </c>
      <c r="B17639" t="s">
        <v>27512</v>
      </c>
      <c r="C17639" t="s">
        <v>105</v>
      </c>
      <c r="D17639">
        <v>5.4</v>
      </c>
      <c r="E17639">
        <v>25</v>
      </c>
      <c r="F17639" t="s">
        <v>23742</v>
      </c>
      <c r="G17639" t="s">
        <v>31</v>
      </c>
      <c r="H17639" t="s">
        <v>46</v>
      </c>
      <c r="I17639" t="s">
        <v>5806</v>
      </c>
      <c r="K17639"/>
      <c r="L17639" t="s">
        <v>27513</v>
      </c>
      <c r="M17639" t="s">
        <v>20396</v>
      </c>
      <c r="N17639">
        <v>4</v>
      </c>
      <c r="P17639" t="s">
        <v>20366</v>
      </c>
      <c r="Q17639" t="s">
        <v>27514</v>
      </c>
      <c r="S17639" t="s">
        <v>20368</v>
      </c>
    </row>
    <row r="17640" spans="1:19" hidden="1" x14ac:dyDescent="0.2">
      <c r="A17640">
        <v>4221</v>
      </c>
      <c r="B17640" t="s">
        <v>27515</v>
      </c>
      <c r="C17640" t="s">
        <v>105</v>
      </c>
      <c r="D17640">
        <v>2.58</v>
      </c>
      <c r="E17640">
        <v>25</v>
      </c>
      <c r="F17640" t="s">
        <v>27516</v>
      </c>
      <c r="G17640" t="s">
        <v>23105</v>
      </c>
      <c r="H17640" t="s">
        <v>23</v>
      </c>
      <c r="I17640" t="s">
        <v>3069</v>
      </c>
      <c r="K17640"/>
      <c r="L17640" t="s">
        <v>27517</v>
      </c>
      <c r="M17640" t="s">
        <v>26</v>
      </c>
      <c r="N17640">
        <v>2</v>
      </c>
      <c r="P17640" t="s">
        <v>20366</v>
      </c>
      <c r="Q17640" t="s">
        <v>27518</v>
      </c>
      <c r="S17640" t="s">
        <v>20368</v>
      </c>
    </row>
    <row r="17641" spans="1:19" hidden="1" x14ac:dyDescent="0.2">
      <c r="A17641">
        <v>4221</v>
      </c>
      <c r="B17641" t="s">
        <v>27515</v>
      </c>
      <c r="C17641" t="s">
        <v>20452</v>
      </c>
      <c r="D17641">
        <v>10.3</v>
      </c>
      <c r="E17641">
        <v>25</v>
      </c>
      <c r="F17641" t="s">
        <v>27516</v>
      </c>
      <c r="G17641" t="s">
        <v>23105</v>
      </c>
      <c r="H17641" t="s">
        <v>23</v>
      </c>
      <c r="I17641" t="s">
        <v>3069</v>
      </c>
      <c r="K17641"/>
      <c r="L17641" t="s">
        <v>27517</v>
      </c>
      <c r="M17641" t="s">
        <v>26</v>
      </c>
      <c r="N17641">
        <v>2</v>
      </c>
      <c r="P17641" t="s">
        <v>20366</v>
      </c>
      <c r="Q17641" t="s">
        <v>27518</v>
      </c>
      <c r="S17641" t="s">
        <v>20368</v>
      </c>
    </row>
    <row r="17642" spans="1:19" hidden="1" x14ac:dyDescent="0.2">
      <c r="A17642">
        <v>4222</v>
      </c>
      <c r="B17642" t="s">
        <v>27519</v>
      </c>
      <c r="C17642" t="s">
        <v>105</v>
      </c>
      <c r="D17642">
        <v>4.12</v>
      </c>
      <c r="E17642">
        <v>25</v>
      </c>
      <c r="F17642" t="s">
        <v>27520</v>
      </c>
      <c r="G17642" t="s">
        <v>58</v>
      </c>
      <c r="H17642" t="s">
        <v>46</v>
      </c>
      <c r="I17642" t="s">
        <v>3069</v>
      </c>
      <c r="K17642"/>
      <c r="L17642" t="s">
        <v>27521</v>
      </c>
      <c r="M17642" t="s">
        <v>20719</v>
      </c>
      <c r="N17642">
        <v>3</v>
      </c>
      <c r="P17642" t="s">
        <v>20366</v>
      </c>
      <c r="Q17642" t="s">
        <v>27522</v>
      </c>
      <c r="S17642" t="s">
        <v>20368</v>
      </c>
    </row>
    <row r="17643" spans="1:19" hidden="1" x14ac:dyDescent="0.2">
      <c r="A17643">
        <v>4222</v>
      </c>
      <c r="B17643" t="s">
        <v>27519</v>
      </c>
      <c r="C17643" t="s">
        <v>20452</v>
      </c>
      <c r="D17643">
        <v>6</v>
      </c>
      <c r="E17643" t="s">
        <v>414</v>
      </c>
      <c r="F17643" t="s">
        <v>27520</v>
      </c>
      <c r="G17643" t="s">
        <v>22421</v>
      </c>
      <c r="H17643" t="s">
        <v>23</v>
      </c>
      <c r="I17643" t="s">
        <v>3069</v>
      </c>
      <c r="K17643"/>
      <c r="L17643" t="s">
        <v>27521</v>
      </c>
      <c r="M17643" t="s">
        <v>20719</v>
      </c>
      <c r="N17643">
        <v>3</v>
      </c>
      <c r="P17643" t="s">
        <v>20366</v>
      </c>
      <c r="Q17643" t="s">
        <v>27522</v>
      </c>
      <c r="S17643" t="s">
        <v>20368</v>
      </c>
    </row>
    <row r="17644" spans="1:19" hidden="1" x14ac:dyDescent="0.2">
      <c r="A17644">
        <v>4223</v>
      </c>
      <c r="B17644" t="s">
        <v>27523</v>
      </c>
      <c r="C17644" t="s">
        <v>105</v>
      </c>
      <c r="D17644">
        <v>3.89</v>
      </c>
      <c r="E17644">
        <v>20</v>
      </c>
      <c r="G17644" t="s">
        <v>31</v>
      </c>
      <c r="H17644" t="s">
        <v>46</v>
      </c>
      <c r="I17644" t="s">
        <v>20409</v>
      </c>
      <c r="K17644"/>
      <c r="L17644" t="s">
        <v>27524</v>
      </c>
      <c r="M17644" t="s">
        <v>26</v>
      </c>
      <c r="N17644">
        <v>2</v>
      </c>
      <c r="P17644" t="s">
        <v>20366</v>
      </c>
      <c r="Q17644" t="s">
        <v>27525</v>
      </c>
      <c r="S17644" t="s">
        <v>20368</v>
      </c>
    </row>
    <row r="17645" spans="1:19" hidden="1" x14ac:dyDescent="0.2">
      <c r="A17645">
        <v>4224</v>
      </c>
      <c r="B17645" t="s">
        <v>27526</v>
      </c>
      <c r="C17645" t="s">
        <v>105</v>
      </c>
      <c r="D17645">
        <v>3.77</v>
      </c>
      <c r="E17645">
        <v>20</v>
      </c>
      <c r="G17645" t="s">
        <v>31</v>
      </c>
      <c r="H17645" t="s">
        <v>46</v>
      </c>
      <c r="I17645" t="s">
        <v>20409</v>
      </c>
      <c r="K17645"/>
      <c r="L17645" t="s">
        <v>27527</v>
      </c>
      <c r="M17645" t="s">
        <v>26</v>
      </c>
      <c r="N17645">
        <v>2</v>
      </c>
      <c r="P17645" t="s">
        <v>20366</v>
      </c>
      <c r="Q17645" t="s">
        <v>27528</v>
      </c>
      <c r="S17645" t="s">
        <v>20368</v>
      </c>
    </row>
    <row r="17646" spans="1:19" hidden="1" x14ac:dyDescent="0.2">
      <c r="A17646">
        <v>4225</v>
      </c>
      <c r="B17646" t="s">
        <v>27529</v>
      </c>
      <c r="C17646" t="s">
        <v>105</v>
      </c>
      <c r="D17646">
        <v>2.36</v>
      </c>
      <c r="E17646">
        <v>25</v>
      </c>
      <c r="F17646" t="s">
        <v>20412</v>
      </c>
      <c r="G17646" t="s">
        <v>55</v>
      </c>
      <c r="H17646" t="s">
        <v>23</v>
      </c>
      <c r="I17646" t="s">
        <v>10171</v>
      </c>
      <c r="K17646"/>
      <c r="L17646" t="s">
        <v>27530</v>
      </c>
      <c r="M17646" t="s">
        <v>21125</v>
      </c>
      <c r="N17646">
        <v>3</v>
      </c>
      <c r="O17646" t="s">
        <v>27531</v>
      </c>
      <c r="P17646" t="s">
        <v>20366</v>
      </c>
      <c r="Q17646" t="s">
        <v>27532</v>
      </c>
      <c r="S17646" t="s">
        <v>20368</v>
      </c>
    </row>
    <row r="17647" spans="1:19" hidden="1" x14ac:dyDescent="0.2">
      <c r="A17647">
        <v>4226</v>
      </c>
      <c r="B17647" t="s">
        <v>27533</v>
      </c>
      <c r="C17647" t="s">
        <v>105</v>
      </c>
      <c r="D17647">
        <v>2.6</v>
      </c>
      <c r="E17647">
        <v>25</v>
      </c>
      <c r="F17647" t="s">
        <v>20412</v>
      </c>
      <c r="G17647" t="s">
        <v>55</v>
      </c>
      <c r="H17647" t="s">
        <v>23</v>
      </c>
      <c r="I17647" t="s">
        <v>10171</v>
      </c>
      <c r="K17647"/>
      <c r="L17647" t="s">
        <v>27534</v>
      </c>
      <c r="M17647" t="s">
        <v>26</v>
      </c>
      <c r="N17647">
        <v>2</v>
      </c>
      <c r="P17647" t="s">
        <v>20366</v>
      </c>
      <c r="Q17647" t="s">
        <v>27535</v>
      </c>
      <c r="S17647" t="s">
        <v>20368</v>
      </c>
    </row>
    <row r="17648" spans="1:19" hidden="1" x14ac:dyDescent="0.2">
      <c r="A17648">
        <v>4227</v>
      </c>
      <c r="B17648" t="s">
        <v>27536</v>
      </c>
      <c r="C17648" t="s">
        <v>105</v>
      </c>
      <c r="D17648">
        <v>1.38</v>
      </c>
      <c r="E17648">
        <v>25</v>
      </c>
      <c r="F17648" t="s">
        <v>20876</v>
      </c>
      <c r="G17648" t="s">
        <v>31</v>
      </c>
      <c r="H17648" t="s">
        <v>46</v>
      </c>
      <c r="I17648" t="s">
        <v>14077</v>
      </c>
      <c r="K17648" t="e">
        <f>- Other value in M100</f>
        <v>#NAME?</v>
      </c>
      <c r="L17648" t="s">
        <v>27537</v>
      </c>
      <c r="M17648" t="s">
        <v>26</v>
      </c>
      <c r="N17648">
        <v>2</v>
      </c>
      <c r="P17648" t="s">
        <v>20366</v>
      </c>
      <c r="Q17648" t="s">
        <v>27538</v>
      </c>
      <c r="S17648" t="s">
        <v>20368</v>
      </c>
    </row>
    <row r="17649" spans="1:19" hidden="1" x14ac:dyDescent="0.2">
      <c r="A17649">
        <v>4227</v>
      </c>
      <c r="B17649" t="s">
        <v>27536</v>
      </c>
      <c r="C17649" t="s">
        <v>105</v>
      </c>
      <c r="D17649">
        <v>1.57</v>
      </c>
      <c r="E17649" t="s">
        <v>363</v>
      </c>
      <c r="F17649" t="s">
        <v>27539</v>
      </c>
      <c r="G17649" t="s">
        <v>31</v>
      </c>
      <c r="H17649" t="s">
        <v>23</v>
      </c>
      <c r="I17649" t="s">
        <v>8675</v>
      </c>
      <c r="K17649" t="e">
        <f>- Other value in M100</f>
        <v>#NAME?</v>
      </c>
      <c r="L17649" t="s">
        <v>27537</v>
      </c>
      <c r="M17649" t="s">
        <v>26</v>
      </c>
      <c r="N17649">
        <v>2</v>
      </c>
      <c r="P17649" t="s">
        <v>20366</v>
      </c>
      <c r="Q17649" t="s">
        <v>27538</v>
      </c>
      <c r="S17649" t="s">
        <v>20368</v>
      </c>
    </row>
    <row r="17650" spans="1:19" hidden="1" x14ac:dyDescent="0.2">
      <c r="A17650">
        <v>4228</v>
      </c>
      <c r="B17650" t="s">
        <v>27540</v>
      </c>
      <c r="C17650" t="s">
        <v>105</v>
      </c>
      <c r="D17650">
        <v>1</v>
      </c>
      <c r="E17650" t="s">
        <v>363</v>
      </c>
      <c r="F17650" t="s">
        <v>23475</v>
      </c>
      <c r="G17650" t="s">
        <v>31</v>
      </c>
      <c r="H17650" t="s">
        <v>23</v>
      </c>
      <c r="I17650" t="s">
        <v>8675</v>
      </c>
      <c r="K17650" t="e">
        <f>- Other value in M100</f>
        <v>#NAME?</v>
      </c>
      <c r="L17650" t="s">
        <v>27541</v>
      </c>
      <c r="M17650" t="s">
        <v>26</v>
      </c>
      <c r="N17650">
        <v>2</v>
      </c>
      <c r="P17650" t="s">
        <v>20366</v>
      </c>
      <c r="Q17650" t="s">
        <v>27542</v>
      </c>
      <c r="S17650" t="s">
        <v>20368</v>
      </c>
    </row>
    <row r="17651" spans="1:19" hidden="1" x14ac:dyDescent="0.2">
      <c r="A17651">
        <v>4229</v>
      </c>
      <c r="B17651" t="s">
        <v>27543</v>
      </c>
      <c r="C17651" t="s">
        <v>105</v>
      </c>
      <c r="D17651">
        <v>7.95</v>
      </c>
      <c r="E17651">
        <v>20</v>
      </c>
      <c r="F17651" t="s">
        <v>7188</v>
      </c>
      <c r="G17651" t="s">
        <v>55</v>
      </c>
      <c r="H17651" t="s">
        <v>46</v>
      </c>
      <c r="I17651" t="s">
        <v>5845</v>
      </c>
      <c r="K17651"/>
      <c r="L17651" t="s">
        <v>27544</v>
      </c>
      <c r="M17651" t="s">
        <v>26</v>
      </c>
      <c r="N17651">
        <v>2</v>
      </c>
      <c r="P17651" t="s">
        <v>20366</v>
      </c>
      <c r="Q17651" t="s">
        <v>27545</v>
      </c>
      <c r="S17651" t="s">
        <v>20368</v>
      </c>
    </row>
    <row r="17652" spans="1:19" hidden="1" x14ac:dyDescent="0.2">
      <c r="A17652">
        <v>4229</v>
      </c>
      <c r="B17652" t="s">
        <v>27543</v>
      </c>
      <c r="C17652" t="s">
        <v>105</v>
      </c>
      <c r="D17652">
        <v>9.8000000000000007</v>
      </c>
      <c r="E17652">
        <v>20</v>
      </c>
      <c r="F17652" t="s">
        <v>25635</v>
      </c>
      <c r="G17652" t="s">
        <v>55</v>
      </c>
      <c r="H17652" t="s">
        <v>46</v>
      </c>
      <c r="I17652" t="s">
        <v>5845</v>
      </c>
      <c r="K17652"/>
      <c r="L17652" t="s">
        <v>27544</v>
      </c>
      <c r="M17652" t="s">
        <v>26</v>
      </c>
      <c r="N17652">
        <v>2</v>
      </c>
      <c r="P17652" t="s">
        <v>20366</v>
      </c>
      <c r="Q17652" t="s">
        <v>27545</v>
      </c>
      <c r="S17652" t="s">
        <v>20368</v>
      </c>
    </row>
    <row r="17653" spans="1:19" hidden="1" x14ac:dyDescent="0.2">
      <c r="A17653">
        <v>4229</v>
      </c>
      <c r="B17653" t="s">
        <v>27543</v>
      </c>
      <c r="C17653" t="s">
        <v>105</v>
      </c>
      <c r="D17653">
        <v>11.15</v>
      </c>
      <c r="E17653">
        <v>20</v>
      </c>
      <c r="F17653" t="s">
        <v>7193</v>
      </c>
      <c r="G17653" t="s">
        <v>55</v>
      </c>
      <c r="H17653" t="s">
        <v>23</v>
      </c>
      <c r="I17653" t="s">
        <v>5845</v>
      </c>
      <c r="K17653"/>
      <c r="L17653" t="s">
        <v>27544</v>
      </c>
      <c r="M17653" t="s">
        <v>26</v>
      </c>
      <c r="N17653">
        <v>2</v>
      </c>
      <c r="P17653" t="s">
        <v>20366</v>
      </c>
      <c r="Q17653" t="s">
        <v>27545</v>
      </c>
      <c r="S17653" t="s">
        <v>20368</v>
      </c>
    </row>
    <row r="17654" spans="1:19" hidden="1" x14ac:dyDescent="0.2">
      <c r="A17654">
        <v>4230</v>
      </c>
      <c r="B17654" t="s">
        <v>27546</v>
      </c>
      <c r="C17654" t="s">
        <v>105</v>
      </c>
      <c r="D17654">
        <v>8.39</v>
      </c>
      <c r="E17654">
        <v>20</v>
      </c>
      <c r="F17654" t="s">
        <v>410</v>
      </c>
      <c r="G17654" t="s">
        <v>55</v>
      </c>
      <c r="H17654" t="s">
        <v>46</v>
      </c>
      <c r="I17654" t="s">
        <v>7682</v>
      </c>
      <c r="K17654"/>
      <c r="L17654" t="s">
        <v>27547</v>
      </c>
      <c r="M17654" t="s">
        <v>26</v>
      </c>
      <c r="N17654">
        <v>2</v>
      </c>
      <c r="P17654" t="s">
        <v>20366</v>
      </c>
      <c r="Q17654" t="s">
        <v>27548</v>
      </c>
      <c r="S17654" t="s">
        <v>20368</v>
      </c>
    </row>
    <row r="17655" spans="1:19" hidden="1" x14ac:dyDescent="0.2">
      <c r="A17655">
        <v>4231</v>
      </c>
      <c r="B17655" t="s">
        <v>27549</v>
      </c>
      <c r="C17655" t="s">
        <v>105</v>
      </c>
      <c r="D17655">
        <v>8.2799999999999994</v>
      </c>
      <c r="E17655">
        <v>20</v>
      </c>
      <c r="F17655" t="s">
        <v>25646</v>
      </c>
      <c r="G17655" t="s">
        <v>31</v>
      </c>
      <c r="H17655" t="s">
        <v>46</v>
      </c>
      <c r="I17655" t="s">
        <v>25647</v>
      </c>
      <c r="K17655"/>
      <c r="L17655" t="s">
        <v>27550</v>
      </c>
      <c r="M17655" t="s">
        <v>20396</v>
      </c>
      <c r="N17655">
        <v>4</v>
      </c>
      <c r="P17655" t="s">
        <v>20366</v>
      </c>
      <c r="Q17655" t="s">
        <v>27551</v>
      </c>
      <c r="S17655" t="s">
        <v>20368</v>
      </c>
    </row>
    <row r="17656" spans="1:19" hidden="1" x14ac:dyDescent="0.2">
      <c r="A17656">
        <v>4232</v>
      </c>
      <c r="B17656" t="s">
        <v>27552</v>
      </c>
      <c r="C17656" t="s">
        <v>105</v>
      </c>
      <c r="D17656">
        <v>8.3699999999999992</v>
      </c>
      <c r="E17656">
        <v>20</v>
      </c>
      <c r="F17656" t="s">
        <v>27553</v>
      </c>
      <c r="G17656" t="s">
        <v>31</v>
      </c>
      <c r="H17656" t="s">
        <v>46</v>
      </c>
      <c r="I17656" t="s">
        <v>25647</v>
      </c>
      <c r="K17656"/>
      <c r="L17656" t="s">
        <v>27554</v>
      </c>
      <c r="M17656" t="s">
        <v>26</v>
      </c>
      <c r="N17656">
        <v>2</v>
      </c>
      <c r="P17656" t="s">
        <v>20366</v>
      </c>
      <c r="Q17656" t="s">
        <v>27555</v>
      </c>
      <c r="S17656" t="s">
        <v>20368</v>
      </c>
    </row>
    <row r="17657" spans="1:19" hidden="1" x14ac:dyDescent="0.2">
      <c r="A17657">
        <v>4233</v>
      </c>
      <c r="B17657" t="s">
        <v>27556</v>
      </c>
      <c r="C17657" t="s">
        <v>105</v>
      </c>
      <c r="D17657">
        <v>8.4499999999999993</v>
      </c>
      <c r="E17657">
        <v>20</v>
      </c>
      <c r="F17657" t="s">
        <v>25646</v>
      </c>
      <c r="G17657" t="s">
        <v>31</v>
      </c>
      <c r="H17657" t="s">
        <v>46</v>
      </c>
      <c r="I17657" t="s">
        <v>25647</v>
      </c>
      <c r="K17657"/>
      <c r="L17657" t="s">
        <v>27557</v>
      </c>
      <c r="M17657" t="s">
        <v>26</v>
      </c>
      <c r="N17657">
        <v>2</v>
      </c>
      <c r="P17657" t="s">
        <v>20366</v>
      </c>
      <c r="Q17657" t="s">
        <v>27558</v>
      </c>
      <c r="S17657" t="s">
        <v>20368</v>
      </c>
    </row>
    <row r="17658" spans="1:19" hidden="1" x14ac:dyDescent="0.2">
      <c r="A17658">
        <v>4234</v>
      </c>
      <c r="B17658" t="s">
        <v>27559</v>
      </c>
      <c r="C17658" t="s">
        <v>105</v>
      </c>
      <c r="D17658">
        <v>7.59</v>
      </c>
      <c r="E17658">
        <v>20</v>
      </c>
      <c r="F17658" t="s">
        <v>27553</v>
      </c>
      <c r="G17658" t="s">
        <v>31</v>
      </c>
      <c r="H17658" t="s">
        <v>46</v>
      </c>
      <c r="I17658" t="s">
        <v>25647</v>
      </c>
      <c r="K17658"/>
      <c r="L17658" t="s">
        <v>27560</v>
      </c>
      <c r="M17658" t="s">
        <v>26</v>
      </c>
      <c r="N17658">
        <v>2</v>
      </c>
      <c r="P17658" t="s">
        <v>20366</v>
      </c>
      <c r="Q17658" t="s">
        <v>27561</v>
      </c>
      <c r="S17658" t="s">
        <v>20368</v>
      </c>
    </row>
    <row r="17659" spans="1:19" hidden="1" x14ac:dyDescent="0.2">
      <c r="A17659">
        <v>4235</v>
      </c>
      <c r="B17659" t="s">
        <v>27562</v>
      </c>
      <c r="C17659" t="s">
        <v>105</v>
      </c>
      <c r="D17659">
        <v>7.41</v>
      </c>
      <c r="E17659">
        <v>20</v>
      </c>
      <c r="F17659" t="s">
        <v>27563</v>
      </c>
      <c r="G17659" t="s">
        <v>31</v>
      </c>
      <c r="H17659" t="s">
        <v>46</v>
      </c>
      <c r="I17659" t="s">
        <v>19934</v>
      </c>
      <c r="K17659"/>
      <c r="L17659" t="s">
        <v>27564</v>
      </c>
      <c r="M17659" t="s">
        <v>26</v>
      </c>
      <c r="N17659">
        <v>2</v>
      </c>
      <c r="P17659" t="s">
        <v>20366</v>
      </c>
      <c r="Q17659" t="s">
        <v>27565</v>
      </c>
      <c r="S17659" t="s">
        <v>20368</v>
      </c>
    </row>
    <row r="17660" spans="1:19" hidden="1" x14ac:dyDescent="0.2">
      <c r="A17660">
        <v>4236</v>
      </c>
      <c r="B17660" t="s">
        <v>27566</v>
      </c>
      <c r="C17660" t="s">
        <v>105</v>
      </c>
      <c r="D17660">
        <v>7.81</v>
      </c>
      <c r="E17660">
        <v>20</v>
      </c>
      <c r="F17660" t="s">
        <v>25672</v>
      </c>
      <c r="G17660" t="s">
        <v>31</v>
      </c>
      <c r="H17660" t="s">
        <v>46</v>
      </c>
      <c r="I17660" t="s">
        <v>19934</v>
      </c>
      <c r="K17660"/>
      <c r="L17660" t="s">
        <v>27567</v>
      </c>
      <c r="M17660" t="s">
        <v>26</v>
      </c>
      <c r="N17660">
        <v>2</v>
      </c>
      <c r="P17660" t="s">
        <v>20366</v>
      </c>
      <c r="Q17660" t="s">
        <v>27568</v>
      </c>
      <c r="S17660" t="s">
        <v>20368</v>
      </c>
    </row>
    <row r="17661" spans="1:19" hidden="1" x14ac:dyDescent="0.2">
      <c r="A17661">
        <v>4237</v>
      </c>
      <c r="B17661" t="s">
        <v>27569</v>
      </c>
      <c r="C17661" t="s">
        <v>105</v>
      </c>
      <c r="D17661">
        <v>4.28</v>
      </c>
      <c r="F17661" t="s">
        <v>21009</v>
      </c>
      <c r="G17661" t="s">
        <v>55</v>
      </c>
      <c r="H17661" t="s">
        <v>23</v>
      </c>
      <c r="I17661" t="s">
        <v>1369</v>
      </c>
      <c r="K17661"/>
      <c r="L17661" t="s">
        <v>27570</v>
      </c>
      <c r="M17661" t="s">
        <v>26</v>
      </c>
      <c r="N17661">
        <v>2</v>
      </c>
      <c r="P17661" t="s">
        <v>20366</v>
      </c>
      <c r="Q17661" t="s">
        <v>27571</v>
      </c>
      <c r="S17661" t="s">
        <v>20368</v>
      </c>
    </row>
    <row r="17662" spans="1:19" hidden="1" x14ac:dyDescent="0.2">
      <c r="A17662">
        <v>4237</v>
      </c>
      <c r="B17662" t="s">
        <v>27569</v>
      </c>
      <c r="C17662" t="s">
        <v>20452</v>
      </c>
      <c r="D17662">
        <v>7.67</v>
      </c>
      <c r="F17662" t="s">
        <v>21009</v>
      </c>
      <c r="G17662" t="s">
        <v>55</v>
      </c>
      <c r="H17662" t="s">
        <v>23</v>
      </c>
      <c r="I17662" t="s">
        <v>1369</v>
      </c>
      <c r="K17662"/>
      <c r="L17662" t="s">
        <v>27570</v>
      </c>
      <c r="M17662" t="s">
        <v>26</v>
      </c>
      <c r="N17662">
        <v>2</v>
      </c>
      <c r="P17662" t="s">
        <v>20366</v>
      </c>
      <c r="Q17662" t="s">
        <v>27571</v>
      </c>
      <c r="S17662" t="s">
        <v>20368</v>
      </c>
    </row>
    <row r="17663" spans="1:19" x14ac:dyDescent="0.2">
      <c r="A17663">
        <v>4240</v>
      </c>
      <c r="B17663" t="s">
        <v>27572</v>
      </c>
      <c r="C17663" t="s">
        <v>105</v>
      </c>
      <c r="D17663">
        <v>5.33</v>
      </c>
      <c r="E17663">
        <v>25</v>
      </c>
      <c r="F17663" t="s">
        <v>24583</v>
      </c>
      <c r="G17663" t="s">
        <v>23125</v>
      </c>
      <c r="H17663" t="s">
        <v>36</v>
      </c>
      <c r="I17663" t="s">
        <v>23215</v>
      </c>
      <c r="L17663" t="s">
        <v>27573</v>
      </c>
      <c r="M17663" t="s">
        <v>20719</v>
      </c>
      <c r="N17663">
        <v>3</v>
      </c>
      <c r="P17663" t="s">
        <v>20366</v>
      </c>
      <c r="Q17663" t="s">
        <v>27574</v>
      </c>
      <c r="S17663" t="s">
        <v>20368</v>
      </c>
    </row>
    <row r="17664" spans="1:19" hidden="1" x14ac:dyDescent="0.2">
      <c r="A17664">
        <v>4241</v>
      </c>
      <c r="B17664" t="s">
        <v>27575</v>
      </c>
      <c r="C17664" t="s">
        <v>105</v>
      </c>
      <c r="D17664">
        <v>3.75</v>
      </c>
      <c r="E17664">
        <v>20</v>
      </c>
      <c r="F17664" t="s">
        <v>24393</v>
      </c>
      <c r="G17664" t="s">
        <v>55</v>
      </c>
      <c r="H17664" t="s">
        <v>46</v>
      </c>
      <c r="I17664" t="s">
        <v>3751</v>
      </c>
      <c r="K17664"/>
      <c r="L17664" t="s">
        <v>27576</v>
      </c>
      <c r="M17664" t="s">
        <v>26</v>
      </c>
      <c r="N17664">
        <v>2</v>
      </c>
      <c r="P17664" t="s">
        <v>20366</v>
      </c>
      <c r="Q17664" t="s">
        <v>27577</v>
      </c>
      <c r="S17664" t="s">
        <v>20368</v>
      </c>
    </row>
    <row r="17665" spans="1:19" hidden="1" x14ac:dyDescent="0.2">
      <c r="A17665">
        <v>4243</v>
      </c>
      <c r="B17665" t="s">
        <v>27578</v>
      </c>
      <c r="C17665" t="s">
        <v>105</v>
      </c>
      <c r="D17665">
        <v>6.6</v>
      </c>
      <c r="F17665" t="s">
        <v>21009</v>
      </c>
      <c r="G17665" t="s">
        <v>31</v>
      </c>
      <c r="H17665" t="s">
        <v>23</v>
      </c>
      <c r="I17665" t="s">
        <v>9509</v>
      </c>
      <c r="K17665"/>
      <c r="L17665" t="s">
        <v>27579</v>
      </c>
      <c r="M17665" t="s">
        <v>26</v>
      </c>
      <c r="N17665">
        <v>2</v>
      </c>
      <c r="P17665" t="s">
        <v>20366</v>
      </c>
      <c r="Q17665" t="s">
        <v>27580</v>
      </c>
      <c r="S17665" t="s">
        <v>20368</v>
      </c>
    </row>
    <row r="17666" spans="1:19" hidden="1" x14ac:dyDescent="0.2">
      <c r="A17666">
        <v>4243</v>
      </c>
      <c r="B17666" t="s">
        <v>27578</v>
      </c>
      <c r="C17666" t="s">
        <v>20452</v>
      </c>
      <c r="D17666">
        <v>10.6</v>
      </c>
      <c r="F17666" t="s">
        <v>21009</v>
      </c>
      <c r="G17666" t="s">
        <v>31</v>
      </c>
      <c r="H17666" t="s">
        <v>23</v>
      </c>
      <c r="I17666" t="s">
        <v>9509</v>
      </c>
      <c r="K17666"/>
      <c r="L17666" t="s">
        <v>27579</v>
      </c>
      <c r="M17666" t="s">
        <v>26</v>
      </c>
      <c r="N17666">
        <v>2</v>
      </c>
      <c r="P17666" t="s">
        <v>20366</v>
      </c>
      <c r="Q17666" t="s">
        <v>27580</v>
      </c>
      <c r="S17666" t="s">
        <v>20368</v>
      </c>
    </row>
    <row r="17667" spans="1:19" hidden="1" x14ac:dyDescent="0.2">
      <c r="A17667">
        <v>4246</v>
      </c>
      <c r="B17667" t="s">
        <v>27581</v>
      </c>
      <c r="C17667" t="s">
        <v>105</v>
      </c>
      <c r="D17667">
        <v>5.83</v>
      </c>
      <c r="E17667">
        <v>20</v>
      </c>
      <c r="G17667" t="s">
        <v>55</v>
      </c>
      <c r="H17667" t="s">
        <v>46</v>
      </c>
      <c r="I17667" t="s">
        <v>419</v>
      </c>
      <c r="K17667"/>
      <c r="L17667" t="s">
        <v>27582</v>
      </c>
      <c r="M17667" t="s">
        <v>26</v>
      </c>
      <c r="N17667">
        <v>2</v>
      </c>
      <c r="P17667" t="s">
        <v>20366</v>
      </c>
      <c r="Q17667" t="s">
        <v>27583</v>
      </c>
      <c r="S17667" t="s">
        <v>20368</v>
      </c>
    </row>
    <row r="17668" spans="1:19" hidden="1" x14ac:dyDescent="0.2">
      <c r="A17668">
        <v>4247</v>
      </c>
      <c r="B17668" t="s">
        <v>27584</v>
      </c>
      <c r="C17668" t="s">
        <v>105</v>
      </c>
      <c r="D17668">
        <v>6.52</v>
      </c>
      <c r="E17668">
        <v>20</v>
      </c>
      <c r="G17668" t="s">
        <v>55</v>
      </c>
      <c r="H17668" t="s">
        <v>46</v>
      </c>
      <c r="I17668" t="s">
        <v>419</v>
      </c>
      <c r="K17668"/>
      <c r="L17668" t="s">
        <v>27585</v>
      </c>
      <c r="M17668" t="s">
        <v>26</v>
      </c>
      <c r="N17668">
        <v>2</v>
      </c>
      <c r="P17668" t="s">
        <v>20366</v>
      </c>
      <c r="Q17668" t="s">
        <v>27586</v>
      </c>
      <c r="S17668" t="s">
        <v>20368</v>
      </c>
    </row>
    <row r="17669" spans="1:19" hidden="1" x14ac:dyDescent="0.2">
      <c r="A17669">
        <v>4247</v>
      </c>
      <c r="B17669" t="s">
        <v>27584</v>
      </c>
      <c r="C17669" t="s">
        <v>20452</v>
      </c>
      <c r="D17669">
        <v>10.25</v>
      </c>
      <c r="E17669">
        <v>20</v>
      </c>
      <c r="G17669" t="s">
        <v>55</v>
      </c>
      <c r="H17669" t="s">
        <v>46</v>
      </c>
      <c r="I17669" t="s">
        <v>419</v>
      </c>
      <c r="K17669"/>
      <c r="L17669" t="s">
        <v>27585</v>
      </c>
      <c r="M17669" t="s">
        <v>26</v>
      </c>
      <c r="N17669">
        <v>2</v>
      </c>
      <c r="P17669" t="s">
        <v>20366</v>
      </c>
      <c r="Q17669" t="s">
        <v>27586</v>
      </c>
      <c r="S17669" t="s">
        <v>20368</v>
      </c>
    </row>
    <row r="17670" spans="1:19" hidden="1" x14ac:dyDescent="0.2">
      <c r="A17670">
        <v>4248</v>
      </c>
      <c r="B17670" t="s">
        <v>27587</v>
      </c>
      <c r="C17670" t="s">
        <v>105</v>
      </c>
      <c r="D17670">
        <v>6.85</v>
      </c>
      <c r="E17670">
        <v>20</v>
      </c>
      <c r="G17670" t="s">
        <v>55</v>
      </c>
      <c r="H17670" t="s">
        <v>46</v>
      </c>
      <c r="I17670" t="s">
        <v>419</v>
      </c>
      <c r="K17670"/>
      <c r="L17670" t="s">
        <v>27588</v>
      </c>
      <c r="M17670" t="s">
        <v>26</v>
      </c>
      <c r="N17670">
        <v>2</v>
      </c>
      <c r="P17670" t="s">
        <v>20366</v>
      </c>
      <c r="Q17670" t="s">
        <v>27589</v>
      </c>
      <c r="S17670" t="s">
        <v>20368</v>
      </c>
    </row>
    <row r="17671" spans="1:19" hidden="1" x14ac:dyDescent="0.2">
      <c r="A17671">
        <v>4248</v>
      </c>
      <c r="B17671" t="s">
        <v>27587</v>
      </c>
      <c r="C17671" t="s">
        <v>20452</v>
      </c>
      <c r="D17671">
        <v>9.9</v>
      </c>
      <c r="E17671">
        <v>20</v>
      </c>
      <c r="G17671" t="s">
        <v>55</v>
      </c>
      <c r="H17671" t="s">
        <v>46</v>
      </c>
      <c r="I17671" t="s">
        <v>419</v>
      </c>
      <c r="K17671"/>
      <c r="L17671" t="s">
        <v>27588</v>
      </c>
      <c r="M17671" t="s">
        <v>26</v>
      </c>
      <c r="N17671">
        <v>2</v>
      </c>
      <c r="P17671" t="s">
        <v>20366</v>
      </c>
      <c r="Q17671" t="s">
        <v>27589</v>
      </c>
      <c r="S17671" t="s">
        <v>20368</v>
      </c>
    </row>
    <row r="17672" spans="1:19" hidden="1" x14ac:dyDescent="0.2">
      <c r="A17672">
        <v>4249</v>
      </c>
      <c r="B17672" t="s">
        <v>27590</v>
      </c>
      <c r="C17672" t="s">
        <v>105</v>
      </c>
      <c r="D17672">
        <v>3.65</v>
      </c>
      <c r="E17672">
        <v>20</v>
      </c>
      <c r="G17672" t="s">
        <v>55</v>
      </c>
      <c r="H17672" t="s">
        <v>46</v>
      </c>
      <c r="I17672" t="s">
        <v>2669</v>
      </c>
      <c r="K17672"/>
      <c r="L17672" t="s">
        <v>27591</v>
      </c>
      <c r="M17672" t="s">
        <v>26</v>
      </c>
      <c r="N17672">
        <v>2</v>
      </c>
      <c r="P17672" t="s">
        <v>20366</v>
      </c>
      <c r="Q17672" t="s">
        <v>27592</v>
      </c>
      <c r="S17672" t="s">
        <v>20368</v>
      </c>
    </row>
    <row r="17673" spans="1:19" hidden="1" x14ac:dyDescent="0.2">
      <c r="A17673">
        <v>4249</v>
      </c>
      <c r="B17673" t="s">
        <v>27590</v>
      </c>
      <c r="C17673" t="s">
        <v>20452</v>
      </c>
      <c r="D17673">
        <v>10.63</v>
      </c>
      <c r="E17673">
        <v>20</v>
      </c>
      <c r="G17673" t="s">
        <v>55</v>
      </c>
      <c r="H17673" t="s">
        <v>46</v>
      </c>
      <c r="I17673" t="s">
        <v>2669</v>
      </c>
      <c r="K17673"/>
      <c r="L17673" t="s">
        <v>27591</v>
      </c>
      <c r="M17673" t="s">
        <v>26</v>
      </c>
      <c r="N17673">
        <v>2</v>
      </c>
      <c r="P17673" t="s">
        <v>20366</v>
      </c>
      <c r="Q17673" t="s">
        <v>27592</v>
      </c>
      <c r="S17673" t="s">
        <v>20368</v>
      </c>
    </row>
    <row r="17674" spans="1:19" hidden="1" x14ac:dyDescent="0.2">
      <c r="A17674">
        <v>4250</v>
      </c>
      <c r="B17674" t="s">
        <v>27593</v>
      </c>
      <c r="C17674" t="s">
        <v>105</v>
      </c>
      <c r="D17674">
        <v>4.17</v>
      </c>
      <c r="E17674">
        <v>20</v>
      </c>
      <c r="G17674" t="s">
        <v>55</v>
      </c>
      <c r="H17674" t="s">
        <v>46</v>
      </c>
      <c r="I17674" t="s">
        <v>2669</v>
      </c>
      <c r="K17674"/>
      <c r="L17674" t="s">
        <v>27594</v>
      </c>
      <c r="M17674" t="s">
        <v>26</v>
      </c>
      <c r="N17674">
        <v>2</v>
      </c>
      <c r="P17674" t="s">
        <v>20366</v>
      </c>
      <c r="Q17674" t="s">
        <v>27595</v>
      </c>
      <c r="S17674" t="s">
        <v>20368</v>
      </c>
    </row>
    <row r="17675" spans="1:19" hidden="1" x14ac:dyDescent="0.2">
      <c r="A17675">
        <v>4250</v>
      </c>
      <c r="B17675" t="s">
        <v>27593</v>
      </c>
      <c r="C17675" t="s">
        <v>20452</v>
      </c>
      <c r="D17675">
        <v>10.42</v>
      </c>
      <c r="E17675">
        <v>20</v>
      </c>
      <c r="G17675" t="s">
        <v>55</v>
      </c>
      <c r="H17675" t="s">
        <v>46</v>
      </c>
      <c r="I17675" t="s">
        <v>2669</v>
      </c>
      <c r="K17675"/>
      <c r="L17675" t="s">
        <v>27594</v>
      </c>
      <c r="M17675" t="s">
        <v>26</v>
      </c>
      <c r="N17675">
        <v>2</v>
      </c>
      <c r="P17675" t="s">
        <v>20366</v>
      </c>
      <c r="Q17675" t="s">
        <v>27595</v>
      </c>
      <c r="S17675" t="s">
        <v>20368</v>
      </c>
    </row>
    <row r="17676" spans="1:19" hidden="1" x14ac:dyDescent="0.2">
      <c r="A17676">
        <v>4251</v>
      </c>
      <c r="B17676" t="s">
        <v>27596</v>
      </c>
      <c r="C17676" t="s">
        <v>105</v>
      </c>
      <c r="D17676">
        <v>4.26</v>
      </c>
      <c r="E17676">
        <v>20</v>
      </c>
      <c r="G17676" t="s">
        <v>55</v>
      </c>
      <c r="H17676" t="s">
        <v>46</v>
      </c>
      <c r="I17676" t="s">
        <v>9155</v>
      </c>
      <c r="K17676"/>
      <c r="L17676" t="s">
        <v>27597</v>
      </c>
      <c r="M17676" t="s">
        <v>26</v>
      </c>
      <c r="N17676">
        <v>2</v>
      </c>
      <c r="P17676" t="s">
        <v>20366</v>
      </c>
      <c r="Q17676" t="s">
        <v>27598</v>
      </c>
      <c r="S17676" t="s">
        <v>20368</v>
      </c>
    </row>
    <row r="17677" spans="1:19" hidden="1" x14ac:dyDescent="0.2">
      <c r="A17677">
        <v>4251</v>
      </c>
      <c r="B17677" t="s">
        <v>27596</v>
      </c>
      <c r="C17677" t="s">
        <v>105</v>
      </c>
      <c r="D17677">
        <v>13.2</v>
      </c>
      <c r="E17677" t="s">
        <v>383</v>
      </c>
      <c r="G17677" t="s">
        <v>75</v>
      </c>
      <c r="H17677" t="s">
        <v>23</v>
      </c>
      <c r="I17677" t="s">
        <v>9155</v>
      </c>
      <c r="K17677"/>
      <c r="L17677" t="s">
        <v>27597</v>
      </c>
      <c r="M17677" t="s">
        <v>26</v>
      </c>
      <c r="N17677">
        <v>2</v>
      </c>
      <c r="P17677" t="s">
        <v>20366</v>
      </c>
      <c r="Q17677" t="s">
        <v>27598</v>
      </c>
      <c r="S17677" t="s">
        <v>20368</v>
      </c>
    </row>
    <row r="17678" spans="1:19" hidden="1" x14ac:dyDescent="0.2">
      <c r="A17678">
        <v>4252</v>
      </c>
      <c r="B17678" t="s">
        <v>27599</v>
      </c>
      <c r="C17678" t="s">
        <v>105</v>
      </c>
      <c r="D17678">
        <v>8.51</v>
      </c>
      <c r="E17678">
        <v>20</v>
      </c>
      <c r="F17678" t="s">
        <v>1546</v>
      </c>
      <c r="G17678" t="s">
        <v>55</v>
      </c>
      <c r="H17678" t="s">
        <v>46</v>
      </c>
      <c r="I17678" t="s">
        <v>10943</v>
      </c>
      <c r="K17678"/>
      <c r="L17678" t="s">
        <v>27600</v>
      </c>
      <c r="M17678" t="s">
        <v>26</v>
      </c>
      <c r="N17678">
        <v>2</v>
      </c>
      <c r="P17678" t="s">
        <v>20366</v>
      </c>
      <c r="Q17678" t="s">
        <v>27601</v>
      </c>
      <c r="S17678" t="s">
        <v>20368</v>
      </c>
    </row>
    <row r="17679" spans="1:19" hidden="1" x14ac:dyDescent="0.2">
      <c r="A17679">
        <v>4253</v>
      </c>
      <c r="B17679" t="s">
        <v>27602</v>
      </c>
      <c r="C17679" t="s">
        <v>105</v>
      </c>
      <c r="D17679">
        <v>3.76</v>
      </c>
      <c r="E17679">
        <v>25</v>
      </c>
      <c r="I17679" t="s">
        <v>7189</v>
      </c>
      <c r="K17679"/>
      <c r="L17679" t="s">
        <v>27603</v>
      </c>
      <c r="M17679" t="s">
        <v>26</v>
      </c>
      <c r="N17679">
        <v>2</v>
      </c>
      <c r="P17679" t="s">
        <v>20366</v>
      </c>
      <c r="Q17679" t="s">
        <v>27604</v>
      </c>
      <c r="S17679" t="s">
        <v>20368</v>
      </c>
    </row>
    <row r="17680" spans="1:19" hidden="1" x14ac:dyDescent="0.2">
      <c r="A17680">
        <v>4254</v>
      </c>
      <c r="B17680" t="s">
        <v>27605</v>
      </c>
      <c r="C17680" t="s">
        <v>105</v>
      </c>
      <c r="D17680">
        <v>2.7320000000000002</v>
      </c>
      <c r="E17680">
        <v>25</v>
      </c>
      <c r="F17680" t="s">
        <v>79</v>
      </c>
      <c r="G17680" t="s">
        <v>55</v>
      </c>
      <c r="H17680" t="s">
        <v>46</v>
      </c>
      <c r="I17680" t="s">
        <v>10891</v>
      </c>
      <c r="J17680" t="s">
        <v>21503</v>
      </c>
      <c r="K17680"/>
      <c r="L17680" t="s">
        <v>27606</v>
      </c>
      <c r="M17680" t="s">
        <v>26</v>
      </c>
      <c r="N17680">
        <v>2</v>
      </c>
      <c r="P17680" t="s">
        <v>20366</v>
      </c>
      <c r="Q17680" t="s">
        <v>27607</v>
      </c>
      <c r="S17680" t="s">
        <v>20368</v>
      </c>
    </row>
    <row r="17681" spans="1:19" hidden="1" x14ac:dyDescent="0.2">
      <c r="A17681">
        <v>4255</v>
      </c>
      <c r="B17681" t="s">
        <v>27608</v>
      </c>
      <c r="C17681" t="s">
        <v>105</v>
      </c>
      <c r="D17681">
        <v>7.81</v>
      </c>
      <c r="E17681">
        <v>25</v>
      </c>
      <c r="F17681" t="s">
        <v>615</v>
      </c>
      <c r="H17681" t="s">
        <v>23</v>
      </c>
      <c r="I17681" t="s">
        <v>21984</v>
      </c>
      <c r="K17681"/>
      <c r="L17681" t="s">
        <v>27609</v>
      </c>
      <c r="M17681" t="s">
        <v>26</v>
      </c>
      <c r="N17681">
        <v>2</v>
      </c>
      <c r="P17681" t="s">
        <v>20366</v>
      </c>
      <c r="Q17681" t="s">
        <v>27610</v>
      </c>
      <c r="S17681" t="s">
        <v>20368</v>
      </c>
    </row>
    <row r="17682" spans="1:19" hidden="1" x14ac:dyDescent="0.2">
      <c r="A17682">
        <v>4256</v>
      </c>
      <c r="B17682" t="s">
        <v>27611</v>
      </c>
      <c r="C17682" t="s">
        <v>105</v>
      </c>
      <c r="D17682">
        <v>6.71</v>
      </c>
      <c r="E17682">
        <v>25</v>
      </c>
      <c r="F17682" t="s">
        <v>23593</v>
      </c>
      <c r="G17682" t="s">
        <v>31</v>
      </c>
      <c r="H17682" t="s">
        <v>46</v>
      </c>
      <c r="I17682" t="s">
        <v>1375</v>
      </c>
      <c r="K17682"/>
      <c r="L17682" t="s">
        <v>27612</v>
      </c>
      <c r="M17682" t="s">
        <v>20719</v>
      </c>
      <c r="N17682">
        <v>3</v>
      </c>
      <c r="P17682" t="s">
        <v>20366</v>
      </c>
      <c r="Q17682" t="s">
        <v>27613</v>
      </c>
      <c r="S17682" t="s">
        <v>20368</v>
      </c>
    </row>
    <row r="17683" spans="1:19" hidden="1" x14ac:dyDescent="0.2">
      <c r="A17683">
        <v>4257</v>
      </c>
      <c r="B17683" t="s">
        <v>27614</v>
      </c>
      <c r="C17683" t="s">
        <v>105</v>
      </c>
      <c r="D17683">
        <v>6.78</v>
      </c>
      <c r="E17683">
        <v>25</v>
      </c>
      <c r="F17683" t="s">
        <v>23742</v>
      </c>
      <c r="G17683" t="s">
        <v>31</v>
      </c>
      <c r="H17683" t="s">
        <v>46</v>
      </c>
      <c r="I17683" t="s">
        <v>5806</v>
      </c>
      <c r="K17683"/>
      <c r="L17683" t="s">
        <v>27615</v>
      </c>
      <c r="M17683" t="s">
        <v>26</v>
      </c>
      <c r="N17683">
        <v>2</v>
      </c>
      <c r="P17683" t="s">
        <v>20366</v>
      </c>
      <c r="Q17683" t="s">
        <v>27616</v>
      </c>
      <c r="S17683" t="s">
        <v>20368</v>
      </c>
    </row>
    <row r="17684" spans="1:19" hidden="1" x14ac:dyDescent="0.2">
      <c r="A17684">
        <v>4258</v>
      </c>
      <c r="B17684" t="s">
        <v>27617</v>
      </c>
      <c r="C17684" t="s">
        <v>105</v>
      </c>
      <c r="D17684">
        <v>4.54</v>
      </c>
      <c r="E17684">
        <v>20</v>
      </c>
      <c r="F17684">
        <v>10</v>
      </c>
      <c r="G17684" t="s">
        <v>31</v>
      </c>
      <c r="H17684" t="s">
        <v>46</v>
      </c>
      <c r="I17684" t="s">
        <v>20409</v>
      </c>
      <c r="K17684"/>
      <c r="L17684" t="s">
        <v>27618</v>
      </c>
      <c r="M17684" t="s">
        <v>26</v>
      </c>
      <c r="N17684">
        <v>2</v>
      </c>
      <c r="P17684" t="s">
        <v>20366</v>
      </c>
      <c r="Q17684" t="s">
        <v>27619</v>
      </c>
      <c r="S17684" t="s">
        <v>20368</v>
      </c>
    </row>
    <row r="17685" spans="1:19" hidden="1" x14ac:dyDescent="0.2">
      <c r="A17685">
        <v>4259</v>
      </c>
      <c r="B17685" t="s">
        <v>27620</v>
      </c>
      <c r="C17685" t="s">
        <v>105</v>
      </c>
      <c r="D17685">
        <v>13</v>
      </c>
      <c r="E17685">
        <v>25</v>
      </c>
      <c r="F17685" t="s">
        <v>27621</v>
      </c>
      <c r="G17685" t="s">
        <v>31</v>
      </c>
      <c r="H17685" t="s">
        <v>23</v>
      </c>
      <c r="I17685" t="s">
        <v>4480</v>
      </c>
      <c r="K17685"/>
      <c r="L17685" t="s">
        <v>27622</v>
      </c>
      <c r="M17685" t="s">
        <v>21125</v>
      </c>
      <c r="N17685">
        <v>3</v>
      </c>
      <c r="O17685" t="s">
        <v>27623</v>
      </c>
      <c r="P17685" t="s">
        <v>20366</v>
      </c>
      <c r="Q17685" t="s">
        <v>27624</v>
      </c>
      <c r="S17685" t="s">
        <v>20368</v>
      </c>
    </row>
    <row r="17686" spans="1:19" hidden="1" x14ac:dyDescent="0.2">
      <c r="A17686">
        <v>4260</v>
      </c>
      <c r="B17686" t="s">
        <v>27625</v>
      </c>
      <c r="C17686" t="s">
        <v>105</v>
      </c>
      <c r="D17686">
        <v>4.49</v>
      </c>
      <c r="E17686">
        <v>20</v>
      </c>
      <c r="F17686" t="s">
        <v>1094</v>
      </c>
      <c r="G17686" t="s">
        <v>55</v>
      </c>
      <c r="H17686" t="s">
        <v>23</v>
      </c>
      <c r="I17686" t="s">
        <v>3116</v>
      </c>
      <c r="K17686"/>
      <c r="L17686" t="s">
        <v>27626</v>
      </c>
      <c r="M17686" t="s">
        <v>26</v>
      </c>
      <c r="N17686">
        <v>2</v>
      </c>
      <c r="P17686" t="s">
        <v>20366</v>
      </c>
      <c r="Q17686" t="s">
        <v>27627</v>
      </c>
      <c r="S17686" t="s">
        <v>20368</v>
      </c>
    </row>
    <row r="17687" spans="1:19" hidden="1" x14ac:dyDescent="0.2">
      <c r="A17687">
        <v>4260</v>
      </c>
      <c r="B17687" t="s">
        <v>27625</v>
      </c>
      <c r="C17687" t="s">
        <v>20452</v>
      </c>
      <c r="D17687">
        <v>8.59</v>
      </c>
      <c r="E17687">
        <v>20</v>
      </c>
      <c r="F17687" t="s">
        <v>1094</v>
      </c>
      <c r="G17687" t="s">
        <v>55</v>
      </c>
      <c r="H17687" t="s">
        <v>23</v>
      </c>
      <c r="I17687" t="s">
        <v>3116</v>
      </c>
      <c r="K17687"/>
      <c r="L17687" t="s">
        <v>27626</v>
      </c>
      <c r="M17687" t="s">
        <v>26</v>
      </c>
      <c r="N17687">
        <v>2</v>
      </c>
      <c r="P17687" t="s">
        <v>20366</v>
      </c>
      <c r="Q17687" t="s">
        <v>27627</v>
      </c>
      <c r="S17687" t="s">
        <v>20368</v>
      </c>
    </row>
    <row r="17688" spans="1:19" hidden="1" x14ac:dyDescent="0.2">
      <c r="A17688">
        <v>4261</v>
      </c>
      <c r="B17688" t="s">
        <v>27628</v>
      </c>
      <c r="C17688" t="s">
        <v>105</v>
      </c>
      <c r="D17688">
        <v>3.63</v>
      </c>
      <c r="E17688">
        <v>20</v>
      </c>
      <c r="F17688" t="s">
        <v>1546</v>
      </c>
      <c r="G17688" t="s">
        <v>55</v>
      </c>
      <c r="H17688" t="s">
        <v>23</v>
      </c>
      <c r="I17688" t="s">
        <v>13823</v>
      </c>
      <c r="K17688"/>
      <c r="L17688" t="s">
        <v>27629</v>
      </c>
      <c r="M17688" t="s">
        <v>26</v>
      </c>
      <c r="N17688">
        <v>2</v>
      </c>
      <c r="P17688" t="s">
        <v>20366</v>
      </c>
      <c r="Q17688" t="s">
        <v>27630</v>
      </c>
      <c r="S17688" t="s">
        <v>20368</v>
      </c>
    </row>
    <row r="17689" spans="1:19" hidden="1" x14ac:dyDescent="0.2">
      <c r="A17689">
        <v>4261</v>
      </c>
      <c r="B17689" t="s">
        <v>27628</v>
      </c>
      <c r="C17689" t="s">
        <v>20452</v>
      </c>
      <c r="D17689">
        <v>10.73</v>
      </c>
      <c r="E17689">
        <v>20</v>
      </c>
      <c r="F17689" t="s">
        <v>1546</v>
      </c>
      <c r="G17689" t="s">
        <v>55</v>
      </c>
      <c r="H17689" t="s">
        <v>23</v>
      </c>
      <c r="I17689" t="s">
        <v>13823</v>
      </c>
      <c r="K17689"/>
      <c r="L17689" t="s">
        <v>27629</v>
      </c>
      <c r="M17689" t="s">
        <v>26</v>
      </c>
      <c r="N17689">
        <v>2</v>
      </c>
      <c r="P17689" t="s">
        <v>20366</v>
      </c>
      <c r="Q17689" t="s">
        <v>27630</v>
      </c>
      <c r="S17689" t="s">
        <v>20368</v>
      </c>
    </row>
    <row r="17690" spans="1:19" hidden="1" x14ac:dyDescent="0.2">
      <c r="A17690">
        <v>4262</v>
      </c>
      <c r="B17690" t="s">
        <v>27631</v>
      </c>
      <c r="C17690" t="s">
        <v>105</v>
      </c>
      <c r="D17690">
        <v>3.83</v>
      </c>
      <c r="E17690">
        <v>20</v>
      </c>
      <c r="F17690" t="s">
        <v>1546</v>
      </c>
      <c r="G17690" t="s">
        <v>55</v>
      </c>
      <c r="H17690" t="s">
        <v>46</v>
      </c>
      <c r="I17690" t="s">
        <v>8547</v>
      </c>
      <c r="K17690"/>
      <c r="L17690" t="s">
        <v>27632</v>
      </c>
      <c r="M17690" t="s">
        <v>26</v>
      </c>
      <c r="N17690">
        <v>2</v>
      </c>
      <c r="P17690" t="s">
        <v>20366</v>
      </c>
      <c r="Q17690" t="s">
        <v>27633</v>
      </c>
      <c r="S17690" t="s">
        <v>20368</v>
      </c>
    </row>
    <row r="17691" spans="1:19" hidden="1" x14ac:dyDescent="0.2">
      <c r="A17691">
        <v>4263</v>
      </c>
      <c r="B17691" t="s">
        <v>27634</v>
      </c>
      <c r="C17691" t="s">
        <v>105</v>
      </c>
      <c r="D17691">
        <v>2.5129999999999999</v>
      </c>
      <c r="E17691">
        <v>25</v>
      </c>
      <c r="F17691" t="s">
        <v>79</v>
      </c>
      <c r="G17691" t="s">
        <v>55</v>
      </c>
      <c r="H17691" t="s">
        <v>46</v>
      </c>
      <c r="I17691" t="s">
        <v>10891</v>
      </c>
      <c r="J17691" t="s">
        <v>21503</v>
      </c>
      <c r="K17691"/>
      <c r="L17691" t="s">
        <v>27635</v>
      </c>
      <c r="M17691" t="s">
        <v>26</v>
      </c>
      <c r="N17691">
        <v>2</v>
      </c>
      <c r="P17691" t="s">
        <v>20366</v>
      </c>
      <c r="Q17691" t="s">
        <v>27636</v>
      </c>
      <c r="S17691" t="s">
        <v>20368</v>
      </c>
    </row>
    <row r="17692" spans="1:19" hidden="1" x14ac:dyDescent="0.2">
      <c r="A17692">
        <v>4264</v>
      </c>
      <c r="B17692" t="s">
        <v>27637</v>
      </c>
      <c r="C17692" t="s">
        <v>105</v>
      </c>
      <c r="D17692">
        <v>12.63</v>
      </c>
      <c r="E17692">
        <v>25</v>
      </c>
      <c r="F17692" t="s">
        <v>615</v>
      </c>
      <c r="H17692" t="s">
        <v>23</v>
      </c>
      <c r="I17692" t="s">
        <v>21984</v>
      </c>
      <c r="K17692"/>
      <c r="L17692" t="s">
        <v>27638</v>
      </c>
      <c r="M17692" t="s">
        <v>26</v>
      </c>
      <c r="N17692">
        <v>2</v>
      </c>
      <c r="P17692" t="s">
        <v>20366</v>
      </c>
      <c r="Q17692" t="s">
        <v>27639</v>
      </c>
      <c r="S17692" t="s">
        <v>20368</v>
      </c>
    </row>
    <row r="17693" spans="1:19" hidden="1" x14ac:dyDescent="0.2">
      <c r="A17693">
        <v>4265</v>
      </c>
      <c r="B17693" t="s">
        <v>27640</v>
      </c>
      <c r="C17693" t="s">
        <v>105</v>
      </c>
      <c r="D17693">
        <v>2.37</v>
      </c>
      <c r="F17693" t="s">
        <v>23607</v>
      </c>
      <c r="G17693" t="s">
        <v>189</v>
      </c>
      <c r="I17693" t="s">
        <v>23608</v>
      </c>
      <c r="K17693"/>
      <c r="L17693" t="s">
        <v>27641</v>
      </c>
      <c r="M17693" t="s">
        <v>26</v>
      </c>
      <c r="N17693">
        <v>2</v>
      </c>
      <c r="P17693" t="s">
        <v>20366</v>
      </c>
      <c r="Q17693" t="s">
        <v>27642</v>
      </c>
      <c r="S17693" t="s">
        <v>20368</v>
      </c>
    </row>
    <row r="17694" spans="1:19" hidden="1" x14ac:dyDescent="0.2">
      <c r="A17694">
        <v>4266</v>
      </c>
      <c r="B17694" t="s">
        <v>27643</v>
      </c>
      <c r="C17694" t="s">
        <v>20452</v>
      </c>
      <c r="D17694">
        <v>2.78</v>
      </c>
      <c r="E17694">
        <v>25</v>
      </c>
      <c r="F17694" t="s">
        <v>27644</v>
      </c>
      <c r="G17694" t="s">
        <v>31</v>
      </c>
      <c r="H17694" t="s">
        <v>46</v>
      </c>
      <c r="I17694" t="s">
        <v>4814</v>
      </c>
      <c r="K17694"/>
      <c r="L17694" t="s">
        <v>27645</v>
      </c>
      <c r="M17694" t="s">
        <v>26</v>
      </c>
      <c r="N17694">
        <v>2</v>
      </c>
      <c r="P17694" t="s">
        <v>20366</v>
      </c>
      <c r="Q17694" t="s">
        <v>27646</v>
      </c>
      <c r="S17694" t="s">
        <v>20368</v>
      </c>
    </row>
    <row r="17695" spans="1:19" hidden="1" x14ac:dyDescent="0.2">
      <c r="A17695">
        <v>4266</v>
      </c>
      <c r="B17695" t="s">
        <v>27643</v>
      </c>
      <c r="C17695" t="s">
        <v>20441</v>
      </c>
      <c r="D17695">
        <v>13.08</v>
      </c>
      <c r="E17695">
        <v>25</v>
      </c>
      <c r="F17695" t="s">
        <v>27644</v>
      </c>
      <c r="G17695" t="s">
        <v>31</v>
      </c>
      <c r="H17695" t="s">
        <v>46</v>
      </c>
      <c r="I17695" t="s">
        <v>4814</v>
      </c>
      <c r="K17695"/>
      <c r="L17695" t="s">
        <v>27645</v>
      </c>
      <c r="M17695" t="s">
        <v>26</v>
      </c>
      <c r="N17695">
        <v>2</v>
      </c>
      <c r="P17695" t="s">
        <v>20366</v>
      </c>
      <c r="Q17695" t="s">
        <v>27646</v>
      </c>
      <c r="S17695" t="s">
        <v>20368</v>
      </c>
    </row>
    <row r="17696" spans="1:19" hidden="1" x14ac:dyDescent="0.2">
      <c r="A17696">
        <v>4266</v>
      </c>
      <c r="B17696" t="s">
        <v>27643</v>
      </c>
      <c r="C17696" t="s">
        <v>20452</v>
      </c>
      <c r="D17696">
        <v>2.5499999999999998</v>
      </c>
      <c r="E17696" t="s">
        <v>414</v>
      </c>
      <c r="F17696" t="s">
        <v>27644</v>
      </c>
      <c r="G17696" t="s">
        <v>31</v>
      </c>
      <c r="H17696" t="s">
        <v>46</v>
      </c>
      <c r="I17696" t="s">
        <v>4814</v>
      </c>
      <c r="K17696"/>
      <c r="L17696" t="s">
        <v>27645</v>
      </c>
      <c r="M17696" t="s">
        <v>26</v>
      </c>
      <c r="N17696">
        <v>2</v>
      </c>
      <c r="P17696" t="s">
        <v>20366</v>
      </c>
      <c r="Q17696" t="s">
        <v>27646</v>
      </c>
      <c r="S17696" t="s">
        <v>20368</v>
      </c>
    </row>
    <row r="17697" spans="1:19" hidden="1" x14ac:dyDescent="0.2">
      <c r="A17697">
        <v>4266</v>
      </c>
      <c r="B17697" t="s">
        <v>27643</v>
      </c>
      <c r="C17697" t="s">
        <v>20441</v>
      </c>
      <c r="D17697">
        <v>12.74</v>
      </c>
      <c r="E17697" t="s">
        <v>414</v>
      </c>
      <c r="F17697" t="s">
        <v>27644</v>
      </c>
      <c r="G17697" t="s">
        <v>31</v>
      </c>
      <c r="H17697" t="s">
        <v>46</v>
      </c>
      <c r="I17697" t="s">
        <v>4814</v>
      </c>
      <c r="K17697"/>
      <c r="L17697" t="s">
        <v>27645</v>
      </c>
      <c r="M17697" t="s">
        <v>26</v>
      </c>
      <c r="N17697">
        <v>2</v>
      </c>
      <c r="P17697" t="s">
        <v>20366</v>
      </c>
      <c r="Q17697" t="s">
        <v>27646</v>
      </c>
      <c r="S17697" t="s">
        <v>20368</v>
      </c>
    </row>
    <row r="17698" spans="1:19" hidden="1" x14ac:dyDescent="0.2">
      <c r="A17698">
        <v>4267</v>
      </c>
      <c r="B17698" t="s">
        <v>27647</v>
      </c>
      <c r="C17698" t="s">
        <v>105</v>
      </c>
      <c r="D17698">
        <v>11.35</v>
      </c>
      <c r="G17698" t="s">
        <v>31</v>
      </c>
      <c r="I17698" t="s">
        <v>9316</v>
      </c>
      <c r="K17698"/>
      <c r="L17698" t="s">
        <v>27648</v>
      </c>
      <c r="M17698" t="s">
        <v>21320</v>
      </c>
      <c r="N17698">
        <v>3</v>
      </c>
      <c r="P17698" t="s">
        <v>20366</v>
      </c>
      <c r="Q17698" t="s">
        <v>27649</v>
      </c>
      <c r="S17698" t="s">
        <v>20368</v>
      </c>
    </row>
    <row r="17699" spans="1:19" hidden="1" x14ac:dyDescent="0.2">
      <c r="A17699">
        <v>4268</v>
      </c>
      <c r="B17699" t="s">
        <v>27650</v>
      </c>
      <c r="C17699" t="s">
        <v>105</v>
      </c>
      <c r="D17699">
        <v>2.2599999999999998</v>
      </c>
      <c r="E17699">
        <v>20</v>
      </c>
      <c r="G17699" t="s">
        <v>22421</v>
      </c>
      <c r="H17699" t="s">
        <v>23</v>
      </c>
      <c r="I17699" t="s">
        <v>10509</v>
      </c>
      <c r="K17699"/>
      <c r="L17699" t="s">
        <v>27651</v>
      </c>
      <c r="M17699" t="s">
        <v>26</v>
      </c>
      <c r="N17699">
        <v>2</v>
      </c>
      <c r="P17699" t="s">
        <v>20366</v>
      </c>
      <c r="Q17699" t="s">
        <v>27652</v>
      </c>
      <c r="S17699" t="s">
        <v>20368</v>
      </c>
    </row>
    <row r="17700" spans="1:19" hidden="1" x14ac:dyDescent="0.2">
      <c r="A17700">
        <v>4268</v>
      </c>
      <c r="B17700" t="s">
        <v>27650</v>
      </c>
      <c r="C17700" t="s">
        <v>20452</v>
      </c>
      <c r="D17700">
        <v>7.81</v>
      </c>
      <c r="E17700" t="s">
        <v>383</v>
      </c>
      <c r="G17700" t="s">
        <v>22421</v>
      </c>
      <c r="H17700" t="s">
        <v>46</v>
      </c>
      <c r="I17700" t="s">
        <v>10509</v>
      </c>
      <c r="K17700"/>
      <c r="L17700" t="s">
        <v>27651</v>
      </c>
      <c r="M17700" t="s">
        <v>26</v>
      </c>
      <c r="N17700">
        <v>2</v>
      </c>
      <c r="P17700" t="s">
        <v>20366</v>
      </c>
      <c r="Q17700" t="s">
        <v>27652</v>
      </c>
      <c r="S17700" t="s">
        <v>20368</v>
      </c>
    </row>
    <row r="17701" spans="1:19" hidden="1" x14ac:dyDescent="0.2">
      <c r="A17701">
        <v>4269</v>
      </c>
      <c r="B17701" t="s">
        <v>27653</v>
      </c>
      <c r="C17701" t="s">
        <v>105</v>
      </c>
      <c r="D17701">
        <v>7.5</v>
      </c>
      <c r="F17701" t="s">
        <v>21009</v>
      </c>
      <c r="H17701" t="s">
        <v>23</v>
      </c>
      <c r="I17701" t="s">
        <v>27654</v>
      </c>
      <c r="K17701"/>
      <c r="L17701" t="s">
        <v>27655</v>
      </c>
      <c r="M17701" t="s">
        <v>26</v>
      </c>
      <c r="N17701">
        <v>2</v>
      </c>
      <c r="P17701" t="s">
        <v>20366</v>
      </c>
      <c r="Q17701" t="s">
        <v>27656</v>
      </c>
      <c r="S17701" t="s">
        <v>20368</v>
      </c>
    </row>
    <row r="17702" spans="1:19" hidden="1" x14ac:dyDescent="0.2">
      <c r="A17702">
        <v>4270</v>
      </c>
      <c r="B17702" t="s">
        <v>27657</v>
      </c>
      <c r="C17702" t="s">
        <v>105</v>
      </c>
      <c r="D17702">
        <v>8.89</v>
      </c>
      <c r="E17702">
        <v>20</v>
      </c>
      <c r="F17702" t="s">
        <v>27553</v>
      </c>
      <c r="G17702" t="s">
        <v>31</v>
      </c>
      <c r="H17702" t="s">
        <v>46</v>
      </c>
      <c r="I17702" t="s">
        <v>25647</v>
      </c>
      <c r="K17702"/>
      <c r="L17702" t="s">
        <v>27658</v>
      </c>
      <c r="M17702" t="s">
        <v>20396</v>
      </c>
      <c r="N17702">
        <v>4</v>
      </c>
      <c r="P17702" t="s">
        <v>20366</v>
      </c>
      <c r="Q17702" t="s">
        <v>27659</v>
      </c>
      <c r="S17702" t="s">
        <v>20368</v>
      </c>
    </row>
    <row r="17703" spans="1:19" hidden="1" x14ac:dyDescent="0.2">
      <c r="A17703">
        <v>4271</v>
      </c>
      <c r="B17703" t="s">
        <v>27660</v>
      </c>
      <c r="C17703" t="s">
        <v>105</v>
      </c>
      <c r="D17703">
        <v>9.91</v>
      </c>
      <c r="E17703">
        <v>20</v>
      </c>
      <c r="F17703" t="s">
        <v>25646</v>
      </c>
      <c r="G17703" t="s">
        <v>31</v>
      </c>
      <c r="H17703" t="s">
        <v>46</v>
      </c>
      <c r="I17703" t="s">
        <v>25647</v>
      </c>
      <c r="K17703"/>
      <c r="L17703" t="s">
        <v>27661</v>
      </c>
      <c r="M17703" t="s">
        <v>20396</v>
      </c>
      <c r="N17703">
        <v>4</v>
      </c>
      <c r="P17703" t="s">
        <v>20366</v>
      </c>
      <c r="Q17703" t="s">
        <v>27662</v>
      </c>
      <c r="S17703" t="s">
        <v>20368</v>
      </c>
    </row>
    <row r="17704" spans="1:19" hidden="1" x14ac:dyDescent="0.2">
      <c r="A17704">
        <v>4272</v>
      </c>
      <c r="B17704" t="s">
        <v>27663</v>
      </c>
      <c r="C17704" t="s">
        <v>105</v>
      </c>
      <c r="D17704">
        <v>9.89</v>
      </c>
      <c r="E17704">
        <v>20</v>
      </c>
      <c r="F17704" t="s">
        <v>25646</v>
      </c>
      <c r="G17704" t="s">
        <v>31</v>
      </c>
      <c r="H17704" t="s">
        <v>46</v>
      </c>
      <c r="I17704" t="s">
        <v>25647</v>
      </c>
      <c r="K17704"/>
      <c r="L17704" t="s">
        <v>27664</v>
      </c>
      <c r="M17704" t="s">
        <v>21320</v>
      </c>
      <c r="N17704">
        <v>3</v>
      </c>
      <c r="P17704" t="s">
        <v>20366</v>
      </c>
      <c r="Q17704" t="s">
        <v>27665</v>
      </c>
      <c r="S17704" t="s">
        <v>20368</v>
      </c>
    </row>
    <row r="17705" spans="1:19" x14ac:dyDescent="0.2">
      <c r="A17705">
        <v>4273</v>
      </c>
      <c r="B17705" t="s">
        <v>27666</v>
      </c>
      <c r="C17705" t="s">
        <v>105</v>
      </c>
      <c r="D17705">
        <v>9.702</v>
      </c>
      <c r="E17705">
        <v>25</v>
      </c>
      <c r="F17705" t="s">
        <v>23667</v>
      </c>
      <c r="G17705" t="s">
        <v>23125</v>
      </c>
      <c r="H17705" t="s">
        <v>36</v>
      </c>
      <c r="I17705" t="s">
        <v>8881</v>
      </c>
      <c r="J17705" t="s">
        <v>43</v>
      </c>
      <c r="L17705" t="s">
        <v>27667</v>
      </c>
      <c r="M17705" t="s">
        <v>20396</v>
      </c>
      <c r="N17705">
        <v>4</v>
      </c>
      <c r="P17705" t="s">
        <v>20366</v>
      </c>
      <c r="Q17705" t="s">
        <v>27668</v>
      </c>
      <c r="S17705" t="s">
        <v>20368</v>
      </c>
    </row>
    <row r="17706" spans="1:19" hidden="1" x14ac:dyDescent="0.2">
      <c r="A17706">
        <v>4273</v>
      </c>
      <c r="B17706" t="s">
        <v>27666</v>
      </c>
      <c r="C17706" t="s">
        <v>105</v>
      </c>
      <c r="D17706">
        <v>9.7100000000000009</v>
      </c>
      <c r="E17706">
        <v>20</v>
      </c>
      <c r="F17706" t="s">
        <v>25646</v>
      </c>
      <c r="G17706" t="s">
        <v>31</v>
      </c>
      <c r="H17706" t="s">
        <v>46</v>
      </c>
      <c r="I17706" t="s">
        <v>25647</v>
      </c>
      <c r="K17706"/>
      <c r="L17706" t="s">
        <v>27667</v>
      </c>
      <c r="M17706" t="s">
        <v>20396</v>
      </c>
      <c r="N17706">
        <v>4</v>
      </c>
      <c r="P17706" t="s">
        <v>20366</v>
      </c>
      <c r="Q17706" t="s">
        <v>27668</v>
      </c>
      <c r="S17706" t="s">
        <v>20368</v>
      </c>
    </row>
    <row r="17707" spans="1:19" x14ac:dyDescent="0.2">
      <c r="A17707">
        <v>4273</v>
      </c>
      <c r="B17707" t="s">
        <v>27666</v>
      </c>
      <c r="C17707" t="s">
        <v>105</v>
      </c>
      <c r="D17707">
        <v>10.006</v>
      </c>
      <c r="E17707">
        <v>5</v>
      </c>
      <c r="F17707" t="s">
        <v>23667</v>
      </c>
      <c r="G17707" t="s">
        <v>23125</v>
      </c>
      <c r="H17707" t="s">
        <v>36</v>
      </c>
      <c r="I17707" t="s">
        <v>8881</v>
      </c>
      <c r="J17707" t="s">
        <v>43</v>
      </c>
      <c r="L17707" t="s">
        <v>27667</v>
      </c>
      <c r="M17707" t="s">
        <v>20396</v>
      </c>
      <c r="N17707">
        <v>4</v>
      </c>
      <c r="P17707" t="s">
        <v>20366</v>
      </c>
      <c r="Q17707" t="s">
        <v>27668</v>
      </c>
      <c r="S17707" t="s">
        <v>20368</v>
      </c>
    </row>
    <row r="17708" spans="1:19" x14ac:dyDescent="0.2">
      <c r="A17708">
        <v>4273</v>
      </c>
      <c r="B17708" t="s">
        <v>27666</v>
      </c>
      <c r="C17708" t="s">
        <v>105</v>
      </c>
      <c r="D17708">
        <v>9.9290000000000003</v>
      </c>
      <c r="E17708">
        <v>10</v>
      </c>
      <c r="F17708" t="s">
        <v>23667</v>
      </c>
      <c r="G17708" t="s">
        <v>23125</v>
      </c>
      <c r="H17708" t="s">
        <v>36</v>
      </c>
      <c r="I17708" t="s">
        <v>8881</v>
      </c>
      <c r="J17708" t="s">
        <v>43</v>
      </c>
      <c r="L17708" t="s">
        <v>27667</v>
      </c>
      <c r="M17708" t="s">
        <v>20396</v>
      </c>
      <c r="N17708">
        <v>4</v>
      </c>
      <c r="P17708" t="s">
        <v>20366</v>
      </c>
      <c r="Q17708" t="s">
        <v>27668</v>
      </c>
      <c r="S17708" t="s">
        <v>20368</v>
      </c>
    </row>
    <row r="17709" spans="1:19" x14ac:dyDescent="0.2">
      <c r="A17709">
        <v>4273</v>
      </c>
      <c r="B17709" t="s">
        <v>27666</v>
      </c>
      <c r="C17709" t="s">
        <v>105</v>
      </c>
      <c r="D17709">
        <v>9.8510000000000009</v>
      </c>
      <c r="E17709">
        <v>15</v>
      </c>
      <c r="F17709" t="s">
        <v>23667</v>
      </c>
      <c r="G17709" t="s">
        <v>23125</v>
      </c>
      <c r="H17709" t="s">
        <v>36</v>
      </c>
      <c r="I17709" t="s">
        <v>8881</v>
      </c>
      <c r="J17709" t="s">
        <v>43</v>
      </c>
      <c r="L17709" t="s">
        <v>27667</v>
      </c>
      <c r="M17709" t="s">
        <v>20396</v>
      </c>
      <c r="N17709">
        <v>4</v>
      </c>
      <c r="P17709" t="s">
        <v>20366</v>
      </c>
      <c r="Q17709" t="s">
        <v>27668</v>
      </c>
      <c r="S17709" t="s">
        <v>20368</v>
      </c>
    </row>
    <row r="17710" spans="1:19" x14ac:dyDescent="0.2">
      <c r="A17710">
        <v>4273</v>
      </c>
      <c r="B17710" t="s">
        <v>27666</v>
      </c>
      <c r="C17710" t="s">
        <v>105</v>
      </c>
      <c r="D17710">
        <v>9.7780000000000005</v>
      </c>
      <c r="E17710">
        <v>20</v>
      </c>
      <c r="F17710" t="s">
        <v>23667</v>
      </c>
      <c r="G17710" t="s">
        <v>23125</v>
      </c>
      <c r="H17710" t="s">
        <v>36</v>
      </c>
      <c r="I17710" t="s">
        <v>8881</v>
      </c>
      <c r="J17710" t="s">
        <v>43</v>
      </c>
      <c r="L17710" t="s">
        <v>27667</v>
      </c>
      <c r="M17710" t="s">
        <v>20396</v>
      </c>
      <c r="N17710">
        <v>4</v>
      </c>
      <c r="P17710" t="s">
        <v>20366</v>
      </c>
      <c r="Q17710" t="s">
        <v>27668</v>
      </c>
      <c r="S17710" t="s">
        <v>20368</v>
      </c>
    </row>
    <row r="17711" spans="1:19" x14ac:dyDescent="0.2">
      <c r="A17711">
        <v>4273</v>
      </c>
      <c r="B17711" t="s">
        <v>27666</v>
      </c>
      <c r="C17711" t="s">
        <v>105</v>
      </c>
      <c r="D17711">
        <v>9.6340000000000003</v>
      </c>
      <c r="E17711">
        <v>30</v>
      </c>
      <c r="F17711" t="s">
        <v>23667</v>
      </c>
      <c r="G17711" t="s">
        <v>23125</v>
      </c>
      <c r="H17711" t="s">
        <v>36</v>
      </c>
      <c r="I17711" t="s">
        <v>8881</v>
      </c>
      <c r="J17711" t="s">
        <v>43</v>
      </c>
      <c r="L17711" t="s">
        <v>27667</v>
      </c>
      <c r="M17711" t="s">
        <v>20396</v>
      </c>
      <c r="N17711">
        <v>4</v>
      </c>
      <c r="P17711" t="s">
        <v>20366</v>
      </c>
      <c r="Q17711" t="s">
        <v>27668</v>
      </c>
      <c r="S17711" t="s">
        <v>20368</v>
      </c>
    </row>
    <row r="17712" spans="1:19" x14ac:dyDescent="0.2">
      <c r="A17712">
        <v>4273</v>
      </c>
      <c r="B17712" t="s">
        <v>27666</v>
      </c>
      <c r="C17712" t="s">
        <v>105</v>
      </c>
      <c r="D17712">
        <v>9.5690000000000008</v>
      </c>
      <c r="E17712">
        <v>35</v>
      </c>
      <c r="F17712" t="s">
        <v>23667</v>
      </c>
      <c r="G17712" t="s">
        <v>23125</v>
      </c>
      <c r="H17712" t="s">
        <v>36</v>
      </c>
      <c r="I17712" t="s">
        <v>8881</v>
      </c>
      <c r="J17712" t="s">
        <v>43</v>
      </c>
      <c r="L17712" t="s">
        <v>27667</v>
      </c>
      <c r="M17712" t="s">
        <v>20396</v>
      </c>
      <c r="N17712">
        <v>4</v>
      </c>
      <c r="P17712" t="s">
        <v>20366</v>
      </c>
      <c r="Q17712" t="s">
        <v>27668</v>
      </c>
      <c r="S17712" t="s">
        <v>20368</v>
      </c>
    </row>
    <row r="17713" spans="1:19" x14ac:dyDescent="0.2">
      <c r="A17713">
        <v>4273</v>
      </c>
      <c r="B17713" t="s">
        <v>27666</v>
      </c>
      <c r="C17713" t="s">
        <v>105</v>
      </c>
      <c r="D17713">
        <v>9.5109999999999992</v>
      </c>
      <c r="E17713">
        <v>40</v>
      </c>
      <c r="F17713" t="s">
        <v>23667</v>
      </c>
      <c r="G17713" t="s">
        <v>23125</v>
      </c>
      <c r="H17713" t="s">
        <v>36</v>
      </c>
      <c r="I17713" t="s">
        <v>8881</v>
      </c>
      <c r="J17713" t="s">
        <v>43</v>
      </c>
      <c r="L17713" t="s">
        <v>27667</v>
      </c>
      <c r="M17713" t="s">
        <v>20396</v>
      </c>
      <c r="N17713">
        <v>4</v>
      </c>
      <c r="P17713" t="s">
        <v>20366</v>
      </c>
      <c r="Q17713" t="s">
        <v>27668</v>
      </c>
      <c r="S17713" t="s">
        <v>20368</v>
      </c>
    </row>
    <row r="17714" spans="1:19" x14ac:dyDescent="0.2">
      <c r="A17714">
        <v>4273</v>
      </c>
      <c r="B17714" t="s">
        <v>27666</v>
      </c>
      <c r="C17714" t="s">
        <v>105</v>
      </c>
      <c r="D17714">
        <v>9.4589999999999996</v>
      </c>
      <c r="E17714">
        <v>45</v>
      </c>
      <c r="F17714" t="s">
        <v>23667</v>
      </c>
      <c r="G17714" t="s">
        <v>23125</v>
      </c>
      <c r="H17714" t="s">
        <v>36</v>
      </c>
      <c r="I17714" t="s">
        <v>8881</v>
      </c>
      <c r="J17714" t="s">
        <v>43</v>
      </c>
      <c r="L17714" t="s">
        <v>27667</v>
      </c>
      <c r="M17714" t="s">
        <v>20396</v>
      </c>
      <c r="N17714">
        <v>4</v>
      </c>
      <c r="P17714" t="s">
        <v>20366</v>
      </c>
      <c r="Q17714" t="s">
        <v>27668</v>
      </c>
      <c r="S17714" t="s">
        <v>20368</v>
      </c>
    </row>
    <row r="17715" spans="1:19" x14ac:dyDescent="0.2">
      <c r="A17715">
        <v>4273</v>
      </c>
      <c r="B17715" t="s">
        <v>27666</v>
      </c>
      <c r="C17715" t="s">
        <v>105</v>
      </c>
      <c r="D17715">
        <v>9.41</v>
      </c>
      <c r="E17715">
        <v>50</v>
      </c>
      <c r="F17715" t="s">
        <v>23667</v>
      </c>
      <c r="G17715" t="s">
        <v>23125</v>
      </c>
      <c r="H17715" t="s">
        <v>36</v>
      </c>
      <c r="I17715" t="s">
        <v>8881</v>
      </c>
      <c r="J17715" t="s">
        <v>43</v>
      </c>
      <c r="L17715" t="s">
        <v>27667</v>
      </c>
      <c r="M17715" t="s">
        <v>20396</v>
      </c>
      <c r="N17715">
        <v>4</v>
      </c>
      <c r="P17715" t="s">
        <v>20366</v>
      </c>
      <c r="Q17715" t="s">
        <v>27668</v>
      </c>
      <c r="S17715" t="s">
        <v>20368</v>
      </c>
    </row>
    <row r="17716" spans="1:19" x14ac:dyDescent="0.2">
      <c r="A17716">
        <v>4273</v>
      </c>
      <c r="B17716" t="s">
        <v>27666</v>
      </c>
      <c r="C17716" t="s">
        <v>105</v>
      </c>
      <c r="D17716">
        <v>9.3610000000000007</v>
      </c>
      <c r="E17716">
        <v>55</v>
      </c>
      <c r="F17716" t="s">
        <v>23667</v>
      </c>
      <c r="G17716" t="s">
        <v>23125</v>
      </c>
      <c r="H17716" t="s">
        <v>36</v>
      </c>
      <c r="I17716" t="s">
        <v>8881</v>
      </c>
      <c r="J17716" t="s">
        <v>43</v>
      </c>
      <c r="L17716" t="s">
        <v>27667</v>
      </c>
      <c r="M17716" t="s">
        <v>20396</v>
      </c>
      <c r="N17716">
        <v>4</v>
      </c>
      <c r="P17716" t="s">
        <v>20366</v>
      </c>
      <c r="Q17716" t="s">
        <v>27668</v>
      </c>
      <c r="S17716" t="s">
        <v>20368</v>
      </c>
    </row>
    <row r="17717" spans="1:19" x14ac:dyDescent="0.2">
      <c r="A17717">
        <v>4273</v>
      </c>
      <c r="B17717" t="s">
        <v>27666</v>
      </c>
      <c r="C17717" t="s">
        <v>105</v>
      </c>
      <c r="D17717">
        <v>9.3209999999999997</v>
      </c>
      <c r="E17717">
        <v>60</v>
      </c>
      <c r="F17717" t="s">
        <v>23667</v>
      </c>
      <c r="G17717" t="s">
        <v>23125</v>
      </c>
      <c r="H17717" t="s">
        <v>36</v>
      </c>
      <c r="I17717" t="s">
        <v>8881</v>
      </c>
      <c r="J17717" t="s">
        <v>43</v>
      </c>
      <c r="L17717" t="s">
        <v>27667</v>
      </c>
      <c r="M17717" t="s">
        <v>20396</v>
      </c>
      <c r="N17717">
        <v>4</v>
      </c>
      <c r="P17717" t="s">
        <v>20366</v>
      </c>
      <c r="Q17717" t="s">
        <v>27668</v>
      </c>
      <c r="S17717" t="s">
        <v>20368</v>
      </c>
    </row>
    <row r="17718" spans="1:19" hidden="1" x14ac:dyDescent="0.2">
      <c r="A17718">
        <v>4274</v>
      </c>
      <c r="B17718" t="s">
        <v>27669</v>
      </c>
      <c r="C17718" t="s">
        <v>105</v>
      </c>
      <c r="D17718">
        <v>9.81</v>
      </c>
      <c r="E17718">
        <v>25</v>
      </c>
      <c r="F17718" t="s">
        <v>9684</v>
      </c>
      <c r="G17718" t="s">
        <v>55</v>
      </c>
      <c r="H17718" t="s">
        <v>46</v>
      </c>
      <c r="I17718" t="s">
        <v>1470</v>
      </c>
      <c r="K17718"/>
      <c r="L17718" t="s">
        <v>27670</v>
      </c>
      <c r="M17718" t="s">
        <v>20396</v>
      </c>
      <c r="N17718">
        <v>4</v>
      </c>
      <c r="P17718" t="s">
        <v>20366</v>
      </c>
      <c r="Q17718" t="s">
        <v>27671</v>
      </c>
      <c r="S17718" t="s">
        <v>20368</v>
      </c>
    </row>
    <row r="17719" spans="1:19" hidden="1" x14ac:dyDescent="0.2">
      <c r="A17719">
        <v>4275</v>
      </c>
      <c r="B17719" t="s">
        <v>27672</v>
      </c>
      <c r="C17719" t="s">
        <v>105</v>
      </c>
      <c r="D17719">
        <v>10.46</v>
      </c>
      <c r="E17719">
        <v>25</v>
      </c>
      <c r="F17719" t="s">
        <v>27673</v>
      </c>
      <c r="G17719" t="s">
        <v>55</v>
      </c>
      <c r="H17719" t="s">
        <v>46</v>
      </c>
      <c r="I17719" t="s">
        <v>1470</v>
      </c>
      <c r="K17719"/>
      <c r="L17719" t="s">
        <v>27674</v>
      </c>
      <c r="M17719" t="s">
        <v>20719</v>
      </c>
      <c r="N17719">
        <v>3</v>
      </c>
      <c r="P17719" t="s">
        <v>20366</v>
      </c>
      <c r="Q17719" t="s">
        <v>27675</v>
      </c>
      <c r="S17719" t="s">
        <v>20368</v>
      </c>
    </row>
    <row r="17720" spans="1:19" hidden="1" x14ac:dyDescent="0.2">
      <c r="A17720">
        <v>4276</v>
      </c>
      <c r="B17720" t="s">
        <v>27676</v>
      </c>
      <c r="C17720" t="s">
        <v>105</v>
      </c>
      <c r="D17720">
        <v>9.59</v>
      </c>
      <c r="E17720">
        <v>25</v>
      </c>
      <c r="F17720" t="s">
        <v>1546</v>
      </c>
      <c r="G17720" t="s">
        <v>55</v>
      </c>
      <c r="H17720" t="s">
        <v>46</v>
      </c>
      <c r="I17720" t="s">
        <v>27677</v>
      </c>
      <c r="K17720"/>
      <c r="L17720" t="s">
        <v>27678</v>
      </c>
      <c r="M17720" t="s">
        <v>20396</v>
      </c>
      <c r="N17720">
        <v>4</v>
      </c>
      <c r="P17720" t="s">
        <v>20366</v>
      </c>
      <c r="Q17720" t="s">
        <v>27679</v>
      </c>
      <c r="S17720" t="s">
        <v>20368</v>
      </c>
    </row>
    <row r="17721" spans="1:19" hidden="1" x14ac:dyDescent="0.2">
      <c r="A17721">
        <v>4276</v>
      </c>
      <c r="B17721" t="s">
        <v>27676</v>
      </c>
      <c r="C17721" t="s">
        <v>105</v>
      </c>
      <c r="D17721">
        <v>9.49</v>
      </c>
      <c r="E17721">
        <v>20</v>
      </c>
      <c r="F17721" t="s">
        <v>410</v>
      </c>
      <c r="G17721" t="s">
        <v>55</v>
      </c>
      <c r="H17721" t="s">
        <v>46</v>
      </c>
      <c r="I17721" t="s">
        <v>18175</v>
      </c>
      <c r="K17721"/>
      <c r="L17721" t="s">
        <v>27678</v>
      </c>
      <c r="M17721" t="s">
        <v>20396</v>
      </c>
      <c r="N17721">
        <v>4</v>
      </c>
      <c r="P17721" t="s">
        <v>20366</v>
      </c>
      <c r="Q17721" t="s">
        <v>27679</v>
      </c>
      <c r="S17721" t="s">
        <v>20368</v>
      </c>
    </row>
    <row r="17722" spans="1:19" hidden="1" x14ac:dyDescent="0.2">
      <c r="A17722">
        <v>4277</v>
      </c>
      <c r="B17722" t="s">
        <v>27680</v>
      </c>
      <c r="C17722" t="s">
        <v>25762</v>
      </c>
      <c r="D17722">
        <v>4.59</v>
      </c>
      <c r="E17722">
        <v>20</v>
      </c>
      <c r="F17722" t="s">
        <v>20851</v>
      </c>
      <c r="G17722" t="s">
        <v>144</v>
      </c>
      <c r="H17722" t="s">
        <v>23</v>
      </c>
      <c r="I17722" t="s">
        <v>17690</v>
      </c>
      <c r="K17722"/>
      <c r="L17722" t="s">
        <v>27681</v>
      </c>
      <c r="M17722" t="s">
        <v>21125</v>
      </c>
      <c r="N17722">
        <v>3</v>
      </c>
      <c r="O17722" t="s">
        <v>27682</v>
      </c>
      <c r="P17722" t="s">
        <v>20366</v>
      </c>
      <c r="Q17722" t="s">
        <v>27683</v>
      </c>
      <c r="S17722" t="s">
        <v>20368</v>
      </c>
    </row>
    <row r="17723" spans="1:19" hidden="1" x14ac:dyDescent="0.2">
      <c r="A17723">
        <v>4278</v>
      </c>
      <c r="B17723" t="s">
        <v>27684</v>
      </c>
      <c r="C17723" t="s">
        <v>105</v>
      </c>
      <c r="D17723">
        <v>8.1</v>
      </c>
      <c r="E17723">
        <v>30</v>
      </c>
      <c r="F17723" t="s">
        <v>27685</v>
      </c>
      <c r="G17723" t="s">
        <v>55</v>
      </c>
      <c r="H17723" t="s">
        <v>46</v>
      </c>
      <c r="I17723" t="s">
        <v>25866</v>
      </c>
      <c r="K17723"/>
      <c r="L17723" t="s">
        <v>27686</v>
      </c>
      <c r="M17723" t="s">
        <v>26</v>
      </c>
      <c r="N17723">
        <v>2</v>
      </c>
      <c r="P17723" t="s">
        <v>20366</v>
      </c>
      <c r="Q17723" t="s">
        <v>27687</v>
      </c>
      <c r="S17723" t="s">
        <v>20368</v>
      </c>
    </row>
    <row r="17724" spans="1:19" hidden="1" x14ac:dyDescent="0.2">
      <c r="A17724">
        <v>4279</v>
      </c>
      <c r="B17724" t="s">
        <v>27688</v>
      </c>
      <c r="C17724" t="s">
        <v>105</v>
      </c>
      <c r="D17724">
        <v>9.1999999999999993</v>
      </c>
      <c r="E17724">
        <v>20</v>
      </c>
      <c r="F17724" t="s">
        <v>79</v>
      </c>
      <c r="G17724" t="s">
        <v>144</v>
      </c>
      <c r="H17724" t="s">
        <v>23</v>
      </c>
      <c r="I17724" t="s">
        <v>1578</v>
      </c>
      <c r="K17724"/>
      <c r="L17724" t="s">
        <v>27689</v>
      </c>
      <c r="M17724" t="s">
        <v>26</v>
      </c>
      <c r="N17724">
        <v>2</v>
      </c>
      <c r="P17724" t="s">
        <v>20366</v>
      </c>
      <c r="Q17724" t="s">
        <v>27690</v>
      </c>
      <c r="S17724" t="s">
        <v>20368</v>
      </c>
    </row>
    <row r="17725" spans="1:19" hidden="1" x14ac:dyDescent="0.2">
      <c r="A17725">
        <v>4280</v>
      </c>
      <c r="B17725" t="s">
        <v>27691</v>
      </c>
      <c r="C17725" t="s">
        <v>105</v>
      </c>
      <c r="D17725">
        <v>1.87</v>
      </c>
      <c r="E17725" t="s">
        <v>2893</v>
      </c>
      <c r="F17725" t="s">
        <v>25727</v>
      </c>
      <c r="G17725" t="s">
        <v>55</v>
      </c>
      <c r="H17725" t="s">
        <v>23</v>
      </c>
      <c r="I17725" t="s">
        <v>25728</v>
      </c>
      <c r="K17725"/>
      <c r="L17725" t="s">
        <v>27692</v>
      </c>
      <c r="M17725" t="s">
        <v>26</v>
      </c>
      <c r="N17725">
        <v>2</v>
      </c>
      <c r="P17725" t="s">
        <v>20366</v>
      </c>
      <c r="Q17725" t="s">
        <v>27693</v>
      </c>
      <c r="S17725" t="s">
        <v>20368</v>
      </c>
    </row>
    <row r="17726" spans="1:19" hidden="1" x14ac:dyDescent="0.2">
      <c r="A17726">
        <v>4280</v>
      </c>
      <c r="B17726" t="s">
        <v>27691</v>
      </c>
      <c r="C17726" t="s">
        <v>20452</v>
      </c>
      <c r="D17726">
        <v>8.5500000000000007</v>
      </c>
      <c r="E17726" t="s">
        <v>2893</v>
      </c>
      <c r="F17726" t="s">
        <v>25727</v>
      </c>
      <c r="G17726" t="s">
        <v>55</v>
      </c>
      <c r="H17726" t="s">
        <v>23</v>
      </c>
      <c r="I17726" t="s">
        <v>25728</v>
      </c>
      <c r="K17726"/>
      <c r="L17726" t="s">
        <v>27692</v>
      </c>
      <c r="M17726" t="s">
        <v>26</v>
      </c>
      <c r="N17726">
        <v>2</v>
      </c>
      <c r="P17726" t="s">
        <v>20366</v>
      </c>
      <c r="Q17726" t="s">
        <v>27693</v>
      </c>
      <c r="S17726" t="s">
        <v>20368</v>
      </c>
    </row>
    <row r="17727" spans="1:19" hidden="1" x14ac:dyDescent="0.2">
      <c r="A17727">
        <v>4281</v>
      </c>
      <c r="B17727" t="s">
        <v>19795</v>
      </c>
      <c r="C17727" t="s">
        <v>105</v>
      </c>
      <c r="D17727">
        <v>9.0500000000000007</v>
      </c>
      <c r="E17727">
        <v>25</v>
      </c>
      <c r="F17727" t="s">
        <v>25738</v>
      </c>
      <c r="G17727" t="s">
        <v>55</v>
      </c>
      <c r="H17727" t="s">
        <v>46</v>
      </c>
      <c r="I17727" t="s">
        <v>17713</v>
      </c>
      <c r="K17727"/>
      <c r="L17727" t="s">
        <v>19796</v>
      </c>
      <c r="M17727" t="s">
        <v>26</v>
      </c>
      <c r="N17727">
        <v>2</v>
      </c>
      <c r="P17727" t="s">
        <v>20366</v>
      </c>
      <c r="Q17727" t="s">
        <v>27694</v>
      </c>
      <c r="S17727" t="s">
        <v>20368</v>
      </c>
    </row>
    <row r="17728" spans="1:19" hidden="1" x14ac:dyDescent="0.2">
      <c r="A17728">
        <v>4281</v>
      </c>
      <c r="B17728" t="s">
        <v>19795</v>
      </c>
      <c r="C17728" t="s">
        <v>105</v>
      </c>
      <c r="D17728">
        <v>8.93</v>
      </c>
      <c r="E17728">
        <v>30.5</v>
      </c>
      <c r="F17728" t="s">
        <v>24973</v>
      </c>
      <c r="G17728" t="s">
        <v>144</v>
      </c>
      <c r="H17728" t="s">
        <v>23</v>
      </c>
      <c r="I17728" t="s">
        <v>24394</v>
      </c>
      <c r="K17728"/>
      <c r="L17728" t="s">
        <v>19796</v>
      </c>
      <c r="M17728" t="s">
        <v>26</v>
      </c>
      <c r="N17728">
        <v>2</v>
      </c>
      <c r="P17728" t="s">
        <v>20366</v>
      </c>
      <c r="Q17728" t="s">
        <v>27694</v>
      </c>
      <c r="S17728" t="s">
        <v>20368</v>
      </c>
    </row>
    <row r="17729" spans="1:19" hidden="1" x14ac:dyDescent="0.2">
      <c r="A17729">
        <v>4281</v>
      </c>
      <c r="B17729" t="s">
        <v>19795</v>
      </c>
      <c r="C17729" t="s">
        <v>105</v>
      </c>
      <c r="D17729">
        <v>8.93</v>
      </c>
      <c r="E17729" t="s">
        <v>363</v>
      </c>
      <c r="F17729" t="s">
        <v>23875</v>
      </c>
      <c r="G17729" t="s">
        <v>55</v>
      </c>
      <c r="H17729" t="s">
        <v>23</v>
      </c>
      <c r="I17729" t="s">
        <v>19926</v>
      </c>
      <c r="K17729"/>
      <c r="L17729" t="s">
        <v>19796</v>
      </c>
      <c r="M17729" t="s">
        <v>26</v>
      </c>
      <c r="N17729">
        <v>2</v>
      </c>
      <c r="P17729" t="s">
        <v>20366</v>
      </c>
      <c r="Q17729" t="s">
        <v>27694</v>
      </c>
      <c r="S17729" t="s">
        <v>20368</v>
      </c>
    </row>
    <row r="17730" spans="1:19" hidden="1" x14ac:dyDescent="0.2">
      <c r="A17730">
        <v>4282</v>
      </c>
      <c r="B17730" t="s">
        <v>27695</v>
      </c>
      <c r="C17730" t="s">
        <v>105</v>
      </c>
      <c r="D17730">
        <v>4.92</v>
      </c>
      <c r="E17730">
        <v>20</v>
      </c>
      <c r="F17730" t="s">
        <v>25413</v>
      </c>
      <c r="G17730" t="s">
        <v>55</v>
      </c>
      <c r="H17730" t="s">
        <v>46</v>
      </c>
      <c r="I17730" t="s">
        <v>7615</v>
      </c>
      <c r="K17730"/>
      <c r="L17730" t="s">
        <v>27696</v>
      </c>
      <c r="M17730" t="s">
        <v>20396</v>
      </c>
      <c r="N17730">
        <v>4</v>
      </c>
      <c r="P17730" t="s">
        <v>20366</v>
      </c>
      <c r="Q17730" t="s">
        <v>27697</v>
      </c>
      <c r="S17730" t="s">
        <v>20368</v>
      </c>
    </row>
    <row r="17731" spans="1:19" hidden="1" x14ac:dyDescent="0.2">
      <c r="A17731">
        <v>4283</v>
      </c>
      <c r="B17731" t="s">
        <v>27698</v>
      </c>
      <c r="C17731" t="s">
        <v>105</v>
      </c>
      <c r="D17731">
        <v>2.35</v>
      </c>
      <c r="E17731">
        <v>25</v>
      </c>
      <c r="F17731" t="s">
        <v>27699</v>
      </c>
      <c r="G17731" t="s">
        <v>31</v>
      </c>
      <c r="H17731" t="s">
        <v>23</v>
      </c>
      <c r="I17731" t="s">
        <v>118</v>
      </c>
      <c r="K17731"/>
      <c r="L17731" t="s">
        <v>27700</v>
      </c>
      <c r="M17731" t="s">
        <v>20396</v>
      </c>
      <c r="N17731">
        <v>4</v>
      </c>
      <c r="P17731" t="s">
        <v>20366</v>
      </c>
      <c r="Q17731" t="s">
        <v>27701</v>
      </c>
      <c r="S17731" t="s">
        <v>20368</v>
      </c>
    </row>
    <row r="17732" spans="1:19" hidden="1" x14ac:dyDescent="0.2">
      <c r="A17732">
        <v>4283</v>
      </c>
      <c r="B17732" t="s">
        <v>27698</v>
      </c>
      <c r="C17732" t="s">
        <v>20452</v>
      </c>
      <c r="D17732">
        <v>5.07</v>
      </c>
      <c r="E17732" t="s">
        <v>414</v>
      </c>
      <c r="F17732" t="s">
        <v>27699</v>
      </c>
      <c r="G17732" t="s">
        <v>31</v>
      </c>
      <c r="H17732" t="s">
        <v>46</v>
      </c>
      <c r="I17732" t="s">
        <v>118</v>
      </c>
      <c r="K17732"/>
      <c r="L17732" t="s">
        <v>27700</v>
      </c>
      <c r="M17732" t="s">
        <v>20396</v>
      </c>
      <c r="N17732">
        <v>4</v>
      </c>
      <c r="P17732" t="s">
        <v>20366</v>
      </c>
      <c r="Q17732" t="s">
        <v>27701</v>
      </c>
      <c r="S17732" t="s">
        <v>20368</v>
      </c>
    </row>
    <row r="17733" spans="1:19" hidden="1" x14ac:dyDescent="0.2">
      <c r="A17733">
        <v>4283</v>
      </c>
      <c r="B17733" t="s">
        <v>27698</v>
      </c>
      <c r="C17733" t="s">
        <v>20452</v>
      </c>
      <c r="D17733">
        <v>5.04</v>
      </c>
      <c r="E17733">
        <v>20</v>
      </c>
      <c r="F17733" t="s">
        <v>25413</v>
      </c>
      <c r="G17733" t="s">
        <v>55</v>
      </c>
      <c r="H17733" t="s">
        <v>46</v>
      </c>
      <c r="I17733" t="s">
        <v>25414</v>
      </c>
      <c r="K17733"/>
      <c r="L17733" t="s">
        <v>27700</v>
      </c>
      <c r="M17733" t="s">
        <v>20396</v>
      </c>
      <c r="N17733">
        <v>4</v>
      </c>
      <c r="P17733" t="s">
        <v>20366</v>
      </c>
      <c r="Q17733" t="s">
        <v>27701</v>
      </c>
      <c r="S17733" t="s">
        <v>20368</v>
      </c>
    </row>
    <row r="17734" spans="1:19" hidden="1" x14ac:dyDescent="0.2">
      <c r="A17734">
        <v>4284</v>
      </c>
      <c r="B17734" t="s">
        <v>19077</v>
      </c>
      <c r="C17734" t="s">
        <v>105</v>
      </c>
      <c r="D17734">
        <v>2.48</v>
      </c>
      <c r="E17734">
        <v>25</v>
      </c>
      <c r="F17734" t="s">
        <v>27702</v>
      </c>
      <c r="G17734" t="s">
        <v>31</v>
      </c>
      <c r="H17734" t="s">
        <v>46</v>
      </c>
      <c r="I17734" t="s">
        <v>118</v>
      </c>
      <c r="K17734"/>
      <c r="L17734" t="s">
        <v>27703</v>
      </c>
      <c r="M17734" t="s">
        <v>20396</v>
      </c>
      <c r="N17734">
        <v>4</v>
      </c>
      <c r="P17734" t="s">
        <v>20366</v>
      </c>
      <c r="Q17734" t="s">
        <v>27704</v>
      </c>
      <c r="S17734" t="s">
        <v>20368</v>
      </c>
    </row>
    <row r="17735" spans="1:19" hidden="1" x14ac:dyDescent="0.2">
      <c r="A17735">
        <v>4284</v>
      </c>
      <c r="B17735" t="s">
        <v>19077</v>
      </c>
      <c r="C17735" t="s">
        <v>20452</v>
      </c>
      <c r="D17735">
        <v>5.13</v>
      </c>
      <c r="E17735">
        <v>25</v>
      </c>
      <c r="F17735" t="s">
        <v>27702</v>
      </c>
      <c r="G17735" t="s">
        <v>31</v>
      </c>
      <c r="H17735" t="s">
        <v>46</v>
      </c>
      <c r="I17735" t="s">
        <v>118</v>
      </c>
      <c r="K17735"/>
      <c r="L17735" t="s">
        <v>27703</v>
      </c>
      <c r="M17735" t="s">
        <v>20396</v>
      </c>
      <c r="N17735">
        <v>4</v>
      </c>
      <c r="P17735" t="s">
        <v>20366</v>
      </c>
      <c r="Q17735" t="s">
        <v>27704</v>
      </c>
      <c r="S17735" t="s">
        <v>20368</v>
      </c>
    </row>
    <row r="17736" spans="1:19" hidden="1" x14ac:dyDescent="0.2">
      <c r="A17736">
        <v>4284</v>
      </c>
      <c r="B17736" t="s">
        <v>19077</v>
      </c>
      <c r="C17736" t="s">
        <v>20452</v>
      </c>
      <c r="D17736">
        <v>4.8899999999999997</v>
      </c>
      <c r="E17736">
        <v>20</v>
      </c>
      <c r="F17736" t="s">
        <v>25413</v>
      </c>
      <c r="G17736" t="s">
        <v>55</v>
      </c>
      <c r="H17736" t="s">
        <v>46</v>
      </c>
      <c r="I17736" t="s">
        <v>26851</v>
      </c>
      <c r="K17736"/>
      <c r="L17736" t="s">
        <v>27703</v>
      </c>
      <c r="M17736" t="s">
        <v>20396</v>
      </c>
      <c r="N17736">
        <v>4</v>
      </c>
      <c r="P17736" t="s">
        <v>20366</v>
      </c>
      <c r="Q17736" t="s">
        <v>27704</v>
      </c>
      <c r="S17736" t="s">
        <v>20368</v>
      </c>
    </row>
    <row r="17737" spans="1:19" hidden="1" x14ac:dyDescent="0.2">
      <c r="A17737">
        <v>4285</v>
      </c>
      <c r="B17737" t="s">
        <v>27705</v>
      </c>
      <c r="C17737" t="s">
        <v>105</v>
      </c>
      <c r="D17737">
        <v>3.73</v>
      </c>
      <c r="E17737">
        <v>20</v>
      </c>
      <c r="F17737" t="s">
        <v>25413</v>
      </c>
      <c r="G17737" t="s">
        <v>55</v>
      </c>
      <c r="H17737" t="s">
        <v>46</v>
      </c>
      <c r="I17737" t="s">
        <v>4526</v>
      </c>
      <c r="K17737"/>
      <c r="L17737" t="s">
        <v>27706</v>
      </c>
      <c r="M17737" t="s">
        <v>20396</v>
      </c>
      <c r="N17737">
        <v>4</v>
      </c>
      <c r="P17737" t="s">
        <v>20366</v>
      </c>
      <c r="Q17737" t="s">
        <v>27707</v>
      </c>
      <c r="S17737" t="s">
        <v>20368</v>
      </c>
    </row>
    <row r="17738" spans="1:19" hidden="1" x14ac:dyDescent="0.2">
      <c r="A17738">
        <v>4286</v>
      </c>
      <c r="B17738" t="s">
        <v>27708</v>
      </c>
      <c r="C17738" t="s">
        <v>105</v>
      </c>
      <c r="D17738">
        <v>3.94</v>
      </c>
      <c r="E17738">
        <v>20</v>
      </c>
      <c r="F17738" t="s">
        <v>25413</v>
      </c>
      <c r="G17738" t="s">
        <v>55</v>
      </c>
      <c r="H17738" t="s">
        <v>46</v>
      </c>
      <c r="I17738" t="s">
        <v>1960</v>
      </c>
      <c r="K17738"/>
      <c r="L17738" t="s">
        <v>27709</v>
      </c>
      <c r="M17738" t="s">
        <v>20719</v>
      </c>
      <c r="N17738">
        <v>3</v>
      </c>
      <c r="P17738" t="s">
        <v>20366</v>
      </c>
      <c r="Q17738" t="s">
        <v>27710</v>
      </c>
      <c r="S17738" t="s">
        <v>20368</v>
      </c>
    </row>
    <row r="17739" spans="1:19" hidden="1" x14ac:dyDescent="0.2">
      <c r="A17739">
        <v>4287</v>
      </c>
      <c r="B17739" t="s">
        <v>27711</v>
      </c>
      <c r="C17739" t="s">
        <v>105</v>
      </c>
      <c r="D17739">
        <v>4.49</v>
      </c>
      <c r="E17739">
        <v>20</v>
      </c>
      <c r="F17739" t="s">
        <v>25413</v>
      </c>
      <c r="G17739" t="s">
        <v>55</v>
      </c>
      <c r="H17739" t="s">
        <v>46</v>
      </c>
      <c r="I17739" t="s">
        <v>18507</v>
      </c>
      <c r="K17739"/>
      <c r="L17739" t="s">
        <v>27712</v>
      </c>
      <c r="M17739" t="s">
        <v>20719</v>
      </c>
      <c r="N17739">
        <v>3</v>
      </c>
      <c r="P17739" t="s">
        <v>20366</v>
      </c>
      <c r="Q17739" t="s">
        <v>27713</v>
      </c>
      <c r="S17739" t="s">
        <v>20368</v>
      </c>
    </row>
    <row r="17740" spans="1:19" hidden="1" x14ac:dyDescent="0.2">
      <c r="A17740">
        <v>4288</v>
      </c>
      <c r="B17740" t="s">
        <v>27714</v>
      </c>
      <c r="C17740" t="s">
        <v>105</v>
      </c>
      <c r="D17740">
        <v>4.16</v>
      </c>
      <c r="E17740">
        <v>20</v>
      </c>
      <c r="F17740" t="s">
        <v>25413</v>
      </c>
      <c r="G17740" t="s">
        <v>55</v>
      </c>
      <c r="H17740" t="s">
        <v>46</v>
      </c>
      <c r="I17740" t="s">
        <v>1960</v>
      </c>
      <c r="K17740"/>
      <c r="L17740" t="s">
        <v>27715</v>
      </c>
      <c r="M17740" t="s">
        <v>26</v>
      </c>
      <c r="N17740">
        <v>2</v>
      </c>
      <c r="P17740" t="s">
        <v>20366</v>
      </c>
      <c r="Q17740" t="s">
        <v>27716</v>
      </c>
      <c r="S17740" t="s">
        <v>20368</v>
      </c>
    </row>
    <row r="17741" spans="1:19" hidden="1" x14ac:dyDescent="0.2">
      <c r="A17741">
        <v>4289</v>
      </c>
      <c r="B17741" t="s">
        <v>19120</v>
      </c>
      <c r="C17741" t="s">
        <v>105</v>
      </c>
      <c r="D17741">
        <v>5.17</v>
      </c>
      <c r="E17741">
        <v>20</v>
      </c>
      <c r="F17741" t="s">
        <v>25413</v>
      </c>
      <c r="G17741" t="s">
        <v>55</v>
      </c>
      <c r="H17741" t="s">
        <v>46</v>
      </c>
      <c r="I17741" t="s">
        <v>4526</v>
      </c>
      <c r="K17741"/>
      <c r="L17741" t="s">
        <v>27717</v>
      </c>
      <c r="M17741" t="s">
        <v>20719</v>
      </c>
      <c r="N17741">
        <v>3</v>
      </c>
      <c r="P17741" t="s">
        <v>20366</v>
      </c>
      <c r="Q17741" t="s">
        <v>27718</v>
      </c>
      <c r="S17741" t="s">
        <v>20368</v>
      </c>
    </row>
    <row r="17742" spans="1:19" hidden="1" x14ac:dyDescent="0.2">
      <c r="A17742">
        <v>4290</v>
      </c>
      <c r="B17742" t="s">
        <v>27719</v>
      </c>
      <c r="C17742" t="s">
        <v>105</v>
      </c>
      <c r="D17742">
        <v>4.8099999999999996</v>
      </c>
      <c r="E17742">
        <v>20</v>
      </c>
      <c r="F17742" t="s">
        <v>25413</v>
      </c>
      <c r="G17742" t="s">
        <v>55</v>
      </c>
      <c r="H17742" t="s">
        <v>46</v>
      </c>
      <c r="I17742" t="s">
        <v>26869</v>
      </c>
      <c r="K17742"/>
      <c r="L17742" t="s">
        <v>27720</v>
      </c>
      <c r="M17742" t="s">
        <v>20396</v>
      </c>
      <c r="N17742">
        <v>4</v>
      </c>
      <c r="P17742" t="s">
        <v>20366</v>
      </c>
      <c r="Q17742" t="s">
        <v>27721</v>
      </c>
      <c r="S17742" t="s">
        <v>20368</v>
      </c>
    </row>
    <row r="17743" spans="1:19" hidden="1" x14ac:dyDescent="0.2">
      <c r="A17743">
        <v>4291</v>
      </c>
      <c r="B17743" t="s">
        <v>27722</v>
      </c>
      <c r="C17743" t="s">
        <v>105</v>
      </c>
      <c r="D17743">
        <v>7.56</v>
      </c>
      <c r="E17743">
        <v>25</v>
      </c>
      <c r="F17743" t="s">
        <v>22406</v>
      </c>
      <c r="G17743" t="s">
        <v>55</v>
      </c>
      <c r="H17743" t="s">
        <v>46</v>
      </c>
      <c r="I17743" t="s">
        <v>1470</v>
      </c>
      <c r="K17743"/>
      <c r="L17743" t="s">
        <v>27723</v>
      </c>
      <c r="M17743" t="s">
        <v>20396</v>
      </c>
      <c r="N17743">
        <v>4</v>
      </c>
      <c r="P17743" t="s">
        <v>20366</v>
      </c>
      <c r="Q17743" t="s">
        <v>27724</v>
      </c>
      <c r="S17743" t="s">
        <v>20368</v>
      </c>
    </row>
    <row r="17744" spans="1:19" hidden="1" x14ac:dyDescent="0.2">
      <c r="A17744">
        <v>4292</v>
      </c>
      <c r="B17744" t="s">
        <v>27725</v>
      </c>
      <c r="C17744" t="s">
        <v>105</v>
      </c>
      <c r="D17744">
        <v>8.0399999999999991</v>
      </c>
      <c r="E17744">
        <v>25</v>
      </c>
      <c r="F17744" t="s">
        <v>27726</v>
      </c>
      <c r="G17744" t="s">
        <v>55</v>
      </c>
      <c r="H17744" t="s">
        <v>23</v>
      </c>
      <c r="I17744" t="s">
        <v>17491</v>
      </c>
      <c r="K17744"/>
      <c r="L17744" t="s">
        <v>27727</v>
      </c>
      <c r="M17744" t="s">
        <v>20396</v>
      </c>
      <c r="N17744">
        <v>4</v>
      </c>
      <c r="P17744" t="s">
        <v>20366</v>
      </c>
      <c r="Q17744" t="s">
        <v>27728</v>
      </c>
      <c r="S17744" t="s">
        <v>20368</v>
      </c>
    </row>
    <row r="17745" spans="1:19" hidden="1" x14ac:dyDescent="0.2">
      <c r="A17745">
        <v>4293</v>
      </c>
      <c r="B17745" t="s">
        <v>27729</v>
      </c>
      <c r="C17745" t="s">
        <v>105</v>
      </c>
      <c r="D17745">
        <v>5.94</v>
      </c>
      <c r="F17745" t="s">
        <v>23607</v>
      </c>
      <c r="G17745" t="s">
        <v>189</v>
      </c>
      <c r="I17745" t="s">
        <v>23608</v>
      </c>
      <c r="K17745"/>
      <c r="L17745" t="s">
        <v>27730</v>
      </c>
      <c r="M17745" t="s">
        <v>20719</v>
      </c>
      <c r="N17745">
        <v>3</v>
      </c>
      <c r="P17745" t="s">
        <v>20366</v>
      </c>
      <c r="Q17745" t="s">
        <v>27731</v>
      </c>
      <c r="S17745" t="s">
        <v>20368</v>
      </c>
    </row>
    <row r="17746" spans="1:19" hidden="1" x14ac:dyDescent="0.2">
      <c r="A17746">
        <v>4294</v>
      </c>
      <c r="B17746" t="s">
        <v>27732</v>
      </c>
      <c r="C17746" t="s">
        <v>105</v>
      </c>
      <c r="D17746">
        <v>8.4</v>
      </c>
      <c r="E17746">
        <v>20</v>
      </c>
      <c r="G17746" t="s">
        <v>31</v>
      </c>
      <c r="H17746" t="s">
        <v>46</v>
      </c>
      <c r="I17746" t="s">
        <v>3064</v>
      </c>
      <c r="K17746"/>
      <c r="L17746" t="s">
        <v>27733</v>
      </c>
      <c r="M17746" t="s">
        <v>26</v>
      </c>
      <c r="N17746">
        <v>2</v>
      </c>
      <c r="P17746" t="s">
        <v>20366</v>
      </c>
      <c r="Q17746" t="s">
        <v>27734</v>
      </c>
      <c r="S17746" t="s">
        <v>20368</v>
      </c>
    </row>
    <row r="17747" spans="1:19" hidden="1" x14ac:dyDescent="0.2">
      <c r="A17747">
        <v>4295</v>
      </c>
      <c r="B17747" t="s">
        <v>27735</v>
      </c>
      <c r="C17747" t="s">
        <v>105</v>
      </c>
      <c r="D17747">
        <v>8</v>
      </c>
      <c r="E17747">
        <v>20</v>
      </c>
      <c r="G17747" t="s">
        <v>31</v>
      </c>
      <c r="H17747" t="s">
        <v>46</v>
      </c>
      <c r="I17747" t="s">
        <v>3064</v>
      </c>
      <c r="K17747"/>
      <c r="L17747" t="s">
        <v>27736</v>
      </c>
      <c r="M17747" t="s">
        <v>26</v>
      </c>
      <c r="N17747">
        <v>2</v>
      </c>
      <c r="P17747" t="s">
        <v>20366</v>
      </c>
      <c r="Q17747" t="s">
        <v>27737</v>
      </c>
      <c r="S17747" t="s">
        <v>20368</v>
      </c>
    </row>
    <row r="17748" spans="1:19" hidden="1" x14ac:dyDescent="0.2">
      <c r="A17748">
        <v>4296</v>
      </c>
      <c r="B17748" t="s">
        <v>27738</v>
      </c>
      <c r="C17748" t="s">
        <v>105</v>
      </c>
      <c r="D17748">
        <v>8.9</v>
      </c>
      <c r="E17748">
        <v>30</v>
      </c>
      <c r="G17748" t="s">
        <v>55</v>
      </c>
      <c r="H17748" t="s">
        <v>23</v>
      </c>
      <c r="I17748" t="s">
        <v>25731</v>
      </c>
      <c r="K17748"/>
      <c r="L17748" t="s">
        <v>27739</v>
      </c>
      <c r="M17748" t="s">
        <v>26</v>
      </c>
      <c r="N17748">
        <v>2</v>
      </c>
      <c r="P17748" t="s">
        <v>20366</v>
      </c>
      <c r="Q17748" t="s">
        <v>27740</v>
      </c>
      <c r="S17748" t="s">
        <v>20368</v>
      </c>
    </row>
    <row r="17749" spans="1:19" hidden="1" x14ac:dyDescent="0.2">
      <c r="A17749">
        <v>4297</v>
      </c>
      <c r="B17749" t="s">
        <v>19792</v>
      </c>
      <c r="C17749" t="s">
        <v>105</v>
      </c>
      <c r="D17749">
        <v>9.15</v>
      </c>
      <c r="E17749">
        <v>25</v>
      </c>
      <c r="F17749" t="s">
        <v>25738</v>
      </c>
      <c r="G17749" t="s">
        <v>55</v>
      </c>
      <c r="H17749" t="s">
        <v>46</v>
      </c>
      <c r="I17749" t="s">
        <v>17713</v>
      </c>
      <c r="K17749" t="e">
        <f>- Other values in H2 and W39</f>
        <v>#NAME?</v>
      </c>
      <c r="L17749" t="s">
        <v>19793</v>
      </c>
      <c r="M17749" t="s">
        <v>26</v>
      </c>
      <c r="N17749">
        <v>2</v>
      </c>
      <c r="P17749" t="s">
        <v>20366</v>
      </c>
      <c r="Q17749" t="s">
        <v>27741</v>
      </c>
      <c r="S17749" t="s">
        <v>20368</v>
      </c>
    </row>
    <row r="17750" spans="1:19" hidden="1" x14ac:dyDescent="0.2">
      <c r="A17750">
        <v>4297</v>
      </c>
      <c r="B17750" t="s">
        <v>19792</v>
      </c>
      <c r="C17750" t="s">
        <v>105</v>
      </c>
      <c r="D17750">
        <v>8.91</v>
      </c>
      <c r="E17750">
        <v>30</v>
      </c>
      <c r="F17750" t="s">
        <v>25865</v>
      </c>
      <c r="G17750" t="s">
        <v>55</v>
      </c>
      <c r="H17750" t="s">
        <v>46</v>
      </c>
      <c r="I17750" t="s">
        <v>25866</v>
      </c>
      <c r="K17750" t="e">
        <f>- Other values in H2 and W39</f>
        <v>#NAME?</v>
      </c>
      <c r="L17750" t="s">
        <v>19793</v>
      </c>
      <c r="M17750" t="s">
        <v>26</v>
      </c>
      <c r="N17750">
        <v>2</v>
      </c>
      <c r="P17750" t="s">
        <v>20366</v>
      </c>
      <c r="Q17750" t="s">
        <v>27741</v>
      </c>
      <c r="S17750" t="s">
        <v>20368</v>
      </c>
    </row>
    <row r="17751" spans="1:19" hidden="1" x14ac:dyDescent="0.2">
      <c r="A17751">
        <v>4297</v>
      </c>
      <c r="B17751" t="s">
        <v>19792</v>
      </c>
      <c r="C17751" t="s">
        <v>105</v>
      </c>
      <c r="D17751">
        <v>9.0299999999999994</v>
      </c>
      <c r="E17751">
        <v>30.5</v>
      </c>
      <c r="F17751" t="s">
        <v>25739</v>
      </c>
      <c r="G17751" t="s">
        <v>144</v>
      </c>
      <c r="H17751" t="s">
        <v>23</v>
      </c>
      <c r="I17751" t="s">
        <v>24394</v>
      </c>
      <c r="K17751" t="e">
        <f>- Other values in H2 and W39</f>
        <v>#NAME?</v>
      </c>
      <c r="L17751" t="s">
        <v>19793</v>
      </c>
      <c r="M17751" t="s">
        <v>26</v>
      </c>
      <c r="N17751">
        <v>2</v>
      </c>
      <c r="P17751" t="s">
        <v>20366</v>
      </c>
      <c r="Q17751" t="s">
        <v>27741</v>
      </c>
      <c r="S17751" t="s">
        <v>20368</v>
      </c>
    </row>
    <row r="17752" spans="1:19" hidden="1" x14ac:dyDescent="0.2">
      <c r="A17752">
        <v>4297</v>
      </c>
      <c r="B17752" t="s">
        <v>19792</v>
      </c>
      <c r="C17752" t="s">
        <v>105</v>
      </c>
      <c r="D17752">
        <v>9</v>
      </c>
      <c r="E17752">
        <v>20</v>
      </c>
      <c r="F17752" t="s">
        <v>27742</v>
      </c>
      <c r="G17752" t="s">
        <v>55</v>
      </c>
      <c r="H17752" t="s">
        <v>23</v>
      </c>
      <c r="I17752" t="s">
        <v>25728</v>
      </c>
      <c r="K17752" t="e">
        <f>- Other values in H2 and W39</f>
        <v>#NAME?</v>
      </c>
      <c r="L17752" t="s">
        <v>19793</v>
      </c>
      <c r="M17752" t="s">
        <v>26</v>
      </c>
      <c r="N17752">
        <v>2</v>
      </c>
      <c r="P17752" t="s">
        <v>20366</v>
      </c>
      <c r="Q17752" t="s">
        <v>27741</v>
      </c>
      <c r="S17752" t="s">
        <v>20368</v>
      </c>
    </row>
    <row r="17753" spans="1:19" hidden="1" x14ac:dyDescent="0.2">
      <c r="A17753">
        <v>4298</v>
      </c>
      <c r="B17753" t="s">
        <v>19070</v>
      </c>
      <c r="C17753" t="s">
        <v>105</v>
      </c>
      <c r="D17753">
        <v>2.06</v>
      </c>
      <c r="E17753">
        <v>25</v>
      </c>
      <c r="F17753" t="s">
        <v>27743</v>
      </c>
      <c r="G17753" t="s">
        <v>31</v>
      </c>
      <c r="H17753" t="s">
        <v>23</v>
      </c>
      <c r="I17753" t="s">
        <v>118</v>
      </c>
      <c r="K17753"/>
      <c r="L17753" t="s">
        <v>27744</v>
      </c>
      <c r="M17753" t="s">
        <v>21369</v>
      </c>
      <c r="N17753">
        <v>4</v>
      </c>
      <c r="O17753" t="s">
        <v>27745</v>
      </c>
      <c r="P17753" t="s">
        <v>20366</v>
      </c>
      <c r="Q17753" t="s">
        <v>27746</v>
      </c>
      <c r="S17753" t="s">
        <v>20368</v>
      </c>
    </row>
    <row r="17754" spans="1:19" hidden="1" x14ac:dyDescent="0.2">
      <c r="A17754">
        <v>4298</v>
      </c>
      <c r="B17754" t="s">
        <v>19070</v>
      </c>
      <c r="C17754" t="s">
        <v>20452</v>
      </c>
      <c r="D17754">
        <v>4.88</v>
      </c>
      <c r="E17754" t="s">
        <v>414</v>
      </c>
      <c r="F17754" t="s">
        <v>27743</v>
      </c>
      <c r="G17754" t="s">
        <v>31</v>
      </c>
      <c r="H17754" t="s">
        <v>46</v>
      </c>
      <c r="I17754" t="s">
        <v>118</v>
      </c>
      <c r="K17754"/>
      <c r="L17754" t="s">
        <v>27744</v>
      </c>
      <c r="M17754" t="s">
        <v>21369</v>
      </c>
      <c r="N17754">
        <v>4</v>
      </c>
      <c r="O17754" t="s">
        <v>27745</v>
      </c>
      <c r="P17754" t="s">
        <v>20366</v>
      </c>
      <c r="Q17754" t="s">
        <v>27746</v>
      </c>
      <c r="S17754" t="s">
        <v>20368</v>
      </c>
    </row>
    <row r="17755" spans="1:19" hidden="1" x14ac:dyDescent="0.2">
      <c r="A17755">
        <v>4298</v>
      </c>
      <c r="B17755" t="s">
        <v>19070</v>
      </c>
      <c r="C17755" t="s">
        <v>105</v>
      </c>
      <c r="D17755">
        <v>1.94</v>
      </c>
      <c r="E17755">
        <v>60</v>
      </c>
      <c r="F17755" t="s">
        <v>21420</v>
      </c>
      <c r="G17755" t="s">
        <v>31</v>
      </c>
      <c r="H17755" t="s">
        <v>23</v>
      </c>
      <c r="I17755" t="s">
        <v>27747</v>
      </c>
      <c r="K17755"/>
      <c r="L17755" t="s">
        <v>27744</v>
      </c>
      <c r="M17755" t="s">
        <v>21369</v>
      </c>
      <c r="N17755">
        <v>4</v>
      </c>
      <c r="O17755" t="s">
        <v>27745</v>
      </c>
      <c r="P17755" t="s">
        <v>20366</v>
      </c>
      <c r="Q17755" t="s">
        <v>27746</v>
      </c>
      <c r="S17755" t="s">
        <v>20368</v>
      </c>
    </row>
    <row r="17756" spans="1:19" hidden="1" x14ac:dyDescent="0.2">
      <c r="A17756">
        <v>4298</v>
      </c>
      <c r="B17756" t="s">
        <v>19070</v>
      </c>
      <c r="C17756" t="s">
        <v>20452</v>
      </c>
      <c r="D17756">
        <v>4.71</v>
      </c>
      <c r="E17756" t="s">
        <v>27748</v>
      </c>
      <c r="F17756" t="s">
        <v>21420</v>
      </c>
      <c r="G17756" t="s">
        <v>31</v>
      </c>
      <c r="H17756" t="s">
        <v>46</v>
      </c>
      <c r="I17756" t="s">
        <v>27747</v>
      </c>
      <c r="K17756"/>
      <c r="L17756" t="s">
        <v>27744</v>
      </c>
      <c r="M17756" t="s">
        <v>21369</v>
      </c>
      <c r="N17756">
        <v>4</v>
      </c>
      <c r="O17756" t="s">
        <v>27745</v>
      </c>
      <c r="P17756" t="s">
        <v>20366</v>
      </c>
      <c r="Q17756" t="s">
        <v>27746</v>
      </c>
      <c r="S17756" t="s">
        <v>20368</v>
      </c>
    </row>
    <row r="17757" spans="1:19" hidden="1" x14ac:dyDescent="0.2">
      <c r="A17757">
        <v>4299</v>
      </c>
      <c r="B17757" t="s">
        <v>19074</v>
      </c>
      <c r="C17757" t="s">
        <v>105</v>
      </c>
      <c r="D17757">
        <v>2.37</v>
      </c>
      <c r="E17757">
        <v>25</v>
      </c>
      <c r="F17757" t="s">
        <v>27749</v>
      </c>
      <c r="G17757" t="s">
        <v>31</v>
      </c>
      <c r="H17757" t="s">
        <v>46</v>
      </c>
      <c r="I17757" t="s">
        <v>118</v>
      </c>
      <c r="K17757"/>
      <c r="L17757" t="s">
        <v>27750</v>
      </c>
      <c r="M17757" t="s">
        <v>20719</v>
      </c>
      <c r="N17757">
        <v>3</v>
      </c>
      <c r="P17757" t="s">
        <v>20366</v>
      </c>
      <c r="Q17757" t="s">
        <v>27751</v>
      </c>
      <c r="S17757" t="s">
        <v>20368</v>
      </c>
    </row>
    <row r="17758" spans="1:19" hidden="1" x14ac:dyDescent="0.2">
      <c r="A17758">
        <v>4299</v>
      </c>
      <c r="B17758" t="s">
        <v>19074</v>
      </c>
      <c r="C17758" t="s">
        <v>20452</v>
      </c>
      <c r="D17758">
        <v>5.57</v>
      </c>
      <c r="E17758" t="s">
        <v>414</v>
      </c>
      <c r="F17758" t="s">
        <v>27749</v>
      </c>
      <c r="G17758" t="s">
        <v>31</v>
      </c>
      <c r="H17758" t="s">
        <v>23</v>
      </c>
      <c r="I17758" t="s">
        <v>118</v>
      </c>
      <c r="K17758"/>
      <c r="L17758" t="s">
        <v>27750</v>
      </c>
      <c r="M17758" t="s">
        <v>20719</v>
      </c>
      <c r="N17758">
        <v>3</v>
      </c>
      <c r="P17758" t="s">
        <v>20366</v>
      </c>
      <c r="Q17758" t="s">
        <v>27751</v>
      </c>
      <c r="S17758" t="s">
        <v>20368</v>
      </c>
    </row>
    <row r="17759" spans="1:19" hidden="1" x14ac:dyDescent="0.2">
      <c r="A17759">
        <v>4300</v>
      </c>
      <c r="B17759" t="s">
        <v>19117</v>
      </c>
      <c r="C17759" t="s">
        <v>105</v>
      </c>
      <c r="D17759">
        <v>2.2400000000000002</v>
      </c>
      <c r="F17759" t="s">
        <v>21009</v>
      </c>
      <c r="G17759" t="s">
        <v>31</v>
      </c>
      <c r="I17759" t="s">
        <v>27752</v>
      </c>
      <c r="K17759"/>
      <c r="L17759" t="s">
        <v>27753</v>
      </c>
      <c r="M17759" t="s">
        <v>20719</v>
      </c>
      <c r="N17759">
        <v>3</v>
      </c>
      <c r="P17759" t="s">
        <v>20366</v>
      </c>
      <c r="Q17759" t="s">
        <v>27754</v>
      </c>
      <c r="S17759" t="s">
        <v>20368</v>
      </c>
    </row>
    <row r="17760" spans="1:19" hidden="1" x14ac:dyDescent="0.2">
      <c r="A17760">
        <v>4300</v>
      </c>
      <c r="B17760" t="s">
        <v>19117</v>
      </c>
      <c r="C17760" t="s">
        <v>20452</v>
      </c>
      <c r="D17760">
        <v>4.42</v>
      </c>
      <c r="F17760" t="s">
        <v>21009</v>
      </c>
      <c r="G17760" t="s">
        <v>31</v>
      </c>
      <c r="I17760" t="s">
        <v>27752</v>
      </c>
      <c r="K17760"/>
      <c r="L17760" t="s">
        <v>27753</v>
      </c>
      <c r="M17760" t="s">
        <v>20719</v>
      </c>
      <c r="N17760">
        <v>3</v>
      </c>
      <c r="P17760" t="s">
        <v>20366</v>
      </c>
      <c r="Q17760" t="s">
        <v>27754</v>
      </c>
      <c r="S17760" t="s">
        <v>20368</v>
      </c>
    </row>
    <row r="17761" spans="1:19" hidden="1" x14ac:dyDescent="0.2">
      <c r="A17761">
        <v>4300</v>
      </c>
      <c r="B17761" t="s">
        <v>19117</v>
      </c>
      <c r="C17761" t="s">
        <v>20452</v>
      </c>
      <c r="D17761">
        <v>5.25</v>
      </c>
      <c r="F17761" t="s">
        <v>21009</v>
      </c>
      <c r="G17761" t="s">
        <v>55</v>
      </c>
      <c r="H17761" t="s">
        <v>23</v>
      </c>
      <c r="I17761" t="s">
        <v>25577</v>
      </c>
      <c r="K17761"/>
      <c r="L17761" t="s">
        <v>27753</v>
      </c>
      <c r="M17761" t="s">
        <v>20719</v>
      </c>
      <c r="N17761">
        <v>3</v>
      </c>
      <c r="P17761" t="s">
        <v>20366</v>
      </c>
      <c r="Q17761" t="s">
        <v>27754</v>
      </c>
      <c r="S17761" t="s">
        <v>20368</v>
      </c>
    </row>
    <row r="17762" spans="1:19" hidden="1" x14ac:dyDescent="0.2">
      <c r="A17762">
        <v>4301</v>
      </c>
      <c r="B17762" t="s">
        <v>27755</v>
      </c>
      <c r="C17762" t="s">
        <v>105</v>
      </c>
      <c r="D17762">
        <v>7.07</v>
      </c>
      <c r="E17762">
        <v>25</v>
      </c>
      <c r="F17762" t="s">
        <v>22586</v>
      </c>
      <c r="G17762" t="s">
        <v>55</v>
      </c>
      <c r="H17762" t="s">
        <v>46</v>
      </c>
      <c r="I17762" t="s">
        <v>1470</v>
      </c>
      <c r="K17762"/>
      <c r="L17762" t="s">
        <v>27756</v>
      </c>
      <c r="M17762" t="s">
        <v>20396</v>
      </c>
      <c r="N17762">
        <v>4</v>
      </c>
      <c r="P17762" t="s">
        <v>20366</v>
      </c>
      <c r="Q17762" t="s">
        <v>27757</v>
      </c>
      <c r="S17762" t="s">
        <v>20368</v>
      </c>
    </row>
    <row r="17763" spans="1:19" hidden="1" x14ac:dyDescent="0.2">
      <c r="A17763">
        <v>4302</v>
      </c>
      <c r="B17763" t="s">
        <v>27758</v>
      </c>
      <c r="C17763" t="s">
        <v>105</v>
      </c>
      <c r="D17763">
        <v>6.62</v>
      </c>
      <c r="F17763" t="s">
        <v>27759</v>
      </c>
      <c r="G17763" t="s">
        <v>189</v>
      </c>
      <c r="I17763" t="s">
        <v>23608</v>
      </c>
      <c r="K17763"/>
      <c r="L17763" t="s">
        <v>27760</v>
      </c>
      <c r="M17763" t="s">
        <v>20719</v>
      </c>
      <c r="N17763">
        <v>3</v>
      </c>
      <c r="P17763" t="s">
        <v>20366</v>
      </c>
      <c r="Q17763" t="s">
        <v>27761</v>
      </c>
      <c r="S17763" t="s">
        <v>20368</v>
      </c>
    </row>
    <row r="17764" spans="1:19" hidden="1" x14ac:dyDescent="0.2">
      <c r="A17764">
        <v>4303</v>
      </c>
      <c r="B17764" t="s">
        <v>27762</v>
      </c>
      <c r="C17764" t="s">
        <v>105</v>
      </c>
      <c r="D17764">
        <v>8.75</v>
      </c>
      <c r="E17764">
        <v>20</v>
      </c>
      <c r="F17764" t="s">
        <v>21925</v>
      </c>
      <c r="G17764" t="s">
        <v>31</v>
      </c>
      <c r="H17764" t="s">
        <v>46</v>
      </c>
      <c r="I17764" t="s">
        <v>1905</v>
      </c>
      <c r="K17764"/>
      <c r="L17764" t="s">
        <v>27763</v>
      </c>
      <c r="M17764" t="s">
        <v>26</v>
      </c>
      <c r="N17764">
        <v>2</v>
      </c>
      <c r="P17764" t="s">
        <v>20366</v>
      </c>
      <c r="Q17764" t="s">
        <v>27764</v>
      </c>
      <c r="S17764" t="s">
        <v>20368</v>
      </c>
    </row>
    <row r="17765" spans="1:19" hidden="1" x14ac:dyDescent="0.2">
      <c r="A17765">
        <v>4305</v>
      </c>
      <c r="B17765" t="s">
        <v>27765</v>
      </c>
      <c r="C17765" t="s">
        <v>105</v>
      </c>
      <c r="D17765">
        <v>6.09</v>
      </c>
      <c r="E17765">
        <v>20</v>
      </c>
      <c r="F17765" t="s">
        <v>23797</v>
      </c>
      <c r="G17765" t="s">
        <v>31</v>
      </c>
      <c r="H17765" t="s">
        <v>46</v>
      </c>
      <c r="I17765" t="s">
        <v>2385</v>
      </c>
      <c r="K17765"/>
      <c r="L17765" t="s">
        <v>27766</v>
      </c>
      <c r="M17765" t="s">
        <v>26</v>
      </c>
      <c r="N17765">
        <v>2</v>
      </c>
      <c r="P17765" t="s">
        <v>20366</v>
      </c>
      <c r="Q17765" t="s">
        <v>27767</v>
      </c>
      <c r="S17765" t="s">
        <v>20368</v>
      </c>
    </row>
    <row r="17766" spans="1:19" hidden="1" x14ac:dyDescent="0.2">
      <c r="A17766">
        <v>4307</v>
      </c>
      <c r="B17766" t="s">
        <v>27768</v>
      </c>
      <c r="C17766" t="s">
        <v>105</v>
      </c>
      <c r="D17766">
        <v>3.13</v>
      </c>
      <c r="E17766">
        <v>21</v>
      </c>
      <c r="F17766" t="s">
        <v>22032</v>
      </c>
      <c r="G17766" t="s">
        <v>31</v>
      </c>
      <c r="H17766" t="s">
        <v>23</v>
      </c>
      <c r="I17766" t="s">
        <v>27769</v>
      </c>
      <c r="K17766"/>
      <c r="L17766" t="s">
        <v>27770</v>
      </c>
      <c r="M17766" t="s">
        <v>26</v>
      </c>
      <c r="N17766">
        <v>2</v>
      </c>
      <c r="O17766" t="s">
        <v>27771</v>
      </c>
      <c r="P17766" t="s">
        <v>20366</v>
      </c>
      <c r="Q17766" t="s">
        <v>27772</v>
      </c>
      <c r="S17766" t="s">
        <v>20368</v>
      </c>
    </row>
    <row r="17767" spans="1:19" hidden="1" x14ac:dyDescent="0.2">
      <c r="A17767">
        <v>4307</v>
      </c>
      <c r="B17767" t="s">
        <v>27768</v>
      </c>
      <c r="C17767" t="s">
        <v>105</v>
      </c>
      <c r="D17767">
        <v>2.99</v>
      </c>
      <c r="E17767" t="s">
        <v>22037</v>
      </c>
      <c r="F17767" t="s">
        <v>22038</v>
      </c>
      <c r="G17767" t="s">
        <v>189</v>
      </c>
      <c r="H17767" t="s">
        <v>23</v>
      </c>
      <c r="I17767" t="s">
        <v>27769</v>
      </c>
      <c r="K17767"/>
      <c r="L17767" t="s">
        <v>27770</v>
      </c>
      <c r="M17767" t="s">
        <v>26</v>
      </c>
      <c r="N17767">
        <v>2</v>
      </c>
      <c r="O17767" t="s">
        <v>27771</v>
      </c>
      <c r="P17767" t="s">
        <v>20366</v>
      </c>
      <c r="Q17767" t="s">
        <v>27772</v>
      </c>
      <c r="S17767" t="s">
        <v>20368</v>
      </c>
    </row>
    <row r="17768" spans="1:19" hidden="1" x14ac:dyDescent="0.2">
      <c r="A17768">
        <v>4309</v>
      </c>
      <c r="B17768" t="s">
        <v>27773</v>
      </c>
      <c r="C17768" t="s">
        <v>105</v>
      </c>
      <c r="D17768">
        <v>3.09</v>
      </c>
      <c r="E17768">
        <v>25</v>
      </c>
      <c r="F17768" t="s">
        <v>23832</v>
      </c>
      <c r="G17768" t="s">
        <v>55</v>
      </c>
      <c r="H17768" t="s">
        <v>23</v>
      </c>
      <c r="I17768" t="s">
        <v>26553</v>
      </c>
      <c r="K17768"/>
      <c r="L17768" t="s">
        <v>27774</v>
      </c>
      <c r="M17768" t="s">
        <v>26</v>
      </c>
      <c r="N17768">
        <v>2</v>
      </c>
      <c r="P17768" t="s">
        <v>20366</v>
      </c>
      <c r="Q17768" t="s">
        <v>27775</v>
      </c>
      <c r="S17768" t="s">
        <v>20368</v>
      </c>
    </row>
    <row r="17769" spans="1:19" hidden="1" x14ac:dyDescent="0.2">
      <c r="A17769">
        <v>4309</v>
      </c>
      <c r="B17769" t="s">
        <v>27773</v>
      </c>
      <c r="C17769" t="s">
        <v>21293</v>
      </c>
      <c r="D17769">
        <v>13.17</v>
      </c>
      <c r="E17769">
        <v>25</v>
      </c>
      <c r="F17769" t="s">
        <v>23832</v>
      </c>
      <c r="G17769" t="s">
        <v>31</v>
      </c>
      <c r="H17769" t="s">
        <v>23</v>
      </c>
      <c r="I17769" t="s">
        <v>26553</v>
      </c>
      <c r="K17769"/>
      <c r="L17769" t="s">
        <v>27774</v>
      </c>
      <c r="M17769" t="s">
        <v>26</v>
      </c>
      <c r="N17769">
        <v>2</v>
      </c>
      <c r="P17769" t="s">
        <v>20366</v>
      </c>
      <c r="Q17769" t="s">
        <v>27775</v>
      </c>
      <c r="S17769" t="s">
        <v>20368</v>
      </c>
    </row>
    <row r="17770" spans="1:19" hidden="1" x14ac:dyDescent="0.2">
      <c r="A17770">
        <v>4310</v>
      </c>
      <c r="B17770" t="s">
        <v>27776</v>
      </c>
      <c r="C17770" t="s">
        <v>105</v>
      </c>
      <c r="D17770">
        <v>3.15</v>
      </c>
      <c r="E17770">
        <v>25</v>
      </c>
      <c r="F17770" t="s">
        <v>20412</v>
      </c>
      <c r="G17770" t="s">
        <v>55</v>
      </c>
      <c r="H17770" t="s">
        <v>23</v>
      </c>
      <c r="I17770" t="s">
        <v>27777</v>
      </c>
      <c r="K17770"/>
      <c r="L17770" t="s">
        <v>27778</v>
      </c>
      <c r="M17770" t="s">
        <v>26</v>
      </c>
      <c r="N17770">
        <v>2</v>
      </c>
      <c r="P17770" t="s">
        <v>20366</v>
      </c>
      <c r="Q17770" t="s">
        <v>27779</v>
      </c>
      <c r="S17770" t="s">
        <v>20368</v>
      </c>
    </row>
    <row r="17771" spans="1:19" hidden="1" x14ac:dyDescent="0.2">
      <c r="A17771">
        <v>4310</v>
      </c>
      <c r="B17771" t="s">
        <v>27776</v>
      </c>
      <c r="C17771" t="s">
        <v>21293</v>
      </c>
      <c r="D17771">
        <v>12.75</v>
      </c>
      <c r="E17771">
        <v>25</v>
      </c>
      <c r="F17771" t="s">
        <v>20412</v>
      </c>
      <c r="G17771" t="s">
        <v>55</v>
      </c>
      <c r="H17771" t="s">
        <v>23</v>
      </c>
      <c r="I17771" t="s">
        <v>27777</v>
      </c>
      <c r="K17771"/>
      <c r="L17771" t="s">
        <v>27778</v>
      </c>
      <c r="M17771" t="s">
        <v>26</v>
      </c>
      <c r="N17771">
        <v>2</v>
      </c>
      <c r="P17771" t="s">
        <v>20366</v>
      </c>
      <c r="Q17771" t="s">
        <v>27779</v>
      </c>
      <c r="S17771" t="s">
        <v>20368</v>
      </c>
    </row>
    <row r="17772" spans="1:19" hidden="1" x14ac:dyDescent="0.2">
      <c r="A17772">
        <v>4311</v>
      </c>
      <c r="B17772" t="s">
        <v>27780</v>
      </c>
      <c r="C17772" t="s">
        <v>105</v>
      </c>
      <c r="D17772">
        <v>2.69</v>
      </c>
      <c r="E17772">
        <v>20</v>
      </c>
      <c r="F17772" t="s">
        <v>27781</v>
      </c>
      <c r="G17772" t="s">
        <v>31</v>
      </c>
      <c r="H17772" t="s">
        <v>46</v>
      </c>
      <c r="I17772" t="s">
        <v>22453</v>
      </c>
      <c r="K17772"/>
      <c r="L17772" t="s">
        <v>27782</v>
      </c>
      <c r="M17772" t="s">
        <v>26</v>
      </c>
      <c r="N17772">
        <v>2</v>
      </c>
      <c r="P17772" t="s">
        <v>20366</v>
      </c>
      <c r="Q17772" t="s">
        <v>27783</v>
      </c>
      <c r="S17772" t="s">
        <v>20368</v>
      </c>
    </row>
    <row r="17773" spans="1:19" hidden="1" x14ac:dyDescent="0.2">
      <c r="A17773">
        <v>4311</v>
      </c>
      <c r="B17773" t="s">
        <v>27780</v>
      </c>
      <c r="C17773" t="s">
        <v>20452</v>
      </c>
      <c r="D17773">
        <v>9.64</v>
      </c>
      <c r="E17773">
        <v>20</v>
      </c>
      <c r="F17773" t="s">
        <v>27781</v>
      </c>
      <c r="G17773" t="s">
        <v>31</v>
      </c>
      <c r="H17773" t="s">
        <v>46</v>
      </c>
      <c r="I17773" t="s">
        <v>22453</v>
      </c>
      <c r="K17773"/>
      <c r="L17773" t="s">
        <v>27782</v>
      </c>
      <c r="M17773" t="s">
        <v>26</v>
      </c>
      <c r="N17773">
        <v>2</v>
      </c>
      <c r="P17773" t="s">
        <v>20366</v>
      </c>
      <c r="Q17773" t="s">
        <v>27783</v>
      </c>
      <c r="S17773" t="s">
        <v>20368</v>
      </c>
    </row>
    <row r="17774" spans="1:19" hidden="1" x14ac:dyDescent="0.2">
      <c r="A17774">
        <v>4312</v>
      </c>
      <c r="B17774" t="s">
        <v>27784</v>
      </c>
      <c r="C17774" t="s">
        <v>105</v>
      </c>
      <c r="D17774">
        <v>6.84</v>
      </c>
      <c r="E17774">
        <v>20</v>
      </c>
      <c r="F17774" t="s">
        <v>11159</v>
      </c>
      <c r="G17774" t="s">
        <v>55</v>
      </c>
      <c r="H17774" t="s">
        <v>46</v>
      </c>
      <c r="I17774" t="s">
        <v>23852</v>
      </c>
      <c r="K17774"/>
      <c r="L17774" t="s">
        <v>27785</v>
      </c>
      <c r="M17774" t="s">
        <v>26</v>
      </c>
      <c r="N17774">
        <v>2</v>
      </c>
      <c r="P17774" t="s">
        <v>20366</v>
      </c>
      <c r="Q17774" t="s">
        <v>27786</v>
      </c>
      <c r="S17774" t="s">
        <v>20368</v>
      </c>
    </row>
    <row r="17775" spans="1:19" hidden="1" x14ac:dyDescent="0.2">
      <c r="A17775">
        <v>4313</v>
      </c>
      <c r="B17775" t="s">
        <v>27787</v>
      </c>
      <c r="C17775" t="s">
        <v>105</v>
      </c>
      <c r="D17775">
        <v>6.31</v>
      </c>
      <c r="E17775">
        <v>20</v>
      </c>
      <c r="F17775" t="s">
        <v>11159</v>
      </c>
      <c r="G17775" t="s">
        <v>55</v>
      </c>
      <c r="H17775" t="s">
        <v>46</v>
      </c>
      <c r="I17775" t="s">
        <v>23852</v>
      </c>
      <c r="K17775"/>
      <c r="L17775" t="s">
        <v>27788</v>
      </c>
      <c r="M17775" t="s">
        <v>26</v>
      </c>
      <c r="N17775">
        <v>2</v>
      </c>
      <c r="P17775" t="s">
        <v>20366</v>
      </c>
      <c r="Q17775" t="s">
        <v>27789</v>
      </c>
      <c r="S17775" t="s">
        <v>20368</v>
      </c>
    </row>
    <row r="17776" spans="1:19" hidden="1" x14ac:dyDescent="0.2">
      <c r="A17776">
        <v>4314</v>
      </c>
      <c r="B17776" t="s">
        <v>27790</v>
      </c>
      <c r="C17776" t="s">
        <v>105</v>
      </c>
      <c r="D17776">
        <v>2.65</v>
      </c>
      <c r="E17776">
        <v>25</v>
      </c>
      <c r="F17776" t="s">
        <v>26171</v>
      </c>
      <c r="G17776" t="s">
        <v>55</v>
      </c>
      <c r="H17776" t="s">
        <v>23</v>
      </c>
      <c r="I17776" t="s">
        <v>26553</v>
      </c>
      <c r="K17776"/>
      <c r="L17776" t="s">
        <v>27791</v>
      </c>
      <c r="M17776" t="s">
        <v>26</v>
      </c>
      <c r="N17776">
        <v>2</v>
      </c>
      <c r="P17776" t="s">
        <v>20366</v>
      </c>
      <c r="Q17776" t="s">
        <v>27792</v>
      </c>
      <c r="S17776" t="s">
        <v>20368</v>
      </c>
    </row>
    <row r="17777" spans="1:19" hidden="1" x14ac:dyDescent="0.2">
      <c r="A17777">
        <v>4314</v>
      </c>
      <c r="B17777" t="s">
        <v>27790</v>
      </c>
      <c r="C17777" t="s">
        <v>21293</v>
      </c>
      <c r="D17777">
        <v>12.23</v>
      </c>
      <c r="E17777">
        <v>25</v>
      </c>
      <c r="F17777" t="s">
        <v>26171</v>
      </c>
      <c r="G17777" t="s">
        <v>31</v>
      </c>
      <c r="H17777" t="s">
        <v>23</v>
      </c>
      <c r="I17777" t="s">
        <v>26553</v>
      </c>
      <c r="K17777"/>
      <c r="L17777" t="s">
        <v>27791</v>
      </c>
      <c r="M17777" t="s">
        <v>26</v>
      </c>
      <c r="N17777">
        <v>2</v>
      </c>
      <c r="P17777" t="s">
        <v>20366</v>
      </c>
      <c r="Q17777" t="s">
        <v>27792</v>
      </c>
      <c r="S17777" t="s">
        <v>20368</v>
      </c>
    </row>
    <row r="17778" spans="1:19" hidden="1" x14ac:dyDescent="0.2">
      <c r="A17778">
        <v>4315</v>
      </c>
      <c r="B17778" t="s">
        <v>27793</v>
      </c>
      <c r="C17778" t="s">
        <v>105</v>
      </c>
      <c r="D17778">
        <v>1.62</v>
      </c>
      <c r="E17778">
        <v>25</v>
      </c>
      <c r="F17778" t="s">
        <v>10896</v>
      </c>
      <c r="G17778" t="s">
        <v>55</v>
      </c>
      <c r="H17778" t="s">
        <v>23</v>
      </c>
      <c r="I17778" t="s">
        <v>6093</v>
      </c>
      <c r="K17778"/>
      <c r="L17778" t="s">
        <v>27794</v>
      </c>
      <c r="M17778" t="s">
        <v>21840</v>
      </c>
      <c r="N17778">
        <v>5</v>
      </c>
      <c r="O17778" t="s">
        <v>27795</v>
      </c>
      <c r="P17778" t="s">
        <v>20366</v>
      </c>
      <c r="Q17778" t="s">
        <v>27796</v>
      </c>
      <c r="S17778" t="s">
        <v>20368</v>
      </c>
    </row>
    <row r="17779" spans="1:19" hidden="1" x14ac:dyDescent="0.2">
      <c r="A17779">
        <v>4315</v>
      </c>
      <c r="B17779" t="s">
        <v>27793</v>
      </c>
      <c r="C17779" t="s">
        <v>20452</v>
      </c>
      <c r="D17779">
        <v>1.81</v>
      </c>
      <c r="E17779">
        <v>25</v>
      </c>
      <c r="F17779" t="s">
        <v>10896</v>
      </c>
      <c r="G17779" t="s">
        <v>55</v>
      </c>
      <c r="H17779" t="s">
        <v>23</v>
      </c>
      <c r="I17779" t="s">
        <v>6093</v>
      </c>
      <c r="K17779"/>
      <c r="L17779" t="s">
        <v>27794</v>
      </c>
      <c r="M17779" t="s">
        <v>21840</v>
      </c>
      <c r="N17779">
        <v>5</v>
      </c>
      <c r="O17779" t="s">
        <v>27795</v>
      </c>
      <c r="P17779" t="s">
        <v>20366</v>
      </c>
      <c r="Q17779" t="s">
        <v>27796</v>
      </c>
      <c r="S17779" t="s">
        <v>20368</v>
      </c>
    </row>
    <row r="17780" spans="1:19" hidden="1" x14ac:dyDescent="0.2">
      <c r="A17780">
        <v>4315</v>
      </c>
      <c r="B17780" t="s">
        <v>27793</v>
      </c>
      <c r="C17780" t="s">
        <v>20441</v>
      </c>
      <c r="D17780">
        <v>5.45</v>
      </c>
      <c r="E17780" t="s">
        <v>414</v>
      </c>
      <c r="F17780" t="s">
        <v>10896</v>
      </c>
      <c r="G17780" t="s">
        <v>55</v>
      </c>
      <c r="H17780" t="s">
        <v>46</v>
      </c>
      <c r="I17780" t="s">
        <v>6093</v>
      </c>
      <c r="K17780"/>
      <c r="L17780" t="s">
        <v>27794</v>
      </c>
      <c r="M17780" t="s">
        <v>21840</v>
      </c>
      <c r="N17780">
        <v>5</v>
      </c>
      <c r="O17780" t="s">
        <v>27795</v>
      </c>
      <c r="P17780" t="s">
        <v>20366</v>
      </c>
      <c r="Q17780" t="s">
        <v>27796</v>
      </c>
      <c r="S17780" t="s">
        <v>20368</v>
      </c>
    </row>
    <row r="17781" spans="1:19" hidden="1" x14ac:dyDescent="0.2">
      <c r="A17781">
        <v>4315</v>
      </c>
      <c r="B17781" t="s">
        <v>27793</v>
      </c>
      <c r="C17781" t="s">
        <v>20447</v>
      </c>
      <c r="D17781">
        <v>8.23</v>
      </c>
      <c r="E17781" t="s">
        <v>414</v>
      </c>
      <c r="F17781" t="s">
        <v>10896</v>
      </c>
      <c r="G17781" t="s">
        <v>55</v>
      </c>
      <c r="H17781" t="s">
        <v>46</v>
      </c>
      <c r="I17781" t="s">
        <v>6093</v>
      </c>
      <c r="K17781"/>
      <c r="L17781" t="s">
        <v>27794</v>
      </c>
      <c r="M17781" t="s">
        <v>21840</v>
      </c>
      <c r="N17781">
        <v>5</v>
      </c>
      <c r="O17781" t="s">
        <v>27795</v>
      </c>
      <c r="P17781" t="s">
        <v>20366</v>
      </c>
      <c r="Q17781" t="s">
        <v>27796</v>
      </c>
      <c r="S17781" t="s">
        <v>20368</v>
      </c>
    </row>
    <row r="17782" spans="1:19" hidden="1" x14ac:dyDescent="0.2">
      <c r="A17782">
        <v>4316</v>
      </c>
      <c r="B17782" t="s">
        <v>27797</v>
      </c>
      <c r="C17782" t="s">
        <v>105</v>
      </c>
      <c r="D17782">
        <v>3.25</v>
      </c>
      <c r="E17782">
        <v>25</v>
      </c>
      <c r="F17782" t="s">
        <v>26557</v>
      </c>
      <c r="G17782" t="s">
        <v>55</v>
      </c>
      <c r="H17782" t="s">
        <v>23</v>
      </c>
      <c r="I17782" t="s">
        <v>26553</v>
      </c>
      <c r="K17782"/>
      <c r="L17782" t="s">
        <v>27798</v>
      </c>
      <c r="M17782" t="s">
        <v>26</v>
      </c>
      <c r="N17782">
        <v>2</v>
      </c>
      <c r="P17782" t="s">
        <v>20366</v>
      </c>
      <c r="Q17782" t="s">
        <v>27799</v>
      </c>
      <c r="S17782" t="s">
        <v>20368</v>
      </c>
    </row>
    <row r="17783" spans="1:19" hidden="1" x14ac:dyDescent="0.2">
      <c r="A17783">
        <v>4316</v>
      </c>
      <c r="B17783" t="s">
        <v>27797</v>
      </c>
      <c r="C17783" t="s">
        <v>20783</v>
      </c>
      <c r="D17783">
        <v>12.83</v>
      </c>
      <c r="E17783">
        <v>25</v>
      </c>
      <c r="F17783" t="s">
        <v>26557</v>
      </c>
      <c r="G17783" t="s">
        <v>31</v>
      </c>
      <c r="H17783" t="s">
        <v>23</v>
      </c>
      <c r="I17783" t="s">
        <v>26553</v>
      </c>
      <c r="K17783"/>
      <c r="L17783" t="s">
        <v>27798</v>
      </c>
      <c r="M17783" t="s">
        <v>26</v>
      </c>
      <c r="N17783">
        <v>2</v>
      </c>
      <c r="P17783" t="s">
        <v>20366</v>
      </c>
      <c r="Q17783" t="s">
        <v>27799</v>
      </c>
      <c r="S17783" t="s">
        <v>20368</v>
      </c>
    </row>
    <row r="17784" spans="1:19" hidden="1" x14ac:dyDescent="0.2">
      <c r="A17784">
        <v>4319</v>
      </c>
      <c r="B17784" t="s">
        <v>27800</v>
      </c>
      <c r="C17784" t="s">
        <v>105</v>
      </c>
      <c r="D17784">
        <v>9.83</v>
      </c>
      <c r="E17784">
        <v>20</v>
      </c>
      <c r="F17784" t="s">
        <v>1546</v>
      </c>
      <c r="G17784" t="s">
        <v>55</v>
      </c>
      <c r="H17784" t="s">
        <v>46</v>
      </c>
      <c r="I17784" t="s">
        <v>225</v>
      </c>
      <c r="K17784"/>
      <c r="L17784" t="s">
        <v>27801</v>
      </c>
      <c r="M17784" t="s">
        <v>26</v>
      </c>
      <c r="N17784">
        <v>2</v>
      </c>
      <c r="P17784" t="s">
        <v>20366</v>
      </c>
      <c r="Q17784" t="s">
        <v>27802</v>
      </c>
      <c r="S17784" t="s">
        <v>20368</v>
      </c>
    </row>
    <row r="17785" spans="1:19" hidden="1" x14ac:dyDescent="0.2">
      <c r="A17785">
        <v>4320</v>
      </c>
      <c r="B17785" t="s">
        <v>27803</v>
      </c>
      <c r="C17785" t="s">
        <v>105</v>
      </c>
      <c r="D17785">
        <v>1.89</v>
      </c>
      <c r="E17785">
        <v>20</v>
      </c>
      <c r="F17785" t="s">
        <v>21236</v>
      </c>
      <c r="G17785" t="s">
        <v>55</v>
      </c>
      <c r="H17785" t="s">
        <v>46</v>
      </c>
      <c r="I17785" t="s">
        <v>20426</v>
      </c>
      <c r="K17785"/>
      <c r="L17785" t="s">
        <v>27804</v>
      </c>
      <c r="M17785" t="s">
        <v>26</v>
      </c>
      <c r="N17785">
        <v>2</v>
      </c>
      <c r="P17785" t="s">
        <v>20366</v>
      </c>
      <c r="Q17785" t="s">
        <v>27805</v>
      </c>
      <c r="S17785" t="s">
        <v>20368</v>
      </c>
    </row>
    <row r="17786" spans="1:19" hidden="1" x14ac:dyDescent="0.2">
      <c r="A17786">
        <v>4321</v>
      </c>
      <c r="B17786" t="s">
        <v>27806</v>
      </c>
      <c r="C17786" t="s">
        <v>105</v>
      </c>
      <c r="D17786">
        <v>8.7799999999999994</v>
      </c>
      <c r="E17786">
        <v>25</v>
      </c>
      <c r="G17786" t="s">
        <v>55</v>
      </c>
      <c r="H17786" t="s">
        <v>46</v>
      </c>
      <c r="I17786" t="s">
        <v>9536</v>
      </c>
      <c r="K17786"/>
      <c r="L17786" t="s">
        <v>27807</v>
      </c>
      <c r="M17786" t="s">
        <v>26</v>
      </c>
      <c r="N17786">
        <v>2</v>
      </c>
      <c r="P17786" t="s">
        <v>20366</v>
      </c>
      <c r="Q17786" t="s">
        <v>27808</v>
      </c>
      <c r="S17786" t="s">
        <v>20368</v>
      </c>
    </row>
    <row r="17787" spans="1:19" hidden="1" x14ac:dyDescent="0.2">
      <c r="A17787">
        <v>4322</v>
      </c>
      <c r="B17787" t="s">
        <v>27809</v>
      </c>
      <c r="C17787" t="s">
        <v>105</v>
      </c>
      <c r="D17787">
        <v>3.66</v>
      </c>
      <c r="E17787">
        <v>25</v>
      </c>
      <c r="F17787" t="s">
        <v>79</v>
      </c>
      <c r="G17787" t="s">
        <v>55</v>
      </c>
      <c r="H17787" t="s">
        <v>46</v>
      </c>
      <c r="I17787" t="s">
        <v>22423</v>
      </c>
      <c r="K17787"/>
      <c r="L17787" t="s">
        <v>27810</v>
      </c>
      <c r="M17787" t="s">
        <v>26</v>
      </c>
      <c r="N17787">
        <v>2</v>
      </c>
      <c r="P17787" t="s">
        <v>20366</v>
      </c>
      <c r="Q17787" t="s">
        <v>27811</v>
      </c>
      <c r="S17787" t="s">
        <v>20368</v>
      </c>
    </row>
    <row r="17788" spans="1:19" hidden="1" x14ac:dyDescent="0.2">
      <c r="A17788">
        <v>4324</v>
      </c>
      <c r="B17788" t="s">
        <v>27812</v>
      </c>
      <c r="C17788" t="s">
        <v>105</v>
      </c>
      <c r="D17788">
        <v>8.35</v>
      </c>
      <c r="E17788" t="s">
        <v>363</v>
      </c>
      <c r="F17788" t="s">
        <v>20412</v>
      </c>
      <c r="G17788" t="s">
        <v>31</v>
      </c>
      <c r="H17788" t="s">
        <v>23</v>
      </c>
      <c r="I17788" t="s">
        <v>1350</v>
      </c>
      <c r="K17788"/>
      <c r="L17788" t="s">
        <v>27813</v>
      </c>
      <c r="M17788" t="s">
        <v>26</v>
      </c>
      <c r="N17788">
        <v>2</v>
      </c>
      <c r="P17788" t="s">
        <v>20366</v>
      </c>
      <c r="Q17788" t="s">
        <v>27814</v>
      </c>
      <c r="S17788" t="s">
        <v>20368</v>
      </c>
    </row>
    <row r="17789" spans="1:19" hidden="1" x14ac:dyDescent="0.2">
      <c r="A17789">
        <v>4325</v>
      </c>
      <c r="B17789" t="s">
        <v>27815</v>
      </c>
      <c r="C17789" t="s">
        <v>105</v>
      </c>
      <c r="D17789">
        <v>8.18</v>
      </c>
      <c r="E17789">
        <v>25</v>
      </c>
      <c r="F17789" t="s">
        <v>27816</v>
      </c>
      <c r="G17789" t="s">
        <v>55</v>
      </c>
      <c r="H17789" t="s">
        <v>46</v>
      </c>
      <c r="I17789" t="s">
        <v>3108</v>
      </c>
      <c r="K17789"/>
      <c r="L17789" t="s">
        <v>27817</v>
      </c>
      <c r="M17789" t="s">
        <v>26</v>
      </c>
      <c r="N17789">
        <v>2</v>
      </c>
      <c r="P17789" t="s">
        <v>20366</v>
      </c>
      <c r="Q17789" t="s">
        <v>27818</v>
      </c>
      <c r="S17789" t="s">
        <v>20368</v>
      </c>
    </row>
    <row r="17790" spans="1:19" hidden="1" x14ac:dyDescent="0.2">
      <c r="A17790">
        <v>4326</v>
      </c>
      <c r="B17790" t="s">
        <v>27819</v>
      </c>
      <c r="C17790" t="s">
        <v>25762</v>
      </c>
      <c r="D17790">
        <v>2.1</v>
      </c>
      <c r="F17790" t="s">
        <v>21009</v>
      </c>
      <c r="G17790" t="s">
        <v>144</v>
      </c>
      <c r="H17790" t="s">
        <v>23</v>
      </c>
      <c r="I17790" t="s">
        <v>27820</v>
      </c>
      <c r="K17790"/>
      <c r="L17790" t="s">
        <v>27821</v>
      </c>
      <c r="M17790" t="s">
        <v>27822</v>
      </c>
      <c r="N17790">
        <v>3</v>
      </c>
      <c r="O17790" t="s">
        <v>27823</v>
      </c>
      <c r="P17790" t="s">
        <v>20366</v>
      </c>
      <c r="Q17790" t="s">
        <v>27824</v>
      </c>
      <c r="S17790" t="s">
        <v>20368</v>
      </c>
    </row>
    <row r="17791" spans="1:19" hidden="1" x14ac:dyDescent="0.2">
      <c r="A17791">
        <v>4326</v>
      </c>
      <c r="B17791" t="s">
        <v>27819</v>
      </c>
      <c r="C17791" t="s">
        <v>27825</v>
      </c>
      <c r="D17791">
        <v>7.2</v>
      </c>
      <c r="F17791" t="s">
        <v>21009</v>
      </c>
      <c r="G17791" t="s">
        <v>144</v>
      </c>
      <c r="H17791" t="s">
        <v>23</v>
      </c>
      <c r="I17791" t="s">
        <v>27820</v>
      </c>
      <c r="K17791"/>
      <c r="L17791" t="s">
        <v>27821</v>
      </c>
      <c r="M17791" t="s">
        <v>27822</v>
      </c>
      <c r="N17791">
        <v>3</v>
      </c>
      <c r="O17791" t="s">
        <v>27823</v>
      </c>
      <c r="P17791" t="s">
        <v>20366</v>
      </c>
      <c r="Q17791" t="s">
        <v>27824</v>
      </c>
      <c r="S17791" t="s">
        <v>20368</v>
      </c>
    </row>
    <row r="17792" spans="1:19" hidden="1" x14ac:dyDescent="0.2">
      <c r="A17792">
        <v>4326</v>
      </c>
      <c r="B17792" t="s">
        <v>27819</v>
      </c>
      <c r="C17792" t="s">
        <v>25307</v>
      </c>
      <c r="D17792">
        <v>9.1999999999999993</v>
      </c>
      <c r="F17792" t="s">
        <v>21009</v>
      </c>
      <c r="G17792" t="s">
        <v>144</v>
      </c>
      <c r="H17792" t="s">
        <v>23</v>
      </c>
      <c r="I17792" t="s">
        <v>27820</v>
      </c>
      <c r="K17792"/>
      <c r="L17792" t="s">
        <v>27821</v>
      </c>
      <c r="M17792" t="s">
        <v>27822</v>
      </c>
      <c r="N17792">
        <v>3</v>
      </c>
      <c r="O17792" t="s">
        <v>27823</v>
      </c>
      <c r="P17792" t="s">
        <v>20366</v>
      </c>
      <c r="Q17792" t="s">
        <v>27824</v>
      </c>
      <c r="S17792" t="s">
        <v>20368</v>
      </c>
    </row>
    <row r="17793" spans="1:19" hidden="1" x14ac:dyDescent="0.2">
      <c r="A17793">
        <v>4328</v>
      </c>
      <c r="B17793" t="s">
        <v>27826</v>
      </c>
      <c r="C17793" t="s">
        <v>105</v>
      </c>
      <c r="D17793">
        <v>1.95</v>
      </c>
      <c r="E17793">
        <v>20</v>
      </c>
      <c r="F17793" t="s">
        <v>27827</v>
      </c>
      <c r="G17793" t="s">
        <v>31</v>
      </c>
      <c r="H17793" t="s">
        <v>23</v>
      </c>
      <c r="I17793" t="s">
        <v>22453</v>
      </c>
      <c r="K17793"/>
      <c r="L17793" t="s">
        <v>27828</v>
      </c>
      <c r="M17793" t="s">
        <v>26</v>
      </c>
      <c r="N17793">
        <v>2</v>
      </c>
      <c r="P17793" t="s">
        <v>20366</v>
      </c>
      <c r="Q17793" t="s">
        <v>27829</v>
      </c>
      <c r="S17793" t="s">
        <v>20368</v>
      </c>
    </row>
    <row r="17794" spans="1:19" hidden="1" x14ac:dyDescent="0.2">
      <c r="A17794">
        <v>4328</v>
      </c>
      <c r="B17794" t="s">
        <v>27826</v>
      </c>
      <c r="C17794" t="s">
        <v>20452</v>
      </c>
      <c r="D17794">
        <v>8.1300000000000008</v>
      </c>
      <c r="E17794" t="s">
        <v>383</v>
      </c>
      <c r="F17794" t="s">
        <v>27827</v>
      </c>
      <c r="G17794" t="s">
        <v>31</v>
      </c>
      <c r="H17794" t="s">
        <v>46</v>
      </c>
      <c r="I17794" t="s">
        <v>22453</v>
      </c>
      <c r="K17794"/>
      <c r="L17794" t="s">
        <v>27828</v>
      </c>
      <c r="M17794" t="s">
        <v>26</v>
      </c>
      <c r="N17794">
        <v>2</v>
      </c>
      <c r="P17794" t="s">
        <v>20366</v>
      </c>
      <c r="Q17794" t="s">
        <v>27829</v>
      </c>
      <c r="S17794" t="s">
        <v>20368</v>
      </c>
    </row>
    <row r="17795" spans="1:19" hidden="1" x14ac:dyDescent="0.2">
      <c r="A17795">
        <v>4329</v>
      </c>
      <c r="B17795" t="s">
        <v>18647</v>
      </c>
      <c r="C17795" t="s">
        <v>105</v>
      </c>
      <c r="D17795">
        <v>-0.6</v>
      </c>
      <c r="E17795">
        <v>20</v>
      </c>
      <c r="F17795" t="s">
        <v>22887</v>
      </c>
      <c r="G17795" t="s">
        <v>75</v>
      </c>
      <c r="H17795" t="s">
        <v>23</v>
      </c>
      <c r="I17795" t="s">
        <v>639</v>
      </c>
      <c r="K17795"/>
      <c r="L17795" t="s">
        <v>18648</v>
      </c>
      <c r="M17795" t="s">
        <v>26</v>
      </c>
      <c r="N17795">
        <v>2</v>
      </c>
      <c r="P17795" t="s">
        <v>20366</v>
      </c>
      <c r="Q17795" t="s">
        <v>27830</v>
      </c>
      <c r="S17795" t="s">
        <v>20368</v>
      </c>
    </row>
    <row r="17796" spans="1:19" hidden="1" x14ac:dyDescent="0.2">
      <c r="A17796">
        <v>4329</v>
      </c>
      <c r="B17796" t="s">
        <v>18647</v>
      </c>
      <c r="C17796" t="s">
        <v>20452</v>
      </c>
      <c r="D17796">
        <v>3.04</v>
      </c>
      <c r="E17796">
        <v>20</v>
      </c>
      <c r="F17796" t="s">
        <v>22887</v>
      </c>
      <c r="G17796" t="s">
        <v>31</v>
      </c>
      <c r="H17796" t="s">
        <v>46</v>
      </c>
      <c r="I17796" t="s">
        <v>639</v>
      </c>
      <c r="K17796"/>
      <c r="L17796" t="s">
        <v>18648</v>
      </c>
      <c r="M17796" t="s">
        <v>26</v>
      </c>
      <c r="N17796">
        <v>2</v>
      </c>
      <c r="P17796" t="s">
        <v>20366</v>
      </c>
      <c r="Q17796" t="s">
        <v>27830</v>
      </c>
      <c r="S17796" t="s">
        <v>20368</v>
      </c>
    </row>
    <row r="17797" spans="1:19" hidden="1" x14ac:dyDescent="0.2">
      <c r="A17797">
        <v>4329</v>
      </c>
      <c r="B17797" t="s">
        <v>18647</v>
      </c>
      <c r="C17797" t="s">
        <v>20441</v>
      </c>
      <c r="D17797">
        <v>9.6999999999999993</v>
      </c>
      <c r="E17797">
        <v>20</v>
      </c>
      <c r="F17797" t="s">
        <v>22887</v>
      </c>
      <c r="G17797" t="s">
        <v>31</v>
      </c>
      <c r="H17797" t="s">
        <v>23</v>
      </c>
      <c r="I17797" t="s">
        <v>639</v>
      </c>
      <c r="K17797"/>
      <c r="L17797" t="s">
        <v>18648</v>
      </c>
      <c r="M17797" t="s">
        <v>26</v>
      </c>
      <c r="N17797">
        <v>2</v>
      </c>
      <c r="P17797" t="s">
        <v>20366</v>
      </c>
      <c r="Q17797" t="s">
        <v>27830</v>
      </c>
      <c r="S17797" t="s">
        <v>20368</v>
      </c>
    </row>
    <row r="17798" spans="1:19" hidden="1" x14ac:dyDescent="0.2">
      <c r="A17798">
        <v>4330</v>
      </c>
      <c r="B17798" t="s">
        <v>18730</v>
      </c>
      <c r="C17798" t="s">
        <v>105</v>
      </c>
      <c r="D17798">
        <v>-1.36</v>
      </c>
      <c r="E17798">
        <v>20</v>
      </c>
      <c r="F17798" t="s">
        <v>26111</v>
      </c>
      <c r="G17798" t="s">
        <v>75</v>
      </c>
      <c r="H17798" t="s">
        <v>23</v>
      </c>
      <c r="I17798" t="s">
        <v>639</v>
      </c>
      <c r="K17798"/>
      <c r="L17798" t="s">
        <v>27831</v>
      </c>
      <c r="M17798" t="s">
        <v>26</v>
      </c>
      <c r="N17798">
        <v>2</v>
      </c>
      <c r="P17798" t="s">
        <v>20366</v>
      </c>
      <c r="Q17798" t="s">
        <v>27832</v>
      </c>
      <c r="S17798" t="s">
        <v>20368</v>
      </c>
    </row>
    <row r="17799" spans="1:19" hidden="1" x14ac:dyDescent="0.2">
      <c r="A17799">
        <v>4330</v>
      </c>
      <c r="B17799" t="s">
        <v>18730</v>
      </c>
      <c r="C17799" t="s">
        <v>20452</v>
      </c>
      <c r="D17799">
        <v>2.74</v>
      </c>
      <c r="E17799" t="s">
        <v>383</v>
      </c>
      <c r="F17799" t="s">
        <v>26111</v>
      </c>
      <c r="G17799" t="s">
        <v>31</v>
      </c>
      <c r="H17799" t="s">
        <v>46</v>
      </c>
      <c r="I17799" t="s">
        <v>639</v>
      </c>
      <c r="K17799"/>
      <c r="L17799" t="s">
        <v>27831</v>
      </c>
      <c r="M17799" t="s">
        <v>26</v>
      </c>
      <c r="N17799">
        <v>2</v>
      </c>
      <c r="P17799" t="s">
        <v>20366</v>
      </c>
      <c r="Q17799" t="s">
        <v>27832</v>
      </c>
      <c r="S17799" t="s">
        <v>20368</v>
      </c>
    </row>
    <row r="17800" spans="1:19" hidden="1" x14ac:dyDescent="0.2">
      <c r="A17800">
        <v>4330</v>
      </c>
      <c r="B17800" t="s">
        <v>18730</v>
      </c>
      <c r="C17800" t="s">
        <v>20441</v>
      </c>
      <c r="D17800">
        <v>7.94</v>
      </c>
      <c r="E17800" t="s">
        <v>383</v>
      </c>
      <c r="F17800" t="s">
        <v>26111</v>
      </c>
      <c r="G17800" t="s">
        <v>31</v>
      </c>
      <c r="H17800" t="s">
        <v>46</v>
      </c>
      <c r="I17800" t="s">
        <v>639</v>
      </c>
      <c r="K17800"/>
      <c r="L17800" t="s">
        <v>27831</v>
      </c>
      <c r="M17800" t="s">
        <v>26</v>
      </c>
      <c r="N17800">
        <v>2</v>
      </c>
      <c r="P17800" t="s">
        <v>20366</v>
      </c>
      <c r="Q17800" t="s">
        <v>27832</v>
      </c>
      <c r="S17800" t="s">
        <v>20368</v>
      </c>
    </row>
    <row r="17801" spans="1:19" hidden="1" x14ac:dyDescent="0.2">
      <c r="A17801">
        <v>4331</v>
      </c>
      <c r="B17801" t="s">
        <v>12090</v>
      </c>
      <c r="C17801" t="s">
        <v>25463</v>
      </c>
      <c r="D17801">
        <v>9.19</v>
      </c>
      <c r="E17801">
        <v>25</v>
      </c>
      <c r="F17801" t="s">
        <v>20713</v>
      </c>
      <c r="G17801" t="s">
        <v>31</v>
      </c>
      <c r="H17801" t="s">
        <v>46</v>
      </c>
      <c r="I17801" t="s">
        <v>5864</v>
      </c>
      <c r="K17801"/>
      <c r="L17801" t="s">
        <v>27833</v>
      </c>
      <c r="M17801" t="s">
        <v>20396</v>
      </c>
      <c r="N17801">
        <v>4</v>
      </c>
      <c r="P17801" t="s">
        <v>20366</v>
      </c>
      <c r="Q17801" t="s">
        <v>27834</v>
      </c>
      <c r="S17801" t="s">
        <v>20368</v>
      </c>
    </row>
    <row r="17802" spans="1:19" hidden="1" x14ac:dyDescent="0.2">
      <c r="A17802">
        <v>4332</v>
      </c>
      <c r="B17802" t="s">
        <v>12095</v>
      </c>
      <c r="C17802" t="s">
        <v>25463</v>
      </c>
      <c r="D17802">
        <v>9.27</v>
      </c>
      <c r="E17802">
        <v>25</v>
      </c>
      <c r="F17802" t="s">
        <v>20713</v>
      </c>
      <c r="G17802" t="s">
        <v>31</v>
      </c>
      <c r="H17802" t="s">
        <v>46</v>
      </c>
      <c r="I17802" t="s">
        <v>5864</v>
      </c>
      <c r="K17802"/>
      <c r="L17802" t="s">
        <v>27835</v>
      </c>
      <c r="M17802" t="s">
        <v>20396</v>
      </c>
      <c r="N17802">
        <v>4</v>
      </c>
      <c r="P17802" t="s">
        <v>20366</v>
      </c>
      <c r="Q17802" t="s">
        <v>27836</v>
      </c>
      <c r="S17802" t="s">
        <v>20368</v>
      </c>
    </row>
    <row r="17803" spans="1:19" hidden="1" x14ac:dyDescent="0.2">
      <c r="A17803">
        <v>4333</v>
      </c>
      <c r="B17803" t="s">
        <v>12098</v>
      </c>
      <c r="C17803" t="s">
        <v>25463</v>
      </c>
      <c r="D17803">
        <v>9.39</v>
      </c>
      <c r="E17803">
        <v>25</v>
      </c>
      <c r="F17803" t="s">
        <v>20587</v>
      </c>
      <c r="G17803" t="s">
        <v>31</v>
      </c>
      <c r="H17803" t="s">
        <v>46</v>
      </c>
      <c r="I17803" t="s">
        <v>5864</v>
      </c>
      <c r="K17803"/>
      <c r="L17803" t="s">
        <v>27837</v>
      </c>
      <c r="M17803" t="s">
        <v>20396</v>
      </c>
      <c r="N17803">
        <v>4</v>
      </c>
      <c r="P17803" t="s">
        <v>20366</v>
      </c>
      <c r="Q17803" t="s">
        <v>27838</v>
      </c>
      <c r="S17803" t="s">
        <v>20368</v>
      </c>
    </row>
    <row r="17804" spans="1:19" hidden="1" x14ac:dyDescent="0.2">
      <c r="A17804">
        <v>4334</v>
      </c>
      <c r="B17804" t="s">
        <v>27839</v>
      </c>
      <c r="C17804" t="s">
        <v>105</v>
      </c>
      <c r="D17804">
        <v>10.62</v>
      </c>
      <c r="E17804">
        <v>25</v>
      </c>
      <c r="F17804" t="s">
        <v>20713</v>
      </c>
      <c r="G17804" t="s">
        <v>55</v>
      </c>
      <c r="H17804" t="s">
        <v>46</v>
      </c>
      <c r="I17804" t="s">
        <v>5523</v>
      </c>
      <c r="K17804"/>
      <c r="L17804" t="s">
        <v>27840</v>
      </c>
      <c r="M17804" t="s">
        <v>20396</v>
      </c>
      <c r="N17804">
        <v>4</v>
      </c>
      <c r="P17804" t="s">
        <v>20366</v>
      </c>
      <c r="Q17804" t="s">
        <v>27841</v>
      </c>
      <c r="S17804" t="s">
        <v>20368</v>
      </c>
    </row>
    <row r="17805" spans="1:19" hidden="1" x14ac:dyDescent="0.2">
      <c r="A17805">
        <v>4335</v>
      </c>
      <c r="B17805" t="s">
        <v>27842</v>
      </c>
      <c r="C17805" t="s">
        <v>105</v>
      </c>
      <c r="D17805">
        <v>9.85</v>
      </c>
      <c r="E17805">
        <v>25</v>
      </c>
      <c r="G17805" t="s">
        <v>246</v>
      </c>
      <c r="H17805" t="s">
        <v>46</v>
      </c>
      <c r="I17805" t="s">
        <v>1734</v>
      </c>
      <c r="K17805"/>
      <c r="L17805" t="s">
        <v>27843</v>
      </c>
      <c r="M17805" t="s">
        <v>26</v>
      </c>
      <c r="N17805">
        <v>2</v>
      </c>
      <c r="P17805" t="s">
        <v>20366</v>
      </c>
      <c r="Q17805" t="s">
        <v>27844</v>
      </c>
      <c r="S17805" t="s">
        <v>20368</v>
      </c>
    </row>
    <row r="17806" spans="1:19" hidden="1" x14ac:dyDescent="0.2">
      <c r="A17806">
        <v>4336</v>
      </c>
      <c r="B17806" t="s">
        <v>27845</v>
      </c>
      <c r="C17806" t="s">
        <v>105</v>
      </c>
      <c r="D17806">
        <v>10.220000000000001</v>
      </c>
      <c r="E17806">
        <v>25</v>
      </c>
      <c r="F17806" t="s">
        <v>20713</v>
      </c>
      <c r="G17806" t="s">
        <v>246</v>
      </c>
      <c r="H17806" t="s">
        <v>46</v>
      </c>
      <c r="I17806" t="s">
        <v>1734</v>
      </c>
      <c r="K17806"/>
      <c r="L17806" t="s">
        <v>27846</v>
      </c>
      <c r="M17806" t="s">
        <v>26</v>
      </c>
      <c r="N17806">
        <v>2</v>
      </c>
      <c r="P17806" t="s">
        <v>20366</v>
      </c>
      <c r="Q17806" t="s">
        <v>27847</v>
      </c>
      <c r="S17806" t="s">
        <v>20368</v>
      </c>
    </row>
    <row r="17807" spans="1:19" hidden="1" x14ac:dyDescent="0.2">
      <c r="A17807">
        <v>4336</v>
      </c>
      <c r="B17807" t="s">
        <v>27845</v>
      </c>
      <c r="C17807" t="s">
        <v>105</v>
      </c>
      <c r="D17807">
        <v>10.1</v>
      </c>
      <c r="E17807">
        <v>25</v>
      </c>
      <c r="F17807" t="s">
        <v>20713</v>
      </c>
      <c r="G17807" t="s">
        <v>55</v>
      </c>
      <c r="H17807" t="s">
        <v>46</v>
      </c>
      <c r="I17807" t="s">
        <v>5864</v>
      </c>
      <c r="K17807"/>
      <c r="L17807" t="s">
        <v>27846</v>
      </c>
      <c r="M17807" t="s">
        <v>26</v>
      </c>
      <c r="N17807">
        <v>2</v>
      </c>
      <c r="P17807" t="s">
        <v>20366</v>
      </c>
      <c r="Q17807" t="s">
        <v>27847</v>
      </c>
      <c r="S17807" t="s">
        <v>20368</v>
      </c>
    </row>
    <row r="17808" spans="1:19" hidden="1" x14ac:dyDescent="0.2">
      <c r="A17808">
        <v>4336</v>
      </c>
      <c r="B17808" t="s">
        <v>27845</v>
      </c>
      <c r="C17808" t="s">
        <v>105</v>
      </c>
      <c r="D17808">
        <v>10.08</v>
      </c>
      <c r="E17808">
        <v>25</v>
      </c>
      <c r="F17808" t="s">
        <v>20713</v>
      </c>
      <c r="G17808" t="s">
        <v>55</v>
      </c>
      <c r="H17808" t="s">
        <v>46</v>
      </c>
      <c r="I17808" t="s">
        <v>5523</v>
      </c>
      <c r="K17808"/>
      <c r="L17808" t="s">
        <v>27846</v>
      </c>
      <c r="M17808" t="s">
        <v>26</v>
      </c>
      <c r="N17808">
        <v>2</v>
      </c>
      <c r="P17808" t="s">
        <v>20366</v>
      </c>
      <c r="Q17808" t="s">
        <v>27847</v>
      </c>
      <c r="S17808" t="s">
        <v>20368</v>
      </c>
    </row>
    <row r="17809" spans="1:19" hidden="1" x14ac:dyDescent="0.2">
      <c r="A17809">
        <v>4337</v>
      </c>
      <c r="B17809" t="s">
        <v>27848</v>
      </c>
      <c r="C17809" t="s">
        <v>105</v>
      </c>
      <c r="D17809">
        <v>12.28</v>
      </c>
      <c r="E17809">
        <v>25</v>
      </c>
      <c r="F17809" t="s">
        <v>26127</v>
      </c>
      <c r="G17809" t="s">
        <v>31</v>
      </c>
      <c r="H17809" t="s">
        <v>23</v>
      </c>
      <c r="I17809" t="s">
        <v>26128</v>
      </c>
      <c r="K17809"/>
      <c r="L17809" t="s">
        <v>27849</v>
      </c>
      <c r="M17809" t="s">
        <v>26</v>
      </c>
      <c r="N17809">
        <v>2</v>
      </c>
      <c r="P17809" t="s">
        <v>20366</v>
      </c>
      <c r="Q17809" t="s">
        <v>27850</v>
      </c>
      <c r="S17809" t="s">
        <v>20368</v>
      </c>
    </row>
    <row r="17810" spans="1:19" hidden="1" x14ac:dyDescent="0.2">
      <c r="A17810">
        <v>4338</v>
      </c>
      <c r="B17810" t="s">
        <v>27851</v>
      </c>
      <c r="C17810" t="s">
        <v>105</v>
      </c>
      <c r="D17810">
        <v>12.3</v>
      </c>
      <c r="E17810">
        <v>25</v>
      </c>
      <c r="F17810" t="s">
        <v>26127</v>
      </c>
      <c r="G17810" t="s">
        <v>31</v>
      </c>
      <c r="H17810" t="s">
        <v>23</v>
      </c>
      <c r="I17810" t="s">
        <v>26128</v>
      </c>
      <c r="K17810"/>
      <c r="L17810" t="s">
        <v>27852</v>
      </c>
      <c r="M17810" t="s">
        <v>26</v>
      </c>
      <c r="N17810">
        <v>2</v>
      </c>
      <c r="P17810" t="s">
        <v>20366</v>
      </c>
      <c r="Q17810" t="s">
        <v>27853</v>
      </c>
      <c r="S17810" t="s">
        <v>20368</v>
      </c>
    </row>
    <row r="17811" spans="1:19" hidden="1" x14ac:dyDescent="0.2">
      <c r="A17811">
        <v>4339</v>
      </c>
      <c r="B17811" t="s">
        <v>27854</v>
      </c>
      <c r="C17811" t="s">
        <v>105</v>
      </c>
      <c r="D17811">
        <v>12.52</v>
      </c>
      <c r="E17811">
        <v>25</v>
      </c>
      <c r="F17811" t="s">
        <v>26127</v>
      </c>
      <c r="G17811" t="s">
        <v>31</v>
      </c>
      <c r="H17811" t="s">
        <v>23</v>
      </c>
      <c r="I17811" t="s">
        <v>26128</v>
      </c>
      <c r="K17811"/>
      <c r="L17811" t="s">
        <v>27855</v>
      </c>
      <c r="M17811" t="s">
        <v>26</v>
      </c>
      <c r="N17811">
        <v>2</v>
      </c>
      <c r="P17811" t="s">
        <v>20366</v>
      </c>
      <c r="Q17811" t="s">
        <v>27856</v>
      </c>
      <c r="S17811" t="s">
        <v>20368</v>
      </c>
    </row>
    <row r="17812" spans="1:19" hidden="1" x14ac:dyDescent="0.2">
      <c r="A17812">
        <v>4340</v>
      </c>
      <c r="B17812" t="s">
        <v>27857</v>
      </c>
      <c r="C17812" t="s">
        <v>105</v>
      </c>
      <c r="D17812">
        <v>7.67</v>
      </c>
      <c r="E17812">
        <v>25</v>
      </c>
      <c r="F17812" t="s">
        <v>27858</v>
      </c>
      <c r="G17812" t="s">
        <v>246</v>
      </c>
      <c r="H17812" t="s">
        <v>46</v>
      </c>
      <c r="I17812" t="s">
        <v>56</v>
      </c>
      <c r="K17812"/>
      <c r="L17812" t="s">
        <v>27859</v>
      </c>
      <c r="M17812" t="s">
        <v>26</v>
      </c>
      <c r="N17812">
        <v>2</v>
      </c>
      <c r="P17812" t="s">
        <v>20366</v>
      </c>
      <c r="Q17812" t="s">
        <v>27860</v>
      </c>
      <c r="S17812" t="s">
        <v>20368</v>
      </c>
    </row>
    <row r="17813" spans="1:19" hidden="1" x14ac:dyDescent="0.2">
      <c r="A17813">
        <v>4341</v>
      </c>
      <c r="B17813" t="s">
        <v>27861</v>
      </c>
      <c r="C17813" t="s">
        <v>105</v>
      </c>
      <c r="D17813">
        <v>7.3</v>
      </c>
      <c r="E17813">
        <v>25</v>
      </c>
      <c r="F17813" s="1" t="s">
        <v>27862</v>
      </c>
      <c r="G17813" t="s">
        <v>246</v>
      </c>
      <c r="H17813" t="s">
        <v>46</v>
      </c>
      <c r="I17813" t="s">
        <v>56</v>
      </c>
      <c r="K17813"/>
      <c r="L17813" t="s">
        <v>27863</v>
      </c>
      <c r="M17813" t="s">
        <v>26</v>
      </c>
      <c r="N17813">
        <v>2</v>
      </c>
      <c r="P17813" t="s">
        <v>20366</v>
      </c>
      <c r="Q17813" t="s">
        <v>27864</v>
      </c>
      <c r="S17813" t="s">
        <v>20368</v>
      </c>
    </row>
    <row r="17814" spans="1:19" hidden="1" x14ac:dyDescent="0.2">
      <c r="A17814">
        <v>4342</v>
      </c>
      <c r="B17814" t="s">
        <v>27865</v>
      </c>
      <c r="C17814" t="s">
        <v>105</v>
      </c>
      <c r="D17814">
        <v>5.89</v>
      </c>
      <c r="E17814">
        <v>25</v>
      </c>
      <c r="F17814" t="s">
        <v>20459</v>
      </c>
      <c r="G17814" t="s">
        <v>55</v>
      </c>
      <c r="H17814" t="s">
        <v>46</v>
      </c>
      <c r="I17814" t="s">
        <v>27866</v>
      </c>
      <c r="K17814"/>
      <c r="L17814" t="s">
        <v>27867</v>
      </c>
      <c r="M17814" t="s">
        <v>26</v>
      </c>
      <c r="N17814">
        <v>2</v>
      </c>
      <c r="P17814" t="s">
        <v>20366</v>
      </c>
      <c r="Q17814" t="s">
        <v>27868</v>
      </c>
      <c r="S17814" t="s">
        <v>20368</v>
      </c>
    </row>
    <row r="17815" spans="1:19" hidden="1" x14ac:dyDescent="0.2">
      <c r="A17815">
        <v>4342</v>
      </c>
      <c r="B17815" t="s">
        <v>27865</v>
      </c>
      <c r="C17815" t="s">
        <v>20452</v>
      </c>
      <c r="D17815">
        <v>9.66</v>
      </c>
      <c r="E17815">
        <v>25</v>
      </c>
      <c r="F17815" t="s">
        <v>20459</v>
      </c>
      <c r="G17815" t="s">
        <v>55</v>
      </c>
      <c r="H17815" t="s">
        <v>46</v>
      </c>
      <c r="I17815" t="s">
        <v>27866</v>
      </c>
      <c r="K17815"/>
      <c r="L17815" t="s">
        <v>27867</v>
      </c>
      <c r="M17815" t="s">
        <v>26</v>
      </c>
      <c r="N17815">
        <v>2</v>
      </c>
      <c r="P17815" t="s">
        <v>20366</v>
      </c>
      <c r="Q17815" t="s">
        <v>27868</v>
      </c>
      <c r="S17815" t="s">
        <v>20368</v>
      </c>
    </row>
    <row r="17816" spans="1:19" hidden="1" x14ac:dyDescent="0.2">
      <c r="A17816">
        <v>4343</v>
      </c>
      <c r="B17816" t="s">
        <v>27869</v>
      </c>
      <c r="C17816" t="s">
        <v>105</v>
      </c>
      <c r="D17816">
        <v>6.75</v>
      </c>
      <c r="E17816">
        <v>25</v>
      </c>
      <c r="F17816" t="s">
        <v>20459</v>
      </c>
      <c r="G17816" t="s">
        <v>55</v>
      </c>
      <c r="H17816" t="s">
        <v>46</v>
      </c>
      <c r="I17816" t="s">
        <v>27866</v>
      </c>
      <c r="K17816"/>
      <c r="L17816" t="s">
        <v>27870</v>
      </c>
      <c r="M17816" t="s">
        <v>26</v>
      </c>
      <c r="N17816">
        <v>2</v>
      </c>
      <c r="P17816" t="s">
        <v>20366</v>
      </c>
      <c r="Q17816" t="s">
        <v>27871</v>
      </c>
      <c r="S17816" t="s">
        <v>20368</v>
      </c>
    </row>
    <row r="17817" spans="1:19" hidden="1" x14ac:dyDescent="0.2">
      <c r="A17817">
        <v>4343</v>
      </c>
      <c r="B17817" t="s">
        <v>27869</v>
      </c>
      <c r="C17817" t="s">
        <v>20452</v>
      </c>
      <c r="D17817">
        <v>9.41</v>
      </c>
      <c r="E17817">
        <v>25</v>
      </c>
      <c r="F17817" t="s">
        <v>20459</v>
      </c>
      <c r="G17817" t="s">
        <v>55</v>
      </c>
      <c r="H17817" t="s">
        <v>46</v>
      </c>
      <c r="I17817" t="s">
        <v>27866</v>
      </c>
      <c r="K17817"/>
      <c r="L17817" t="s">
        <v>27870</v>
      </c>
      <c r="M17817" t="s">
        <v>26</v>
      </c>
      <c r="N17817">
        <v>2</v>
      </c>
      <c r="P17817" t="s">
        <v>20366</v>
      </c>
      <c r="Q17817" t="s">
        <v>27871</v>
      </c>
      <c r="S17817" t="s">
        <v>20368</v>
      </c>
    </row>
    <row r="17818" spans="1:19" hidden="1" x14ac:dyDescent="0.2">
      <c r="A17818">
        <v>4345</v>
      </c>
      <c r="B17818" t="s">
        <v>27872</v>
      </c>
      <c r="C17818" t="s">
        <v>105</v>
      </c>
      <c r="D17818">
        <v>8.6</v>
      </c>
      <c r="E17818">
        <v>25</v>
      </c>
      <c r="F17818" t="s">
        <v>24973</v>
      </c>
      <c r="G17818" t="s">
        <v>55</v>
      </c>
      <c r="H17818" t="s">
        <v>46</v>
      </c>
      <c r="I17818" t="s">
        <v>2396</v>
      </c>
      <c r="K17818"/>
      <c r="L17818" t="s">
        <v>27873</v>
      </c>
      <c r="M17818" t="s">
        <v>20719</v>
      </c>
      <c r="N17818">
        <v>3</v>
      </c>
      <c r="P17818" t="s">
        <v>20366</v>
      </c>
      <c r="Q17818" t="s">
        <v>27874</v>
      </c>
      <c r="S17818" t="s">
        <v>20368</v>
      </c>
    </row>
    <row r="17819" spans="1:19" hidden="1" x14ac:dyDescent="0.2">
      <c r="A17819">
        <v>4346</v>
      </c>
      <c r="B17819" t="s">
        <v>27875</v>
      </c>
      <c r="C17819" t="s">
        <v>105</v>
      </c>
      <c r="D17819">
        <v>1.76</v>
      </c>
      <c r="E17819">
        <v>20</v>
      </c>
      <c r="F17819" t="s">
        <v>20459</v>
      </c>
      <c r="G17819" t="s">
        <v>55</v>
      </c>
      <c r="H17819" t="s">
        <v>46</v>
      </c>
      <c r="I17819" t="s">
        <v>9042</v>
      </c>
      <c r="K17819"/>
      <c r="L17819" t="s">
        <v>27876</v>
      </c>
      <c r="M17819" t="s">
        <v>26</v>
      </c>
      <c r="N17819">
        <v>2</v>
      </c>
      <c r="P17819" t="s">
        <v>20366</v>
      </c>
      <c r="Q17819" t="s">
        <v>27877</v>
      </c>
      <c r="S17819" t="s">
        <v>20368</v>
      </c>
    </row>
    <row r="17820" spans="1:19" hidden="1" x14ac:dyDescent="0.2">
      <c r="A17820">
        <v>4346</v>
      </c>
      <c r="B17820" t="s">
        <v>27875</v>
      </c>
      <c r="C17820" t="s">
        <v>20452</v>
      </c>
      <c r="D17820">
        <v>8.25</v>
      </c>
      <c r="E17820">
        <v>20</v>
      </c>
      <c r="F17820" t="s">
        <v>20459</v>
      </c>
      <c r="G17820" t="s">
        <v>55</v>
      </c>
      <c r="H17820" t="s">
        <v>46</v>
      </c>
      <c r="I17820" t="s">
        <v>9042</v>
      </c>
      <c r="K17820"/>
      <c r="L17820" t="s">
        <v>27876</v>
      </c>
      <c r="M17820" t="s">
        <v>26</v>
      </c>
      <c r="N17820">
        <v>2</v>
      </c>
      <c r="P17820" t="s">
        <v>20366</v>
      </c>
      <c r="Q17820" t="s">
        <v>27877</v>
      </c>
      <c r="S17820" t="s">
        <v>20368</v>
      </c>
    </row>
    <row r="17821" spans="1:19" hidden="1" x14ac:dyDescent="0.2">
      <c r="A17821">
        <v>4347</v>
      </c>
      <c r="B17821" t="s">
        <v>27878</v>
      </c>
      <c r="C17821" t="s">
        <v>105</v>
      </c>
      <c r="D17821">
        <v>4.4800000000000004</v>
      </c>
      <c r="E17821">
        <v>25</v>
      </c>
      <c r="F17821" t="s">
        <v>79</v>
      </c>
      <c r="G17821" t="s">
        <v>55</v>
      </c>
      <c r="H17821" t="s">
        <v>46</v>
      </c>
      <c r="I17821" t="s">
        <v>4158</v>
      </c>
      <c r="K17821"/>
      <c r="L17821" t="s">
        <v>27879</v>
      </c>
      <c r="M17821" t="s">
        <v>26</v>
      </c>
      <c r="N17821">
        <v>2</v>
      </c>
      <c r="P17821" t="s">
        <v>20366</v>
      </c>
      <c r="Q17821" t="s">
        <v>27880</v>
      </c>
      <c r="S17821" t="s">
        <v>20368</v>
      </c>
    </row>
    <row r="17822" spans="1:19" hidden="1" x14ac:dyDescent="0.2">
      <c r="A17822">
        <v>4348</v>
      </c>
      <c r="B17822" t="s">
        <v>27881</v>
      </c>
      <c r="C17822" t="s">
        <v>105</v>
      </c>
      <c r="D17822">
        <v>12.69</v>
      </c>
      <c r="E17822">
        <v>25</v>
      </c>
      <c r="F17822" t="s">
        <v>26127</v>
      </c>
      <c r="G17822" t="s">
        <v>31</v>
      </c>
      <c r="H17822" t="s">
        <v>23</v>
      </c>
      <c r="I17822" t="s">
        <v>26128</v>
      </c>
      <c r="K17822"/>
      <c r="L17822" t="s">
        <v>27882</v>
      </c>
      <c r="M17822" t="s">
        <v>26</v>
      </c>
      <c r="N17822">
        <v>2</v>
      </c>
      <c r="P17822" t="s">
        <v>20366</v>
      </c>
      <c r="Q17822" t="s">
        <v>27883</v>
      </c>
      <c r="S17822" t="s">
        <v>20368</v>
      </c>
    </row>
    <row r="17823" spans="1:19" hidden="1" x14ac:dyDescent="0.2">
      <c r="A17823">
        <v>4349</v>
      </c>
      <c r="B17823" t="s">
        <v>27884</v>
      </c>
      <c r="C17823" t="s">
        <v>105</v>
      </c>
      <c r="D17823">
        <v>4.3559999999999999</v>
      </c>
      <c r="E17823">
        <v>25</v>
      </c>
      <c r="G17823" t="s">
        <v>55</v>
      </c>
      <c r="H17823" t="s">
        <v>46</v>
      </c>
      <c r="I17823" t="s">
        <v>20560</v>
      </c>
      <c r="J17823" t="s">
        <v>21503</v>
      </c>
      <c r="K17823"/>
      <c r="L17823" t="s">
        <v>27885</v>
      </c>
      <c r="M17823" t="s">
        <v>26</v>
      </c>
      <c r="N17823">
        <v>2</v>
      </c>
      <c r="P17823" t="s">
        <v>20366</v>
      </c>
      <c r="Q17823" t="s">
        <v>27886</v>
      </c>
      <c r="S17823" t="s">
        <v>20368</v>
      </c>
    </row>
    <row r="17824" spans="1:19" hidden="1" x14ac:dyDescent="0.2">
      <c r="A17824">
        <v>4350</v>
      </c>
      <c r="B17824" t="s">
        <v>27887</v>
      </c>
      <c r="C17824" t="s">
        <v>105</v>
      </c>
      <c r="D17824">
        <v>6.5</v>
      </c>
      <c r="F17824" t="s">
        <v>23112</v>
      </c>
      <c r="G17824" t="s">
        <v>55</v>
      </c>
      <c r="H17824" t="s">
        <v>23</v>
      </c>
      <c r="I17824" t="s">
        <v>4368</v>
      </c>
      <c r="K17824"/>
      <c r="L17824" t="s">
        <v>27888</v>
      </c>
      <c r="M17824" t="s">
        <v>20396</v>
      </c>
      <c r="N17824">
        <v>4</v>
      </c>
      <c r="P17824" t="s">
        <v>20366</v>
      </c>
      <c r="Q17824" t="s">
        <v>27889</v>
      </c>
      <c r="S17824" t="s">
        <v>20368</v>
      </c>
    </row>
    <row r="17825" spans="1:19" hidden="1" x14ac:dyDescent="0.2">
      <c r="A17825">
        <v>4351</v>
      </c>
      <c r="B17825" t="s">
        <v>19429</v>
      </c>
      <c r="C17825" t="s">
        <v>105</v>
      </c>
      <c r="D17825">
        <v>1.79</v>
      </c>
      <c r="E17825">
        <v>20</v>
      </c>
      <c r="F17825" t="s">
        <v>20459</v>
      </c>
      <c r="G17825" t="s">
        <v>55</v>
      </c>
      <c r="H17825" t="s">
        <v>46</v>
      </c>
      <c r="I17825" t="s">
        <v>9042</v>
      </c>
      <c r="K17825"/>
      <c r="L17825" t="s">
        <v>27890</v>
      </c>
      <c r="M17825" t="s">
        <v>26</v>
      </c>
      <c r="N17825">
        <v>2</v>
      </c>
      <c r="P17825" t="s">
        <v>20366</v>
      </c>
      <c r="Q17825" t="s">
        <v>27891</v>
      </c>
      <c r="S17825" t="s">
        <v>20368</v>
      </c>
    </row>
    <row r="17826" spans="1:19" hidden="1" x14ac:dyDescent="0.2">
      <c r="A17826">
        <v>4351</v>
      </c>
      <c r="B17826" t="s">
        <v>19429</v>
      </c>
      <c r="C17826" t="s">
        <v>20452</v>
      </c>
      <c r="D17826">
        <v>5.57</v>
      </c>
      <c r="E17826" t="s">
        <v>383</v>
      </c>
      <c r="F17826" t="s">
        <v>20459</v>
      </c>
      <c r="G17826" t="s">
        <v>55</v>
      </c>
      <c r="H17826" t="s">
        <v>23</v>
      </c>
      <c r="I17826" t="s">
        <v>9042</v>
      </c>
      <c r="K17826"/>
      <c r="L17826" t="s">
        <v>27890</v>
      </c>
      <c r="M17826" t="s">
        <v>26</v>
      </c>
      <c r="N17826">
        <v>2</v>
      </c>
      <c r="P17826" t="s">
        <v>20366</v>
      </c>
      <c r="Q17826" t="s">
        <v>27891</v>
      </c>
      <c r="S17826" t="s">
        <v>20368</v>
      </c>
    </row>
    <row r="17827" spans="1:19" hidden="1" x14ac:dyDescent="0.2">
      <c r="A17827">
        <v>4352</v>
      </c>
      <c r="B17827" t="s">
        <v>27892</v>
      </c>
      <c r="C17827" t="s">
        <v>105</v>
      </c>
      <c r="D17827">
        <v>3.3</v>
      </c>
      <c r="E17827">
        <v>25</v>
      </c>
      <c r="F17827" t="s">
        <v>27893</v>
      </c>
      <c r="G17827" t="s">
        <v>55</v>
      </c>
      <c r="H17827" t="s">
        <v>46</v>
      </c>
      <c r="I17827" t="s">
        <v>9064</v>
      </c>
      <c r="K17827"/>
      <c r="L17827" t="s">
        <v>27894</v>
      </c>
      <c r="M17827" t="s">
        <v>21656</v>
      </c>
      <c r="N17827">
        <v>5</v>
      </c>
      <c r="O17827" t="s">
        <v>27895</v>
      </c>
      <c r="P17827" t="s">
        <v>20366</v>
      </c>
      <c r="Q17827" t="s">
        <v>27896</v>
      </c>
      <c r="S17827" t="s">
        <v>20368</v>
      </c>
    </row>
    <row r="17828" spans="1:19" hidden="1" x14ac:dyDescent="0.2">
      <c r="A17828">
        <v>4352</v>
      </c>
      <c r="B17828" t="s">
        <v>27892</v>
      </c>
      <c r="C17828" t="s">
        <v>20452</v>
      </c>
      <c r="D17828">
        <v>8.82</v>
      </c>
      <c r="E17828">
        <v>25</v>
      </c>
      <c r="F17828" t="s">
        <v>27893</v>
      </c>
      <c r="G17828" t="s">
        <v>55</v>
      </c>
      <c r="H17828" t="s">
        <v>46</v>
      </c>
      <c r="I17828" t="s">
        <v>9064</v>
      </c>
      <c r="K17828"/>
      <c r="L17828" t="s">
        <v>27894</v>
      </c>
      <c r="M17828" t="s">
        <v>21656</v>
      </c>
      <c r="N17828">
        <v>5</v>
      </c>
      <c r="O17828" t="s">
        <v>27895</v>
      </c>
      <c r="P17828" t="s">
        <v>20366</v>
      </c>
      <c r="Q17828" t="s">
        <v>27896</v>
      </c>
      <c r="S17828" t="s">
        <v>20368</v>
      </c>
    </row>
    <row r="17829" spans="1:19" hidden="1" x14ac:dyDescent="0.2">
      <c r="A17829">
        <v>4352</v>
      </c>
      <c r="B17829" t="s">
        <v>27892</v>
      </c>
      <c r="C17829" t="s">
        <v>27897</v>
      </c>
      <c r="D17829">
        <v>9.98</v>
      </c>
      <c r="E17829">
        <v>25</v>
      </c>
      <c r="F17829" t="s">
        <v>27893</v>
      </c>
      <c r="G17829" t="s">
        <v>55</v>
      </c>
      <c r="H17829" t="s">
        <v>46</v>
      </c>
      <c r="I17829" t="s">
        <v>9064</v>
      </c>
      <c r="K17829"/>
      <c r="L17829" t="s">
        <v>27894</v>
      </c>
      <c r="M17829" t="s">
        <v>21656</v>
      </c>
      <c r="N17829">
        <v>5</v>
      </c>
      <c r="O17829" t="s">
        <v>27895</v>
      </c>
      <c r="P17829" t="s">
        <v>20366</v>
      </c>
      <c r="Q17829" t="s">
        <v>27896</v>
      </c>
      <c r="S17829" t="s">
        <v>20368</v>
      </c>
    </row>
    <row r="17830" spans="1:19" hidden="1" x14ac:dyDescent="0.2">
      <c r="A17830">
        <v>4353</v>
      </c>
      <c r="B17830" t="s">
        <v>27898</v>
      </c>
      <c r="C17830" t="s">
        <v>21043</v>
      </c>
      <c r="D17830">
        <v>6</v>
      </c>
      <c r="E17830">
        <v>30</v>
      </c>
      <c r="G17830" t="s">
        <v>55</v>
      </c>
      <c r="H17830" t="s">
        <v>23</v>
      </c>
      <c r="I17830" t="s">
        <v>25731</v>
      </c>
      <c r="K17830"/>
      <c r="L17830" t="s">
        <v>27899</v>
      </c>
      <c r="M17830" t="s">
        <v>26</v>
      </c>
      <c r="N17830">
        <v>2</v>
      </c>
      <c r="P17830" t="s">
        <v>20366</v>
      </c>
      <c r="Q17830" t="s">
        <v>27900</v>
      </c>
      <c r="S17830" t="s">
        <v>20368</v>
      </c>
    </row>
    <row r="17831" spans="1:19" hidden="1" x14ac:dyDescent="0.2">
      <c r="A17831">
        <v>4354</v>
      </c>
      <c r="B17831" t="s">
        <v>27901</v>
      </c>
      <c r="C17831" t="s">
        <v>105</v>
      </c>
      <c r="D17831">
        <v>0.34</v>
      </c>
      <c r="E17831">
        <v>20</v>
      </c>
      <c r="F17831" t="s">
        <v>22887</v>
      </c>
      <c r="G17831" t="s">
        <v>75</v>
      </c>
      <c r="H17831" t="s">
        <v>23</v>
      </c>
      <c r="I17831" t="s">
        <v>22882</v>
      </c>
      <c r="K17831"/>
      <c r="L17831" t="s">
        <v>27902</v>
      </c>
      <c r="M17831" t="s">
        <v>26</v>
      </c>
      <c r="N17831">
        <v>2</v>
      </c>
      <c r="P17831" t="s">
        <v>20366</v>
      </c>
      <c r="Q17831" t="s">
        <v>27903</v>
      </c>
      <c r="S17831" t="s">
        <v>20368</v>
      </c>
    </row>
    <row r="17832" spans="1:19" hidden="1" x14ac:dyDescent="0.2">
      <c r="A17832">
        <v>4354</v>
      </c>
      <c r="B17832" t="s">
        <v>27901</v>
      </c>
      <c r="C17832" t="s">
        <v>20452</v>
      </c>
      <c r="D17832">
        <v>5.48</v>
      </c>
      <c r="E17832" t="s">
        <v>383</v>
      </c>
      <c r="F17832" t="s">
        <v>22887</v>
      </c>
      <c r="G17832" t="s">
        <v>31</v>
      </c>
      <c r="H17832" t="s">
        <v>46</v>
      </c>
      <c r="I17832" t="s">
        <v>22882</v>
      </c>
      <c r="K17832"/>
      <c r="L17832" t="s">
        <v>27902</v>
      </c>
      <c r="M17832" t="s">
        <v>26</v>
      </c>
      <c r="N17832">
        <v>2</v>
      </c>
      <c r="P17832" t="s">
        <v>20366</v>
      </c>
      <c r="Q17832" t="s">
        <v>27903</v>
      </c>
      <c r="S17832" t="s">
        <v>20368</v>
      </c>
    </row>
    <row r="17833" spans="1:19" hidden="1" x14ac:dyDescent="0.2">
      <c r="A17833">
        <v>4355</v>
      </c>
      <c r="B17833" t="s">
        <v>27904</v>
      </c>
      <c r="C17833" t="s">
        <v>105</v>
      </c>
      <c r="D17833">
        <v>2.5499999999999998</v>
      </c>
      <c r="E17833" t="s">
        <v>363</v>
      </c>
      <c r="F17833" t="s">
        <v>27442</v>
      </c>
      <c r="G17833" t="s">
        <v>27905</v>
      </c>
      <c r="I17833" t="s">
        <v>9707</v>
      </c>
      <c r="K17833"/>
      <c r="L17833" t="s">
        <v>27906</v>
      </c>
      <c r="M17833" t="s">
        <v>26</v>
      </c>
      <c r="N17833">
        <v>2</v>
      </c>
      <c r="P17833" t="s">
        <v>20366</v>
      </c>
      <c r="Q17833" t="s">
        <v>27907</v>
      </c>
      <c r="S17833" t="s">
        <v>20368</v>
      </c>
    </row>
    <row r="17834" spans="1:19" hidden="1" x14ac:dyDescent="0.2">
      <c r="A17834">
        <v>4355</v>
      </c>
      <c r="B17834" t="s">
        <v>27904</v>
      </c>
      <c r="C17834" t="s">
        <v>20452</v>
      </c>
      <c r="D17834">
        <v>7.83</v>
      </c>
      <c r="E17834" t="s">
        <v>363</v>
      </c>
      <c r="F17834" t="s">
        <v>27442</v>
      </c>
      <c r="G17834" t="s">
        <v>27905</v>
      </c>
      <c r="I17834" t="s">
        <v>9707</v>
      </c>
      <c r="K17834"/>
      <c r="L17834" t="s">
        <v>27906</v>
      </c>
      <c r="M17834" t="s">
        <v>26</v>
      </c>
      <c r="N17834">
        <v>2</v>
      </c>
      <c r="P17834" t="s">
        <v>20366</v>
      </c>
      <c r="Q17834" t="s">
        <v>27907</v>
      </c>
      <c r="S17834" t="s">
        <v>20368</v>
      </c>
    </row>
    <row r="17835" spans="1:19" hidden="1" x14ac:dyDescent="0.2">
      <c r="A17835">
        <v>4356</v>
      </c>
      <c r="B17835" t="s">
        <v>27908</v>
      </c>
      <c r="C17835" t="s">
        <v>105</v>
      </c>
      <c r="D17835">
        <v>2.5499999999999998</v>
      </c>
      <c r="F17835" t="s">
        <v>21009</v>
      </c>
      <c r="G17835" t="s">
        <v>31</v>
      </c>
      <c r="H17835" t="s">
        <v>23</v>
      </c>
      <c r="I17835" t="s">
        <v>22603</v>
      </c>
      <c r="K17835"/>
      <c r="L17835" t="s">
        <v>27909</v>
      </c>
      <c r="M17835" t="s">
        <v>26</v>
      </c>
      <c r="N17835">
        <v>2</v>
      </c>
      <c r="P17835" t="s">
        <v>20366</v>
      </c>
      <c r="Q17835" t="s">
        <v>27910</v>
      </c>
      <c r="S17835" t="s">
        <v>20368</v>
      </c>
    </row>
    <row r="17836" spans="1:19" hidden="1" x14ac:dyDescent="0.2">
      <c r="A17836">
        <v>4357</v>
      </c>
      <c r="B17836" t="s">
        <v>27911</v>
      </c>
      <c r="C17836" t="s">
        <v>105</v>
      </c>
      <c r="D17836">
        <v>7.01</v>
      </c>
      <c r="E17836">
        <v>20</v>
      </c>
      <c r="F17836" t="s">
        <v>1546</v>
      </c>
      <c r="G17836" t="s">
        <v>55</v>
      </c>
      <c r="H17836" t="s">
        <v>46</v>
      </c>
      <c r="I17836" t="s">
        <v>2443</v>
      </c>
      <c r="K17836"/>
      <c r="L17836" t="s">
        <v>27912</v>
      </c>
      <c r="M17836" t="s">
        <v>26</v>
      </c>
      <c r="N17836">
        <v>2</v>
      </c>
      <c r="P17836" t="s">
        <v>20366</v>
      </c>
      <c r="Q17836" t="s">
        <v>27913</v>
      </c>
      <c r="S17836" t="s">
        <v>20368</v>
      </c>
    </row>
    <row r="17837" spans="1:19" hidden="1" x14ac:dyDescent="0.2">
      <c r="A17837">
        <v>4358</v>
      </c>
      <c r="B17837" t="s">
        <v>27914</v>
      </c>
      <c r="C17837" t="s">
        <v>105</v>
      </c>
      <c r="D17837">
        <v>6.7</v>
      </c>
      <c r="E17837">
        <v>25</v>
      </c>
      <c r="F17837" t="s">
        <v>1546</v>
      </c>
      <c r="G17837" t="s">
        <v>55</v>
      </c>
      <c r="H17837" t="s">
        <v>46</v>
      </c>
      <c r="I17837" t="s">
        <v>21026</v>
      </c>
      <c r="K17837"/>
      <c r="L17837" t="s">
        <v>27915</v>
      </c>
      <c r="M17837" t="s">
        <v>27916</v>
      </c>
      <c r="N17837">
        <v>5</v>
      </c>
      <c r="O17837" t="s">
        <v>27917</v>
      </c>
      <c r="P17837" t="s">
        <v>20366</v>
      </c>
      <c r="Q17837" t="s">
        <v>27918</v>
      </c>
      <c r="S17837" t="s">
        <v>20368</v>
      </c>
    </row>
    <row r="17838" spans="1:19" hidden="1" x14ac:dyDescent="0.2">
      <c r="A17838">
        <v>4358</v>
      </c>
      <c r="B17838" t="s">
        <v>27914</v>
      </c>
      <c r="C17838" t="s">
        <v>105</v>
      </c>
      <c r="D17838">
        <v>6.7</v>
      </c>
      <c r="E17838">
        <v>25</v>
      </c>
      <c r="F17838" t="s">
        <v>21030</v>
      </c>
      <c r="G17838" t="s">
        <v>55</v>
      </c>
      <c r="H17838" t="s">
        <v>46</v>
      </c>
      <c r="I17838" t="s">
        <v>3108</v>
      </c>
      <c r="K17838"/>
      <c r="L17838" t="s">
        <v>27915</v>
      </c>
      <c r="M17838" t="s">
        <v>27916</v>
      </c>
      <c r="N17838">
        <v>5</v>
      </c>
      <c r="O17838" t="s">
        <v>27917</v>
      </c>
      <c r="P17838" t="s">
        <v>20366</v>
      </c>
      <c r="Q17838" t="s">
        <v>27918</v>
      </c>
      <c r="S17838" t="s">
        <v>20368</v>
      </c>
    </row>
    <row r="17839" spans="1:19" hidden="1" x14ac:dyDescent="0.2">
      <c r="A17839">
        <v>4359</v>
      </c>
      <c r="B17839" t="s">
        <v>27919</v>
      </c>
      <c r="C17839" t="s">
        <v>105</v>
      </c>
      <c r="D17839">
        <v>7.18</v>
      </c>
      <c r="E17839">
        <v>25</v>
      </c>
      <c r="F17839" t="s">
        <v>20813</v>
      </c>
      <c r="G17839" t="s">
        <v>55</v>
      </c>
      <c r="H17839" t="s">
        <v>46</v>
      </c>
      <c r="I17839" t="s">
        <v>20814</v>
      </c>
      <c r="K17839"/>
      <c r="L17839" t="s">
        <v>27920</v>
      </c>
      <c r="M17839" t="s">
        <v>26</v>
      </c>
      <c r="N17839">
        <v>2</v>
      </c>
      <c r="P17839" t="s">
        <v>20366</v>
      </c>
      <c r="Q17839" t="s">
        <v>27921</v>
      </c>
      <c r="S17839" t="s">
        <v>20368</v>
      </c>
    </row>
    <row r="17840" spans="1:19" hidden="1" x14ac:dyDescent="0.2">
      <c r="A17840">
        <v>4359</v>
      </c>
      <c r="B17840" t="s">
        <v>27919</v>
      </c>
      <c r="C17840" t="s">
        <v>20452</v>
      </c>
      <c r="D17840">
        <v>9.98</v>
      </c>
      <c r="E17840">
        <v>25</v>
      </c>
      <c r="F17840" t="s">
        <v>20813</v>
      </c>
      <c r="G17840" t="s">
        <v>55</v>
      </c>
      <c r="H17840" t="s">
        <v>46</v>
      </c>
      <c r="I17840" t="s">
        <v>20814</v>
      </c>
      <c r="K17840"/>
      <c r="L17840" t="s">
        <v>27920</v>
      </c>
      <c r="M17840" t="s">
        <v>26</v>
      </c>
      <c r="N17840">
        <v>2</v>
      </c>
      <c r="P17840" t="s">
        <v>20366</v>
      </c>
      <c r="Q17840" t="s">
        <v>27921</v>
      </c>
      <c r="S17840" t="s">
        <v>20368</v>
      </c>
    </row>
    <row r="17841" spans="1:19" hidden="1" x14ac:dyDescent="0.2">
      <c r="A17841">
        <v>4360</v>
      </c>
      <c r="B17841" t="s">
        <v>19464</v>
      </c>
      <c r="C17841" t="s">
        <v>105</v>
      </c>
      <c r="D17841">
        <v>2.78</v>
      </c>
      <c r="E17841">
        <v>20</v>
      </c>
      <c r="F17841" t="s">
        <v>20459</v>
      </c>
      <c r="G17841" t="s">
        <v>55</v>
      </c>
      <c r="H17841" t="s">
        <v>46</v>
      </c>
      <c r="I17841" t="s">
        <v>9042</v>
      </c>
      <c r="K17841"/>
      <c r="L17841" t="s">
        <v>27922</v>
      </c>
      <c r="M17841" t="s">
        <v>26</v>
      </c>
      <c r="N17841">
        <v>2</v>
      </c>
      <c r="P17841" t="s">
        <v>20366</v>
      </c>
      <c r="Q17841" t="s">
        <v>27923</v>
      </c>
      <c r="S17841" t="s">
        <v>20368</v>
      </c>
    </row>
    <row r="17842" spans="1:19" hidden="1" x14ac:dyDescent="0.2">
      <c r="A17842">
        <v>4360</v>
      </c>
      <c r="B17842" t="s">
        <v>19464</v>
      </c>
      <c r="C17842" t="s">
        <v>20452</v>
      </c>
      <c r="D17842">
        <v>9.2799999999999994</v>
      </c>
      <c r="E17842">
        <v>20</v>
      </c>
      <c r="F17842" t="s">
        <v>20459</v>
      </c>
      <c r="G17842" t="s">
        <v>55</v>
      </c>
      <c r="H17842" t="s">
        <v>46</v>
      </c>
      <c r="I17842" t="s">
        <v>9042</v>
      </c>
      <c r="K17842"/>
      <c r="L17842" t="s">
        <v>27922</v>
      </c>
      <c r="M17842" t="s">
        <v>26</v>
      </c>
      <c r="N17842">
        <v>2</v>
      </c>
      <c r="P17842" t="s">
        <v>20366</v>
      </c>
      <c r="Q17842" t="s">
        <v>27923</v>
      </c>
      <c r="S17842" t="s">
        <v>20368</v>
      </c>
    </row>
    <row r="17843" spans="1:19" hidden="1" x14ac:dyDescent="0.2">
      <c r="A17843">
        <v>4362</v>
      </c>
      <c r="B17843" t="s">
        <v>27924</v>
      </c>
      <c r="C17843" t="s">
        <v>105</v>
      </c>
      <c r="D17843">
        <v>-1.8</v>
      </c>
      <c r="E17843">
        <v>25</v>
      </c>
      <c r="G17843" t="s">
        <v>12576</v>
      </c>
      <c r="H17843" t="s">
        <v>23</v>
      </c>
      <c r="I17843" t="s">
        <v>280</v>
      </c>
      <c r="K17843"/>
      <c r="L17843" t="s">
        <v>27925</v>
      </c>
      <c r="M17843" t="s">
        <v>26</v>
      </c>
      <c r="N17843">
        <v>2</v>
      </c>
      <c r="P17843" t="s">
        <v>20366</v>
      </c>
      <c r="Q17843" t="s">
        <v>27926</v>
      </c>
      <c r="S17843" t="s">
        <v>20368</v>
      </c>
    </row>
    <row r="17844" spans="1:19" hidden="1" x14ac:dyDescent="0.2">
      <c r="A17844">
        <v>4362</v>
      </c>
      <c r="B17844" t="s">
        <v>27924</v>
      </c>
      <c r="C17844" t="s">
        <v>20452</v>
      </c>
      <c r="D17844">
        <v>12</v>
      </c>
      <c r="E17844">
        <v>25</v>
      </c>
      <c r="G17844" t="s">
        <v>12576</v>
      </c>
      <c r="H17844" t="s">
        <v>23</v>
      </c>
      <c r="I17844" t="s">
        <v>280</v>
      </c>
      <c r="K17844"/>
      <c r="L17844" t="s">
        <v>27925</v>
      </c>
      <c r="M17844" t="s">
        <v>26</v>
      </c>
      <c r="N17844">
        <v>2</v>
      </c>
      <c r="P17844" t="s">
        <v>20366</v>
      </c>
      <c r="Q17844" t="s">
        <v>27926</v>
      </c>
      <c r="S17844" t="s">
        <v>20368</v>
      </c>
    </row>
    <row r="17845" spans="1:19" hidden="1" x14ac:dyDescent="0.2">
      <c r="A17845">
        <v>4363</v>
      </c>
      <c r="B17845" t="s">
        <v>27927</v>
      </c>
      <c r="C17845" t="s">
        <v>105</v>
      </c>
      <c r="D17845">
        <v>8.0190000000000001</v>
      </c>
      <c r="E17845">
        <v>25</v>
      </c>
      <c r="G17845" t="s">
        <v>31</v>
      </c>
      <c r="H17845" t="s">
        <v>46</v>
      </c>
      <c r="I17845" t="s">
        <v>4807</v>
      </c>
      <c r="J17845" t="s">
        <v>43</v>
      </c>
      <c r="K17845"/>
      <c r="L17845" t="s">
        <v>27928</v>
      </c>
      <c r="M17845" t="s">
        <v>21656</v>
      </c>
      <c r="N17845">
        <v>5</v>
      </c>
      <c r="O17845" t="s">
        <v>27929</v>
      </c>
      <c r="P17845" t="s">
        <v>20366</v>
      </c>
      <c r="Q17845" t="s">
        <v>27930</v>
      </c>
      <c r="S17845" t="s">
        <v>20368</v>
      </c>
    </row>
    <row r="17846" spans="1:19" hidden="1" x14ac:dyDescent="0.2">
      <c r="A17846">
        <v>4363</v>
      </c>
      <c r="B17846" t="s">
        <v>27927</v>
      </c>
      <c r="C17846" t="s">
        <v>105</v>
      </c>
      <c r="D17846">
        <v>7.89</v>
      </c>
      <c r="E17846">
        <v>25</v>
      </c>
      <c r="G17846" t="s">
        <v>27931</v>
      </c>
      <c r="H17846" t="s">
        <v>23</v>
      </c>
      <c r="I17846" t="s">
        <v>27932</v>
      </c>
      <c r="K17846"/>
      <c r="L17846" t="s">
        <v>27928</v>
      </c>
      <c r="M17846" t="s">
        <v>21656</v>
      </c>
      <c r="N17846">
        <v>5</v>
      </c>
      <c r="O17846" t="s">
        <v>27929</v>
      </c>
      <c r="P17846" t="s">
        <v>20366</v>
      </c>
      <c r="Q17846" t="s">
        <v>27930</v>
      </c>
      <c r="S17846" t="s">
        <v>20368</v>
      </c>
    </row>
    <row r="17847" spans="1:19" hidden="1" x14ac:dyDescent="0.2">
      <c r="A17847">
        <v>4363</v>
      </c>
      <c r="B17847" t="s">
        <v>27927</v>
      </c>
      <c r="C17847" t="s">
        <v>105</v>
      </c>
      <c r="D17847">
        <v>7.91</v>
      </c>
      <c r="E17847">
        <v>25</v>
      </c>
      <c r="G17847" t="s">
        <v>246</v>
      </c>
      <c r="H17847" t="s">
        <v>46</v>
      </c>
      <c r="I17847" t="s">
        <v>1428</v>
      </c>
      <c r="K17847"/>
      <c r="L17847" t="s">
        <v>27928</v>
      </c>
      <c r="M17847" t="s">
        <v>21656</v>
      </c>
      <c r="N17847">
        <v>5</v>
      </c>
      <c r="O17847" t="s">
        <v>27929</v>
      </c>
      <c r="P17847" t="s">
        <v>20366</v>
      </c>
      <c r="Q17847" t="s">
        <v>27930</v>
      </c>
      <c r="S17847" t="s">
        <v>20368</v>
      </c>
    </row>
    <row r="17848" spans="1:19" hidden="1" x14ac:dyDescent="0.2">
      <c r="A17848">
        <v>4363</v>
      </c>
      <c r="B17848" t="s">
        <v>27927</v>
      </c>
      <c r="C17848" t="s">
        <v>105</v>
      </c>
      <c r="D17848">
        <v>7.85</v>
      </c>
      <c r="E17848" t="s">
        <v>363</v>
      </c>
      <c r="G17848" t="s">
        <v>31</v>
      </c>
      <c r="H17848" t="s">
        <v>23</v>
      </c>
      <c r="I17848" t="s">
        <v>4825</v>
      </c>
      <c r="K17848"/>
      <c r="L17848" t="s">
        <v>27928</v>
      </c>
      <c r="M17848" t="s">
        <v>21656</v>
      </c>
      <c r="N17848">
        <v>5</v>
      </c>
      <c r="O17848" t="s">
        <v>27929</v>
      </c>
      <c r="P17848" t="s">
        <v>20366</v>
      </c>
      <c r="Q17848" t="s">
        <v>27930</v>
      </c>
      <c r="S17848" t="s">
        <v>20368</v>
      </c>
    </row>
    <row r="17849" spans="1:19" hidden="1" x14ac:dyDescent="0.2">
      <c r="A17849">
        <v>4363</v>
      </c>
      <c r="B17849" t="s">
        <v>27927</v>
      </c>
      <c r="C17849" t="s">
        <v>20452</v>
      </c>
      <c r="D17849">
        <v>12.7</v>
      </c>
      <c r="E17849" t="s">
        <v>363</v>
      </c>
      <c r="G17849" t="s">
        <v>31</v>
      </c>
      <c r="H17849" t="s">
        <v>23</v>
      </c>
      <c r="I17849" t="s">
        <v>4825</v>
      </c>
      <c r="K17849"/>
      <c r="L17849" t="s">
        <v>27928</v>
      </c>
      <c r="M17849" t="s">
        <v>21656</v>
      </c>
      <c r="N17849">
        <v>5</v>
      </c>
      <c r="O17849" t="s">
        <v>27929</v>
      </c>
      <c r="P17849" t="s">
        <v>20366</v>
      </c>
      <c r="Q17849" t="s">
        <v>27930</v>
      </c>
      <c r="S17849" t="s">
        <v>20368</v>
      </c>
    </row>
    <row r="17850" spans="1:19" hidden="1" x14ac:dyDescent="0.2">
      <c r="A17850">
        <v>4363</v>
      </c>
      <c r="B17850" t="s">
        <v>27927</v>
      </c>
      <c r="C17850" t="s">
        <v>105</v>
      </c>
      <c r="D17850">
        <v>8.1690000000000005</v>
      </c>
      <c r="E17850">
        <v>15</v>
      </c>
      <c r="G17850" t="s">
        <v>31</v>
      </c>
      <c r="H17850" t="s">
        <v>46</v>
      </c>
      <c r="I17850" t="s">
        <v>4807</v>
      </c>
      <c r="J17850" t="s">
        <v>43</v>
      </c>
      <c r="K17850"/>
      <c r="L17850" t="s">
        <v>27928</v>
      </c>
      <c r="M17850" t="s">
        <v>21656</v>
      </c>
      <c r="N17850">
        <v>5</v>
      </c>
      <c r="O17850" t="s">
        <v>27929</v>
      </c>
      <c r="P17850" t="s">
        <v>20366</v>
      </c>
      <c r="Q17850" t="s">
        <v>27930</v>
      </c>
      <c r="S17850" t="s">
        <v>20368</v>
      </c>
    </row>
    <row r="17851" spans="1:19" hidden="1" x14ac:dyDescent="0.2">
      <c r="A17851">
        <v>4363</v>
      </c>
      <c r="B17851" t="s">
        <v>27927</v>
      </c>
      <c r="C17851" t="s">
        <v>105</v>
      </c>
      <c r="D17851">
        <v>8.093</v>
      </c>
      <c r="E17851">
        <v>20</v>
      </c>
      <c r="G17851" t="s">
        <v>31</v>
      </c>
      <c r="H17851" t="s">
        <v>46</v>
      </c>
      <c r="I17851" t="s">
        <v>4807</v>
      </c>
      <c r="J17851" t="s">
        <v>43</v>
      </c>
      <c r="K17851"/>
      <c r="L17851" t="s">
        <v>27928</v>
      </c>
      <c r="M17851" t="s">
        <v>21656</v>
      </c>
      <c r="N17851">
        <v>5</v>
      </c>
      <c r="O17851" t="s">
        <v>27929</v>
      </c>
      <c r="P17851" t="s">
        <v>20366</v>
      </c>
      <c r="Q17851" t="s">
        <v>27930</v>
      </c>
      <c r="S17851" t="s">
        <v>20368</v>
      </c>
    </row>
    <row r="17852" spans="1:19" hidden="1" x14ac:dyDescent="0.2">
      <c r="A17852">
        <v>4363</v>
      </c>
      <c r="B17852" t="s">
        <v>27927</v>
      </c>
      <c r="C17852" t="s">
        <v>105</v>
      </c>
      <c r="D17852">
        <v>7.95</v>
      </c>
      <c r="E17852">
        <v>30</v>
      </c>
      <c r="G17852" t="s">
        <v>31</v>
      </c>
      <c r="H17852" t="s">
        <v>46</v>
      </c>
      <c r="I17852" t="s">
        <v>4807</v>
      </c>
      <c r="J17852" t="s">
        <v>43</v>
      </c>
      <c r="K17852"/>
      <c r="L17852" t="s">
        <v>27928</v>
      </c>
      <c r="M17852" t="s">
        <v>21656</v>
      </c>
      <c r="N17852">
        <v>5</v>
      </c>
      <c r="O17852" t="s">
        <v>27929</v>
      </c>
      <c r="P17852" t="s">
        <v>20366</v>
      </c>
      <c r="Q17852" t="s">
        <v>27930</v>
      </c>
      <c r="S17852" t="s">
        <v>20368</v>
      </c>
    </row>
    <row r="17853" spans="1:19" hidden="1" x14ac:dyDescent="0.2">
      <c r="A17853">
        <v>4363</v>
      </c>
      <c r="B17853" t="s">
        <v>27927</v>
      </c>
      <c r="C17853" t="s">
        <v>105</v>
      </c>
      <c r="D17853">
        <v>7.8780000000000001</v>
      </c>
      <c r="E17853">
        <v>35</v>
      </c>
      <c r="G17853" t="s">
        <v>31</v>
      </c>
      <c r="H17853" t="s">
        <v>46</v>
      </c>
      <c r="I17853" t="s">
        <v>4807</v>
      </c>
      <c r="J17853" t="s">
        <v>43</v>
      </c>
      <c r="K17853"/>
      <c r="L17853" t="s">
        <v>27928</v>
      </c>
      <c r="M17853" t="s">
        <v>21656</v>
      </c>
      <c r="N17853">
        <v>5</v>
      </c>
      <c r="O17853" t="s">
        <v>27929</v>
      </c>
      <c r="P17853" t="s">
        <v>20366</v>
      </c>
      <c r="Q17853" t="s">
        <v>27930</v>
      </c>
      <c r="S17853" t="s">
        <v>20368</v>
      </c>
    </row>
    <row r="17854" spans="1:19" hidden="1" x14ac:dyDescent="0.2">
      <c r="A17854">
        <v>4363</v>
      </c>
      <c r="B17854" t="s">
        <v>27927</v>
      </c>
      <c r="C17854" t="s">
        <v>105</v>
      </c>
      <c r="D17854">
        <v>7.806</v>
      </c>
      <c r="E17854">
        <v>40</v>
      </c>
      <c r="G17854" t="s">
        <v>31</v>
      </c>
      <c r="H17854" t="s">
        <v>46</v>
      </c>
      <c r="I17854" t="s">
        <v>4807</v>
      </c>
      <c r="J17854" t="s">
        <v>43</v>
      </c>
      <c r="K17854"/>
      <c r="L17854" t="s">
        <v>27928</v>
      </c>
      <c r="M17854" t="s">
        <v>21656</v>
      </c>
      <c r="N17854">
        <v>5</v>
      </c>
      <c r="O17854" t="s">
        <v>27929</v>
      </c>
      <c r="P17854" t="s">
        <v>20366</v>
      </c>
      <c r="Q17854" t="s">
        <v>27930</v>
      </c>
      <c r="S17854" t="s">
        <v>20368</v>
      </c>
    </row>
    <row r="17855" spans="1:19" hidden="1" x14ac:dyDescent="0.2">
      <c r="A17855">
        <v>4363</v>
      </c>
      <c r="B17855" t="s">
        <v>27927</v>
      </c>
      <c r="C17855" t="s">
        <v>105</v>
      </c>
      <c r="D17855">
        <v>7.7380000000000004</v>
      </c>
      <c r="E17855">
        <v>45</v>
      </c>
      <c r="G17855" t="s">
        <v>31</v>
      </c>
      <c r="H17855" t="s">
        <v>46</v>
      </c>
      <c r="I17855" t="s">
        <v>4807</v>
      </c>
      <c r="J17855" t="s">
        <v>43</v>
      </c>
      <c r="K17855"/>
      <c r="L17855" t="s">
        <v>27928</v>
      </c>
      <c r="M17855" t="s">
        <v>21656</v>
      </c>
      <c r="N17855">
        <v>5</v>
      </c>
      <c r="O17855" t="s">
        <v>27929</v>
      </c>
      <c r="P17855" t="s">
        <v>20366</v>
      </c>
      <c r="Q17855" t="s">
        <v>27930</v>
      </c>
      <c r="S17855" t="s">
        <v>20368</v>
      </c>
    </row>
    <row r="17856" spans="1:19" hidden="1" x14ac:dyDescent="0.2">
      <c r="A17856">
        <v>4363</v>
      </c>
      <c r="B17856" t="s">
        <v>27927</v>
      </c>
      <c r="C17856" t="s">
        <v>105</v>
      </c>
      <c r="D17856">
        <v>7.6749999999999998</v>
      </c>
      <c r="E17856">
        <v>50</v>
      </c>
      <c r="G17856" t="s">
        <v>31</v>
      </c>
      <c r="H17856" t="s">
        <v>46</v>
      </c>
      <c r="I17856" t="s">
        <v>4807</v>
      </c>
      <c r="J17856" t="s">
        <v>43</v>
      </c>
      <c r="K17856"/>
      <c r="L17856" t="s">
        <v>27928</v>
      </c>
      <c r="M17856" t="s">
        <v>21656</v>
      </c>
      <c r="N17856">
        <v>5</v>
      </c>
      <c r="O17856" t="s">
        <v>27929</v>
      </c>
      <c r="P17856" t="s">
        <v>20366</v>
      </c>
      <c r="Q17856" t="s">
        <v>27930</v>
      </c>
      <c r="S17856" t="s">
        <v>20368</v>
      </c>
    </row>
    <row r="17857" spans="1:19" hidden="1" x14ac:dyDescent="0.2">
      <c r="A17857">
        <v>4363</v>
      </c>
      <c r="B17857" t="s">
        <v>27927</v>
      </c>
      <c r="C17857" t="s">
        <v>105</v>
      </c>
      <c r="D17857">
        <v>8.23</v>
      </c>
      <c r="E17857">
        <v>0</v>
      </c>
      <c r="G17857" t="s">
        <v>27931</v>
      </c>
      <c r="H17857" t="s">
        <v>23</v>
      </c>
      <c r="I17857" t="s">
        <v>27932</v>
      </c>
      <c r="K17857"/>
      <c r="L17857" t="s">
        <v>27928</v>
      </c>
      <c r="M17857" t="s">
        <v>21656</v>
      </c>
      <c r="N17857">
        <v>5</v>
      </c>
      <c r="O17857" t="s">
        <v>27929</v>
      </c>
      <c r="P17857" t="s">
        <v>20366</v>
      </c>
      <c r="Q17857" t="s">
        <v>27930</v>
      </c>
      <c r="S17857" t="s">
        <v>20368</v>
      </c>
    </row>
    <row r="17858" spans="1:19" hidden="1" x14ac:dyDescent="0.2">
      <c r="A17858">
        <v>4363</v>
      </c>
      <c r="B17858" t="s">
        <v>27927</v>
      </c>
      <c r="C17858" t="s">
        <v>105</v>
      </c>
      <c r="D17858">
        <v>8.18</v>
      </c>
      <c r="E17858">
        <v>5</v>
      </c>
      <c r="G17858" t="s">
        <v>27931</v>
      </c>
      <c r="H17858" t="s">
        <v>23</v>
      </c>
      <c r="I17858" t="s">
        <v>27932</v>
      </c>
      <c r="K17858"/>
      <c r="L17858" t="s">
        <v>27928</v>
      </c>
      <c r="M17858" t="s">
        <v>21656</v>
      </c>
      <c r="N17858">
        <v>5</v>
      </c>
      <c r="O17858" t="s">
        <v>27929</v>
      </c>
      <c r="P17858" t="s">
        <v>20366</v>
      </c>
      <c r="Q17858" t="s">
        <v>27930</v>
      </c>
      <c r="S17858" t="s">
        <v>20368</v>
      </c>
    </row>
    <row r="17859" spans="1:19" hidden="1" x14ac:dyDescent="0.2">
      <c r="A17859">
        <v>4363</v>
      </c>
      <c r="B17859" t="s">
        <v>27927</v>
      </c>
      <c r="C17859" t="s">
        <v>105</v>
      </c>
      <c r="D17859">
        <v>8.11</v>
      </c>
      <c r="E17859">
        <v>10</v>
      </c>
      <c r="G17859" t="s">
        <v>27931</v>
      </c>
      <c r="H17859" t="s">
        <v>23</v>
      </c>
      <c r="I17859" t="s">
        <v>27932</v>
      </c>
      <c r="K17859"/>
      <c r="L17859" t="s">
        <v>27928</v>
      </c>
      <c r="M17859" t="s">
        <v>21656</v>
      </c>
      <c r="N17859">
        <v>5</v>
      </c>
      <c r="O17859" t="s">
        <v>27929</v>
      </c>
      <c r="P17859" t="s">
        <v>20366</v>
      </c>
      <c r="Q17859" t="s">
        <v>27930</v>
      </c>
      <c r="S17859" t="s">
        <v>20368</v>
      </c>
    </row>
    <row r="17860" spans="1:19" hidden="1" x14ac:dyDescent="0.2">
      <c r="A17860">
        <v>4363</v>
      </c>
      <c r="B17860" t="s">
        <v>27927</v>
      </c>
      <c r="C17860" t="s">
        <v>105</v>
      </c>
      <c r="D17860">
        <v>8.0299999999999994</v>
      </c>
      <c r="E17860">
        <v>15</v>
      </c>
      <c r="G17860" t="s">
        <v>27931</v>
      </c>
      <c r="H17860" t="s">
        <v>23</v>
      </c>
      <c r="I17860" t="s">
        <v>27932</v>
      </c>
      <c r="K17860"/>
      <c r="L17860" t="s">
        <v>27928</v>
      </c>
      <c r="M17860" t="s">
        <v>21656</v>
      </c>
      <c r="N17860">
        <v>5</v>
      </c>
      <c r="O17860" t="s">
        <v>27929</v>
      </c>
      <c r="P17860" t="s">
        <v>20366</v>
      </c>
      <c r="Q17860" t="s">
        <v>27930</v>
      </c>
      <c r="S17860" t="s">
        <v>20368</v>
      </c>
    </row>
    <row r="17861" spans="1:19" hidden="1" x14ac:dyDescent="0.2">
      <c r="A17861">
        <v>4363</v>
      </c>
      <c r="B17861" t="s">
        <v>27927</v>
      </c>
      <c r="C17861" t="s">
        <v>105</v>
      </c>
      <c r="D17861">
        <v>7.96</v>
      </c>
      <c r="E17861">
        <v>20</v>
      </c>
      <c r="G17861" t="s">
        <v>27931</v>
      </c>
      <c r="H17861" t="s">
        <v>23</v>
      </c>
      <c r="I17861" t="s">
        <v>27932</v>
      </c>
      <c r="K17861"/>
      <c r="L17861" t="s">
        <v>27928</v>
      </c>
      <c r="M17861" t="s">
        <v>21656</v>
      </c>
      <c r="N17861">
        <v>5</v>
      </c>
      <c r="O17861" t="s">
        <v>27929</v>
      </c>
      <c r="P17861" t="s">
        <v>20366</v>
      </c>
      <c r="Q17861" t="s">
        <v>27930</v>
      </c>
      <c r="S17861" t="s">
        <v>20368</v>
      </c>
    </row>
    <row r="17862" spans="1:19" hidden="1" x14ac:dyDescent="0.2">
      <c r="A17862">
        <v>4363</v>
      </c>
      <c r="B17862" t="s">
        <v>27927</v>
      </c>
      <c r="C17862" t="s">
        <v>105</v>
      </c>
      <c r="D17862">
        <v>7.82</v>
      </c>
      <c r="E17862">
        <v>30</v>
      </c>
      <c r="G17862" t="s">
        <v>27931</v>
      </c>
      <c r="H17862" t="s">
        <v>23</v>
      </c>
      <c r="I17862" t="s">
        <v>27932</v>
      </c>
      <c r="K17862"/>
      <c r="L17862" t="s">
        <v>27928</v>
      </c>
      <c r="M17862" t="s">
        <v>21656</v>
      </c>
      <c r="N17862">
        <v>5</v>
      </c>
      <c r="O17862" t="s">
        <v>27929</v>
      </c>
      <c r="P17862" t="s">
        <v>20366</v>
      </c>
      <c r="Q17862" t="s">
        <v>27930</v>
      </c>
      <c r="S17862" t="s">
        <v>20368</v>
      </c>
    </row>
    <row r="17863" spans="1:19" hidden="1" x14ac:dyDescent="0.2">
      <c r="A17863">
        <v>4363</v>
      </c>
      <c r="B17863" t="s">
        <v>27927</v>
      </c>
      <c r="C17863" t="s">
        <v>105</v>
      </c>
      <c r="D17863">
        <v>7.75</v>
      </c>
      <c r="E17863">
        <v>35</v>
      </c>
      <c r="G17863" t="s">
        <v>27931</v>
      </c>
      <c r="H17863" t="s">
        <v>23</v>
      </c>
      <c r="I17863" t="s">
        <v>27932</v>
      </c>
      <c r="K17863"/>
      <c r="L17863" t="s">
        <v>27928</v>
      </c>
      <c r="M17863" t="s">
        <v>21656</v>
      </c>
      <c r="N17863">
        <v>5</v>
      </c>
      <c r="O17863" t="s">
        <v>27929</v>
      </c>
      <c r="P17863" t="s">
        <v>20366</v>
      </c>
      <c r="Q17863" t="s">
        <v>27930</v>
      </c>
      <c r="S17863" t="s">
        <v>20368</v>
      </c>
    </row>
    <row r="17864" spans="1:19" hidden="1" x14ac:dyDescent="0.2">
      <c r="A17864">
        <v>4363</v>
      </c>
      <c r="B17864" t="s">
        <v>27927</v>
      </c>
      <c r="C17864" t="s">
        <v>105</v>
      </c>
      <c r="D17864">
        <v>7.68</v>
      </c>
      <c r="E17864">
        <v>40</v>
      </c>
      <c r="G17864" t="s">
        <v>27931</v>
      </c>
      <c r="H17864" t="s">
        <v>23</v>
      </c>
      <c r="I17864" t="s">
        <v>27932</v>
      </c>
      <c r="K17864"/>
      <c r="L17864" t="s">
        <v>27928</v>
      </c>
      <c r="M17864" t="s">
        <v>21656</v>
      </c>
      <c r="N17864">
        <v>5</v>
      </c>
      <c r="O17864" t="s">
        <v>27929</v>
      </c>
      <c r="P17864" t="s">
        <v>20366</v>
      </c>
      <c r="Q17864" t="s">
        <v>27930</v>
      </c>
      <c r="S17864" t="s">
        <v>20368</v>
      </c>
    </row>
    <row r="17865" spans="1:19" hidden="1" x14ac:dyDescent="0.2">
      <c r="A17865">
        <v>4363</v>
      </c>
      <c r="B17865" t="s">
        <v>27927</v>
      </c>
      <c r="C17865" t="s">
        <v>105</v>
      </c>
      <c r="D17865">
        <v>7.63</v>
      </c>
      <c r="E17865">
        <v>45</v>
      </c>
      <c r="G17865" t="s">
        <v>27931</v>
      </c>
      <c r="H17865" t="s">
        <v>23</v>
      </c>
      <c r="I17865" t="s">
        <v>27932</v>
      </c>
      <c r="K17865"/>
      <c r="L17865" t="s">
        <v>27928</v>
      </c>
      <c r="M17865" t="s">
        <v>21656</v>
      </c>
      <c r="N17865">
        <v>5</v>
      </c>
      <c r="O17865" t="s">
        <v>27929</v>
      </c>
      <c r="P17865" t="s">
        <v>20366</v>
      </c>
      <c r="Q17865" t="s">
        <v>27930</v>
      </c>
      <c r="S17865" t="s">
        <v>20368</v>
      </c>
    </row>
    <row r="17866" spans="1:19" hidden="1" x14ac:dyDescent="0.2">
      <c r="A17866">
        <v>4363</v>
      </c>
      <c r="B17866" t="s">
        <v>27927</v>
      </c>
      <c r="C17866" t="s">
        <v>105</v>
      </c>
      <c r="D17866">
        <v>7.59</v>
      </c>
      <c r="E17866">
        <v>50</v>
      </c>
      <c r="G17866" t="s">
        <v>27931</v>
      </c>
      <c r="H17866" t="s">
        <v>23</v>
      </c>
      <c r="I17866" t="s">
        <v>27932</v>
      </c>
      <c r="K17866"/>
      <c r="L17866" t="s">
        <v>27928</v>
      </c>
      <c r="M17866" t="s">
        <v>21656</v>
      </c>
      <c r="N17866">
        <v>5</v>
      </c>
      <c r="O17866" t="s">
        <v>27929</v>
      </c>
      <c r="P17866" t="s">
        <v>20366</v>
      </c>
      <c r="Q17866" t="s">
        <v>27930</v>
      </c>
      <c r="S17866" t="s">
        <v>20368</v>
      </c>
    </row>
    <row r="17867" spans="1:19" hidden="1" x14ac:dyDescent="0.2">
      <c r="A17867">
        <v>4363</v>
      </c>
      <c r="B17867" t="s">
        <v>27927</v>
      </c>
      <c r="C17867" t="s">
        <v>105</v>
      </c>
      <c r="D17867">
        <v>7.54</v>
      </c>
      <c r="E17867">
        <v>55</v>
      </c>
      <c r="G17867" t="s">
        <v>27931</v>
      </c>
      <c r="H17867" t="s">
        <v>23</v>
      </c>
      <c r="I17867" t="s">
        <v>27932</v>
      </c>
      <c r="K17867"/>
      <c r="L17867" t="s">
        <v>27928</v>
      </c>
      <c r="M17867" t="s">
        <v>21656</v>
      </c>
      <c r="N17867">
        <v>5</v>
      </c>
      <c r="O17867" t="s">
        <v>27929</v>
      </c>
      <c r="P17867" t="s">
        <v>20366</v>
      </c>
      <c r="Q17867" t="s">
        <v>27930</v>
      </c>
      <c r="S17867" t="s">
        <v>20368</v>
      </c>
    </row>
    <row r="17868" spans="1:19" hidden="1" x14ac:dyDescent="0.2">
      <c r="A17868">
        <v>4363</v>
      </c>
      <c r="B17868" t="s">
        <v>27927</v>
      </c>
      <c r="C17868" t="s">
        <v>105</v>
      </c>
      <c r="D17868">
        <v>7.5</v>
      </c>
      <c r="E17868">
        <v>60</v>
      </c>
      <c r="G17868" t="s">
        <v>27931</v>
      </c>
      <c r="H17868" t="s">
        <v>23</v>
      </c>
      <c r="I17868" t="s">
        <v>27932</v>
      </c>
      <c r="K17868"/>
      <c r="L17868" t="s">
        <v>27928</v>
      </c>
      <c r="M17868" t="s">
        <v>21656</v>
      </c>
      <c r="N17868">
        <v>5</v>
      </c>
      <c r="O17868" t="s">
        <v>27929</v>
      </c>
      <c r="P17868" t="s">
        <v>20366</v>
      </c>
      <c r="Q17868" t="s">
        <v>27930</v>
      </c>
      <c r="S17868" t="s">
        <v>20368</v>
      </c>
    </row>
    <row r="17869" spans="1:19" hidden="1" x14ac:dyDescent="0.2">
      <c r="A17869">
        <v>4367</v>
      </c>
      <c r="B17869" t="s">
        <v>27933</v>
      </c>
      <c r="C17869" t="s">
        <v>21043</v>
      </c>
      <c r="D17869">
        <v>9.3000000000000007</v>
      </c>
      <c r="E17869">
        <v>30</v>
      </c>
      <c r="G17869" t="s">
        <v>55</v>
      </c>
      <c r="H17869" t="s">
        <v>23</v>
      </c>
      <c r="I17869" t="s">
        <v>25731</v>
      </c>
      <c r="K17869"/>
      <c r="L17869" t="s">
        <v>27934</v>
      </c>
      <c r="M17869" t="s">
        <v>26</v>
      </c>
      <c r="N17869">
        <v>2</v>
      </c>
      <c r="P17869" t="s">
        <v>20366</v>
      </c>
      <c r="Q17869" t="s">
        <v>27935</v>
      </c>
      <c r="S17869" t="s">
        <v>20368</v>
      </c>
    </row>
    <row r="17870" spans="1:19" hidden="1" x14ac:dyDescent="0.2">
      <c r="A17870">
        <v>4368</v>
      </c>
      <c r="B17870" t="s">
        <v>27936</v>
      </c>
      <c r="C17870" t="s">
        <v>105</v>
      </c>
      <c r="D17870">
        <v>10.050000000000001</v>
      </c>
      <c r="F17870" t="s">
        <v>20412</v>
      </c>
      <c r="G17870" t="s">
        <v>31</v>
      </c>
      <c r="H17870" t="s">
        <v>23</v>
      </c>
      <c r="I17870" t="s">
        <v>1011</v>
      </c>
      <c r="K17870"/>
      <c r="L17870" t="s">
        <v>27937</v>
      </c>
      <c r="M17870" t="s">
        <v>16755</v>
      </c>
      <c r="N17870">
        <v>2</v>
      </c>
      <c r="P17870" t="s">
        <v>20366</v>
      </c>
      <c r="Q17870" t="s">
        <v>27938</v>
      </c>
      <c r="S17870" t="s">
        <v>20368</v>
      </c>
    </row>
    <row r="17871" spans="1:19" hidden="1" x14ac:dyDescent="0.2">
      <c r="A17871">
        <v>4369</v>
      </c>
      <c r="B17871" t="s">
        <v>27939</v>
      </c>
      <c r="C17871" t="s">
        <v>105</v>
      </c>
      <c r="D17871">
        <v>4.58</v>
      </c>
      <c r="E17871">
        <v>20</v>
      </c>
      <c r="G17871" t="s">
        <v>31</v>
      </c>
      <c r="H17871" t="s">
        <v>23</v>
      </c>
      <c r="I17871" t="s">
        <v>9919</v>
      </c>
      <c r="K17871"/>
      <c r="L17871" t="s">
        <v>27940</v>
      </c>
      <c r="M17871" t="s">
        <v>26</v>
      </c>
      <c r="N17871">
        <v>2</v>
      </c>
      <c r="P17871" t="s">
        <v>20366</v>
      </c>
      <c r="Q17871" t="s">
        <v>27941</v>
      </c>
      <c r="S17871" t="s">
        <v>20368</v>
      </c>
    </row>
    <row r="17872" spans="1:19" hidden="1" x14ac:dyDescent="0.2">
      <c r="A17872">
        <v>4370</v>
      </c>
      <c r="B17872" t="s">
        <v>27942</v>
      </c>
      <c r="C17872" t="s">
        <v>105</v>
      </c>
      <c r="D17872">
        <v>9.6999999999999993</v>
      </c>
      <c r="F17872" t="s">
        <v>21009</v>
      </c>
      <c r="G17872" t="s">
        <v>55</v>
      </c>
      <c r="H17872" t="s">
        <v>23</v>
      </c>
      <c r="I17872" t="s">
        <v>21691</v>
      </c>
      <c r="K17872"/>
      <c r="L17872" t="s">
        <v>27943</v>
      </c>
      <c r="M17872" t="s">
        <v>20396</v>
      </c>
      <c r="N17872">
        <v>4</v>
      </c>
      <c r="P17872" t="s">
        <v>20366</v>
      </c>
      <c r="Q17872" t="s">
        <v>27944</v>
      </c>
      <c r="S17872" t="s">
        <v>20368</v>
      </c>
    </row>
    <row r="17873" spans="1:19" hidden="1" x14ac:dyDescent="0.2">
      <c r="A17873">
        <v>4371</v>
      </c>
      <c r="B17873" t="s">
        <v>27945</v>
      </c>
      <c r="C17873" t="s">
        <v>105</v>
      </c>
      <c r="D17873">
        <v>7.42</v>
      </c>
      <c r="E17873" t="s">
        <v>363</v>
      </c>
      <c r="F17873" t="s">
        <v>410</v>
      </c>
      <c r="G17873" t="s">
        <v>55</v>
      </c>
      <c r="H17873" t="s">
        <v>23</v>
      </c>
      <c r="I17873" t="s">
        <v>561</v>
      </c>
      <c r="K17873"/>
      <c r="L17873" t="s">
        <v>27946</v>
      </c>
      <c r="M17873" t="s">
        <v>26</v>
      </c>
      <c r="N17873">
        <v>2</v>
      </c>
      <c r="P17873" t="s">
        <v>20366</v>
      </c>
      <c r="Q17873" t="s">
        <v>27947</v>
      </c>
      <c r="S17873" t="s">
        <v>20368</v>
      </c>
    </row>
    <row r="17874" spans="1:19" hidden="1" x14ac:dyDescent="0.2">
      <c r="A17874">
        <v>4372</v>
      </c>
      <c r="B17874" t="s">
        <v>27948</v>
      </c>
      <c r="C17874" t="s">
        <v>105</v>
      </c>
      <c r="D17874">
        <v>2.85</v>
      </c>
      <c r="F17874" t="s">
        <v>21009</v>
      </c>
      <c r="G17874" t="s">
        <v>55</v>
      </c>
      <c r="H17874" t="s">
        <v>23</v>
      </c>
      <c r="I17874" t="s">
        <v>9164</v>
      </c>
      <c r="K17874"/>
      <c r="L17874" t="s">
        <v>27949</v>
      </c>
      <c r="M17874" t="s">
        <v>26</v>
      </c>
      <c r="N17874">
        <v>2</v>
      </c>
      <c r="P17874" t="s">
        <v>20366</v>
      </c>
      <c r="Q17874" t="s">
        <v>27950</v>
      </c>
      <c r="S17874" t="s">
        <v>20368</v>
      </c>
    </row>
    <row r="17875" spans="1:19" hidden="1" x14ac:dyDescent="0.2">
      <c r="A17875">
        <v>4373</v>
      </c>
      <c r="B17875" t="s">
        <v>27951</v>
      </c>
      <c r="C17875" t="s">
        <v>105</v>
      </c>
      <c r="D17875">
        <v>3.25</v>
      </c>
      <c r="E17875">
        <v>30</v>
      </c>
      <c r="F17875" t="s">
        <v>10890</v>
      </c>
      <c r="G17875" t="s">
        <v>55</v>
      </c>
      <c r="H17875" t="s">
        <v>23</v>
      </c>
      <c r="I17875" t="s">
        <v>4539</v>
      </c>
      <c r="K17875"/>
      <c r="L17875" t="s">
        <v>27952</v>
      </c>
      <c r="M17875" t="s">
        <v>21125</v>
      </c>
      <c r="N17875">
        <v>3</v>
      </c>
      <c r="O17875" t="s">
        <v>27953</v>
      </c>
      <c r="P17875" t="s">
        <v>20366</v>
      </c>
      <c r="Q17875" t="s">
        <v>27954</v>
      </c>
      <c r="S17875" t="s">
        <v>20368</v>
      </c>
    </row>
    <row r="17876" spans="1:19" hidden="1" x14ac:dyDescent="0.2">
      <c r="A17876">
        <v>4373</v>
      </c>
      <c r="B17876" t="s">
        <v>27951</v>
      </c>
      <c r="C17876" t="s">
        <v>20452</v>
      </c>
      <c r="D17876">
        <v>3.98</v>
      </c>
      <c r="E17876">
        <v>30</v>
      </c>
      <c r="F17876" t="s">
        <v>10890</v>
      </c>
      <c r="G17876" t="s">
        <v>55</v>
      </c>
      <c r="H17876" t="s">
        <v>23</v>
      </c>
      <c r="I17876" t="s">
        <v>4539</v>
      </c>
      <c r="K17876"/>
      <c r="L17876" t="s">
        <v>27952</v>
      </c>
      <c r="M17876" t="s">
        <v>21125</v>
      </c>
      <c r="N17876">
        <v>3</v>
      </c>
      <c r="O17876" t="s">
        <v>27953</v>
      </c>
      <c r="P17876" t="s">
        <v>20366</v>
      </c>
      <c r="Q17876" t="s">
        <v>27954</v>
      </c>
      <c r="S17876" t="s">
        <v>20368</v>
      </c>
    </row>
    <row r="17877" spans="1:19" hidden="1" x14ac:dyDescent="0.2">
      <c r="A17877">
        <v>4373</v>
      </c>
      <c r="B17877" t="s">
        <v>27951</v>
      </c>
      <c r="C17877" t="s">
        <v>20441</v>
      </c>
      <c r="D17877">
        <v>9.3699999999999992</v>
      </c>
      <c r="E17877">
        <v>30</v>
      </c>
      <c r="F17877" t="s">
        <v>10890</v>
      </c>
      <c r="G17877" t="s">
        <v>55</v>
      </c>
      <c r="H17877" t="s">
        <v>23</v>
      </c>
      <c r="I17877" t="s">
        <v>4539</v>
      </c>
      <c r="K17877"/>
      <c r="L17877" t="s">
        <v>27952</v>
      </c>
      <c r="M17877" t="s">
        <v>21125</v>
      </c>
      <c r="N17877">
        <v>3</v>
      </c>
      <c r="O17877" t="s">
        <v>27953</v>
      </c>
      <c r="P17877" t="s">
        <v>20366</v>
      </c>
      <c r="Q17877" t="s">
        <v>27954</v>
      </c>
      <c r="S17877" t="s">
        <v>20368</v>
      </c>
    </row>
    <row r="17878" spans="1:19" hidden="1" x14ac:dyDescent="0.2">
      <c r="A17878">
        <v>4375</v>
      </c>
      <c r="B17878" t="s">
        <v>27955</v>
      </c>
      <c r="C17878" t="s">
        <v>105</v>
      </c>
      <c r="D17878">
        <v>3.9</v>
      </c>
      <c r="E17878">
        <v>21</v>
      </c>
      <c r="F17878" t="s">
        <v>20813</v>
      </c>
      <c r="G17878" t="s">
        <v>55</v>
      </c>
      <c r="H17878" t="s">
        <v>23</v>
      </c>
      <c r="I17878" t="s">
        <v>24300</v>
      </c>
      <c r="K17878"/>
      <c r="L17878" t="s">
        <v>27956</v>
      </c>
      <c r="M17878" t="s">
        <v>20719</v>
      </c>
      <c r="N17878">
        <v>3</v>
      </c>
      <c r="P17878" t="s">
        <v>20366</v>
      </c>
      <c r="Q17878" t="s">
        <v>27957</v>
      </c>
      <c r="S17878" t="s">
        <v>20368</v>
      </c>
    </row>
    <row r="17879" spans="1:19" hidden="1" x14ac:dyDescent="0.2">
      <c r="A17879">
        <v>4375</v>
      </c>
      <c r="B17879" t="s">
        <v>27955</v>
      </c>
      <c r="C17879" t="s">
        <v>20452</v>
      </c>
      <c r="D17879">
        <v>5.46</v>
      </c>
      <c r="E17879">
        <v>21</v>
      </c>
      <c r="F17879" t="s">
        <v>20813</v>
      </c>
      <c r="G17879" t="s">
        <v>55</v>
      </c>
      <c r="H17879" t="s">
        <v>23</v>
      </c>
      <c r="I17879" t="s">
        <v>24300</v>
      </c>
      <c r="K17879"/>
      <c r="L17879" t="s">
        <v>27956</v>
      </c>
      <c r="M17879" t="s">
        <v>20719</v>
      </c>
      <c r="N17879">
        <v>3</v>
      </c>
      <c r="P17879" t="s">
        <v>20366</v>
      </c>
      <c r="Q17879" t="s">
        <v>27957</v>
      </c>
      <c r="S17879" t="s">
        <v>20368</v>
      </c>
    </row>
    <row r="17880" spans="1:19" hidden="1" x14ac:dyDescent="0.2">
      <c r="A17880">
        <v>4376</v>
      </c>
      <c r="B17880" t="s">
        <v>27958</v>
      </c>
      <c r="C17880" t="s">
        <v>20452</v>
      </c>
      <c r="D17880">
        <v>4.4000000000000004</v>
      </c>
      <c r="F17880" s="1" t="s">
        <v>27959</v>
      </c>
      <c r="G17880" t="s">
        <v>55</v>
      </c>
      <c r="H17880" t="s">
        <v>2675</v>
      </c>
      <c r="I17880" t="s">
        <v>27960</v>
      </c>
      <c r="K17880"/>
      <c r="L17880" t="s">
        <v>27961</v>
      </c>
      <c r="M17880" t="s">
        <v>20623</v>
      </c>
      <c r="N17880">
        <v>6</v>
      </c>
      <c r="O17880" t="s">
        <v>27962</v>
      </c>
      <c r="P17880" t="s">
        <v>20366</v>
      </c>
      <c r="Q17880" t="s">
        <v>27963</v>
      </c>
      <c r="S17880" t="s">
        <v>20368</v>
      </c>
    </row>
    <row r="17881" spans="1:19" hidden="1" x14ac:dyDescent="0.2">
      <c r="A17881">
        <v>4376</v>
      </c>
      <c r="B17881" t="s">
        <v>27958</v>
      </c>
      <c r="C17881" t="s">
        <v>20441</v>
      </c>
      <c r="D17881">
        <v>9.5</v>
      </c>
      <c r="F17881" s="1" t="s">
        <v>27959</v>
      </c>
      <c r="G17881" t="s">
        <v>55</v>
      </c>
      <c r="H17881" t="s">
        <v>2675</v>
      </c>
      <c r="I17881" t="s">
        <v>27960</v>
      </c>
      <c r="K17881"/>
      <c r="L17881" t="s">
        <v>27961</v>
      </c>
      <c r="M17881" t="s">
        <v>20623</v>
      </c>
      <c r="N17881">
        <v>6</v>
      </c>
      <c r="O17881" t="s">
        <v>27962</v>
      </c>
      <c r="P17881" t="s">
        <v>20366</v>
      </c>
      <c r="Q17881" t="s">
        <v>27963</v>
      </c>
      <c r="S17881" t="s">
        <v>20368</v>
      </c>
    </row>
    <row r="17882" spans="1:19" hidden="1" x14ac:dyDescent="0.2">
      <c r="A17882">
        <v>4378</v>
      </c>
      <c r="B17882" t="s">
        <v>27964</v>
      </c>
      <c r="C17882" t="s">
        <v>105</v>
      </c>
      <c r="D17882">
        <v>4.59</v>
      </c>
      <c r="E17882" t="s">
        <v>2267</v>
      </c>
      <c r="F17882" t="s">
        <v>24288</v>
      </c>
      <c r="G17882" t="s">
        <v>55</v>
      </c>
      <c r="H17882" t="s">
        <v>46</v>
      </c>
      <c r="I17882" t="s">
        <v>21825</v>
      </c>
      <c r="K17882"/>
      <c r="L17882" t="s">
        <v>27965</v>
      </c>
      <c r="M17882" t="s">
        <v>26</v>
      </c>
      <c r="N17882">
        <v>2</v>
      </c>
      <c r="P17882" t="s">
        <v>20366</v>
      </c>
      <c r="Q17882" t="s">
        <v>27966</v>
      </c>
      <c r="S17882" t="s">
        <v>20368</v>
      </c>
    </row>
    <row r="17883" spans="1:19" hidden="1" x14ac:dyDescent="0.2">
      <c r="A17883">
        <v>4379</v>
      </c>
      <c r="B17883" t="s">
        <v>27967</v>
      </c>
      <c r="C17883" t="s">
        <v>105</v>
      </c>
      <c r="D17883">
        <v>3.76</v>
      </c>
      <c r="E17883" t="s">
        <v>2267</v>
      </c>
      <c r="F17883" t="s">
        <v>24288</v>
      </c>
      <c r="G17883" t="s">
        <v>55</v>
      </c>
      <c r="H17883" t="s">
        <v>46</v>
      </c>
      <c r="I17883" t="s">
        <v>21825</v>
      </c>
      <c r="K17883"/>
      <c r="L17883" t="s">
        <v>27968</v>
      </c>
      <c r="M17883" t="s">
        <v>26</v>
      </c>
      <c r="N17883">
        <v>2</v>
      </c>
      <c r="P17883" t="s">
        <v>20366</v>
      </c>
      <c r="Q17883" t="s">
        <v>27969</v>
      </c>
      <c r="S17883" t="s">
        <v>20368</v>
      </c>
    </row>
    <row r="17884" spans="1:19" hidden="1" x14ac:dyDescent="0.2">
      <c r="A17884">
        <v>4383</v>
      </c>
      <c r="B17884" t="s">
        <v>27970</v>
      </c>
      <c r="C17884" t="s">
        <v>105</v>
      </c>
      <c r="D17884">
        <v>3.55</v>
      </c>
      <c r="E17884">
        <v>20</v>
      </c>
      <c r="G17884" t="s">
        <v>31</v>
      </c>
      <c r="H17884" t="s">
        <v>46</v>
      </c>
      <c r="I17884" t="s">
        <v>20409</v>
      </c>
      <c r="K17884"/>
      <c r="L17884" t="s">
        <v>27971</v>
      </c>
      <c r="M17884" t="s">
        <v>26</v>
      </c>
      <c r="N17884">
        <v>2</v>
      </c>
      <c r="P17884" t="s">
        <v>20366</v>
      </c>
      <c r="Q17884" t="s">
        <v>27972</v>
      </c>
      <c r="S17884" t="s">
        <v>20368</v>
      </c>
    </row>
    <row r="17885" spans="1:19" hidden="1" x14ac:dyDescent="0.2">
      <c r="A17885">
        <v>4384</v>
      </c>
      <c r="B17885" t="s">
        <v>27973</v>
      </c>
      <c r="C17885" t="s">
        <v>105</v>
      </c>
      <c r="D17885">
        <v>2.04</v>
      </c>
      <c r="E17885">
        <v>20</v>
      </c>
      <c r="F17885" t="s">
        <v>364</v>
      </c>
      <c r="G17885" t="s">
        <v>55</v>
      </c>
      <c r="H17885" t="s">
        <v>46</v>
      </c>
      <c r="I17885" t="s">
        <v>817</v>
      </c>
      <c r="K17885"/>
      <c r="L17885" t="s">
        <v>27974</v>
      </c>
      <c r="M17885" t="s">
        <v>20719</v>
      </c>
      <c r="N17885">
        <v>3</v>
      </c>
      <c r="P17885" t="s">
        <v>20366</v>
      </c>
      <c r="Q17885" t="s">
        <v>27975</v>
      </c>
      <c r="S17885" t="s">
        <v>20368</v>
      </c>
    </row>
    <row r="17886" spans="1:19" hidden="1" x14ac:dyDescent="0.2">
      <c r="A17886">
        <v>4385</v>
      </c>
      <c r="B17886" t="s">
        <v>27976</v>
      </c>
      <c r="C17886" t="s">
        <v>105</v>
      </c>
      <c r="D17886">
        <v>3.93</v>
      </c>
      <c r="E17886">
        <v>30</v>
      </c>
      <c r="F17886" t="s">
        <v>1420</v>
      </c>
      <c r="G17886" t="s">
        <v>55</v>
      </c>
      <c r="H17886" t="s">
        <v>46</v>
      </c>
      <c r="I17886" t="s">
        <v>4519</v>
      </c>
      <c r="K17886"/>
      <c r="L17886" t="s">
        <v>27977</v>
      </c>
      <c r="M17886" t="s">
        <v>26</v>
      </c>
      <c r="N17886">
        <v>2</v>
      </c>
      <c r="O17886" t="s">
        <v>27978</v>
      </c>
      <c r="P17886" t="s">
        <v>20366</v>
      </c>
      <c r="Q17886" t="s">
        <v>27979</v>
      </c>
      <c r="S17886" t="s">
        <v>20368</v>
      </c>
    </row>
    <row r="17887" spans="1:19" hidden="1" x14ac:dyDescent="0.2">
      <c r="A17887">
        <v>4385</v>
      </c>
      <c r="B17887" t="s">
        <v>27976</v>
      </c>
      <c r="C17887" t="s">
        <v>20452</v>
      </c>
      <c r="D17887">
        <v>8.91</v>
      </c>
      <c r="E17887">
        <v>30</v>
      </c>
      <c r="F17887" t="s">
        <v>1420</v>
      </c>
      <c r="G17887" t="s">
        <v>55</v>
      </c>
      <c r="H17887" t="s">
        <v>46</v>
      </c>
      <c r="I17887" t="s">
        <v>4519</v>
      </c>
      <c r="K17887"/>
      <c r="L17887" t="s">
        <v>27977</v>
      </c>
      <c r="M17887" t="s">
        <v>26</v>
      </c>
      <c r="N17887">
        <v>2</v>
      </c>
      <c r="O17887" t="s">
        <v>27978</v>
      </c>
      <c r="P17887" t="s">
        <v>20366</v>
      </c>
      <c r="Q17887" t="s">
        <v>27979</v>
      </c>
      <c r="S17887" t="s">
        <v>20368</v>
      </c>
    </row>
    <row r="17888" spans="1:19" hidden="1" x14ac:dyDescent="0.2">
      <c r="A17888">
        <v>4386</v>
      </c>
      <c r="B17888" t="s">
        <v>27980</v>
      </c>
      <c r="C17888" t="s">
        <v>105</v>
      </c>
      <c r="D17888">
        <v>4.43</v>
      </c>
      <c r="E17888">
        <v>20</v>
      </c>
      <c r="G17888" t="s">
        <v>31</v>
      </c>
      <c r="H17888" t="s">
        <v>46</v>
      </c>
      <c r="I17888" t="s">
        <v>20409</v>
      </c>
      <c r="K17888"/>
      <c r="L17888" t="s">
        <v>27981</v>
      </c>
      <c r="M17888" t="s">
        <v>26</v>
      </c>
      <c r="N17888">
        <v>2</v>
      </c>
      <c r="P17888" t="s">
        <v>20366</v>
      </c>
      <c r="Q17888" t="s">
        <v>27982</v>
      </c>
      <c r="S17888" t="s">
        <v>20368</v>
      </c>
    </row>
    <row r="17889" spans="1:19" hidden="1" x14ac:dyDescent="0.2">
      <c r="A17889">
        <v>4387</v>
      </c>
      <c r="B17889" t="s">
        <v>27983</v>
      </c>
      <c r="C17889" t="s">
        <v>105</v>
      </c>
      <c r="D17889">
        <v>3.62</v>
      </c>
      <c r="I17889" t="s">
        <v>19291</v>
      </c>
      <c r="K17889"/>
      <c r="L17889" t="s">
        <v>27984</v>
      </c>
      <c r="M17889" t="s">
        <v>21125</v>
      </c>
      <c r="N17889">
        <v>3</v>
      </c>
      <c r="O17889" t="s">
        <v>27985</v>
      </c>
      <c r="P17889" t="s">
        <v>20366</v>
      </c>
      <c r="Q17889" t="s">
        <v>27986</v>
      </c>
      <c r="S17889" t="s">
        <v>20368</v>
      </c>
    </row>
    <row r="17890" spans="1:19" hidden="1" x14ac:dyDescent="0.2">
      <c r="A17890">
        <v>4388</v>
      </c>
      <c r="B17890" t="s">
        <v>27987</v>
      </c>
      <c r="C17890" t="s">
        <v>105</v>
      </c>
      <c r="D17890">
        <v>6.9</v>
      </c>
      <c r="E17890">
        <v>25</v>
      </c>
      <c r="F17890" t="s">
        <v>21898</v>
      </c>
      <c r="G17890" t="s">
        <v>189</v>
      </c>
      <c r="I17890" t="s">
        <v>21880</v>
      </c>
      <c r="K17890"/>
      <c r="L17890" t="s">
        <v>27988</v>
      </c>
      <c r="M17890" t="s">
        <v>26</v>
      </c>
      <c r="N17890">
        <v>2</v>
      </c>
      <c r="P17890" t="s">
        <v>20366</v>
      </c>
      <c r="Q17890" t="s">
        <v>27989</v>
      </c>
      <c r="S17890" t="s">
        <v>20368</v>
      </c>
    </row>
    <row r="17891" spans="1:19" hidden="1" x14ac:dyDescent="0.2">
      <c r="A17891">
        <v>4388</v>
      </c>
      <c r="B17891" t="s">
        <v>27987</v>
      </c>
      <c r="C17891" t="s">
        <v>20452</v>
      </c>
      <c r="D17891">
        <v>11.2</v>
      </c>
      <c r="E17891">
        <v>25</v>
      </c>
      <c r="F17891" t="s">
        <v>21898</v>
      </c>
      <c r="G17891" t="s">
        <v>189</v>
      </c>
      <c r="I17891" t="s">
        <v>21880</v>
      </c>
      <c r="K17891"/>
      <c r="L17891" t="s">
        <v>27988</v>
      </c>
      <c r="M17891" t="s">
        <v>26</v>
      </c>
      <c r="N17891">
        <v>2</v>
      </c>
      <c r="P17891" t="s">
        <v>20366</v>
      </c>
      <c r="Q17891" t="s">
        <v>27989</v>
      </c>
      <c r="S17891" t="s">
        <v>20368</v>
      </c>
    </row>
    <row r="17892" spans="1:19" hidden="1" x14ac:dyDescent="0.2">
      <c r="A17892">
        <v>4390</v>
      </c>
      <c r="B17892" t="s">
        <v>27990</v>
      </c>
      <c r="C17892" t="s">
        <v>105</v>
      </c>
      <c r="D17892">
        <v>6.69</v>
      </c>
      <c r="E17892">
        <v>20</v>
      </c>
      <c r="F17892" t="s">
        <v>16911</v>
      </c>
      <c r="G17892" t="s">
        <v>55</v>
      </c>
      <c r="H17892" t="s">
        <v>46</v>
      </c>
      <c r="I17892" t="s">
        <v>27991</v>
      </c>
      <c r="K17892"/>
      <c r="L17892" t="s">
        <v>27992</v>
      </c>
      <c r="M17892" t="s">
        <v>26</v>
      </c>
      <c r="N17892">
        <v>2</v>
      </c>
      <c r="O17892" t="s">
        <v>27993</v>
      </c>
      <c r="P17892" t="s">
        <v>20366</v>
      </c>
      <c r="Q17892" t="s">
        <v>27994</v>
      </c>
      <c r="S17892" t="s">
        <v>20368</v>
      </c>
    </row>
    <row r="17893" spans="1:19" hidden="1" x14ac:dyDescent="0.2">
      <c r="A17893">
        <v>4390</v>
      </c>
      <c r="B17893" t="s">
        <v>27990</v>
      </c>
      <c r="C17893" t="s">
        <v>20452</v>
      </c>
      <c r="D17893">
        <v>9.58</v>
      </c>
      <c r="E17893">
        <v>20</v>
      </c>
      <c r="F17893" t="s">
        <v>16911</v>
      </c>
      <c r="G17893" t="s">
        <v>55</v>
      </c>
      <c r="H17893" t="s">
        <v>46</v>
      </c>
      <c r="I17893" t="s">
        <v>27991</v>
      </c>
      <c r="K17893"/>
      <c r="L17893" t="s">
        <v>27992</v>
      </c>
      <c r="M17893" t="s">
        <v>26</v>
      </c>
      <c r="N17893">
        <v>2</v>
      </c>
      <c r="O17893" t="s">
        <v>27993</v>
      </c>
      <c r="P17893" t="s">
        <v>20366</v>
      </c>
      <c r="Q17893" t="s">
        <v>27994</v>
      </c>
      <c r="S17893" t="s">
        <v>20368</v>
      </c>
    </row>
    <row r="17894" spans="1:19" hidden="1" x14ac:dyDescent="0.2">
      <c r="A17894">
        <v>4390</v>
      </c>
      <c r="B17894" t="s">
        <v>27990</v>
      </c>
      <c r="C17894" t="s">
        <v>105</v>
      </c>
      <c r="D17894">
        <v>6.59</v>
      </c>
      <c r="E17894">
        <v>20</v>
      </c>
      <c r="F17894" t="s">
        <v>11159</v>
      </c>
      <c r="G17894" t="s">
        <v>189</v>
      </c>
      <c r="I17894" t="s">
        <v>422</v>
      </c>
      <c r="K17894"/>
      <c r="L17894" t="s">
        <v>27992</v>
      </c>
      <c r="M17894" t="s">
        <v>26</v>
      </c>
      <c r="N17894">
        <v>2</v>
      </c>
      <c r="O17894" t="s">
        <v>27993</v>
      </c>
      <c r="P17894" t="s">
        <v>20366</v>
      </c>
      <c r="Q17894" t="s">
        <v>27994</v>
      </c>
      <c r="S17894" t="s">
        <v>20368</v>
      </c>
    </row>
    <row r="17895" spans="1:19" hidden="1" x14ac:dyDescent="0.2">
      <c r="A17895">
        <v>4390</v>
      </c>
      <c r="B17895" t="s">
        <v>27990</v>
      </c>
      <c r="C17895" t="s">
        <v>20452</v>
      </c>
      <c r="D17895">
        <v>9.48</v>
      </c>
      <c r="E17895">
        <v>20</v>
      </c>
      <c r="F17895" t="s">
        <v>11159</v>
      </c>
      <c r="G17895" t="s">
        <v>189</v>
      </c>
      <c r="I17895" t="s">
        <v>422</v>
      </c>
      <c r="K17895"/>
      <c r="L17895" t="s">
        <v>27992</v>
      </c>
      <c r="M17895" t="s">
        <v>26</v>
      </c>
      <c r="N17895">
        <v>2</v>
      </c>
      <c r="O17895" t="s">
        <v>27993</v>
      </c>
      <c r="P17895" t="s">
        <v>20366</v>
      </c>
      <c r="Q17895" t="s">
        <v>27994</v>
      </c>
      <c r="S17895" t="s">
        <v>20368</v>
      </c>
    </row>
    <row r="17896" spans="1:19" x14ac:dyDescent="0.2">
      <c r="A17896">
        <v>4391</v>
      </c>
      <c r="B17896" t="s">
        <v>27995</v>
      </c>
      <c r="C17896" t="s">
        <v>105</v>
      </c>
      <c r="D17896">
        <v>6.0469999999999997</v>
      </c>
      <c r="E17896">
        <v>20</v>
      </c>
      <c r="G17896" t="s">
        <v>2615</v>
      </c>
      <c r="H17896" t="s">
        <v>36</v>
      </c>
      <c r="I17896" t="s">
        <v>11630</v>
      </c>
      <c r="J17896" t="s">
        <v>43</v>
      </c>
      <c r="L17896" t="s">
        <v>27996</v>
      </c>
      <c r="M17896" t="s">
        <v>26</v>
      </c>
      <c r="N17896">
        <v>2</v>
      </c>
      <c r="O17896" t="s">
        <v>27997</v>
      </c>
      <c r="P17896" t="s">
        <v>20366</v>
      </c>
      <c r="Q17896" t="s">
        <v>27998</v>
      </c>
      <c r="S17896" t="s">
        <v>20368</v>
      </c>
    </row>
    <row r="17897" spans="1:19" x14ac:dyDescent="0.2">
      <c r="A17897">
        <v>4391</v>
      </c>
      <c r="B17897" t="s">
        <v>27995</v>
      </c>
      <c r="C17897" t="s">
        <v>20452</v>
      </c>
      <c r="D17897">
        <v>10.068</v>
      </c>
      <c r="E17897">
        <v>20</v>
      </c>
      <c r="G17897" t="s">
        <v>2615</v>
      </c>
      <c r="H17897" t="s">
        <v>36</v>
      </c>
      <c r="I17897" t="s">
        <v>11630</v>
      </c>
      <c r="J17897" t="s">
        <v>43</v>
      </c>
      <c r="L17897" t="s">
        <v>27996</v>
      </c>
      <c r="M17897" t="s">
        <v>26</v>
      </c>
      <c r="N17897">
        <v>2</v>
      </c>
      <c r="O17897" t="s">
        <v>27997</v>
      </c>
      <c r="P17897" t="s">
        <v>20366</v>
      </c>
      <c r="Q17897" t="s">
        <v>27998</v>
      </c>
      <c r="S17897" t="s">
        <v>20368</v>
      </c>
    </row>
    <row r="17898" spans="1:19" x14ac:dyDescent="0.2">
      <c r="A17898">
        <v>4391</v>
      </c>
      <c r="B17898" t="s">
        <v>27995</v>
      </c>
      <c r="C17898" t="s">
        <v>105</v>
      </c>
      <c r="D17898">
        <v>6.2939999999999996</v>
      </c>
      <c r="E17898">
        <v>0</v>
      </c>
      <c r="G17898" t="s">
        <v>2615</v>
      </c>
      <c r="H17898" t="s">
        <v>36</v>
      </c>
      <c r="I17898" t="s">
        <v>11630</v>
      </c>
      <c r="J17898" t="s">
        <v>43</v>
      </c>
      <c r="L17898" t="s">
        <v>27996</v>
      </c>
      <c r="M17898" t="s">
        <v>26</v>
      </c>
      <c r="N17898">
        <v>2</v>
      </c>
      <c r="O17898" t="s">
        <v>27997</v>
      </c>
      <c r="P17898" t="s">
        <v>20366</v>
      </c>
      <c r="Q17898" t="s">
        <v>27998</v>
      </c>
      <c r="S17898" t="s">
        <v>20368</v>
      </c>
    </row>
    <row r="17899" spans="1:19" x14ac:dyDescent="0.2">
      <c r="A17899">
        <v>4391</v>
      </c>
      <c r="B17899" t="s">
        <v>27995</v>
      </c>
      <c r="C17899" t="s">
        <v>105</v>
      </c>
      <c r="D17899">
        <v>6.1689999999999996</v>
      </c>
      <c r="E17899">
        <v>10</v>
      </c>
      <c r="G17899" t="s">
        <v>2615</v>
      </c>
      <c r="H17899" t="s">
        <v>36</v>
      </c>
      <c r="I17899" t="s">
        <v>11630</v>
      </c>
      <c r="J17899" t="s">
        <v>43</v>
      </c>
      <c r="L17899" t="s">
        <v>27996</v>
      </c>
      <c r="M17899" t="s">
        <v>26</v>
      </c>
      <c r="N17899">
        <v>2</v>
      </c>
      <c r="O17899" t="s">
        <v>27997</v>
      </c>
      <c r="P17899" t="s">
        <v>20366</v>
      </c>
      <c r="Q17899" t="s">
        <v>27998</v>
      </c>
      <c r="S17899" t="s">
        <v>20368</v>
      </c>
    </row>
    <row r="17900" spans="1:19" x14ac:dyDescent="0.2">
      <c r="A17900">
        <v>4391</v>
      </c>
      <c r="B17900" t="s">
        <v>27995</v>
      </c>
      <c r="C17900" t="s">
        <v>105</v>
      </c>
      <c r="D17900">
        <v>5.9260000000000002</v>
      </c>
      <c r="E17900">
        <v>30</v>
      </c>
      <c r="G17900" t="s">
        <v>2615</v>
      </c>
      <c r="H17900" t="s">
        <v>36</v>
      </c>
      <c r="I17900" t="s">
        <v>11630</v>
      </c>
      <c r="J17900" t="s">
        <v>43</v>
      </c>
      <c r="L17900" t="s">
        <v>27996</v>
      </c>
      <c r="M17900" t="s">
        <v>26</v>
      </c>
      <c r="N17900">
        <v>2</v>
      </c>
      <c r="O17900" t="s">
        <v>27997</v>
      </c>
      <c r="P17900" t="s">
        <v>20366</v>
      </c>
      <c r="Q17900" t="s">
        <v>27998</v>
      </c>
      <c r="S17900" t="s">
        <v>20368</v>
      </c>
    </row>
    <row r="17901" spans="1:19" x14ac:dyDescent="0.2">
      <c r="A17901">
        <v>4391</v>
      </c>
      <c r="B17901" t="s">
        <v>27995</v>
      </c>
      <c r="C17901" t="s">
        <v>105</v>
      </c>
      <c r="D17901">
        <v>9.6839999999999993</v>
      </c>
      <c r="E17901">
        <v>40</v>
      </c>
      <c r="G17901" t="s">
        <v>2615</v>
      </c>
      <c r="H17901" t="s">
        <v>36</v>
      </c>
      <c r="I17901" t="s">
        <v>11630</v>
      </c>
      <c r="J17901" t="s">
        <v>43</v>
      </c>
      <c r="L17901" t="s">
        <v>27996</v>
      </c>
      <c r="M17901" t="s">
        <v>26</v>
      </c>
      <c r="N17901">
        <v>2</v>
      </c>
      <c r="O17901" t="s">
        <v>27997</v>
      </c>
      <c r="P17901" t="s">
        <v>20366</v>
      </c>
      <c r="Q17901" t="s">
        <v>27998</v>
      </c>
      <c r="S17901" t="s">
        <v>20368</v>
      </c>
    </row>
    <row r="17902" spans="1:19" x14ac:dyDescent="0.2">
      <c r="A17902">
        <v>4391</v>
      </c>
      <c r="B17902" t="s">
        <v>27995</v>
      </c>
      <c r="C17902" t="s">
        <v>20452</v>
      </c>
      <c r="D17902">
        <v>10.446</v>
      </c>
      <c r="E17902">
        <v>0</v>
      </c>
      <c r="G17902" t="s">
        <v>2615</v>
      </c>
      <c r="H17902" t="s">
        <v>36</v>
      </c>
      <c r="I17902" t="s">
        <v>11630</v>
      </c>
      <c r="J17902" t="s">
        <v>43</v>
      </c>
      <c r="L17902" t="s">
        <v>27996</v>
      </c>
      <c r="M17902" t="s">
        <v>26</v>
      </c>
      <c r="N17902">
        <v>2</v>
      </c>
      <c r="O17902" t="s">
        <v>27997</v>
      </c>
      <c r="P17902" t="s">
        <v>20366</v>
      </c>
      <c r="Q17902" t="s">
        <v>27998</v>
      </c>
      <c r="S17902" t="s">
        <v>20368</v>
      </c>
    </row>
    <row r="17903" spans="1:19" x14ac:dyDescent="0.2">
      <c r="A17903">
        <v>4391</v>
      </c>
      <c r="B17903" t="s">
        <v>27995</v>
      </c>
      <c r="C17903" t="s">
        <v>20452</v>
      </c>
      <c r="D17903">
        <v>10.268000000000001</v>
      </c>
      <c r="E17903">
        <v>10</v>
      </c>
      <c r="G17903" t="s">
        <v>2615</v>
      </c>
      <c r="H17903" t="s">
        <v>36</v>
      </c>
      <c r="I17903" t="s">
        <v>11630</v>
      </c>
      <c r="J17903" t="s">
        <v>43</v>
      </c>
      <c r="L17903" t="s">
        <v>27996</v>
      </c>
      <c r="M17903" t="s">
        <v>26</v>
      </c>
      <c r="N17903">
        <v>2</v>
      </c>
      <c r="O17903" t="s">
        <v>27997</v>
      </c>
      <c r="P17903" t="s">
        <v>20366</v>
      </c>
      <c r="Q17903" t="s">
        <v>27998</v>
      </c>
      <c r="S17903" t="s">
        <v>20368</v>
      </c>
    </row>
    <row r="17904" spans="1:19" x14ac:dyDescent="0.2">
      <c r="A17904">
        <v>4391</v>
      </c>
      <c r="B17904" t="s">
        <v>27995</v>
      </c>
      <c r="C17904" t="s">
        <v>20452</v>
      </c>
      <c r="D17904">
        <v>9.8819999999999997</v>
      </c>
      <c r="E17904">
        <v>30</v>
      </c>
      <c r="G17904" t="s">
        <v>2615</v>
      </c>
      <c r="H17904" t="s">
        <v>36</v>
      </c>
      <c r="I17904" t="s">
        <v>11630</v>
      </c>
      <c r="J17904" t="s">
        <v>43</v>
      </c>
      <c r="L17904" t="s">
        <v>27996</v>
      </c>
      <c r="M17904" t="s">
        <v>26</v>
      </c>
      <c r="N17904">
        <v>2</v>
      </c>
      <c r="O17904" t="s">
        <v>27997</v>
      </c>
      <c r="P17904" t="s">
        <v>20366</v>
      </c>
      <c r="Q17904" t="s">
        <v>27998</v>
      </c>
      <c r="S17904" t="s">
        <v>20368</v>
      </c>
    </row>
    <row r="17905" spans="1:19" x14ac:dyDescent="0.2">
      <c r="A17905">
        <v>4391</v>
      </c>
      <c r="B17905" t="s">
        <v>27995</v>
      </c>
      <c r="C17905" t="s">
        <v>20452</v>
      </c>
      <c r="D17905">
        <v>5.8029999999999999</v>
      </c>
      <c r="E17905">
        <v>40</v>
      </c>
      <c r="G17905" t="s">
        <v>2615</v>
      </c>
      <c r="H17905" t="s">
        <v>36</v>
      </c>
      <c r="I17905" t="s">
        <v>11630</v>
      </c>
      <c r="J17905" t="s">
        <v>43</v>
      </c>
      <c r="L17905" t="s">
        <v>27996</v>
      </c>
      <c r="M17905" t="s">
        <v>26</v>
      </c>
      <c r="N17905">
        <v>2</v>
      </c>
      <c r="O17905" t="s">
        <v>27997</v>
      </c>
      <c r="P17905" t="s">
        <v>20366</v>
      </c>
      <c r="Q17905" t="s">
        <v>27998</v>
      </c>
      <c r="S17905" t="s">
        <v>20368</v>
      </c>
    </row>
    <row r="17906" spans="1:19" hidden="1" x14ac:dyDescent="0.2">
      <c r="A17906">
        <v>4392</v>
      </c>
      <c r="B17906" t="s">
        <v>27999</v>
      </c>
      <c r="C17906" t="s">
        <v>105</v>
      </c>
      <c r="D17906">
        <v>5.5</v>
      </c>
      <c r="E17906" t="s">
        <v>363</v>
      </c>
      <c r="F17906" t="s">
        <v>28000</v>
      </c>
      <c r="G17906" t="s">
        <v>55</v>
      </c>
      <c r="H17906" t="s">
        <v>23</v>
      </c>
      <c r="I17906" t="s">
        <v>21980</v>
      </c>
      <c r="K17906"/>
      <c r="L17906" t="s">
        <v>28001</v>
      </c>
      <c r="M17906" t="s">
        <v>26</v>
      </c>
      <c r="N17906">
        <v>2</v>
      </c>
      <c r="P17906" t="s">
        <v>20366</v>
      </c>
      <c r="Q17906" t="s">
        <v>28002</v>
      </c>
      <c r="S17906" t="s">
        <v>20368</v>
      </c>
    </row>
    <row r="17907" spans="1:19" hidden="1" x14ac:dyDescent="0.2">
      <c r="A17907">
        <v>4393</v>
      </c>
      <c r="B17907" t="s">
        <v>9359</v>
      </c>
      <c r="C17907" t="s">
        <v>105</v>
      </c>
      <c r="D17907">
        <v>1.84</v>
      </c>
      <c r="E17907">
        <v>20</v>
      </c>
      <c r="F17907" t="s">
        <v>23055</v>
      </c>
      <c r="G17907" t="s">
        <v>21484</v>
      </c>
      <c r="H17907" t="s">
        <v>46</v>
      </c>
      <c r="I17907" t="s">
        <v>10121</v>
      </c>
      <c r="K17907"/>
      <c r="L17907" t="s">
        <v>28003</v>
      </c>
      <c r="M17907" t="s">
        <v>26</v>
      </c>
      <c r="N17907">
        <v>2</v>
      </c>
      <c r="P17907" t="s">
        <v>20366</v>
      </c>
      <c r="Q17907" t="s">
        <v>28004</v>
      </c>
      <c r="S17907" t="s">
        <v>20368</v>
      </c>
    </row>
    <row r="17908" spans="1:19" hidden="1" x14ac:dyDescent="0.2">
      <c r="A17908">
        <v>4393</v>
      </c>
      <c r="B17908" t="s">
        <v>9359</v>
      </c>
      <c r="C17908" t="s">
        <v>20452</v>
      </c>
      <c r="D17908">
        <v>2.62</v>
      </c>
      <c r="E17908">
        <v>20</v>
      </c>
      <c r="F17908" t="s">
        <v>23055</v>
      </c>
      <c r="G17908" t="s">
        <v>21484</v>
      </c>
      <c r="H17908" t="s">
        <v>46</v>
      </c>
      <c r="I17908" t="s">
        <v>10121</v>
      </c>
      <c r="K17908"/>
      <c r="L17908" t="s">
        <v>28003</v>
      </c>
      <c r="M17908" t="s">
        <v>26</v>
      </c>
      <c r="N17908">
        <v>2</v>
      </c>
      <c r="P17908" t="s">
        <v>20366</v>
      </c>
      <c r="Q17908" t="s">
        <v>28004</v>
      </c>
      <c r="S17908" t="s">
        <v>20368</v>
      </c>
    </row>
    <row r="17909" spans="1:19" hidden="1" x14ac:dyDescent="0.2">
      <c r="A17909">
        <v>4393</v>
      </c>
      <c r="B17909" t="s">
        <v>9359</v>
      </c>
      <c r="C17909" t="s">
        <v>20441</v>
      </c>
      <c r="D17909">
        <v>9.23</v>
      </c>
      <c r="E17909">
        <v>20</v>
      </c>
      <c r="F17909" t="s">
        <v>23055</v>
      </c>
      <c r="G17909" t="s">
        <v>21484</v>
      </c>
      <c r="H17909" t="s">
        <v>46</v>
      </c>
      <c r="I17909" t="s">
        <v>10121</v>
      </c>
      <c r="K17909"/>
      <c r="L17909" t="s">
        <v>28003</v>
      </c>
      <c r="M17909" t="s">
        <v>26</v>
      </c>
      <c r="N17909">
        <v>2</v>
      </c>
      <c r="P17909" t="s">
        <v>20366</v>
      </c>
      <c r="Q17909" t="s">
        <v>28004</v>
      </c>
      <c r="S17909" t="s">
        <v>20368</v>
      </c>
    </row>
    <row r="17910" spans="1:19" hidden="1" x14ac:dyDescent="0.2">
      <c r="A17910">
        <v>4393</v>
      </c>
      <c r="B17910" t="s">
        <v>9359</v>
      </c>
      <c r="C17910" t="s">
        <v>20447</v>
      </c>
      <c r="D17910">
        <v>9.89</v>
      </c>
      <c r="E17910">
        <v>20</v>
      </c>
      <c r="F17910" t="s">
        <v>23055</v>
      </c>
      <c r="G17910" t="s">
        <v>21484</v>
      </c>
      <c r="H17910" t="s">
        <v>46</v>
      </c>
      <c r="I17910" t="s">
        <v>10121</v>
      </c>
      <c r="K17910"/>
      <c r="L17910" t="s">
        <v>28003</v>
      </c>
      <c r="M17910" t="s">
        <v>26</v>
      </c>
      <c r="N17910">
        <v>2</v>
      </c>
      <c r="P17910" t="s">
        <v>20366</v>
      </c>
      <c r="Q17910" t="s">
        <v>28004</v>
      </c>
      <c r="S17910" t="s">
        <v>20368</v>
      </c>
    </row>
    <row r="17911" spans="1:19" hidden="1" x14ac:dyDescent="0.2">
      <c r="A17911">
        <v>4395</v>
      </c>
      <c r="B17911" t="s">
        <v>28005</v>
      </c>
      <c r="C17911" t="s">
        <v>105</v>
      </c>
      <c r="D17911">
        <v>8.5</v>
      </c>
      <c r="E17911">
        <v>25</v>
      </c>
      <c r="F17911" t="s">
        <v>21098</v>
      </c>
      <c r="G17911" t="s">
        <v>55</v>
      </c>
      <c r="H17911" t="s">
        <v>46</v>
      </c>
      <c r="I17911" t="s">
        <v>20814</v>
      </c>
      <c r="K17911"/>
      <c r="L17911" t="s">
        <v>28006</v>
      </c>
      <c r="M17911" t="s">
        <v>26</v>
      </c>
      <c r="N17911">
        <v>2</v>
      </c>
      <c r="P17911" t="s">
        <v>20366</v>
      </c>
      <c r="Q17911" t="s">
        <v>28007</v>
      </c>
      <c r="S17911" t="s">
        <v>20368</v>
      </c>
    </row>
    <row r="17912" spans="1:19" hidden="1" x14ac:dyDescent="0.2">
      <c r="A17912">
        <v>4396</v>
      </c>
      <c r="B17912" t="s">
        <v>28008</v>
      </c>
      <c r="C17912" t="s">
        <v>105</v>
      </c>
      <c r="D17912">
        <v>3.29</v>
      </c>
      <c r="E17912">
        <v>21</v>
      </c>
      <c r="F17912" t="s">
        <v>22032</v>
      </c>
      <c r="G17912" t="s">
        <v>31</v>
      </c>
      <c r="H17912" t="s">
        <v>23</v>
      </c>
      <c r="I17912" t="s">
        <v>22033</v>
      </c>
      <c r="K17912"/>
      <c r="L17912" t="s">
        <v>28009</v>
      </c>
      <c r="M17912" t="s">
        <v>26</v>
      </c>
      <c r="N17912">
        <v>2</v>
      </c>
      <c r="O17912" t="s">
        <v>28010</v>
      </c>
      <c r="P17912" t="s">
        <v>20366</v>
      </c>
      <c r="Q17912" t="s">
        <v>28011</v>
      </c>
      <c r="S17912" t="s">
        <v>20368</v>
      </c>
    </row>
    <row r="17913" spans="1:19" hidden="1" x14ac:dyDescent="0.2">
      <c r="A17913">
        <v>4396</v>
      </c>
      <c r="B17913" t="s">
        <v>28008</v>
      </c>
      <c r="C17913" t="s">
        <v>105</v>
      </c>
      <c r="D17913">
        <v>3.26</v>
      </c>
      <c r="E17913" t="s">
        <v>22037</v>
      </c>
      <c r="F17913" t="s">
        <v>22038</v>
      </c>
      <c r="G17913" t="s">
        <v>189</v>
      </c>
      <c r="H17913" t="s">
        <v>23</v>
      </c>
      <c r="I17913" t="s">
        <v>22033</v>
      </c>
      <c r="K17913"/>
      <c r="L17913" t="s">
        <v>28009</v>
      </c>
      <c r="M17913" t="s">
        <v>26</v>
      </c>
      <c r="N17913">
        <v>2</v>
      </c>
      <c r="O17913" t="s">
        <v>28010</v>
      </c>
      <c r="P17913" t="s">
        <v>20366</v>
      </c>
      <c r="Q17913" t="s">
        <v>28011</v>
      </c>
      <c r="S17913" t="s">
        <v>20368</v>
      </c>
    </row>
    <row r="17914" spans="1:19" hidden="1" x14ac:dyDescent="0.2">
      <c r="A17914">
        <v>4397</v>
      </c>
      <c r="B17914" t="s">
        <v>28012</v>
      </c>
      <c r="C17914" t="s">
        <v>105</v>
      </c>
      <c r="D17914">
        <v>9.16</v>
      </c>
      <c r="E17914">
        <v>25</v>
      </c>
      <c r="F17914" t="s">
        <v>218</v>
      </c>
      <c r="G17914" t="s">
        <v>22394</v>
      </c>
      <c r="H17914" t="s">
        <v>23</v>
      </c>
      <c r="I17914" t="s">
        <v>19984</v>
      </c>
      <c r="J17914" t="s">
        <v>20874</v>
      </c>
      <c r="K17914"/>
      <c r="L17914" t="s">
        <v>28013</v>
      </c>
      <c r="M17914" t="s">
        <v>26</v>
      </c>
      <c r="N17914">
        <v>2</v>
      </c>
      <c r="P17914" t="s">
        <v>20366</v>
      </c>
      <c r="Q17914" t="s">
        <v>28014</v>
      </c>
      <c r="S17914" t="s">
        <v>20368</v>
      </c>
    </row>
    <row r="17915" spans="1:19" hidden="1" x14ac:dyDescent="0.2">
      <c r="A17915">
        <v>4398</v>
      </c>
      <c r="B17915" t="s">
        <v>28015</v>
      </c>
      <c r="C17915" t="s">
        <v>105</v>
      </c>
      <c r="D17915">
        <v>9.09</v>
      </c>
      <c r="E17915">
        <v>25</v>
      </c>
      <c r="F17915" t="s">
        <v>218</v>
      </c>
      <c r="G17915" t="s">
        <v>22394</v>
      </c>
      <c r="H17915" t="s">
        <v>23</v>
      </c>
      <c r="I17915" t="s">
        <v>19984</v>
      </c>
      <c r="J17915" t="s">
        <v>20874</v>
      </c>
      <c r="K17915"/>
      <c r="L17915" t="s">
        <v>28016</v>
      </c>
      <c r="M17915" t="s">
        <v>26</v>
      </c>
      <c r="N17915">
        <v>2</v>
      </c>
      <c r="P17915" t="s">
        <v>20366</v>
      </c>
      <c r="Q17915" t="s">
        <v>28017</v>
      </c>
      <c r="S17915" t="s">
        <v>20368</v>
      </c>
    </row>
    <row r="17916" spans="1:19" hidden="1" x14ac:dyDescent="0.2">
      <c r="A17916">
        <v>4399</v>
      </c>
      <c r="B17916" t="s">
        <v>28018</v>
      </c>
      <c r="C17916" t="s">
        <v>105</v>
      </c>
      <c r="D17916">
        <v>2.95</v>
      </c>
      <c r="E17916">
        <v>21</v>
      </c>
      <c r="F17916" t="s">
        <v>28019</v>
      </c>
      <c r="G17916" t="s">
        <v>31</v>
      </c>
      <c r="H17916" t="s">
        <v>23</v>
      </c>
      <c r="I17916" t="s">
        <v>22033</v>
      </c>
      <c r="K17916"/>
      <c r="L17916" t="s">
        <v>28020</v>
      </c>
      <c r="M17916" t="s">
        <v>26</v>
      </c>
      <c r="N17916">
        <v>2</v>
      </c>
      <c r="O17916" t="s">
        <v>28021</v>
      </c>
      <c r="P17916" t="s">
        <v>20366</v>
      </c>
      <c r="Q17916" t="s">
        <v>28022</v>
      </c>
      <c r="S17916" t="s">
        <v>20368</v>
      </c>
    </row>
    <row r="17917" spans="1:19" hidden="1" x14ac:dyDescent="0.2">
      <c r="A17917">
        <v>4399</v>
      </c>
      <c r="B17917" t="s">
        <v>28018</v>
      </c>
      <c r="C17917" t="s">
        <v>105</v>
      </c>
      <c r="D17917">
        <v>2.8</v>
      </c>
      <c r="E17917" t="s">
        <v>22037</v>
      </c>
      <c r="F17917" t="s">
        <v>22038</v>
      </c>
      <c r="G17917" t="s">
        <v>189</v>
      </c>
      <c r="H17917" t="s">
        <v>23</v>
      </c>
      <c r="I17917" t="s">
        <v>22033</v>
      </c>
      <c r="K17917"/>
      <c r="L17917" t="s">
        <v>28020</v>
      </c>
      <c r="M17917" t="s">
        <v>26</v>
      </c>
      <c r="N17917">
        <v>2</v>
      </c>
      <c r="O17917" t="s">
        <v>28021</v>
      </c>
      <c r="P17917" t="s">
        <v>20366</v>
      </c>
      <c r="Q17917" t="s">
        <v>28022</v>
      </c>
      <c r="S17917" t="s">
        <v>20368</v>
      </c>
    </row>
    <row r="17918" spans="1:19" hidden="1" x14ac:dyDescent="0.2">
      <c r="A17918">
        <v>4400</v>
      </c>
      <c r="B17918" t="s">
        <v>28023</v>
      </c>
      <c r="C17918" t="s">
        <v>105</v>
      </c>
      <c r="D17918">
        <v>3.39</v>
      </c>
      <c r="E17918">
        <v>20</v>
      </c>
      <c r="F17918" t="s">
        <v>28024</v>
      </c>
      <c r="G17918" t="s">
        <v>58</v>
      </c>
      <c r="H17918" t="s">
        <v>46</v>
      </c>
      <c r="I17918" t="s">
        <v>6299</v>
      </c>
      <c r="K17918"/>
      <c r="L17918" t="s">
        <v>28025</v>
      </c>
      <c r="M17918" t="s">
        <v>10986</v>
      </c>
      <c r="N17918">
        <v>3</v>
      </c>
      <c r="P17918" t="s">
        <v>20366</v>
      </c>
      <c r="Q17918" t="s">
        <v>28026</v>
      </c>
      <c r="S17918" t="s">
        <v>20368</v>
      </c>
    </row>
    <row r="17919" spans="1:19" hidden="1" x14ac:dyDescent="0.2">
      <c r="A17919">
        <v>4400</v>
      </c>
      <c r="B17919" t="s">
        <v>28023</v>
      </c>
      <c r="C17919" t="s">
        <v>105</v>
      </c>
      <c r="D17919">
        <v>3.29</v>
      </c>
      <c r="E17919" t="s">
        <v>3065</v>
      </c>
      <c r="F17919" t="s">
        <v>28027</v>
      </c>
      <c r="G17919" t="s">
        <v>21388</v>
      </c>
      <c r="H17919" t="s">
        <v>23</v>
      </c>
      <c r="I17919" t="s">
        <v>9513</v>
      </c>
      <c r="K17919"/>
      <c r="L17919" t="s">
        <v>28025</v>
      </c>
      <c r="M17919" t="s">
        <v>10986</v>
      </c>
      <c r="N17919">
        <v>3</v>
      </c>
      <c r="P17919" t="s">
        <v>20366</v>
      </c>
      <c r="Q17919" t="s">
        <v>28026</v>
      </c>
      <c r="S17919" t="s">
        <v>20368</v>
      </c>
    </row>
    <row r="17920" spans="1:19" hidden="1" x14ac:dyDescent="0.2">
      <c r="A17920">
        <v>4400</v>
      </c>
      <c r="B17920" t="s">
        <v>28023</v>
      </c>
      <c r="C17920" t="s">
        <v>105</v>
      </c>
      <c r="D17920">
        <v>3.5</v>
      </c>
      <c r="E17920" t="s">
        <v>363</v>
      </c>
      <c r="F17920" t="s">
        <v>20791</v>
      </c>
      <c r="G17920" t="s">
        <v>55</v>
      </c>
      <c r="H17920" t="s">
        <v>23</v>
      </c>
      <c r="I17920" t="s">
        <v>20792</v>
      </c>
      <c r="K17920"/>
      <c r="L17920" t="s">
        <v>28025</v>
      </c>
      <c r="M17920" t="s">
        <v>10986</v>
      </c>
      <c r="N17920">
        <v>3</v>
      </c>
      <c r="P17920" t="s">
        <v>20366</v>
      </c>
      <c r="Q17920" t="s">
        <v>28026</v>
      </c>
      <c r="S17920" t="s">
        <v>20368</v>
      </c>
    </row>
    <row r="17921" spans="1:19" hidden="1" x14ac:dyDescent="0.2">
      <c r="A17921">
        <v>4402</v>
      </c>
      <c r="B17921" t="s">
        <v>28028</v>
      </c>
      <c r="C17921" t="s">
        <v>105</v>
      </c>
      <c r="D17921">
        <v>1</v>
      </c>
      <c r="E17921">
        <v>25</v>
      </c>
      <c r="F17921" t="s">
        <v>28029</v>
      </c>
      <c r="G17921" t="s">
        <v>21388</v>
      </c>
      <c r="H17921" t="s">
        <v>23</v>
      </c>
      <c r="I17921" t="s">
        <v>28030</v>
      </c>
      <c r="K17921"/>
      <c r="L17921" t="s">
        <v>28031</v>
      </c>
      <c r="M17921" t="s">
        <v>20396</v>
      </c>
      <c r="N17921">
        <v>4</v>
      </c>
      <c r="P17921" t="s">
        <v>20366</v>
      </c>
      <c r="Q17921" t="s">
        <v>28032</v>
      </c>
      <c r="S17921" t="s">
        <v>20368</v>
      </c>
    </row>
    <row r="17922" spans="1:19" hidden="1" x14ac:dyDescent="0.2">
      <c r="A17922">
        <v>4402</v>
      </c>
      <c r="B17922" t="s">
        <v>28028</v>
      </c>
      <c r="C17922" t="s">
        <v>105</v>
      </c>
      <c r="D17922">
        <v>1.72</v>
      </c>
      <c r="E17922">
        <v>25</v>
      </c>
      <c r="F17922" t="s">
        <v>20808</v>
      </c>
      <c r="G17922" t="s">
        <v>55</v>
      </c>
      <c r="H17922" t="s">
        <v>23</v>
      </c>
      <c r="I17922" t="s">
        <v>20462</v>
      </c>
      <c r="K17922"/>
      <c r="L17922" t="s">
        <v>28031</v>
      </c>
      <c r="M17922" t="s">
        <v>20396</v>
      </c>
      <c r="N17922">
        <v>4</v>
      </c>
      <c r="P17922" t="s">
        <v>20366</v>
      </c>
      <c r="Q17922" t="s">
        <v>28032</v>
      </c>
      <c r="S17922" t="s">
        <v>20368</v>
      </c>
    </row>
    <row r="17923" spans="1:19" hidden="1" x14ac:dyDescent="0.2">
      <c r="A17923">
        <v>4403</v>
      </c>
      <c r="B17923" t="s">
        <v>28033</v>
      </c>
      <c r="C17923" t="s">
        <v>105</v>
      </c>
      <c r="D17923">
        <v>1.79</v>
      </c>
      <c r="E17923">
        <v>20</v>
      </c>
      <c r="F17923" t="s">
        <v>20848</v>
      </c>
      <c r="G17923" t="s">
        <v>55</v>
      </c>
      <c r="H17923" t="s">
        <v>23</v>
      </c>
      <c r="I17923" t="s">
        <v>24467</v>
      </c>
      <c r="K17923"/>
      <c r="L17923" t="s">
        <v>28034</v>
      </c>
      <c r="M17923" t="s">
        <v>20396</v>
      </c>
      <c r="N17923">
        <v>4</v>
      </c>
      <c r="P17923" t="s">
        <v>20366</v>
      </c>
      <c r="Q17923" t="s">
        <v>28035</v>
      </c>
      <c r="S17923" t="s">
        <v>20368</v>
      </c>
    </row>
    <row r="17924" spans="1:19" hidden="1" x14ac:dyDescent="0.2">
      <c r="A17924">
        <v>4407</v>
      </c>
      <c r="B17924" t="s">
        <v>28036</v>
      </c>
      <c r="C17924" t="s">
        <v>105</v>
      </c>
      <c r="D17924">
        <v>6.37</v>
      </c>
      <c r="E17924">
        <v>20</v>
      </c>
      <c r="F17924" t="s">
        <v>16937</v>
      </c>
      <c r="G17924" t="s">
        <v>31</v>
      </c>
      <c r="H17924" t="s">
        <v>46</v>
      </c>
      <c r="I17924" t="s">
        <v>359</v>
      </c>
      <c r="K17924"/>
      <c r="L17924" t="s">
        <v>28037</v>
      </c>
      <c r="M17924" t="s">
        <v>26</v>
      </c>
      <c r="N17924">
        <v>2</v>
      </c>
      <c r="P17924" t="s">
        <v>20366</v>
      </c>
      <c r="Q17924" t="s">
        <v>28038</v>
      </c>
      <c r="S17924" t="s">
        <v>20368</v>
      </c>
    </row>
    <row r="17925" spans="1:19" hidden="1" x14ac:dyDescent="0.2">
      <c r="A17925">
        <v>4408</v>
      </c>
      <c r="B17925" t="s">
        <v>28039</v>
      </c>
      <c r="C17925" t="s">
        <v>105</v>
      </c>
      <c r="D17925">
        <v>6.53</v>
      </c>
      <c r="E17925">
        <v>25</v>
      </c>
      <c r="F17925" t="s">
        <v>21906</v>
      </c>
      <c r="G17925" t="s">
        <v>55</v>
      </c>
      <c r="H17925" t="s">
        <v>23</v>
      </c>
      <c r="I17925" t="s">
        <v>6094</v>
      </c>
      <c r="K17925"/>
      <c r="L17925" t="s">
        <v>28040</v>
      </c>
      <c r="M17925" t="s">
        <v>20396</v>
      </c>
      <c r="N17925">
        <v>4</v>
      </c>
      <c r="P17925" t="s">
        <v>20366</v>
      </c>
      <c r="Q17925" t="s">
        <v>28041</v>
      </c>
      <c r="S17925" t="s">
        <v>20368</v>
      </c>
    </row>
    <row r="17926" spans="1:19" hidden="1" x14ac:dyDescent="0.2">
      <c r="A17926">
        <v>4408</v>
      </c>
      <c r="B17926" t="s">
        <v>28039</v>
      </c>
      <c r="C17926" t="s">
        <v>105</v>
      </c>
      <c r="D17926">
        <v>6.2</v>
      </c>
      <c r="E17926" t="s">
        <v>22499</v>
      </c>
      <c r="F17926" t="s">
        <v>21906</v>
      </c>
      <c r="G17926" t="s">
        <v>55</v>
      </c>
      <c r="H17926" t="s">
        <v>23</v>
      </c>
      <c r="I17926" t="s">
        <v>4368</v>
      </c>
      <c r="K17926"/>
      <c r="L17926" t="s">
        <v>28040</v>
      </c>
      <c r="M17926" t="s">
        <v>20396</v>
      </c>
      <c r="N17926">
        <v>4</v>
      </c>
      <c r="P17926" t="s">
        <v>20366</v>
      </c>
      <c r="Q17926" t="s">
        <v>28041</v>
      </c>
      <c r="S17926" t="s">
        <v>20368</v>
      </c>
    </row>
    <row r="17927" spans="1:19" hidden="1" x14ac:dyDescent="0.2">
      <c r="A17927">
        <v>4410</v>
      </c>
      <c r="B17927" t="s">
        <v>28042</v>
      </c>
      <c r="C17927" t="s">
        <v>105</v>
      </c>
      <c r="D17927">
        <v>4.2699999999999996</v>
      </c>
      <c r="E17927">
        <v>25</v>
      </c>
      <c r="F17927" t="s">
        <v>21102</v>
      </c>
      <c r="G17927" t="s">
        <v>55</v>
      </c>
      <c r="H17927" t="s">
        <v>46</v>
      </c>
      <c r="I17927" t="s">
        <v>14562</v>
      </c>
      <c r="K17927"/>
      <c r="L17927" t="s">
        <v>28043</v>
      </c>
      <c r="M17927" t="s">
        <v>20396</v>
      </c>
      <c r="N17927">
        <v>4</v>
      </c>
      <c r="P17927" t="s">
        <v>20366</v>
      </c>
      <c r="Q17927" t="s">
        <v>28044</v>
      </c>
      <c r="S17927" t="s">
        <v>20368</v>
      </c>
    </row>
    <row r="17928" spans="1:19" hidden="1" x14ac:dyDescent="0.2">
      <c r="A17928">
        <v>4411</v>
      </c>
      <c r="B17928" t="s">
        <v>28045</v>
      </c>
      <c r="C17928" t="s">
        <v>105</v>
      </c>
      <c r="D17928">
        <v>11.5</v>
      </c>
      <c r="E17928">
        <v>25</v>
      </c>
      <c r="F17928" t="s">
        <v>23131</v>
      </c>
      <c r="G17928" t="s">
        <v>31</v>
      </c>
      <c r="H17928" t="s">
        <v>46</v>
      </c>
      <c r="I17928" t="s">
        <v>27282</v>
      </c>
      <c r="K17928"/>
      <c r="L17928" t="s">
        <v>28046</v>
      </c>
      <c r="M17928" t="s">
        <v>26</v>
      </c>
      <c r="N17928">
        <v>2</v>
      </c>
      <c r="P17928" t="s">
        <v>20366</v>
      </c>
      <c r="Q17928" t="s">
        <v>28047</v>
      </c>
      <c r="S17928" t="s">
        <v>20368</v>
      </c>
    </row>
    <row r="17929" spans="1:19" hidden="1" x14ac:dyDescent="0.2">
      <c r="A17929">
        <v>4415</v>
      </c>
      <c r="B17929" t="s">
        <v>28048</v>
      </c>
      <c r="C17929" t="s">
        <v>105</v>
      </c>
      <c r="D17929">
        <v>8</v>
      </c>
      <c r="F17929" t="s">
        <v>21009</v>
      </c>
      <c r="G17929" t="s">
        <v>31</v>
      </c>
      <c r="H17929" t="s">
        <v>23</v>
      </c>
      <c r="I17929" t="s">
        <v>400</v>
      </c>
      <c r="K17929"/>
      <c r="L17929" t="s">
        <v>28049</v>
      </c>
      <c r="M17929" t="s">
        <v>20860</v>
      </c>
      <c r="N17929">
        <v>4</v>
      </c>
      <c r="O17929" t="s">
        <v>28050</v>
      </c>
      <c r="P17929" t="s">
        <v>20366</v>
      </c>
      <c r="Q17929" t="s">
        <v>28051</v>
      </c>
      <c r="S17929" t="s">
        <v>20368</v>
      </c>
    </row>
    <row r="17930" spans="1:19" hidden="1" x14ac:dyDescent="0.2">
      <c r="A17930">
        <v>4415</v>
      </c>
      <c r="B17930" t="s">
        <v>28048</v>
      </c>
      <c r="C17930" t="s">
        <v>20452</v>
      </c>
      <c r="D17930" t="s">
        <v>5189</v>
      </c>
      <c r="F17930" t="s">
        <v>21009</v>
      </c>
      <c r="G17930" t="s">
        <v>31</v>
      </c>
      <c r="H17930" t="s">
        <v>23</v>
      </c>
      <c r="I17930" t="s">
        <v>400</v>
      </c>
      <c r="K17930"/>
      <c r="L17930" t="s">
        <v>28049</v>
      </c>
      <c r="M17930" t="s">
        <v>20860</v>
      </c>
      <c r="N17930">
        <v>4</v>
      </c>
      <c r="O17930" t="s">
        <v>28050</v>
      </c>
      <c r="P17930" t="s">
        <v>20366</v>
      </c>
      <c r="Q17930" t="s">
        <v>28051</v>
      </c>
      <c r="S17930" t="s">
        <v>20368</v>
      </c>
    </row>
    <row r="17931" spans="1:19" hidden="1" x14ac:dyDescent="0.2">
      <c r="A17931">
        <v>4416</v>
      </c>
      <c r="B17931" t="s">
        <v>28052</v>
      </c>
      <c r="C17931" t="s">
        <v>105</v>
      </c>
      <c r="D17931">
        <v>12.5</v>
      </c>
      <c r="E17931">
        <v>20</v>
      </c>
      <c r="F17931" t="s">
        <v>28053</v>
      </c>
      <c r="G17931" t="s">
        <v>31</v>
      </c>
      <c r="H17931" t="s">
        <v>23</v>
      </c>
      <c r="I17931" t="s">
        <v>19934</v>
      </c>
      <c r="K17931"/>
      <c r="L17931" t="s">
        <v>28054</v>
      </c>
      <c r="M17931" t="s">
        <v>26</v>
      </c>
      <c r="N17931">
        <v>2</v>
      </c>
      <c r="P17931" t="s">
        <v>20366</v>
      </c>
      <c r="Q17931" t="s">
        <v>28055</v>
      </c>
      <c r="S17931" t="s">
        <v>20368</v>
      </c>
    </row>
    <row r="17932" spans="1:19" hidden="1" x14ac:dyDescent="0.2">
      <c r="A17932">
        <v>4420</v>
      </c>
      <c r="B17932" t="s">
        <v>28056</v>
      </c>
      <c r="C17932" t="s">
        <v>105</v>
      </c>
      <c r="D17932">
        <v>3.57</v>
      </c>
      <c r="E17932">
        <v>20</v>
      </c>
      <c r="F17932" t="s">
        <v>24393</v>
      </c>
      <c r="G17932" t="s">
        <v>55</v>
      </c>
      <c r="H17932" t="s">
        <v>46</v>
      </c>
      <c r="I17932" t="s">
        <v>3751</v>
      </c>
      <c r="K17932"/>
      <c r="L17932" t="s">
        <v>28057</v>
      </c>
      <c r="M17932" t="s">
        <v>26</v>
      </c>
      <c r="N17932">
        <v>2</v>
      </c>
      <c r="P17932" t="s">
        <v>20366</v>
      </c>
      <c r="Q17932" t="s">
        <v>28058</v>
      </c>
      <c r="S17932" t="s">
        <v>20368</v>
      </c>
    </row>
    <row r="17933" spans="1:19" hidden="1" x14ac:dyDescent="0.2">
      <c r="A17933">
        <v>4421</v>
      </c>
      <c r="B17933" t="s">
        <v>28059</v>
      </c>
      <c r="C17933" t="s">
        <v>105</v>
      </c>
      <c r="D17933">
        <v>3.64</v>
      </c>
      <c r="E17933">
        <v>20</v>
      </c>
      <c r="F17933" t="s">
        <v>24393</v>
      </c>
      <c r="G17933" t="s">
        <v>55</v>
      </c>
      <c r="H17933" t="s">
        <v>46</v>
      </c>
      <c r="I17933" t="s">
        <v>3751</v>
      </c>
      <c r="K17933"/>
      <c r="L17933" t="s">
        <v>28060</v>
      </c>
      <c r="M17933" t="s">
        <v>26</v>
      </c>
      <c r="N17933">
        <v>2</v>
      </c>
      <c r="P17933" t="s">
        <v>20366</v>
      </c>
      <c r="Q17933" t="s">
        <v>28061</v>
      </c>
      <c r="S17933" t="s">
        <v>20368</v>
      </c>
    </row>
    <row r="17934" spans="1:19" hidden="1" x14ac:dyDescent="0.2">
      <c r="A17934">
        <v>4422</v>
      </c>
      <c r="B17934" t="s">
        <v>28062</v>
      </c>
      <c r="C17934" t="s">
        <v>105</v>
      </c>
      <c r="D17934">
        <v>3.68</v>
      </c>
      <c r="E17934">
        <v>20</v>
      </c>
      <c r="F17934" t="s">
        <v>24393</v>
      </c>
      <c r="G17934" t="s">
        <v>55</v>
      </c>
      <c r="H17934" t="s">
        <v>46</v>
      </c>
      <c r="I17934" t="s">
        <v>3751</v>
      </c>
      <c r="K17934"/>
      <c r="L17934" t="s">
        <v>28063</v>
      </c>
      <c r="M17934" t="s">
        <v>26</v>
      </c>
      <c r="N17934">
        <v>2</v>
      </c>
      <c r="P17934" t="s">
        <v>20366</v>
      </c>
      <c r="Q17934" t="s">
        <v>28064</v>
      </c>
      <c r="S17934" t="s">
        <v>20368</v>
      </c>
    </row>
    <row r="17935" spans="1:19" hidden="1" x14ac:dyDescent="0.2">
      <c r="A17935">
        <v>4425</v>
      </c>
      <c r="B17935" t="s">
        <v>28065</v>
      </c>
      <c r="C17935" t="s">
        <v>105</v>
      </c>
      <c r="D17935">
        <v>3.58</v>
      </c>
      <c r="E17935">
        <v>20</v>
      </c>
      <c r="F17935" t="s">
        <v>24393</v>
      </c>
      <c r="G17935" t="s">
        <v>55</v>
      </c>
      <c r="H17935" t="s">
        <v>46</v>
      </c>
      <c r="I17935" t="s">
        <v>3751</v>
      </c>
      <c r="K17935"/>
      <c r="L17935" t="s">
        <v>28066</v>
      </c>
      <c r="M17935" t="s">
        <v>26</v>
      </c>
      <c r="N17935">
        <v>2</v>
      </c>
      <c r="P17935" t="s">
        <v>20366</v>
      </c>
      <c r="Q17935" t="s">
        <v>28067</v>
      </c>
      <c r="S17935" t="s">
        <v>20368</v>
      </c>
    </row>
    <row r="17936" spans="1:19" hidden="1" x14ac:dyDescent="0.2">
      <c r="A17936">
        <v>4426</v>
      </c>
      <c r="B17936" t="s">
        <v>28068</v>
      </c>
      <c r="C17936" t="s">
        <v>105</v>
      </c>
      <c r="D17936">
        <v>3.7</v>
      </c>
      <c r="E17936">
        <v>20</v>
      </c>
      <c r="F17936" t="s">
        <v>24393</v>
      </c>
      <c r="G17936" t="s">
        <v>55</v>
      </c>
      <c r="H17936" t="s">
        <v>46</v>
      </c>
      <c r="I17936" t="s">
        <v>3751</v>
      </c>
      <c r="K17936"/>
      <c r="L17936" t="s">
        <v>28069</v>
      </c>
      <c r="M17936" t="s">
        <v>26</v>
      </c>
      <c r="N17936">
        <v>2</v>
      </c>
      <c r="P17936" t="s">
        <v>20366</v>
      </c>
      <c r="Q17936" t="s">
        <v>28070</v>
      </c>
      <c r="S17936" t="s">
        <v>20368</v>
      </c>
    </row>
    <row r="17937" spans="1:19" hidden="1" x14ac:dyDescent="0.2">
      <c r="A17937">
        <v>4429</v>
      </c>
      <c r="B17937" t="s">
        <v>28071</v>
      </c>
      <c r="C17937" t="s">
        <v>105</v>
      </c>
      <c r="D17937">
        <v>2.6629999999999998</v>
      </c>
      <c r="E17937">
        <v>25</v>
      </c>
      <c r="F17937" t="s">
        <v>79</v>
      </c>
      <c r="G17937" t="s">
        <v>55</v>
      </c>
      <c r="H17937" t="s">
        <v>46</v>
      </c>
      <c r="I17937" t="s">
        <v>20135</v>
      </c>
      <c r="J17937" t="s">
        <v>22901</v>
      </c>
      <c r="K17937"/>
      <c r="L17937" t="s">
        <v>28072</v>
      </c>
      <c r="M17937" t="s">
        <v>26</v>
      </c>
      <c r="N17937">
        <v>2</v>
      </c>
      <c r="P17937" t="s">
        <v>20366</v>
      </c>
      <c r="Q17937" t="s">
        <v>28073</v>
      </c>
      <c r="S17937" t="s">
        <v>20368</v>
      </c>
    </row>
    <row r="17938" spans="1:19" hidden="1" x14ac:dyDescent="0.2">
      <c r="A17938">
        <v>4430</v>
      </c>
      <c r="B17938" t="s">
        <v>28074</v>
      </c>
      <c r="C17938" t="s">
        <v>105</v>
      </c>
      <c r="D17938">
        <v>2.6640000000000001</v>
      </c>
      <c r="E17938">
        <v>25</v>
      </c>
      <c r="F17938" t="s">
        <v>79</v>
      </c>
      <c r="G17938" t="s">
        <v>55</v>
      </c>
      <c r="H17938" t="s">
        <v>46</v>
      </c>
      <c r="I17938" t="s">
        <v>20135</v>
      </c>
      <c r="J17938" t="s">
        <v>22901</v>
      </c>
      <c r="K17938"/>
      <c r="L17938" t="s">
        <v>28075</v>
      </c>
      <c r="M17938" t="s">
        <v>26</v>
      </c>
      <c r="N17938">
        <v>2</v>
      </c>
      <c r="P17938" t="s">
        <v>20366</v>
      </c>
      <c r="Q17938" t="s">
        <v>28076</v>
      </c>
      <c r="S17938" t="s">
        <v>20368</v>
      </c>
    </row>
    <row r="17939" spans="1:19" hidden="1" x14ac:dyDescent="0.2">
      <c r="A17939">
        <v>4431</v>
      </c>
      <c r="B17939" t="s">
        <v>28077</v>
      </c>
      <c r="C17939" t="s">
        <v>105</v>
      </c>
      <c r="D17939">
        <v>2.6739999999999999</v>
      </c>
      <c r="E17939">
        <v>25</v>
      </c>
      <c r="F17939" t="s">
        <v>79</v>
      </c>
      <c r="G17939" t="s">
        <v>55</v>
      </c>
      <c r="H17939" t="s">
        <v>46</v>
      </c>
      <c r="I17939" t="s">
        <v>20135</v>
      </c>
      <c r="J17939" t="s">
        <v>22901</v>
      </c>
      <c r="K17939"/>
      <c r="L17939" t="s">
        <v>28078</v>
      </c>
      <c r="M17939" t="s">
        <v>26</v>
      </c>
      <c r="N17939">
        <v>2</v>
      </c>
      <c r="P17939" t="s">
        <v>20366</v>
      </c>
      <c r="Q17939" t="s">
        <v>28079</v>
      </c>
      <c r="S17939" t="s">
        <v>20368</v>
      </c>
    </row>
    <row r="17940" spans="1:19" hidden="1" x14ac:dyDescent="0.2">
      <c r="A17940">
        <v>4432</v>
      </c>
      <c r="B17940" t="s">
        <v>28080</v>
      </c>
      <c r="C17940" t="s">
        <v>105</v>
      </c>
      <c r="D17940">
        <v>2.657</v>
      </c>
      <c r="E17940">
        <v>25</v>
      </c>
      <c r="F17940" t="s">
        <v>79</v>
      </c>
      <c r="G17940" t="s">
        <v>55</v>
      </c>
      <c r="H17940" t="s">
        <v>46</v>
      </c>
      <c r="I17940" t="s">
        <v>20135</v>
      </c>
      <c r="J17940" t="s">
        <v>22901</v>
      </c>
      <c r="K17940"/>
      <c r="L17940" t="s">
        <v>28081</v>
      </c>
      <c r="M17940" t="s">
        <v>26</v>
      </c>
      <c r="N17940">
        <v>2</v>
      </c>
      <c r="P17940" t="s">
        <v>20366</v>
      </c>
      <c r="Q17940" t="s">
        <v>28082</v>
      </c>
      <c r="S17940" t="s">
        <v>20368</v>
      </c>
    </row>
    <row r="17941" spans="1:19" hidden="1" x14ac:dyDescent="0.2">
      <c r="A17941">
        <v>4433</v>
      </c>
      <c r="B17941" t="s">
        <v>28083</v>
      </c>
      <c r="C17941" t="s">
        <v>105</v>
      </c>
      <c r="D17941">
        <v>2.6749999999999998</v>
      </c>
      <c r="E17941">
        <v>25</v>
      </c>
      <c r="F17941" t="s">
        <v>79</v>
      </c>
      <c r="G17941" t="s">
        <v>55</v>
      </c>
      <c r="H17941" t="s">
        <v>46</v>
      </c>
      <c r="I17941" t="s">
        <v>20135</v>
      </c>
      <c r="J17941" t="s">
        <v>22901</v>
      </c>
      <c r="K17941"/>
      <c r="L17941" t="s">
        <v>28084</v>
      </c>
      <c r="M17941" t="s">
        <v>26</v>
      </c>
      <c r="N17941">
        <v>2</v>
      </c>
      <c r="P17941" t="s">
        <v>20366</v>
      </c>
      <c r="Q17941" t="s">
        <v>28085</v>
      </c>
      <c r="S17941" t="s">
        <v>20368</v>
      </c>
    </row>
    <row r="17942" spans="1:19" hidden="1" x14ac:dyDescent="0.2">
      <c r="A17942">
        <v>4434</v>
      </c>
      <c r="B17942" t="s">
        <v>28086</v>
      </c>
      <c r="C17942" t="s">
        <v>105</v>
      </c>
      <c r="D17942">
        <v>2.653</v>
      </c>
      <c r="E17942">
        <v>25</v>
      </c>
      <c r="F17942" t="s">
        <v>79</v>
      </c>
      <c r="G17942" t="s">
        <v>55</v>
      </c>
      <c r="H17942" t="s">
        <v>46</v>
      </c>
      <c r="I17942" t="s">
        <v>20135</v>
      </c>
      <c r="J17942" t="s">
        <v>22901</v>
      </c>
      <c r="K17942"/>
      <c r="L17942" t="s">
        <v>28087</v>
      </c>
      <c r="M17942" t="s">
        <v>26</v>
      </c>
      <c r="N17942">
        <v>2</v>
      </c>
      <c r="P17942" t="s">
        <v>20366</v>
      </c>
      <c r="Q17942" t="s">
        <v>28088</v>
      </c>
      <c r="S17942" t="s">
        <v>20368</v>
      </c>
    </row>
    <row r="17943" spans="1:19" hidden="1" x14ac:dyDescent="0.2">
      <c r="A17943">
        <v>4438</v>
      </c>
      <c r="B17943" t="s">
        <v>28089</v>
      </c>
      <c r="C17943" t="s">
        <v>20783</v>
      </c>
      <c r="D17943">
        <v>15.23</v>
      </c>
      <c r="E17943">
        <v>25</v>
      </c>
      <c r="F17943" t="s">
        <v>24985</v>
      </c>
      <c r="G17943" t="s">
        <v>4302</v>
      </c>
      <c r="H17943" t="s">
        <v>23</v>
      </c>
      <c r="I17943" t="s">
        <v>8412</v>
      </c>
      <c r="K17943"/>
      <c r="L17943" t="s">
        <v>28090</v>
      </c>
      <c r="M17943" t="s">
        <v>28091</v>
      </c>
      <c r="N17943">
        <v>3</v>
      </c>
      <c r="O17943" t="s">
        <v>28092</v>
      </c>
      <c r="P17943" t="s">
        <v>20366</v>
      </c>
      <c r="Q17943" t="s">
        <v>28093</v>
      </c>
      <c r="S17943" t="s">
        <v>20368</v>
      </c>
    </row>
    <row r="17944" spans="1:19" hidden="1" x14ac:dyDescent="0.2">
      <c r="A17944">
        <v>4439</v>
      </c>
      <c r="B17944" t="s">
        <v>28094</v>
      </c>
      <c r="C17944" t="s">
        <v>105</v>
      </c>
      <c r="D17944">
        <v>3.42</v>
      </c>
      <c r="E17944">
        <v>20</v>
      </c>
      <c r="F17944" t="s">
        <v>24393</v>
      </c>
      <c r="G17944" t="s">
        <v>55</v>
      </c>
      <c r="H17944" t="s">
        <v>46</v>
      </c>
      <c r="I17944" t="s">
        <v>3751</v>
      </c>
      <c r="K17944"/>
      <c r="L17944" t="s">
        <v>28095</v>
      </c>
      <c r="M17944" t="s">
        <v>26</v>
      </c>
      <c r="N17944">
        <v>2</v>
      </c>
      <c r="P17944" t="s">
        <v>20366</v>
      </c>
      <c r="Q17944" t="s">
        <v>28096</v>
      </c>
      <c r="S17944" t="s">
        <v>20368</v>
      </c>
    </row>
    <row r="17945" spans="1:19" hidden="1" x14ac:dyDescent="0.2">
      <c r="A17945">
        <v>4440</v>
      </c>
      <c r="B17945" t="s">
        <v>28097</v>
      </c>
      <c r="C17945" t="s">
        <v>105</v>
      </c>
      <c r="D17945">
        <v>3.55</v>
      </c>
      <c r="E17945">
        <v>20</v>
      </c>
      <c r="F17945" t="s">
        <v>24393</v>
      </c>
      <c r="G17945" t="s">
        <v>55</v>
      </c>
      <c r="H17945" t="s">
        <v>46</v>
      </c>
      <c r="I17945" t="s">
        <v>3751</v>
      </c>
      <c r="K17945"/>
      <c r="L17945" t="s">
        <v>28098</v>
      </c>
      <c r="M17945" t="s">
        <v>26</v>
      </c>
      <c r="N17945">
        <v>2</v>
      </c>
      <c r="P17945" t="s">
        <v>20366</v>
      </c>
      <c r="Q17945" t="s">
        <v>28099</v>
      </c>
      <c r="S17945" t="s">
        <v>20368</v>
      </c>
    </row>
    <row r="17946" spans="1:19" hidden="1" x14ac:dyDescent="0.2">
      <c r="A17946">
        <v>4441</v>
      </c>
      <c r="B17946" t="s">
        <v>28100</v>
      </c>
      <c r="C17946" t="s">
        <v>105</v>
      </c>
      <c r="D17946">
        <v>3.43</v>
      </c>
      <c r="E17946">
        <v>20</v>
      </c>
      <c r="F17946" t="s">
        <v>24393</v>
      </c>
      <c r="G17946" t="s">
        <v>55</v>
      </c>
      <c r="H17946" t="s">
        <v>46</v>
      </c>
      <c r="I17946" t="s">
        <v>3751</v>
      </c>
      <c r="K17946"/>
      <c r="L17946" t="s">
        <v>28101</v>
      </c>
      <c r="M17946" t="s">
        <v>26</v>
      </c>
      <c r="N17946">
        <v>2</v>
      </c>
      <c r="P17946" t="s">
        <v>20366</v>
      </c>
      <c r="Q17946" t="s">
        <v>28102</v>
      </c>
      <c r="S17946" t="s">
        <v>20368</v>
      </c>
    </row>
    <row r="17947" spans="1:19" hidden="1" x14ac:dyDescent="0.2">
      <c r="A17947">
        <v>4442</v>
      </c>
      <c r="B17947" t="s">
        <v>28103</v>
      </c>
      <c r="C17947" t="s">
        <v>105</v>
      </c>
      <c r="D17947">
        <v>2.4540000000000002</v>
      </c>
      <c r="E17947">
        <v>25</v>
      </c>
      <c r="F17947" t="s">
        <v>79</v>
      </c>
      <c r="G17947" t="s">
        <v>55</v>
      </c>
      <c r="H17947" t="s">
        <v>46</v>
      </c>
      <c r="I17947" t="s">
        <v>20135</v>
      </c>
      <c r="J17947" t="s">
        <v>22901</v>
      </c>
      <c r="K17947"/>
      <c r="L17947" t="s">
        <v>28104</v>
      </c>
      <c r="M17947" t="s">
        <v>26</v>
      </c>
      <c r="N17947">
        <v>2</v>
      </c>
      <c r="P17947" t="s">
        <v>20366</v>
      </c>
      <c r="Q17947" t="s">
        <v>28105</v>
      </c>
      <c r="S17947" t="s">
        <v>20368</v>
      </c>
    </row>
    <row r="17948" spans="1:19" hidden="1" x14ac:dyDescent="0.2">
      <c r="A17948">
        <v>4443</v>
      </c>
      <c r="B17948" t="s">
        <v>28106</v>
      </c>
      <c r="C17948" t="s">
        <v>105</v>
      </c>
      <c r="D17948">
        <v>2.4239999999999999</v>
      </c>
      <c r="E17948">
        <v>25</v>
      </c>
      <c r="F17948" t="s">
        <v>79</v>
      </c>
      <c r="G17948" t="s">
        <v>55</v>
      </c>
      <c r="H17948" t="s">
        <v>46</v>
      </c>
      <c r="I17948" t="s">
        <v>20135</v>
      </c>
      <c r="J17948" t="s">
        <v>22901</v>
      </c>
      <c r="K17948"/>
      <c r="L17948" t="s">
        <v>28107</v>
      </c>
      <c r="M17948" t="s">
        <v>26</v>
      </c>
      <c r="N17948">
        <v>2</v>
      </c>
      <c r="P17948" t="s">
        <v>20366</v>
      </c>
      <c r="Q17948" t="s">
        <v>28108</v>
      </c>
      <c r="S17948" t="s">
        <v>20368</v>
      </c>
    </row>
    <row r="17949" spans="1:19" hidden="1" x14ac:dyDescent="0.2">
      <c r="A17949">
        <v>4444</v>
      </c>
      <c r="B17949" t="s">
        <v>28109</v>
      </c>
      <c r="C17949" t="s">
        <v>105</v>
      </c>
      <c r="D17949">
        <v>2.5230000000000001</v>
      </c>
      <c r="E17949">
        <v>25</v>
      </c>
      <c r="F17949" t="s">
        <v>79</v>
      </c>
      <c r="G17949" t="s">
        <v>55</v>
      </c>
      <c r="H17949" t="s">
        <v>46</v>
      </c>
      <c r="I17949" t="s">
        <v>20135</v>
      </c>
      <c r="J17949" t="s">
        <v>22901</v>
      </c>
      <c r="K17949"/>
      <c r="L17949" t="s">
        <v>28110</v>
      </c>
      <c r="M17949" t="s">
        <v>26</v>
      </c>
      <c r="N17949">
        <v>2</v>
      </c>
      <c r="P17949" t="s">
        <v>20366</v>
      </c>
      <c r="Q17949" t="s">
        <v>28111</v>
      </c>
      <c r="S17949" t="s">
        <v>20368</v>
      </c>
    </row>
    <row r="17950" spans="1:19" hidden="1" x14ac:dyDescent="0.2">
      <c r="A17950">
        <v>4445</v>
      </c>
      <c r="B17950" t="s">
        <v>28112</v>
      </c>
      <c r="C17950" t="s">
        <v>105</v>
      </c>
      <c r="D17950">
        <v>2.5190000000000001</v>
      </c>
      <c r="E17950">
        <v>25</v>
      </c>
      <c r="F17950" t="s">
        <v>79</v>
      </c>
      <c r="G17950" t="s">
        <v>55</v>
      </c>
      <c r="H17950" t="s">
        <v>46</v>
      </c>
      <c r="I17950" t="s">
        <v>20135</v>
      </c>
      <c r="J17950" t="s">
        <v>22901</v>
      </c>
      <c r="K17950"/>
      <c r="L17950" t="s">
        <v>28113</v>
      </c>
      <c r="M17950" t="s">
        <v>26</v>
      </c>
      <c r="N17950">
        <v>2</v>
      </c>
      <c r="P17950" t="s">
        <v>20366</v>
      </c>
      <c r="Q17950" t="s">
        <v>28114</v>
      </c>
      <c r="S17950" t="s">
        <v>20368</v>
      </c>
    </row>
    <row r="17951" spans="1:19" hidden="1" x14ac:dyDescent="0.2">
      <c r="A17951">
        <v>4446</v>
      </c>
      <c r="B17951" t="s">
        <v>28115</v>
      </c>
      <c r="C17951" t="s">
        <v>105</v>
      </c>
      <c r="D17951">
        <v>2.4319999999999999</v>
      </c>
      <c r="E17951">
        <v>25</v>
      </c>
      <c r="F17951" t="s">
        <v>79</v>
      </c>
      <c r="G17951" t="s">
        <v>55</v>
      </c>
      <c r="H17951" t="s">
        <v>46</v>
      </c>
      <c r="I17951" t="s">
        <v>20135</v>
      </c>
      <c r="J17951" t="s">
        <v>22901</v>
      </c>
      <c r="K17951"/>
      <c r="L17951" t="s">
        <v>28116</v>
      </c>
      <c r="M17951" t="s">
        <v>26</v>
      </c>
      <c r="N17951">
        <v>2</v>
      </c>
      <c r="P17951" t="s">
        <v>20366</v>
      </c>
      <c r="Q17951" t="s">
        <v>28117</v>
      </c>
      <c r="S17951" t="s">
        <v>20368</v>
      </c>
    </row>
    <row r="17952" spans="1:19" hidden="1" x14ac:dyDescent="0.2">
      <c r="A17952">
        <v>4447</v>
      </c>
      <c r="B17952" t="s">
        <v>28118</v>
      </c>
      <c r="C17952" t="s">
        <v>105</v>
      </c>
      <c r="D17952">
        <v>2.4790000000000001</v>
      </c>
      <c r="E17952">
        <v>25</v>
      </c>
      <c r="F17952" t="s">
        <v>79</v>
      </c>
      <c r="G17952" t="s">
        <v>55</v>
      </c>
      <c r="H17952" t="s">
        <v>46</v>
      </c>
      <c r="I17952" t="s">
        <v>20135</v>
      </c>
      <c r="J17952" t="s">
        <v>22901</v>
      </c>
      <c r="K17952"/>
      <c r="L17952" t="s">
        <v>28119</v>
      </c>
      <c r="M17952" t="s">
        <v>26</v>
      </c>
      <c r="N17952">
        <v>2</v>
      </c>
      <c r="P17952" t="s">
        <v>20366</v>
      </c>
      <c r="Q17952" t="s">
        <v>28120</v>
      </c>
      <c r="S17952" t="s">
        <v>20368</v>
      </c>
    </row>
    <row r="17953" spans="1:19" hidden="1" x14ac:dyDescent="0.2">
      <c r="A17953">
        <v>4450</v>
      </c>
      <c r="B17953" t="s">
        <v>28121</v>
      </c>
      <c r="C17953" t="s">
        <v>105</v>
      </c>
      <c r="D17953">
        <v>2.3620000000000001</v>
      </c>
      <c r="E17953">
        <v>25</v>
      </c>
      <c r="F17953" t="s">
        <v>79</v>
      </c>
      <c r="G17953" t="s">
        <v>55</v>
      </c>
      <c r="H17953" t="s">
        <v>46</v>
      </c>
      <c r="I17953" t="s">
        <v>20135</v>
      </c>
      <c r="J17953" t="s">
        <v>22901</v>
      </c>
      <c r="K17953"/>
      <c r="L17953" t="s">
        <v>28122</v>
      </c>
      <c r="M17953" t="s">
        <v>26</v>
      </c>
      <c r="N17953">
        <v>2</v>
      </c>
      <c r="P17953" t="s">
        <v>20366</v>
      </c>
      <c r="Q17953" t="s">
        <v>28123</v>
      </c>
      <c r="S17953" t="s">
        <v>20368</v>
      </c>
    </row>
    <row r="17954" spans="1:19" hidden="1" x14ac:dyDescent="0.2">
      <c r="A17954">
        <v>4451</v>
      </c>
      <c r="B17954" t="s">
        <v>28124</v>
      </c>
      <c r="C17954" t="s">
        <v>105</v>
      </c>
      <c r="D17954">
        <v>2.33</v>
      </c>
      <c r="E17954">
        <v>25</v>
      </c>
      <c r="F17954" t="s">
        <v>79</v>
      </c>
      <c r="G17954" t="s">
        <v>55</v>
      </c>
      <c r="H17954" t="s">
        <v>46</v>
      </c>
      <c r="I17954" t="s">
        <v>20135</v>
      </c>
      <c r="J17954" t="s">
        <v>22901</v>
      </c>
      <c r="K17954"/>
      <c r="L17954" t="s">
        <v>28125</v>
      </c>
      <c r="M17954" t="s">
        <v>26</v>
      </c>
      <c r="N17954">
        <v>2</v>
      </c>
      <c r="P17954" t="s">
        <v>20366</v>
      </c>
      <c r="Q17954" t="s">
        <v>28126</v>
      </c>
      <c r="S17954" t="s">
        <v>20368</v>
      </c>
    </row>
    <row r="17955" spans="1:19" hidden="1" x14ac:dyDescent="0.2">
      <c r="A17955">
        <v>4452</v>
      </c>
      <c r="B17955" t="s">
        <v>28127</v>
      </c>
      <c r="C17955" t="s">
        <v>105</v>
      </c>
      <c r="D17955">
        <v>6.17</v>
      </c>
      <c r="E17955">
        <v>20</v>
      </c>
      <c r="G17955" t="s">
        <v>55</v>
      </c>
      <c r="H17955" t="s">
        <v>23</v>
      </c>
      <c r="I17955" t="s">
        <v>26549</v>
      </c>
      <c r="K17955"/>
      <c r="L17955" t="s">
        <v>28128</v>
      </c>
      <c r="M17955" t="s">
        <v>26</v>
      </c>
      <c r="N17955">
        <v>2</v>
      </c>
      <c r="P17955" t="s">
        <v>20366</v>
      </c>
      <c r="Q17955" t="s">
        <v>28129</v>
      </c>
      <c r="S17955" t="s">
        <v>20368</v>
      </c>
    </row>
    <row r="17956" spans="1:19" hidden="1" x14ac:dyDescent="0.2">
      <c r="A17956">
        <v>4453</v>
      </c>
      <c r="B17956" t="s">
        <v>28130</v>
      </c>
      <c r="C17956" t="s">
        <v>105</v>
      </c>
      <c r="D17956">
        <v>5.81</v>
      </c>
      <c r="E17956">
        <v>20</v>
      </c>
      <c r="G17956" t="s">
        <v>55</v>
      </c>
      <c r="H17956" t="s">
        <v>23</v>
      </c>
      <c r="I17956" t="s">
        <v>26549</v>
      </c>
      <c r="K17956"/>
      <c r="L17956" t="s">
        <v>28131</v>
      </c>
      <c r="M17956" t="s">
        <v>26</v>
      </c>
      <c r="N17956">
        <v>2</v>
      </c>
      <c r="P17956" t="s">
        <v>20366</v>
      </c>
      <c r="Q17956" t="s">
        <v>28132</v>
      </c>
      <c r="S17956" t="s">
        <v>20368</v>
      </c>
    </row>
    <row r="17957" spans="1:19" hidden="1" x14ac:dyDescent="0.2">
      <c r="A17957">
        <v>4454</v>
      </c>
      <c r="B17957" t="s">
        <v>28133</v>
      </c>
      <c r="C17957" t="s">
        <v>105</v>
      </c>
      <c r="D17957">
        <v>0.13</v>
      </c>
      <c r="E17957">
        <v>20</v>
      </c>
      <c r="F17957" t="s">
        <v>21925</v>
      </c>
      <c r="G17957" t="s">
        <v>31</v>
      </c>
      <c r="H17957" t="s">
        <v>23</v>
      </c>
      <c r="I17957" t="s">
        <v>7654</v>
      </c>
      <c r="K17957"/>
      <c r="L17957" t="s">
        <v>28134</v>
      </c>
      <c r="M17957" t="s">
        <v>26</v>
      </c>
      <c r="N17957">
        <v>2</v>
      </c>
      <c r="O17957" t="s">
        <v>28135</v>
      </c>
      <c r="P17957" t="s">
        <v>20366</v>
      </c>
      <c r="Q17957" t="s">
        <v>28136</v>
      </c>
      <c r="S17957" t="s">
        <v>20368</v>
      </c>
    </row>
    <row r="17958" spans="1:19" hidden="1" x14ac:dyDescent="0.2">
      <c r="A17958">
        <v>4454</v>
      </c>
      <c r="B17958" t="s">
        <v>28133</v>
      </c>
      <c r="C17958" t="s">
        <v>20452</v>
      </c>
      <c r="D17958">
        <v>8.5299999999999994</v>
      </c>
      <c r="E17958">
        <v>20</v>
      </c>
      <c r="F17958" t="s">
        <v>21925</v>
      </c>
      <c r="G17958" t="s">
        <v>31</v>
      </c>
      <c r="H17958" t="s">
        <v>23</v>
      </c>
      <c r="I17958" t="s">
        <v>7654</v>
      </c>
      <c r="K17958"/>
      <c r="L17958" t="s">
        <v>28134</v>
      </c>
      <c r="M17958" t="s">
        <v>26</v>
      </c>
      <c r="N17958">
        <v>2</v>
      </c>
      <c r="O17958" t="s">
        <v>28135</v>
      </c>
      <c r="P17958" t="s">
        <v>20366</v>
      </c>
      <c r="Q17958" t="s">
        <v>28136</v>
      </c>
      <c r="S17958" t="s">
        <v>20368</v>
      </c>
    </row>
    <row r="17959" spans="1:19" hidden="1" x14ac:dyDescent="0.2">
      <c r="A17959">
        <v>4455</v>
      </c>
      <c r="B17959" t="s">
        <v>28137</v>
      </c>
      <c r="C17959" t="s">
        <v>105</v>
      </c>
      <c r="D17959">
        <v>6.15</v>
      </c>
      <c r="E17959">
        <v>20</v>
      </c>
      <c r="F17959" t="s">
        <v>4558</v>
      </c>
      <c r="G17959" t="s">
        <v>55</v>
      </c>
      <c r="H17959" t="s">
        <v>46</v>
      </c>
      <c r="I17959" t="s">
        <v>19934</v>
      </c>
      <c r="K17959"/>
      <c r="L17959" t="s">
        <v>28138</v>
      </c>
      <c r="M17959" t="s">
        <v>26</v>
      </c>
      <c r="N17959">
        <v>2</v>
      </c>
      <c r="P17959" t="s">
        <v>20366</v>
      </c>
      <c r="Q17959" t="s">
        <v>28139</v>
      </c>
      <c r="S17959" t="s">
        <v>20368</v>
      </c>
    </row>
    <row r="17960" spans="1:19" hidden="1" x14ac:dyDescent="0.2">
      <c r="A17960">
        <v>4456</v>
      </c>
      <c r="B17960" t="s">
        <v>28140</v>
      </c>
      <c r="C17960" t="s">
        <v>105</v>
      </c>
      <c r="D17960">
        <v>8.1999999999999993</v>
      </c>
      <c r="E17960">
        <v>25</v>
      </c>
      <c r="F17960" t="s">
        <v>28141</v>
      </c>
      <c r="G17960" t="s">
        <v>31</v>
      </c>
      <c r="H17960" t="s">
        <v>46</v>
      </c>
      <c r="I17960" t="s">
        <v>10245</v>
      </c>
      <c r="K17960"/>
      <c r="L17960" t="s">
        <v>28142</v>
      </c>
      <c r="M17960" t="s">
        <v>20396</v>
      </c>
      <c r="N17960">
        <v>4</v>
      </c>
      <c r="P17960" t="s">
        <v>20366</v>
      </c>
      <c r="Q17960" t="s">
        <v>28143</v>
      </c>
      <c r="S17960" t="s">
        <v>20368</v>
      </c>
    </row>
    <row r="17961" spans="1:19" hidden="1" x14ac:dyDescent="0.2">
      <c r="A17961">
        <v>4458</v>
      </c>
      <c r="B17961" t="s">
        <v>28144</v>
      </c>
      <c r="C17961" t="s">
        <v>105</v>
      </c>
      <c r="D17961">
        <v>8.75</v>
      </c>
      <c r="E17961" t="s">
        <v>363</v>
      </c>
      <c r="F17961" t="s">
        <v>21255</v>
      </c>
      <c r="G17961" t="s">
        <v>55</v>
      </c>
      <c r="H17961" t="s">
        <v>23</v>
      </c>
      <c r="I17961" t="s">
        <v>21256</v>
      </c>
      <c r="K17961"/>
      <c r="L17961" t="s">
        <v>28145</v>
      </c>
      <c r="M17961" t="s">
        <v>26</v>
      </c>
      <c r="N17961">
        <v>2</v>
      </c>
      <c r="P17961" t="s">
        <v>20366</v>
      </c>
      <c r="Q17961" t="s">
        <v>28146</v>
      </c>
      <c r="S17961" t="s">
        <v>20368</v>
      </c>
    </row>
    <row r="17962" spans="1:19" hidden="1" x14ac:dyDescent="0.2">
      <c r="A17962">
        <v>4459</v>
      </c>
      <c r="B17962" t="s">
        <v>28147</v>
      </c>
      <c r="C17962" t="s">
        <v>105</v>
      </c>
      <c r="D17962">
        <v>11.2</v>
      </c>
      <c r="E17962">
        <v>25</v>
      </c>
      <c r="F17962" t="s">
        <v>20470</v>
      </c>
      <c r="G17962" t="s">
        <v>31</v>
      </c>
      <c r="H17962" t="s">
        <v>23</v>
      </c>
      <c r="I17962" t="s">
        <v>20380</v>
      </c>
      <c r="K17962"/>
      <c r="L17962" t="s">
        <v>28148</v>
      </c>
      <c r="M17962" t="s">
        <v>20719</v>
      </c>
      <c r="N17962">
        <v>3</v>
      </c>
      <c r="P17962" t="s">
        <v>20366</v>
      </c>
      <c r="Q17962" t="s">
        <v>28149</v>
      </c>
      <c r="S17962" t="s">
        <v>20368</v>
      </c>
    </row>
    <row r="17963" spans="1:19" hidden="1" x14ac:dyDescent="0.2">
      <c r="A17963">
        <v>4459</v>
      </c>
      <c r="B17963" t="s">
        <v>28147</v>
      </c>
      <c r="C17963" t="s">
        <v>20471</v>
      </c>
      <c r="D17963">
        <v>11.8</v>
      </c>
      <c r="E17963">
        <v>25</v>
      </c>
      <c r="F17963" t="s">
        <v>20470</v>
      </c>
      <c r="G17963" t="s">
        <v>31</v>
      </c>
      <c r="H17963" t="s">
        <v>23</v>
      </c>
      <c r="I17963" t="s">
        <v>20380</v>
      </c>
      <c r="K17963"/>
      <c r="L17963" t="s">
        <v>28148</v>
      </c>
      <c r="M17963" t="s">
        <v>20719</v>
      </c>
      <c r="N17963">
        <v>3</v>
      </c>
      <c r="P17963" t="s">
        <v>20366</v>
      </c>
      <c r="Q17963" t="s">
        <v>28149</v>
      </c>
      <c r="S17963" t="s">
        <v>20368</v>
      </c>
    </row>
    <row r="17964" spans="1:19" hidden="1" x14ac:dyDescent="0.2">
      <c r="A17964">
        <v>4462</v>
      </c>
      <c r="B17964" t="s">
        <v>28150</v>
      </c>
      <c r="C17964" t="s">
        <v>105</v>
      </c>
      <c r="D17964">
        <v>2.81</v>
      </c>
      <c r="E17964">
        <v>25</v>
      </c>
      <c r="F17964" t="s">
        <v>28151</v>
      </c>
      <c r="G17964" t="s">
        <v>55</v>
      </c>
      <c r="H17964" t="s">
        <v>23</v>
      </c>
      <c r="I17964" t="s">
        <v>26553</v>
      </c>
      <c r="K17964"/>
      <c r="L17964" t="s">
        <v>28152</v>
      </c>
      <c r="M17964" t="s">
        <v>26</v>
      </c>
      <c r="N17964">
        <v>2</v>
      </c>
      <c r="P17964" t="s">
        <v>20366</v>
      </c>
      <c r="Q17964" t="s">
        <v>28153</v>
      </c>
      <c r="S17964" t="s">
        <v>20368</v>
      </c>
    </row>
    <row r="17965" spans="1:19" hidden="1" x14ac:dyDescent="0.2">
      <c r="A17965">
        <v>4462</v>
      </c>
      <c r="B17965" t="s">
        <v>28150</v>
      </c>
      <c r="C17965" t="s">
        <v>20783</v>
      </c>
      <c r="D17965">
        <v>12.19</v>
      </c>
      <c r="E17965">
        <v>25</v>
      </c>
      <c r="F17965" t="s">
        <v>28151</v>
      </c>
      <c r="G17965" t="s">
        <v>31</v>
      </c>
      <c r="H17965" t="s">
        <v>23</v>
      </c>
      <c r="I17965" t="s">
        <v>26553</v>
      </c>
      <c r="K17965"/>
      <c r="L17965" t="s">
        <v>28152</v>
      </c>
      <c r="M17965" t="s">
        <v>26</v>
      </c>
      <c r="N17965">
        <v>2</v>
      </c>
      <c r="P17965" t="s">
        <v>20366</v>
      </c>
      <c r="Q17965" t="s">
        <v>28153</v>
      </c>
      <c r="S17965" t="s">
        <v>20368</v>
      </c>
    </row>
    <row r="17966" spans="1:19" hidden="1" x14ac:dyDescent="0.2">
      <c r="A17966">
        <v>4463</v>
      </c>
      <c r="B17966" t="s">
        <v>28154</v>
      </c>
      <c r="C17966" t="s">
        <v>105</v>
      </c>
      <c r="D17966">
        <v>7.2</v>
      </c>
      <c r="E17966" t="s">
        <v>363</v>
      </c>
      <c r="F17966" t="s">
        <v>21255</v>
      </c>
      <c r="G17966" t="s">
        <v>55</v>
      </c>
      <c r="H17966" t="s">
        <v>23</v>
      </c>
      <c r="I17966" t="s">
        <v>21256</v>
      </c>
      <c r="K17966"/>
      <c r="L17966" t="s">
        <v>28155</v>
      </c>
      <c r="M17966" t="s">
        <v>26</v>
      </c>
      <c r="N17966">
        <v>2</v>
      </c>
      <c r="P17966" t="s">
        <v>20366</v>
      </c>
      <c r="Q17966" t="s">
        <v>28156</v>
      </c>
      <c r="S17966" t="s">
        <v>20368</v>
      </c>
    </row>
    <row r="17967" spans="1:19" hidden="1" x14ac:dyDescent="0.2">
      <c r="A17967">
        <v>4463</v>
      </c>
      <c r="B17967" t="s">
        <v>28154</v>
      </c>
      <c r="C17967" t="s">
        <v>105</v>
      </c>
      <c r="D17967">
        <v>7.2</v>
      </c>
      <c r="E17967" t="s">
        <v>363</v>
      </c>
      <c r="F17967" t="s">
        <v>54</v>
      </c>
      <c r="G17967" t="s">
        <v>55</v>
      </c>
      <c r="H17967" t="s">
        <v>23</v>
      </c>
      <c r="I17967" t="s">
        <v>1396</v>
      </c>
      <c r="K17967"/>
      <c r="L17967" t="s">
        <v>28155</v>
      </c>
      <c r="M17967" t="s">
        <v>26</v>
      </c>
      <c r="N17967">
        <v>2</v>
      </c>
      <c r="P17967" t="s">
        <v>20366</v>
      </c>
      <c r="Q17967" t="s">
        <v>28156</v>
      </c>
      <c r="S17967" t="s">
        <v>20368</v>
      </c>
    </row>
    <row r="17968" spans="1:19" hidden="1" x14ac:dyDescent="0.2">
      <c r="A17968">
        <v>4464</v>
      </c>
      <c r="B17968" t="s">
        <v>28157</v>
      </c>
      <c r="C17968" t="s">
        <v>105</v>
      </c>
      <c r="D17968">
        <v>7.1</v>
      </c>
      <c r="E17968" t="s">
        <v>363</v>
      </c>
      <c r="F17968" t="s">
        <v>54</v>
      </c>
      <c r="G17968" t="s">
        <v>55</v>
      </c>
      <c r="H17968" t="s">
        <v>23</v>
      </c>
      <c r="I17968" t="s">
        <v>1396</v>
      </c>
      <c r="K17968"/>
      <c r="L17968" t="s">
        <v>28158</v>
      </c>
      <c r="M17968" t="s">
        <v>26</v>
      </c>
      <c r="N17968">
        <v>2</v>
      </c>
      <c r="P17968" t="s">
        <v>20366</v>
      </c>
      <c r="Q17968" t="s">
        <v>28159</v>
      </c>
      <c r="S17968" t="s">
        <v>20368</v>
      </c>
    </row>
    <row r="17969" spans="1:19" hidden="1" x14ac:dyDescent="0.2">
      <c r="A17969">
        <v>4464</v>
      </c>
      <c r="B17969" t="s">
        <v>28157</v>
      </c>
      <c r="C17969" t="s">
        <v>105</v>
      </c>
      <c r="D17969">
        <v>7.1</v>
      </c>
      <c r="E17969" t="s">
        <v>363</v>
      </c>
      <c r="F17969" t="s">
        <v>21255</v>
      </c>
      <c r="G17969" t="s">
        <v>55</v>
      </c>
      <c r="H17969" t="s">
        <v>23</v>
      </c>
      <c r="I17969" t="s">
        <v>21256</v>
      </c>
      <c r="K17969"/>
      <c r="L17969" t="s">
        <v>28158</v>
      </c>
      <c r="M17969" t="s">
        <v>26</v>
      </c>
      <c r="N17969">
        <v>2</v>
      </c>
      <c r="P17969" t="s">
        <v>20366</v>
      </c>
      <c r="Q17969" t="s">
        <v>28159</v>
      </c>
      <c r="S17969" t="s">
        <v>20368</v>
      </c>
    </row>
    <row r="17970" spans="1:19" hidden="1" x14ac:dyDescent="0.2">
      <c r="A17970">
        <v>4465</v>
      </c>
      <c r="B17970" t="s">
        <v>28160</v>
      </c>
      <c r="C17970" t="s">
        <v>105</v>
      </c>
      <c r="D17970">
        <v>7.87</v>
      </c>
      <c r="F17970" t="s">
        <v>21009</v>
      </c>
      <c r="G17970" t="s">
        <v>31</v>
      </c>
      <c r="H17970" t="s">
        <v>23</v>
      </c>
      <c r="I17970" t="s">
        <v>8118</v>
      </c>
      <c r="K17970"/>
      <c r="L17970" t="s">
        <v>28161</v>
      </c>
      <c r="M17970" t="s">
        <v>26</v>
      </c>
      <c r="N17970">
        <v>2</v>
      </c>
      <c r="P17970" t="s">
        <v>20366</v>
      </c>
      <c r="Q17970" t="s">
        <v>28162</v>
      </c>
      <c r="S17970" t="s">
        <v>20368</v>
      </c>
    </row>
    <row r="17971" spans="1:19" hidden="1" x14ac:dyDescent="0.2">
      <c r="A17971">
        <v>4466</v>
      </c>
      <c r="B17971" t="s">
        <v>28163</v>
      </c>
      <c r="C17971" t="s">
        <v>105</v>
      </c>
      <c r="D17971">
        <v>8</v>
      </c>
      <c r="F17971" t="s">
        <v>21009</v>
      </c>
      <c r="G17971" t="s">
        <v>31</v>
      </c>
      <c r="H17971" t="s">
        <v>23</v>
      </c>
      <c r="I17971" t="s">
        <v>8118</v>
      </c>
      <c r="K17971"/>
      <c r="L17971" t="s">
        <v>28164</v>
      </c>
      <c r="M17971" t="s">
        <v>26</v>
      </c>
      <c r="N17971">
        <v>2</v>
      </c>
      <c r="P17971" t="s">
        <v>20366</v>
      </c>
      <c r="Q17971" t="s">
        <v>28165</v>
      </c>
      <c r="S17971" t="s">
        <v>20368</v>
      </c>
    </row>
    <row r="17972" spans="1:19" hidden="1" x14ac:dyDescent="0.2">
      <c r="A17972">
        <v>4467</v>
      </c>
      <c r="B17972" t="s">
        <v>28166</v>
      </c>
      <c r="C17972" t="s">
        <v>105</v>
      </c>
      <c r="D17972">
        <v>8.17</v>
      </c>
      <c r="F17972" t="s">
        <v>21009</v>
      </c>
      <c r="G17972" t="s">
        <v>31</v>
      </c>
      <c r="H17972" t="s">
        <v>23</v>
      </c>
      <c r="I17972" t="s">
        <v>8118</v>
      </c>
      <c r="K17972"/>
      <c r="L17972" t="s">
        <v>28167</v>
      </c>
      <c r="M17972" t="s">
        <v>26</v>
      </c>
      <c r="N17972">
        <v>2</v>
      </c>
      <c r="P17972" t="s">
        <v>20366</v>
      </c>
      <c r="Q17972" t="s">
        <v>28168</v>
      </c>
      <c r="S17972" t="s">
        <v>20368</v>
      </c>
    </row>
    <row r="17973" spans="1:19" hidden="1" x14ac:dyDescent="0.2">
      <c r="A17973">
        <v>4468</v>
      </c>
      <c r="B17973" t="s">
        <v>28169</v>
      </c>
      <c r="C17973" t="s">
        <v>105</v>
      </c>
      <c r="D17973">
        <v>7.8</v>
      </c>
      <c r="F17973" t="s">
        <v>21009</v>
      </c>
      <c r="G17973" t="s">
        <v>31</v>
      </c>
      <c r="H17973" t="s">
        <v>23</v>
      </c>
      <c r="I17973" t="s">
        <v>8118</v>
      </c>
      <c r="K17973"/>
      <c r="L17973" t="s">
        <v>28170</v>
      </c>
      <c r="M17973" t="s">
        <v>26</v>
      </c>
      <c r="N17973">
        <v>2</v>
      </c>
      <c r="P17973" t="s">
        <v>20366</v>
      </c>
      <c r="Q17973" t="s">
        <v>28171</v>
      </c>
      <c r="S17973" t="s">
        <v>20368</v>
      </c>
    </row>
    <row r="17974" spans="1:19" hidden="1" x14ac:dyDescent="0.2">
      <c r="A17974">
        <v>4469</v>
      </c>
      <c r="B17974" t="s">
        <v>28172</v>
      </c>
      <c r="C17974" t="s">
        <v>105</v>
      </c>
      <c r="D17974">
        <v>11.44</v>
      </c>
      <c r="E17974">
        <v>25</v>
      </c>
      <c r="F17974" t="s">
        <v>26127</v>
      </c>
      <c r="G17974" t="s">
        <v>31</v>
      </c>
      <c r="H17974" t="s">
        <v>23</v>
      </c>
      <c r="I17974" t="s">
        <v>26128</v>
      </c>
      <c r="K17974"/>
      <c r="L17974" t="s">
        <v>28173</v>
      </c>
      <c r="M17974" t="s">
        <v>26</v>
      </c>
      <c r="N17974">
        <v>2</v>
      </c>
      <c r="P17974" t="s">
        <v>20366</v>
      </c>
      <c r="Q17974" t="s">
        <v>28174</v>
      </c>
      <c r="S17974" t="s">
        <v>20368</v>
      </c>
    </row>
    <row r="17975" spans="1:19" hidden="1" x14ac:dyDescent="0.2">
      <c r="A17975">
        <v>4470</v>
      </c>
      <c r="B17975" t="s">
        <v>28175</v>
      </c>
      <c r="C17975" t="s">
        <v>105</v>
      </c>
      <c r="D17975">
        <v>11.65</v>
      </c>
      <c r="E17975">
        <v>25</v>
      </c>
      <c r="F17975" t="s">
        <v>26127</v>
      </c>
      <c r="G17975" t="s">
        <v>31</v>
      </c>
      <c r="H17975" t="s">
        <v>23</v>
      </c>
      <c r="I17975" t="s">
        <v>26128</v>
      </c>
      <c r="K17975"/>
      <c r="L17975" t="s">
        <v>28176</v>
      </c>
      <c r="M17975" t="s">
        <v>26</v>
      </c>
      <c r="N17975">
        <v>2</v>
      </c>
      <c r="P17975" t="s">
        <v>20366</v>
      </c>
      <c r="Q17975" t="s">
        <v>28177</v>
      </c>
      <c r="S17975" t="s">
        <v>20368</v>
      </c>
    </row>
    <row r="17976" spans="1:19" hidden="1" x14ac:dyDescent="0.2">
      <c r="A17976">
        <v>4471</v>
      </c>
      <c r="B17976" t="s">
        <v>28178</v>
      </c>
      <c r="C17976" t="s">
        <v>105</v>
      </c>
      <c r="D17976">
        <v>2.62</v>
      </c>
      <c r="E17976">
        <v>20</v>
      </c>
      <c r="F17976" t="s">
        <v>26111</v>
      </c>
      <c r="G17976" t="s">
        <v>31</v>
      </c>
      <c r="H17976" t="s">
        <v>46</v>
      </c>
      <c r="I17976" t="s">
        <v>639</v>
      </c>
      <c r="K17976"/>
      <c r="L17976" t="s">
        <v>28179</v>
      </c>
      <c r="M17976" t="s">
        <v>26</v>
      </c>
      <c r="N17976">
        <v>2</v>
      </c>
      <c r="P17976" t="s">
        <v>20366</v>
      </c>
      <c r="Q17976" t="s">
        <v>28180</v>
      </c>
      <c r="S17976" t="s">
        <v>20368</v>
      </c>
    </row>
    <row r="17977" spans="1:19" hidden="1" x14ac:dyDescent="0.2">
      <c r="A17977">
        <v>4471</v>
      </c>
      <c r="B17977" t="s">
        <v>28178</v>
      </c>
      <c r="C17977" t="s">
        <v>20452</v>
      </c>
      <c r="D17977">
        <v>9.41</v>
      </c>
      <c r="E17977">
        <v>20</v>
      </c>
      <c r="F17977" t="s">
        <v>26111</v>
      </c>
      <c r="G17977" t="s">
        <v>31</v>
      </c>
      <c r="H17977" t="s">
        <v>46</v>
      </c>
      <c r="I17977" t="s">
        <v>639</v>
      </c>
      <c r="K17977"/>
      <c r="L17977" t="s">
        <v>28179</v>
      </c>
      <c r="M17977" t="s">
        <v>26</v>
      </c>
      <c r="N17977">
        <v>2</v>
      </c>
      <c r="P17977" t="s">
        <v>20366</v>
      </c>
      <c r="Q17977" t="s">
        <v>28180</v>
      </c>
      <c r="S17977" t="s">
        <v>20368</v>
      </c>
    </row>
    <row r="17978" spans="1:19" hidden="1" x14ac:dyDescent="0.2">
      <c r="A17978">
        <v>4472</v>
      </c>
      <c r="B17978" t="s">
        <v>28181</v>
      </c>
      <c r="C17978" t="s">
        <v>105</v>
      </c>
      <c r="D17978">
        <v>1.7</v>
      </c>
      <c r="F17978" t="s">
        <v>21009</v>
      </c>
      <c r="G17978" t="s">
        <v>31</v>
      </c>
      <c r="H17978" t="s">
        <v>23</v>
      </c>
      <c r="I17978" t="s">
        <v>19673</v>
      </c>
      <c r="K17978"/>
      <c r="L17978" t="s">
        <v>28182</v>
      </c>
      <c r="M17978" t="s">
        <v>26</v>
      </c>
      <c r="N17978">
        <v>2</v>
      </c>
      <c r="P17978" t="s">
        <v>20366</v>
      </c>
      <c r="Q17978" t="s">
        <v>28183</v>
      </c>
      <c r="S17978" t="s">
        <v>20368</v>
      </c>
    </row>
    <row r="17979" spans="1:19" hidden="1" x14ac:dyDescent="0.2">
      <c r="A17979">
        <v>4472</v>
      </c>
      <c r="B17979" t="s">
        <v>28181</v>
      </c>
      <c r="C17979" t="s">
        <v>20452</v>
      </c>
      <c r="D17979">
        <v>8.1999999999999993</v>
      </c>
      <c r="F17979" t="s">
        <v>21009</v>
      </c>
      <c r="G17979" t="s">
        <v>31</v>
      </c>
      <c r="H17979" t="s">
        <v>23</v>
      </c>
      <c r="I17979" t="s">
        <v>19673</v>
      </c>
      <c r="K17979"/>
      <c r="L17979" t="s">
        <v>28182</v>
      </c>
      <c r="M17979" t="s">
        <v>26</v>
      </c>
      <c r="N17979">
        <v>2</v>
      </c>
      <c r="P17979" t="s">
        <v>20366</v>
      </c>
      <c r="Q17979" t="s">
        <v>28183</v>
      </c>
      <c r="S17979" t="s">
        <v>20368</v>
      </c>
    </row>
    <row r="17980" spans="1:19" hidden="1" x14ac:dyDescent="0.2">
      <c r="A17980">
        <v>4473</v>
      </c>
      <c r="B17980" t="s">
        <v>28184</v>
      </c>
      <c r="C17980" t="s">
        <v>105</v>
      </c>
      <c r="D17980">
        <v>2.5</v>
      </c>
      <c r="F17980" t="s">
        <v>21009</v>
      </c>
      <c r="G17980" t="s">
        <v>31</v>
      </c>
      <c r="H17980" t="s">
        <v>23</v>
      </c>
      <c r="I17980" t="s">
        <v>19673</v>
      </c>
      <c r="K17980"/>
      <c r="L17980" t="s">
        <v>28185</v>
      </c>
      <c r="M17980" t="s">
        <v>26</v>
      </c>
      <c r="N17980">
        <v>2</v>
      </c>
      <c r="P17980" t="s">
        <v>20366</v>
      </c>
      <c r="Q17980" t="s">
        <v>28186</v>
      </c>
      <c r="S17980" t="s">
        <v>20368</v>
      </c>
    </row>
    <row r="17981" spans="1:19" hidden="1" x14ac:dyDescent="0.2">
      <c r="A17981">
        <v>4473</v>
      </c>
      <c r="B17981" t="s">
        <v>28184</v>
      </c>
      <c r="C17981" t="s">
        <v>20452</v>
      </c>
      <c r="D17981">
        <v>7.5</v>
      </c>
      <c r="F17981" t="s">
        <v>21009</v>
      </c>
      <c r="G17981" t="s">
        <v>31</v>
      </c>
      <c r="H17981" t="s">
        <v>23</v>
      </c>
      <c r="I17981" t="s">
        <v>19673</v>
      </c>
      <c r="K17981"/>
      <c r="L17981" t="s">
        <v>28185</v>
      </c>
      <c r="M17981" t="s">
        <v>26</v>
      </c>
      <c r="N17981">
        <v>2</v>
      </c>
      <c r="P17981" t="s">
        <v>20366</v>
      </c>
      <c r="Q17981" t="s">
        <v>28186</v>
      </c>
      <c r="S17981" t="s">
        <v>20368</v>
      </c>
    </row>
    <row r="17982" spans="1:19" hidden="1" x14ac:dyDescent="0.2">
      <c r="A17982">
        <v>4474</v>
      </c>
      <c r="B17982" t="s">
        <v>28187</v>
      </c>
      <c r="C17982" t="s">
        <v>105</v>
      </c>
      <c r="D17982">
        <v>0.5</v>
      </c>
      <c r="F17982" t="s">
        <v>21009</v>
      </c>
      <c r="G17982" t="s">
        <v>31</v>
      </c>
      <c r="H17982" t="s">
        <v>23</v>
      </c>
      <c r="I17982" t="s">
        <v>19673</v>
      </c>
      <c r="K17982"/>
      <c r="L17982" t="s">
        <v>28188</v>
      </c>
      <c r="M17982" t="s">
        <v>26</v>
      </c>
      <c r="N17982">
        <v>2</v>
      </c>
      <c r="P17982" t="s">
        <v>20366</v>
      </c>
      <c r="Q17982" t="s">
        <v>28189</v>
      </c>
      <c r="S17982" t="s">
        <v>20368</v>
      </c>
    </row>
    <row r="17983" spans="1:19" hidden="1" x14ac:dyDescent="0.2">
      <c r="A17983">
        <v>4474</v>
      </c>
      <c r="B17983" t="s">
        <v>28187</v>
      </c>
      <c r="C17983" t="s">
        <v>20452</v>
      </c>
      <c r="D17983">
        <v>7.9</v>
      </c>
      <c r="F17983" t="s">
        <v>21009</v>
      </c>
      <c r="G17983" t="s">
        <v>31</v>
      </c>
      <c r="H17983" t="s">
        <v>23</v>
      </c>
      <c r="I17983" t="s">
        <v>19673</v>
      </c>
      <c r="K17983"/>
      <c r="L17983" t="s">
        <v>28188</v>
      </c>
      <c r="M17983" t="s">
        <v>26</v>
      </c>
      <c r="N17983">
        <v>2</v>
      </c>
      <c r="P17983" t="s">
        <v>20366</v>
      </c>
      <c r="Q17983" t="s">
        <v>28189</v>
      </c>
      <c r="S17983" t="s">
        <v>20368</v>
      </c>
    </row>
    <row r="17984" spans="1:19" hidden="1" x14ac:dyDescent="0.2">
      <c r="A17984">
        <v>4475</v>
      </c>
      <c r="B17984" t="s">
        <v>28190</v>
      </c>
      <c r="C17984" t="s">
        <v>105</v>
      </c>
      <c r="D17984">
        <v>10.02</v>
      </c>
      <c r="E17984">
        <v>20</v>
      </c>
      <c r="F17984" t="s">
        <v>24663</v>
      </c>
      <c r="G17984" t="s">
        <v>55</v>
      </c>
      <c r="H17984" t="s">
        <v>46</v>
      </c>
      <c r="I17984" t="s">
        <v>2269</v>
      </c>
      <c r="K17984"/>
      <c r="L17984" t="s">
        <v>28191</v>
      </c>
      <c r="M17984" t="s">
        <v>26</v>
      </c>
      <c r="N17984">
        <v>2</v>
      </c>
      <c r="P17984" t="s">
        <v>20366</v>
      </c>
      <c r="Q17984" t="s">
        <v>28192</v>
      </c>
      <c r="S17984" t="s">
        <v>20368</v>
      </c>
    </row>
    <row r="17985" spans="1:19" hidden="1" x14ac:dyDescent="0.2">
      <c r="A17985">
        <v>4476</v>
      </c>
      <c r="B17985" t="s">
        <v>28193</v>
      </c>
      <c r="C17985" t="s">
        <v>105</v>
      </c>
      <c r="D17985">
        <v>2.04</v>
      </c>
      <c r="E17985">
        <v>30</v>
      </c>
      <c r="F17985" s="1" t="s">
        <v>28194</v>
      </c>
      <c r="G17985" t="s">
        <v>55</v>
      </c>
      <c r="H17985" t="s">
        <v>46</v>
      </c>
      <c r="I17985" t="s">
        <v>11080</v>
      </c>
      <c r="K17985"/>
      <c r="L17985" t="s">
        <v>28195</v>
      </c>
      <c r="M17985" t="s">
        <v>26</v>
      </c>
      <c r="N17985">
        <v>2</v>
      </c>
      <c r="P17985" t="s">
        <v>20366</v>
      </c>
      <c r="Q17985" t="s">
        <v>28196</v>
      </c>
      <c r="S17985" t="s">
        <v>20368</v>
      </c>
    </row>
    <row r="17986" spans="1:19" hidden="1" x14ac:dyDescent="0.2">
      <c r="A17986">
        <v>4476</v>
      </c>
      <c r="B17986" t="s">
        <v>28193</v>
      </c>
      <c r="C17986" t="s">
        <v>20452</v>
      </c>
      <c r="D17986">
        <v>6.2</v>
      </c>
      <c r="E17986">
        <v>30</v>
      </c>
      <c r="F17986" s="1" t="s">
        <v>28194</v>
      </c>
      <c r="G17986" t="s">
        <v>55</v>
      </c>
      <c r="H17986" t="s">
        <v>46</v>
      </c>
      <c r="I17986" t="s">
        <v>11080</v>
      </c>
      <c r="K17986"/>
      <c r="L17986" t="s">
        <v>28195</v>
      </c>
      <c r="M17986" t="s">
        <v>26</v>
      </c>
      <c r="N17986">
        <v>2</v>
      </c>
      <c r="P17986" t="s">
        <v>20366</v>
      </c>
      <c r="Q17986" t="s">
        <v>28196</v>
      </c>
      <c r="S17986" t="s">
        <v>20368</v>
      </c>
    </row>
    <row r="17987" spans="1:19" hidden="1" x14ac:dyDescent="0.2">
      <c r="A17987">
        <v>4477</v>
      </c>
      <c r="B17987" t="s">
        <v>28197</v>
      </c>
      <c r="C17987" t="s">
        <v>105</v>
      </c>
      <c r="D17987">
        <v>2.5</v>
      </c>
      <c r="E17987" t="s">
        <v>363</v>
      </c>
      <c r="F17987" t="s">
        <v>25209</v>
      </c>
      <c r="G17987" t="s">
        <v>144</v>
      </c>
      <c r="H17987" t="s">
        <v>2675</v>
      </c>
      <c r="I17987" t="s">
        <v>26715</v>
      </c>
      <c r="K17987"/>
      <c r="L17987" t="s">
        <v>28198</v>
      </c>
      <c r="M17987" t="s">
        <v>26</v>
      </c>
      <c r="N17987">
        <v>2</v>
      </c>
      <c r="P17987" t="s">
        <v>20366</v>
      </c>
      <c r="Q17987" t="s">
        <v>28199</v>
      </c>
      <c r="S17987" t="s">
        <v>20368</v>
      </c>
    </row>
    <row r="17988" spans="1:19" hidden="1" x14ac:dyDescent="0.2">
      <c r="A17988">
        <v>4478</v>
      </c>
      <c r="B17988" t="s">
        <v>28200</v>
      </c>
      <c r="C17988" t="s">
        <v>105</v>
      </c>
      <c r="D17988">
        <v>3.73</v>
      </c>
      <c r="G17988" t="s">
        <v>18613</v>
      </c>
      <c r="H17988" t="s">
        <v>23</v>
      </c>
      <c r="I17988" t="s">
        <v>365</v>
      </c>
      <c r="K17988"/>
      <c r="L17988" t="s">
        <v>28201</v>
      </c>
      <c r="M17988" t="s">
        <v>26</v>
      </c>
      <c r="N17988">
        <v>2</v>
      </c>
      <c r="P17988" t="s">
        <v>20366</v>
      </c>
      <c r="Q17988" t="s">
        <v>28202</v>
      </c>
      <c r="S17988" t="s">
        <v>20368</v>
      </c>
    </row>
    <row r="17989" spans="1:19" hidden="1" x14ac:dyDescent="0.2">
      <c r="A17989">
        <v>4478</v>
      </c>
      <c r="B17989" t="s">
        <v>28200</v>
      </c>
      <c r="C17989" t="s">
        <v>20452</v>
      </c>
      <c r="D17989">
        <v>7.9</v>
      </c>
      <c r="G17989" t="s">
        <v>55</v>
      </c>
      <c r="H17989" t="s">
        <v>23</v>
      </c>
      <c r="I17989" t="s">
        <v>365</v>
      </c>
      <c r="K17989"/>
      <c r="L17989" t="s">
        <v>28201</v>
      </c>
      <c r="M17989" t="s">
        <v>26</v>
      </c>
      <c r="N17989">
        <v>2</v>
      </c>
      <c r="P17989" t="s">
        <v>20366</v>
      </c>
      <c r="Q17989" t="s">
        <v>28202</v>
      </c>
      <c r="S17989" t="s">
        <v>20368</v>
      </c>
    </row>
    <row r="17990" spans="1:19" hidden="1" x14ac:dyDescent="0.2">
      <c r="A17990">
        <v>4478</v>
      </c>
      <c r="B17990" t="s">
        <v>28200</v>
      </c>
      <c r="C17990" t="s">
        <v>20441</v>
      </c>
      <c r="D17990">
        <v>9.3000000000000007</v>
      </c>
      <c r="G17990" t="s">
        <v>55</v>
      </c>
      <c r="H17990" t="s">
        <v>23</v>
      </c>
      <c r="I17990" t="s">
        <v>365</v>
      </c>
      <c r="K17990"/>
      <c r="L17990" t="s">
        <v>28201</v>
      </c>
      <c r="M17990" t="s">
        <v>26</v>
      </c>
      <c r="N17990">
        <v>2</v>
      </c>
      <c r="P17990" t="s">
        <v>20366</v>
      </c>
      <c r="Q17990" t="s">
        <v>28202</v>
      </c>
      <c r="S17990" t="s">
        <v>20368</v>
      </c>
    </row>
    <row r="17991" spans="1:19" hidden="1" x14ac:dyDescent="0.2">
      <c r="A17991">
        <v>4479</v>
      </c>
      <c r="B17991" t="s">
        <v>28203</v>
      </c>
      <c r="C17991" t="s">
        <v>20452</v>
      </c>
      <c r="D17991">
        <v>6.58</v>
      </c>
      <c r="E17991">
        <v>20</v>
      </c>
      <c r="F17991" t="s">
        <v>1576</v>
      </c>
      <c r="G17991" t="s">
        <v>55</v>
      </c>
      <c r="H17991" t="s">
        <v>46</v>
      </c>
      <c r="I17991" t="s">
        <v>869</v>
      </c>
      <c r="K17991"/>
      <c r="L17991" t="s">
        <v>28204</v>
      </c>
      <c r="M17991" t="s">
        <v>26</v>
      </c>
      <c r="N17991">
        <v>2</v>
      </c>
      <c r="P17991" t="s">
        <v>20366</v>
      </c>
      <c r="Q17991" t="s">
        <v>28205</v>
      </c>
      <c r="S17991" t="s">
        <v>20368</v>
      </c>
    </row>
    <row r="17992" spans="1:19" hidden="1" x14ac:dyDescent="0.2">
      <c r="A17992">
        <v>4480</v>
      </c>
      <c r="B17992" t="s">
        <v>28206</v>
      </c>
      <c r="C17992" t="s">
        <v>105</v>
      </c>
      <c r="D17992">
        <v>6.58</v>
      </c>
      <c r="E17992">
        <v>20</v>
      </c>
      <c r="F17992" t="s">
        <v>1576</v>
      </c>
      <c r="G17992" t="s">
        <v>55</v>
      </c>
      <c r="H17992" t="s">
        <v>46</v>
      </c>
      <c r="I17992" t="s">
        <v>869</v>
      </c>
      <c r="K17992"/>
      <c r="L17992" t="s">
        <v>28207</v>
      </c>
      <c r="M17992" t="s">
        <v>20719</v>
      </c>
      <c r="N17992">
        <v>3</v>
      </c>
      <c r="P17992" t="s">
        <v>20366</v>
      </c>
      <c r="Q17992" t="s">
        <v>28208</v>
      </c>
      <c r="S17992" t="s">
        <v>20368</v>
      </c>
    </row>
    <row r="17993" spans="1:19" hidden="1" x14ac:dyDescent="0.2">
      <c r="A17993">
        <v>4481</v>
      </c>
      <c r="B17993" t="s">
        <v>28209</v>
      </c>
      <c r="C17993" t="s">
        <v>105</v>
      </c>
      <c r="D17993">
        <v>8.1</v>
      </c>
      <c r="E17993" t="s">
        <v>363</v>
      </c>
      <c r="F17993" t="s">
        <v>54</v>
      </c>
      <c r="G17993" t="s">
        <v>55</v>
      </c>
      <c r="H17993" t="s">
        <v>23</v>
      </c>
      <c r="I17993" t="s">
        <v>28210</v>
      </c>
      <c r="K17993"/>
      <c r="L17993" t="s">
        <v>28211</v>
      </c>
      <c r="M17993" t="s">
        <v>26</v>
      </c>
      <c r="N17993">
        <v>2</v>
      </c>
      <c r="P17993" t="s">
        <v>20366</v>
      </c>
      <c r="Q17993" t="s">
        <v>28212</v>
      </c>
      <c r="S17993" t="s">
        <v>20368</v>
      </c>
    </row>
    <row r="17994" spans="1:19" hidden="1" x14ac:dyDescent="0.2">
      <c r="A17994">
        <v>4483</v>
      </c>
      <c r="B17994" t="s">
        <v>28213</v>
      </c>
      <c r="C17994" t="s">
        <v>105</v>
      </c>
      <c r="D17994">
        <v>8.4</v>
      </c>
      <c r="E17994" t="s">
        <v>363</v>
      </c>
      <c r="F17994" t="s">
        <v>54</v>
      </c>
      <c r="G17994" t="s">
        <v>55</v>
      </c>
      <c r="H17994" t="s">
        <v>23</v>
      </c>
      <c r="I17994" t="s">
        <v>1396</v>
      </c>
      <c r="K17994"/>
      <c r="L17994" t="s">
        <v>28214</v>
      </c>
      <c r="M17994" t="s">
        <v>26</v>
      </c>
      <c r="N17994">
        <v>2</v>
      </c>
      <c r="P17994" t="s">
        <v>20366</v>
      </c>
      <c r="Q17994" t="s">
        <v>28215</v>
      </c>
      <c r="S17994" t="s">
        <v>20368</v>
      </c>
    </row>
    <row r="17995" spans="1:19" hidden="1" x14ac:dyDescent="0.2">
      <c r="A17995">
        <v>4484</v>
      </c>
      <c r="B17995" t="s">
        <v>28216</v>
      </c>
      <c r="C17995" t="s">
        <v>105</v>
      </c>
      <c r="D17995">
        <v>8.1</v>
      </c>
      <c r="E17995" t="s">
        <v>363</v>
      </c>
      <c r="F17995" t="s">
        <v>54</v>
      </c>
      <c r="G17995" t="s">
        <v>55</v>
      </c>
      <c r="H17995" t="s">
        <v>23</v>
      </c>
      <c r="I17995" t="s">
        <v>1396</v>
      </c>
      <c r="K17995"/>
      <c r="L17995" t="s">
        <v>28217</v>
      </c>
      <c r="M17995" t="s">
        <v>26</v>
      </c>
      <c r="N17995">
        <v>2</v>
      </c>
      <c r="P17995" t="s">
        <v>20366</v>
      </c>
      <c r="Q17995" t="s">
        <v>28218</v>
      </c>
      <c r="S17995" t="s">
        <v>20368</v>
      </c>
    </row>
    <row r="17996" spans="1:19" hidden="1" x14ac:dyDescent="0.2">
      <c r="A17996">
        <v>4485</v>
      </c>
      <c r="B17996" t="s">
        <v>28219</v>
      </c>
      <c r="C17996" t="s">
        <v>105</v>
      </c>
      <c r="D17996">
        <v>7.67</v>
      </c>
      <c r="E17996" t="s">
        <v>363</v>
      </c>
      <c r="F17996" t="s">
        <v>66</v>
      </c>
      <c r="G17996" t="s">
        <v>246</v>
      </c>
      <c r="H17996" t="s">
        <v>23</v>
      </c>
      <c r="I17996" t="s">
        <v>567</v>
      </c>
      <c r="K17996"/>
      <c r="L17996" t="s">
        <v>28220</v>
      </c>
      <c r="M17996" t="s">
        <v>26</v>
      </c>
      <c r="N17996">
        <v>2</v>
      </c>
      <c r="P17996" t="s">
        <v>20366</v>
      </c>
      <c r="Q17996" t="s">
        <v>28221</v>
      </c>
      <c r="S17996" t="s">
        <v>20368</v>
      </c>
    </row>
    <row r="17997" spans="1:19" hidden="1" x14ac:dyDescent="0.2">
      <c r="A17997">
        <v>4486</v>
      </c>
      <c r="B17997" t="s">
        <v>28222</v>
      </c>
      <c r="C17997" t="s">
        <v>105</v>
      </c>
      <c r="D17997">
        <v>7.33</v>
      </c>
      <c r="E17997">
        <v>25</v>
      </c>
      <c r="F17997" t="s">
        <v>20713</v>
      </c>
      <c r="G17997" t="s">
        <v>55</v>
      </c>
      <c r="H17997" t="s">
        <v>46</v>
      </c>
      <c r="I17997" t="s">
        <v>5864</v>
      </c>
      <c r="K17997"/>
      <c r="L17997" t="s">
        <v>28223</v>
      </c>
      <c r="M17997" t="s">
        <v>26</v>
      </c>
      <c r="N17997">
        <v>2</v>
      </c>
      <c r="P17997" t="s">
        <v>20366</v>
      </c>
      <c r="Q17997" t="s">
        <v>28224</v>
      </c>
      <c r="S17997" t="s">
        <v>20368</v>
      </c>
    </row>
    <row r="17998" spans="1:19" hidden="1" x14ac:dyDescent="0.2">
      <c r="A17998">
        <v>4486</v>
      </c>
      <c r="B17998" t="s">
        <v>28222</v>
      </c>
      <c r="C17998" t="s">
        <v>105</v>
      </c>
      <c r="D17998">
        <v>7.3</v>
      </c>
      <c r="E17998" t="s">
        <v>363</v>
      </c>
      <c r="F17998" t="s">
        <v>66</v>
      </c>
      <c r="G17998" t="s">
        <v>246</v>
      </c>
      <c r="H17998" t="s">
        <v>23</v>
      </c>
      <c r="I17998" t="s">
        <v>5864</v>
      </c>
      <c r="K17998"/>
      <c r="L17998" t="s">
        <v>28223</v>
      </c>
      <c r="M17998" t="s">
        <v>26</v>
      </c>
      <c r="N17998">
        <v>2</v>
      </c>
      <c r="P17998" t="s">
        <v>20366</v>
      </c>
      <c r="Q17998" t="s">
        <v>28224</v>
      </c>
      <c r="S17998" t="s">
        <v>20368</v>
      </c>
    </row>
    <row r="17999" spans="1:19" hidden="1" x14ac:dyDescent="0.2">
      <c r="A17999">
        <v>4487</v>
      </c>
      <c r="B17999" t="s">
        <v>28225</v>
      </c>
      <c r="C17999" t="s">
        <v>105</v>
      </c>
      <c r="D17999">
        <v>8.6</v>
      </c>
      <c r="E17999" t="s">
        <v>363</v>
      </c>
      <c r="F17999" t="s">
        <v>54</v>
      </c>
      <c r="G17999" t="s">
        <v>55</v>
      </c>
      <c r="H17999" t="s">
        <v>23</v>
      </c>
      <c r="I17999" t="s">
        <v>1396</v>
      </c>
      <c r="K17999"/>
      <c r="L17999" t="s">
        <v>28226</v>
      </c>
      <c r="M17999" t="s">
        <v>26</v>
      </c>
      <c r="N17999">
        <v>2</v>
      </c>
      <c r="P17999" t="s">
        <v>20366</v>
      </c>
      <c r="Q17999" t="s">
        <v>28227</v>
      </c>
      <c r="S17999" t="s">
        <v>20368</v>
      </c>
    </row>
    <row r="18000" spans="1:19" hidden="1" x14ac:dyDescent="0.2">
      <c r="A18000">
        <v>4488</v>
      </c>
      <c r="B18000" t="s">
        <v>28228</v>
      </c>
      <c r="C18000" t="s">
        <v>105</v>
      </c>
      <c r="D18000">
        <v>8.7899999999999991</v>
      </c>
      <c r="E18000" t="s">
        <v>2411</v>
      </c>
      <c r="F18000" t="s">
        <v>66</v>
      </c>
      <c r="G18000" t="s">
        <v>31</v>
      </c>
      <c r="H18000" t="s">
        <v>23</v>
      </c>
      <c r="I18000" t="s">
        <v>1292</v>
      </c>
      <c r="K18000"/>
      <c r="L18000" t="s">
        <v>28229</v>
      </c>
      <c r="M18000" t="s">
        <v>26</v>
      </c>
      <c r="N18000">
        <v>2</v>
      </c>
      <c r="P18000" t="s">
        <v>20366</v>
      </c>
      <c r="Q18000" t="s">
        <v>28230</v>
      </c>
      <c r="S18000" t="s">
        <v>20368</v>
      </c>
    </row>
    <row r="18001" spans="1:19" hidden="1" x14ac:dyDescent="0.2">
      <c r="A18001">
        <v>4489</v>
      </c>
      <c r="B18001" t="s">
        <v>28231</v>
      </c>
      <c r="C18001" t="s">
        <v>105</v>
      </c>
      <c r="D18001">
        <v>3.9</v>
      </c>
      <c r="E18001" t="s">
        <v>363</v>
      </c>
      <c r="F18001" t="s">
        <v>25209</v>
      </c>
      <c r="G18001" t="s">
        <v>144</v>
      </c>
      <c r="H18001" t="s">
        <v>2675</v>
      </c>
      <c r="I18001" t="s">
        <v>26715</v>
      </c>
      <c r="K18001"/>
      <c r="L18001" t="s">
        <v>28232</v>
      </c>
      <c r="M18001" t="s">
        <v>26</v>
      </c>
      <c r="N18001">
        <v>2</v>
      </c>
      <c r="P18001" t="s">
        <v>20366</v>
      </c>
      <c r="Q18001" t="s">
        <v>28233</v>
      </c>
      <c r="S18001" t="s">
        <v>20368</v>
      </c>
    </row>
    <row r="18002" spans="1:19" hidden="1" x14ac:dyDescent="0.2">
      <c r="A18002">
        <v>4491</v>
      </c>
      <c r="B18002" t="s">
        <v>28234</v>
      </c>
      <c r="C18002" t="s">
        <v>105</v>
      </c>
      <c r="D18002">
        <v>5.6</v>
      </c>
      <c r="E18002">
        <v>25</v>
      </c>
      <c r="F18002" t="s">
        <v>11159</v>
      </c>
      <c r="G18002" t="s">
        <v>55</v>
      </c>
      <c r="H18002" t="s">
        <v>46</v>
      </c>
      <c r="I18002" t="s">
        <v>26721</v>
      </c>
      <c r="K18002"/>
      <c r="L18002" t="s">
        <v>28235</v>
      </c>
      <c r="M18002" t="s">
        <v>21320</v>
      </c>
      <c r="N18002">
        <v>3</v>
      </c>
      <c r="P18002" t="s">
        <v>20366</v>
      </c>
      <c r="Q18002" t="s">
        <v>28236</v>
      </c>
      <c r="S18002" t="s">
        <v>20368</v>
      </c>
    </row>
    <row r="18003" spans="1:19" hidden="1" x14ac:dyDescent="0.2">
      <c r="A18003">
        <v>4491</v>
      </c>
      <c r="B18003" t="s">
        <v>28234</v>
      </c>
      <c r="C18003" t="s">
        <v>20452</v>
      </c>
      <c r="D18003">
        <v>6.9</v>
      </c>
      <c r="E18003">
        <v>25</v>
      </c>
      <c r="F18003" t="s">
        <v>11159</v>
      </c>
      <c r="G18003" t="s">
        <v>55</v>
      </c>
      <c r="H18003" t="s">
        <v>46</v>
      </c>
      <c r="I18003" t="s">
        <v>26721</v>
      </c>
      <c r="K18003"/>
      <c r="L18003" t="s">
        <v>28235</v>
      </c>
      <c r="M18003" t="s">
        <v>21320</v>
      </c>
      <c r="N18003">
        <v>3</v>
      </c>
      <c r="P18003" t="s">
        <v>20366</v>
      </c>
      <c r="Q18003" t="s">
        <v>28236</v>
      </c>
      <c r="S18003" t="s">
        <v>20368</v>
      </c>
    </row>
    <row r="18004" spans="1:19" hidden="1" x14ac:dyDescent="0.2">
      <c r="A18004">
        <v>4491</v>
      </c>
      <c r="B18004" t="s">
        <v>28234</v>
      </c>
      <c r="C18004" t="s">
        <v>105</v>
      </c>
      <c r="D18004">
        <v>5.09</v>
      </c>
      <c r="E18004">
        <v>80</v>
      </c>
      <c r="F18004" t="s">
        <v>11159</v>
      </c>
      <c r="G18004" t="s">
        <v>55</v>
      </c>
      <c r="H18004" t="s">
        <v>46</v>
      </c>
      <c r="I18004" t="s">
        <v>26721</v>
      </c>
      <c r="K18004"/>
      <c r="L18004" t="s">
        <v>28235</v>
      </c>
      <c r="M18004" t="s">
        <v>21320</v>
      </c>
      <c r="N18004">
        <v>3</v>
      </c>
      <c r="P18004" t="s">
        <v>20366</v>
      </c>
      <c r="Q18004" t="s">
        <v>28236</v>
      </c>
      <c r="S18004" t="s">
        <v>20368</v>
      </c>
    </row>
    <row r="18005" spans="1:19" hidden="1" x14ac:dyDescent="0.2">
      <c r="A18005">
        <v>4491</v>
      </c>
      <c r="B18005" t="s">
        <v>28234</v>
      </c>
      <c r="C18005" t="s">
        <v>20452</v>
      </c>
      <c r="D18005">
        <v>6.75</v>
      </c>
      <c r="E18005">
        <v>80</v>
      </c>
      <c r="F18005" t="s">
        <v>11159</v>
      </c>
      <c r="G18005" t="s">
        <v>55</v>
      </c>
      <c r="H18005" t="s">
        <v>46</v>
      </c>
      <c r="I18005" t="s">
        <v>26721</v>
      </c>
      <c r="K18005"/>
      <c r="L18005" t="s">
        <v>28235</v>
      </c>
      <c r="M18005" t="s">
        <v>21320</v>
      </c>
      <c r="N18005">
        <v>3</v>
      </c>
      <c r="P18005" t="s">
        <v>20366</v>
      </c>
      <c r="Q18005" t="s">
        <v>28236</v>
      </c>
      <c r="S18005" t="s">
        <v>20368</v>
      </c>
    </row>
    <row r="18006" spans="1:19" hidden="1" x14ac:dyDescent="0.2">
      <c r="A18006">
        <v>4493</v>
      </c>
      <c r="B18006" t="s">
        <v>28237</v>
      </c>
      <c r="C18006" t="s">
        <v>105</v>
      </c>
      <c r="D18006">
        <v>2.02</v>
      </c>
      <c r="F18006" t="s">
        <v>28238</v>
      </c>
      <c r="G18006" t="s">
        <v>55</v>
      </c>
      <c r="H18006" t="s">
        <v>23</v>
      </c>
      <c r="I18006" t="s">
        <v>19732</v>
      </c>
      <c r="K18006"/>
      <c r="L18006" t="s">
        <v>28239</v>
      </c>
      <c r="M18006" t="s">
        <v>26</v>
      </c>
      <c r="N18006">
        <v>2</v>
      </c>
      <c r="O18006" t="s">
        <v>28240</v>
      </c>
      <c r="P18006" t="s">
        <v>20366</v>
      </c>
      <c r="Q18006" t="s">
        <v>28241</v>
      </c>
      <c r="S18006" t="s">
        <v>20368</v>
      </c>
    </row>
    <row r="18007" spans="1:19" hidden="1" x14ac:dyDescent="0.2">
      <c r="A18007">
        <v>4493</v>
      </c>
      <c r="B18007" t="s">
        <v>28237</v>
      </c>
      <c r="C18007" t="s">
        <v>20452</v>
      </c>
      <c r="D18007">
        <v>3.23</v>
      </c>
      <c r="F18007" t="s">
        <v>28238</v>
      </c>
      <c r="G18007" t="s">
        <v>55</v>
      </c>
      <c r="H18007" t="s">
        <v>23</v>
      </c>
      <c r="I18007" t="s">
        <v>19732</v>
      </c>
      <c r="K18007"/>
      <c r="L18007" t="s">
        <v>28239</v>
      </c>
      <c r="M18007" t="s">
        <v>26</v>
      </c>
      <c r="N18007">
        <v>2</v>
      </c>
      <c r="O18007" t="s">
        <v>28240</v>
      </c>
      <c r="P18007" t="s">
        <v>20366</v>
      </c>
      <c r="Q18007" t="s">
        <v>28241</v>
      </c>
      <c r="S18007" t="s">
        <v>20368</v>
      </c>
    </row>
    <row r="18008" spans="1:19" hidden="1" x14ac:dyDescent="0.2">
      <c r="A18008">
        <v>4493</v>
      </c>
      <c r="B18008" t="s">
        <v>28237</v>
      </c>
      <c r="C18008" t="s">
        <v>20441</v>
      </c>
      <c r="D18008">
        <v>9</v>
      </c>
      <c r="F18008" t="s">
        <v>28238</v>
      </c>
      <c r="G18008" t="s">
        <v>55</v>
      </c>
      <c r="H18008" t="s">
        <v>23</v>
      </c>
      <c r="I18008" t="s">
        <v>19732</v>
      </c>
      <c r="K18008"/>
      <c r="L18008" t="s">
        <v>28239</v>
      </c>
      <c r="M18008" t="s">
        <v>26</v>
      </c>
      <c r="N18008">
        <v>2</v>
      </c>
      <c r="O18008" t="s">
        <v>28240</v>
      </c>
      <c r="P18008" t="s">
        <v>20366</v>
      </c>
      <c r="Q18008" t="s">
        <v>28241</v>
      </c>
      <c r="S18008" t="s">
        <v>20368</v>
      </c>
    </row>
    <row r="18009" spans="1:19" hidden="1" x14ac:dyDescent="0.2">
      <c r="A18009">
        <v>4494</v>
      </c>
      <c r="B18009" t="s">
        <v>28242</v>
      </c>
      <c r="C18009" t="s">
        <v>105</v>
      </c>
      <c r="D18009">
        <v>3.05</v>
      </c>
      <c r="E18009">
        <v>25</v>
      </c>
      <c r="F18009" t="s">
        <v>28243</v>
      </c>
      <c r="G18009" t="s">
        <v>55</v>
      </c>
      <c r="H18009" t="s">
        <v>46</v>
      </c>
      <c r="I18009" t="s">
        <v>28244</v>
      </c>
      <c r="K18009"/>
      <c r="L18009" t="s">
        <v>28245</v>
      </c>
      <c r="M18009" t="s">
        <v>20860</v>
      </c>
      <c r="N18009">
        <v>4</v>
      </c>
      <c r="O18009" t="s">
        <v>28246</v>
      </c>
      <c r="P18009" t="s">
        <v>20366</v>
      </c>
      <c r="Q18009" t="s">
        <v>28247</v>
      </c>
      <c r="S18009" t="s">
        <v>20368</v>
      </c>
    </row>
    <row r="18010" spans="1:19" hidden="1" x14ac:dyDescent="0.2">
      <c r="A18010">
        <v>4494</v>
      </c>
      <c r="B18010" t="s">
        <v>28242</v>
      </c>
      <c r="C18010" t="s">
        <v>20452</v>
      </c>
      <c r="D18010">
        <v>4.4000000000000004</v>
      </c>
      <c r="E18010">
        <v>25</v>
      </c>
      <c r="F18010" t="s">
        <v>28243</v>
      </c>
      <c r="G18010" t="s">
        <v>55</v>
      </c>
      <c r="H18010" t="s">
        <v>46</v>
      </c>
      <c r="I18010" t="s">
        <v>28244</v>
      </c>
      <c r="K18010"/>
      <c r="L18010" t="s">
        <v>28245</v>
      </c>
      <c r="M18010" t="s">
        <v>20860</v>
      </c>
      <c r="N18010">
        <v>4</v>
      </c>
      <c r="O18010" t="s">
        <v>28246</v>
      </c>
      <c r="P18010" t="s">
        <v>20366</v>
      </c>
      <c r="Q18010" t="s">
        <v>28247</v>
      </c>
      <c r="S18010" t="s">
        <v>20368</v>
      </c>
    </row>
    <row r="18011" spans="1:19" hidden="1" x14ac:dyDescent="0.2">
      <c r="A18011">
        <v>4494</v>
      </c>
      <c r="B18011" t="s">
        <v>28242</v>
      </c>
      <c r="C18011" t="s">
        <v>20441</v>
      </c>
      <c r="D18011">
        <v>5.69</v>
      </c>
      <c r="E18011">
        <v>25</v>
      </c>
      <c r="F18011" t="s">
        <v>28243</v>
      </c>
      <c r="G18011" t="s">
        <v>55</v>
      </c>
      <c r="H18011" t="s">
        <v>46</v>
      </c>
      <c r="I18011" t="s">
        <v>28244</v>
      </c>
      <c r="K18011"/>
      <c r="L18011" t="s">
        <v>28245</v>
      </c>
      <c r="M18011" t="s">
        <v>20860</v>
      </c>
      <c r="N18011">
        <v>4</v>
      </c>
      <c r="O18011" t="s">
        <v>28246</v>
      </c>
      <c r="P18011" t="s">
        <v>20366</v>
      </c>
      <c r="Q18011" t="s">
        <v>28247</v>
      </c>
      <c r="S18011" t="s">
        <v>20368</v>
      </c>
    </row>
    <row r="18012" spans="1:19" hidden="1" x14ac:dyDescent="0.2">
      <c r="A18012">
        <v>4494</v>
      </c>
      <c r="B18012" t="s">
        <v>28242</v>
      </c>
      <c r="C18012" t="s">
        <v>20447</v>
      </c>
      <c r="D18012">
        <v>8.19</v>
      </c>
      <c r="E18012">
        <v>25</v>
      </c>
      <c r="F18012" t="s">
        <v>28243</v>
      </c>
      <c r="G18012" t="s">
        <v>55</v>
      </c>
      <c r="H18012" t="s">
        <v>46</v>
      </c>
      <c r="I18012" t="s">
        <v>28244</v>
      </c>
      <c r="K18012"/>
      <c r="L18012" t="s">
        <v>28245</v>
      </c>
      <c r="M18012" t="s">
        <v>20860</v>
      </c>
      <c r="N18012">
        <v>4</v>
      </c>
      <c r="O18012" t="s">
        <v>28246</v>
      </c>
      <c r="P18012" t="s">
        <v>20366</v>
      </c>
      <c r="Q18012" t="s">
        <v>28247</v>
      </c>
      <c r="S18012" t="s">
        <v>20368</v>
      </c>
    </row>
    <row r="18013" spans="1:19" hidden="1" x14ac:dyDescent="0.2">
      <c r="A18013">
        <v>4498</v>
      </c>
      <c r="B18013" t="s">
        <v>28248</v>
      </c>
      <c r="C18013" t="s">
        <v>105</v>
      </c>
      <c r="D18013">
        <v>1.5</v>
      </c>
      <c r="E18013">
        <v>25</v>
      </c>
      <c r="F18013" t="s">
        <v>28249</v>
      </c>
      <c r="G18013" t="s">
        <v>286</v>
      </c>
      <c r="H18013" t="s">
        <v>46</v>
      </c>
      <c r="I18013" t="s">
        <v>24376</v>
      </c>
      <c r="K18013"/>
      <c r="L18013" t="s">
        <v>28250</v>
      </c>
      <c r="M18013" t="s">
        <v>26</v>
      </c>
      <c r="N18013">
        <v>2</v>
      </c>
      <c r="O18013" t="s">
        <v>28251</v>
      </c>
      <c r="P18013" t="s">
        <v>20366</v>
      </c>
      <c r="Q18013" t="s">
        <v>28252</v>
      </c>
      <c r="S18013" t="s">
        <v>20368</v>
      </c>
    </row>
    <row r="18014" spans="1:19" hidden="1" x14ac:dyDescent="0.2">
      <c r="A18014">
        <v>4498</v>
      </c>
      <c r="B18014" t="s">
        <v>28248</v>
      </c>
      <c r="C18014" t="s">
        <v>20452</v>
      </c>
      <c r="D18014">
        <v>2.2999999999999998</v>
      </c>
      <c r="E18014">
        <v>25</v>
      </c>
      <c r="F18014" t="s">
        <v>28249</v>
      </c>
      <c r="G18014" t="s">
        <v>286</v>
      </c>
      <c r="H18014" t="s">
        <v>46</v>
      </c>
      <c r="I18014" t="s">
        <v>24376</v>
      </c>
      <c r="K18014"/>
      <c r="L18014" t="s">
        <v>28250</v>
      </c>
      <c r="M18014" t="s">
        <v>26</v>
      </c>
      <c r="N18014">
        <v>2</v>
      </c>
      <c r="O18014" t="s">
        <v>28251</v>
      </c>
      <c r="P18014" t="s">
        <v>20366</v>
      </c>
      <c r="Q18014" t="s">
        <v>28252</v>
      </c>
      <c r="S18014" t="s">
        <v>20368</v>
      </c>
    </row>
    <row r="18015" spans="1:19" hidden="1" x14ac:dyDescent="0.2">
      <c r="A18015">
        <v>4498</v>
      </c>
      <c r="B18015" t="s">
        <v>28248</v>
      </c>
      <c r="C18015" t="s">
        <v>20441</v>
      </c>
      <c r="D18015">
        <v>4.6500000000000004</v>
      </c>
      <c r="E18015">
        <v>25</v>
      </c>
      <c r="F18015" t="s">
        <v>28249</v>
      </c>
      <c r="G18015" t="s">
        <v>286</v>
      </c>
      <c r="H18015" t="s">
        <v>46</v>
      </c>
      <c r="I18015" t="s">
        <v>24376</v>
      </c>
      <c r="K18015"/>
      <c r="L18015" t="s">
        <v>28250</v>
      </c>
      <c r="M18015" t="s">
        <v>26</v>
      </c>
      <c r="N18015">
        <v>2</v>
      </c>
      <c r="O18015" t="s">
        <v>28251</v>
      </c>
      <c r="P18015" t="s">
        <v>20366</v>
      </c>
      <c r="Q18015" t="s">
        <v>28252</v>
      </c>
      <c r="S18015" t="s">
        <v>20368</v>
      </c>
    </row>
    <row r="18016" spans="1:19" hidden="1" x14ac:dyDescent="0.2">
      <c r="A18016">
        <v>4498</v>
      </c>
      <c r="B18016" t="s">
        <v>28248</v>
      </c>
      <c r="C18016" t="s">
        <v>20447</v>
      </c>
      <c r="D18016">
        <v>6.13</v>
      </c>
      <c r="E18016">
        <v>25</v>
      </c>
      <c r="F18016" t="s">
        <v>28249</v>
      </c>
      <c r="G18016" t="s">
        <v>286</v>
      </c>
      <c r="H18016" t="s">
        <v>46</v>
      </c>
      <c r="I18016" t="s">
        <v>24376</v>
      </c>
      <c r="K18016"/>
      <c r="L18016" t="s">
        <v>28250</v>
      </c>
      <c r="M18016" t="s">
        <v>26</v>
      </c>
      <c r="N18016">
        <v>2</v>
      </c>
      <c r="O18016" t="s">
        <v>28251</v>
      </c>
      <c r="P18016" t="s">
        <v>20366</v>
      </c>
      <c r="Q18016" t="s">
        <v>28252</v>
      </c>
      <c r="S18016" t="s">
        <v>20368</v>
      </c>
    </row>
    <row r="18017" spans="1:19" hidden="1" x14ac:dyDescent="0.2">
      <c r="A18017">
        <v>4498</v>
      </c>
      <c r="B18017" t="s">
        <v>28248</v>
      </c>
      <c r="C18017" t="s">
        <v>21449</v>
      </c>
      <c r="D18017">
        <v>8.36</v>
      </c>
      <c r="E18017">
        <v>25</v>
      </c>
      <c r="F18017" t="s">
        <v>28249</v>
      </c>
      <c r="G18017" t="s">
        <v>286</v>
      </c>
      <c r="H18017" t="s">
        <v>46</v>
      </c>
      <c r="I18017" t="s">
        <v>24376</v>
      </c>
      <c r="K18017"/>
      <c r="L18017" t="s">
        <v>28250</v>
      </c>
      <c r="M18017" t="s">
        <v>26</v>
      </c>
      <c r="N18017">
        <v>2</v>
      </c>
      <c r="O18017" t="s">
        <v>28251</v>
      </c>
      <c r="P18017" t="s">
        <v>20366</v>
      </c>
      <c r="Q18017" t="s">
        <v>28252</v>
      </c>
      <c r="S18017" t="s">
        <v>20368</v>
      </c>
    </row>
    <row r="18018" spans="1:19" hidden="1" x14ac:dyDescent="0.2">
      <c r="A18018">
        <v>4498</v>
      </c>
      <c r="B18018" t="s">
        <v>28248</v>
      </c>
      <c r="C18018" t="s">
        <v>21450</v>
      </c>
      <c r="D18018">
        <v>10.34</v>
      </c>
      <c r="E18018">
        <v>25</v>
      </c>
      <c r="F18018" t="s">
        <v>28249</v>
      </c>
      <c r="G18018" t="s">
        <v>286</v>
      </c>
      <c r="H18018" t="s">
        <v>46</v>
      </c>
      <c r="I18018" t="s">
        <v>24376</v>
      </c>
      <c r="K18018"/>
      <c r="L18018" t="s">
        <v>28250</v>
      </c>
      <c r="M18018" t="s">
        <v>26</v>
      </c>
      <c r="N18018">
        <v>2</v>
      </c>
      <c r="O18018" t="s">
        <v>28251</v>
      </c>
      <c r="P18018" t="s">
        <v>20366</v>
      </c>
      <c r="Q18018" t="s">
        <v>28252</v>
      </c>
      <c r="S18018" t="s">
        <v>20368</v>
      </c>
    </row>
    <row r="18019" spans="1:19" hidden="1" x14ac:dyDescent="0.2">
      <c r="A18019">
        <v>4503</v>
      </c>
      <c r="B18019" t="s">
        <v>28253</v>
      </c>
      <c r="C18019" t="s">
        <v>105</v>
      </c>
      <c r="D18019">
        <v>6.6</v>
      </c>
      <c r="E18019">
        <v>25</v>
      </c>
      <c r="F18019" t="s">
        <v>22050</v>
      </c>
      <c r="G18019" t="s">
        <v>55</v>
      </c>
      <c r="H18019" t="s">
        <v>23</v>
      </c>
      <c r="I18019" t="s">
        <v>20754</v>
      </c>
      <c r="K18019"/>
      <c r="L18019" t="s">
        <v>28254</v>
      </c>
      <c r="M18019" t="s">
        <v>22140</v>
      </c>
      <c r="N18019">
        <v>2</v>
      </c>
      <c r="O18019" t="s">
        <v>28255</v>
      </c>
      <c r="P18019" t="s">
        <v>20366</v>
      </c>
      <c r="Q18019" t="s">
        <v>28256</v>
      </c>
      <c r="S18019" t="s">
        <v>20368</v>
      </c>
    </row>
    <row r="18020" spans="1:19" hidden="1" x14ac:dyDescent="0.2">
      <c r="A18020">
        <v>4505</v>
      </c>
      <c r="B18020" t="s">
        <v>28257</v>
      </c>
      <c r="C18020" t="s">
        <v>105</v>
      </c>
      <c r="D18020">
        <v>1.83</v>
      </c>
      <c r="E18020">
        <v>20</v>
      </c>
      <c r="F18020" t="s">
        <v>20848</v>
      </c>
      <c r="G18020" t="s">
        <v>55</v>
      </c>
      <c r="H18020" t="s">
        <v>23</v>
      </c>
      <c r="I18020" t="s">
        <v>24467</v>
      </c>
      <c r="K18020"/>
      <c r="L18020" t="s">
        <v>28258</v>
      </c>
      <c r="M18020" t="s">
        <v>26</v>
      </c>
      <c r="N18020">
        <v>2</v>
      </c>
      <c r="P18020" t="s">
        <v>20366</v>
      </c>
      <c r="Q18020" t="s">
        <v>28259</v>
      </c>
      <c r="S18020" t="s">
        <v>20368</v>
      </c>
    </row>
    <row r="18021" spans="1:19" hidden="1" x14ac:dyDescent="0.2">
      <c r="A18021">
        <v>4506</v>
      </c>
      <c r="B18021" t="s">
        <v>28260</v>
      </c>
      <c r="C18021" t="s">
        <v>105</v>
      </c>
      <c r="D18021">
        <v>1.79</v>
      </c>
      <c r="E18021">
        <v>20</v>
      </c>
      <c r="F18021" t="s">
        <v>28261</v>
      </c>
      <c r="G18021" t="s">
        <v>55</v>
      </c>
      <c r="H18021" t="s">
        <v>23</v>
      </c>
      <c r="I18021" t="s">
        <v>24467</v>
      </c>
      <c r="K18021"/>
      <c r="L18021" t="s">
        <v>28262</v>
      </c>
      <c r="M18021" t="s">
        <v>26</v>
      </c>
      <c r="N18021">
        <v>2</v>
      </c>
      <c r="P18021" t="s">
        <v>20366</v>
      </c>
      <c r="Q18021" t="s">
        <v>28263</v>
      </c>
      <c r="S18021" t="s">
        <v>20368</v>
      </c>
    </row>
    <row r="18022" spans="1:19" hidden="1" x14ac:dyDescent="0.2">
      <c r="A18022">
        <v>4514</v>
      </c>
      <c r="B18022" t="s">
        <v>28264</v>
      </c>
      <c r="C18022" t="s">
        <v>105</v>
      </c>
      <c r="D18022">
        <v>2.5</v>
      </c>
      <c r="E18022" t="s">
        <v>363</v>
      </c>
      <c r="F18022" t="s">
        <v>20412</v>
      </c>
      <c r="G18022" t="s">
        <v>144</v>
      </c>
      <c r="H18022" t="s">
        <v>2675</v>
      </c>
      <c r="I18022" t="s">
        <v>26715</v>
      </c>
      <c r="K18022"/>
      <c r="L18022" t="s">
        <v>28265</v>
      </c>
      <c r="M18022" t="s">
        <v>26</v>
      </c>
      <c r="N18022">
        <v>2</v>
      </c>
      <c r="P18022" t="s">
        <v>20366</v>
      </c>
      <c r="Q18022" t="s">
        <v>28266</v>
      </c>
      <c r="S18022" t="s">
        <v>20368</v>
      </c>
    </row>
    <row r="18023" spans="1:19" hidden="1" x14ac:dyDescent="0.2">
      <c r="A18023">
        <v>4516</v>
      </c>
      <c r="B18023" t="s">
        <v>28267</v>
      </c>
      <c r="C18023" t="s">
        <v>105</v>
      </c>
      <c r="D18023">
        <v>7.2</v>
      </c>
      <c r="E18023" t="s">
        <v>2141</v>
      </c>
      <c r="F18023" t="s">
        <v>28268</v>
      </c>
      <c r="G18023" t="s">
        <v>28269</v>
      </c>
      <c r="H18023" t="s">
        <v>23</v>
      </c>
      <c r="I18023" t="s">
        <v>19259</v>
      </c>
      <c r="K18023"/>
      <c r="L18023" t="s">
        <v>28270</v>
      </c>
      <c r="M18023" t="s">
        <v>20396</v>
      </c>
      <c r="N18023">
        <v>4</v>
      </c>
      <c r="P18023" t="s">
        <v>20366</v>
      </c>
      <c r="Q18023" t="s">
        <v>28271</v>
      </c>
      <c r="S18023" t="s">
        <v>20368</v>
      </c>
    </row>
    <row r="18024" spans="1:19" hidden="1" x14ac:dyDescent="0.2">
      <c r="A18024">
        <v>4516</v>
      </c>
      <c r="B18024" t="s">
        <v>28267</v>
      </c>
      <c r="C18024" t="s">
        <v>105</v>
      </c>
      <c r="D18024">
        <v>7.41</v>
      </c>
      <c r="E18024" t="s">
        <v>363</v>
      </c>
      <c r="F18024" t="s">
        <v>22233</v>
      </c>
      <c r="G18024" t="s">
        <v>55</v>
      </c>
      <c r="H18024" t="s">
        <v>23</v>
      </c>
      <c r="I18024" t="s">
        <v>22234</v>
      </c>
      <c r="K18024"/>
      <c r="L18024" t="s">
        <v>28270</v>
      </c>
      <c r="M18024" t="s">
        <v>20396</v>
      </c>
      <c r="N18024">
        <v>4</v>
      </c>
      <c r="P18024" t="s">
        <v>20366</v>
      </c>
      <c r="Q18024" t="s">
        <v>28271</v>
      </c>
      <c r="S18024" t="s">
        <v>20368</v>
      </c>
    </row>
    <row r="18025" spans="1:19" hidden="1" x14ac:dyDescent="0.2">
      <c r="A18025">
        <v>4517</v>
      </c>
      <c r="B18025" t="s">
        <v>28272</v>
      </c>
      <c r="C18025" t="s">
        <v>105</v>
      </c>
      <c r="D18025">
        <v>2.23</v>
      </c>
      <c r="E18025">
        <v>25</v>
      </c>
      <c r="F18025" t="s">
        <v>23163</v>
      </c>
      <c r="G18025" t="s">
        <v>55</v>
      </c>
      <c r="H18025" t="s">
        <v>46</v>
      </c>
      <c r="I18025" t="s">
        <v>1983</v>
      </c>
      <c r="K18025"/>
      <c r="L18025" t="s">
        <v>28273</v>
      </c>
      <c r="M18025" t="s">
        <v>26</v>
      </c>
      <c r="N18025">
        <v>2</v>
      </c>
      <c r="P18025" t="s">
        <v>20366</v>
      </c>
      <c r="Q18025" t="s">
        <v>28274</v>
      </c>
      <c r="S18025" t="s">
        <v>20368</v>
      </c>
    </row>
    <row r="18026" spans="1:19" hidden="1" x14ac:dyDescent="0.2">
      <c r="A18026">
        <v>4518</v>
      </c>
      <c r="B18026" t="s">
        <v>28275</v>
      </c>
      <c r="C18026" t="s">
        <v>105</v>
      </c>
      <c r="D18026">
        <v>10.75</v>
      </c>
      <c r="G18026" t="s">
        <v>1440</v>
      </c>
      <c r="I18026" t="s">
        <v>28276</v>
      </c>
      <c r="K18026"/>
      <c r="L18026" t="s">
        <v>28277</v>
      </c>
      <c r="M18026" t="s">
        <v>26</v>
      </c>
      <c r="N18026">
        <v>2</v>
      </c>
      <c r="P18026" t="s">
        <v>20366</v>
      </c>
      <c r="Q18026" t="s">
        <v>28278</v>
      </c>
      <c r="S18026" t="s">
        <v>20368</v>
      </c>
    </row>
    <row r="18027" spans="1:19" hidden="1" x14ac:dyDescent="0.2">
      <c r="A18027">
        <v>4519</v>
      </c>
      <c r="B18027" t="s">
        <v>28279</v>
      </c>
      <c r="C18027" t="s">
        <v>105</v>
      </c>
      <c r="D18027">
        <v>8.82</v>
      </c>
      <c r="E18027">
        <v>30</v>
      </c>
      <c r="F18027" t="s">
        <v>21085</v>
      </c>
      <c r="G18027" t="s">
        <v>55</v>
      </c>
      <c r="H18027" t="s">
        <v>46</v>
      </c>
      <c r="I18027" t="s">
        <v>10113</v>
      </c>
      <c r="K18027"/>
      <c r="L18027" t="s">
        <v>28280</v>
      </c>
      <c r="M18027" t="s">
        <v>28281</v>
      </c>
      <c r="N18027">
        <v>3</v>
      </c>
      <c r="O18027" t="s">
        <v>28282</v>
      </c>
      <c r="P18027" t="s">
        <v>20366</v>
      </c>
      <c r="Q18027" t="s">
        <v>28283</v>
      </c>
      <c r="S18027" t="s">
        <v>20368</v>
      </c>
    </row>
    <row r="18028" spans="1:19" hidden="1" x14ac:dyDescent="0.2">
      <c r="A18028">
        <v>4520</v>
      </c>
      <c r="B18028" t="s">
        <v>28284</v>
      </c>
      <c r="C18028" t="s">
        <v>105</v>
      </c>
      <c r="D18028">
        <v>2.84</v>
      </c>
      <c r="E18028">
        <v>25</v>
      </c>
      <c r="F18028" t="s">
        <v>16911</v>
      </c>
      <c r="G18028" t="s">
        <v>55</v>
      </c>
      <c r="H18028" t="s">
        <v>46</v>
      </c>
      <c r="I18028" t="s">
        <v>28285</v>
      </c>
      <c r="K18028"/>
      <c r="L18028" t="s">
        <v>28286</v>
      </c>
      <c r="M18028" t="s">
        <v>20365</v>
      </c>
      <c r="N18028">
        <v>8</v>
      </c>
      <c r="O18028" t="s">
        <v>28287</v>
      </c>
      <c r="P18028" t="s">
        <v>20366</v>
      </c>
      <c r="Q18028" t="s">
        <v>28288</v>
      </c>
      <c r="S18028" t="s">
        <v>20368</v>
      </c>
    </row>
    <row r="18029" spans="1:19" hidden="1" x14ac:dyDescent="0.2">
      <c r="A18029">
        <v>4520</v>
      </c>
      <c r="B18029" t="s">
        <v>28284</v>
      </c>
      <c r="C18029" t="s">
        <v>20452</v>
      </c>
      <c r="D18029">
        <v>4.26</v>
      </c>
      <c r="E18029">
        <v>25</v>
      </c>
      <c r="F18029" t="s">
        <v>16911</v>
      </c>
      <c r="G18029" t="s">
        <v>55</v>
      </c>
      <c r="H18029" t="s">
        <v>46</v>
      </c>
      <c r="I18029" t="s">
        <v>28285</v>
      </c>
      <c r="K18029"/>
      <c r="L18029" t="s">
        <v>28286</v>
      </c>
      <c r="M18029" t="s">
        <v>20365</v>
      </c>
      <c r="N18029">
        <v>8</v>
      </c>
      <c r="O18029" t="s">
        <v>28287</v>
      </c>
      <c r="P18029" t="s">
        <v>20366</v>
      </c>
      <c r="Q18029" t="s">
        <v>28288</v>
      </c>
      <c r="S18029" t="s">
        <v>20368</v>
      </c>
    </row>
    <row r="18030" spans="1:19" hidden="1" x14ac:dyDescent="0.2">
      <c r="A18030">
        <v>4520</v>
      </c>
      <c r="B18030" t="s">
        <v>28284</v>
      </c>
      <c r="C18030" t="s">
        <v>20441</v>
      </c>
      <c r="D18030">
        <v>6.17</v>
      </c>
      <c r="E18030">
        <v>25</v>
      </c>
      <c r="F18030" t="s">
        <v>16911</v>
      </c>
      <c r="G18030" t="s">
        <v>55</v>
      </c>
      <c r="H18030" t="s">
        <v>46</v>
      </c>
      <c r="I18030" t="s">
        <v>28285</v>
      </c>
      <c r="K18030"/>
      <c r="L18030" t="s">
        <v>28286</v>
      </c>
      <c r="M18030" t="s">
        <v>20365</v>
      </c>
      <c r="N18030">
        <v>8</v>
      </c>
      <c r="O18030" t="s">
        <v>28287</v>
      </c>
      <c r="P18030" t="s">
        <v>20366</v>
      </c>
      <c r="Q18030" t="s">
        <v>28288</v>
      </c>
      <c r="S18030" t="s">
        <v>20368</v>
      </c>
    </row>
    <row r="18031" spans="1:19" hidden="1" x14ac:dyDescent="0.2">
      <c r="A18031">
        <v>4521</v>
      </c>
      <c r="B18031" t="s">
        <v>28289</v>
      </c>
      <c r="C18031" t="s">
        <v>105</v>
      </c>
      <c r="D18031">
        <v>2.64</v>
      </c>
      <c r="E18031">
        <v>25</v>
      </c>
      <c r="F18031" t="s">
        <v>16911</v>
      </c>
      <c r="G18031" t="s">
        <v>55</v>
      </c>
      <c r="H18031" t="s">
        <v>23</v>
      </c>
      <c r="I18031" t="s">
        <v>28285</v>
      </c>
      <c r="K18031"/>
      <c r="L18031" t="s">
        <v>28290</v>
      </c>
      <c r="M18031" t="s">
        <v>20365</v>
      </c>
      <c r="N18031">
        <v>8</v>
      </c>
      <c r="O18031" t="s">
        <v>28291</v>
      </c>
      <c r="P18031" t="s">
        <v>20366</v>
      </c>
      <c r="Q18031" t="s">
        <v>28292</v>
      </c>
      <c r="S18031" t="s">
        <v>20368</v>
      </c>
    </row>
    <row r="18032" spans="1:19" hidden="1" x14ac:dyDescent="0.2">
      <c r="A18032">
        <v>4521</v>
      </c>
      <c r="B18032" t="s">
        <v>28289</v>
      </c>
      <c r="C18032" t="s">
        <v>20452</v>
      </c>
      <c r="D18032">
        <v>4.1500000000000004</v>
      </c>
      <c r="E18032" t="s">
        <v>414</v>
      </c>
      <c r="F18032" t="s">
        <v>16911</v>
      </c>
      <c r="G18032" t="s">
        <v>55</v>
      </c>
      <c r="H18032" t="s">
        <v>46</v>
      </c>
      <c r="I18032" t="s">
        <v>28285</v>
      </c>
      <c r="K18032"/>
      <c r="L18032" t="s">
        <v>28290</v>
      </c>
      <c r="M18032" t="s">
        <v>20365</v>
      </c>
      <c r="N18032">
        <v>8</v>
      </c>
      <c r="O18032" t="s">
        <v>28291</v>
      </c>
      <c r="P18032" t="s">
        <v>20366</v>
      </c>
      <c r="Q18032" t="s">
        <v>28292</v>
      </c>
      <c r="S18032" t="s">
        <v>20368</v>
      </c>
    </row>
    <row r="18033" spans="1:19" hidden="1" x14ac:dyDescent="0.2">
      <c r="A18033">
        <v>4521</v>
      </c>
      <c r="B18033" t="s">
        <v>28289</v>
      </c>
      <c r="C18033" t="s">
        <v>20441</v>
      </c>
      <c r="D18033">
        <v>5.67</v>
      </c>
      <c r="E18033" t="s">
        <v>414</v>
      </c>
      <c r="F18033" t="s">
        <v>16911</v>
      </c>
      <c r="G18033" t="s">
        <v>55</v>
      </c>
      <c r="H18033" t="s">
        <v>46</v>
      </c>
      <c r="I18033" t="s">
        <v>28285</v>
      </c>
      <c r="K18033"/>
      <c r="L18033" t="s">
        <v>28290</v>
      </c>
      <c r="M18033" t="s">
        <v>20365</v>
      </c>
      <c r="N18033">
        <v>8</v>
      </c>
      <c r="O18033" t="s">
        <v>28291</v>
      </c>
      <c r="P18033" t="s">
        <v>20366</v>
      </c>
      <c r="Q18033" t="s">
        <v>28292</v>
      </c>
      <c r="S18033" t="s">
        <v>20368</v>
      </c>
    </row>
    <row r="18034" spans="1:19" hidden="1" x14ac:dyDescent="0.2">
      <c r="A18034">
        <v>4521</v>
      </c>
      <c r="B18034" t="s">
        <v>28289</v>
      </c>
      <c r="C18034" t="s">
        <v>105</v>
      </c>
      <c r="D18034">
        <v>2.42</v>
      </c>
      <c r="E18034" t="s">
        <v>414</v>
      </c>
      <c r="F18034" t="s">
        <v>16911</v>
      </c>
      <c r="G18034" t="s">
        <v>55</v>
      </c>
      <c r="H18034" t="s">
        <v>23</v>
      </c>
      <c r="I18034" t="s">
        <v>28285</v>
      </c>
      <c r="K18034"/>
      <c r="L18034" t="s">
        <v>28290</v>
      </c>
      <c r="M18034" t="s">
        <v>20365</v>
      </c>
      <c r="N18034">
        <v>8</v>
      </c>
      <c r="O18034" t="s">
        <v>28291</v>
      </c>
      <c r="P18034" t="s">
        <v>20366</v>
      </c>
      <c r="Q18034" t="s">
        <v>28292</v>
      </c>
      <c r="S18034" t="s">
        <v>20368</v>
      </c>
    </row>
    <row r="18035" spans="1:19" hidden="1" x14ac:dyDescent="0.2">
      <c r="A18035">
        <v>4521</v>
      </c>
      <c r="B18035" t="s">
        <v>28289</v>
      </c>
      <c r="C18035" t="s">
        <v>20452</v>
      </c>
      <c r="D18035">
        <v>3.71</v>
      </c>
      <c r="E18035">
        <v>25</v>
      </c>
      <c r="F18035" t="s">
        <v>16911</v>
      </c>
      <c r="G18035" t="s">
        <v>55</v>
      </c>
      <c r="H18035" t="s">
        <v>46</v>
      </c>
      <c r="I18035" t="s">
        <v>28285</v>
      </c>
      <c r="K18035"/>
      <c r="L18035" t="s">
        <v>28290</v>
      </c>
      <c r="M18035" t="s">
        <v>20365</v>
      </c>
      <c r="N18035">
        <v>8</v>
      </c>
      <c r="O18035" t="s">
        <v>28291</v>
      </c>
      <c r="P18035" t="s">
        <v>20366</v>
      </c>
      <c r="Q18035" t="s">
        <v>28292</v>
      </c>
      <c r="S18035" t="s">
        <v>20368</v>
      </c>
    </row>
    <row r="18036" spans="1:19" hidden="1" x14ac:dyDescent="0.2">
      <c r="A18036">
        <v>4521</v>
      </c>
      <c r="B18036" t="s">
        <v>28289</v>
      </c>
      <c r="C18036" t="s">
        <v>20441</v>
      </c>
      <c r="D18036">
        <v>5.01</v>
      </c>
      <c r="E18036">
        <v>25</v>
      </c>
      <c r="F18036" t="s">
        <v>16911</v>
      </c>
      <c r="G18036" t="s">
        <v>55</v>
      </c>
      <c r="H18036" t="s">
        <v>46</v>
      </c>
      <c r="I18036" t="s">
        <v>28285</v>
      </c>
      <c r="K18036"/>
      <c r="L18036" t="s">
        <v>28290</v>
      </c>
      <c r="M18036" t="s">
        <v>20365</v>
      </c>
      <c r="N18036">
        <v>8</v>
      </c>
      <c r="O18036" t="s">
        <v>28291</v>
      </c>
      <c r="P18036" t="s">
        <v>20366</v>
      </c>
      <c r="Q18036" t="s">
        <v>28292</v>
      </c>
      <c r="S18036" t="s">
        <v>20368</v>
      </c>
    </row>
    <row r="18037" spans="1:19" hidden="1" x14ac:dyDescent="0.2">
      <c r="A18037">
        <v>4522</v>
      </c>
      <c r="B18037" t="s">
        <v>28293</v>
      </c>
      <c r="C18037" t="s">
        <v>105</v>
      </c>
      <c r="D18037">
        <v>3.24</v>
      </c>
      <c r="E18037">
        <v>25</v>
      </c>
      <c r="F18037" t="s">
        <v>1546</v>
      </c>
      <c r="G18037" t="s">
        <v>55</v>
      </c>
      <c r="H18037" t="s">
        <v>46</v>
      </c>
      <c r="I18037" t="s">
        <v>7644</v>
      </c>
      <c r="K18037"/>
      <c r="L18037" t="s">
        <v>28294</v>
      </c>
      <c r="M18037" t="s">
        <v>26</v>
      </c>
      <c r="N18037">
        <v>2</v>
      </c>
      <c r="P18037" t="s">
        <v>20366</v>
      </c>
      <c r="Q18037" t="s">
        <v>28295</v>
      </c>
      <c r="S18037" t="s">
        <v>20368</v>
      </c>
    </row>
    <row r="18038" spans="1:19" hidden="1" x14ac:dyDescent="0.2">
      <c r="A18038">
        <v>4522</v>
      </c>
      <c r="B18038" t="s">
        <v>28293</v>
      </c>
      <c r="C18038" t="s">
        <v>20452</v>
      </c>
      <c r="D18038">
        <v>6.26</v>
      </c>
      <c r="E18038">
        <v>25</v>
      </c>
      <c r="F18038" t="s">
        <v>1546</v>
      </c>
      <c r="G18038" t="s">
        <v>55</v>
      </c>
      <c r="H18038" t="s">
        <v>46</v>
      </c>
      <c r="I18038" t="s">
        <v>7644</v>
      </c>
      <c r="K18038"/>
      <c r="L18038" t="s">
        <v>28294</v>
      </c>
      <c r="M18038" t="s">
        <v>26</v>
      </c>
      <c r="N18038">
        <v>2</v>
      </c>
      <c r="P18038" t="s">
        <v>20366</v>
      </c>
      <c r="Q18038" t="s">
        <v>28295</v>
      </c>
      <c r="S18038" t="s">
        <v>20368</v>
      </c>
    </row>
    <row r="18039" spans="1:19" hidden="1" x14ac:dyDescent="0.2">
      <c r="A18039">
        <v>4522</v>
      </c>
      <c r="B18039" t="s">
        <v>28293</v>
      </c>
      <c r="C18039" t="s">
        <v>20441</v>
      </c>
      <c r="D18039">
        <v>8.57</v>
      </c>
      <c r="E18039">
        <v>25</v>
      </c>
      <c r="F18039" t="s">
        <v>1546</v>
      </c>
      <c r="G18039" t="s">
        <v>55</v>
      </c>
      <c r="H18039" t="s">
        <v>46</v>
      </c>
      <c r="I18039" t="s">
        <v>7644</v>
      </c>
      <c r="K18039"/>
      <c r="L18039" t="s">
        <v>28294</v>
      </c>
      <c r="M18039" t="s">
        <v>26</v>
      </c>
      <c r="N18039">
        <v>2</v>
      </c>
      <c r="P18039" t="s">
        <v>20366</v>
      </c>
      <c r="Q18039" t="s">
        <v>28295</v>
      </c>
      <c r="S18039" t="s">
        <v>20368</v>
      </c>
    </row>
    <row r="18040" spans="1:19" hidden="1" x14ac:dyDescent="0.2">
      <c r="A18040">
        <v>4523</v>
      </c>
      <c r="B18040" t="s">
        <v>28296</v>
      </c>
      <c r="C18040" t="s">
        <v>105</v>
      </c>
      <c r="D18040">
        <v>1.86</v>
      </c>
      <c r="E18040">
        <v>25</v>
      </c>
      <c r="F18040" t="s">
        <v>28297</v>
      </c>
      <c r="G18040" t="s">
        <v>55</v>
      </c>
      <c r="H18040" t="s">
        <v>23</v>
      </c>
      <c r="I18040" t="s">
        <v>28298</v>
      </c>
      <c r="K18040"/>
      <c r="L18040" t="s">
        <v>28299</v>
      </c>
      <c r="M18040" t="s">
        <v>26</v>
      </c>
      <c r="N18040">
        <v>2</v>
      </c>
      <c r="P18040" t="s">
        <v>20366</v>
      </c>
      <c r="Q18040" t="s">
        <v>28300</v>
      </c>
      <c r="S18040" t="s">
        <v>20368</v>
      </c>
    </row>
    <row r="18041" spans="1:19" hidden="1" x14ac:dyDescent="0.2">
      <c r="A18041">
        <v>4523</v>
      </c>
      <c r="B18041" t="s">
        <v>28296</v>
      </c>
      <c r="C18041" t="s">
        <v>20452</v>
      </c>
      <c r="D18041">
        <v>3.39</v>
      </c>
      <c r="E18041">
        <v>25</v>
      </c>
      <c r="F18041" t="s">
        <v>28297</v>
      </c>
      <c r="G18041" t="s">
        <v>55</v>
      </c>
      <c r="H18041" t="s">
        <v>23</v>
      </c>
      <c r="I18041" t="s">
        <v>28298</v>
      </c>
      <c r="K18041"/>
      <c r="L18041" t="s">
        <v>28299</v>
      </c>
      <c r="M18041" t="s">
        <v>26</v>
      </c>
      <c r="N18041">
        <v>2</v>
      </c>
      <c r="P18041" t="s">
        <v>20366</v>
      </c>
      <c r="Q18041" t="s">
        <v>28300</v>
      </c>
      <c r="S18041" t="s">
        <v>20368</v>
      </c>
    </row>
    <row r="18042" spans="1:19" hidden="1" x14ac:dyDescent="0.2">
      <c r="A18042">
        <v>4523</v>
      </c>
      <c r="B18042" t="s">
        <v>28296</v>
      </c>
      <c r="C18042" t="s">
        <v>20441</v>
      </c>
      <c r="D18042">
        <v>5.3</v>
      </c>
      <c r="E18042">
        <v>25</v>
      </c>
      <c r="F18042" t="s">
        <v>28297</v>
      </c>
      <c r="G18042" t="s">
        <v>55</v>
      </c>
      <c r="H18042" t="s">
        <v>23</v>
      </c>
      <c r="I18042" t="s">
        <v>28298</v>
      </c>
      <c r="K18042"/>
      <c r="L18042" t="s">
        <v>28299</v>
      </c>
      <c r="M18042" t="s">
        <v>26</v>
      </c>
      <c r="N18042">
        <v>2</v>
      </c>
      <c r="P18042" t="s">
        <v>20366</v>
      </c>
      <c r="Q18042" t="s">
        <v>28300</v>
      </c>
      <c r="S18042" t="s">
        <v>20368</v>
      </c>
    </row>
    <row r="18043" spans="1:19" hidden="1" x14ac:dyDescent="0.2">
      <c r="A18043">
        <v>4524</v>
      </c>
      <c r="B18043" t="s">
        <v>28301</v>
      </c>
      <c r="C18043" t="s">
        <v>105</v>
      </c>
      <c r="D18043">
        <v>2.77</v>
      </c>
      <c r="E18043">
        <v>25</v>
      </c>
      <c r="F18043" t="s">
        <v>28297</v>
      </c>
      <c r="G18043" t="s">
        <v>55</v>
      </c>
      <c r="H18043" t="s">
        <v>23</v>
      </c>
      <c r="I18043" t="s">
        <v>28298</v>
      </c>
      <c r="K18043"/>
      <c r="L18043" t="s">
        <v>28302</v>
      </c>
      <c r="M18043" t="s">
        <v>21840</v>
      </c>
      <c r="N18043">
        <v>5</v>
      </c>
      <c r="O18043" t="s">
        <v>28303</v>
      </c>
      <c r="P18043" t="s">
        <v>20366</v>
      </c>
      <c r="Q18043" t="s">
        <v>28304</v>
      </c>
      <c r="S18043" t="s">
        <v>20368</v>
      </c>
    </row>
    <row r="18044" spans="1:19" hidden="1" x14ac:dyDescent="0.2">
      <c r="A18044">
        <v>4524</v>
      </c>
      <c r="B18044" t="s">
        <v>28301</v>
      </c>
      <c r="C18044" t="s">
        <v>20452</v>
      </c>
      <c r="D18044">
        <v>3.93</v>
      </c>
      <c r="E18044">
        <v>25</v>
      </c>
      <c r="F18044" t="s">
        <v>28297</v>
      </c>
      <c r="G18044" t="s">
        <v>55</v>
      </c>
      <c r="H18044" t="s">
        <v>23</v>
      </c>
      <c r="I18044" t="s">
        <v>28298</v>
      </c>
      <c r="K18044"/>
      <c r="L18044" t="s">
        <v>28302</v>
      </c>
      <c r="M18044" t="s">
        <v>21840</v>
      </c>
      <c r="N18044">
        <v>5</v>
      </c>
      <c r="O18044" t="s">
        <v>28303</v>
      </c>
      <c r="P18044" t="s">
        <v>20366</v>
      </c>
      <c r="Q18044" t="s">
        <v>28304</v>
      </c>
      <c r="S18044" t="s">
        <v>20368</v>
      </c>
    </row>
    <row r="18045" spans="1:19" hidden="1" x14ac:dyDescent="0.2">
      <c r="A18045">
        <v>4524</v>
      </c>
      <c r="B18045" t="s">
        <v>28301</v>
      </c>
      <c r="C18045" t="s">
        <v>20441</v>
      </c>
      <c r="D18045">
        <v>4.88</v>
      </c>
      <c r="E18045">
        <v>25</v>
      </c>
      <c r="F18045" t="s">
        <v>28297</v>
      </c>
      <c r="G18045" t="s">
        <v>55</v>
      </c>
      <c r="H18045" t="s">
        <v>23</v>
      </c>
      <c r="I18045" t="s">
        <v>28298</v>
      </c>
      <c r="K18045"/>
      <c r="L18045" t="s">
        <v>28302</v>
      </c>
      <c r="M18045" t="s">
        <v>21840</v>
      </c>
      <c r="N18045">
        <v>5</v>
      </c>
      <c r="O18045" t="s">
        <v>28303</v>
      </c>
      <c r="P18045" t="s">
        <v>20366</v>
      </c>
      <c r="Q18045" t="s">
        <v>28304</v>
      </c>
      <c r="S18045" t="s">
        <v>20368</v>
      </c>
    </row>
    <row r="18046" spans="1:19" hidden="1" x14ac:dyDescent="0.2">
      <c r="A18046">
        <v>4525</v>
      </c>
      <c r="B18046" t="s">
        <v>28305</v>
      </c>
      <c r="C18046" t="s">
        <v>105</v>
      </c>
      <c r="D18046">
        <v>15.24</v>
      </c>
      <c r="E18046">
        <v>25</v>
      </c>
      <c r="F18046" t="s">
        <v>23491</v>
      </c>
      <c r="G18046" t="s">
        <v>4302</v>
      </c>
      <c r="H18046" t="s">
        <v>23</v>
      </c>
      <c r="I18046" t="s">
        <v>11982</v>
      </c>
      <c r="K18046"/>
      <c r="L18046" t="s">
        <v>28306</v>
      </c>
      <c r="M18046" t="s">
        <v>20719</v>
      </c>
      <c r="N18046">
        <v>3</v>
      </c>
      <c r="P18046" t="s">
        <v>20366</v>
      </c>
      <c r="Q18046" t="s">
        <v>28307</v>
      </c>
      <c r="S18046" t="s">
        <v>20368</v>
      </c>
    </row>
    <row r="18047" spans="1:19" hidden="1" x14ac:dyDescent="0.2">
      <c r="A18047">
        <v>4525</v>
      </c>
      <c r="B18047" t="s">
        <v>28305</v>
      </c>
      <c r="C18047" t="s">
        <v>20783</v>
      </c>
      <c r="D18047">
        <v>15.24</v>
      </c>
      <c r="E18047">
        <v>25</v>
      </c>
      <c r="F18047" t="s">
        <v>24985</v>
      </c>
      <c r="G18047" t="s">
        <v>4302</v>
      </c>
      <c r="H18047" t="s">
        <v>23</v>
      </c>
      <c r="I18047" t="s">
        <v>9858</v>
      </c>
      <c r="K18047"/>
      <c r="L18047" t="s">
        <v>28306</v>
      </c>
      <c r="M18047" t="s">
        <v>20719</v>
      </c>
      <c r="N18047">
        <v>3</v>
      </c>
      <c r="P18047" t="s">
        <v>20366</v>
      </c>
      <c r="Q18047" t="s">
        <v>28307</v>
      </c>
      <c r="S18047" t="s">
        <v>20368</v>
      </c>
    </row>
    <row r="18048" spans="1:19" hidden="1" x14ac:dyDescent="0.2">
      <c r="A18048">
        <v>4526</v>
      </c>
      <c r="B18048" t="s">
        <v>28308</v>
      </c>
      <c r="C18048" t="s">
        <v>105</v>
      </c>
      <c r="D18048">
        <v>9.31</v>
      </c>
      <c r="E18048">
        <v>20</v>
      </c>
      <c r="F18048" t="s">
        <v>26748</v>
      </c>
      <c r="G18048" t="s">
        <v>31</v>
      </c>
      <c r="H18048" t="s">
        <v>46</v>
      </c>
      <c r="I18048" t="s">
        <v>26749</v>
      </c>
      <c r="K18048"/>
      <c r="L18048" t="s">
        <v>28309</v>
      </c>
      <c r="M18048" t="s">
        <v>26</v>
      </c>
      <c r="N18048">
        <v>2</v>
      </c>
      <c r="P18048" t="s">
        <v>20366</v>
      </c>
      <c r="Q18048" t="s">
        <v>28310</v>
      </c>
      <c r="S18048" t="s">
        <v>20368</v>
      </c>
    </row>
    <row r="18049" spans="1:19" hidden="1" x14ac:dyDescent="0.2">
      <c r="A18049">
        <v>4527</v>
      </c>
      <c r="B18049" t="s">
        <v>28311</v>
      </c>
      <c r="C18049" t="s">
        <v>105</v>
      </c>
      <c r="D18049">
        <v>9.65</v>
      </c>
      <c r="E18049">
        <v>20</v>
      </c>
      <c r="F18049" t="s">
        <v>26748</v>
      </c>
      <c r="G18049" t="s">
        <v>31</v>
      </c>
      <c r="H18049" t="s">
        <v>46</v>
      </c>
      <c r="I18049" t="s">
        <v>26749</v>
      </c>
      <c r="K18049"/>
      <c r="L18049" t="s">
        <v>28312</v>
      </c>
      <c r="M18049" t="s">
        <v>26</v>
      </c>
      <c r="N18049">
        <v>2</v>
      </c>
      <c r="P18049" t="s">
        <v>20366</v>
      </c>
      <c r="Q18049" t="s">
        <v>28313</v>
      </c>
      <c r="S18049" t="s">
        <v>20368</v>
      </c>
    </row>
    <row r="18050" spans="1:19" hidden="1" x14ac:dyDescent="0.2">
      <c r="A18050">
        <v>4528</v>
      </c>
      <c r="B18050" t="s">
        <v>28314</v>
      </c>
      <c r="C18050" t="s">
        <v>105</v>
      </c>
      <c r="D18050">
        <v>7.53</v>
      </c>
      <c r="E18050">
        <v>25</v>
      </c>
      <c r="F18050" t="s">
        <v>20530</v>
      </c>
      <c r="G18050" t="s">
        <v>31</v>
      </c>
      <c r="H18050" t="s">
        <v>46</v>
      </c>
      <c r="I18050" t="s">
        <v>9516</v>
      </c>
      <c r="K18050"/>
      <c r="L18050" t="s">
        <v>28315</v>
      </c>
      <c r="M18050" t="s">
        <v>26</v>
      </c>
      <c r="N18050">
        <v>2</v>
      </c>
      <c r="P18050" t="s">
        <v>20366</v>
      </c>
      <c r="Q18050" t="s">
        <v>28316</v>
      </c>
      <c r="S18050" t="s">
        <v>20368</v>
      </c>
    </row>
    <row r="18051" spans="1:19" hidden="1" x14ac:dyDescent="0.2">
      <c r="A18051">
        <v>4529</v>
      </c>
      <c r="B18051" t="s">
        <v>28317</v>
      </c>
      <c r="C18051" t="s">
        <v>105</v>
      </c>
      <c r="D18051">
        <v>8.43</v>
      </c>
      <c r="E18051">
        <v>25</v>
      </c>
      <c r="F18051" t="s">
        <v>20530</v>
      </c>
      <c r="G18051" t="s">
        <v>31</v>
      </c>
      <c r="H18051" t="s">
        <v>46</v>
      </c>
      <c r="I18051" t="s">
        <v>9516</v>
      </c>
      <c r="K18051"/>
      <c r="L18051" t="s">
        <v>28318</v>
      </c>
      <c r="M18051" t="s">
        <v>26</v>
      </c>
      <c r="N18051">
        <v>2</v>
      </c>
      <c r="P18051" t="s">
        <v>20366</v>
      </c>
      <c r="Q18051" t="s">
        <v>28319</v>
      </c>
      <c r="S18051" t="s">
        <v>20368</v>
      </c>
    </row>
    <row r="18052" spans="1:19" hidden="1" x14ac:dyDescent="0.2">
      <c r="A18052">
        <v>4530</v>
      </c>
      <c r="B18052" t="s">
        <v>28320</v>
      </c>
      <c r="C18052" t="s">
        <v>21043</v>
      </c>
      <c r="D18052">
        <v>3.93</v>
      </c>
      <c r="E18052">
        <v>25</v>
      </c>
      <c r="G18052" t="s">
        <v>55</v>
      </c>
      <c r="H18052" t="s">
        <v>46</v>
      </c>
      <c r="I18052" t="s">
        <v>881</v>
      </c>
      <c r="K18052"/>
      <c r="L18052" t="s">
        <v>28321</v>
      </c>
      <c r="M18052" t="s">
        <v>20623</v>
      </c>
      <c r="N18052">
        <v>6</v>
      </c>
      <c r="O18052" t="s">
        <v>28322</v>
      </c>
      <c r="P18052" t="s">
        <v>20366</v>
      </c>
      <c r="Q18052" t="s">
        <v>28323</v>
      </c>
      <c r="S18052" t="s">
        <v>20368</v>
      </c>
    </row>
    <row r="18053" spans="1:19" hidden="1" x14ac:dyDescent="0.2">
      <c r="A18053">
        <v>4530</v>
      </c>
      <c r="B18053" t="s">
        <v>28320</v>
      </c>
      <c r="C18053" t="s">
        <v>21040</v>
      </c>
      <c r="D18053">
        <v>4.5</v>
      </c>
      <c r="E18053" t="s">
        <v>414</v>
      </c>
      <c r="G18053" t="s">
        <v>55</v>
      </c>
      <c r="H18053" t="s">
        <v>46</v>
      </c>
      <c r="I18053" t="s">
        <v>881</v>
      </c>
      <c r="K18053"/>
      <c r="L18053" t="s">
        <v>28321</v>
      </c>
      <c r="M18053" t="s">
        <v>20623</v>
      </c>
      <c r="N18053">
        <v>6</v>
      </c>
      <c r="O18053" t="s">
        <v>28322</v>
      </c>
      <c r="P18053" t="s">
        <v>20366</v>
      </c>
      <c r="Q18053" t="s">
        <v>28323</v>
      </c>
      <c r="S18053" t="s">
        <v>20368</v>
      </c>
    </row>
    <row r="18054" spans="1:19" hidden="1" x14ac:dyDescent="0.2">
      <c r="A18054">
        <v>4530</v>
      </c>
      <c r="B18054" t="s">
        <v>28320</v>
      </c>
      <c r="C18054" t="s">
        <v>21040</v>
      </c>
      <c r="D18054">
        <v>4.42</v>
      </c>
      <c r="E18054">
        <v>25</v>
      </c>
      <c r="G18054" t="s">
        <v>1434</v>
      </c>
      <c r="H18054" t="s">
        <v>46</v>
      </c>
      <c r="I18054" t="s">
        <v>28324</v>
      </c>
      <c r="K18054"/>
      <c r="L18054" t="s">
        <v>28321</v>
      </c>
      <c r="M18054" t="s">
        <v>20623</v>
      </c>
      <c r="N18054">
        <v>6</v>
      </c>
      <c r="O18054" t="s">
        <v>28322</v>
      </c>
      <c r="P18054" t="s">
        <v>20366</v>
      </c>
      <c r="Q18054" t="s">
        <v>28323</v>
      </c>
      <c r="S18054" t="s">
        <v>20368</v>
      </c>
    </row>
    <row r="18055" spans="1:19" x14ac:dyDescent="0.2">
      <c r="A18055">
        <v>4531</v>
      </c>
      <c r="B18055" t="s">
        <v>28325</v>
      </c>
      <c r="C18055" t="s">
        <v>105</v>
      </c>
      <c r="D18055">
        <v>4.1260000000000003</v>
      </c>
      <c r="E18055">
        <v>25</v>
      </c>
      <c r="F18055" t="s">
        <v>28326</v>
      </c>
      <c r="G18055" t="s">
        <v>21014</v>
      </c>
      <c r="H18055" t="s">
        <v>36</v>
      </c>
      <c r="I18055" t="s">
        <v>4530</v>
      </c>
      <c r="L18055" t="s">
        <v>28327</v>
      </c>
      <c r="M18055" t="s">
        <v>20396</v>
      </c>
      <c r="N18055">
        <v>4</v>
      </c>
      <c r="P18055" t="s">
        <v>20366</v>
      </c>
      <c r="Q18055" t="s">
        <v>28328</v>
      </c>
      <c r="S18055" t="s">
        <v>20368</v>
      </c>
    </row>
    <row r="18056" spans="1:19" hidden="1" x14ac:dyDescent="0.2">
      <c r="A18056">
        <v>4531</v>
      </c>
      <c r="B18056" t="s">
        <v>28325</v>
      </c>
      <c r="C18056" t="s">
        <v>105</v>
      </c>
      <c r="D18056">
        <v>4.12</v>
      </c>
      <c r="E18056">
        <v>25</v>
      </c>
      <c r="F18056" t="s">
        <v>1576</v>
      </c>
      <c r="G18056" t="s">
        <v>55</v>
      </c>
      <c r="H18056" t="s">
        <v>46</v>
      </c>
      <c r="I18056" t="s">
        <v>137</v>
      </c>
      <c r="K18056"/>
      <c r="L18056" t="s">
        <v>28327</v>
      </c>
      <c r="M18056" t="s">
        <v>20396</v>
      </c>
      <c r="N18056">
        <v>4</v>
      </c>
      <c r="P18056" t="s">
        <v>20366</v>
      </c>
      <c r="Q18056" t="s">
        <v>28328</v>
      </c>
      <c r="S18056" t="s">
        <v>20368</v>
      </c>
    </row>
    <row r="18057" spans="1:19" x14ac:dyDescent="0.2">
      <c r="A18057">
        <v>4532</v>
      </c>
      <c r="B18057" t="s">
        <v>28329</v>
      </c>
      <c r="C18057" t="s">
        <v>105</v>
      </c>
      <c r="D18057">
        <v>3.827</v>
      </c>
      <c r="E18057">
        <v>25</v>
      </c>
      <c r="F18057" t="s">
        <v>28330</v>
      </c>
      <c r="G18057" t="s">
        <v>21014</v>
      </c>
      <c r="H18057" t="s">
        <v>36</v>
      </c>
      <c r="I18057" t="s">
        <v>4530</v>
      </c>
      <c r="L18057" t="s">
        <v>28331</v>
      </c>
      <c r="M18057" t="s">
        <v>20719</v>
      </c>
      <c r="N18057">
        <v>3</v>
      </c>
      <c r="P18057" t="s">
        <v>20366</v>
      </c>
      <c r="Q18057" t="s">
        <v>28332</v>
      </c>
      <c r="S18057" t="s">
        <v>20368</v>
      </c>
    </row>
    <row r="18058" spans="1:19" x14ac:dyDescent="0.2">
      <c r="A18058">
        <v>4533</v>
      </c>
      <c r="B18058" t="s">
        <v>28333</v>
      </c>
      <c r="C18058" t="s">
        <v>105</v>
      </c>
      <c r="D18058">
        <v>3.7</v>
      </c>
      <c r="E18058">
        <v>25</v>
      </c>
      <c r="F18058" t="s">
        <v>28334</v>
      </c>
      <c r="G18058" t="s">
        <v>21014</v>
      </c>
      <c r="H18058" t="s">
        <v>36</v>
      </c>
      <c r="I18058" t="s">
        <v>4530</v>
      </c>
      <c r="L18058" t="s">
        <v>28335</v>
      </c>
      <c r="M18058" t="s">
        <v>20396</v>
      </c>
      <c r="N18058">
        <v>4</v>
      </c>
      <c r="P18058" t="s">
        <v>20366</v>
      </c>
      <c r="Q18058" t="s">
        <v>28336</v>
      </c>
      <c r="S18058" t="s">
        <v>20368</v>
      </c>
    </row>
    <row r="18059" spans="1:19" hidden="1" x14ac:dyDescent="0.2">
      <c r="A18059">
        <v>4534</v>
      </c>
      <c r="B18059" t="s">
        <v>28337</v>
      </c>
      <c r="C18059" t="s">
        <v>105</v>
      </c>
      <c r="D18059">
        <v>5.41</v>
      </c>
      <c r="F18059" t="s">
        <v>25421</v>
      </c>
      <c r="G18059" t="s">
        <v>31</v>
      </c>
      <c r="H18059" t="s">
        <v>46</v>
      </c>
      <c r="I18059" t="s">
        <v>25435</v>
      </c>
      <c r="K18059"/>
      <c r="L18059" t="s">
        <v>28338</v>
      </c>
      <c r="M18059" t="s">
        <v>26</v>
      </c>
      <c r="N18059">
        <v>2</v>
      </c>
      <c r="P18059" t="s">
        <v>20366</v>
      </c>
      <c r="Q18059" t="s">
        <v>28339</v>
      </c>
      <c r="S18059" t="s">
        <v>20368</v>
      </c>
    </row>
    <row r="18060" spans="1:19" hidden="1" x14ac:dyDescent="0.2">
      <c r="A18060">
        <v>4536</v>
      </c>
      <c r="B18060" t="s">
        <v>28340</v>
      </c>
      <c r="C18060" t="s">
        <v>105</v>
      </c>
      <c r="D18060">
        <v>4.6399999999999997</v>
      </c>
      <c r="E18060">
        <v>25</v>
      </c>
      <c r="G18060" t="s">
        <v>1434</v>
      </c>
      <c r="H18060" t="s">
        <v>46</v>
      </c>
      <c r="I18060" t="s">
        <v>28324</v>
      </c>
      <c r="K18060"/>
      <c r="L18060" t="s">
        <v>28341</v>
      </c>
      <c r="M18060" t="s">
        <v>20623</v>
      </c>
      <c r="N18060">
        <v>6</v>
      </c>
      <c r="O18060" t="s">
        <v>28342</v>
      </c>
      <c r="P18060" t="s">
        <v>20366</v>
      </c>
      <c r="Q18060" t="s">
        <v>28343</v>
      </c>
      <c r="S18060" t="s">
        <v>20368</v>
      </c>
    </row>
    <row r="18061" spans="1:19" hidden="1" x14ac:dyDescent="0.2">
      <c r="A18061">
        <v>4536</v>
      </c>
      <c r="B18061" t="s">
        <v>28340</v>
      </c>
      <c r="C18061" t="s">
        <v>20452</v>
      </c>
      <c r="D18061">
        <v>9.4499999999999993</v>
      </c>
      <c r="E18061">
        <v>25</v>
      </c>
      <c r="G18061" t="s">
        <v>1434</v>
      </c>
      <c r="H18061" t="s">
        <v>46</v>
      </c>
      <c r="I18061" t="s">
        <v>28324</v>
      </c>
      <c r="K18061"/>
      <c r="L18061" t="s">
        <v>28341</v>
      </c>
      <c r="M18061" t="s">
        <v>20623</v>
      </c>
      <c r="N18061">
        <v>6</v>
      </c>
      <c r="O18061" t="s">
        <v>28342</v>
      </c>
      <c r="P18061" t="s">
        <v>20366</v>
      </c>
      <c r="Q18061" t="s">
        <v>28343</v>
      </c>
      <c r="S18061" t="s">
        <v>20368</v>
      </c>
    </row>
    <row r="18062" spans="1:19" hidden="1" x14ac:dyDescent="0.2">
      <c r="A18062">
        <v>4538</v>
      </c>
      <c r="B18062" t="s">
        <v>28344</v>
      </c>
      <c r="C18062" t="s">
        <v>105</v>
      </c>
      <c r="D18062">
        <v>4.5199999999999996</v>
      </c>
      <c r="E18062">
        <v>25</v>
      </c>
      <c r="F18062" t="s">
        <v>1546</v>
      </c>
      <c r="G18062" t="s">
        <v>55</v>
      </c>
      <c r="H18062" t="s">
        <v>46</v>
      </c>
      <c r="I18062" t="s">
        <v>7644</v>
      </c>
      <c r="K18062"/>
      <c r="L18062" t="s">
        <v>28345</v>
      </c>
      <c r="M18062" t="s">
        <v>26</v>
      </c>
      <c r="N18062">
        <v>2</v>
      </c>
      <c r="P18062" t="s">
        <v>20366</v>
      </c>
      <c r="Q18062" t="s">
        <v>28346</v>
      </c>
      <c r="S18062" t="s">
        <v>20368</v>
      </c>
    </row>
    <row r="18063" spans="1:19" hidden="1" x14ac:dyDescent="0.2">
      <c r="A18063">
        <v>4538</v>
      </c>
      <c r="B18063" t="s">
        <v>28344</v>
      </c>
      <c r="C18063" t="s">
        <v>20452</v>
      </c>
      <c r="D18063">
        <v>8.77</v>
      </c>
      <c r="E18063">
        <v>25</v>
      </c>
      <c r="F18063" t="s">
        <v>1546</v>
      </c>
      <c r="G18063" t="s">
        <v>55</v>
      </c>
      <c r="H18063" t="s">
        <v>46</v>
      </c>
      <c r="I18063" t="s">
        <v>7644</v>
      </c>
      <c r="K18063"/>
      <c r="L18063" t="s">
        <v>28345</v>
      </c>
      <c r="M18063" t="s">
        <v>26</v>
      </c>
      <c r="N18063">
        <v>2</v>
      </c>
      <c r="P18063" t="s">
        <v>20366</v>
      </c>
      <c r="Q18063" t="s">
        <v>28346</v>
      </c>
      <c r="S18063" t="s">
        <v>20368</v>
      </c>
    </row>
    <row r="18064" spans="1:19" hidden="1" x14ac:dyDescent="0.2">
      <c r="A18064">
        <v>4539</v>
      </c>
      <c r="B18064" t="s">
        <v>28347</v>
      </c>
      <c r="C18064" t="s">
        <v>105</v>
      </c>
      <c r="D18064">
        <v>3.04</v>
      </c>
      <c r="E18064">
        <v>30</v>
      </c>
      <c r="F18064" t="s">
        <v>1420</v>
      </c>
      <c r="G18064" t="s">
        <v>21484</v>
      </c>
      <c r="H18064" t="s">
        <v>46</v>
      </c>
      <c r="I18064" t="s">
        <v>5997</v>
      </c>
      <c r="K18064"/>
      <c r="L18064" t="s">
        <v>28348</v>
      </c>
      <c r="M18064" t="s">
        <v>20396</v>
      </c>
      <c r="N18064">
        <v>4</v>
      </c>
      <c r="P18064" t="s">
        <v>20366</v>
      </c>
      <c r="Q18064" t="s">
        <v>28349</v>
      </c>
      <c r="S18064" t="s">
        <v>20368</v>
      </c>
    </row>
    <row r="18065" spans="1:19" hidden="1" x14ac:dyDescent="0.2">
      <c r="A18065">
        <v>4539</v>
      </c>
      <c r="B18065" t="s">
        <v>28347</v>
      </c>
      <c r="C18065" t="s">
        <v>20452</v>
      </c>
      <c r="D18065">
        <v>5.26</v>
      </c>
      <c r="E18065">
        <v>30</v>
      </c>
      <c r="F18065" t="s">
        <v>1420</v>
      </c>
      <c r="G18065" t="s">
        <v>21484</v>
      </c>
      <c r="H18065" t="s">
        <v>46</v>
      </c>
      <c r="I18065" t="s">
        <v>5997</v>
      </c>
      <c r="K18065"/>
      <c r="L18065" t="s">
        <v>28348</v>
      </c>
      <c r="M18065" t="s">
        <v>20396</v>
      </c>
      <c r="N18065">
        <v>4</v>
      </c>
      <c r="P18065" t="s">
        <v>20366</v>
      </c>
      <c r="Q18065" t="s">
        <v>28349</v>
      </c>
      <c r="S18065" t="s">
        <v>20368</v>
      </c>
    </row>
    <row r="18066" spans="1:19" hidden="1" x14ac:dyDescent="0.2">
      <c r="A18066">
        <v>4540</v>
      </c>
      <c r="B18066" t="s">
        <v>28350</v>
      </c>
      <c r="C18066" t="s">
        <v>105</v>
      </c>
      <c r="D18066">
        <v>3.38</v>
      </c>
      <c r="E18066">
        <v>25</v>
      </c>
      <c r="F18066" t="s">
        <v>20379</v>
      </c>
      <c r="G18066" t="s">
        <v>31</v>
      </c>
      <c r="H18066" t="s">
        <v>46</v>
      </c>
      <c r="I18066" t="s">
        <v>1464</v>
      </c>
      <c r="K18066"/>
      <c r="L18066" t="s">
        <v>28351</v>
      </c>
      <c r="M18066" t="s">
        <v>28352</v>
      </c>
      <c r="N18066">
        <v>6</v>
      </c>
      <c r="O18066" t="s">
        <v>28353</v>
      </c>
      <c r="P18066" t="s">
        <v>20366</v>
      </c>
      <c r="Q18066" t="s">
        <v>28354</v>
      </c>
      <c r="S18066" t="s">
        <v>20368</v>
      </c>
    </row>
    <row r="18067" spans="1:19" hidden="1" x14ac:dyDescent="0.2">
      <c r="A18067">
        <v>4541</v>
      </c>
      <c r="B18067" t="s">
        <v>28355</v>
      </c>
      <c r="C18067" t="s">
        <v>105</v>
      </c>
      <c r="D18067">
        <v>3.92</v>
      </c>
      <c r="E18067">
        <v>25</v>
      </c>
      <c r="F18067" t="s">
        <v>20379</v>
      </c>
      <c r="G18067" t="s">
        <v>31</v>
      </c>
      <c r="H18067" t="s">
        <v>46</v>
      </c>
      <c r="I18067" t="s">
        <v>1464</v>
      </c>
      <c r="K18067"/>
      <c r="L18067" t="s">
        <v>28356</v>
      </c>
      <c r="M18067" t="s">
        <v>26</v>
      </c>
      <c r="N18067">
        <v>2</v>
      </c>
      <c r="P18067" t="s">
        <v>20366</v>
      </c>
      <c r="Q18067" t="s">
        <v>28357</v>
      </c>
      <c r="S18067" t="s">
        <v>20368</v>
      </c>
    </row>
    <row r="18068" spans="1:19" hidden="1" x14ac:dyDescent="0.2">
      <c r="A18068">
        <v>4542</v>
      </c>
      <c r="B18068" t="s">
        <v>28358</v>
      </c>
      <c r="C18068" t="s">
        <v>105</v>
      </c>
      <c r="D18068">
        <v>4.3499999999999996</v>
      </c>
      <c r="E18068">
        <v>25</v>
      </c>
      <c r="F18068" t="s">
        <v>28359</v>
      </c>
      <c r="G18068" t="s">
        <v>55</v>
      </c>
      <c r="H18068" t="s">
        <v>23</v>
      </c>
      <c r="I18068" t="s">
        <v>26773</v>
      </c>
      <c r="K18068"/>
      <c r="L18068" t="s">
        <v>28360</v>
      </c>
      <c r="M18068" t="s">
        <v>26</v>
      </c>
      <c r="N18068">
        <v>2</v>
      </c>
      <c r="P18068" t="s">
        <v>20366</v>
      </c>
      <c r="Q18068" t="s">
        <v>28361</v>
      </c>
      <c r="S18068" t="s">
        <v>20368</v>
      </c>
    </row>
    <row r="18069" spans="1:19" hidden="1" x14ac:dyDescent="0.2">
      <c r="A18069">
        <v>4543</v>
      </c>
      <c r="B18069" t="s">
        <v>28362</v>
      </c>
      <c r="C18069" t="s">
        <v>105</v>
      </c>
      <c r="D18069">
        <v>1.32</v>
      </c>
      <c r="E18069">
        <v>25</v>
      </c>
      <c r="F18069" t="s">
        <v>23196</v>
      </c>
      <c r="G18069" t="s">
        <v>55</v>
      </c>
      <c r="H18069" t="s">
        <v>46</v>
      </c>
      <c r="I18069" t="s">
        <v>16431</v>
      </c>
      <c r="K18069"/>
      <c r="L18069" t="s">
        <v>28363</v>
      </c>
      <c r="M18069" t="s">
        <v>20396</v>
      </c>
      <c r="N18069">
        <v>4</v>
      </c>
      <c r="P18069" t="s">
        <v>20366</v>
      </c>
      <c r="Q18069" t="s">
        <v>28364</v>
      </c>
      <c r="S18069" t="s">
        <v>20368</v>
      </c>
    </row>
    <row r="18070" spans="1:19" hidden="1" x14ac:dyDescent="0.2">
      <c r="A18070">
        <v>4543</v>
      </c>
      <c r="B18070" t="s">
        <v>28362</v>
      </c>
      <c r="C18070" t="s">
        <v>20452</v>
      </c>
      <c r="D18070">
        <v>7.77</v>
      </c>
      <c r="E18070" t="s">
        <v>414</v>
      </c>
      <c r="F18070" t="s">
        <v>24978</v>
      </c>
      <c r="G18070" t="s">
        <v>55</v>
      </c>
      <c r="H18070" t="s">
        <v>46</v>
      </c>
      <c r="I18070" t="s">
        <v>16431</v>
      </c>
      <c r="K18070"/>
      <c r="L18070" t="s">
        <v>28363</v>
      </c>
      <c r="M18070" t="s">
        <v>20396</v>
      </c>
      <c r="N18070">
        <v>4</v>
      </c>
      <c r="P18070" t="s">
        <v>20366</v>
      </c>
      <c r="Q18070" t="s">
        <v>28364</v>
      </c>
      <c r="S18070" t="s">
        <v>20368</v>
      </c>
    </row>
    <row r="18071" spans="1:19" hidden="1" x14ac:dyDescent="0.2">
      <c r="A18071">
        <v>4544</v>
      </c>
      <c r="B18071" t="s">
        <v>28365</v>
      </c>
      <c r="C18071" t="s">
        <v>105</v>
      </c>
      <c r="D18071">
        <v>2.48</v>
      </c>
      <c r="E18071">
        <v>25</v>
      </c>
      <c r="F18071" t="s">
        <v>20746</v>
      </c>
      <c r="G18071" t="s">
        <v>55</v>
      </c>
      <c r="H18071" t="s">
        <v>46</v>
      </c>
      <c r="I18071" t="s">
        <v>28366</v>
      </c>
      <c r="K18071"/>
      <c r="L18071" t="s">
        <v>28367</v>
      </c>
      <c r="M18071" t="s">
        <v>26</v>
      </c>
      <c r="N18071">
        <v>2</v>
      </c>
      <c r="P18071" t="s">
        <v>20366</v>
      </c>
      <c r="Q18071" t="s">
        <v>28368</v>
      </c>
      <c r="S18071" t="s">
        <v>20368</v>
      </c>
    </row>
    <row r="18072" spans="1:19" hidden="1" x14ac:dyDescent="0.2">
      <c r="A18072">
        <v>4544</v>
      </c>
      <c r="B18072" t="s">
        <v>28365</v>
      </c>
      <c r="C18072" t="s">
        <v>20452</v>
      </c>
      <c r="D18072">
        <v>7.45</v>
      </c>
      <c r="E18072">
        <v>25</v>
      </c>
      <c r="F18072" t="s">
        <v>20746</v>
      </c>
      <c r="G18072" t="s">
        <v>55</v>
      </c>
      <c r="H18072" t="s">
        <v>46</v>
      </c>
      <c r="I18072" t="s">
        <v>28366</v>
      </c>
      <c r="K18072"/>
      <c r="L18072" t="s">
        <v>28367</v>
      </c>
      <c r="M18072" t="s">
        <v>26</v>
      </c>
      <c r="N18072">
        <v>2</v>
      </c>
      <c r="P18072" t="s">
        <v>20366</v>
      </c>
      <c r="Q18072" t="s">
        <v>28368</v>
      </c>
      <c r="S18072" t="s">
        <v>20368</v>
      </c>
    </row>
    <row r="18073" spans="1:19" hidden="1" x14ac:dyDescent="0.2">
      <c r="A18073">
        <v>4545</v>
      </c>
      <c r="B18073" t="s">
        <v>28369</v>
      </c>
      <c r="C18073" t="s">
        <v>105</v>
      </c>
      <c r="D18073">
        <v>3.15</v>
      </c>
      <c r="E18073">
        <v>25</v>
      </c>
      <c r="F18073" t="s">
        <v>1546</v>
      </c>
      <c r="G18073" t="s">
        <v>55</v>
      </c>
      <c r="H18073" t="s">
        <v>46</v>
      </c>
      <c r="I18073" t="s">
        <v>7644</v>
      </c>
      <c r="K18073"/>
      <c r="L18073" t="s">
        <v>28370</v>
      </c>
      <c r="M18073" t="s">
        <v>26</v>
      </c>
      <c r="N18073">
        <v>2</v>
      </c>
      <c r="P18073" t="s">
        <v>20366</v>
      </c>
      <c r="Q18073" t="s">
        <v>28371</v>
      </c>
      <c r="S18073" t="s">
        <v>20368</v>
      </c>
    </row>
    <row r="18074" spans="1:19" hidden="1" x14ac:dyDescent="0.2">
      <c r="A18074">
        <v>4545</v>
      </c>
      <c r="B18074" t="s">
        <v>28369</v>
      </c>
      <c r="C18074" t="s">
        <v>20452</v>
      </c>
      <c r="D18074">
        <v>8.2899999999999991</v>
      </c>
      <c r="E18074">
        <v>25</v>
      </c>
      <c r="F18074" t="s">
        <v>1546</v>
      </c>
      <c r="G18074" t="s">
        <v>55</v>
      </c>
      <c r="H18074" t="s">
        <v>46</v>
      </c>
      <c r="I18074" t="s">
        <v>7644</v>
      </c>
      <c r="K18074"/>
      <c r="L18074" t="s">
        <v>28370</v>
      </c>
      <c r="M18074" t="s">
        <v>26</v>
      </c>
      <c r="N18074">
        <v>2</v>
      </c>
      <c r="P18074" t="s">
        <v>20366</v>
      </c>
      <c r="Q18074" t="s">
        <v>28371</v>
      </c>
      <c r="S18074" t="s">
        <v>20368</v>
      </c>
    </row>
    <row r="18075" spans="1:19" hidden="1" x14ac:dyDescent="0.2">
      <c r="A18075">
        <v>4546</v>
      </c>
      <c r="B18075" t="s">
        <v>28372</v>
      </c>
      <c r="C18075" t="s">
        <v>105</v>
      </c>
      <c r="D18075">
        <v>2.52</v>
      </c>
      <c r="E18075">
        <v>25</v>
      </c>
      <c r="G18075" t="s">
        <v>55</v>
      </c>
      <c r="H18075" t="s">
        <v>46</v>
      </c>
      <c r="I18075" t="s">
        <v>311</v>
      </c>
      <c r="K18075"/>
      <c r="L18075" t="s">
        <v>28373</v>
      </c>
      <c r="M18075" t="s">
        <v>20396</v>
      </c>
      <c r="N18075">
        <v>4</v>
      </c>
      <c r="P18075" t="s">
        <v>20366</v>
      </c>
      <c r="Q18075" t="s">
        <v>28374</v>
      </c>
      <c r="S18075" t="s">
        <v>20368</v>
      </c>
    </row>
    <row r="18076" spans="1:19" hidden="1" x14ac:dyDescent="0.2">
      <c r="A18076">
        <v>4546</v>
      </c>
      <c r="B18076" t="s">
        <v>28372</v>
      </c>
      <c r="C18076" t="s">
        <v>20452</v>
      </c>
      <c r="D18076">
        <v>5.59</v>
      </c>
      <c r="E18076">
        <v>25</v>
      </c>
      <c r="G18076" t="s">
        <v>55</v>
      </c>
      <c r="H18076" t="s">
        <v>46</v>
      </c>
      <c r="I18076" t="s">
        <v>311</v>
      </c>
      <c r="K18076"/>
      <c r="L18076" t="s">
        <v>28373</v>
      </c>
      <c r="M18076" t="s">
        <v>20396</v>
      </c>
      <c r="N18076">
        <v>4</v>
      </c>
      <c r="P18076" t="s">
        <v>20366</v>
      </c>
      <c r="Q18076" t="s">
        <v>28374</v>
      </c>
      <c r="S18076" t="s">
        <v>20368</v>
      </c>
    </row>
    <row r="18077" spans="1:19" hidden="1" x14ac:dyDescent="0.2">
      <c r="A18077">
        <v>4546</v>
      </c>
      <c r="B18077" t="s">
        <v>28372</v>
      </c>
      <c r="C18077" t="s">
        <v>20381</v>
      </c>
      <c r="D18077">
        <v>3.02</v>
      </c>
      <c r="E18077" t="s">
        <v>414</v>
      </c>
      <c r="G18077" t="s">
        <v>55</v>
      </c>
      <c r="H18077" t="s">
        <v>46</v>
      </c>
      <c r="I18077" t="s">
        <v>311</v>
      </c>
      <c r="K18077"/>
      <c r="L18077" t="s">
        <v>28373</v>
      </c>
      <c r="M18077" t="s">
        <v>20396</v>
      </c>
      <c r="N18077">
        <v>4</v>
      </c>
      <c r="P18077" t="s">
        <v>20366</v>
      </c>
      <c r="Q18077" t="s">
        <v>28374</v>
      </c>
      <c r="S18077" t="s">
        <v>20368</v>
      </c>
    </row>
    <row r="18078" spans="1:19" hidden="1" x14ac:dyDescent="0.2">
      <c r="A18078">
        <v>4546</v>
      </c>
      <c r="B18078" t="s">
        <v>28372</v>
      </c>
      <c r="C18078" t="s">
        <v>20471</v>
      </c>
      <c r="D18078">
        <v>5.96</v>
      </c>
      <c r="E18078" t="s">
        <v>414</v>
      </c>
      <c r="G18078" t="s">
        <v>55</v>
      </c>
      <c r="H18078" t="s">
        <v>46</v>
      </c>
      <c r="I18078" t="s">
        <v>311</v>
      </c>
      <c r="K18078"/>
      <c r="L18078" t="s">
        <v>28373</v>
      </c>
      <c r="M18078" t="s">
        <v>20396</v>
      </c>
      <c r="N18078">
        <v>4</v>
      </c>
      <c r="P18078" t="s">
        <v>20366</v>
      </c>
      <c r="Q18078" t="s">
        <v>28374</v>
      </c>
      <c r="S18078" t="s">
        <v>20368</v>
      </c>
    </row>
    <row r="18079" spans="1:19" hidden="1" x14ac:dyDescent="0.2">
      <c r="A18079">
        <v>4547</v>
      </c>
      <c r="B18079" t="s">
        <v>28375</v>
      </c>
      <c r="C18079" t="s">
        <v>21724</v>
      </c>
      <c r="D18079">
        <v>4.0999999999999996</v>
      </c>
      <c r="E18079">
        <v>30</v>
      </c>
      <c r="F18079" t="s">
        <v>28376</v>
      </c>
      <c r="G18079" t="s">
        <v>31</v>
      </c>
      <c r="H18079" t="s">
        <v>46</v>
      </c>
      <c r="I18079" t="s">
        <v>9911</v>
      </c>
      <c r="K18079"/>
      <c r="L18079" t="s">
        <v>28377</v>
      </c>
      <c r="M18079" t="s">
        <v>26</v>
      </c>
      <c r="N18079">
        <v>2</v>
      </c>
      <c r="P18079" t="s">
        <v>20366</v>
      </c>
      <c r="Q18079" t="s">
        <v>28378</v>
      </c>
      <c r="S18079" t="s">
        <v>20368</v>
      </c>
    </row>
    <row r="18080" spans="1:19" hidden="1" x14ac:dyDescent="0.2">
      <c r="A18080">
        <v>4548</v>
      </c>
      <c r="B18080" t="s">
        <v>28379</v>
      </c>
      <c r="C18080" t="s">
        <v>21724</v>
      </c>
      <c r="D18080">
        <v>3.69</v>
      </c>
      <c r="E18080">
        <v>30</v>
      </c>
      <c r="F18080" t="s">
        <v>28376</v>
      </c>
      <c r="G18080" t="s">
        <v>31</v>
      </c>
      <c r="H18080" t="s">
        <v>46</v>
      </c>
      <c r="I18080" t="s">
        <v>9911</v>
      </c>
      <c r="K18080"/>
      <c r="L18080" t="s">
        <v>28380</v>
      </c>
      <c r="M18080" t="s">
        <v>26</v>
      </c>
      <c r="N18080">
        <v>2</v>
      </c>
      <c r="P18080" t="s">
        <v>20366</v>
      </c>
      <c r="Q18080" t="s">
        <v>28381</v>
      </c>
      <c r="S18080" t="s">
        <v>20368</v>
      </c>
    </row>
    <row r="18081" spans="1:19" hidden="1" x14ac:dyDescent="0.2">
      <c r="A18081">
        <v>4549</v>
      </c>
      <c r="B18081" t="s">
        <v>28382</v>
      </c>
      <c r="C18081" t="s">
        <v>105</v>
      </c>
      <c r="D18081">
        <v>4.62</v>
      </c>
      <c r="E18081">
        <v>25</v>
      </c>
      <c r="F18081" t="s">
        <v>25217</v>
      </c>
      <c r="G18081" t="s">
        <v>55</v>
      </c>
      <c r="H18081" t="s">
        <v>46</v>
      </c>
      <c r="I18081" t="s">
        <v>25213</v>
      </c>
      <c r="K18081"/>
      <c r="L18081" t="s">
        <v>28383</v>
      </c>
      <c r="M18081" t="s">
        <v>26</v>
      </c>
      <c r="N18081">
        <v>2</v>
      </c>
      <c r="P18081" t="s">
        <v>20366</v>
      </c>
      <c r="Q18081" t="s">
        <v>28384</v>
      </c>
      <c r="S18081" t="s">
        <v>20368</v>
      </c>
    </row>
    <row r="18082" spans="1:19" hidden="1" x14ac:dyDescent="0.2">
      <c r="A18082">
        <v>4549</v>
      </c>
      <c r="B18082" t="s">
        <v>28382</v>
      </c>
      <c r="C18082" t="s">
        <v>20452</v>
      </c>
      <c r="D18082">
        <v>9.07</v>
      </c>
      <c r="E18082">
        <v>25</v>
      </c>
      <c r="F18082" t="s">
        <v>25217</v>
      </c>
      <c r="G18082" t="s">
        <v>55</v>
      </c>
      <c r="H18082" t="s">
        <v>46</v>
      </c>
      <c r="I18082" t="s">
        <v>25213</v>
      </c>
      <c r="K18082"/>
      <c r="L18082" t="s">
        <v>28383</v>
      </c>
      <c r="M18082" t="s">
        <v>26</v>
      </c>
      <c r="N18082">
        <v>2</v>
      </c>
      <c r="P18082" t="s">
        <v>20366</v>
      </c>
      <c r="Q18082" t="s">
        <v>28384</v>
      </c>
      <c r="S18082" t="s">
        <v>20368</v>
      </c>
    </row>
    <row r="18083" spans="1:19" hidden="1" x14ac:dyDescent="0.2">
      <c r="A18083">
        <v>4549</v>
      </c>
      <c r="B18083" t="s">
        <v>28382</v>
      </c>
      <c r="C18083" t="s">
        <v>105</v>
      </c>
      <c r="D18083">
        <v>4.49</v>
      </c>
      <c r="E18083" t="s">
        <v>414</v>
      </c>
      <c r="F18083" t="s">
        <v>25217</v>
      </c>
      <c r="G18083" t="s">
        <v>55</v>
      </c>
      <c r="H18083" t="s">
        <v>46</v>
      </c>
      <c r="I18083" t="s">
        <v>25213</v>
      </c>
      <c r="K18083"/>
      <c r="L18083" t="s">
        <v>28383</v>
      </c>
      <c r="M18083" t="s">
        <v>26</v>
      </c>
      <c r="N18083">
        <v>2</v>
      </c>
      <c r="P18083" t="s">
        <v>20366</v>
      </c>
      <c r="Q18083" t="s">
        <v>28384</v>
      </c>
      <c r="S18083" t="s">
        <v>20368</v>
      </c>
    </row>
    <row r="18084" spans="1:19" hidden="1" x14ac:dyDescent="0.2">
      <c r="A18084">
        <v>4549</v>
      </c>
      <c r="B18084" t="s">
        <v>28382</v>
      </c>
      <c r="C18084" t="s">
        <v>20452</v>
      </c>
      <c r="D18084">
        <v>8.76</v>
      </c>
      <c r="E18084" t="s">
        <v>414</v>
      </c>
      <c r="F18084" t="s">
        <v>25217</v>
      </c>
      <c r="G18084" t="s">
        <v>55</v>
      </c>
      <c r="H18084" t="s">
        <v>46</v>
      </c>
      <c r="I18084" t="s">
        <v>25213</v>
      </c>
      <c r="K18084"/>
      <c r="L18084" t="s">
        <v>28383</v>
      </c>
      <c r="M18084" t="s">
        <v>26</v>
      </c>
      <c r="N18084">
        <v>2</v>
      </c>
      <c r="P18084" t="s">
        <v>20366</v>
      </c>
      <c r="Q18084" t="s">
        <v>28384</v>
      </c>
      <c r="S18084" t="s">
        <v>20368</v>
      </c>
    </row>
    <row r="18085" spans="1:19" hidden="1" x14ac:dyDescent="0.2">
      <c r="A18085">
        <v>4550</v>
      </c>
      <c r="B18085" t="s">
        <v>28385</v>
      </c>
      <c r="C18085" t="s">
        <v>105</v>
      </c>
      <c r="D18085">
        <v>2.5099999999999998</v>
      </c>
      <c r="E18085">
        <v>25</v>
      </c>
      <c r="F18085" t="s">
        <v>21245</v>
      </c>
      <c r="G18085" t="s">
        <v>279</v>
      </c>
      <c r="H18085" t="s">
        <v>46</v>
      </c>
      <c r="I18085" t="s">
        <v>26834</v>
      </c>
      <c r="K18085"/>
      <c r="L18085" t="s">
        <v>28386</v>
      </c>
      <c r="M18085" t="s">
        <v>26</v>
      </c>
      <c r="N18085">
        <v>2</v>
      </c>
      <c r="P18085" t="s">
        <v>20366</v>
      </c>
      <c r="Q18085" t="s">
        <v>28387</v>
      </c>
      <c r="S18085" t="s">
        <v>20368</v>
      </c>
    </row>
    <row r="18086" spans="1:19" hidden="1" x14ac:dyDescent="0.2">
      <c r="A18086">
        <v>4550</v>
      </c>
      <c r="B18086" t="s">
        <v>28385</v>
      </c>
      <c r="C18086" t="s">
        <v>20452</v>
      </c>
      <c r="D18086">
        <v>4.3600000000000003</v>
      </c>
      <c r="E18086">
        <v>25</v>
      </c>
      <c r="F18086" t="s">
        <v>21245</v>
      </c>
      <c r="G18086" t="s">
        <v>279</v>
      </c>
      <c r="H18086" t="s">
        <v>46</v>
      </c>
      <c r="I18086" t="s">
        <v>26834</v>
      </c>
      <c r="K18086"/>
      <c r="L18086" t="s">
        <v>28386</v>
      </c>
      <c r="M18086" t="s">
        <v>26</v>
      </c>
      <c r="N18086">
        <v>2</v>
      </c>
      <c r="P18086" t="s">
        <v>20366</v>
      </c>
      <c r="Q18086" t="s">
        <v>28387</v>
      </c>
      <c r="S18086" t="s">
        <v>20368</v>
      </c>
    </row>
    <row r="18087" spans="1:19" hidden="1" x14ac:dyDescent="0.2">
      <c r="A18087">
        <v>4551</v>
      </c>
      <c r="B18087" t="s">
        <v>28388</v>
      </c>
      <c r="C18087" t="s">
        <v>105</v>
      </c>
      <c r="D18087">
        <v>3.14</v>
      </c>
      <c r="G18087" t="s">
        <v>189</v>
      </c>
      <c r="I18087" t="s">
        <v>28389</v>
      </c>
      <c r="K18087"/>
      <c r="L18087" t="s">
        <v>28390</v>
      </c>
      <c r="M18087" t="s">
        <v>26</v>
      </c>
      <c r="N18087">
        <v>2</v>
      </c>
      <c r="P18087" t="s">
        <v>20366</v>
      </c>
      <c r="Q18087" t="s">
        <v>28391</v>
      </c>
      <c r="S18087" t="s">
        <v>20368</v>
      </c>
    </row>
    <row r="18088" spans="1:19" hidden="1" x14ac:dyDescent="0.2">
      <c r="A18088">
        <v>4553</v>
      </c>
      <c r="B18088" t="s">
        <v>28392</v>
      </c>
      <c r="C18088" t="s">
        <v>105</v>
      </c>
      <c r="D18088">
        <v>1.28</v>
      </c>
      <c r="E18088">
        <v>25</v>
      </c>
      <c r="G18088" t="s">
        <v>2474</v>
      </c>
      <c r="H18088" t="s">
        <v>46</v>
      </c>
      <c r="I18088" t="s">
        <v>1966</v>
      </c>
      <c r="K18088"/>
      <c r="L18088" t="s">
        <v>28393</v>
      </c>
      <c r="M18088" t="s">
        <v>26</v>
      </c>
      <c r="N18088">
        <v>2</v>
      </c>
      <c r="P18088" t="s">
        <v>20366</v>
      </c>
      <c r="Q18088" t="s">
        <v>28394</v>
      </c>
      <c r="S18088" t="s">
        <v>20368</v>
      </c>
    </row>
    <row r="18089" spans="1:19" hidden="1" x14ac:dyDescent="0.2">
      <c r="A18089">
        <v>4554</v>
      </c>
      <c r="B18089" t="s">
        <v>5682</v>
      </c>
      <c r="C18089" t="s">
        <v>105</v>
      </c>
      <c r="D18089">
        <v>16.600000000000001</v>
      </c>
      <c r="E18089">
        <v>25</v>
      </c>
      <c r="F18089" t="s">
        <v>24985</v>
      </c>
      <c r="G18089" t="s">
        <v>4302</v>
      </c>
      <c r="H18089" t="s">
        <v>2675</v>
      </c>
      <c r="I18089" t="s">
        <v>8412</v>
      </c>
      <c r="K18089"/>
      <c r="L18089" t="s">
        <v>5683</v>
      </c>
      <c r="M18089" t="s">
        <v>20365</v>
      </c>
      <c r="N18089">
        <v>8</v>
      </c>
      <c r="O18089" t="s">
        <v>28395</v>
      </c>
      <c r="P18089" t="s">
        <v>20366</v>
      </c>
      <c r="Q18089" t="s">
        <v>28396</v>
      </c>
      <c r="S18089" t="s">
        <v>20368</v>
      </c>
    </row>
    <row r="18090" spans="1:19" hidden="1" x14ac:dyDescent="0.2">
      <c r="A18090">
        <v>4555</v>
      </c>
      <c r="B18090" t="s">
        <v>28397</v>
      </c>
      <c r="C18090" t="s">
        <v>105</v>
      </c>
      <c r="D18090">
        <v>10.29</v>
      </c>
      <c r="E18090">
        <v>25</v>
      </c>
      <c r="G18090" t="s">
        <v>31</v>
      </c>
      <c r="H18090" t="s">
        <v>46</v>
      </c>
      <c r="I18090" t="s">
        <v>4302</v>
      </c>
      <c r="K18090"/>
      <c r="L18090" t="s">
        <v>28398</v>
      </c>
      <c r="M18090" t="s">
        <v>26</v>
      </c>
      <c r="N18090">
        <v>2</v>
      </c>
      <c r="P18090" t="s">
        <v>20366</v>
      </c>
      <c r="Q18090" t="s">
        <v>28399</v>
      </c>
      <c r="S18090" t="s">
        <v>20368</v>
      </c>
    </row>
    <row r="18091" spans="1:19" hidden="1" x14ac:dyDescent="0.2">
      <c r="A18091">
        <v>4556</v>
      </c>
      <c r="B18091" t="s">
        <v>28400</v>
      </c>
      <c r="C18091" t="s">
        <v>105</v>
      </c>
      <c r="D18091">
        <v>10.23</v>
      </c>
      <c r="E18091">
        <v>25</v>
      </c>
      <c r="F18091" t="s">
        <v>23670</v>
      </c>
      <c r="G18091" t="s">
        <v>31</v>
      </c>
      <c r="H18091" t="s">
        <v>46</v>
      </c>
      <c r="I18091" t="s">
        <v>8263</v>
      </c>
      <c r="K18091"/>
      <c r="L18091" t="s">
        <v>28401</v>
      </c>
      <c r="M18091" t="s">
        <v>26</v>
      </c>
      <c r="N18091">
        <v>2</v>
      </c>
      <c r="P18091" t="s">
        <v>20366</v>
      </c>
      <c r="Q18091" t="s">
        <v>28402</v>
      </c>
      <c r="S18091" t="s">
        <v>20368</v>
      </c>
    </row>
    <row r="18092" spans="1:19" x14ac:dyDescent="0.2">
      <c r="A18092">
        <v>4558</v>
      </c>
      <c r="B18092" t="s">
        <v>28403</v>
      </c>
      <c r="C18092" t="s">
        <v>105</v>
      </c>
      <c r="D18092">
        <v>4.3609999999999998</v>
      </c>
      <c r="E18092">
        <v>25</v>
      </c>
      <c r="G18092" t="s">
        <v>28404</v>
      </c>
      <c r="H18092" t="s">
        <v>36</v>
      </c>
      <c r="I18092" t="s">
        <v>19005</v>
      </c>
      <c r="L18092" t="s">
        <v>28405</v>
      </c>
      <c r="M18092" t="s">
        <v>26</v>
      </c>
      <c r="N18092">
        <v>2</v>
      </c>
      <c r="P18092" t="s">
        <v>20366</v>
      </c>
      <c r="Q18092" t="s">
        <v>28406</v>
      </c>
      <c r="S18092" t="s">
        <v>20368</v>
      </c>
    </row>
    <row r="18093" spans="1:19" x14ac:dyDescent="0.2">
      <c r="A18093">
        <v>4558</v>
      </c>
      <c r="B18093" t="s">
        <v>28403</v>
      </c>
      <c r="C18093" t="s">
        <v>105</v>
      </c>
      <c r="D18093">
        <v>4.1470000000000002</v>
      </c>
      <c r="E18093">
        <v>25</v>
      </c>
      <c r="F18093" t="s">
        <v>20568</v>
      </c>
      <c r="G18093" t="s">
        <v>28404</v>
      </c>
      <c r="H18093" t="s">
        <v>36</v>
      </c>
      <c r="I18093" t="s">
        <v>19005</v>
      </c>
      <c r="L18093" t="s">
        <v>28405</v>
      </c>
      <c r="M18093" t="s">
        <v>26</v>
      </c>
      <c r="N18093">
        <v>2</v>
      </c>
      <c r="P18093" t="s">
        <v>20366</v>
      </c>
      <c r="Q18093" t="s">
        <v>28406</v>
      </c>
      <c r="R18093" t="s">
        <v>20569</v>
      </c>
      <c r="S18093" t="s">
        <v>20368</v>
      </c>
    </row>
    <row r="18094" spans="1:19" x14ac:dyDescent="0.2">
      <c r="A18094">
        <v>4558</v>
      </c>
      <c r="B18094" t="s">
        <v>28403</v>
      </c>
      <c r="C18094" t="s">
        <v>105</v>
      </c>
      <c r="D18094">
        <v>3.9649999999999999</v>
      </c>
      <c r="E18094">
        <v>25</v>
      </c>
      <c r="F18094" t="s">
        <v>20570</v>
      </c>
      <c r="G18094" t="s">
        <v>28404</v>
      </c>
      <c r="H18094" t="s">
        <v>36</v>
      </c>
      <c r="I18094" t="s">
        <v>19005</v>
      </c>
      <c r="L18094" t="s">
        <v>28405</v>
      </c>
      <c r="M18094" t="s">
        <v>26</v>
      </c>
      <c r="N18094">
        <v>2</v>
      </c>
      <c r="P18094" t="s">
        <v>20366</v>
      </c>
      <c r="Q18094" t="s">
        <v>28406</v>
      </c>
      <c r="R18094" t="s">
        <v>20571</v>
      </c>
      <c r="S18094" t="s">
        <v>20368</v>
      </c>
    </row>
    <row r="18095" spans="1:19" x14ac:dyDescent="0.2">
      <c r="A18095">
        <v>4558</v>
      </c>
      <c r="B18095" t="s">
        <v>28403</v>
      </c>
      <c r="C18095" t="s">
        <v>105</v>
      </c>
      <c r="D18095">
        <v>3.8079999999999998</v>
      </c>
      <c r="E18095">
        <v>25</v>
      </c>
      <c r="F18095" t="s">
        <v>20572</v>
      </c>
      <c r="G18095" t="s">
        <v>28404</v>
      </c>
      <c r="H18095" t="s">
        <v>36</v>
      </c>
      <c r="I18095" t="s">
        <v>19005</v>
      </c>
      <c r="L18095" t="s">
        <v>28405</v>
      </c>
      <c r="M18095" t="s">
        <v>26</v>
      </c>
      <c r="N18095">
        <v>2</v>
      </c>
      <c r="P18095" t="s">
        <v>20366</v>
      </c>
      <c r="Q18095" t="s">
        <v>28406</v>
      </c>
      <c r="R18095" t="s">
        <v>20573</v>
      </c>
      <c r="S18095" t="s">
        <v>20368</v>
      </c>
    </row>
    <row r="18096" spans="1:19" hidden="1" x14ac:dyDescent="0.2">
      <c r="A18096">
        <v>4560</v>
      </c>
      <c r="B18096" t="s">
        <v>28407</v>
      </c>
      <c r="C18096" t="s">
        <v>105</v>
      </c>
      <c r="D18096">
        <v>7.74</v>
      </c>
      <c r="E18096">
        <v>25</v>
      </c>
      <c r="F18096" t="s">
        <v>28408</v>
      </c>
      <c r="G18096" t="s">
        <v>55</v>
      </c>
      <c r="H18096" t="s">
        <v>46</v>
      </c>
      <c r="I18096" t="s">
        <v>1470</v>
      </c>
      <c r="K18096"/>
      <c r="L18096" t="s">
        <v>28409</v>
      </c>
      <c r="M18096" t="s">
        <v>20396</v>
      </c>
      <c r="N18096">
        <v>4</v>
      </c>
      <c r="P18096" t="s">
        <v>20366</v>
      </c>
      <c r="Q18096" t="s">
        <v>28410</v>
      </c>
      <c r="S18096" t="s">
        <v>20368</v>
      </c>
    </row>
    <row r="18097" spans="1:19" hidden="1" x14ac:dyDescent="0.2">
      <c r="A18097">
        <v>4561</v>
      </c>
      <c r="B18097" t="s">
        <v>28411</v>
      </c>
      <c r="C18097" t="s">
        <v>105</v>
      </c>
      <c r="D18097">
        <v>3.7160000000000002</v>
      </c>
      <c r="E18097">
        <v>25</v>
      </c>
      <c r="F18097" t="s">
        <v>28412</v>
      </c>
      <c r="G18097" t="s">
        <v>31</v>
      </c>
      <c r="H18097" t="s">
        <v>46</v>
      </c>
      <c r="I18097" t="s">
        <v>9897</v>
      </c>
      <c r="J18097" t="s">
        <v>43</v>
      </c>
      <c r="K18097"/>
      <c r="L18097" t="s">
        <v>28413</v>
      </c>
      <c r="M18097" t="s">
        <v>20396</v>
      </c>
      <c r="N18097">
        <v>4</v>
      </c>
      <c r="P18097" t="s">
        <v>20366</v>
      </c>
      <c r="Q18097" t="s">
        <v>28414</v>
      </c>
      <c r="S18097" t="s">
        <v>20368</v>
      </c>
    </row>
    <row r="18098" spans="1:19" hidden="1" x14ac:dyDescent="0.2">
      <c r="A18098">
        <v>4561</v>
      </c>
      <c r="B18098" t="s">
        <v>28411</v>
      </c>
      <c r="C18098" t="s">
        <v>105</v>
      </c>
      <c r="D18098">
        <v>3.8</v>
      </c>
      <c r="E18098">
        <v>25</v>
      </c>
      <c r="F18098" t="s">
        <v>28412</v>
      </c>
      <c r="G18098" t="s">
        <v>55</v>
      </c>
      <c r="H18098" t="s">
        <v>46</v>
      </c>
      <c r="I18098" t="s">
        <v>26810</v>
      </c>
      <c r="K18098"/>
      <c r="L18098" t="s">
        <v>28413</v>
      </c>
      <c r="M18098" t="s">
        <v>20396</v>
      </c>
      <c r="N18098">
        <v>4</v>
      </c>
      <c r="P18098" t="s">
        <v>20366</v>
      </c>
      <c r="Q18098" t="s">
        <v>28414</v>
      </c>
      <c r="S18098" t="s">
        <v>20368</v>
      </c>
    </row>
    <row r="18099" spans="1:19" hidden="1" x14ac:dyDescent="0.2">
      <c r="A18099">
        <v>4561</v>
      </c>
      <c r="B18099" t="s">
        <v>28411</v>
      </c>
      <c r="C18099" t="s">
        <v>105</v>
      </c>
      <c r="D18099">
        <v>3.6669999999999998</v>
      </c>
      <c r="E18099">
        <v>15</v>
      </c>
      <c r="F18099" t="s">
        <v>28412</v>
      </c>
      <c r="G18099" t="s">
        <v>31</v>
      </c>
      <c r="H18099" t="s">
        <v>46</v>
      </c>
      <c r="I18099" t="s">
        <v>9897</v>
      </c>
      <c r="J18099" t="s">
        <v>43</v>
      </c>
      <c r="K18099"/>
      <c r="L18099" t="s">
        <v>28413</v>
      </c>
      <c r="M18099" t="s">
        <v>20396</v>
      </c>
      <c r="N18099">
        <v>4</v>
      </c>
      <c r="P18099" t="s">
        <v>20366</v>
      </c>
      <c r="Q18099" t="s">
        <v>28414</v>
      </c>
      <c r="S18099" t="s">
        <v>20368</v>
      </c>
    </row>
    <row r="18100" spans="1:19" hidden="1" x14ac:dyDescent="0.2">
      <c r="A18100">
        <v>4561</v>
      </c>
      <c r="B18100" t="s">
        <v>28411</v>
      </c>
      <c r="C18100" t="s">
        <v>105</v>
      </c>
      <c r="D18100">
        <v>3.6779999999999999</v>
      </c>
      <c r="E18100">
        <v>20</v>
      </c>
      <c r="F18100" t="s">
        <v>28412</v>
      </c>
      <c r="G18100" t="s">
        <v>31</v>
      </c>
      <c r="H18100" t="s">
        <v>46</v>
      </c>
      <c r="I18100" t="s">
        <v>9897</v>
      </c>
      <c r="J18100" t="s">
        <v>43</v>
      </c>
      <c r="K18100"/>
      <c r="L18100" t="s">
        <v>28413</v>
      </c>
      <c r="M18100" t="s">
        <v>20396</v>
      </c>
      <c r="N18100">
        <v>4</v>
      </c>
      <c r="P18100" t="s">
        <v>20366</v>
      </c>
      <c r="Q18100" t="s">
        <v>28414</v>
      </c>
      <c r="S18100" t="s">
        <v>20368</v>
      </c>
    </row>
    <row r="18101" spans="1:19" hidden="1" x14ac:dyDescent="0.2">
      <c r="A18101">
        <v>4561</v>
      </c>
      <c r="B18101" t="s">
        <v>28411</v>
      </c>
      <c r="C18101" t="s">
        <v>105</v>
      </c>
      <c r="D18101">
        <v>3.7429999999999999</v>
      </c>
      <c r="E18101">
        <v>30</v>
      </c>
      <c r="F18101" t="s">
        <v>28412</v>
      </c>
      <c r="G18101" t="s">
        <v>31</v>
      </c>
      <c r="H18101" t="s">
        <v>46</v>
      </c>
      <c r="I18101" t="s">
        <v>9897</v>
      </c>
      <c r="J18101" t="s">
        <v>43</v>
      </c>
      <c r="K18101"/>
      <c r="L18101" t="s">
        <v>28413</v>
      </c>
      <c r="M18101" t="s">
        <v>20396</v>
      </c>
      <c r="N18101">
        <v>4</v>
      </c>
      <c r="P18101" t="s">
        <v>20366</v>
      </c>
      <c r="Q18101" t="s">
        <v>28414</v>
      </c>
      <c r="S18101" t="s">
        <v>20368</v>
      </c>
    </row>
    <row r="18102" spans="1:19" hidden="1" x14ac:dyDescent="0.2">
      <c r="A18102">
        <v>4561</v>
      </c>
      <c r="B18102" t="s">
        <v>28411</v>
      </c>
      <c r="C18102" t="s">
        <v>105</v>
      </c>
      <c r="D18102">
        <v>3.7549999999999999</v>
      </c>
      <c r="E18102">
        <v>35</v>
      </c>
      <c r="F18102" t="s">
        <v>28412</v>
      </c>
      <c r="G18102" t="s">
        <v>31</v>
      </c>
      <c r="H18102" t="s">
        <v>46</v>
      </c>
      <c r="I18102" t="s">
        <v>9897</v>
      </c>
      <c r="J18102" t="s">
        <v>43</v>
      </c>
      <c r="K18102"/>
      <c r="L18102" t="s">
        <v>28413</v>
      </c>
      <c r="M18102" t="s">
        <v>20396</v>
      </c>
      <c r="N18102">
        <v>4</v>
      </c>
      <c r="P18102" t="s">
        <v>20366</v>
      </c>
      <c r="Q18102" t="s">
        <v>28414</v>
      </c>
      <c r="S18102" t="s">
        <v>20368</v>
      </c>
    </row>
    <row r="18103" spans="1:19" hidden="1" x14ac:dyDescent="0.2">
      <c r="A18103">
        <v>4561</v>
      </c>
      <c r="B18103" t="s">
        <v>28411</v>
      </c>
      <c r="C18103" t="s">
        <v>105</v>
      </c>
      <c r="D18103">
        <v>3.79</v>
      </c>
      <c r="E18103">
        <v>40</v>
      </c>
      <c r="F18103" t="s">
        <v>28412</v>
      </c>
      <c r="G18103" t="s">
        <v>31</v>
      </c>
      <c r="H18103" t="s">
        <v>46</v>
      </c>
      <c r="I18103" t="s">
        <v>9897</v>
      </c>
      <c r="J18103" t="s">
        <v>43</v>
      </c>
      <c r="K18103"/>
      <c r="L18103" t="s">
        <v>28413</v>
      </c>
      <c r="M18103" t="s">
        <v>20396</v>
      </c>
      <c r="N18103">
        <v>4</v>
      </c>
      <c r="P18103" t="s">
        <v>20366</v>
      </c>
      <c r="Q18103" t="s">
        <v>28414</v>
      </c>
      <c r="S18103" t="s">
        <v>20368</v>
      </c>
    </row>
    <row r="18104" spans="1:19" hidden="1" x14ac:dyDescent="0.2">
      <c r="A18104">
        <v>4562</v>
      </c>
      <c r="B18104" t="s">
        <v>28415</v>
      </c>
      <c r="C18104" t="s">
        <v>105</v>
      </c>
      <c r="D18104">
        <v>4.2190000000000003</v>
      </c>
      <c r="E18104">
        <v>25</v>
      </c>
      <c r="F18104" t="s">
        <v>26809</v>
      </c>
      <c r="G18104" t="s">
        <v>31</v>
      </c>
      <c r="H18104" t="s">
        <v>46</v>
      </c>
      <c r="I18104" t="s">
        <v>9897</v>
      </c>
      <c r="J18104" t="s">
        <v>43</v>
      </c>
      <c r="K18104"/>
      <c r="L18104" t="s">
        <v>28416</v>
      </c>
      <c r="M18104" t="s">
        <v>20396</v>
      </c>
      <c r="N18104">
        <v>4</v>
      </c>
      <c r="P18104" t="s">
        <v>20366</v>
      </c>
      <c r="Q18104" t="s">
        <v>28417</v>
      </c>
      <c r="S18104" t="s">
        <v>20368</v>
      </c>
    </row>
    <row r="18105" spans="1:19" hidden="1" x14ac:dyDescent="0.2">
      <c r="A18105">
        <v>4562</v>
      </c>
      <c r="B18105" t="s">
        <v>28415</v>
      </c>
      <c r="C18105" t="s">
        <v>105</v>
      </c>
      <c r="D18105">
        <v>4.3</v>
      </c>
      <c r="E18105">
        <v>25</v>
      </c>
      <c r="F18105" t="s">
        <v>26809</v>
      </c>
      <c r="G18105" t="s">
        <v>55</v>
      </c>
      <c r="H18105" t="s">
        <v>46</v>
      </c>
      <c r="I18105" t="s">
        <v>26810</v>
      </c>
      <c r="K18105"/>
      <c r="L18105" t="s">
        <v>28416</v>
      </c>
      <c r="M18105" t="s">
        <v>20396</v>
      </c>
      <c r="N18105">
        <v>4</v>
      </c>
      <c r="P18105" t="s">
        <v>20366</v>
      </c>
      <c r="Q18105" t="s">
        <v>28417</v>
      </c>
      <c r="S18105" t="s">
        <v>20368</v>
      </c>
    </row>
    <row r="18106" spans="1:19" hidden="1" x14ac:dyDescent="0.2">
      <c r="A18106">
        <v>4562</v>
      </c>
      <c r="B18106" t="s">
        <v>28415</v>
      </c>
      <c r="C18106" t="s">
        <v>105</v>
      </c>
      <c r="D18106">
        <v>4.1589999999999998</v>
      </c>
      <c r="E18106">
        <v>15</v>
      </c>
      <c r="F18106" t="s">
        <v>26809</v>
      </c>
      <c r="G18106" t="s">
        <v>31</v>
      </c>
      <c r="H18106" t="s">
        <v>46</v>
      </c>
      <c r="I18106" t="s">
        <v>9897</v>
      </c>
      <c r="J18106" t="s">
        <v>43</v>
      </c>
      <c r="K18106"/>
      <c r="L18106" t="s">
        <v>28416</v>
      </c>
      <c r="M18106" t="s">
        <v>20396</v>
      </c>
      <c r="N18106">
        <v>4</v>
      </c>
      <c r="P18106" t="s">
        <v>20366</v>
      </c>
      <c r="Q18106" t="s">
        <v>28417</v>
      </c>
      <c r="S18106" t="s">
        <v>20368</v>
      </c>
    </row>
    <row r="18107" spans="1:19" hidden="1" x14ac:dyDescent="0.2">
      <c r="A18107">
        <v>4562</v>
      </c>
      <c r="B18107" t="s">
        <v>28415</v>
      </c>
      <c r="C18107" t="s">
        <v>105</v>
      </c>
      <c r="D18107">
        <v>4.1779999999999999</v>
      </c>
      <c r="E18107">
        <v>20</v>
      </c>
      <c r="F18107" t="s">
        <v>26809</v>
      </c>
      <c r="G18107" t="s">
        <v>31</v>
      </c>
      <c r="H18107" t="s">
        <v>46</v>
      </c>
      <c r="I18107" t="s">
        <v>9897</v>
      </c>
      <c r="J18107" t="s">
        <v>43</v>
      </c>
      <c r="K18107"/>
      <c r="L18107" t="s">
        <v>28416</v>
      </c>
      <c r="M18107" t="s">
        <v>20396</v>
      </c>
      <c r="N18107">
        <v>4</v>
      </c>
      <c r="P18107" t="s">
        <v>20366</v>
      </c>
      <c r="Q18107" t="s">
        <v>28417</v>
      </c>
      <c r="S18107" t="s">
        <v>20368</v>
      </c>
    </row>
    <row r="18108" spans="1:19" hidden="1" x14ac:dyDescent="0.2">
      <c r="A18108">
        <v>4562</v>
      </c>
      <c r="B18108" t="s">
        <v>28415</v>
      </c>
      <c r="C18108" t="s">
        <v>105</v>
      </c>
      <c r="D18108">
        <v>4.2489999999999997</v>
      </c>
      <c r="E18108">
        <v>30</v>
      </c>
      <c r="F18108" t="s">
        <v>26809</v>
      </c>
      <c r="G18108" t="s">
        <v>31</v>
      </c>
      <c r="H18108" t="s">
        <v>46</v>
      </c>
      <c r="I18108" t="s">
        <v>9897</v>
      </c>
      <c r="J18108" t="s">
        <v>43</v>
      </c>
      <c r="K18108"/>
      <c r="L18108" t="s">
        <v>28416</v>
      </c>
      <c r="M18108" t="s">
        <v>20396</v>
      </c>
      <c r="N18108">
        <v>4</v>
      </c>
      <c r="P18108" t="s">
        <v>20366</v>
      </c>
      <c r="Q18108" t="s">
        <v>28417</v>
      </c>
      <c r="S18108" t="s">
        <v>20368</v>
      </c>
    </row>
    <row r="18109" spans="1:19" hidden="1" x14ac:dyDescent="0.2">
      <c r="A18109">
        <v>4562</v>
      </c>
      <c r="B18109" t="s">
        <v>28415</v>
      </c>
      <c r="C18109" t="s">
        <v>105</v>
      </c>
      <c r="D18109">
        <v>4.2699999999999996</v>
      </c>
      <c r="E18109">
        <v>35</v>
      </c>
      <c r="F18109" t="s">
        <v>26809</v>
      </c>
      <c r="G18109" t="s">
        <v>31</v>
      </c>
      <c r="H18109" t="s">
        <v>46</v>
      </c>
      <c r="I18109" t="s">
        <v>9897</v>
      </c>
      <c r="J18109" t="s">
        <v>43</v>
      </c>
      <c r="K18109"/>
      <c r="L18109" t="s">
        <v>28416</v>
      </c>
      <c r="M18109" t="s">
        <v>20396</v>
      </c>
      <c r="N18109">
        <v>4</v>
      </c>
      <c r="P18109" t="s">
        <v>20366</v>
      </c>
      <c r="Q18109" t="s">
        <v>28417</v>
      </c>
      <c r="S18109" t="s">
        <v>20368</v>
      </c>
    </row>
    <row r="18110" spans="1:19" hidden="1" x14ac:dyDescent="0.2">
      <c r="A18110">
        <v>4562</v>
      </c>
      <c r="B18110" t="s">
        <v>28415</v>
      </c>
      <c r="C18110" t="s">
        <v>105</v>
      </c>
      <c r="D18110">
        <v>4.2880000000000003</v>
      </c>
      <c r="E18110">
        <v>40</v>
      </c>
      <c r="F18110" t="s">
        <v>26809</v>
      </c>
      <c r="G18110" t="s">
        <v>31</v>
      </c>
      <c r="H18110" t="s">
        <v>46</v>
      </c>
      <c r="I18110" t="s">
        <v>9897</v>
      </c>
      <c r="J18110" t="s">
        <v>43</v>
      </c>
      <c r="K18110"/>
      <c r="L18110" t="s">
        <v>28416</v>
      </c>
      <c r="M18110" t="s">
        <v>20396</v>
      </c>
      <c r="N18110">
        <v>4</v>
      </c>
      <c r="P18110" t="s">
        <v>20366</v>
      </c>
      <c r="Q18110" t="s">
        <v>28417</v>
      </c>
      <c r="S18110" t="s">
        <v>20368</v>
      </c>
    </row>
    <row r="18111" spans="1:19" hidden="1" x14ac:dyDescent="0.2">
      <c r="A18111">
        <v>4563</v>
      </c>
      <c r="B18111" t="s">
        <v>28418</v>
      </c>
      <c r="C18111" t="s">
        <v>105</v>
      </c>
      <c r="D18111">
        <v>4.0010000000000003</v>
      </c>
      <c r="E18111">
        <v>25</v>
      </c>
      <c r="F18111" t="s">
        <v>28419</v>
      </c>
      <c r="G18111" t="s">
        <v>31</v>
      </c>
      <c r="H18111" t="s">
        <v>46</v>
      </c>
      <c r="I18111" t="s">
        <v>9897</v>
      </c>
      <c r="J18111" t="s">
        <v>43</v>
      </c>
      <c r="K18111"/>
      <c r="L18111" t="s">
        <v>28420</v>
      </c>
      <c r="M18111" t="s">
        <v>20396</v>
      </c>
      <c r="N18111">
        <v>4</v>
      </c>
      <c r="P18111" t="s">
        <v>20366</v>
      </c>
      <c r="Q18111" t="s">
        <v>28421</v>
      </c>
      <c r="S18111" t="s">
        <v>20368</v>
      </c>
    </row>
    <row r="18112" spans="1:19" hidden="1" x14ac:dyDescent="0.2">
      <c r="A18112">
        <v>4563</v>
      </c>
      <c r="B18112" t="s">
        <v>28418</v>
      </c>
      <c r="C18112" t="s">
        <v>105</v>
      </c>
      <c r="D18112">
        <v>4.04</v>
      </c>
      <c r="E18112">
        <v>25</v>
      </c>
      <c r="F18112" t="s">
        <v>28419</v>
      </c>
      <c r="G18112" t="s">
        <v>55</v>
      </c>
      <c r="H18112" t="s">
        <v>46</v>
      </c>
      <c r="I18112" t="s">
        <v>26810</v>
      </c>
      <c r="K18112"/>
      <c r="L18112" t="s">
        <v>28420</v>
      </c>
      <c r="M18112" t="s">
        <v>20396</v>
      </c>
      <c r="N18112">
        <v>4</v>
      </c>
      <c r="P18112" t="s">
        <v>20366</v>
      </c>
      <c r="Q18112" t="s">
        <v>28421</v>
      </c>
      <c r="S18112" t="s">
        <v>20368</v>
      </c>
    </row>
    <row r="18113" spans="1:19" hidden="1" x14ac:dyDescent="0.2">
      <c r="A18113">
        <v>4563</v>
      </c>
      <c r="B18113" t="s">
        <v>28418</v>
      </c>
      <c r="C18113" t="s">
        <v>105</v>
      </c>
      <c r="D18113">
        <v>3.91</v>
      </c>
      <c r="E18113">
        <v>15</v>
      </c>
      <c r="F18113" t="s">
        <v>28419</v>
      </c>
      <c r="G18113" t="s">
        <v>31</v>
      </c>
      <c r="H18113" t="s">
        <v>46</v>
      </c>
      <c r="I18113" t="s">
        <v>9897</v>
      </c>
      <c r="J18113" t="s">
        <v>43</v>
      </c>
      <c r="K18113"/>
      <c r="L18113" t="s">
        <v>28420</v>
      </c>
      <c r="M18113" t="s">
        <v>20396</v>
      </c>
      <c r="N18113">
        <v>4</v>
      </c>
      <c r="P18113" t="s">
        <v>20366</v>
      </c>
      <c r="Q18113" t="s">
        <v>28421</v>
      </c>
      <c r="S18113" t="s">
        <v>20368</v>
      </c>
    </row>
    <row r="18114" spans="1:19" hidden="1" x14ac:dyDescent="0.2">
      <c r="A18114">
        <v>4563</v>
      </c>
      <c r="B18114" t="s">
        <v>28418</v>
      </c>
      <c r="C18114" t="s">
        <v>105</v>
      </c>
      <c r="D18114">
        <v>3.952</v>
      </c>
      <c r="E18114">
        <v>20</v>
      </c>
      <c r="F18114" t="s">
        <v>28419</v>
      </c>
      <c r="G18114" t="s">
        <v>31</v>
      </c>
      <c r="H18114" t="s">
        <v>46</v>
      </c>
      <c r="I18114" t="s">
        <v>9897</v>
      </c>
      <c r="J18114" t="s">
        <v>43</v>
      </c>
      <c r="K18114"/>
      <c r="L18114" t="s">
        <v>28420</v>
      </c>
      <c r="M18114" t="s">
        <v>20396</v>
      </c>
      <c r="N18114">
        <v>4</v>
      </c>
      <c r="P18114" t="s">
        <v>20366</v>
      </c>
      <c r="Q18114" t="s">
        <v>28421</v>
      </c>
      <c r="S18114" t="s">
        <v>20368</v>
      </c>
    </row>
    <row r="18115" spans="1:19" hidden="1" x14ac:dyDescent="0.2">
      <c r="A18115">
        <v>4563</v>
      </c>
      <c r="B18115" t="s">
        <v>28418</v>
      </c>
      <c r="C18115" t="s">
        <v>105</v>
      </c>
      <c r="D18115">
        <v>4.016</v>
      </c>
      <c r="E18115">
        <v>30</v>
      </c>
      <c r="F18115" t="s">
        <v>28419</v>
      </c>
      <c r="G18115" t="s">
        <v>31</v>
      </c>
      <c r="H18115" t="s">
        <v>46</v>
      </c>
      <c r="I18115" t="s">
        <v>9897</v>
      </c>
      <c r="J18115" t="s">
        <v>43</v>
      </c>
      <c r="K18115"/>
      <c r="L18115" t="s">
        <v>28420</v>
      </c>
      <c r="M18115" t="s">
        <v>20396</v>
      </c>
      <c r="N18115">
        <v>4</v>
      </c>
      <c r="P18115" t="s">
        <v>20366</v>
      </c>
      <c r="Q18115" t="s">
        <v>28421</v>
      </c>
      <c r="S18115" t="s">
        <v>20368</v>
      </c>
    </row>
    <row r="18116" spans="1:19" hidden="1" x14ac:dyDescent="0.2">
      <c r="A18116">
        <v>4563</v>
      </c>
      <c r="B18116" t="s">
        <v>28418</v>
      </c>
      <c r="C18116" t="s">
        <v>105</v>
      </c>
      <c r="D18116">
        <v>4.0389999999999997</v>
      </c>
      <c r="E18116">
        <v>35</v>
      </c>
      <c r="F18116" t="s">
        <v>28419</v>
      </c>
      <c r="G18116" t="s">
        <v>31</v>
      </c>
      <c r="H18116" t="s">
        <v>46</v>
      </c>
      <c r="I18116" t="s">
        <v>9897</v>
      </c>
      <c r="J18116" t="s">
        <v>43</v>
      </c>
      <c r="K18116"/>
      <c r="L18116" t="s">
        <v>28420</v>
      </c>
      <c r="M18116" t="s">
        <v>20396</v>
      </c>
      <c r="N18116">
        <v>4</v>
      </c>
      <c r="P18116" t="s">
        <v>20366</v>
      </c>
      <c r="Q18116" t="s">
        <v>28421</v>
      </c>
      <c r="S18116" t="s">
        <v>20368</v>
      </c>
    </row>
    <row r="18117" spans="1:19" hidden="1" x14ac:dyDescent="0.2">
      <c r="A18117">
        <v>4563</v>
      </c>
      <c r="B18117" t="s">
        <v>28418</v>
      </c>
      <c r="C18117" t="s">
        <v>105</v>
      </c>
      <c r="D18117">
        <v>4.07</v>
      </c>
      <c r="E18117">
        <v>40</v>
      </c>
      <c r="F18117" t="s">
        <v>28419</v>
      </c>
      <c r="G18117" t="s">
        <v>31</v>
      </c>
      <c r="H18117" t="s">
        <v>46</v>
      </c>
      <c r="I18117" t="s">
        <v>9897</v>
      </c>
      <c r="J18117" t="s">
        <v>43</v>
      </c>
      <c r="K18117"/>
      <c r="L18117" t="s">
        <v>28420</v>
      </c>
      <c r="M18117" t="s">
        <v>20396</v>
      </c>
      <c r="N18117">
        <v>4</v>
      </c>
      <c r="P18117" t="s">
        <v>20366</v>
      </c>
      <c r="Q18117" t="s">
        <v>28421</v>
      </c>
      <c r="S18117" t="s">
        <v>20368</v>
      </c>
    </row>
    <row r="18118" spans="1:19" hidden="1" x14ac:dyDescent="0.2">
      <c r="A18118">
        <v>4564</v>
      </c>
      <c r="B18118" t="s">
        <v>28422</v>
      </c>
      <c r="C18118" t="s">
        <v>105</v>
      </c>
      <c r="D18118">
        <v>3.3540000000000001</v>
      </c>
      <c r="E18118">
        <v>25</v>
      </c>
      <c r="F18118" t="s">
        <v>1363</v>
      </c>
      <c r="G18118" t="s">
        <v>31</v>
      </c>
      <c r="H18118" t="s">
        <v>46</v>
      </c>
      <c r="I18118" t="s">
        <v>9897</v>
      </c>
      <c r="J18118" t="s">
        <v>43</v>
      </c>
      <c r="K18118"/>
      <c r="L18118" t="s">
        <v>28423</v>
      </c>
      <c r="M18118" t="s">
        <v>20396</v>
      </c>
      <c r="N18118">
        <v>4</v>
      </c>
      <c r="P18118" t="s">
        <v>20366</v>
      </c>
      <c r="Q18118" t="s">
        <v>28424</v>
      </c>
      <c r="S18118" t="s">
        <v>20368</v>
      </c>
    </row>
    <row r="18119" spans="1:19" hidden="1" x14ac:dyDescent="0.2">
      <c r="A18119">
        <v>4564</v>
      </c>
      <c r="B18119" t="s">
        <v>28422</v>
      </c>
      <c r="C18119" t="s">
        <v>105</v>
      </c>
      <c r="D18119">
        <v>3.26</v>
      </c>
      <c r="E18119">
        <v>25</v>
      </c>
      <c r="F18119" t="s">
        <v>1363</v>
      </c>
      <c r="G18119" t="s">
        <v>55</v>
      </c>
      <c r="H18119" t="s">
        <v>46</v>
      </c>
      <c r="I18119" t="s">
        <v>26810</v>
      </c>
      <c r="K18119"/>
      <c r="L18119" t="s">
        <v>28423</v>
      </c>
      <c r="M18119" t="s">
        <v>20396</v>
      </c>
      <c r="N18119">
        <v>4</v>
      </c>
      <c r="P18119" t="s">
        <v>20366</v>
      </c>
      <c r="Q18119" t="s">
        <v>28424</v>
      </c>
      <c r="S18119" t="s">
        <v>20368</v>
      </c>
    </row>
    <row r="18120" spans="1:19" hidden="1" x14ac:dyDescent="0.2">
      <c r="A18120">
        <v>4564</v>
      </c>
      <c r="B18120" t="s">
        <v>28422</v>
      </c>
      <c r="C18120" t="s">
        <v>105</v>
      </c>
      <c r="D18120">
        <v>3.242</v>
      </c>
      <c r="E18120">
        <v>15</v>
      </c>
      <c r="F18120" t="s">
        <v>1363</v>
      </c>
      <c r="G18120" t="s">
        <v>31</v>
      </c>
      <c r="H18120" t="s">
        <v>46</v>
      </c>
      <c r="I18120" t="s">
        <v>9897</v>
      </c>
      <c r="J18120" t="s">
        <v>43</v>
      </c>
      <c r="K18120"/>
      <c r="L18120" t="s">
        <v>28423</v>
      </c>
      <c r="M18120" t="s">
        <v>20396</v>
      </c>
      <c r="N18120">
        <v>4</v>
      </c>
      <c r="P18120" t="s">
        <v>20366</v>
      </c>
      <c r="Q18120" t="s">
        <v>28424</v>
      </c>
      <c r="S18120" t="s">
        <v>20368</v>
      </c>
    </row>
    <row r="18121" spans="1:19" hidden="1" x14ac:dyDescent="0.2">
      <c r="A18121">
        <v>4564</v>
      </c>
      <c r="B18121" t="s">
        <v>28422</v>
      </c>
      <c r="C18121" t="s">
        <v>105</v>
      </c>
      <c r="D18121">
        <v>3.2930000000000001</v>
      </c>
      <c r="E18121">
        <v>20</v>
      </c>
      <c r="F18121" t="s">
        <v>1363</v>
      </c>
      <c r="G18121" t="s">
        <v>31</v>
      </c>
      <c r="H18121" t="s">
        <v>46</v>
      </c>
      <c r="I18121" t="s">
        <v>9897</v>
      </c>
      <c r="J18121" t="s">
        <v>43</v>
      </c>
      <c r="K18121"/>
      <c r="L18121" t="s">
        <v>28423</v>
      </c>
      <c r="M18121" t="s">
        <v>20396</v>
      </c>
      <c r="N18121">
        <v>4</v>
      </c>
      <c r="P18121" t="s">
        <v>20366</v>
      </c>
      <c r="Q18121" t="s">
        <v>28424</v>
      </c>
      <c r="S18121" t="s">
        <v>20368</v>
      </c>
    </row>
    <row r="18122" spans="1:19" hidden="1" x14ac:dyDescent="0.2">
      <c r="A18122">
        <v>4564</v>
      </c>
      <c r="B18122" t="s">
        <v>28422</v>
      </c>
      <c r="C18122" t="s">
        <v>105</v>
      </c>
      <c r="D18122">
        <v>3.423</v>
      </c>
      <c r="E18122">
        <v>30</v>
      </c>
      <c r="F18122" t="s">
        <v>1363</v>
      </c>
      <c r="G18122" t="s">
        <v>31</v>
      </c>
      <c r="H18122" t="s">
        <v>46</v>
      </c>
      <c r="I18122" t="s">
        <v>9897</v>
      </c>
      <c r="J18122" t="s">
        <v>43</v>
      </c>
      <c r="K18122"/>
      <c r="L18122" t="s">
        <v>28423</v>
      </c>
      <c r="M18122" t="s">
        <v>20396</v>
      </c>
      <c r="N18122">
        <v>4</v>
      </c>
      <c r="P18122" t="s">
        <v>20366</v>
      </c>
      <c r="Q18122" t="s">
        <v>28424</v>
      </c>
      <c r="S18122" t="s">
        <v>20368</v>
      </c>
    </row>
    <row r="18123" spans="1:19" hidden="1" x14ac:dyDescent="0.2">
      <c r="A18123">
        <v>4564</v>
      </c>
      <c r="B18123" t="s">
        <v>28422</v>
      </c>
      <c r="C18123" t="s">
        <v>105</v>
      </c>
      <c r="D18123">
        <v>3.4510000000000001</v>
      </c>
      <c r="E18123">
        <v>35</v>
      </c>
      <c r="F18123" t="s">
        <v>1363</v>
      </c>
      <c r="G18123" t="s">
        <v>31</v>
      </c>
      <c r="H18123" t="s">
        <v>46</v>
      </c>
      <c r="I18123" t="s">
        <v>9897</v>
      </c>
      <c r="J18123" t="s">
        <v>43</v>
      </c>
      <c r="K18123"/>
      <c r="L18123" t="s">
        <v>28423</v>
      </c>
      <c r="M18123" t="s">
        <v>20396</v>
      </c>
      <c r="N18123">
        <v>4</v>
      </c>
      <c r="P18123" t="s">
        <v>20366</v>
      </c>
      <c r="Q18123" t="s">
        <v>28424</v>
      </c>
      <c r="S18123" t="s">
        <v>20368</v>
      </c>
    </row>
    <row r="18124" spans="1:19" hidden="1" x14ac:dyDescent="0.2">
      <c r="A18124">
        <v>4564</v>
      </c>
      <c r="B18124" t="s">
        <v>28422</v>
      </c>
      <c r="C18124" t="s">
        <v>105</v>
      </c>
      <c r="D18124">
        <v>3.4660000000000002</v>
      </c>
      <c r="E18124">
        <v>40</v>
      </c>
      <c r="F18124" t="s">
        <v>1363</v>
      </c>
      <c r="G18124" t="s">
        <v>31</v>
      </c>
      <c r="H18124" t="s">
        <v>46</v>
      </c>
      <c r="I18124" t="s">
        <v>9897</v>
      </c>
      <c r="J18124" t="s">
        <v>43</v>
      </c>
      <c r="K18124"/>
      <c r="L18124" t="s">
        <v>28423</v>
      </c>
      <c r="M18124" t="s">
        <v>20396</v>
      </c>
      <c r="N18124">
        <v>4</v>
      </c>
      <c r="P18124" t="s">
        <v>20366</v>
      </c>
      <c r="Q18124" t="s">
        <v>28424</v>
      </c>
      <c r="S18124" t="s">
        <v>20368</v>
      </c>
    </row>
    <row r="18125" spans="1:19" hidden="1" x14ac:dyDescent="0.2">
      <c r="A18125">
        <v>4565</v>
      </c>
      <c r="B18125" t="s">
        <v>28425</v>
      </c>
      <c r="C18125" t="s">
        <v>105</v>
      </c>
      <c r="D18125">
        <v>4.5</v>
      </c>
      <c r="E18125">
        <v>25</v>
      </c>
      <c r="F18125" t="s">
        <v>506</v>
      </c>
      <c r="G18125" t="s">
        <v>55</v>
      </c>
      <c r="H18125" t="s">
        <v>46</v>
      </c>
      <c r="I18125" t="s">
        <v>26810</v>
      </c>
      <c r="K18125"/>
      <c r="L18125" t="s">
        <v>28426</v>
      </c>
      <c r="M18125" t="s">
        <v>20396</v>
      </c>
      <c r="N18125">
        <v>4</v>
      </c>
      <c r="P18125" t="s">
        <v>20366</v>
      </c>
      <c r="Q18125" t="s">
        <v>28427</v>
      </c>
      <c r="S18125" t="s">
        <v>20368</v>
      </c>
    </row>
    <row r="18126" spans="1:19" hidden="1" x14ac:dyDescent="0.2">
      <c r="A18126">
        <v>4566</v>
      </c>
      <c r="B18126" t="s">
        <v>28428</v>
      </c>
      <c r="C18126" t="s">
        <v>105</v>
      </c>
      <c r="D18126">
        <v>4.298</v>
      </c>
      <c r="E18126">
        <v>25</v>
      </c>
      <c r="F18126" t="s">
        <v>12272</v>
      </c>
      <c r="G18126" t="s">
        <v>31</v>
      </c>
      <c r="H18126" t="s">
        <v>46</v>
      </c>
      <c r="I18126" t="s">
        <v>9897</v>
      </c>
      <c r="J18126" t="s">
        <v>43</v>
      </c>
      <c r="K18126"/>
      <c r="L18126" t="s">
        <v>28429</v>
      </c>
      <c r="M18126" t="s">
        <v>20396</v>
      </c>
      <c r="N18126">
        <v>4</v>
      </c>
      <c r="P18126" t="s">
        <v>20366</v>
      </c>
      <c r="Q18126" t="s">
        <v>28430</v>
      </c>
      <c r="S18126" t="s">
        <v>20368</v>
      </c>
    </row>
    <row r="18127" spans="1:19" hidden="1" x14ac:dyDescent="0.2">
      <c r="A18127">
        <v>4566</v>
      </c>
      <c r="B18127" t="s">
        <v>28428</v>
      </c>
      <c r="C18127" t="s">
        <v>105</v>
      </c>
      <c r="D18127">
        <v>4.3899999999999997</v>
      </c>
      <c r="E18127">
        <v>25</v>
      </c>
      <c r="F18127" t="s">
        <v>12272</v>
      </c>
      <c r="G18127" t="s">
        <v>55</v>
      </c>
      <c r="H18127" t="s">
        <v>46</v>
      </c>
      <c r="I18127" t="s">
        <v>26810</v>
      </c>
      <c r="K18127"/>
      <c r="L18127" t="s">
        <v>28429</v>
      </c>
      <c r="M18127" t="s">
        <v>20396</v>
      </c>
      <c r="N18127">
        <v>4</v>
      </c>
      <c r="P18127" t="s">
        <v>20366</v>
      </c>
      <c r="Q18127" t="s">
        <v>28430</v>
      </c>
      <c r="S18127" t="s">
        <v>20368</v>
      </c>
    </row>
    <row r="18128" spans="1:19" hidden="1" x14ac:dyDescent="0.2">
      <c r="A18128">
        <v>4566</v>
      </c>
      <c r="B18128" t="s">
        <v>28428</v>
      </c>
      <c r="C18128" t="s">
        <v>105</v>
      </c>
      <c r="D18128">
        <v>4.2949999999999999</v>
      </c>
      <c r="E18128">
        <v>15</v>
      </c>
      <c r="F18128" t="s">
        <v>12272</v>
      </c>
      <c r="G18128" t="s">
        <v>31</v>
      </c>
      <c r="H18128" t="s">
        <v>46</v>
      </c>
      <c r="I18128" t="s">
        <v>9897</v>
      </c>
      <c r="J18128" t="s">
        <v>43</v>
      </c>
      <c r="K18128"/>
      <c r="L18128" t="s">
        <v>28429</v>
      </c>
      <c r="M18128" t="s">
        <v>20396</v>
      </c>
      <c r="N18128">
        <v>4</v>
      </c>
      <c r="P18128" t="s">
        <v>20366</v>
      </c>
      <c r="Q18128" t="s">
        <v>28430</v>
      </c>
      <c r="S18128" t="s">
        <v>20368</v>
      </c>
    </row>
    <row r="18129" spans="1:19" hidden="1" x14ac:dyDescent="0.2">
      <c r="A18129">
        <v>4566</v>
      </c>
      <c r="B18129" t="s">
        <v>28428</v>
      </c>
      <c r="C18129" t="s">
        <v>105</v>
      </c>
      <c r="D18129">
        <v>4.3</v>
      </c>
      <c r="E18129">
        <v>20</v>
      </c>
      <c r="F18129" t="s">
        <v>12272</v>
      </c>
      <c r="G18129" t="s">
        <v>31</v>
      </c>
      <c r="H18129" t="s">
        <v>46</v>
      </c>
      <c r="I18129" t="s">
        <v>9897</v>
      </c>
      <c r="J18129" t="s">
        <v>43</v>
      </c>
      <c r="K18129"/>
      <c r="L18129" t="s">
        <v>28429</v>
      </c>
      <c r="M18129" t="s">
        <v>20396</v>
      </c>
      <c r="N18129">
        <v>4</v>
      </c>
      <c r="P18129" t="s">
        <v>20366</v>
      </c>
      <c r="Q18129" t="s">
        <v>28430</v>
      </c>
      <c r="S18129" t="s">
        <v>20368</v>
      </c>
    </row>
    <row r="18130" spans="1:19" hidden="1" x14ac:dyDescent="0.2">
      <c r="A18130">
        <v>4566</v>
      </c>
      <c r="B18130" t="s">
        <v>28428</v>
      </c>
      <c r="C18130" t="s">
        <v>105</v>
      </c>
      <c r="D18130">
        <v>4.3099999999999996</v>
      </c>
      <c r="E18130">
        <v>30</v>
      </c>
      <c r="F18130" t="s">
        <v>12272</v>
      </c>
      <c r="G18130" t="s">
        <v>31</v>
      </c>
      <c r="H18130" t="s">
        <v>46</v>
      </c>
      <c r="I18130" t="s">
        <v>9897</v>
      </c>
      <c r="J18130" t="s">
        <v>43</v>
      </c>
      <c r="K18130"/>
      <c r="L18130" t="s">
        <v>28429</v>
      </c>
      <c r="M18130" t="s">
        <v>20396</v>
      </c>
      <c r="N18130">
        <v>4</v>
      </c>
      <c r="P18130" t="s">
        <v>20366</v>
      </c>
      <c r="Q18130" t="s">
        <v>28430</v>
      </c>
      <c r="S18130" t="s">
        <v>20368</v>
      </c>
    </row>
    <row r="18131" spans="1:19" hidden="1" x14ac:dyDescent="0.2">
      <c r="A18131">
        <v>4566</v>
      </c>
      <c r="B18131" t="s">
        <v>28428</v>
      </c>
      <c r="C18131" t="s">
        <v>105</v>
      </c>
      <c r="D18131">
        <v>4.3040000000000003</v>
      </c>
      <c r="E18131">
        <v>35</v>
      </c>
      <c r="F18131" t="s">
        <v>12272</v>
      </c>
      <c r="G18131" t="s">
        <v>31</v>
      </c>
      <c r="H18131" t="s">
        <v>46</v>
      </c>
      <c r="I18131" t="s">
        <v>9897</v>
      </c>
      <c r="J18131" t="s">
        <v>43</v>
      </c>
      <c r="K18131"/>
      <c r="L18131" t="s">
        <v>28429</v>
      </c>
      <c r="M18131" t="s">
        <v>20396</v>
      </c>
      <c r="N18131">
        <v>4</v>
      </c>
      <c r="P18131" t="s">
        <v>20366</v>
      </c>
      <c r="Q18131" t="s">
        <v>28430</v>
      </c>
      <c r="S18131" t="s">
        <v>20368</v>
      </c>
    </row>
    <row r="18132" spans="1:19" hidden="1" x14ac:dyDescent="0.2">
      <c r="A18132">
        <v>4566</v>
      </c>
      <c r="B18132" t="s">
        <v>28428</v>
      </c>
      <c r="C18132" t="s">
        <v>105</v>
      </c>
      <c r="D18132">
        <v>4.3070000000000004</v>
      </c>
      <c r="E18132">
        <v>40</v>
      </c>
      <c r="F18132" t="s">
        <v>12272</v>
      </c>
      <c r="G18132" t="s">
        <v>31</v>
      </c>
      <c r="H18132" t="s">
        <v>46</v>
      </c>
      <c r="I18132" t="s">
        <v>9897</v>
      </c>
      <c r="J18132" t="s">
        <v>43</v>
      </c>
      <c r="K18132"/>
      <c r="L18132" t="s">
        <v>28429</v>
      </c>
      <c r="M18132" t="s">
        <v>20396</v>
      </c>
      <c r="N18132">
        <v>4</v>
      </c>
      <c r="P18132" t="s">
        <v>20366</v>
      </c>
      <c r="Q18132" t="s">
        <v>28430</v>
      </c>
      <c r="S18132" t="s">
        <v>20368</v>
      </c>
    </row>
    <row r="18133" spans="1:19" hidden="1" x14ac:dyDescent="0.2">
      <c r="A18133">
        <v>4567</v>
      </c>
      <c r="B18133" t="s">
        <v>28431</v>
      </c>
      <c r="C18133" t="s">
        <v>105</v>
      </c>
      <c r="D18133">
        <v>1.89</v>
      </c>
      <c r="E18133">
        <v>25</v>
      </c>
      <c r="F18133" t="s">
        <v>20866</v>
      </c>
      <c r="G18133" t="s">
        <v>55</v>
      </c>
      <c r="H18133" t="s">
        <v>46</v>
      </c>
      <c r="I18133" t="s">
        <v>1983</v>
      </c>
      <c r="K18133"/>
      <c r="L18133" t="s">
        <v>28432</v>
      </c>
      <c r="M18133" t="s">
        <v>20719</v>
      </c>
      <c r="N18133">
        <v>3</v>
      </c>
      <c r="P18133" t="s">
        <v>20366</v>
      </c>
      <c r="Q18133" t="s">
        <v>28433</v>
      </c>
      <c r="S18133" t="s">
        <v>20368</v>
      </c>
    </row>
    <row r="18134" spans="1:19" hidden="1" x14ac:dyDescent="0.2">
      <c r="A18134">
        <v>4568</v>
      </c>
      <c r="B18134" t="s">
        <v>28434</v>
      </c>
      <c r="C18134" t="s">
        <v>105</v>
      </c>
      <c r="D18134">
        <v>4.3</v>
      </c>
      <c r="E18134">
        <v>25</v>
      </c>
      <c r="G18134" t="s">
        <v>55</v>
      </c>
      <c r="H18134" t="s">
        <v>23</v>
      </c>
      <c r="I18134" t="s">
        <v>1884</v>
      </c>
      <c r="K18134"/>
      <c r="L18134" t="s">
        <v>28435</v>
      </c>
      <c r="M18134" t="s">
        <v>26</v>
      </c>
      <c r="N18134">
        <v>2</v>
      </c>
      <c r="P18134" t="s">
        <v>20366</v>
      </c>
      <c r="Q18134" t="s">
        <v>28436</v>
      </c>
      <c r="S18134" t="s">
        <v>20368</v>
      </c>
    </row>
    <row r="18135" spans="1:19" x14ac:dyDescent="0.2">
      <c r="A18135">
        <v>4569</v>
      </c>
      <c r="B18135" t="s">
        <v>28437</v>
      </c>
      <c r="C18135" t="s">
        <v>105</v>
      </c>
      <c r="D18135">
        <v>4.6639999999999997</v>
      </c>
      <c r="E18135">
        <v>25</v>
      </c>
      <c r="F18135" t="s">
        <v>24863</v>
      </c>
      <c r="G18135" t="s">
        <v>1352</v>
      </c>
      <c r="H18135" t="s">
        <v>36</v>
      </c>
      <c r="I18135" t="s">
        <v>17928</v>
      </c>
      <c r="L18135" t="s">
        <v>28438</v>
      </c>
      <c r="M18135" t="s">
        <v>26</v>
      </c>
      <c r="N18135">
        <v>2</v>
      </c>
      <c r="P18135" t="s">
        <v>20366</v>
      </c>
      <c r="Q18135" t="s">
        <v>28439</v>
      </c>
      <c r="S18135" t="s">
        <v>20368</v>
      </c>
    </row>
    <row r="18136" spans="1:19" hidden="1" x14ac:dyDescent="0.2">
      <c r="A18136">
        <v>4569</v>
      </c>
      <c r="B18136" t="s">
        <v>28437</v>
      </c>
      <c r="C18136" t="s">
        <v>105</v>
      </c>
      <c r="D18136">
        <v>4.71</v>
      </c>
      <c r="E18136">
        <v>25</v>
      </c>
      <c r="F18136" t="s">
        <v>2798</v>
      </c>
      <c r="G18136" t="s">
        <v>55</v>
      </c>
      <c r="H18136" t="s">
        <v>46</v>
      </c>
      <c r="I18136" t="s">
        <v>28440</v>
      </c>
      <c r="K18136"/>
      <c r="L18136" t="s">
        <v>28438</v>
      </c>
      <c r="M18136" t="s">
        <v>26</v>
      </c>
      <c r="N18136">
        <v>2</v>
      </c>
      <c r="P18136" t="s">
        <v>20366</v>
      </c>
      <c r="Q18136" t="s">
        <v>28439</v>
      </c>
      <c r="S18136" t="s">
        <v>20368</v>
      </c>
    </row>
    <row r="18137" spans="1:19" hidden="1" x14ac:dyDescent="0.2">
      <c r="A18137">
        <v>4569</v>
      </c>
      <c r="B18137" t="s">
        <v>28437</v>
      </c>
      <c r="C18137" t="s">
        <v>105</v>
      </c>
      <c r="D18137">
        <v>4.67</v>
      </c>
      <c r="E18137">
        <v>25</v>
      </c>
      <c r="F18137" t="s">
        <v>2798</v>
      </c>
      <c r="G18137" t="s">
        <v>246</v>
      </c>
      <c r="H18137" t="s">
        <v>46</v>
      </c>
      <c r="I18137" t="s">
        <v>10759</v>
      </c>
      <c r="J18137" t="s">
        <v>21503</v>
      </c>
      <c r="K18137"/>
      <c r="L18137" t="s">
        <v>28438</v>
      </c>
      <c r="M18137" t="s">
        <v>26</v>
      </c>
      <c r="N18137">
        <v>2</v>
      </c>
      <c r="P18137" t="s">
        <v>20366</v>
      </c>
      <c r="Q18137" t="s">
        <v>28439</v>
      </c>
      <c r="S18137" t="s">
        <v>20368</v>
      </c>
    </row>
    <row r="18138" spans="1:19" hidden="1" x14ac:dyDescent="0.2">
      <c r="A18138">
        <v>4569</v>
      </c>
      <c r="B18138" t="s">
        <v>28437</v>
      </c>
      <c r="C18138" t="s">
        <v>105</v>
      </c>
      <c r="D18138">
        <v>4.7080000000000002</v>
      </c>
      <c r="E18138">
        <v>25</v>
      </c>
      <c r="F18138" t="s">
        <v>79</v>
      </c>
      <c r="G18138" t="s">
        <v>55</v>
      </c>
      <c r="H18138" t="s">
        <v>46</v>
      </c>
      <c r="I18138" t="s">
        <v>10891</v>
      </c>
      <c r="J18138" t="s">
        <v>21503</v>
      </c>
      <c r="K18138"/>
      <c r="L18138" t="s">
        <v>28438</v>
      </c>
      <c r="M18138" t="s">
        <v>26</v>
      </c>
      <c r="N18138">
        <v>2</v>
      </c>
      <c r="P18138" t="s">
        <v>20366</v>
      </c>
      <c r="Q18138" t="s">
        <v>28439</v>
      </c>
      <c r="S18138" t="s">
        <v>20368</v>
      </c>
    </row>
    <row r="18139" spans="1:19" x14ac:dyDescent="0.2">
      <c r="A18139">
        <v>4570</v>
      </c>
      <c r="B18139" t="s">
        <v>28441</v>
      </c>
      <c r="C18139" t="s">
        <v>105</v>
      </c>
      <c r="D18139">
        <v>4.3559999999999999</v>
      </c>
      <c r="E18139">
        <v>25</v>
      </c>
      <c r="G18139" t="s">
        <v>25445</v>
      </c>
      <c r="H18139" t="s">
        <v>36</v>
      </c>
      <c r="I18139" t="s">
        <v>19005</v>
      </c>
      <c r="L18139" t="s">
        <v>28442</v>
      </c>
      <c r="M18139" t="s">
        <v>26</v>
      </c>
      <c r="N18139">
        <v>2</v>
      </c>
      <c r="P18139" t="s">
        <v>20366</v>
      </c>
      <c r="Q18139" t="s">
        <v>28443</v>
      </c>
      <c r="S18139" t="s">
        <v>20368</v>
      </c>
    </row>
    <row r="18140" spans="1:19" x14ac:dyDescent="0.2">
      <c r="A18140">
        <v>4570</v>
      </c>
      <c r="B18140" t="s">
        <v>28441</v>
      </c>
      <c r="C18140" t="s">
        <v>105</v>
      </c>
      <c r="D18140">
        <v>4.1459999999999999</v>
      </c>
      <c r="E18140">
        <v>25</v>
      </c>
      <c r="F18140" t="s">
        <v>20568</v>
      </c>
      <c r="G18140" t="s">
        <v>25445</v>
      </c>
      <c r="H18140" t="s">
        <v>36</v>
      </c>
      <c r="I18140" t="s">
        <v>19005</v>
      </c>
      <c r="L18140" t="s">
        <v>28442</v>
      </c>
      <c r="M18140" t="s">
        <v>26</v>
      </c>
      <c r="N18140">
        <v>2</v>
      </c>
      <c r="P18140" t="s">
        <v>20366</v>
      </c>
      <c r="Q18140" t="s">
        <v>28443</v>
      </c>
      <c r="R18140" t="s">
        <v>20569</v>
      </c>
      <c r="S18140" t="s">
        <v>20368</v>
      </c>
    </row>
    <row r="18141" spans="1:19" x14ac:dyDescent="0.2">
      <c r="A18141">
        <v>4570</v>
      </c>
      <c r="B18141" t="s">
        <v>28441</v>
      </c>
      <c r="C18141" t="s">
        <v>105</v>
      </c>
      <c r="D18141">
        <v>3.9670000000000001</v>
      </c>
      <c r="E18141">
        <v>25</v>
      </c>
      <c r="F18141" t="s">
        <v>20570</v>
      </c>
      <c r="G18141" t="s">
        <v>25445</v>
      </c>
      <c r="H18141" t="s">
        <v>36</v>
      </c>
      <c r="I18141" t="s">
        <v>19005</v>
      </c>
      <c r="L18141" t="s">
        <v>28442</v>
      </c>
      <c r="M18141" t="s">
        <v>26</v>
      </c>
      <c r="N18141">
        <v>2</v>
      </c>
      <c r="P18141" t="s">
        <v>20366</v>
      </c>
      <c r="Q18141" t="s">
        <v>28443</v>
      </c>
      <c r="R18141" t="s">
        <v>20571</v>
      </c>
      <c r="S18141" t="s">
        <v>20368</v>
      </c>
    </row>
    <row r="18142" spans="1:19" x14ac:dyDescent="0.2">
      <c r="A18142">
        <v>4570</v>
      </c>
      <c r="B18142" t="s">
        <v>28441</v>
      </c>
      <c r="C18142" t="s">
        <v>105</v>
      </c>
      <c r="D18142">
        <v>3.8109999999999999</v>
      </c>
      <c r="E18142">
        <v>25</v>
      </c>
      <c r="F18142" t="s">
        <v>20572</v>
      </c>
      <c r="G18142" t="s">
        <v>25445</v>
      </c>
      <c r="H18142" t="s">
        <v>36</v>
      </c>
      <c r="I18142" t="s">
        <v>19005</v>
      </c>
      <c r="L18142" t="s">
        <v>28442</v>
      </c>
      <c r="M18142" t="s">
        <v>26</v>
      </c>
      <c r="N18142">
        <v>2</v>
      </c>
      <c r="P18142" t="s">
        <v>20366</v>
      </c>
      <c r="Q18142" t="s">
        <v>28443</v>
      </c>
      <c r="R18142" t="s">
        <v>20573</v>
      </c>
      <c r="S18142" t="s">
        <v>20368</v>
      </c>
    </row>
    <row r="18143" spans="1:19" hidden="1" x14ac:dyDescent="0.2">
      <c r="A18143">
        <v>4572</v>
      </c>
      <c r="B18143" t="s">
        <v>28444</v>
      </c>
      <c r="C18143" t="s">
        <v>105</v>
      </c>
      <c r="D18143">
        <v>8.0399999999999991</v>
      </c>
      <c r="E18143">
        <v>25</v>
      </c>
      <c r="F18143" t="s">
        <v>66</v>
      </c>
      <c r="G18143" t="s">
        <v>55</v>
      </c>
      <c r="H18143" t="s">
        <v>46</v>
      </c>
      <c r="I18143" t="s">
        <v>4300</v>
      </c>
      <c r="K18143"/>
      <c r="L18143" t="s">
        <v>28445</v>
      </c>
      <c r="M18143" t="s">
        <v>26</v>
      </c>
      <c r="N18143">
        <v>2</v>
      </c>
      <c r="P18143" t="s">
        <v>20366</v>
      </c>
      <c r="Q18143" t="s">
        <v>28446</v>
      </c>
      <c r="S18143" t="s">
        <v>20368</v>
      </c>
    </row>
    <row r="18144" spans="1:19" hidden="1" x14ac:dyDescent="0.2">
      <c r="A18144">
        <v>4573</v>
      </c>
      <c r="B18144" t="s">
        <v>28447</v>
      </c>
      <c r="C18144" t="s">
        <v>105</v>
      </c>
      <c r="D18144">
        <v>3.23</v>
      </c>
      <c r="E18144">
        <v>25</v>
      </c>
      <c r="F18144" t="s">
        <v>21973</v>
      </c>
      <c r="G18144" t="s">
        <v>55</v>
      </c>
      <c r="H18144" t="s">
        <v>46</v>
      </c>
      <c r="I18144" t="s">
        <v>23756</v>
      </c>
      <c r="K18144"/>
      <c r="L18144" t="s">
        <v>28448</v>
      </c>
      <c r="M18144" t="s">
        <v>20396</v>
      </c>
      <c r="N18144">
        <v>4</v>
      </c>
      <c r="P18144" t="s">
        <v>20366</v>
      </c>
      <c r="Q18144" t="s">
        <v>28449</v>
      </c>
      <c r="S18144" t="s">
        <v>20368</v>
      </c>
    </row>
    <row r="18145" spans="1:19" hidden="1" x14ac:dyDescent="0.2">
      <c r="A18145">
        <v>4573</v>
      </c>
      <c r="B18145" t="s">
        <v>28447</v>
      </c>
      <c r="C18145" t="s">
        <v>20452</v>
      </c>
      <c r="D18145">
        <v>12.32</v>
      </c>
      <c r="E18145" t="s">
        <v>414</v>
      </c>
      <c r="F18145" t="s">
        <v>21973</v>
      </c>
      <c r="G18145" t="s">
        <v>31</v>
      </c>
      <c r="H18145" t="s">
        <v>46</v>
      </c>
      <c r="I18145" t="s">
        <v>23756</v>
      </c>
      <c r="K18145"/>
      <c r="L18145" t="s">
        <v>28448</v>
      </c>
      <c r="M18145" t="s">
        <v>20396</v>
      </c>
      <c r="N18145">
        <v>4</v>
      </c>
      <c r="P18145" t="s">
        <v>20366</v>
      </c>
      <c r="Q18145" t="s">
        <v>28449</v>
      </c>
      <c r="S18145" t="s">
        <v>20368</v>
      </c>
    </row>
    <row r="18146" spans="1:19" hidden="1" x14ac:dyDescent="0.2">
      <c r="A18146">
        <v>4574</v>
      </c>
      <c r="B18146" t="s">
        <v>28450</v>
      </c>
      <c r="C18146" t="s">
        <v>105</v>
      </c>
      <c r="D18146">
        <v>3.84</v>
      </c>
      <c r="E18146">
        <v>20</v>
      </c>
      <c r="F18146" t="s">
        <v>25413</v>
      </c>
      <c r="G18146" t="s">
        <v>55</v>
      </c>
      <c r="H18146" t="s">
        <v>46</v>
      </c>
      <c r="I18146" t="s">
        <v>26851</v>
      </c>
      <c r="K18146"/>
      <c r="L18146" t="s">
        <v>28451</v>
      </c>
      <c r="M18146" t="s">
        <v>20719</v>
      </c>
      <c r="N18146">
        <v>3</v>
      </c>
      <c r="P18146" t="s">
        <v>20366</v>
      </c>
      <c r="Q18146" t="s">
        <v>28452</v>
      </c>
      <c r="S18146" t="s">
        <v>20368</v>
      </c>
    </row>
    <row r="18147" spans="1:19" hidden="1" x14ac:dyDescent="0.2">
      <c r="A18147">
        <v>4575</v>
      </c>
      <c r="B18147" t="s">
        <v>28453</v>
      </c>
      <c r="C18147" t="s">
        <v>105</v>
      </c>
      <c r="D18147">
        <v>4.38</v>
      </c>
      <c r="E18147">
        <v>20</v>
      </c>
      <c r="F18147" t="s">
        <v>25413</v>
      </c>
      <c r="G18147" t="s">
        <v>55</v>
      </c>
      <c r="H18147" t="s">
        <v>46</v>
      </c>
      <c r="I18147" t="s">
        <v>25414</v>
      </c>
      <c r="K18147"/>
      <c r="L18147" t="s">
        <v>28454</v>
      </c>
      <c r="M18147" t="s">
        <v>26</v>
      </c>
      <c r="N18147">
        <v>2</v>
      </c>
      <c r="P18147" t="s">
        <v>20366</v>
      </c>
      <c r="Q18147" t="s">
        <v>28455</v>
      </c>
      <c r="S18147" t="s">
        <v>20368</v>
      </c>
    </row>
    <row r="18148" spans="1:19" hidden="1" x14ac:dyDescent="0.2">
      <c r="A18148">
        <v>4576</v>
      </c>
      <c r="B18148" t="s">
        <v>28456</v>
      </c>
      <c r="C18148" t="s">
        <v>105</v>
      </c>
      <c r="D18148">
        <v>4.2</v>
      </c>
      <c r="E18148">
        <v>20</v>
      </c>
      <c r="F18148" t="s">
        <v>28457</v>
      </c>
      <c r="H18148" t="s">
        <v>23</v>
      </c>
      <c r="I18148" t="s">
        <v>18507</v>
      </c>
      <c r="K18148"/>
      <c r="L18148" t="s">
        <v>28458</v>
      </c>
      <c r="M18148" t="s">
        <v>20719</v>
      </c>
      <c r="N18148">
        <v>3</v>
      </c>
      <c r="P18148" t="s">
        <v>20366</v>
      </c>
      <c r="Q18148" t="s">
        <v>28459</v>
      </c>
      <c r="S18148" t="s">
        <v>20368</v>
      </c>
    </row>
    <row r="18149" spans="1:19" hidden="1" x14ac:dyDescent="0.2">
      <c r="A18149">
        <v>4577</v>
      </c>
      <c r="B18149" t="s">
        <v>28460</v>
      </c>
      <c r="C18149" t="s">
        <v>105</v>
      </c>
      <c r="D18149">
        <v>3.46</v>
      </c>
      <c r="E18149">
        <v>20</v>
      </c>
      <c r="F18149" t="s">
        <v>25413</v>
      </c>
      <c r="G18149" t="s">
        <v>55</v>
      </c>
      <c r="H18149" t="s">
        <v>46</v>
      </c>
      <c r="I18149" t="s">
        <v>4526</v>
      </c>
      <c r="K18149"/>
      <c r="L18149" t="s">
        <v>28461</v>
      </c>
      <c r="M18149" t="s">
        <v>20396</v>
      </c>
      <c r="N18149">
        <v>4</v>
      </c>
      <c r="P18149" t="s">
        <v>20366</v>
      </c>
      <c r="Q18149" t="s">
        <v>28462</v>
      </c>
      <c r="S18149" t="s">
        <v>20368</v>
      </c>
    </row>
    <row r="18150" spans="1:19" hidden="1" x14ac:dyDescent="0.2">
      <c r="A18150">
        <v>4578</v>
      </c>
      <c r="B18150" t="s">
        <v>28463</v>
      </c>
      <c r="C18150" t="s">
        <v>105</v>
      </c>
      <c r="D18150">
        <v>3.72</v>
      </c>
      <c r="E18150">
        <v>20</v>
      </c>
      <c r="F18150" t="s">
        <v>25413</v>
      </c>
      <c r="G18150" t="s">
        <v>55</v>
      </c>
      <c r="H18150" t="s">
        <v>46</v>
      </c>
      <c r="I18150" t="s">
        <v>1960</v>
      </c>
      <c r="K18150"/>
      <c r="L18150" t="s">
        <v>28464</v>
      </c>
      <c r="M18150" t="s">
        <v>20719</v>
      </c>
      <c r="N18150">
        <v>3</v>
      </c>
      <c r="P18150" t="s">
        <v>20366</v>
      </c>
      <c r="Q18150" t="s">
        <v>28465</v>
      </c>
      <c r="S18150" t="s">
        <v>20368</v>
      </c>
    </row>
    <row r="18151" spans="1:19" hidden="1" x14ac:dyDescent="0.2">
      <c r="A18151">
        <v>4579</v>
      </c>
      <c r="B18151" t="s">
        <v>28466</v>
      </c>
      <c r="C18151" t="s">
        <v>105</v>
      </c>
      <c r="D18151">
        <v>4.13</v>
      </c>
      <c r="E18151">
        <v>20</v>
      </c>
      <c r="F18151" t="s">
        <v>25413</v>
      </c>
      <c r="G18151" t="s">
        <v>55</v>
      </c>
      <c r="H18151" t="s">
        <v>46</v>
      </c>
      <c r="I18151" t="s">
        <v>18507</v>
      </c>
      <c r="K18151"/>
      <c r="L18151" t="s">
        <v>28467</v>
      </c>
      <c r="M18151" t="s">
        <v>20396</v>
      </c>
      <c r="N18151">
        <v>4</v>
      </c>
      <c r="P18151" t="s">
        <v>20366</v>
      </c>
      <c r="Q18151" t="s">
        <v>28468</v>
      </c>
      <c r="S18151" t="s">
        <v>20368</v>
      </c>
    </row>
    <row r="18152" spans="1:19" hidden="1" x14ac:dyDescent="0.2">
      <c r="A18152">
        <v>4580</v>
      </c>
      <c r="B18152" t="s">
        <v>28469</v>
      </c>
      <c r="C18152" t="s">
        <v>105</v>
      </c>
      <c r="D18152">
        <v>3.84</v>
      </c>
      <c r="E18152">
        <v>20</v>
      </c>
      <c r="F18152" t="s">
        <v>25413</v>
      </c>
      <c r="G18152" t="s">
        <v>55</v>
      </c>
      <c r="H18152" t="s">
        <v>46</v>
      </c>
      <c r="I18152" t="s">
        <v>1960</v>
      </c>
      <c r="K18152"/>
      <c r="L18152" t="s">
        <v>28470</v>
      </c>
      <c r="M18152" t="s">
        <v>20719</v>
      </c>
      <c r="N18152">
        <v>3</v>
      </c>
      <c r="P18152" t="s">
        <v>20366</v>
      </c>
      <c r="Q18152" t="s">
        <v>28471</v>
      </c>
      <c r="S18152" t="s">
        <v>20368</v>
      </c>
    </row>
    <row r="18153" spans="1:19" hidden="1" x14ac:dyDescent="0.2">
      <c r="A18153">
        <v>4581</v>
      </c>
      <c r="B18153" t="s">
        <v>28472</v>
      </c>
      <c r="C18153" t="s">
        <v>105</v>
      </c>
      <c r="D18153">
        <v>4.54</v>
      </c>
      <c r="E18153">
        <v>20</v>
      </c>
      <c r="F18153" t="s">
        <v>25413</v>
      </c>
      <c r="G18153" t="s">
        <v>55</v>
      </c>
      <c r="H18153" t="s">
        <v>46</v>
      </c>
      <c r="I18153" t="s">
        <v>4526</v>
      </c>
      <c r="K18153"/>
      <c r="L18153" t="s">
        <v>28473</v>
      </c>
      <c r="M18153" t="s">
        <v>20719</v>
      </c>
      <c r="N18153">
        <v>3</v>
      </c>
      <c r="P18153" t="s">
        <v>20366</v>
      </c>
      <c r="Q18153" t="s">
        <v>28474</v>
      </c>
      <c r="S18153" t="s">
        <v>20368</v>
      </c>
    </row>
    <row r="18154" spans="1:19" hidden="1" x14ac:dyDescent="0.2">
      <c r="A18154">
        <v>4582</v>
      </c>
      <c r="B18154" t="s">
        <v>28475</v>
      </c>
      <c r="C18154" t="s">
        <v>105</v>
      </c>
      <c r="D18154">
        <v>4.3499999999999996</v>
      </c>
      <c r="E18154">
        <v>20</v>
      </c>
      <c r="F18154" t="s">
        <v>25413</v>
      </c>
      <c r="G18154" t="s">
        <v>55</v>
      </c>
      <c r="H18154" t="s">
        <v>46</v>
      </c>
      <c r="I18154" t="s">
        <v>26869</v>
      </c>
      <c r="K18154"/>
      <c r="L18154" t="s">
        <v>28476</v>
      </c>
      <c r="M18154" t="s">
        <v>20719</v>
      </c>
      <c r="N18154">
        <v>3</v>
      </c>
      <c r="P18154" t="s">
        <v>20366</v>
      </c>
      <c r="Q18154" t="s">
        <v>28477</v>
      </c>
      <c r="S18154" t="s">
        <v>20368</v>
      </c>
    </row>
    <row r="18155" spans="1:19" hidden="1" x14ac:dyDescent="0.2">
      <c r="A18155">
        <v>4583</v>
      </c>
      <c r="B18155" t="s">
        <v>28478</v>
      </c>
      <c r="C18155" t="s">
        <v>105</v>
      </c>
      <c r="D18155">
        <v>10.34</v>
      </c>
      <c r="E18155">
        <v>1</v>
      </c>
      <c r="F18155" t="s">
        <v>22435</v>
      </c>
      <c r="G18155" t="s">
        <v>31</v>
      </c>
      <c r="H18155" t="s">
        <v>46</v>
      </c>
      <c r="I18155" t="s">
        <v>13621</v>
      </c>
      <c r="J18155" t="s">
        <v>43</v>
      </c>
      <c r="K18155"/>
      <c r="L18155" t="s">
        <v>28479</v>
      </c>
      <c r="M18155" t="s">
        <v>20396</v>
      </c>
      <c r="N18155">
        <v>4</v>
      </c>
      <c r="P18155" t="s">
        <v>20366</v>
      </c>
      <c r="Q18155" t="s">
        <v>28480</v>
      </c>
      <c r="S18155" t="s">
        <v>20368</v>
      </c>
    </row>
    <row r="18156" spans="1:19" hidden="1" x14ac:dyDescent="0.2">
      <c r="A18156">
        <v>4583</v>
      </c>
      <c r="B18156" t="s">
        <v>28478</v>
      </c>
      <c r="C18156" t="s">
        <v>105</v>
      </c>
      <c r="D18156">
        <v>9.92</v>
      </c>
      <c r="E18156">
        <v>25</v>
      </c>
      <c r="F18156" t="s">
        <v>22435</v>
      </c>
      <c r="G18156" t="s">
        <v>31</v>
      </c>
      <c r="H18156" t="s">
        <v>46</v>
      </c>
      <c r="I18156" t="s">
        <v>13621</v>
      </c>
      <c r="J18156" t="s">
        <v>43</v>
      </c>
      <c r="K18156"/>
      <c r="L18156" t="s">
        <v>28479</v>
      </c>
      <c r="M18156" t="s">
        <v>20396</v>
      </c>
      <c r="N18156">
        <v>4</v>
      </c>
      <c r="P18156" t="s">
        <v>20366</v>
      </c>
      <c r="Q18156" t="s">
        <v>28480</v>
      </c>
      <c r="S18156" t="s">
        <v>20368</v>
      </c>
    </row>
    <row r="18157" spans="1:19" hidden="1" x14ac:dyDescent="0.2">
      <c r="A18157">
        <v>4583</v>
      </c>
      <c r="B18157" t="s">
        <v>28478</v>
      </c>
      <c r="C18157" t="s">
        <v>105</v>
      </c>
      <c r="D18157">
        <v>9.65</v>
      </c>
      <c r="E18157">
        <v>45</v>
      </c>
      <c r="F18157" t="s">
        <v>22435</v>
      </c>
      <c r="G18157" t="s">
        <v>31</v>
      </c>
      <c r="H18157" t="s">
        <v>46</v>
      </c>
      <c r="I18157" t="s">
        <v>13621</v>
      </c>
      <c r="J18157" t="s">
        <v>43</v>
      </c>
      <c r="K18157"/>
      <c r="L18157" t="s">
        <v>28479</v>
      </c>
      <c r="M18157" t="s">
        <v>20396</v>
      </c>
      <c r="N18157">
        <v>4</v>
      </c>
      <c r="P18157" t="s">
        <v>20366</v>
      </c>
      <c r="Q18157" t="s">
        <v>28480</v>
      </c>
      <c r="S18157" t="s">
        <v>20368</v>
      </c>
    </row>
    <row r="18158" spans="1:19" hidden="1" x14ac:dyDescent="0.2">
      <c r="A18158">
        <v>4584</v>
      </c>
      <c r="B18158" t="s">
        <v>28481</v>
      </c>
      <c r="C18158" t="s">
        <v>105</v>
      </c>
      <c r="D18158">
        <v>9.1</v>
      </c>
      <c r="E18158">
        <v>25</v>
      </c>
      <c r="G18158" t="s">
        <v>31</v>
      </c>
      <c r="H18158" t="s">
        <v>46</v>
      </c>
      <c r="I18158" t="s">
        <v>24921</v>
      </c>
      <c r="K18158"/>
      <c r="L18158" t="s">
        <v>28482</v>
      </c>
      <c r="M18158" t="s">
        <v>20396</v>
      </c>
      <c r="N18158">
        <v>4</v>
      </c>
      <c r="P18158" t="s">
        <v>20366</v>
      </c>
      <c r="Q18158" t="s">
        <v>28483</v>
      </c>
      <c r="S18158" t="s">
        <v>20368</v>
      </c>
    </row>
    <row r="18159" spans="1:19" hidden="1" x14ac:dyDescent="0.2">
      <c r="A18159">
        <v>4585</v>
      </c>
      <c r="B18159" t="s">
        <v>28484</v>
      </c>
      <c r="C18159" t="s">
        <v>105</v>
      </c>
      <c r="D18159">
        <v>8.5</v>
      </c>
      <c r="E18159">
        <v>25</v>
      </c>
      <c r="G18159" t="s">
        <v>31</v>
      </c>
      <c r="H18159" t="s">
        <v>46</v>
      </c>
      <c r="I18159" t="s">
        <v>24858</v>
      </c>
      <c r="K18159"/>
      <c r="L18159" t="s">
        <v>28485</v>
      </c>
      <c r="M18159" t="s">
        <v>20396</v>
      </c>
      <c r="N18159">
        <v>4</v>
      </c>
      <c r="P18159" t="s">
        <v>20366</v>
      </c>
      <c r="Q18159" t="s">
        <v>28486</v>
      </c>
      <c r="S18159" t="s">
        <v>20368</v>
      </c>
    </row>
    <row r="18160" spans="1:19" hidden="1" x14ac:dyDescent="0.2">
      <c r="A18160">
        <v>4585</v>
      </c>
      <c r="B18160" t="s">
        <v>28484</v>
      </c>
      <c r="C18160" t="s">
        <v>105</v>
      </c>
      <c r="D18160">
        <v>8.44</v>
      </c>
      <c r="E18160">
        <v>1</v>
      </c>
      <c r="F18160" t="s">
        <v>22435</v>
      </c>
      <c r="G18160" t="s">
        <v>31</v>
      </c>
      <c r="H18160" t="s">
        <v>46</v>
      </c>
      <c r="I18160" t="s">
        <v>13621</v>
      </c>
      <c r="J18160" t="s">
        <v>43</v>
      </c>
      <c r="K18160"/>
      <c r="L18160" t="s">
        <v>28485</v>
      </c>
      <c r="M18160" t="s">
        <v>20396</v>
      </c>
      <c r="N18160">
        <v>4</v>
      </c>
      <c r="P18160" t="s">
        <v>20366</v>
      </c>
      <c r="Q18160" t="s">
        <v>28486</v>
      </c>
      <c r="S18160" t="s">
        <v>20368</v>
      </c>
    </row>
    <row r="18161" spans="1:19" hidden="1" x14ac:dyDescent="0.2">
      <c r="A18161">
        <v>4585</v>
      </c>
      <c r="B18161" t="s">
        <v>28484</v>
      </c>
      <c r="C18161" t="s">
        <v>105</v>
      </c>
      <c r="D18161">
        <v>8.34</v>
      </c>
      <c r="E18161">
        <v>25</v>
      </c>
      <c r="F18161" t="s">
        <v>22435</v>
      </c>
      <c r="G18161" t="s">
        <v>31</v>
      </c>
      <c r="H18161" t="s">
        <v>46</v>
      </c>
      <c r="I18161" t="s">
        <v>13621</v>
      </c>
      <c r="J18161" t="s">
        <v>43</v>
      </c>
      <c r="K18161"/>
      <c r="L18161" t="s">
        <v>28485</v>
      </c>
      <c r="M18161" t="s">
        <v>20396</v>
      </c>
      <c r="N18161">
        <v>4</v>
      </c>
      <c r="P18161" t="s">
        <v>20366</v>
      </c>
      <c r="Q18161" t="s">
        <v>28486</v>
      </c>
      <c r="S18161" t="s">
        <v>20368</v>
      </c>
    </row>
    <row r="18162" spans="1:19" hidden="1" x14ac:dyDescent="0.2">
      <c r="A18162">
        <v>4586</v>
      </c>
      <c r="B18162" t="s">
        <v>28487</v>
      </c>
      <c r="C18162" t="s">
        <v>105</v>
      </c>
      <c r="D18162">
        <v>4.75</v>
      </c>
      <c r="E18162">
        <v>25</v>
      </c>
      <c r="F18162" t="s">
        <v>79</v>
      </c>
      <c r="G18162" t="s">
        <v>55</v>
      </c>
      <c r="H18162" t="s">
        <v>46</v>
      </c>
      <c r="I18162" t="s">
        <v>4919</v>
      </c>
      <c r="K18162"/>
      <c r="L18162" t="s">
        <v>28488</v>
      </c>
      <c r="M18162" t="s">
        <v>20719</v>
      </c>
      <c r="N18162">
        <v>3</v>
      </c>
      <c r="P18162" t="s">
        <v>20366</v>
      </c>
      <c r="Q18162" t="s">
        <v>28489</v>
      </c>
      <c r="S18162" t="s">
        <v>20368</v>
      </c>
    </row>
    <row r="18163" spans="1:19" hidden="1" x14ac:dyDescent="0.2">
      <c r="A18163">
        <v>4587</v>
      </c>
      <c r="B18163" t="s">
        <v>28490</v>
      </c>
      <c r="C18163" t="s">
        <v>105</v>
      </c>
      <c r="D18163">
        <v>4.32</v>
      </c>
      <c r="E18163">
        <v>25</v>
      </c>
      <c r="F18163" t="s">
        <v>79</v>
      </c>
      <c r="G18163" t="s">
        <v>55</v>
      </c>
      <c r="H18163" t="s">
        <v>46</v>
      </c>
      <c r="I18163" t="s">
        <v>6413</v>
      </c>
      <c r="J18163" t="s">
        <v>21503</v>
      </c>
      <c r="K18163"/>
      <c r="L18163" t="s">
        <v>28491</v>
      </c>
      <c r="M18163" t="s">
        <v>20396</v>
      </c>
      <c r="N18163">
        <v>4</v>
      </c>
      <c r="P18163" t="s">
        <v>20366</v>
      </c>
      <c r="Q18163" t="s">
        <v>28492</v>
      </c>
      <c r="S18163" t="s">
        <v>20368</v>
      </c>
    </row>
    <row r="18164" spans="1:19" hidden="1" x14ac:dyDescent="0.2">
      <c r="A18164">
        <v>4588</v>
      </c>
      <c r="B18164" t="s">
        <v>28493</v>
      </c>
      <c r="C18164" t="s">
        <v>105</v>
      </c>
      <c r="D18164">
        <v>3.64</v>
      </c>
      <c r="E18164">
        <v>25</v>
      </c>
      <c r="F18164" t="s">
        <v>21098</v>
      </c>
      <c r="G18164" t="s">
        <v>55</v>
      </c>
      <c r="H18164" t="s">
        <v>46</v>
      </c>
      <c r="I18164" t="s">
        <v>3962</v>
      </c>
      <c r="K18164"/>
      <c r="L18164" t="s">
        <v>28494</v>
      </c>
      <c r="M18164" t="s">
        <v>26</v>
      </c>
      <c r="N18164">
        <v>2</v>
      </c>
      <c r="P18164" t="s">
        <v>20366</v>
      </c>
      <c r="Q18164" t="s">
        <v>28495</v>
      </c>
      <c r="S18164" t="s">
        <v>20368</v>
      </c>
    </row>
    <row r="18165" spans="1:19" hidden="1" x14ac:dyDescent="0.2">
      <c r="A18165">
        <v>4589</v>
      </c>
      <c r="B18165" t="s">
        <v>28496</v>
      </c>
      <c r="C18165" t="s">
        <v>105</v>
      </c>
      <c r="D18165">
        <v>3.42</v>
      </c>
      <c r="E18165">
        <v>25</v>
      </c>
      <c r="F18165" t="s">
        <v>21098</v>
      </c>
      <c r="G18165" t="s">
        <v>55</v>
      </c>
      <c r="H18165" t="s">
        <v>23</v>
      </c>
      <c r="I18165" t="s">
        <v>3962</v>
      </c>
      <c r="K18165"/>
      <c r="L18165" t="s">
        <v>28497</v>
      </c>
      <c r="M18165" t="s">
        <v>26</v>
      </c>
      <c r="N18165">
        <v>2</v>
      </c>
      <c r="P18165" t="s">
        <v>20366</v>
      </c>
      <c r="Q18165" t="s">
        <v>28498</v>
      </c>
      <c r="S18165" t="s">
        <v>20368</v>
      </c>
    </row>
    <row r="18166" spans="1:19" hidden="1" x14ac:dyDescent="0.2">
      <c r="A18166">
        <v>4590</v>
      </c>
      <c r="B18166" t="s">
        <v>28499</v>
      </c>
      <c r="C18166" t="s">
        <v>105</v>
      </c>
      <c r="D18166">
        <v>4.41</v>
      </c>
      <c r="E18166">
        <v>25</v>
      </c>
      <c r="G18166" t="s">
        <v>2474</v>
      </c>
      <c r="H18166" t="s">
        <v>46</v>
      </c>
      <c r="I18166" t="s">
        <v>28324</v>
      </c>
      <c r="K18166"/>
      <c r="L18166" t="s">
        <v>28500</v>
      </c>
      <c r="M18166" t="s">
        <v>20623</v>
      </c>
      <c r="N18166">
        <v>6</v>
      </c>
      <c r="O18166" t="s">
        <v>28501</v>
      </c>
      <c r="P18166" t="s">
        <v>20366</v>
      </c>
      <c r="Q18166" t="s">
        <v>28502</v>
      </c>
      <c r="S18166" t="s">
        <v>20368</v>
      </c>
    </row>
    <row r="18167" spans="1:19" hidden="1" x14ac:dyDescent="0.2">
      <c r="A18167">
        <v>4590</v>
      </c>
      <c r="B18167" t="s">
        <v>28499</v>
      </c>
      <c r="C18167" t="s">
        <v>20452</v>
      </c>
      <c r="D18167">
        <v>10.53</v>
      </c>
      <c r="E18167">
        <v>25</v>
      </c>
      <c r="G18167" t="s">
        <v>1434</v>
      </c>
      <c r="H18167" t="s">
        <v>46</v>
      </c>
      <c r="I18167" t="s">
        <v>28324</v>
      </c>
      <c r="K18167"/>
      <c r="L18167" t="s">
        <v>28500</v>
      </c>
      <c r="M18167" t="s">
        <v>20623</v>
      </c>
      <c r="N18167">
        <v>6</v>
      </c>
      <c r="O18167" t="s">
        <v>28501</v>
      </c>
      <c r="P18167" t="s">
        <v>20366</v>
      </c>
      <c r="Q18167" t="s">
        <v>28502</v>
      </c>
      <c r="S18167" t="s">
        <v>20368</v>
      </c>
    </row>
    <row r="18168" spans="1:19" hidden="1" x14ac:dyDescent="0.2">
      <c r="A18168">
        <v>4591</v>
      </c>
      <c r="B18168" t="s">
        <v>28503</v>
      </c>
      <c r="C18168" t="s">
        <v>105</v>
      </c>
      <c r="D18168">
        <v>3.2</v>
      </c>
      <c r="E18168">
        <v>25</v>
      </c>
      <c r="F18168" t="s">
        <v>28504</v>
      </c>
      <c r="G18168" t="s">
        <v>31</v>
      </c>
      <c r="H18168" t="s">
        <v>46</v>
      </c>
      <c r="I18168" t="s">
        <v>24955</v>
      </c>
      <c r="K18168"/>
      <c r="L18168" t="s">
        <v>28505</v>
      </c>
      <c r="M18168" t="s">
        <v>20396</v>
      </c>
      <c r="N18168">
        <v>4</v>
      </c>
      <c r="P18168" t="s">
        <v>20366</v>
      </c>
      <c r="Q18168" t="s">
        <v>28506</v>
      </c>
      <c r="S18168" t="s">
        <v>20368</v>
      </c>
    </row>
    <row r="18169" spans="1:19" hidden="1" x14ac:dyDescent="0.2">
      <c r="A18169">
        <v>4592</v>
      </c>
      <c r="B18169" t="s">
        <v>28507</v>
      </c>
      <c r="C18169" t="s">
        <v>105</v>
      </c>
      <c r="D18169">
        <v>3.98</v>
      </c>
      <c r="E18169">
        <v>25</v>
      </c>
      <c r="G18169" t="s">
        <v>55</v>
      </c>
      <c r="H18169" t="s">
        <v>46</v>
      </c>
      <c r="I18169" t="s">
        <v>28508</v>
      </c>
      <c r="K18169"/>
      <c r="L18169" t="s">
        <v>28509</v>
      </c>
      <c r="M18169" t="s">
        <v>20396</v>
      </c>
      <c r="N18169">
        <v>4</v>
      </c>
      <c r="P18169" t="s">
        <v>20366</v>
      </c>
      <c r="Q18169" t="s">
        <v>28510</v>
      </c>
      <c r="S18169" t="s">
        <v>20368</v>
      </c>
    </row>
    <row r="18170" spans="1:19" hidden="1" x14ac:dyDescent="0.2">
      <c r="A18170">
        <v>4592</v>
      </c>
      <c r="B18170" t="s">
        <v>28507</v>
      </c>
      <c r="C18170" t="s">
        <v>105</v>
      </c>
      <c r="D18170">
        <v>3.94</v>
      </c>
      <c r="E18170">
        <v>30</v>
      </c>
      <c r="G18170" t="s">
        <v>55</v>
      </c>
      <c r="H18170" t="s">
        <v>46</v>
      </c>
      <c r="I18170" t="s">
        <v>28508</v>
      </c>
      <c r="K18170"/>
      <c r="L18170" t="s">
        <v>28509</v>
      </c>
      <c r="M18170" t="s">
        <v>20396</v>
      </c>
      <c r="N18170">
        <v>4</v>
      </c>
      <c r="P18170" t="s">
        <v>20366</v>
      </c>
      <c r="Q18170" t="s">
        <v>28510</v>
      </c>
      <c r="S18170" t="s">
        <v>20368</v>
      </c>
    </row>
    <row r="18171" spans="1:19" hidden="1" x14ac:dyDescent="0.2">
      <c r="A18171">
        <v>4592</v>
      </c>
      <c r="B18171" t="s">
        <v>28507</v>
      </c>
      <c r="C18171" t="s">
        <v>105</v>
      </c>
      <c r="D18171">
        <v>3.9</v>
      </c>
      <c r="E18171">
        <v>40</v>
      </c>
      <c r="G18171" t="s">
        <v>55</v>
      </c>
      <c r="H18171" t="s">
        <v>46</v>
      </c>
      <c r="I18171" t="s">
        <v>28508</v>
      </c>
      <c r="K18171"/>
      <c r="L18171" t="s">
        <v>28509</v>
      </c>
      <c r="M18171" t="s">
        <v>20396</v>
      </c>
      <c r="N18171">
        <v>4</v>
      </c>
      <c r="P18171" t="s">
        <v>20366</v>
      </c>
      <c r="Q18171" t="s">
        <v>28510</v>
      </c>
      <c r="S18171" t="s">
        <v>20368</v>
      </c>
    </row>
    <row r="18172" spans="1:19" hidden="1" x14ac:dyDescent="0.2">
      <c r="A18172">
        <v>4592</v>
      </c>
      <c r="B18172" t="s">
        <v>28507</v>
      </c>
      <c r="C18172" t="s">
        <v>105</v>
      </c>
      <c r="D18172">
        <v>3.86</v>
      </c>
      <c r="E18172">
        <v>50</v>
      </c>
      <c r="G18172" t="s">
        <v>55</v>
      </c>
      <c r="H18172" t="s">
        <v>46</v>
      </c>
      <c r="I18172" t="s">
        <v>28508</v>
      </c>
      <c r="K18172"/>
      <c r="L18172" t="s">
        <v>28509</v>
      </c>
      <c r="M18172" t="s">
        <v>20396</v>
      </c>
      <c r="N18172">
        <v>4</v>
      </c>
      <c r="P18172" t="s">
        <v>20366</v>
      </c>
      <c r="Q18172" t="s">
        <v>28510</v>
      </c>
      <c r="S18172" t="s">
        <v>20368</v>
      </c>
    </row>
    <row r="18173" spans="1:19" hidden="1" x14ac:dyDescent="0.2">
      <c r="A18173">
        <v>4592</v>
      </c>
      <c r="B18173" t="s">
        <v>28507</v>
      </c>
      <c r="C18173" t="s">
        <v>105</v>
      </c>
      <c r="D18173">
        <v>3.86</v>
      </c>
      <c r="E18173">
        <v>60</v>
      </c>
      <c r="G18173" t="s">
        <v>55</v>
      </c>
      <c r="H18173" t="s">
        <v>46</v>
      </c>
      <c r="I18173" t="s">
        <v>28508</v>
      </c>
      <c r="K18173"/>
      <c r="L18173" t="s">
        <v>28509</v>
      </c>
      <c r="M18173" t="s">
        <v>20396</v>
      </c>
      <c r="N18173">
        <v>4</v>
      </c>
      <c r="P18173" t="s">
        <v>20366</v>
      </c>
      <c r="Q18173" t="s">
        <v>28510</v>
      </c>
      <c r="S18173" t="s">
        <v>20368</v>
      </c>
    </row>
    <row r="18174" spans="1:19" hidden="1" x14ac:dyDescent="0.2">
      <c r="A18174">
        <v>4593</v>
      </c>
      <c r="B18174" t="s">
        <v>28511</v>
      </c>
      <c r="C18174" t="s">
        <v>105</v>
      </c>
      <c r="D18174">
        <v>4.3600000000000003</v>
      </c>
      <c r="E18174">
        <v>25</v>
      </c>
      <c r="G18174" t="s">
        <v>55</v>
      </c>
      <c r="H18174" t="s">
        <v>46</v>
      </c>
      <c r="I18174" t="s">
        <v>28508</v>
      </c>
      <c r="K18174"/>
      <c r="L18174" t="s">
        <v>28512</v>
      </c>
      <c r="M18174" t="s">
        <v>20396</v>
      </c>
      <c r="N18174">
        <v>4</v>
      </c>
      <c r="P18174" t="s">
        <v>20366</v>
      </c>
      <c r="Q18174" t="s">
        <v>28513</v>
      </c>
      <c r="S18174" t="s">
        <v>20368</v>
      </c>
    </row>
    <row r="18175" spans="1:19" hidden="1" x14ac:dyDescent="0.2">
      <c r="A18175">
        <v>4593</v>
      </c>
      <c r="B18175" t="s">
        <v>28511</v>
      </c>
      <c r="C18175" t="s">
        <v>105</v>
      </c>
      <c r="D18175">
        <v>4.32</v>
      </c>
      <c r="E18175">
        <v>30</v>
      </c>
      <c r="G18175" t="s">
        <v>55</v>
      </c>
      <c r="H18175" t="s">
        <v>46</v>
      </c>
      <c r="I18175" t="s">
        <v>28508</v>
      </c>
      <c r="K18175"/>
      <c r="L18175" t="s">
        <v>28512</v>
      </c>
      <c r="M18175" t="s">
        <v>20396</v>
      </c>
      <c r="N18175">
        <v>4</v>
      </c>
      <c r="P18175" t="s">
        <v>20366</v>
      </c>
      <c r="Q18175" t="s">
        <v>28513</v>
      </c>
      <c r="S18175" t="s">
        <v>20368</v>
      </c>
    </row>
    <row r="18176" spans="1:19" hidden="1" x14ac:dyDescent="0.2">
      <c r="A18176">
        <v>4593</v>
      </c>
      <c r="B18176" t="s">
        <v>28511</v>
      </c>
      <c r="C18176" t="s">
        <v>105</v>
      </c>
      <c r="D18176">
        <v>4.28</v>
      </c>
      <c r="E18176">
        <v>40</v>
      </c>
      <c r="G18176" t="s">
        <v>55</v>
      </c>
      <c r="H18176" t="s">
        <v>46</v>
      </c>
      <c r="I18176" t="s">
        <v>28508</v>
      </c>
      <c r="K18176"/>
      <c r="L18176" t="s">
        <v>28512</v>
      </c>
      <c r="M18176" t="s">
        <v>20396</v>
      </c>
      <c r="N18176">
        <v>4</v>
      </c>
      <c r="P18176" t="s">
        <v>20366</v>
      </c>
      <c r="Q18176" t="s">
        <v>28513</v>
      </c>
      <c r="S18176" t="s">
        <v>20368</v>
      </c>
    </row>
    <row r="18177" spans="1:19" hidden="1" x14ac:dyDescent="0.2">
      <c r="A18177">
        <v>4593</v>
      </c>
      <c r="B18177" t="s">
        <v>28511</v>
      </c>
      <c r="C18177" t="s">
        <v>105</v>
      </c>
      <c r="D18177">
        <v>4.26</v>
      </c>
      <c r="E18177">
        <v>50</v>
      </c>
      <c r="G18177" t="s">
        <v>55</v>
      </c>
      <c r="H18177" t="s">
        <v>46</v>
      </c>
      <c r="I18177" t="s">
        <v>28508</v>
      </c>
      <c r="K18177"/>
      <c r="L18177" t="s">
        <v>28512</v>
      </c>
      <c r="M18177" t="s">
        <v>20396</v>
      </c>
      <c r="N18177">
        <v>4</v>
      </c>
      <c r="P18177" t="s">
        <v>20366</v>
      </c>
      <c r="Q18177" t="s">
        <v>28513</v>
      </c>
      <c r="S18177" t="s">
        <v>20368</v>
      </c>
    </row>
    <row r="18178" spans="1:19" hidden="1" x14ac:dyDescent="0.2">
      <c r="A18178">
        <v>4593</v>
      </c>
      <c r="B18178" t="s">
        <v>28511</v>
      </c>
      <c r="C18178" t="s">
        <v>105</v>
      </c>
      <c r="D18178">
        <v>4.24</v>
      </c>
      <c r="E18178">
        <v>60</v>
      </c>
      <c r="G18178" t="s">
        <v>55</v>
      </c>
      <c r="H18178" t="s">
        <v>46</v>
      </c>
      <c r="I18178" t="s">
        <v>28508</v>
      </c>
      <c r="K18178"/>
      <c r="L18178" t="s">
        <v>28512</v>
      </c>
      <c r="M18178" t="s">
        <v>20396</v>
      </c>
      <c r="N18178">
        <v>4</v>
      </c>
      <c r="P18178" t="s">
        <v>20366</v>
      </c>
      <c r="Q18178" t="s">
        <v>28513</v>
      </c>
      <c r="S18178" t="s">
        <v>20368</v>
      </c>
    </row>
    <row r="18179" spans="1:19" hidden="1" x14ac:dyDescent="0.2">
      <c r="A18179">
        <v>4594</v>
      </c>
      <c r="B18179" t="s">
        <v>28514</v>
      </c>
      <c r="C18179" t="s">
        <v>105</v>
      </c>
      <c r="D18179">
        <v>3.44</v>
      </c>
      <c r="E18179">
        <v>25</v>
      </c>
      <c r="F18179" t="s">
        <v>79</v>
      </c>
      <c r="G18179" t="s">
        <v>55</v>
      </c>
      <c r="H18179" t="s">
        <v>46</v>
      </c>
      <c r="I18179" t="s">
        <v>2596</v>
      </c>
      <c r="K18179"/>
      <c r="L18179" t="s">
        <v>28515</v>
      </c>
      <c r="M18179" t="s">
        <v>20396</v>
      </c>
      <c r="N18179">
        <v>4</v>
      </c>
      <c r="P18179" t="s">
        <v>20366</v>
      </c>
      <c r="Q18179" t="s">
        <v>28516</v>
      </c>
      <c r="S18179" t="s">
        <v>20368</v>
      </c>
    </row>
    <row r="18180" spans="1:19" hidden="1" x14ac:dyDescent="0.2">
      <c r="A18180">
        <v>4595</v>
      </c>
      <c r="B18180" t="s">
        <v>28517</v>
      </c>
      <c r="C18180" t="s">
        <v>105</v>
      </c>
      <c r="D18180">
        <v>4.3600000000000003</v>
      </c>
      <c r="E18180">
        <v>25</v>
      </c>
      <c r="F18180" t="s">
        <v>28359</v>
      </c>
      <c r="G18180" t="s">
        <v>55</v>
      </c>
      <c r="H18180" t="s">
        <v>23</v>
      </c>
      <c r="I18180" t="s">
        <v>28518</v>
      </c>
      <c r="K18180"/>
      <c r="L18180" t="s">
        <v>28519</v>
      </c>
      <c r="M18180" t="s">
        <v>20396</v>
      </c>
      <c r="N18180">
        <v>4</v>
      </c>
      <c r="P18180" t="s">
        <v>20366</v>
      </c>
      <c r="Q18180" t="s">
        <v>28520</v>
      </c>
      <c r="S18180" t="s">
        <v>20368</v>
      </c>
    </row>
    <row r="18181" spans="1:19" hidden="1" x14ac:dyDescent="0.2">
      <c r="A18181">
        <v>4595</v>
      </c>
      <c r="B18181" t="s">
        <v>28517</v>
      </c>
      <c r="C18181" t="s">
        <v>105</v>
      </c>
      <c r="D18181">
        <v>4.43</v>
      </c>
      <c r="E18181">
        <v>25</v>
      </c>
      <c r="F18181" t="s">
        <v>28359</v>
      </c>
      <c r="G18181" t="s">
        <v>55</v>
      </c>
      <c r="H18181" t="s">
        <v>23</v>
      </c>
      <c r="I18181" t="s">
        <v>26773</v>
      </c>
      <c r="K18181"/>
      <c r="L18181" t="s">
        <v>28519</v>
      </c>
      <c r="M18181" t="s">
        <v>20396</v>
      </c>
      <c r="N18181">
        <v>4</v>
      </c>
      <c r="P18181" t="s">
        <v>20366</v>
      </c>
      <c r="Q18181" t="s">
        <v>28520</v>
      </c>
      <c r="S18181" t="s">
        <v>20368</v>
      </c>
    </row>
    <row r="18182" spans="1:19" hidden="1" x14ac:dyDescent="0.2">
      <c r="A18182">
        <v>4595</v>
      </c>
      <c r="B18182" t="s">
        <v>28517</v>
      </c>
      <c r="C18182" t="s">
        <v>105</v>
      </c>
      <c r="D18182">
        <v>4.34</v>
      </c>
      <c r="E18182">
        <v>30</v>
      </c>
      <c r="F18182" t="s">
        <v>28359</v>
      </c>
      <c r="G18182" t="s">
        <v>55</v>
      </c>
      <c r="H18182" t="s">
        <v>23</v>
      </c>
      <c r="I18182" t="s">
        <v>28518</v>
      </c>
      <c r="K18182"/>
      <c r="L18182" t="s">
        <v>28519</v>
      </c>
      <c r="M18182" t="s">
        <v>20396</v>
      </c>
      <c r="N18182">
        <v>4</v>
      </c>
      <c r="P18182" t="s">
        <v>20366</v>
      </c>
      <c r="Q18182" t="s">
        <v>28520</v>
      </c>
      <c r="S18182" t="s">
        <v>20368</v>
      </c>
    </row>
    <row r="18183" spans="1:19" hidden="1" x14ac:dyDescent="0.2">
      <c r="A18183">
        <v>4595</v>
      </c>
      <c r="B18183" t="s">
        <v>28517</v>
      </c>
      <c r="C18183" t="s">
        <v>105</v>
      </c>
      <c r="D18183">
        <v>4.3</v>
      </c>
      <c r="E18183">
        <v>40</v>
      </c>
      <c r="F18183" t="s">
        <v>28359</v>
      </c>
      <c r="G18183" t="s">
        <v>55</v>
      </c>
      <c r="H18183" t="s">
        <v>23</v>
      </c>
      <c r="I18183" t="s">
        <v>28518</v>
      </c>
      <c r="K18183"/>
      <c r="L18183" t="s">
        <v>28519</v>
      </c>
      <c r="M18183" t="s">
        <v>20396</v>
      </c>
      <c r="N18183">
        <v>4</v>
      </c>
      <c r="P18183" t="s">
        <v>20366</v>
      </c>
      <c r="Q18183" t="s">
        <v>28520</v>
      </c>
      <c r="S18183" t="s">
        <v>20368</v>
      </c>
    </row>
    <row r="18184" spans="1:19" hidden="1" x14ac:dyDescent="0.2">
      <c r="A18184">
        <v>4595</v>
      </c>
      <c r="B18184" t="s">
        <v>28517</v>
      </c>
      <c r="C18184" t="s">
        <v>105</v>
      </c>
      <c r="D18184">
        <v>4.28</v>
      </c>
      <c r="E18184">
        <v>50</v>
      </c>
      <c r="F18184" t="s">
        <v>28359</v>
      </c>
      <c r="G18184" t="s">
        <v>55</v>
      </c>
      <c r="H18184" t="s">
        <v>23</v>
      </c>
      <c r="I18184" t="s">
        <v>28518</v>
      </c>
      <c r="K18184"/>
      <c r="L18184" t="s">
        <v>28519</v>
      </c>
      <c r="M18184" t="s">
        <v>20396</v>
      </c>
      <c r="N18184">
        <v>4</v>
      </c>
      <c r="P18184" t="s">
        <v>20366</v>
      </c>
      <c r="Q18184" t="s">
        <v>28520</v>
      </c>
      <c r="S18184" t="s">
        <v>20368</v>
      </c>
    </row>
    <row r="18185" spans="1:19" hidden="1" x14ac:dyDescent="0.2">
      <c r="A18185">
        <v>4595</v>
      </c>
      <c r="B18185" t="s">
        <v>28517</v>
      </c>
      <c r="C18185" t="s">
        <v>105</v>
      </c>
      <c r="D18185">
        <v>4.25</v>
      </c>
      <c r="E18185">
        <v>60</v>
      </c>
      <c r="F18185" t="s">
        <v>28359</v>
      </c>
      <c r="G18185" t="s">
        <v>55</v>
      </c>
      <c r="H18185" t="s">
        <v>23</v>
      </c>
      <c r="I18185" t="s">
        <v>28518</v>
      </c>
      <c r="K18185"/>
      <c r="L18185" t="s">
        <v>28519</v>
      </c>
      <c r="M18185" t="s">
        <v>20396</v>
      </c>
      <c r="N18185">
        <v>4</v>
      </c>
      <c r="P18185" t="s">
        <v>20366</v>
      </c>
      <c r="Q18185" t="s">
        <v>28520</v>
      </c>
      <c r="S18185" t="s">
        <v>20368</v>
      </c>
    </row>
    <row r="18186" spans="1:19" hidden="1" x14ac:dyDescent="0.2">
      <c r="A18186">
        <v>4596</v>
      </c>
      <c r="B18186" t="s">
        <v>28521</v>
      </c>
      <c r="C18186" t="s">
        <v>105</v>
      </c>
      <c r="D18186">
        <v>3.97</v>
      </c>
      <c r="E18186">
        <v>25</v>
      </c>
      <c r="G18186" t="s">
        <v>55</v>
      </c>
      <c r="H18186" t="s">
        <v>23</v>
      </c>
      <c r="I18186" t="s">
        <v>28518</v>
      </c>
      <c r="K18186"/>
      <c r="L18186" t="s">
        <v>28522</v>
      </c>
      <c r="M18186" t="s">
        <v>20396</v>
      </c>
      <c r="N18186">
        <v>4</v>
      </c>
      <c r="P18186" t="s">
        <v>20366</v>
      </c>
      <c r="Q18186" t="s">
        <v>28523</v>
      </c>
      <c r="S18186" t="s">
        <v>20368</v>
      </c>
    </row>
    <row r="18187" spans="1:19" hidden="1" x14ac:dyDescent="0.2">
      <c r="A18187">
        <v>4596</v>
      </c>
      <c r="B18187" t="s">
        <v>28521</v>
      </c>
      <c r="C18187" t="s">
        <v>105</v>
      </c>
      <c r="D18187">
        <v>3.95</v>
      </c>
      <c r="E18187">
        <v>30</v>
      </c>
      <c r="G18187" t="s">
        <v>55</v>
      </c>
      <c r="H18187" t="s">
        <v>23</v>
      </c>
      <c r="I18187" t="s">
        <v>28518</v>
      </c>
      <c r="K18187"/>
      <c r="L18187" t="s">
        <v>28522</v>
      </c>
      <c r="M18187" t="s">
        <v>20396</v>
      </c>
      <c r="N18187">
        <v>4</v>
      </c>
      <c r="P18187" t="s">
        <v>20366</v>
      </c>
      <c r="Q18187" t="s">
        <v>28523</v>
      </c>
      <c r="S18187" t="s">
        <v>20368</v>
      </c>
    </row>
    <row r="18188" spans="1:19" hidden="1" x14ac:dyDescent="0.2">
      <c r="A18188">
        <v>4596</v>
      </c>
      <c r="B18188" t="s">
        <v>28521</v>
      </c>
      <c r="C18188" t="s">
        <v>105</v>
      </c>
      <c r="D18188">
        <v>3.92</v>
      </c>
      <c r="E18188">
        <v>40</v>
      </c>
      <c r="G18188" t="s">
        <v>55</v>
      </c>
      <c r="H18188" t="s">
        <v>23</v>
      </c>
      <c r="I18188" t="s">
        <v>28518</v>
      </c>
      <c r="K18188"/>
      <c r="L18188" t="s">
        <v>28522</v>
      </c>
      <c r="M18188" t="s">
        <v>20396</v>
      </c>
      <c r="N18188">
        <v>4</v>
      </c>
      <c r="P18188" t="s">
        <v>20366</v>
      </c>
      <c r="Q18188" t="s">
        <v>28523</v>
      </c>
      <c r="S18188" t="s">
        <v>20368</v>
      </c>
    </row>
    <row r="18189" spans="1:19" hidden="1" x14ac:dyDescent="0.2">
      <c r="A18189">
        <v>4596</v>
      </c>
      <c r="B18189" t="s">
        <v>28521</v>
      </c>
      <c r="C18189" t="s">
        <v>105</v>
      </c>
      <c r="D18189">
        <v>3.9</v>
      </c>
      <c r="E18189">
        <v>50</v>
      </c>
      <c r="G18189" t="s">
        <v>55</v>
      </c>
      <c r="H18189" t="s">
        <v>23</v>
      </c>
      <c r="I18189" t="s">
        <v>28518</v>
      </c>
      <c r="K18189"/>
      <c r="L18189" t="s">
        <v>28522</v>
      </c>
      <c r="M18189" t="s">
        <v>20396</v>
      </c>
      <c r="N18189">
        <v>4</v>
      </c>
      <c r="P18189" t="s">
        <v>20366</v>
      </c>
      <c r="Q18189" t="s">
        <v>28523</v>
      </c>
      <c r="S18189" t="s">
        <v>20368</v>
      </c>
    </row>
    <row r="18190" spans="1:19" hidden="1" x14ac:dyDescent="0.2">
      <c r="A18190">
        <v>4596</v>
      </c>
      <c r="B18190" t="s">
        <v>28521</v>
      </c>
      <c r="C18190" t="s">
        <v>105</v>
      </c>
      <c r="D18190">
        <v>3.87</v>
      </c>
      <c r="E18190">
        <v>60</v>
      </c>
      <c r="G18190" t="s">
        <v>55</v>
      </c>
      <c r="H18190" t="s">
        <v>23</v>
      </c>
      <c r="I18190" t="s">
        <v>28518</v>
      </c>
      <c r="K18190"/>
      <c r="L18190" t="s">
        <v>28522</v>
      </c>
      <c r="M18190" t="s">
        <v>20396</v>
      </c>
      <c r="N18190">
        <v>4</v>
      </c>
      <c r="P18190" t="s">
        <v>20366</v>
      </c>
      <c r="Q18190" t="s">
        <v>28523</v>
      </c>
      <c r="S18190" t="s">
        <v>20368</v>
      </c>
    </row>
    <row r="18191" spans="1:19" hidden="1" x14ac:dyDescent="0.2">
      <c r="A18191">
        <v>4597</v>
      </c>
      <c r="B18191" t="s">
        <v>28524</v>
      </c>
      <c r="C18191" t="s">
        <v>105</v>
      </c>
      <c r="D18191">
        <v>1.32</v>
      </c>
      <c r="E18191">
        <v>25</v>
      </c>
      <c r="F18191" t="s">
        <v>23196</v>
      </c>
      <c r="G18191" t="s">
        <v>55</v>
      </c>
      <c r="H18191" t="s">
        <v>46</v>
      </c>
      <c r="I18191" t="s">
        <v>16431</v>
      </c>
      <c r="K18191"/>
      <c r="L18191" t="s">
        <v>28525</v>
      </c>
      <c r="M18191" t="s">
        <v>20396</v>
      </c>
      <c r="N18191">
        <v>4</v>
      </c>
      <c r="P18191" t="s">
        <v>20366</v>
      </c>
      <c r="Q18191" t="s">
        <v>28526</v>
      </c>
      <c r="S18191" t="s">
        <v>20368</v>
      </c>
    </row>
    <row r="18192" spans="1:19" hidden="1" x14ac:dyDescent="0.2">
      <c r="A18192">
        <v>4597</v>
      </c>
      <c r="B18192" t="s">
        <v>28524</v>
      </c>
      <c r="C18192" t="s">
        <v>20452</v>
      </c>
      <c r="D18192">
        <v>8</v>
      </c>
      <c r="E18192">
        <v>25</v>
      </c>
      <c r="F18192" t="s">
        <v>24978</v>
      </c>
      <c r="G18192" t="s">
        <v>55</v>
      </c>
      <c r="H18192" t="s">
        <v>46</v>
      </c>
      <c r="I18192" t="s">
        <v>16431</v>
      </c>
      <c r="K18192"/>
      <c r="L18192" t="s">
        <v>28525</v>
      </c>
      <c r="M18192" t="s">
        <v>20396</v>
      </c>
      <c r="N18192">
        <v>4</v>
      </c>
      <c r="P18192" t="s">
        <v>20366</v>
      </c>
      <c r="Q18192" t="s">
        <v>28526</v>
      </c>
      <c r="S18192" t="s">
        <v>20368</v>
      </c>
    </row>
    <row r="18193" spans="1:19" hidden="1" x14ac:dyDescent="0.2">
      <c r="A18193">
        <v>4598</v>
      </c>
      <c r="B18193" t="s">
        <v>28527</v>
      </c>
      <c r="C18193" t="s">
        <v>28528</v>
      </c>
      <c r="D18193">
        <v>4.2</v>
      </c>
      <c r="E18193">
        <v>25</v>
      </c>
      <c r="F18193" t="s">
        <v>2384</v>
      </c>
      <c r="G18193" t="s">
        <v>21484</v>
      </c>
      <c r="H18193" t="s">
        <v>46</v>
      </c>
      <c r="I18193" t="s">
        <v>27036</v>
      </c>
      <c r="K18193"/>
      <c r="L18193" t="s">
        <v>28529</v>
      </c>
      <c r="M18193" t="s">
        <v>20396</v>
      </c>
      <c r="N18193">
        <v>4</v>
      </c>
      <c r="P18193" t="s">
        <v>20366</v>
      </c>
      <c r="Q18193" t="s">
        <v>28530</v>
      </c>
      <c r="S18193" t="s">
        <v>20368</v>
      </c>
    </row>
    <row r="18194" spans="1:19" hidden="1" x14ac:dyDescent="0.2">
      <c r="A18194">
        <v>4598</v>
      </c>
      <c r="B18194" t="s">
        <v>28527</v>
      </c>
      <c r="C18194" t="s">
        <v>28531</v>
      </c>
      <c r="D18194">
        <v>7.1</v>
      </c>
      <c r="E18194">
        <v>25</v>
      </c>
      <c r="F18194" t="s">
        <v>2384</v>
      </c>
      <c r="G18194" t="s">
        <v>21484</v>
      </c>
      <c r="H18194" t="s">
        <v>46</v>
      </c>
      <c r="I18194" t="s">
        <v>27036</v>
      </c>
      <c r="K18194"/>
      <c r="L18194" t="s">
        <v>28529</v>
      </c>
      <c r="M18194" t="s">
        <v>20396</v>
      </c>
      <c r="N18194">
        <v>4</v>
      </c>
      <c r="P18194" t="s">
        <v>20366</v>
      </c>
      <c r="Q18194" t="s">
        <v>28530</v>
      </c>
      <c r="S18194" t="s">
        <v>20368</v>
      </c>
    </row>
    <row r="18195" spans="1:19" hidden="1" x14ac:dyDescent="0.2">
      <c r="A18195">
        <v>4598</v>
      </c>
      <c r="B18195" t="s">
        <v>28527</v>
      </c>
      <c r="C18195" t="s">
        <v>21490</v>
      </c>
      <c r="D18195">
        <v>3.97</v>
      </c>
      <c r="E18195" t="s">
        <v>414</v>
      </c>
      <c r="F18195" t="s">
        <v>2384</v>
      </c>
      <c r="G18195" t="s">
        <v>21484</v>
      </c>
      <c r="H18195" t="s">
        <v>46</v>
      </c>
      <c r="I18195" t="s">
        <v>27036</v>
      </c>
      <c r="K18195"/>
      <c r="L18195" t="s">
        <v>28529</v>
      </c>
      <c r="M18195" t="s">
        <v>20396</v>
      </c>
      <c r="N18195">
        <v>4</v>
      </c>
      <c r="P18195" t="s">
        <v>20366</v>
      </c>
      <c r="Q18195" t="s">
        <v>28530</v>
      </c>
      <c r="S18195" t="s">
        <v>20368</v>
      </c>
    </row>
    <row r="18196" spans="1:19" hidden="1" x14ac:dyDescent="0.2">
      <c r="A18196">
        <v>4598</v>
      </c>
      <c r="B18196" t="s">
        <v>28527</v>
      </c>
      <c r="C18196" t="s">
        <v>21494</v>
      </c>
      <c r="D18196">
        <v>5.65</v>
      </c>
      <c r="E18196" t="s">
        <v>414</v>
      </c>
      <c r="F18196" t="s">
        <v>2384</v>
      </c>
      <c r="G18196" t="s">
        <v>21484</v>
      </c>
      <c r="H18196" t="s">
        <v>46</v>
      </c>
      <c r="I18196" t="s">
        <v>27036</v>
      </c>
      <c r="K18196"/>
      <c r="L18196" t="s">
        <v>28529</v>
      </c>
      <c r="M18196" t="s">
        <v>20396</v>
      </c>
      <c r="N18196">
        <v>4</v>
      </c>
      <c r="P18196" t="s">
        <v>20366</v>
      </c>
      <c r="Q18196" t="s">
        <v>28530</v>
      </c>
      <c r="S18196" t="s">
        <v>20368</v>
      </c>
    </row>
    <row r="18197" spans="1:19" hidden="1" x14ac:dyDescent="0.2">
      <c r="A18197">
        <v>4599</v>
      </c>
      <c r="B18197" t="s">
        <v>28532</v>
      </c>
      <c r="C18197" t="s">
        <v>105</v>
      </c>
      <c r="D18197">
        <v>8.08</v>
      </c>
      <c r="G18197" t="s">
        <v>24904</v>
      </c>
      <c r="I18197" t="s">
        <v>1748</v>
      </c>
      <c r="K18197"/>
      <c r="L18197" t="s">
        <v>28533</v>
      </c>
      <c r="M18197" t="s">
        <v>20396</v>
      </c>
      <c r="N18197">
        <v>4</v>
      </c>
      <c r="P18197" t="s">
        <v>20366</v>
      </c>
      <c r="Q18197" t="s">
        <v>28534</v>
      </c>
      <c r="S18197" t="s">
        <v>20368</v>
      </c>
    </row>
    <row r="18198" spans="1:19" hidden="1" x14ac:dyDescent="0.2">
      <c r="A18198">
        <v>4599</v>
      </c>
      <c r="B18198" t="s">
        <v>28532</v>
      </c>
      <c r="C18198" t="s">
        <v>20452</v>
      </c>
      <c r="D18198">
        <v>11.65</v>
      </c>
      <c r="G18198" t="s">
        <v>24904</v>
      </c>
      <c r="I18198" t="s">
        <v>1748</v>
      </c>
      <c r="K18198"/>
      <c r="L18198" t="s">
        <v>28533</v>
      </c>
      <c r="M18198" t="s">
        <v>20396</v>
      </c>
      <c r="N18198">
        <v>4</v>
      </c>
      <c r="P18198" t="s">
        <v>20366</v>
      </c>
      <c r="Q18198" t="s">
        <v>28534</v>
      </c>
      <c r="S18198" t="s">
        <v>20368</v>
      </c>
    </row>
    <row r="18199" spans="1:19" hidden="1" x14ac:dyDescent="0.2">
      <c r="A18199">
        <v>4600</v>
      </c>
      <c r="B18199" t="s">
        <v>28535</v>
      </c>
      <c r="C18199" t="s">
        <v>105</v>
      </c>
      <c r="D18199">
        <v>10.3</v>
      </c>
      <c r="E18199">
        <v>20</v>
      </c>
      <c r="F18199" t="s">
        <v>25955</v>
      </c>
      <c r="G18199" t="s">
        <v>55</v>
      </c>
      <c r="H18199" t="s">
        <v>23</v>
      </c>
      <c r="I18199" t="s">
        <v>23151</v>
      </c>
      <c r="K18199"/>
      <c r="L18199" t="s">
        <v>28536</v>
      </c>
      <c r="M18199" t="s">
        <v>20396</v>
      </c>
      <c r="N18199">
        <v>4</v>
      </c>
      <c r="P18199" t="s">
        <v>20366</v>
      </c>
      <c r="Q18199" t="s">
        <v>28537</v>
      </c>
      <c r="S18199" t="s">
        <v>20368</v>
      </c>
    </row>
    <row r="18200" spans="1:19" hidden="1" x14ac:dyDescent="0.2">
      <c r="A18200">
        <v>4601</v>
      </c>
      <c r="B18200" t="s">
        <v>28538</v>
      </c>
      <c r="C18200" t="s">
        <v>105</v>
      </c>
      <c r="D18200">
        <v>9.85</v>
      </c>
      <c r="E18200">
        <v>20</v>
      </c>
      <c r="F18200" t="s">
        <v>25955</v>
      </c>
      <c r="G18200" t="s">
        <v>55</v>
      </c>
      <c r="H18200" t="s">
        <v>23</v>
      </c>
      <c r="I18200" t="s">
        <v>23151</v>
      </c>
      <c r="K18200"/>
      <c r="L18200" t="s">
        <v>28539</v>
      </c>
      <c r="M18200" t="s">
        <v>20396</v>
      </c>
      <c r="N18200">
        <v>4</v>
      </c>
      <c r="P18200" t="s">
        <v>20366</v>
      </c>
      <c r="Q18200" t="s">
        <v>28540</v>
      </c>
      <c r="S18200" t="s">
        <v>20368</v>
      </c>
    </row>
    <row r="18201" spans="1:19" hidden="1" x14ac:dyDescent="0.2">
      <c r="A18201">
        <v>4602</v>
      </c>
      <c r="B18201" t="s">
        <v>28541</v>
      </c>
      <c r="C18201" t="s">
        <v>105</v>
      </c>
      <c r="D18201">
        <v>9.2100000000000009</v>
      </c>
      <c r="E18201">
        <v>20</v>
      </c>
      <c r="F18201" t="s">
        <v>25955</v>
      </c>
      <c r="G18201" t="s">
        <v>55</v>
      </c>
      <c r="H18201" t="s">
        <v>23</v>
      </c>
      <c r="I18201" t="s">
        <v>23151</v>
      </c>
      <c r="K18201"/>
      <c r="L18201" t="s">
        <v>28542</v>
      </c>
      <c r="M18201" t="s">
        <v>20396</v>
      </c>
      <c r="N18201">
        <v>4</v>
      </c>
      <c r="P18201" t="s">
        <v>20366</v>
      </c>
      <c r="Q18201" t="s">
        <v>28543</v>
      </c>
      <c r="S18201" t="s">
        <v>20368</v>
      </c>
    </row>
    <row r="18202" spans="1:19" hidden="1" x14ac:dyDescent="0.2">
      <c r="A18202">
        <v>4603</v>
      </c>
      <c r="B18202" t="s">
        <v>28544</v>
      </c>
      <c r="C18202" t="s">
        <v>105</v>
      </c>
      <c r="D18202">
        <v>8.3000000000000007</v>
      </c>
      <c r="E18202">
        <v>20</v>
      </c>
      <c r="F18202" t="s">
        <v>25955</v>
      </c>
      <c r="G18202" t="s">
        <v>55</v>
      </c>
      <c r="H18202" t="s">
        <v>23</v>
      </c>
      <c r="I18202" t="s">
        <v>23151</v>
      </c>
      <c r="K18202"/>
      <c r="L18202" t="s">
        <v>28545</v>
      </c>
      <c r="M18202" t="s">
        <v>20396</v>
      </c>
      <c r="N18202">
        <v>4</v>
      </c>
      <c r="P18202" t="s">
        <v>20366</v>
      </c>
      <c r="Q18202" t="s">
        <v>28546</v>
      </c>
      <c r="S18202" t="s">
        <v>20368</v>
      </c>
    </row>
    <row r="18203" spans="1:19" hidden="1" x14ac:dyDescent="0.2">
      <c r="A18203">
        <v>4604</v>
      </c>
      <c r="B18203" t="s">
        <v>28547</v>
      </c>
      <c r="C18203" t="s">
        <v>105</v>
      </c>
      <c r="D18203">
        <v>4.5599999999999996</v>
      </c>
      <c r="E18203">
        <v>30</v>
      </c>
      <c r="F18203" t="s">
        <v>23138</v>
      </c>
      <c r="G18203" t="s">
        <v>55</v>
      </c>
      <c r="H18203" t="s">
        <v>46</v>
      </c>
      <c r="I18203" t="s">
        <v>3587</v>
      </c>
      <c r="K18203"/>
      <c r="L18203" t="s">
        <v>28548</v>
      </c>
      <c r="M18203" t="s">
        <v>26</v>
      </c>
      <c r="N18203">
        <v>2</v>
      </c>
      <c r="P18203" t="s">
        <v>20366</v>
      </c>
      <c r="Q18203" t="s">
        <v>28549</v>
      </c>
      <c r="S18203" t="s">
        <v>20368</v>
      </c>
    </row>
    <row r="18204" spans="1:19" hidden="1" x14ac:dyDescent="0.2">
      <c r="A18204">
        <v>4604</v>
      </c>
      <c r="B18204" t="s">
        <v>28547</v>
      </c>
      <c r="C18204" t="s">
        <v>20452</v>
      </c>
      <c r="D18204">
        <v>9.36</v>
      </c>
      <c r="E18204">
        <v>30</v>
      </c>
      <c r="F18204" t="s">
        <v>23138</v>
      </c>
      <c r="G18204" t="s">
        <v>55</v>
      </c>
      <c r="H18204" t="s">
        <v>46</v>
      </c>
      <c r="I18204" t="s">
        <v>3587</v>
      </c>
      <c r="K18204"/>
      <c r="L18204" t="s">
        <v>28548</v>
      </c>
      <c r="M18204" t="s">
        <v>26</v>
      </c>
      <c r="N18204">
        <v>2</v>
      </c>
      <c r="P18204" t="s">
        <v>20366</v>
      </c>
      <c r="Q18204" t="s">
        <v>28549</v>
      </c>
      <c r="S18204" t="s">
        <v>20368</v>
      </c>
    </row>
    <row r="18205" spans="1:19" hidden="1" x14ac:dyDescent="0.2">
      <c r="A18205">
        <v>4604</v>
      </c>
      <c r="B18205" t="s">
        <v>28547</v>
      </c>
      <c r="C18205" t="s">
        <v>20441</v>
      </c>
      <c r="D18205">
        <v>11.6</v>
      </c>
      <c r="E18205" t="s">
        <v>222</v>
      </c>
      <c r="F18205" t="s">
        <v>23138</v>
      </c>
      <c r="G18205" t="s">
        <v>55</v>
      </c>
      <c r="H18205" t="s">
        <v>23</v>
      </c>
      <c r="I18205" t="s">
        <v>3587</v>
      </c>
      <c r="K18205"/>
      <c r="L18205" t="s">
        <v>28548</v>
      </c>
      <c r="M18205" t="s">
        <v>26</v>
      </c>
      <c r="N18205">
        <v>2</v>
      </c>
      <c r="P18205" t="s">
        <v>20366</v>
      </c>
      <c r="Q18205" t="s">
        <v>28549</v>
      </c>
      <c r="S18205" t="s">
        <v>20368</v>
      </c>
    </row>
    <row r="18206" spans="1:19" hidden="1" x14ac:dyDescent="0.2">
      <c r="A18206">
        <v>4605</v>
      </c>
      <c r="B18206" t="s">
        <v>28550</v>
      </c>
      <c r="C18206" t="s">
        <v>105</v>
      </c>
      <c r="D18206">
        <v>4.34</v>
      </c>
      <c r="E18206">
        <v>25</v>
      </c>
      <c r="G18206" t="s">
        <v>31</v>
      </c>
      <c r="H18206" t="s">
        <v>46</v>
      </c>
      <c r="I18206" t="s">
        <v>26900</v>
      </c>
      <c r="K18206"/>
      <c r="L18206" t="s">
        <v>28551</v>
      </c>
      <c r="M18206" t="s">
        <v>20365</v>
      </c>
      <c r="N18206">
        <v>8</v>
      </c>
      <c r="O18206" t="s">
        <v>28552</v>
      </c>
      <c r="P18206" t="s">
        <v>20366</v>
      </c>
      <c r="Q18206" t="s">
        <v>28553</v>
      </c>
      <c r="S18206" t="s">
        <v>20368</v>
      </c>
    </row>
    <row r="18207" spans="1:19" hidden="1" x14ac:dyDescent="0.2">
      <c r="A18207">
        <v>4605</v>
      </c>
      <c r="B18207" t="s">
        <v>28550</v>
      </c>
      <c r="C18207" t="s">
        <v>20452</v>
      </c>
      <c r="D18207">
        <v>9.49</v>
      </c>
      <c r="E18207">
        <v>25</v>
      </c>
      <c r="G18207" t="s">
        <v>31</v>
      </c>
      <c r="H18207" t="s">
        <v>46</v>
      </c>
      <c r="I18207" t="s">
        <v>26900</v>
      </c>
      <c r="K18207"/>
      <c r="L18207" t="s">
        <v>28551</v>
      </c>
      <c r="M18207" t="s">
        <v>20365</v>
      </c>
      <c r="N18207">
        <v>8</v>
      </c>
      <c r="O18207" t="s">
        <v>28552</v>
      </c>
      <c r="P18207" t="s">
        <v>20366</v>
      </c>
      <c r="Q18207" t="s">
        <v>28553</v>
      </c>
      <c r="S18207" t="s">
        <v>20368</v>
      </c>
    </row>
    <row r="18208" spans="1:19" hidden="1" x14ac:dyDescent="0.2">
      <c r="A18208">
        <v>4605</v>
      </c>
      <c r="B18208" t="s">
        <v>28550</v>
      </c>
      <c r="C18208" t="s">
        <v>105</v>
      </c>
      <c r="D18208">
        <v>4.34</v>
      </c>
      <c r="E18208">
        <v>25</v>
      </c>
      <c r="G18208" t="s">
        <v>55</v>
      </c>
      <c r="H18208" t="s">
        <v>23</v>
      </c>
      <c r="I18208" t="s">
        <v>28518</v>
      </c>
      <c r="K18208"/>
      <c r="L18208" t="s">
        <v>28551</v>
      </c>
      <c r="M18208" t="s">
        <v>20365</v>
      </c>
      <c r="N18208">
        <v>8</v>
      </c>
      <c r="O18208" t="s">
        <v>28552</v>
      </c>
      <c r="P18208" t="s">
        <v>20366</v>
      </c>
      <c r="Q18208" t="s">
        <v>28553</v>
      </c>
      <c r="S18208" t="s">
        <v>20368</v>
      </c>
    </row>
    <row r="18209" spans="1:19" hidden="1" x14ac:dyDescent="0.2">
      <c r="A18209">
        <v>4605</v>
      </c>
      <c r="B18209" t="s">
        <v>28550</v>
      </c>
      <c r="C18209" t="s">
        <v>105</v>
      </c>
      <c r="D18209">
        <v>4.28</v>
      </c>
      <c r="E18209">
        <v>35</v>
      </c>
      <c r="G18209" t="s">
        <v>55</v>
      </c>
      <c r="H18209" t="s">
        <v>23</v>
      </c>
      <c r="I18209" t="s">
        <v>28518</v>
      </c>
      <c r="K18209"/>
      <c r="L18209" t="s">
        <v>28551</v>
      </c>
      <c r="M18209" t="s">
        <v>20365</v>
      </c>
      <c r="N18209">
        <v>8</v>
      </c>
      <c r="O18209" t="s">
        <v>28552</v>
      </c>
      <c r="P18209" t="s">
        <v>20366</v>
      </c>
      <c r="Q18209" t="s">
        <v>28553</v>
      </c>
      <c r="S18209" t="s">
        <v>20368</v>
      </c>
    </row>
    <row r="18210" spans="1:19" hidden="1" x14ac:dyDescent="0.2">
      <c r="A18210">
        <v>4605</v>
      </c>
      <c r="B18210" t="s">
        <v>28550</v>
      </c>
      <c r="C18210" t="s">
        <v>105</v>
      </c>
      <c r="D18210">
        <v>4.25</v>
      </c>
      <c r="E18210">
        <v>45</v>
      </c>
      <c r="G18210" t="s">
        <v>55</v>
      </c>
      <c r="H18210" t="s">
        <v>23</v>
      </c>
      <c r="I18210" t="s">
        <v>28518</v>
      </c>
      <c r="K18210"/>
      <c r="L18210" t="s">
        <v>28551</v>
      </c>
      <c r="M18210" t="s">
        <v>20365</v>
      </c>
      <c r="N18210">
        <v>8</v>
      </c>
      <c r="O18210" t="s">
        <v>28552</v>
      </c>
      <c r="P18210" t="s">
        <v>20366</v>
      </c>
      <c r="Q18210" t="s">
        <v>28553</v>
      </c>
      <c r="S18210" t="s">
        <v>20368</v>
      </c>
    </row>
    <row r="18211" spans="1:19" hidden="1" x14ac:dyDescent="0.2">
      <c r="A18211">
        <v>4605</v>
      </c>
      <c r="B18211" t="s">
        <v>28550</v>
      </c>
      <c r="C18211" t="s">
        <v>105</v>
      </c>
      <c r="D18211">
        <v>4.32</v>
      </c>
      <c r="E18211">
        <v>55</v>
      </c>
      <c r="G18211" t="s">
        <v>55</v>
      </c>
      <c r="H18211" t="s">
        <v>23</v>
      </c>
      <c r="I18211" t="s">
        <v>28518</v>
      </c>
      <c r="K18211"/>
      <c r="L18211" t="s">
        <v>28551</v>
      </c>
      <c r="M18211" t="s">
        <v>20365</v>
      </c>
      <c r="N18211">
        <v>8</v>
      </c>
      <c r="O18211" t="s">
        <v>28552</v>
      </c>
      <c r="P18211" t="s">
        <v>20366</v>
      </c>
      <c r="Q18211" t="s">
        <v>28553</v>
      </c>
      <c r="S18211" t="s">
        <v>20368</v>
      </c>
    </row>
    <row r="18212" spans="1:19" hidden="1" x14ac:dyDescent="0.2">
      <c r="A18212">
        <v>4605</v>
      </c>
      <c r="B18212" t="s">
        <v>28550</v>
      </c>
      <c r="C18212" t="s">
        <v>105</v>
      </c>
      <c r="D18212">
        <v>4.38</v>
      </c>
      <c r="E18212">
        <v>65</v>
      </c>
      <c r="G18212" t="s">
        <v>55</v>
      </c>
      <c r="H18212" t="s">
        <v>23</v>
      </c>
      <c r="I18212" t="s">
        <v>28518</v>
      </c>
      <c r="K18212"/>
      <c r="L18212" t="s">
        <v>28551</v>
      </c>
      <c r="M18212" t="s">
        <v>20365</v>
      </c>
      <c r="N18212">
        <v>8</v>
      </c>
      <c r="O18212" t="s">
        <v>28552</v>
      </c>
      <c r="P18212" t="s">
        <v>20366</v>
      </c>
      <c r="Q18212" t="s">
        <v>28553</v>
      </c>
      <c r="S18212" t="s">
        <v>20368</v>
      </c>
    </row>
    <row r="18213" spans="1:19" hidden="1" x14ac:dyDescent="0.2">
      <c r="A18213">
        <v>4608</v>
      </c>
      <c r="B18213" t="s">
        <v>28554</v>
      </c>
      <c r="C18213" t="s">
        <v>105</v>
      </c>
      <c r="D18213">
        <v>10.47</v>
      </c>
      <c r="E18213">
        <v>20</v>
      </c>
      <c r="F18213" t="s">
        <v>20587</v>
      </c>
      <c r="G18213" t="s">
        <v>55</v>
      </c>
      <c r="H18213" t="s">
        <v>46</v>
      </c>
      <c r="I18213" t="s">
        <v>8997</v>
      </c>
      <c r="K18213"/>
      <c r="L18213" t="s">
        <v>28555</v>
      </c>
      <c r="M18213" t="s">
        <v>26</v>
      </c>
      <c r="N18213">
        <v>2</v>
      </c>
      <c r="P18213" t="s">
        <v>20366</v>
      </c>
      <c r="Q18213" t="s">
        <v>28556</v>
      </c>
      <c r="S18213" t="s">
        <v>20368</v>
      </c>
    </row>
    <row r="18214" spans="1:19" hidden="1" x14ac:dyDescent="0.2">
      <c r="A18214">
        <v>4608</v>
      </c>
      <c r="B18214" t="s">
        <v>28554</v>
      </c>
      <c r="C18214" t="s">
        <v>105</v>
      </c>
      <c r="D18214">
        <v>10.49</v>
      </c>
      <c r="E18214" t="s">
        <v>383</v>
      </c>
      <c r="F18214" t="s">
        <v>20587</v>
      </c>
      <c r="G18214" t="s">
        <v>31</v>
      </c>
      <c r="H18214" t="s">
        <v>46</v>
      </c>
      <c r="I18214" t="s">
        <v>8997</v>
      </c>
      <c r="K18214"/>
      <c r="L18214" t="s">
        <v>28555</v>
      </c>
      <c r="M18214" t="s">
        <v>26</v>
      </c>
      <c r="N18214">
        <v>2</v>
      </c>
      <c r="P18214" t="s">
        <v>20366</v>
      </c>
      <c r="Q18214" t="s">
        <v>28556</v>
      </c>
      <c r="S18214" t="s">
        <v>20368</v>
      </c>
    </row>
    <row r="18215" spans="1:19" hidden="1" x14ac:dyDescent="0.2">
      <c r="A18215">
        <v>4608</v>
      </c>
      <c r="B18215" t="s">
        <v>28554</v>
      </c>
      <c r="C18215" t="s">
        <v>105</v>
      </c>
      <c r="D18215">
        <v>10.31</v>
      </c>
      <c r="E18215">
        <v>25</v>
      </c>
      <c r="F18215" t="s">
        <v>20713</v>
      </c>
      <c r="G18215" t="s">
        <v>55</v>
      </c>
      <c r="H18215" t="s">
        <v>46</v>
      </c>
      <c r="I18215" t="s">
        <v>5523</v>
      </c>
      <c r="K18215"/>
      <c r="L18215" t="s">
        <v>28555</v>
      </c>
      <c r="M18215" t="s">
        <v>26</v>
      </c>
      <c r="N18215">
        <v>2</v>
      </c>
      <c r="P18215" t="s">
        <v>20366</v>
      </c>
      <c r="Q18215" t="s">
        <v>28556</v>
      </c>
      <c r="S18215" t="s">
        <v>20368</v>
      </c>
    </row>
    <row r="18216" spans="1:19" hidden="1" x14ac:dyDescent="0.2">
      <c r="A18216">
        <v>4608</v>
      </c>
      <c r="B18216" t="s">
        <v>28554</v>
      </c>
      <c r="C18216" t="s">
        <v>105</v>
      </c>
      <c r="D18216">
        <v>10.34</v>
      </c>
      <c r="E18216">
        <v>25</v>
      </c>
      <c r="F18216" t="s">
        <v>20587</v>
      </c>
      <c r="G18216" t="s">
        <v>55</v>
      </c>
      <c r="H18216" t="s">
        <v>46</v>
      </c>
      <c r="I18216" t="s">
        <v>5864</v>
      </c>
      <c r="K18216"/>
      <c r="L18216" t="s">
        <v>28555</v>
      </c>
      <c r="M18216" t="s">
        <v>26</v>
      </c>
      <c r="N18216">
        <v>2</v>
      </c>
      <c r="P18216" t="s">
        <v>20366</v>
      </c>
      <c r="Q18216" t="s">
        <v>28556</v>
      </c>
      <c r="S18216" t="s">
        <v>20368</v>
      </c>
    </row>
    <row r="18217" spans="1:19" hidden="1" x14ac:dyDescent="0.2">
      <c r="A18217">
        <v>4609</v>
      </c>
      <c r="B18217" t="s">
        <v>28557</v>
      </c>
      <c r="C18217" t="s">
        <v>105</v>
      </c>
      <c r="D18217">
        <v>10.16</v>
      </c>
      <c r="E18217">
        <v>20</v>
      </c>
      <c r="F18217" t="s">
        <v>28558</v>
      </c>
      <c r="H18217" t="s">
        <v>23</v>
      </c>
      <c r="I18217" t="s">
        <v>9598</v>
      </c>
      <c r="K18217"/>
      <c r="L18217" t="s">
        <v>28559</v>
      </c>
      <c r="M18217" t="s">
        <v>26</v>
      </c>
      <c r="N18217">
        <v>2</v>
      </c>
      <c r="P18217" t="s">
        <v>20366</v>
      </c>
      <c r="Q18217" t="s">
        <v>28560</v>
      </c>
      <c r="S18217" t="s">
        <v>20368</v>
      </c>
    </row>
    <row r="18218" spans="1:19" hidden="1" x14ac:dyDescent="0.2">
      <c r="A18218">
        <v>4610</v>
      </c>
      <c r="B18218" t="s">
        <v>28561</v>
      </c>
      <c r="C18218" t="s">
        <v>105</v>
      </c>
      <c r="D18218">
        <v>10.24</v>
      </c>
      <c r="E18218">
        <v>25</v>
      </c>
      <c r="F18218" t="s">
        <v>410</v>
      </c>
      <c r="G18218" t="s">
        <v>55</v>
      </c>
      <c r="H18218" t="s">
        <v>46</v>
      </c>
      <c r="I18218" t="s">
        <v>8997</v>
      </c>
      <c r="K18218"/>
      <c r="L18218" t="s">
        <v>28562</v>
      </c>
      <c r="M18218" t="s">
        <v>26</v>
      </c>
      <c r="N18218">
        <v>2</v>
      </c>
      <c r="P18218" t="s">
        <v>20366</v>
      </c>
      <c r="Q18218" t="s">
        <v>28563</v>
      </c>
      <c r="S18218" t="s">
        <v>20368</v>
      </c>
    </row>
    <row r="18219" spans="1:19" hidden="1" x14ac:dyDescent="0.2">
      <c r="A18219">
        <v>4610</v>
      </c>
      <c r="B18219" t="s">
        <v>28561</v>
      </c>
      <c r="C18219" t="s">
        <v>105</v>
      </c>
      <c r="D18219">
        <v>10.26</v>
      </c>
      <c r="E18219" t="s">
        <v>414</v>
      </c>
      <c r="F18219" t="s">
        <v>410</v>
      </c>
      <c r="G18219" t="s">
        <v>31</v>
      </c>
      <c r="H18219" t="s">
        <v>46</v>
      </c>
      <c r="I18219" t="s">
        <v>8997</v>
      </c>
      <c r="K18219"/>
      <c r="L18219" t="s">
        <v>28562</v>
      </c>
      <c r="M18219" t="s">
        <v>26</v>
      </c>
      <c r="N18219">
        <v>2</v>
      </c>
      <c r="P18219" t="s">
        <v>20366</v>
      </c>
      <c r="Q18219" t="s">
        <v>28563</v>
      </c>
      <c r="S18219" t="s">
        <v>20368</v>
      </c>
    </row>
    <row r="18220" spans="1:19" hidden="1" x14ac:dyDescent="0.2">
      <c r="A18220">
        <v>4610</v>
      </c>
      <c r="B18220" t="s">
        <v>28561</v>
      </c>
      <c r="C18220" t="s">
        <v>105</v>
      </c>
      <c r="D18220">
        <v>10.039999999999999</v>
      </c>
      <c r="E18220">
        <v>25</v>
      </c>
      <c r="F18220" t="s">
        <v>20587</v>
      </c>
      <c r="G18220" t="s">
        <v>55</v>
      </c>
      <c r="H18220" t="s">
        <v>46</v>
      </c>
      <c r="I18220" t="s">
        <v>5523</v>
      </c>
      <c r="K18220"/>
      <c r="L18220" t="s">
        <v>28562</v>
      </c>
      <c r="M18220" t="s">
        <v>26</v>
      </c>
      <c r="N18220">
        <v>2</v>
      </c>
      <c r="P18220" t="s">
        <v>20366</v>
      </c>
      <c r="Q18220" t="s">
        <v>28563</v>
      </c>
      <c r="S18220" t="s">
        <v>20368</v>
      </c>
    </row>
    <row r="18221" spans="1:19" hidden="1" x14ac:dyDescent="0.2">
      <c r="A18221">
        <v>4611</v>
      </c>
      <c r="B18221" t="s">
        <v>28564</v>
      </c>
      <c r="C18221" t="s">
        <v>105</v>
      </c>
      <c r="D18221">
        <v>10.47</v>
      </c>
      <c r="E18221">
        <v>25</v>
      </c>
      <c r="F18221" t="s">
        <v>28558</v>
      </c>
      <c r="G18221" t="s">
        <v>31</v>
      </c>
      <c r="H18221" t="s">
        <v>46</v>
      </c>
      <c r="I18221" t="s">
        <v>4302</v>
      </c>
      <c r="K18221"/>
      <c r="L18221" t="s">
        <v>28565</v>
      </c>
      <c r="M18221" t="s">
        <v>20396</v>
      </c>
      <c r="N18221">
        <v>4</v>
      </c>
      <c r="P18221" t="s">
        <v>20366</v>
      </c>
      <c r="Q18221" t="s">
        <v>28566</v>
      </c>
      <c r="S18221" t="s">
        <v>20368</v>
      </c>
    </row>
    <row r="18222" spans="1:19" hidden="1" x14ac:dyDescent="0.2">
      <c r="A18222">
        <v>4611</v>
      </c>
      <c r="B18222" t="s">
        <v>28564</v>
      </c>
      <c r="C18222" t="s">
        <v>105</v>
      </c>
      <c r="D18222">
        <v>10.58</v>
      </c>
      <c r="E18222">
        <v>20</v>
      </c>
      <c r="F18222" t="s">
        <v>28558</v>
      </c>
      <c r="H18222" t="s">
        <v>23</v>
      </c>
      <c r="I18222" t="s">
        <v>9598</v>
      </c>
      <c r="K18222"/>
      <c r="L18222" t="s">
        <v>28565</v>
      </c>
      <c r="M18222" t="s">
        <v>20396</v>
      </c>
      <c r="N18222">
        <v>4</v>
      </c>
      <c r="P18222" t="s">
        <v>20366</v>
      </c>
      <c r="Q18222" t="s">
        <v>28566</v>
      </c>
      <c r="S18222" t="s">
        <v>20368</v>
      </c>
    </row>
    <row r="18223" spans="1:19" hidden="1" x14ac:dyDescent="0.2">
      <c r="A18223">
        <v>4612</v>
      </c>
      <c r="B18223" t="s">
        <v>28567</v>
      </c>
      <c r="C18223" t="s">
        <v>105</v>
      </c>
      <c r="D18223">
        <v>10.34</v>
      </c>
      <c r="E18223">
        <v>20</v>
      </c>
      <c r="F18223" t="s">
        <v>28558</v>
      </c>
      <c r="H18223" t="s">
        <v>23</v>
      </c>
      <c r="I18223" t="s">
        <v>9598</v>
      </c>
      <c r="K18223"/>
      <c r="L18223" t="s">
        <v>28568</v>
      </c>
      <c r="M18223" t="s">
        <v>20396</v>
      </c>
      <c r="N18223">
        <v>4</v>
      </c>
      <c r="P18223" t="s">
        <v>20366</v>
      </c>
      <c r="Q18223" t="s">
        <v>28569</v>
      </c>
      <c r="S18223" t="s">
        <v>20368</v>
      </c>
    </row>
    <row r="18224" spans="1:19" hidden="1" x14ac:dyDescent="0.2">
      <c r="A18224">
        <v>4613</v>
      </c>
      <c r="B18224" t="s">
        <v>28570</v>
      </c>
      <c r="C18224" t="s">
        <v>105</v>
      </c>
      <c r="D18224">
        <v>10.67</v>
      </c>
      <c r="E18224">
        <v>25</v>
      </c>
      <c r="G18224" t="s">
        <v>31</v>
      </c>
      <c r="H18224" t="s">
        <v>46</v>
      </c>
      <c r="I18224" t="s">
        <v>1892</v>
      </c>
      <c r="K18224"/>
      <c r="L18224" t="s">
        <v>28571</v>
      </c>
      <c r="M18224" t="s">
        <v>20396</v>
      </c>
      <c r="N18224">
        <v>4</v>
      </c>
      <c r="P18224" t="s">
        <v>20366</v>
      </c>
      <c r="Q18224" t="s">
        <v>28572</v>
      </c>
      <c r="S18224" t="s">
        <v>20368</v>
      </c>
    </row>
    <row r="18225" spans="1:19" hidden="1" x14ac:dyDescent="0.2">
      <c r="A18225">
        <v>4613</v>
      </c>
      <c r="B18225" t="s">
        <v>28570</v>
      </c>
      <c r="C18225" t="s">
        <v>105</v>
      </c>
      <c r="D18225">
        <v>10.71</v>
      </c>
      <c r="E18225">
        <v>20</v>
      </c>
      <c r="G18225" t="s">
        <v>31</v>
      </c>
      <c r="H18225" t="s">
        <v>46</v>
      </c>
      <c r="I18225" t="s">
        <v>9598</v>
      </c>
      <c r="K18225"/>
      <c r="L18225" t="s">
        <v>28571</v>
      </c>
      <c r="M18225" t="s">
        <v>20396</v>
      </c>
      <c r="N18225">
        <v>4</v>
      </c>
      <c r="P18225" t="s">
        <v>20366</v>
      </c>
      <c r="Q18225" t="s">
        <v>28572</v>
      </c>
      <c r="S18225" t="s">
        <v>20368</v>
      </c>
    </row>
    <row r="18226" spans="1:19" hidden="1" x14ac:dyDescent="0.2">
      <c r="A18226">
        <v>4613</v>
      </c>
      <c r="B18226" t="s">
        <v>28570</v>
      </c>
      <c r="C18226" t="s">
        <v>105</v>
      </c>
      <c r="D18226">
        <v>10.69</v>
      </c>
      <c r="E18226">
        <v>20</v>
      </c>
      <c r="G18226" t="s">
        <v>1434</v>
      </c>
      <c r="I18226" t="s">
        <v>1583</v>
      </c>
      <c r="K18226"/>
      <c r="L18226" t="s">
        <v>28571</v>
      </c>
      <c r="M18226" t="s">
        <v>20396</v>
      </c>
      <c r="N18226">
        <v>4</v>
      </c>
      <c r="P18226" t="s">
        <v>20366</v>
      </c>
      <c r="Q18226" t="s">
        <v>28572</v>
      </c>
      <c r="S18226" t="s">
        <v>20368</v>
      </c>
    </row>
    <row r="18227" spans="1:19" hidden="1" x14ac:dyDescent="0.2">
      <c r="A18227">
        <v>4614</v>
      </c>
      <c r="B18227" t="s">
        <v>28573</v>
      </c>
      <c r="C18227" t="s">
        <v>105</v>
      </c>
      <c r="D18227">
        <v>10.57</v>
      </c>
      <c r="E18227">
        <v>25</v>
      </c>
      <c r="F18227">
        <v>600</v>
      </c>
      <c r="G18227" t="s">
        <v>31</v>
      </c>
      <c r="H18227" t="s">
        <v>46</v>
      </c>
      <c r="I18227" t="s">
        <v>1892</v>
      </c>
      <c r="K18227"/>
      <c r="L18227" t="s">
        <v>28574</v>
      </c>
      <c r="M18227" t="s">
        <v>20396</v>
      </c>
      <c r="N18227">
        <v>4</v>
      </c>
      <c r="P18227" t="s">
        <v>20366</v>
      </c>
      <c r="Q18227" t="s">
        <v>28575</v>
      </c>
      <c r="S18227" t="s">
        <v>20368</v>
      </c>
    </row>
    <row r="18228" spans="1:19" hidden="1" x14ac:dyDescent="0.2">
      <c r="A18228">
        <v>4615</v>
      </c>
      <c r="B18228" t="s">
        <v>28576</v>
      </c>
      <c r="C18228" t="s">
        <v>105</v>
      </c>
      <c r="D18228">
        <v>10.86</v>
      </c>
      <c r="E18228">
        <v>25</v>
      </c>
      <c r="F18228" t="s">
        <v>28577</v>
      </c>
      <c r="G18228" t="s">
        <v>55</v>
      </c>
      <c r="H18228" t="s">
        <v>46</v>
      </c>
      <c r="I18228" t="s">
        <v>1470</v>
      </c>
      <c r="K18228"/>
      <c r="L18228" t="s">
        <v>28578</v>
      </c>
      <c r="M18228" t="s">
        <v>20396</v>
      </c>
      <c r="N18228">
        <v>4</v>
      </c>
      <c r="P18228" t="s">
        <v>20366</v>
      </c>
      <c r="Q18228" t="s">
        <v>28579</v>
      </c>
      <c r="S18228" t="s">
        <v>20368</v>
      </c>
    </row>
    <row r="18229" spans="1:19" hidden="1" x14ac:dyDescent="0.2">
      <c r="A18229">
        <v>4615</v>
      </c>
      <c r="B18229" t="s">
        <v>28576</v>
      </c>
      <c r="C18229" t="s">
        <v>105</v>
      </c>
      <c r="D18229">
        <v>10.89</v>
      </c>
      <c r="E18229">
        <v>25</v>
      </c>
      <c r="F18229" t="s">
        <v>28577</v>
      </c>
      <c r="G18229" t="s">
        <v>31</v>
      </c>
      <c r="H18229" t="s">
        <v>46</v>
      </c>
      <c r="I18229" t="s">
        <v>1892</v>
      </c>
      <c r="K18229"/>
      <c r="L18229" t="s">
        <v>28578</v>
      </c>
      <c r="M18229" t="s">
        <v>20396</v>
      </c>
      <c r="N18229">
        <v>4</v>
      </c>
      <c r="P18229" t="s">
        <v>20366</v>
      </c>
      <c r="Q18229" t="s">
        <v>28579</v>
      </c>
      <c r="S18229" t="s">
        <v>20368</v>
      </c>
    </row>
    <row r="18230" spans="1:19" hidden="1" x14ac:dyDescent="0.2">
      <c r="A18230">
        <v>4615</v>
      </c>
      <c r="B18230" t="s">
        <v>28576</v>
      </c>
      <c r="C18230" t="s">
        <v>105</v>
      </c>
      <c r="D18230">
        <v>10.99</v>
      </c>
      <c r="E18230">
        <v>20</v>
      </c>
      <c r="F18230" t="s">
        <v>28577</v>
      </c>
      <c r="G18230" t="s">
        <v>1434</v>
      </c>
      <c r="I18230" t="s">
        <v>1583</v>
      </c>
      <c r="K18230"/>
      <c r="L18230" t="s">
        <v>28578</v>
      </c>
      <c r="M18230" t="s">
        <v>20396</v>
      </c>
      <c r="N18230">
        <v>4</v>
      </c>
      <c r="P18230" t="s">
        <v>20366</v>
      </c>
      <c r="Q18230" t="s">
        <v>28579</v>
      </c>
      <c r="S18230" t="s">
        <v>20368</v>
      </c>
    </row>
    <row r="18231" spans="1:19" hidden="1" x14ac:dyDescent="0.2">
      <c r="A18231">
        <v>4616</v>
      </c>
      <c r="B18231" t="s">
        <v>28580</v>
      </c>
      <c r="C18231" t="s">
        <v>105</v>
      </c>
      <c r="D18231">
        <v>10.25</v>
      </c>
      <c r="E18231">
        <v>25</v>
      </c>
      <c r="G18231" t="s">
        <v>31</v>
      </c>
      <c r="H18231" t="s">
        <v>46</v>
      </c>
      <c r="I18231" t="s">
        <v>1892</v>
      </c>
      <c r="K18231"/>
      <c r="L18231" t="s">
        <v>28581</v>
      </c>
      <c r="M18231" t="s">
        <v>20396</v>
      </c>
      <c r="N18231">
        <v>4</v>
      </c>
      <c r="P18231" t="s">
        <v>20366</v>
      </c>
      <c r="Q18231" t="s">
        <v>28582</v>
      </c>
      <c r="S18231" t="s">
        <v>20368</v>
      </c>
    </row>
    <row r="18232" spans="1:19" hidden="1" x14ac:dyDescent="0.2">
      <c r="A18232">
        <v>4616</v>
      </c>
      <c r="B18232" t="s">
        <v>28580</v>
      </c>
      <c r="C18232" t="s">
        <v>105</v>
      </c>
      <c r="D18232">
        <v>10.51</v>
      </c>
      <c r="E18232">
        <v>20</v>
      </c>
      <c r="G18232" t="s">
        <v>31</v>
      </c>
      <c r="H18232" t="s">
        <v>46</v>
      </c>
      <c r="I18232" t="s">
        <v>9598</v>
      </c>
      <c r="K18232"/>
      <c r="L18232" t="s">
        <v>28581</v>
      </c>
      <c r="M18232" t="s">
        <v>20396</v>
      </c>
      <c r="N18232">
        <v>4</v>
      </c>
      <c r="P18232" t="s">
        <v>20366</v>
      </c>
      <c r="Q18232" t="s">
        <v>28582</v>
      </c>
      <c r="S18232" t="s">
        <v>20368</v>
      </c>
    </row>
    <row r="18233" spans="1:19" hidden="1" x14ac:dyDescent="0.2">
      <c r="A18233">
        <v>4617</v>
      </c>
      <c r="B18233" t="s">
        <v>28583</v>
      </c>
      <c r="C18233" t="s">
        <v>105</v>
      </c>
      <c r="D18233">
        <v>10.84</v>
      </c>
      <c r="E18233">
        <v>25</v>
      </c>
      <c r="F18233" t="s">
        <v>28584</v>
      </c>
      <c r="G18233" t="s">
        <v>55</v>
      </c>
      <c r="H18233" t="s">
        <v>46</v>
      </c>
      <c r="I18233" t="s">
        <v>1470</v>
      </c>
      <c r="K18233"/>
      <c r="L18233" t="s">
        <v>28585</v>
      </c>
      <c r="M18233" t="s">
        <v>26</v>
      </c>
      <c r="N18233">
        <v>2</v>
      </c>
      <c r="P18233" t="s">
        <v>20366</v>
      </c>
      <c r="Q18233" t="s">
        <v>28586</v>
      </c>
      <c r="S18233" t="s">
        <v>20368</v>
      </c>
    </row>
    <row r="18234" spans="1:19" hidden="1" x14ac:dyDescent="0.2">
      <c r="A18234">
        <v>4620</v>
      </c>
      <c r="B18234" t="s">
        <v>28587</v>
      </c>
      <c r="C18234" t="s">
        <v>105</v>
      </c>
      <c r="D18234">
        <v>4.1970000000000001</v>
      </c>
      <c r="E18234">
        <v>25</v>
      </c>
      <c r="G18234" t="s">
        <v>21484</v>
      </c>
      <c r="H18234" t="s">
        <v>46</v>
      </c>
      <c r="I18234" t="s">
        <v>20560</v>
      </c>
      <c r="J18234" t="s">
        <v>21503</v>
      </c>
      <c r="K18234"/>
      <c r="L18234" t="s">
        <v>28588</v>
      </c>
      <c r="M18234" t="s">
        <v>20396</v>
      </c>
      <c r="N18234">
        <v>4</v>
      </c>
      <c r="P18234" t="s">
        <v>20366</v>
      </c>
      <c r="Q18234" t="s">
        <v>28589</v>
      </c>
      <c r="S18234" t="s">
        <v>20368</v>
      </c>
    </row>
    <row r="18235" spans="1:19" hidden="1" x14ac:dyDescent="0.2">
      <c r="A18235">
        <v>4620</v>
      </c>
      <c r="B18235" t="s">
        <v>28587</v>
      </c>
      <c r="C18235" t="s">
        <v>20452</v>
      </c>
      <c r="D18235">
        <v>5.2839999999999998</v>
      </c>
      <c r="E18235">
        <v>25</v>
      </c>
      <c r="G18235" t="s">
        <v>21484</v>
      </c>
      <c r="H18235" t="s">
        <v>46</v>
      </c>
      <c r="I18235" t="s">
        <v>20560</v>
      </c>
      <c r="J18235" t="s">
        <v>21503</v>
      </c>
      <c r="K18235"/>
      <c r="L18235" t="s">
        <v>28588</v>
      </c>
      <c r="M18235" t="s">
        <v>20396</v>
      </c>
      <c r="N18235">
        <v>4</v>
      </c>
      <c r="P18235" t="s">
        <v>20366</v>
      </c>
      <c r="Q18235" t="s">
        <v>28589</v>
      </c>
      <c r="S18235" t="s">
        <v>20368</v>
      </c>
    </row>
    <row r="18236" spans="1:19" hidden="1" x14ac:dyDescent="0.2">
      <c r="A18236">
        <v>4621</v>
      </c>
      <c r="B18236" t="s">
        <v>28590</v>
      </c>
      <c r="C18236" t="s">
        <v>28528</v>
      </c>
      <c r="D18236">
        <v>3.98</v>
      </c>
      <c r="E18236">
        <v>25</v>
      </c>
      <c r="F18236" t="s">
        <v>2384</v>
      </c>
      <c r="G18236" t="s">
        <v>21484</v>
      </c>
      <c r="H18236" t="s">
        <v>46</v>
      </c>
      <c r="I18236" t="s">
        <v>27036</v>
      </c>
      <c r="K18236"/>
      <c r="L18236" t="s">
        <v>28591</v>
      </c>
      <c r="M18236" t="s">
        <v>20719</v>
      </c>
      <c r="N18236">
        <v>3</v>
      </c>
      <c r="P18236" t="s">
        <v>20366</v>
      </c>
      <c r="Q18236" t="s">
        <v>28592</v>
      </c>
      <c r="S18236" t="s">
        <v>20368</v>
      </c>
    </row>
    <row r="18237" spans="1:19" hidden="1" x14ac:dyDescent="0.2">
      <c r="A18237">
        <v>4621</v>
      </c>
      <c r="B18237" t="s">
        <v>28590</v>
      </c>
      <c r="C18237" t="s">
        <v>28531</v>
      </c>
      <c r="D18237">
        <v>7.4</v>
      </c>
      <c r="E18237">
        <v>25</v>
      </c>
      <c r="F18237" t="s">
        <v>2384</v>
      </c>
      <c r="G18237" t="s">
        <v>21484</v>
      </c>
      <c r="H18237" t="s">
        <v>46</v>
      </c>
      <c r="I18237" t="s">
        <v>27036</v>
      </c>
      <c r="K18237"/>
      <c r="L18237" t="s">
        <v>28591</v>
      </c>
      <c r="M18237" t="s">
        <v>20719</v>
      </c>
      <c r="N18237">
        <v>3</v>
      </c>
      <c r="P18237" t="s">
        <v>20366</v>
      </c>
      <c r="Q18237" t="s">
        <v>28592</v>
      </c>
      <c r="S18237" t="s">
        <v>20368</v>
      </c>
    </row>
    <row r="18238" spans="1:19" hidden="1" x14ac:dyDescent="0.2">
      <c r="A18238">
        <v>4621</v>
      </c>
      <c r="B18238" t="s">
        <v>28590</v>
      </c>
      <c r="C18238" t="s">
        <v>21490</v>
      </c>
      <c r="D18238">
        <v>4.0199999999999996</v>
      </c>
      <c r="E18238" t="s">
        <v>414</v>
      </c>
      <c r="F18238" t="s">
        <v>2384</v>
      </c>
      <c r="G18238" t="s">
        <v>21484</v>
      </c>
      <c r="H18238" t="s">
        <v>46</v>
      </c>
      <c r="I18238" t="s">
        <v>27036</v>
      </c>
      <c r="K18238"/>
      <c r="L18238" t="s">
        <v>28591</v>
      </c>
      <c r="M18238" t="s">
        <v>20719</v>
      </c>
      <c r="N18238">
        <v>3</v>
      </c>
      <c r="P18238" t="s">
        <v>20366</v>
      </c>
      <c r="Q18238" t="s">
        <v>28592</v>
      </c>
      <c r="S18238" t="s">
        <v>20368</v>
      </c>
    </row>
    <row r="18239" spans="1:19" hidden="1" x14ac:dyDescent="0.2">
      <c r="A18239">
        <v>4621</v>
      </c>
      <c r="B18239" t="s">
        <v>28590</v>
      </c>
      <c r="C18239" t="s">
        <v>21494</v>
      </c>
      <c r="D18239">
        <v>5.75</v>
      </c>
      <c r="E18239" t="s">
        <v>414</v>
      </c>
      <c r="F18239" t="s">
        <v>2384</v>
      </c>
      <c r="G18239" t="s">
        <v>21484</v>
      </c>
      <c r="H18239" t="s">
        <v>46</v>
      </c>
      <c r="I18239" t="s">
        <v>27036</v>
      </c>
      <c r="K18239"/>
      <c r="L18239" t="s">
        <v>28591</v>
      </c>
      <c r="M18239" t="s">
        <v>20719</v>
      </c>
      <c r="N18239">
        <v>3</v>
      </c>
      <c r="P18239" t="s">
        <v>20366</v>
      </c>
      <c r="Q18239" t="s">
        <v>28592</v>
      </c>
      <c r="S18239" t="s">
        <v>20368</v>
      </c>
    </row>
    <row r="18240" spans="1:19" hidden="1" x14ac:dyDescent="0.2">
      <c r="A18240">
        <v>4623</v>
      </c>
      <c r="B18240" t="s">
        <v>28593</v>
      </c>
      <c r="C18240" t="s">
        <v>105</v>
      </c>
      <c r="D18240">
        <v>9.4499999999999993</v>
      </c>
      <c r="E18240">
        <v>25</v>
      </c>
      <c r="F18240" t="s">
        <v>3222</v>
      </c>
      <c r="G18240" t="s">
        <v>144</v>
      </c>
      <c r="H18240" t="s">
        <v>46</v>
      </c>
      <c r="I18240" t="s">
        <v>9217</v>
      </c>
      <c r="K18240"/>
      <c r="L18240" t="s">
        <v>28594</v>
      </c>
      <c r="M18240" t="s">
        <v>26</v>
      </c>
      <c r="N18240">
        <v>2</v>
      </c>
      <c r="P18240" t="s">
        <v>20366</v>
      </c>
      <c r="Q18240" t="s">
        <v>28595</v>
      </c>
      <c r="S18240" t="s">
        <v>20368</v>
      </c>
    </row>
    <row r="18241" spans="1:19" hidden="1" x14ac:dyDescent="0.2">
      <c r="A18241">
        <v>4623</v>
      </c>
      <c r="B18241" t="s">
        <v>28593</v>
      </c>
      <c r="C18241" t="s">
        <v>105</v>
      </c>
      <c r="D18241">
        <v>9.51</v>
      </c>
      <c r="E18241">
        <v>20</v>
      </c>
      <c r="F18241" t="s">
        <v>3222</v>
      </c>
      <c r="G18241" t="s">
        <v>144</v>
      </c>
      <c r="H18241" t="s">
        <v>46</v>
      </c>
      <c r="I18241" t="s">
        <v>9217</v>
      </c>
      <c r="K18241"/>
      <c r="L18241" t="s">
        <v>28594</v>
      </c>
      <c r="M18241" t="s">
        <v>26</v>
      </c>
      <c r="N18241">
        <v>2</v>
      </c>
      <c r="P18241" t="s">
        <v>20366</v>
      </c>
      <c r="Q18241" t="s">
        <v>28595</v>
      </c>
      <c r="S18241" t="s">
        <v>20368</v>
      </c>
    </row>
    <row r="18242" spans="1:19" hidden="1" x14ac:dyDescent="0.2">
      <c r="A18242">
        <v>4623</v>
      </c>
      <c r="B18242" t="s">
        <v>28593</v>
      </c>
      <c r="C18242" t="s">
        <v>105</v>
      </c>
      <c r="D18242">
        <v>9.39</v>
      </c>
      <c r="E18242">
        <v>30</v>
      </c>
      <c r="F18242" t="s">
        <v>3222</v>
      </c>
      <c r="G18242" t="s">
        <v>144</v>
      </c>
      <c r="H18242" t="s">
        <v>46</v>
      </c>
      <c r="I18242" t="s">
        <v>9217</v>
      </c>
      <c r="K18242"/>
      <c r="L18242" t="s">
        <v>28594</v>
      </c>
      <c r="M18242" t="s">
        <v>26</v>
      </c>
      <c r="N18242">
        <v>2</v>
      </c>
      <c r="P18242" t="s">
        <v>20366</v>
      </c>
      <c r="Q18242" t="s">
        <v>28595</v>
      </c>
      <c r="S18242" t="s">
        <v>20368</v>
      </c>
    </row>
    <row r="18243" spans="1:19" hidden="1" x14ac:dyDescent="0.2">
      <c r="A18243">
        <v>4623</v>
      </c>
      <c r="B18243" t="s">
        <v>28593</v>
      </c>
      <c r="C18243" t="s">
        <v>105</v>
      </c>
      <c r="D18243">
        <v>9.34</v>
      </c>
      <c r="E18243">
        <v>35</v>
      </c>
      <c r="F18243" t="s">
        <v>3222</v>
      </c>
      <c r="G18243" t="s">
        <v>144</v>
      </c>
      <c r="H18243" t="s">
        <v>46</v>
      </c>
      <c r="I18243" t="s">
        <v>9217</v>
      </c>
      <c r="K18243"/>
      <c r="L18243" t="s">
        <v>28594</v>
      </c>
      <c r="M18243" t="s">
        <v>26</v>
      </c>
      <c r="N18243">
        <v>2</v>
      </c>
      <c r="P18243" t="s">
        <v>20366</v>
      </c>
      <c r="Q18243" t="s">
        <v>28595</v>
      </c>
      <c r="S18243" t="s">
        <v>20368</v>
      </c>
    </row>
    <row r="18244" spans="1:19" hidden="1" x14ac:dyDescent="0.2">
      <c r="A18244">
        <v>4623</v>
      </c>
      <c r="B18244" t="s">
        <v>28593</v>
      </c>
      <c r="C18244" t="s">
        <v>105</v>
      </c>
      <c r="D18244">
        <v>9.2899999999999991</v>
      </c>
      <c r="E18244">
        <v>40</v>
      </c>
      <c r="F18244" t="s">
        <v>3222</v>
      </c>
      <c r="G18244" t="s">
        <v>144</v>
      </c>
      <c r="H18244" t="s">
        <v>46</v>
      </c>
      <c r="I18244" t="s">
        <v>9217</v>
      </c>
      <c r="K18244"/>
      <c r="L18244" t="s">
        <v>28594</v>
      </c>
      <c r="M18244" t="s">
        <v>26</v>
      </c>
      <c r="N18244">
        <v>2</v>
      </c>
      <c r="P18244" t="s">
        <v>20366</v>
      </c>
      <c r="Q18244" t="s">
        <v>28595</v>
      </c>
      <c r="S18244" t="s">
        <v>20368</v>
      </c>
    </row>
    <row r="18245" spans="1:19" hidden="1" x14ac:dyDescent="0.2">
      <c r="A18245">
        <v>4623</v>
      </c>
      <c r="B18245" t="s">
        <v>28593</v>
      </c>
      <c r="C18245" t="s">
        <v>105</v>
      </c>
      <c r="D18245">
        <v>9.24</v>
      </c>
      <c r="E18245">
        <v>45</v>
      </c>
      <c r="F18245" t="s">
        <v>3222</v>
      </c>
      <c r="G18245" t="s">
        <v>144</v>
      </c>
      <c r="H18245" t="s">
        <v>46</v>
      </c>
      <c r="I18245" t="s">
        <v>9217</v>
      </c>
      <c r="K18245"/>
      <c r="L18245" t="s">
        <v>28594</v>
      </c>
      <c r="M18245" t="s">
        <v>26</v>
      </c>
      <c r="N18245">
        <v>2</v>
      </c>
      <c r="P18245" t="s">
        <v>20366</v>
      </c>
      <c r="Q18245" t="s">
        <v>28595</v>
      </c>
      <c r="S18245" t="s">
        <v>20368</v>
      </c>
    </row>
    <row r="18246" spans="1:19" hidden="1" x14ac:dyDescent="0.2">
      <c r="A18246">
        <v>4623</v>
      </c>
      <c r="B18246" t="s">
        <v>28593</v>
      </c>
      <c r="C18246" t="s">
        <v>105</v>
      </c>
      <c r="D18246">
        <v>9.19</v>
      </c>
      <c r="E18246">
        <v>50</v>
      </c>
      <c r="F18246" t="s">
        <v>3222</v>
      </c>
      <c r="G18246" t="s">
        <v>144</v>
      </c>
      <c r="H18246" t="s">
        <v>46</v>
      </c>
      <c r="I18246" t="s">
        <v>9217</v>
      </c>
      <c r="K18246"/>
      <c r="L18246" t="s">
        <v>28594</v>
      </c>
      <c r="M18246" t="s">
        <v>26</v>
      </c>
      <c r="N18246">
        <v>2</v>
      </c>
      <c r="P18246" t="s">
        <v>20366</v>
      </c>
      <c r="Q18246" t="s">
        <v>28595</v>
      </c>
      <c r="S18246" t="s">
        <v>20368</v>
      </c>
    </row>
    <row r="18247" spans="1:19" hidden="1" x14ac:dyDescent="0.2">
      <c r="A18247">
        <v>4623</v>
      </c>
      <c r="B18247" t="s">
        <v>28593</v>
      </c>
      <c r="C18247" t="s">
        <v>105</v>
      </c>
      <c r="D18247">
        <v>9.15</v>
      </c>
      <c r="E18247">
        <v>55</v>
      </c>
      <c r="F18247" t="s">
        <v>3222</v>
      </c>
      <c r="G18247" t="s">
        <v>144</v>
      </c>
      <c r="H18247" t="s">
        <v>46</v>
      </c>
      <c r="I18247" t="s">
        <v>9217</v>
      </c>
      <c r="K18247"/>
      <c r="L18247" t="s">
        <v>28594</v>
      </c>
      <c r="M18247" t="s">
        <v>26</v>
      </c>
      <c r="N18247">
        <v>2</v>
      </c>
      <c r="P18247" t="s">
        <v>20366</v>
      </c>
      <c r="Q18247" t="s">
        <v>28595</v>
      </c>
      <c r="S18247" t="s">
        <v>20368</v>
      </c>
    </row>
    <row r="18248" spans="1:19" hidden="1" x14ac:dyDescent="0.2">
      <c r="A18248">
        <v>4623</v>
      </c>
      <c r="B18248" t="s">
        <v>28593</v>
      </c>
      <c r="C18248" t="s">
        <v>105</v>
      </c>
      <c r="D18248">
        <v>9.1</v>
      </c>
      <c r="E18248">
        <v>60</v>
      </c>
      <c r="F18248" t="s">
        <v>3222</v>
      </c>
      <c r="G18248" t="s">
        <v>144</v>
      </c>
      <c r="H18248" t="s">
        <v>46</v>
      </c>
      <c r="I18248" t="s">
        <v>9217</v>
      </c>
      <c r="K18248"/>
      <c r="L18248" t="s">
        <v>28594</v>
      </c>
      <c r="M18248" t="s">
        <v>26</v>
      </c>
      <c r="N18248">
        <v>2</v>
      </c>
      <c r="P18248" t="s">
        <v>20366</v>
      </c>
      <c r="Q18248" t="s">
        <v>28595</v>
      </c>
      <c r="S18248" t="s">
        <v>20368</v>
      </c>
    </row>
    <row r="18249" spans="1:19" hidden="1" x14ac:dyDescent="0.2">
      <c r="A18249">
        <v>4625</v>
      </c>
      <c r="B18249" t="s">
        <v>28596</v>
      </c>
      <c r="C18249" t="s">
        <v>105</v>
      </c>
      <c r="D18249">
        <v>7.02</v>
      </c>
      <c r="E18249">
        <v>35</v>
      </c>
      <c r="G18249" t="s">
        <v>31</v>
      </c>
      <c r="H18249" t="s">
        <v>46</v>
      </c>
      <c r="I18249" t="s">
        <v>6507</v>
      </c>
      <c r="K18249"/>
      <c r="L18249" t="s">
        <v>28597</v>
      </c>
      <c r="M18249" t="s">
        <v>26</v>
      </c>
      <c r="N18249">
        <v>2</v>
      </c>
      <c r="P18249" t="s">
        <v>20366</v>
      </c>
      <c r="Q18249" t="s">
        <v>28598</v>
      </c>
      <c r="S18249" t="s">
        <v>20368</v>
      </c>
    </row>
    <row r="18250" spans="1:19" hidden="1" x14ac:dyDescent="0.2">
      <c r="A18250">
        <v>4626</v>
      </c>
      <c r="B18250" t="s">
        <v>28599</v>
      </c>
      <c r="C18250" t="s">
        <v>105</v>
      </c>
      <c r="D18250">
        <v>5.0839999999999996</v>
      </c>
      <c r="E18250">
        <v>25</v>
      </c>
      <c r="G18250" t="s">
        <v>55</v>
      </c>
      <c r="H18250" t="s">
        <v>46</v>
      </c>
      <c r="I18250" t="s">
        <v>20560</v>
      </c>
      <c r="J18250" t="s">
        <v>21503</v>
      </c>
      <c r="K18250"/>
      <c r="L18250" t="s">
        <v>28600</v>
      </c>
      <c r="M18250" t="s">
        <v>20396</v>
      </c>
      <c r="N18250">
        <v>4</v>
      </c>
      <c r="P18250" t="s">
        <v>20366</v>
      </c>
      <c r="Q18250" t="s">
        <v>28601</v>
      </c>
      <c r="S18250" t="s">
        <v>20368</v>
      </c>
    </row>
    <row r="18251" spans="1:19" hidden="1" x14ac:dyDescent="0.2">
      <c r="A18251">
        <v>4627</v>
      </c>
      <c r="B18251" t="s">
        <v>28602</v>
      </c>
      <c r="C18251" t="s">
        <v>105</v>
      </c>
      <c r="D18251">
        <v>4.8600000000000003</v>
      </c>
      <c r="E18251">
        <v>20</v>
      </c>
      <c r="F18251" t="s">
        <v>23247</v>
      </c>
      <c r="G18251" t="s">
        <v>55</v>
      </c>
      <c r="H18251" t="s">
        <v>46</v>
      </c>
      <c r="I18251" t="s">
        <v>6096</v>
      </c>
      <c r="K18251"/>
      <c r="L18251" t="s">
        <v>28603</v>
      </c>
      <c r="M18251" t="s">
        <v>20396</v>
      </c>
      <c r="N18251">
        <v>4</v>
      </c>
      <c r="P18251" t="s">
        <v>20366</v>
      </c>
      <c r="Q18251" t="s">
        <v>28604</v>
      </c>
      <c r="S18251" t="s">
        <v>20368</v>
      </c>
    </row>
    <row r="18252" spans="1:19" hidden="1" x14ac:dyDescent="0.2">
      <c r="A18252">
        <v>4628</v>
      </c>
      <c r="B18252" t="s">
        <v>28605</v>
      </c>
      <c r="C18252" t="s">
        <v>105</v>
      </c>
      <c r="D18252">
        <v>4.63</v>
      </c>
      <c r="E18252" t="s">
        <v>23352</v>
      </c>
      <c r="F18252" t="s">
        <v>1546</v>
      </c>
      <c r="G18252" t="s">
        <v>55</v>
      </c>
      <c r="H18252" t="s">
        <v>23</v>
      </c>
      <c r="I18252" t="s">
        <v>683</v>
      </c>
      <c r="K18252"/>
      <c r="L18252" t="s">
        <v>28606</v>
      </c>
      <c r="M18252" t="s">
        <v>26</v>
      </c>
      <c r="N18252">
        <v>2</v>
      </c>
      <c r="O18252" t="s">
        <v>28607</v>
      </c>
      <c r="P18252" t="s">
        <v>20366</v>
      </c>
      <c r="Q18252" t="s">
        <v>28608</v>
      </c>
      <c r="S18252" t="s">
        <v>20368</v>
      </c>
    </row>
    <row r="18253" spans="1:19" hidden="1" x14ac:dyDescent="0.2">
      <c r="A18253">
        <v>4629</v>
      </c>
      <c r="B18253" t="s">
        <v>28609</v>
      </c>
      <c r="C18253" t="s">
        <v>105</v>
      </c>
      <c r="D18253">
        <v>10.94</v>
      </c>
      <c r="E18253">
        <v>25</v>
      </c>
      <c r="F18253" t="s">
        <v>28610</v>
      </c>
      <c r="G18253" t="s">
        <v>55</v>
      </c>
      <c r="H18253" t="s">
        <v>23</v>
      </c>
      <c r="I18253" t="s">
        <v>1956</v>
      </c>
      <c r="K18253"/>
      <c r="L18253" t="s">
        <v>28611</v>
      </c>
      <c r="M18253" t="s">
        <v>20719</v>
      </c>
      <c r="N18253">
        <v>3</v>
      </c>
      <c r="P18253" t="s">
        <v>20366</v>
      </c>
      <c r="Q18253" t="s">
        <v>28612</v>
      </c>
      <c r="S18253" t="s">
        <v>20368</v>
      </c>
    </row>
    <row r="18254" spans="1:19" hidden="1" x14ac:dyDescent="0.2">
      <c r="A18254">
        <v>4630</v>
      </c>
      <c r="B18254" t="s">
        <v>28613</v>
      </c>
      <c r="C18254" t="s">
        <v>28614</v>
      </c>
      <c r="D18254">
        <v>4.4800000000000004</v>
      </c>
      <c r="E18254" t="s">
        <v>23352</v>
      </c>
      <c r="F18254" t="s">
        <v>22586</v>
      </c>
      <c r="G18254" t="s">
        <v>21484</v>
      </c>
      <c r="H18254" t="s">
        <v>23</v>
      </c>
      <c r="I18254" t="s">
        <v>683</v>
      </c>
      <c r="K18254"/>
      <c r="L18254" t="s">
        <v>28615</v>
      </c>
      <c r="M18254" t="s">
        <v>21656</v>
      </c>
      <c r="N18254">
        <v>5</v>
      </c>
      <c r="O18254" t="s">
        <v>28616</v>
      </c>
      <c r="P18254" t="s">
        <v>20366</v>
      </c>
      <c r="Q18254" t="s">
        <v>28617</v>
      </c>
      <c r="S18254" t="s">
        <v>20368</v>
      </c>
    </row>
    <row r="18255" spans="1:19" hidden="1" x14ac:dyDescent="0.2">
      <c r="A18255">
        <v>4630</v>
      </c>
      <c r="B18255" t="s">
        <v>28613</v>
      </c>
      <c r="C18255" t="s">
        <v>28618</v>
      </c>
      <c r="D18255">
        <v>5.47</v>
      </c>
      <c r="E18255" t="s">
        <v>23352</v>
      </c>
      <c r="F18255" t="s">
        <v>22586</v>
      </c>
      <c r="G18255" t="s">
        <v>21484</v>
      </c>
      <c r="H18255" t="s">
        <v>23</v>
      </c>
      <c r="I18255" t="s">
        <v>683</v>
      </c>
      <c r="K18255"/>
      <c r="L18255" t="s">
        <v>28615</v>
      </c>
      <c r="M18255" t="s">
        <v>21656</v>
      </c>
      <c r="N18255">
        <v>5</v>
      </c>
      <c r="O18255" t="s">
        <v>28616</v>
      </c>
      <c r="P18255" t="s">
        <v>20366</v>
      </c>
      <c r="Q18255" t="s">
        <v>28617</v>
      </c>
      <c r="S18255" t="s">
        <v>20368</v>
      </c>
    </row>
    <row r="18256" spans="1:19" hidden="1" x14ac:dyDescent="0.2">
      <c r="A18256">
        <v>4630</v>
      </c>
      <c r="B18256" t="s">
        <v>28613</v>
      </c>
      <c r="C18256" t="s">
        <v>28619</v>
      </c>
      <c r="D18256">
        <v>4.4800000000000004</v>
      </c>
      <c r="E18256" t="s">
        <v>27076</v>
      </c>
      <c r="F18256" t="s">
        <v>22586</v>
      </c>
      <c r="G18256" t="s">
        <v>21484</v>
      </c>
      <c r="H18256" t="s">
        <v>23</v>
      </c>
      <c r="I18256" t="s">
        <v>683</v>
      </c>
      <c r="K18256"/>
      <c r="L18256" t="s">
        <v>28615</v>
      </c>
      <c r="M18256" t="s">
        <v>21656</v>
      </c>
      <c r="N18256">
        <v>5</v>
      </c>
      <c r="O18256" t="s">
        <v>28616</v>
      </c>
      <c r="P18256" t="s">
        <v>20366</v>
      </c>
      <c r="Q18256" t="s">
        <v>28617</v>
      </c>
      <c r="S18256" t="s">
        <v>20368</v>
      </c>
    </row>
    <row r="18257" spans="1:19" hidden="1" x14ac:dyDescent="0.2">
      <c r="A18257">
        <v>4630</v>
      </c>
      <c r="B18257" t="s">
        <v>28613</v>
      </c>
      <c r="C18257" t="s">
        <v>28620</v>
      </c>
      <c r="D18257">
        <v>5.48</v>
      </c>
      <c r="E18257" t="s">
        <v>27076</v>
      </c>
      <c r="F18257" t="s">
        <v>22586</v>
      </c>
      <c r="G18257" t="s">
        <v>21484</v>
      </c>
      <c r="H18257" t="s">
        <v>23</v>
      </c>
      <c r="I18257" t="s">
        <v>683</v>
      </c>
      <c r="K18257"/>
      <c r="L18257" t="s">
        <v>28615</v>
      </c>
      <c r="M18257" t="s">
        <v>21656</v>
      </c>
      <c r="N18257">
        <v>5</v>
      </c>
      <c r="O18257" t="s">
        <v>28616</v>
      </c>
      <c r="P18257" t="s">
        <v>20366</v>
      </c>
      <c r="Q18257" t="s">
        <v>28617</v>
      </c>
      <c r="S18257" t="s">
        <v>20368</v>
      </c>
    </row>
    <row r="18258" spans="1:19" hidden="1" x14ac:dyDescent="0.2">
      <c r="A18258">
        <v>4631</v>
      </c>
      <c r="B18258" t="s">
        <v>28621</v>
      </c>
      <c r="C18258" t="s">
        <v>21724</v>
      </c>
      <c r="D18258">
        <v>3.87</v>
      </c>
      <c r="E18258">
        <v>25</v>
      </c>
      <c r="F18258" t="s">
        <v>26571</v>
      </c>
      <c r="G18258" t="s">
        <v>55</v>
      </c>
      <c r="H18258" t="s">
        <v>46</v>
      </c>
      <c r="I18258" t="s">
        <v>27078</v>
      </c>
      <c r="K18258"/>
      <c r="L18258" t="s">
        <v>28622</v>
      </c>
      <c r="M18258" t="s">
        <v>20719</v>
      </c>
      <c r="N18258">
        <v>3</v>
      </c>
      <c r="P18258" t="s">
        <v>20366</v>
      </c>
      <c r="Q18258" t="s">
        <v>28623</v>
      </c>
      <c r="S18258" t="s">
        <v>20368</v>
      </c>
    </row>
    <row r="18259" spans="1:19" hidden="1" x14ac:dyDescent="0.2">
      <c r="A18259">
        <v>4631</v>
      </c>
      <c r="B18259" t="s">
        <v>28621</v>
      </c>
      <c r="C18259" t="s">
        <v>22299</v>
      </c>
      <c r="D18259">
        <v>7.6</v>
      </c>
      <c r="E18259">
        <v>25</v>
      </c>
      <c r="F18259" t="s">
        <v>26571</v>
      </c>
      <c r="G18259" t="s">
        <v>55</v>
      </c>
      <c r="H18259" t="s">
        <v>46</v>
      </c>
      <c r="I18259" t="s">
        <v>27078</v>
      </c>
      <c r="K18259"/>
      <c r="L18259" t="s">
        <v>28622</v>
      </c>
      <c r="M18259" t="s">
        <v>20719</v>
      </c>
      <c r="N18259">
        <v>3</v>
      </c>
      <c r="P18259" t="s">
        <v>20366</v>
      </c>
      <c r="Q18259" t="s">
        <v>28623</v>
      </c>
      <c r="S18259" t="s">
        <v>20368</v>
      </c>
    </row>
    <row r="18260" spans="1:19" hidden="1" x14ac:dyDescent="0.2">
      <c r="A18260">
        <v>4631</v>
      </c>
      <c r="B18260" t="s">
        <v>28621</v>
      </c>
      <c r="C18260" t="s">
        <v>21490</v>
      </c>
      <c r="D18260">
        <v>4.3</v>
      </c>
      <c r="E18260">
        <v>25</v>
      </c>
      <c r="F18260" t="s">
        <v>26571</v>
      </c>
      <c r="G18260" t="s">
        <v>21484</v>
      </c>
      <c r="H18260" t="s">
        <v>46</v>
      </c>
      <c r="I18260" t="s">
        <v>27078</v>
      </c>
      <c r="K18260"/>
      <c r="L18260" t="s">
        <v>28622</v>
      </c>
      <c r="M18260" t="s">
        <v>20719</v>
      </c>
      <c r="N18260">
        <v>3</v>
      </c>
      <c r="P18260" t="s">
        <v>20366</v>
      </c>
      <c r="Q18260" t="s">
        <v>28623</v>
      </c>
      <c r="S18260" t="s">
        <v>20368</v>
      </c>
    </row>
    <row r="18261" spans="1:19" hidden="1" x14ac:dyDescent="0.2">
      <c r="A18261">
        <v>4631</v>
      </c>
      <c r="B18261" t="s">
        <v>28621</v>
      </c>
      <c r="C18261" t="s">
        <v>21494</v>
      </c>
      <c r="D18261">
        <v>6.18</v>
      </c>
      <c r="E18261">
        <v>25</v>
      </c>
      <c r="F18261" t="s">
        <v>26571</v>
      </c>
      <c r="G18261" t="s">
        <v>21484</v>
      </c>
      <c r="H18261" t="s">
        <v>46</v>
      </c>
      <c r="I18261" t="s">
        <v>27078</v>
      </c>
      <c r="K18261"/>
      <c r="L18261" t="s">
        <v>28622</v>
      </c>
      <c r="M18261" t="s">
        <v>20719</v>
      </c>
      <c r="N18261">
        <v>3</v>
      </c>
      <c r="P18261" t="s">
        <v>20366</v>
      </c>
      <c r="Q18261" t="s">
        <v>28623</v>
      </c>
      <c r="S18261" t="s">
        <v>20368</v>
      </c>
    </row>
    <row r="18262" spans="1:19" hidden="1" x14ac:dyDescent="0.2">
      <c r="A18262">
        <v>4632</v>
      </c>
      <c r="B18262" t="s">
        <v>28624</v>
      </c>
      <c r="C18262" t="s">
        <v>21490</v>
      </c>
      <c r="D18262">
        <v>4.66</v>
      </c>
      <c r="E18262">
        <v>25</v>
      </c>
      <c r="F18262" t="s">
        <v>79</v>
      </c>
      <c r="G18262" t="s">
        <v>55</v>
      </c>
      <c r="H18262" t="s">
        <v>46</v>
      </c>
      <c r="I18262" t="s">
        <v>4158</v>
      </c>
      <c r="J18262" t="s">
        <v>21503</v>
      </c>
      <c r="K18262"/>
      <c r="L18262" t="s">
        <v>28625</v>
      </c>
      <c r="M18262" t="s">
        <v>26</v>
      </c>
      <c r="N18262">
        <v>2</v>
      </c>
      <c r="P18262" t="s">
        <v>20366</v>
      </c>
      <c r="Q18262" t="s">
        <v>28626</v>
      </c>
      <c r="S18262" t="s">
        <v>20368</v>
      </c>
    </row>
    <row r="18263" spans="1:19" hidden="1" x14ac:dyDescent="0.2">
      <c r="A18263">
        <v>4633</v>
      </c>
      <c r="B18263" t="s">
        <v>28627</v>
      </c>
      <c r="C18263" t="s">
        <v>21724</v>
      </c>
      <c r="D18263">
        <v>4.16</v>
      </c>
      <c r="E18263">
        <v>20</v>
      </c>
      <c r="G18263" t="s">
        <v>55</v>
      </c>
      <c r="H18263" t="s">
        <v>46</v>
      </c>
      <c r="I18263" t="s">
        <v>8360</v>
      </c>
      <c r="K18263"/>
      <c r="L18263" t="s">
        <v>28628</v>
      </c>
      <c r="M18263" t="s">
        <v>26</v>
      </c>
      <c r="N18263">
        <v>2</v>
      </c>
      <c r="P18263" t="s">
        <v>20366</v>
      </c>
      <c r="Q18263" t="s">
        <v>28629</v>
      </c>
      <c r="S18263" t="s">
        <v>20368</v>
      </c>
    </row>
    <row r="18264" spans="1:19" hidden="1" x14ac:dyDescent="0.2">
      <c r="A18264">
        <v>4633</v>
      </c>
      <c r="B18264" t="s">
        <v>28627</v>
      </c>
      <c r="C18264" t="s">
        <v>22299</v>
      </c>
      <c r="D18264">
        <v>6.58</v>
      </c>
      <c r="E18264">
        <v>20</v>
      </c>
      <c r="G18264" t="s">
        <v>55</v>
      </c>
      <c r="H18264" t="s">
        <v>46</v>
      </c>
      <c r="I18264" t="s">
        <v>8360</v>
      </c>
      <c r="K18264"/>
      <c r="L18264" t="s">
        <v>28628</v>
      </c>
      <c r="M18264" t="s">
        <v>26</v>
      </c>
      <c r="N18264">
        <v>2</v>
      </c>
      <c r="P18264" t="s">
        <v>20366</v>
      </c>
      <c r="Q18264" t="s">
        <v>28629</v>
      </c>
      <c r="S18264" t="s">
        <v>20368</v>
      </c>
    </row>
    <row r="18265" spans="1:19" hidden="1" x14ac:dyDescent="0.2">
      <c r="A18265">
        <v>4633</v>
      </c>
      <c r="B18265" t="s">
        <v>28627</v>
      </c>
      <c r="C18265" t="s">
        <v>21490</v>
      </c>
      <c r="D18265">
        <v>3.53</v>
      </c>
      <c r="E18265" t="s">
        <v>383</v>
      </c>
      <c r="G18265" t="s">
        <v>55</v>
      </c>
      <c r="H18265" t="s">
        <v>46</v>
      </c>
      <c r="I18265" t="s">
        <v>8360</v>
      </c>
      <c r="K18265"/>
      <c r="L18265" t="s">
        <v>28628</v>
      </c>
      <c r="M18265" t="s">
        <v>26</v>
      </c>
      <c r="N18265">
        <v>2</v>
      </c>
      <c r="P18265" t="s">
        <v>20366</v>
      </c>
      <c r="Q18265" t="s">
        <v>28629</v>
      </c>
      <c r="S18265" t="s">
        <v>20368</v>
      </c>
    </row>
    <row r="18266" spans="1:19" hidden="1" x14ac:dyDescent="0.2">
      <c r="A18266">
        <v>4633</v>
      </c>
      <c r="B18266" t="s">
        <v>28627</v>
      </c>
      <c r="C18266" t="s">
        <v>21494</v>
      </c>
      <c r="D18266">
        <v>5.03</v>
      </c>
      <c r="E18266" t="s">
        <v>383</v>
      </c>
      <c r="G18266" t="s">
        <v>55</v>
      </c>
      <c r="H18266" t="s">
        <v>46</v>
      </c>
      <c r="I18266" t="s">
        <v>8360</v>
      </c>
      <c r="K18266"/>
      <c r="L18266" t="s">
        <v>28628</v>
      </c>
      <c r="M18266" t="s">
        <v>26</v>
      </c>
      <c r="N18266">
        <v>2</v>
      </c>
      <c r="P18266" t="s">
        <v>20366</v>
      </c>
      <c r="Q18266" t="s">
        <v>28629</v>
      </c>
      <c r="S18266" t="s">
        <v>20368</v>
      </c>
    </row>
    <row r="18267" spans="1:19" hidden="1" x14ac:dyDescent="0.2">
      <c r="A18267">
        <v>4634</v>
      </c>
      <c r="B18267" t="s">
        <v>28630</v>
      </c>
      <c r="C18267" t="s">
        <v>105</v>
      </c>
      <c r="D18267">
        <v>7.03</v>
      </c>
      <c r="G18267" t="s">
        <v>144</v>
      </c>
      <c r="I18267" t="s">
        <v>27083</v>
      </c>
      <c r="K18267"/>
      <c r="L18267" t="s">
        <v>28631</v>
      </c>
      <c r="M18267" t="s">
        <v>20396</v>
      </c>
      <c r="N18267">
        <v>4</v>
      </c>
      <c r="P18267" t="s">
        <v>20366</v>
      </c>
      <c r="Q18267" t="s">
        <v>28632</v>
      </c>
      <c r="S18267" t="s">
        <v>20368</v>
      </c>
    </row>
    <row r="18268" spans="1:19" hidden="1" x14ac:dyDescent="0.2">
      <c r="A18268">
        <v>4635</v>
      </c>
      <c r="B18268" t="s">
        <v>28633</v>
      </c>
      <c r="C18268" t="s">
        <v>105</v>
      </c>
      <c r="D18268">
        <v>2.62</v>
      </c>
      <c r="I18268" t="s">
        <v>10041</v>
      </c>
      <c r="K18268"/>
      <c r="L18268" t="s">
        <v>28634</v>
      </c>
      <c r="M18268" t="s">
        <v>26</v>
      </c>
      <c r="N18268">
        <v>2</v>
      </c>
      <c r="P18268" t="s">
        <v>20366</v>
      </c>
      <c r="Q18268" t="s">
        <v>28635</v>
      </c>
      <c r="S18268" t="s">
        <v>20368</v>
      </c>
    </row>
    <row r="18269" spans="1:19" hidden="1" x14ac:dyDescent="0.2">
      <c r="A18269">
        <v>4635</v>
      </c>
      <c r="B18269" t="s">
        <v>28633</v>
      </c>
      <c r="C18269" t="s">
        <v>20452</v>
      </c>
      <c r="D18269">
        <v>4.78</v>
      </c>
      <c r="I18269" t="s">
        <v>10041</v>
      </c>
      <c r="K18269"/>
      <c r="L18269" t="s">
        <v>28634</v>
      </c>
      <c r="M18269" t="s">
        <v>26</v>
      </c>
      <c r="N18269">
        <v>2</v>
      </c>
      <c r="P18269" t="s">
        <v>20366</v>
      </c>
      <c r="Q18269" t="s">
        <v>28635</v>
      </c>
      <c r="S18269" t="s">
        <v>20368</v>
      </c>
    </row>
    <row r="18270" spans="1:19" hidden="1" x14ac:dyDescent="0.2">
      <c r="A18270">
        <v>4636</v>
      </c>
      <c r="B18270" t="s">
        <v>28636</v>
      </c>
      <c r="C18270" t="s">
        <v>28637</v>
      </c>
      <c r="D18270">
        <v>9.26</v>
      </c>
      <c r="E18270">
        <v>25</v>
      </c>
      <c r="F18270" s="1" t="s">
        <v>28638</v>
      </c>
      <c r="G18270" t="s">
        <v>31</v>
      </c>
      <c r="H18270" t="s">
        <v>46</v>
      </c>
      <c r="I18270" t="s">
        <v>1414</v>
      </c>
      <c r="K18270"/>
      <c r="L18270" t="s">
        <v>28639</v>
      </c>
      <c r="M18270" t="s">
        <v>26</v>
      </c>
      <c r="N18270">
        <v>2</v>
      </c>
      <c r="P18270" t="s">
        <v>20366</v>
      </c>
      <c r="Q18270" t="s">
        <v>28640</v>
      </c>
      <c r="S18270" t="s">
        <v>20368</v>
      </c>
    </row>
    <row r="18271" spans="1:19" hidden="1" x14ac:dyDescent="0.2">
      <c r="A18271">
        <v>4636</v>
      </c>
      <c r="B18271" t="s">
        <v>28636</v>
      </c>
      <c r="C18271" t="s">
        <v>22308</v>
      </c>
      <c r="D18271">
        <v>8.85</v>
      </c>
      <c r="E18271">
        <v>25</v>
      </c>
      <c r="F18271" t="s">
        <v>25154</v>
      </c>
      <c r="G18271" t="s">
        <v>31</v>
      </c>
      <c r="H18271" t="s">
        <v>23</v>
      </c>
      <c r="I18271" t="s">
        <v>1414</v>
      </c>
      <c r="K18271"/>
      <c r="L18271" t="s">
        <v>28639</v>
      </c>
      <c r="M18271" t="s">
        <v>26</v>
      </c>
      <c r="N18271">
        <v>2</v>
      </c>
      <c r="P18271" t="s">
        <v>20366</v>
      </c>
      <c r="Q18271" t="s">
        <v>28640</v>
      </c>
      <c r="S18271" t="s">
        <v>20368</v>
      </c>
    </row>
    <row r="18272" spans="1:19" hidden="1" x14ac:dyDescent="0.2">
      <c r="A18272">
        <v>4636</v>
      </c>
      <c r="B18272" t="s">
        <v>28636</v>
      </c>
      <c r="C18272" t="s">
        <v>22310</v>
      </c>
      <c r="D18272">
        <v>9.0500000000000007</v>
      </c>
      <c r="E18272">
        <v>25</v>
      </c>
      <c r="F18272" t="s">
        <v>25154</v>
      </c>
      <c r="G18272" t="s">
        <v>31</v>
      </c>
      <c r="H18272" t="s">
        <v>23</v>
      </c>
      <c r="I18272" t="s">
        <v>1414</v>
      </c>
      <c r="K18272"/>
      <c r="L18272" t="s">
        <v>28639</v>
      </c>
      <c r="M18272" t="s">
        <v>26</v>
      </c>
      <c r="N18272">
        <v>2</v>
      </c>
      <c r="P18272" t="s">
        <v>20366</v>
      </c>
      <c r="Q18272" t="s">
        <v>28640</v>
      </c>
      <c r="S18272" t="s">
        <v>20368</v>
      </c>
    </row>
    <row r="18273" spans="1:19" hidden="1" x14ac:dyDescent="0.2">
      <c r="A18273">
        <v>4637</v>
      </c>
      <c r="B18273" t="s">
        <v>28641</v>
      </c>
      <c r="C18273" t="s">
        <v>105</v>
      </c>
      <c r="D18273">
        <v>9.82</v>
      </c>
      <c r="E18273">
        <v>20</v>
      </c>
      <c r="F18273" t="s">
        <v>28642</v>
      </c>
      <c r="G18273" t="s">
        <v>31</v>
      </c>
      <c r="H18273" t="s">
        <v>46</v>
      </c>
      <c r="I18273" t="s">
        <v>6097</v>
      </c>
      <c r="K18273"/>
      <c r="L18273" t="s">
        <v>28643</v>
      </c>
      <c r="M18273" t="s">
        <v>20396</v>
      </c>
      <c r="N18273">
        <v>4</v>
      </c>
      <c r="P18273" t="s">
        <v>20366</v>
      </c>
      <c r="Q18273" t="s">
        <v>28644</v>
      </c>
      <c r="S18273" t="s">
        <v>20368</v>
      </c>
    </row>
    <row r="18274" spans="1:19" hidden="1" x14ac:dyDescent="0.2">
      <c r="A18274">
        <v>4637</v>
      </c>
      <c r="B18274" t="s">
        <v>28641</v>
      </c>
      <c r="C18274" t="s">
        <v>105</v>
      </c>
      <c r="D18274">
        <v>9.86</v>
      </c>
      <c r="E18274">
        <v>20</v>
      </c>
      <c r="F18274" t="s">
        <v>79</v>
      </c>
      <c r="G18274" t="s">
        <v>22421</v>
      </c>
      <c r="H18274" t="s">
        <v>46</v>
      </c>
      <c r="I18274" t="s">
        <v>23303</v>
      </c>
      <c r="K18274"/>
      <c r="L18274" t="s">
        <v>28643</v>
      </c>
      <c r="M18274" t="s">
        <v>20396</v>
      </c>
      <c r="N18274">
        <v>4</v>
      </c>
      <c r="P18274" t="s">
        <v>20366</v>
      </c>
      <c r="Q18274" t="s">
        <v>28644</v>
      </c>
      <c r="S18274" t="s">
        <v>20368</v>
      </c>
    </row>
    <row r="18275" spans="1:19" hidden="1" x14ac:dyDescent="0.2">
      <c r="A18275">
        <v>4638</v>
      </c>
      <c r="B18275" t="s">
        <v>28645</v>
      </c>
      <c r="C18275" t="s">
        <v>105</v>
      </c>
      <c r="D18275">
        <v>9.1999999999999993</v>
      </c>
      <c r="E18275">
        <v>20</v>
      </c>
      <c r="F18275" t="s">
        <v>79</v>
      </c>
      <c r="G18275" t="s">
        <v>22421</v>
      </c>
      <c r="H18275" t="s">
        <v>46</v>
      </c>
      <c r="I18275" t="s">
        <v>23303</v>
      </c>
      <c r="K18275"/>
      <c r="L18275" t="s">
        <v>28646</v>
      </c>
      <c r="M18275" t="s">
        <v>20396</v>
      </c>
      <c r="N18275">
        <v>4</v>
      </c>
      <c r="P18275" t="s">
        <v>20366</v>
      </c>
      <c r="Q18275" t="s">
        <v>28647</v>
      </c>
      <c r="S18275" t="s">
        <v>20368</v>
      </c>
    </row>
    <row r="18276" spans="1:19" hidden="1" x14ac:dyDescent="0.2">
      <c r="A18276">
        <v>4639</v>
      </c>
      <c r="B18276" t="s">
        <v>28648</v>
      </c>
      <c r="C18276" t="s">
        <v>105</v>
      </c>
      <c r="D18276">
        <v>3.44</v>
      </c>
      <c r="E18276">
        <v>7</v>
      </c>
      <c r="F18276" t="s">
        <v>20412</v>
      </c>
      <c r="G18276" t="s">
        <v>55</v>
      </c>
      <c r="H18276" t="s">
        <v>23</v>
      </c>
      <c r="I18276" t="s">
        <v>7650</v>
      </c>
      <c r="K18276"/>
      <c r="L18276" t="s">
        <v>28649</v>
      </c>
      <c r="M18276" t="s">
        <v>26</v>
      </c>
      <c r="N18276">
        <v>2</v>
      </c>
      <c r="P18276" t="s">
        <v>20366</v>
      </c>
      <c r="Q18276" t="s">
        <v>28650</v>
      </c>
      <c r="S18276" t="s">
        <v>20368</v>
      </c>
    </row>
    <row r="18277" spans="1:19" hidden="1" x14ac:dyDescent="0.2">
      <c r="A18277">
        <v>4639</v>
      </c>
      <c r="B18277" t="s">
        <v>28648</v>
      </c>
      <c r="C18277" t="s">
        <v>105</v>
      </c>
      <c r="D18277">
        <v>3.54</v>
      </c>
      <c r="E18277">
        <v>25</v>
      </c>
      <c r="F18277" t="s">
        <v>20412</v>
      </c>
      <c r="G18277" t="s">
        <v>55</v>
      </c>
      <c r="H18277" t="s">
        <v>23</v>
      </c>
      <c r="I18277" t="s">
        <v>7650</v>
      </c>
      <c r="K18277"/>
      <c r="L18277" t="s">
        <v>28649</v>
      </c>
      <c r="M18277" t="s">
        <v>26</v>
      </c>
      <c r="N18277">
        <v>2</v>
      </c>
      <c r="P18277" t="s">
        <v>20366</v>
      </c>
      <c r="Q18277" t="s">
        <v>28650</v>
      </c>
      <c r="S18277" t="s">
        <v>20368</v>
      </c>
    </row>
    <row r="18278" spans="1:19" hidden="1" x14ac:dyDescent="0.2">
      <c r="A18278">
        <v>4639</v>
      </c>
      <c r="B18278" t="s">
        <v>28648</v>
      </c>
      <c r="C18278" t="s">
        <v>105</v>
      </c>
      <c r="D18278">
        <v>3.64</v>
      </c>
      <c r="E18278">
        <v>37</v>
      </c>
      <c r="F18278" t="s">
        <v>20412</v>
      </c>
      <c r="G18278" t="s">
        <v>55</v>
      </c>
      <c r="H18278" t="s">
        <v>23</v>
      </c>
      <c r="I18278" t="s">
        <v>7650</v>
      </c>
      <c r="K18278"/>
      <c r="L18278" t="s">
        <v>28649</v>
      </c>
      <c r="M18278" t="s">
        <v>26</v>
      </c>
      <c r="N18278">
        <v>2</v>
      </c>
      <c r="P18278" t="s">
        <v>20366</v>
      </c>
      <c r="Q18278" t="s">
        <v>28650</v>
      </c>
      <c r="S18278" t="s">
        <v>20368</v>
      </c>
    </row>
    <row r="18279" spans="1:19" hidden="1" x14ac:dyDescent="0.2">
      <c r="A18279">
        <v>4639</v>
      </c>
      <c r="B18279" t="s">
        <v>28648</v>
      </c>
      <c r="C18279" t="s">
        <v>105</v>
      </c>
      <c r="D18279">
        <v>3.7</v>
      </c>
      <c r="E18279">
        <v>25</v>
      </c>
      <c r="F18279" t="s">
        <v>20412</v>
      </c>
      <c r="G18279" t="s">
        <v>55</v>
      </c>
      <c r="H18279" t="s">
        <v>46</v>
      </c>
      <c r="I18279" t="s">
        <v>311</v>
      </c>
      <c r="K18279"/>
      <c r="L18279" t="s">
        <v>28649</v>
      </c>
      <c r="M18279" t="s">
        <v>26</v>
      </c>
      <c r="N18279">
        <v>2</v>
      </c>
      <c r="P18279" t="s">
        <v>20366</v>
      </c>
      <c r="Q18279" t="s">
        <v>28650</v>
      </c>
      <c r="S18279" t="s">
        <v>20368</v>
      </c>
    </row>
    <row r="18280" spans="1:19" hidden="1" x14ac:dyDescent="0.2">
      <c r="A18280">
        <v>4639</v>
      </c>
      <c r="B18280" t="s">
        <v>28648</v>
      </c>
      <c r="C18280" t="s">
        <v>20381</v>
      </c>
      <c r="D18280">
        <v>4.13</v>
      </c>
      <c r="E18280">
        <v>25</v>
      </c>
      <c r="F18280" t="s">
        <v>20412</v>
      </c>
      <c r="G18280" t="s">
        <v>55</v>
      </c>
      <c r="H18280" t="s">
        <v>46</v>
      </c>
      <c r="I18280" t="s">
        <v>311</v>
      </c>
      <c r="K18280"/>
      <c r="L18280" t="s">
        <v>28649</v>
      </c>
      <c r="M18280" t="s">
        <v>26</v>
      </c>
      <c r="N18280">
        <v>2</v>
      </c>
      <c r="P18280" t="s">
        <v>20366</v>
      </c>
      <c r="Q18280" t="s">
        <v>28650</v>
      </c>
      <c r="S18280" t="s">
        <v>20368</v>
      </c>
    </row>
    <row r="18281" spans="1:19" hidden="1" x14ac:dyDescent="0.2">
      <c r="A18281">
        <v>4640</v>
      </c>
      <c r="B18281" t="s">
        <v>28651</v>
      </c>
      <c r="C18281" t="s">
        <v>105</v>
      </c>
      <c r="D18281">
        <v>4.9800000000000004</v>
      </c>
      <c r="E18281">
        <v>25</v>
      </c>
      <c r="G18281" t="s">
        <v>55</v>
      </c>
      <c r="H18281" t="s">
        <v>46</v>
      </c>
      <c r="I18281" t="s">
        <v>9435</v>
      </c>
      <c r="K18281"/>
      <c r="L18281" t="s">
        <v>28652</v>
      </c>
      <c r="M18281" t="s">
        <v>26</v>
      </c>
      <c r="N18281">
        <v>2</v>
      </c>
      <c r="P18281" t="s">
        <v>20366</v>
      </c>
      <c r="Q18281" t="s">
        <v>28653</v>
      </c>
      <c r="S18281" t="s">
        <v>20368</v>
      </c>
    </row>
    <row r="18282" spans="1:19" hidden="1" x14ac:dyDescent="0.2">
      <c r="A18282">
        <v>4640</v>
      </c>
      <c r="B18282" t="s">
        <v>28651</v>
      </c>
      <c r="C18282" t="s">
        <v>20381</v>
      </c>
      <c r="D18282">
        <v>5.48</v>
      </c>
      <c r="E18282" t="s">
        <v>414</v>
      </c>
      <c r="G18282" t="s">
        <v>55</v>
      </c>
      <c r="H18282" t="s">
        <v>46</v>
      </c>
      <c r="I18282" t="s">
        <v>9435</v>
      </c>
      <c r="K18282"/>
      <c r="L18282" t="s">
        <v>28652</v>
      </c>
      <c r="M18282" t="s">
        <v>26</v>
      </c>
      <c r="N18282">
        <v>2</v>
      </c>
      <c r="P18282" t="s">
        <v>20366</v>
      </c>
      <c r="Q18282" t="s">
        <v>28653</v>
      </c>
      <c r="S18282" t="s">
        <v>20368</v>
      </c>
    </row>
    <row r="18283" spans="1:19" hidden="1" x14ac:dyDescent="0.2">
      <c r="A18283">
        <v>4641</v>
      </c>
      <c r="B18283" t="s">
        <v>28654</v>
      </c>
      <c r="C18283" t="s">
        <v>105</v>
      </c>
      <c r="D18283">
        <v>4.55</v>
      </c>
      <c r="E18283">
        <v>20</v>
      </c>
      <c r="F18283" t="s">
        <v>410</v>
      </c>
      <c r="G18283" t="s">
        <v>20908</v>
      </c>
      <c r="H18283" t="s">
        <v>46</v>
      </c>
      <c r="I18283" t="s">
        <v>21532</v>
      </c>
      <c r="K18283"/>
      <c r="L18283" t="s">
        <v>28655</v>
      </c>
      <c r="M18283" t="s">
        <v>20396</v>
      </c>
      <c r="N18283">
        <v>4</v>
      </c>
      <c r="P18283" t="s">
        <v>20366</v>
      </c>
      <c r="Q18283" t="s">
        <v>28656</v>
      </c>
      <c r="S18283" t="s">
        <v>20368</v>
      </c>
    </row>
    <row r="18284" spans="1:19" hidden="1" x14ac:dyDescent="0.2">
      <c r="A18284">
        <v>4641</v>
      </c>
      <c r="B18284" t="s">
        <v>28654</v>
      </c>
      <c r="C18284" t="s">
        <v>20452</v>
      </c>
      <c r="D18284">
        <v>5.5</v>
      </c>
      <c r="E18284" t="s">
        <v>383</v>
      </c>
      <c r="F18284" t="s">
        <v>28657</v>
      </c>
      <c r="G18284" t="s">
        <v>20908</v>
      </c>
      <c r="H18284" t="s">
        <v>23</v>
      </c>
      <c r="I18284" t="s">
        <v>21532</v>
      </c>
      <c r="K18284"/>
      <c r="L18284" t="s">
        <v>28655</v>
      </c>
      <c r="M18284" t="s">
        <v>20396</v>
      </c>
      <c r="N18284">
        <v>4</v>
      </c>
      <c r="P18284" t="s">
        <v>20366</v>
      </c>
      <c r="Q18284" t="s">
        <v>28656</v>
      </c>
      <c r="S18284" t="s">
        <v>20368</v>
      </c>
    </row>
    <row r="18285" spans="1:19" hidden="1" x14ac:dyDescent="0.2">
      <c r="A18285">
        <v>4641</v>
      </c>
      <c r="B18285" t="s">
        <v>28654</v>
      </c>
      <c r="C18285" t="s">
        <v>105</v>
      </c>
      <c r="D18285">
        <v>4.5599999999999996</v>
      </c>
      <c r="E18285">
        <v>25</v>
      </c>
      <c r="F18285" t="s">
        <v>11159</v>
      </c>
      <c r="G18285" t="s">
        <v>55</v>
      </c>
      <c r="I18285" t="s">
        <v>23354</v>
      </c>
      <c r="K18285"/>
      <c r="L18285" t="s">
        <v>28655</v>
      </c>
      <c r="M18285" t="s">
        <v>20396</v>
      </c>
      <c r="N18285">
        <v>4</v>
      </c>
      <c r="P18285" t="s">
        <v>20366</v>
      </c>
      <c r="Q18285" t="s">
        <v>28656</v>
      </c>
      <c r="S18285" t="s">
        <v>20368</v>
      </c>
    </row>
    <row r="18286" spans="1:19" hidden="1" x14ac:dyDescent="0.2">
      <c r="A18286">
        <v>4641</v>
      </c>
      <c r="B18286" t="s">
        <v>28654</v>
      </c>
      <c r="C18286" t="s">
        <v>20452</v>
      </c>
      <c r="D18286">
        <v>5.53</v>
      </c>
      <c r="E18286">
        <v>25</v>
      </c>
      <c r="F18286" t="s">
        <v>11159</v>
      </c>
      <c r="G18286" t="s">
        <v>55</v>
      </c>
      <c r="I18286" t="s">
        <v>23354</v>
      </c>
      <c r="K18286"/>
      <c r="L18286" t="s">
        <v>28655</v>
      </c>
      <c r="M18286" t="s">
        <v>20396</v>
      </c>
      <c r="N18286">
        <v>4</v>
      </c>
      <c r="P18286" t="s">
        <v>20366</v>
      </c>
      <c r="Q18286" t="s">
        <v>28656</v>
      </c>
      <c r="S18286" t="s">
        <v>20368</v>
      </c>
    </row>
    <row r="18287" spans="1:19" hidden="1" x14ac:dyDescent="0.2">
      <c r="A18287">
        <v>4642</v>
      </c>
      <c r="B18287" t="s">
        <v>28658</v>
      </c>
      <c r="C18287" t="s">
        <v>105</v>
      </c>
      <c r="D18287">
        <v>3.67</v>
      </c>
      <c r="E18287">
        <v>25</v>
      </c>
      <c r="F18287" t="s">
        <v>23359</v>
      </c>
      <c r="G18287" t="s">
        <v>55</v>
      </c>
      <c r="H18287" t="s">
        <v>46</v>
      </c>
      <c r="I18287" t="s">
        <v>47</v>
      </c>
      <c r="K18287"/>
      <c r="L18287" t="s">
        <v>28659</v>
      </c>
      <c r="M18287" t="s">
        <v>26</v>
      </c>
      <c r="N18287">
        <v>2</v>
      </c>
      <c r="P18287" t="s">
        <v>20366</v>
      </c>
      <c r="Q18287" t="s">
        <v>28660</v>
      </c>
      <c r="S18287" t="s">
        <v>20368</v>
      </c>
    </row>
    <row r="18288" spans="1:19" hidden="1" x14ac:dyDescent="0.2">
      <c r="A18288">
        <v>4642</v>
      </c>
      <c r="B18288" t="s">
        <v>28658</v>
      </c>
      <c r="C18288" t="s">
        <v>20452</v>
      </c>
      <c r="D18288">
        <v>7.42</v>
      </c>
      <c r="E18288">
        <v>25</v>
      </c>
      <c r="F18288" t="s">
        <v>23359</v>
      </c>
      <c r="G18288" t="s">
        <v>55</v>
      </c>
      <c r="H18288" t="s">
        <v>46</v>
      </c>
      <c r="I18288" t="s">
        <v>47</v>
      </c>
      <c r="K18288"/>
      <c r="L18288" t="s">
        <v>28659</v>
      </c>
      <c r="M18288" t="s">
        <v>26</v>
      </c>
      <c r="N18288">
        <v>2</v>
      </c>
      <c r="P18288" t="s">
        <v>20366</v>
      </c>
      <c r="Q18288" t="s">
        <v>28660</v>
      </c>
      <c r="S18288" t="s">
        <v>20368</v>
      </c>
    </row>
    <row r="18289" spans="1:19" hidden="1" x14ac:dyDescent="0.2">
      <c r="A18289">
        <v>4643</v>
      </c>
      <c r="B18289" t="s">
        <v>28661</v>
      </c>
      <c r="C18289" t="s">
        <v>105</v>
      </c>
      <c r="D18289">
        <v>3.78</v>
      </c>
      <c r="E18289">
        <v>25</v>
      </c>
      <c r="F18289" t="s">
        <v>23359</v>
      </c>
      <c r="G18289" t="s">
        <v>55</v>
      </c>
      <c r="H18289" t="s">
        <v>46</v>
      </c>
      <c r="I18289" t="s">
        <v>47</v>
      </c>
      <c r="K18289"/>
      <c r="L18289" t="s">
        <v>28662</v>
      </c>
      <c r="M18289" t="s">
        <v>26</v>
      </c>
      <c r="N18289">
        <v>2</v>
      </c>
      <c r="P18289" t="s">
        <v>20366</v>
      </c>
      <c r="Q18289" t="s">
        <v>28663</v>
      </c>
      <c r="S18289" t="s">
        <v>20368</v>
      </c>
    </row>
    <row r="18290" spans="1:19" hidden="1" x14ac:dyDescent="0.2">
      <c r="A18290">
        <v>4643</v>
      </c>
      <c r="B18290" t="s">
        <v>28661</v>
      </c>
      <c r="C18290" t="s">
        <v>20452</v>
      </c>
      <c r="D18290">
        <v>6.92</v>
      </c>
      <c r="E18290">
        <v>25</v>
      </c>
      <c r="F18290" t="s">
        <v>23359</v>
      </c>
      <c r="G18290" t="s">
        <v>55</v>
      </c>
      <c r="H18290" t="s">
        <v>46</v>
      </c>
      <c r="I18290" t="s">
        <v>47</v>
      </c>
      <c r="K18290"/>
      <c r="L18290" t="s">
        <v>28662</v>
      </c>
      <c r="M18290" t="s">
        <v>26</v>
      </c>
      <c r="N18290">
        <v>2</v>
      </c>
      <c r="P18290" t="s">
        <v>20366</v>
      </c>
      <c r="Q18290" t="s">
        <v>28663</v>
      </c>
      <c r="S18290" t="s">
        <v>20368</v>
      </c>
    </row>
    <row r="18291" spans="1:19" hidden="1" x14ac:dyDescent="0.2">
      <c r="A18291">
        <v>4644</v>
      </c>
      <c r="B18291" t="s">
        <v>28664</v>
      </c>
      <c r="C18291" t="s">
        <v>105</v>
      </c>
      <c r="D18291">
        <v>2.15</v>
      </c>
      <c r="E18291">
        <v>25</v>
      </c>
      <c r="F18291" t="s">
        <v>21294</v>
      </c>
      <c r="G18291" t="s">
        <v>55</v>
      </c>
      <c r="H18291" t="s">
        <v>46</v>
      </c>
      <c r="I18291" t="s">
        <v>25207</v>
      </c>
      <c r="K18291"/>
      <c r="L18291" t="s">
        <v>28665</v>
      </c>
      <c r="M18291" t="s">
        <v>26</v>
      </c>
      <c r="N18291">
        <v>2</v>
      </c>
      <c r="P18291" t="s">
        <v>20366</v>
      </c>
      <c r="Q18291" t="s">
        <v>28666</v>
      </c>
      <c r="S18291" t="s">
        <v>20368</v>
      </c>
    </row>
    <row r="18292" spans="1:19" hidden="1" x14ac:dyDescent="0.2">
      <c r="A18292">
        <v>4644</v>
      </c>
      <c r="B18292" t="s">
        <v>28664</v>
      </c>
      <c r="C18292" t="s">
        <v>20452</v>
      </c>
      <c r="D18292">
        <v>7.25</v>
      </c>
      <c r="E18292">
        <v>25</v>
      </c>
      <c r="F18292" t="s">
        <v>21294</v>
      </c>
      <c r="G18292" t="s">
        <v>55</v>
      </c>
      <c r="H18292" t="s">
        <v>46</v>
      </c>
      <c r="I18292" t="s">
        <v>25207</v>
      </c>
      <c r="K18292"/>
      <c r="L18292" t="s">
        <v>28665</v>
      </c>
      <c r="M18292" t="s">
        <v>26</v>
      </c>
      <c r="N18292">
        <v>2</v>
      </c>
      <c r="P18292" t="s">
        <v>20366</v>
      </c>
      <c r="Q18292" t="s">
        <v>28666</v>
      </c>
      <c r="S18292" t="s">
        <v>20368</v>
      </c>
    </row>
    <row r="18293" spans="1:19" x14ac:dyDescent="0.2">
      <c r="A18293">
        <v>4645</v>
      </c>
      <c r="B18293" t="s">
        <v>28667</v>
      </c>
      <c r="C18293" t="s">
        <v>105</v>
      </c>
      <c r="D18293">
        <v>2.1240000000000001</v>
      </c>
      <c r="E18293">
        <v>25</v>
      </c>
      <c r="F18293" s="1" t="s">
        <v>28668</v>
      </c>
      <c r="G18293" t="s">
        <v>60</v>
      </c>
      <c r="H18293" t="s">
        <v>36</v>
      </c>
      <c r="I18293" t="s">
        <v>25203</v>
      </c>
      <c r="J18293" t="s">
        <v>43</v>
      </c>
      <c r="L18293" t="s">
        <v>28669</v>
      </c>
      <c r="M18293" t="s">
        <v>26</v>
      </c>
      <c r="N18293">
        <v>2</v>
      </c>
      <c r="P18293" t="s">
        <v>20366</v>
      </c>
      <c r="Q18293" t="s">
        <v>28670</v>
      </c>
      <c r="S18293" t="s">
        <v>20368</v>
      </c>
    </row>
    <row r="18294" spans="1:19" x14ac:dyDescent="0.2">
      <c r="A18294">
        <v>4645</v>
      </c>
      <c r="B18294" t="s">
        <v>28667</v>
      </c>
      <c r="C18294" t="s">
        <v>20452</v>
      </c>
      <c r="D18294">
        <v>8.8480000000000008</v>
      </c>
      <c r="E18294">
        <v>25</v>
      </c>
      <c r="F18294" s="1" t="s">
        <v>28668</v>
      </c>
      <c r="G18294" t="s">
        <v>60</v>
      </c>
      <c r="H18294" t="s">
        <v>36</v>
      </c>
      <c r="I18294" t="s">
        <v>25203</v>
      </c>
      <c r="J18294" t="s">
        <v>43</v>
      </c>
      <c r="L18294" t="s">
        <v>28669</v>
      </c>
      <c r="M18294" t="s">
        <v>26</v>
      </c>
      <c r="N18294">
        <v>2</v>
      </c>
      <c r="P18294" t="s">
        <v>20366</v>
      </c>
      <c r="Q18294" t="s">
        <v>28670</v>
      </c>
      <c r="S18294" t="s">
        <v>20368</v>
      </c>
    </row>
    <row r="18295" spans="1:19" hidden="1" x14ac:dyDescent="0.2">
      <c r="A18295">
        <v>4645</v>
      </c>
      <c r="B18295" t="s">
        <v>28667</v>
      </c>
      <c r="C18295" t="s">
        <v>105</v>
      </c>
      <c r="D18295">
        <v>2.1800000000000002</v>
      </c>
      <c r="E18295">
        <v>25</v>
      </c>
      <c r="F18295" t="s">
        <v>21973</v>
      </c>
      <c r="G18295" t="s">
        <v>55</v>
      </c>
      <c r="H18295" t="s">
        <v>46</v>
      </c>
      <c r="I18295" t="s">
        <v>25207</v>
      </c>
      <c r="K18295"/>
      <c r="L18295" t="s">
        <v>28669</v>
      </c>
      <c r="M18295" t="s">
        <v>26</v>
      </c>
      <c r="N18295">
        <v>2</v>
      </c>
      <c r="P18295" t="s">
        <v>20366</v>
      </c>
      <c r="Q18295" t="s">
        <v>28670</v>
      </c>
      <c r="S18295" t="s">
        <v>20368</v>
      </c>
    </row>
    <row r="18296" spans="1:19" hidden="1" x14ac:dyDescent="0.2">
      <c r="A18296">
        <v>4645</v>
      </c>
      <c r="B18296" t="s">
        <v>28667</v>
      </c>
      <c r="C18296" t="s">
        <v>20452</v>
      </c>
      <c r="D18296">
        <v>8.6</v>
      </c>
      <c r="E18296">
        <v>25</v>
      </c>
      <c r="F18296" t="s">
        <v>21973</v>
      </c>
      <c r="G18296" t="s">
        <v>55</v>
      </c>
      <c r="H18296" t="s">
        <v>46</v>
      </c>
      <c r="I18296" t="s">
        <v>25207</v>
      </c>
      <c r="K18296"/>
      <c r="L18296" t="s">
        <v>28669</v>
      </c>
      <c r="M18296" t="s">
        <v>26</v>
      </c>
      <c r="N18296">
        <v>2</v>
      </c>
      <c r="P18296" t="s">
        <v>20366</v>
      </c>
      <c r="Q18296" t="s">
        <v>28670</v>
      </c>
      <c r="S18296" t="s">
        <v>20368</v>
      </c>
    </row>
    <row r="18297" spans="1:19" x14ac:dyDescent="0.2">
      <c r="A18297">
        <v>4645</v>
      </c>
      <c r="B18297" t="s">
        <v>28667</v>
      </c>
      <c r="C18297" t="s">
        <v>105</v>
      </c>
      <c r="D18297">
        <v>2.15</v>
      </c>
      <c r="E18297">
        <v>5</v>
      </c>
      <c r="F18297" s="1" t="s">
        <v>28668</v>
      </c>
      <c r="G18297" t="s">
        <v>60</v>
      </c>
      <c r="H18297" t="s">
        <v>36</v>
      </c>
      <c r="I18297" t="s">
        <v>25203</v>
      </c>
      <c r="J18297" t="s">
        <v>43</v>
      </c>
      <c r="L18297" t="s">
        <v>28669</v>
      </c>
      <c r="M18297" t="s">
        <v>26</v>
      </c>
      <c r="N18297">
        <v>2</v>
      </c>
      <c r="P18297" t="s">
        <v>20366</v>
      </c>
      <c r="Q18297" t="s">
        <v>28670</v>
      </c>
      <c r="S18297" t="s">
        <v>20368</v>
      </c>
    </row>
    <row r="18298" spans="1:19" x14ac:dyDescent="0.2">
      <c r="A18298">
        <v>4645</v>
      </c>
      <c r="B18298" t="s">
        <v>28667</v>
      </c>
      <c r="C18298" t="s">
        <v>105</v>
      </c>
      <c r="D18298">
        <v>2.141</v>
      </c>
      <c r="E18298">
        <v>10</v>
      </c>
      <c r="F18298" s="1" t="s">
        <v>28668</v>
      </c>
      <c r="G18298" t="s">
        <v>60</v>
      </c>
      <c r="H18298" t="s">
        <v>36</v>
      </c>
      <c r="I18298" t="s">
        <v>25203</v>
      </c>
      <c r="J18298" t="s">
        <v>43</v>
      </c>
      <c r="L18298" t="s">
        <v>28669</v>
      </c>
      <c r="M18298" t="s">
        <v>26</v>
      </c>
      <c r="N18298">
        <v>2</v>
      </c>
      <c r="P18298" t="s">
        <v>20366</v>
      </c>
      <c r="Q18298" t="s">
        <v>28670</v>
      </c>
      <c r="S18298" t="s">
        <v>20368</v>
      </c>
    </row>
    <row r="18299" spans="1:19" x14ac:dyDescent="0.2">
      <c r="A18299">
        <v>4645</v>
      </c>
      <c r="B18299" t="s">
        <v>28667</v>
      </c>
      <c r="C18299" t="s">
        <v>105</v>
      </c>
      <c r="D18299">
        <v>2.1339999999999999</v>
      </c>
      <c r="E18299">
        <v>15</v>
      </c>
      <c r="F18299" s="1" t="s">
        <v>28668</v>
      </c>
      <c r="G18299" t="s">
        <v>60</v>
      </c>
      <c r="H18299" t="s">
        <v>36</v>
      </c>
      <c r="I18299" t="s">
        <v>25203</v>
      </c>
      <c r="J18299" t="s">
        <v>43</v>
      </c>
      <c r="L18299" t="s">
        <v>28669</v>
      </c>
      <c r="M18299" t="s">
        <v>26</v>
      </c>
      <c r="N18299">
        <v>2</v>
      </c>
      <c r="P18299" t="s">
        <v>20366</v>
      </c>
      <c r="Q18299" t="s">
        <v>28670</v>
      </c>
      <c r="S18299" t="s">
        <v>20368</v>
      </c>
    </row>
    <row r="18300" spans="1:19" x14ac:dyDescent="0.2">
      <c r="A18300">
        <v>4645</v>
      </c>
      <c r="B18300" t="s">
        <v>28667</v>
      </c>
      <c r="C18300" t="s">
        <v>105</v>
      </c>
      <c r="D18300">
        <v>2.1280000000000001</v>
      </c>
      <c r="E18300">
        <v>20</v>
      </c>
      <c r="F18300" s="1" t="s">
        <v>28668</v>
      </c>
      <c r="G18300" t="s">
        <v>60</v>
      </c>
      <c r="H18300" t="s">
        <v>36</v>
      </c>
      <c r="I18300" t="s">
        <v>25203</v>
      </c>
      <c r="J18300" t="s">
        <v>43</v>
      </c>
      <c r="L18300" t="s">
        <v>28669</v>
      </c>
      <c r="M18300" t="s">
        <v>26</v>
      </c>
      <c r="N18300">
        <v>2</v>
      </c>
      <c r="P18300" t="s">
        <v>20366</v>
      </c>
      <c r="Q18300" t="s">
        <v>28670</v>
      </c>
      <c r="S18300" t="s">
        <v>20368</v>
      </c>
    </row>
    <row r="18301" spans="1:19" x14ac:dyDescent="0.2">
      <c r="A18301">
        <v>4645</v>
      </c>
      <c r="B18301" t="s">
        <v>28667</v>
      </c>
      <c r="C18301" t="s">
        <v>105</v>
      </c>
      <c r="D18301">
        <v>2.1269999999999998</v>
      </c>
      <c r="E18301">
        <v>30</v>
      </c>
      <c r="F18301" s="1" t="s">
        <v>28668</v>
      </c>
      <c r="G18301" t="s">
        <v>60</v>
      </c>
      <c r="H18301" t="s">
        <v>36</v>
      </c>
      <c r="I18301" t="s">
        <v>25203</v>
      </c>
      <c r="J18301" t="s">
        <v>43</v>
      </c>
      <c r="L18301" t="s">
        <v>28669</v>
      </c>
      <c r="M18301" t="s">
        <v>26</v>
      </c>
      <c r="N18301">
        <v>2</v>
      </c>
      <c r="P18301" t="s">
        <v>20366</v>
      </c>
      <c r="Q18301" t="s">
        <v>28670</v>
      </c>
      <c r="S18301" t="s">
        <v>20368</v>
      </c>
    </row>
    <row r="18302" spans="1:19" x14ac:dyDescent="0.2">
      <c r="A18302">
        <v>4645</v>
      </c>
      <c r="B18302" t="s">
        <v>28667</v>
      </c>
      <c r="C18302" t="s">
        <v>105</v>
      </c>
      <c r="D18302">
        <v>2.1309999999999998</v>
      </c>
      <c r="E18302">
        <v>35</v>
      </c>
      <c r="F18302" s="1" t="s">
        <v>28668</v>
      </c>
      <c r="G18302" t="s">
        <v>60</v>
      </c>
      <c r="H18302" t="s">
        <v>36</v>
      </c>
      <c r="I18302" t="s">
        <v>25203</v>
      </c>
      <c r="J18302" t="s">
        <v>43</v>
      </c>
      <c r="L18302" t="s">
        <v>28669</v>
      </c>
      <c r="M18302" t="s">
        <v>26</v>
      </c>
      <c r="N18302">
        <v>2</v>
      </c>
      <c r="P18302" t="s">
        <v>20366</v>
      </c>
      <c r="Q18302" t="s">
        <v>28670</v>
      </c>
      <c r="S18302" t="s">
        <v>20368</v>
      </c>
    </row>
    <row r="18303" spans="1:19" x14ac:dyDescent="0.2">
      <c r="A18303">
        <v>4645</v>
      </c>
      <c r="B18303" t="s">
        <v>28667</v>
      </c>
      <c r="C18303" t="s">
        <v>105</v>
      </c>
      <c r="D18303">
        <v>2.1360000000000001</v>
      </c>
      <c r="E18303">
        <v>40</v>
      </c>
      <c r="F18303" s="1" t="s">
        <v>28668</v>
      </c>
      <c r="G18303" t="s">
        <v>60</v>
      </c>
      <c r="H18303" t="s">
        <v>36</v>
      </c>
      <c r="I18303" t="s">
        <v>25203</v>
      </c>
      <c r="J18303" t="s">
        <v>43</v>
      </c>
      <c r="L18303" t="s">
        <v>28669</v>
      </c>
      <c r="M18303" t="s">
        <v>26</v>
      </c>
      <c r="N18303">
        <v>2</v>
      </c>
      <c r="P18303" t="s">
        <v>20366</v>
      </c>
      <c r="Q18303" t="s">
        <v>28670</v>
      </c>
      <c r="S18303" t="s">
        <v>20368</v>
      </c>
    </row>
    <row r="18304" spans="1:19" x14ac:dyDescent="0.2">
      <c r="A18304">
        <v>4645</v>
      </c>
      <c r="B18304" t="s">
        <v>28667</v>
      </c>
      <c r="C18304" t="s">
        <v>105</v>
      </c>
      <c r="D18304">
        <v>2.42</v>
      </c>
      <c r="E18304">
        <v>45</v>
      </c>
      <c r="F18304" s="1" t="s">
        <v>28668</v>
      </c>
      <c r="G18304" t="s">
        <v>60</v>
      </c>
      <c r="H18304" t="s">
        <v>36</v>
      </c>
      <c r="I18304" t="s">
        <v>25203</v>
      </c>
      <c r="J18304" t="s">
        <v>43</v>
      </c>
      <c r="L18304" t="s">
        <v>28669</v>
      </c>
      <c r="M18304" t="s">
        <v>26</v>
      </c>
      <c r="N18304">
        <v>2</v>
      </c>
      <c r="P18304" t="s">
        <v>20366</v>
      </c>
      <c r="Q18304" t="s">
        <v>28670</v>
      </c>
      <c r="S18304" t="s">
        <v>20368</v>
      </c>
    </row>
    <row r="18305" spans="1:19" x14ac:dyDescent="0.2">
      <c r="A18305">
        <v>4645</v>
      </c>
      <c r="B18305" t="s">
        <v>28667</v>
      </c>
      <c r="C18305" t="s">
        <v>20452</v>
      </c>
      <c r="D18305">
        <v>8.8290000000000006</v>
      </c>
      <c r="E18305">
        <v>5</v>
      </c>
      <c r="F18305" s="1" t="s">
        <v>28668</v>
      </c>
      <c r="G18305" t="s">
        <v>60</v>
      </c>
      <c r="H18305" t="s">
        <v>36</v>
      </c>
      <c r="I18305" t="s">
        <v>25203</v>
      </c>
      <c r="J18305" t="s">
        <v>43</v>
      </c>
      <c r="L18305" t="s">
        <v>28669</v>
      </c>
      <c r="M18305" t="s">
        <v>26</v>
      </c>
      <c r="N18305">
        <v>2</v>
      </c>
      <c r="P18305" t="s">
        <v>20366</v>
      </c>
      <c r="Q18305" t="s">
        <v>28670</v>
      </c>
      <c r="S18305" t="s">
        <v>20368</v>
      </c>
    </row>
    <row r="18306" spans="1:19" x14ac:dyDescent="0.2">
      <c r="A18306">
        <v>4645</v>
      </c>
      <c r="B18306" t="s">
        <v>28667</v>
      </c>
      <c r="C18306" t="s">
        <v>20452</v>
      </c>
      <c r="D18306">
        <v>8.827</v>
      </c>
      <c r="E18306">
        <v>10</v>
      </c>
      <c r="F18306" s="1" t="s">
        <v>28668</v>
      </c>
      <c r="G18306" t="s">
        <v>60</v>
      </c>
      <c r="H18306" t="s">
        <v>36</v>
      </c>
      <c r="I18306" t="s">
        <v>25203</v>
      </c>
      <c r="J18306" t="s">
        <v>43</v>
      </c>
      <c r="L18306" t="s">
        <v>28669</v>
      </c>
      <c r="M18306" t="s">
        <v>26</v>
      </c>
      <c r="N18306">
        <v>2</v>
      </c>
      <c r="P18306" t="s">
        <v>20366</v>
      </c>
      <c r="Q18306" t="s">
        <v>28670</v>
      </c>
      <c r="S18306" t="s">
        <v>20368</v>
      </c>
    </row>
    <row r="18307" spans="1:19" x14ac:dyDescent="0.2">
      <c r="A18307">
        <v>4645</v>
      </c>
      <c r="B18307" t="s">
        <v>28667</v>
      </c>
      <c r="C18307" t="s">
        <v>20452</v>
      </c>
      <c r="D18307">
        <v>8.83</v>
      </c>
      <c r="E18307">
        <v>15</v>
      </c>
      <c r="F18307" s="1" t="s">
        <v>28668</v>
      </c>
      <c r="G18307" t="s">
        <v>60</v>
      </c>
      <c r="H18307" t="s">
        <v>36</v>
      </c>
      <c r="I18307" t="s">
        <v>25203</v>
      </c>
      <c r="J18307" t="s">
        <v>43</v>
      </c>
      <c r="L18307" t="s">
        <v>28669</v>
      </c>
      <c r="M18307" t="s">
        <v>26</v>
      </c>
      <c r="N18307">
        <v>2</v>
      </c>
      <c r="P18307" t="s">
        <v>20366</v>
      </c>
      <c r="Q18307" t="s">
        <v>28670</v>
      </c>
      <c r="S18307" t="s">
        <v>20368</v>
      </c>
    </row>
    <row r="18308" spans="1:19" x14ac:dyDescent="0.2">
      <c r="A18308">
        <v>4645</v>
      </c>
      <c r="B18308" t="s">
        <v>28667</v>
      </c>
      <c r="C18308" t="s">
        <v>20452</v>
      </c>
      <c r="D18308">
        <v>8.8379999999999992</v>
      </c>
      <c r="E18308">
        <v>20</v>
      </c>
      <c r="F18308" s="1" t="s">
        <v>28668</v>
      </c>
      <c r="G18308" t="s">
        <v>60</v>
      </c>
      <c r="H18308" t="s">
        <v>36</v>
      </c>
      <c r="I18308" t="s">
        <v>25203</v>
      </c>
      <c r="J18308" t="s">
        <v>43</v>
      </c>
      <c r="L18308" t="s">
        <v>28669</v>
      </c>
      <c r="M18308" t="s">
        <v>26</v>
      </c>
      <c r="N18308">
        <v>2</v>
      </c>
      <c r="P18308" t="s">
        <v>20366</v>
      </c>
      <c r="Q18308" t="s">
        <v>28670</v>
      </c>
      <c r="S18308" t="s">
        <v>20368</v>
      </c>
    </row>
    <row r="18309" spans="1:19" x14ac:dyDescent="0.2">
      <c r="A18309">
        <v>4645</v>
      </c>
      <c r="B18309" t="s">
        <v>28667</v>
      </c>
      <c r="C18309" t="s">
        <v>20452</v>
      </c>
      <c r="D18309">
        <v>8.8610000000000007</v>
      </c>
      <c r="E18309">
        <v>30</v>
      </c>
      <c r="F18309" s="1" t="s">
        <v>28668</v>
      </c>
      <c r="G18309" t="s">
        <v>60</v>
      </c>
      <c r="H18309" t="s">
        <v>36</v>
      </c>
      <c r="I18309" t="s">
        <v>25203</v>
      </c>
      <c r="J18309" t="s">
        <v>43</v>
      </c>
      <c r="L18309" t="s">
        <v>28669</v>
      </c>
      <c r="M18309" t="s">
        <v>26</v>
      </c>
      <c r="N18309">
        <v>2</v>
      </c>
      <c r="P18309" t="s">
        <v>20366</v>
      </c>
      <c r="Q18309" t="s">
        <v>28670</v>
      </c>
      <c r="S18309" t="s">
        <v>20368</v>
      </c>
    </row>
    <row r="18310" spans="1:19" hidden="1" x14ac:dyDescent="0.2">
      <c r="A18310">
        <v>4646</v>
      </c>
      <c r="B18310" t="s">
        <v>28671</v>
      </c>
      <c r="C18310" t="s">
        <v>105</v>
      </c>
      <c r="D18310">
        <v>1.82</v>
      </c>
      <c r="E18310">
        <v>25</v>
      </c>
      <c r="F18310" t="s">
        <v>10896</v>
      </c>
      <c r="G18310" t="s">
        <v>55</v>
      </c>
      <c r="H18310" t="s">
        <v>23</v>
      </c>
      <c r="I18310" t="s">
        <v>20904</v>
      </c>
      <c r="K18310"/>
      <c r="L18310" t="s">
        <v>28672</v>
      </c>
      <c r="M18310" t="s">
        <v>20396</v>
      </c>
      <c r="N18310">
        <v>4</v>
      </c>
      <c r="P18310" t="s">
        <v>20366</v>
      </c>
      <c r="Q18310" t="s">
        <v>28673</v>
      </c>
      <c r="S18310" t="s">
        <v>20368</v>
      </c>
    </row>
    <row r="18311" spans="1:19" hidden="1" x14ac:dyDescent="0.2">
      <c r="A18311">
        <v>4646</v>
      </c>
      <c r="B18311" t="s">
        <v>28671</v>
      </c>
      <c r="C18311" t="s">
        <v>20452</v>
      </c>
      <c r="D18311">
        <v>7.15</v>
      </c>
      <c r="E18311" t="s">
        <v>414</v>
      </c>
      <c r="F18311" s="1" t="s">
        <v>28674</v>
      </c>
      <c r="G18311" t="s">
        <v>55</v>
      </c>
      <c r="H18311" t="s">
        <v>46</v>
      </c>
      <c r="I18311" t="s">
        <v>20904</v>
      </c>
      <c r="K18311"/>
      <c r="L18311" t="s">
        <v>28672</v>
      </c>
      <c r="M18311" t="s">
        <v>20396</v>
      </c>
      <c r="N18311">
        <v>4</v>
      </c>
      <c r="P18311" t="s">
        <v>20366</v>
      </c>
      <c r="Q18311" t="s">
        <v>28673</v>
      </c>
      <c r="S18311" t="s">
        <v>20368</v>
      </c>
    </row>
    <row r="18312" spans="1:19" hidden="1" x14ac:dyDescent="0.2">
      <c r="A18312">
        <v>4646</v>
      </c>
      <c r="B18312" t="s">
        <v>28671</v>
      </c>
      <c r="C18312" t="s">
        <v>105</v>
      </c>
      <c r="D18312">
        <v>1.86</v>
      </c>
      <c r="E18312">
        <v>25</v>
      </c>
      <c r="F18312" t="s">
        <v>28675</v>
      </c>
      <c r="G18312" t="s">
        <v>55</v>
      </c>
      <c r="H18312" t="s">
        <v>46</v>
      </c>
      <c r="I18312" t="s">
        <v>28676</v>
      </c>
      <c r="K18312"/>
      <c r="L18312" t="s">
        <v>28672</v>
      </c>
      <c r="M18312" t="s">
        <v>20396</v>
      </c>
      <c r="N18312">
        <v>4</v>
      </c>
      <c r="P18312" t="s">
        <v>20366</v>
      </c>
      <c r="Q18312" t="s">
        <v>28673</v>
      </c>
      <c r="S18312" t="s">
        <v>20368</v>
      </c>
    </row>
    <row r="18313" spans="1:19" hidden="1" x14ac:dyDescent="0.2">
      <c r="A18313">
        <v>4646</v>
      </c>
      <c r="B18313" t="s">
        <v>28671</v>
      </c>
      <c r="C18313" t="s">
        <v>20452</v>
      </c>
      <c r="D18313">
        <v>7.18</v>
      </c>
      <c r="E18313">
        <v>25</v>
      </c>
      <c r="F18313" t="s">
        <v>28675</v>
      </c>
      <c r="G18313" t="s">
        <v>55</v>
      </c>
      <c r="H18313" t="s">
        <v>46</v>
      </c>
      <c r="I18313" t="s">
        <v>28676</v>
      </c>
      <c r="K18313"/>
      <c r="L18313" t="s">
        <v>28672</v>
      </c>
      <c r="M18313" t="s">
        <v>20396</v>
      </c>
      <c r="N18313">
        <v>4</v>
      </c>
      <c r="P18313" t="s">
        <v>20366</v>
      </c>
      <c r="Q18313" t="s">
        <v>28673</v>
      </c>
      <c r="S18313" t="s">
        <v>20368</v>
      </c>
    </row>
    <row r="18314" spans="1:19" hidden="1" x14ac:dyDescent="0.2">
      <c r="A18314">
        <v>4646</v>
      </c>
      <c r="B18314" t="s">
        <v>28671</v>
      </c>
      <c r="C18314" t="s">
        <v>105</v>
      </c>
      <c r="D18314">
        <v>2.15</v>
      </c>
      <c r="E18314">
        <v>25</v>
      </c>
      <c r="F18314" t="s">
        <v>21294</v>
      </c>
      <c r="G18314" t="s">
        <v>55</v>
      </c>
      <c r="H18314" t="s">
        <v>46</v>
      </c>
      <c r="I18314" t="s">
        <v>25207</v>
      </c>
      <c r="K18314"/>
      <c r="L18314" t="s">
        <v>28672</v>
      </c>
      <c r="M18314" t="s">
        <v>20396</v>
      </c>
      <c r="N18314">
        <v>4</v>
      </c>
      <c r="P18314" t="s">
        <v>20366</v>
      </c>
      <c r="Q18314" t="s">
        <v>28673</v>
      </c>
      <c r="S18314" t="s">
        <v>20368</v>
      </c>
    </row>
    <row r="18315" spans="1:19" hidden="1" x14ac:dyDescent="0.2">
      <c r="A18315">
        <v>4646</v>
      </c>
      <c r="B18315" t="s">
        <v>28671</v>
      </c>
      <c r="C18315" t="s">
        <v>20452</v>
      </c>
      <c r="D18315">
        <v>7.34</v>
      </c>
      <c r="E18315">
        <v>25</v>
      </c>
      <c r="F18315" t="s">
        <v>21294</v>
      </c>
      <c r="G18315" t="s">
        <v>55</v>
      </c>
      <c r="H18315" t="s">
        <v>46</v>
      </c>
      <c r="I18315" t="s">
        <v>25207</v>
      </c>
      <c r="K18315"/>
      <c r="L18315" t="s">
        <v>28672</v>
      </c>
      <c r="M18315" t="s">
        <v>20396</v>
      </c>
      <c r="N18315">
        <v>4</v>
      </c>
      <c r="P18315" t="s">
        <v>20366</v>
      </c>
      <c r="Q18315" t="s">
        <v>28673</v>
      </c>
      <c r="S18315" t="s">
        <v>20368</v>
      </c>
    </row>
    <row r="18316" spans="1:19" hidden="1" x14ac:dyDescent="0.2">
      <c r="A18316">
        <v>4647</v>
      </c>
      <c r="B18316" t="s">
        <v>28677</v>
      </c>
      <c r="C18316" t="s">
        <v>105</v>
      </c>
      <c r="D18316">
        <v>2.66</v>
      </c>
      <c r="I18316" t="s">
        <v>10041</v>
      </c>
      <c r="K18316"/>
      <c r="L18316" t="s">
        <v>28678</v>
      </c>
      <c r="M18316" t="s">
        <v>26</v>
      </c>
      <c r="N18316">
        <v>2</v>
      </c>
      <c r="P18316" t="s">
        <v>20366</v>
      </c>
      <c r="Q18316" t="s">
        <v>28679</v>
      </c>
      <c r="S18316" t="s">
        <v>20368</v>
      </c>
    </row>
    <row r="18317" spans="1:19" hidden="1" x14ac:dyDescent="0.2">
      <c r="A18317">
        <v>4647</v>
      </c>
      <c r="B18317" t="s">
        <v>28677</v>
      </c>
      <c r="C18317" t="s">
        <v>20452</v>
      </c>
      <c r="D18317">
        <v>4.0199999999999996</v>
      </c>
      <c r="I18317" t="s">
        <v>10041</v>
      </c>
      <c r="K18317"/>
      <c r="L18317" t="s">
        <v>28678</v>
      </c>
      <c r="M18317" t="s">
        <v>26</v>
      </c>
      <c r="N18317">
        <v>2</v>
      </c>
      <c r="P18317" t="s">
        <v>20366</v>
      </c>
      <c r="Q18317" t="s">
        <v>28679</v>
      </c>
      <c r="S18317" t="s">
        <v>20368</v>
      </c>
    </row>
    <row r="18318" spans="1:19" hidden="1" x14ac:dyDescent="0.2">
      <c r="A18318">
        <v>4648</v>
      </c>
      <c r="B18318" t="s">
        <v>28680</v>
      </c>
      <c r="C18318" t="s">
        <v>105</v>
      </c>
      <c r="D18318">
        <v>1.7</v>
      </c>
      <c r="E18318" t="s">
        <v>2141</v>
      </c>
      <c r="F18318" t="s">
        <v>20412</v>
      </c>
      <c r="G18318" t="s">
        <v>28269</v>
      </c>
      <c r="H18318" t="s">
        <v>23</v>
      </c>
      <c r="I18318" t="s">
        <v>19259</v>
      </c>
      <c r="K18318"/>
      <c r="L18318" t="s">
        <v>28681</v>
      </c>
      <c r="M18318" t="s">
        <v>20396</v>
      </c>
      <c r="N18318">
        <v>4</v>
      </c>
      <c r="P18318" t="s">
        <v>20366</v>
      </c>
      <c r="Q18318" t="s">
        <v>28682</v>
      </c>
      <c r="S18318" t="s">
        <v>20368</v>
      </c>
    </row>
    <row r="18319" spans="1:19" hidden="1" x14ac:dyDescent="0.2">
      <c r="A18319">
        <v>4649</v>
      </c>
      <c r="B18319" t="s">
        <v>6130</v>
      </c>
      <c r="C18319" t="s">
        <v>105</v>
      </c>
      <c r="D18319">
        <v>2.2599999999999998</v>
      </c>
      <c r="E18319">
        <v>25</v>
      </c>
      <c r="G18319" t="s">
        <v>28683</v>
      </c>
      <c r="I18319" t="s">
        <v>28684</v>
      </c>
      <c r="K18319"/>
      <c r="L18319" t="s">
        <v>28685</v>
      </c>
      <c r="M18319" t="s">
        <v>20396</v>
      </c>
      <c r="N18319">
        <v>4</v>
      </c>
      <c r="P18319" t="s">
        <v>20366</v>
      </c>
      <c r="Q18319" t="s">
        <v>28686</v>
      </c>
      <c r="S18319" t="s">
        <v>20368</v>
      </c>
    </row>
    <row r="18320" spans="1:19" hidden="1" x14ac:dyDescent="0.2">
      <c r="A18320">
        <v>4649</v>
      </c>
      <c r="B18320" t="s">
        <v>6130</v>
      </c>
      <c r="C18320" t="s">
        <v>20452</v>
      </c>
      <c r="D18320">
        <v>7.6</v>
      </c>
      <c r="E18320">
        <v>25</v>
      </c>
      <c r="G18320" t="s">
        <v>28683</v>
      </c>
      <c r="I18320" t="s">
        <v>28684</v>
      </c>
      <c r="K18320"/>
      <c r="L18320" t="s">
        <v>28685</v>
      </c>
      <c r="M18320" t="s">
        <v>20396</v>
      </c>
      <c r="N18320">
        <v>4</v>
      </c>
      <c r="P18320" t="s">
        <v>20366</v>
      </c>
      <c r="Q18320" t="s">
        <v>28686</v>
      </c>
      <c r="S18320" t="s">
        <v>20368</v>
      </c>
    </row>
    <row r="18321" spans="1:19" hidden="1" x14ac:dyDescent="0.2">
      <c r="A18321">
        <v>4650</v>
      </c>
      <c r="B18321" t="s">
        <v>28687</v>
      </c>
      <c r="C18321" t="s">
        <v>105</v>
      </c>
      <c r="D18321">
        <v>2.875</v>
      </c>
      <c r="E18321">
        <v>25</v>
      </c>
      <c r="F18321" t="s">
        <v>22898</v>
      </c>
      <c r="G18321" t="s">
        <v>55</v>
      </c>
      <c r="H18321" t="s">
        <v>46</v>
      </c>
      <c r="I18321" t="s">
        <v>9358</v>
      </c>
      <c r="K18321"/>
      <c r="L18321" t="s">
        <v>28688</v>
      </c>
      <c r="M18321" t="s">
        <v>20396</v>
      </c>
      <c r="N18321">
        <v>4</v>
      </c>
      <c r="P18321" t="s">
        <v>20366</v>
      </c>
      <c r="Q18321" t="s">
        <v>28689</v>
      </c>
      <c r="S18321" t="s">
        <v>20368</v>
      </c>
    </row>
    <row r="18322" spans="1:19" hidden="1" x14ac:dyDescent="0.2">
      <c r="A18322">
        <v>4650</v>
      </c>
      <c r="B18322" t="s">
        <v>28687</v>
      </c>
      <c r="C18322" t="s">
        <v>105</v>
      </c>
      <c r="D18322">
        <v>2.8</v>
      </c>
      <c r="E18322">
        <v>25</v>
      </c>
      <c r="F18322" t="s">
        <v>28690</v>
      </c>
      <c r="G18322" t="s">
        <v>55</v>
      </c>
      <c r="H18322" t="s">
        <v>46</v>
      </c>
      <c r="I18322" t="s">
        <v>23707</v>
      </c>
      <c r="K18322"/>
      <c r="L18322" t="s">
        <v>28688</v>
      </c>
      <c r="M18322" t="s">
        <v>20396</v>
      </c>
      <c r="N18322">
        <v>4</v>
      </c>
      <c r="P18322" t="s">
        <v>20366</v>
      </c>
      <c r="Q18322" t="s">
        <v>28689</v>
      </c>
      <c r="S18322" t="s">
        <v>20368</v>
      </c>
    </row>
    <row r="18323" spans="1:19" hidden="1" x14ac:dyDescent="0.2">
      <c r="A18323">
        <v>4650</v>
      </c>
      <c r="B18323" t="s">
        <v>28687</v>
      </c>
      <c r="C18323" t="s">
        <v>105</v>
      </c>
      <c r="D18323">
        <v>2.76</v>
      </c>
      <c r="E18323">
        <v>25</v>
      </c>
      <c r="F18323" t="s">
        <v>28690</v>
      </c>
      <c r="G18323" t="s">
        <v>18613</v>
      </c>
      <c r="H18323" t="s">
        <v>23</v>
      </c>
      <c r="I18323" t="s">
        <v>23707</v>
      </c>
      <c r="K18323"/>
      <c r="L18323" t="s">
        <v>28688</v>
      </c>
      <c r="M18323" t="s">
        <v>20396</v>
      </c>
      <c r="N18323">
        <v>4</v>
      </c>
      <c r="P18323" t="s">
        <v>20366</v>
      </c>
      <c r="Q18323" t="s">
        <v>28689</v>
      </c>
      <c r="S18323" t="s">
        <v>20368</v>
      </c>
    </row>
    <row r="18324" spans="1:19" hidden="1" x14ac:dyDescent="0.2">
      <c r="A18324">
        <v>4652</v>
      </c>
      <c r="B18324" t="s">
        <v>28691</v>
      </c>
      <c r="C18324" t="s">
        <v>105</v>
      </c>
      <c r="D18324">
        <v>3.64</v>
      </c>
      <c r="E18324">
        <v>25</v>
      </c>
      <c r="F18324" t="s">
        <v>22898</v>
      </c>
      <c r="G18324" t="s">
        <v>55</v>
      </c>
      <c r="H18324" t="s">
        <v>46</v>
      </c>
      <c r="I18324" t="s">
        <v>9358</v>
      </c>
      <c r="K18324"/>
      <c r="L18324" t="s">
        <v>28692</v>
      </c>
      <c r="M18324" t="s">
        <v>20396</v>
      </c>
      <c r="N18324">
        <v>4</v>
      </c>
      <c r="P18324" t="s">
        <v>20366</v>
      </c>
      <c r="Q18324" t="s">
        <v>28693</v>
      </c>
      <c r="S18324" t="s">
        <v>20368</v>
      </c>
    </row>
    <row r="18325" spans="1:19" hidden="1" x14ac:dyDescent="0.2">
      <c r="A18325">
        <v>4654</v>
      </c>
      <c r="B18325" t="s">
        <v>28694</v>
      </c>
      <c r="C18325" t="s">
        <v>23814</v>
      </c>
      <c r="D18325">
        <v>14.91</v>
      </c>
      <c r="E18325">
        <v>25</v>
      </c>
      <c r="F18325" t="s">
        <v>24985</v>
      </c>
      <c r="G18325" t="s">
        <v>4302</v>
      </c>
      <c r="H18325" t="s">
        <v>23</v>
      </c>
      <c r="I18325" t="s">
        <v>9858</v>
      </c>
      <c r="K18325"/>
      <c r="L18325" t="s">
        <v>28695</v>
      </c>
      <c r="M18325" t="s">
        <v>26</v>
      </c>
      <c r="N18325">
        <v>2</v>
      </c>
      <c r="P18325" t="s">
        <v>20366</v>
      </c>
      <c r="Q18325" t="s">
        <v>28696</v>
      </c>
      <c r="S18325" t="s">
        <v>20368</v>
      </c>
    </row>
    <row r="18326" spans="1:19" hidden="1" x14ac:dyDescent="0.2">
      <c r="A18326">
        <v>4655</v>
      </c>
      <c r="B18326" t="s">
        <v>28697</v>
      </c>
      <c r="C18326" t="s">
        <v>105</v>
      </c>
      <c r="D18326">
        <v>1.94</v>
      </c>
      <c r="E18326">
        <v>25</v>
      </c>
      <c r="F18326" t="s">
        <v>16937</v>
      </c>
      <c r="G18326" t="s">
        <v>31</v>
      </c>
      <c r="H18326" t="s">
        <v>46</v>
      </c>
      <c r="I18326" t="s">
        <v>9516</v>
      </c>
      <c r="K18326"/>
      <c r="L18326" t="s">
        <v>28698</v>
      </c>
      <c r="M18326" t="s">
        <v>26</v>
      </c>
      <c r="N18326">
        <v>2</v>
      </c>
      <c r="P18326" t="s">
        <v>20366</v>
      </c>
      <c r="Q18326" t="s">
        <v>28699</v>
      </c>
      <c r="S18326" t="s">
        <v>20368</v>
      </c>
    </row>
    <row r="18327" spans="1:19" hidden="1" x14ac:dyDescent="0.2">
      <c r="A18327">
        <v>4656</v>
      </c>
      <c r="B18327" t="s">
        <v>28700</v>
      </c>
      <c r="C18327" t="s">
        <v>23814</v>
      </c>
      <c r="D18327">
        <v>12.36</v>
      </c>
      <c r="E18327">
        <v>25</v>
      </c>
      <c r="F18327" t="s">
        <v>23491</v>
      </c>
      <c r="G18327" t="s">
        <v>4302</v>
      </c>
      <c r="H18327" t="s">
        <v>23</v>
      </c>
      <c r="I18327" t="s">
        <v>11982</v>
      </c>
      <c r="K18327"/>
      <c r="L18327" t="s">
        <v>28701</v>
      </c>
      <c r="M18327" t="s">
        <v>20396</v>
      </c>
      <c r="N18327">
        <v>4</v>
      </c>
      <c r="P18327" t="s">
        <v>20366</v>
      </c>
      <c r="Q18327" t="s">
        <v>28702</v>
      </c>
      <c r="S18327" t="s">
        <v>20368</v>
      </c>
    </row>
    <row r="18328" spans="1:19" hidden="1" x14ac:dyDescent="0.2">
      <c r="A18328">
        <v>4656</v>
      </c>
      <c r="B18328" t="s">
        <v>28700</v>
      </c>
      <c r="C18328" t="s">
        <v>105</v>
      </c>
      <c r="D18328">
        <v>12.36</v>
      </c>
      <c r="E18328">
        <v>25</v>
      </c>
      <c r="F18328" s="1" t="s">
        <v>28703</v>
      </c>
      <c r="G18328" t="s">
        <v>4302</v>
      </c>
      <c r="H18328" t="s">
        <v>23</v>
      </c>
      <c r="I18328" t="s">
        <v>9858</v>
      </c>
      <c r="K18328"/>
      <c r="L18328" t="s">
        <v>28701</v>
      </c>
      <c r="M18328" t="s">
        <v>20396</v>
      </c>
      <c r="N18328">
        <v>4</v>
      </c>
      <c r="P18328" t="s">
        <v>20366</v>
      </c>
      <c r="Q18328" t="s">
        <v>28702</v>
      </c>
      <c r="S18328" t="s">
        <v>20368</v>
      </c>
    </row>
    <row r="18329" spans="1:19" hidden="1" x14ac:dyDescent="0.2">
      <c r="A18329">
        <v>4657</v>
      </c>
      <c r="B18329" t="s">
        <v>6085</v>
      </c>
      <c r="C18329" t="s">
        <v>105</v>
      </c>
      <c r="D18329">
        <v>4.91</v>
      </c>
      <c r="E18329">
        <v>25</v>
      </c>
      <c r="F18329" t="s">
        <v>28704</v>
      </c>
      <c r="G18329" t="s">
        <v>55</v>
      </c>
      <c r="H18329" t="s">
        <v>46</v>
      </c>
      <c r="I18329" t="s">
        <v>28705</v>
      </c>
      <c r="K18329"/>
      <c r="L18329" t="s">
        <v>28706</v>
      </c>
      <c r="M18329" t="s">
        <v>21081</v>
      </c>
      <c r="N18329">
        <v>7</v>
      </c>
      <c r="O18329" t="s">
        <v>28707</v>
      </c>
      <c r="P18329" t="s">
        <v>20366</v>
      </c>
      <c r="Q18329" t="s">
        <v>28708</v>
      </c>
      <c r="S18329" t="s">
        <v>20368</v>
      </c>
    </row>
    <row r="18330" spans="1:19" hidden="1" x14ac:dyDescent="0.2">
      <c r="A18330">
        <v>4657</v>
      </c>
      <c r="B18330" t="s">
        <v>6085</v>
      </c>
      <c r="C18330" t="s">
        <v>20452</v>
      </c>
      <c r="D18330">
        <v>9.01</v>
      </c>
      <c r="E18330">
        <v>25</v>
      </c>
      <c r="F18330" t="s">
        <v>28704</v>
      </c>
      <c r="G18330" t="s">
        <v>55</v>
      </c>
      <c r="H18330" t="s">
        <v>46</v>
      </c>
      <c r="I18330" t="s">
        <v>28705</v>
      </c>
      <c r="K18330"/>
      <c r="L18330" t="s">
        <v>28706</v>
      </c>
      <c r="M18330" t="s">
        <v>21081</v>
      </c>
      <c r="N18330">
        <v>7</v>
      </c>
      <c r="O18330" t="s">
        <v>28707</v>
      </c>
      <c r="P18330" t="s">
        <v>20366</v>
      </c>
      <c r="Q18330" t="s">
        <v>28708</v>
      </c>
      <c r="S18330" t="s">
        <v>20368</v>
      </c>
    </row>
    <row r="18331" spans="1:19" hidden="1" x14ac:dyDescent="0.2">
      <c r="A18331">
        <v>4657</v>
      </c>
      <c r="B18331" t="s">
        <v>6085</v>
      </c>
      <c r="C18331" t="s">
        <v>105</v>
      </c>
      <c r="D18331">
        <v>5</v>
      </c>
      <c r="E18331" t="s">
        <v>2141</v>
      </c>
      <c r="F18331" t="s">
        <v>23714</v>
      </c>
      <c r="G18331" t="s">
        <v>31</v>
      </c>
      <c r="H18331" t="s">
        <v>23</v>
      </c>
      <c r="I18331" t="s">
        <v>3123</v>
      </c>
      <c r="K18331"/>
      <c r="L18331" t="s">
        <v>28706</v>
      </c>
      <c r="M18331" t="s">
        <v>21081</v>
      </c>
      <c r="N18331">
        <v>7</v>
      </c>
      <c r="O18331" t="s">
        <v>28707</v>
      </c>
      <c r="P18331" t="s">
        <v>20366</v>
      </c>
      <c r="Q18331" t="s">
        <v>28708</v>
      </c>
      <c r="S18331" t="s">
        <v>20368</v>
      </c>
    </row>
    <row r="18332" spans="1:19" hidden="1" x14ac:dyDescent="0.2">
      <c r="A18332">
        <v>4657</v>
      </c>
      <c r="B18332" t="s">
        <v>6085</v>
      </c>
      <c r="C18332" t="s">
        <v>20452</v>
      </c>
      <c r="D18332">
        <v>9.6999999999999993</v>
      </c>
      <c r="E18332" t="s">
        <v>2141</v>
      </c>
      <c r="F18332" t="s">
        <v>23714</v>
      </c>
      <c r="G18332" t="s">
        <v>31</v>
      </c>
      <c r="H18332" t="s">
        <v>23</v>
      </c>
      <c r="I18332" t="s">
        <v>3123</v>
      </c>
      <c r="K18332"/>
      <c r="L18332" t="s">
        <v>28706</v>
      </c>
      <c r="M18332" t="s">
        <v>21081</v>
      </c>
      <c r="N18332">
        <v>7</v>
      </c>
      <c r="O18332" t="s">
        <v>28707</v>
      </c>
      <c r="P18332" t="s">
        <v>20366</v>
      </c>
      <c r="Q18332" t="s">
        <v>28708</v>
      </c>
      <c r="S18332" t="s">
        <v>20368</v>
      </c>
    </row>
    <row r="18333" spans="1:19" hidden="1" x14ac:dyDescent="0.2">
      <c r="A18333">
        <v>4657</v>
      </c>
      <c r="B18333" t="s">
        <v>6085</v>
      </c>
      <c r="C18333" t="s">
        <v>105</v>
      </c>
      <c r="D18333">
        <v>5.0999999999999996</v>
      </c>
      <c r="E18333" t="s">
        <v>363</v>
      </c>
      <c r="F18333" t="s">
        <v>20459</v>
      </c>
      <c r="G18333" t="s">
        <v>31</v>
      </c>
      <c r="H18333" t="s">
        <v>23</v>
      </c>
      <c r="I18333" t="s">
        <v>28709</v>
      </c>
      <c r="K18333"/>
      <c r="L18333" t="s">
        <v>28706</v>
      </c>
      <c r="M18333" t="s">
        <v>21081</v>
      </c>
      <c r="N18333">
        <v>7</v>
      </c>
      <c r="O18333" t="s">
        <v>28707</v>
      </c>
      <c r="P18333" t="s">
        <v>20366</v>
      </c>
      <c r="Q18333" t="s">
        <v>28708</v>
      </c>
      <c r="S18333" t="s">
        <v>20368</v>
      </c>
    </row>
    <row r="18334" spans="1:19" hidden="1" x14ac:dyDescent="0.2">
      <c r="A18334">
        <v>4657</v>
      </c>
      <c r="B18334" t="s">
        <v>6085</v>
      </c>
      <c r="C18334" t="s">
        <v>20452</v>
      </c>
      <c r="D18334">
        <v>9.9</v>
      </c>
      <c r="E18334" t="s">
        <v>363</v>
      </c>
      <c r="F18334" t="s">
        <v>20459</v>
      </c>
      <c r="G18334" t="s">
        <v>31</v>
      </c>
      <c r="H18334" t="s">
        <v>23</v>
      </c>
      <c r="I18334" t="s">
        <v>28709</v>
      </c>
      <c r="K18334"/>
      <c r="L18334" t="s">
        <v>28706</v>
      </c>
      <c r="M18334" t="s">
        <v>21081</v>
      </c>
      <c r="N18334">
        <v>7</v>
      </c>
      <c r="O18334" t="s">
        <v>28707</v>
      </c>
      <c r="P18334" t="s">
        <v>20366</v>
      </c>
      <c r="Q18334" t="s">
        <v>28708</v>
      </c>
      <c r="S18334" t="s">
        <v>20368</v>
      </c>
    </row>
    <row r="18335" spans="1:19" hidden="1" x14ac:dyDescent="0.2">
      <c r="A18335">
        <v>4659</v>
      </c>
      <c r="B18335" t="s">
        <v>28710</v>
      </c>
      <c r="C18335" t="s">
        <v>105</v>
      </c>
      <c r="D18335">
        <v>3.16</v>
      </c>
      <c r="E18335">
        <v>20</v>
      </c>
      <c r="F18335" t="s">
        <v>25413</v>
      </c>
      <c r="G18335" t="s">
        <v>55</v>
      </c>
      <c r="H18335" t="s">
        <v>46</v>
      </c>
      <c r="I18335" t="s">
        <v>1960</v>
      </c>
      <c r="K18335"/>
      <c r="L18335" t="s">
        <v>28711</v>
      </c>
      <c r="M18335" t="s">
        <v>26</v>
      </c>
      <c r="N18335">
        <v>2</v>
      </c>
      <c r="P18335" t="s">
        <v>20366</v>
      </c>
      <c r="Q18335" t="s">
        <v>28712</v>
      </c>
      <c r="S18335" t="s">
        <v>20368</v>
      </c>
    </row>
    <row r="18336" spans="1:19" hidden="1" x14ac:dyDescent="0.2">
      <c r="A18336">
        <v>4660</v>
      </c>
      <c r="B18336" t="s">
        <v>28713</v>
      </c>
      <c r="C18336" t="s">
        <v>105</v>
      </c>
      <c r="D18336">
        <v>3.31</v>
      </c>
      <c r="E18336">
        <v>20</v>
      </c>
      <c r="F18336" t="s">
        <v>25413</v>
      </c>
      <c r="G18336" t="s">
        <v>55</v>
      </c>
      <c r="H18336" t="s">
        <v>46</v>
      </c>
      <c r="I18336" t="s">
        <v>1960</v>
      </c>
      <c r="K18336"/>
      <c r="L18336" t="s">
        <v>28714</v>
      </c>
      <c r="M18336" t="s">
        <v>26</v>
      </c>
      <c r="N18336">
        <v>2</v>
      </c>
      <c r="P18336" t="s">
        <v>20366</v>
      </c>
      <c r="Q18336" t="s">
        <v>28715</v>
      </c>
      <c r="S18336" t="s">
        <v>20368</v>
      </c>
    </row>
    <row r="18337" spans="1:19" hidden="1" x14ac:dyDescent="0.2">
      <c r="A18337">
        <v>4661</v>
      </c>
      <c r="B18337" t="s">
        <v>28716</v>
      </c>
      <c r="C18337" t="s">
        <v>105</v>
      </c>
      <c r="D18337">
        <v>3.14</v>
      </c>
      <c r="E18337">
        <v>20</v>
      </c>
      <c r="F18337" t="s">
        <v>25413</v>
      </c>
      <c r="G18337" t="s">
        <v>55</v>
      </c>
      <c r="H18337" t="s">
        <v>46</v>
      </c>
      <c r="I18337" t="s">
        <v>4526</v>
      </c>
      <c r="K18337"/>
      <c r="L18337" t="s">
        <v>28717</v>
      </c>
      <c r="M18337" t="s">
        <v>20719</v>
      </c>
      <c r="N18337">
        <v>3</v>
      </c>
      <c r="P18337" t="s">
        <v>20366</v>
      </c>
      <c r="Q18337" t="s">
        <v>28718</v>
      </c>
      <c r="S18337" t="s">
        <v>20368</v>
      </c>
    </row>
    <row r="18338" spans="1:19" hidden="1" x14ac:dyDescent="0.2">
      <c r="A18338">
        <v>4662</v>
      </c>
      <c r="B18338" t="s">
        <v>28719</v>
      </c>
      <c r="C18338" t="s">
        <v>23814</v>
      </c>
      <c r="D18338">
        <v>17.13</v>
      </c>
      <c r="E18338">
        <v>25</v>
      </c>
      <c r="F18338" t="s">
        <v>28720</v>
      </c>
      <c r="G18338" t="s">
        <v>4302</v>
      </c>
      <c r="H18338" t="s">
        <v>23</v>
      </c>
      <c r="I18338" t="s">
        <v>9858</v>
      </c>
      <c r="K18338"/>
      <c r="L18338" t="s">
        <v>28721</v>
      </c>
      <c r="M18338" t="s">
        <v>20396</v>
      </c>
      <c r="N18338">
        <v>4</v>
      </c>
      <c r="P18338" t="s">
        <v>20366</v>
      </c>
      <c r="Q18338" t="s">
        <v>28722</v>
      </c>
      <c r="S18338" t="s">
        <v>20368</v>
      </c>
    </row>
    <row r="18339" spans="1:19" hidden="1" x14ac:dyDescent="0.2">
      <c r="A18339">
        <v>4663</v>
      </c>
      <c r="B18339" t="s">
        <v>28723</v>
      </c>
      <c r="C18339" t="s">
        <v>105</v>
      </c>
      <c r="D18339">
        <v>3.87</v>
      </c>
      <c r="E18339">
        <v>25</v>
      </c>
      <c r="F18339" t="s">
        <v>28724</v>
      </c>
      <c r="G18339" t="s">
        <v>55</v>
      </c>
      <c r="H18339" t="s">
        <v>46</v>
      </c>
      <c r="I18339" t="s">
        <v>28725</v>
      </c>
      <c r="K18339"/>
      <c r="L18339" t="s">
        <v>28726</v>
      </c>
      <c r="M18339" t="s">
        <v>20719</v>
      </c>
      <c r="N18339">
        <v>3</v>
      </c>
      <c r="P18339" t="s">
        <v>20366</v>
      </c>
      <c r="Q18339" t="s">
        <v>28727</v>
      </c>
      <c r="S18339" t="s">
        <v>20368</v>
      </c>
    </row>
    <row r="18340" spans="1:19" hidden="1" x14ac:dyDescent="0.2">
      <c r="A18340">
        <v>4663</v>
      </c>
      <c r="B18340" t="s">
        <v>28723</v>
      </c>
      <c r="C18340" t="s">
        <v>21293</v>
      </c>
      <c r="D18340">
        <v>15.59</v>
      </c>
      <c r="E18340">
        <v>25</v>
      </c>
      <c r="F18340" t="s">
        <v>24985</v>
      </c>
      <c r="G18340" t="s">
        <v>4302</v>
      </c>
      <c r="H18340" t="s">
        <v>23</v>
      </c>
      <c r="I18340" t="s">
        <v>9858</v>
      </c>
      <c r="K18340"/>
      <c r="L18340" t="s">
        <v>28726</v>
      </c>
      <c r="M18340" t="s">
        <v>20719</v>
      </c>
      <c r="N18340">
        <v>3</v>
      </c>
      <c r="P18340" t="s">
        <v>20366</v>
      </c>
      <c r="Q18340" t="s">
        <v>28727</v>
      </c>
      <c r="S18340" t="s">
        <v>20368</v>
      </c>
    </row>
    <row r="18341" spans="1:19" hidden="1" x14ac:dyDescent="0.2">
      <c r="A18341">
        <v>4664</v>
      </c>
      <c r="B18341" t="s">
        <v>28728</v>
      </c>
      <c r="C18341" t="s">
        <v>23814</v>
      </c>
      <c r="D18341">
        <v>16.920000000000002</v>
      </c>
      <c r="E18341">
        <v>25</v>
      </c>
      <c r="F18341" t="s">
        <v>24985</v>
      </c>
      <c r="G18341" t="s">
        <v>4302</v>
      </c>
      <c r="H18341" t="s">
        <v>23</v>
      </c>
      <c r="I18341" t="s">
        <v>9858</v>
      </c>
      <c r="K18341"/>
      <c r="L18341" t="s">
        <v>28729</v>
      </c>
      <c r="M18341" t="s">
        <v>20719</v>
      </c>
      <c r="N18341">
        <v>3</v>
      </c>
      <c r="P18341" t="s">
        <v>20366</v>
      </c>
      <c r="Q18341" t="s">
        <v>28730</v>
      </c>
      <c r="S18341" t="s">
        <v>20368</v>
      </c>
    </row>
    <row r="18342" spans="1:19" hidden="1" x14ac:dyDescent="0.2">
      <c r="A18342">
        <v>4665</v>
      </c>
      <c r="B18342" t="s">
        <v>28731</v>
      </c>
      <c r="C18342" t="s">
        <v>105</v>
      </c>
      <c r="D18342">
        <v>4.01</v>
      </c>
      <c r="E18342">
        <v>20</v>
      </c>
      <c r="G18342" t="s">
        <v>31</v>
      </c>
      <c r="H18342" t="s">
        <v>46</v>
      </c>
      <c r="I18342" t="s">
        <v>4289</v>
      </c>
      <c r="K18342"/>
      <c r="L18342" t="s">
        <v>28732</v>
      </c>
      <c r="M18342" t="s">
        <v>26</v>
      </c>
      <c r="N18342">
        <v>2</v>
      </c>
      <c r="P18342" t="s">
        <v>20366</v>
      </c>
      <c r="Q18342" t="s">
        <v>28733</v>
      </c>
      <c r="S18342" t="s">
        <v>20368</v>
      </c>
    </row>
    <row r="18343" spans="1:19" hidden="1" x14ac:dyDescent="0.2">
      <c r="A18343">
        <v>4667</v>
      </c>
      <c r="B18343" t="s">
        <v>28734</v>
      </c>
      <c r="C18343" t="s">
        <v>105</v>
      </c>
      <c r="D18343">
        <v>2.88</v>
      </c>
      <c r="E18343">
        <v>25</v>
      </c>
      <c r="G18343" t="s">
        <v>55</v>
      </c>
      <c r="H18343" t="s">
        <v>23</v>
      </c>
      <c r="I18343" t="s">
        <v>12473</v>
      </c>
      <c r="K18343"/>
      <c r="L18343" t="s">
        <v>28735</v>
      </c>
      <c r="M18343" t="s">
        <v>26</v>
      </c>
      <c r="N18343">
        <v>2</v>
      </c>
      <c r="P18343" t="s">
        <v>20366</v>
      </c>
      <c r="Q18343" t="s">
        <v>28736</v>
      </c>
      <c r="S18343" t="s">
        <v>20368</v>
      </c>
    </row>
    <row r="18344" spans="1:19" hidden="1" x14ac:dyDescent="0.2">
      <c r="A18344">
        <v>4668</v>
      </c>
      <c r="B18344" t="s">
        <v>28737</v>
      </c>
      <c r="C18344" t="s">
        <v>21040</v>
      </c>
      <c r="D18344">
        <v>3.55</v>
      </c>
      <c r="E18344">
        <v>25</v>
      </c>
      <c r="F18344" t="s">
        <v>79</v>
      </c>
      <c r="G18344" t="s">
        <v>55</v>
      </c>
      <c r="H18344" t="s">
        <v>46</v>
      </c>
      <c r="I18344" t="s">
        <v>4239</v>
      </c>
      <c r="K18344"/>
      <c r="L18344" t="s">
        <v>28738</v>
      </c>
      <c r="M18344" t="s">
        <v>26</v>
      </c>
      <c r="N18344">
        <v>2</v>
      </c>
      <c r="P18344" t="s">
        <v>20366</v>
      </c>
      <c r="Q18344" t="s">
        <v>28739</v>
      </c>
      <c r="S18344" t="s">
        <v>20368</v>
      </c>
    </row>
    <row r="18345" spans="1:19" hidden="1" x14ac:dyDescent="0.2">
      <c r="A18345">
        <v>4668</v>
      </c>
      <c r="B18345" t="s">
        <v>28737</v>
      </c>
      <c r="C18345" t="s">
        <v>21043</v>
      </c>
      <c r="D18345">
        <v>3.57</v>
      </c>
      <c r="E18345" t="s">
        <v>414</v>
      </c>
      <c r="F18345" t="s">
        <v>79</v>
      </c>
      <c r="G18345" t="s">
        <v>55</v>
      </c>
      <c r="H18345" t="s">
        <v>46</v>
      </c>
      <c r="I18345" t="s">
        <v>4239</v>
      </c>
      <c r="K18345"/>
      <c r="L18345" t="s">
        <v>28738</v>
      </c>
      <c r="M18345" t="s">
        <v>26</v>
      </c>
      <c r="N18345">
        <v>2</v>
      </c>
      <c r="P18345" t="s">
        <v>20366</v>
      </c>
      <c r="Q18345" t="s">
        <v>28739</v>
      </c>
      <c r="S18345" t="s">
        <v>20368</v>
      </c>
    </row>
    <row r="18346" spans="1:19" hidden="1" x14ac:dyDescent="0.2">
      <c r="A18346">
        <v>4669</v>
      </c>
      <c r="B18346" t="s">
        <v>28740</v>
      </c>
      <c r="C18346" t="s">
        <v>21040</v>
      </c>
      <c r="D18346">
        <v>4.2300000000000004</v>
      </c>
      <c r="E18346">
        <v>25</v>
      </c>
      <c r="F18346" t="s">
        <v>79</v>
      </c>
      <c r="G18346" t="s">
        <v>55</v>
      </c>
      <c r="H18346" t="s">
        <v>46</v>
      </c>
      <c r="I18346" t="s">
        <v>4919</v>
      </c>
      <c r="K18346"/>
      <c r="L18346" t="s">
        <v>28741</v>
      </c>
      <c r="M18346" t="s">
        <v>26</v>
      </c>
      <c r="N18346">
        <v>2</v>
      </c>
      <c r="P18346" t="s">
        <v>20366</v>
      </c>
      <c r="Q18346" t="s">
        <v>28742</v>
      </c>
      <c r="S18346" t="s">
        <v>20368</v>
      </c>
    </row>
    <row r="18347" spans="1:19" hidden="1" x14ac:dyDescent="0.2">
      <c r="A18347">
        <v>4670</v>
      </c>
      <c r="B18347" t="s">
        <v>28743</v>
      </c>
      <c r="C18347" t="s">
        <v>21040</v>
      </c>
      <c r="D18347">
        <v>4.28</v>
      </c>
      <c r="E18347">
        <v>25</v>
      </c>
      <c r="F18347" t="s">
        <v>79</v>
      </c>
      <c r="G18347" t="s">
        <v>55</v>
      </c>
      <c r="H18347" t="s">
        <v>46</v>
      </c>
      <c r="I18347" t="s">
        <v>4919</v>
      </c>
      <c r="K18347"/>
      <c r="L18347" t="s">
        <v>28744</v>
      </c>
      <c r="M18347" t="s">
        <v>26</v>
      </c>
      <c r="N18347">
        <v>2</v>
      </c>
      <c r="P18347" t="s">
        <v>20366</v>
      </c>
      <c r="Q18347" t="s">
        <v>28745</v>
      </c>
      <c r="S18347" t="s">
        <v>20368</v>
      </c>
    </row>
    <row r="18348" spans="1:19" hidden="1" x14ac:dyDescent="0.2">
      <c r="A18348">
        <v>4672</v>
      </c>
      <c r="B18348" t="s">
        <v>28746</v>
      </c>
      <c r="C18348" t="s">
        <v>105</v>
      </c>
      <c r="D18348">
        <v>2.87</v>
      </c>
      <c r="E18348">
        <v>25</v>
      </c>
      <c r="G18348" t="s">
        <v>246</v>
      </c>
      <c r="H18348" t="s">
        <v>46</v>
      </c>
      <c r="I18348" t="s">
        <v>10759</v>
      </c>
      <c r="J18348" t="s">
        <v>22901</v>
      </c>
      <c r="K18348"/>
      <c r="L18348" t="s">
        <v>28747</v>
      </c>
      <c r="M18348" t="s">
        <v>20719</v>
      </c>
      <c r="N18348">
        <v>3</v>
      </c>
      <c r="P18348" t="s">
        <v>20366</v>
      </c>
      <c r="Q18348" t="s">
        <v>28748</v>
      </c>
      <c r="S18348" t="s">
        <v>20368</v>
      </c>
    </row>
    <row r="18349" spans="1:19" hidden="1" x14ac:dyDescent="0.2">
      <c r="A18349">
        <v>4673</v>
      </c>
      <c r="B18349" t="s">
        <v>28749</v>
      </c>
      <c r="C18349" t="s">
        <v>21724</v>
      </c>
      <c r="D18349">
        <v>3.62</v>
      </c>
      <c r="E18349">
        <v>30</v>
      </c>
      <c r="F18349" t="s">
        <v>28376</v>
      </c>
      <c r="G18349" t="s">
        <v>31</v>
      </c>
      <c r="H18349" t="s">
        <v>46</v>
      </c>
      <c r="I18349" t="s">
        <v>9911</v>
      </c>
      <c r="K18349"/>
      <c r="L18349" t="s">
        <v>28750</v>
      </c>
      <c r="M18349" t="s">
        <v>26</v>
      </c>
      <c r="N18349">
        <v>2</v>
      </c>
      <c r="P18349" t="s">
        <v>20366</v>
      </c>
      <c r="Q18349" t="s">
        <v>28751</v>
      </c>
      <c r="S18349" t="s">
        <v>20368</v>
      </c>
    </row>
    <row r="18350" spans="1:19" hidden="1" x14ac:dyDescent="0.2">
      <c r="A18350">
        <v>4674</v>
      </c>
      <c r="B18350" t="s">
        <v>28752</v>
      </c>
      <c r="C18350" t="s">
        <v>105</v>
      </c>
      <c r="D18350">
        <v>3.87</v>
      </c>
      <c r="E18350">
        <v>25</v>
      </c>
      <c r="F18350" t="s">
        <v>28753</v>
      </c>
      <c r="G18350" t="s">
        <v>55</v>
      </c>
      <c r="H18350" t="s">
        <v>46</v>
      </c>
      <c r="I18350" t="s">
        <v>25418</v>
      </c>
      <c r="K18350"/>
      <c r="L18350" t="s">
        <v>28754</v>
      </c>
      <c r="M18350" t="s">
        <v>26</v>
      </c>
      <c r="N18350">
        <v>2</v>
      </c>
      <c r="P18350" t="s">
        <v>20366</v>
      </c>
      <c r="Q18350" t="s">
        <v>28755</v>
      </c>
      <c r="S18350" t="s">
        <v>20368</v>
      </c>
    </row>
    <row r="18351" spans="1:19" hidden="1" x14ac:dyDescent="0.2">
      <c r="A18351">
        <v>4675</v>
      </c>
      <c r="B18351" t="s">
        <v>28756</v>
      </c>
      <c r="C18351" t="s">
        <v>105</v>
      </c>
      <c r="D18351">
        <v>3.94</v>
      </c>
      <c r="E18351">
        <v>25</v>
      </c>
      <c r="F18351" t="s">
        <v>25417</v>
      </c>
      <c r="G18351" t="s">
        <v>55</v>
      </c>
      <c r="H18351" t="s">
        <v>46</v>
      </c>
      <c r="I18351" t="s">
        <v>25418</v>
      </c>
      <c r="K18351"/>
      <c r="L18351" t="s">
        <v>28757</v>
      </c>
      <c r="M18351" t="s">
        <v>26</v>
      </c>
      <c r="N18351">
        <v>2</v>
      </c>
      <c r="P18351" t="s">
        <v>20366</v>
      </c>
      <c r="Q18351" t="s">
        <v>28758</v>
      </c>
      <c r="S18351" t="s">
        <v>20368</v>
      </c>
    </row>
    <row r="18352" spans="1:19" hidden="1" x14ac:dyDescent="0.2">
      <c r="A18352">
        <v>4676</v>
      </c>
      <c r="B18352" t="s">
        <v>28759</v>
      </c>
      <c r="C18352" t="s">
        <v>105</v>
      </c>
      <c r="D18352">
        <v>5.27</v>
      </c>
      <c r="E18352">
        <v>25</v>
      </c>
      <c r="F18352" t="s">
        <v>20530</v>
      </c>
      <c r="G18352" t="s">
        <v>31</v>
      </c>
      <c r="H18352" t="s">
        <v>46</v>
      </c>
      <c r="I18352" t="s">
        <v>9516</v>
      </c>
      <c r="K18352"/>
      <c r="L18352" t="s">
        <v>28760</v>
      </c>
      <c r="M18352" t="s">
        <v>26</v>
      </c>
      <c r="N18352">
        <v>2</v>
      </c>
      <c r="P18352" t="s">
        <v>20366</v>
      </c>
      <c r="Q18352" t="s">
        <v>28761</v>
      </c>
      <c r="S18352" t="s">
        <v>20368</v>
      </c>
    </row>
    <row r="18353" spans="1:19" hidden="1" x14ac:dyDescent="0.2">
      <c r="A18353">
        <v>4677</v>
      </c>
      <c r="B18353" t="s">
        <v>28762</v>
      </c>
      <c r="C18353" t="s">
        <v>105</v>
      </c>
      <c r="D18353">
        <v>5.31</v>
      </c>
      <c r="E18353">
        <v>25</v>
      </c>
      <c r="F18353" t="s">
        <v>20530</v>
      </c>
      <c r="G18353" t="s">
        <v>31</v>
      </c>
      <c r="H18353" t="s">
        <v>46</v>
      </c>
      <c r="I18353" t="s">
        <v>9392</v>
      </c>
      <c r="K18353"/>
      <c r="L18353" t="s">
        <v>28763</v>
      </c>
      <c r="M18353" t="s">
        <v>26</v>
      </c>
      <c r="N18353">
        <v>2</v>
      </c>
      <c r="P18353" t="s">
        <v>20366</v>
      </c>
      <c r="Q18353" t="s">
        <v>28764</v>
      </c>
      <c r="S18353" t="s">
        <v>20368</v>
      </c>
    </row>
    <row r="18354" spans="1:19" hidden="1" x14ac:dyDescent="0.2">
      <c r="A18354">
        <v>4678</v>
      </c>
      <c r="B18354" t="s">
        <v>28765</v>
      </c>
      <c r="C18354" t="s">
        <v>105</v>
      </c>
      <c r="D18354">
        <v>3.88</v>
      </c>
      <c r="E18354">
        <v>20</v>
      </c>
      <c r="G18354" t="s">
        <v>31</v>
      </c>
      <c r="H18354" t="s">
        <v>46</v>
      </c>
      <c r="I18354" t="s">
        <v>20409</v>
      </c>
      <c r="K18354"/>
      <c r="L18354" t="s">
        <v>28766</v>
      </c>
      <c r="M18354" t="s">
        <v>26</v>
      </c>
      <c r="N18354">
        <v>2</v>
      </c>
      <c r="P18354" t="s">
        <v>20366</v>
      </c>
      <c r="Q18354" t="s">
        <v>28767</v>
      </c>
      <c r="S18354" t="s">
        <v>20368</v>
      </c>
    </row>
    <row r="18355" spans="1:19" hidden="1" x14ac:dyDescent="0.2">
      <c r="A18355">
        <v>4679</v>
      </c>
      <c r="B18355" t="s">
        <v>28768</v>
      </c>
      <c r="C18355" t="s">
        <v>105</v>
      </c>
      <c r="D18355">
        <v>3</v>
      </c>
      <c r="G18355" t="s">
        <v>189</v>
      </c>
      <c r="I18355" t="s">
        <v>28389</v>
      </c>
      <c r="K18355"/>
      <c r="L18355" t="s">
        <v>28769</v>
      </c>
      <c r="M18355" t="s">
        <v>26</v>
      </c>
      <c r="N18355">
        <v>2</v>
      </c>
      <c r="P18355" t="s">
        <v>20366</v>
      </c>
      <c r="Q18355" t="s">
        <v>28770</v>
      </c>
      <c r="S18355" t="s">
        <v>20368</v>
      </c>
    </row>
    <row r="18356" spans="1:19" hidden="1" x14ac:dyDescent="0.2">
      <c r="A18356">
        <v>4680</v>
      </c>
      <c r="B18356" t="s">
        <v>28771</v>
      </c>
      <c r="C18356" t="s">
        <v>21043</v>
      </c>
      <c r="D18356">
        <v>3.54</v>
      </c>
      <c r="E18356">
        <v>30</v>
      </c>
      <c r="F18356" t="s">
        <v>28376</v>
      </c>
      <c r="G18356" t="s">
        <v>31</v>
      </c>
      <c r="H18356" t="s">
        <v>46</v>
      </c>
      <c r="I18356" t="s">
        <v>9911</v>
      </c>
      <c r="K18356"/>
      <c r="L18356" t="s">
        <v>28772</v>
      </c>
      <c r="M18356" t="s">
        <v>26</v>
      </c>
      <c r="N18356">
        <v>2</v>
      </c>
      <c r="P18356" t="s">
        <v>20366</v>
      </c>
      <c r="Q18356" t="s">
        <v>28773</v>
      </c>
      <c r="S18356" t="s">
        <v>20368</v>
      </c>
    </row>
    <row r="18357" spans="1:19" hidden="1" x14ac:dyDescent="0.2">
      <c r="A18357">
        <v>4681</v>
      </c>
      <c r="B18357" t="s">
        <v>28774</v>
      </c>
      <c r="C18357" t="s">
        <v>105</v>
      </c>
      <c r="D18357">
        <v>2.93</v>
      </c>
      <c r="G18357" t="s">
        <v>189</v>
      </c>
      <c r="I18357" t="s">
        <v>28389</v>
      </c>
      <c r="K18357"/>
      <c r="L18357" t="s">
        <v>28775</v>
      </c>
      <c r="M18357" t="s">
        <v>26</v>
      </c>
      <c r="N18357">
        <v>2</v>
      </c>
      <c r="P18357" t="s">
        <v>20366</v>
      </c>
      <c r="Q18357" t="s">
        <v>28776</v>
      </c>
      <c r="S18357" t="s">
        <v>20368</v>
      </c>
    </row>
    <row r="18358" spans="1:19" hidden="1" x14ac:dyDescent="0.2">
      <c r="A18358">
        <v>4683</v>
      </c>
      <c r="B18358" t="s">
        <v>28777</v>
      </c>
      <c r="C18358" t="s">
        <v>105</v>
      </c>
      <c r="D18358">
        <v>9.0500000000000007</v>
      </c>
      <c r="E18358">
        <v>20</v>
      </c>
      <c r="F18358" t="s">
        <v>28778</v>
      </c>
      <c r="G18358" t="s">
        <v>55</v>
      </c>
      <c r="H18358" t="s">
        <v>23</v>
      </c>
      <c r="I18358" t="s">
        <v>8531</v>
      </c>
      <c r="K18358"/>
      <c r="L18358" t="s">
        <v>28779</v>
      </c>
      <c r="M18358" t="s">
        <v>26</v>
      </c>
      <c r="N18358">
        <v>2</v>
      </c>
      <c r="P18358" t="s">
        <v>20366</v>
      </c>
      <c r="Q18358" t="s">
        <v>28780</v>
      </c>
      <c r="S18358" t="s">
        <v>20368</v>
      </c>
    </row>
    <row r="18359" spans="1:19" hidden="1" x14ac:dyDescent="0.2">
      <c r="A18359">
        <v>4684</v>
      </c>
      <c r="B18359" t="s">
        <v>28781</v>
      </c>
      <c r="C18359" t="s">
        <v>105</v>
      </c>
      <c r="D18359">
        <v>6.56</v>
      </c>
      <c r="E18359">
        <v>20</v>
      </c>
      <c r="F18359" t="s">
        <v>4558</v>
      </c>
      <c r="G18359" t="s">
        <v>55</v>
      </c>
      <c r="H18359" t="s">
        <v>46</v>
      </c>
      <c r="I18359" t="s">
        <v>8531</v>
      </c>
      <c r="K18359"/>
      <c r="L18359" t="s">
        <v>28782</v>
      </c>
      <c r="M18359" t="s">
        <v>26</v>
      </c>
      <c r="N18359">
        <v>2</v>
      </c>
      <c r="P18359" t="s">
        <v>20366</v>
      </c>
      <c r="Q18359" t="s">
        <v>28783</v>
      </c>
      <c r="S18359" t="s">
        <v>20368</v>
      </c>
    </row>
    <row r="18360" spans="1:19" hidden="1" x14ac:dyDescent="0.2">
      <c r="A18360">
        <v>4685</v>
      </c>
      <c r="B18360" t="s">
        <v>28784</v>
      </c>
      <c r="C18360" t="s">
        <v>105</v>
      </c>
      <c r="D18360">
        <v>9.94</v>
      </c>
      <c r="E18360">
        <v>20</v>
      </c>
      <c r="F18360" t="s">
        <v>26748</v>
      </c>
      <c r="G18360" t="s">
        <v>31</v>
      </c>
      <c r="H18360" t="s">
        <v>46</v>
      </c>
      <c r="I18360" t="s">
        <v>26749</v>
      </c>
      <c r="K18360"/>
      <c r="L18360" t="s">
        <v>28785</v>
      </c>
      <c r="M18360" t="s">
        <v>20719</v>
      </c>
      <c r="N18360">
        <v>3</v>
      </c>
      <c r="P18360" t="s">
        <v>20366</v>
      </c>
      <c r="Q18360" t="s">
        <v>28786</v>
      </c>
      <c r="S18360" t="s">
        <v>20368</v>
      </c>
    </row>
    <row r="18361" spans="1:19" hidden="1" x14ac:dyDescent="0.2">
      <c r="A18361">
        <v>4686</v>
      </c>
      <c r="B18361" t="s">
        <v>28787</v>
      </c>
      <c r="C18361" t="s">
        <v>105</v>
      </c>
      <c r="D18361">
        <v>9.6999999999999993</v>
      </c>
      <c r="E18361">
        <v>20</v>
      </c>
      <c r="F18361" t="s">
        <v>26748</v>
      </c>
      <c r="G18361" t="s">
        <v>31</v>
      </c>
      <c r="H18361" t="s">
        <v>46</v>
      </c>
      <c r="I18361" t="s">
        <v>26749</v>
      </c>
      <c r="K18361"/>
      <c r="L18361" t="s">
        <v>28788</v>
      </c>
      <c r="M18361" t="s">
        <v>26</v>
      </c>
      <c r="N18361">
        <v>2</v>
      </c>
      <c r="P18361" t="s">
        <v>20366</v>
      </c>
      <c r="Q18361" t="s">
        <v>28789</v>
      </c>
      <c r="S18361" t="s">
        <v>20368</v>
      </c>
    </row>
    <row r="18362" spans="1:19" hidden="1" x14ac:dyDescent="0.2">
      <c r="A18362">
        <v>4687</v>
      </c>
      <c r="B18362" t="s">
        <v>28790</v>
      </c>
      <c r="C18362" t="s">
        <v>105</v>
      </c>
      <c r="D18362">
        <v>8.7200000000000006</v>
      </c>
      <c r="E18362">
        <v>20</v>
      </c>
      <c r="F18362" t="s">
        <v>26748</v>
      </c>
      <c r="G18362" t="s">
        <v>31</v>
      </c>
      <c r="H18362" t="s">
        <v>46</v>
      </c>
      <c r="I18362" t="s">
        <v>26749</v>
      </c>
      <c r="K18362"/>
      <c r="L18362" t="s">
        <v>28791</v>
      </c>
      <c r="M18362" t="s">
        <v>20719</v>
      </c>
      <c r="N18362">
        <v>3</v>
      </c>
      <c r="P18362" t="s">
        <v>20366</v>
      </c>
      <c r="Q18362" t="s">
        <v>28792</v>
      </c>
      <c r="S18362" t="s">
        <v>20368</v>
      </c>
    </row>
    <row r="18363" spans="1:19" hidden="1" x14ac:dyDescent="0.2">
      <c r="A18363">
        <v>4688</v>
      </c>
      <c r="B18363" t="s">
        <v>28793</v>
      </c>
      <c r="C18363" t="s">
        <v>105</v>
      </c>
      <c r="D18363">
        <v>9.85</v>
      </c>
      <c r="E18363">
        <v>25</v>
      </c>
      <c r="F18363" t="s">
        <v>1546</v>
      </c>
      <c r="G18363" t="s">
        <v>55</v>
      </c>
      <c r="H18363" t="s">
        <v>46</v>
      </c>
      <c r="I18363" t="s">
        <v>21026</v>
      </c>
      <c r="K18363"/>
      <c r="L18363" t="s">
        <v>28794</v>
      </c>
      <c r="M18363" t="s">
        <v>26</v>
      </c>
      <c r="N18363">
        <v>2</v>
      </c>
      <c r="P18363" t="s">
        <v>20366</v>
      </c>
      <c r="Q18363" t="s">
        <v>28795</v>
      </c>
      <c r="S18363" t="s">
        <v>20368</v>
      </c>
    </row>
    <row r="18364" spans="1:19" hidden="1" x14ac:dyDescent="0.2">
      <c r="A18364">
        <v>4689</v>
      </c>
      <c r="B18364" t="s">
        <v>28796</v>
      </c>
      <c r="C18364" t="s">
        <v>105</v>
      </c>
      <c r="D18364">
        <v>10.6</v>
      </c>
      <c r="E18364">
        <v>25</v>
      </c>
      <c r="F18364" t="s">
        <v>1546</v>
      </c>
      <c r="G18364" t="s">
        <v>55</v>
      </c>
      <c r="H18364" t="s">
        <v>23</v>
      </c>
      <c r="I18364" t="s">
        <v>415</v>
      </c>
      <c r="K18364"/>
      <c r="L18364" t="s">
        <v>28797</v>
      </c>
      <c r="M18364" t="s">
        <v>26</v>
      </c>
      <c r="N18364">
        <v>2</v>
      </c>
      <c r="P18364" t="s">
        <v>20366</v>
      </c>
      <c r="Q18364" t="s">
        <v>28798</v>
      </c>
      <c r="S18364" t="s">
        <v>20368</v>
      </c>
    </row>
    <row r="18365" spans="1:19" hidden="1" x14ac:dyDescent="0.2">
      <c r="A18365">
        <v>4690</v>
      </c>
      <c r="B18365" t="s">
        <v>28799</v>
      </c>
      <c r="C18365" t="s">
        <v>105</v>
      </c>
      <c r="D18365">
        <v>5.53</v>
      </c>
      <c r="E18365">
        <v>20</v>
      </c>
      <c r="F18365" t="s">
        <v>23797</v>
      </c>
      <c r="G18365" t="s">
        <v>31</v>
      </c>
      <c r="H18365" t="s">
        <v>46</v>
      </c>
      <c r="I18365" t="s">
        <v>2385</v>
      </c>
      <c r="K18365"/>
      <c r="L18365" t="s">
        <v>28800</v>
      </c>
      <c r="M18365" t="s">
        <v>21125</v>
      </c>
      <c r="N18365">
        <v>3</v>
      </c>
      <c r="O18365" t="s">
        <v>28801</v>
      </c>
      <c r="P18365" t="s">
        <v>20366</v>
      </c>
      <c r="Q18365" t="s">
        <v>28802</v>
      </c>
      <c r="S18365" t="s">
        <v>20368</v>
      </c>
    </row>
    <row r="18366" spans="1:19" hidden="1" x14ac:dyDescent="0.2">
      <c r="A18366">
        <v>4691</v>
      </c>
      <c r="B18366" t="s">
        <v>28803</v>
      </c>
      <c r="C18366" t="s">
        <v>105</v>
      </c>
      <c r="D18366">
        <v>2.86</v>
      </c>
      <c r="E18366">
        <v>20</v>
      </c>
      <c r="F18366" t="s">
        <v>5275</v>
      </c>
      <c r="G18366" t="s">
        <v>31</v>
      </c>
      <c r="H18366" t="s">
        <v>46</v>
      </c>
      <c r="I18366" t="s">
        <v>869</v>
      </c>
      <c r="J18366" t="s">
        <v>22901</v>
      </c>
      <c r="K18366"/>
      <c r="L18366" t="s">
        <v>28804</v>
      </c>
      <c r="M18366" t="s">
        <v>20396</v>
      </c>
      <c r="N18366">
        <v>4</v>
      </c>
      <c r="P18366" t="s">
        <v>20366</v>
      </c>
      <c r="Q18366" t="s">
        <v>28805</v>
      </c>
      <c r="S18366" t="s">
        <v>20368</v>
      </c>
    </row>
    <row r="18367" spans="1:19" hidden="1" x14ac:dyDescent="0.2">
      <c r="A18367">
        <v>4692</v>
      </c>
      <c r="B18367" t="s">
        <v>28806</v>
      </c>
      <c r="C18367" t="s">
        <v>105</v>
      </c>
      <c r="D18367">
        <v>4.42</v>
      </c>
      <c r="E18367">
        <v>20</v>
      </c>
      <c r="F18367" t="s">
        <v>5275</v>
      </c>
      <c r="G18367" t="s">
        <v>31</v>
      </c>
      <c r="H18367" t="s">
        <v>46</v>
      </c>
      <c r="I18367" t="s">
        <v>869</v>
      </c>
      <c r="J18367" t="s">
        <v>22901</v>
      </c>
      <c r="K18367"/>
      <c r="L18367" t="s">
        <v>28807</v>
      </c>
      <c r="M18367" t="s">
        <v>20396</v>
      </c>
      <c r="N18367">
        <v>4</v>
      </c>
      <c r="P18367" t="s">
        <v>20366</v>
      </c>
      <c r="Q18367" t="s">
        <v>28808</v>
      </c>
      <c r="S18367" t="s">
        <v>20368</v>
      </c>
    </row>
    <row r="18368" spans="1:19" hidden="1" x14ac:dyDescent="0.2">
      <c r="A18368">
        <v>4696</v>
      </c>
      <c r="B18368" t="s">
        <v>28809</v>
      </c>
      <c r="C18368" t="s">
        <v>105</v>
      </c>
      <c r="D18368">
        <v>2.1</v>
      </c>
      <c r="E18368">
        <v>20</v>
      </c>
      <c r="G18368" t="s">
        <v>55</v>
      </c>
      <c r="H18368" t="s">
        <v>23</v>
      </c>
      <c r="I18368" t="s">
        <v>10918</v>
      </c>
      <c r="K18368"/>
      <c r="L18368" t="s">
        <v>28810</v>
      </c>
      <c r="M18368" t="s">
        <v>26</v>
      </c>
      <c r="N18368">
        <v>2</v>
      </c>
      <c r="P18368" t="s">
        <v>20366</v>
      </c>
      <c r="Q18368" t="s">
        <v>28811</v>
      </c>
      <c r="S18368" t="s">
        <v>20368</v>
      </c>
    </row>
    <row r="18369" spans="1:19" hidden="1" x14ac:dyDescent="0.2">
      <c r="A18369">
        <v>4696</v>
      </c>
      <c r="B18369" t="s">
        <v>28809</v>
      </c>
      <c r="C18369" t="s">
        <v>20452</v>
      </c>
      <c r="D18369">
        <v>6.3</v>
      </c>
      <c r="E18369" t="s">
        <v>383</v>
      </c>
      <c r="G18369" t="s">
        <v>55</v>
      </c>
      <c r="H18369" t="s">
        <v>46</v>
      </c>
      <c r="I18369" t="s">
        <v>10918</v>
      </c>
      <c r="K18369"/>
      <c r="L18369" t="s">
        <v>28810</v>
      </c>
      <c r="M18369" t="s">
        <v>26</v>
      </c>
      <c r="N18369">
        <v>2</v>
      </c>
      <c r="P18369" t="s">
        <v>20366</v>
      </c>
      <c r="Q18369" t="s">
        <v>28811</v>
      </c>
      <c r="S18369" t="s">
        <v>20368</v>
      </c>
    </row>
    <row r="18370" spans="1:19" hidden="1" x14ac:dyDescent="0.2">
      <c r="A18370">
        <v>4697</v>
      </c>
      <c r="B18370" t="s">
        <v>28812</v>
      </c>
      <c r="C18370" t="s">
        <v>105</v>
      </c>
      <c r="D18370">
        <v>0.46</v>
      </c>
      <c r="E18370">
        <v>20</v>
      </c>
      <c r="F18370" t="s">
        <v>25348</v>
      </c>
      <c r="G18370" t="s">
        <v>75</v>
      </c>
      <c r="H18370" t="s">
        <v>23</v>
      </c>
      <c r="I18370" t="s">
        <v>23468</v>
      </c>
      <c r="K18370"/>
      <c r="L18370" t="s">
        <v>28813</v>
      </c>
      <c r="M18370" t="s">
        <v>26</v>
      </c>
      <c r="N18370">
        <v>2</v>
      </c>
      <c r="P18370" t="s">
        <v>20366</v>
      </c>
      <c r="Q18370" t="s">
        <v>28814</v>
      </c>
      <c r="S18370" t="s">
        <v>20368</v>
      </c>
    </row>
    <row r="18371" spans="1:19" hidden="1" x14ac:dyDescent="0.2">
      <c r="A18371" t="s">
        <v>28815</v>
      </c>
      <c r="B18371" t="s">
        <v>28816</v>
      </c>
      <c r="C18371" t="s">
        <v>105</v>
      </c>
      <c r="D18371">
        <v>8.19</v>
      </c>
      <c r="E18371">
        <v>25</v>
      </c>
      <c r="F18371" t="s">
        <v>23744</v>
      </c>
      <c r="G18371" t="s">
        <v>55</v>
      </c>
      <c r="H18371" t="s">
        <v>46</v>
      </c>
      <c r="I18371" t="s">
        <v>1470</v>
      </c>
      <c r="K18371"/>
      <c r="L18371" t="s">
        <v>28817</v>
      </c>
      <c r="M18371" t="s">
        <v>26</v>
      </c>
      <c r="N18371">
        <v>2</v>
      </c>
      <c r="P18371" t="s">
        <v>20366</v>
      </c>
      <c r="Q18371" t="s">
        <v>28818</v>
      </c>
      <c r="S18371" t="s">
        <v>20368</v>
      </c>
    </row>
    <row r="18372" spans="1:19" hidden="1" x14ac:dyDescent="0.2">
      <c r="A18372" t="s">
        <v>28819</v>
      </c>
      <c r="B18372" t="s">
        <v>28820</v>
      </c>
      <c r="C18372" t="s">
        <v>23814</v>
      </c>
      <c r="D18372">
        <v>16.5</v>
      </c>
      <c r="E18372">
        <v>25</v>
      </c>
      <c r="F18372" t="s">
        <v>24985</v>
      </c>
      <c r="G18372" t="s">
        <v>4302</v>
      </c>
      <c r="H18372" t="s">
        <v>23</v>
      </c>
      <c r="I18372" t="s">
        <v>8412</v>
      </c>
      <c r="K18372"/>
      <c r="L18372" t="s">
        <v>28821</v>
      </c>
      <c r="M18372" t="s">
        <v>26</v>
      </c>
      <c r="N18372">
        <v>2</v>
      </c>
      <c r="P18372" t="s">
        <v>20366</v>
      </c>
      <c r="Q18372" t="s">
        <v>28822</v>
      </c>
      <c r="S18372" t="s">
        <v>20368</v>
      </c>
    </row>
    <row r="18373" spans="1:19" hidden="1" x14ac:dyDescent="0.2">
      <c r="A18373">
        <v>4698</v>
      </c>
      <c r="B18373" t="s">
        <v>28823</v>
      </c>
      <c r="C18373" t="s">
        <v>105</v>
      </c>
      <c r="D18373">
        <v>12.04</v>
      </c>
      <c r="E18373">
        <v>25</v>
      </c>
      <c r="F18373" t="s">
        <v>23131</v>
      </c>
      <c r="G18373" t="s">
        <v>31</v>
      </c>
      <c r="H18373" t="s">
        <v>46</v>
      </c>
      <c r="I18373" t="s">
        <v>27282</v>
      </c>
      <c r="K18373"/>
      <c r="L18373" t="s">
        <v>28824</v>
      </c>
      <c r="M18373" t="s">
        <v>26</v>
      </c>
      <c r="N18373">
        <v>2</v>
      </c>
      <c r="P18373" t="s">
        <v>20366</v>
      </c>
      <c r="Q18373" t="s">
        <v>28825</v>
      </c>
      <c r="S18373" t="s">
        <v>20368</v>
      </c>
    </row>
    <row r="18374" spans="1:19" hidden="1" x14ac:dyDescent="0.2">
      <c r="A18374">
        <v>4699</v>
      </c>
      <c r="B18374" t="s">
        <v>28826</v>
      </c>
      <c r="C18374" t="s">
        <v>105</v>
      </c>
      <c r="D18374">
        <v>9.31</v>
      </c>
      <c r="E18374">
        <v>25</v>
      </c>
      <c r="F18374" t="s">
        <v>4558</v>
      </c>
      <c r="G18374" t="s">
        <v>160</v>
      </c>
      <c r="H18374" t="s">
        <v>46</v>
      </c>
      <c r="I18374" t="s">
        <v>3582</v>
      </c>
      <c r="K18374"/>
      <c r="L18374" t="s">
        <v>28827</v>
      </c>
      <c r="M18374" t="s">
        <v>26</v>
      </c>
      <c r="N18374">
        <v>2</v>
      </c>
      <c r="P18374" t="s">
        <v>20366</v>
      </c>
      <c r="Q18374" t="s">
        <v>28828</v>
      </c>
      <c r="S18374" t="s">
        <v>20368</v>
      </c>
    </row>
    <row r="18375" spans="1:19" hidden="1" x14ac:dyDescent="0.2">
      <c r="A18375">
        <v>4699</v>
      </c>
      <c r="B18375" t="s">
        <v>28826</v>
      </c>
      <c r="C18375" t="s">
        <v>105</v>
      </c>
      <c r="D18375">
        <v>9.1</v>
      </c>
      <c r="E18375" t="s">
        <v>414</v>
      </c>
      <c r="F18375" t="s">
        <v>1394</v>
      </c>
      <c r="G18375" t="s">
        <v>160</v>
      </c>
      <c r="H18375" t="s">
        <v>46</v>
      </c>
      <c r="I18375" t="s">
        <v>3582</v>
      </c>
      <c r="K18375"/>
      <c r="L18375" t="s">
        <v>28827</v>
      </c>
      <c r="M18375" t="s">
        <v>26</v>
      </c>
      <c r="N18375">
        <v>2</v>
      </c>
      <c r="P18375" t="s">
        <v>20366</v>
      </c>
      <c r="Q18375" t="s">
        <v>28828</v>
      </c>
      <c r="S18375" t="s">
        <v>20368</v>
      </c>
    </row>
    <row r="18376" spans="1:19" hidden="1" x14ac:dyDescent="0.2">
      <c r="A18376">
        <v>4700</v>
      </c>
      <c r="B18376" t="s">
        <v>7114</v>
      </c>
      <c r="C18376" t="s">
        <v>105</v>
      </c>
      <c r="D18376">
        <v>1.95</v>
      </c>
      <c r="E18376">
        <v>20</v>
      </c>
      <c r="G18376" t="s">
        <v>31</v>
      </c>
      <c r="H18376" t="s">
        <v>23</v>
      </c>
      <c r="I18376" t="s">
        <v>10509</v>
      </c>
      <c r="K18376"/>
      <c r="L18376" t="s">
        <v>28829</v>
      </c>
      <c r="M18376" t="s">
        <v>26</v>
      </c>
      <c r="N18376">
        <v>2</v>
      </c>
      <c r="P18376" t="s">
        <v>20366</v>
      </c>
      <c r="Q18376" t="s">
        <v>28830</v>
      </c>
      <c r="S18376" t="s">
        <v>20368</v>
      </c>
    </row>
    <row r="18377" spans="1:19" hidden="1" x14ac:dyDescent="0.2">
      <c r="A18377">
        <v>4701</v>
      </c>
      <c r="B18377" t="s">
        <v>28831</v>
      </c>
      <c r="C18377" t="s">
        <v>105</v>
      </c>
      <c r="D18377">
        <v>4.66</v>
      </c>
      <c r="E18377">
        <v>25</v>
      </c>
      <c r="F18377" t="s">
        <v>2798</v>
      </c>
      <c r="G18377" t="s">
        <v>55</v>
      </c>
      <c r="H18377" t="s">
        <v>46</v>
      </c>
      <c r="I18377" t="s">
        <v>28440</v>
      </c>
      <c r="K18377"/>
      <c r="L18377" t="s">
        <v>28832</v>
      </c>
      <c r="M18377" t="s">
        <v>26</v>
      </c>
      <c r="N18377">
        <v>2</v>
      </c>
      <c r="P18377" t="s">
        <v>20366</v>
      </c>
      <c r="Q18377" t="s">
        <v>28833</v>
      </c>
      <c r="S18377" t="s">
        <v>20368</v>
      </c>
    </row>
    <row r="18378" spans="1:19" hidden="1" x14ac:dyDescent="0.2">
      <c r="A18378">
        <v>4702</v>
      </c>
      <c r="B18378" t="s">
        <v>28834</v>
      </c>
      <c r="C18378" t="s">
        <v>105</v>
      </c>
      <c r="D18378">
        <v>4.58</v>
      </c>
      <c r="E18378">
        <v>25</v>
      </c>
      <c r="F18378" t="s">
        <v>79</v>
      </c>
      <c r="G18378" t="s">
        <v>55</v>
      </c>
      <c r="H18378" t="s">
        <v>46</v>
      </c>
      <c r="I18378" t="s">
        <v>4919</v>
      </c>
      <c r="K18378"/>
      <c r="L18378" t="s">
        <v>28835</v>
      </c>
      <c r="M18378" t="s">
        <v>26</v>
      </c>
      <c r="N18378">
        <v>2</v>
      </c>
      <c r="P18378" t="s">
        <v>20366</v>
      </c>
      <c r="Q18378" t="s">
        <v>28836</v>
      </c>
      <c r="S18378" t="s">
        <v>20368</v>
      </c>
    </row>
    <row r="18379" spans="1:19" hidden="1" x14ac:dyDescent="0.2">
      <c r="A18379">
        <v>4703</v>
      </c>
      <c r="B18379" t="s">
        <v>28837</v>
      </c>
      <c r="C18379" t="s">
        <v>105</v>
      </c>
      <c r="D18379">
        <v>4.5999999999999996</v>
      </c>
      <c r="E18379">
        <v>25</v>
      </c>
      <c r="F18379" t="s">
        <v>79</v>
      </c>
      <c r="G18379" t="s">
        <v>55</v>
      </c>
      <c r="H18379" t="s">
        <v>46</v>
      </c>
      <c r="I18379" t="s">
        <v>4919</v>
      </c>
      <c r="K18379"/>
      <c r="L18379" t="s">
        <v>28838</v>
      </c>
      <c r="M18379" t="s">
        <v>26</v>
      </c>
      <c r="N18379">
        <v>2</v>
      </c>
      <c r="P18379" t="s">
        <v>20366</v>
      </c>
      <c r="Q18379" t="s">
        <v>28839</v>
      </c>
      <c r="S18379" t="s">
        <v>20368</v>
      </c>
    </row>
    <row r="18380" spans="1:19" hidden="1" x14ac:dyDescent="0.2">
      <c r="A18380">
        <v>4705</v>
      </c>
      <c r="B18380" t="s">
        <v>28840</v>
      </c>
      <c r="C18380" t="s">
        <v>105</v>
      </c>
      <c r="D18380">
        <v>3.59</v>
      </c>
      <c r="E18380">
        <v>40</v>
      </c>
      <c r="F18380" t="s">
        <v>28841</v>
      </c>
      <c r="G18380" t="s">
        <v>55</v>
      </c>
      <c r="H18380" t="s">
        <v>46</v>
      </c>
      <c r="I18380" t="s">
        <v>28842</v>
      </c>
      <c r="K18380"/>
      <c r="L18380" t="s">
        <v>28843</v>
      </c>
      <c r="M18380" t="s">
        <v>21125</v>
      </c>
      <c r="N18380">
        <v>3</v>
      </c>
      <c r="O18380" t="s">
        <v>28844</v>
      </c>
      <c r="P18380" t="s">
        <v>20366</v>
      </c>
      <c r="Q18380" t="s">
        <v>28845</v>
      </c>
      <c r="S18380" t="s">
        <v>20368</v>
      </c>
    </row>
    <row r="18381" spans="1:19" hidden="1" x14ac:dyDescent="0.2">
      <c r="A18381">
        <v>4707</v>
      </c>
      <c r="B18381" t="s">
        <v>28846</v>
      </c>
      <c r="C18381" t="s">
        <v>105</v>
      </c>
      <c r="D18381">
        <v>3.61</v>
      </c>
      <c r="E18381">
        <v>20</v>
      </c>
      <c r="F18381" t="s">
        <v>25413</v>
      </c>
      <c r="G18381" t="s">
        <v>55</v>
      </c>
      <c r="H18381" t="s">
        <v>46</v>
      </c>
      <c r="I18381" t="s">
        <v>28847</v>
      </c>
      <c r="K18381"/>
      <c r="L18381" t="s">
        <v>28848</v>
      </c>
      <c r="M18381" t="s">
        <v>26</v>
      </c>
      <c r="N18381">
        <v>2</v>
      </c>
      <c r="P18381" t="s">
        <v>20366</v>
      </c>
      <c r="Q18381" t="s">
        <v>28849</v>
      </c>
      <c r="S18381" t="s">
        <v>20368</v>
      </c>
    </row>
    <row r="18382" spans="1:19" hidden="1" x14ac:dyDescent="0.2">
      <c r="A18382">
        <v>4708</v>
      </c>
      <c r="B18382" t="s">
        <v>28850</v>
      </c>
      <c r="C18382" t="s">
        <v>105</v>
      </c>
      <c r="D18382">
        <v>4.03</v>
      </c>
      <c r="E18382">
        <v>25</v>
      </c>
      <c r="F18382" t="s">
        <v>1546</v>
      </c>
      <c r="G18382" t="s">
        <v>55</v>
      </c>
      <c r="H18382" t="s">
        <v>46</v>
      </c>
      <c r="I18382" t="s">
        <v>27677</v>
      </c>
      <c r="K18382"/>
      <c r="L18382" t="s">
        <v>28851</v>
      </c>
      <c r="M18382" t="s">
        <v>26</v>
      </c>
      <c r="N18382">
        <v>2</v>
      </c>
      <c r="P18382" t="s">
        <v>20366</v>
      </c>
      <c r="Q18382" t="s">
        <v>28852</v>
      </c>
      <c r="S18382" t="s">
        <v>20368</v>
      </c>
    </row>
    <row r="18383" spans="1:19" hidden="1" x14ac:dyDescent="0.2">
      <c r="A18383">
        <v>4709</v>
      </c>
      <c r="B18383" t="s">
        <v>28853</v>
      </c>
      <c r="C18383" t="s">
        <v>21043</v>
      </c>
      <c r="D18383">
        <v>3.49</v>
      </c>
      <c r="E18383">
        <v>30</v>
      </c>
      <c r="F18383" t="s">
        <v>28854</v>
      </c>
      <c r="H18383" t="s">
        <v>23</v>
      </c>
      <c r="I18383" t="s">
        <v>9911</v>
      </c>
      <c r="K18383"/>
      <c r="L18383" t="s">
        <v>28855</v>
      </c>
      <c r="M18383" t="s">
        <v>26</v>
      </c>
      <c r="N18383">
        <v>2</v>
      </c>
      <c r="P18383" t="s">
        <v>20366</v>
      </c>
      <c r="Q18383" t="s">
        <v>28856</v>
      </c>
      <c r="S18383" t="s">
        <v>20368</v>
      </c>
    </row>
    <row r="18384" spans="1:19" hidden="1" x14ac:dyDescent="0.2">
      <c r="A18384">
        <v>4710</v>
      </c>
      <c r="B18384" t="s">
        <v>28857</v>
      </c>
      <c r="C18384" t="s">
        <v>105</v>
      </c>
      <c r="D18384">
        <v>3</v>
      </c>
      <c r="F18384" t="s">
        <v>21009</v>
      </c>
      <c r="H18384" t="s">
        <v>23</v>
      </c>
      <c r="I18384" t="s">
        <v>27654</v>
      </c>
      <c r="K18384"/>
      <c r="L18384" t="s">
        <v>28858</v>
      </c>
      <c r="M18384" t="s">
        <v>26</v>
      </c>
      <c r="N18384">
        <v>2</v>
      </c>
      <c r="P18384" t="s">
        <v>20366</v>
      </c>
      <c r="Q18384" t="s">
        <v>28859</v>
      </c>
      <c r="S18384" t="s">
        <v>20368</v>
      </c>
    </row>
    <row r="18385" spans="1:19" hidden="1" x14ac:dyDescent="0.2">
      <c r="A18385">
        <v>4710</v>
      </c>
      <c r="B18385" t="s">
        <v>28857</v>
      </c>
      <c r="C18385" t="s">
        <v>20452</v>
      </c>
      <c r="D18385">
        <v>5.89</v>
      </c>
      <c r="F18385" t="s">
        <v>21009</v>
      </c>
      <c r="H18385" t="s">
        <v>23</v>
      </c>
      <c r="I18385" t="s">
        <v>27654</v>
      </c>
      <c r="K18385"/>
      <c r="L18385" t="s">
        <v>28858</v>
      </c>
      <c r="M18385" t="s">
        <v>26</v>
      </c>
      <c r="N18385">
        <v>2</v>
      </c>
      <c r="P18385" t="s">
        <v>20366</v>
      </c>
      <c r="Q18385" t="s">
        <v>28859</v>
      </c>
      <c r="S18385" t="s">
        <v>20368</v>
      </c>
    </row>
    <row r="18386" spans="1:19" x14ac:dyDescent="0.2">
      <c r="A18386">
        <v>4711</v>
      </c>
      <c r="B18386" t="s">
        <v>28860</v>
      </c>
      <c r="C18386" t="s">
        <v>105</v>
      </c>
      <c r="D18386">
        <v>3.1070000000000002</v>
      </c>
      <c r="E18386">
        <v>25</v>
      </c>
      <c r="F18386" t="s">
        <v>28861</v>
      </c>
      <c r="G18386" t="s">
        <v>21014</v>
      </c>
      <c r="H18386" t="s">
        <v>36</v>
      </c>
      <c r="I18386" t="s">
        <v>1251</v>
      </c>
      <c r="L18386" t="s">
        <v>28862</v>
      </c>
      <c r="M18386" t="s">
        <v>20719</v>
      </c>
      <c r="N18386">
        <v>3</v>
      </c>
      <c r="P18386" t="s">
        <v>20366</v>
      </c>
      <c r="Q18386" t="s">
        <v>28863</v>
      </c>
      <c r="S18386" t="s">
        <v>20368</v>
      </c>
    </row>
    <row r="18387" spans="1:19" hidden="1" x14ac:dyDescent="0.2">
      <c r="A18387">
        <v>4712</v>
      </c>
      <c r="B18387" t="s">
        <v>28864</v>
      </c>
      <c r="C18387" t="s">
        <v>105</v>
      </c>
      <c r="D18387">
        <v>7.37</v>
      </c>
      <c r="E18387" t="s">
        <v>25491</v>
      </c>
      <c r="F18387" t="s">
        <v>20412</v>
      </c>
      <c r="G18387" t="s">
        <v>31</v>
      </c>
      <c r="H18387" t="s">
        <v>2675</v>
      </c>
      <c r="I18387" t="s">
        <v>9838</v>
      </c>
      <c r="K18387"/>
      <c r="L18387" t="s">
        <v>28865</v>
      </c>
      <c r="M18387" t="s">
        <v>26</v>
      </c>
      <c r="N18387">
        <v>2</v>
      </c>
      <c r="P18387" t="s">
        <v>20366</v>
      </c>
      <c r="Q18387" t="s">
        <v>28866</v>
      </c>
      <c r="S18387" t="s">
        <v>20368</v>
      </c>
    </row>
    <row r="18388" spans="1:19" hidden="1" x14ac:dyDescent="0.2">
      <c r="A18388">
        <v>4713</v>
      </c>
      <c r="B18388" t="s">
        <v>28867</v>
      </c>
      <c r="C18388" t="s">
        <v>105</v>
      </c>
      <c r="D18388">
        <v>3.41</v>
      </c>
      <c r="E18388">
        <v>25</v>
      </c>
      <c r="F18388" t="s">
        <v>16937</v>
      </c>
      <c r="G18388" t="s">
        <v>55</v>
      </c>
      <c r="H18388" t="s">
        <v>46</v>
      </c>
      <c r="I18388" t="s">
        <v>493</v>
      </c>
      <c r="K18388"/>
      <c r="L18388" t="s">
        <v>28868</v>
      </c>
      <c r="M18388" t="s">
        <v>26</v>
      </c>
      <c r="N18388">
        <v>2</v>
      </c>
      <c r="P18388" t="s">
        <v>20366</v>
      </c>
      <c r="Q18388" t="s">
        <v>28869</v>
      </c>
      <c r="S18388" t="s">
        <v>20368</v>
      </c>
    </row>
    <row r="18389" spans="1:19" hidden="1" x14ac:dyDescent="0.2">
      <c r="A18389">
        <v>4714</v>
      </c>
      <c r="B18389" t="s">
        <v>28870</v>
      </c>
      <c r="C18389" t="s">
        <v>105</v>
      </c>
      <c r="D18389">
        <v>2.85</v>
      </c>
      <c r="G18389" t="s">
        <v>31</v>
      </c>
      <c r="I18389" t="s">
        <v>27752</v>
      </c>
      <c r="K18389"/>
      <c r="L18389" t="s">
        <v>28871</v>
      </c>
      <c r="M18389" t="s">
        <v>26</v>
      </c>
      <c r="N18389">
        <v>2</v>
      </c>
      <c r="P18389" t="s">
        <v>20366</v>
      </c>
      <c r="Q18389" t="s">
        <v>28872</v>
      </c>
      <c r="S18389" t="s">
        <v>20368</v>
      </c>
    </row>
    <row r="18390" spans="1:19" hidden="1" x14ac:dyDescent="0.2">
      <c r="A18390">
        <v>4715</v>
      </c>
      <c r="B18390" t="s">
        <v>28873</v>
      </c>
      <c r="C18390" t="s">
        <v>105</v>
      </c>
      <c r="D18390">
        <v>7.03</v>
      </c>
      <c r="E18390">
        <v>25</v>
      </c>
      <c r="F18390" t="s">
        <v>27516</v>
      </c>
      <c r="G18390" t="s">
        <v>55</v>
      </c>
      <c r="H18390" t="s">
        <v>23</v>
      </c>
      <c r="I18390" t="s">
        <v>3069</v>
      </c>
      <c r="K18390"/>
      <c r="L18390" t="s">
        <v>28874</v>
      </c>
      <c r="M18390" t="s">
        <v>26</v>
      </c>
      <c r="N18390">
        <v>2</v>
      </c>
      <c r="P18390" t="s">
        <v>20366</v>
      </c>
      <c r="Q18390" t="s">
        <v>28875</v>
      </c>
      <c r="S18390" t="s">
        <v>20368</v>
      </c>
    </row>
    <row r="18391" spans="1:19" hidden="1" x14ac:dyDescent="0.2">
      <c r="A18391">
        <v>4716</v>
      </c>
      <c r="B18391" t="s">
        <v>28876</v>
      </c>
      <c r="C18391" t="s">
        <v>105</v>
      </c>
      <c r="D18391">
        <v>4.53</v>
      </c>
      <c r="E18391">
        <v>25</v>
      </c>
      <c r="G18391" t="s">
        <v>246</v>
      </c>
      <c r="H18391" t="s">
        <v>46</v>
      </c>
      <c r="I18391" t="s">
        <v>10759</v>
      </c>
      <c r="J18391" t="s">
        <v>21503</v>
      </c>
      <c r="K18391"/>
      <c r="L18391" t="s">
        <v>28877</v>
      </c>
      <c r="M18391" t="s">
        <v>26</v>
      </c>
      <c r="N18391">
        <v>2</v>
      </c>
      <c r="P18391" t="s">
        <v>20366</v>
      </c>
      <c r="Q18391" t="s">
        <v>28878</v>
      </c>
      <c r="S18391" t="s">
        <v>20368</v>
      </c>
    </row>
    <row r="18392" spans="1:19" hidden="1" x14ac:dyDescent="0.2">
      <c r="A18392">
        <v>4717</v>
      </c>
      <c r="B18392" t="s">
        <v>28879</v>
      </c>
      <c r="C18392" t="s">
        <v>105</v>
      </c>
      <c r="D18392">
        <v>4.54</v>
      </c>
      <c r="E18392">
        <v>25</v>
      </c>
      <c r="F18392" t="s">
        <v>2798</v>
      </c>
      <c r="G18392" t="s">
        <v>55</v>
      </c>
      <c r="H18392" t="s">
        <v>46</v>
      </c>
      <c r="I18392" t="s">
        <v>28440</v>
      </c>
      <c r="K18392"/>
      <c r="L18392" t="s">
        <v>28880</v>
      </c>
      <c r="M18392" t="s">
        <v>26</v>
      </c>
      <c r="N18392">
        <v>2</v>
      </c>
      <c r="P18392" t="s">
        <v>20366</v>
      </c>
      <c r="Q18392" t="s">
        <v>28881</v>
      </c>
      <c r="S18392" t="s">
        <v>20368</v>
      </c>
    </row>
    <row r="18393" spans="1:19" hidden="1" x14ac:dyDescent="0.2">
      <c r="A18393">
        <v>4719</v>
      </c>
      <c r="B18393" t="s">
        <v>28882</v>
      </c>
      <c r="C18393" t="s">
        <v>105</v>
      </c>
      <c r="D18393">
        <v>2.78</v>
      </c>
      <c r="E18393">
        <v>25</v>
      </c>
      <c r="F18393" t="s">
        <v>21973</v>
      </c>
      <c r="G18393" t="s">
        <v>55</v>
      </c>
      <c r="H18393" t="s">
        <v>46</v>
      </c>
      <c r="I18393" t="s">
        <v>23756</v>
      </c>
      <c r="K18393"/>
      <c r="L18393" t="s">
        <v>28883</v>
      </c>
      <c r="M18393" t="s">
        <v>26</v>
      </c>
      <c r="N18393">
        <v>2</v>
      </c>
      <c r="P18393" t="s">
        <v>20366</v>
      </c>
      <c r="Q18393" t="s">
        <v>28884</v>
      </c>
      <c r="S18393" t="s">
        <v>20368</v>
      </c>
    </row>
    <row r="18394" spans="1:19" hidden="1" x14ac:dyDescent="0.2">
      <c r="A18394">
        <v>4719</v>
      </c>
      <c r="B18394" t="s">
        <v>28882</v>
      </c>
      <c r="C18394" t="s">
        <v>20452</v>
      </c>
      <c r="D18394">
        <v>8.5399999999999991</v>
      </c>
      <c r="E18394">
        <v>25</v>
      </c>
      <c r="F18394" t="s">
        <v>21973</v>
      </c>
      <c r="G18394" t="s">
        <v>55</v>
      </c>
      <c r="H18394" t="s">
        <v>46</v>
      </c>
      <c r="I18394" t="s">
        <v>23756</v>
      </c>
      <c r="K18394"/>
      <c r="L18394" t="s">
        <v>28883</v>
      </c>
      <c r="M18394" t="s">
        <v>26</v>
      </c>
      <c r="N18394">
        <v>2</v>
      </c>
      <c r="P18394" t="s">
        <v>20366</v>
      </c>
      <c r="Q18394" t="s">
        <v>28884</v>
      </c>
      <c r="S18394" t="s">
        <v>20368</v>
      </c>
    </row>
    <row r="18395" spans="1:19" hidden="1" x14ac:dyDescent="0.2">
      <c r="A18395">
        <v>4720</v>
      </c>
      <c r="B18395" t="s">
        <v>28885</v>
      </c>
      <c r="C18395" t="s">
        <v>105</v>
      </c>
      <c r="D18395">
        <v>6.11</v>
      </c>
      <c r="E18395">
        <v>25</v>
      </c>
      <c r="F18395" t="s">
        <v>23593</v>
      </c>
      <c r="G18395" t="s">
        <v>31</v>
      </c>
      <c r="H18395" t="s">
        <v>46</v>
      </c>
      <c r="I18395" t="s">
        <v>1375</v>
      </c>
      <c r="K18395"/>
      <c r="L18395" t="s">
        <v>28886</v>
      </c>
      <c r="M18395" t="s">
        <v>20396</v>
      </c>
      <c r="N18395">
        <v>4</v>
      </c>
      <c r="P18395" t="s">
        <v>20366</v>
      </c>
      <c r="Q18395" t="s">
        <v>28887</v>
      </c>
      <c r="S18395" t="s">
        <v>20368</v>
      </c>
    </row>
    <row r="18396" spans="1:19" hidden="1" x14ac:dyDescent="0.2">
      <c r="A18396">
        <v>4721</v>
      </c>
      <c r="B18396" t="s">
        <v>28888</v>
      </c>
      <c r="C18396" t="s">
        <v>105</v>
      </c>
      <c r="D18396">
        <v>5.44</v>
      </c>
      <c r="E18396">
        <v>25</v>
      </c>
      <c r="F18396" t="s">
        <v>23742</v>
      </c>
      <c r="G18396" t="s">
        <v>31</v>
      </c>
      <c r="H18396" t="s">
        <v>46</v>
      </c>
      <c r="I18396" t="s">
        <v>5806</v>
      </c>
      <c r="K18396"/>
      <c r="L18396" t="s">
        <v>28889</v>
      </c>
      <c r="M18396" t="s">
        <v>20396</v>
      </c>
      <c r="N18396">
        <v>4</v>
      </c>
      <c r="P18396" t="s">
        <v>20366</v>
      </c>
      <c r="Q18396" t="s">
        <v>28890</v>
      </c>
      <c r="S18396" t="s">
        <v>20368</v>
      </c>
    </row>
    <row r="18397" spans="1:19" hidden="1" x14ac:dyDescent="0.2">
      <c r="A18397">
        <v>4722</v>
      </c>
      <c r="B18397" t="s">
        <v>28891</v>
      </c>
      <c r="C18397" t="s">
        <v>105</v>
      </c>
      <c r="D18397">
        <v>0.91</v>
      </c>
      <c r="E18397">
        <v>20</v>
      </c>
      <c r="F18397" t="s">
        <v>25254</v>
      </c>
      <c r="G18397" t="s">
        <v>75</v>
      </c>
      <c r="H18397" t="s">
        <v>23</v>
      </c>
      <c r="I18397" t="s">
        <v>23468</v>
      </c>
      <c r="K18397"/>
      <c r="L18397" t="s">
        <v>28892</v>
      </c>
      <c r="M18397" t="s">
        <v>26</v>
      </c>
      <c r="N18397">
        <v>2</v>
      </c>
      <c r="P18397" t="s">
        <v>20366</v>
      </c>
      <c r="Q18397" t="s">
        <v>28893</v>
      </c>
      <c r="S18397" t="s">
        <v>20368</v>
      </c>
    </row>
    <row r="18398" spans="1:19" hidden="1" x14ac:dyDescent="0.2">
      <c r="A18398">
        <v>4723</v>
      </c>
      <c r="B18398" t="s">
        <v>28894</v>
      </c>
      <c r="C18398" t="s">
        <v>105</v>
      </c>
      <c r="D18398">
        <v>3.3</v>
      </c>
      <c r="E18398" t="s">
        <v>363</v>
      </c>
      <c r="F18398" t="s">
        <v>20412</v>
      </c>
      <c r="G18398" t="s">
        <v>55</v>
      </c>
      <c r="H18398" t="s">
        <v>23</v>
      </c>
      <c r="I18398" t="s">
        <v>28895</v>
      </c>
      <c r="K18398"/>
      <c r="L18398" t="s">
        <v>28896</v>
      </c>
      <c r="M18398" t="s">
        <v>26</v>
      </c>
      <c r="N18398">
        <v>2</v>
      </c>
      <c r="P18398" t="s">
        <v>20366</v>
      </c>
      <c r="Q18398" t="s">
        <v>28897</v>
      </c>
      <c r="S18398" t="s">
        <v>20368</v>
      </c>
    </row>
    <row r="18399" spans="1:19" hidden="1" x14ac:dyDescent="0.2">
      <c r="A18399">
        <v>4724</v>
      </c>
      <c r="B18399" t="s">
        <v>28898</v>
      </c>
      <c r="C18399" t="s">
        <v>105</v>
      </c>
      <c r="D18399">
        <v>3.4</v>
      </c>
      <c r="E18399" t="s">
        <v>363</v>
      </c>
      <c r="F18399" t="s">
        <v>20412</v>
      </c>
      <c r="G18399" t="s">
        <v>55</v>
      </c>
      <c r="H18399" t="s">
        <v>23</v>
      </c>
      <c r="I18399" t="s">
        <v>28895</v>
      </c>
      <c r="K18399"/>
      <c r="L18399" t="s">
        <v>28899</v>
      </c>
      <c r="M18399" t="s">
        <v>26</v>
      </c>
      <c r="N18399">
        <v>2</v>
      </c>
      <c r="P18399" t="s">
        <v>20366</v>
      </c>
      <c r="Q18399" t="s">
        <v>28900</v>
      </c>
      <c r="S18399" t="s">
        <v>20368</v>
      </c>
    </row>
    <row r="18400" spans="1:19" hidden="1" x14ac:dyDescent="0.2">
      <c r="A18400">
        <v>4725</v>
      </c>
      <c r="B18400" t="s">
        <v>28901</v>
      </c>
      <c r="C18400" t="s">
        <v>105</v>
      </c>
      <c r="D18400">
        <v>7.66</v>
      </c>
      <c r="E18400">
        <v>25</v>
      </c>
      <c r="F18400" t="s">
        <v>21102</v>
      </c>
      <c r="G18400" t="s">
        <v>55</v>
      </c>
      <c r="H18400" t="s">
        <v>46</v>
      </c>
      <c r="I18400" t="s">
        <v>14562</v>
      </c>
      <c r="K18400"/>
      <c r="L18400" t="s">
        <v>28902</v>
      </c>
      <c r="M18400" t="s">
        <v>26</v>
      </c>
      <c r="N18400">
        <v>2</v>
      </c>
      <c r="P18400" t="s">
        <v>20366</v>
      </c>
      <c r="Q18400" t="s">
        <v>28903</v>
      </c>
      <c r="S18400" t="s">
        <v>20368</v>
      </c>
    </row>
    <row r="18401" spans="1:19" hidden="1" x14ac:dyDescent="0.2">
      <c r="A18401">
        <v>4726</v>
      </c>
      <c r="B18401" t="s">
        <v>28904</v>
      </c>
      <c r="C18401" t="s">
        <v>105</v>
      </c>
      <c r="D18401">
        <v>11.74</v>
      </c>
      <c r="E18401">
        <v>20</v>
      </c>
      <c r="F18401" t="s">
        <v>410</v>
      </c>
      <c r="G18401" t="s">
        <v>55</v>
      </c>
      <c r="H18401" t="s">
        <v>23</v>
      </c>
      <c r="I18401" t="s">
        <v>7318</v>
      </c>
      <c r="K18401"/>
      <c r="L18401" t="s">
        <v>28905</v>
      </c>
      <c r="M18401" t="s">
        <v>26</v>
      </c>
      <c r="N18401">
        <v>2</v>
      </c>
      <c r="P18401" t="s">
        <v>20366</v>
      </c>
      <c r="Q18401" t="s">
        <v>28906</v>
      </c>
      <c r="S18401" t="s">
        <v>20368</v>
      </c>
    </row>
    <row r="18402" spans="1:19" hidden="1" x14ac:dyDescent="0.2">
      <c r="A18402">
        <v>4727</v>
      </c>
      <c r="B18402" t="s">
        <v>28907</v>
      </c>
      <c r="C18402" t="s">
        <v>105</v>
      </c>
      <c r="D18402">
        <v>8.5</v>
      </c>
      <c r="E18402">
        <v>20</v>
      </c>
      <c r="F18402" t="s">
        <v>7188</v>
      </c>
      <c r="G18402" t="s">
        <v>55</v>
      </c>
      <c r="H18402" t="s">
        <v>23</v>
      </c>
      <c r="I18402" t="s">
        <v>5845</v>
      </c>
      <c r="K18402"/>
      <c r="L18402" t="s">
        <v>28908</v>
      </c>
      <c r="M18402" t="s">
        <v>26</v>
      </c>
      <c r="N18402">
        <v>2</v>
      </c>
      <c r="P18402" t="s">
        <v>20366</v>
      </c>
      <c r="Q18402" t="s">
        <v>28909</v>
      </c>
      <c r="S18402" t="s">
        <v>20368</v>
      </c>
    </row>
    <row r="18403" spans="1:19" hidden="1" x14ac:dyDescent="0.2">
      <c r="A18403">
        <v>4727</v>
      </c>
      <c r="B18403" t="s">
        <v>28907</v>
      </c>
      <c r="C18403" t="s">
        <v>105</v>
      </c>
      <c r="D18403">
        <v>8.65</v>
      </c>
      <c r="E18403">
        <v>20</v>
      </c>
      <c r="F18403" t="s">
        <v>23546</v>
      </c>
      <c r="G18403" t="s">
        <v>55</v>
      </c>
      <c r="H18403" t="s">
        <v>46</v>
      </c>
      <c r="I18403" t="s">
        <v>5845</v>
      </c>
      <c r="K18403"/>
      <c r="L18403" t="s">
        <v>28908</v>
      </c>
      <c r="M18403" t="s">
        <v>26</v>
      </c>
      <c r="N18403">
        <v>2</v>
      </c>
      <c r="P18403" t="s">
        <v>20366</v>
      </c>
      <c r="Q18403" t="s">
        <v>28909</v>
      </c>
      <c r="S18403" t="s">
        <v>20368</v>
      </c>
    </row>
    <row r="18404" spans="1:19" hidden="1" x14ac:dyDescent="0.2">
      <c r="A18404">
        <v>4727</v>
      </c>
      <c r="B18404" t="s">
        <v>28907</v>
      </c>
      <c r="C18404" t="s">
        <v>105</v>
      </c>
      <c r="D18404">
        <v>11.5</v>
      </c>
      <c r="E18404">
        <v>20</v>
      </c>
      <c r="F18404" t="s">
        <v>7193</v>
      </c>
      <c r="G18404" t="s">
        <v>55</v>
      </c>
      <c r="H18404" t="s">
        <v>23</v>
      </c>
      <c r="I18404" t="s">
        <v>5845</v>
      </c>
      <c r="K18404"/>
      <c r="L18404" t="s">
        <v>28908</v>
      </c>
      <c r="M18404" t="s">
        <v>26</v>
      </c>
      <c r="N18404">
        <v>2</v>
      </c>
      <c r="P18404" t="s">
        <v>20366</v>
      </c>
      <c r="Q18404" t="s">
        <v>28909</v>
      </c>
      <c r="S18404" t="s">
        <v>20368</v>
      </c>
    </row>
    <row r="18405" spans="1:19" hidden="1" x14ac:dyDescent="0.2">
      <c r="A18405">
        <v>4728</v>
      </c>
      <c r="B18405" t="s">
        <v>28910</v>
      </c>
      <c r="C18405" t="s">
        <v>20783</v>
      </c>
      <c r="D18405">
        <v>7.28</v>
      </c>
      <c r="E18405">
        <v>20</v>
      </c>
      <c r="F18405" t="s">
        <v>28911</v>
      </c>
      <c r="G18405" t="s">
        <v>55</v>
      </c>
      <c r="H18405" t="s">
        <v>23</v>
      </c>
      <c r="I18405" t="s">
        <v>9957</v>
      </c>
      <c r="K18405"/>
      <c r="L18405" t="s">
        <v>28912</v>
      </c>
      <c r="M18405" t="s">
        <v>26</v>
      </c>
      <c r="N18405">
        <v>2</v>
      </c>
      <c r="P18405" t="s">
        <v>20366</v>
      </c>
      <c r="Q18405" t="s">
        <v>28913</v>
      </c>
      <c r="S18405" t="s">
        <v>20368</v>
      </c>
    </row>
    <row r="18406" spans="1:19" hidden="1" x14ac:dyDescent="0.2">
      <c r="A18406">
        <v>4729</v>
      </c>
      <c r="B18406" t="s">
        <v>28914</v>
      </c>
      <c r="C18406" t="s">
        <v>105</v>
      </c>
      <c r="D18406">
        <v>9.7200000000000006</v>
      </c>
      <c r="E18406">
        <v>25</v>
      </c>
      <c r="G18406" t="s">
        <v>160</v>
      </c>
      <c r="H18406" t="s">
        <v>46</v>
      </c>
      <c r="I18406" t="s">
        <v>1514</v>
      </c>
      <c r="K18406"/>
      <c r="L18406" t="s">
        <v>28915</v>
      </c>
      <c r="M18406" t="s">
        <v>26</v>
      </c>
      <c r="N18406">
        <v>2</v>
      </c>
      <c r="P18406" t="s">
        <v>20366</v>
      </c>
      <c r="Q18406" t="s">
        <v>28916</v>
      </c>
      <c r="S18406" t="s">
        <v>20368</v>
      </c>
    </row>
    <row r="18407" spans="1:19" hidden="1" x14ac:dyDescent="0.2">
      <c r="A18407">
        <v>4730</v>
      </c>
      <c r="B18407" t="s">
        <v>28917</v>
      </c>
      <c r="C18407" t="s">
        <v>105</v>
      </c>
      <c r="D18407">
        <v>9.06</v>
      </c>
      <c r="E18407">
        <v>20</v>
      </c>
      <c r="F18407" t="s">
        <v>28918</v>
      </c>
      <c r="G18407" t="s">
        <v>55</v>
      </c>
      <c r="H18407" t="s">
        <v>46</v>
      </c>
      <c r="I18407" t="s">
        <v>679</v>
      </c>
      <c r="K18407"/>
      <c r="L18407" t="s">
        <v>28919</v>
      </c>
      <c r="M18407" t="s">
        <v>26</v>
      </c>
      <c r="N18407">
        <v>2</v>
      </c>
      <c r="P18407" t="s">
        <v>20366</v>
      </c>
      <c r="Q18407" t="s">
        <v>28920</v>
      </c>
      <c r="S18407" t="s">
        <v>20368</v>
      </c>
    </row>
    <row r="18408" spans="1:19" hidden="1" x14ac:dyDescent="0.2">
      <c r="A18408">
        <v>4731</v>
      </c>
      <c r="B18408" t="s">
        <v>28921</v>
      </c>
      <c r="C18408" t="s">
        <v>105</v>
      </c>
      <c r="D18408">
        <v>9.83</v>
      </c>
      <c r="E18408">
        <v>20</v>
      </c>
      <c r="F18408" t="s">
        <v>4558</v>
      </c>
      <c r="G18408" t="s">
        <v>55</v>
      </c>
      <c r="H18408" t="s">
        <v>46</v>
      </c>
      <c r="I18408" t="s">
        <v>679</v>
      </c>
      <c r="K18408"/>
      <c r="L18408" t="s">
        <v>28922</v>
      </c>
      <c r="M18408" t="s">
        <v>26</v>
      </c>
      <c r="N18408">
        <v>2</v>
      </c>
      <c r="P18408" t="s">
        <v>20366</v>
      </c>
      <c r="Q18408" t="s">
        <v>28923</v>
      </c>
      <c r="S18408" t="s">
        <v>20368</v>
      </c>
    </row>
    <row r="18409" spans="1:19" hidden="1" x14ac:dyDescent="0.2">
      <c r="A18409">
        <v>4732</v>
      </c>
      <c r="B18409" t="s">
        <v>28924</v>
      </c>
      <c r="C18409" t="s">
        <v>105</v>
      </c>
      <c r="D18409">
        <v>12.38</v>
      </c>
      <c r="E18409">
        <v>20</v>
      </c>
      <c r="F18409" t="s">
        <v>28925</v>
      </c>
      <c r="G18409" t="s">
        <v>31</v>
      </c>
      <c r="H18409" t="s">
        <v>46</v>
      </c>
      <c r="I18409" t="s">
        <v>6766</v>
      </c>
      <c r="K18409"/>
      <c r="L18409" t="s">
        <v>28926</v>
      </c>
      <c r="M18409" t="s">
        <v>26</v>
      </c>
      <c r="N18409">
        <v>2</v>
      </c>
      <c r="P18409" t="s">
        <v>20366</v>
      </c>
      <c r="Q18409" t="s">
        <v>28927</v>
      </c>
      <c r="S18409" t="s">
        <v>20368</v>
      </c>
    </row>
    <row r="18410" spans="1:19" hidden="1" x14ac:dyDescent="0.2">
      <c r="A18410">
        <v>4733</v>
      </c>
      <c r="B18410" t="s">
        <v>28928</v>
      </c>
      <c r="C18410" t="s">
        <v>105</v>
      </c>
      <c r="D18410">
        <v>13</v>
      </c>
      <c r="E18410">
        <v>20</v>
      </c>
      <c r="F18410" t="s">
        <v>22967</v>
      </c>
      <c r="G18410" t="s">
        <v>31</v>
      </c>
      <c r="H18410" t="s">
        <v>23</v>
      </c>
      <c r="I18410" t="s">
        <v>19934</v>
      </c>
      <c r="K18410"/>
      <c r="L18410" t="s">
        <v>28929</v>
      </c>
      <c r="M18410" t="s">
        <v>26</v>
      </c>
      <c r="N18410">
        <v>2</v>
      </c>
      <c r="P18410" t="s">
        <v>20366</v>
      </c>
      <c r="Q18410" t="s">
        <v>28930</v>
      </c>
      <c r="S18410" t="s">
        <v>20368</v>
      </c>
    </row>
    <row r="18411" spans="1:19" hidden="1" x14ac:dyDescent="0.2">
      <c r="A18411">
        <v>4741</v>
      </c>
      <c r="B18411" t="s">
        <v>28931</v>
      </c>
      <c r="C18411" t="s">
        <v>105</v>
      </c>
      <c r="D18411">
        <v>3.76</v>
      </c>
      <c r="E18411">
        <v>20</v>
      </c>
      <c r="F18411" t="s">
        <v>24393</v>
      </c>
      <c r="G18411" t="s">
        <v>55</v>
      </c>
      <c r="H18411" t="s">
        <v>46</v>
      </c>
      <c r="I18411" t="s">
        <v>3751</v>
      </c>
      <c r="K18411"/>
      <c r="L18411" t="s">
        <v>28932</v>
      </c>
      <c r="M18411" t="s">
        <v>26</v>
      </c>
      <c r="N18411">
        <v>2</v>
      </c>
      <c r="P18411" t="s">
        <v>20366</v>
      </c>
      <c r="Q18411" t="s">
        <v>28933</v>
      </c>
      <c r="S18411" t="s">
        <v>20368</v>
      </c>
    </row>
    <row r="18412" spans="1:19" hidden="1" x14ac:dyDescent="0.2">
      <c r="A18412">
        <v>4742</v>
      </c>
      <c r="B18412" t="s">
        <v>28934</v>
      </c>
      <c r="C18412" t="s">
        <v>105</v>
      </c>
      <c r="D18412">
        <v>3.78</v>
      </c>
      <c r="E18412">
        <v>20</v>
      </c>
      <c r="F18412" t="s">
        <v>24393</v>
      </c>
      <c r="G18412" t="s">
        <v>55</v>
      </c>
      <c r="H18412" t="s">
        <v>46</v>
      </c>
      <c r="I18412" t="s">
        <v>3751</v>
      </c>
      <c r="K18412"/>
      <c r="L18412" t="s">
        <v>28935</v>
      </c>
      <c r="M18412" t="s">
        <v>26</v>
      </c>
      <c r="N18412">
        <v>2</v>
      </c>
      <c r="P18412" t="s">
        <v>20366</v>
      </c>
      <c r="Q18412" t="s">
        <v>28936</v>
      </c>
      <c r="S18412" t="s">
        <v>20368</v>
      </c>
    </row>
    <row r="18413" spans="1:19" hidden="1" x14ac:dyDescent="0.2">
      <c r="A18413">
        <v>4743</v>
      </c>
      <c r="B18413" t="s">
        <v>28937</v>
      </c>
      <c r="C18413" t="s">
        <v>105</v>
      </c>
      <c r="D18413">
        <v>3.83</v>
      </c>
      <c r="E18413">
        <v>20</v>
      </c>
      <c r="F18413" t="s">
        <v>24393</v>
      </c>
      <c r="G18413" t="s">
        <v>55</v>
      </c>
      <c r="H18413" t="s">
        <v>46</v>
      </c>
      <c r="I18413" t="s">
        <v>3751</v>
      </c>
      <c r="K18413"/>
      <c r="L18413" t="s">
        <v>28938</v>
      </c>
      <c r="M18413" t="s">
        <v>26</v>
      </c>
      <c r="N18413">
        <v>2</v>
      </c>
      <c r="P18413" t="s">
        <v>20366</v>
      </c>
      <c r="Q18413" t="s">
        <v>28939</v>
      </c>
      <c r="S18413" t="s">
        <v>20368</v>
      </c>
    </row>
    <row r="18414" spans="1:19" hidden="1" x14ac:dyDescent="0.2">
      <c r="A18414">
        <v>4746</v>
      </c>
      <c r="B18414" t="s">
        <v>28940</v>
      </c>
      <c r="C18414" t="s">
        <v>28941</v>
      </c>
      <c r="D18414">
        <v>8.6</v>
      </c>
      <c r="E18414">
        <v>20</v>
      </c>
      <c r="F18414" t="s">
        <v>22898</v>
      </c>
      <c r="G18414" t="s">
        <v>144</v>
      </c>
      <c r="H18414" t="s">
        <v>23</v>
      </c>
      <c r="I18414" t="s">
        <v>10846</v>
      </c>
      <c r="K18414"/>
      <c r="L18414" t="s">
        <v>28942</v>
      </c>
      <c r="M18414" t="s">
        <v>26</v>
      </c>
      <c r="N18414">
        <v>2</v>
      </c>
      <c r="P18414" t="s">
        <v>20366</v>
      </c>
      <c r="Q18414" t="s">
        <v>28943</v>
      </c>
      <c r="S18414" t="s">
        <v>20368</v>
      </c>
    </row>
    <row r="18415" spans="1:19" hidden="1" x14ac:dyDescent="0.2">
      <c r="A18415">
        <v>4747</v>
      </c>
      <c r="B18415" t="s">
        <v>28944</v>
      </c>
      <c r="C18415" t="s">
        <v>105</v>
      </c>
      <c r="D18415">
        <v>-1.95</v>
      </c>
      <c r="E18415">
        <v>20</v>
      </c>
      <c r="F18415" t="s">
        <v>23491</v>
      </c>
      <c r="G18415" t="s">
        <v>75</v>
      </c>
      <c r="H18415" t="s">
        <v>23</v>
      </c>
      <c r="I18415" t="s">
        <v>22882</v>
      </c>
      <c r="K18415"/>
      <c r="L18415" t="s">
        <v>28945</v>
      </c>
      <c r="M18415" t="s">
        <v>26</v>
      </c>
      <c r="N18415">
        <v>2</v>
      </c>
      <c r="P18415" t="s">
        <v>20366</v>
      </c>
      <c r="Q18415" t="s">
        <v>28946</v>
      </c>
      <c r="S18415" t="s">
        <v>20368</v>
      </c>
    </row>
    <row r="18416" spans="1:19" hidden="1" x14ac:dyDescent="0.2">
      <c r="A18416">
        <v>4747</v>
      </c>
      <c r="B18416" t="s">
        <v>28944</v>
      </c>
      <c r="C18416" t="s">
        <v>20452</v>
      </c>
      <c r="D18416">
        <v>1.1599999999999999</v>
      </c>
      <c r="E18416">
        <v>20</v>
      </c>
      <c r="F18416" t="s">
        <v>22887</v>
      </c>
      <c r="G18416" t="s">
        <v>31</v>
      </c>
      <c r="H18416" t="s">
        <v>46</v>
      </c>
      <c r="I18416" t="s">
        <v>22882</v>
      </c>
      <c r="K18416"/>
      <c r="L18416" t="s">
        <v>28945</v>
      </c>
      <c r="M18416" t="s">
        <v>26</v>
      </c>
      <c r="N18416">
        <v>2</v>
      </c>
      <c r="P18416" t="s">
        <v>20366</v>
      </c>
      <c r="Q18416" t="s">
        <v>28946</v>
      </c>
      <c r="S18416" t="s">
        <v>20368</v>
      </c>
    </row>
    <row r="18417" spans="1:19" hidden="1" x14ac:dyDescent="0.2">
      <c r="A18417">
        <v>4747</v>
      </c>
      <c r="B18417" t="s">
        <v>28944</v>
      </c>
      <c r="C18417" t="s">
        <v>20441</v>
      </c>
      <c r="D18417">
        <v>13.89</v>
      </c>
      <c r="E18417">
        <v>20</v>
      </c>
      <c r="F18417" t="s">
        <v>22887</v>
      </c>
      <c r="G18417" t="s">
        <v>31</v>
      </c>
      <c r="H18417" t="s">
        <v>46</v>
      </c>
      <c r="I18417" t="s">
        <v>22882</v>
      </c>
      <c r="K18417"/>
      <c r="L18417" t="s">
        <v>28945</v>
      </c>
      <c r="M18417" t="s">
        <v>26</v>
      </c>
      <c r="N18417">
        <v>2</v>
      </c>
      <c r="P18417" t="s">
        <v>20366</v>
      </c>
      <c r="Q18417" t="s">
        <v>28946</v>
      </c>
      <c r="S18417" t="s">
        <v>20368</v>
      </c>
    </row>
    <row r="18418" spans="1:19" hidden="1" x14ac:dyDescent="0.2">
      <c r="A18418">
        <v>4749</v>
      </c>
      <c r="B18418" t="s">
        <v>28947</v>
      </c>
      <c r="C18418" t="s">
        <v>105</v>
      </c>
      <c r="D18418">
        <v>6.7</v>
      </c>
      <c r="E18418">
        <v>20</v>
      </c>
      <c r="G18418" t="s">
        <v>55</v>
      </c>
      <c r="H18418" t="s">
        <v>46</v>
      </c>
      <c r="I18418" t="s">
        <v>419</v>
      </c>
      <c r="K18418"/>
      <c r="L18418" t="s">
        <v>28948</v>
      </c>
      <c r="M18418" t="s">
        <v>26</v>
      </c>
      <c r="N18418">
        <v>2</v>
      </c>
      <c r="P18418" t="s">
        <v>20366</v>
      </c>
      <c r="Q18418" t="s">
        <v>28949</v>
      </c>
      <c r="S18418" t="s">
        <v>20368</v>
      </c>
    </row>
    <row r="18419" spans="1:19" hidden="1" x14ac:dyDescent="0.2">
      <c r="A18419">
        <v>4750</v>
      </c>
      <c r="B18419" t="s">
        <v>28950</v>
      </c>
      <c r="C18419" t="s">
        <v>105</v>
      </c>
      <c r="D18419">
        <v>4.3899999999999997</v>
      </c>
      <c r="E18419">
        <v>20</v>
      </c>
      <c r="G18419" t="s">
        <v>55</v>
      </c>
      <c r="H18419" t="s">
        <v>46</v>
      </c>
      <c r="I18419" t="s">
        <v>9155</v>
      </c>
      <c r="K18419"/>
      <c r="L18419" t="s">
        <v>28951</v>
      </c>
      <c r="M18419" t="s">
        <v>26</v>
      </c>
      <c r="N18419">
        <v>2</v>
      </c>
      <c r="P18419" t="s">
        <v>20366</v>
      </c>
      <c r="Q18419" t="s">
        <v>28952</v>
      </c>
      <c r="S18419" t="s">
        <v>20368</v>
      </c>
    </row>
    <row r="18420" spans="1:19" hidden="1" x14ac:dyDescent="0.2">
      <c r="A18420">
        <v>4750</v>
      </c>
      <c r="B18420" t="s">
        <v>28950</v>
      </c>
      <c r="C18420" t="s">
        <v>105</v>
      </c>
      <c r="D18420">
        <v>13.4</v>
      </c>
      <c r="E18420" t="s">
        <v>383</v>
      </c>
      <c r="G18420" t="s">
        <v>4302</v>
      </c>
      <c r="H18420" t="s">
        <v>23</v>
      </c>
      <c r="I18420" t="s">
        <v>9155</v>
      </c>
      <c r="K18420"/>
      <c r="L18420" t="s">
        <v>28951</v>
      </c>
      <c r="M18420" t="s">
        <v>26</v>
      </c>
      <c r="N18420">
        <v>2</v>
      </c>
      <c r="P18420" t="s">
        <v>20366</v>
      </c>
      <c r="Q18420" t="s">
        <v>28952</v>
      </c>
      <c r="S18420" t="s">
        <v>20368</v>
      </c>
    </row>
    <row r="18421" spans="1:19" hidden="1" x14ac:dyDescent="0.2">
      <c r="A18421">
        <v>4751</v>
      </c>
      <c r="B18421" t="s">
        <v>28953</v>
      </c>
      <c r="C18421" t="s">
        <v>105</v>
      </c>
      <c r="D18421">
        <v>3.8</v>
      </c>
      <c r="E18421">
        <v>20</v>
      </c>
      <c r="G18421" t="s">
        <v>55</v>
      </c>
      <c r="H18421" t="s">
        <v>46</v>
      </c>
      <c r="I18421" t="s">
        <v>2669</v>
      </c>
      <c r="K18421"/>
      <c r="L18421" t="s">
        <v>28954</v>
      </c>
      <c r="M18421" t="s">
        <v>26</v>
      </c>
      <c r="N18421">
        <v>2</v>
      </c>
      <c r="P18421" t="s">
        <v>20366</v>
      </c>
      <c r="Q18421" t="s">
        <v>28955</v>
      </c>
      <c r="S18421" t="s">
        <v>20368</v>
      </c>
    </row>
    <row r="18422" spans="1:19" hidden="1" x14ac:dyDescent="0.2">
      <c r="A18422">
        <v>4752</v>
      </c>
      <c r="B18422" t="s">
        <v>28956</v>
      </c>
      <c r="C18422" t="s">
        <v>105</v>
      </c>
      <c r="D18422">
        <v>4.22</v>
      </c>
      <c r="E18422">
        <v>20</v>
      </c>
      <c r="F18422" t="s">
        <v>1546</v>
      </c>
      <c r="G18422" t="s">
        <v>55</v>
      </c>
      <c r="H18422" t="s">
        <v>46</v>
      </c>
      <c r="I18422" t="s">
        <v>8547</v>
      </c>
      <c r="K18422"/>
      <c r="L18422" t="s">
        <v>28957</v>
      </c>
      <c r="M18422" t="s">
        <v>26</v>
      </c>
      <c r="N18422">
        <v>2</v>
      </c>
      <c r="P18422" t="s">
        <v>20366</v>
      </c>
      <c r="Q18422" t="s">
        <v>28958</v>
      </c>
      <c r="S18422" t="s">
        <v>20368</v>
      </c>
    </row>
    <row r="18423" spans="1:19" hidden="1" x14ac:dyDescent="0.2">
      <c r="A18423">
        <v>4756</v>
      </c>
      <c r="B18423" t="s">
        <v>28959</v>
      </c>
      <c r="C18423" t="s">
        <v>105</v>
      </c>
      <c r="D18423">
        <v>2.7559999999999998</v>
      </c>
      <c r="E18423">
        <v>25</v>
      </c>
      <c r="F18423" t="s">
        <v>79</v>
      </c>
      <c r="G18423" t="s">
        <v>55</v>
      </c>
      <c r="H18423" t="s">
        <v>46</v>
      </c>
      <c r="I18423" t="s">
        <v>20135</v>
      </c>
      <c r="J18423" t="s">
        <v>22901</v>
      </c>
      <c r="K18423"/>
      <c r="L18423" t="s">
        <v>28960</v>
      </c>
      <c r="M18423" t="s">
        <v>26</v>
      </c>
      <c r="N18423">
        <v>2</v>
      </c>
      <c r="P18423" t="s">
        <v>20366</v>
      </c>
      <c r="Q18423" t="s">
        <v>28961</v>
      </c>
      <c r="S18423" t="s">
        <v>20368</v>
      </c>
    </row>
    <row r="18424" spans="1:19" hidden="1" x14ac:dyDescent="0.2">
      <c r="A18424">
        <v>4757</v>
      </c>
      <c r="B18424" t="s">
        <v>28962</v>
      </c>
      <c r="C18424" t="s">
        <v>105</v>
      </c>
      <c r="D18424">
        <v>2.74</v>
      </c>
      <c r="E18424">
        <v>25</v>
      </c>
      <c r="F18424" t="s">
        <v>79</v>
      </c>
      <c r="G18424" t="s">
        <v>55</v>
      </c>
      <c r="H18424" t="s">
        <v>46</v>
      </c>
      <c r="I18424" t="s">
        <v>20135</v>
      </c>
      <c r="J18424" t="s">
        <v>22901</v>
      </c>
      <c r="K18424"/>
      <c r="L18424" t="s">
        <v>28963</v>
      </c>
      <c r="M18424" t="s">
        <v>26</v>
      </c>
      <c r="N18424">
        <v>2</v>
      </c>
      <c r="P18424" t="s">
        <v>20366</v>
      </c>
      <c r="Q18424" t="s">
        <v>28964</v>
      </c>
      <c r="S18424" t="s">
        <v>20368</v>
      </c>
    </row>
    <row r="18425" spans="1:19" hidden="1" x14ac:dyDescent="0.2">
      <c r="A18425">
        <v>4758</v>
      </c>
      <c r="B18425" t="s">
        <v>28965</v>
      </c>
      <c r="C18425" t="s">
        <v>105</v>
      </c>
      <c r="D18425">
        <v>3.87</v>
      </c>
      <c r="E18425">
        <v>20</v>
      </c>
      <c r="F18425" t="s">
        <v>24393</v>
      </c>
      <c r="G18425" t="s">
        <v>55</v>
      </c>
      <c r="H18425" t="s">
        <v>46</v>
      </c>
      <c r="I18425" t="s">
        <v>3751</v>
      </c>
      <c r="K18425"/>
      <c r="L18425" t="s">
        <v>28966</v>
      </c>
      <c r="M18425" t="s">
        <v>26</v>
      </c>
      <c r="N18425">
        <v>2</v>
      </c>
      <c r="P18425" t="s">
        <v>20366</v>
      </c>
      <c r="Q18425" t="s">
        <v>28967</v>
      </c>
      <c r="S18425" t="s">
        <v>20368</v>
      </c>
    </row>
    <row r="18426" spans="1:19" hidden="1" x14ac:dyDescent="0.2">
      <c r="A18426">
        <v>4759</v>
      </c>
      <c r="B18426" t="s">
        <v>28968</v>
      </c>
      <c r="C18426" t="s">
        <v>105</v>
      </c>
      <c r="D18426">
        <v>3.73</v>
      </c>
      <c r="E18426">
        <v>20</v>
      </c>
      <c r="F18426" t="s">
        <v>24393</v>
      </c>
      <c r="G18426" t="s">
        <v>55</v>
      </c>
      <c r="H18426" t="s">
        <v>46</v>
      </c>
      <c r="I18426" t="s">
        <v>3751</v>
      </c>
      <c r="K18426"/>
      <c r="L18426" t="s">
        <v>28969</v>
      </c>
      <c r="M18426" t="s">
        <v>26</v>
      </c>
      <c r="N18426">
        <v>2</v>
      </c>
      <c r="P18426" t="s">
        <v>20366</v>
      </c>
      <c r="Q18426" t="s">
        <v>28970</v>
      </c>
      <c r="S18426" t="s">
        <v>20368</v>
      </c>
    </row>
    <row r="18427" spans="1:19" hidden="1" x14ac:dyDescent="0.2">
      <c r="A18427">
        <v>4760</v>
      </c>
      <c r="B18427" t="s">
        <v>28971</v>
      </c>
      <c r="C18427" t="s">
        <v>105</v>
      </c>
      <c r="D18427">
        <v>3.86</v>
      </c>
      <c r="E18427">
        <v>20</v>
      </c>
      <c r="F18427" t="s">
        <v>24393</v>
      </c>
      <c r="G18427" t="s">
        <v>55</v>
      </c>
      <c r="H18427" t="s">
        <v>46</v>
      </c>
      <c r="I18427" t="s">
        <v>3751</v>
      </c>
      <c r="K18427"/>
      <c r="L18427" t="s">
        <v>28972</v>
      </c>
      <c r="M18427" t="s">
        <v>26</v>
      </c>
      <c r="N18427">
        <v>2</v>
      </c>
      <c r="P18427" t="s">
        <v>20366</v>
      </c>
      <c r="Q18427" t="s">
        <v>28973</v>
      </c>
      <c r="S18427" t="s">
        <v>20368</v>
      </c>
    </row>
    <row r="18428" spans="1:19" hidden="1" x14ac:dyDescent="0.2">
      <c r="A18428">
        <v>4761</v>
      </c>
      <c r="B18428" t="s">
        <v>28974</v>
      </c>
      <c r="C18428" t="s">
        <v>105</v>
      </c>
      <c r="D18428">
        <v>0.81</v>
      </c>
      <c r="E18428">
        <v>20</v>
      </c>
      <c r="F18428" t="s">
        <v>28975</v>
      </c>
      <c r="G18428" t="s">
        <v>75</v>
      </c>
      <c r="H18428" t="s">
        <v>23</v>
      </c>
      <c r="I18428" t="s">
        <v>25749</v>
      </c>
      <c r="J18428" t="s">
        <v>26445</v>
      </c>
      <c r="K18428"/>
      <c r="L18428" t="s">
        <v>28976</v>
      </c>
      <c r="M18428" t="s">
        <v>26</v>
      </c>
      <c r="N18428">
        <v>2</v>
      </c>
      <c r="P18428" t="s">
        <v>20366</v>
      </c>
      <c r="Q18428" t="s">
        <v>28977</v>
      </c>
      <c r="S18428" t="s">
        <v>20368</v>
      </c>
    </row>
    <row r="18429" spans="1:19" hidden="1" x14ac:dyDescent="0.2">
      <c r="A18429">
        <v>4761</v>
      </c>
      <c r="B18429" t="s">
        <v>28974</v>
      </c>
      <c r="C18429" t="s">
        <v>105</v>
      </c>
      <c r="D18429">
        <v>5.31</v>
      </c>
      <c r="E18429" t="s">
        <v>383</v>
      </c>
      <c r="F18429" t="s">
        <v>28975</v>
      </c>
      <c r="G18429" t="s">
        <v>55</v>
      </c>
      <c r="H18429" t="s">
        <v>46</v>
      </c>
      <c r="I18429" t="s">
        <v>25749</v>
      </c>
      <c r="J18429" t="s">
        <v>26445</v>
      </c>
      <c r="K18429"/>
      <c r="L18429" t="s">
        <v>28976</v>
      </c>
      <c r="M18429" t="s">
        <v>26</v>
      </c>
      <c r="N18429">
        <v>2</v>
      </c>
      <c r="P18429" t="s">
        <v>20366</v>
      </c>
      <c r="Q18429" t="s">
        <v>28977</v>
      </c>
      <c r="S18429" t="s">
        <v>20368</v>
      </c>
    </row>
    <row r="18430" spans="1:19" hidden="1" x14ac:dyDescent="0.2">
      <c r="A18430">
        <v>4761</v>
      </c>
      <c r="B18430" t="s">
        <v>28974</v>
      </c>
      <c r="C18430" t="s">
        <v>105</v>
      </c>
      <c r="D18430">
        <v>12.83</v>
      </c>
      <c r="E18430" t="s">
        <v>383</v>
      </c>
      <c r="F18430" t="s">
        <v>28975</v>
      </c>
      <c r="G18430" t="s">
        <v>4302</v>
      </c>
      <c r="H18430" t="s">
        <v>23</v>
      </c>
      <c r="I18430" t="s">
        <v>25749</v>
      </c>
      <c r="J18430" t="s">
        <v>26445</v>
      </c>
      <c r="K18430"/>
      <c r="L18430" t="s">
        <v>28976</v>
      </c>
      <c r="M18430" t="s">
        <v>26</v>
      </c>
      <c r="N18430">
        <v>2</v>
      </c>
      <c r="P18430" t="s">
        <v>20366</v>
      </c>
      <c r="Q18430" t="s">
        <v>28977</v>
      </c>
      <c r="S18430" t="s">
        <v>20368</v>
      </c>
    </row>
    <row r="18431" spans="1:19" hidden="1" x14ac:dyDescent="0.2">
      <c r="A18431">
        <v>4763</v>
      </c>
      <c r="B18431" t="s">
        <v>18317</v>
      </c>
      <c r="C18431" t="s">
        <v>105</v>
      </c>
      <c r="D18431">
        <v>4</v>
      </c>
      <c r="E18431">
        <v>20</v>
      </c>
      <c r="G18431" t="s">
        <v>55</v>
      </c>
      <c r="H18431" t="s">
        <v>46</v>
      </c>
      <c r="I18431" t="s">
        <v>9155</v>
      </c>
      <c r="K18431"/>
      <c r="L18431" t="s">
        <v>28978</v>
      </c>
      <c r="M18431" t="s">
        <v>26</v>
      </c>
      <c r="N18431">
        <v>2</v>
      </c>
      <c r="P18431" t="s">
        <v>20366</v>
      </c>
      <c r="Q18431" t="s">
        <v>28979</v>
      </c>
      <c r="S18431" t="s">
        <v>20368</v>
      </c>
    </row>
    <row r="18432" spans="1:19" hidden="1" x14ac:dyDescent="0.2">
      <c r="A18432">
        <v>4763</v>
      </c>
      <c r="B18432" t="s">
        <v>18317</v>
      </c>
      <c r="C18432" t="s">
        <v>105</v>
      </c>
      <c r="D18432">
        <v>13.1</v>
      </c>
      <c r="E18432" t="s">
        <v>383</v>
      </c>
      <c r="G18432" t="s">
        <v>75</v>
      </c>
      <c r="H18432" t="s">
        <v>23</v>
      </c>
      <c r="I18432" t="s">
        <v>9155</v>
      </c>
      <c r="K18432"/>
      <c r="L18432" t="s">
        <v>28978</v>
      </c>
      <c r="M18432" t="s">
        <v>26</v>
      </c>
      <c r="N18432">
        <v>2</v>
      </c>
      <c r="P18432" t="s">
        <v>20366</v>
      </c>
      <c r="Q18432" t="s">
        <v>28979</v>
      </c>
      <c r="S18432" t="s">
        <v>20368</v>
      </c>
    </row>
    <row r="18433" spans="1:19" hidden="1" x14ac:dyDescent="0.2">
      <c r="A18433">
        <v>4764</v>
      </c>
      <c r="B18433" t="s">
        <v>28980</v>
      </c>
      <c r="C18433" t="s">
        <v>105</v>
      </c>
      <c r="D18433">
        <v>2.754</v>
      </c>
      <c r="E18433">
        <v>25</v>
      </c>
      <c r="F18433" t="s">
        <v>79</v>
      </c>
      <c r="G18433" t="s">
        <v>55</v>
      </c>
      <c r="H18433" t="s">
        <v>46</v>
      </c>
      <c r="I18433" t="s">
        <v>20135</v>
      </c>
      <c r="J18433" t="s">
        <v>22901</v>
      </c>
      <c r="K18433"/>
      <c r="L18433" t="s">
        <v>28981</v>
      </c>
      <c r="M18433" t="s">
        <v>26</v>
      </c>
      <c r="N18433">
        <v>2</v>
      </c>
      <c r="P18433" t="s">
        <v>20366</v>
      </c>
      <c r="Q18433" t="s">
        <v>28982</v>
      </c>
      <c r="S18433" t="s">
        <v>20368</v>
      </c>
    </row>
    <row r="18434" spans="1:19" hidden="1" x14ac:dyDescent="0.2">
      <c r="A18434">
        <v>4765</v>
      </c>
      <c r="B18434" t="s">
        <v>28983</v>
      </c>
      <c r="C18434" t="s">
        <v>105</v>
      </c>
      <c r="D18434">
        <v>2.5670000000000002</v>
      </c>
      <c r="E18434">
        <v>25</v>
      </c>
      <c r="F18434" t="s">
        <v>79</v>
      </c>
      <c r="G18434" t="s">
        <v>55</v>
      </c>
      <c r="H18434" t="s">
        <v>46</v>
      </c>
      <c r="I18434" t="s">
        <v>20135</v>
      </c>
      <c r="J18434" t="s">
        <v>22901</v>
      </c>
      <c r="K18434"/>
      <c r="L18434" t="s">
        <v>28984</v>
      </c>
      <c r="M18434" t="s">
        <v>26</v>
      </c>
      <c r="N18434">
        <v>2</v>
      </c>
      <c r="P18434" t="s">
        <v>20366</v>
      </c>
      <c r="Q18434" t="s">
        <v>28985</v>
      </c>
      <c r="S18434" t="s">
        <v>20368</v>
      </c>
    </row>
    <row r="18435" spans="1:19" hidden="1" x14ac:dyDescent="0.2">
      <c r="A18435">
        <v>4766</v>
      </c>
      <c r="B18435" t="s">
        <v>28986</v>
      </c>
      <c r="C18435" t="s">
        <v>105</v>
      </c>
      <c r="D18435">
        <v>2.5419999999999998</v>
      </c>
      <c r="E18435">
        <v>25</v>
      </c>
      <c r="F18435" t="s">
        <v>79</v>
      </c>
      <c r="G18435" t="s">
        <v>55</v>
      </c>
      <c r="H18435" t="s">
        <v>46</v>
      </c>
      <c r="I18435" t="s">
        <v>20135</v>
      </c>
      <c r="J18435" t="s">
        <v>22901</v>
      </c>
      <c r="K18435"/>
      <c r="L18435" t="s">
        <v>28987</v>
      </c>
      <c r="M18435" t="s">
        <v>26</v>
      </c>
      <c r="N18435">
        <v>2</v>
      </c>
      <c r="P18435" t="s">
        <v>20366</v>
      </c>
      <c r="Q18435" t="s">
        <v>28988</v>
      </c>
      <c r="S18435" t="s">
        <v>20368</v>
      </c>
    </row>
    <row r="18436" spans="1:19" hidden="1" x14ac:dyDescent="0.2">
      <c r="A18436">
        <v>4767</v>
      </c>
      <c r="B18436" t="s">
        <v>28989</v>
      </c>
      <c r="C18436" t="s">
        <v>105</v>
      </c>
      <c r="D18436">
        <v>3.44</v>
      </c>
      <c r="E18436">
        <v>20</v>
      </c>
      <c r="G18436" t="s">
        <v>31</v>
      </c>
      <c r="H18436" t="s">
        <v>46</v>
      </c>
      <c r="I18436" t="s">
        <v>20409</v>
      </c>
      <c r="K18436"/>
      <c r="L18436" t="s">
        <v>28990</v>
      </c>
      <c r="M18436" t="s">
        <v>26</v>
      </c>
      <c r="N18436">
        <v>2</v>
      </c>
      <c r="P18436" t="s">
        <v>20366</v>
      </c>
      <c r="Q18436" t="s">
        <v>28991</v>
      </c>
      <c r="S18436" t="s">
        <v>20368</v>
      </c>
    </row>
    <row r="18437" spans="1:19" hidden="1" x14ac:dyDescent="0.2">
      <c r="A18437">
        <v>4768</v>
      </c>
      <c r="B18437" t="s">
        <v>28992</v>
      </c>
      <c r="C18437" t="s">
        <v>105</v>
      </c>
      <c r="D18437">
        <v>4.5359999999999996</v>
      </c>
      <c r="E18437">
        <v>25</v>
      </c>
      <c r="F18437" t="s">
        <v>23491</v>
      </c>
      <c r="G18437" t="s">
        <v>23125</v>
      </c>
      <c r="H18437" t="s">
        <v>46</v>
      </c>
      <c r="I18437" t="s">
        <v>2404</v>
      </c>
      <c r="K18437"/>
      <c r="L18437" t="s">
        <v>28993</v>
      </c>
      <c r="M18437" t="s">
        <v>20396</v>
      </c>
      <c r="N18437">
        <v>4</v>
      </c>
      <c r="P18437" t="s">
        <v>20366</v>
      </c>
      <c r="Q18437" t="s">
        <v>28994</v>
      </c>
      <c r="S18437" t="s">
        <v>20368</v>
      </c>
    </row>
    <row r="18438" spans="1:19" hidden="1" x14ac:dyDescent="0.2">
      <c r="A18438">
        <v>4769</v>
      </c>
      <c r="B18438" t="s">
        <v>28995</v>
      </c>
      <c r="C18438" t="s">
        <v>20452</v>
      </c>
      <c r="D18438">
        <v>6.8</v>
      </c>
      <c r="E18438" t="s">
        <v>363</v>
      </c>
      <c r="F18438" t="s">
        <v>28996</v>
      </c>
      <c r="G18438" t="s">
        <v>31</v>
      </c>
      <c r="H18438" t="s">
        <v>23</v>
      </c>
      <c r="I18438" t="s">
        <v>2482</v>
      </c>
      <c r="K18438"/>
      <c r="L18438" t="s">
        <v>28997</v>
      </c>
      <c r="M18438" t="s">
        <v>21428</v>
      </c>
      <c r="N18438">
        <v>5</v>
      </c>
      <c r="O18438" t="s">
        <v>28998</v>
      </c>
      <c r="P18438" t="s">
        <v>20366</v>
      </c>
      <c r="Q18438" t="s">
        <v>28999</v>
      </c>
      <c r="S18438" t="s">
        <v>20368</v>
      </c>
    </row>
    <row r="18439" spans="1:19" hidden="1" x14ac:dyDescent="0.2">
      <c r="A18439">
        <v>4769</v>
      </c>
      <c r="B18439" t="s">
        <v>28995</v>
      </c>
      <c r="C18439" t="s">
        <v>20452</v>
      </c>
      <c r="D18439">
        <v>6.8</v>
      </c>
      <c r="E18439" t="s">
        <v>363</v>
      </c>
      <c r="F18439" t="s">
        <v>21906</v>
      </c>
      <c r="G18439" t="s">
        <v>31</v>
      </c>
      <c r="H18439" t="s">
        <v>23</v>
      </c>
      <c r="I18439" t="s">
        <v>29000</v>
      </c>
      <c r="K18439"/>
      <c r="L18439" t="s">
        <v>28997</v>
      </c>
      <c r="M18439" t="s">
        <v>21428</v>
      </c>
      <c r="N18439">
        <v>5</v>
      </c>
      <c r="O18439" t="s">
        <v>28998</v>
      </c>
      <c r="P18439" t="s">
        <v>20366</v>
      </c>
      <c r="Q18439" t="s">
        <v>28999</v>
      </c>
      <c r="S18439" t="s">
        <v>20368</v>
      </c>
    </row>
    <row r="18440" spans="1:19" hidden="1" x14ac:dyDescent="0.2">
      <c r="A18440">
        <v>4769</v>
      </c>
      <c r="B18440" t="s">
        <v>28995</v>
      </c>
      <c r="C18440" t="s">
        <v>20452</v>
      </c>
      <c r="D18440">
        <v>7.5</v>
      </c>
      <c r="E18440" t="s">
        <v>5018</v>
      </c>
      <c r="F18440" t="s">
        <v>29001</v>
      </c>
      <c r="G18440" t="s">
        <v>31</v>
      </c>
      <c r="H18440" t="s">
        <v>23</v>
      </c>
      <c r="I18440" t="s">
        <v>29000</v>
      </c>
      <c r="K18440"/>
      <c r="L18440" t="s">
        <v>28997</v>
      </c>
      <c r="M18440" t="s">
        <v>21428</v>
      </c>
      <c r="N18440">
        <v>5</v>
      </c>
      <c r="O18440" t="s">
        <v>28998</v>
      </c>
      <c r="P18440" t="s">
        <v>20366</v>
      </c>
      <c r="Q18440" t="s">
        <v>28999</v>
      </c>
      <c r="S18440" t="s">
        <v>20368</v>
      </c>
    </row>
    <row r="18441" spans="1:19" hidden="1" x14ac:dyDescent="0.2">
      <c r="A18441">
        <v>4770</v>
      </c>
      <c r="B18441" t="s">
        <v>29002</v>
      </c>
      <c r="C18441" t="s">
        <v>105</v>
      </c>
      <c r="D18441">
        <v>2.85</v>
      </c>
      <c r="E18441">
        <v>25</v>
      </c>
      <c r="G18441" t="s">
        <v>246</v>
      </c>
      <c r="H18441" t="s">
        <v>46</v>
      </c>
      <c r="I18441" t="s">
        <v>10759</v>
      </c>
      <c r="J18441" t="s">
        <v>22901</v>
      </c>
      <c r="K18441"/>
      <c r="L18441" t="s">
        <v>29003</v>
      </c>
      <c r="M18441" t="s">
        <v>26</v>
      </c>
      <c r="N18441">
        <v>2</v>
      </c>
      <c r="P18441" t="s">
        <v>20366</v>
      </c>
      <c r="Q18441" t="s">
        <v>29004</v>
      </c>
      <c r="S18441" t="s">
        <v>20368</v>
      </c>
    </row>
    <row r="18442" spans="1:19" hidden="1" x14ac:dyDescent="0.2">
      <c r="A18442">
        <v>4771</v>
      </c>
      <c r="B18442" t="s">
        <v>29005</v>
      </c>
      <c r="C18442" t="s">
        <v>105</v>
      </c>
      <c r="D18442">
        <v>2.5880000000000001</v>
      </c>
      <c r="E18442">
        <v>25</v>
      </c>
      <c r="F18442" t="s">
        <v>79</v>
      </c>
      <c r="G18442" t="s">
        <v>55</v>
      </c>
      <c r="H18442" t="s">
        <v>46</v>
      </c>
      <c r="I18442" t="s">
        <v>20135</v>
      </c>
      <c r="J18442" t="s">
        <v>22901</v>
      </c>
      <c r="K18442"/>
      <c r="L18442" t="s">
        <v>29006</v>
      </c>
      <c r="M18442" t="s">
        <v>26</v>
      </c>
      <c r="N18442">
        <v>2</v>
      </c>
      <c r="P18442" t="s">
        <v>20366</v>
      </c>
      <c r="Q18442" t="s">
        <v>29007</v>
      </c>
      <c r="S18442" t="s">
        <v>20368</v>
      </c>
    </row>
    <row r="18443" spans="1:19" hidden="1" x14ac:dyDescent="0.2">
      <c r="A18443">
        <v>4772</v>
      </c>
      <c r="B18443" t="s">
        <v>29008</v>
      </c>
      <c r="C18443" t="s">
        <v>105</v>
      </c>
      <c r="D18443">
        <v>2.6019999999999999</v>
      </c>
      <c r="E18443">
        <v>25</v>
      </c>
      <c r="F18443" t="s">
        <v>79</v>
      </c>
      <c r="G18443" t="s">
        <v>55</v>
      </c>
      <c r="H18443" t="s">
        <v>46</v>
      </c>
      <c r="I18443" t="s">
        <v>20135</v>
      </c>
      <c r="J18443" t="s">
        <v>22901</v>
      </c>
      <c r="K18443"/>
      <c r="L18443" t="s">
        <v>29009</v>
      </c>
      <c r="M18443" t="s">
        <v>26</v>
      </c>
      <c r="N18443">
        <v>2</v>
      </c>
      <c r="P18443" t="s">
        <v>20366</v>
      </c>
      <c r="Q18443" t="s">
        <v>29010</v>
      </c>
      <c r="S18443" t="s">
        <v>20368</v>
      </c>
    </row>
    <row r="18444" spans="1:19" hidden="1" x14ac:dyDescent="0.2">
      <c r="A18444">
        <v>4773</v>
      </c>
      <c r="B18444" t="s">
        <v>29011</v>
      </c>
      <c r="C18444" t="s">
        <v>105</v>
      </c>
      <c r="D18444">
        <v>8.8000000000000007</v>
      </c>
      <c r="E18444">
        <v>20</v>
      </c>
      <c r="F18444" t="s">
        <v>25672</v>
      </c>
      <c r="G18444" t="s">
        <v>31</v>
      </c>
      <c r="H18444" t="s">
        <v>46</v>
      </c>
      <c r="I18444" t="s">
        <v>19934</v>
      </c>
      <c r="K18444"/>
      <c r="L18444" t="s">
        <v>29012</v>
      </c>
      <c r="M18444" t="s">
        <v>26</v>
      </c>
      <c r="N18444">
        <v>2</v>
      </c>
      <c r="P18444" t="s">
        <v>20366</v>
      </c>
      <c r="Q18444" t="s">
        <v>29013</v>
      </c>
      <c r="S18444" t="s">
        <v>20368</v>
      </c>
    </row>
    <row r="18445" spans="1:19" hidden="1" x14ac:dyDescent="0.2">
      <c r="A18445">
        <v>4774</v>
      </c>
      <c r="B18445" t="s">
        <v>29014</v>
      </c>
      <c r="C18445" t="s">
        <v>25307</v>
      </c>
      <c r="D18445">
        <v>11.8</v>
      </c>
      <c r="E18445">
        <v>25</v>
      </c>
      <c r="G18445" t="s">
        <v>31</v>
      </c>
      <c r="H18445" t="s">
        <v>23</v>
      </c>
      <c r="I18445" t="s">
        <v>2631</v>
      </c>
      <c r="K18445"/>
      <c r="L18445" t="s">
        <v>29015</v>
      </c>
      <c r="M18445" t="s">
        <v>26</v>
      </c>
      <c r="N18445">
        <v>2</v>
      </c>
      <c r="P18445" t="s">
        <v>20366</v>
      </c>
      <c r="Q18445" t="s">
        <v>29016</v>
      </c>
      <c r="S18445" t="s">
        <v>20368</v>
      </c>
    </row>
    <row r="18446" spans="1:19" hidden="1" x14ac:dyDescent="0.2">
      <c r="A18446">
        <v>4775</v>
      </c>
      <c r="B18446" t="s">
        <v>29017</v>
      </c>
      <c r="C18446" t="s">
        <v>105</v>
      </c>
      <c r="D18446">
        <v>8.6</v>
      </c>
      <c r="E18446" t="s">
        <v>2267</v>
      </c>
      <c r="G18446" t="s">
        <v>189</v>
      </c>
      <c r="H18446" t="s">
        <v>23</v>
      </c>
      <c r="I18446" t="s">
        <v>1537</v>
      </c>
      <c r="K18446"/>
      <c r="L18446" t="s">
        <v>29018</v>
      </c>
      <c r="M18446" t="s">
        <v>20396</v>
      </c>
      <c r="N18446">
        <v>4</v>
      </c>
      <c r="P18446" t="s">
        <v>20366</v>
      </c>
      <c r="Q18446" t="s">
        <v>29019</v>
      </c>
      <c r="S18446" t="s">
        <v>20368</v>
      </c>
    </row>
    <row r="18447" spans="1:19" hidden="1" x14ac:dyDescent="0.2">
      <c r="A18447">
        <v>4776</v>
      </c>
      <c r="B18447" t="s">
        <v>29020</v>
      </c>
      <c r="C18447" t="s">
        <v>105</v>
      </c>
      <c r="D18447">
        <v>3.83</v>
      </c>
      <c r="E18447">
        <v>25</v>
      </c>
      <c r="G18447" t="s">
        <v>246</v>
      </c>
      <c r="H18447" t="s">
        <v>46</v>
      </c>
      <c r="I18447" t="s">
        <v>5074</v>
      </c>
      <c r="J18447" t="s">
        <v>21503</v>
      </c>
      <c r="K18447"/>
      <c r="L18447" t="s">
        <v>29021</v>
      </c>
      <c r="M18447" t="s">
        <v>26</v>
      </c>
      <c r="N18447">
        <v>2</v>
      </c>
      <c r="P18447" t="s">
        <v>20366</v>
      </c>
      <c r="Q18447" t="s">
        <v>29022</v>
      </c>
      <c r="S18447" t="s">
        <v>20368</v>
      </c>
    </row>
    <row r="18448" spans="1:19" hidden="1" x14ac:dyDescent="0.2">
      <c r="A18448">
        <v>4777</v>
      </c>
      <c r="B18448" t="s">
        <v>29023</v>
      </c>
      <c r="C18448" t="s">
        <v>105</v>
      </c>
      <c r="D18448">
        <v>3.88</v>
      </c>
      <c r="E18448">
        <v>25</v>
      </c>
      <c r="G18448" t="s">
        <v>246</v>
      </c>
      <c r="H18448" t="s">
        <v>46</v>
      </c>
      <c r="I18448" t="s">
        <v>5074</v>
      </c>
      <c r="J18448" t="s">
        <v>21503</v>
      </c>
      <c r="K18448"/>
      <c r="L18448" t="s">
        <v>29024</v>
      </c>
      <c r="M18448" t="s">
        <v>26</v>
      </c>
      <c r="N18448">
        <v>2</v>
      </c>
      <c r="P18448" t="s">
        <v>20366</v>
      </c>
      <c r="Q18448" t="s">
        <v>29025</v>
      </c>
      <c r="S18448" t="s">
        <v>20368</v>
      </c>
    </row>
    <row r="18449" spans="1:19" hidden="1" x14ac:dyDescent="0.2">
      <c r="A18449">
        <v>4778</v>
      </c>
      <c r="B18449" t="s">
        <v>29026</v>
      </c>
      <c r="C18449" t="s">
        <v>105</v>
      </c>
      <c r="D18449">
        <v>8.51</v>
      </c>
      <c r="E18449">
        <v>25</v>
      </c>
      <c r="F18449" t="s">
        <v>29027</v>
      </c>
      <c r="G18449" t="s">
        <v>55</v>
      </c>
      <c r="H18449" t="s">
        <v>46</v>
      </c>
      <c r="I18449" t="s">
        <v>8081</v>
      </c>
      <c r="K18449"/>
      <c r="L18449" t="s">
        <v>29028</v>
      </c>
      <c r="M18449" t="s">
        <v>26</v>
      </c>
      <c r="N18449">
        <v>2</v>
      </c>
      <c r="P18449" t="s">
        <v>20366</v>
      </c>
      <c r="Q18449" t="s">
        <v>29029</v>
      </c>
      <c r="S18449" t="s">
        <v>20368</v>
      </c>
    </row>
    <row r="18450" spans="1:19" hidden="1" x14ac:dyDescent="0.2">
      <c r="A18450">
        <v>4779</v>
      </c>
      <c r="B18450" t="s">
        <v>29030</v>
      </c>
      <c r="C18450" t="s">
        <v>105</v>
      </c>
      <c r="D18450">
        <v>4.2270000000000003</v>
      </c>
      <c r="E18450">
        <v>25</v>
      </c>
      <c r="G18450" t="s">
        <v>55</v>
      </c>
      <c r="H18450" t="s">
        <v>46</v>
      </c>
      <c r="I18450" t="s">
        <v>20560</v>
      </c>
      <c r="J18450" t="s">
        <v>21503</v>
      </c>
      <c r="K18450"/>
      <c r="L18450" t="s">
        <v>29031</v>
      </c>
      <c r="M18450" t="s">
        <v>26</v>
      </c>
      <c r="N18450">
        <v>2</v>
      </c>
      <c r="P18450" t="s">
        <v>20366</v>
      </c>
      <c r="Q18450" t="s">
        <v>29032</v>
      </c>
      <c r="S18450" t="s">
        <v>20368</v>
      </c>
    </row>
    <row r="18451" spans="1:19" hidden="1" x14ac:dyDescent="0.2">
      <c r="A18451">
        <v>4780</v>
      </c>
      <c r="B18451" t="s">
        <v>9702</v>
      </c>
      <c r="C18451" t="s">
        <v>105</v>
      </c>
      <c r="D18451">
        <v>9.02</v>
      </c>
      <c r="E18451">
        <v>25</v>
      </c>
      <c r="F18451" t="s">
        <v>22005</v>
      </c>
      <c r="G18451" t="s">
        <v>55</v>
      </c>
      <c r="H18451" t="s">
        <v>46</v>
      </c>
      <c r="I18451" t="s">
        <v>22006</v>
      </c>
      <c r="J18451" t="s">
        <v>20874</v>
      </c>
      <c r="K18451"/>
      <c r="L18451" t="s">
        <v>29033</v>
      </c>
      <c r="M18451" t="s">
        <v>20623</v>
      </c>
      <c r="N18451">
        <v>6</v>
      </c>
      <c r="O18451" t="s">
        <v>9705</v>
      </c>
      <c r="P18451" t="s">
        <v>20366</v>
      </c>
      <c r="Q18451" t="s">
        <v>29034</v>
      </c>
      <c r="S18451" t="s">
        <v>20368</v>
      </c>
    </row>
    <row r="18452" spans="1:19" hidden="1" x14ac:dyDescent="0.2">
      <c r="A18452">
        <v>4781</v>
      </c>
      <c r="B18452" t="s">
        <v>29035</v>
      </c>
      <c r="C18452" t="s">
        <v>105</v>
      </c>
      <c r="D18452">
        <v>0.61</v>
      </c>
      <c r="E18452">
        <v>20</v>
      </c>
      <c r="F18452" t="s">
        <v>29036</v>
      </c>
      <c r="G18452" t="s">
        <v>31</v>
      </c>
      <c r="H18452" t="s">
        <v>46</v>
      </c>
      <c r="I18452" t="s">
        <v>10218</v>
      </c>
      <c r="K18452"/>
      <c r="L18452" t="s">
        <v>29037</v>
      </c>
      <c r="M18452" t="s">
        <v>26</v>
      </c>
      <c r="N18452">
        <v>2</v>
      </c>
      <c r="P18452" t="s">
        <v>20366</v>
      </c>
      <c r="Q18452" t="s">
        <v>29038</v>
      </c>
      <c r="S18452" t="s">
        <v>20368</v>
      </c>
    </row>
    <row r="18453" spans="1:19" hidden="1" x14ac:dyDescent="0.2">
      <c r="A18453">
        <v>4781</v>
      </c>
      <c r="B18453" t="s">
        <v>29035</v>
      </c>
      <c r="C18453" t="s">
        <v>20452</v>
      </c>
      <c r="D18453">
        <v>4.72</v>
      </c>
      <c r="E18453">
        <v>20</v>
      </c>
      <c r="F18453" t="s">
        <v>29036</v>
      </c>
      <c r="G18453" t="s">
        <v>31</v>
      </c>
      <c r="H18453" t="s">
        <v>46</v>
      </c>
      <c r="I18453" t="s">
        <v>10218</v>
      </c>
      <c r="K18453"/>
      <c r="L18453" t="s">
        <v>29037</v>
      </c>
      <c r="M18453" t="s">
        <v>26</v>
      </c>
      <c r="N18453">
        <v>2</v>
      </c>
      <c r="P18453" t="s">
        <v>20366</v>
      </c>
      <c r="Q18453" t="s">
        <v>29038</v>
      </c>
      <c r="S18453" t="s">
        <v>20368</v>
      </c>
    </row>
    <row r="18454" spans="1:19" hidden="1" x14ac:dyDescent="0.2">
      <c r="A18454">
        <v>4782</v>
      </c>
      <c r="B18454" t="s">
        <v>29039</v>
      </c>
      <c r="C18454" t="s">
        <v>105</v>
      </c>
      <c r="D18454">
        <v>3.2</v>
      </c>
      <c r="E18454">
        <v>25</v>
      </c>
      <c r="F18454" t="s">
        <v>29040</v>
      </c>
      <c r="G18454" t="s">
        <v>246</v>
      </c>
      <c r="H18454" t="s">
        <v>46</v>
      </c>
      <c r="I18454" t="s">
        <v>56</v>
      </c>
      <c r="K18454"/>
      <c r="L18454" t="s">
        <v>29041</v>
      </c>
      <c r="M18454" t="s">
        <v>26</v>
      </c>
      <c r="N18454">
        <v>2</v>
      </c>
      <c r="P18454" t="s">
        <v>20366</v>
      </c>
      <c r="Q18454" t="s">
        <v>29042</v>
      </c>
      <c r="S18454" t="s">
        <v>20368</v>
      </c>
    </row>
    <row r="18455" spans="1:19" hidden="1" x14ac:dyDescent="0.2">
      <c r="A18455">
        <v>4783</v>
      </c>
      <c r="B18455" t="s">
        <v>29043</v>
      </c>
      <c r="C18455" t="s">
        <v>105</v>
      </c>
      <c r="D18455">
        <v>3.3</v>
      </c>
      <c r="E18455">
        <v>25</v>
      </c>
      <c r="F18455" t="s">
        <v>29040</v>
      </c>
      <c r="G18455" t="s">
        <v>246</v>
      </c>
      <c r="H18455" t="s">
        <v>46</v>
      </c>
      <c r="I18455" t="s">
        <v>56</v>
      </c>
      <c r="K18455"/>
      <c r="L18455" t="s">
        <v>29044</v>
      </c>
      <c r="M18455" t="s">
        <v>26</v>
      </c>
      <c r="N18455">
        <v>2</v>
      </c>
      <c r="P18455" t="s">
        <v>20366</v>
      </c>
      <c r="Q18455" t="s">
        <v>29045</v>
      </c>
      <c r="S18455" t="s">
        <v>20368</v>
      </c>
    </row>
    <row r="18456" spans="1:19" hidden="1" x14ac:dyDescent="0.2">
      <c r="A18456">
        <v>4784</v>
      </c>
      <c r="B18456" t="s">
        <v>29046</v>
      </c>
      <c r="C18456" t="s">
        <v>105</v>
      </c>
      <c r="D18456">
        <v>5.32</v>
      </c>
      <c r="F18456" t="s">
        <v>21009</v>
      </c>
      <c r="G18456" t="s">
        <v>55</v>
      </c>
      <c r="H18456" t="s">
        <v>23</v>
      </c>
      <c r="I18456" t="s">
        <v>25577</v>
      </c>
      <c r="K18456"/>
      <c r="L18456" t="s">
        <v>29047</v>
      </c>
      <c r="M18456" t="s">
        <v>20719</v>
      </c>
      <c r="N18456">
        <v>3</v>
      </c>
      <c r="P18456" t="s">
        <v>20366</v>
      </c>
      <c r="Q18456" t="s">
        <v>29048</v>
      </c>
      <c r="S18456" t="s">
        <v>20368</v>
      </c>
    </row>
    <row r="18457" spans="1:19" hidden="1" x14ac:dyDescent="0.2">
      <c r="A18457">
        <v>4786</v>
      </c>
      <c r="B18457" t="s">
        <v>9826</v>
      </c>
      <c r="C18457" t="s">
        <v>105</v>
      </c>
      <c r="D18457">
        <v>2.25</v>
      </c>
      <c r="E18457">
        <v>25</v>
      </c>
      <c r="F18457" t="s">
        <v>20587</v>
      </c>
      <c r="G18457" t="s">
        <v>31</v>
      </c>
      <c r="H18457" t="s">
        <v>23</v>
      </c>
      <c r="I18457" t="s">
        <v>10681</v>
      </c>
      <c r="K18457"/>
      <c r="L18457" t="s">
        <v>29049</v>
      </c>
      <c r="M18457" t="s">
        <v>20623</v>
      </c>
      <c r="N18457">
        <v>6</v>
      </c>
      <c r="O18457" t="s">
        <v>9828</v>
      </c>
      <c r="P18457" t="s">
        <v>20366</v>
      </c>
      <c r="Q18457" t="s">
        <v>29050</v>
      </c>
      <c r="S18457" t="s">
        <v>20368</v>
      </c>
    </row>
    <row r="18458" spans="1:19" hidden="1" x14ac:dyDescent="0.2">
      <c r="A18458">
        <v>4786</v>
      </c>
      <c r="B18458" t="s">
        <v>9826</v>
      </c>
      <c r="C18458" t="s">
        <v>20452</v>
      </c>
      <c r="D18458">
        <v>10.07</v>
      </c>
      <c r="E18458">
        <v>25</v>
      </c>
      <c r="F18458" t="s">
        <v>20587</v>
      </c>
      <c r="G18458" t="s">
        <v>31</v>
      </c>
      <c r="H18458" t="s">
        <v>46</v>
      </c>
      <c r="I18458" t="s">
        <v>5864</v>
      </c>
      <c r="K18458"/>
      <c r="L18458" t="s">
        <v>29049</v>
      </c>
      <c r="M18458" t="s">
        <v>20623</v>
      </c>
      <c r="N18458">
        <v>6</v>
      </c>
      <c r="O18458" t="s">
        <v>9828</v>
      </c>
      <c r="P18458" t="s">
        <v>20366</v>
      </c>
      <c r="Q18458" t="s">
        <v>29050</v>
      </c>
      <c r="S18458" t="s">
        <v>20368</v>
      </c>
    </row>
    <row r="18459" spans="1:19" hidden="1" x14ac:dyDescent="0.2">
      <c r="A18459">
        <v>4787</v>
      </c>
      <c r="B18459" t="s">
        <v>29051</v>
      </c>
      <c r="C18459" t="s">
        <v>105</v>
      </c>
      <c r="D18459">
        <v>7.21</v>
      </c>
      <c r="F18459" t="s">
        <v>21009</v>
      </c>
      <c r="H18459" t="s">
        <v>23</v>
      </c>
      <c r="I18459" t="s">
        <v>1380</v>
      </c>
      <c r="K18459"/>
      <c r="L18459" t="s">
        <v>29052</v>
      </c>
      <c r="M18459" t="s">
        <v>26</v>
      </c>
      <c r="N18459">
        <v>2</v>
      </c>
      <c r="P18459" t="s">
        <v>20366</v>
      </c>
      <c r="Q18459" t="s">
        <v>29053</v>
      </c>
      <c r="S18459" t="s">
        <v>20368</v>
      </c>
    </row>
    <row r="18460" spans="1:19" hidden="1" x14ac:dyDescent="0.2">
      <c r="A18460">
        <v>4788</v>
      </c>
      <c r="B18460" t="s">
        <v>29054</v>
      </c>
      <c r="C18460" t="s">
        <v>105</v>
      </c>
      <c r="D18460">
        <v>0.56999999999999995</v>
      </c>
      <c r="E18460">
        <v>20</v>
      </c>
      <c r="F18460" t="s">
        <v>29055</v>
      </c>
      <c r="G18460" t="s">
        <v>75</v>
      </c>
      <c r="H18460" t="s">
        <v>23</v>
      </c>
      <c r="I18460" t="s">
        <v>25749</v>
      </c>
      <c r="K18460"/>
      <c r="L18460" t="s">
        <v>29056</v>
      </c>
      <c r="M18460" t="s">
        <v>26</v>
      </c>
      <c r="N18460">
        <v>2</v>
      </c>
      <c r="P18460" t="s">
        <v>20366</v>
      </c>
      <c r="Q18460" t="s">
        <v>29057</v>
      </c>
      <c r="S18460" t="s">
        <v>20368</v>
      </c>
    </row>
    <row r="18461" spans="1:19" hidden="1" x14ac:dyDescent="0.2">
      <c r="A18461">
        <v>4788</v>
      </c>
      <c r="B18461" t="s">
        <v>29054</v>
      </c>
      <c r="C18461" t="s">
        <v>105</v>
      </c>
      <c r="D18461">
        <v>7.31</v>
      </c>
      <c r="F18461" t="s">
        <v>29055</v>
      </c>
      <c r="G18461" t="s">
        <v>55</v>
      </c>
      <c r="H18461" t="s">
        <v>23</v>
      </c>
      <c r="I18461" t="s">
        <v>25749</v>
      </c>
      <c r="K18461"/>
      <c r="L18461" t="s">
        <v>29056</v>
      </c>
      <c r="M18461" t="s">
        <v>26</v>
      </c>
      <c r="N18461">
        <v>2</v>
      </c>
      <c r="P18461" t="s">
        <v>20366</v>
      </c>
      <c r="Q18461" t="s">
        <v>29057</v>
      </c>
      <c r="S18461" t="s">
        <v>20368</v>
      </c>
    </row>
    <row r="18462" spans="1:19" hidden="1" x14ac:dyDescent="0.2">
      <c r="A18462">
        <v>4788</v>
      </c>
      <c r="B18462" t="s">
        <v>29054</v>
      </c>
      <c r="C18462" t="s">
        <v>105</v>
      </c>
      <c r="D18462" t="s">
        <v>5189</v>
      </c>
      <c r="F18462" t="s">
        <v>29055</v>
      </c>
      <c r="G18462" t="s">
        <v>4302</v>
      </c>
      <c r="H18462" t="s">
        <v>23</v>
      </c>
      <c r="I18462" t="s">
        <v>25749</v>
      </c>
      <c r="K18462"/>
      <c r="L18462" t="s">
        <v>29056</v>
      </c>
      <c r="M18462" t="s">
        <v>26</v>
      </c>
      <c r="N18462">
        <v>2</v>
      </c>
      <c r="P18462" t="s">
        <v>20366</v>
      </c>
      <c r="Q18462" t="s">
        <v>29057</v>
      </c>
      <c r="S18462" t="s">
        <v>20368</v>
      </c>
    </row>
    <row r="18463" spans="1:19" hidden="1" x14ac:dyDescent="0.2">
      <c r="A18463">
        <v>4789</v>
      </c>
      <c r="B18463" t="s">
        <v>29058</v>
      </c>
      <c r="C18463" t="s">
        <v>105</v>
      </c>
      <c r="D18463">
        <v>7.16</v>
      </c>
      <c r="F18463" t="s">
        <v>21009</v>
      </c>
      <c r="H18463" t="s">
        <v>23</v>
      </c>
      <c r="I18463" t="s">
        <v>27654</v>
      </c>
      <c r="K18463"/>
      <c r="L18463" t="s">
        <v>29059</v>
      </c>
      <c r="M18463" t="s">
        <v>26</v>
      </c>
      <c r="N18463">
        <v>2</v>
      </c>
      <c r="P18463" t="s">
        <v>20366</v>
      </c>
      <c r="Q18463" t="s">
        <v>29060</v>
      </c>
      <c r="S18463" t="s">
        <v>20368</v>
      </c>
    </row>
    <row r="18464" spans="1:19" hidden="1" x14ac:dyDescent="0.2">
      <c r="A18464">
        <v>4790</v>
      </c>
      <c r="B18464" t="s">
        <v>29061</v>
      </c>
      <c r="C18464" t="s">
        <v>105</v>
      </c>
      <c r="D18464">
        <v>7.9</v>
      </c>
      <c r="F18464" t="s">
        <v>21009</v>
      </c>
      <c r="G18464" t="s">
        <v>55</v>
      </c>
      <c r="H18464" t="s">
        <v>23</v>
      </c>
      <c r="I18464" t="s">
        <v>21691</v>
      </c>
      <c r="K18464"/>
      <c r="L18464" t="s">
        <v>29062</v>
      </c>
      <c r="M18464" t="s">
        <v>20719</v>
      </c>
      <c r="N18464">
        <v>3</v>
      </c>
      <c r="P18464" t="s">
        <v>20366</v>
      </c>
      <c r="Q18464" t="s">
        <v>29063</v>
      </c>
      <c r="S18464" t="s">
        <v>20368</v>
      </c>
    </row>
    <row r="18465" spans="1:19" hidden="1" x14ac:dyDescent="0.2">
      <c r="A18465">
        <v>4791</v>
      </c>
      <c r="B18465" t="s">
        <v>29064</v>
      </c>
      <c r="C18465" t="s">
        <v>105</v>
      </c>
      <c r="D18465">
        <v>2.17</v>
      </c>
      <c r="E18465">
        <v>20</v>
      </c>
      <c r="F18465" t="s">
        <v>10896</v>
      </c>
      <c r="G18465" t="s">
        <v>55</v>
      </c>
      <c r="H18465" t="s">
        <v>46</v>
      </c>
      <c r="I18465" t="s">
        <v>29065</v>
      </c>
      <c r="K18465"/>
      <c r="L18465" t="s">
        <v>29066</v>
      </c>
      <c r="M18465" t="s">
        <v>21125</v>
      </c>
      <c r="N18465">
        <v>3</v>
      </c>
      <c r="O18465" t="s">
        <v>29067</v>
      </c>
      <c r="P18465" t="s">
        <v>20366</v>
      </c>
      <c r="Q18465" t="s">
        <v>29068</v>
      </c>
      <c r="S18465" t="s">
        <v>20368</v>
      </c>
    </row>
    <row r="18466" spans="1:19" hidden="1" x14ac:dyDescent="0.2">
      <c r="A18466">
        <v>4791</v>
      </c>
      <c r="B18466" t="s">
        <v>29064</v>
      </c>
      <c r="C18466" t="s">
        <v>20452</v>
      </c>
      <c r="D18466">
        <v>8.41</v>
      </c>
      <c r="E18466">
        <v>20</v>
      </c>
      <c r="F18466" t="s">
        <v>10896</v>
      </c>
      <c r="G18466" t="s">
        <v>55</v>
      </c>
      <c r="H18466" t="s">
        <v>46</v>
      </c>
      <c r="I18466" t="s">
        <v>29065</v>
      </c>
      <c r="K18466"/>
      <c r="L18466" t="s">
        <v>29066</v>
      </c>
      <c r="M18466" t="s">
        <v>21125</v>
      </c>
      <c r="N18466">
        <v>3</v>
      </c>
      <c r="O18466" t="s">
        <v>29067</v>
      </c>
      <c r="P18466" t="s">
        <v>20366</v>
      </c>
      <c r="Q18466" t="s">
        <v>29068</v>
      </c>
      <c r="S18466" t="s">
        <v>20368</v>
      </c>
    </row>
    <row r="18467" spans="1:19" hidden="1" x14ac:dyDescent="0.2">
      <c r="A18467">
        <v>4792</v>
      </c>
      <c r="B18467" t="s">
        <v>29069</v>
      </c>
      <c r="C18467" t="s">
        <v>105</v>
      </c>
      <c r="D18467">
        <v>3.74</v>
      </c>
      <c r="E18467">
        <v>25</v>
      </c>
      <c r="F18467" t="s">
        <v>21009</v>
      </c>
      <c r="G18467" t="s">
        <v>55</v>
      </c>
      <c r="H18467" t="s">
        <v>23</v>
      </c>
      <c r="I18467" t="s">
        <v>29070</v>
      </c>
      <c r="J18467" t="s">
        <v>22901</v>
      </c>
      <c r="K18467"/>
      <c r="L18467" t="s">
        <v>29071</v>
      </c>
      <c r="M18467" t="s">
        <v>26</v>
      </c>
      <c r="N18467">
        <v>2</v>
      </c>
      <c r="P18467" t="s">
        <v>20366</v>
      </c>
      <c r="Q18467" t="s">
        <v>29072</v>
      </c>
      <c r="S18467" t="s">
        <v>20368</v>
      </c>
    </row>
    <row r="18468" spans="1:19" hidden="1" x14ac:dyDescent="0.2">
      <c r="A18468">
        <v>4793</v>
      </c>
      <c r="B18468" t="s">
        <v>29073</v>
      </c>
      <c r="C18468" t="s">
        <v>105</v>
      </c>
      <c r="D18468">
        <v>3.61</v>
      </c>
      <c r="E18468">
        <v>25</v>
      </c>
      <c r="F18468" t="s">
        <v>21009</v>
      </c>
      <c r="G18468" t="s">
        <v>55</v>
      </c>
      <c r="H18468" t="s">
        <v>23</v>
      </c>
      <c r="I18468" t="s">
        <v>29070</v>
      </c>
      <c r="J18468" t="s">
        <v>22901</v>
      </c>
      <c r="K18468"/>
      <c r="L18468" t="s">
        <v>29074</v>
      </c>
      <c r="M18468" t="s">
        <v>26</v>
      </c>
      <c r="N18468">
        <v>2</v>
      </c>
      <c r="P18468" t="s">
        <v>20366</v>
      </c>
      <c r="Q18468" t="s">
        <v>29075</v>
      </c>
      <c r="S18468" t="s">
        <v>20368</v>
      </c>
    </row>
    <row r="18469" spans="1:19" hidden="1" x14ac:dyDescent="0.2">
      <c r="A18469">
        <v>4794</v>
      </c>
      <c r="B18469" t="s">
        <v>29076</v>
      </c>
      <c r="C18469" t="s">
        <v>105</v>
      </c>
      <c r="D18469">
        <v>1.85</v>
      </c>
      <c r="E18469">
        <v>20</v>
      </c>
      <c r="F18469" t="s">
        <v>29077</v>
      </c>
      <c r="G18469" t="s">
        <v>189</v>
      </c>
      <c r="I18469" t="s">
        <v>29078</v>
      </c>
      <c r="K18469"/>
      <c r="L18469" t="s">
        <v>29079</v>
      </c>
      <c r="M18469" t="s">
        <v>21125</v>
      </c>
      <c r="N18469">
        <v>3</v>
      </c>
      <c r="O18469" t="s">
        <v>29080</v>
      </c>
      <c r="P18469" t="s">
        <v>20366</v>
      </c>
      <c r="Q18469" t="s">
        <v>29081</v>
      </c>
      <c r="S18469" t="s">
        <v>20368</v>
      </c>
    </row>
    <row r="18470" spans="1:19" hidden="1" x14ac:dyDescent="0.2">
      <c r="A18470">
        <v>4794</v>
      </c>
      <c r="B18470" t="s">
        <v>29076</v>
      </c>
      <c r="C18470" t="s">
        <v>20452</v>
      </c>
      <c r="D18470">
        <v>2.67</v>
      </c>
      <c r="E18470">
        <v>20</v>
      </c>
      <c r="F18470" t="s">
        <v>29077</v>
      </c>
      <c r="G18470" t="s">
        <v>189</v>
      </c>
      <c r="I18470" t="s">
        <v>29078</v>
      </c>
      <c r="K18470"/>
      <c r="L18470" t="s">
        <v>29079</v>
      </c>
      <c r="M18470" t="s">
        <v>21125</v>
      </c>
      <c r="N18470">
        <v>3</v>
      </c>
      <c r="O18470" t="s">
        <v>29080</v>
      </c>
      <c r="P18470" t="s">
        <v>20366</v>
      </c>
      <c r="Q18470" t="s">
        <v>29081</v>
      </c>
      <c r="S18470" t="s">
        <v>20368</v>
      </c>
    </row>
    <row r="18471" spans="1:19" hidden="1" x14ac:dyDescent="0.2">
      <c r="A18471">
        <v>4794</v>
      </c>
      <c r="B18471" t="s">
        <v>29076</v>
      </c>
      <c r="C18471" t="s">
        <v>20441</v>
      </c>
      <c r="D18471">
        <v>9.81</v>
      </c>
      <c r="E18471">
        <v>20</v>
      </c>
      <c r="F18471" t="s">
        <v>29077</v>
      </c>
      <c r="G18471" t="s">
        <v>189</v>
      </c>
      <c r="I18471" t="s">
        <v>29078</v>
      </c>
      <c r="K18471"/>
      <c r="L18471" t="s">
        <v>29079</v>
      </c>
      <c r="M18471" t="s">
        <v>21125</v>
      </c>
      <c r="N18471">
        <v>3</v>
      </c>
      <c r="O18471" t="s">
        <v>29080</v>
      </c>
      <c r="P18471" t="s">
        <v>20366</v>
      </c>
      <c r="Q18471" t="s">
        <v>29081</v>
      </c>
      <c r="S18471" t="s">
        <v>20368</v>
      </c>
    </row>
    <row r="18472" spans="1:19" hidden="1" x14ac:dyDescent="0.2">
      <c r="A18472">
        <v>4794</v>
      </c>
      <c r="B18472" t="s">
        <v>29076</v>
      </c>
      <c r="C18472" t="s">
        <v>20452</v>
      </c>
      <c r="D18472">
        <v>2.67</v>
      </c>
      <c r="E18472" t="s">
        <v>383</v>
      </c>
      <c r="F18472" t="s">
        <v>29082</v>
      </c>
      <c r="G18472" t="s">
        <v>55</v>
      </c>
      <c r="H18472" t="s">
        <v>46</v>
      </c>
      <c r="I18472" t="s">
        <v>14083</v>
      </c>
      <c r="K18472"/>
      <c r="L18472" t="s">
        <v>29079</v>
      </c>
      <c r="M18472" t="s">
        <v>21125</v>
      </c>
      <c r="N18472">
        <v>3</v>
      </c>
      <c r="O18472" t="s">
        <v>29080</v>
      </c>
      <c r="P18472" t="s">
        <v>20366</v>
      </c>
      <c r="Q18472" t="s">
        <v>29081</v>
      </c>
      <c r="S18472" t="s">
        <v>20368</v>
      </c>
    </row>
    <row r="18473" spans="1:19" hidden="1" x14ac:dyDescent="0.2">
      <c r="A18473">
        <v>4794</v>
      </c>
      <c r="B18473" t="s">
        <v>29076</v>
      </c>
      <c r="C18473" t="s">
        <v>20441</v>
      </c>
      <c r="D18473">
        <v>9.81</v>
      </c>
      <c r="E18473" t="s">
        <v>383</v>
      </c>
      <c r="F18473" t="s">
        <v>29082</v>
      </c>
      <c r="G18473" t="s">
        <v>55</v>
      </c>
      <c r="H18473" t="s">
        <v>46</v>
      </c>
      <c r="I18473" t="s">
        <v>14083</v>
      </c>
      <c r="K18473"/>
      <c r="L18473" t="s">
        <v>29079</v>
      </c>
      <c r="M18473" t="s">
        <v>21125</v>
      </c>
      <c r="N18473">
        <v>3</v>
      </c>
      <c r="O18473" t="s">
        <v>29080</v>
      </c>
      <c r="P18473" t="s">
        <v>20366</v>
      </c>
      <c r="Q18473" t="s">
        <v>29081</v>
      </c>
      <c r="S18473" t="s">
        <v>20368</v>
      </c>
    </row>
    <row r="18474" spans="1:19" hidden="1" x14ac:dyDescent="0.2">
      <c r="A18474">
        <v>4795</v>
      </c>
      <c r="B18474" t="s">
        <v>17011</v>
      </c>
      <c r="C18474" t="s">
        <v>105</v>
      </c>
      <c r="D18474">
        <v>3.38</v>
      </c>
      <c r="F18474" t="s">
        <v>29083</v>
      </c>
      <c r="I18474" t="s">
        <v>29084</v>
      </c>
      <c r="K18474"/>
      <c r="L18474" t="s">
        <v>29085</v>
      </c>
      <c r="M18474" t="s">
        <v>20719</v>
      </c>
      <c r="N18474">
        <v>3</v>
      </c>
      <c r="P18474" t="s">
        <v>20366</v>
      </c>
      <c r="Q18474" t="s">
        <v>29086</v>
      </c>
      <c r="S18474" t="s">
        <v>20368</v>
      </c>
    </row>
    <row r="18475" spans="1:19" hidden="1" x14ac:dyDescent="0.2">
      <c r="A18475">
        <v>4795</v>
      </c>
      <c r="B18475" t="s">
        <v>17011</v>
      </c>
      <c r="C18475" t="s">
        <v>20452</v>
      </c>
      <c r="D18475">
        <v>6.63</v>
      </c>
      <c r="F18475" t="s">
        <v>29083</v>
      </c>
      <c r="I18475" t="s">
        <v>29084</v>
      </c>
      <c r="K18475"/>
      <c r="L18475" t="s">
        <v>29085</v>
      </c>
      <c r="M18475" t="s">
        <v>20719</v>
      </c>
      <c r="N18475">
        <v>3</v>
      </c>
      <c r="P18475" t="s">
        <v>20366</v>
      </c>
      <c r="Q18475" t="s">
        <v>29086</v>
      </c>
      <c r="S18475" t="s">
        <v>20368</v>
      </c>
    </row>
    <row r="18476" spans="1:19" hidden="1" x14ac:dyDescent="0.2">
      <c r="A18476">
        <v>4797</v>
      </c>
      <c r="B18476" t="s">
        <v>29087</v>
      </c>
      <c r="C18476" t="s">
        <v>105</v>
      </c>
      <c r="D18476">
        <v>10.96</v>
      </c>
      <c r="E18476">
        <v>25</v>
      </c>
      <c r="F18476" t="s">
        <v>29088</v>
      </c>
      <c r="G18476" t="s">
        <v>246</v>
      </c>
      <c r="H18476" t="s">
        <v>23</v>
      </c>
      <c r="I18476" t="s">
        <v>11308</v>
      </c>
      <c r="K18476"/>
      <c r="L18476" t="s">
        <v>29089</v>
      </c>
      <c r="M18476" t="s">
        <v>23011</v>
      </c>
      <c r="N18476">
        <v>4</v>
      </c>
      <c r="O18476" t="s">
        <v>29090</v>
      </c>
      <c r="P18476" t="s">
        <v>20366</v>
      </c>
      <c r="Q18476" t="s">
        <v>29091</v>
      </c>
      <c r="S18476" t="s">
        <v>20368</v>
      </c>
    </row>
    <row r="18477" spans="1:19" hidden="1" x14ac:dyDescent="0.2">
      <c r="A18477">
        <v>4797</v>
      </c>
      <c r="B18477" t="s">
        <v>29087</v>
      </c>
      <c r="C18477" t="s">
        <v>20452</v>
      </c>
      <c r="D18477">
        <v>12.72</v>
      </c>
      <c r="E18477">
        <v>25</v>
      </c>
      <c r="F18477" t="s">
        <v>29088</v>
      </c>
      <c r="G18477" t="s">
        <v>246</v>
      </c>
      <c r="H18477" t="s">
        <v>23</v>
      </c>
      <c r="I18477" t="s">
        <v>11308</v>
      </c>
      <c r="K18477"/>
      <c r="L18477" t="s">
        <v>29089</v>
      </c>
      <c r="M18477" t="s">
        <v>23011</v>
      </c>
      <c r="N18477">
        <v>4</v>
      </c>
      <c r="O18477" t="s">
        <v>29090</v>
      </c>
      <c r="P18477" t="s">
        <v>20366</v>
      </c>
      <c r="Q18477" t="s">
        <v>29091</v>
      </c>
      <c r="S18477" t="s">
        <v>20368</v>
      </c>
    </row>
    <row r="18478" spans="1:19" hidden="1" x14ac:dyDescent="0.2">
      <c r="A18478">
        <v>4799</v>
      </c>
      <c r="B18478" t="s">
        <v>29092</v>
      </c>
      <c r="C18478" t="s">
        <v>105</v>
      </c>
      <c r="D18478">
        <v>9.0500000000000007</v>
      </c>
      <c r="E18478">
        <v>30</v>
      </c>
      <c r="G18478" t="s">
        <v>55</v>
      </c>
      <c r="H18478" t="s">
        <v>23</v>
      </c>
      <c r="I18478" t="s">
        <v>25731</v>
      </c>
      <c r="K18478"/>
      <c r="L18478" t="s">
        <v>29093</v>
      </c>
      <c r="M18478" t="s">
        <v>26</v>
      </c>
      <c r="N18478">
        <v>2</v>
      </c>
      <c r="P18478" t="s">
        <v>20366</v>
      </c>
      <c r="Q18478" t="s">
        <v>29094</v>
      </c>
      <c r="S18478" t="s">
        <v>20368</v>
      </c>
    </row>
    <row r="18479" spans="1:19" hidden="1" x14ac:dyDescent="0.2">
      <c r="A18479">
        <v>4801</v>
      </c>
      <c r="B18479" t="s">
        <v>29095</v>
      </c>
      <c r="C18479" t="s">
        <v>105</v>
      </c>
      <c r="D18479">
        <v>9.6999999999999993</v>
      </c>
      <c r="F18479" t="s">
        <v>21009</v>
      </c>
      <c r="G18479" t="s">
        <v>31</v>
      </c>
      <c r="H18479" t="s">
        <v>23</v>
      </c>
      <c r="I18479" t="s">
        <v>10045</v>
      </c>
      <c r="K18479"/>
      <c r="L18479" t="s">
        <v>29096</v>
      </c>
      <c r="M18479" t="s">
        <v>26</v>
      </c>
      <c r="N18479">
        <v>2</v>
      </c>
      <c r="P18479" t="s">
        <v>20366</v>
      </c>
      <c r="Q18479" t="s">
        <v>29097</v>
      </c>
      <c r="S18479" t="s">
        <v>20368</v>
      </c>
    </row>
    <row r="18480" spans="1:19" hidden="1" x14ac:dyDescent="0.2">
      <c r="A18480" t="s">
        <v>29098</v>
      </c>
      <c r="B18480" t="s">
        <v>29099</v>
      </c>
      <c r="C18480" t="s">
        <v>105</v>
      </c>
      <c r="D18480">
        <v>8.1300000000000008</v>
      </c>
      <c r="E18480">
        <v>25</v>
      </c>
      <c r="H18480" t="s">
        <v>23</v>
      </c>
      <c r="I18480" t="s">
        <v>21984</v>
      </c>
      <c r="K18480"/>
      <c r="L18480" t="s">
        <v>29100</v>
      </c>
      <c r="M18480" t="s">
        <v>26</v>
      </c>
      <c r="N18480">
        <v>2</v>
      </c>
      <c r="P18480" t="s">
        <v>20366</v>
      </c>
      <c r="Q18480" t="s">
        <v>29101</v>
      </c>
      <c r="S18480" t="s">
        <v>20368</v>
      </c>
    </row>
    <row r="18481" spans="1:19" hidden="1" x14ac:dyDescent="0.2">
      <c r="A18481">
        <v>4804</v>
      </c>
      <c r="B18481" t="s">
        <v>29102</v>
      </c>
      <c r="C18481" t="s">
        <v>105</v>
      </c>
      <c r="D18481">
        <v>4.4000000000000004</v>
      </c>
      <c r="F18481" t="s">
        <v>21009</v>
      </c>
      <c r="H18481" t="s">
        <v>23</v>
      </c>
      <c r="I18481" t="s">
        <v>23948</v>
      </c>
      <c r="K18481"/>
      <c r="L18481" t="s">
        <v>29103</v>
      </c>
      <c r="M18481" t="s">
        <v>26</v>
      </c>
      <c r="N18481">
        <v>2</v>
      </c>
      <c r="P18481" t="s">
        <v>20366</v>
      </c>
      <c r="Q18481" t="s">
        <v>29104</v>
      </c>
      <c r="S18481" t="s">
        <v>20368</v>
      </c>
    </row>
    <row r="18482" spans="1:19" hidden="1" x14ac:dyDescent="0.2">
      <c r="A18482">
        <v>4805</v>
      </c>
      <c r="B18482" t="s">
        <v>4789</v>
      </c>
      <c r="C18482" t="s">
        <v>105</v>
      </c>
      <c r="D18482">
        <v>3.6</v>
      </c>
      <c r="E18482">
        <v>20</v>
      </c>
      <c r="F18482" t="s">
        <v>29055</v>
      </c>
      <c r="G18482" t="s">
        <v>55</v>
      </c>
      <c r="H18482" t="s">
        <v>23</v>
      </c>
      <c r="I18482" t="s">
        <v>25749</v>
      </c>
      <c r="J18482" t="s">
        <v>26445</v>
      </c>
      <c r="K18482"/>
      <c r="L18482" t="s">
        <v>29105</v>
      </c>
      <c r="M18482" t="s">
        <v>26</v>
      </c>
      <c r="N18482">
        <v>2</v>
      </c>
      <c r="P18482" t="s">
        <v>20366</v>
      </c>
      <c r="Q18482" t="s">
        <v>29106</v>
      </c>
      <c r="S18482" t="s">
        <v>20368</v>
      </c>
    </row>
    <row r="18483" spans="1:19" hidden="1" x14ac:dyDescent="0.2">
      <c r="A18483">
        <v>4805</v>
      </c>
      <c r="B18483" t="s">
        <v>4789</v>
      </c>
      <c r="C18483" t="s">
        <v>105</v>
      </c>
      <c r="D18483">
        <v>7.33</v>
      </c>
      <c r="E18483" t="s">
        <v>383</v>
      </c>
      <c r="F18483" t="s">
        <v>29055</v>
      </c>
      <c r="G18483" t="s">
        <v>55</v>
      </c>
      <c r="H18483" t="s">
        <v>46</v>
      </c>
      <c r="I18483" t="s">
        <v>25749</v>
      </c>
      <c r="J18483" t="s">
        <v>26445</v>
      </c>
      <c r="K18483"/>
      <c r="L18483" t="s">
        <v>29105</v>
      </c>
      <c r="M18483" t="s">
        <v>26</v>
      </c>
      <c r="N18483">
        <v>2</v>
      </c>
      <c r="P18483" t="s">
        <v>20366</v>
      </c>
      <c r="Q18483" t="s">
        <v>29106</v>
      </c>
      <c r="S18483" t="s">
        <v>20368</v>
      </c>
    </row>
    <row r="18484" spans="1:19" hidden="1" x14ac:dyDescent="0.2">
      <c r="A18484">
        <v>4806</v>
      </c>
      <c r="B18484" t="s">
        <v>29107</v>
      </c>
      <c r="C18484" t="s">
        <v>20441</v>
      </c>
      <c r="D18484">
        <v>9.6</v>
      </c>
      <c r="F18484" t="s">
        <v>21009</v>
      </c>
      <c r="G18484" t="s">
        <v>31</v>
      </c>
      <c r="H18484" t="s">
        <v>2675</v>
      </c>
      <c r="I18484" t="s">
        <v>29108</v>
      </c>
      <c r="K18484"/>
      <c r="L18484" t="s">
        <v>29109</v>
      </c>
      <c r="M18484" t="s">
        <v>22140</v>
      </c>
      <c r="N18484">
        <v>2</v>
      </c>
      <c r="O18484" t="s">
        <v>29110</v>
      </c>
      <c r="P18484" t="s">
        <v>20366</v>
      </c>
      <c r="Q18484" t="s">
        <v>29111</v>
      </c>
      <c r="S18484" t="s">
        <v>20368</v>
      </c>
    </row>
    <row r="18485" spans="1:19" hidden="1" x14ac:dyDescent="0.2">
      <c r="A18485">
        <v>4806</v>
      </c>
      <c r="B18485" t="s">
        <v>29107</v>
      </c>
      <c r="C18485" t="s">
        <v>20447</v>
      </c>
      <c r="D18485" t="s">
        <v>5189</v>
      </c>
      <c r="F18485" t="s">
        <v>21009</v>
      </c>
      <c r="G18485" t="s">
        <v>31</v>
      </c>
      <c r="H18485" t="s">
        <v>2675</v>
      </c>
      <c r="I18485" t="s">
        <v>29108</v>
      </c>
      <c r="K18485"/>
      <c r="L18485" t="s">
        <v>29109</v>
      </c>
      <c r="M18485" t="s">
        <v>22140</v>
      </c>
      <c r="N18485">
        <v>2</v>
      </c>
      <c r="O18485" t="s">
        <v>29110</v>
      </c>
      <c r="P18485" t="s">
        <v>20366</v>
      </c>
      <c r="Q18485" t="s">
        <v>29111</v>
      </c>
      <c r="S18485" t="s">
        <v>20368</v>
      </c>
    </row>
    <row r="18486" spans="1:19" hidden="1" x14ac:dyDescent="0.2">
      <c r="A18486">
        <v>4809</v>
      </c>
      <c r="B18486" t="s">
        <v>29112</v>
      </c>
      <c r="C18486" t="s">
        <v>105</v>
      </c>
      <c r="D18486">
        <v>9.1</v>
      </c>
      <c r="E18486" t="s">
        <v>363</v>
      </c>
      <c r="F18486" t="s">
        <v>1363</v>
      </c>
      <c r="G18486" t="s">
        <v>31</v>
      </c>
      <c r="H18486" t="s">
        <v>23</v>
      </c>
      <c r="I18486" t="s">
        <v>29113</v>
      </c>
      <c r="K18486"/>
      <c r="L18486" t="s">
        <v>29114</v>
      </c>
      <c r="M18486" t="s">
        <v>29115</v>
      </c>
      <c r="N18486">
        <v>2</v>
      </c>
      <c r="O18486" t="s">
        <v>29116</v>
      </c>
      <c r="P18486" t="s">
        <v>20366</v>
      </c>
      <c r="Q18486" t="s">
        <v>29117</v>
      </c>
      <c r="S18486" t="s">
        <v>20368</v>
      </c>
    </row>
    <row r="18487" spans="1:19" hidden="1" x14ac:dyDescent="0.2">
      <c r="A18487">
        <v>4809</v>
      </c>
      <c r="B18487" t="s">
        <v>29112</v>
      </c>
      <c r="C18487" t="s">
        <v>20452</v>
      </c>
      <c r="D18487">
        <v>12.5</v>
      </c>
      <c r="E18487" t="s">
        <v>363</v>
      </c>
      <c r="F18487" t="s">
        <v>1363</v>
      </c>
      <c r="G18487" t="s">
        <v>31</v>
      </c>
      <c r="H18487" t="s">
        <v>23</v>
      </c>
      <c r="I18487" t="s">
        <v>29113</v>
      </c>
      <c r="K18487"/>
      <c r="L18487" t="s">
        <v>29114</v>
      </c>
      <c r="M18487" t="s">
        <v>29115</v>
      </c>
      <c r="N18487">
        <v>2</v>
      </c>
      <c r="O18487" t="s">
        <v>29116</v>
      </c>
      <c r="P18487" t="s">
        <v>20366</v>
      </c>
      <c r="Q18487" t="s">
        <v>29117</v>
      </c>
      <c r="S18487" t="s">
        <v>20368</v>
      </c>
    </row>
    <row r="18488" spans="1:19" hidden="1" x14ac:dyDescent="0.2">
      <c r="A18488">
        <v>4809</v>
      </c>
      <c r="B18488" t="s">
        <v>29112</v>
      </c>
      <c r="C18488" t="s">
        <v>105</v>
      </c>
      <c r="D18488">
        <v>8.9700000000000006</v>
      </c>
      <c r="E18488">
        <v>30</v>
      </c>
      <c r="F18488" t="s">
        <v>1363</v>
      </c>
      <c r="G18488" t="s">
        <v>31</v>
      </c>
      <c r="H18488" t="s">
        <v>46</v>
      </c>
      <c r="I18488" t="s">
        <v>31</v>
      </c>
      <c r="K18488"/>
      <c r="L18488" t="s">
        <v>29114</v>
      </c>
      <c r="M18488" t="s">
        <v>29115</v>
      </c>
      <c r="N18488">
        <v>2</v>
      </c>
      <c r="O18488" t="s">
        <v>29116</v>
      </c>
      <c r="P18488" t="s">
        <v>20366</v>
      </c>
      <c r="Q18488" t="s">
        <v>29117</v>
      </c>
      <c r="S18488" t="s">
        <v>20368</v>
      </c>
    </row>
    <row r="18489" spans="1:19" hidden="1" x14ac:dyDescent="0.2">
      <c r="A18489">
        <v>4809</v>
      </c>
      <c r="B18489" t="s">
        <v>29112</v>
      </c>
      <c r="C18489" t="s">
        <v>105</v>
      </c>
      <c r="D18489">
        <v>9</v>
      </c>
      <c r="F18489" t="s">
        <v>21009</v>
      </c>
      <c r="G18489" t="s">
        <v>55</v>
      </c>
      <c r="H18489" t="s">
        <v>23</v>
      </c>
      <c r="I18489" t="s">
        <v>8626</v>
      </c>
      <c r="K18489"/>
      <c r="L18489" t="s">
        <v>29114</v>
      </c>
      <c r="M18489" t="s">
        <v>29115</v>
      </c>
      <c r="N18489">
        <v>2</v>
      </c>
      <c r="O18489" t="s">
        <v>29116</v>
      </c>
      <c r="P18489" t="s">
        <v>20366</v>
      </c>
      <c r="Q18489" t="s">
        <v>29117</v>
      </c>
      <c r="S18489" t="s">
        <v>20368</v>
      </c>
    </row>
    <row r="18490" spans="1:19" hidden="1" x14ac:dyDescent="0.2">
      <c r="A18490">
        <v>4810</v>
      </c>
      <c r="B18490" t="s">
        <v>19584</v>
      </c>
      <c r="C18490" t="s">
        <v>105</v>
      </c>
      <c r="D18490">
        <v>9.1999999999999993</v>
      </c>
      <c r="E18490">
        <v>20</v>
      </c>
      <c r="F18490" t="s">
        <v>29118</v>
      </c>
      <c r="G18490" t="s">
        <v>55</v>
      </c>
      <c r="H18490" t="s">
        <v>46</v>
      </c>
      <c r="I18490" t="s">
        <v>10057</v>
      </c>
      <c r="K18490"/>
      <c r="L18490" t="s">
        <v>19585</v>
      </c>
      <c r="M18490" t="s">
        <v>29119</v>
      </c>
      <c r="N18490">
        <v>6</v>
      </c>
      <c r="O18490" t="s">
        <v>29120</v>
      </c>
      <c r="P18490" t="s">
        <v>20366</v>
      </c>
      <c r="Q18490" t="s">
        <v>29121</v>
      </c>
      <c r="S18490" t="s">
        <v>20368</v>
      </c>
    </row>
    <row r="18491" spans="1:19" hidden="1" x14ac:dyDescent="0.2">
      <c r="A18491">
        <v>4810</v>
      </c>
      <c r="B18491" t="s">
        <v>19584</v>
      </c>
      <c r="C18491" t="s">
        <v>105</v>
      </c>
      <c r="D18491">
        <v>9.25</v>
      </c>
      <c r="E18491">
        <v>25</v>
      </c>
      <c r="F18491" t="s">
        <v>21640</v>
      </c>
      <c r="G18491" t="s">
        <v>55</v>
      </c>
      <c r="H18491" t="s">
        <v>46</v>
      </c>
      <c r="I18491" t="s">
        <v>3108</v>
      </c>
      <c r="K18491"/>
      <c r="L18491" t="s">
        <v>19585</v>
      </c>
      <c r="M18491" t="s">
        <v>29119</v>
      </c>
      <c r="N18491">
        <v>6</v>
      </c>
      <c r="O18491" t="s">
        <v>29120</v>
      </c>
      <c r="P18491" t="s">
        <v>20366</v>
      </c>
      <c r="Q18491" t="s">
        <v>29121</v>
      </c>
      <c r="S18491" t="s">
        <v>20368</v>
      </c>
    </row>
    <row r="18492" spans="1:19" hidden="1" x14ac:dyDescent="0.2">
      <c r="A18492">
        <v>4811</v>
      </c>
      <c r="B18492" t="s">
        <v>29122</v>
      </c>
      <c r="C18492" t="s">
        <v>105</v>
      </c>
      <c r="D18492">
        <v>2.35</v>
      </c>
      <c r="E18492">
        <v>20</v>
      </c>
      <c r="F18492" t="s">
        <v>22452</v>
      </c>
      <c r="G18492" t="s">
        <v>31</v>
      </c>
      <c r="H18492" t="s">
        <v>23</v>
      </c>
      <c r="I18492" t="s">
        <v>22453</v>
      </c>
      <c r="K18492"/>
      <c r="L18492" t="s">
        <v>29123</v>
      </c>
      <c r="M18492" t="s">
        <v>26</v>
      </c>
      <c r="N18492">
        <v>2</v>
      </c>
      <c r="P18492" t="s">
        <v>20366</v>
      </c>
      <c r="Q18492" t="s">
        <v>29124</v>
      </c>
      <c r="S18492" t="s">
        <v>20368</v>
      </c>
    </row>
    <row r="18493" spans="1:19" hidden="1" x14ac:dyDescent="0.2">
      <c r="A18493">
        <v>4811</v>
      </c>
      <c r="B18493" t="s">
        <v>29122</v>
      </c>
      <c r="C18493" t="s">
        <v>20452</v>
      </c>
      <c r="D18493">
        <v>8.91</v>
      </c>
      <c r="E18493" t="s">
        <v>383</v>
      </c>
      <c r="F18493" t="s">
        <v>22452</v>
      </c>
      <c r="G18493" t="s">
        <v>31</v>
      </c>
      <c r="H18493" t="s">
        <v>46</v>
      </c>
      <c r="I18493" t="s">
        <v>22453</v>
      </c>
      <c r="K18493"/>
      <c r="L18493" t="s">
        <v>29123</v>
      </c>
      <c r="M18493" t="s">
        <v>26</v>
      </c>
      <c r="N18493">
        <v>2</v>
      </c>
      <c r="P18493" t="s">
        <v>20366</v>
      </c>
      <c r="Q18493" t="s">
        <v>29124</v>
      </c>
      <c r="S18493" t="s">
        <v>20368</v>
      </c>
    </row>
    <row r="18494" spans="1:19" hidden="1" x14ac:dyDescent="0.2">
      <c r="A18494">
        <v>4812</v>
      </c>
      <c r="B18494" t="s">
        <v>29125</v>
      </c>
      <c r="C18494" t="s">
        <v>29126</v>
      </c>
      <c r="D18494">
        <v>9.51</v>
      </c>
      <c r="E18494">
        <v>25</v>
      </c>
      <c r="F18494" t="s">
        <v>20713</v>
      </c>
      <c r="G18494" t="s">
        <v>31</v>
      </c>
      <c r="H18494" t="s">
        <v>46</v>
      </c>
      <c r="I18494" t="s">
        <v>5864</v>
      </c>
      <c r="K18494"/>
      <c r="L18494" t="s">
        <v>29127</v>
      </c>
      <c r="M18494" t="s">
        <v>20719</v>
      </c>
      <c r="N18494">
        <v>3</v>
      </c>
      <c r="P18494" t="s">
        <v>20366</v>
      </c>
      <c r="Q18494" t="s">
        <v>29128</v>
      </c>
      <c r="S18494" t="s">
        <v>20368</v>
      </c>
    </row>
    <row r="18495" spans="1:19" hidden="1" x14ac:dyDescent="0.2">
      <c r="A18495">
        <v>4813</v>
      </c>
      <c r="B18495" t="s">
        <v>29129</v>
      </c>
      <c r="C18495" t="s">
        <v>29126</v>
      </c>
      <c r="D18495">
        <v>8.6199999999999992</v>
      </c>
      <c r="E18495">
        <v>25</v>
      </c>
      <c r="F18495" t="s">
        <v>20713</v>
      </c>
      <c r="G18495" t="s">
        <v>31</v>
      </c>
      <c r="H18495" t="s">
        <v>46</v>
      </c>
      <c r="I18495" t="s">
        <v>2396</v>
      </c>
      <c r="K18495"/>
      <c r="L18495" t="s">
        <v>29130</v>
      </c>
      <c r="M18495" t="s">
        <v>26</v>
      </c>
      <c r="N18495">
        <v>2</v>
      </c>
      <c r="P18495" t="s">
        <v>20366</v>
      </c>
      <c r="Q18495" t="s">
        <v>29131</v>
      </c>
      <c r="S18495" t="s">
        <v>20368</v>
      </c>
    </row>
    <row r="18496" spans="1:19" hidden="1" x14ac:dyDescent="0.2">
      <c r="A18496">
        <v>4813</v>
      </c>
      <c r="B18496" t="s">
        <v>29129</v>
      </c>
      <c r="C18496" t="s">
        <v>105</v>
      </c>
      <c r="D18496">
        <v>8.5299999999999994</v>
      </c>
      <c r="E18496">
        <v>25</v>
      </c>
      <c r="F18496" t="s">
        <v>20713</v>
      </c>
      <c r="G18496" t="s">
        <v>55</v>
      </c>
      <c r="H18496" t="s">
        <v>46</v>
      </c>
      <c r="I18496" t="s">
        <v>5864</v>
      </c>
      <c r="K18496"/>
      <c r="L18496" t="s">
        <v>29130</v>
      </c>
      <c r="M18496" t="s">
        <v>26</v>
      </c>
      <c r="N18496">
        <v>2</v>
      </c>
      <c r="P18496" t="s">
        <v>20366</v>
      </c>
      <c r="Q18496" t="s">
        <v>29131</v>
      </c>
      <c r="S18496" t="s">
        <v>20368</v>
      </c>
    </row>
    <row r="18497" spans="1:19" hidden="1" x14ac:dyDescent="0.2">
      <c r="A18497">
        <v>4814</v>
      </c>
      <c r="B18497" t="s">
        <v>29132</v>
      </c>
      <c r="C18497" t="s">
        <v>29126</v>
      </c>
      <c r="D18497">
        <v>8.8800000000000008</v>
      </c>
      <c r="E18497">
        <v>25</v>
      </c>
      <c r="F18497" t="s">
        <v>20587</v>
      </c>
      <c r="G18497" t="s">
        <v>31</v>
      </c>
      <c r="H18497" t="s">
        <v>46</v>
      </c>
      <c r="I18497" t="s">
        <v>5864</v>
      </c>
      <c r="K18497"/>
      <c r="L18497" t="s">
        <v>29133</v>
      </c>
      <c r="M18497" t="s">
        <v>26</v>
      </c>
      <c r="N18497">
        <v>2</v>
      </c>
      <c r="P18497" t="s">
        <v>20366</v>
      </c>
      <c r="Q18497" t="s">
        <v>29134</v>
      </c>
      <c r="S18497" t="s">
        <v>20368</v>
      </c>
    </row>
    <row r="18498" spans="1:19" hidden="1" x14ac:dyDescent="0.2">
      <c r="A18498">
        <v>4815</v>
      </c>
      <c r="B18498" t="s">
        <v>29135</v>
      </c>
      <c r="C18498" t="s">
        <v>29126</v>
      </c>
      <c r="D18498">
        <v>8.83</v>
      </c>
      <c r="E18498">
        <v>25</v>
      </c>
      <c r="F18498" t="s">
        <v>20587</v>
      </c>
      <c r="G18498" t="s">
        <v>31</v>
      </c>
      <c r="H18498" t="s">
        <v>46</v>
      </c>
      <c r="I18498" t="s">
        <v>5864</v>
      </c>
      <c r="K18498"/>
      <c r="L18498" t="s">
        <v>29136</v>
      </c>
      <c r="M18498" t="s">
        <v>26</v>
      </c>
      <c r="N18498">
        <v>2</v>
      </c>
      <c r="P18498" t="s">
        <v>20366</v>
      </c>
      <c r="Q18498" t="s">
        <v>29137</v>
      </c>
      <c r="S18498" t="s">
        <v>20368</v>
      </c>
    </row>
    <row r="18499" spans="1:19" hidden="1" x14ac:dyDescent="0.2">
      <c r="A18499">
        <v>4816</v>
      </c>
      <c r="B18499" t="s">
        <v>29138</v>
      </c>
      <c r="C18499" t="s">
        <v>23814</v>
      </c>
      <c r="D18499">
        <v>13.03</v>
      </c>
      <c r="E18499">
        <v>25</v>
      </c>
      <c r="F18499" t="s">
        <v>23828</v>
      </c>
      <c r="G18499" t="s">
        <v>31</v>
      </c>
      <c r="H18499" t="s">
        <v>23</v>
      </c>
      <c r="I18499" t="s">
        <v>26553</v>
      </c>
      <c r="K18499"/>
      <c r="L18499" t="s">
        <v>29139</v>
      </c>
      <c r="M18499" t="s">
        <v>26</v>
      </c>
      <c r="N18499">
        <v>2</v>
      </c>
      <c r="P18499" t="s">
        <v>20366</v>
      </c>
      <c r="Q18499" t="s">
        <v>29140</v>
      </c>
      <c r="S18499" t="s">
        <v>20368</v>
      </c>
    </row>
    <row r="18500" spans="1:19" hidden="1" x14ac:dyDescent="0.2">
      <c r="A18500">
        <v>4817</v>
      </c>
      <c r="B18500" t="s">
        <v>29141</v>
      </c>
      <c r="C18500" t="s">
        <v>105</v>
      </c>
      <c r="D18500">
        <v>12.67</v>
      </c>
      <c r="E18500">
        <v>25</v>
      </c>
      <c r="F18500" t="s">
        <v>26127</v>
      </c>
      <c r="G18500" t="s">
        <v>31</v>
      </c>
      <c r="H18500" t="s">
        <v>23</v>
      </c>
      <c r="I18500" t="s">
        <v>26128</v>
      </c>
      <c r="K18500"/>
      <c r="L18500" t="s">
        <v>29142</v>
      </c>
      <c r="M18500" t="s">
        <v>26</v>
      </c>
      <c r="N18500">
        <v>2</v>
      </c>
      <c r="P18500" t="s">
        <v>20366</v>
      </c>
      <c r="Q18500" t="s">
        <v>29143</v>
      </c>
      <c r="S18500" t="s">
        <v>20368</v>
      </c>
    </row>
    <row r="18501" spans="1:19" hidden="1" x14ac:dyDescent="0.2">
      <c r="A18501">
        <v>4818</v>
      </c>
      <c r="B18501" t="s">
        <v>29144</v>
      </c>
      <c r="C18501" t="s">
        <v>105</v>
      </c>
      <c r="D18501">
        <v>12.39</v>
      </c>
      <c r="E18501">
        <v>25</v>
      </c>
      <c r="F18501" t="s">
        <v>26127</v>
      </c>
      <c r="G18501" t="s">
        <v>31</v>
      </c>
      <c r="H18501" t="s">
        <v>23</v>
      </c>
      <c r="I18501" t="s">
        <v>26128</v>
      </c>
      <c r="K18501"/>
      <c r="L18501" t="s">
        <v>29145</v>
      </c>
      <c r="M18501" t="s">
        <v>26</v>
      </c>
      <c r="N18501">
        <v>2</v>
      </c>
      <c r="P18501" t="s">
        <v>20366</v>
      </c>
      <c r="Q18501" t="s">
        <v>29146</v>
      </c>
      <c r="S18501" t="s">
        <v>20368</v>
      </c>
    </row>
    <row r="18502" spans="1:19" hidden="1" x14ac:dyDescent="0.2">
      <c r="A18502">
        <v>4819</v>
      </c>
      <c r="B18502" t="s">
        <v>29147</v>
      </c>
      <c r="C18502" t="s">
        <v>105</v>
      </c>
      <c r="D18502">
        <v>8.01</v>
      </c>
      <c r="E18502">
        <v>25</v>
      </c>
      <c r="F18502" t="s">
        <v>24973</v>
      </c>
      <c r="G18502" t="s">
        <v>55</v>
      </c>
      <c r="H18502" t="s">
        <v>46</v>
      </c>
      <c r="I18502" t="s">
        <v>2396</v>
      </c>
      <c r="K18502"/>
      <c r="L18502" t="s">
        <v>29148</v>
      </c>
      <c r="M18502" t="s">
        <v>26</v>
      </c>
      <c r="N18502">
        <v>2</v>
      </c>
      <c r="P18502" t="s">
        <v>20366</v>
      </c>
      <c r="Q18502" t="s">
        <v>29149</v>
      </c>
      <c r="S18502" t="s">
        <v>20368</v>
      </c>
    </row>
    <row r="18503" spans="1:19" hidden="1" x14ac:dyDescent="0.2">
      <c r="A18503">
        <v>4820</v>
      </c>
      <c r="B18503" t="s">
        <v>19470</v>
      </c>
      <c r="C18503" t="s">
        <v>105</v>
      </c>
      <c r="D18503">
        <v>1.78</v>
      </c>
      <c r="E18503">
        <v>20</v>
      </c>
      <c r="F18503" t="s">
        <v>20459</v>
      </c>
      <c r="G18503" t="s">
        <v>55</v>
      </c>
      <c r="H18503" t="s">
        <v>46</v>
      </c>
      <c r="I18503" t="s">
        <v>9042</v>
      </c>
      <c r="K18503"/>
      <c r="L18503" t="s">
        <v>29150</v>
      </c>
      <c r="M18503" t="s">
        <v>26</v>
      </c>
      <c r="N18503">
        <v>2</v>
      </c>
      <c r="P18503" t="s">
        <v>20366</v>
      </c>
      <c r="Q18503" t="s">
        <v>29151</v>
      </c>
      <c r="S18503" t="s">
        <v>20368</v>
      </c>
    </row>
    <row r="18504" spans="1:19" hidden="1" x14ac:dyDescent="0.2">
      <c r="A18504">
        <v>4820</v>
      </c>
      <c r="B18504" t="s">
        <v>19470</v>
      </c>
      <c r="C18504" t="s">
        <v>20452</v>
      </c>
      <c r="D18504">
        <v>8.0299999999999994</v>
      </c>
      <c r="E18504">
        <v>20</v>
      </c>
      <c r="F18504" t="s">
        <v>20459</v>
      </c>
      <c r="G18504" t="s">
        <v>55</v>
      </c>
      <c r="H18504" t="s">
        <v>46</v>
      </c>
      <c r="I18504" t="s">
        <v>9042</v>
      </c>
      <c r="K18504"/>
      <c r="L18504" t="s">
        <v>29150</v>
      </c>
      <c r="M18504" t="s">
        <v>26</v>
      </c>
      <c r="N18504">
        <v>2</v>
      </c>
      <c r="P18504" t="s">
        <v>20366</v>
      </c>
      <c r="Q18504" t="s">
        <v>29151</v>
      </c>
      <c r="S18504" t="s">
        <v>20368</v>
      </c>
    </row>
    <row r="18505" spans="1:19" hidden="1" x14ac:dyDescent="0.2">
      <c r="A18505">
        <v>4821</v>
      </c>
      <c r="B18505" t="s">
        <v>29152</v>
      </c>
      <c r="C18505" t="s">
        <v>105</v>
      </c>
      <c r="D18505">
        <v>12.85</v>
      </c>
      <c r="E18505">
        <v>25</v>
      </c>
      <c r="F18505" t="s">
        <v>26127</v>
      </c>
      <c r="G18505" t="s">
        <v>31</v>
      </c>
      <c r="H18505" t="s">
        <v>23</v>
      </c>
      <c r="I18505" t="s">
        <v>26128</v>
      </c>
      <c r="K18505"/>
      <c r="L18505" t="s">
        <v>29153</v>
      </c>
      <c r="M18505" t="s">
        <v>26</v>
      </c>
      <c r="N18505">
        <v>2</v>
      </c>
      <c r="P18505" t="s">
        <v>20366</v>
      </c>
      <c r="Q18505" t="s">
        <v>29154</v>
      </c>
      <c r="S18505" t="s">
        <v>20368</v>
      </c>
    </row>
    <row r="18506" spans="1:19" hidden="1" x14ac:dyDescent="0.2">
      <c r="A18506">
        <v>4822</v>
      </c>
      <c r="B18506" t="s">
        <v>29155</v>
      </c>
      <c r="C18506" t="s">
        <v>105</v>
      </c>
      <c r="D18506">
        <v>4.49</v>
      </c>
      <c r="F18506" t="s">
        <v>21009</v>
      </c>
      <c r="G18506" t="s">
        <v>31</v>
      </c>
      <c r="H18506" t="s">
        <v>23</v>
      </c>
      <c r="I18506" t="s">
        <v>10045</v>
      </c>
      <c r="K18506"/>
      <c r="L18506" t="s">
        <v>29156</v>
      </c>
      <c r="M18506" t="s">
        <v>26</v>
      </c>
      <c r="N18506">
        <v>2</v>
      </c>
      <c r="P18506" t="s">
        <v>20366</v>
      </c>
      <c r="Q18506" t="s">
        <v>29157</v>
      </c>
      <c r="S18506" t="s">
        <v>20368</v>
      </c>
    </row>
    <row r="18507" spans="1:19" hidden="1" x14ac:dyDescent="0.2">
      <c r="A18507">
        <v>4823</v>
      </c>
      <c r="B18507" t="s">
        <v>29158</v>
      </c>
      <c r="C18507" t="s">
        <v>105</v>
      </c>
      <c r="D18507">
        <v>2.71</v>
      </c>
      <c r="E18507">
        <v>20</v>
      </c>
      <c r="F18507" t="s">
        <v>22887</v>
      </c>
      <c r="G18507" t="s">
        <v>31</v>
      </c>
      <c r="H18507" t="s">
        <v>46</v>
      </c>
      <c r="I18507" t="s">
        <v>10218</v>
      </c>
      <c r="K18507"/>
      <c r="L18507" t="s">
        <v>29159</v>
      </c>
      <c r="M18507" t="s">
        <v>26</v>
      </c>
      <c r="N18507">
        <v>2</v>
      </c>
      <c r="P18507" t="s">
        <v>20366</v>
      </c>
      <c r="Q18507" t="s">
        <v>29160</v>
      </c>
      <c r="S18507" t="s">
        <v>20368</v>
      </c>
    </row>
    <row r="18508" spans="1:19" hidden="1" x14ac:dyDescent="0.2">
      <c r="A18508">
        <v>4823</v>
      </c>
      <c r="B18508" t="s">
        <v>29158</v>
      </c>
      <c r="C18508" t="s">
        <v>20452</v>
      </c>
      <c r="D18508">
        <v>12.22</v>
      </c>
      <c r="E18508">
        <v>20</v>
      </c>
      <c r="F18508" t="s">
        <v>22887</v>
      </c>
      <c r="G18508" t="s">
        <v>31</v>
      </c>
      <c r="H18508" t="s">
        <v>46</v>
      </c>
      <c r="I18508" t="s">
        <v>10218</v>
      </c>
      <c r="K18508"/>
      <c r="L18508" t="s">
        <v>29159</v>
      </c>
      <c r="M18508" t="s">
        <v>26</v>
      </c>
      <c r="N18508">
        <v>2</v>
      </c>
      <c r="P18508" t="s">
        <v>20366</v>
      </c>
      <c r="Q18508" t="s">
        <v>29160</v>
      </c>
      <c r="S18508" t="s">
        <v>20368</v>
      </c>
    </row>
    <row r="18509" spans="1:19" hidden="1" x14ac:dyDescent="0.2">
      <c r="A18509">
        <v>4824</v>
      </c>
      <c r="B18509" t="s">
        <v>29161</v>
      </c>
      <c r="C18509" t="s">
        <v>105</v>
      </c>
      <c r="D18509">
        <v>4.6189999999999998</v>
      </c>
      <c r="E18509">
        <v>25</v>
      </c>
      <c r="G18509" t="s">
        <v>29162</v>
      </c>
      <c r="H18509" t="s">
        <v>46</v>
      </c>
      <c r="I18509" t="s">
        <v>20560</v>
      </c>
      <c r="J18509" t="s">
        <v>21503</v>
      </c>
      <c r="K18509"/>
      <c r="L18509" t="s">
        <v>29163</v>
      </c>
      <c r="M18509" t="s">
        <v>20719</v>
      </c>
      <c r="N18509">
        <v>3</v>
      </c>
      <c r="P18509" t="s">
        <v>20366</v>
      </c>
      <c r="Q18509" t="s">
        <v>29164</v>
      </c>
      <c r="S18509" t="s">
        <v>20368</v>
      </c>
    </row>
    <row r="18510" spans="1:19" hidden="1" x14ac:dyDescent="0.2">
      <c r="A18510">
        <v>4825</v>
      </c>
      <c r="B18510" t="s">
        <v>29165</v>
      </c>
      <c r="C18510" t="s">
        <v>105</v>
      </c>
      <c r="D18510">
        <v>8.26</v>
      </c>
      <c r="E18510">
        <v>25</v>
      </c>
      <c r="F18510" t="s">
        <v>24973</v>
      </c>
      <c r="G18510" t="s">
        <v>55</v>
      </c>
      <c r="H18510" t="s">
        <v>46</v>
      </c>
      <c r="I18510" t="s">
        <v>2396</v>
      </c>
      <c r="K18510"/>
      <c r="L18510" t="s">
        <v>29166</v>
      </c>
      <c r="M18510" t="s">
        <v>26</v>
      </c>
      <c r="N18510">
        <v>2</v>
      </c>
      <c r="P18510" t="s">
        <v>20366</v>
      </c>
      <c r="Q18510" t="s">
        <v>29167</v>
      </c>
      <c r="S18510" t="s">
        <v>20368</v>
      </c>
    </row>
    <row r="18511" spans="1:19" hidden="1" x14ac:dyDescent="0.2">
      <c r="A18511">
        <v>4826</v>
      </c>
      <c r="B18511" t="s">
        <v>29168</v>
      </c>
      <c r="C18511" t="s">
        <v>29169</v>
      </c>
      <c r="D18511">
        <v>2.75</v>
      </c>
      <c r="E18511">
        <v>0</v>
      </c>
      <c r="F18511" t="s">
        <v>29170</v>
      </c>
      <c r="G18511" t="s">
        <v>55</v>
      </c>
      <c r="H18511" t="s">
        <v>46</v>
      </c>
      <c r="I18511" t="s">
        <v>9064</v>
      </c>
      <c r="K18511"/>
      <c r="L18511" t="s">
        <v>29171</v>
      </c>
      <c r="M18511" t="s">
        <v>21428</v>
      </c>
      <c r="N18511">
        <v>5</v>
      </c>
      <c r="O18511" t="s">
        <v>29172</v>
      </c>
      <c r="P18511" t="s">
        <v>20366</v>
      </c>
      <c r="Q18511" t="s">
        <v>29173</v>
      </c>
      <c r="S18511" t="s">
        <v>20368</v>
      </c>
    </row>
    <row r="18512" spans="1:19" hidden="1" x14ac:dyDescent="0.2">
      <c r="A18512">
        <v>4826</v>
      </c>
      <c r="B18512" t="s">
        <v>29168</v>
      </c>
      <c r="C18512" t="s">
        <v>29174</v>
      </c>
      <c r="D18512">
        <v>9.61</v>
      </c>
      <c r="E18512">
        <v>0</v>
      </c>
      <c r="F18512" t="s">
        <v>29170</v>
      </c>
      <c r="G18512" t="s">
        <v>55</v>
      </c>
      <c r="H18512" t="s">
        <v>46</v>
      </c>
      <c r="I18512" t="s">
        <v>9064</v>
      </c>
      <c r="K18512"/>
      <c r="L18512" t="s">
        <v>29171</v>
      </c>
      <c r="M18512" t="s">
        <v>21428</v>
      </c>
      <c r="N18512">
        <v>5</v>
      </c>
      <c r="O18512" t="s">
        <v>29172</v>
      </c>
      <c r="P18512" t="s">
        <v>20366</v>
      </c>
      <c r="Q18512" t="s">
        <v>29173</v>
      </c>
      <c r="S18512" t="s">
        <v>20368</v>
      </c>
    </row>
    <row r="18513" spans="1:19" hidden="1" x14ac:dyDescent="0.2">
      <c r="A18513">
        <v>4826</v>
      </c>
      <c r="B18513" t="s">
        <v>29168</v>
      </c>
      <c r="C18513" t="s">
        <v>29175</v>
      </c>
      <c r="D18513">
        <v>10.98</v>
      </c>
      <c r="E18513">
        <v>0</v>
      </c>
      <c r="F18513" t="s">
        <v>29170</v>
      </c>
      <c r="G18513" t="s">
        <v>55</v>
      </c>
      <c r="H18513" t="s">
        <v>46</v>
      </c>
      <c r="I18513" t="s">
        <v>9064</v>
      </c>
      <c r="K18513"/>
      <c r="L18513" t="s">
        <v>29171</v>
      </c>
      <c r="M18513" t="s">
        <v>21428</v>
      </c>
      <c r="N18513">
        <v>5</v>
      </c>
      <c r="O18513" t="s">
        <v>29172</v>
      </c>
      <c r="P18513" t="s">
        <v>20366</v>
      </c>
      <c r="Q18513" t="s">
        <v>29173</v>
      </c>
      <c r="S18513" t="s">
        <v>20368</v>
      </c>
    </row>
    <row r="18514" spans="1:19" hidden="1" x14ac:dyDescent="0.2">
      <c r="A18514">
        <v>4826</v>
      </c>
      <c r="B18514" t="s">
        <v>29168</v>
      </c>
      <c r="C18514" t="s">
        <v>29176</v>
      </c>
      <c r="D18514">
        <v>9.17</v>
      </c>
      <c r="E18514">
        <v>0</v>
      </c>
      <c r="F18514" t="s">
        <v>29170</v>
      </c>
      <c r="G18514" t="s">
        <v>55</v>
      </c>
      <c r="H18514" t="s">
        <v>46</v>
      </c>
      <c r="I18514" t="s">
        <v>9064</v>
      </c>
      <c r="K18514"/>
      <c r="L18514" t="s">
        <v>29171</v>
      </c>
      <c r="M18514" t="s">
        <v>21428</v>
      </c>
      <c r="N18514">
        <v>5</v>
      </c>
      <c r="O18514" t="s">
        <v>29172</v>
      </c>
      <c r="P18514" t="s">
        <v>20366</v>
      </c>
      <c r="Q18514" t="s">
        <v>29173</v>
      </c>
      <c r="S18514" t="s">
        <v>20368</v>
      </c>
    </row>
    <row r="18515" spans="1:19" hidden="1" x14ac:dyDescent="0.2">
      <c r="A18515">
        <v>4826</v>
      </c>
      <c r="B18515" t="s">
        <v>29168</v>
      </c>
      <c r="C18515" t="s">
        <v>29177</v>
      </c>
      <c r="D18515">
        <v>10.57</v>
      </c>
      <c r="E18515">
        <v>0</v>
      </c>
      <c r="F18515" t="s">
        <v>29170</v>
      </c>
      <c r="G18515" t="s">
        <v>55</v>
      </c>
      <c r="H18515" t="s">
        <v>46</v>
      </c>
      <c r="I18515" t="s">
        <v>9064</v>
      </c>
      <c r="K18515"/>
      <c r="L18515" t="s">
        <v>29171</v>
      </c>
      <c r="M18515" t="s">
        <v>21428</v>
      </c>
      <c r="N18515">
        <v>5</v>
      </c>
      <c r="O18515" t="s">
        <v>29172</v>
      </c>
      <c r="P18515" t="s">
        <v>20366</v>
      </c>
      <c r="Q18515" t="s">
        <v>29173</v>
      </c>
      <c r="S18515" t="s">
        <v>20368</v>
      </c>
    </row>
    <row r="18516" spans="1:19" hidden="1" x14ac:dyDescent="0.2">
      <c r="A18516">
        <v>4826</v>
      </c>
      <c r="B18516" t="s">
        <v>29168</v>
      </c>
      <c r="C18516" t="s">
        <v>29176</v>
      </c>
      <c r="D18516">
        <v>8.64</v>
      </c>
      <c r="E18516">
        <v>25</v>
      </c>
      <c r="F18516" t="s">
        <v>29170</v>
      </c>
      <c r="G18516" t="s">
        <v>55</v>
      </c>
      <c r="H18516" t="s">
        <v>46</v>
      </c>
      <c r="I18516" t="s">
        <v>9064</v>
      </c>
      <c r="K18516"/>
      <c r="L18516" t="s">
        <v>29171</v>
      </c>
      <c r="M18516" t="s">
        <v>21428</v>
      </c>
      <c r="N18516">
        <v>5</v>
      </c>
      <c r="O18516" t="s">
        <v>29172</v>
      </c>
      <c r="P18516" t="s">
        <v>20366</v>
      </c>
      <c r="Q18516" t="s">
        <v>29173</v>
      </c>
      <c r="S18516" t="s">
        <v>20368</v>
      </c>
    </row>
    <row r="18517" spans="1:19" hidden="1" x14ac:dyDescent="0.2">
      <c r="A18517">
        <v>4826</v>
      </c>
      <c r="B18517" t="s">
        <v>29168</v>
      </c>
      <c r="C18517" t="s">
        <v>29177</v>
      </c>
      <c r="D18517">
        <v>9.9600000000000009</v>
      </c>
      <c r="E18517">
        <v>25</v>
      </c>
      <c r="F18517" t="s">
        <v>29170</v>
      </c>
      <c r="G18517" t="s">
        <v>55</v>
      </c>
      <c r="H18517" t="s">
        <v>46</v>
      </c>
      <c r="I18517" t="s">
        <v>9064</v>
      </c>
      <c r="K18517"/>
      <c r="L18517" t="s">
        <v>29171</v>
      </c>
      <c r="M18517" t="s">
        <v>21428</v>
      </c>
      <c r="N18517">
        <v>5</v>
      </c>
      <c r="O18517" t="s">
        <v>29172</v>
      </c>
      <c r="P18517" t="s">
        <v>20366</v>
      </c>
      <c r="Q18517" t="s">
        <v>29173</v>
      </c>
      <c r="S18517" t="s">
        <v>20368</v>
      </c>
    </row>
    <row r="18518" spans="1:19" hidden="1" x14ac:dyDescent="0.2">
      <c r="A18518">
        <v>4827</v>
      </c>
      <c r="B18518" t="s">
        <v>4786</v>
      </c>
      <c r="C18518" t="s">
        <v>105</v>
      </c>
      <c r="D18518">
        <v>9.85</v>
      </c>
      <c r="E18518">
        <v>20</v>
      </c>
      <c r="F18518" t="s">
        <v>29178</v>
      </c>
      <c r="G18518" t="s">
        <v>55</v>
      </c>
      <c r="H18518" t="s">
        <v>23</v>
      </c>
      <c r="I18518" t="s">
        <v>25749</v>
      </c>
      <c r="J18518" t="s">
        <v>26445</v>
      </c>
      <c r="K18518"/>
      <c r="L18518" t="s">
        <v>29179</v>
      </c>
      <c r="M18518" t="s">
        <v>26</v>
      </c>
      <c r="N18518">
        <v>2</v>
      </c>
      <c r="P18518" t="s">
        <v>20366</v>
      </c>
      <c r="Q18518" t="s">
        <v>29180</v>
      </c>
      <c r="S18518" t="s">
        <v>20368</v>
      </c>
    </row>
    <row r="18519" spans="1:19" hidden="1" x14ac:dyDescent="0.2">
      <c r="A18519">
        <v>4828</v>
      </c>
      <c r="B18519" t="s">
        <v>9951</v>
      </c>
      <c r="C18519" t="s">
        <v>105</v>
      </c>
      <c r="D18519">
        <v>4.09</v>
      </c>
      <c r="E18519">
        <v>20</v>
      </c>
      <c r="F18519" t="s">
        <v>29181</v>
      </c>
      <c r="G18519" t="s">
        <v>1434</v>
      </c>
      <c r="H18519" t="s">
        <v>46</v>
      </c>
      <c r="I18519" t="s">
        <v>29182</v>
      </c>
      <c r="J18519" t="s">
        <v>43</v>
      </c>
      <c r="K18519"/>
      <c r="L18519" t="s">
        <v>9952</v>
      </c>
      <c r="M18519" t="s">
        <v>29119</v>
      </c>
      <c r="N18519">
        <v>6</v>
      </c>
      <c r="O18519" t="s">
        <v>29183</v>
      </c>
      <c r="P18519" t="s">
        <v>20366</v>
      </c>
      <c r="Q18519" t="s">
        <v>29184</v>
      </c>
      <c r="S18519" t="s">
        <v>20368</v>
      </c>
    </row>
    <row r="18520" spans="1:19" hidden="1" x14ac:dyDescent="0.2">
      <c r="A18520">
        <v>4828</v>
      </c>
      <c r="B18520" t="s">
        <v>9951</v>
      </c>
      <c r="C18520" t="s">
        <v>105</v>
      </c>
      <c r="D18520">
        <v>4.2300000000000004</v>
      </c>
      <c r="E18520">
        <v>20</v>
      </c>
      <c r="F18520" t="s">
        <v>29185</v>
      </c>
      <c r="G18520" t="s">
        <v>55</v>
      </c>
      <c r="H18520" t="s">
        <v>46</v>
      </c>
      <c r="I18520" t="s">
        <v>10057</v>
      </c>
      <c r="K18520"/>
      <c r="L18520" t="s">
        <v>9952</v>
      </c>
      <c r="M18520" t="s">
        <v>29119</v>
      </c>
      <c r="N18520">
        <v>6</v>
      </c>
      <c r="O18520" t="s">
        <v>29183</v>
      </c>
      <c r="P18520" t="s">
        <v>20366</v>
      </c>
      <c r="Q18520" t="s">
        <v>29184</v>
      </c>
      <c r="S18520" t="s">
        <v>20368</v>
      </c>
    </row>
    <row r="18521" spans="1:19" hidden="1" x14ac:dyDescent="0.2">
      <c r="A18521">
        <v>4828</v>
      </c>
      <c r="B18521" t="s">
        <v>9951</v>
      </c>
      <c r="C18521" t="s">
        <v>105</v>
      </c>
      <c r="D18521">
        <v>4.1900000000000004</v>
      </c>
      <c r="E18521">
        <v>10</v>
      </c>
      <c r="F18521" t="s">
        <v>29181</v>
      </c>
      <c r="G18521" t="s">
        <v>1434</v>
      </c>
      <c r="H18521" t="s">
        <v>46</v>
      </c>
      <c r="I18521" t="s">
        <v>29182</v>
      </c>
      <c r="J18521" t="s">
        <v>43</v>
      </c>
      <c r="K18521"/>
      <c r="L18521" t="s">
        <v>9952</v>
      </c>
      <c r="M18521" t="s">
        <v>29119</v>
      </c>
      <c r="N18521">
        <v>6</v>
      </c>
      <c r="O18521" t="s">
        <v>29183</v>
      </c>
      <c r="P18521" t="s">
        <v>20366</v>
      </c>
      <c r="Q18521" t="s">
        <v>29184</v>
      </c>
      <c r="S18521" t="s">
        <v>20368</v>
      </c>
    </row>
    <row r="18522" spans="1:19" hidden="1" x14ac:dyDescent="0.2">
      <c r="A18522">
        <v>4828</v>
      </c>
      <c r="B18522" t="s">
        <v>9951</v>
      </c>
      <c r="C18522" t="s">
        <v>105</v>
      </c>
      <c r="D18522">
        <v>3.99</v>
      </c>
      <c r="E18522">
        <v>30</v>
      </c>
      <c r="F18522" t="s">
        <v>29181</v>
      </c>
      <c r="G18522" t="s">
        <v>1434</v>
      </c>
      <c r="H18522" t="s">
        <v>46</v>
      </c>
      <c r="I18522" t="s">
        <v>29182</v>
      </c>
      <c r="J18522" t="s">
        <v>43</v>
      </c>
      <c r="K18522"/>
      <c r="L18522" t="s">
        <v>9952</v>
      </c>
      <c r="M18522" t="s">
        <v>29119</v>
      </c>
      <c r="N18522">
        <v>6</v>
      </c>
      <c r="O18522" t="s">
        <v>29183</v>
      </c>
      <c r="P18522" t="s">
        <v>20366</v>
      </c>
      <c r="Q18522" t="s">
        <v>29184</v>
      </c>
      <c r="S18522" t="s">
        <v>20368</v>
      </c>
    </row>
    <row r="18523" spans="1:19" hidden="1" x14ac:dyDescent="0.2">
      <c r="A18523">
        <v>4828</v>
      </c>
      <c r="B18523" t="s">
        <v>9951</v>
      </c>
      <c r="C18523" t="s">
        <v>105</v>
      </c>
      <c r="D18523">
        <v>3.89</v>
      </c>
      <c r="E18523">
        <v>40</v>
      </c>
      <c r="F18523" t="s">
        <v>29181</v>
      </c>
      <c r="G18523" t="s">
        <v>1434</v>
      </c>
      <c r="H18523" t="s">
        <v>46</v>
      </c>
      <c r="I18523" t="s">
        <v>29182</v>
      </c>
      <c r="J18523" t="s">
        <v>43</v>
      </c>
      <c r="K18523"/>
      <c r="L18523" t="s">
        <v>9952</v>
      </c>
      <c r="M18523" t="s">
        <v>29119</v>
      </c>
      <c r="N18523">
        <v>6</v>
      </c>
      <c r="O18523" t="s">
        <v>29183</v>
      </c>
      <c r="P18523" t="s">
        <v>20366</v>
      </c>
      <c r="Q18523" t="s">
        <v>29184</v>
      </c>
      <c r="S18523" t="s">
        <v>20368</v>
      </c>
    </row>
    <row r="18524" spans="1:19" hidden="1" x14ac:dyDescent="0.2">
      <c r="A18524">
        <v>4828</v>
      </c>
      <c r="B18524" t="s">
        <v>9951</v>
      </c>
      <c r="C18524" t="s">
        <v>105</v>
      </c>
      <c r="D18524">
        <v>3.81</v>
      </c>
      <c r="E18524">
        <v>50</v>
      </c>
      <c r="F18524" t="s">
        <v>29181</v>
      </c>
      <c r="G18524" t="s">
        <v>1434</v>
      </c>
      <c r="H18524" t="s">
        <v>46</v>
      </c>
      <c r="I18524" t="s">
        <v>29182</v>
      </c>
      <c r="J18524" t="s">
        <v>43</v>
      </c>
      <c r="K18524"/>
      <c r="L18524" t="s">
        <v>9952</v>
      </c>
      <c r="M18524" t="s">
        <v>29119</v>
      </c>
      <c r="N18524">
        <v>6</v>
      </c>
      <c r="O18524" t="s">
        <v>29183</v>
      </c>
      <c r="P18524" t="s">
        <v>20366</v>
      </c>
      <c r="Q18524" t="s">
        <v>29184</v>
      </c>
      <c r="S18524" t="s">
        <v>20368</v>
      </c>
    </row>
    <row r="18525" spans="1:19" hidden="1" x14ac:dyDescent="0.2">
      <c r="A18525">
        <v>4828</v>
      </c>
      <c r="B18525" t="s">
        <v>9951</v>
      </c>
      <c r="C18525" t="s">
        <v>105</v>
      </c>
      <c r="D18525">
        <v>3.73</v>
      </c>
      <c r="E18525">
        <v>60</v>
      </c>
      <c r="F18525" t="s">
        <v>29181</v>
      </c>
      <c r="G18525" t="s">
        <v>1434</v>
      </c>
      <c r="H18525" t="s">
        <v>46</v>
      </c>
      <c r="I18525" t="s">
        <v>29182</v>
      </c>
      <c r="J18525" t="s">
        <v>43</v>
      </c>
      <c r="K18525"/>
      <c r="L18525" t="s">
        <v>9952</v>
      </c>
      <c r="M18525" t="s">
        <v>29119</v>
      </c>
      <c r="N18525">
        <v>6</v>
      </c>
      <c r="O18525" t="s">
        <v>29183</v>
      </c>
      <c r="P18525" t="s">
        <v>20366</v>
      </c>
      <c r="Q18525" t="s">
        <v>29184</v>
      </c>
      <c r="S18525" t="s">
        <v>20368</v>
      </c>
    </row>
    <row r="18526" spans="1:19" hidden="1" x14ac:dyDescent="0.2">
      <c r="A18526">
        <v>4828</v>
      </c>
      <c r="B18526" t="s">
        <v>9951</v>
      </c>
      <c r="C18526" t="s">
        <v>105</v>
      </c>
      <c r="D18526">
        <v>3.65</v>
      </c>
      <c r="E18526">
        <v>70</v>
      </c>
      <c r="F18526" t="s">
        <v>29181</v>
      </c>
      <c r="G18526" t="s">
        <v>1434</v>
      </c>
      <c r="H18526" t="s">
        <v>46</v>
      </c>
      <c r="I18526" t="s">
        <v>29182</v>
      </c>
      <c r="J18526" t="s">
        <v>43</v>
      </c>
      <c r="K18526"/>
      <c r="L18526" t="s">
        <v>9952</v>
      </c>
      <c r="M18526" t="s">
        <v>29119</v>
      </c>
      <c r="N18526">
        <v>6</v>
      </c>
      <c r="O18526" t="s">
        <v>29183</v>
      </c>
      <c r="P18526" t="s">
        <v>20366</v>
      </c>
      <c r="Q18526" t="s">
        <v>29184</v>
      </c>
      <c r="S18526" t="s">
        <v>20368</v>
      </c>
    </row>
    <row r="18527" spans="1:19" hidden="1" x14ac:dyDescent="0.2">
      <c r="A18527">
        <v>4828</v>
      </c>
      <c r="B18527" t="s">
        <v>9951</v>
      </c>
      <c r="C18527" t="s">
        <v>105</v>
      </c>
      <c r="D18527">
        <v>3.58</v>
      </c>
      <c r="E18527">
        <v>80</v>
      </c>
      <c r="F18527" t="s">
        <v>29181</v>
      </c>
      <c r="G18527" t="s">
        <v>1434</v>
      </c>
      <c r="H18527" t="s">
        <v>46</v>
      </c>
      <c r="I18527" t="s">
        <v>29182</v>
      </c>
      <c r="J18527" t="s">
        <v>43</v>
      </c>
      <c r="K18527"/>
      <c r="L18527" t="s">
        <v>9952</v>
      </c>
      <c r="M18527" t="s">
        <v>29119</v>
      </c>
      <c r="N18527">
        <v>6</v>
      </c>
      <c r="O18527" t="s">
        <v>29183</v>
      </c>
      <c r="P18527" t="s">
        <v>20366</v>
      </c>
      <c r="Q18527" t="s">
        <v>29184</v>
      </c>
      <c r="S18527" t="s">
        <v>20368</v>
      </c>
    </row>
    <row r="18528" spans="1:19" hidden="1" x14ac:dyDescent="0.2">
      <c r="A18528">
        <v>4829</v>
      </c>
      <c r="B18528" t="s">
        <v>29186</v>
      </c>
      <c r="C18528" t="s">
        <v>20452</v>
      </c>
      <c r="D18528">
        <v>2.71</v>
      </c>
      <c r="E18528">
        <v>25</v>
      </c>
      <c r="F18528" t="s">
        <v>10896</v>
      </c>
      <c r="G18528" t="s">
        <v>55</v>
      </c>
      <c r="H18528" t="s">
        <v>46</v>
      </c>
      <c r="I18528" t="s">
        <v>19948</v>
      </c>
      <c r="K18528"/>
      <c r="L18528" t="s">
        <v>29187</v>
      </c>
      <c r="M18528" t="s">
        <v>26</v>
      </c>
      <c r="N18528">
        <v>2</v>
      </c>
      <c r="P18528" t="s">
        <v>20366</v>
      </c>
      <c r="Q18528" t="s">
        <v>29188</v>
      </c>
      <c r="S18528" t="s">
        <v>20368</v>
      </c>
    </row>
    <row r="18529" spans="1:19" hidden="1" x14ac:dyDescent="0.2">
      <c r="A18529">
        <v>4829</v>
      </c>
      <c r="B18529" t="s">
        <v>29186</v>
      </c>
      <c r="C18529" t="s">
        <v>20441</v>
      </c>
      <c r="D18529">
        <v>9.33</v>
      </c>
      <c r="E18529">
        <v>25</v>
      </c>
      <c r="F18529" t="s">
        <v>10896</v>
      </c>
      <c r="G18529" t="s">
        <v>55</v>
      </c>
      <c r="H18529" t="s">
        <v>46</v>
      </c>
      <c r="I18529" t="s">
        <v>19948</v>
      </c>
      <c r="K18529"/>
      <c r="L18529" t="s">
        <v>29187</v>
      </c>
      <c r="M18529" t="s">
        <v>26</v>
      </c>
      <c r="N18529">
        <v>2</v>
      </c>
      <c r="P18529" t="s">
        <v>20366</v>
      </c>
      <c r="Q18529" t="s">
        <v>29188</v>
      </c>
      <c r="S18529" t="s">
        <v>20368</v>
      </c>
    </row>
    <row r="18530" spans="1:19" hidden="1" x14ac:dyDescent="0.2">
      <c r="A18530">
        <v>4829</v>
      </c>
      <c r="B18530" t="s">
        <v>29186</v>
      </c>
      <c r="C18530" t="s">
        <v>105</v>
      </c>
      <c r="D18530">
        <v>1.3</v>
      </c>
      <c r="E18530" t="s">
        <v>414</v>
      </c>
      <c r="F18530" t="s">
        <v>10896</v>
      </c>
      <c r="G18530" t="s">
        <v>55</v>
      </c>
      <c r="H18530" t="s">
        <v>23</v>
      </c>
      <c r="I18530" t="s">
        <v>19948</v>
      </c>
      <c r="K18530"/>
      <c r="L18530" t="s">
        <v>29187</v>
      </c>
      <c r="M18530" t="s">
        <v>26</v>
      </c>
      <c r="N18530">
        <v>2</v>
      </c>
      <c r="P18530" t="s">
        <v>20366</v>
      </c>
      <c r="Q18530" t="s">
        <v>29188</v>
      </c>
      <c r="S18530" t="s">
        <v>20368</v>
      </c>
    </row>
    <row r="18531" spans="1:19" hidden="1" x14ac:dyDescent="0.2">
      <c r="A18531">
        <v>4829</v>
      </c>
      <c r="B18531" t="s">
        <v>29186</v>
      </c>
      <c r="C18531" t="s">
        <v>20452</v>
      </c>
      <c r="D18531">
        <v>2.71</v>
      </c>
      <c r="E18531">
        <v>25</v>
      </c>
      <c r="F18531" t="s">
        <v>29189</v>
      </c>
      <c r="G18531" t="s">
        <v>55</v>
      </c>
      <c r="H18531" t="s">
        <v>46</v>
      </c>
      <c r="I18531" t="s">
        <v>1409</v>
      </c>
      <c r="K18531"/>
      <c r="L18531" t="s">
        <v>29187</v>
      </c>
      <c r="M18531" t="s">
        <v>26</v>
      </c>
      <c r="N18531">
        <v>2</v>
      </c>
      <c r="P18531" t="s">
        <v>20366</v>
      </c>
      <c r="Q18531" t="s">
        <v>29188</v>
      </c>
      <c r="S18531" t="s">
        <v>20368</v>
      </c>
    </row>
    <row r="18532" spans="1:19" hidden="1" x14ac:dyDescent="0.2">
      <c r="A18532">
        <v>4829</v>
      </c>
      <c r="B18532" t="s">
        <v>29186</v>
      </c>
      <c r="C18532" t="s">
        <v>20441</v>
      </c>
      <c r="D18532">
        <v>9.33</v>
      </c>
      <c r="E18532">
        <v>25</v>
      </c>
      <c r="F18532" t="s">
        <v>29189</v>
      </c>
      <c r="G18532" t="s">
        <v>55</v>
      </c>
      <c r="H18532" t="s">
        <v>46</v>
      </c>
      <c r="I18532" t="s">
        <v>1409</v>
      </c>
      <c r="K18532"/>
      <c r="L18532" t="s">
        <v>29187</v>
      </c>
      <c r="M18532" t="s">
        <v>26</v>
      </c>
      <c r="N18532">
        <v>2</v>
      </c>
      <c r="P18532" t="s">
        <v>20366</v>
      </c>
      <c r="Q18532" t="s">
        <v>29188</v>
      </c>
      <c r="S18532" t="s">
        <v>20368</v>
      </c>
    </row>
    <row r="18533" spans="1:19" hidden="1" x14ac:dyDescent="0.2">
      <c r="A18533">
        <v>4829</v>
      </c>
      <c r="B18533" t="s">
        <v>29186</v>
      </c>
      <c r="C18533" t="s">
        <v>105</v>
      </c>
      <c r="D18533">
        <v>1.3</v>
      </c>
      <c r="E18533" t="s">
        <v>414</v>
      </c>
      <c r="F18533" t="s">
        <v>29189</v>
      </c>
      <c r="G18533" t="s">
        <v>55</v>
      </c>
      <c r="H18533" t="s">
        <v>23</v>
      </c>
      <c r="I18533" t="s">
        <v>1409</v>
      </c>
      <c r="K18533"/>
      <c r="L18533" t="s">
        <v>29187</v>
      </c>
      <c r="M18533" t="s">
        <v>26</v>
      </c>
      <c r="N18533">
        <v>2</v>
      </c>
      <c r="P18533" t="s">
        <v>20366</v>
      </c>
      <c r="Q18533" t="s">
        <v>29188</v>
      </c>
      <c r="S18533" t="s">
        <v>20368</v>
      </c>
    </row>
    <row r="18534" spans="1:19" hidden="1" x14ac:dyDescent="0.2">
      <c r="A18534">
        <v>4830</v>
      </c>
      <c r="B18534" t="s">
        <v>29190</v>
      </c>
      <c r="C18534" t="s">
        <v>105</v>
      </c>
      <c r="D18534">
        <v>3</v>
      </c>
      <c r="E18534">
        <v>20</v>
      </c>
      <c r="F18534" t="s">
        <v>29191</v>
      </c>
      <c r="G18534" t="s">
        <v>31</v>
      </c>
      <c r="H18534" t="s">
        <v>23</v>
      </c>
      <c r="I18534" t="s">
        <v>24097</v>
      </c>
      <c r="K18534"/>
      <c r="L18534" t="s">
        <v>29192</v>
      </c>
      <c r="M18534" t="s">
        <v>26</v>
      </c>
      <c r="N18534">
        <v>2</v>
      </c>
      <c r="P18534" t="s">
        <v>20366</v>
      </c>
      <c r="Q18534" t="s">
        <v>29193</v>
      </c>
      <c r="S18534" t="s">
        <v>20368</v>
      </c>
    </row>
    <row r="18535" spans="1:19" hidden="1" x14ac:dyDescent="0.2">
      <c r="A18535">
        <v>4830</v>
      </c>
      <c r="B18535" t="s">
        <v>29190</v>
      </c>
      <c r="C18535" t="s">
        <v>20452</v>
      </c>
      <c r="D18535">
        <v>6.34</v>
      </c>
      <c r="E18535">
        <v>20</v>
      </c>
      <c r="F18535" t="s">
        <v>29191</v>
      </c>
      <c r="G18535" t="s">
        <v>31</v>
      </c>
      <c r="H18535" t="s">
        <v>23</v>
      </c>
      <c r="I18535" t="s">
        <v>24097</v>
      </c>
      <c r="K18535"/>
      <c r="L18535" t="s">
        <v>29192</v>
      </c>
      <c r="M18535" t="s">
        <v>26</v>
      </c>
      <c r="N18535">
        <v>2</v>
      </c>
      <c r="P18535" t="s">
        <v>20366</v>
      </c>
      <c r="Q18535" t="s">
        <v>29193</v>
      </c>
      <c r="S18535" t="s">
        <v>20368</v>
      </c>
    </row>
    <row r="18536" spans="1:19" hidden="1" x14ac:dyDescent="0.2">
      <c r="A18536">
        <v>4831</v>
      </c>
      <c r="B18536" t="s">
        <v>29194</v>
      </c>
      <c r="C18536" t="s">
        <v>105</v>
      </c>
      <c r="D18536">
        <v>2.1</v>
      </c>
      <c r="E18536">
        <v>20</v>
      </c>
      <c r="G18536" t="s">
        <v>189</v>
      </c>
      <c r="I18536" t="s">
        <v>8891</v>
      </c>
      <c r="K18536"/>
      <c r="L18536" t="s">
        <v>29195</v>
      </c>
      <c r="M18536" t="s">
        <v>26</v>
      </c>
      <c r="N18536">
        <v>2</v>
      </c>
      <c r="P18536" t="s">
        <v>20366</v>
      </c>
      <c r="Q18536" t="s">
        <v>29196</v>
      </c>
      <c r="S18536" t="s">
        <v>20368</v>
      </c>
    </row>
    <row r="18537" spans="1:19" hidden="1" x14ac:dyDescent="0.2">
      <c r="A18537">
        <v>4831</v>
      </c>
      <c r="B18537" t="s">
        <v>29194</v>
      </c>
      <c r="C18537" t="s">
        <v>20452</v>
      </c>
      <c r="D18537">
        <v>2.7</v>
      </c>
      <c r="E18537">
        <v>20</v>
      </c>
      <c r="G18537" t="s">
        <v>189</v>
      </c>
      <c r="I18537" t="s">
        <v>8891</v>
      </c>
      <c r="K18537"/>
      <c r="L18537" t="s">
        <v>29195</v>
      </c>
      <c r="M18537" t="s">
        <v>26</v>
      </c>
      <c r="N18537">
        <v>2</v>
      </c>
      <c r="P18537" t="s">
        <v>20366</v>
      </c>
      <c r="Q18537" t="s">
        <v>29196</v>
      </c>
      <c r="S18537" t="s">
        <v>20368</v>
      </c>
    </row>
    <row r="18538" spans="1:19" hidden="1" x14ac:dyDescent="0.2">
      <c r="A18538">
        <v>4831</v>
      </c>
      <c r="B18538" t="s">
        <v>29194</v>
      </c>
      <c r="C18538" t="s">
        <v>20441</v>
      </c>
      <c r="D18538">
        <v>4.8</v>
      </c>
      <c r="E18538">
        <v>20</v>
      </c>
      <c r="G18538" t="s">
        <v>189</v>
      </c>
      <c r="I18538" t="s">
        <v>8891</v>
      </c>
      <c r="K18538"/>
      <c r="L18538" t="s">
        <v>29195</v>
      </c>
      <c r="M18538" t="s">
        <v>26</v>
      </c>
      <c r="N18538">
        <v>2</v>
      </c>
      <c r="P18538" t="s">
        <v>20366</v>
      </c>
      <c r="Q18538" t="s">
        <v>29196</v>
      </c>
      <c r="S18538" t="s">
        <v>20368</v>
      </c>
    </row>
    <row r="18539" spans="1:19" hidden="1" x14ac:dyDescent="0.2">
      <c r="A18539">
        <v>4831</v>
      </c>
      <c r="B18539" t="s">
        <v>29194</v>
      </c>
      <c r="C18539" t="s">
        <v>20447</v>
      </c>
      <c r="D18539">
        <v>9.66</v>
      </c>
      <c r="E18539">
        <v>20</v>
      </c>
      <c r="G18539" t="s">
        <v>189</v>
      </c>
      <c r="I18539" t="s">
        <v>8891</v>
      </c>
      <c r="K18539"/>
      <c r="L18539" t="s">
        <v>29195</v>
      </c>
      <c r="M18539" t="s">
        <v>26</v>
      </c>
      <c r="N18539">
        <v>2</v>
      </c>
      <c r="P18539" t="s">
        <v>20366</v>
      </c>
      <c r="Q18539" t="s">
        <v>29196</v>
      </c>
      <c r="S18539" t="s">
        <v>20368</v>
      </c>
    </row>
    <row r="18540" spans="1:19" hidden="1" x14ac:dyDescent="0.2">
      <c r="A18540">
        <v>4832</v>
      </c>
      <c r="B18540" t="s">
        <v>29197</v>
      </c>
      <c r="C18540" t="s">
        <v>105</v>
      </c>
      <c r="D18540">
        <v>7.93</v>
      </c>
      <c r="E18540">
        <v>25</v>
      </c>
      <c r="F18540" t="s">
        <v>20813</v>
      </c>
      <c r="G18540" t="s">
        <v>55</v>
      </c>
      <c r="H18540" t="s">
        <v>46</v>
      </c>
      <c r="I18540" t="s">
        <v>20814</v>
      </c>
      <c r="K18540"/>
      <c r="L18540" t="s">
        <v>29198</v>
      </c>
      <c r="M18540" t="s">
        <v>26</v>
      </c>
      <c r="N18540">
        <v>2</v>
      </c>
      <c r="P18540" t="s">
        <v>20366</v>
      </c>
      <c r="Q18540" t="s">
        <v>29199</v>
      </c>
      <c r="S18540" t="s">
        <v>20368</v>
      </c>
    </row>
    <row r="18541" spans="1:19" hidden="1" x14ac:dyDescent="0.2">
      <c r="A18541">
        <v>4832</v>
      </c>
      <c r="B18541" t="s">
        <v>29197</v>
      </c>
      <c r="C18541" t="s">
        <v>20452</v>
      </c>
      <c r="D18541">
        <v>10.29</v>
      </c>
      <c r="E18541">
        <v>25</v>
      </c>
      <c r="F18541" t="s">
        <v>20813</v>
      </c>
      <c r="G18541" t="s">
        <v>55</v>
      </c>
      <c r="H18541" t="s">
        <v>46</v>
      </c>
      <c r="I18541" t="s">
        <v>20814</v>
      </c>
      <c r="K18541"/>
      <c r="L18541" t="s">
        <v>29198</v>
      </c>
      <c r="M18541" t="s">
        <v>26</v>
      </c>
      <c r="N18541">
        <v>2</v>
      </c>
      <c r="P18541" t="s">
        <v>20366</v>
      </c>
      <c r="Q18541" t="s">
        <v>29199</v>
      </c>
      <c r="S18541" t="s">
        <v>20368</v>
      </c>
    </row>
    <row r="18542" spans="1:19" hidden="1" x14ac:dyDescent="0.2">
      <c r="A18542">
        <v>4833</v>
      </c>
      <c r="B18542" t="s">
        <v>29200</v>
      </c>
      <c r="C18542" t="s">
        <v>105</v>
      </c>
      <c r="D18542">
        <v>8</v>
      </c>
      <c r="E18542">
        <v>25</v>
      </c>
      <c r="F18542" t="s">
        <v>20813</v>
      </c>
      <c r="G18542" t="s">
        <v>55</v>
      </c>
      <c r="H18542" t="s">
        <v>46</v>
      </c>
      <c r="I18542" t="s">
        <v>20814</v>
      </c>
      <c r="K18542"/>
      <c r="L18542" t="s">
        <v>29201</v>
      </c>
      <c r="M18542" t="s">
        <v>26</v>
      </c>
      <c r="N18542">
        <v>2</v>
      </c>
      <c r="P18542" t="s">
        <v>20366</v>
      </c>
      <c r="Q18542" t="s">
        <v>29202</v>
      </c>
      <c r="S18542" t="s">
        <v>20368</v>
      </c>
    </row>
    <row r="18543" spans="1:19" hidden="1" x14ac:dyDescent="0.2">
      <c r="A18543">
        <v>4833</v>
      </c>
      <c r="B18543" t="s">
        <v>29200</v>
      </c>
      <c r="C18543" t="s">
        <v>20452</v>
      </c>
      <c r="D18543">
        <v>11.04</v>
      </c>
      <c r="E18543">
        <v>25</v>
      </c>
      <c r="F18543" t="s">
        <v>20813</v>
      </c>
      <c r="G18543" t="s">
        <v>55</v>
      </c>
      <c r="H18543" t="s">
        <v>46</v>
      </c>
      <c r="I18543" t="s">
        <v>20814</v>
      </c>
      <c r="K18543"/>
      <c r="L18543" t="s">
        <v>29201</v>
      </c>
      <c r="M18543" t="s">
        <v>26</v>
      </c>
      <c r="N18543">
        <v>2</v>
      </c>
      <c r="P18543" t="s">
        <v>20366</v>
      </c>
      <c r="Q18543" t="s">
        <v>29202</v>
      </c>
      <c r="S18543" t="s">
        <v>20368</v>
      </c>
    </row>
    <row r="18544" spans="1:19" hidden="1" x14ac:dyDescent="0.2">
      <c r="A18544" t="s">
        <v>29203</v>
      </c>
      <c r="B18544" t="s">
        <v>29204</v>
      </c>
      <c r="C18544" t="s">
        <v>105</v>
      </c>
      <c r="D18544">
        <v>7.43</v>
      </c>
      <c r="E18544">
        <v>25</v>
      </c>
      <c r="F18544" s="1" t="s">
        <v>29205</v>
      </c>
      <c r="G18544" t="s">
        <v>55</v>
      </c>
      <c r="H18544" t="s">
        <v>46</v>
      </c>
      <c r="I18544" t="s">
        <v>5864</v>
      </c>
      <c r="K18544"/>
      <c r="L18544" t="s">
        <v>29206</v>
      </c>
      <c r="M18544" t="s">
        <v>26</v>
      </c>
      <c r="N18544">
        <v>2</v>
      </c>
      <c r="P18544" t="s">
        <v>20366</v>
      </c>
      <c r="Q18544" t="s">
        <v>29207</v>
      </c>
      <c r="S18544" t="s">
        <v>20368</v>
      </c>
    </row>
    <row r="18545" spans="1:19" hidden="1" x14ac:dyDescent="0.2">
      <c r="A18545">
        <v>4834</v>
      </c>
      <c r="B18545" t="s">
        <v>29208</v>
      </c>
      <c r="C18545" t="s">
        <v>105</v>
      </c>
      <c r="D18545">
        <v>8.06</v>
      </c>
      <c r="E18545">
        <v>25</v>
      </c>
      <c r="F18545" t="s">
        <v>29209</v>
      </c>
      <c r="G18545" t="s">
        <v>31</v>
      </c>
      <c r="H18545" t="s">
        <v>46</v>
      </c>
      <c r="I18545" t="s">
        <v>1892</v>
      </c>
      <c r="K18545"/>
      <c r="L18545" t="s">
        <v>29210</v>
      </c>
      <c r="M18545" t="s">
        <v>26</v>
      </c>
      <c r="N18545">
        <v>2</v>
      </c>
      <c r="P18545" t="s">
        <v>20366</v>
      </c>
      <c r="Q18545" t="s">
        <v>29211</v>
      </c>
      <c r="S18545" t="s">
        <v>20368</v>
      </c>
    </row>
    <row r="18546" spans="1:19" hidden="1" x14ac:dyDescent="0.2">
      <c r="A18546">
        <v>4834</v>
      </c>
      <c r="B18546" t="s">
        <v>29208</v>
      </c>
      <c r="C18546" t="s">
        <v>105</v>
      </c>
      <c r="D18546">
        <v>8.1199999999999992</v>
      </c>
      <c r="E18546">
        <v>25</v>
      </c>
      <c r="F18546" t="s">
        <v>29212</v>
      </c>
      <c r="G18546" t="s">
        <v>55</v>
      </c>
      <c r="H18546" t="s">
        <v>46</v>
      </c>
      <c r="I18546" t="s">
        <v>5864</v>
      </c>
      <c r="K18546"/>
      <c r="L18546" t="s">
        <v>29210</v>
      </c>
      <c r="M18546" t="s">
        <v>26</v>
      </c>
      <c r="N18546">
        <v>2</v>
      </c>
      <c r="P18546" t="s">
        <v>20366</v>
      </c>
      <c r="Q18546" t="s">
        <v>29211</v>
      </c>
      <c r="S18546" t="s">
        <v>20368</v>
      </c>
    </row>
    <row r="18547" spans="1:19" hidden="1" x14ac:dyDescent="0.2">
      <c r="A18547">
        <v>4834</v>
      </c>
      <c r="B18547" t="s">
        <v>29208</v>
      </c>
      <c r="C18547" t="s">
        <v>105</v>
      </c>
      <c r="D18547">
        <v>8.0299999999999994</v>
      </c>
      <c r="E18547" t="s">
        <v>363</v>
      </c>
      <c r="F18547" t="s">
        <v>29213</v>
      </c>
      <c r="G18547" t="s">
        <v>246</v>
      </c>
      <c r="H18547" t="s">
        <v>23</v>
      </c>
      <c r="I18547" t="s">
        <v>567</v>
      </c>
      <c r="K18547"/>
      <c r="L18547" t="s">
        <v>29210</v>
      </c>
      <c r="M18547" t="s">
        <v>26</v>
      </c>
      <c r="N18547">
        <v>2</v>
      </c>
      <c r="P18547" t="s">
        <v>20366</v>
      </c>
      <c r="Q18547" t="s">
        <v>29211</v>
      </c>
      <c r="S18547" t="s">
        <v>20368</v>
      </c>
    </row>
    <row r="18548" spans="1:19" hidden="1" x14ac:dyDescent="0.2">
      <c r="A18548">
        <v>4834</v>
      </c>
      <c r="B18548" t="s">
        <v>29208</v>
      </c>
      <c r="C18548" t="s">
        <v>105</v>
      </c>
      <c r="D18548">
        <v>8.0399999999999991</v>
      </c>
      <c r="E18548">
        <v>25</v>
      </c>
      <c r="F18548" t="s">
        <v>29214</v>
      </c>
      <c r="G18548" t="s">
        <v>246</v>
      </c>
      <c r="H18548" t="s">
        <v>46</v>
      </c>
      <c r="I18548" t="s">
        <v>56</v>
      </c>
      <c r="K18548"/>
      <c r="L18548" t="s">
        <v>29210</v>
      </c>
      <c r="M18548" t="s">
        <v>26</v>
      </c>
      <c r="N18548">
        <v>2</v>
      </c>
      <c r="P18548" t="s">
        <v>20366</v>
      </c>
      <c r="Q18548" t="s">
        <v>29211</v>
      </c>
      <c r="S18548" t="s">
        <v>20368</v>
      </c>
    </row>
    <row r="18549" spans="1:19" hidden="1" x14ac:dyDescent="0.2">
      <c r="A18549">
        <v>4835</v>
      </c>
      <c r="B18549" t="s">
        <v>29215</v>
      </c>
      <c r="C18549" t="s">
        <v>105</v>
      </c>
      <c r="D18549">
        <v>8.35</v>
      </c>
      <c r="E18549">
        <v>25</v>
      </c>
      <c r="F18549" t="s">
        <v>29209</v>
      </c>
      <c r="G18549" t="s">
        <v>31</v>
      </c>
      <c r="H18549" t="s">
        <v>46</v>
      </c>
      <c r="I18549" t="s">
        <v>1892</v>
      </c>
      <c r="K18549"/>
      <c r="L18549" t="s">
        <v>29216</v>
      </c>
      <c r="M18549" t="s">
        <v>26</v>
      </c>
      <c r="N18549">
        <v>2</v>
      </c>
      <c r="P18549" t="s">
        <v>20366</v>
      </c>
      <c r="Q18549" t="s">
        <v>29217</v>
      </c>
      <c r="S18549" t="s">
        <v>20368</v>
      </c>
    </row>
    <row r="18550" spans="1:19" hidden="1" x14ac:dyDescent="0.2">
      <c r="A18550">
        <v>4835</v>
      </c>
      <c r="B18550" t="s">
        <v>29215</v>
      </c>
      <c r="C18550" t="s">
        <v>105</v>
      </c>
      <c r="D18550">
        <v>8.34</v>
      </c>
      <c r="E18550">
        <v>25</v>
      </c>
      <c r="F18550" t="s">
        <v>29209</v>
      </c>
      <c r="G18550" t="s">
        <v>31</v>
      </c>
      <c r="H18550" t="s">
        <v>23</v>
      </c>
      <c r="I18550" t="s">
        <v>14686</v>
      </c>
      <c r="K18550"/>
      <c r="L18550" t="s">
        <v>29216</v>
      </c>
      <c r="M18550" t="s">
        <v>26</v>
      </c>
      <c r="N18550">
        <v>2</v>
      </c>
      <c r="P18550" t="s">
        <v>20366</v>
      </c>
      <c r="Q18550" t="s">
        <v>29217</v>
      </c>
      <c r="S18550" t="s">
        <v>20368</v>
      </c>
    </row>
    <row r="18551" spans="1:19" hidden="1" x14ac:dyDescent="0.2">
      <c r="A18551">
        <v>4835</v>
      </c>
      <c r="B18551" t="s">
        <v>29215</v>
      </c>
      <c r="C18551" t="s">
        <v>20381</v>
      </c>
      <c r="D18551">
        <v>8.9</v>
      </c>
      <c r="E18551" t="s">
        <v>414</v>
      </c>
      <c r="F18551" t="s">
        <v>29218</v>
      </c>
      <c r="G18551" t="s">
        <v>31</v>
      </c>
      <c r="H18551" t="s">
        <v>23</v>
      </c>
      <c r="I18551" t="s">
        <v>14686</v>
      </c>
      <c r="K18551"/>
      <c r="L18551" t="s">
        <v>29216</v>
      </c>
      <c r="M18551" t="s">
        <v>26</v>
      </c>
      <c r="N18551">
        <v>2</v>
      </c>
      <c r="P18551" t="s">
        <v>20366</v>
      </c>
      <c r="Q18551" t="s">
        <v>29217</v>
      </c>
      <c r="S18551" t="s">
        <v>20368</v>
      </c>
    </row>
    <row r="18552" spans="1:19" hidden="1" x14ac:dyDescent="0.2">
      <c r="A18552">
        <v>4835</v>
      </c>
      <c r="B18552" t="s">
        <v>29215</v>
      </c>
      <c r="C18552" t="s">
        <v>105</v>
      </c>
      <c r="D18552">
        <v>8.3000000000000007</v>
      </c>
      <c r="E18552">
        <v>25</v>
      </c>
      <c r="F18552" t="s">
        <v>29219</v>
      </c>
      <c r="G18552" t="s">
        <v>55</v>
      </c>
      <c r="H18552" t="s">
        <v>46</v>
      </c>
      <c r="I18552" t="s">
        <v>5864</v>
      </c>
      <c r="K18552"/>
      <c r="L18552" t="s">
        <v>29216</v>
      </c>
      <c r="M18552" t="s">
        <v>26</v>
      </c>
      <c r="N18552">
        <v>2</v>
      </c>
      <c r="P18552" t="s">
        <v>20366</v>
      </c>
      <c r="Q18552" t="s">
        <v>29217</v>
      </c>
      <c r="S18552" t="s">
        <v>20368</v>
      </c>
    </row>
    <row r="18553" spans="1:19" hidden="1" x14ac:dyDescent="0.2">
      <c r="A18553">
        <v>4835</v>
      </c>
      <c r="B18553" t="s">
        <v>29215</v>
      </c>
      <c r="C18553" t="s">
        <v>105</v>
      </c>
      <c r="D18553">
        <v>8.2100000000000009</v>
      </c>
      <c r="E18553" t="s">
        <v>363</v>
      </c>
      <c r="F18553" t="s">
        <v>29220</v>
      </c>
      <c r="G18553" t="s">
        <v>246</v>
      </c>
      <c r="H18553" t="s">
        <v>23</v>
      </c>
      <c r="I18553" t="s">
        <v>567</v>
      </c>
      <c r="K18553"/>
      <c r="L18553" t="s">
        <v>29216</v>
      </c>
      <c r="M18553" t="s">
        <v>26</v>
      </c>
      <c r="N18553">
        <v>2</v>
      </c>
      <c r="P18553" t="s">
        <v>20366</v>
      </c>
      <c r="Q18553" t="s">
        <v>29217</v>
      </c>
      <c r="S18553" t="s">
        <v>20368</v>
      </c>
    </row>
    <row r="18554" spans="1:19" hidden="1" x14ac:dyDescent="0.2">
      <c r="A18554">
        <v>4835</v>
      </c>
      <c r="B18554" t="s">
        <v>29215</v>
      </c>
      <c r="C18554" t="s">
        <v>105</v>
      </c>
      <c r="D18554">
        <v>8.34</v>
      </c>
      <c r="E18554">
        <v>25</v>
      </c>
      <c r="F18554" t="s">
        <v>29221</v>
      </c>
      <c r="G18554" t="s">
        <v>246</v>
      </c>
      <c r="H18554" t="s">
        <v>46</v>
      </c>
      <c r="I18554" t="s">
        <v>56</v>
      </c>
      <c r="K18554"/>
      <c r="L18554" t="s">
        <v>29216</v>
      </c>
      <c r="M18554" t="s">
        <v>26</v>
      </c>
      <c r="N18554">
        <v>2</v>
      </c>
      <c r="P18554" t="s">
        <v>20366</v>
      </c>
      <c r="Q18554" t="s">
        <v>29217</v>
      </c>
      <c r="S18554" t="s">
        <v>20368</v>
      </c>
    </row>
    <row r="18555" spans="1:19" hidden="1" x14ac:dyDescent="0.2">
      <c r="A18555">
        <v>4836</v>
      </c>
      <c r="B18555" t="s">
        <v>29222</v>
      </c>
      <c r="C18555" t="s">
        <v>105</v>
      </c>
      <c r="D18555">
        <v>10.8</v>
      </c>
      <c r="I18555" t="s">
        <v>26183</v>
      </c>
      <c r="K18555"/>
      <c r="L18555" t="s">
        <v>29223</v>
      </c>
      <c r="M18555" t="s">
        <v>26</v>
      </c>
      <c r="N18555">
        <v>2</v>
      </c>
      <c r="P18555" t="s">
        <v>20366</v>
      </c>
      <c r="Q18555" t="s">
        <v>29224</v>
      </c>
      <c r="S18555" t="s">
        <v>20368</v>
      </c>
    </row>
    <row r="18556" spans="1:19" hidden="1" x14ac:dyDescent="0.2">
      <c r="A18556">
        <v>4837</v>
      </c>
      <c r="B18556" t="s">
        <v>29225</v>
      </c>
      <c r="C18556" t="s">
        <v>105</v>
      </c>
      <c r="D18556">
        <v>10.9</v>
      </c>
      <c r="I18556" t="s">
        <v>26183</v>
      </c>
      <c r="K18556"/>
      <c r="L18556" t="s">
        <v>29226</v>
      </c>
      <c r="M18556" t="s">
        <v>26</v>
      </c>
      <c r="N18556">
        <v>2</v>
      </c>
      <c r="P18556" t="s">
        <v>20366</v>
      </c>
      <c r="Q18556" t="s">
        <v>29227</v>
      </c>
      <c r="S18556" t="s">
        <v>20368</v>
      </c>
    </row>
    <row r="18557" spans="1:19" hidden="1" x14ac:dyDescent="0.2">
      <c r="A18557">
        <v>4838</v>
      </c>
      <c r="B18557" t="s">
        <v>29228</v>
      </c>
      <c r="C18557" t="s">
        <v>105</v>
      </c>
      <c r="D18557">
        <v>8.4499999999999993</v>
      </c>
      <c r="F18557" t="s">
        <v>21009</v>
      </c>
      <c r="G18557" t="s">
        <v>31</v>
      </c>
      <c r="H18557" t="s">
        <v>23</v>
      </c>
      <c r="I18557" t="s">
        <v>4825</v>
      </c>
      <c r="K18557"/>
      <c r="L18557" t="s">
        <v>29229</v>
      </c>
      <c r="M18557" t="s">
        <v>21656</v>
      </c>
      <c r="N18557">
        <v>5</v>
      </c>
      <c r="O18557" t="s">
        <v>29230</v>
      </c>
      <c r="P18557" t="s">
        <v>20366</v>
      </c>
      <c r="Q18557" t="s">
        <v>29231</v>
      </c>
      <c r="S18557" t="s">
        <v>20368</v>
      </c>
    </row>
    <row r="18558" spans="1:19" hidden="1" x14ac:dyDescent="0.2">
      <c r="A18558">
        <v>4838</v>
      </c>
      <c r="B18558" t="s">
        <v>29228</v>
      </c>
      <c r="C18558" t="s">
        <v>105</v>
      </c>
      <c r="D18558">
        <v>8.1999999999999993</v>
      </c>
      <c r="F18558" t="s">
        <v>21009</v>
      </c>
      <c r="G18558" t="s">
        <v>31</v>
      </c>
      <c r="H18558" t="s">
        <v>23</v>
      </c>
      <c r="I18558" t="s">
        <v>22635</v>
      </c>
      <c r="K18558"/>
      <c r="L18558" t="s">
        <v>29229</v>
      </c>
      <c r="M18558" t="s">
        <v>21656</v>
      </c>
      <c r="N18558">
        <v>5</v>
      </c>
      <c r="O18558" t="s">
        <v>29230</v>
      </c>
      <c r="P18558" t="s">
        <v>20366</v>
      </c>
      <c r="Q18558" t="s">
        <v>29231</v>
      </c>
      <c r="S18558" t="s">
        <v>20368</v>
      </c>
    </row>
    <row r="18559" spans="1:19" hidden="1" x14ac:dyDescent="0.2">
      <c r="A18559">
        <v>4839</v>
      </c>
      <c r="B18559" t="s">
        <v>29232</v>
      </c>
      <c r="C18559" t="s">
        <v>105</v>
      </c>
      <c r="D18559">
        <v>8.01</v>
      </c>
      <c r="E18559">
        <v>25</v>
      </c>
      <c r="G18559" t="s">
        <v>246</v>
      </c>
      <c r="H18559" t="s">
        <v>46</v>
      </c>
      <c r="I18559" t="s">
        <v>1428</v>
      </c>
      <c r="K18559"/>
      <c r="L18559" t="s">
        <v>29233</v>
      </c>
      <c r="M18559" t="s">
        <v>26</v>
      </c>
      <c r="N18559">
        <v>2</v>
      </c>
      <c r="P18559" t="s">
        <v>20366</v>
      </c>
      <c r="Q18559" t="s">
        <v>29234</v>
      </c>
      <c r="S18559" t="s">
        <v>20368</v>
      </c>
    </row>
    <row r="18560" spans="1:19" hidden="1" x14ac:dyDescent="0.2">
      <c r="A18560">
        <v>4840</v>
      </c>
      <c r="B18560" t="s">
        <v>29235</v>
      </c>
      <c r="C18560" t="s">
        <v>105</v>
      </c>
      <c r="D18560">
        <v>7.8</v>
      </c>
      <c r="E18560" t="s">
        <v>363</v>
      </c>
      <c r="F18560" t="s">
        <v>79</v>
      </c>
      <c r="G18560" t="s">
        <v>55</v>
      </c>
      <c r="H18560" t="s">
        <v>23</v>
      </c>
      <c r="I18560" t="s">
        <v>22439</v>
      </c>
      <c r="K18560"/>
      <c r="L18560" t="s">
        <v>29236</v>
      </c>
      <c r="M18560" t="s">
        <v>26</v>
      </c>
      <c r="N18560">
        <v>2</v>
      </c>
      <c r="P18560" t="s">
        <v>20366</v>
      </c>
      <c r="Q18560" t="s">
        <v>29237</v>
      </c>
      <c r="S18560" t="s">
        <v>20368</v>
      </c>
    </row>
    <row r="18561" spans="1:19" x14ac:dyDescent="0.2">
      <c r="A18561">
        <v>4841</v>
      </c>
      <c r="B18561" t="s">
        <v>29238</v>
      </c>
      <c r="C18561" t="s">
        <v>105</v>
      </c>
      <c r="D18561">
        <v>2.556</v>
      </c>
      <c r="E18561">
        <v>25</v>
      </c>
      <c r="G18561" t="s">
        <v>58</v>
      </c>
      <c r="H18561" t="s">
        <v>36</v>
      </c>
      <c r="I18561" t="s">
        <v>29239</v>
      </c>
      <c r="J18561" t="s">
        <v>43</v>
      </c>
      <c r="L18561" t="s">
        <v>29240</v>
      </c>
      <c r="M18561" t="s">
        <v>26</v>
      </c>
      <c r="N18561">
        <v>2</v>
      </c>
      <c r="P18561" t="s">
        <v>20366</v>
      </c>
      <c r="Q18561" t="s">
        <v>29241</v>
      </c>
      <c r="S18561" t="s">
        <v>20368</v>
      </c>
    </row>
    <row r="18562" spans="1:19" x14ac:dyDescent="0.2">
      <c r="A18562">
        <v>4841</v>
      </c>
      <c r="B18562" t="s">
        <v>29238</v>
      </c>
      <c r="C18562" t="s">
        <v>105</v>
      </c>
      <c r="D18562">
        <v>2.3929999999999998</v>
      </c>
      <c r="E18562">
        <v>5</v>
      </c>
      <c r="G18562" t="s">
        <v>58</v>
      </c>
      <c r="H18562" t="s">
        <v>36</v>
      </c>
      <c r="I18562" t="s">
        <v>29239</v>
      </c>
      <c r="J18562" t="s">
        <v>43</v>
      </c>
      <c r="L18562" t="s">
        <v>29240</v>
      </c>
      <c r="M18562" t="s">
        <v>26</v>
      </c>
      <c r="N18562">
        <v>2</v>
      </c>
      <c r="P18562" t="s">
        <v>20366</v>
      </c>
      <c r="Q18562" t="s">
        <v>29241</v>
      </c>
      <c r="S18562" t="s">
        <v>20368</v>
      </c>
    </row>
    <row r="18563" spans="1:19" x14ac:dyDescent="0.2">
      <c r="A18563">
        <v>4841</v>
      </c>
      <c r="B18563" t="s">
        <v>29238</v>
      </c>
      <c r="C18563" t="s">
        <v>105</v>
      </c>
      <c r="D18563">
        <v>2.4319999999999999</v>
      </c>
      <c r="E18563">
        <v>10</v>
      </c>
      <c r="G18563" t="s">
        <v>58</v>
      </c>
      <c r="H18563" t="s">
        <v>36</v>
      </c>
      <c r="I18563" t="s">
        <v>29239</v>
      </c>
      <c r="J18563" t="s">
        <v>43</v>
      </c>
      <c r="L18563" t="s">
        <v>29240</v>
      </c>
      <c r="M18563" t="s">
        <v>26</v>
      </c>
      <c r="N18563">
        <v>2</v>
      </c>
      <c r="P18563" t="s">
        <v>20366</v>
      </c>
      <c r="Q18563" t="s">
        <v>29241</v>
      </c>
      <c r="S18563" t="s">
        <v>20368</v>
      </c>
    </row>
    <row r="18564" spans="1:19" x14ac:dyDescent="0.2">
      <c r="A18564">
        <v>4841</v>
      </c>
      <c r="B18564" t="s">
        <v>29238</v>
      </c>
      <c r="C18564" t="s">
        <v>105</v>
      </c>
      <c r="D18564">
        <v>2.4729999999999999</v>
      </c>
      <c r="E18564">
        <v>15</v>
      </c>
      <c r="G18564" t="s">
        <v>58</v>
      </c>
      <c r="H18564" t="s">
        <v>36</v>
      </c>
      <c r="I18564" t="s">
        <v>29239</v>
      </c>
      <c r="J18564" t="s">
        <v>43</v>
      </c>
      <c r="L18564" t="s">
        <v>29240</v>
      </c>
      <c r="M18564" t="s">
        <v>26</v>
      </c>
      <c r="N18564">
        <v>2</v>
      </c>
      <c r="P18564" t="s">
        <v>20366</v>
      </c>
      <c r="Q18564" t="s">
        <v>29241</v>
      </c>
      <c r="S18564" t="s">
        <v>20368</v>
      </c>
    </row>
    <row r="18565" spans="1:19" x14ac:dyDescent="0.2">
      <c r="A18565">
        <v>4841</v>
      </c>
      <c r="B18565" t="s">
        <v>29238</v>
      </c>
      <c r="C18565" t="s">
        <v>105</v>
      </c>
      <c r="D18565">
        <v>2.5139999999999998</v>
      </c>
      <c r="E18565">
        <v>20</v>
      </c>
      <c r="G18565" t="s">
        <v>58</v>
      </c>
      <c r="H18565" t="s">
        <v>36</v>
      </c>
      <c r="I18565" t="s">
        <v>29239</v>
      </c>
      <c r="J18565" t="s">
        <v>43</v>
      </c>
      <c r="L18565" t="s">
        <v>29240</v>
      </c>
      <c r="M18565" t="s">
        <v>26</v>
      </c>
      <c r="N18565">
        <v>2</v>
      </c>
      <c r="P18565" t="s">
        <v>20366</v>
      </c>
      <c r="Q18565" t="s">
        <v>29241</v>
      </c>
      <c r="S18565" t="s">
        <v>20368</v>
      </c>
    </row>
    <row r="18566" spans="1:19" x14ac:dyDescent="0.2">
      <c r="A18566">
        <v>4841</v>
      </c>
      <c r="B18566" t="s">
        <v>29238</v>
      </c>
      <c r="C18566" t="s">
        <v>105</v>
      </c>
      <c r="D18566">
        <v>2.5979999999999999</v>
      </c>
      <c r="E18566">
        <v>30</v>
      </c>
      <c r="G18566" t="s">
        <v>58</v>
      </c>
      <c r="H18566" t="s">
        <v>36</v>
      </c>
      <c r="I18566" t="s">
        <v>29239</v>
      </c>
      <c r="J18566" t="s">
        <v>43</v>
      </c>
      <c r="L18566" t="s">
        <v>29240</v>
      </c>
      <c r="M18566" t="s">
        <v>26</v>
      </c>
      <c r="N18566">
        <v>2</v>
      </c>
      <c r="P18566" t="s">
        <v>20366</v>
      </c>
      <c r="Q18566" t="s">
        <v>29241</v>
      </c>
      <c r="S18566" t="s">
        <v>20368</v>
      </c>
    </row>
    <row r="18567" spans="1:19" x14ac:dyDescent="0.2">
      <c r="A18567">
        <v>4841</v>
      </c>
      <c r="B18567" t="s">
        <v>29238</v>
      </c>
      <c r="C18567" t="s">
        <v>105</v>
      </c>
      <c r="D18567">
        <v>2.64</v>
      </c>
      <c r="E18567">
        <v>35</v>
      </c>
      <c r="G18567" t="s">
        <v>58</v>
      </c>
      <c r="H18567" t="s">
        <v>36</v>
      </c>
      <c r="I18567" t="s">
        <v>29239</v>
      </c>
      <c r="J18567" t="s">
        <v>43</v>
      </c>
      <c r="L18567" t="s">
        <v>29240</v>
      </c>
      <c r="M18567" t="s">
        <v>26</v>
      </c>
      <c r="N18567">
        <v>2</v>
      </c>
      <c r="P18567" t="s">
        <v>20366</v>
      </c>
      <c r="Q18567" t="s">
        <v>29241</v>
      </c>
      <c r="S18567" t="s">
        <v>20368</v>
      </c>
    </row>
    <row r="18568" spans="1:19" x14ac:dyDescent="0.2">
      <c r="A18568">
        <v>4841</v>
      </c>
      <c r="B18568" t="s">
        <v>29238</v>
      </c>
      <c r="C18568" t="s">
        <v>105</v>
      </c>
      <c r="D18568">
        <v>2.6829999999999998</v>
      </c>
      <c r="E18568">
        <v>40</v>
      </c>
      <c r="G18568" t="s">
        <v>58</v>
      </c>
      <c r="H18568" t="s">
        <v>36</v>
      </c>
      <c r="I18568" t="s">
        <v>29239</v>
      </c>
      <c r="J18568" t="s">
        <v>43</v>
      </c>
      <c r="L18568" t="s">
        <v>29240</v>
      </c>
      <c r="M18568" t="s">
        <v>26</v>
      </c>
      <c r="N18568">
        <v>2</v>
      </c>
      <c r="P18568" t="s">
        <v>20366</v>
      </c>
      <c r="Q18568" t="s">
        <v>29241</v>
      </c>
      <c r="S18568" t="s">
        <v>20368</v>
      </c>
    </row>
    <row r="18569" spans="1:19" x14ac:dyDescent="0.2">
      <c r="A18569">
        <v>4841</v>
      </c>
      <c r="B18569" t="s">
        <v>29238</v>
      </c>
      <c r="C18569" t="s">
        <v>105</v>
      </c>
      <c r="D18569">
        <v>2.726</v>
      </c>
      <c r="E18569">
        <v>45</v>
      </c>
      <c r="G18569" t="s">
        <v>58</v>
      </c>
      <c r="H18569" t="s">
        <v>36</v>
      </c>
      <c r="I18569" t="s">
        <v>29239</v>
      </c>
      <c r="J18569" t="s">
        <v>43</v>
      </c>
      <c r="L18569" t="s">
        <v>29240</v>
      </c>
      <c r="M18569" t="s">
        <v>26</v>
      </c>
      <c r="N18569">
        <v>2</v>
      </c>
      <c r="P18569" t="s">
        <v>20366</v>
      </c>
      <c r="Q18569" t="s">
        <v>29241</v>
      </c>
      <c r="S18569" t="s">
        <v>20368</v>
      </c>
    </row>
    <row r="18570" spans="1:19" hidden="1" x14ac:dyDescent="0.2">
      <c r="A18570">
        <v>4842</v>
      </c>
      <c r="B18570" t="s">
        <v>29242</v>
      </c>
      <c r="C18570" t="s">
        <v>105</v>
      </c>
      <c r="D18570">
        <v>3.67</v>
      </c>
      <c r="E18570">
        <v>30</v>
      </c>
      <c r="F18570" t="s">
        <v>10890</v>
      </c>
      <c r="G18570" t="s">
        <v>55</v>
      </c>
      <c r="H18570" t="s">
        <v>23</v>
      </c>
      <c r="I18570" t="s">
        <v>4539</v>
      </c>
      <c r="K18570"/>
      <c r="L18570" t="s">
        <v>29243</v>
      </c>
      <c r="M18570" t="s">
        <v>26</v>
      </c>
      <c r="N18570">
        <v>2</v>
      </c>
      <c r="P18570" t="s">
        <v>20366</v>
      </c>
      <c r="Q18570" t="s">
        <v>29244</v>
      </c>
      <c r="S18570" t="s">
        <v>20368</v>
      </c>
    </row>
    <row r="18571" spans="1:19" hidden="1" x14ac:dyDescent="0.2">
      <c r="A18571">
        <v>4842</v>
      </c>
      <c r="B18571" t="s">
        <v>29242</v>
      </c>
      <c r="C18571" t="s">
        <v>20452</v>
      </c>
      <c r="D18571">
        <v>4.24</v>
      </c>
      <c r="E18571">
        <v>30</v>
      </c>
      <c r="F18571" t="s">
        <v>10890</v>
      </c>
      <c r="G18571" t="s">
        <v>55</v>
      </c>
      <c r="H18571" t="s">
        <v>23</v>
      </c>
      <c r="I18571" t="s">
        <v>4539</v>
      </c>
      <c r="K18571"/>
      <c r="L18571" t="s">
        <v>29243</v>
      </c>
      <c r="M18571" t="s">
        <v>26</v>
      </c>
      <c r="N18571">
        <v>2</v>
      </c>
      <c r="P18571" t="s">
        <v>20366</v>
      </c>
      <c r="Q18571" t="s">
        <v>29244</v>
      </c>
      <c r="S18571" t="s">
        <v>20368</v>
      </c>
    </row>
    <row r="18572" spans="1:19" hidden="1" x14ac:dyDescent="0.2">
      <c r="A18572">
        <v>4842</v>
      </c>
      <c r="B18572" t="s">
        <v>29242</v>
      </c>
      <c r="C18572" t="s">
        <v>20441</v>
      </c>
      <c r="D18572">
        <v>9.3000000000000007</v>
      </c>
      <c r="E18572">
        <v>30</v>
      </c>
      <c r="F18572" t="s">
        <v>10890</v>
      </c>
      <c r="G18572" t="s">
        <v>55</v>
      </c>
      <c r="H18572" t="s">
        <v>23</v>
      </c>
      <c r="I18572" t="s">
        <v>4539</v>
      </c>
      <c r="K18572"/>
      <c r="L18572" t="s">
        <v>29243</v>
      </c>
      <c r="M18572" t="s">
        <v>26</v>
      </c>
      <c r="N18572">
        <v>2</v>
      </c>
      <c r="P18572" t="s">
        <v>20366</v>
      </c>
      <c r="Q18572" t="s">
        <v>29244</v>
      </c>
      <c r="S18572" t="s">
        <v>20368</v>
      </c>
    </row>
    <row r="18573" spans="1:19" hidden="1" x14ac:dyDescent="0.2">
      <c r="A18573">
        <v>4843</v>
      </c>
      <c r="B18573" t="s">
        <v>29245</v>
      </c>
      <c r="C18573" t="s">
        <v>105</v>
      </c>
      <c r="D18573">
        <v>2.89</v>
      </c>
      <c r="E18573">
        <v>25</v>
      </c>
      <c r="F18573" t="s">
        <v>79</v>
      </c>
      <c r="G18573" t="s">
        <v>29246</v>
      </c>
      <c r="H18573" t="s">
        <v>46</v>
      </c>
      <c r="I18573" t="s">
        <v>306</v>
      </c>
      <c r="K18573"/>
      <c r="L18573" t="s">
        <v>29247</v>
      </c>
      <c r="M18573" t="s">
        <v>26</v>
      </c>
      <c r="N18573">
        <v>2</v>
      </c>
      <c r="P18573" t="s">
        <v>20366</v>
      </c>
      <c r="Q18573" t="s">
        <v>29248</v>
      </c>
      <c r="S18573" t="s">
        <v>20368</v>
      </c>
    </row>
    <row r="18574" spans="1:19" hidden="1" x14ac:dyDescent="0.2">
      <c r="A18574">
        <v>4843</v>
      </c>
      <c r="B18574" t="s">
        <v>29245</v>
      </c>
      <c r="C18574" t="s">
        <v>20452</v>
      </c>
      <c r="D18574">
        <v>3.81</v>
      </c>
      <c r="E18574">
        <v>25</v>
      </c>
      <c r="F18574" t="s">
        <v>79</v>
      </c>
      <c r="G18574" t="s">
        <v>29246</v>
      </c>
      <c r="H18574" t="s">
        <v>46</v>
      </c>
      <c r="I18574" t="s">
        <v>306</v>
      </c>
      <c r="K18574"/>
      <c r="L18574" t="s">
        <v>29247</v>
      </c>
      <c r="M18574" t="s">
        <v>26</v>
      </c>
      <c r="N18574">
        <v>2</v>
      </c>
      <c r="P18574" t="s">
        <v>20366</v>
      </c>
      <c r="Q18574" t="s">
        <v>29248</v>
      </c>
      <c r="S18574" t="s">
        <v>20368</v>
      </c>
    </row>
    <row r="18575" spans="1:19" hidden="1" x14ac:dyDescent="0.2">
      <c r="A18575">
        <v>4843</v>
      </c>
      <c r="B18575" t="s">
        <v>29245</v>
      </c>
      <c r="C18575" t="s">
        <v>20441</v>
      </c>
      <c r="D18575">
        <v>4.7</v>
      </c>
      <c r="E18575">
        <v>25</v>
      </c>
      <c r="F18575" t="s">
        <v>79</v>
      </c>
      <c r="G18575" t="s">
        <v>29246</v>
      </c>
      <c r="H18575" t="s">
        <v>46</v>
      </c>
      <c r="I18575" t="s">
        <v>306</v>
      </c>
      <c r="K18575"/>
      <c r="L18575" t="s">
        <v>29247</v>
      </c>
      <c r="M18575" t="s">
        <v>26</v>
      </c>
      <c r="N18575">
        <v>2</v>
      </c>
      <c r="P18575" t="s">
        <v>20366</v>
      </c>
      <c r="Q18575" t="s">
        <v>29248</v>
      </c>
      <c r="S18575" t="s">
        <v>20368</v>
      </c>
    </row>
    <row r="18576" spans="1:19" hidden="1" x14ac:dyDescent="0.2">
      <c r="A18576">
        <v>4843</v>
      </c>
      <c r="B18576" t="s">
        <v>29245</v>
      </c>
      <c r="C18576" t="s">
        <v>20447</v>
      </c>
      <c r="D18576">
        <v>8.42</v>
      </c>
      <c r="E18576">
        <v>25</v>
      </c>
      <c r="F18576" t="s">
        <v>79</v>
      </c>
      <c r="G18576" t="s">
        <v>29246</v>
      </c>
      <c r="H18576" t="s">
        <v>46</v>
      </c>
      <c r="I18576" t="s">
        <v>306</v>
      </c>
      <c r="K18576"/>
      <c r="L18576" t="s">
        <v>29247</v>
      </c>
      <c r="M18576" t="s">
        <v>26</v>
      </c>
      <c r="N18576">
        <v>2</v>
      </c>
      <c r="P18576" t="s">
        <v>20366</v>
      </c>
      <c r="Q18576" t="s">
        <v>29248</v>
      </c>
      <c r="S18576" t="s">
        <v>20368</v>
      </c>
    </row>
    <row r="18577" spans="1:19" hidden="1" x14ac:dyDescent="0.2">
      <c r="A18577">
        <v>4844</v>
      </c>
      <c r="B18577" t="s">
        <v>29249</v>
      </c>
      <c r="C18577" t="s">
        <v>105</v>
      </c>
      <c r="D18577">
        <v>8.15</v>
      </c>
      <c r="E18577">
        <v>25</v>
      </c>
      <c r="F18577" t="s">
        <v>29250</v>
      </c>
      <c r="G18577" t="s">
        <v>189</v>
      </c>
      <c r="I18577" t="s">
        <v>21880</v>
      </c>
      <c r="K18577"/>
      <c r="L18577" t="s">
        <v>29251</v>
      </c>
      <c r="M18577" t="s">
        <v>26</v>
      </c>
      <c r="N18577">
        <v>2</v>
      </c>
      <c r="P18577" t="s">
        <v>20366</v>
      </c>
      <c r="Q18577" t="s">
        <v>29252</v>
      </c>
      <c r="S18577" t="s">
        <v>20368</v>
      </c>
    </row>
    <row r="18578" spans="1:19" hidden="1" x14ac:dyDescent="0.2">
      <c r="A18578">
        <v>4844</v>
      </c>
      <c r="B18578" t="s">
        <v>29249</v>
      </c>
      <c r="C18578" t="s">
        <v>20452</v>
      </c>
      <c r="D18578">
        <v>9.7799999999999994</v>
      </c>
      <c r="E18578">
        <v>25</v>
      </c>
      <c r="F18578" t="s">
        <v>29250</v>
      </c>
      <c r="G18578" t="s">
        <v>189</v>
      </c>
      <c r="I18578" t="s">
        <v>21880</v>
      </c>
      <c r="K18578"/>
      <c r="L18578" t="s">
        <v>29251</v>
      </c>
      <c r="M18578" t="s">
        <v>26</v>
      </c>
      <c r="N18578">
        <v>2</v>
      </c>
      <c r="P18578" t="s">
        <v>20366</v>
      </c>
      <c r="Q18578" t="s">
        <v>29252</v>
      </c>
      <c r="S18578" t="s">
        <v>20368</v>
      </c>
    </row>
    <row r="18579" spans="1:19" hidden="1" x14ac:dyDescent="0.2">
      <c r="A18579">
        <v>4845</v>
      </c>
      <c r="B18579" t="s">
        <v>29253</v>
      </c>
      <c r="C18579" t="s">
        <v>105</v>
      </c>
      <c r="D18579">
        <v>7.15</v>
      </c>
      <c r="E18579">
        <v>30</v>
      </c>
      <c r="F18579" t="s">
        <v>21085</v>
      </c>
      <c r="G18579" t="s">
        <v>55</v>
      </c>
      <c r="H18579" t="s">
        <v>46</v>
      </c>
      <c r="I18579" t="s">
        <v>10113</v>
      </c>
      <c r="K18579"/>
      <c r="L18579" t="s">
        <v>29254</v>
      </c>
      <c r="M18579" t="s">
        <v>26</v>
      </c>
      <c r="N18579">
        <v>2</v>
      </c>
      <c r="P18579" t="s">
        <v>20366</v>
      </c>
      <c r="Q18579" t="s">
        <v>29255</v>
      </c>
      <c r="S18579" t="s">
        <v>20368</v>
      </c>
    </row>
    <row r="18580" spans="1:19" hidden="1" x14ac:dyDescent="0.2">
      <c r="A18580">
        <v>4845</v>
      </c>
      <c r="B18580" t="s">
        <v>29253</v>
      </c>
      <c r="C18580" t="s">
        <v>105</v>
      </c>
      <c r="D18580">
        <v>6.96</v>
      </c>
      <c r="E18580">
        <v>25</v>
      </c>
      <c r="F18580" t="s">
        <v>21879</v>
      </c>
      <c r="G18580" t="s">
        <v>189</v>
      </c>
      <c r="I18580" t="s">
        <v>21880</v>
      </c>
      <c r="K18580"/>
      <c r="L18580" t="s">
        <v>29254</v>
      </c>
      <c r="M18580" t="s">
        <v>26</v>
      </c>
      <c r="N18580">
        <v>2</v>
      </c>
      <c r="P18580" t="s">
        <v>20366</v>
      </c>
      <c r="Q18580" t="s">
        <v>29255</v>
      </c>
      <c r="S18580" t="s">
        <v>20368</v>
      </c>
    </row>
    <row r="18581" spans="1:19" hidden="1" x14ac:dyDescent="0.2">
      <c r="A18581">
        <v>4845</v>
      </c>
      <c r="B18581" t="s">
        <v>29253</v>
      </c>
      <c r="C18581" t="s">
        <v>20452</v>
      </c>
      <c r="D18581">
        <v>10.65</v>
      </c>
      <c r="E18581">
        <v>25</v>
      </c>
      <c r="F18581" t="s">
        <v>21879</v>
      </c>
      <c r="G18581" t="s">
        <v>189</v>
      </c>
      <c r="I18581" t="s">
        <v>21880</v>
      </c>
      <c r="K18581"/>
      <c r="L18581" t="s">
        <v>29254</v>
      </c>
      <c r="M18581" t="s">
        <v>26</v>
      </c>
      <c r="N18581">
        <v>2</v>
      </c>
      <c r="P18581" t="s">
        <v>20366</v>
      </c>
      <c r="Q18581" t="s">
        <v>29255</v>
      </c>
      <c r="S18581" t="s">
        <v>20368</v>
      </c>
    </row>
    <row r="18582" spans="1:19" hidden="1" x14ac:dyDescent="0.2">
      <c r="A18582">
        <v>4847</v>
      </c>
      <c r="B18582" t="s">
        <v>29256</v>
      </c>
      <c r="C18582" t="s">
        <v>105</v>
      </c>
      <c r="D18582">
        <v>2.2000000000000002</v>
      </c>
      <c r="E18582">
        <v>20</v>
      </c>
      <c r="F18582" t="s">
        <v>1420</v>
      </c>
      <c r="G18582" t="s">
        <v>55</v>
      </c>
      <c r="H18582" t="s">
        <v>23</v>
      </c>
      <c r="I18582" t="s">
        <v>11974</v>
      </c>
      <c r="K18582"/>
      <c r="L18582" t="s">
        <v>29257</v>
      </c>
      <c r="M18582" t="s">
        <v>26</v>
      </c>
      <c r="N18582">
        <v>2</v>
      </c>
      <c r="P18582" t="s">
        <v>20366</v>
      </c>
      <c r="Q18582" t="s">
        <v>29258</v>
      </c>
      <c r="S18582" t="s">
        <v>20368</v>
      </c>
    </row>
    <row r="18583" spans="1:19" hidden="1" x14ac:dyDescent="0.2">
      <c r="A18583">
        <v>4847</v>
      </c>
      <c r="B18583" t="s">
        <v>29256</v>
      </c>
      <c r="C18583" t="s">
        <v>20452</v>
      </c>
      <c r="D18583">
        <v>8.57</v>
      </c>
      <c r="E18583" t="s">
        <v>383</v>
      </c>
      <c r="F18583" t="s">
        <v>1420</v>
      </c>
      <c r="G18583" t="s">
        <v>55</v>
      </c>
      <c r="H18583" t="s">
        <v>46</v>
      </c>
      <c r="I18583" t="s">
        <v>11974</v>
      </c>
      <c r="K18583"/>
      <c r="L18583" t="s">
        <v>29257</v>
      </c>
      <c r="M18583" t="s">
        <v>26</v>
      </c>
      <c r="N18583">
        <v>2</v>
      </c>
      <c r="P18583" t="s">
        <v>20366</v>
      </c>
      <c r="Q18583" t="s">
        <v>29258</v>
      </c>
      <c r="S18583" t="s">
        <v>20368</v>
      </c>
    </row>
    <row r="18584" spans="1:19" hidden="1" x14ac:dyDescent="0.2">
      <c r="A18584">
        <v>4848</v>
      </c>
      <c r="B18584" t="s">
        <v>29259</v>
      </c>
      <c r="C18584" t="s">
        <v>105</v>
      </c>
      <c r="D18584">
        <v>2.39</v>
      </c>
      <c r="E18584">
        <v>25</v>
      </c>
      <c r="F18584" t="s">
        <v>29260</v>
      </c>
      <c r="G18584" t="s">
        <v>55</v>
      </c>
      <c r="H18584" t="s">
        <v>46</v>
      </c>
      <c r="I18584" t="s">
        <v>29261</v>
      </c>
      <c r="J18584" t="s">
        <v>43</v>
      </c>
      <c r="K18584"/>
      <c r="L18584" t="s">
        <v>29262</v>
      </c>
      <c r="M18584" t="s">
        <v>26</v>
      </c>
      <c r="N18584">
        <v>2</v>
      </c>
      <c r="O18584" t="s">
        <v>29263</v>
      </c>
      <c r="P18584" t="s">
        <v>20366</v>
      </c>
      <c r="Q18584" t="s">
        <v>29264</v>
      </c>
      <c r="S18584" t="s">
        <v>20368</v>
      </c>
    </row>
    <row r="18585" spans="1:19" hidden="1" x14ac:dyDescent="0.2">
      <c r="A18585">
        <v>4848</v>
      </c>
      <c r="B18585" t="s">
        <v>29259</v>
      </c>
      <c r="C18585" t="s">
        <v>20452</v>
      </c>
      <c r="D18585">
        <v>5.37</v>
      </c>
      <c r="E18585">
        <v>25</v>
      </c>
      <c r="F18585" t="s">
        <v>29260</v>
      </c>
      <c r="G18585" t="s">
        <v>55</v>
      </c>
      <c r="H18585" t="s">
        <v>46</v>
      </c>
      <c r="I18585" t="s">
        <v>29261</v>
      </c>
      <c r="J18585" t="s">
        <v>43</v>
      </c>
      <c r="K18585"/>
      <c r="L18585" t="s">
        <v>29262</v>
      </c>
      <c r="M18585" t="s">
        <v>26</v>
      </c>
      <c r="N18585">
        <v>2</v>
      </c>
      <c r="O18585" t="s">
        <v>29263</v>
      </c>
      <c r="P18585" t="s">
        <v>20366</v>
      </c>
      <c r="Q18585" t="s">
        <v>29264</v>
      </c>
      <c r="S18585" t="s">
        <v>20368</v>
      </c>
    </row>
    <row r="18586" spans="1:19" hidden="1" x14ac:dyDescent="0.2">
      <c r="A18586">
        <v>4848</v>
      </c>
      <c r="B18586" t="s">
        <v>29259</v>
      </c>
      <c r="C18586" t="s">
        <v>20441</v>
      </c>
      <c r="D18586">
        <v>9.93</v>
      </c>
      <c r="E18586">
        <v>25</v>
      </c>
      <c r="F18586" t="s">
        <v>29260</v>
      </c>
      <c r="G18586" t="s">
        <v>55</v>
      </c>
      <c r="H18586" t="s">
        <v>46</v>
      </c>
      <c r="I18586" t="s">
        <v>29261</v>
      </c>
      <c r="J18586" t="s">
        <v>43</v>
      </c>
      <c r="K18586"/>
      <c r="L18586" t="s">
        <v>29262</v>
      </c>
      <c r="M18586" t="s">
        <v>26</v>
      </c>
      <c r="N18586">
        <v>2</v>
      </c>
      <c r="O18586" t="s">
        <v>29263</v>
      </c>
      <c r="P18586" t="s">
        <v>20366</v>
      </c>
      <c r="Q18586" t="s">
        <v>29264</v>
      </c>
      <c r="S18586" t="s">
        <v>20368</v>
      </c>
    </row>
    <row r="18587" spans="1:19" hidden="1" x14ac:dyDescent="0.2">
      <c r="A18587">
        <v>4848</v>
      </c>
      <c r="B18587" t="s">
        <v>29259</v>
      </c>
      <c r="C18587" t="s">
        <v>105</v>
      </c>
      <c r="D18587">
        <v>2.36</v>
      </c>
      <c r="E18587">
        <v>15</v>
      </c>
      <c r="F18587" t="s">
        <v>29260</v>
      </c>
      <c r="G18587" t="s">
        <v>55</v>
      </c>
      <c r="H18587" t="s">
        <v>46</v>
      </c>
      <c r="I18587" t="s">
        <v>29261</v>
      </c>
      <c r="J18587" t="s">
        <v>43</v>
      </c>
      <c r="K18587"/>
      <c r="L18587" t="s">
        <v>29262</v>
      </c>
      <c r="M18587" t="s">
        <v>26</v>
      </c>
      <c r="N18587">
        <v>2</v>
      </c>
      <c r="O18587" t="s">
        <v>29263</v>
      </c>
      <c r="P18587" t="s">
        <v>20366</v>
      </c>
      <c r="Q18587" t="s">
        <v>29264</v>
      </c>
      <c r="S18587" t="s">
        <v>20368</v>
      </c>
    </row>
    <row r="18588" spans="1:19" hidden="1" x14ac:dyDescent="0.2">
      <c r="A18588">
        <v>4848</v>
      </c>
      <c r="B18588" t="s">
        <v>29259</v>
      </c>
      <c r="C18588" t="s">
        <v>105</v>
      </c>
      <c r="D18588">
        <v>2.39</v>
      </c>
      <c r="E18588">
        <v>20</v>
      </c>
      <c r="F18588" t="s">
        <v>29260</v>
      </c>
      <c r="G18588" t="s">
        <v>55</v>
      </c>
      <c r="H18588" t="s">
        <v>46</v>
      </c>
      <c r="I18588" t="s">
        <v>29261</v>
      </c>
      <c r="J18588" t="s">
        <v>43</v>
      </c>
      <c r="K18588"/>
      <c r="L18588" t="s">
        <v>29262</v>
      </c>
      <c r="M18588" t="s">
        <v>26</v>
      </c>
      <c r="N18588">
        <v>2</v>
      </c>
      <c r="O18588" t="s">
        <v>29263</v>
      </c>
      <c r="P18588" t="s">
        <v>20366</v>
      </c>
      <c r="Q18588" t="s">
        <v>29264</v>
      </c>
      <c r="S18588" t="s">
        <v>20368</v>
      </c>
    </row>
    <row r="18589" spans="1:19" hidden="1" x14ac:dyDescent="0.2">
      <c r="A18589">
        <v>4848</v>
      </c>
      <c r="B18589" t="s">
        <v>29259</v>
      </c>
      <c r="C18589" t="s">
        <v>105</v>
      </c>
      <c r="D18589">
        <v>2.38</v>
      </c>
      <c r="E18589">
        <v>30</v>
      </c>
      <c r="F18589" t="s">
        <v>29260</v>
      </c>
      <c r="G18589" t="s">
        <v>55</v>
      </c>
      <c r="H18589" t="s">
        <v>46</v>
      </c>
      <c r="I18589" t="s">
        <v>29261</v>
      </c>
      <c r="J18589" t="s">
        <v>43</v>
      </c>
      <c r="K18589"/>
      <c r="L18589" t="s">
        <v>29262</v>
      </c>
      <c r="M18589" t="s">
        <v>26</v>
      </c>
      <c r="N18589">
        <v>2</v>
      </c>
      <c r="O18589" t="s">
        <v>29263</v>
      </c>
      <c r="P18589" t="s">
        <v>20366</v>
      </c>
      <c r="Q18589" t="s">
        <v>29264</v>
      </c>
      <c r="S18589" t="s">
        <v>20368</v>
      </c>
    </row>
    <row r="18590" spans="1:19" hidden="1" x14ac:dyDescent="0.2">
      <c r="A18590">
        <v>4848</v>
      </c>
      <c r="B18590" t="s">
        <v>29259</v>
      </c>
      <c r="C18590" t="s">
        <v>105</v>
      </c>
      <c r="D18590">
        <v>2.39</v>
      </c>
      <c r="E18590">
        <v>35</v>
      </c>
      <c r="F18590" t="s">
        <v>29260</v>
      </c>
      <c r="G18590" t="s">
        <v>55</v>
      </c>
      <c r="H18590" t="s">
        <v>46</v>
      </c>
      <c r="I18590" t="s">
        <v>29261</v>
      </c>
      <c r="J18590" t="s">
        <v>43</v>
      </c>
      <c r="K18590"/>
      <c r="L18590" t="s">
        <v>29262</v>
      </c>
      <c r="M18590" t="s">
        <v>26</v>
      </c>
      <c r="N18590">
        <v>2</v>
      </c>
      <c r="O18590" t="s">
        <v>29263</v>
      </c>
      <c r="P18590" t="s">
        <v>20366</v>
      </c>
      <c r="Q18590" t="s">
        <v>29264</v>
      </c>
      <c r="S18590" t="s">
        <v>20368</v>
      </c>
    </row>
    <row r="18591" spans="1:19" hidden="1" x14ac:dyDescent="0.2">
      <c r="A18591">
        <v>4848</v>
      </c>
      <c r="B18591" t="s">
        <v>29259</v>
      </c>
      <c r="C18591" t="s">
        <v>105</v>
      </c>
      <c r="D18591">
        <v>2.39</v>
      </c>
      <c r="E18591">
        <v>40</v>
      </c>
      <c r="F18591" t="s">
        <v>29260</v>
      </c>
      <c r="G18591" t="s">
        <v>55</v>
      </c>
      <c r="H18591" t="s">
        <v>46</v>
      </c>
      <c r="I18591" t="s">
        <v>29261</v>
      </c>
      <c r="J18591" t="s">
        <v>43</v>
      </c>
      <c r="K18591"/>
      <c r="L18591" t="s">
        <v>29262</v>
      </c>
      <c r="M18591" t="s">
        <v>26</v>
      </c>
      <c r="N18591">
        <v>2</v>
      </c>
      <c r="O18591" t="s">
        <v>29263</v>
      </c>
      <c r="P18591" t="s">
        <v>20366</v>
      </c>
      <c r="Q18591" t="s">
        <v>29264</v>
      </c>
      <c r="S18591" t="s">
        <v>20368</v>
      </c>
    </row>
    <row r="18592" spans="1:19" hidden="1" x14ac:dyDescent="0.2">
      <c r="A18592">
        <v>4848</v>
      </c>
      <c r="B18592" t="s">
        <v>29259</v>
      </c>
      <c r="C18592" t="s">
        <v>20452</v>
      </c>
      <c r="D18592">
        <v>5.44</v>
      </c>
      <c r="E18592">
        <v>15</v>
      </c>
      <c r="F18592" t="s">
        <v>29260</v>
      </c>
      <c r="G18592" t="s">
        <v>55</v>
      </c>
      <c r="H18592" t="s">
        <v>46</v>
      </c>
      <c r="I18592" t="s">
        <v>29261</v>
      </c>
      <c r="J18592" t="s">
        <v>43</v>
      </c>
      <c r="K18592"/>
      <c r="L18592" t="s">
        <v>29262</v>
      </c>
      <c r="M18592" t="s">
        <v>26</v>
      </c>
      <c r="N18592">
        <v>2</v>
      </c>
      <c r="O18592" t="s">
        <v>29263</v>
      </c>
      <c r="P18592" t="s">
        <v>20366</v>
      </c>
      <c r="Q18592" t="s">
        <v>29264</v>
      </c>
      <c r="S18592" t="s">
        <v>20368</v>
      </c>
    </row>
    <row r="18593" spans="1:19" hidden="1" x14ac:dyDescent="0.2">
      <c r="A18593">
        <v>4848</v>
      </c>
      <c r="B18593" t="s">
        <v>29259</v>
      </c>
      <c r="C18593" t="s">
        <v>20452</v>
      </c>
      <c r="D18593">
        <v>5.41</v>
      </c>
      <c r="E18593">
        <v>20</v>
      </c>
      <c r="F18593" t="s">
        <v>29260</v>
      </c>
      <c r="G18593" t="s">
        <v>55</v>
      </c>
      <c r="H18593" t="s">
        <v>46</v>
      </c>
      <c r="I18593" t="s">
        <v>29261</v>
      </c>
      <c r="J18593" t="s">
        <v>43</v>
      </c>
      <c r="K18593"/>
      <c r="L18593" t="s">
        <v>29262</v>
      </c>
      <c r="M18593" t="s">
        <v>26</v>
      </c>
      <c r="N18593">
        <v>2</v>
      </c>
      <c r="O18593" t="s">
        <v>29263</v>
      </c>
      <c r="P18593" t="s">
        <v>20366</v>
      </c>
      <c r="Q18593" t="s">
        <v>29264</v>
      </c>
      <c r="S18593" t="s">
        <v>20368</v>
      </c>
    </row>
    <row r="18594" spans="1:19" hidden="1" x14ac:dyDescent="0.2">
      <c r="A18594">
        <v>4848</v>
      </c>
      <c r="B18594" t="s">
        <v>29259</v>
      </c>
      <c r="C18594" t="s">
        <v>20452</v>
      </c>
      <c r="D18594">
        <v>5.33</v>
      </c>
      <c r="E18594">
        <v>30</v>
      </c>
      <c r="F18594" t="s">
        <v>29260</v>
      </c>
      <c r="G18594" t="s">
        <v>55</v>
      </c>
      <c r="H18594" t="s">
        <v>46</v>
      </c>
      <c r="I18594" t="s">
        <v>29261</v>
      </c>
      <c r="J18594" t="s">
        <v>43</v>
      </c>
      <c r="K18594"/>
      <c r="L18594" t="s">
        <v>29262</v>
      </c>
      <c r="M18594" t="s">
        <v>26</v>
      </c>
      <c r="N18594">
        <v>2</v>
      </c>
      <c r="O18594" t="s">
        <v>29263</v>
      </c>
      <c r="P18594" t="s">
        <v>20366</v>
      </c>
      <c r="Q18594" t="s">
        <v>29264</v>
      </c>
      <c r="S18594" t="s">
        <v>20368</v>
      </c>
    </row>
    <row r="18595" spans="1:19" hidden="1" x14ac:dyDescent="0.2">
      <c r="A18595">
        <v>4848</v>
      </c>
      <c r="B18595" t="s">
        <v>29259</v>
      </c>
      <c r="C18595" t="s">
        <v>20452</v>
      </c>
      <c r="D18595">
        <v>5.3</v>
      </c>
      <c r="E18595">
        <v>35</v>
      </c>
      <c r="F18595" t="s">
        <v>29260</v>
      </c>
      <c r="G18595" t="s">
        <v>55</v>
      </c>
      <c r="H18595" t="s">
        <v>46</v>
      </c>
      <c r="I18595" t="s">
        <v>29261</v>
      </c>
      <c r="J18595" t="s">
        <v>43</v>
      </c>
      <c r="K18595"/>
      <c r="L18595" t="s">
        <v>29262</v>
      </c>
      <c r="M18595" t="s">
        <v>26</v>
      </c>
      <c r="N18595">
        <v>2</v>
      </c>
      <c r="O18595" t="s">
        <v>29263</v>
      </c>
      <c r="P18595" t="s">
        <v>20366</v>
      </c>
      <c r="Q18595" t="s">
        <v>29264</v>
      </c>
      <c r="S18595" t="s">
        <v>20368</v>
      </c>
    </row>
    <row r="18596" spans="1:19" hidden="1" x14ac:dyDescent="0.2">
      <c r="A18596">
        <v>4848</v>
      </c>
      <c r="B18596" t="s">
        <v>29259</v>
      </c>
      <c r="C18596" t="s">
        <v>20452</v>
      </c>
      <c r="D18596">
        <v>5.27</v>
      </c>
      <c r="E18596">
        <v>40</v>
      </c>
      <c r="F18596" t="s">
        <v>29260</v>
      </c>
      <c r="G18596" t="s">
        <v>55</v>
      </c>
      <c r="H18596" t="s">
        <v>46</v>
      </c>
      <c r="I18596" t="s">
        <v>29261</v>
      </c>
      <c r="J18596" t="s">
        <v>43</v>
      </c>
      <c r="K18596"/>
      <c r="L18596" t="s">
        <v>29262</v>
      </c>
      <c r="M18596" t="s">
        <v>26</v>
      </c>
      <c r="N18596">
        <v>2</v>
      </c>
      <c r="O18596" t="s">
        <v>29263</v>
      </c>
      <c r="P18596" t="s">
        <v>20366</v>
      </c>
      <c r="Q18596" t="s">
        <v>29264</v>
      </c>
      <c r="S18596" t="s">
        <v>20368</v>
      </c>
    </row>
    <row r="18597" spans="1:19" hidden="1" x14ac:dyDescent="0.2">
      <c r="A18597">
        <v>4848</v>
      </c>
      <c r="B18597" t="s">
        <v>29259</v>
      </c>
      <c r="C18597" t="s">
        <v>20441</v>
      </c>
      <c r="D18597">
        <v>10.1</v>
      </c>
      <c r="E18597">
        <v>15</v>
      </c>
      <c r="F18597" t="s">
        <v>29260</v>
      </c>
      <c r="G18597" t="s">
        <v>55</v>
      </c>
      <c r="H18597" t="s">
        <v>46</v>
      </c>
      <c r="I18597" t="s">
        <v>29261</v>
      </c>
      <c r="J18597" t="s">
        <v>43</v>
      </c>
      <c r="K18597"/>
      <c r="L18597" t="s">
        <v>29262</v>
      </c>
      <c r="M18597" t="s">
        <v>26</v>
      </c>
      <c r="N18597">
        <v>2</v>
      </c>
      <c r="O18597" t="s">
        <v>29263</v>
      </c>
      <c r="P18597" t="s">
        <v>20366</v>
      </c>
      <c r="Q18597" t="s">
        <v>29264</v>
      </c>
      <c r="S18597" t="s">
        <v>20368</v>
      </c>
    </row>
    <row r="18598" spans="1:19" hidden="1" x14ac:dyDescent="0.2">
      <c r="A18598">
        <v>4848</v>
      </c>
      <c r="B18598" t="s">
        <v>29259</v>
      </c>
      <c r="C18598" t="s">
        <v>20441</v>
      </c>
      <c r="D18598">
        <v>10.01</v>
      </c>
      <c r="E18598">
        <v>20</v>
      </c>
      <c r="F18598" t="s">
        <v>29260</v>
      </c>
      <c r="G18598" t="s">
        <v>55</v>
      </c>
      <c r="H18598" t="s">
        <v>46</v>
      </c>
      <c r="I18598" t="s">
        <v>29261</v>
      </c>
      <c r="J18598" t="s">
        <v>43</v>
      </c>
      <c r="K18598"/>
      <c r="L18598" t="s">
        <v>29262</v>
      </c>
      <c r="M18598" t="s">
        <v>26</v>
      </c>
      <c r="N18598">
        <v>2</v>
      </c>
      <c r="O18598" t="s">
        <v>29263</v>
      </c>
      <c r="P18598" t="s">
        <v>20366</v>
      </c>
      <c r="Q18598" t="s">
        <v>29264</v>
      </c>
      <c r="S18598" t="s">
        <v>20368</v>
      </c>
    </row>
    <row r="18599" spans="1:19" hidden="1" x14ac:dyDescent="0.2">
      <c r="A18599">
        <v>4848</v>
      </c>
      <c r="B18599" t="s">
        <v>29259</v>
      </c>
      <c r="C18599" t="s">
        <v>20441</v>
      </c>
      <c r="D18599">
        <v>9.83</v>
      </c>
      <c r="E18599">
        <v>30</v>
      </c>
      <c r="F18599" t="s">
        <v>29260</v>
      </c>
      <c r="G18599" t="s">
        <v>55</v>
      </c>
      <c r="H18599" t="s">
        <v>46</v>
      </c>
      <c r="I18599" t="s">
        <v>29261</v>
      </c>
      <c r="J18599" t="s">
        <v>43</v>
      </c>
      <c r="K18599"/>
      <c r="L18599" t="s">
        <v>29262</v>
      </c>
      <c r="M18599" t="s">
        <v>26</v>
      </c>
      <c r="N18599">
        <v>2</v>
      </c>
      <c r="O18599" t="s">
        <v>29263</v>
      </c>
      <c r="P18599" t="s">
        <v>20366</v>
      </c>
      <c r="Q18599" t="s">
        <v>29264</v>
      </c>
      <c r="S18599" t="s">
        <v>20368</v>
      </c>
    </row>
    <row r="18600" spans="1:19" hidden="1" x14ac:dyDescent="0.2">
      <c r="A18600">
        <v>4848</v>
      </c>
      <c r="B18600" t="s">
        <v>29259</v>
      </c>
      <c r="C18600" t="s">
        <v>20441</v>
      </c>
      <c r="D18600">
        <v>9.74</v>
      </c>
      <c r="E18600">
        <v>35</v>
      </c>
      <c r="F18600" t="s">
        <v>29260</v>
      </c>
      <c r="G18600" t="s">
        <v>55</v>
      </c>
      <c r="H18600" t="s">
        <v>46</v>
      </c>
      <c r="I18600" t="s">
        <v>29261</v>
      </c>
      <c r="J18600" t="s">
        <v>43</v>
      </c>
      <c r="K18600"/>
      <c r="L18600" t="s">
        <v>29262</v>
      </c>
      <c r="M18600" t="s">
        <v>26</v>
      </c>
      <c r="N18600">
        <v>2</v>
      </c>
      <c r="O18600" t="s">
        <v>29263</v>
      </c>
      <c r="P18600" t="s">
        <v>20366</v>
      </c>
      <c r="Q18600" t="s">
        <v>29264</v>
      </c>
      <c r="S18600" t="s">
        <v>20368</v>
      </c>
    </row>
    <row r="18601" spans="1:19" hidden="1" x14ac:dyDescent="0.2">
      <c r="A18601">
        <v>4848</v>
      </c>
      <c r="B18601" t="s">
        <v>29259</v>
      </c>
      <c r="C18601" t="s">
        <v>20441</v>
      </c>
      <c r="D18601">
        <v>9.67</v>
      </c>
      <c r="E18601">
        <v>40</v>
      </c>
      <c r="F18601" t="s">
        <v>29260</v>
      </c>
      <c r="G18601" t="s">
        <v>55</v>
      </c>
      <c r="H18601" t="s">
        <v>46</v>
      </c>
      <c r="I18601" t="s">
        <v>29261</v>
      </c>
      <c r="J18601" t="s">
        <v>43</v>
      </c>
      <c r="K18601"/>
      <c r="L18601" t="s">
        <v>29262</v>
      </c>
      <c r="M18601" t="s">
        <v>26</v>
      </c>
      <c r="N18601">
        <v>2</v>
      </c>
      <c r="O18601" t="s">
        <v>29263</v>
      </c>
      <c r="P18601" t="s">
        <v>20366</v>
      </c>
      <c r="Q18601" t="s">
        <v>29264</v>
      </c>
      <c r="S18601" t="s">
        <v>20368</v>
      </c>
    </row>
    <row r="18602" spans="1:19" hidden="1" x14ac:dyDescent="0.2">
      <c r="A18602">
        <v>4851</v>
      </c>
      <c r="B18602" t="s">
        <v>29265</v>
      </c>
      <c r="C18602" t="s">
        <v>105</v>
      </c>
      <c r="D18602">
        <v>3.77</v>
      </c>
      <c r="I18602" t="s">
        <v>19291</v>
      </c>
      <c r="K18602"/>
      <c r="L18602" t="s">
        <v>29266</v>
      </c>
      <c r="M18602" t="s">
        <v>21125</v>
      </c>
      <c r="N18602">
        <v>3</v>
      </c>
      <c r="O18602" t="s">
        <v>29267</v>
      </c>
      <c r="P18602" t="s">
        <v>20366</v>
      </c>
      <c r="Q18602" t="s">
        <v>29268</v>
      </c>
      <c r="S18602" t="s">
        <v>20368</v>
      </c>
    </row>
    <row r="18603" spans="1:19" hidden="1" x14ac:dyDescent="0.2">
      <c r="A18603">
        <v>4852</v>
      </c>
      <c r="B18603" t="s">
        <v>29269</v>
      </c>
      <c r="C18603" t="s">
        <v>105</v>
      </c>
      <c r="D18603">
        <v>5.5</v>
      </c>
      <c r="E18603" t="s">
        <v>363</v>
      </c>
      <c r="F18603" t="s">
        <v>28000</v>
      </c>
      <c r="G18603" t="s">
        <v>55</v>
      </c>
      <c r="H18603" t="s">
        <v>23</v>
      </c>
      <c r="I18603" t="s">
        <v>21980</v>
      </c>
      <c r="K18603"/>
      <c r="L18603" t="s">
        <v>29270</v>
      </c>
      <c r="M18603" t="s">
        <v>26</v>
      </c>
      <c r="N18603">
        <v>2</v>
      </c>
      <c r="P18603" t="s">
        <v>20366</v>
      </c>
      <c r="Q18603" t="s">
        <v>29271</v>
      </c>
      <c r="S18603" t="s">
        <v>20368</v>
      </c>
    </row>
    <row r="18604" spans="1:19" hidden="1" x14ac:dyDescent="0.2">
      <c r="A18604">
        <v>4853</v>
      </c>
      <c r="B18604" t="s">
        <v>29272</v>
      </c>
      <c r="C18604" t="s">
        <v>105</v>
      </c>
      <c r="D18604" t="s">
        <v>7735</v>
      </c>
      <c r="F18604" t="s">
        <v>21009</v>
      </c>
      <c r="G18604" t="s">
        <v>55</v>
      </c>
      <c r="H18604" t="s">
        <v>23</v>
      </c>
      <c r="I18604" t="s">
        <v>2676</v>
      </c>
      <c r="K18604"/>
      <c r="L18604" t="s">
        <v>29273</v>
      </c>
      <c r="M18604" t="s">
        <v>26</v>
      </c>
      <c r="N18604">
        <v>2</v>
      </c>
      <c r="P18604" t="s">
        <v>20366</v>
      </c>
      <c r="Q18604" t="s">
        <v>29274</v>
      </c>
      <c r="S18604" t="s">
        <v>20368</v>
      </c>
    </row>
    <row r="18605" spans="1:19" hidden="1" x14ac:dyDescent="0.2">
      <c r="A18605">
        <v>4853</v>
      </c>
      <c r="B18605" t="s">
        <v>29272</v>
      </c>
      <c r="C18605" t="s">
        <v>20452</v>
      </c>
      <c r="D18605">
        <v>2.2000000000000002</v>
      </c>
      <c r="F18605" t="s">
        <v>21009</v>
      </c>
      <c r="G18605" t="s">
        <v>55</v>
      </c>
      <c r="H18605" t="s">
        <v>23</v>
      </c>
      <c r="I18605" t="s">
        <v>2676</v>
      </c>
      <c r="K18605"/>
      <c r="L18605" t="s">
        <v>29273</v>
      </c>
      <c r="M18605" t="s">
        <v>26</v>
      </c>
      <c r="N18605">
        <v>2</v>
      </c>
      <c r="P18605" t="s">
        <v>20366</v>
      </c>
      <c r="Q18605" t="s">
        <v>29274</v>
      </c>
      <c r="S18605" t="s">
        <v>20368</v>
      </c>
    </row>
    <row r="18606" spans="1:19" hidden="1" x14ac:dyDescent="0.2">
      <c r="A18606">
        <v>4853</v>
      </c>
      <c r="B18606" t="s">
        <v>29272</v>
      </c>
      <c r="C18606" t="s">
        <v>20441</v>
      </c>
      <c r="D18606">
        <v>6.5</v>
      </c>
      <c r="F18606" t="s">
        <v>21009</v>
      </c>
      <c r="G18606" t="s">
        <v>55</v>
      </c>
      <c r="H18606" t="s">
        <v>23</v>
      </c>
      <c r="I18606" t="s">
        <v>2676</v>
      </c>
      <c r="K18606"/>
      <c r="L18606" t="s">
        <v>29273</v>
      </c>
      <c r="M18606" t="s">
        <v>26</v>
      </c>
      <c r="N18606">
        <v>2</v>
      </c>
      <c r="P18606" t="s">
        <v>20366</v>
      </c>
      <c r="Q18606" t="s">
        <v>29274</v>
      </c>
      <c r="S18606" t="s">
        <v>20368</v>
      </c>
    </row>
    <row r="18607" spans="1:19" hidden="1" x14ac:dyDescent="0.2">
      <c r="A18607">
        <v>4853</v>
      </c>
      <c r="B18607" t="s">
        <v>29272</v>
      </c>
      <c r="C18607" t="s">
        <v>20447</v>
      </c>
      <c r="D18607">
        <v>8.8000000000000007</v>
      </c>
      <c r="F18607" t="s">
        <v>21009</v>
      </c>
      <c r="G18607" t="s">
        <v>55</v>
      </c>
      <c r="H18607" t="s">
        <v>23</v>
      </c>
      <c r="I18607" t="s">
        <v>2676</v>
      </c>
      <c r="K18607"/>
      <c r="L18607" t="s">
        <v>29273</v>
      </c>
      <c r="M18607" t="s">
        <v>26</v>
      </c>
      <c r="N18607">
        <v>2</v>
      </c>
      <c r="P18607" t="s">
        <v>20366</v>
      </c>
      <c r="Q18607" t="s">
        <v>29274</v>
      </c>
      <c r="S18607" t="s">
        <v>20368</v>
      </c>
    </row>
    <row r="18608" spans="1:19" hidden="1" x14ac:dyDescent="0.2">
      <c r="A18608">
        <v>4853</v>
      </c>
      <c r="B18608" t="s">
        <v>29272</v>
      </c>
      <c r="C18608" t="s">
        <v>21449</v>
      </c>
      <c r="D18608">
        <v>9.9</v>
      </c>
      <c r="F18608" t="s">
        <v>21009</v>
      </c>
      <c r="G18608" t="s">
        <v>55</v>
      </c>
      <c r="H18608" t="s">
        <v>23</v>
      </c>
      <c r="I18608" t="s">
        <v>2676</v>
      </c>
      <c r="K18608"/>
      <c r="L18608" t="s">
        <v>29273</v>
      </c>
      <c r="M18608" t="s">
        <v>26</v>
      </c>
      <c r="N18608">
        <v>2</v>
      </c>
      <c r="P18608" t="s">
        <v>20366</v>
      </c>
      <c r="Q18608" t="s">
        <v>29274</v>
      </c>
      <c r="S18608" t="s">
        <v>20368</v>
      </c>
    </row>
    <row r="18609" spans="1:19" hidden="1" x14ac:dyDescent="0.2">
      <c r="A18609">
        <v>4854</v>
      </c>
      <c r="B18609" t="s">
        <v>29275</v>
      </c>
      <c r="C18609" t="s">
        <v>105</v>
      </c>
      <c r="D18609">
        <v>5.24</v>
      </c>
      <c r="F18609" t="s">
        <v>3222</v>
      </c>
      <c r="G18609" t="s">
        <v>189</v>
      </c>
      <c r="I18609" t="s">
        <v>22857</v>
      </c>
      <c r="K18609"/>
      <c r="L18609" t="s">
        <v>29276</v>
      </c>
      <c r="M18609" t="s">
        <v>26</v>
      </c>
      <c r="N18609">
        <v>2</v>
      </c>
      <c r="O18609" t="s">
        <v>29277</v>
      </c>
      <c r="P18609" t="s">
        <v>20366</v>
      </c>
      <c r="Q18609" t="s">
        <v>29278</v>
      </c>
      <c r="S18609" t="s">
        <v>20368</v>
      </c>
    </row>
    <row r="18610" spans="1:19" hidden="1" x14ac:dyDescent="0.2">
      <c r="A18610">
        <v>4855</v>
      </c>
      <c r="B18610" t="s">
        <v>29279</v>
      </c>
      <c r="C18610" t="s">
        <v>105</v>
      </c>
      <c r="D18610">
        <v>3.3</v>
      </c>
      <c r="E18610">
        <v>21</v>
      </c>
      <c r="F18610" t="s">
        <v>22032</v>
      </c>
      <c r="G18610" t="s">
        <v>31</v>
      </c>
      <c r="H18610" t="s">
        <v>23</v>
      </c>
      <c r="I18610" t="s">
        <v>22033</v>
      </c>
      <c r="K18610"/>
      <c r="L18610" t="s">
        <v>29280</v>
      </c>
      <c r="M18610" t="s">
        <v>26</v>
      </c>
      <c r="N18610">
        <v>2</v>
      </c>
      <c r="O18610" t="s">
        <v>29281</v>
      </c>
      <c r="P18610" t="s">
        <v>20366</v>
      </c>
      <c r="Q18610" t="s">
        <v>29282</v>
      </c>
      <c r="S18610" t="s">
        <v>20368</v>
      </c>
    </row>
    <row r="18611" spans="1:19" hidden="1" x14ac:dyDescent="0.2">
      <c r="A18611">
        <v>4855</v>
      </c>
      <c r="B18611" t="s">
        <v>29279</v>
      </c>
      <c r="C18611" t="s">
        <v>105</v>
      </c>
      <c r="D18611">
        <v>3.4</v>
      </c>
      <c r="E18611" t="s">
        <v>22037</v>
      </c>
      <c r="F18611" t="s">
        <v>22038</v>
      </c>
      <c r="G18611" t="s">
        <v>189</v>
      </c>
      <c r="H18611" t="s">
        <v>23</v>
      </c>
      <c r="I18611" t="s">
        <v>22033</v>
      </c>
      <c r="K18611"/>
      <c r="L18611" t="s">
        <v>29280</v>
      </c>
      <c r="M18611" t="s">
        <v>26</v>
      </c>
      <c r="N18611">
        <v>2</v>
      </c>
      <c r="O18611" t="s">
        <v>29281</v>
      </c>
      <c r="P18611" t="s">
        <v>20366</v>
      </c>
      <c r="Q18611" t="s">
        <v>29282</v>
      </c>
      <c r="S18611" t="s">
        <v>20368</v>
      </c>
    </row>
    <row r="18612" spans="1:19" hidden="1" x14ac:dyDescent="0.2">
      <c r="A18612">
        <v>4856</v>
      </c>
      <c r="B18612" t="s">
        <v>29283</v>
      </c>
      <c r="C18612" t="s">
        <v>105</v>
      </c>
      <c r="D18612">
        <v>9.09</v>
      </c>
      <c r="E18612">
        <v>25</v>
      </c>
      <c r="F18612" t="s">
        <v>218</v>
      </c>
      <c r="G18612" t="s">
        <v>22394</v>
      </c>
      <c r="H18612" t="s">
        <v>23</v>
      </c>
      <c r="I18612" t="s">
        <v>19984</v>
      </c>
      <c r="J18612" t="s">
        <v>20874</v>
      </c>
      <c r="K18612"/>
      <c r="L18612" t="s">
        <v>29284</v>
      </c>
      <c r="M18612" t="s">
        <v>26</v>
      </c>
      <c r="N18612">
        <v>2</v>
      </c>
      <c r="P18612" t="s">
        <v>20366</v>
      </c>
      <c r="Q18612" t="s">
        <v>29285</v>
      </c>
      <c r="S18612" t="s">
        <v>20368</v>
      </c>
    </row>
    <row r="18613" spans="1:19" hidden="1" x14ac:dyDescent="0.2">
      <c r="A18613">
        <v>4858</v>
      </c>
      <c r="B18613" t="s">
        <v>5996</v>
      </c>
      <c r="C18613" t="s">
        <v>105</v>
      </c>
      <c r="D18613">
        <v>2.89</v>
      </c>
      <c r="E18613">
        <v>25</v>
      </c>
      <c r="F18613" t="s">
        <v>28704</v>
      </c>
      <c r="G18613" t="s">
        <v>55</v>
      </c>
      <c r="H18613" t="s">
        <v>46</v>
      </c>
      <c r="I18613" t="s">
        <v>28705</v>
      </c>
      <c r="J18613" t="s">
        <v>20874</v>
      </c>
      <c r="K18613"/>
      <c r="L18613" t="s">
        <v>29286</v>
      </c>
      <c r="M18613" t="s">
        <v>20396</v>
      </c>
      <c r="N18613">
        <v>4</v>
      </c>
      <c r="P18613" t="s">
        <v>20366</v>
      </c>
      <c r="Q18613" t="s">
        <v>29287</v>
      </c>
      <c r="S18613" t="s">
        <v>20368</v>
      </c>
    </row>
    <row r="18614" spans="1:19" hidden="1" x14ac:dyDescent="0.2">
      <c r="A18614">
        <v>4858</v>
      </c>
      <c r="B18614" t="s">
        <v>5996</v>
      </c>
      <c r="C18614" t="s">
        <v>20452</v>
      </c>
      <c r="D18614">
        <v>7.62</v>
      </c>
      <c r="E18614">
        <v>25</v>
      </c>
      <c r="F18614" t="s">
        <v>28704</v>
      </c>
      <c r="G18614" t="s">
        <v>55</v>
      </c>
      <c r="H18614" t="s">
        <v>46</v>
      </c>
      <c r="I18614" t="s">
        <v>28705</v>
      </c>
      <c r="J18614" t="s">
        <v>20874</v>
      </c>
      <c r="K18614"/>
      <c r="L18614" t="s">
        <v>29286</v>
      </c>
      <c r="M18614" t="s">
        <v>20396</v>
      </c>
      <c r="N18614">
        <v>4</v>
      </c>
      <c r="P18614" t="s">
        <v>20366</v>
      </c>
      <c r="Q18614" t="s">
        <v>29287</v>
      </c>
      <c r="S18614" t="s">
        <v>20368</v>
      </c>
    </row>
    <row r="18615" spans="1:19" hidden="1" x14ac:dyDescent="0.2">
      <c r="A18615">
        <v>4858</v>
      </c>
      <c r="B18615" t="s">
        <v>5996</v>
      </c>
      <c r="C18615" t="s">
        <v>23134</v>
      </c>
      <c r="D18615">
        <v>-8.1999999999999993</v>
      </c>
      <c r="E18615" t="s">
        <v>363</v>
      </c>
      <c r="F18615" s="1" t="s">
        <v>29288</v>
      </c>
      <c r="G18615" t="s">
        <v>29289</v>
      </c>
      <c r="H18615" t="s">
        <v>23</v>
      </c>
      <c r="I18615" t="s">
        <v>24</v>
      </c>
      <c r="K18615"/>
      <c r="L18615" t="s">
        <v>29286</v>
      </c>
      <c r="M18615" t="s">
        <v>20396</v>
      </c>
      <c r="N18615">
        <v>4</v>
      </c>
      <c r="P18615" t="s">
        <v>20366</v>
      </c>
      <c r="Q18615" t="s">
        <v>29287</v>
      </c>
      <c r="S18615" t="s">
        <v>20368</v>
      </c>
    </row>
    <row r="18616" spans="1:19" hidden="1" x14ac:dyDescent="0.2">
      <c r="A18616">
        <v>4859</v>
      </c>
      <c r="B18616" t="s">
        <v>16867</v>
      </c>
      <c r="C18616" t="s">
        <v>105</v>
      </c>
      <c r="D18616">
        <v>5.85</v>
      </c>
      <c r="F18616" s="1" t="s">
        <v>29288</v>
      </c>
      <c r="G18616" t="s">
        <v>1440</v>
      </c>
      <c r="I18616" t="s">
        <v>5571</v>
      </c>
      <c r="K18616"/>
      <c r="L18616" t="s">
        <v>29290</v>
      </c>
      <c r="M18616" t="s">
        <v>20396</v>
      </c>
      <c r="N18616">
        <v>4</v>
      </c>
      <c r="P18616" t="s">
        <v>20366</v>
      </c>
      <c r="Q18616" t="s">
        <v>29291</v>
      </c>
      <c r="S18616" t="s">
        <v>20368</v>
      </c>
    </row>
    <row r="18617" spans="1:19" hidden="1" x14ac:dyDescent="0.2">
      <c r="A18617">
        <v>4859</v>
      </c>
      <c r="B18617" t="s">
        <v>16867</v>
      </c>
      <c r="C18617" t="s">
        <v>20452</v>
      </c>
      <c r="D18617">
        <v>9.56</v>
      </c>
      <c r="F18617" s="1" t="s">
        <v>29288</v>
      </c>
      <c r="G18617" t="s">
        <v>1440</v>
      </c>
      <c r="I18617" t="s">
        <v>5571</v>
      </c>
      <c r="K18617"/>
      <c r="L18617" t="s">
        <v>29290</v>
      </c>
      <c r="M18617" t="s">
        <v>20396</v>
      </c>
      <c r="N18617">
        <v>4</v>
      </c>
      <c r="P18617" t="s">
        <v>20366</v>
      </c>
      <c r="Q18617" t="s">
        <v>29291</v>
      </c>
      <c r="S18617" t="s">
        <v>20368</v>
      </c>
    </row>
    <row r="18618" spans="1:19" hidden="1" x14ac:dyDescent="0.2">
      <c r="A18618">
        <v>4859</v>
      </c>
      <c r="B18618" t="s">
        <v>16867</v>
      </c>
      <c r="C18618" t="s">
        <v>23134</v>
      </c>
      <c r="D18618">
        <v>-7.6</v>
      </c>
      <c r="E18618" t="s">
        <v>363</v>
      </c>
      <c r="F18618" s="1" t="s">
        <v>29288</v>
      </c>
      <c r="G18618" t="s">
        <v>29289</v>
      </c>
      <c r="H18618" t="s">
        <v>23</v>
      </c>
      <c r="I18618" t="s">
        <v>24</v>
      </c>
      <c r="K18618"/>
      <c r="L18618" t="s">
        <v>29290</v>
      </c>
      <c r="M18618" t="s">
        <v>20396</v>
      </c>
      <c r="N18618">
        <v>4</v>
      </c>
      <c r="P18618" t="s">
        <v>20366</v>
      </c>
      <c r="Q18618" t="s">
        <v>29291</v>
      </c>
      <c r="S18618" t="s">
        <v>20368</v>
      </c>
    </row>
    <row r="18619" spans="1:19" hidden="1" x14ac:dyDescent="0.2">
      <c r="A18619">
        <v>4860</v>
      </c>
      <c r="B18619" t="s">
        <v>29292</v>
      </c>
      <c r="C18619" t="s">
        <v>20441</v>
      </c>
      <c r="D18619">
        <v>1.83</v>
      </c>
      <c r="E18619">
        <v>25</v>
      </c>
      <c r="F18619" t="s">
        <v>28690</v>
      </c>
      <c r="G18619" t="s">
        <v>55</v>
      </c>
      <c r="H18619" t="s">
        <v>46</v>
      </c>
      <c r="I18619" t="s">
        <v>23707</v>
      </c>
      <c r="K18619"/>
      <c r="L18619" t="s">
        <v>29293</v>
      </c>
      <c r="M18619" t="s">
        <v>20719</v>
      </c>
      <c r="N18619">
        <v>3</v>
      </c>
      <c r="P18619" t="s">
        <v>20366</v>
      </c>
      <c r="Q18619" t="s">
        <v>29294</v>
      </c>
      <c r="S18619" t="s">
        <v>20368</v>
      </c>
    </row>
    <row r="18620" spans="1:19" hidden="1" x14ac:dyDescent="0.2">
      <c r="A18620">
        <v>4861</v>
      </c>
      <c r="B18620" t="s">
        <v>5960</v>
      </c>
      <c r="C18620" t="s">
        <v>23134</v>
      </c>
      <c r="D18620">
        <v>-9</v>
      </c>
      <c r="E18620" t="s">
        <v>363</v>
      </c>
      <c r="F18620" s="1" t="s">
        <v>29288</v>
      </c>
      <c r="G18620" t="s">
        <v>29289</v>
      </c>
      <c r="H18620" t="s">
        <v>23</v>
      </c>
      <c r="I18620" t="s">
        <v>24</v>
      </c>
      <c r="K18620"/>
      <c r="L18620" t="s">
        <v>29295</v>
      </c>
      <c r="M18620" t="s">
        <v>20396</v>
      </c>
      <c r="N18620">
        <v>4</v>
      </c>
      <c r="P18620" t="s">
        <v>20366</v>
      </c>
      <c r="Q18620" t="s">
        <v>29296</v>
      </c>
      <c r="S18620" t="s">
        <v>20368</v>
      </c>
    </row>
    <row r="18621" spans="1:19" hidden="1" x14ac:dyDescent="0.2">
      <c r="A18621">
        <v>4862</v>
      </c>
      <c r="B18621" t="s">
        <v>16834</v>
      </c>
      <c r="C18621" t="s">
        <v>23134</v>
      </c>
      <c r="D18621">
        <v>-7.8</v>
      </c>
      <c r="E18621" t="s">
        <v>363</v>
      </c>
      <c r="F18621" t="s">
        <v>29297</v>
      </c>
      <c r="G18621" t="s">
        <v>29289</v>
      </c>
      <c r="H18621" t="s">
        <v>23</v>
      </c>
      <c r="I18621" t="s">
        <v>24</v>
      </c>
      <c r="K18621"/>
      <c r="L18621" t="s">
        <v>29298</v>
      </c>
      <c r="M18621" t="s">
        <v>20396</v>
      </c>
      <c r="N18621">
        <v>4</v>
      </c>
      <c r="P18621" t="s">
        <v>20366</v>
      </c>
      <c r="Q18621" t="s">
        <v>29299</v>
      </c>
      <c r="S18621" t="s">
        <v>20368</v>
      </c>
    </row>
    <row r="18622" spans="1:19" hidden="1" x14ac:dyDescent="0.2">
      <c r="A18622">
        <v>4863</v>
      </c>
      <c r="B18622" t="s">
        <v>16915</v>
      </c>
      <c r="C18622" t="s">
        <v>23134</v>
      </c>
      <c r="D18622">
        <v>-6.7</v>
      </c>
      <c r="E18622" t="s">
        <v>363</v>
      </c>
      <c r="F18622" t="s">
        <v>29297</v>
      </c>
      <c r="G18622" t="s">
        <v>29289</v>
      </c>
      <c r="H18622" t="s">
        <v>23</v>
      </c>
      <c r="I18622" t="s">
        <v>24</v>
      </c>
      <c r="K18622"/>
      <c r="L18622" t="s">
        <v>29300</v>
      </c>
      <c r="M18622" t="s">
        <v>20396</v>
      </c>
      <c r="N18622">
        <v>4</v>
      </c>
      <c r="P18622" t="s">
        <v>20366</v>
      </c>
      <c r="Q18622" t="s">
        <v>29301</v>
      </c>
      <c r="S18622" t="s">
        <v>20368</v>
      </c>
    </row>
    <row r="18623" spans="1:19" hidden="1" x14ac:dyDescent="0.2">
      <c r="A18623">
        <v>4864</v>
      </c>
      <c r="B18623" t="s">
        <v>29302</v>
      </c>
      <c r="C18623" t="s">
        <v>23134</v>
      </c>
      <c r="D18623">
        <v>-11</v>
      </c>
      <c r="E18623" t="s">
        <v>363</v>
      </c>
      <c r="F18623" t="s">
        <v>29297</v>
      </c>
      <c r="G18623" t="s">
        <v>29289</v>
      </c>
      <c r="H18623" t="s">
        <v>23</v>
      </c>
      <c r="I18623" t="s">
        <v>24</v>
      </c>
      <c r="K18623"/>
      <c r="L18623" t="s">
        <v>29303</v>
      </c>
      <c r="M18623" t="s">
        <v>20719</v>
      </c>
      <c r="N18623">
        <v>3</v>
      </c>
      <c r="P18623" t="s">
        <v>20366</v>
      </c>
      <c r="Q18623" t="s">
        <v>29304</v>
      </c>
      <c r="S18623" t="s">
        <v>20368</v>
      </c>
    </row>
    <row r="18624" spans="1:19" hidden="1" x14ac:dyDescent="0.2">
      <c r="A18624">
        <v>4865</v>
      </c>
      <c r="B18624" t="s">
        <v>29305</v>
      </c>
      <c r="C18624" t="s">
        <v>20783</v>
      </c>
      <c r="D18624">
        <v>16.100000000000001</v>
      </c>
      <c r="E18624">
        <v>25</v>
      </c>
      <c r="F18624" t="s">
        <v>29306</v>
      </c>
      <c r="G18624" t="s">
        <v>4302</v>
      </c>
      <c r="H18624" t="s">
        <v>23</v>
      </c>
      <c r="I18624" t="s">
        <v>9858</v>
      </c>
      <c r="K18624"/>
      <c r="L18624" t="s">
        <v>29307</v>
      </c>
      <c r="M18624" t="s">
        <v>26</v>
      </c>
      <c r="N18624">
        <v>2</v>
      </c>
      <c r="P18624" t="s">
        <v>20366</v>
      </c>
      <c r="Q18624" t="s">
        <v>29308</v>
      </c>
      <c r="S18624" t="s">
        <v>20368</v>
      </c>
    </row>
    <row r="18625" spans="1:19" hidden="1" x14ac:dyDescent="0.2">
      <c r="A18625">
        <v>4866</v>
      </c>
      <c r="B18625" t="s">
        <v>29309</v>
      </c>
      <c r="C18625" t="s">
        <v>105</v>
      </c>
      <c r="D18625">
        <v>2.2999999999999998</v>
      </c>
      <c r="E18625">
        <v>20</v>
      </c>
      <c r="G18625" t="s">
        <v>31</v>
      </c>
      <c r="H18625" t="s">
        <v>23</v>
      </c>
      <c r="I18625" t="s">
        <v>4289</v>
      </c>
      <c r="K18625"/>
      <c r="L18625" t="s">
        <v>29310</v>
      </c>
      <c r="M18625" t="s">
        <v>26</v>
      </c>
      <c r="N18625">
        <v>2</v>
      </c>
      <c r="P18625" t="s">
        <v>20366</v>
      </c>
      <c r="Q18625" t="s">
        <v>29311</v>
      </c>
      <c r="S18625" t="s">
        <v>20368</v>
      </c>
    </row>
    <row r="18626" spans="1:19" hidden="1" x14ac:dyDescent="0.2">
      <c r="A18626">
        <v>4867</v>
      </c>
      <c r="B18626" t="s">
        <v>16885</v>
      </c>
      <c r="C18626" t="s">
        <v>29312</v>
      </c>
      <c r="D18626">
        <v>1.97</v>
      </c>
      <c r="F18626" t="s">
        <v>759</v>
      </c>
      <c r="G18626" t="s">
        <v>29313</v>
      </c>
      <c r="I18626" t="s">
        <v>8525</v>
      </c>
      <c r="K18626"/>
      <c r="L18626" t="s">
        <v>29314</v>
      </c>
      <c r="M18626" t="s">
        <v>20719</v>
      </c>
      <c r="N18626">
        <v>3</v>
      </c>
      <c r="P18626" t="s">
        <v>20366</v>
      </c>
      <c r="Q18626" t="s">
        <v>29315</v>
      </c>
      <c r="S18626" t="s">
        <v>20368</v>
      </c>
    </row>
    <row r="18627" spans="1:19" hidden="1" x14ac:dyDescent="0.2">
      <c r="A18627">
        <v>4867</v>
      </c>
      <c r="B18627" t="s">
        <v>16885</v>
      </c>
      <c r="C18627" t="s">
        <v>23025</v>
      </c>
      <c r="D18627">
        <v>7.44</v>
      </c>
      <c r="F18627" t="s">
        <v>66</v>
      </c>
      <c r="G18627" t="s">
        <v>29313</v>
      </c>
      <c r="I18627" t="s">
        <v>8525</v>
      </c>
      <c r="K18627"/>
      <c r="L18627" t="s">
        <v>29314</v>
      </c>
      <c r="M18627" t="s">
        <v>20719</v>
      </c>
      <c r="N18627">
        <v>3</v>
      </c>
      <c r="P18627" t="s">
        <v>20366</v>
      </c>
      <c r="Q18627" t="s">
        <v>29315</v>
      </c>
      <c r="S18627" t="s">
        <v>20368</v>
      </c>
    </row>
    <row r="18628" spans="1:19" hidden="1" x14ac:dyDescent="0.2">
      <c r="A18628">
        <v>4871</v>
      </c>
      <c r="B18628" t="s">
        <v>16962</v>
      </c>
      <c r="C18628" t="s">
        <v>29312</v>
      </c>
      <c r="D18628">
        <v>0.92</v>
      </c>
      <c r="F18628" t="s">
        <v>29316</v>
      </c>
      <c r="G18628" t="s">
        <v>31</v>
      </c>
      <c r="I18628" t="s">
        <v>3071</v>
      </c>
      <c r="K18628"/>
      <c r="L18628" t="s">
        <v>29317</v>
      </c>
      <c r="M18628" t="s">
        <v>20396</v>
      </c>
      <c r="N18628">
        <v>4</v>
      </c>
      <c r="P18628" t="s">
        <v>20366</v>
      </c>
      <c r="Q18628" t="s">
        <v>29318</v>
      </c>
      <c r="S18628" t="s">
        <v>20368</v>
      </c>
    </row>
    <row r="18629" spans="1:19" hidden="1" x14ac:dyDescent="0.2">
      <c r="A18629">
        <v>4871</v>
      </c>
      <c r="B18629" t="s">
        <v>16962</v>
      </c>
      <c r="C18629" t="s">
        <v>29319</v>
      </c>
      <c r="D18629">
        <v>1.07</v>
      </c>
      <c r="F18629" t="s">
        <v>29316</v>
      </c>
      <c r="G18629" t="s">
        <v>31</v>
      </c>
      <c r="I18629" t="s">
        <v>3071</v>
      </c>
      <c r="K18629"/>
      <c r="L18629" t="s">
        <v>29317</v>
      </c>
      <c r="M18629" t="s">
        <v>20396</v>
      </c>
      <c r="N18629">
        <v>4</v>
      </c>
      <c r="P18629" t="s">
        <v>20366</v>
      </c>
      <c r="Q18629" t="s">
        <v>29318</v>
      </c>
      <c r="S18629" t="s">
        <v>20368</v>
      </c>
    </row>
    <row r="18630" spans="1:19" hidden="1" x14ac:dyDescent="0.2">
      <c r="A18630">
        <v>4871</v>
      </c>
      <c r="B18630" t="s">
        <v>16962</v>
      </c>
      <c r="C18630" t="s">
        <v>23025</v>
      </c>
      <c r="D18630">
        <v>7.63</v>
      </c>
      <c r="F18630" t="s">
        <v>29316</v>
      </c>
      <c r="G18630" t="s">
        <v>31</v>
      </c>
      <c r="I18630" t="s">
        <v>3071</v>
      </c>
      <c r="K18630"/>
      <c r="L18630" t="s">
        <v>29317</v>
      </c>
      <c r="M18630" t="s">
        <v>20396</v>
      </c>
      <c r="N18630">
        <v>4</v>
      </c>
      <c r="P18630" t="s">
        <v>20366</v>
      </c>
      <c r="Q18630" t="s">
        <v>29318</v>
      </c>
      <c r="S18630" t="s">
        <v>20368</v>
      </c>
    </row>
    <row r="18631" spans="1:19" hidden="1" x14ac:dyDescent="0.2">
      <c r="A18631">
        <v>4872</v>
      </c>
      <c r="B18631" t="s">
        <v>6152</v>
      </c>
      <c r="C18631" t="s">
        <v>20452</v>
      </c>
      <c r="D18631">
        <v>3.92</v>
      </c>
      <c r="E18631">
        <v>25</v>
      </c>
      <c r="F18631" t="s">
        <v>11159</v>
      </c>
      <c r="G18631" t="s">
        <v>55</v>
      </c>
      <c r="H18631" t="s">
        <v>46</v>
      </c>
      <c r="I18631" t="s">
        <v>24911</v>
      </c>
      <c r="K18631"/>
      <c r="L18631" t="s">
        <v>29320</v>
      </c>
      <c r="M18631" t="s">
        <v>20396</v>
      </c>
      <c r="N18631">
        <v>4</v>
      </c>
      <c r="P18631" t="s">
        <v>20366</v>
      </c>
      <c r="Q18631" t="s">
        <v>29321</v>
      </c>
      <c r="S18631" t="s">
        <v>20368</v>
      </c>
    </row>
    <row r="18632" spans="1:19" hidden="1" x14ac:dyDescent="0.2">
      <c r="A18632">
        <v>4872</v>
      </c>
      <c r="B18632" t="s">
        <v>6152</v>
      </c>
      <c r="C18632" t="s">
        <v>20441</v>
      </c>
      <c r="D18632">
        <v>8.48</v>
      </c>
      <c r="E18632">
        <v>25</v>
      </c>
      <c r="F18632" t="s">
        <v>11159</v>
      </c>
      <c r="G18632" t="s">
        <v>55</v>
      </c>
      <c r="H18632" t="s">
        <v>46</v>
      </c>
      <c r="I18632" t="s">
        <v>24911</v>
      </c>
      <c r="K18632"/>
      <c r="L18632" t="s">
        <v>29320</v>
      </c>
      <c r="M18632" t="s">
        <v>20396</v>
      </c>
      <c r="N18632">
        <v>4</v>
      </c>
      <c r="P18632" t="s">
        <v>20366</v>
      </c>
      <c r="Q18632" t="s">
        <v>29321</v>
      </c>
      <c r="S18632" t="s">
        <v>20368</v>
      </c>
    </row>
    <row r="18633" spans="1:19" hidden="1" x14ac:dyDescent="0.2">
      <c r="A18633">
        <v>4872</v>
      </c>
      <c r="B18633" t="s">
        <v>6152</v>
      </c>
      <c r="C18633" t="s">
        <v>20452</v>
      </c>
      <c r="D18633">
        <v>3.85</v>
      </c>
      <c r="E18633">
        <v>34.9</v>
      </c>
      <c r="F18633" t="s">
        <v>29322</v>
      </c>
      <c r="G18633" t="s">
        <v>55</v>
      </c>
      <c r="H18633" t="s">
        <v>46</v>
      </c>
      <c r="I18633" t="s">
        <v>24911</v>
      </c>
      <c r="K18633"/>
      <c r="L18633" t="s">
        <v>29320</v>
      </c>
      <c r="M18633" t="s">
        <v>20396</v>
      </c>
      <c r="N18633">
        <v>4</v>
      </c>
      <c r="P18633" t="s">
        <v>20366</v>
      </c>
      <c r="Q18633" t="s">
        <v>29321</v>
      </c>
      <c r="S18633" t="s">
        <v>20368</v>
      </c>
    </row>
    <row r="18634" spans="1:19" hidden="1" x14ac:dyDescent="0.2">
      <c r="A18634">
        <v>4872</v>
      </c>
      <c r="B18634" t="s">
        <v>6152</v>
      </c>
      <c r="C18634" t="s">
        <v>20441</v>
      </c>
      <c r="D18634">
        <v>8.41</v>
      </c>
      <c r="E18634">
        <v>34.9</v>
      </c>
      <c r="F18634" t="s">
        <v>29322</v>
      </c>
      <c r="G18634" t="s">
        <v>55</v>
      </c>
      <c r="H18634" t="s">
        <v>46</v>
      </c>
      <c r="I18634" t="s">
        <v>24911</v>
      </c>
      <c r="K18634"/>
      <c r="L18634" t="s">
        <v>29320</v>
      </c>
      <c r="M18634" t="s">
        <v>20396</v>
      </c>
      <c r="N18634">
        <v>4</v>
      </c>
      <c r="P18634" t="s">
        <v>20366</v>
      </c>
      <c r="Q18634" t="s">
        <v>29321</v>
      </c>
      <c r="S18634" t="s">
        <v>20368</v>
      </c>
    </row>
    <row r="18635" spans="1:19" hidden="1" x14ac:dyDescent="0.2">
      <c r="A18635">
        <v>4872</v>
      </c>
      <c r="B18635" t="s">
        <v>6152</v>
      </c>
      <c r="C18635" t="s">
        <v>20452</v>
      </c>
      <c r="D18635">
        <v>3.84</v>
      </c>
      <c r="E18635">
        <v>25</v>
      </c>
      <c r="F18635" t="s">
        <v>28704</v>
      </c>
      <c r="G18635" t="s">
        <v>55</v>
      </c>
      <c r="H18635" t="s">
        <v>46</v>
      </c>
      <c r="I18635" t="s">
        <v>28705</v>
      </c>
      <c r="J18635" t="s">
        <v>20874</v>
      </c>
      <c r="K18635"/>
      <c r="L18635" t="s">
        <v>29320</v>
      </c>
      <c r="M18635" t="s">
        <v>20396</v>
      </c>
      <c r="N18635">
        <v>4</v>
      </c>
      <c r="P18635" t="s">
        <v>20366</v>
      </c>
      <c r="Q18635" t="s">
        <v>29321</v>
      </c>
      <c r="S18635" t="s">
        <v>20368</v>
      </c>
    </row>
    <row r="18636" spans="1:19" hidden="1" x14ac:dyDescent="0.2">
      <c r="A18636">
        <v>4872</v>
      </c>
      <c r="B18636" t="s">
        <v>6152</v>
      </c>
      <c r="C18636" t="s">
        <v>20441</v>
      </c>
      <c r="D18636">
        <v>8.23</v>
      </c>
      <c r="E18636">
        <v>25</v>
      </c>
      <c r="F18636" t="s">
        <v>28704</v>
      </c>
      <c r="G18636" t="s">
        <v>55</v>
      </c>
      <c r="H18636" t="s">
        <v>46</v>
      </c>
      <c r="I18636" t="s">
        <v>28705</v>
      </c>
      <c r="J18636" t="s">
        <v>20874</v>
      </c>
      <c r="K18636"/>
      <c r="L18636" t="s">
        <v>29320</v>
      </c>
      <c r="M18636" t="s">
        <v>20396</v>
      </c>
      <c r="N18636">
        <v>4</v>
      </c>
      <c r="P18636" t="s">
        <v>20366</v>
      </c>
      <c r="Q18636" t="s">
        <v>29321</v>
      </c>
      <c r="S18636" t="s">
        <v>20368</v>
      </c>
    </row>
    <row r="18637" spans="1:19" hidden="1" x14ac:dyDescent="0.2">
      <c r="A18637">
        <v>4872</v>
      </c>
      <c r="B18637" t="s">
        <v>6152</v>
      </c>
      <c r="C18637" t="s">
        <v>20452</v>
      </c>
      <c r="D18637">
        <v>4.01</v>
      </c>
      <c r="E18637">
        <v>25</v>
      </c>
      <c r="F18637" t="s">
        <v>28704</v>
      </c>
      <c r="G18637" t="s">
        <v>55</v>
      </c>
      <c r="H18637" t="s">
        <v>46</v>
      </c>
      <c r="I18637" t="s">
        <v>213</v>
      </c>
      <c r="J18637" t="s">
        <v>20874</v>
      </c>
      <c r="K18637"/>
      <c r="L18637" t="s">
        <v>29320</v>
      </c>
      <c r="M18637" t="s">
        <v>20396</v>
      </c>
      <c r="N18637">
        <v>4</v>
      </c>
      <c r="P18637" t="s">
        <v>20366</v>
      </c>
      <c r="Q18637" t="s">
        <v>29321</v>
      </c>
      <c r="S18637" t="s">
        <v>20368</v>
      </c>
    </row>
    <row r="18638" spans="1:19" hidden="1" x14ac:dyDescent="0.2">
      <c r="A18638">
        <v>4872</v>
      </c>
      <c r="B18638" t="s">
        <v>6152</v>
      </c>
      <c r="C18638" t="s">
        <v>20441</v>
      </c>
      <c r="D18638">
        <v>8.5299999999999994</v>
      </c>
      <c r="E18638">
        <v>25</v>
      </c>
      <c r="F18638" t="s">
        <v>28704</v>
      </c>
      <c r="G18638" t="s">
        <v>55</v>
      </c>
      <c r="H18638" t="s">
        <v>46</v>
      </c>
      <c r="I18638" t="s">
        <v>213</v>
      </c>
      <c r="J18638" t="s">
        <v>20874</v>
      </c>
      <c r="K18638"/>
      <c r="L18638" t="s">
        <v>29320</v>
      </c>
      <c r="M18638" t="s">
        <v>20396</v>
      </c>
      <c r="N18638">
        <v>4</v>
      </c>
      <c r="P18638" t="s">
        <v>20366</v>
      </c>
      <c r="Q18638" t="s">
        <v>29321</v>
      </c>
      <c r="S18638" t="s">
        <v>20368</v>
      </c>
    </row>
    <row r="18639" spans="1:19" hidden="1" x14ac:dyDescent="0.2">
      <c r="A18639">
        <v>4872</v>
      </c>
      <c r="B18639" t="s">
        <v>6152</v>
      </c>
      <c r="C18639" t="s">
        <v>20452</v>
      </c>
      <c r="D18639">
        <v>3.84</v>
      </c>
      <c r="E18639">
        <v>25</v>
      </c>
      <c r="F18639" t="s">
        <v>10896</v>
      </c>
      <c r="G18639" t="s">
        <v>55</v>
      </c>
      <c r="H18639" t="s">
        <v>46</v>
      </c>
      <c r="I18639" t="s">
        <v>1530</v>
      </c>
      <c r="K18639"/>
      <c r="L18639" t="s">
        <v>29320</v>
      </c>
      <c r="M18639" t="s">
        <v>20396</v>
      </c>
      <c r="N18639">
        <v>4</v>
      </c>
      <c r="P18639" t="s">
        <v>20366</v>
      </c>
      <c r="Q18639" t="s">
        <v>29321</v>
      </c>
      <c r="S18639" t="s">
        <v>20368</v>
      </c>
    </row>
    <row r="18640" spans="1:19" hidden="1" x14ac:dyDescent="0.2">
      <c r="A18640">
        <v>4872</v>
      </c>
      <c r="B18640" t="s">
        <v>6152</v>
      </c>
      <c r="C18640" t="s">
        <v>20441</v>
      </c>
      <c r="D18640">
        <v>8.35</v>
      </c>
      <c r="E18640">
        <v>25</v>
      </c>
      <c r="F18640" t="s">
        <v>10896</v>
      </c>
      <c r="G18640" t="s">
        <v>55</v>
      </c>
      <c r="H18640" t="s">
        <v>46</v>
      </c>
      <c r="I18640" t="s">
        <v>1530</v>
      </c>
      <c r="K18640"/>
      <c r="L18640" t="s">
        <v>29320</v>
      </c>
      <c r="M18640" t="s">
        <v>20396</v>
      </c>
      <c r="N18640">
        <v>4</v>
      </c>
      <c r="P18640" t="s">
        <v>20366</v>
      </c>
      <c r="Q18640" t="s">
        <v>29321</v>
      </c>
      <c r="S18640" t="s">
        <v>20368</v>
      </c>
    </row>
    <row r="18641" spans="1:19" hidden="1" x14ac:dyDescent="0.2">
      <c r="A18641">
        <v>4872</v>
      </c>
      <c r="B18641" t="s">
        <v>6152</v>
      </c>
      <c r="C18641" t="s">
        <v>20452</v>
      </c>
      <c r="D18641">
        <v>3.98</v>
      </c>
      <c r="E18641">
        <v>25</v>
      </c>
      <c r="F18641" t="s">
        <v>10896</v>
      </c>
      <c r="G18641" t="s">
        <v>55</v>
      </c>
      <c r="H18641" t="s">
        <v>46</v>
      </c>
      <c r="I18641" t="s">
        <v>9710</v>
      </c>
      <c r="K18641"/>
      <c r="L18641" t="s">
        <v>29320</v>
      </c>
      <c r="M18641" t="s">
        <v>20396</v>
      </c>
      <c r="N18641">
        <v>4</v>
      </c>
      <c r="P18641" t="s">
        <v>20366</v>
      </c>
      <c r="Q18641" t="s">
        <v>29321</v>
      </c>
      <c r="S18641" t="s">
        <v>20368</v>
      </c>
    </row>
    <row r="18642" spans="1:19" hidden="1" x14ac:dyDescent="0.2">
      <c r="A18642">
        <v>4872</v>
      </c>
      <c r="B18642" t="s">
        <v>6152</v>
      </c>
      <c r="C18642" t="s">
        <v>20441</v>
      </c>
      <c r="D18642">
        <v>8.4700000000000006</v>
      </c>
      <c r="E18642">
        <v>25</v>
      </c>
      <c r="F18642" t="s">
        <v>10896</v>
      </c>
      <c r="G18642" t="s">
        <v>55</v>
      </c>
      <c r="H18642" t="s">
        <v>46</v>
      </c>
      <c r="I18642" t="s">
        <v>9710</v>
      </c>
      <c r="K18642"/>
      <c r="L18642" t="s">
        <v>29320</v>
      </c>
      <c r="M18642" t="s">
        <v>20396</v>
      </c>
      <c r="N18642">
        <v>4</v>
      </c>
      <c r="P18642" t="s">
        <v>20366</v>
      </c>
      <c r="Q18642" t="s">
        <v>29321</v>
      </c>
      <c r="S18642" t="s">
        <v>20368</v>
      </c>
    </row>
    <row r="18643" spans="1:19" hidden="1" x14ac:dyDescent="0.2">
      <c r="A18643">
        <v>4872</v>
      </c>
      <c r="B18643" t="s">
        <v>6152</v>
      </c>
      <c r="C18643" t="s">
        <v>20452</v>
      </c>
      <c r="D18643">
        <v>3.35</v>
      </c>
      <c r="E18643">
        <v>25</v>
      </c>
      <c r="F18643" t="s">
        <v>29323</v>
      </c>
      <c r="G18643" t="s">
        <v>189</v>
      </c>
      <c r="I18643" t="s">
        <v>19888</v>
      </c>
      <c r="K18643"/>
      <c r="L18643" t="s">
        <v>29320</v>
      </c>
      <c r="M18643" t="s">
        <v>20396</v>
      </c>
      <c r="N18643">
        <v>4</v>
      </c>
      <c r="P18643" t="s">
        <v>20366</v>
      </c>
      <c r="Q18643" t="s">
        <v>29321</v>
      </c>
      <c r="S18643" t="s">
        <v>20368</v>
      </c>
    </row>
    <row r="18644" spans="1:19" hidden="1" x14ac:dyDescent="0.2">
      <c r="A18644">
        <v>4872</v>
      </c>
      <c r="B18644" t="s">
        <v>6152</v>
      </c>
      <c r="C18644" t="s">
        <v>20441</v>
      </c>
      <c r="D18644">
        <v>7.57</v>
      </c>
      <c r="E18644">
        <v>25</v>
      </c>
      <c r="F18644" t="s">
        <v>29323</v>
      </c>
      <c r="G18644" t="s">
        <v>189</v>
      </c>
      <c r="I18644" t="s">
        <v>19888</v>
      </c>
      <c r="K18644"/>
      <c r="L18644" t="s">
        <v>29320</v>
      </c>
      <c r="M18644" t="s">
        <v>20396</v>
      </c>
      <c r="N18644">
        <v>4</v>
      </c>
      <c r="P18644" t="s">
        <v>20366</v>
      </c>
      <c r="Q18644" t="s">
        <v>29321</v>
      </c>
      <c r="S18644" t="s">
        <v>20368</v>
      </c>
    </row>
    <row r="18645" spans="1:19" hidden="1" x14ac:dyDescent="0.2">
      <c r="A18645">
        <v>4873</v>
      </c>
      <c r="B18645" t="s">
        <v>29324</v>
      </c>
      <c r="C18645" t="s">
        <v>20452</v>
      </c>
      <c r="D18645">
        <v>4.2699999999999996</v>
      </c>
      <c r="E18645">
        <v>25</v>
      </c>
      <c r="F18645" t="s">
        <v>29323</v>
      </c>
      <c r="G18645" t="s">
        <v>31</v>
      </c>
      <c r="H18645" t="s">
        <v>23</v>
      </c>
      <c r="I18645" t="s">
        <v>2018</v>
      </c>
      <c r="K18645"/>
      <c r="L18645" t="s">
        <v>29325</v>
      </c>
      <c r="M18645" t="s">
        <v>26</v>
      </c>
      <c r="N18645">
        <v>2</v>
      </c>
      <c r="P18645" t="s">
        <v>20366</v>
      </c>
      <c r="Q18645" t="s">
        <v>29326</v>
      </c>
      <c r="S18645" t="s">
        <v>20368</v>
      </c>
    </row>
    <row r="18646" spans="1:19" hidden="1" x14ac:dyDescent="0.2">
      <c r="A18646">
        <v>4873</v>
      </c>
      <c r="B18646" t="s">
        <v>29324</v>
      </c>
      <c r="C18646" t="s">
        <v>20441</v>
      </c>
      <c r="D18646">
        <v>8.76</v>
      </c>
      <c r="E18646">
        <v>25</v>
      </c>
      <c r="F18646" t="s">
        <v>29323</v>
      </c>
      <c r="G18646" t="s">
        <v>31</v>
      </c>
      <c r="H18646" t="s">
        <v>23</v>
      </c>
      <c r="I18646" t="s">
        <v>2018</v>
      </c>
      <c r="K18646"/>
      <c r="L18646" t="s">
        <v>29325</v>
      </c>
      <c r="M18646" t="s">
        <v>26</v>
      </c>
      <c r="N18646">
        <v>2</v>
      </c>
      <c r="P18646" t="s">
        <v>20366</v>
      </c>
      <c r="Q18646" t="s">
        <v>29326</v>
      </c>
      <c r="S18646" t="s">
        <v>20368</v>
      </c>
    </row>
    <row r="18647" spans="1:19" hidden="1" x14ac:dyDescent="0.2">
      <c r="A18647">
        <v>4873</v>
      </c>
      <c r="B18647" t="s">
        <v>29324</v>
      </c>
      <c r="C18647" t="s">
        <v>20452</v>
      </c>
      <c r="D18647">
        <v>3.34</v>
      </c>
      <c r="E18647">
        <v>25</v>
      </c>
      <c r="F18647" t="s">
        <v>29323</v>
      </c>
      <c r="G18647" t="s">
        <v>189</v>
      </c>
      <c r="I18647" t="s">
        <v>19888</v>
      </c>
      <c r="K18647"/>
      <c r="L18647" t="s">
        <v>29325</v>
      </c>
      <c r="M18647" t="s">
        <v>26</v>
      </c>
      <c r="N18647">
        <v>2</v>
      </c>
      <c r="P18647" t="s">
        <v>20366</v>
      </c>
      <c r="Q18647" t="s">
        <v>29326</v>
      </c>
      <c r="S18647" t="s">
        <v>20368</v>
      </c>
    </row>
    <row r="18648" spans="1:19" hidden="1" x14ac:dyDescent="0.2">
      <c r="A18648">
        <v>4873</v>
      </c>
      <c r="B18648" t="s">
        <v>29324</v>
      </c>
      <c r="C18648" t="s">
        <v>20441</v>
      </c>
      <c r="D18648">
        <v>7.51</v>
      </c>
      <c r="E18648">
        <v>25</v>
      </c>
      <c r="F18648" t="s">
        <v>29323</v>
      </c>
      <c r="G18648" t="s">
        <v>189</v>
      </c>
      <c r="I18648" t="s">
        <v>19888</v>
      </c>
      <c r="K18648"/>
      <c r="L18648" t="s">
        <v>29325</v>
      </c>
      <c r="M18648" t="s">
        <v>26</v>
      </c>
      <c r="N18648">
        <v>2</v>
      </c>
      <c r="P18648" t="s">
        <v>20366</v>
      </c>
      <c r="Q18648" t="s">
        <v>29326</v>
      </c>
      <c r="S18648" t="s">
        <v>20368</v>
      </c>
    </row>
    <row r="18649" spans="1:19" hidden="1" x14ac:dyDescent="0.2">
      <c r="A18649">
        <v>4876</v>
      </c>
      <c r="B18649" t="s">
        <v>29327</v>
      </c>
      <c r="C18649" t="s">
        <v>29328</v>
      </c>
      <c r="D18649">
        <v>7.23</v>
      </c>
      <c r="E18649">
        <v>20</v>
      </c>
      <c r="F18649" t="s">
        <v>24667</v>
      </c>
      <c r="G18649" t="s">
        <v>55</v>
      </c>
      <c r="H18649" t="s">
        <v>46</v>
      </c>
      <c r="I18649" t="s">
        <v>9000</v>
      </c>
      <c r="K18649"/>
      <c r="L18649" t="s">
        <v>29329</v>
      </c>
      <c r="M18649" t="s">
        <v>26</v>
      </c>
      <c r="N18649">
        <v>2</v>
      </c>
      <c r="P18649" t="s">
        <v>20366</v>
      </c>
      <c r="Q18649" t="s">
        <v>29330</v>
      </c>
      <c r="S18649" t="s">
        <v>20368</v>
      </c>
    </row>
    <row r="18650" spans="1:19" hidden="1" x14ac:dyDescent="0.2">
      <c r="A18650">
        <v>4877</v>
      </c>
      <c r="B18650" t="s">
        <v>29331</v>
      </c>
      <c r="C18650" t="s">
        <v>105</v>
      </c>
      <c r="D18650">
        <v>-0.28000000000000003</v>
      </c>
      <c r="E18650">
        <v>20</v>
      </c>
      <c r="F18650" t="s">
        <v>21925</v>
      </c>
      <c r="G18650" t="s">
        <v>75</v>
      </c>
      <c r="H18650" t="s">
        <v>23</v>
      </c>
      <c r="I18650" t="s">
        <v>7654</v>
      </c>
      <c r="K18650"/>
      <c r="L18650" t="s">
        <v>29332</v>
      </c>
      <c r="M18650" t="s">
        <v>26</v>
      </c>
      <c r="N18650">
        <v>2</v>
      </c>
      <c r="P18650" t="s">
        <v>20366</v>
      </c>
      <c r="Q18650" t="s">
        <v>29333</v>
      </c>
      <c r="S18650" t="s">
        <v>20368</v>
      </c>
    </row>
    <row r="18651" spans="1:19" hidden="1" x14ac:dyDescent="0.2">
      <c r="A18651">
        <v>4877</v>
      </c>
      <c r="B18651" t="s">
        <v>29331</v>
      </c>
      <c r="C18651" t="s">
        <v>20452</v>
      </c>
      <c r="D18651">
        <v>8.81</v>
      </c>
      <c r="E18651" t="s">
        <v>383</v>
      </c>
      <c r="F18651" t="s">
        <v>21925</v>
      </c>
      <c r="G18651" t="s">
        <v>31</v>
      </c>
      <c r="H18651" t="s">
        <v>46</v>
      </c>
      <c r="I18651" t="s">
        <v>7654</v>
      </c>
      <c r="K18651"/>
      <c r="L18651" t="s">
        <v>29332</v>
      </c>
      <c r="M18651" t="s">
        <v>26</v>
      </c>
      <c r="N18651">
        <v>2</v>
      </c>
      <c r="P18651" t="s">
        <v>20366</v>
      </c>
      <c r="Q18651" t="s">
        <v>29333</v>
      </c>
      <c r="S18651" t="s">
        <v>20368</v>
      </c>
    </row>
    <row r="18652" spans="1:19" hidden="1" x14ac:dyDescent="0.2">
      <c r="A18652">
        <v>4879</v>
      </c>
      <c r="B18652" t="s">
        <v>29334</v>
      </c>
      <c r="C18652" t="s">
        <v>105</v>
      </c>
      <c r="D18652">
        <v>3.8</v>
      </c>
      <c r="E18652">
        <v>20</v>
      </c>
      <c r="F18652" t="s">
        <v>24393</v>
      </c>
      <c r="G18652" t="s">
        <v>55</v>
      </c>
      <c r="H18652" t="s">
        <v>46</v>
      </c>
      <c r="I18652" t="s">
        <v>3751</v>
      </c>
      <c r="K18652"/>
      <c r="L18652" t="s">
        <v>29335</v>
      </c>
      <c r="M18652" t="s">
        <v>26</v>
      </c>
      <c r="N18652">
        <v>2</v>
      </c>
      <c r="P18652" t="s">
        <v>20366</v>
      </c>
      <c r="Q18652" t="s">
        <v>29336</v>
      </c>
      <c r="S18652" t="s">
        <v>20368</v>
      </c>
    </row>
    <row r="18653" spans="1:19" hidden="1" x14ac:dyDescent="0.2">
      <c r="A18653">
        <v>4880</v>
      </c>
      <c r="B18653" t="s">
        <v>29337</v>
      </c>
      <c r="C18653" t="s">
        <v>105</v>
      </c>
      <c r="D18653">
        <v>3.83</v>
      </c>
      <c r="E18653">
        <v>20</v>
      </c>
      <c r="F18653" t="s">
        <v>24393</v>
      </c>
      <c r="G18653" t="s">
        <v>55</v>
      </c>
      <c r="H18653" t="s">
        <v>46</v>
      </c>
      <c r="I18653" t="s">
        <v>3751</v>
      </c>
      <c r="K18653"/>
      <c r="L18653" t="s">
        <v>29338</v>
      </c>
      <c r="M18653" t="s">
        <v>26</v>
      </c>
      <c r="N18653">
        <v>2</v>
      </c>
      <c r="P18653" t="s">
        <v>20366</v>
      </c>
      <c r="Q18653" t="s">
        <v>29339</v>
      </c>
      <c r="S18653" t="s">
        <v>20368</v>
      </c>
    </row>
    <row r="18654" spans="1:19" hidden="1" x14ac:dyDescent="0.2">
      <c r="A18654">
        <v>4881</v>
      </c>
      <c r="B18654" t="s">
        <v>29340</v>
      </c>
      <c r="C18654" t="s">
        <v>20452</v>
      </c>
      <c r="D18654">
        <v>8.4</v>
      </c>
      <c r="E18654">
        <v>22</v>
      </c>
      <c r="G18654" t="s">
        <v>31</v>
      </c>
      <c r="H18654" t="s">
        <v>23</v>
      </c>
      <c r="I18654" t="s">
        <v>914</v>
      </c>
      <c r="K18654"/>
      <c r="L18654" t="s">
        <v>29341</v>
      </c>
      <c r="M18654" t="s">
        <v>26</v>
      </c>
      <c r="N18654">
        <v>2</v>
      </c>
      <c r="P18654" t="s">
        <v>20366</v>
      </c>
      <c r="Q18654" t="s">
        <v>29342</v>
      </c>
      <c r="S18654" t="s">
        <v>20368</v>
      </c>
    </row>
    <row r="18655" spans="1:19" hidden="1" x14ac:dyDescent="0.2">
      <c r="A18655">
        <v>4882</v>
      </c>
      <c r="B18655" t="s">
        <v>29343</v>
      </c>
      <c r="C18655" t="s">
        <v>105</v>
      </c>
      <c r="D18655">
        <v>0.86</v>
      </c>
      <c r="E18655">
        <v>20</v>
      </c>
      <c r="G18655" t="s">
        <v>31</v>
      </c>
      <c r="H18655" t="s">
        <v>46</v>
      </c>
      <c r="I18655" t="s">
        <v>869</v>
      </c>
      <c r="K18655"/>
      <c r="L18655" t="s">
        <v>29344</v>
      </c>
      <c r="M18655" t="s">
        <v>26</v>
      </c>
      <c r="N18655">
        <v>2</v>
      </c>
      <c r="P18655" t="s">
        <v>20366</v>
      </c>
      <c r="Q18655" t="s">
        <v>29345</v>
      </c>
      <c r="S18655" t="s">
        <v>20368</v>
      </c>
    </row>
    <row r="18656" spans="1:19" hidden="1" x14ac:dyDescent="0.2">
      <c r="A18656">
        <v>4883</v>
      </c>
      <c r="B18656" t="s">
        <v>29346</v>
      </c>
      <c r="C18656" t="s">
        <v>105</v>
      </c>
      <c r="D18656">
        <v>6.43</v>
      </c>
      <c r="E18656">
        <v>20</v>
      </c>
      <c r="G18656" t="s">
        <v>55</v>
      </c>
      <c r="H18656" t="s">
        <v>23</v>
      </c>
      <c r="I18656" t="s">
        <v>26549</v>
      </c>
      <c r="K18656"/>
      <c r="L18656" t="s">
        <v>29347</v>
      </c>
      <c r="M18656" t="s">
        <v>26</v>
      </c>
      <c r="N18656">
        <v>2</v>
      </c>
      <c r="P18656" t="s">
        <v>20366</v>
      </c>
      <c r="Q18656" t="s">
        <v>29348</v>
      </c>
      <c r="S18656" t="s">
        <v>20368</v>
      </c>
    </row>
    <row r="18657" spans="1:19" hidden="1" x14ac:dyDescent="0.2">
      <c r="A18657">
        <v>4884</v>
      </c>
      <c r="B18657" t="s">
        <v>29349</v>
      </c>
      <c r="C18657" t="s">
        <v>105</v>
      </c>
      <c r="D18657">
        <v>6.75</v>
      </c>
      <c r="E18657">
        <v>20</v>
      </c>
      <c r="G18657" t="s">
        <v>55</v>
      </c>
      <c r="H18657" t="s">
        <v>23</v>
      </c>
      <c r="I18657" t="s">
        <v>26549</v>
      </c>
      <c r="K18657"/>
      <c r="L18657" t="s">
        <v>29350</v>
      </c>
      <c r="M18657" t="s">
        <v>26</v>
      </c>
      <c r="N18657">
        <v>2</v>
      </c>
      <c r="P18657" t="s">
        <v>20366</v>
      </c>
      <c r="Q18657" t="s">
        <v>29351</v>
      </c>
      <c r="S18657" t="s">
        <v>20368</v>
      </c>
    </row>
    <row r="18658" spans="1:19" hidden="1" x14ac:dyDescent="0.2">
      <c r="A18658">
        <v>4885</v>
      </c>
      <c r="B18658" t="s">
        <v>29352</v>
      </c>
      <c r="C18658" t="s">
        <v>105</v>
      </c>
      <c r="D18658">
        <v>5.6</v>
      </c>
      <c r="E18658" t="s">
        <v>2267</v>
      </c>
      <c r="F18658" t="s">
        <v>66</v>
      </c>
      <c r="G18658" t="s">
        <v>31</v>
      </c>
      <c r="H18658" t="s">
        <v>23</v>
      </c>
      <c r="I18658" t="s">
        <v>1537</v>
      </c>
      <c r="K18658"/>
      <c r="L18658" t="s">
        <v>29353</v>
      </c>
      <c r="M18658" t="s">
        <v>26</v>
      </c>
      <c r="N18658">
        <v>2</v>
      </c>
      <c r="P18658" t="s">
        <v>20366</v>
      </c>
      <c r="Q18658" t="s">
        <v>29354</v>
      </c>
      <c r="S18658" t="s">
        <v>20368</v>
      </c>
    </row>
    <row r="18659" spans="1:19" hidden="1" x14ac:dyDescent="0.2">
      <c r="A18659">
        <v>4886</v>
      </c>
      <c r="B18659" t="s">
        <v>29355</v>
      </c>
      <c r="C18659" t="s">
        <v>105</v>
      </c>
      <c r="D18659">
        <v>0.92</v>
      </c>
      <c r="E18659">
        <v>20</v>
      </c>
      <c r="G18659" t="s">
        <v>31</v>
      </c>
      <c r="H18659" t="s">
        <v>46</v>
      </c>
      <c r="I18659" t="s">
        <v>869</v>
      </c>
      <c r="K18659"/>
      <c r="L18659" t="s">
        <v>29356</v>
      </c>
      <c r="M18659" t="s">
        <v>26</v>
      </c>
      <c r="N18659">
        <v>2</v>
      </c>
      <c r="P18659" t="s">
        <v>20366</v>
      </c>
      <c r="Q18659" t="s">
        <v>29357</v>
      </c>
      <c r="S18659" t="s">
        <v>20368</v>
      </c>
    </row>
    <row r="18660" spans="1:19" hidden="1" x14ac:dyDescent="0.2">
      <c r="A18660">
        <v>4888</v>
      </c>
      <c r="B18660" t="s">
        <v>29358</v>
      </c>
      <c r="C18660" t="s">
        <v>105</v>
      </c>
      <c r="D18660">
        <v>7.9</v>
      </c>
      <c r="E18660" t="s">
        <v>22107</v>
      </c>
      <c r="F18660" t="s">
        <v>29359</v>
      </c>
      <c r="G18660" t="s">
        <v>31</v>
      </c>
      <c r="H18660" t="s">
        <v>23</v>
      </c>
      <c r="I18660" t="s">
        <v>8787</v>
      </c>
      <c r="K18660"/>
      <c r="L18660" t="s">
        <v>29360</v>
      </c>
      <c r="M18660" t="s">
        <v>20396</v>
      </c>
      <c r="N18660">
        <v>4</v>
      </c>
      <c r="P18660" t="s">
        <v>20366</v>
      </c>
      <c r="Q18660" t="s">
        <v>29361</v>
      </c>
      <c r="S18660" t="s">
        <v>20368</v>
      </c>
    </row>
    <row r="18661" spans="1:19" hidden="1" x14ac:dyDescent="0.2">
      <c r="A18661">
        <v>4888</v>
      </c>
      <c r="B18661" t="s">
        <v>29358</v>
      </c>
      <c r="C18661" t="s">
        <v>105</v>
      </c>
      <c r="D18661">
        <v>8.1</v>
      </c>
      <c r="F18661" t="s">
        <v>21009</v>
      </c>
      <c r="G18661" t="s">
        <v>31</v>
      </c>
      <c r="H18661" t="s">
        <v>23</v>
      </c>
      <c r="I18661" t="s">
        <v>29362</v>
      </c>
      <c r="K18661"/>
      <c r="L18661" t="s">
        <v>29360</v>
      </c>
      <c r="M18661" t="s">
        <v>20396</v>
      </c>
      <c r="N18661">
        <v>4</v>
      </c>
      <c r="P18661" t="s">
        <v>20366</v>
      </c>
      <c r="Q18661" t="s">
        <v>29361</v>
      </c>
      <c r="S18661" t="s">
        <v>20368</v>
      </c>
    </row>
    <row r="18662" spans="1:19" hidden="1" x14ac:dyDescent="0.2">
      <c r="A18662">
        <v>4889</v>
      </c>
      <c r="B18662" t="s">
        <v>29363</v>
      </c>
      <c r="C18662" t="s">
        <v>105</v>
      </c>
      <c r="D18662">
        <v>8.1999999999999993</v>
      </c>
      <c r="E18662" t="s">
        <v>22107</v>
      </c>
      <c r="F18662" t="s">
        <v>29359</v>
      </c>
      <c r="G18662" t="s">
        <v>31</v>
      </c>
      <c r="H18662" t="s">
        <v>23</v>
      </c>
      <c r="I18662" t="s">
        <v>8787</v>
      </c>
      <c r="K18662"/>
      <c r="L18662" t="s">
        <v>29364</v>
      </c>
      <c r="M18662" t="s">
        <v>21320</v>
      </c>
      <c r="N18662">
        <v>3</v>
      </c>
      <c r="P18662" t="s">
        <v>20366</v>
      </c>
      <c r="Q18662" t="s">
        <v>29365</v>
      </c>
      <c r="S18662" t="s">
        <v>20368</v>
      </c>
    </row>
    <row r="18663" spans="1:19" hidden="1" x14ac:dyDescent="0.2">
      <c r="A18663">
        <v>4890</v>
      </c>
      <c r="B18663" t="s">
        <v>29366</v>
      </c>
      <c r="C18663" t="s">
        <v>105</v>
      </c>
      <c r="D18663">
        <v>7.8</v>
      </c>
      <c r="E18663" t="s">
        <v>22107</v>
      </c>
      <c r="F18663" t="s">
        <v>29359</v>
      </c>
      <c r="G18663" t="s">
        <v>31</v>
      </c>
      <c r="H18663" t="s">
        <v>23</v>
      </c>
      <c r="I18663" t="s">
        <v>8787</v>
      </c>
      <c r="K18663"/>
      <c r="L18663" t="s">
        <v>29367</v>
      </c>
      <c r="M18663" t="s">
        <v>21320</v>
      </c>
      <c r="N18663">
        <v>3</v>
      </c>
      <c r="P18663" t="s">
        <v>20366</v>
      </c>
      <c r="Q18663" t="s">
        <v>29368</v>
      </c>
      <c r="S18663" t="s">
        <v>20368</v>
      </c>
    </row>
    <row r="18664" spans="1:19" hidden="1" x14ac:dyDescent="0.2">
      <c r="A18664">
        <v>4891</v>
      </c>
      <c r="B18664" t="s">
        <v>29369</v>
      </c>
      <c r="C18664" t="s">
        <v>105</v>
      </c>
      <c r="D18664">
        <v>8.1999999999999993</v>
      </c>
      <c r="E18664" t="s">
        <v>22107</v>
      </c>
      <c r="F18664" t="s">
        <v>29359</v>
      </c>
      <c r="G18664" t="s">
        <v>31</v>
      </c>
      <c r="H18664" t="s">
        <v>23</v>
      </c>
      <c r="I18664" t="s">
        <v>8787</v>
      </c>
      <c r="K18664"/>
      <c r="L18664" t="s">
        <v>29370</v>
      </c>
      <c r="M18664" t="s">
        <v>21320</v>
      </c>
      <c r="N18664">
        <v>3</v>
      </c>
      <c r="P18664" t="s">
        <v>20366</v>
      </c>
      <c r="Q18664" t="s">
        <v>29371</v>
      </c>
      <c r="S18664" t="s">
        <v>20368</v>
      </c>
    </row>
    <row r="18665" spans="1:19" hidden="1" x14ac:dyDescent="0.2">
      <c r="A18665">
        <v>4892</v>
      </c>
      <c r="B18665" t="s">
        <v>29372</v>
      </c>
      <c r="C18665" t="s">
        <v>105</v>
      </c>
      <c r="D18665">
        <v>8.1999999999999993</v>
      </c>
      <c r="E18665" t="s">
        <v>22107</v>
      </c>
      <c r="F18665" t="s">
        <v>29359</v>
      </c>
      <c r="G18665" t="s">
        <v>31</v>
      </c>
      <c r="H18665" t="s">
        <v>23</v>
      </c>
      <c r="I18665" t="s">
        <v>8787</v>
      </c>
      <c r="K18665"/>
      <c r="L18665" t="s">
        <v>29373</v>
      </c>
      <c r="M18665" t="s">
        <v>20396</v>
      </c>
      <c r="N18665">
        <v>4</v>
      </c>
      <c r="P18665" t="s">
        <v>20366</v>
      </c>
      <c r="Q18665" t="s">
        <v>29374</v>
      </c>
      <c r="S18665" t="s">
        <v>20368</v>
      </c>
    </row>
    <row r="18666" spans="1:19" hidden="1" x14ac:dyDescent="0.2">
      <c r="A18666">
        <v>4893</v>
      </c>
      <c r="B18666" t="s">
        <v>29375</v>
      </c>
      <c r="C18666" t="s">
        <v>105</v>
      </c>
      <c r="D18666">
        <v>8.5</v>
      </c>
      <c r="E18666" t="s">
        <v>22107</v>
      </c>
      <c r="F18666" t="s">
        <v>29359</v>
      </c>
      <c r="G18666" t="s">
        <v>31</v>
      </c>
      <c r="H18666" t="s">
        <v>23</v>
      </c>
      <c r="I18666" t="s">
        <v>8787</v>
      </c>
      <c r="K18666"/>
      <c r="L18666" t="s">
        <v>29376</v>
      </c>
      <c r="M18666" t="s">
        <v>20396</v>
      </c>
      <c r="N18666">
        <v>4</v>
      </c>
      <c r="P18666" t="s">
        <v>20366</v>
      </c>
      <c r="Q18666" t="s">
        <v>29377</v>
      </c>
      <c r="S18666" t="s">
        <v>20368</v>
      </c>
    </row>
    <row r="18667" spans="1:19" hidden="1" x14ac:dyDescent="0.2">
      <c r="A18667">
        <v>4894</v>
      </c>
      <c r="B18667" t="s">
        <v>29378</v>
      </c>
      <c r="C18667" t="s">
        <v>105</v>
      </c>
      <c r="D18667">
        <v>7.75</v>
      </c>
      <c r="E18667" t="s">
        <v>22107</v>
      </c>
      <c r="F18667" t="s">
        <v>29359</v>
      </c>
      <c r="G18667" t="s">
        <v>31</v>
      </c>
      <c r="H18667" t="s">
        <v>23</v>
      </c>
      <c r="I18667" t="s">
        <v>8787</v>
      </c>
      <c r="K18667"/>
      <c r="L18667" t="s">
        <v>29379</v>
      </c>
      <c r="M18667" t="s">
        <v>20396</v>
      </c>
      <c r="N18667">
        <v>4</v>
      </c>
      <c r="P18667" t="s">
        <v>20366</v>
      </c>
      <c r="Q18667" t="s">
        <v>29380</v>
      </c>
      <c r="S18667" t="s">
        <v>20368</v>
      </c>
    </row>
    <row r="18668" spans="1:19" hidden="1" x14ac:dyDescent="0.2">
      <c r="A18668">
        <v>4895</v>
      </c>
      <c r="B18668" t="s">
        <v>29381</v>
      </c>
      <c r="C18668" t="s">
        <v>105</v>
      </c>
      <c r="D18668">
        <v>7.95</v>
      </c>
      <c r="E18668">
        <v>25</v>
      </c>
      <c r="F18668" t="s">
        <v>24973</v>
      </c>
      <c r="G18668" t="s">
        <v>55</v>
      </c>
      <c r="H18668" t="s">
        <v>46</v>
      </c>
      <c r="I18668" t="s">
        <v>2396</v>
      </c>
      <c r="K18668"/>
      <c r="L18668" t="s">
        <v>29382</v>
      </c>
      <c r="M18668" t="s">
        <v>26</v>
      </c>
      <c r="N18668">
        <v>2</v>
      </c>
      <c r="P18668" t="s">
        <v>20366</v>
      </c>
      <c r="Q18668" t="s">
        <v>29383</v>
      </c>
      <c r="S18668" t="s">
        <v>20368</v>
      </c>
    </row>
    <row r="18669" spans="1:19" hidden="1" x14ac:dyDescent="0.2">
      <c r="A18669">
        <v>4896</v>
      </c>
      <c r="B18669" t="s">
        <v>29384</v>
      </c>
      <c r="C18669" t="s">
        <v>105</v>
      </c>
      <c r="D18669">
        <v>11.74</v>
      </c>
      <c r="E18669">
        <v>25</v>
      </c>
      <c r="F18669" t="s">
        <v>26127</v>
      </c>
      <c r="G18669" t="s">
        <v>31</v>
      </c>
      <c r="H18669" t="s">
        <v>23</v>
      </c>
      <c r="I18669" t="s">
        <v>26128</v>
      </c>
      <c r="K18669"/>
      <c r="L18669" t="s">
        <v>29385</v>
      </c>
      <c r="M18669" t="s">
        <v>26</v>
      </c>
      <c r="N18669">
        <v>2</v>
      </c>
      <c r="P18669" t="s">
        <v>20366</v>
      </c>
      <c r="Q18669" t="s">
        <v>29386</v>
      </c>
      <c r="S18669" t="s">
        <v>20368</v>
      </c>
    </row>
    <row r="18670" spans="1:19" hidden="1" x14ac:dyDescent="0.2">
      <c r="A18670">
        <v>4897</v>
      </c>
      <c r="B18670" t="s">
        <v>29387</v>
      </c>
      <c r="C18670" t="s">
        <v>105</v>
      </c>
      <c r="D18670">
        <v>6.9</v>
      </c>
      <c r="E18670">
        <v>20</v>
      </c>
      <c r="F18670" t="s">
        <v>1546</v>
      </c>
      <c r="G18670" t="s">
        <v>55</v>
      </c>
      <c r="H18670" t="s">
        <v>46</v>
      </c>
      <c r="I18670" t="s">
        <v>7318</v>
      </c>
      <c r="K18670"/>
      <c r="L18670" t="s">
        <v>29388</v>
      </c>
      <c r="M18670" t="s">
        <v>26</v>
      </c>
      <c r="N18670">
        <v>2</v>
      </c>
      <c r="P18670" t="s">
        <v>20366</v>
      </c>
      <c r="Q18670" t="s">
        <v>29389</v>
      </c>
      <c r="S18670" t="s">
        <v>20368</v>
      </c>
    </row>
    <row r="18671" spans="1:19" hidden="1" x14ac:dyDescent="0.2">
      <c r="A18671">
        <v>4899</v>
      </c>
      <c r="B18671" t="s">
        <v>29390</v>
      </c>
      <c r="C18671" t="s">
        <v>105</v>
      </c>
      <c r="D18671">
        <v>0.96</v>
      </c>
      <c r="E18671">
        <v>20</v>
      </c>
      <c r="G18671" t="s">
        <v>31</v>
      </c>
      <c r="H18671" t="s">
        <v>46</v>
      </c>
      <c r="I18671" t="s">
        <v>869</v>
      </c>
      <c r="K18671"/>
      <c r="L18671" t="s">
        <v>29391</v>
      </c>
      <c r="M18671" t="s">
        <v>26</v>
      </c>
      <c r="N18671">
        <v>2</v>
      </c>
      <c r="P18671" t="s">
        <v>20366</v>
      </c>
      <c r="Q18671" t="s">
        <v>29392</v>
      </c>
      <c r="S18671" t="s">
        <v>20368</v>
      </c>
    </row>
    <row r="18672" spans="1:19" hidden="1" x14ac:dyDescent="0.2">
      <c r="A18672">
        <v>4900</v>
      </c>
      <c r="B18672" t="s">
        <v>29393</v>
      </c>
      <c r="C18672" t="s">
        <v>105</v>
      </c>
      <c r="D18672">
        <v>0.93</v>
      </c>
      <c r="E18672">
        <v>20</v>
      </c>
      <c r="G18672" t="s">
        <v>31</v>
      </c>
      <c r="H18672" t="s">
        <v>46</v>
      </c>
      <c r="I18672" t="s">
        <v>869</v>
      </c>
      <c r="K18672"/>
      <c r="L18672" t="s">
        <v>29394</v>
      </c>
      <c r="M18672" t="s">
        <v>26</v>
      </c>
      <c r="N18672">
        <v>2</v>
      </c>
      <c r="P18672" t="s">
        <v>20366</v>
      </c>
      <c r="Q18672" t="s">
        <v>29395</v>
      </c>
      <c r="S18672" t="s">
        <v>20368</v>
      </c>
    </row>
    <row r="18673" spans="1:19" hidden="1" x14ac:dyDescent="0.2">
      <c r="A18673">
        <v>4901</v>
      </c>
      <c r="B18673" t="s">
        <v>29396</v>
      </c>
      <c r="C18673" t="s">
        <v>105</v>
      </c>
      <c r="D18673">
        <v>8.1999999999999993</v>
      </c>
      <c r="F18673" t="s">
        <v>29397</v>
      </c>
      <c r="G18673" t="s">
        <v>31</v>
      </c>
      <c r="H18673" t="s">
        <v>23</v>
      </c>
      <c r="I18673" t="s">
        <v>29398</v>
      </c>
      <c r="K18673"/>
      <c r="L18673" t="s">
        <v>29399</v>
      </c>
      <c r="M18673" t="s">
        <v>20623</v>
      </c>
      <c r="N18673">
        <v>6</v>
      </c>
      <c r="O18673" t="s">
        <v>29400</v>
      </c>
      <c r="P18673" t="s">
        <v>20366</v>
      </c>
      <c r="Q18673" t="s">
        <v>29401</v>
      </c>
      <c r="S18673" t="s">
        <v>20368</v>
      </c>
    </row>
    <row r="18674" spans="1:19" hidden="1" x14ac:dyDescent="0.2">
      <c r="A18674">
        <v>4902</v>
      </c>
      <c r="B18674" t="s">
        <v>29402</v>
      </c>
      <c r="C18674" t="s">
        <v>105</v>
      </c>
      <c r="D18674">
        <v>8.8000000000000007</v>
      </c>
      <c r="F18674" t="s">
        <v>29403</v>
      </c>
      <c r="G18674" t="s">
        <v>31</v>
      </c>
      <c r="H18674" t="s">
        <v>23</v>
      </c>
      <c r="I18674" t="s">
        <v>8362</v>
      </c>
      <c r="K18674"/>
      <c r="L18674" t="s">
        <v>29404</v>
      </c>
      <c r="M18674" t="s">
        <v>21840</v>
      </c>
      <c r="N18674">
        <v>5</v>
      </c>
      <c r="O18674" t="s">
        <v>29405</v>
      </c>
      <c r="P18674" t="s">
        <v>20366</v>
      </c>
      <c r="Q18674" t="s">
        <v>29406</v>
      </c>
      <c r="S18674" t="s">
        <v>20368</v>
      </c>
    </row>
    <row r="18675" spans="1:19" hidden="1" x14ac:dyDescent="0.2">
      <c r="A18675">
        <v>4904</v>
      </c>
      <c r="B18675" t="s">
        <v>29407</v>
      </c>
      <c r="C18675" t="s">
        <v>105</v>
      </c>
      <c r="D18675">
        <v>6.62</v>
      </c>
      <c r="E18675">
        <v>25</v>
      </c>
      <c r="F18675" t="s">
        <v>24526</v>
      </c>
      <c r="G18675" t="s">
        <v>31</v>
      </c>
      <c r="H18675" t="s">
        <v>46</v>
      </c>
      <c r="I18675" t="s">
        <v>10245</v>
      </c>
      <c r="K18675"/>
      <c r="L18675" t="s">
        <v>29408</v>
      </c>
      <c r="M18675" t="s">
        <v>26</v>
      </c>
      <c r="N18675">
        <v>2</v>
      </c>
      <c r="P18675" t="s">
        <v>20366</v>
      </c>
      <c r="Q18675" t="s">
        <v>29409</v>
      </c>
      <c r="S18675" t="s">
        <v>20368</v>
      </c>
    </row>
    <row r="18676" spans="1:19" hidden="1" x14ac:dyDescent="0.2">
      <c r="A18676">
        <v>4905</v>
      </c>
      <c r="B18676" t="s">
        <v>29410</v>
      </c>
      <c r="C18676" t="s">
        <v>105</v>
      </c>
      <c r="D18676">
        <v>8.1</v>
      </c>
      <c r="E18676" t="s">
        <v>363</v>
      </c>
      <c r="F18676" t="s">
        <v>54</v>
      </c>
      <c r="G18676" t="s">
        <v>55</v>
      </c>
      <c r="H18676" t="s">
        <v>23</v>
      </c>
      <c r="I18676" t="s">
        <v>1396</v>
      </c>
      <c r="K18676"/>
      <c r="L18676" t="s">
        <v>29411</v>
      </c>
      <c r="M18676" t="s">
        <v>26</v>
      </c>
      <c r="N18676">
        <v>2</v>
      </c>
      <c r="P18676" t="s">
        <v>20366</v>
      </c>
      <c r="Q18676" t="s">
        <v>29412</v>
      </c>
      <c r="S18676" t="s">
        <v>20368</v>
      </c>
    </row>
    <row r="18677" spans="1:19" hidden="1" x14ac:dyDescent="0.2">
      <c r="A18677">
        <v>4921</v>
      </c>
      <c r="B18677" t="s">
        <v>29413</v>
      </c>
      <c r="C18677" t="s">
        <v>105</v>
      </c>
      <c r="D18677">
        <v>9.25</v>
      </c>
      <c r="E18677" t="s">
        <v>2411</v>
      </c>
      <c r="F18677" t="s">
        <v>66</v>
      </c>
      <c r="G18677" t="s">
        <v>31</v>
      </c>
      <c r="H18677" t="s">
        <v>23</v>
      </c>
      <c r="I18677" t="s">
        <v>1292</v>
      </c>
      <c r="K18677"/>
      <c r="L18677" t="s">
        <v>29414</v>
      </c>
      <c r="M18677" t="s">
        <v>26</v>
      </c>
      <c r="N18677">
        <v>2</v>
      </c>
      <c r="P18677" t="s">
        <v>20366</v>
      </c>
      <c r="Q18677" t="s">
        <v>29415</v>
      </c>
      <c r="S18677" t="s">
        <v>20368</v>
      </c>
    </row>
    <row r="18678" spans="1:19" hidden="1" x14ac:dyDescent="0.2">
      <c r="A18678">
        <v>4922</v>
      </c>
      <c r="B18678" t="s">
        <v>29416</v>
      </c>
      <c r="C18678" t="s">
        <v>105</v>
      </c>
      <c r="D18678">
        <v>11.23</v>
      </c>
      <c r="E18678" t="s">
        <v>2411</v>
      </c>
      <c r="F18678" t="s">
        <v>66</v>
      </c>
      <c r="G18678" t="s">
        <v>31</v>
      </c>
      <c r="H18678" t="s">
        <v>23</v>
      </c>
      <c r="I18678" t="s">
        <v>1292</v>
      </c>
      <c r="K18678"/>
      <c r="L18678" t="s">
        <v>29417</v>
      </c>
      <c r="M18678" t="s">
        <v>26</v>
      </c>
      <c r="N18678">
        <v>2</v>
      </c>
      <c r="P18678" t="s">
        <v>20366</v>
      </c>
      <c r="Q18678" t="s">
        <v>29418</v>
      </c>
      <c r="S18678" t="s">
        <v>20368</v>
      </c>
    </row>
    <row r="18679" spans="1:19" hidden="1" x14ac:dyDescent="0.2">
      <c r="A18679">
        <v>4923</v>
      </c>
      <c r="B18679" t="s">
        <v>29419</v>
      </c>
      <c r="C18679" t="s">
        <v>105</v>
      </c>
      <c r="D18679">
        <v>2.4700000000000002</v>
      </c>
      <c r="E18679">
        <v>28</v>
      </c>
      <c r="F18679" s="1" t="s">
        <v>29420</v>
      </c>
      <c r="G18679" t="s">
        <v>31</v>
      </c>
      <c r="H18679" t="s">
        <v>23</v>
      </c>
      <c r="I18679" t="s">
        <v>9264</v>
      </c>
      <c r="K18679"/>
      <c r="L18679" t="s">
        <v>29421</v>
      </c>
      <c r="M18679" t="s">
        <v>26</v>
      </c>
      <c r="N18679">
        <v>2</v>
      </c>
      <c r="P18679" t="s">
        <v>20366</v>
      </c>
      <c r="Q18679" t="s">
        <v>29422</v>
      </c>
      <c r="S18679" t="s">
        <v>20368</v>
      </c>
    </row>
    <row r="18680" spans="1:19" hidden="1" x14ac:dyDescent="0.2">
      <c r="A18680">
        <v>4923</v>
      </c>
      <c r="B18680" t="s">
        <v>29419</v>
      </c>
      <c r="C18680" t="s">
        <v>20441</v>
      </c>
      <c r="D18680">
        <v>11.41</v>
      </c>
      <c r="E18680">
        <v>28</v>
      </c>
      <c r="F18680" s="1" t="s">
        <v>29420</v>
      </c>
      <c r="G18680" t="s">
        <v>31</v>
      </c>
      <c r="H18680" t="s">
        <v>23</v>
      </c>
      <c r="I18680" t="s">
        <v>9264</v>
      </c>
      <c r="K18680"/>
      <c r="L18680" t="s">
        <v>29421</v>
      </c>
      <c r="M18680" t="s">
        <v>26</v>
      </c>
      <c r="N18680">
        <v>2</v>
      </c>
      <c r="P18680" t="s">
        <v>20366</v>
      </c>
      <c r="Q18680" t="s">
        <v>29422</v>
      </c>
      <c r="S18680" t="s">
        <v>20368</v>
      </c>
    </row>
    <row r="18681" spans="1:19" hidden="1" x14ac:dyDescent="0.2">
      <c r="A18681">
        <v>4924</v>
      </c>
      <c r="B18681" t="s">
        <v>9761</v>
      </c>
      <c r="C18681" t="s">
        <v>105</v>
      </c>
      <c r="D18681">
        <v>2.1</v>
      </c>
      <c r="F18681" t="s">
        <v>21009</v>
      </c>
      <c r="G18681" t="s">
        <v>55</v>
      </c>
      <c r="H18681" t="s">
        <v>23</v>
      </c>
      <c r="I18681" t="s">
        <v>3077</v>
      </c>
      <c r="K18681"/>
      <c r="L18681" t="s">
        <v>29423</v>
      </c>
      <c r="M18681" t="s">
        <v>26</v>
      </c>
      <c r="N18681">
        <v>2</v>
      </c>
      <c r="P18681" t="s">
        <v>20366</v>
      </c>
      <c r="Q18681" t="s">
        <v>29424</v>
      </c>
      <c r="S18681" t="s">
        <v>20368</v>
      </c>
    </row>
    <row r="18682" spans="1:19" hidden="1" x14ac:dyDescent="0.2">
      <c r="A18682">
        <v>4924</v>
      </c>
      <c r="B18682" t="s">
        <v>9761</v>
      </c>
      <c r="C18682" t="s">
        <v>20452</v>
      </c>
      <c r="D18682">
        <v>7.15</v>
      </c>
      <c r="F18682" t="s">
        <v>21009</v>
      </c>
      <c r="G18682" t="s">
        <v>55</v>
      </c>
      <c r="H18682" t="s">
        <v>23</v>
      </c>
      <c r="I18682" t="s">
        <v>3077</v>
      </c>
      <c r="K18682"/>
      <c r="L18682" t="s">
        <v>29423</v>
      </c>
      <c r="M18682" t="s">
        <v>26</v>
      </c>
      <c r="N18682">
        <v>2</v>
      </c>
      <c r="P18682" t="s">
        <v>20366</v>
      </c>
      <c r="Q18682" t="s">
        <v>29424</v>
      </c>
      <c r="S18682" t="s">
        <v>20368</v>
      </c>
    </row>
    <row r="18683" spans="1:19" hidden="1" x14ac:dyDescent="0.2">
      <c r="A18683">
        <v>4924</v>
      </c>
      <c r="B18683" t="s">
        <v>9761</v>
      </c>
      <c r="C18683" t="s">
        <v>20441</v>
      </c>
      <c r="D18683">
        <v>4.25</v>
      </c>
      <c r="F18683" t="s">
        <v>21009</v>
      </c>
      <c r="G18683" t="s">
        <v>55</v>
      </c>
      <c r="H18683" t="s">
        <v>23</v>
      </c>
      <c r="I18683" t="s">
        <v>3077</v>
      </c>
      <c r="K18683"/>
      <c r="L18683" t="s">
        <v>29423</v>
      </c>
      <c r="M18683" t="s">
        <v>26</v>
      </c>
      <c r="N18683">
        <v>2</v>
      </c>
      <c r="P18683" t="s">
        <v>20366</v>
      </c>
      <c r="Q18683" t="s">
        <v>29424</v>
      </c>
      <c r="S18683" t="s">
        <v>20368</v>
      </c>
    </row>
    <row r="18684" spans="1:19" hidden="1" x14ac:dyDescent="0.2">
      <c r="A18684">
        <v>4935</v>
      </c>
      <c r="B18684" t="s">
        <v>29425</v>
      </c>
      <c r="C18684" t="s">
        <v>105</v>
      </c>
      <c r="D18684">
        <v>6.95</v>
      </c>
      <c r="E18684">
        <v>30</v>
      </c>
      <c r="F18684" t="s">
        <v>21085</v>
      </c>
      <c r="G18684" t="s">
        <v>55</v>
      </c>
      <c r="H18684" t="s">
        <v>46</v>
      </c>
      <c r="I18684" t="s">
        <v>10113</v>
      </c>
      <c r="K18684"/>
      <c r="L18684" t="s">
        <v>29426</v>
      </c>
      <c r="M18684" t="s">
        <v>22140</v>
      </c>
      <c r="N18684">
        <v>2</v>
      </c>
      <c r="O18684" t="s">
        <v>29427</v>
      </c>
      <c r="P18684" t="s">
        <v>20366</v>
      </c>
      <c r="Q18684" t="s">
        <v>29428</v>
      </c>
      <c r="S18684" t="s">
        <v>20368</v>
      </c>
    </row>
    <row r="18685" spans="1:19" hidden="1" x14ac:dyDescent="0.2">
      <c r="A18685">
        <v>4937</v>
      </c>
      <c r="B18685" t="s">
        <v>29429</v>
      </c>
      <c r="C18685" t="s">
        <v>20452</v>
      </c>
      <c r="D18685">
        <v>2.99</v>
      </c>
      <c r="E18685">
        <v>25</v>
      </c>
      <c r="F18685" t="s">
        <v>23061</v>
      </c>
      <c r="G18685" t="s">
        <v>55</v>
      </c>
      <c r="H18685" t="s">
        <v>46</v>
      </c>
      <c r="I18685" t="s">
        <v>20864</v>
      </c>
      <c r="K18685"/>
      <c r="L18685" t="s">
        <v>29430</v>
      </c>
      <c r="M18685" t="s">
        <v>20860</v>
      </c>
      <c r="N18685">
        <v>4</v>
      </c>
      <c r="O18685" t="s">
        <v>29431</v>
      </c>
      <c r="P18685" t="s">
        <v>20366</v>
      </c>
      <c r="Q18685" t="s">
        <v>29432</v>
      </c>
      <c r="S18685" t="s">
        <v>20368</v>
      </c>
    </row>
    <row r="18686" spans="1:19" hidden="1" x14ac:dyDescent="0.2">
      <c r="A18686">
        <v>4937</v>
      </c>
      <c r="B18686" t="s">
        <v>29429</v>
      </c>
      <c r="C18686" t="s">
        <v>20441</v>
      </c>
      <c r="D18686">
        <v>5.34</v>
      </c>
      <c r="E18686">
        <v>25</v>
      </c>
      <c r="F18686" t="s">
        <v>23061</v>
      </c>
      <c r="G18686" t="s">
        <v>55</v>
      </c>
      <c r="H18686" t="s">
        <v>46</v>
      </c>
      <c r="I18686" t="s">
        <v>20864</v>
      </c>
      <c r="K18686"/>
      <c r="L18686" t="s">
        <v>29430</v>
      </c>
      <c r="M18686" t="s">
        <v>20860</v>
      </c>
      <c r="N18686">
        <v>4</v>
      </c>
      <c r="O18686" t="s">
        <v>29431</v>
      </c>
      <c r="P18686" t="s">
        <v>20366</v>
      </c>
      <c r="Q18686" t="s">
        <v>29432</v>
      </c>
      <c r="S18686" t="s">
        <v>20368</v>
      </c>
    </row>
    <row r="18687" spans="1:19" hidden="1" x14ac:dyDescent="0.2">
      <c r="A18687">
        <v>4937</v>
      </c>
      <c r="B18687" t="s">
        <v>29429</v>
      </c>
      <c r="C18687" t="s">
        <v>20447</v>
      </c>
      <c r="D18687">
        <v>7.58</v>
      </c>
      <c r="E18687">
        <v>25</v>
      </c>
      <c r="F18687" t="s">
        <v>23061</v>
      </c>
      <c r="G18687" t="s">
        <v>55</v>
      </c>
      <c r="H18687" t="s">
        <v>46</v>
      </c>
      <c r="I18687" t="s">
        <v>20864</v>
      </c>
      <c r="K18687"/>
      <c r="L18687" t="s">
        <v>29430</v>
      </c>
      <c r="M18687" t="s">
        <v>20860</v>
      </c>
      <c r="N18687">
        <v>4</v>
      </c>
      <c r="O18687" t="s">
        <v>29431</v>
      </c>
      <c r="P18687" t="s">
        <v>20366</v>
      </c>
      <c r="Q18687" t="s">
        <v>29432</v>
      </c>
      <c r="S18687" t="s">
        <v>20368</v>
      </c>
    </row>
    <row r="18688" spans="1:19" hidden="1" x14ac:dyDescent="0.2">
      <c r="A18688">
        <v>4939</v>
      </c>
      <c r="B18688" t="s">
        <v>29433</v>
      </c>
      <c r="C18688" t="s">
        <v>105</v>
      </c>
      <c r="D18688">
        <v>-7</v>
      </c>
      <c r="E18688" t="s">
        <v>363</v>
      </c>
      <c r="F18688" s="1" t="s">
        <v>29288</v>
      </c>
      <c r="G18688" t="s">
        <v>29289</v>
      </c>
      <c r="H18688" t="s">
        <v>23</v>
      </c>
      <c r="I18688" t="s">
        <v>24</v>
      </c>
      <c r="K18688"/>
      <c r="L18688" t="s">
        <v>29434</v>
      </c>
      <c r="M18688" t="s">
        <v>26</v>
      </c>
      <c r="N18688">
        <v>2</v>
      </c>
      <c r="P18688" t="s">
        <v>20366</v>
      </c>
      <c r="Q18688" t="s">
        <v>29435</v>
      </c>
      <c r="S18688" t="s">
        <v>20368</v>
      </c>
    </row>
    <row r="18689" spans="1:19" hidden="1" x14ac:dyDescent="0.2">
      <c r="A18689">
        <v>4940</v>
      </c>
      <c r="B18689" t="s">
        <v>29436</v>
      </c>
      <c r="C18689" t="s">
        <v>20452</v>
      </c>
      <c r="D18689">
        <v>10.5</v>
      </c>
      <c r="E18689" t="s">
        <v>363</v>
      </c>
      <c r="F18689" t="s">
        <v>20479</v>
      </c>
      <c r="G18689" t="s">
        <v>31</v>
      </c>
      <c r="H18689" t="s">
        <v>23</v>
      </c>
      <c r="I18689" t="s">
        <v>29437</v>
      </c>
      <c r="K18689"/>
      <c r="L18689" t="s">
        <v>29438</v>
      </c>
      <c r="M18689" t="s">
        <v>26</v>
      </c>
      <c r="N18689">
        <v>2</v>
      </c>
      <c r="P18689" t="s">
        <v>20366</v>
      </c>
      <c r="Q18689" t="s">
        <v>29439</v>
      </c>
      <c r="S18689" t="s">
        <v>20368</v>
      </c>
    </row>
    <row r="18690" spans="1:19" hidden="1" x14ac:dyDescent="0.2">
      <c r="A18690">
        <v>4941</v>
      </c>
      <c r="B18690" t="s">
        <v>5968</v>
      </c>
      <c r="C18690" t="s">
        <v>20452</v>
      </c>
      <c r="D18690">
        <v>2.91</v>
      </c>
      <c r="E18690">
        <v>25</v>
      </c>
      <c r="F18690" t="s">
        <v>29323</v>
      </c>
      <c r="G18690" t="s">
        <v>189</v>
      </c>
      <c r="I18690" t="s">
        <v>19888</v>
      </c>
      <c r="K18690"/>
      <c r="L18690" t="s">
        <v>29440</v>
      </c>
      <c r="M18690" t="s">
        <v>26</v>
      </c>
      <c r="N18690">
        <v>2</v>
      </c>
      <c r="P18690" t="s">
        <v>20366</v>
      </c>
      <c r="Q18690" t="s">
        <v>29441</v>
      </c>
      <c r="S18690" t="s">
        <v>20368</v>
      </c>
    </row>
    <row r="18691" spans="1:19" hidden="1" x14ac:dyDescent="0.2">
      <c r="A18691">
        <v>4941</v>
      </c>
      <c r="B18691" t="s">
        <v>5968</v>
      </c>
      <c r="C18691" t="s">
        <v>20441</v>
      </c>
      <c r="D18691">
        <v>6.91</v>
      </c>
      <c r="E18691">
        <v>25</v>
      </c>
      <c r="F18691" t="s">
        <v>29323</v>
      </c>
      <c r="G18691" t="s">
        <v>189</v>
      </c>
      <c r="I18691" t="s">
        <v>19888</v>
      </c>
      <c r="K18691"/>
      <c r="L18691" t="s">
        <v>29440</v>
      </c>
      <c r="M18691" t="s">
        <v>26</v>
      </c>
      <c r="N18691">
        <v>2</v>
      </c>
      <c r="P18691" t="s">
        <v>20366</v>
      </c>
      <c r="Q18691" t="s">
        <v>29441</v>
      </c>
      <c r="S18691" t="s">
        <v>20368</v>
      </c>
    </row>
    <row r="18692" spans="1:19" hidden="1" x14ac:dyDescent="0.2">
      <c r="A18692">
        <v>4942</v>
      </c>
      <c r="B18692" t="s">
        <v>29442</v>
      </c>
      <c r="C18692" t="s">
        <v>20452</v>
      </c>
      <c r="D18692">
        <v>3.87</v>
      </c>
      <c r="E18692">
        <v>25</v>
      </c>
      <c r="F18692" t="s">
        <v>29323</v>
      </c>
      <c r="G18692" t="s">
        <v>31</v>
      </c>
      <c r="H18692" t="s">
        <v>23</v>
      </c>
      <c r="I18692" t="s">
        <v>2018</v>
      </c>
      <c r="K18692"/>
      <c r="L18692" t="s">
        <v>29443</v>
      </c>
      <c r="M18692" t="s">
        <v>26</v>
      </c>
      <c r="N18692">
        <v>2</v>
      </c>
      <c r="P18692" t="s">
        <v>20366</v>
      </c>
      <c r="Q18692" t="s">
        <v>29444</v>
      </c>
      <c r="S18692" t="s">
        <v>20368</v>
      </c>
    </row>
    <row r="18693" spans="1:19" hidden="1" x14ac:dyDescent="0.2">
      <c r="A18693">
        <v>4942</v>
      </c>
      <c r="B18693" t="s">
        <v>29442</v>
      </c>
      <c r="C18693" t="s">
        <v>20441</v>
      </c>
      <c r="D18693">
        <v>8.4600000000000009</v>
      </c>
      <c r="E18693">
        <v>25</v>
      </c>
      <c r="F18693" t="s">
        <v>29323</v>
      </c>
      <c r="G18693" t="s">
        <v>31</v>
      </c>
      <c r="H18693" t="s">
        <v>23</v>
      </c>
      <c r="I18693" t="s">
        <v>2018</v>
      </c>
      <c r="K18693"/>
      <c r="L18693" t="s">
        <v>29443</v>
      </c>
      <c r="M18693" t="s">
        <v>26</v>
      </c>
      <c r="N18693">
        <v>2</v>
      </c>
      <c r="P18693" t="s">
        <v>20366</v>
      </c>
      <c r="Q18693" t="s">
        <v>29444</v>
      </c>
      <c r="S18693" t="s">
        <v>20368</v>
      </c>
    </row>
    <row r="18694" spans="1:19" hidden="1" x14ac:dyDescent="0.2">
      <c r="A18694">
        <v>4942</v>
      </c>
      <c r="B18694" t="s">
        <v>29442</v>
      </c>
      <c r="C18694" t="s">
        <v>20452</v>
      </c>
      <c r="D18694">
        <v>2.29</v>
      </c>
      <c r="E18694">
        <v>25</v>
      </c>
      <c r="F18694" t="s">
        <v>29323</v>
      </c>
      <c r="G18694" t="s">
        <v>189</v>
      </c>
      <c r="I18694" t="s">
        <v>19888</v>
      </c>
      <c r="K18694"/>
      <c r="L18694" t="s">
        <v>29443</v>
      </c>
      <c r="M18694" t="s">
        <v>26</v>
      </c>
      <c r="N18694">
        <v>2</v>
      </c>
      <c r="P18694" t="s">
        <v>20366</v>
      </c>
      <c r="Q18694" t="s">
        <v>29444</v>
      </c>
      <c r="S18694" t="s">
        <v>20368</v>
      </c>
    </row>
    <row r="18695" spans="1:19" hidden="1" x14ac:dyDescent="0.2">
      <c r="A18695">
        <v>4942</v>
      </c>
      <c r="B18695" t="s">
        <v>29442</v>
      </c>
      <c r="C18695" t="s">
        <v>20441</v>
      </c>
      <c r="D18695">
        <v>6.57</v>
      </c>
      <c r="E18695">
        <v>25</v>
      </c>
      <c r="F18695" t="s">
        <v>29323</v>
      </c>
      <c r="G18695" t="s">
        <v>189</v>
      </c>
      <c r="I18695" t="s">
        <v>19888</v>
      </c>
      <c r="K18695"/>
      <c r="L18695" t="s">
        <v>29443</v>
      </c>
      <c r="M18695" t="s">
        <v>26</v>
      </c>
      <c r="N18695">
        <v>2</v>
      </c>
      <c r="P18695" t="s">
        <v>20366</v>
      </c>
      <c r="Q18695" t="s">
        <v>29444</v>
      </c>
      <c r="S18695" t="s">
        <v>20368</v>
      </c>
    </row>
    <row r="18696" spans="1:19" hidden="1" x14ac:dyDescent="0.2">
      <c r="A18696">
        <v>4943</v>
      </c>
      <c r="B18696" t="s">
        <v>5903</v>
      </c>
      <c r="C18696" t="s">
        <v>20452</v>
      </c>
      <c r="D18696">
        <v>3.22</v>
      </c>
      <c r="E18696">
        <v>25</v>
      </c>
      <c r="F18696" t="s">
        <v>29323</v>
      </c>
      <c r="G18696" t="s">
        <v>189</v>
      </c>
      <c r="I18696" t="s">
        <v>19888</v>
      </c>
      <c r="K18696"/>
      <c r="L18696" t="s">
        <v>29445</v>
      </c>
      <c r="M18696" t="s">
        <v>26</v>
      </c>
      <c r="N18696">
        <v>2</v>
      </c>
      <c r="P18696" t="s">
        <v>20366</v>
      </c>
      <c r="Q18696" t="s">
        <v>29446</v>
      </c>
      <c r="S18696" t="s">
        <v>20368</v>
      </c>
    </row>
    <row r="18697" spans="1:19" hidden="1" x14ac:dyDescent="0.2">
      <c r="A18697">
        <v>4943</v>
      </c>
      <c r="B18697" t="s">
        <v>5903</v>
      </c>
      <c r="C18697" t="s">
        <v>20441</v>
      </c>
      <c r="D18697">
        <v>6.93</v>
      </c>
      <c r="E18697">
        <v>25</v>
      </c>
      <c r="F18697" t="s">
        <v>29323</v>
      </c>
      <c r="G18697" t="s">
        <v>189</v>
      </c>
      <c r="I18697" t="s">
        <v>19888</v>
      </c>
      <c r="K18697"/>
      <c r="L18697" t="s">
        <v>29445</v>
      </c>
      <c r="M18697" t="s">
        <v>26</v>
      </c>
      <c r="N18697">
        <v>2</v>
      </c>
      <c r="P18697" t="s">
        <v>20366</v>
      </c>
      <c r="Q18697" t="s">
        <v>29446</v>
      </c>
      <c r="S18697" t="s">
        <v>20368</v>
      </c>
    </row>
    <row r="18698" spans="1:19" hidden="1" x14ac:dyDescent="0.2">
      <c r="A18698">
        <v>4944</v>
      </c>
      <c r="B18698" t="s">
        <v>29447</v>
      </c>
      <c r="C18698" t="s">
        <v>20452</v>
      </c>
      <c r="D18698">
        <v>4.08</v>
      </c>
      <c r="E18698">
        <v>25</v>
      </c>
      <c r="F18698" t="s">
        <v>29323</v>
      </c>
      <c r="G18698" t="s">
        <v>31</v>
      </c>
      <c r="H18698" t="s">
        <v>23</v>
      </c>
      <c r="I18698" t="s">
        <v>2018</v>
      </c>
      <c r="K18698"/>
      <c r="L18698" t="s">
        <v>29448</v>
      </c>
      <c r="M18698" t="s">
        <v>20719</v>
      </c>
      <c r="N18698">
        <v>3</v>
      </c>
      <c r="P18698" t="s">
        <v>20366</v>
      </c>
      <c r="Q18698" t="s">
        <v>29449</v>
      </c>
      <c r="S18698" t="s">
        <v>20368</v>
      </c>
    </row>
    <row r="18699" spans="1:19" hidden="1" x14ac:dyDescent="0.2">
      <c r="A18699">
        <v>4944</v>
      </c>
      <c r="B18699" t="s">
        <v>29447</v>
      </c>
      <c r="C18699" t="s">
        <v>20441</v>
      </c>
      <c r="D18699">
        <v>8.56</v>
      </c>
      <c r="E18699">
        <v>25</v>
      </c>
      <c r="F18699" t="s">
        <v>29323</v>
      </c>
      <c r="G18699" t="s">
        <v>31</v>
      </c>
      <c r="H18699" t="s">
        <v>23</v>
      </c>
      <c r="I18699" t="s">
        <v>2018</v>
      </c>
      <c r="K18699"/>
      <c r="L18699" t="s">
        <v>29448</v>
      </c>
      <c r="M18699" t="s">
        <v>20719</v>
      </c>
      <c r="N18699">
        <v>3</v>
      </c>
      <c r="P18699" t="s">
        <v>20366</v>
      </c>
      <c r="Q18699" t="s">
        <v>29449</v>
      </c>
      <c r="S18699" t="s">
        <v>20368</v>
      </c>
    </row>
    <row r="18700" spans="1:19" hidden="1" x14ac:dyDescent="0.2">
      <c r="A18700">
        <v>4944</v>
      </c>
      <c r="B18700" t="s">
        <v>29447</v>
      </c>
      <c r="C18700" t="s">
        <v>20452</v>
      </c>
      <c r="D18700">
        <v>3.05</v>
      </c>
      <c r="E18700">
        <v>25</v>
      </c>
      <c r="F18700" t="s">
        <v>29323</v>
      </c>
      <c r="G18700" t="s">
        <v>189</v>
      </c>
      <c r="I18700" t="s">
        <v>19888</v>
      </c>
      <c r="K18700"/>
      <c r="L18700" t="s">
        <v>29448</v>
      </c>
      <c r="M18700" t="s">
        <v>20719</v>
      </c>
      <c r="N18700">
        <v>3</v>
      </c>
      <c r="P18700" t="s">
        <v>20366</v>
      </c>
      <c r="Q18700" t="s">
        <v>29449</v>
      </c>
      <c r="S18700" t="s">
        <v>20368</v>
      </c>
    </row>
    <row r="18701" spans="1:19" hidden="1" x14ac:dyDescent="0.2">
      <c r="A18701">
        <v>4944</v>
      </c>
      <c r="B18701" t="s">
        <v>29447</v>
      </c>
      <c r="C18701" t="s">
        <v>20441</v>
      </c>
      <c r="D18701">
        <v>6.91</v>
      </c>
      <c r="E18701">
        <v>25</v>
      </c>
      <c r="F18701" t="s">
        <v>29323</v>
      </c>
      <c r="G18701" t="s">
        <v>189</v>
      </c>
      <c r="I18701" t="s">
        <v>19888</v>
      </c>
      <c r="K18701"/>
      <c r="L18701" t="s">
        <v>29448</v>
      </c>
      <c r="M18701" t="s">
        <v>20719</v>
      </c>
      <c r="N18701">
        <v>3</v>
      </c>
      <c r="P18701" t="s">
        <v>20366</v>
      </c>
      <c r="Q18701" t="s">
        <v>29449</v>
      </c>
      <c r="S18701" t="s">
        <v>20368</v>
      </c>
    </row>
    <row r="18702" spans="1:19" hidden="1" x14ac:dyDescent="0.2">
      <c r="A18702">
        <v>4946</v>
      </c>
      <c r="B18702" t="s">
        <v>29450</v>
      </c>
      <c r="C18702" t="s">
        <v>20452</v>
      </c>
      <c r="D18702">
        <v>4.17</v>
      </c>
      <c r="E18702">
        <v>25</v>
      </c>
      <c r="F18702" t="s">
        <v>29323</v>
      </c>
      <c r="G18702" t="s">
        <v>31</v>
      </c>
      <c r="H18702" t="s">
        <v>23</v>
      </c>
      <c r="I18702" t="s">
        <v>2018</v>
      </c>
      <c r="K18702"/>
      <c r="L18702" t="s">
        <v>29451</v>
      </c>
      <c r="M18702" t="s">
        <v>26</v>
      </c>
      <c r="N18702">
        <v>2</v>
      </c>
      <c r="P18702" t="s">
        <v>20366</v>
      </c>
      <c r="Q18702" t="s">
        <v>29452</v>
      </c>
      <c r="S18702" t="s">
        <v>20368</v>
      </c>
    </row>
    <row r="18703" spans="1:19" hidden="1" x14ac:dyDescent="0.2">
      <c r="A18703">
        <v>4946</v>
      </c>
      <c r="B18703" t="s">
        <v>29450</v>
      </c>
      <c r="C18703" t="s">
        <v>20441</v>
      </c>
      <c r="D18703">
        <v>8.66</v>
      </c>
      <c r="E18703">
        <v>25</v>
      </c>
      <c r="F18703" t="s">
        <v>29323</v>
      </c>
      <c r="G18703" t="s">
        <v>31</v>
      </c>
      <c r="H18703" t="s">
        <v>23</v>
      </c>
      <c r="I18703" t="s">
        <v>2018</v>
      </c>
      <c r="K18703"/>
      <c r="L18703" t="s">
        <v>29451</v>
      </c>
      <c r="M18703" t="s">
        <v>26</v>
      </c>
      <c r="N18703">
        <v>2</v>
      </c>
      <c r="P18703" t="s">
        <v>20366</v>
      </c>
      <c r="Q18703" t="s">
        <v>29452</v>
      </c>
      <c r="S18703" t="s">
        <v>20368</v>
      </c>
    </row>
    <row r="18704" spans="1:19" hidden="1" x14ac:dyDescent="0.2">
      <c r="A18704">
        <v>4946</v>
      </c>
      <c r="B18704" t="s">
        <v>29450</v>
      </c>
      <c r="C18704" t="s">
        <v>20452</v>
      </c>
      <c r="D18704">
        <v>2.99</v>
      </c>
      <c r="E18704">
        <v>25</v>
      </c>
      <c r="F18704" t="s">
        <v>29323</v>
      </c>
      <c r="G18704" t="s">
        <v>189</v>
      </c>
      <c r="I18704" t="s">
        <v>19888</v>
      </c>
      <c r="K18704"/>
      <c r="L18704" t="s">
        <v>29451</v>
      </c>
      <c r="M18704" t="s">
        <v>26</v>
      </c>
      <c r="N18704">
        <v>2</v>
      </c>
      <c r="P18704" t="s">
        <v>20366</v>
      </c>
      <c r="Q18704" t="s">
        <v>29452</v>
      </c>
      <c r="S18704" t="s">
        <v>20368</v>
      </c>
    </row>
    <row r="18705" spans="1:19" hidden="1" x14ac:dyDescent="0.2">
      <c r="A18705">
        <v>4946</v>
      </c>
      <c r="B18705" t="s">
        <v>29450</v>
      </c>
      <c r="C18705" t="s">
        <v>20441</v>
      </c>
      <c r="D18705">
        <v>6.49</v>
      </c>
      <c r="E18705">
        <v>25</v>
      </c>
      <c r="F18705" t="s">
        <v>29323</v>
      </c>
      <c r="G18705" t="s">
        <v>189</v>
      </c>
      <c r="I18705" t="s">
        <v>19888</v>
      </c>
      <c r="K18705"/>
      <c r="L18705" t="s">
        <v>29451</v>
      </c>
      <c r="M18705" t="s">
        <v>26</v>
      </c>
      <c r="N18705">
        <v>2</v>
      </c>
      <c r="P18705" t="s">
        <v>20366</v>
      </c>
      <c r="Q18705" t="s">
        <v>29452</v>
      </c>
      <c r="S18705" t="s">
        <v>20368</v>
      </c>
    </row>
    <row r="18706" spans="1:19" hidden="1" x14ac:dyDescent="0.2">
      <c r="A18706">
        <v>4950</v>
      </c>
      <c r="B18706" t="s">
        <v>29453</v>
      </c>
      <c r="C18706" t="s">
        <v>105</v>
      </c>
      <c r="D18706">
        <v>-5.8</v>
      </c>
      <c r="E18706">
        <v>25</v>
      </c>
      <c r="G18706" t="s">
        <v>75</v>
      </c>
      <c r="H18706" t="s">
        <v>23</v>
      </c>
      <c r="I18706" t="s">
        <v>4779</v>
      </c>
      <c r="J18706" t="s">
        <v>20874</v>
      </c>
      <c r="K18706"/>
      <c r="L18706" t="s">
        <v>29454</v>
      </c>
      <c r="M18706" t="s">
        <v>20860</v>
      </c>
      <c r="N18706">
        <v>4</v>
      </c>
      <c r="O18706" t="s">
        <v>29455</v>
      </c>
      <c r="P18706" t="s">
        <v>20366</v>
      </c>
      <c r="Q18706" t="s">
        <v>29456</v>
      </c>
      <c r="S18706" t="s">
        <v>20368</v>
      </c>
    </row>
    <row r="18707" spans="1:19" hidden="1" x14ac:dyDescent="0.2">
      <c r="A18707">
        <v>4951</v>
      </c>
      <c r="B18707" t="s">
        <v>29457</v>
      </c>
      <c r="C18707" t="s">
        <v>105</v>
      </c>
      <c r="D18707" t="s">
        <v>29458</v>
      </c>
      <c r="F18707" t="s">
        <v>21009</v>
      </c>
      <c r="G18707" t="s">
        <v>75</v>
      </c>
      <c r="H18707" t="s">
        <v>23</v>
      </c>
      <c r="I18707" t="s">
        <v>3758</v>
      </c>
      <c r="K18707"/>
      <c r="L18707" t="s">
        <v>29459</v>
      </c>
      <c r="M18707" t="s">
        <v>26</v>
      </c>
      <c r="N18707">
        <v>2</v>
      </c>
      <c r="P18707" t="s">
        <v>20366</v>
      </c>
      <c r="Q18707" t="s">
        <v>29460</v>
      </c>
      <c r="S18707" t="s">
        <v>20368</v>
      </c>
    </row>
    <row r="18708" spans="1:19" hidden="1" x14ac:dyDescent="0.2">
      <c r="A18708">
        <v>4951</v>
      </c>
      <c r="B18708" t="s">
        <v>29457</v>
      </c>
      <c r="C18708" t="s">
        <v>20452</v>
      </c>
      <c r="D18708">
        <v>2.5</v>
      </c>
      <c r="F18708" t="s">
        <v>21009</v>
      </c>
      <c r="G18708" t="s">
        <v>75</v>
      </c>
      <c r="H18708" t="s">
        <v>23</v>
      </c>
      <c r="I18708" t="s">
        <v>3758</v>
      </c>
      <c r="K18708"/>
      <c r="L18708" t="s">
        <v>29459</v>
      </c>
      <c r="M18708" t="s">
        <v>26</v>
      </c>
      <c r="N18708">
        <v>2</v>
      </c>
      <c r="P18708" t="s">
        <v>20366</v>
      </c>
      <c r="Q18708" t="s">
        <v>29460</v>
      </c>
      <c r="S18708" t="s">
        <v>20368</v>
      </c>
    </row>
    <row r="18709" spans="1:19" hidden="1" x14ac:dyDescent="0.2">
      <c r="A18709">
        <v>4955</v>
      </c>
      <c r="B18709" t="s">
        <v>29461</v>
      </c>
      <c r="C18709" t="s">
        <v>105</v>
      </c>
      <c r="D18709">
        <v>1.87</v>
      </c>
      <c r="E18709">
        <v>25</v>
      </c>
      <c r="G18709" t="s">
        <v>189</v>
      </c>
      <c r="I18709" t="s">
        <v>4437</v>
      </c>
      <c r="K18709"/>
      <c r="L18709" t="s">
        <v>29462</v>
      </c>
      <c r="M18709" t="s">
        <v>20365</v>
      </c>
      <c r="N18709">
        <v>8</v>
      </c>
      <c r="O18709" t="s">
        <v>29463</v>
      </c>
      <c r="P18709" t="s">
        <v>20366</v>
      </c>
      <c r="Q18709" t="s">
        <v>29464</v>
      </c>
      <c r="S18709" t="s">
        <v>20368</v>
      </c>
    </row>
    <row r="18710" spans="1:19" hidden="1" x14ac:dyDescent="0.2">
      <c r="A18710">
        <v>4955</v>
      </c>
      <c r="B18710" t="s">
        <v>29461</v>
      </c>
      <c r="C18710" t="s">
        <v>20452</v>
      </c>
      <c r="D18710">
        <v>2.72</v>
      </c>
      <c r="E18710">
        <v>25</v>
      </c>
      <c r="G18710" t="s">
        <v>189</v>
      </c>
      <c r="I18710" t="s">
        <v>4437</v>
      </c>
      <c r="K18710"/>
      <c r="L18710" t="s">
        <v>29462</v>
      </c>
      <c r="M18710" t="s">
        <v>20365</v>
      </c>
      <c r="N18710">
        <v>8</v>
      </c>
      <c r="O18710" t="s">
        <v>29463</v>
      </c>
      <c r="P18710" t="s">
        <v>20366</v>
      </c>
      <c r="Q18710" t="s">
        <v>29464</v>
      </c>
      <c r="S18710" t="s">
        <v>20368</v>
      </c>
    </row>
    <row r="18711" spans="1:19" hidden="1" x14ac:dyDescent="0.2">
      <c r="A18711">
        <v>4955</v>
      </c>
      <c r="B18711" t="s">
        <v>29461</v>
      </c>
      <c r="C18711" t="s">
        <v>20441</v>
      </c>
      <c r="D18711">
        <v>4.3</v>
      </c>
      <c r="E18711">
        <v>25</v>
      </c>
      <c r="G18711" t="s">
        <v>189</v>
      </c>
      <c r="I18711" t="s">
        <v>4437</v>
      </c>
      <c r="K18711"/>
      <c r="L18711" t="s">
        <v>29462</v>
      </c>
      <c r="M18711" t="s">
        <v>20365</v>
      </c>
      <c r="N18711">
        <v>8</v>
      </c>
      <c r="O18711" t="s">
        <v>29463</v>
      </c>
      <c r="P18711" t="s">
        <v>20366</v>
      </c>
      <c r="Q18711" t="s">
        <v>29464</v>
      </c>
      <c r="S18711" t="s">
        <v>20368</v>
      </c>
    </row>
    <row r="18712" spans="1:19" hidden="1" x14ac:dyDescent="0.2">
      <c r="A18712">
        <v>4955</v>
      </c>
      <c r="B18712" t="s">
        <v>29461</v>
      </c>
      <c r="C18712" t="s">
        <v>20447</v>
      </c>
      <c r="D18712">
        <v>5.52</v>
      </c>
      <c r="E18712">
        <v>25</v>
      </c>
      <c r="G18712" t="s">
        <v>189</v>
      </c>
      <c r="I18712" t="s">
        <v>4437</v>
      </c>
      <c r="K18712"/>
      <c r="L18712" t="s">
        <v>29462</v>
      </c>
      <c r="M18712" t="s">
        <v>20365</v>
      </c>
      <c r="N18712">
        <v>8</v>
      </c>
      <c r="O18712" t="s">
        <v>29463</v>
      </c>
      <c r="P18712" t="s">
        <v>20366</v>
      </c>
      <c r="Q18712" t="s">
        <v>29464</v>
      </c>
      <c r="S18712" t="s">
        <v>20368</v>
      </c>
    </row>
    <row r="18713" spans="1:19" hidden="1" x14ac:dyDescent="0.2">
      <c r="A18713">
        <v>4956</v>
      </c>
      <c r="B18713" t="s">
        <v>29465</v>
      </c>
      <c r="C18713" t="s">
        <v>105</v>
      </c>
      <c r="D18713">
        <v>9.34</v>
      </c>
      <c r="E18713">
        <v>25</v>
      </c>
      <c r="F18713" t="s">
        <v>23491</v>
      </c>
      <c r="G18713" t="s">
        <v>1434</v>
      </c>
      <c r="H18713" t="s">
        <v>46</v>
      </c>
      <c r="I18713" t="s">
        <v>3350</v>
      </c>
      <c r="K18713"/>
      <c r="L18713" t="s">
        <v>29466</v>
      </c>
      <c r="M18713" t="s">
        <v>20396</v>
      </c>
      <c r="N18713">
        <v>4</v>
      </c>
      <c r="P18713" t="s">
        <v>20366</v>
      </c>
      <c r="Q18713" t="s">
        <v>29467</v>
      </c>
      <c r="S18713" t="s">
        <v>20368</v>
      </c>
    </row>
    <row r="18714" spans="1:19" hidden="1" x14ac:dyDescent="0.2">
      <c r="A18714">
        <v>4956</v>
      </c>
      <c r="B18714" t="s">
        <v>29465</v>
      </c>
      <c r="C18714" t="s">
        <v>105</v>
      </c>
      <c r="D18714">
        <v>9.4</v>
      </c>
      <c r="E18714">
        <v>25</v>
      </c>
      <c r="F18714" t="s">
        <v>1546</v>
      </c>
      <c r="G18714" t="s">
        <v>55</v>
      </c>
      <c r="H18714" t="s">
        <v>46</v>
      </c>
      <c r="I18714" t="s">
        <v>27677</v>
      </c>
      <c r="K18714"/>
      <c r="L18714" t="s">
        <v>29466</v>
      </c>
      <c r="M18714" t="s">
        <v>20396</v>
      </c>
      <c r="N18714">
        <v>4</v>
      </c>
      <c r="P18714" t="s">
        <v>20366</v>
      </c>
      <c r="Q18714" t="s">
        <v>29467</v>
      </c>
      <c r="S18714" t="s">
        <v>20368</v>
      </c>
    </row>
    <row r="18715" spans="1:19" hidden="1" x14ac:dyDescent="0.2">
      <c r="A18715">
        <v>4956</v>
      </c>
      <c r="B18715" t="s">
        <v>29465</v>
      </c>
      <c r="C18715" t="s">
        <v>105</v>
      </c>
      <c r="D18715">
        <v>9.39</v>
      </c>
      <c r="E18715">
        <v>25</v>
      </c>
      <c r="F18715" t="s">
        <v>1546</v>
      </c>
      <c r="G18715" t="s">
        <v>23125</v>
      </c>
      <c r="H18715" t="s">
        <v>46</v>
      </c>
      <c r="I18715" t="s">
        <v>29468</v>
      </c>
      <c r="K18715"/>
      <c r="L18715" t="s">
        <v>29466</v>
      </c>
      <c r="M18715" t="s">
        <v>20396</v>
      </c>
      <c r="N18715">
        <v>4</v>
      </c>
      <c r="P18715" t="s">
        <v>20366</v>
      </c>
      <c r="Q18715" t="s">
        <v>29467</v>
      </c>
      <c r="S18715" t="s">
        <v>20368</v>
      </c>
    </row>
    <row r="18716" spans="1:19" hidden="1" x14ac:dyDescent="0.2">
      <c r="A18716">
        <v>4956</v>
      </c>
      <c r="B18716" t="s">
        <v>29465</v>
      </c>
      <c r="C18716" t="s">
        <v>105</v>
      </c>
      <c r="D18716">
        <v>9.34</v>
      </c>
      <c r="E18716">
        <v>21</v>
      </c>
      <c r="F18716" t="s">
        <v>1576</v>
      </c>
      <c r="G18716" t="s">
        <v>31</v>
      </c>
      <c r="H18716" t="s">
        <v>46</v>
      </c>
      <c r="I18716" t="s">
        <v>7689</v>
      </c>
      <c r="K18716"/>
      <c r="L18716" t="s">
        <v>29466</v>
      </c>
      <c r="M18716" t="s">
        <v>20396</v>
      </c>
      <c r="N18716">
        <v>4</v>
      </c>
      <c r="P18716" t="s">
        <v>20366</v>
      </c>
      <c r="Q18716" t="s">
        <v>29467</v>
      </c>
      <c r="S18716" t="s">
        <v>20368</v>
      </c>
    </row>
    <row r="18717" spans="1:19" hidden="1" x14ac:dyDescent="0.2">
      <c r="A18717">
        <v>4957</v>
      </c>
      <c r="B18717" t="s">
        <v>29469</v>
      </c>
      <c r="C18717" t="s">
        <v>105</v>
      </c>
      <c r="D18717">
        <v>9.57</v>
      </c>
      <c r="E18717">
        <v>25</v>
      </c>
      <c r="F18717" t="s">
        <v>1546</v>
      </c>
      <c r="G18717" t="s">
        <v>55</v>
      </c>
      <c r="H18717" t="s">
        <v>46</v>
      </c>
      <c r="I18717" t="s">
        <v>27677</v>
      </c>
      <c r="K18717"/>
      <c r="L18717" t="s">
        <v>29470</v>
      </c>
      <c r="M18717" t="s">
        <v>20396</v>
      </c>
      <c r="N18717">
        <v>4</v>
      </c>
      <c r="P18717" t="s">
        <v>20366</v>
      </c>
      <c r="Q18717" t="s">
        <v>29471</v>
      </c>
      <c r="S18717" t="s">
        <v>20368</v>
      </c>
    </row>
    <row r="18718" spans="1:19" hidden="1" x14ac:dyDescent="0.2">
      <c r="A18718">
        <v>4957</v>
      </c>
      <c r="B18718" t="s">
        <v>29469</v>
      </c>
      <c r="C18718" t="s">
        <v>105</v>
      </c>
      <c r="D18718">
        <v>9.58</v>
      </c>
      <c r="E18718">
        <v>21</v>
      </c>
      <c r="F18718" t="s">
        <v>1576</v>
      </c>
      <c r="G18718" t="s">
        <v>31</v>
      </c>
      <c r="H18718" t="s">
        <v>46</v>
      </c>
      <c r="I18718" t="s">
        <v>7689</v>
      </c>
      <c r="K18718"/>
      <c r="L18718" t="s">
        <v>29470</v>
      </c>
      <c r="M18718" t="s">
        <v>20396</v>
      </c>
      <c r="N18718">
        <v>4</v>
      </c>
      <c r="P18718" t="s">
        <v>20366</v>
      </c>
      <c r="Q18718" t="s">
        <v>29471</v>
      </c>
      <c r="S18718" t="s">
        <v>20368</v>
      </c>
    </row>
    <row r="18719" spans="1:19" hidden="1" x14ac:dyDescent="0.2">
      <c r="A18719">
        <v>4957</v>
      </c>
      <c r="B18719" t="s">
        <v>29469</v>
      </c>
      <c r="C18719" t="s">
        <v>105</v>
      </c>
      <c r="D18719">
        <v>9.51</v>
      </c>
      <c r="E18719">
        <v>25</v>
      </c>
      <c r="F18719" t="s">
        <v>23491</v>
      </c>
      <c r="G18719" t="s">
        <v>1434</v>
      </c>
      <c r="H18719" t="s">
        <v>46</v>
      </c>
      <c r="I18719" t="s">
        <v>3350</v>
      </c>
      <c r="K18719"/>
      <c r="L18719" t="s">
        <v>29470</v>
      </c>
      <c r="M18719" t="s">
        <v>20396</v>
      </c>
      <c r="N18719">
        <v>4</v>
      </c>
      <c r="P18719" t="s">
        <v>20366</v>
      </c>
      <c r="Q18719" t="s">
        <v>29471</v>
      </c>
      <c r="S18719" t="s">
        <v>20368</v>
      </c>
    </row>
    <row r="18720" spans="1:19" hidden="1" x14ac:dyDescent="0.2">
      <c r="A18720">
        <v>4957</v>
      </c>
      <c r="B18720" t="s">
        <v>29469</v>
      </c>
      <c r="C18720" t="s">
        <v>105</v>
      </c>
      <c r="D18720">
        <v>9.9700000000000006</v>
      </c>
      <c r="E18720">
        <v>20</v>
      </c>
      <c r="F18720" t="s">
        <v>21236</v>
      </c>
      <c r="G18720" t="s">
        <v>55</v>
      </c>
      <c r="H18720" t="s">
        <v>46</v>
      </c>
      <c r="I18720" t="s">
        <v>24927</v>
      </c>
      <c r="K18720"/>
      <c r="L18720" t="s">
        <v>29470</v>
      </c>
      <c r="M18720" t="s">
        <v>20396</v>
      </c>
      <c r="N18720">
        <v>4</v>
      </c>
      <c r="P18720" t="s">
        <v>20366</v>
      </c>
      <c r="Q18720" t="s">
        <v>29471</v>
      </c>
      <c r="S18720" t="s">
        <v>20368</v>
      </c>
    </row>
    <row r="18721" spans="1:19" hidden="1" x14ac:dyDescent="0.2">
      <c r="A18721">
        <v>4957</v>
      </c>
      <c r="B18721" t="s">
        <v>29469</v>
      </c>
      <c r="C18721" t="s">
        <v>20663</v>
      </c>
      <c r="D18721">
        <v>9.4700000000000006</v>
      </c>
      <c r="E18721">
        <v>25</v>
      </c>
      <c r="F18721" t="s">
        <v>21236</v>
      </c>
      <c r="G18721" t="s">
        <v>31</v>
      </c>
      <c r="H18721" t="s">
        <v>23</v>
      </c>
      <c r="I18721" t="s">
        <v>14686</v>
      </c>
      <c r="K18721"/>
      <c r="L18721" t="s">
        <v>29470</v>
      </c>
      <c r="M18721" t="s">
        <v>20396</v>
      </c>
      <c r="N18721">
        <v>4</v>
      </c>
      <c r="P18721" t="s">
        <v>20366</v>
      </c>
      <c r="Q18721" t="s">
        <v>29471</v>
      </c>
      <c r="S18721" t="s">
        <v>20368</v>
      </c>
    </row>
    <row r="18722" spans="1:19" hidden="1" x14ac:dyDescent="0.2">
      <c r="A18722">
        <v>4957</v>
      </c>
      <c r="B18722" t="s">
        <v>29469</v>
      </c>
      <c r="C18722" t="s">
        <v>20667</v>
      </c>
      <c r="D18722">
        <v>10.06</v>
      </c>
      <c r="E18722" t="s">
        <v>414</v>
      </c>
      <c r="F18722" t="s">
        <v>21236</v>
      </c>
      <c r="G18722" t="s">
        <v>31</v>
      </c>
      <c r="H18722" t="s">
        <v>23</v>
      </c>
      <c r="I18722" t="s">
        <v>14686</v>
      </c>
      <c r="K18722"/>
      <c r="L18722" t="s">
        <v>29470</v>
      </c>
      <c r="M18722" t="s">
        <v>20396</v>
      </c>
      <c r="N18722">
        <v>4</v>
      </c>
      <c r="P18722" t="s">
        <v>20366</v>
      </c>
      <c r="Q18722" t="s">
        <v>29471</v>
      </c>
      <c r="S18722" t="s">
        <v>20368</v>
      </c>
    </row>
    <row r="18723" spans="1:19" hidden="1" x14ac:dyDescent="0.2">
      <c r="A18723">
        <v>4957</v>
      </c>
      <c r="B18723" t="s">
        <v>29469</v>
      </c>
      <c r="C18723" t="s">
        <v>105</v>
      </c>
      <c r="D18723">
        <v>9.5</v>
      </c>
      <c r="F18723" t="s">
        <v>21009</v>
      </c>
      <c r="G18723" t="s">
        <v>31</v>
      </c>
      <c r="H18723" t="s">
        <v>23</v>
      </c>
      <c r="I18723" t="s">
        <v>4013</v>
      </c>
      <c r="K18723"/>
      <c r="L18723" t="s">
        <v>29470</v>
      </c>
      <c r="M18723" t="s">
        <v>20396</v>
      </c>
      <c r="N18723">
        <v>4</v>
      </c>
      <c r="P18723" t="s">
        <v>20366</v>
      </c>
      <c r="Q18723" t="s">
        <v>29471</v>
      </c>
      <c r="S18723" t="s">
        <v>20368</v>
      </c>
    </row>
    <row r="18724" spans="1:19" hidden="1" x14ac:dyDescent="0.2">
      <c r="A18724">
        <v>4957</v>
      </c>
      <c r="B18724" t="s">
        <v>29469</v>
      </c>
      <c r="C18724" t="s">
        <v>29472</v>
      </c>
      <c r="D18724">
        <v>3.1</v>
      </c>
      <c r="F18724" t="s">
        <v>29473</v>
      </c>
      <c r="G18724" t="s">
        <v>23651</v>
      </c>
      <c r="H18724" t="s">
        <v>23</v>
      </c>
      <c r="I18724" t="s">
        <v>4013</v>
      </c>
      <c r="K18724"/>
      <c r="L18724" t="s">
        <v>29470</v>
      </c>
      <c r="M18724" t="s">
        <v>20396</v>
      </c>
      <c r="N18724">
        <v>4</v>
      </c>
      <c r="P18724" t="s">
        <v>20366</v>
      </c>
      <c r="Q18724" t="s">
        <v>29471</v>
      </c>
      <c r="S18724" t="s">
        <v>20368</v>
      </c>
    </row>
    <row r="18725" spans="1:19" hidden="1" x14ac:dyDescent="0.2">
      <c r="A18725">
        <v>4957</v>
      </c>
      <c r="B18725" t="s">
        <v>29469</v>
      </c>
      <c r="C18725" t="s">
        <v>29474</v>
      </c>
      <c r="D18725">
        <v>8.1</v>
      </c>
      <c r="F18725" t="s">
        <v>29475</v>
      </c>
      <c r="G18725" t="s">
        <v>29476</v>
      </c>
      <c r="H18725" t="s">
        <v>23</v>
      </c>
      <c r="I18725" t="s">
        <v>4013</v>
      </c>
      <c r="K18725"/>
      <c r="L18725" t="s">
        <v>29470</v>
      </c>
      <c r="M18725" t="s">
        <v>20396</v>
      </c>
      <c r="N18725">
        <v>4</v>
      </c>
      <c r="P18725" t="s">
        <v>20366</v>
      </c>
      <c r="Q18725" t="s">
        <v>29471</v>
      </c>
      <c r="S18725" t="s">
        <v>20368</v>
      </c>
    </row>
    <row r="18726" spans="1:19" hidden="1" x14ac:dyDescent="0.2">
      <c r="A18726">
        <v>4957</v>
      </c>
      <c r="B18726" t="s">
        <v>29469</v>
      </c>
      <c r="C18726" t="s">
        <v>29474</v>
      </c>
      <c r="D18726">
        <v>7.7</v>
      </c>
      <c r="F18726" t="s">
        <v>29475</v>
      </c>
      <c r="G18726" t="s">
        <v>29477</v>
      </c>
      <c r="H18726" t="s">
        <v>23</v>
      </c>
      <c r="I18726" t="s">
        <v>4013</v>
      </c>
      <c r="K18726"/>
      <c r="L18726" t="s">
        <v>29470</v>
      </c>
      <c r="M18726" t="s">
        <v>20396</v>
      </c>
      <c r="N18726">
        <v>4</v>
      </c>
      <c r="P18726" t="s">
        <v>20366</v>
      </c>
      <c r="Q18726" t="s">
        <v>29471</v>
      </c>
      <c r="S18726" t="s">
        <v>20368</v>
      </c>
    </row>
    <row r="18727" spans="1:19" hidden="1" x14ac:dyDescent="0.2">
      <c r="A18727">
        <v>4959</v>
      </c>
      <c r="B18727" t="s">
        <v>29478</v>
      </c>
      <c r="C18727" t="s">
        <v>105</v>
      </c>
      <c r="D18727">
        <v>3.44</v>
      </c>
      <c r="E18727">
        <v>25</v>
      </c>
      <c r="F18727" t="s">
        <v>20866</v>
      </c>
      <c r="G18727" t="s">
        <v>55</v>
      </c>
      <c r="H18727" t="s">
        <v>46</v>
      </c>
      <c r="I18727" t="s">
        <v>1983</v>
      </c>
      <c r="K18727"/>
      <c r="L18727" t="s">
        <v>29479</v>
      </c>
      <c r="M18727" t="s">
        <v>20396</v>
      </c>
      <c r="N18727">
        <v>4</v>
      </c>
      <c r="P18727" t="s">
        <v>20366</v>
      </c>
      <c r="Q18727" t="s">
        <v>29480</v>
      </c>
      <c r="S18727" t="s">
        <v>20368</v>
      </c>
    </row>
    <row r="18728" spans="1:19" hidden="1" x14ac:dyDescent="0.2">
      <c r="A18728">
        <v>4960</v>
      </c>
      <c r="B18728" t="s">
        <v>29481</v>
      </c>
      <c r="C18728" t="s">
        <v>105</v>
      </c>
      <c r="D18728">
        <v>6.25</v>
      </c>
      <c r="E18728">
        <v>28</v>
      </c>
      <c r="G18728" t="s">
        <v>144</v>
      </c>
      <c r="H18728" t="s">
        <v>23</v>
      </c>
      <c r="I18728" t="s">
        <v>29482</v>
      </c>
      <c r="K18728"/>
      <c r="L18728" t="s">
        <v>29483</v>
      </c>
      <c r="M18728" t="s">
        <v>26</v>
      </c>
      <c r="N18728">
        <v>2</v>
      </c>
      <c r="P18728" t="s">
        <v>20366</v>
      </c>
      <c r="Q18728" t="s">
        <v>29484</v>
      </c>
      <c r="S18728" t="s">
        <v>20368</v>
      </c>
    </row>
    <row r="18729" spans="1:19" hidden="1" x14ac:dyDescent="0.2">
      <c r="A18729">
        <v>4961</v>
      </c>
      <c r="B18729" t="s">
        <v>29485</v>
      </c>
      <c r="C18729" t="s">
        <v>105</v>
      </c>
      <c r="D18729">
        <v>6.15</v>
      </c>
      <c r="E18729">
        <v>20</v>
      </c>
      <c r="F18729" t="s">
        <v>410</v>
      </c>
      <c r="G18729" t="s">
        <v>55</v>
      </c>
      <c r="H18729" t="s">
        <v>46</v>
      </c>
      <c r="I18729" t="s">
        <v>2919</v>
      </c>
      <c r="K18729"/>
      <c r="L18729" t="s">
        <v>29486</v>
      </c>
      <c r="M18729" t="s">
        <v>20396</v>
      </c>
      <c r="N18729">
        <v>4</v>
      </c>
      <c r="P18729" t="s">
        <v>20366</v>
      </c>
      <c r="Q18729" t="s">
        <v>29487</v>
      </c>
      <c r="S18729" t="s">
        <v>20368</v>
      </c>
    </row>
    <row r="18730" spans="1:19" hidden="1" x14ac:dyDescent="0.2">
      <c r="A18730">
        <v>4961</v>
      </c>
      <c r="B18730" t="s">
        <v>29485</v>
      </c>
      <c r="C18730" t="s">
        <v>105</v>
      </c>
      <c r="D18730">
        <v>6.25</v>
      </c>
      <c r="E18730" t="s">
        <v>363</v>
      </c>
      <c r="F18730" t="s">
        <v>22233</v>
      </c>
      <c r="G18730" t="s">
        <v>55</v>
      </c>
      <c r="H18730" t="s">
        <v>23</v>
      </c>
      <c r="I18730" t="s">
        <v>22234</v>
      </c>
      <c r="K18730"/>
      <c r="L18730" t="s">
        <v>29486</v>
      </c>
      <c r="M18730" t="s">
        <v>20396</v>
      </c>
      <c r="N18730">
        <v>4</v>
      </c>
      <c r="P18730" t="s">
        <v>20366</v>
      </c>
      <c r="Q18730" t="s">
        <v>29487</v>
      </c>
      <c r="S18730" t="s">
        <v>20368</v>
      </c>
    </row>
    <row r="18731" spans="1:19" hidden="1" x14ac:dyDescent="0.2">
      <c r="A18731">
        <v>4962</v>
      </c>
      <c r="B18731" t="s">
        <v>29488</v>
      </c>
      <c r="C18731" t="s">
        <v>105</v>
      </c>
      <c r="D18731">
        <v>7.22</v>
      </c>
      <c r="E18731" t="s">
        <v>363</v>
      </c>
      <c r="F18731" t="s">
        <v>20537</v>
      </c>
      <c r="G18731" t="s">
        <v>189</v>
      </c>
      <c r="H18731" t="s">
        <v>23</v>
      </c>
      <c r="I18731" t="s">
        <v>10615</v>
      </c>
      <c r="K18731"/>
      <c r="L18731" t="s">
        <v>29489</v>
      </c>
      <c r="M18731" t="s">
        <v>20396</v>
      </c>
      <c r="N18731">
        <v>4</v>
      </c>
      <c r="P18731" t="s">
        <v>20366</v>
      </c>
      <c r="Q18731" t="s">
        <v>29490</v>
      </c>
      <c r="S18731" t="s">
        <v>20368</v>
      </c>
    </row>
    <row r="18732" spans="1:19" hidden="1" x14ac:dyDescent="0.2">
      <c r="A18732">
        <v>4963</v>
      </c>
      <c r="B18732" t="s">
        <v>29491</v>
      </c>
      <c r="C18732" t="s">
        <v>105</v>
      </c>
      <c r="D18732">
        <v>9.58</v>
      </c>
      <c r="E18732">
        <v>13.9</v>
      </c>
      <c r="F18732" t="s">
        <v>23161</v>
      </c>
      <c r="G18732" t="s">
        <v>31</v>
      </c>
      <c r="H18732" t="s">
        <v>46</v>
      </c>
      <c r="I18732" t="s">
        <v>2894</v>
      </c>
      <c r="J18732" t="s">
        <v>43</v>
      </c>
      <c r="K18732"/>
      <c r="L18732" t="s">
        <v>29492</v>
      </c>
      <c r="M18732" t="s">
        <v>20396</v>
      </c>
      <c r="N18732">
        <v>4</v>
      </c>
      <c r="P18732" t="s">
        <v>20366</v>
      </c>
      <c r="Q18732" t="s">
        <v>29493</v>
      </c>
      <c r="S18732" t="s">
        <v>20368</v>
      </c>
    </row>
    <row r="18733" spans="1:19" hidden="1" x14ac:dyDescent="0.2">
      <c r="A18733">
        <v>4963</v>
      </c>
      <c r="B18733" t="s">
        <v>29491</v>
      </c>
      <c r="C18733" t="s">
        <v>20452</v>
      </c>
      <c r="D18733">
        <v>11.11</v>
      </c>
      <c r="E18733">
        <v>13.9</v>
      </c>
      <c r="F18733" t="s">
        <v>23161</v>
      </c>
      <c r="G18733" t="s">
        <v>31</v>
      </c>
      <c r="H18733" t="s">
        <v>46</v>
      </c>
      <c r="I18733" t="s">
        <v>2894</v>
      </c>
      <c r="J18733" t="s">
        <v>43</v>
      </c>
      <c r="K18733"/>
      <c r="L18733" t="s">
        <v>29492</v>
      </c>
      <c r="M18733" t="s">
        <v>20396</v>
      </c>
      <c r="N18733">
        <v>4</v>
      </c>
      <c r="P18733" t="s">
        <v>20366</v>
      </c>
      <c r="Q18733" t="s">
        <v>29493</v>
      </c>
      <c r="S18733" t="s">
        <v>20368</v>
      </c>
    </row>
    <row r="18734" spans="1:19" hidden="1" x14ac:dyDescent="0.2">
      <c r="A18734">
        <v>4963</v>
      </c>
      <c r="B18734" t="s">
        <v>29491</v>
      </c>
      <c r="C18734" t="s">
        <v>105</v>
      </c>
      <c r="D18734">
        <v>9.4700000000000006</v>
      </c>
      <c r="E18734">
        <v>20</v>
      </c>
      <c r="F18734" t="s">
        <v>23161</v>
      </c>
      <c r="G18734" t="s">
        <v>31</v>
      </c>
      <c r="H18734" t="s">
        <v>46</v>
      </c>
      <c r="I18734" t="s">
        <v>2894</v>
      </c>
      <c r="J18734" t="s">
        <v>43</v>
      </c>
      <c r="K18734"/>
      <c r="L18734" t="s">
        <v>29492</v>
      </c>
      <c r="M18734" t="s">
        <v>20396</v>
      </c>
      <c r="N18734">
        <v>4</v>
      </c>
      <c r="P18734" t="s">
        <v>20366</v>
      </c>
      <c r="Q18734" t="s">
        <v>29493</v>
      </c>
      <c r="S18734" t="s">
        <v>20368</v>
      </c>
    </row>
    <row r="18735" spans="1:19" hidden="1" x14ac:dyDescent="0.2">
      <c r="A18735">
        <v>4963</v>
      </c>
      <c r="B18735" t="s">
        <v>29491</v>
      </c>
      <c r="C18735" t="s">
        <v>20452</v>
      </c>
      <c r="D18735">
        <v>11.02</v>
      </c>
      <c r="E18735">
        <v>20</v>
      </c>
      <c r="F18735" t="s">
        <v>23161</v>
      </c>
      <c r="G18735" t="s">
        <v>31</v>
      </c>
      <c r="H18735" t="s">
        <v>46</v>
      </c>
      <c r="I18735" t="s">
        <v>2894</v>
      </c>
      <c r="J18735" t="s">
        <v>43</v>
      </c>
      <c r="K18735"/>
      <c r="L18735" t="s">
        <v>29492</v>
      </c>
      <c r="M18735" t="s">
        <v>20396</v>
      </c>
      <c r="N18735">
        <v>4</v>
      </c>
      <c r="P18735" t="s">
        <v>20366</v>
      </c>
      <c r="Q18735" t="s">
        <v>29493</v>
      </c>
      <c r="S18735" t="s">
        <v>20368</v>
      </c>
    </row>
    <row r="18736" spans="1:19" hidden="1" x14ac:dyDescent="0.2">
      <c r="A18736">
        <v>4963</v>
      </c>
      <c r="B18736" t="s">
        <v>29491</v>
      </c>
      <c r="C18736" t="s">
        <v>105</v>
      </c>
      <c r="D18736">
        <v>9.3699999999999992</v>
      </c>
      <c r="E18736">
        <v>26.5</v>
      </c>
      <c r="F18736" t="s">
        <v>23161</v>
      </c>
      <c r="G18736" t="s">
        <v>31</v>
      </c>
      <c r="H18736" t="s">
        <v>46</v>
      </c>
      <c r="I18736" t="s">
        <v>2894</v>
      </c>
      <c r="J18736" t="s">
        <v>43</v>
      </c>
      <c r="K18736"/>
      <c r="L18736" t="s">
        <v>29492</v>
      </c>
      <c r="M18736" t="s">
        <v>20396</v>
      </c>
      <c r="N18736">
        <v>4</v>
      </c>
      <c r="P18736" t="s">
        <v>20366</v>
      </c>
      <c r="Q18736" t="s">
        <v>29493</v>
      </c>
      <c r="S18736" t="s">
        <v>20368</v>
      </c>
    </row>
    <row r="18737" spans="1:19" hidden="1" x14ac:dyDescent="0.2">
      <c r="A18737">
        <v>4963</v>
      </c>
      <c r="B18737" t="s">
        <v>29491</v>
      </c>
      <c r="C18737" t="s">
        <v>20452</v>
      </c>
      <c r="D18737">
        <v>10.93</v>
      </c>
      <c r="E18737">
        <v>26.5</v>
      </c>
      <c r="F18737" t="s">
        <v>23161</v>
      </c>
      <c r="G18737" t="s">
        <v>31</v>
      </c>
      <c r="H18737" t="s">
        <v>46</v>
      </c>
      <c r="I18737" t="s">
        <v>2894</v>
      </c>
      <c r="J18737" t="s">
        <v>43</v>
      </c>
      <c r="K18737"/>
      <c r="L18737" t="s">
        <v>29492</v>
      </c>
      <c r="M18737" t="s">
        <v>20396</v>
      </c>
      <c r="N18737">
        <v>4</v>
      </c>
      <c r="P18737" t="s">
        <v>20366</v>
      </c>
      <c r="Q18737" t="s">
        <v>29493</v>
      </c>
      <c r="S18737" t="s">
        <v>20368</v>
      </c>
    </row>
    <row r="18738" spans="1:19" hidden="1" x14ac:dyDescent="0.2">
      <c r="A18738">
        <v>4964</v>
      </c>
      <c r="B18738" t="s">
        <v>29494</v>
      </c>
      <c r="C18738" t="s">
        <v>105</v>
      </c>
      <c r="D18738">
        <v>6.71</v>
      </c>
      <c r="E18738">
        <v>20</v>
      </c>
      <c r="F18738" t="s">
        <v>29495</v>
      </c>
      <c r="G18738" t="s">
        <v>31</v>
      </c>
      <c r="H18738" t="s">
        <v>46</v>
      </c>
      <c r="I18738" t="s">
        <v>24927</v>
      </c>
      <c r="K18738"/>
      <c r="L18738" t="s">
        <v>29496</v>
      </c>
      <c r="M18738" t="s">
        <v>20396</v>
      </c>
      <c r="N18738">
        <v>4</v>
      </c>
      <c r="P18738" t="s">
        <v>20366</v>
      </c>
      <c r="Q18738" t="s">
        <v>29497</v>
      </c>
      <c r="S18738" t="s">
        <v>20368</v>
      </c>
    </row>
    <row r="18739" spans="1:19" hidden="1" x14ac:dyDescent="0.2">
      <c r="A18739">
        <v>4964</v>
      </c>
      <c r="B18739" t="s">
        <v>29494</v>
      </c>
      <c r="C18739" t="s">
        <v>20452</v>
      </c>
      <c r="D18739" t="s">
        <v>5189</v>
      </c>
      <c r="E18739" t="s">
        <v>383</v>
      </c>
      <c r="F18739" t="s">
        <v>29495</v>
      </c>
      <c r="G18739" t="s">
        <v>31</v>
      </c>
      <c r="H18739" t="s">
        <v>23</v>
      </c>
      <c r="I18739" t="s">
        <v>24927</v>
      </c>
      <c r="K18739"/>
      <c r="L18739" t="s">
        <v>29496</v>
      </c>
      <c r="M18739" t="s">
        <v>20396</v>
      </c>
      <c r="N18739">
        <v>4</v>
      </c>
      <c r="P18739" t="s">
        <v>20366</v>
      </c>
      <c r="Q18739" t="s">
        <v>29497</v>
      </c>
      <c r="S18739" t="s">
        <v>20368</v>
      </c>
    </row>
    <row r="18740" spans="1:19" hidden="1" x14ac:dyDescent="0.2">
      <c r="A18740">
        <v>4965</v>
      </c>
      <c r="B18740" t="s">
        <v>29498</v>
      </c>
      <c r="C18740" t="s">
        <v>105</v>
      </c>
      <c r="D18740">
        <v>8.68</v>
      </c>
      <c r="E18740">
        <v>20</v>
      </c>
      <c r="F18740" t="s">
        <v>23143</v>
      </c>
      <c r="G18740" t="s">
        <v>55</v>
      </c>
      <c r="H18740" t="s">
        <v>46</v>
      </c>
      <c r="I18740" t="s">
        <v>23991</v>
      </c>
      <c r="K18740"/>
      <c r="L18740" t="s">
        <v>29499</v>
      </c>
      <c r="M18740" t="s">
        <v>20396</v>
      </c>
      <c r="N18740">
        <v>4</v>
      </c>
      <c r="P18740" t="s">
        <v>20366</v>
      </c>
      <c r="Q18740" t="s">
        <v>29500</v>
      </c>
      <c r="S18740" t="s">
        <v>20368</v>
      </c>
    </row>
    <row r="18741" spans="1:19" hidden="1" x14ac:dyDescent="0.2">
      <c r="A18741">
        <v>4965</v>
      </c>
      <c r="B18741" t="s">
        <v>29498</v>
      </c>
      <c r="C18741" t="s">
        <v>20452</v>
      </c>
      <c r="D18741">
        <v>12.5</v>
      </c>
      <c r="E18741" t="s">
        <v>383</v>
      </c>
      <c r="F18741" t="s">
        <v>23143</v>
      </c>
      <c r="G18741" t="s">
        <v>55</v>
      </c>
      <c r="H18741" t="s">
        <v>23</v>
      </c>
      <c r="I18741" t="s">
        <v>23991</v>
      </c>
      <c r="K18741"/>
      <c r="L18741" t="s">
        <v>29499</v>
      </c>
      <c r="M18741" t="s">
        <v>20396</v>
      </c>
      <c r="N18741">
        <v>4</v>
      </c>
      <c r="P18741" t="s">
        <v>20366</v>
      </c>
      <c r="Q18741" t="s">
        <v>29500</v>
      </c>
      <c r="S18741" t="s">
        <v>20368</v>
      </c>
    </row>
    <row r="18742" spans="1:19" hidden="1" x14ac:dyDescent="0.2">
      <c r="A18742">
        <v>4965</v>
      </c>
      <c r="B18742" t="s">
        <v>29498</v>
      </c>
      <c r="C18742" t="s">
        <v>105</v>
      </c>
      <c r="D18742">
        <v>8.5500000000000007</v>
      </c>
      <c r="E18742">
        <v>25</v>
      </c>
      <c r="F18742" t="s">
        <v>6351</v>
      </c>
      <c r="G18742" t="s">
        <v>189</v>
      </c>
      <c r="I18742" t="s">
        <v>2583</v>
      </c>
      <c r="K18742"/>
      <c r="L18742" t="s">
        <v>29499</v>
      </c>
      <c r="M18742" t="s">
        <v>20396</v>
      </c>
      <c r="N18742">
        <v>4</v>
      </c>
      <c r="P18742" t="s">
        <v>20366</v>
      </c>
      <c r="Q18742" t="s">
        <v>29500</v>
      </c>
      <c r="S18742" t="s">
        <v>20368</v>
      </c>
    </row>
    <row r="18743" spans="1:19" hidden="1" x14ac:dyDescent="0.2">
      <c r="A18743">
        <v>4966</v>
      </c>
      <c r="B18743" t="s">
        <v>29501</v>
      </c>
      <c r="C18743" t="s">
        <v>105</v>
      </c>
      <c r="D18743">
        <v>8.26</v>
      </c>
      <c r="E18743">
        <v>25</v>
      </c>
      <c r="F18743" t="s">
        <v>29502</v>
      </c>
      <c r="G18743" t="s">
        <v>31</v>
      </c>
      <c r="H18743" t="s">
        <v>46</v>
      </c>
      <c r="I18743" t="s">
        <v>29503</v>
      </c>
      <c r="K18743"/>
      <c r="L18743" t="s">
        <v>29504</v>
      </c>
      <c r="M18743" t="s">
        <v>26</v>
      </c>
      <c r="N18743">
        <v>2</v>
      </c>
      <c r="P18743" t="s">
        <v>20366</v>
      </c>
      <c r="Q18743" t="s">
        <v>29505</v>
      </c>
      <c r="S18743" t="s">
        <v>20368</v>
      </c>
    </row>
    <row r="18744" spans="1:19" hidden="1" x14ac:dyDescent="0.2">
      <c r="A18744">
        <v>4967</v>
      </c>
      <c r="B18744" t="s">
        <v>29506</v>
      </c>
      <c r="C18744" t="s">
        <v>105</v>
      </c>
      <c r="D18744">
        <v>9.14</v>
      </c>
      <c r="E18744">
        <v>25</v>
      </c>
      <c r="F18744" t="s">
        <v>29507</v>
      </c>
      <c r="G18744" t="s">
        <v>31</v>
      </c>
      <c r="H18744" t="s">
        <v>46</v>
      </c>
      <c r="I18744" t="s">
        <v>3070</v>
      </c>
      <c r="K18744"/>
      <c r="L18744" t="s">
        <v>29508</v>
      </c>
      <c r="M18744" t="s">
        <v>26</v>
      </c>
      <c r="N18744">
        <v>2</v>
      </c>
      <c r="P18744" t="s">
        <v>20366</v>
      </c>
      <c r="Q18744" t="s">
        <v>29509</v>
      </c>
      <c r="S18744" t="s">
        <v>20368</v>
      </c>
    </row>
    <row r="18745" spans="1:19" hidden="1" x14ac:dyDescent="0.2">
      <c r="A18745">
        <v>4968</v>
      </c>
      <c r="B18745" t="s">
        <v>29510</v>
      </c>
      <c r="C18745" t="s">
        <v>105</v>
      </c>
      <c r="D18745">
        <v>7.8</v>
      </c>
      <c r="E18745">
        <v>25</v>
      </c>
      <c r="F18745" t="s">
        <v>29511</v>
      </c>
      <c r="G18745" t="s">
        <v>31</v>
      </c>
      <c r="H18745" t="s">
        <v>46</v>
      </c>
      <c r="I18745" t="s">
        <v>3070</v>
      </c>
      <c r="K18745"/>
      <c r="L18745" t="s">
        <v>29512</v>
      </c>
      <c r="M18745" t="s">
        <v>26</v>
      </c>
      <c r="N18745">
        <v>2</v>
      </c>
      <c r="P18745" t="s">
        <v>20366</v>
      </c>
      <c r="Q18745" t="s">
        <v>29513</v>
      </c>
      <c r="S18745" t="s">
        <v>20368</v>
      </c>
    </row>
    <row r="18746" spans="1:19" hidden="1" x14ac:dyDescent="0.2">
      <c r="A18746">
        <v>4969</v>
      </c>
      <c r="B18746" t="s">
        <v>29514</v>
      </c>
      <c r="C18746" t="s">
        <v>105</v>
      </c>
      <c r="D18746">
        <v>3.75</v>
      </c>
      <c r="E18746">
        <v>25</v>
      </c>
      <c r="F18746" t="s">
        <v>1546</v>
      </c>
      <c r="G18746" t="s">
        <v>55</v>
      </c>
      <c r="H18746" t="s">
        <v>46</v>
      </c>
      <c r="I18746" t="s">
        <v>7644</v>
      </c>
      <c r="K18746"/>
      <c r="L18746" t="s">
        <v>29515</v>
      </c>
      <c r="M18746" t="s">
        <v>26</v>
      </c>
      <c r="N18746">
        <v>2</v>
      </c>
      <c r="P18746" t="s">
        <v>20366</v>
      </c>
      <c r="Q18746" t="s">
        <v>29516</v>
      </c>
      <c r="S18746" t="s">
        <v>20368</v>
      </c>
    </row>
    <row r="18747" spans="1:19" hidden="1" x14ac:dyDescent="0.2">
      <c r="A18747">
        <v>4969</v>
      </c>
      <c r="B18747" t="s">
        <v>29514</v>
      </c>
      <c r="C18747" t="s">
        <v>20452</v>
      </c>
      <c r="D18747">
        <v>5.9</v>
      </c>
      <c r="E18747">
        <v>25</v>
      </c>
      <c r="F18747" t="s">
        <v>1546</v>
      </c>
      <c r="G18747" t="s">
        <v>55</v>
      </c>
      <c r="H18747" t="s">
        <v>46</v>
      </c>
      <c r="I18747" t="s">
        <v>7644</v>
      </c>
      <c r="K18747"/>
      <c r="L18747" t="s">
        <v>29515</v>
      </c>
      <c r="M18747" t="s">
        <v>26</v>
      </c>
      <c r="N18747">
        <v>2</v>
      </c>
      <c r="P18747" t="s">
        <v>20366</v>
      </c>
      <c r="Q18747" t="s">
        <v>29516</v>
      </c>
      <c r="S18747" t="s">
        <v>20368</v>
      </c>
    </row>
    <row r="18748" spans="1:19" hidden="1" x14ac:dyDescent="0.2">
      <c r="A18748">
        <v>4969</v>
      </c>
      <c r="B18748" t="s">
        <v>29514</v>
      </c>
      <c r="C18748" t="s">
        <v>20441</v>
      </c>
      <c r="D18748">
        <v>8.08</v>
      </c>
      <c r="E18748">
        <v>25</v>
      </c>
      <c r="F18748" t="s">
        <v>1546</v>
      </c>
      <c r="G18748" t="s">
        <v>55</v>
      </c>
      <c r="H18748" t="s">
        <v>46</v>
      </c>
      <c r="I18748" t="s">
        <v>7644</v>
      </c>
      <c r="K18748"/>
      <c r="L18748" t="s">
        <v>29515</v>
      </c>
      <c r="M18748" t="s">
        <v>26</v>
      </c>
      <c r="N18748">
        <v>2</v>
      </c>
      <c r="P18748" t="s">
        <v>20366</v>
      </c>
      <c r="Q18748" t="s">
        <v>29516</v>
      </c>
      <c r="S18748" t="s">
        <v>20368</v>
      </c>
    </row>
    <row r="18749" spans="1:19" hidden="1" x14ac:dyDescent="0.2">
      <c r="A18749">
        <v>4970</v>
      </c>
      <c r="B18749" t="s">
        <v>29517</v>
      </c>
      <c r="C18749" t="s">
        <v>105</v>
      </c>
      <c r="D18749">
        <v>9.93</v>
      </c>
      <c r="E18749">
        <v>20</v>
      </c>
      <c r="F18749" t="s">
        <v>26748</v>
      </c>
      <c r="G18749" t="s">
        <v>31</v>
      </c>
      <c r="H18749" t="s">
        <v>46</v>
      </c>
      <c r="I18749" t="s">
        <v>26749</v>
      </c>
      <c r="K18749"/>
      <c r="L18749" t="s">
        <v>29518</v>
      </c>
      <c r="M18749" t="s">
        <v>26</v>
      </c>
      <c r="N18749">
        <v>2</v>
      </c>
      <c r="P18749" t="s">
        <v>20366</v>
      </c>
      <c r="Q18749" t="s">
        <v>29519</v>
      </c>
      <c r="S18749" t="s">
        <v>20368</v>
      </c>
    </row>
    <row r="18750" spans="1:19" hidden="1" x14ac:dyDescent="0.2">
      <c r="A18750">
        <v>4971</v>
      </c>
      <c r="B18750" t="s">
        <v>29520</v>
      </c>
      <c r="C18750" t="s">
        <v>105</v>
      </c>
      <c r="D18750">
        <v>9.6</v>
      </c>
      <c r="E18750">
        <v>20</v>
      </c>
      <c r="F18750" t="s">
        <v>26748</v>
      </c>
      <c r="G18750" t="s">
        <v>31</v>
      </c>
      <c r="H18750" t="s">
        <v>46</v>
      </c>
      <c r="I18750" t="s">
        <v>26749</v>
      </c>
      <c r="K18750"/>
      <c r="L18750" t="s">
        <v>29521</v>
      </c>
      <c r="M18750" t="s">
        <v>26</v>
      </c>
      <c r="N18750">
        <v>2</v>
      </c>
      <c r="P18750" t="s">
        <v>20366</v>
      </c>
      <c r="Q18750" t="s">
        <v>29522</v>
      </c>
      <c r="S18750" t="s">
        <v>20368</v>
      </c>
    </row>
    <row r="18751" spans="1:19" hidden="1" x14ac:dyDescent="0.2">
      <c r="A18751">
        <v>4972</v>
      </c>
      <c r="B18751" t="s">
        <v>29523</v>
      </c>
      <c r="C18751" t="s">
        <v>105</v>
      </c>
      <c r="D18751">
        <v>10.52</v>
      </c>
      <c r="E18751">
        <v>20</v>
      </c>
      <c r="F18751" t="s">
        <v>26748</v>
      </c>
      <c r="G18751" t="s">
        <v>31</v>
      </c>
      <c r="H18751" t="s">
        <v>46</v>
      </c>
      <c r="I18751" t="s">
        <v>26749</v>
      </c>
      <c r="K18751"/>
      <c r="L18751" t="s">
        <v>29524</v>
      </c>
      <c r="M18751" t="s">
        <v>26</v>
      </c>
      <c r="N18751">
        <v>2</v>
      </c>
      <c r="P18751" t="s">
        <v>20366</v>
      </c>
      <c r="Q18751" t="s">
        <v>29525</v>
      </c>
      <c r="S18751" t="s">
        <v>20368</v>
      </c>
    </row>
    <row r="18752" spans="1:19" hidden="1" x14ac:dyDescent="0.2">
      <c r="A18752">
        <v>4973</v>
      </c>
      <c r="B18752" t="s">
        <v>29526</v>
      </c>
      <c r="C18752" t="s">
        <v>105</v>
      </c>
      <c r="D18752">
        <v>9.9499999999999993</v>
      </c>
      <c r="E18752">
        <v>20</v>
      </c>
      <c r="F18752" t="s">
        <v>26748</v>
      </c>
      <c r="G18752" t="s">
        <v>31</v>
      </c>
      <c r="H18752" t="s">
        <v>46</v>
      </c>
      <c r="I18752" t="s">
        <v>26749</v>
      </c>
      <c r="K18752"/>
      <c r="L18752" t="s">
        <v>29527</v>
      </c>
      <c r="M18752" t="s">
        <v>26</v>
      </c>
      <c r="N18752">
        <v>2</v>
      </c>
      <c r="P18752" t="s">
        <v>20366</v>
      </c>
      <c r="Q18752" t="s">
        <v>29528</v>
      </c>
      <c r="S18752" t="s">
        <v>20368</v>
      </c>
    </row>
    <row r="18753" spans="1:19" hidden="1" x14ac:dyDescent="0.2">
      <c r="A18753">
        <v>4974</v>
      </c>
      <c r="B18753" t="s">
        <v>29529</v>
      </c>
      <c r="C18753" t="s">
        <v>105</v>
      </c>
      <c r="D18753">
        <v>9.07</v>
      </c>
      <c r="E18753">
        <v>20</v>
      </c>
      <c r="F18753" t="s">
        <v>26748</v>
      </c>
      <c r="G18753" t="s">
        <v>31</v>
      </c>
      <c r="H18753" t="s">
        <v>46</v>
      </c>
      <c r="I18753" t="s">
        <v>26749</v>
      </c>
      <c r="K18753"/>
      <c r="L18753" t="s">
        <v>29530</v>
      </c>
      <c r="M18753" t="s">
        <v>26</v>
      </c>
      <c r="N18753">
        <v>2</v>
      </c>
      <c r="P18753" t="s">
        <v>20366</v>
      </c>
      <c r="Q18753" t="s">
        <v>29531</v>
      </c>
      <c r="S18753" t="s">
        <v>20368</v>
      </c>
    </row>
    <row r="18754" spans="1:19" hidden="1" x14ac:dyDescent="0.2">
      <c r="A18754">
        <v>4975</v>
      </c>
      <c r="B18754" t="s">
        <v>29532</v>
      </c>
      <c r="C18754" t="s">
        <v>105</v>
      </c>
      <c r="D18754">
        <v>4.32</v>
      </c>
      <c r="E18754">
        <v>25</v>
      </c>
      <c r="F18754" t="s">
        <v>29533</v>
      </c>
      <c r="G18754" t="s">
        <v>31</v>
      </c>
      <c r="H18754" t="s">
        <v>23</v>
      </c>
      <c r="I18754" t="s">
        <v>8263</v>
      </c>
      <c r="K18754"/>
      <c r="L18754" t="s">
        <v>29534</v>
      </c>
      <c r="M18754" t="s">
        <v>26</v>
      </c>
      <c r="N18754">
        <v>2</v>
      </c>
      <c r="P18754" t="s">
        <v>20366</v>
      </c>
      <c r="Q18754" t="s">
        <v>29535</v>
      </c>
      <c r="S18754" t="s">
        <v>20368</v>
      </c>
    </row>
    <row r="18755" spans="1:19" hidden="1" x14ac:dyDescent="0.2">
      <c r="A18755">
        <v>4976</v>
      </c>
      <c r="B18755" t="s">
        <v>29536</v>
      </c>
      <c r="C18755" t="s">
        <v>105</v>
      </c>
      <c r="D18755">
        <v>4.34</v>
      </c>
      <c r="E18755">
        <v>25</v>
      </c>
      <c r="F18755" t="s">
        <v>21173</v>
      </c>
      <c r="G18755" t="s">
        <v>31</v>
      </c>
      <c r="H18755" t="s">
        <v>23</v>
      </c>
      <c r="I18755" t="s">
        <v>8263</v>
      </c>
      <c r="K18755"/>
      <c r="L18755" t="s">
        <v>29537</v>
      </c>
      <c r="M18755" t="s">
        <v>26</v>
      </c>
      <c r="N18755">
        <v>2</v>
      </c>
      <c r="P18755" t="s">
        <v>20366</v>
      </c>
      <c r="Q18755" t="s">
        <v>29538</v>
      </c>
      <c r="S18755" t="s">
        <v>20368</v>
      </c>
    </row>
    <row r="18756" spans="1:19" hidden="1" x14ac:dyDescent="0.2">
      <c r="A18756">
        <v>4977</v>
      </c>
      <c r="B18756" t="s">
        <v>29539</v>
      </c>
      <c r="C18756" t="s">
        <v>105</v>
      </c>
      <c r="D18756">
        <v>4.13</v>
      </c>
      <c r="E18756">
        <v>20</v>
      </c>
      <c r="F18756" t="s">
        <v>20412</v>
      </c>
      <c r="G18756" t="s">
        <v>55</v>
      </c>
      <c r="H18756" t="s">
        <v>23</v>
      </c>
      <c r="I18756" t="s">
        <v>59</v>
      </c>
      <c r="K18756"/>
      <c r="L18756" t="s">
        <v>29540</v>
      </c>
      <c r="M18756" t="s">
        <v>20719</v>
      </c>
      <c r="N18756">
        <v>3</v>
      </c>
      <c r="P18756" t="s">
        <v>20366</v>
      </c>
      <c r="Q18756" t="s">
        <v>29541</v>
      </c>
      <c r="S18756" t="s">
        <v>20368</v>
      </c>
    </row>
    <row r="18757" spans="1:19" hidden="1" x14ac:dyDescent="0.2">
      <c r="A18757">
        <v>4978</v>
      </c>
      <c r="B18757" t="s">
        <v>29542</v>
      </c>
      <c r="C18757" t="s">
        <v>105</v>
      </c>
      <c r="D18757">
        <v>4.4400000000000004</v>
      </c>
      <c r="E18757">
        <v>25</v>
      </c>
      <c r="F18757" t="s">
        <v>29543</v>
      </c>
      <c r="G18757" t="s">
        <v>55</v>
      </c>
      <c r="H18757" t="s">
        <v>46</v>
      </c>
      <c r="I18757" t="s">
        <v>19318</v>
      </c>
      <c r="K18757"/>
      <c r="L18757" t="s">
        <v>29544</v>
      </c>
      <c r="M18757" t="s">
        <v>20719</v>
      </c>
      <c r="N18757">
        <v>3</v>
      </c>
      <c r="P18757" t="s">
        <v>20366</v>
      </c>
      <c r="Q18757" t="s">
        <v>29545</v>
      </c>
      <c r="S18757" t="s">
        <v>20368</v>
      </c>
    </row>
    <row r="18758" spans="1:19" hidden="1" x14ac:dyDescent="0.2">
      <c r="A18758">
        <v>4978</v>
      </c>
      <c r="B18758" t="s">
        <v>29542</v>
      </c>
      <c r="C18758" t="s">
        <v>105</v>
      </c>
      <c r="D18758">
        <v>4.5199999999999996</v>
      </c>
      <c r="E18758">
        <v>20</v>
      </c>
      <c r="F18758" t="s">
        <v>20412</v>
      </c>
      <c r="G18758" t="s">
        <v>55</v>
      </c>
      <c r="H18758" t="s">
        <v>23</v>
      </c>
      <c r="I18758" t="s">
        <v>59</v>
      </c>
      <c r="K18758"/>
      <c r="L18758" t="s">
        <v>29544</v>
      </c>
      <c r="M18758" t="s">
        <v>20719</v>
      </c>
      <c r="N18758">
        <v>3</v>
      </c>
      <c r="P18758" t="s">
        <v>20366</v>
      </c>
      <c r="Q18758" t="s">
        <v>29545</v>
      </c>
      <c r="S18758" t="s">
        <v>20368</v>
      </c>
    </row>
    <row r="18759" spans="1:19" hidden="1" x14ac:dyDescent="0.2">
      <c r="A18759">
        <v>4978</v>
      </c>
      <c r="B18759" t="s">
        <v>29542</v>
      </c>
      <c r="C18759" t="s">
        <v>105</v>
      </c>
      <c r="D18759">
        <v>4.5199999999999996</v>
      </c>
      <c r="F18759" t="s">
        <v>21009</v>
      </c>
      <c r="G18759" t="s">
        <v>31</v>
      </c>
      <c r="H18759" t="s">
        <v>23</v>
      </c>
      <c r="I18759" t="s">
        <v>370</v>
      </c>
      <c r="K18759"/>
      <c r="L18759" t="s">
        <v>29544</v>
      </c>
      <c r="M18759" t="s">
        <v>20719</v>
      </c>
      <c r="N18759">
        <v>3</v>
      </c>
      <c r="P18759" t="s">
        <v>20366</v>
      </c>
      <c r="Q18759" t="s">
        <v>29545</v>
      </c>
      <c r="S18759" t="s">
        <v>20368</v>
      </c>
    </row>
    <row r="18760" spans="1:19" hidden="1" x14ac:dyDescent="0.2">
      <c r="A18760">
        <v>4979</v>
      </c>
      <c r="B18760" t="s">
        <v>29546</v>
      </c>
      <c r="C18760" t="s">
        <v>105</v>
      </c>
      <c r="D18760">
        <v>4.04</v>
      </c>
      <c r="E18760">
        <v>25</v>
      </c>
      <c r="F18760" t="s">
        <v>29543</v>
      </c>
      <c r="G18760" t="s">
        <v>55</v>
      </c>
      <c r="H18760" t="s">
        <v>46</v>
      </c>
      <c r="I18760" t="s">
        <v>19318</v>
      </c>
      <c r="K18760"/>
      <c r="L18760" t="s">
        <v>29547</v>
      </c>
      <c r="M18760" t="s">
        <v>26</v>
      </c>
      <c r="N18760">
        <v>2</v>
      </c>
      <c r="P18760" t="s">
        <v>20366</v>
      </c>
      <c r="Q18760" t="s">
        <v>29548</v>
      </c>
      <c r="S18760" t="s">
        <v>20368</v>
      </c>
    </row>
    <row r="18761" spans="1:19" hidden="1" x14ac:dyDescent="0.2">
      <c r="A18761">
        <v>4980</v>
      </c>
      <c r="B18761" t="s">
        <v>29549</v>
      </c>
      <c r="C18761" t="s">
        <v>105</v>
      </c>
      <c r="D18761">
        <v>4.25</v>
      </c>
      <c r="E18761">
        <v>25</v>
      </c>
      <c r="F18761" t="s">
        <v>29550</v>
      </c>
      <c r="G18761" t="s">
        <v>55</v>
      </c>
      <c r="H18761" t="s">
        <v>23</v>
      </c>
      <c r="I18761" t="s">
        <v>5148</v>
      </c>
      <c r="K18761"/>
      <c r="L18761" t="s">
        <v>29551</v>
      </c>
      <c r="M18761" t="s">
        <v>26</v>
      </c>
      <c r="N18761">
        <v>2</v>
      </c>
      <c r="P18761" t="s">
        <v>20366</v>
      </c>
      <c r="Q18761" t="s">
        <v>29552</v>
      </c>
      <c r="S18761" t="s">
        <v>20368</v>
      </c>
    </row>
    <row r="18762" spans="1:19" hidden="1" x14ac:dyDescent="0.2">
      <c r="A18762">
        <v>4981</v>
      </c>
      <c r="B18762" t="s">
        <v>29553</v>
      </c>
      <c r="C18762" t="s">
        <v>105</v>
      </c>
      <c r="D18762">
        <v>4.49</v>
      </c>
      <c r="E18762">
        <v>25</v>
      </c>
      <c r="F18762" t="s">
        <v>29550</v>
      </c>
      <c r="G18762" t="s">
        <v>55</v>
      </c>
      <c r="H18762" t="s">
        <v>23</v>
      </c>
      <c r="I18762" t="s">
        <v>5148</v>
      </c>
      <c r="K18762"/>
      <c r="L18762" t="s">
        <v>29554</v>
      </c>
      <c r="M18762" t="s">
        <v>26</v>
      </c>
      <c r="N18762">
        <v>2</v>
      </c>
      <c r="P18762" t="s">
        <v>20366</v>
      </c>
      <c r="Q18762" t="s">
        <v>29555</v>
      </c>
      <c r="S18762" t="s">
        <v>20368</v>
      </c>
    </row>
    <row r="18763" spans="1:19" hidden="1" x14ac:dyDescent="0.2">
      <c r="A18763">
        <v>4982</v>
      </c>
      <c r="B18763" t="s">
        <v>29556</v>
      </c>
      <c r="C18763" t="s">
        <v>105</v>
      </c>
      <c r="D18763">
        <v>8.68</v>
      </c>
      <c r="E18763">
        <v>20</v>
      </c>
      <c r="F18763" t="s">
        <v>79</v>
      </c>
      <c r="G18763" t="s">
        <v>22421</v>
      </c>
      <c r="H18763" t="s">
        <v>46</v>
      </c>
      <c r="I18763" t="s">
        <v>23303</v>
      </c>
      <c r="K18763"/>
      <c r="L18763" t="s">
        <v>29557</v>
      </c>
      <c r="M18763" t="s">
        <v>20396</v>
      </c>
      <c r="N18763">
        <v>4</v>
      </c>
      <c r="P18763" t="s">
        <v>20366</v>
      </c>
      <c r="Q18763" t="s">
        <v>29558</v>
      </c>
      <c r="S18763" t="s">
        <v>20368</v>
      </c>
    </row>
    <row r="18764" spans="1:19" hidden="1" x14ac:dyDescent="0.2">
      <c r="A18764">
        <v>4982</v>
      </c>
      <c r="B18764" t="s">
        <v>29556</v>
      </c>
      <c r="C18764" t="s">
        <v>105</v>
      </c>
      <c r="D18764">
        <v>8.9</v>
      </c>
      <c r="E18764">
        <v>25</v>
      </c>
      <c r="F18764" t="s">
        <v>20479</v>
      </c>
      <c r="G18764" t="s">
        <v>31</v>
      </c>
      <c r="H18764" t="s">
        <v>23</v>
      </c>
      <c r="I18764" t="s">
        <v>29559</v>
      </c>
      <c r="K18764"/>
      <c r="L18764" t="s">
        <v>29557</v>
      </c>
      <c r="M18764" t="s">
        <v>20396</v>
      </c>
      <c r="N18764">
        <v>4</v>
      </c>
      <c r="P18764" t="s">
        <v>20366</v>
      </c>
      <c r="Q18764" t="s">
        <v>29558</v>
      </c>
      <c r="S18764" t="s">
        <v>20368</v>
      </c>
    </row>
    <row r="18765" spans="1:19" hidden="1" x14ac:dyDescent="0.2">
      <c r="A18765">
        <v>4983</v>
      </c>
      <c r="B18765" t="s">
        <v>29560</v>
      </c>
      <c r="C18765" t="s">
        <v>21040</v>
      </c>
      <c r="D18765">
        <v>4.57</v>
      </c>
      <c r="E18765">
        <v>25</v>
      </c>
      <c r="F18765" t="s">
        <v>2798</v>
      </c>
      <c r="G18765" t="s">
        <v>55</v>
      </c>
      <c r="H18765" t="s">
        <v>46</v>
      </c>
      <c r="I18765" t="s">
        <v>28440</v>
      </c>
      <c r="K18765"/>
      <c r="L18765" t="s">
        <v>29561</v>
      </c>
      <c r="M18765" t="s">
        <v>20719</v>
      </c>
      <c r="N18765">
        <v>3</v>
      </c>
      <c r="P18765" t="s">
        <v>20366</v>
      </c>
      <c r="Q18765" t="s">
        <v>29562</v>
      </c>
      <c r="S18765" t="s">
        <v>20368</v>
      </c>
    </row>
    <row r="18766" spans="1:19" hidden="1" x14ac:dyDescent="0.2">
      <c r="A18766">
        <v>4984</v>
      </c>
      <c r="B18766" t="s">
        <v>29563</v>
      </c>
      <c r="C18766" t="s">
        <v>105</v>
      </c>
      <c r="D18766">
        <v>7.74</v>
      </c>
      <c r="E18766">
        <v>25</v>
      </c>
      <c r="F18766" t="s">
        <v>29564</v>
      </c>
      <c r="G18766" t="s">
        <v>31</v>
      </c>
      <c r="H18766" t="s">
        <v>46</v>
      </c>
      <c r="I18766" t="s">
        <v>9408</v>
      </c>
      <c r="K18766"/>
      <c r="L18766" t="s">
        <v>29565</v>
      </c>
      <c r="M18766" t="s">
        <v>26</v>
      </c>
      <c r="N18766">
        <v>2</v>
      </c>
      <c r="P18766" t="s">
        <v>20366</v>
      </c>
      <c r="Q18766" t="s">
        <v>29566</v>
      </c>
      <c r="S18766" t="s">
        <v>20368</v>
      </c>
    </row>
    <row r="18767" spans="1:19" hidden="1" x14ac:dyDescent="0.2">
      <c r="A18767">
        <v>4985</v>
      </c>
      <c r="B18767" t="s">
        <v>29567</v>
      </c>
      <c r="C18767" t="s">
        <v>105</v>
      </c>
      <c r="D18767">
        <v>11.31</v>
      </c>
      <c r="E18767">
        <v>25</v>
      </c>
      <c r="F18767" t="s">
        <v>21173</v>
      </c>
      <c r="G18767" t="s">
        <v>31</v>
      </c>
      <c r="H18767" t="s">
        <v>46</v>
      </c>
      <c r="I18767" t="s">
        <v>9408</v>
      </c>
      <c r="K18767"/>
      <c r="L18767" t="s">
        <v>29568</v>
      </c>
      <c r="M18767" t="s">
        <v>26</v>
      </c>
      <c r="N18767">
        <v>2</v>
      </c>
      <c r="P18767" t="s">
        <v>20366</v>
      </c>
      <c r="Q18767" t="s">
        <v>29569</v>
      </c>
      <c r="S18767" t="s">
        <v>20368</v>
      </c>
    </row>
    <row r="18768" spans="1:19" hidden="1" x14ac:dyDescent="0.2">
      <c r="A18768">
        <v>4985</v>
      </c>
      <c r="B18768" t="s">
        <v>29567</v>
      </c>
      <c r="C18768" t="s">
        <v>105</v>
      </c>
      <c r="D18768">
        <v>11.14</v>
      </c>
      <c r="E18768" t="s">
        <v>414</v>
      </c>
      <c r="F18768" t="s">
        <v>23131</v>
      </c>
      <c r="G18768" t="s">
        <v>31</v>
      </c>
      <c r="H18768" t="s">
        <v>46</v>
      </c>
      <c r="I18768" t="s">
        <v>9408</v>
      </c>
      <c r="K18768"/>
      <c r="L18768" t="s">
        <v>29568</v>
      </c>
      <c r="M18768" t="s">
        <v>26</v>
      </c>
      <c r="N18768">
        <v>2</v>
      </c>
      <c r="P18768" t="s">
        <v>20366</v>
      </c>
      <c r="Q18768" t="s">
        <v>29569</v>
      </c>
      <c r="S18768" t="s">
        <v>20368</v>
      </c>
    </row>
    <row r="18769" spans="1:19" hidden="1" x14ac:dyDescent="0.2">
      <c r="A18769">
        <v>4986</v>
      </c>
      <c r="B18769" t="s">
        <v>29570</v>
      </c>
      <c r="C18769" t="s">
        <v>105</v>
      </c>
      <c r="D18769">
        <v>3.74</v>
      </c>
      <c r="E18769">
        <v>30</v>
      </c>
      <c r="F18769" t="s">
        <v>28376</v>
      </c>
      <c r="G18769" t="s">
        <v>31</v>
      </c>
      <c r="H18769" t="s">
        <v>46</v>
      </c>
      <c r="I18769" t="s">
        <v>9911</v>
      </c>
      <c r="K18769"/>
      <c r="L18769" t="s">
        <v>29571</v>
      </c>
      <c r="M18769" t="s">
        <v>26</v>
      </c>
      <c r="N18769">
        <v>2</v>
      </c>
      <c r="P18769" t="s">
        <v>20366</v>
      </c>
      <c r="Q18769" t="s">
        <v>29572</v>
      </c>
      <c r="S18769" t="s">
        <v>20368</v>
      </c>
    </row>
    <row r="18770" spans="1:19" hidden="1" x14ac:dyDescent="0.2">
      <c r="A18770">
        <v>4987</v>
      </c>
      <c r="B18770" t="s">
        <v>29573</v>
      </c>
      <c r="C18770" t="s">
        <v>105</v>
      </c>
      <c r="D18770">
        <v>2.81</v>
      </c>
      <c r="E18770">
        <v>25</v>
      </c>
      <c r="G18770" t="s">
        <v>246</v>
      </c>
      <c r="H18770" t="s">
        <v>46</v>
      </c>
      <c r="I18770" t="s">
        <v>10759</v>
      </c>
      <c r="J18770" t="s">
        <v>22901</v>
      </c>
      <c r="K18770"/>
      <c r="L18770" t="s">
        <v>29574</v>
      </c>
      <c r="M18770" t="s">
        <v>20719</v>
      </c>
      <c r="N18770">
        <v>3</v>
      </c>
      <c r="P18770" t="s">
        <v>20366</v>
      </c>
      <c r="Q18770" t="s">
        <v>29575</v>
      </c>
      <c r="S18770" t="s">
        <v>20368</v>
      </c>
    </row>
    <row r="18771" spans="1:19" hidden="1" x14ac:dyDescent="0.2">
      <c r="A18771">
        <v>4989</v>
      </c>
      <c r="B18771" t="s">
        <v>29576</v>
      </c>
      <c r="C18771" t="s">
        <v>105</v>
      </c>
      <c r="D18771">
        <v>3.02</v>
      </c>
      <c r="E18771">
        <v>25</v>
      </c>
      <c r="F18771" t="s">
        <v>24978</v>
      </c>
      <c r="G18771" t="s">
        <v>55</v>
      </c>
      <c r="H18771" t="s">
        <v>46</v>
      </c>
      <c r="I18771" t="s">
        <v>16431</v>
      </c>
      <c r="K18771"/>
      <c r="L18771" t="s">
        <v>29577</v>
      </c>
      <c r="M18771" t="s">
        <v>26</v>
      </c>
      <c r="N18771">
        <v>2</v>
      </c>
      <c r="P18771" t="s">
        <v>20366</v>
      </c>
      <c r="Q18771" t="s">
        <v>29578</v>
      </c>
      <c r="S18771" t="s">
        <v>20368</v>
      </c>
    </row>
    <row r="18772" spans="1:19" hidden="1" x14ac:dyDescent="0.2">
      <c r="A18772">
        <v>4990</v>
      </c>
      <c r="B18772" t="s">
        <v>29579</v>
      </c>
      <c r="C18772" t="s">
        <v>105</v>
      </c>
      <c r="D18772">
        <v>2.91</v>
      </c>
      <c r="E18772">
        <v>25</v>
      </c>
      <c r="G18772" t="s">
        <v>21484</v>
      </c>
      <c r="H18772" t="s">
        <v>46</v>
      </c>
      <c r="I18772" t="s">
        <v>16376</v>
      </c>
      <c r="K18772"/>
      <c r="L18772" t="s">
        <v>29580</v>
      </c>
      <c r="M18772" t="s">
        <v>26</v>
      </c>
      <c r="N18772">
        <v>2</v>
      </c>
      <c r="P18772" t="s">
        <v>20366</v>
      </c>
      <c r="Q18772" t="s">
        <v>29581</v>
      </c>
      <c r="S18772" t="s">
        <v>20368</v>
      </c>
    </row>
    <row r="18773" spans="1:19" hidden="1" x14ac:dyDescent="0.2">
      <c r="A18773">
        <v>4990</v>
      </c>
      <c r="B18773" t="s">
        <v>29579</v>
      </c>
      <c r="C18773" t="s">
        <v>20452</v>
      </c>
      <c r="D18773">
        <v>5.87</v>
      </c>
      <c r="E18773">
        <v>25</v>
      </c>
      <c r="G18773" t="s">
        <v>21484</v>
      </c>
      <c r="H18773" t="s">
        <v>46</v>
      </c>
      <c r="I18773" t="s">
        <v>16376</v>
      </c>
      <c r="K18773"/>
      <c r="L18773" t="s">
        <v>29580</v>
      </c>
      <c r="M18773" t="s">
        <v>26</v>
      </c>
      <c r="N18773">
        <v>2</v>
      </c>
      <c r="P18773" t="s">
        <v>20366</v>
      </c>
      <c r="Q18773" t="s">
        <v>29581</v>
      </c>
      <c r="S18773" t="s">
        <v>20368</v>
      </c>
    </row>
    <row r="18774" spans="1:19" hidden="1" x14ac:dyDescent="0.2">
      <c r="A18774">
        <v>4990</v>
      </c>
      <c r="B18774" t="s">
        <v>29579</v>
      </c>
      <c r="C18774" t="s">
        <v>105</v>
      </c>
      <c r="D18774">
        <v>2.56</v>
      </c>
      <c r="G18774" t="s">
        <v>189</v>
      </c>
      <c r="I18774" t="s">
        <v>1680</v>
      </c>
      <c r="K18774"/>
      <c r="L18774" t="s">
        <v>29580</v>
      </c>
      <c r="M18774" t="s">
        <v>26</v>
      </c>
      <c r="N18774">
        <v>2</v>
      </c>
      <c r="P18774" t="s">
        <v>20366</v>
      </c>
      <c r="Q18774" t="s">
        <v>29581</v>
      </c>
      <c r="S18774" t="s">
        <v>20368</v>
      </c>
    </row>
    <row r="18775" spans="1:19" hidden="1" x14ac:dyDescent="0.2">
      <c r="A18775">
        <v>4990</v>
      </c>
      <c r="B18775" t="s">
        <v>29579</v>
      </c>
      <c r="C18775" t="s">
        <v>20452</v>
      </c>
      <c r="D18775">
        <v>5.22</v>
      </c>
      <c r="G18775" t="s">
        <v>189</v>
      </c>
      <c r="I18775" t="s">
        <v>1680</v>
      </c>
      <c r="K18775"/>
      <c r="L18775" t="s">
        <v>29580</v>
      </c>
      <c r="M18775" t="s">
        <v>26</v>
      </c>
      <c r="N18775">
        <v>2</v>
      </c>
      <c r="P18775" t="s">
        <v>20366</v>
      </c>
      <c r="Q18775" t="s">
        <v>29581</v>
      </c>
      <c r="S18775" t="s">
        <v>20368</v>
      </c>
    </row>
    <row r="18776" spans="1:19" hidden="1" x14ac:dyDescent="0.2">
      <c r="A18776">
        <v>4991</v>
      </c>
      <c r="B18776" t="s">
        <v>29582</v>
      </c>
      <c r="C18776" t="s">
        <v>105</v>
      </c>
      <c r="D18776">
        <v>4.6100000000000003</v>
      </c>
      <c r="E18776">
        <v>10</v>
      </c>
      <c r="G18776" t="s">
        <v>1434</v>
      </c>
      <c r="H18776" t="s">
        <v>46</v>
      </c>
      <c r="I18776" t="s">
        <v>2658</v>
      </c>
      <c r="J18776" t="s">
        <v>43</v>
      </c>
      <c r="K18776"/>
      <c r="L18776" t="s">
        <v>29583</v>
      </c>
      <c r="M18776" t="s">
        <v>20623</v>
      </c>
      <c r="N18776">
        <v>6</v>
      </c>
      <c r="O18776" t="s">
        <v>29584</v>
      </c>
      <c r="P18776" t="s">
        <v>20366</v>
      </c>
      <c r="Q18776" t="s">
        <v>29585</v>
      </c>
      <c r="S18776" t="s">
        <v>20368</v>
      </c>
    </row>
    <row r="18777" spans="1:19" hidden="1" x14ac:dyDescent="0.2">
      <c r="A18777">
        <v>4991</v>
      </c>
      <c r="B18777" t="s">
        <v>29582</v>
      </c>
      <c r="C18777" t="s">
        <v>20452</v>
      </c>
      <c r="D18777">
        <v>9.5500000000000007</v>
      </c>
      <c r="E18777">
        <v>10</v>
      </c>
      <c r="G18777" t="s">
        <v>1434</v>
      </c>
      <c r="H18777" t="s">
        <v>46</v>
      </c>
      <c r="I18777" t="s">
        <v>2658</v>
      </c>
      <c r="J18777" t="s">
        <v>43</v>
      </c>
      <c r="K18777"/>
      <c r="L18777" t="s">
        <v>29583</v>
      </c>
      <c r="M18777" t="s">
        <v>20623</v>
      </c>
      <c r="N18777">
        <v>6</v>
      </c>
      <c r="O18777" t="s">
        <v>29584</v>
      </c>
      <c r="P18777" t="s">
        <v>20366</v>
      </c>
      <c r="Q18777" t="s">
        <v>29585</v>
      </c>
      <c r="S18777" t="s">
        <v>20368</v>
      </c>
    </row>
    <row r="18778" spans="1:19" hidden="1" x14ac:dyDescent="0.2">
      <c r="A18778">
        <v>4991</v>
      </c>
      <c r="B18778" t="s">
        <v>29582</v>
      </c>
      <c r="C18778" t="s">
        <v>105</v>
      </c>
      <c r="D18778">
        <v>4.58</v>
      </c>
      <c r="E18778">
        <v>25</v>
      </c>
      <c r="G18778" t="s">
        <v>1434</v>
      </c>
      <c r="H18778" t="s">
        <v>46</v>
      </c>
      <c r="I18778" t="s">
        <v>2658</v>
      </c>
      <c r="J18778" t="s">
        <v>43</v>
      </c>
      <c r="K18778"/>
      <c r="L18778" t="s">
        <v>29583</v>
      </c>
      <c r="M18778" t="s">
        <v>20623</v>
      </c>
      <c r="N18778">
        <v>6</v>
      </c>
      <c r="O18778" t="s">
        <v>29584</v>
      </c>
      <c r="P18778" t="s">
        <v>20366</v>
      </c>
      <c r="Q18778" t="s">
        <v>29585</v>
      </c>
      <c r="S18778" t="s">
        <v>20368</v>
      </c>
    </row>
    <row r="18779" spans="1:19" hidden="1" x14ac:dyDescent="0.2">
      <c r="A18779">
        <v>4991</v>
      </c>
      <c r="B18779" t="s">
        <v>29582</v>
      </c>
      <c r="C18779" t="s">
        <v>20452</v>
      </c>
      <c r="D18779">
        <v>9.39</v>
      </c>
      <c r="E18779">
        <v>25</v>
      </c>
      <c r="G18779" t="s">
        <v>1434</v>
      </c>
      <c r="H18779" t="s">
        <v>46</v>
      </c>
      <c r="I18779" t="s">
        <v>2658</v>
      </c>
      <c r="J18779" t="s">
        <v>43</v>
      </c>
      <c r="K18779"/>
      <c r="L18779" t="s">
        <v>29583</v>
      </c>
      <c r="M18779" t="s">
        <v>20623</v>
      </c>
      <c r="N18779">
        <v>6</v>
      </c>
      <c r="O18779" t="s">
        <v>29584</v>
      </c>
      <c r="P18779" t="s">
        <v>20366</v>
      </c>
      <c r="Q18779" t="s">
        <v>29585</v>
      </c>
      <c r="S18779" t="s">
        <v>20368</v>
      </c>
    </row>
    <row r="18780" spans="1:19" hidden="1" x14ac:dyDescent="0.2">
      <c r="A18780">
        <v>4991</v>
      </c>
      <c r="B18780" t="s">
        <v>29582</v>
      </c>
      <c r="C18780" t="s">
        <v>105</v>
      </c>
      <c r="D18780">
        <v>4.57</v>
      </c>
      <c r="E18780">
        <v>40</v>
      </c>
      <c r="G18780" t="s">
        <v>1434</v>
      </c>
      <c r="H18780" t="s">
        <v>46</v>
      </c>
      <c r="I18780" t="s">
        <v>2658</v>
      </c>
      <c r="J18780" t="s">
        <v>43</v>
      </c>
      <c r="K18780"/>
      <c r="L18780" t="s">
        <v>29583</v>
      </c>
      <c r="M18780" t="s">
        <v>20623</v>
      </c>
      <c r="N18780">
        <v>6</v>
      </c>
      <c r="O18780" t="s">
        <v>29584</v>
      </c>
      <c r="P18780" t="s">
        <v>20366</v>
      </c>
      <c r="Q18780" t="s">
        <v>29585</v>
      </c>
      <c r="S18780" t="s">
        <v>20368</v>
      </c>
    </row>
    <row r="18781" spans="1:19" hidden="1" x14ac:dyDescent="0.2">
      <c r="A18781">
        <v>4991</v>
      </c>
      <c r="B18781" t="s">
        <v>29582</v>
      </c>
      <c r="C18781" t="s">
        <v>20452</v>
      </c>
      <c r="D18781">
        <v>9.25</v>
      </c>
      <c r="E18781">
        <v>40</v>
      </c>
      <c r="G18781" t="s">
        <v>1434</v>
      </c>
      <c r="H18781" t="s">
        <v>46</v>
      </c>
      <c r="I18781" t="s">
        <v>2658</v>
      </c>
      <c r="J18781" t="s">
        <v>43</v>
      </c>
      <c r="K18781"/>
      <c r="L18781" t="s">
        <v>29583</v>
      </c>
      <c r="M18781" t="s">
        <v>20623</v>
      </c>
      <c r="N18781">
        <v>6</v>
      </c>
      <c r="O18781" t="s">
        <v>29584</v>
      </c>
      <c r="P18781" t="s">
        <v>20366</v>
      </c>
      <c r="Q18781" t="s">
        <v>29585</v>
      </c>
      <c r="S18781" t="s">
        <v>20368</v>
      </c>
    </row>
    <row r="18782" spans="1:19" hidden="1" x14ac:dyDescent="0.2">
      <c r="A18782">
        <v>4991</v>
      </c>
      <c r="B18782" t="s">
        <v>29582</v>
      </c>
      <c r="C18782" t="s">
        <v>105</v>
      </c>
      <c r="D18782">
        <v>4.5199999999999996</v>
      </c>
      <c r="E18782">
        <v>25</v>
      </c>
      <c r="G18782" t="s">
        <v>1434</v>
      </c>
      <c r="H18782" t="s">
        <v>46</v>
      </c>
      <c r="I18782" t="s">
        <v>28324</v>
      </c>
      <c r="K18782"/>
      <c r="L18782" t="s">
        <v>29583</v>
      </c>
      <c r="M18782" t="s">
        <v>20623</v>
      </c>
      <c r="N18782">
        <v>6</v>
      </c>
      <c r="O18782" t="s">
        <v>29584</v>
      </c>
      <c r="P18782" t="s">
        <v>20366</v>
      </c>
      <c r="Q18782" t="s">
        <v>29585</v>
      </c>
      <c r="S18782" t="s">
        <v>20368</v>
      </c>
    </row>
    <row r="18783" spans="1:19" hidden="1" x14ac:dyDescent="0.2">
      <c r="A18783">
        <v>4991</v>
      </c>
      <c r="B18783" t="s">
        <v>29582</v>
      </c>
      <c r="C18783" t="s">
        <v>20452</v>
      </c>
      <c r="D18783">
        <v>9.39</v>
      </c>
      <c r="E18783">
        <v>25</v>
      </c>
      <c r="G18783" t="s">
        <v>1434</v>
      </c>
      <c r="H18783" t="s">
        <v>46</v>
      </c>
      <c r="I18783" t="s">
        <v>28324</v>
      </c>
      <c r="K18783"/>
      <c r="L18783" t="s">
        <v>29583</v>
      </c>
      <c r="M18783" t="s">
        <v>20623</v>
      </c>
      <c r="N18783">
        <v>6</v>
      </c>
      <c r="O18783" t="s">
        <v>29584</v>
      </c>
      <c r="P18783" t="s">
        <v>20366</v>
      </c>
      <c r="Q18783" t="s">
        <v>29585</v>
      </c>
      <c r="S18783" t="s">
        <v>20368</v>
      </c>
    </row>
    <row r="18784" spans="1:19" hidden="1" x14ac:dyDescent="0.2">
      <c r="A18784">
        <v>4992</v>
      </c>
      <c r="B18784" t="s">
        <v>29586</v>
      </c>
      <c r="C18784" t="s">
        <v>105</v>
      </c>
      <c r="D18784">
        <v>3.09</v>
      </c>
      <c r="G18784" t="s">
        <v>189</v>
      </c>
      <c r="I18784" t="s">
        <v>28389</v>
      </c>
      <c r="K18784"/>
      <c r="L18784" t="s">
        <v>29587</v>
      </c>
      <c r="M18784" t="s">
        <v>26</v>
      </c>
      <c r="N18784">
        <v>2</v>
      </c>
      <c r="P18784" t="s">
        <v>20366</v>
      </c>
      <c r="Q18784" t="s">
        <v>29588</v>
      </c>
      <c r="S18784" t="s">
        <v>20368</v>
      </c>
    </row>
    <row r="18785" spans="1:19" hidden="1" x14ac:dyDescent="0.2">
      <c r="A18785">
        <v>4993</v>
      </c>
      <c r="B18785" t="s">
        <v>29589</v>
      </c>
      <c r="C18785" t="s">
        <v>105</v>
      </c>
      <c r="D18785">
        <v>2.74</v>
      </c>
      <c r="E18785">
        <v>25</v>
      </c>
      <c r="F18785" t="s">
        <v>10896</v>
      </c>
      <c r="G18785" t="s">
        <v>55</v>
      </c>
      <c r="H18785" t="s">
        <v>46</v>
      </c>
      <c r="I18785" t="s">
        <v>26764</v>
      </c>
      <c r="K18785"/>
      <c r="L18785" t="s">
        <v>29590</v>
      </c>
      <c r="M18785" t="s">
        <v>26</v>
      </c>
      <c r="N18785">
        <v>2</v>
      </c>
      <c r="P18785" t="s">
        <v>20366</v>
      </c>
      <c r="Q18785" t="s">
        <v>29591</v>
      </c>
      <c r="S18785" t="s">
        <v>20368</v>
      </c>
    </row>
    <row r="18786" spans="1:19" hidden="1" x14ac:dyDescent="0.2">
      <c r="A18786">
        <v>4993</v>
      </c>
      <c r="B18786" t="s">
        <v>29589</v>
      </c>
      <c r="C18786" t="s">
        <v>20452</v>
      </c>
      <c r="D18786">
        <v>5.12</v>
      </c>
      <c r="E18786">
        <v>25</v>
      </c>
      <c r="F18786" t="s">
        <v>10896</v>
      </c>
      <c r="G18786" t="s">
        <v>55</v>
      </c>
      <c r="H18786" t="s">
        <v>46</v>
      </c>
      <c r="I18786" t="s">
        <v>26764</v>
      </c>
      <c r="K18786"/>
      <c r="L18786" t="s">
        <v>29590</v>
      </c>
      <c r="M18786" t="s">
        <v>26</v>
      </c>
      <c r="N18786">
        <v>2</v>
      </c>
      <c r="P18786" t="s">
        <v>20366</v>
      </c>
      <c r="Q18786" t="s">
        <v>29591</v>
      </c>
      <c r="S18786" t="s">
        <v>20368</v>
      </c>
    </row>
    <row r="18787" spans="1:19" hidden="1" x14ac:dyDescent="0.2">
      <c r="A18787">
        <v>4994</v>
      </c>
      <c r="B18787" t="s">
        <v>29592</v>
      </c>
      <c r="C18787" t="s">
        <v>105</v>
      </c>
      <c r="D18787">
        <v>3.06</v>
      </c>
      <c r="E18787">
        <v>25</v>
      </c>
      <c r="F18787" t="s">
        <v>29593</v>
      </c>
      <c r="G18787" t="s">
        <v>498</v>
      </c>
      <c r="H18787" t="s">
        <v>46</v>
      </c>
      <c r="I18787" t="s">
        <v>29594</v>
      </c>
      <c r="K18787"/>
      <c r="L18787" t="s">
        <v>29595</v>
      </c>
      <c r="M18787" t="s">
        <v>21656</v>
      </c>
      <c r="N18787">
        <v>5</v>
      </c>
      <c r="O18787" t="s">
        <v>29596</v>
      </c>
      <c r="P18787" t="s">
        <v>20366</v>
      </c>
      <c r="Q18787" t="s">
        <v>29597</v>
      </c>
      <c r="S18787" t="s">
        <v>20368</v>
      </c>
    </row>
    <row r="18788" spans="1:19" hidden="1" x14ac:dyDescent="0.2">
      <c r="A18788">
        <v>4994</v>
      </c>
      <c r="B18788" t="s">
        <v>29592</v>
      </c>
      <c r="C18788" t="s">
        <v>105</v>
      </c>
      <c r="D18788">
        <v>3.07</v>
      </c>
      <c r="E18788">
        <v>25</v>
      </c>
      <c r="F18788" s="1" t="s">
        <v>29598</v>
      </c>
      <c r="G18788" t="s">
        <v>55</v>
      </c>
      <c r="H18788" t="s">
        <v>46</v>
      </c>
      <c r="I18788" t="s">
        <v>29594</v>
      </c>
      <c r="K18788"/>
      <c r="L18788" t="s">
        <v>29595</v>
      </c>
      <c r="M18788" t="s">
        <v>21656</v>
      </c>
      <c r="N18788">
        <v>5</v>
      </c>
      <c r="O18788" t="s">
        <v>29596</v>
      </c>
      <c r="P18788" t="s">
        <v>20366</v>
      </c>
      <c r="Q18788" t="s">
        <v>29597</v>
      </c>
      <c r="S18788" t="s">
        <v>20368</v>
      </c>
    </row>
    <row r="18789" spans="1:19" hidden="1" x14ac:dyDescent="0.2">
      <c r="A18789">
        <v>4995</v>
      </c>
      <c r="B18789" t="s">
        <v>29599</v>
      </c>
      <c r="C18789" t="s">
        <v>105</v>
      </c>
      <c r="D18789">
        <v>2.87</v>
      </c>
      <c r="E18789">
        <v>25</v>
      </c>
      <c r="G18789" t="s">
        <v>246</v>
      </c>
      <c r="H18789" t="s">
        <v>46</v>
      </c>
      <c r="I18789" t="s">
        <v>29600</v>
      </c>
      <c r="K18789"/>
      <c r="L18789" t="s">
        <v>29601</v>
      </c>
      <c r="M18789" t="s">
        <v>26</v>
      </c>
      <c r="N18789">
        <v>2</v>
      </c>
      <c r="P18789" t="s">
        <v>20366</v>
      </c>
      <c r="Q18789" t="s">
        <v>29602</v>
      </c>
      <c r="S18789" t="s">
        <v>20368</v>
      </c>
    </row>
    <row r="18790" spans="1:19" hidden="1" x14ac:dyDescent="0.2">
      <c r="A18790">
        <v>4995</v>
      </c>
      <c r="B18790" t="s">
        <v>29599</v>
      </c>
      <c r="C18790" t="s">
        <v>20452</v>
      </c>
      <c r="D18790">
        <v>4.3899999999999997</v>
      </c>
      <c r="E18790">
        <v>25</v>
      </c>
      <c r="G18790" t="s">
        <v>246</v>
      </c>
      <c r="H18790" t="s">
        <v>46</v>
      </c>
      <c r="I18790" t="s">
        <v>29600</v>
      </c>
      <c r="K18790"/>
      <c r="L18790" t="s">
        <v>29601</v>
      </c>
      <c r="M18790" t="s">
        <v>26</v>
      </c>
      <c r="N18790">
        <v>2</v>
      </c>
      <c r="P18790" t="s">
        <v>20366</v>
      </c>
      <c r="Q18790" t="s">
        <v>29602</v>
      </c>
      <c r="S18790" t="s">
        <v>20368</v>
      </c>
    </row>
    <row r="18791" spans="1:19" hidden="1" x14ac:dyDescent="0.2">
      <c r="A18791">
        <v>4998</v>
      </c>
      <c r="B18791" t="s">
        <v>29603</v>
      </c>
      <c r="C18791" t="s">
        <v>105</v>
      </c>
      <c r="D18791">
        <v>4.3600000000000003</v>
      </c>
      <c r="E18791">
        <v>25</v>
      </c>
      <c r="F18791" t="s">
        <v>29543</v>
      </c>
      <c r="G18791" t="s">
        <v>55</v>
      </c>
      <c r="H18791" t="s">
        <v>46</v>
      </c>
      <c r="I18791" t="s">
        <v>19318</v>
      </c>
      <c r="K18791"/>
      <c r="L18791" t="s">
        <v>29604</v>
      </c>
      <c r="M18791" t="s">
        <v>26</v>
      </c>
      <c r="N18791">
        <v>2</v>
      </c>
      <c r="P18791" t="s">
        <v>20366</v>
      </c>
      <c r="Q18791" t="s">
        <v>29605</v>
      </c>
      <c r="S18791" t="s">
        <v>20368</v>
      </c>
    </row>
    <row r="18792" spans="1:19" hidden="1" x14ac:dyDescent="0.2">
      <c r="A18792">
        <v>4998</v>
      </c>
      <c r="B18792" t="s">
        <v>29603</v>
      </c>
      <c r="C18792" t="s">
        <v>105</v>
      </c>
      <c r="D18792">
        <v>4.3099999999999996</v>
      </c>
      <c r="E18792">
        <v>20</v>
      </c>
      <c r="F18792" t="s">
        <v>20412</v>
      </c>
      <c r="G18792" t="s">
        <v>55</v>
      </c>
      <c r="H18792" t="s">
        <v>23</v>
      </c>
      <c r="I18792" t="s">
        <v>59</v>
      </c>
      <c r="K18792"/>
      <c r="L18792" t="s">
        <v>29604</v>
      </c>
      <c r="M18792" t="s">
        <v>26</v>
      </c>
      <c r="N18792">
        <v>2</v>
      </c>
      <c r="P18792" t="s">
        <v>20366</v>
      </c>
      <c r="Q18792" t="s">
        <v>29605</v>
      </c>
      <c r="S18792" t="s">
        <v>20368</v>
      </c>
    </row>
    <row r="18793" spans="1:19" hidden="1" x14ac:dyDescent="0.2">
      <c r="A18793">
        <v>4998</v>
      </c>
      <c r="B18793" t="s">
        <v>29603</v>
      </c>
      <c r="C18793" t="s">
        <v>105</v>
      </c>
      <c r="D18793">
        <v>4.3</v>
      </c>
      <c r="F18793" t="s">
        <v>21009</v>
      </c>
      <c r="G18793" t="s">
        <v>31</v>
      </c>
      <c r="H18793" t="s">
        <v>23</v>
      </c>
      <c r="I18793" t="s">
        <v>370</v>
      </c>
      <c r="K18793"/>
      <c r="L18793" t="s">
        <v>29604</v>
      </c>
      <c r="M18793" t="s">
        <v>26</v>
      </c>
      <c r="N18793">
        <v>2</v>
      </c>
      <c r="P18793" t="s">
        <v>20366</v>
      </c>
      <c r="Q18793" t="s">
        <v>29605</v>
      </c>
      <c r="S18793" t="s">
        <v>20368</v>
      </c>
    </row>
    <row r="18794" spans="1:19" hidden="1" x14ac:dyDescent="0.2">
      <c r="A18794">
        <v>4999</v>
      </c>
      <c r="B18794" t="s">
        <v>29606</v>
      </c>
      <c r="C18794" t="s">
        <v>105</v>
      </c>
      <c r="D18794">
        <v>4.0599999999999996</v>
      </c>
      <c r="E18794">
        <v>25</v>
      </c>
      <c r="F18794" t="s">
        <v>29607</v>
      </c>
      <c r="G18794" t="s">
        <v>55</v>
      </c>
      <c r="H18794" t="s">
        <v>46</v>
      </c>
      <c r="I18794" t="s">
        <v>26810</v>
      </c>
      <c r="K18794"/>
      <c r="L18794" t="s">
        <v>29608</v>
      </c>
      <c r="M18794" t="s">
        <v>20396</v>
      </c>
      <c r="N18794">
        <v>4</v>
      </c>
      <c r="P18794" t="s">
        <v>20366</v>
      </c>
      <c r="Q18794" t="s">
        <v>29609</v>
      </c>
      <c r="S18794" t="s">
        <v>20368</v>
      </c>
    </row>
    <row r="18795" spans="1:19" hidden="1" x14ac:dyDescent="0.2">
      <c r="A18795">
        <v>5000</v>
      </c>
      <c r="B18795" t="s">
        <v>29610</v>
      </c>
      <c r="C18795" t="s">
        <v>105</v>
      </c>
      <c r="D18795">
        <v>4.01</v>
      </c>
      <c r="E18795">
        <v>25</v>
      </c>
      <c r="F18795" t="s">
        <v>29611</v>
      </c>
      <c r="G18795" t="s">
        <v>55</v>
      </c>
      <c r="H18795" t="s">
        <v>46</v>
      </c>
      <c r="I18795" t="s">
        <v>26810</v>
      </c>
      <c r="K18795"/>
      <c r="L18795" t="s">
        <v>29612</v>
      </c>
      <c r="M18795" t="s">
        <v>20396</v>
      </c>
      <c r="N18795">
        <v>4</v>
      </c>
      <c r="P18795" t="s">
        <v>20366</v>
      </c>
      <c r="Q18795" t="s">
        <v>29613</v>
      </c>
      <c r="S18795" t="s">
        <v>20368</v>
      </c>
    </row>
    <row r="18796" spans="1:19" hidden="1" x14ac:dyDescent="0.2">
      <c r="A18796">
        <v>5001</v>
      </c>
      <c r="B18796" t="s">
        <v>29614</v>
      </c>
      <c r="C18796" t="s">
        <v>105</v>
      </c>
      <c r="D18796">
        <v>3.34</v>
      </c>
      <c r="E18796">
        <v>25</v>
      </c>
      <c r="F18796" t="s">
        <v>28412</v>
      </c>
      <c r="G18796" t="s">
        <v>55</v>
      </c>
      <c r="H18796" t="s">
        <v>46</v>
      </c>
      <c r="I18796" t="s">
        <v>26810</v>
      </c>
      <c r="K18796"/>
      <c r="L18796" t="s">
        <v>29615</v>
      </c>
      <c r="M18796" t="s">
        <v>20396</v>
      </c>
      <c r="N18796">
        <v>4</v>
      </c>
      <c r="P18796" t="s">
        <v>20366</v>
      </c>
      <c r="Q18796" t="s">
        <v>29616</v>
      </c>
      <c r="S18796" t="s">
        <v>20368</v>
      </c>
    </row>
    <row r="18797" spans="1:19" hidden="1" x14ac:dyDescent="0.2">
      <c r="A18797">
        <v>5002</v>
      </c>
      <c r="B18797" t="s">
        <v>29617</v>
      </c>
      <c r="C18797" t="s">
        <v>105</v>
      </c>
      <c r="D18797">
        <v>4.38</v>
      </c>
      <c r="E18797">
        <v>25</v>
      </c>
      <c r="F18797" t="s">
        <v>70</v>
      </c>
      <c r="G18797" t="s">
        <v>55</v>
      </c>
      <c r="H18797" t="s">
        <v>46</v>
      </c>
      <c r="I18797" t="s">
        <v>26810</v>
      </c>
      <c r="K18797"/>
      <c r="L18797" t="s">
        <v>29618</v>
      </c>
      <c r="M18797" t="s">
        <v>20396</v>
      </c>
      <c r="N18797">
        <v>4</v>
      </c>
      <c r="P18797" t="s">
        <v>20366</v>
      </c>
      <c r="Q18797" t="s">
        <v>29619</v>
      </c>
      <c r="S18797" t="s">
        <v>20368</v>
      </c>
    </row>
    <row r="18798" spans="1:19" hidden="1" x14ac:dyDescent="0.2">
      <c r="A18798">
        <v>5003</v>
      </c>
      <c r="B18798" t="s">
        <v>10349</v>
      </c>
      <c r="C18798" t="s">
        <v>105</v>
      </c>
      <c r="D18798">
        <v>3.4460000000000002</v>
      </c>
      <c r="E18798">
        <v>25</v>
      </c>
      <c r="F18798" t="s">
        <v>29607</v>
      </c>
      <c r="G18798" t="s">
        <v>31</v>
      </c>
      <c r="H18798" t="s">
        <v>46</v>
      </c>
      <c r="I18798" t="s">
        <v>9897</v>
      </c>
      <c r="J18798" t="s">
        <v>43</v>
      </c>
      <c r="K18798"/>
      <c r="L18798" t="s">
        <v>10351</v>
      </c>
      <c r="M18798" t="s">
        <v>20396</v>
      </c>
      <c r="N18798">
        <v>4</v>
      </c>
      <c r="P18798" t="s">
        <v>20366</v>
      </c>
      <c r="Q18798" t="s">
        <v>29620</v>
      </c>
      <c r="S18798" t="s">
        <v>20368</v>
      </c>
    </row>
    <row r="18799" spans="1:19" hidden="1" x14ac:dyDescent="0.2">
      <c r="A18799">
        <v>5003</v>
      </c>
      <c r="B18799" t="s">
        <v>10349</v>
      </c>
      <c r="C18799" t="s">
        <v>105</v>
      </c>
      <c r="D18799">
        <v>3.55</v>
      </c>
      <c r="E18799">
        <v>25</v>
      </c>
      <c r="F18799" t="s">
        <v>29607</v>
      </c>
      <c r="G18799" t="s">
        <v>55</v>
      </c>
      <c r="H18799" t="s">
        <v>46</v>
      </c>
      <c r="I18799" t="s">
        <v>26810</v>
      </c>
      <c r="K18799"/>
      <c r="L18799" t="s">
        <v>10351</v>
      </c>
      <c r="M18799" t="s">
        <v>20396</v>
      </c>
      <c r="N18799">
        <v>4</v>
      </c>
      <c r="P18799" t="s">
        <v>20366</v>
      </c>
      <c r="Q18799" t="s">
        <v>29620</v>
      </c>
      <c r="S18799" t="s">
        <v>20368</v>
      </c>
    </row>
    <row r="18800" spans="1:19" hidden="1" x14ac:dyDescent="0.2">
      <c r="A18800">
        <v>5003</v>
      </c>
      <c r="B18800" t="s">
        <v>10349</v>
      </c>
      <c r="C18800" t="s">
        <v>105</v>
      </c>
      <c r="D18800">
        <v>3.3250000000000002</v>
      </c>
      <c r="E18800">
        <v>15</v>
      </c>
      <c r="F18800" t="s">
        <v>29607</v>
      </c>
      <c r="G18800" t="s">
        <v>31</v>
      </c>
      <c r="H18800" t="s">
        <v>46</v>
      </c>
      <c r="I18800" t="s">
        <v>9897</v>
      </c>
      <c r="J18800" t="s">
        <v>43</v>
      </c>
      <c r="K18800"/>
      <c r="L18800" t="s">
        <v>10351</v>
      </c>
      <c r="M18800" t="s">
        <v>20396</v>
      </c>
      <c r="N18800">
        <v>4</v>
      </c>
      <c r="P18800" t="s">
        <v>20366</v>
      </c>
      <c r="Q18800" t="s">
        <v>29620</v>
      </c>
      <c r="S18800" t="s">
        <v>20368</v>
      </c>
    </row>
    <row r="18801" spans="1:19" hidden="1" x14ac:dyDescent="0.2">
      <c r="A18801">
        <v>5003</v>
      </c>
      <c r="B18801" t="s">
        <v>10349</v>
      </c>
      <c r="C18801" t="s">
        <v>105</v>
      </c>
      <c r="D18801">
        <v>3.3940000000000001</v>
      </c>
      <c r="E18801">
        <v>20</v>
      </c>
      <c r="F18801" t="s">
        <v>29607</v>
      </c>
      <c r="G18801" t="s">
        <v>31</v>
      </c>
      <c r="H18801" t="s">
        <v>46</v>
      </c>
      <c r="I18801" t="s">
        <v>9897</v>
      </c>
      <c r="J18801" t="s">
        <v>43</v>
      </c>
      <c r="K18801"/>
      <c r="L18801" t="s">
        <v>10351</v>
      </c>
      <c r="M18801" t="s">
        <v>20396</v>
      </c>
      <c r="N18801">
        <v>4</v>
      </c>
      <c r="P18801" t="s">
        <v>20366</v>
      </c>
      <c r="Q18801" t="s">
        <v>29620</v>
      </c>
      <c r="S18801" t="s">
        <v>20368</v>
      </c>
    </row>
    <row r="18802" spans="1:19" hidden="1" x14ac:dyDescent="0.2">
      <c r="A18802">
        <v>5003</v>
      </c>
      <c r="B18802" t="s">
        <v>10349</v>
      </c>
      <c r="C18802" t="s">
        <v>105</v>
      </c>
      <c r="D18802">
        <v>3.5019999999999998</v>
      </c>
      <c r="E18802">
        <v>30</v>
      </c>
      <c r="F18802" t="s">
        <v>29607</v>
      </c>
      <c r="G18802" t="s">
        <v>31</v>
      </c>
      <c r="H18802" t="s">
        <v>46</v>
      </c>
      <c r="I18802" t="s">
        <v>9897</v>
      </c>
      <c r="J18802" t="s">
        <v>43</v>
      </c>
      <c r="K18802"/>
      <c r="L18802" t="s">
        <v>10351</v>
      </c>
      <c r="M18802" t="s">
        <v>20396</v>
      </c>
      <c r="N18802">
        <v>4</v>
      </c>
      <c r="P18802" t="s">
        <v>20366</v>
      </c>
      <c r="Q18802" t="s">
        <v>29620</v>
      </c>
      <c r="S18802" t="s">
        <v>20368</v>
      </c>
    </row>
    <row r="18803" spans="1:19" hidden="1" x14ac:dyDescent="0.2">
      <c r="A18803">
        <v>5003</v>
      </c>
      <c r="B18803" t="s">
        <v>10349</v>
      </c>
      <c r="C18803" t="s">
        <v>105</v>
      </c>
      <c r="D18803">
        <v>3.5390000000000001</v>
      </c>
      <c r="E18803">
        <v>35</v>
      </c>
      <c r="F18803" t="s">
        <v>29607</v>
      </c>
      <c r="G18803" t="s">
        <v>31</v>
      </c>
      <c r="H18803" t="s">
        <v>46</v>
      </c>
      <c r="I18803" t="s">
        <v>9897</v>
      </c>
      <c r="J18803" t="s">
        <v>43</v>
      </c>
      <c r="K18803"/>
      <c r="L18803" t="s">
        <v>10351</v>
      </c>
      <c r="M18803" t="s">
        <v>20396</v>
      </c>
      <c r="N18803">
        <v>4</v>
      </c>
      <c r="P18803" t="s">
        <v>20366</v>
      </c>
      <c r="Q18803" t="s">
        <v>29620</v>
      </c>
      <c r="S18803" t="s">
        <v>20368</v>
      </c>
    </row>
    <row r="18804" spans="1:19" hidden="1" x14ac:dyDescent="0.2">
      <c r="A18804">
        <v>5003</v>
      </c>
      <c r="B18804" t="s">
        <v>10349</v>
      </c>
      <c r="C18804" t="s">
        <v>105</v>
      </c>
      <c r="D18804">
        <v>3.5790000000000002</v>
      </c>
      <c r="E18804">
        <v>40</v>
      </c>
      <c r="F18804" t="s">
        <v>29607</v>
      </c>
      <c r="G18804" t="s">
        <v>31</v>
      </c>
      <c r="H18804" t="s">
        <v>46</v>
      </c>
      <c r="I18804" t="s">
        <v>9897</v>
      </c>
      <c r="J18804" t="s">
        <v>43</v>
      </c>
      <c r="K18804"/>
      <c r="L18804" t="s">
        <v>10351</v>
      </c>
      <c r="M18804" t="s">
        <v>20396</v>
      </c>
      <c r="N18804">
        <v>4</v>
      </c>
      <c r="P18804" t="s">
        <v>20366</v>
      </c>
      <c r="Q18804" t="s">
        <v>29620</v>
      </c>
      <c r="S18804" t="s">
        <v>20368</v>
      </c>
    </row>
    <row r="18805" spans="1:19" hidden="1" x14ac:dyDescent="0.2">
      <c r="A18805">
        <v>5004</v>
      </c>
      <c r="B18805" t="s">
        <v>29621</v>
      </c>
      <c r="C18805" t="s">
        <v>105</v>
      </c>
      <c r="D18805">
        <v>4.5199999999999996</v>
      </c>
      <c r="E18805">
        <v>25</v>
      </c>
      <c r="F18805" t="s">
        <v>29622</v>
      </c>
      <c r="G18805" t="s">
        <v>55</v>
      </c>
      <c r="H18805" t="s">
        <v>46</v>
      </c>
      <c r="I18805" t="s">
        <v>26810</v>
      </c>
      <c r="K18805"/>
      <c r="L18805" t="s">
        <v>29623</v>
      </c>
      <c r="M18805" t="s">
        <v>20396</v>
      </c>
      <c r="N18805">
        <v>4</v>
      </c>
      <c r="P18805" t="s">
        <v>20366</v>
      </c>
      <c r="Q18805" t="s">
        <v>29624</v>
      </c>
      <c r="S18805" t="s">
        <v>20368</v>
      </c>
    </row>
    <row r="18806" spans="1:19" hidden="1" x14ac:dyDescent="0.2">
      <c r="A18806">
        <v>5005</v>
      </c>
      <c r="B18806" t="s">
        <v>29625</v>
      </c>
      <c r="C18806" t="s">
        <v>105</v>
      </c>
      <c r="D18806">
        <v>4.4000000000000004</v>
      </c>
      <c r="E18806">
        <v>25</v>
      </c>
      <c r="G18806" t="s">
        <v>55</v>
      </c>
      <c r="H18806" t="s">
        <v>23</v>
      </c>
      <c r="I18806" t="s">
        <v>1884</v>
      </c>
      <c r="K18806"/>
      <c r="L18806" t="s">
        <v>29626</v>
      </c>
      <c r="M18806" t="s">
        <v>26</v>
      </c>
      <c r="N18806">
        <v>2</v>
      </c>
      <c r="P18806" t="s">
        <v>20366</v>
      </c>
      <c r="Q18806" t="s">
        <v>29627</v>
      </c>
      <c r="S18806" t="s">
        <v>20368</v>
      </c>
    </row>
    <row r="18807" spans="1:19" hidden="1" x14ac:dyDescent="0.2">
      <c r="A18807">
        <v>5007</v>
      </c>
      <c r="B18807" t="s">
        <v>29628</v>
      </c>
      <c r="C18807" t="s">
        <v>105</v>
      </c>
      <c r="D18807">
        <v>6.85</v>
      </c>
      <c r="E18807">
        <v>25</v>
      </c>
      <c r="F18807" t="s">
        <v>25421</v>
      </c>
      <c r="G18807" t="s">
        <v>31</v>
      </c>
      <c r="H18807" t="s">
        <v>46</v>
      </c>
      <c r="I18807" t="s">
        <v>25422</v>
      </c>
      <c r="K18807"/>
      <c r="L18807" t="s">
        <v>29629</v>
      </c>
      <c r="M18807" t="s">
        <v>20396</v>
      </c>
      <c r="N18807">
        <v>4</v>
      </c>
      <c r="P18807" t="s">
        <v>20366</v>
      </c>
      <c r="Q18807" t="s">
        <v>29630</v>
      </c>
      <c r="S18807" t="s">
        <v>20368</v>
      </c>
    </row>
    <row r="18808" spans="1:19" hidden="1" x14ac:dyDescent="0.2">
      <c r="A18808">
        <v>5008</v>
      </c>
      <c r="B18808" t="s">
        <v>29631</v>
      </c>
      <c r="C18808" t="s">
        <v>105</v>
      </c>
      <c r="D18808">
        <v>10.38</v>
      </c>
      <c r="E18808">
        <v>25</v>
      </c>
      <c r="F18808" t="s">
        <v>23670</v>
      </c>
      <c r="G18808" t="s">
        <v>31</v>
      </c>
      <c r="H18808" t="s">
        <v>46</v>
      </c>
      <c r="I18808" t="s">
        <v>8263</v>
      </c>
      <c r="K18808"/>
      <c r="L18808" t="s">
        <v>29632</v>
      </c>
      <c r="M18808" t="s">
        <v>20396</v>
      </c>
      <c r="N18808">
        <v>4</v>
      </c>
      <c r="P18808" t="s">
        <v>20366</v>
      </c>
      <c r="Q18808" t="s">
        <v>29633</v>
      </c>
      <c r="S18808" t="s">
        <v>20368</v>
      </c>
    </row>
    <row r="18809" spans="1:19" hidden="1" x14ac:dyDescent="0.2">
      <c r="A18809">
        <v>5009</v>
      </c>
      <c r="B18809" t="s">
        <v>29634</v>
      </c>
      <c r="C18809" t="s">
        <v>105</v>
      </c>
      <c r="D18809">
        <v>9.92</v>
      </c>
      <c r="E18809">
        <v>25</v>
      </c>
      <c r="F18809" t="s">
        <v>23670</v>
      </c>
      <c r="G18809" t="s">
        <v>31</v>
      </c>
      <c r="H18809" t="s">
        <v>46</v>
      </c>
      <c r="I18809" t="s">
        <v>8263</v>
      </c>
      <c r="K18809"/>
      <c r="L18809" t="s">
        <v>29635</v>
      </c>
      <c r="M18809" t="s">
        <v>26</v>
      </c>
      <c r="N18809">
        <v>2</v>
      </c>
      <c r="P18809" t="s">
        <v>20366</v>
      </c>
      <c r="Q18809" t="s">
        <v>29636</v>
      </c>
      <c r="S18809" t="s">
        <v>20368</v>
      </c>
    </row>
    <row r="18810" spans="1:19" hidden="1" x14ac:dyDescent="0.2">
      <c r="A18810">
        <v>5010</v>
      </c>
      <c r="B18810" t="s">
        <v>29637</v>
      </c>
      <c r="C18810" t="s">
        <v>105</v>
      </c>
      <c r="D18810">
        <v>10.02</v>
      </c>
      <c r="E18810">
        <v>25</v>
      </c>
      <c r="F18810" t="s">
        <v>23670</v>
      </c>
      <c r="G18810" t="s">
        <v>31</v>
      </c>
      <c r="H18810" t="s">
        <v>46</v>
      </c>
      <c r="I18810" t="s">
        <v>8263</v>
      </c>
      <c r="K18810"/>
      <c r="L18810" t="s">
        <v>29638</v>
      </c>
      <c r="M18810" t="s">
        <v>21656</v>
      </c>
      <c r="N18810">
        <v>5</v>
      </c>
      <c r="O18810" t="s">
        <v>29639</v>
      </c>
      <c r="P18810" t="s">
        <v>20366</v>
      </c>
      <c r="Q18810" t="s">
        <v>29640</v>
      </c>
      <c r="S18810" t="s">
        <v>20368</v>
      </c>
    </row>
    <row r="18811" spans="1:19" hidden="1" x14ac:dyDescent="0.2">
      <c r="A18811">
        <v>5011</v>
      </c>
      <c r="B18811" t="s">
        <v>29641</v>
      </c>
      <c r="C18811" t="s">
        <v>105</v>
      </c>
      <c r="D18811">
        <v>10.19</v>
      </c>
      <c r="E18811">
        <v>25</v>
      </c>
      <c r="F18811" t="s">
        <v>21173</v>
      </c>
      <c r="G18811" t="s">
        <v>31</v>
      </c>
      <c r="H18811" t="s">
        <v>46</v>
      </c>
      <c r="I18811" t="s">
        <v>8263</v>
      </c>
      <c r="K18811"/>
      <c r="L18811" t="s">
        <v>29642</v>
      </c>
      <c r="M18811" t="s">
        <v>20365</v>
      </c>
      <c r="N18811">
        <v>8</v>
      </c>
      <c r="O18811" t="s">
        <v>29643</v>
      </c>
      <c r="P18811" t="s">
        <v>20366</v>
      </c>
      <c r="Q18811" t="s">
        <v>29644</v>
      </c>
      <c r="S18811" t="s">
        <v>20368</v>
      </c>
    </row>
    <row r="18812" spans="1:19" hidden="1" x14ac:dyDescent="0.2">
      <c r="A18812">
        <v>5011</v>
      </c>
      <c r="B18812" t="s">
        <v>29641</v>
      </c>
      <c r="C18812" t="s">
        <v>105</v>
      </c>
      <c r="D18812">
        <v>10.15</v>
      </c>
      <c r="E18812">
        <v>25</v>
      </c>
      <c r="F18812" t="s">
        <v>21173</v>
      </c>
      <c r="G18812" t="s">
        <v>1434</v>
      </c>
      <c r="H18812" t="s">
        <v>46</v>
      </c>
      <c r="I18812" t="s">
        <v>3041</v>
      </c>
      <c r="K18812"/>
      <c r="L18812" t="s">
        <v>29642</v>
      </c>
      <c r="M18812" t="s">
        <v>20365</v>
      </c>
      <c r="N18812">
        <v>8</v>
      </c>
      <c r="O18812" t="s">
        <v>29643</v>
      </c>
      <c r="P18812" t="s">
        <v>20366</v>
      </c>
      <c r="Q18812" t="s">
        <v>29644</v>
      </c>
      <c r="S18812" t="s">
        <v>20368</v>
      </c>
    </row>
    <row r="18813" spans="1:19" hidden="1" x14ac:dyDescent="0.2">
      <c r="A18813">
        <v>5012</v>
      </c>
      <c r="B18813" t="s">
        <v>29645</v>
      </c>
      <c r="C18813" t="s">
        <v>21040</v>
      </c>
      <c r="D18813">
        <v>9.8800000000000008</v>
      </c>
      <c r="E18813">
        <v>25</v>
      </c>
      <c r="F18813" t="s">
        <v>23598</v>
      </c>
      <c r="G18813" t="s">
        <v>31</v>
      </c>
      <c r="H18813" t="s">
        <v>23</v>
      </c>
      <c r="I18813" t="s">
        <v>8263</v>
      </c>
      <c r="K18813"/>
      <c r="L18813" t="s">
        <v>29646</v>
      </c>
      <c r="M18813" t="s">
        <v>20365</v>
      </c>
      <c r="N18813">
        <v>8</v>
      </c>
      <c r="O18813" t="s">
        <v>29647</v>
      </c>
      <c r="P18813" t="s">
        <v>20366</v>
      </c>
      <c r="Q18813" t="s">
        <v>29648</v>
      </c>
      <c r="S18813" t="s">
        <v>20368</v>
      </c>
    </row>
    <row r="18814" spans="1:19" hidden="1" x14ac:dyDescent="0.2">
      <c r="A18814">
        <v>5012</v>
      </c>
      <c r="B18814" t="s">
        <v>29645</v>
      </c>
      <c r="C18814" t="s">
        <v>21040</v>
      </c>
      <c r="D18814">
        <v>9.89</v>
      </c>
      <c r="E18814">
        <v>25</v>
      </c>
      <c r="F18814" t="s">
        <v>23598</v>
      </c>
      <c r="G18814" t="s">
        <v>1434</v>
      </c>
      <c r="H18814" t="s">
        <v>46</v>
      </c>
      <c r="I18814" t="s">
        <v>3041</v>
      </c>
      <c r="K18814"/>
      <c r="L18814" t="s">
        <v>29646</v>
      </c>
      <c r="M18814" t="s">
        <v>20365</v>
      </c>
      <c r="N18814">
        <v>8</v>
      </c>
      <c r="O18814" t="s">
        <v>29647</v>
      </c>
      <c r="P18814" t="s">
        <v>20366</v>
      </c>
      <c r="Q18814" t="s">
        <v>29648</v>
      </c>
      <c r="S18814" t="s">
        <v>20368</v>
      </c>
    </row>
    <row r="18815" spans="1:19" hidden="1" x14ac:dyDescent="0.2">
      <c r="A18815">
        <v>5013</v>
      </c>
      <c r="B18815" t="s">
        <v>29649</v>
      </c>
      <c r="C18815" t="s">
        <v>105</v>
      </c>
      <c r="D18815">
        <v>9.9</v>
      </c>
      <c r="E18815">
        <v>25</v>
      </c>
      <c r="F18815" t="s">
        <v>23670</v>
      </c>
      <c r="G18815" t="s">
        <v>31</v>
      </c>
      <c r="H18815" t="s">
        <v>23</v>
      </c>
      <c r="I18815" t="s">
        <v>8263</v>
      </c>
      <c r="K18815"/>
      <c r="L18815" t="s">
        <v>29650</v>
      </c>
      <c r="M18815" t="s">
        <v>29651</v>
      </c>
      <c r="N18815">
        <v>6</v>
      </c>
      <c r="O18815" t="s">
        <v>29652</v>
      </c>
      <c r="P18815" t="s">
        <v>20366</v>
      </c>
      <c r="Q18815" t="s">
        <v>29653</v>
      </c>
      <c r="S18815" t="s">
        <v>20368</v>
      </c>
    </row>
    <row r="18816" spans="1:19" hidden="1" x14ac:dyDescent="0.2">
      <c r="A18816">
        <v>5014</v>
      </c>
      <c r="B18816" t="s">
        <v>29654</v>
      </c>
      <c r="C18816" t="s">
        <v>105</v>
      </c>
      <c r="D18816">
        <v>10.199999999999999</v>
      </c>
      <c r="E18816">
        <v>25</v>
      </c>
      <c r="F18816" t="s">
        <v>21173</v>
      </c>
      <c r="G18816" t="s">
        <v>31</v>
      </c>
      <c r="H18816" t="s">
        <v>23</v>
      </c>
      <c r="I18816" t="s">
        <v>8263</v>
      </c>
      <c r="K18816"/>
      <c r="L18816" t="s">
        <v>29655</v>
      </c>
      <c r="M18816" t="s">
        <v>29656</v>
      </c>
      <c r="N18816">
        <v>5</v>
      </c>
      <c r="O18816" t="s">
        <v>29657</v>
      </c>
      <c r="P18816" t="s">
        <v>20366</v>
      </c>
      <c r="Q18816" t="s">
        <v>29658</v>
      </c>
      <c r="S18816" t="s">
        <v>20368</v>
      </c>
    </row>
    <row r="18817" spans="1:19" hidden="1" x14ac:dyDescent="0.2">
      <c r="A18817">
        <v>5015</v>
      </c>
      <c r="B18817" t="s">
        <v>29659</v>
      </c>
      <c r="C18817" t="s">
        <v>105</v>
      </c>
      <c r="D18817">
        <v>4.74</v>
      </c>
      <c r="E18817">
        <v>25</v>
      </c>
      <c r="F18817" t="s">
        <v>2798</v>
      </c>
      <c r="G18817" t="s">
        <v>55</v>
      </c>
      <c r="H18817" t="s">
        <v>46</v>
      </c>
      <c r="I18817" t="s">
        <v>28440</v>
      </c>
      <c r="K18817"/>
      <c r="L18817" t="s">
        <v>29660</v>
      </c>
      <c r="M18817" t="s">
        <v>26</v>
      </c>
      <c r="N18817">
        <v>2</v>
      </c>
      <c r="P18817" t="s">
        <v>20366</v>
      </c>
      <c r="Q18817" t="s">
        <v>29661</v>
      </c>
      <c r="S18817" t="s">
        <v>20368</v>
      </c>
    </row>
    <row r="18818" spans="1:19" hidden="1" x14ac:dyDescent="0.2">
      <c r="A18818">
        <v>5016</v>
      </c>
      <c r="B18818" t="s">
        <v>29662</v>
      </c>
      <c r="C18818" t="s">
        <v>105</v>
      </c>
      <c r="D18818">
        <v>3.22</v>
      </c>
      <c r="E18818">
        <v>20</v>
      </c>
      <c r="F18818" t="s">
        <v>27228</v>
      </c>
      <c r="G18818" t="s">
        <v>55</v>
      </c>
      <c r="H18818" t="s">
        <v>46</v>
      </c>
      <c r="I18818" t="s">
        <v>7165</v>
      </c>
      <c r="K18818"/>
      <c r="L18818" t="s">
        <v>29663</v>
      </c>
      <c r="M18818" t="s">
        <v>20719</v>
      </c>
      <c r="N18818">
        <v>3</v>
      </c>
      <c r="P18818" t="s">
        <v>20366</v>
      </c>
      <c r="Q18818" t="s">
        <v>29664</v>
      </c>
      <c r="S18818" t="s">
        <v>20368</v>
      </c>
    </row>
    <row r="18819" spans="1:19" hidden="1" x14ac:dyDescent="0.2">
      <c r="A18819">
        <v>5016</v>
      </c>
      <c r="B18819" t="s">
        <v>29662</v>
      </c>
      <c r="C18819" t="s">
        <v>105</v>
      </c>
      <c r="D18819">
        <v>3.08</v>
      </c>
      <c r="E18819" t="s">
        <v>383</v>
      </c>
      <c r="F18819" t="s">
        <v>24343</v>
      </c>
      <c r="G18819" t="s">
        <v>55</v>
      </c>
      <c r="H18819" t="s">
        <v>46</v>
      </c>
      <c r="I18819" t="s">
        <v>7165</v>
      </c>
      <c r="K18819"/>
      <c r="L18819" t="s">
        <v>29663</v>
      </c>
      <c r="M18819" t="s">
        <v>20719</v>
      </c>
      <c r="N18819">
        <v>3</v>
      </c>
      <c r="P18819" t="s">
        <v>20366</v>
      </c>
      <c r="Q18819" t="s">
        <v>29664</v>
      </c>
      <c r="S18819" t="s">
        <v>20368</v>
      </c>
    </row>
    <row r="18820" spans="1:19" hidden="1" x14ac:dyDescent="0.2">
      <c r="A18820">
        <v>5017</v>
      </c>
      <c r="B18820" t="s">
        <v>29665</v>
      </c>
      <c r="C18820" t="s">
        <v>105</v>
      </c>
      <c r="D18820">
        <v>3.2</v>
      </c>
      <c r="E18820">
        <v>25</v>
      </c>
      <c r="G18820" t="s">
        <v>246</v>
      </c>
      <c r="H18820" t="s">
        <v>46</v>
      </c>
      <c r="I18820" t="s">
        <v>10759</v>
      </c>
      <c r="J18820" t="s">
        <v>22901</v>
      </c>
      <c r="K18820"/>
      <c r="L18820" t="s">
        <v>29666</v>
      </c>
      <c r="M18820" t="s">
        <v>20719</v>
      </c>
      <c r="N18820">
        <v>3</v>
      </c>
      <c r="P18820" t="s">
        <v>20366</v>
      </c>
      <c r="Q18820" t="s">
        <v>29667</v>
      </c>
      <c r="S18820" t="s">
        <v>20368</v>
      </c>
    </row>
    <row r="18821" spans="1:19" hidden="1" x14ac:dyDescent="0.2">
      <c r="A18821">
        <v>5018</v>
      </c>
      <c r="B18821" t="s">
        <v>29668</v>
      </c>
      <c r="C18821" t="s">
        <v>105</v>
      </c>
      <c r="D18821">
        <v>3.57</v>
      </c>
      <c r="E18821">
        <v>25</v>
      </c>
      <c r="F18821" t="s">
        <v>21098</v>
      </c>
      <c r="G18821" t="s">
        <v>55</v>
      </c>
      <c r="H18821" t="s">
        <v>23</v>
      </c>
      <c r="I18821" t="s">
        <v>3962</v>
      </c>
      <c r="K18821"/>
      <c r="L18821" t="s">
        <v>29669</v>
      </c>
      <c r="M18821" t="s">
        <v>26</v>
      </c>
      <c r="N18821">
        <v>2</v>
      </c>
      <c r="P18821" t="s">
        <v>20366</v>
      </c>
      <c r="Q18821" t="s">
        <v>29670</v>
      </c>
      <c r="S18821" t="s">
        <v>20368</v>
      </c>
    </row>
    <row r="18822" spans="1:19" hidden="1" x14ac:dyDescent="0.2">
      <c r="A18822">
        <v>5019</v>
      </c>
      <c r="B18822" t="s">
        <v>29671</v>
      </c>
      <c r="C18822" t="s">
        <v>105</v>
      </c>
      <c r="D18822">
        <v>3.55</v>
      </c>
      <c r="E18822">
        <v>25</v>
      </c>
      <c r="F18822" t="s">
        <v>21098</v>
      </c>
      <c r="G18822" t="s">
        <v>55</v>
      </c>
      <c r="H18822" t="s">
        <v>23</v>
      </c>
      <c r="I18822" t="s">
        <v>3962</v>
      </c>
      <c r="K18822"/>
      <c r="L18822" t="s">
        <v>29672</v>
      </c>
      <c r="M18822" t="s">
        <v>26</v>
      </c>
      <c r="N18822">
        <v>2</v>
      </c>
      <c r="P18822" t="s">
        <v>20366</v>
      </c>
      <c r="Q18822" t="s">
        <v>29673</v>
      </c>
      <c r="S18822" t="s">
        <v>20368</v>
      </c>
    </row>
    <row r="18823" spans="1:19" hidden="1" x14ac:dyDescent="0.2">
      <c r="A18823">
        <v>5020</v>
      </c>
      <c r="B18823" t="s">
        <v>29674</v>
      </c>
      <c r="C18823" t="s">
        <v>105</v>
      </c>
      <c r="D18823">
        <v>3.51</v>
      </c>
      <c r="E18823">
        <v>20</v>
      </c>
      <c r="F18823" t="s">
        <v>25413</v>
      </c>
      <c r="G18823" t="s">
        <v>55</v>
      </c>
      <c r="H18823" t="s">
        <v>46</v>
      </c>
      <c r="I18823" t="s">
        <v>4526</v>
      </c>
      <c r="K18823"/>
      <c r="L18823" t="s">
        <v>29675</v>
      </c>
      <c r="M18823" t="s">
        <v>26</v>
      </c>
      <c r="N18823">
        <v>2</v>
      </c>
      <c r="P18823" t="s">
        <v>20366</v>
      </c>
      <c r="Q18823" t="s">
        <v>29676</v>
      </c>
      <c r="S18823" t="s">
        <v>20368</v>
      </c>
    </row>
    <row r="18824" spans="1:19" hidden="1" x14ac:dyDescent="0.2">
      <c r="A18824">
        <v>5021</v>
      </c>
      <c r="B18824" t="s">
        <v>29677</v>
      </c>
      <c r="C18824" t="s">
        <v>105</v>
      </c>
      <c r="D18824">
        <v>3.73</v>
      </c>
      <c r="E18824">
        <v>20</v>
      </c>
      <c r="F18824" t="s">
        <v>25413</v>
      </c>
      <c r="G18824" t="s">
        <v>55</v>
      </c>
      <c r="H18824" t="s">
        <v>46</v>
      </c>
      <c r="I18824" t="s">
        <v>1960</v>
      </c>
      <c r="K18824"/>
      <c r="L18824" t="s">
        <v>29678</v>
      </c>
      <c r="M18824" t="s">
        <v>26</v>
      </c>
      <c r="N18824">
        <v>2</v>
      </c>
      <c r="P18824" t="s">
        <v>20366</v>
      </c>
      <c r="Q18824" t="s">
        <v>29679</v>
      </c>
      <c r="S18824" t="s">
        <v>20368</v>
      </c>
    </row>
    <row r="18825" spans="1:19" hidden="1" x14ac:dyDescent="0.2">
      <c r="A18825">
        <v>5022</v>
      </c>
      <c r="B18825" t="s">
        <v>29680</v>
      </c>
      <c r="C18825" t="s">
        <v>105</v>
      </c>
      <c r="D18825">
        <v>3.86</v>
      </c>
      <c r="E18825">
        <v>20</v>
      </c>
      <c r="F18825" t="s">
        <v>25413</v>
      </c>
      <c r="G18825" t="s">
        <v>55</v>
      </c>
      <c r="H18825" t="s">
        <v>46</v>
      </c>
      <c r="I18825" t="s">
        <v>1960</v>
      </c>
      <c r="K18825"/>
      <c r="L18825" t="s">
        <v>29681</v>
      </c>
      <c r="M18825" t="s">
        <v>26</v>
      </c>
      <c r="N18825">
        <v>2</v>
      </c>
      <c r="P18825" t="s">
        <v>20366</v>
      </c>
      <c r="Q18825" t="s">
        <v>29682</v>
      </c>
      <c r="S18825" t="s">
        <v>20368</v>
      </c>
    </row>
    <row r="18826" spans="1:19" hidden="1" x14ac:dyDescent="0.2">
      <c r="A18826">
        <v>5023</v>
      </c>
      <c r="B18826" t="s">
        <v>29683</v>
      </c>
      <c r="C18826" t="s">
        <v>105</v>
      </c>
      <c r="D18826">
        <v>4.54</v>
      </c>
      <c r="E18826">
        <v>20</v>
      </c>
      <c r="F18826" t="s">
        <v>25413</v>
      </c>
      <c r="G18826" t="s">
        <v>55</v>
      </c>
      <c r="H18826" t="s">
        <v>46</v>
      </c>
      <c r="I18826" t="s">
        <v>4526</v>
      </c>
      <c r="K18826"/>
      <c r="L18826" t="s">
        <v>29684</v>
      </c>
      <c r="M18826" t="s">
        <v>26</v>
      </c>
      <c r="N18826">
        <v>2</v>
      </c>
      <c r="P18826" t="s">
        <v>20366</v>
      </c>
      <c r="Q18826" t="s">
        <v>29685</v>
      </c>
      <c r="S18826" t="s">
        <v>20368</v>
      </c>
    </row>
    <row r="18827" spans="1:19" hidden="1" x14ac:dyDescent="0.2">
      <c r="A18827">
        <v>5024</v>
      </c>
      <c r="B18827" t="s">
        <v>29686</v>
      </c>
      <c r="C18827" t="s">
        <v>105</v>
      </c>
      <c r="D18827">
        <v>2.76</v>
      </c>
      <c r="E18827">
        <v>25</v>
      </c>
      <c r="F18827" t="s">
        <v>16937</v>
      </c>
      <c r="G18827" t="s">
        <v>55</v>
      </c>
      <c r="H18827" t="s">
        <v>46</v>
      </c>
      <c r="I18827" t="s">
        <v>6335</v>
      </c>
      <c r="K18827"/>
      <c r="L18827" t="s">
        <v>29687</v>
      </c>
      <c r="M18827" t="s">
        <v>26</v>
      </c>
      <c r="N18827">
        <v>2</v>
      </c>
      <c r="P18827" t="s">
        <v>20366</v>
      </c>
      <c r="Q18827" t="s">
        <v>29688</v>
      </c>
      <c r="S18827" t="s">
        <v>20368</v>
      </c>
    </row>
    <row r="18828" spans="1:19" hidden="1" x14ac:dyDescent="0.2">
      <c r="A18828">
        <v>5025</v>
      </c>
      <c r="B18828" t="s">
        <v>29689</v>
      </c>
      <c r="C18828" t="s">
        <v>105</v>
      </c>
      <c r="D18828">
        <v>4.71</v>
      </c>
      <c r="E18828">
        <v>25</v>
      </c>
      <c r="F18828" t="s">
        <v>2798</v>
      </c>
      <c r="G18828" t="s">
        <v>55</v>
      </c>
      <c r="H18828" t="s">
        <v>46</v>
      </c>
      <c r="I18828" t="s">
        <v>28440</v>
      </c>
      <c r="K18828"/>
      <c r="L18828" t="s">
        <v>29690</v>
      </c>
      <c r="M18828" t="s">
        <v>26</v>
      </c>
      <c r="N18828">
        <v>2</v>
      </c>
      <c r="P18828" t="s">
        <v>20366</v>
      </c>
      <c r="Q18828" t="s">
        <v>29691</v>
      </c>
      <c r="S18828" t="s">
        <v>20368</v>
      </c>
    </row>
    <row r="18829" spans="1:19" hidden="1" x14ac:dyDescent="0.2">
      <c r="A18829">
        <v>5026</v>
      </c>
      <c r="B18829" t="s">
        <v>29692</v>
      </c>
      <c r="C18829" t="s">
        <v>105</v>
      </c>
      <c r="D18829">
        <v>9.75</v>
      </c>
      <c r="E18829">
        <v>10</v>
      </c>
      <c r="G18829" t="s">
        <v>1434</v>
      </c>
      <c r="H18829" t="s">
        <v>46</v>
      </c>
      <c r="I18829" t="s">
        <v>2658</v>
      </c>
      <c r="J18829" t="s">
        <v>43</v>
      </c>
      <c r="K18829"/>
      <c r="L18829" t="s">
        <v>29693</v>
      </c>
      <c r="M18829" t="s">
        <v>20365</v>
      </c>
      <c r="N18829">
        <v>8</v>
      </c>
      <c r="O18829" t="s">
        <v>29694</v>
      </c>
      <c r="P18829" t="s">
        <v>20366</v>
      </c>
      <c r="Q18829" t="s">
        <v>29695</v>
      </c>
      <c r="S18829" t="s">
        <v>20368</v>
      </c>
    </row>
    <row r="18830" spans="1:19" hidden="1" x14ac:dyDescent="0.2">
      <c r="A18830">
        <v>5026</v>
      </c>
      <c r="B18830" t="s">
        <v>29692</v>
      </c>
      <c r="C18830" t="s">
        <v>105</v>
      </c>
      <c r="D18830">
        <v>9.5399999999999991</v>
      </c>
      <c r="E18830">
        <v>25</v>
      </c>
      <c r="G18830" t="s">
        <v>1434</v>
      </c>
      <c r="H18830" t="s">
        <v>46</v>
      </c>
      <c r="I18830" t="s">
        <v>2658</v>
      </c>
      <c r="J18830" t="s">
        <v>43</v>
      </c>
      <c r="K18830"/>
      <c r="L18830" t="s">
        <v>29693</v>
      </c>
      <c r="M18830" t="s">
        <v>20365</v>
      </c>
      <c r="N18830">
        <v>8</v>
      </c>
      <c r="O18830" t="s">
        <v>29694</v>
      </c>
      <c r="P18830" t="s">
        <v>20366</v>
      </c>
      <c r="Q18830" t="s">
        <v>29695</v>
      </c>
      <c r="S18830" t="s">
        <v>20368</v>
      </c>
    </row>
    <row r="18831" spans="1:19" hidden="1" x14ac:dyDescent="0.2">
      <c r="A18831">
        <v>5026</v>
      </c>
      <c r="B18831" t="s">
        <v>29692</v>
      </c>
      <c r="C18831" t="s">
        <v>105</v>
      </c>
      <c r="D18831">
        <v>9.32</v>
      </c>
      <c r="E18831">
        <v>40</v>
      </c>
      <c r="G18831" t="s">
        <v>1434</v>
      </c>
      <c r="H18831" t="s">
        <v>46</v>
      </c>
      <c r="I18831" t="s">
        <v>2658</v>
      </c>
      <c r="J18831" t="s">
        <v>43</v>
      </c>
      <c r="K18831"/>
      <c r="L18831" t="s">
        <v>29693</v>
      </c>
      <c r="M18831" t="s">
        <v>20365</v>
      </c>
      <c r="N18831">
        <v>8</v>
      </c>
      <c r="O18831" t="s">
        <v>29694</v>
      </c>
      <c r="P18831" t="s">
        <v>20366</v>
      </c>
      <c r="Q18831" t="s">
        <v>29695</v>
      </c>
      <c r="S18831" t="s">
        <v>20368</v>
      </c>
    </row>
    <row r="18832" spans="1:19" hidden="1" x14ac:dyDescent="0.2">
      <c r="A18832">
        <v>5027</v>
      </c>
      <c r="B18832" t="s">
        <v>29696</v>
      </c>
      <c r="C18832" t="s">
        <v>105</v>
      </c>
      <c r="D18832">
        <v>3.19</v>
      </c>
      <c r="E18832">
        <v>25</v>
      </c>
      <c r="F18832" t="s">
        <v>24978</v>
      </c>
      <c r="G18832" t="s">
        <v>55</v>
      </c>
      <c r="H18832" t="s">
        <v>46</v>
      </c>
      <c r="I18832" t="s">
        <v>16431</v>
      </c>
      <c r="K18832"/>
      <c r="L18832" t="s">
        <v>29697</v>
      </c>
      <c r="M18832" t="s">
        <v>26</v>
      </c>
      <c r="N18832">
        <v>2</v>
      </c>
      <c r="P18832" t="s">
        <v>20366</v>
      </c>
      <c r="Q18832" t="s">
        <v>29698</v>
      </c>
      <c r="S18832" t="s">
        <v>20368</v>
      </c>
    </row>
    <row r="18833" spans="1:19" hidden="1" x14ac:dyDescent="0.2">
      <c r="A18833">
        <v>5028</v>
      </c>
      <c r="B18833" t="s">
        <v>29699</v>
      </c>
      <c r="C18833" t="s">
        <v>29700</v>
      </c>
      <c r="D18833">
        <v>4.55</v>
      </c>
      <c r="E18833">
        <v>25</v>
      </c>
      <c r="F18833" t="s">
        <v>2384</v>
      </c>
      <c r="G18833" t="s">
        <v>21484</v>
      </c>
      <c r="H18833" t="s">
        <v>46</v>
      </c>
      <c r="I18833" t="s">
        <v>27036</v>
      </c>
      <c r="K18833"/>
      <c r="L18833" t="s">
        <v>29701</v>
      </c>
      <c r="M18833" t="s">
        <v>20719</v>
      </c>
      <c r="N18833">
        <v>3</v>
      </c>
      <c r="P18833" t="s">
        <v>20366</v>
      </c>
      <c r="Q18833" t="s">
        <v>29702</v>
      </c>
      <c r="S18833" t="s">
        <v>20368</v>
      </c>
    </row>
    <row r="18834" spans="1:19" hidden="1" x14ac:dyDescent="0.2">
      <c r="A18834">
        <v>5028</v>
      </c>
      <c r="B18834" t="s">
        <v>29699</v>
      </c>
      <c r="C18834" t="s">
        <v>29703</v>
      </c>
      <c r="D18834">
        <v>6.8</v>
      </c>
      <c r="E18834">
        <v>25</v>
      </c>
      <c r="F18834" t="s">
        <v>2384</v>
      </c>
      <c r="G18834" t="s">
        <v>21484</v>
      </c>
      <c r="H18834" t="s">
        <v>46</v>
      </c>
      <c r="I18834" t="s">
        <v>27036</v>
      </c>
      <c r="K18834"/>
      <c r="L18834" t="s">
        <v>29701</v>
      </c>
      <c r="M18834" t="s">
        <v>20719</v>
      </c>
      <c r="N18834">
        <v>3</v>
      </c>
      <c r="P18834" t="s">
        <v>20366</v>
      </c>
      <c r="Q18834" t="s">
        <v>29702</v>
      </c>
      <c r="S18834" t="s">
        <v>20368</v>
      </c>
    </row>
    <row r="18835" spans="1:19" hidden="1" x14ac:dyDescent="0.2">
      <c r="A18835">
        <v>5028</v>
      </c>
      <c r="B18835" t="s">
        <v>29699</v>
      </c>
      <c r="C18835" t="s">
        <v>21490</v>
      </c>
      <c r="D18835">
        <v>3.85</v>
      </c>
      <c r="E18835" t="s">
        <v>414</v>
      </c>
      <c r="F18835" t="s">
        <v>2384</v>
      </c>
      <c r="G18835" t="s">
        <v>21484</v>
      </c>
      <c r="H18835" t="s">
        <v>46</v>
      </c>
      <c r="I18835" t="s">
        <v>27036</v>
      </c>
      <c r="K18835"/>
      <c r="L18835" t="s">
        <v>29701</v>
      </c>
      <c r="M18835" t="s">
        <v>20719</v>
      </c>
      <c r="N18835">
        <v>3</v>
      </c>
      <c r="P18835" t="s">
        <v>20366</v>
      </c>
      <c r="Q18835" t="s">
        <v>29702</v>
      </c>
      <c r="S18835" t="s">
        <v>20368</v>
      </c>
    </row>
    <row r="18836" spans="1:19" hidden="1" x14ac:dyDescent="0.2">
      <c r="A18836">
        <v>5028</v>
      </c>
      <c r="B18836" t="s">
        <v>29699</v>
      </c>
      <c r="C18836" t="s">
        <v>21494</v>
      </c>
      <c r="D18836">
        <v>5.93</v>
      </c>
      <c r="E18836" t="s">
        <v>414</v>
      </c>
      <c r="F18836" t="s">
        <v>2384</v>
      </c>
      <c r="G18836" t="s">
        <v>21484</v>
      </c>
      <c r="H18836" t="s">
        <v>46</v>
      </c>
      <c r="I18836" t="s">
        <v>27036</v>
      </c>
      <c r="K18836"/>
      <c r="L18836" t="s">
        <v>29701</v>
      </c>
      <c r="M18836" t="s">
        <v>20719</v>
      </c>
      <c r="N18836">
        <v>3</v>
      </c>
      <c r="P18836" t="s">
        <v>20366</v>
      </c>
      <c r="Q18836" t="s">
        <v>29702</v>
      </c>
      <c r="S18836" t="s">
        <v>20368</v>
      </c>
    </row>
    <row r="18837" spans="1:19" hidden="1" x14ac:dyDescent="0.2">
      <c r="A18837">
        <v>5029</v>
      </c>
      <c r="B18837" t="s">
        <v>29704</v>
      </c>
      <c r="C18837" t="s">
        <v>105</v>
      </c>
      <c r="D18837">
        <v>5.38</v>
      </c>
      <c r="E18837">
        <v>20</v>
      </c>
      <c r="F18837" t="s">
        <v>29705</v>
      </c>
      <c r="G18837" t="s">
        <v>55</v>
      </c>
      <c r="H18837" t="s">
        <v>46</v>
      </c>
      <c r="I18837" t="s">
        <v>8152</v>
      </c>
      <c r="K18837"/>
      <c r="L18837" t="s">
        <v>29706</v>
      </c>
      <c r="M18837" t="s">
        <v>26</v>
      </c>
      <c r="N18837">
        <v>2</v>
      </c>
      <c r="P18837" t="s">
        <v>20366</v>
      </c>
      <c r="Q18837" t="s">
        <v>29707</v>
      </c>
      <c r="S18837" t="s">
        <v>20368</v>
      </c>
    </row>
    <row r="18838" spans="1:19" hidden="1" x14ac:dyDescent="0.2">
      <c r="A18838">
        <v>5030</v>
      </c>
      <c r="B18838" t="s">
        <v>29708</v>
      </c>
      <c r="C18838" t="s">
        <v>105</v>
      </c>
      <c r="D18838">
        <v>3.59</v>
      </c>
      <c r="E18838">
        <v>10</v>
      </c>
      <c r="F18838" t="s">
        <v>29709</v>
      </c>
      <c r="G18838" t="s">
        <v>31</v>
      </c>
      <c r="H18838" t="s">
        <v>46</v>
      </c>
      <c r="I18838" t="s">
        <v>29710</v>
      </c>
      <c r="K18838"/>
      <c r="L18838" t="s">
        <v>29711</v>
      </c>
      <c r="M18838" t="s">
        <v>20396</v>
      </c>
      <c r="N18838">
        <v>4</v>
      </c>
      <c r="P18838" t="s">
        <v>20366</v>
      </c>
      <c r="Q18838" t="s">
        <v>29712</v>
      </c>
      <c r="S18838" t="s">
        <v>20368</v>
      </c>
    </row>
    <row r="18839" spans="1:19" hidden="1" x14ac:dyDescent="0.2">
      <c r="A18839">
        <v>5031</v>
      </c>
      <c r="B18839" t="s">
        <v>29713</v>
      </c>
      <c r="C18839" t="s">
        <v>105</v>
      </c>
      <c r="D18839">
        <v>4.12</v>
      </c>
      <c r="E18839">
        <v>25</v>
      </c>
      <c r="G18839" t="s">
        <v>31</v>
      </c>
      <c r="H18839" t="s">
        <v>46</v>
      </c>
      <c r="I18839" t="s">
        <v>26900</v>
      </c>
      <c r="K18839"/>
      <c r="L18839" t="s">
        <v>29714</v>
      </c>
      <c r="M18839" t="s">
        <v>20396</v>
      </c>
      <c r="N18839">
        <v>4</v>
      </c>
      <c r="P18839" t="s">
        <v>20366</v>
      </c>
      <c r="Q18839" t="s">
        <v>29715</v>
      </c>
      <c r="S18839" t="s">
        <v>20368</v>
      </c>
    </row>
    <row r="18840" spans="1:19" hidden="1" x14ac:dyDescent="0.2">
      <c r="A18840">
        <v>5031</v>
      </c>
      <c r="B18840" t="s">
        <v>29713</v>
      </c>
      <c r="C18840" t="s">
        <v>105</v>
      </c>
      <c r="D18840">
        <v>4.1399999999999997</v>
      </c>
      <c r="E18840" t="s">
        <v>414</v>
      </c>
      <c r="G18840" t="s">
        <v>2474</v>
      </c>
      <c r="H18840" t="s">
        <v>46</v>
      </c>
      <c r="I18840" t="s">
        <v>26900</v>
      </c>
      <c r="K18840"/>
      <c r="L18840" t="s">
        <v>29714</v>
      </c>
      <c r="M18840" t="s">
        <v>20396</v>
      </c>
      <c r="N18840">
        <v>4</v>
      </c>
      <c r="P18840" t="s">
        <v>20366</v>
      </c>
      <c r="Q18840" t="s">
        <v>29715</v>
      </c>
      <c r="S18840" t="s">
        <v>20368</v>
      </c>
    </row>
    <row r="18841" spans="1:19" hidden="1" x14ac:dyDescent="0.2">
      <c r="A18841">
        <v>5031</v>
      </c>
      <c r="B18841" t="s">
        <v>29713</v>
      </c>
      <c r="C18841" t="s">
        <v>105</v>
      </c>
      <c r="D18841">
        <v>4.1900000000000004</v>
      </c>
      <c r="E18841">
        <v>20</v>
      </c>
      <c r="G18841" t="s">
        <v>55</v>
      </c>
      <c r="H18841" t="s">
        <v>23</v>
      </c>
      <c r="I18841" t="s">
        <v>4783</v>
      </c>
      <c r="J18841" t="s">
        <v>43</v>
      </c>
      <c r="K18841"/>
      <c r="L18841" t="s">
        <v>29714</v>
      </c>
      <c r="M18841" t="s">
        <v>20396</v>
      </c>
      <c r="N18841">
        <v>4</v>
      </c>
      <c r="P18841" t="s">
        <v>20366</v>
      </c>
      <c r="Q18841" t="s">
        <v>29715</v>
      </c>
      <c r="S18841" t="s">
        <v>20368</v>
      </c>
    </row>
    <row r="18842" spans="1:19" hidden="1" x14ac:dyDescent="0.2">
      <c r="A18842">
        <v>5031</v>
      </c>
      <c r="B18842" t="s">
        <v>29713</v>
      </c>
      <c r="C18842" t="s">
        <v>105</v>
      </c>
      <c r="D18842">
        <v>4.3</v>
      </c>
      <c r="E18842">
        <v>30</v>
      </c>
      <c r="G18842" t="s">
        <v>55</v>
      </c>
      <c r="H18842" t="s">
        <v>23</v>
      </c>
      <c r="I18842" t="s">
        <v>4783</v>
      </c>
      <c r="J18842" t="s">
        <v>43</v>
      </c>
      <c r="K18842"/>
      <c r="L18842" t="s">
        <v>29714</v>
      </c>
      <c r="M18842" t="s">
        <v>20396</v>
      </c>
      <c r="N18842">
        <v>4</v>
      </c>
      <c r="P18842" t="s">
        <v>20366</v>
      </c>
      <c r="Q18842" t="s">
        <v>29715</v>
      </c>
      <c r="S18842" t="s">
        <v>20368</v>
      </c>
    </row>
    <row r="18843" spans="1:19" hidden="1" x14ac:dyDescent="0.2">
      <c r="A18843">
        <v>5031</v>
      </c>
      <c r="B18843" t="s">
        <v>29713</v>
      </c>
      <c r="C18843" t="s">
        <v>105</v>
      </c>
      <c r="D18843">
        <v>4.38</v>
      </c>
      <c r="E18843">
        <v>40</v>
      </c>
      <c r="G18843" t="s">
        <v>55</v>
      </c>
      <c r="H18843" t="s">
        <v>23</v>
      </c>
      <c r="I18843" t="s">
        <v>4783</v>
      </c>
      <c r="J18843" t="s">
        <v>43</v>
      </c>
      <c r="K18843"/>
      <c r="L18843" t="s">
        <v>29714</v>
      </c>
      <c r="M18843" t="s">
        <v>20396</v>
      </c>
      <c r="N18843">
        <v>4</v>
      </c>
      <c r="P18843" t="s">
        <v>20366</v>
      </c>
      <c r="Q18843" t="s">
        <v>29715</v>
      </c>
      <c r="S18843" t="s">
        <v>20368</v>
      </c>
    </row>
    <row r="18844" spans="1:19" hidden="1" x14ac:dyDescent="0.2">
      <c r="A18844">
        <v>5031</v>
      </c>
      <c r="B18844" t="s">
        <v>29713</v>
      </c>
      <c r="C18844" t="s">
        <v>105</v>
      </c>
      <c r="D18844">
        <v>4.53</v>
      </c>
      <c r="E18844">
        <v>50</v>
      </c>
      <c r="G18844" t="s">
        <v>55</v>
      </c>
      <c r="H18844" t="s">
        <v>23</v>
      </c>
      <c r="I18844" t="s">
        <v>4783</v>
      </c>
      <c r="J18844" t="s">
        <v>43</v>
      </c>
      <c r="K18844"/>
      <c r="L18844" t="s">
        <v>29714</v>
      </c>
      <c r="M18844" t="s">
        <v>20396</v>
      </c>
      <c r="N18844">
        <v>4</v>
      </c>
      <c r="P18844" t="s">
        <v>20366</v>
      </c>
      <c r="Q18844" t="s">
        <v>29715</v>
      </c>
      <c r="S18844" t="s">
        <v>20368</v>
      </c>
    </row>
    <row r="18845" spans="1:19" hidden="1" x14ac:dyDescent="0.2">
      <c r="A18845">
        <v>5031</v>
      </c>
      <c r="B18845" t="s">
        <v>29713</v>
      </c>
      <c r="C18845" t="s">
        <v>105</v>
      </c>
      <c r="D18845">
        <v>4.6500000000000004</v>
      </c>
      <c r="E18845">
        <v>60</v>
      </c>
      <c r="G18845" t="s">
        <v>55</v>
      </c>
      <c r="H18845" t="s">
        <v>23</v>
      </c>
      <c r="I18845" t="s">
        <v>4783</v>
      </c>
      <c r="J18845" t="s">
        <v>43</v>
      </c>
      <c r="K18845"/>
      <c r="L18845" t="s">
        <v>29714</v>
      </c>
      <c r="M18845" t="s">
        <v>20396</v>
      </c>
      <c r="N18845">
        <v>4</v>
      </c>
      <c r="P18845" t="s">
        <v>20366</v>
      </c>
      <c r="Q18845" t="s">
        <v>29715</v>
      </c>
      <c r="S18845" t="s">
        <v>20368</v>
      </c>
    </row>
    <row r="18846" spans="1:19" hidden="1" x14ac:dyDescent="0.2">
      <c r="A18846">
        <v>5031</v>
      </c>
      <c r="B18846" t="s">
        <v>29713</v>
      </c>
      <c r="C18846" t="s">
        <v>105</v>
      </c>
      <c r="D18846">
        <v>4.24</v>
      </c>
      <c r="E18846">
        <v>25</v>
      </c>
      <c r="G18846" t="s">
        <v>189</v>
      </c>
      <c r="I18846" t="s">
        <v>572</v>
      </c>
      <c r="K18846"/>
      <c r="L18846" t="s">
        <v>29714</v>
      </c>
      <c r="M18846" t="s">
        <v>20396</v>
      </c>
      <c r="N18846">
        <v>4</v>
      </c>
      <c r="P18846" t="s">
        <v>20366</v>
      </c>
      <c r="Q18846" t="s">
        <v>29715</v>
      </c>
      <c r="S18846" t="s">
        <v>20368</v>
      </c>
    </row>
    <row r="18847" spans="1:19" hidden="1" x14ac:dyDescent="0.2">
      <c r="A18847">
        <v>5032</v>
      </c>
      <c r="B18847" t="s">
        <v>5646</v>
      </c>
      <c r="C18847" t="s">
        <v>20783</v>
      </c>
      <c r="D18847">
        <v>16.600000000000001</v>
      </c>
      <c r="E18847">
        <v>25</v>
      </c>
      <c r="F18847" t="s">
        <v>24985</v>
      </c>
      <c r="G18847" t="s">
        <v>4302</v>
      </c>
      <c r="H18847" t="s">
        <v>23</v>
      </c>
      <c r="I18847" t="s">
        <v>8412</v>
      </c>
      <c r="K18847"/>
      <c r="L18847" t="s">
        <v>5647</v>
      </c>
      <c r="M18847" t="s">
        <v>20365</v>
      </c>
      <c r="N18847">
        <v>8</v>
      </c>
      <c r="O18847" t="s">
        <v>29716</v>
      </c>
      <c r="P18847" t="s">
        <v>20366</v>
      </c>
      <c r="Q18847" t="s">
        <v>29717</v>
      </c>
      <c r="S18847" t="s">
        <v>20368</v>
      </c>
    </row>
    <row r="18848" spans="1:19" hidden="1" x14ac:dyDescent="0.2">
      <c r="A18848">
        <v>5033</v>
      </c>
      <c r="B18848" t="s">
        <v>29718</v>
      </c>
      <c r="C18848" t="s">
        <v>105</v>
      </c>
      <c r="D18848">
        <v>7.1</v>
      </c>
      <c r="E18848">
        <v>22</v>
      </c>
      <c r="G18848" t="s">
        <v>55</v>
      </c>
      <c r="H18848" t="s">
        <v>23</v>
      </c>
      <c r="I18848" t="s">
        <v>243</v>
      </c>
      <c r="K18848"/>
      <c r="L18848" t="s">
        <v>29719</v>
      </c>
      <c r="M18848" t="s">
        <v>26</v>
      </c>
      <c r="N18848">
        <v>2</v>
      </c>
      <c r="P18848" t="s">
        <v>20366</v>
      </c>
      <c r="Q18848" t="s">
        <v>29720</v>
      </c>
      <c r="S18848" t="s">
        <v>20368</v>
      </c>
    </row>
    <row r="18849" spans="1:19" hidden="1" x14ac:dyDescent="0.2">
      <c r="A18849">
        <v>5034</v>
      </c>
      <c r="B18849" t="s">
        <v>29721</v>
      </c>
      <c r="C18849" t="s">
        <v>105</v>
      </c>
      <c r="D18849">
        <v>7.4</v>
      </c>
      <c r="E18849">
        <v>22</v>
      </c>
      <c r="G18849" t="s">
        <v>55</v>
      </c>
      <c r="H18849" t="s">
        <v>23</v>
      </c>
      <c r="I18849" t="s">
        <v>243</v>
      </c>
      <c r="K18849"/>
      <c r="L18849" t="s">
        <v>29722</v>
      </c>
      <c r="M18849" t="s">
        <v>26</v>
      </c>
      <c r="N18849">
        <v>2</v>
      </c>
      <c r="P18849" t="s">
        <v>20366</v>
      </c>
      <c r="Q18849" t="s">
        <v>29723</v>
      </c>
      <c r="S18849" t="s">
        <v>20368</v>
      </c>
    </row>
    <row r="18850" spans="1:19" hidden="1" x14ac:dyDescent="0.2">
      <c r="A18850">
        <v>5035</v>
      </c>
      <c r="B18850" t="s">
        <v>29724</v>
      </c>
      <c r="C18850" t="s">
        <v>105</v>
      </c>
      <c r="D18850">
        <v>10.58</v>
      </c>
      <c r="E18850">
        <v>20</v>
      </c>
      <c r="F18850" t="s">
        <v>28558</v>
      </c>
      <c r="H18850" t="s">
        <v>23</v>
      </c>
      <c r="I18850" t="s">
        <v>9598</v>
      </c>
      <c r="K18850"/>
      <c r="L18850" t="s">
        <v>29725</v>
      </c>
      <c r="M18850" t="s">
        <v>20396</v>
      </c>
      <c r="N18850">
        <v>4</v>
      </c>
      <c r="P18850" t="s">
        <v>20366</v>
      </c>
      <c r="Q18850" t="s">
        <v>29726</v>
      </c>
      <c r="S18850" t="s">
        <v>20368</v>
      </c>
    </row>
    <row r="18851" spans="1:19" x14ac:dyDescent="0.2">
      <c r="A18851">
        <v>5036</v>
      </c>
      <c r="B18851" t="s">
        <v>29727</v>
      </c>
      <c r="C18851" t="s">
        <v>105</v>
      </c>
      <c r="D18851">
        <v>10.622999999999999</v>
      </c>
      <c r="E18851">
        <v>25</v>
      </c>
      <c r="F18851" t="s">
        <v>29728</v>
      </c>
      <c r="G18851" t="s">
        <v>23125</v>
      </c>
      <c r="H18851" t="s">
        <v>36</v>
      </c>
      <c r="I18851" t="s">
        <v>3489</v>
      </c>
      <c r="J18851" t="s">
        <v>43</v>
      </c>
      <c r="L18851" t="s">
        <v>29729</v>
      </c>
      <c r="M18851" t="s">
        <v>20719</v>
      </c>
      <c r="N18851">
        <v>3</v>
      </c>
      <c r="P18851" t="s">
        <v>20366</v>
      </c>
      <c r="Q18851" t="s">
        <v>29730</v>
      </c>
      <c r="S18851" t="s">
        <v>20368</v>
      </c>
    </row>
    <row r="18852" spans="1:19" hidden="1" x14ac:dyDescent="0.2">
      <c r="A18852">
        <v>5036</v>
      </c>
      <c r="B18852" t="s">
        <v>29727</v>
      </c>
      <c r="C18852" t="s">
        <v>105</v>
      </c>
      <c r="D18852">
        <v>11.33</v>
      </c>
      <c r="E18852">
        <v>25</v>
      </c>
      <c r="F18852" t="s">
        <v>1363</v>
      </c>
      <c r="G18852" t="s">
        <v>31</v>
      </c>
      <c r="H18852" t="s">
        <v>46</v>
      </c>
      <c r="I18852" t="s">
        <v>29731</v>
      </c>
      <c r="K18852"/>
      <c r="L18852" t="s">
        <v>29729</v>
      </c>
      <c r="M18852" t="s">
        <v>20719</v>
      </c>
      <c r="N18852">
        <v>3</v>
      </c>
      <c r="P18852" t="s">
        <v>20366</v>
      </c>
      <c r="Q18852" t="s">
        <v>29730</v>
      </c>
      <c r="S18852" t="s">
        <v>20368</v>
      </c>
    </row>
    <row r="18853" spans="1:19" hidden="1" x14ac:dyDescent="0.2">
      <c r="A18853">
        <v>5036</v>
      </c>
      <c r="B18853" t="s">
        <v>29727</v>
      </c>
      <c r="C18853" t="s">
        <v>105</v>
      </c>
      <c r="D18853">
        <v>11.16</v>
      </c>
      <c r="E18853">
        <v>25</v>
      </c>
      <c r="F18853" t="s">
        <v>20587</v>
      </c>
      <c r="G18853" t="s">
        <v>55</v>
      </c>
      <c r="H18853" t="s">
        <v>46</v>
      </c>
      <c r="I18853" t="s">
        <v>5864</v>
      </c>
      <c r="K18853"/>
      <c r="L18853" t="s">
        <v>29729</v>
      </c>
      <c r="M18853" t="s">
        <v>20719</v>
      </c>
      <c r="N18853">
        <v>3</v>
      </c>
      <c r="P18853" t="s">
        <v>20366</v>
      </c>
      <c r="Q18853" t="s">
        <v>29730</v>
      </c>
      <c r="S18853" t="s">
        <v>20368</v>
      </c>
    </row>
    <row r="18854" spans="1:19" x14ac:dyDescent="0.2">
      <c r="A18854">
        <v>5036</v>
      </c>
      <c r="B18854" t="s">
        <v>29727</v>
      </c>
      <c r="C18854" t="s">
        <v>105</v>
      </c>
      <c r="D18854">
        <v>10.92</v>
      </c>
      <c r="E18854">
        <v>5</v>
      </c>
      <c r="F18854" t="s">
        <v>29728</v>
      </c>
      <c r="G18854" t="s">
        <v>23125</v>
      </c>
      <c r="H18854" t="s">
        <v>36</v>
      </c>
      <c r="I18854" t="s">
        <v>3489</v>
      </c>
      <c r="J18854" t="s">
        <v>43</v>
      </c>
      <c r="L18854" t="s">
        <v>29729</v>
      </c>
      <c r="M18854" t="s">
        <v>20719</v>
      </c>
      <c r="N18854">
        <v>3</v>
      </c>
      <c r="P18854" t="s">
        <v>20366</v>
      </c>
      <c r="Q18854" t="s">
        <v>29730</v>
      </c>
      <c r="S18854" t="s">
        <v>20368</v>
      </c>
    </row>
    <row r="18855" spans="1:19" x14ac:dyDescent="0.2">
      <c r="A18855">
        <v>5036</v>
      </c>
      <c r="B18855" t="s">
        <v>29727</v>
      </c>
      <c r="C18855" t="s">
        <v>105</v>
      </c>
      <c r="D18855">
        <v>10.837999999999999</v>
      </c>
      <c r="E18855">
        <v>10</v>
      </c>
      <c r="F18855" t="s">
        <v>29728</v>
      </c>
      <c r="G18855" t="s">
        <v>23125</v>
      </c>
      <c r="H18855" t="s">
        <v>36</v>
      </c>
      <c r="I18855" t="s">
        <v>3489</v>
      </c>
      <c r="J18855" t="s">
        <v>43</v>
      </c>
      <c r="L18855" t="s">
        <v>29729</v>
      </c>
      <c r="M18855" t="s">
        <v>20719</v>
      </c>
      <c r="N18855">
        <v>3</v>
      </c>
      <c r="P18855" t="s">
        <v>20366</v>
      </c>
      <c r="Q18855" t="s">
        <v>29730</v>
      </c>
      <c r="S18855" t="s">
        <v>20368</v>
      </c>
    </row>
    <row r="18856" spans="1:19" x14ac:dyDescent="0.2">
      <c r="A18856">
        <v>5036</v>
      </c>
      <c r="B18856" t="s">
        <v>29727</v>
      </c>
      <c r="C18856" t="s">
        <v>105</v>
      </c>
      <c r="D18856">
        <v>10.762</v>
      </c>
      <c r="E18856">
        <v>15</v>
      </c>
      <c r="F18856" t="s">
        <v>29728</v>
      </c>
      <c r="G18856" t="s">
        <v>23125</v>
      </c>
      <c r="H18856" t="s">
        <v>36</v>
      </c>
      <c r="I18856" t="s">
        <v>3489</v>
      </c>
      <c r="J18856" t="s">
        <v>43</v>
      </c>
      <c r="L18856" t="s">
        <v>29729</v>
      </c>
      <c r="M18856" t="s">
        <v>20719</v>
      </c>
      <c r="N18856">
        <v>3</v>
      </c>
      <c r="P18856" t="s">
        <v>20366</v>
      </c>
      <c r="Q18856" t="s">
        <v>29730</v>
      </c>
      <c r="S18856" t="s">
        <v>20368</v>
      </c>
    </row>
    <row r="18857" spans="1:19" x14ac:dyDescent="0.2">
      <c r="A18857">
        <v>5036</v>
      </c>
      <c r="B18857" t="s">
        <v>29727</v>
      </c>
      <c r="C18857" t="s">
        <v>105</v>
      </c>
      <c r="D18857">
        <v>10.691000000000001</v>
      </c>
      <c r="E18857">
        <v>20</v>
      </c>
      <c r="F18857" t="s">
        <v>29728</v>
      </c>
      <c r="G18857" t="s">
        <v>23125</v>
      </c>
      <c r="H18857" t="s">
        <v>36</v>
      </c>
      <c r="I18857" t="s">
        <v>3489</v>
      </c>
      <c r="J18857" t="s">
        <v>43</v>
      </c>
      <c r="L18857" t="s">
        <v>29729</v>
      </c>
      <c r="M18857" t="s">
        <v>20719</v>
      </c>
      <c r="N18857">
        <v>3</v>
      </c>
      <c r="P18857" t="s">
        <v>20366</v>
      </c>
      <c r="Q18857" t="s">
        <v>29730</v>
      </c>
      <c r="S18857" t="s">
        <v>20368</v>
      </c>
    </row>
    <row r="18858" spans="1:19" x14ac:dyDescent="0.2">
      <c r="A18858">
        <v>5036</v>
      </c>
      <c r="B18858" t="s">
        <v>29727</v>
      </c>
      <c r="C18858" t="s">
        <v>105</v>
      </c>
      <c r="D18858">
        <v>10.558999999999999</v>
      </c>
      <c r="E18858">
        <v>30</v>
      </c>
      <c r="F18858" t="s">
        <v>29728</v>
      </c>
      <c r="G18858" t="s">
        <v>23125</v>
      </c>
      <c r="H18858" t="s">
        <v>36</v>
      </c>
      <c r="I18858" t="s">
        <v>3489</v>
      </c>
      <c r="J18858" t="s">
        <v>43</v>
      </c>
      <c r="L18858" t="s">
        <v>29729</v>
      </c>
      <c r="M18858" t="s">
        <v>20719</v>
      </c>
      <c r="N18858">
        <v>3</v>
      </c>
      <c r="P18858" t="s">
        <v>20366</v>
      </c>
      <c r="Q18858" t="s">
        <v>29730</v>
      </c>
      <c r="S18858" t="s">
        <v>20368</v>
      </c>
    </row>
    <row r="18859" spans="1:19" x14ac:dyDescent="0.2">
      <c r="A18859">
        <v>5036</v>
      </c>
      <c r="B18859" t="s">
        <v>29727</v>
      </c>
      <c r="C18859" t="s">
        <v>105</v>
      </c>
      <c r="D18859">
        <v>10.502000000000001</v>
      </c>
      <c r="E18859">
        <v>35</v>
      </c>
      <c r="F18859" t="s">
        <v>29728</v>
      </c>
      <c r="G18859" t="s">
        <v>23125</v>
      </c>
      <c r="H18859" t="s">
        <v>36</v>
      </c>
      <c r="I18859" t="s">
        <v>3489</v>
      </c>
      <c r="J18859" t="s">
        <v>43</v>
      </c>
      <c r="L18859" t="s">
        <v>29729</v>
      </c>
      <c r="M18859" t="s">
        <v>20719</v>
      </c>
      <c r="N18859">
        <v>3</v>
      </c>
      <c r="P18859" t="s">
        <v>20366</v>
      </c>
      <c r="Q18859" t="s">
        <v>29730</v>
      </c>
      <c r="S18859" t="s">
        <v>20368</v>
      </c>
    </row>
    <row r="18860" spans="1:19" x14ac:dyDescent="0.2">
      <c r="A18860">
        <v>5036</v>
      </c>
      <c r="B18860" t="s">
        <v>29727</v>
      </c>
      <c r="C18860" t="s">
        <v>105</v>
      </c>
      <c r="D18860">
        <v>10.448</v>
      </c>
      <c r="E18860">
        <v>40</v>
      </c>
      <c r="F18860" t="s">
        <v>29728</v>
      </c>
      <c r="G18860" t="s">
        <v>23125</v>
      </c>
      <c r="H18860" t="s">
        <v>36</v>
      </c>
      <c r="I18860" t="s">
        <v>3489</v>
      </c>
      <c r="J18860" t="s">
        <v>43</v>
      </c>
      <c r="L18860" t="s">
        <v>29729</v>
      </c>
      <c r="M18860" t="s">
        <v>20719</v>
      </c>
      <c r="N18860">
        <v>3</v>
      </c>
      <c r="P18860" t="s">
        <v>20366</v>
      </c>
      <c r="Q18860" t="s">
        <v>29730</v>
      </c>
      <c r="S18860" t="s">
        <v>20368</v>
      </c>
    </row>
    <row r="18861" spans="1:19" x14ac:dyDescent="0.2">
      <c r="A18861">
        <v>5036</v>
      </c>
      <c r="B18861" t="s">
        <v>29727</v>
      </c>
      <c r="C18861" t="s">
        <v>105</v>
      </c>
      <c r="D18861">
        <v>10.4</v>
      </c>
      <c r="E18861">
        <v>45</v>
      </c>
      <c r="F18861" t="s">
        <v>29728</v>
      </c>
      <c r="G18861" t="s">
        <v>23125</v>
      </c>
      <c r="H18861" t="s">
        <v>36</v>
      </c>
      <c r="I18861" t="s">
        <v>3489</v>
      </c>
      <c r="J18861" t="s">
        <v>43</v>
      </c>
      <c r="L18861" t="s">
        <v>29729</v>
      </c>
      <c r="M18861" t="s">
        <v>20719</v>
      </c>
      <c r="N18861">
        <v>3</v>
      </c>
      <c r="P18861" t="s">
        <v>20366</v>
      </c>
      <c r="Q18861" t="s">
        <v>29730</v>
      </c>
      <c r="S18861" t="s">
        <v>20368</v>
      </c>
    </row>
    <row r="18862" spans="1:19" x14ac:dyDescent="0.2">
      <c r="A18862">
        <v>5036</v>
      </c>
      <c r="B18862" t="s">
        <v>29727</v>
      </c>
      <c r="C18862" t="s">
        <v>105</v>
      </c>
      <c r="D18862">
        <v>10.355</v>
      </c>
      <c r="E18862">
        <v>50</v>
      </c>
      <c r="F18862" t="s">
        <v>29728</v>
      </c>
      <c r="G18862" t="s">
        <v>23125</v>
      </c>
      <c r="H18862" t="s">
        <v>36</v>
      </c>
      <c r="I18862" t="s">
        <v>3489</v>
      </c>
      <c r="J18862" t="s">
        <v>43</v>
      </c>
      <c r="L18862" t="s">
        <v>29729</v>
      </c>
      <c r="M18862" t="s">
        <v>20719</v>
      </c>
      <c r="N18862">
        <v>3</v>
      </c>
      <c r="P18862" t="s">
        <v>20366</v>
      </c>
      <c r="Q18862" t="s">
        <v>29730</v>
      </c>
      <c r="S18862" t="s">
        <v>20368</v>
      </c>
    </row>
    <row r="18863" spans="1:19" x14ac:dyDescent="0.2">
      <c r="A18863">
        <v>5037</v>
      </c>
      <c r="B18863" t="s">
        <v>29732</v>
      </c>
      <c r="C18863" t="s">
        <v>105</v>
      </c>
      <c r="D18863">
        <v>10.119</v>
      </c>
      <c r="E18863">
        <v>25</v>
      </c>
      <c r="F18863" t="s">
        <v>23602</v>
      </c>
      <c r="G18863" t="s">
        <v>23125</v>
      </c>
      <c r="H18863" t="s">
        <v>36</v>
      </c>
      <c r="I18863" t="s">
        <v>3489</v>
      </c>
      <c r="J18863" t="s">
        <v>43</v>
      </c>
      <c r="L18863" t="s">
        <v>29733</v>
      </c>
      <c r="M18863" t="s">
        <v>20719</v>
      </c>
      <c r="N18863">
        <v>3</v>
      </c>
      <c r="P18863" t="s">
        <v>20366</v>
      </c>
      <c r="Q18863" t="s">
        <v>29734</v>
      </c>
      <c r="S18863" t="s">
        <v>20368</v>
      </c>
    </row>
    <row r="18864" spans="1:19" hidden="1" x14ac:dyDescent="0.2">
      <c r="A18864">
        <v>5037</v>
      </c>
      <c r="B18864" t="s">
        <v>29732</v>
      </c>
      <c r="C18864" t="s">
        <v>105</v>
      </c>
      <c r="D18864">
        <v>10.08</v>
      </c>
      <c r="E18864">
        <v>25</v>
      </c>
      <c r="F18864" t="s">
        <v>23602</v>
      </c>
      <c r="G18864" t="s">
        <v>31</v>
      </c>
      <c r="H18864" t="s">
        <v>46</v>
      </c>
      <c r="I18864" t="s">
        <v>24921</v>
      </c>
      <c r="K18864"/>
      <c r="L18864" t="s">
        <v>29733</v>
      </c>
      <c r="M18864" t="s">
        <v>20719</v>
      </c>
      <c r="N18864">
        <v>3</v>
      </c>
      <c r="P18864" t="s">
        <v>20366</v>
      </c>
      <c r="Q18864" t="s">
        <v>29734</v>
      </c>
      <c r="S18864" t="s">
        <v>20368</v>
      </c>
    </row>
    <row r="18865" spans="1:19" x14ac:dyDescent="0.2">
      <c r="A18865">
        <v>5037</v>
      </c>
      <c r="B18865" t="s">
        <v>29732</v>
      </c>
      <c r="C18865" t="s">
        <v>105</v>
      </c>
      <c r="D18865">
        <v>10.348000000000001</v>
      </c>
      <c r="E18865">
        <v>10</v>
      </c>
      <c r="F18865" t="s">
        <v>23602</v>
      </c>
      <c r="G18865" t="s">
        <v>23125</v>
      </c>
      <c r="H18865" t="s">
        <v>36</v>
      </c>
      <c r="I18865" t="s">
        <v>3489</v>
      </c>
      <c r="J18865" t="s">
        <v>43</v>
      </c>
      <c r="L18865" t="s">
        <v>29733</v>
      </c>
      <c r="M18865" t="s">
        <v>20719</v>
      </c>
      <c r="N18865">
        <v>3</v>
      </c>
      <c r="P18865" t="s">
        <v>20366</v>
      </c>
      <c r="Q18865" t="s">
        <v>29734</v>
      </c>
      <c r="S18865" t="s">
        <v>20368</v>
      </c>
    </row>
    <row r="18866" spans="1:19" x14ac:dyDescent="0.2">
      <c r="A18866">
        <v>5037</v>
      </c>
      <c r="B18866" t="s">
        <v>29732</v>
      </c>
      <c r="C18866" t="s">
        <v>105</v>
      </c>
      <c r="D18866">
        <v>10.269</v>
      </c>
      <c r="E18866">
        <v>15</v>
      </c>
      <c r="F18866" t="s">
        <v>23602</v>
      </c>
      <c r="G18866" t="s">
        <v>23125</v>
      </c>
      <c r="H18866" t="s">
        <v>36</v>
      </c>
      <c r="I18866" t="s">
        <v>3489</v>
      </c>
      <c r="J18866" t="s">
        <v>43</v>
      </c>
      <c r="L18866" t="s">
        <v>29733</v>
      </c>
      <c r="M18866" t="s">
        <v>20719</v>
      </c>
      <c r="N18866">
        <v>3</v>
      </c>
      <c r="P18866" t="s">
        <v>20366</v>
      </c>
      <c r="Q18866" t="s">
        <v>29734</v>
      </c>
      <c r="S18866" t="s">
        <v>20368</v>
      </c>
    </row>
    <row r="18867" spans="1:19" x14ac:dyDescent="0.2">
      <c r="A18867">
        <v>5037</v>
      </c>
      <c r="B18867" t="s">
        <v>29732</v>
      </c>
      <c r="C18867" t="s">
        <v>105</v>
      </c>
      <c r="D18867">
        <v>10.194000000000001</v>
      </c>
      <c r="E18867">
        <v>20</v>
      </c>
      <c r="F18867" t="s">
        <v>23602</v>
      </c>
      <c r="G18867" t="s">
        <v>23125</v>
      </c>
      <c r="H18867" t="s">
        <v>36</v>
      </c>
      <c r="I18867" t="s">
        <v>3489</v>
      </c>
      <c r="J18867" t="s">
        <v>43</v>
      </c>
      <c r="L18867" t="s">
        <v>29733</v>
      </c>
      <c r="M18867" t="s">
        <v>20719</v>
      </c>
      <c r="N18867">
        <v>3</v>
      </c>
      <c r="P18867" t="s">
        <v>20366</v>
      </c>
      <c r="Q18867" t="s">
        <v>29734</v>
      </c>
      <c r="S18867" t="s">
        <v>20368</v>
      </c>
    </row>
    <row r="18868" spans="1:19" x14ac:dyDescent="0.2">
      <c r="A18868">
        <v>5037</v>
      </c>
      <c r="B18868" t="s">
        <v>29732</v>
      </c>
      <c r="C18868" t="s">
        <v>105</v>
      </c>
      <c r="D18868">
        <v>10.052</v>
      </c>
      <c r="E18868">
        <v>30</v>
      </c>
      <c r="F18868" t="s">
        <v>23602</v>
      </c>
      <c r="G18868" t="s">
        <v>23125</v>
      </c>
      <c r="H18868" t="s">
        <v>36</v>
      </c>
      <c r="I18868" t="s">
        <v>3489</v>
      </c>
      <c r="J18868" t="s">
        <v>43</v>
      </c>
      <c r="L18868" t="s">
        <v>29733</v>
      </c>
      <c r="M18868" t="s">
        <v>20719</v>
      </c>
      <c r="N18868">
        <v>3</v>
      </c>
      <c r="P18868" t="s">
        <v>20366</v>
      </c>
      <c r="Q18868" t="s">
        <v>29734</v>
      </c>
      <c r="S18868" t="s">
        <v>20368</v>
      </c>
    </row>
    <row r="18869" spans="1:19" x14ac:dyDescent="0.2">
      <c r="A18869">
        <v>5037</v>
      </c>
      <c r="B18869" t="s">
        <v>29732</v>
      </c>
      <c r="C18869" t="s">
        <v>105</v>
      </c>
      <c r="D18869">
        <v>9.9949999999999992</v>
      </c>
      <c r="E18869">
        <v>35</v>
      </c>
      <c r="F18869" t="s">
        <v>23602</v>
      </c>
      <c r="G18869" t="s">
        <v>23125</v>
      </c>
      <c r="H18869" t="s">
        <v>36</v>
      </c>
      <c r="I18869" t="s">
        <v>3489</v>
      </c>
      <c r="J18869" t="s">
        <v>43</v>
      </c>
      <c r="L18869" t="s">
        <v>29733</v>
      </c>
      <c r="M18869" t="s">
        <v>20719</v>
      </c>
      <c r="N18869">
        <v>3</v>
      </c>
      <c r="P18869" t="s">
        <v>20366</v>
      </c>
      <c r="Q18869" t="s">
        <v>29734</v>
      </c>
      <c r="S18869" t="s">
        <v>20368</v>
      </c>
    </row>
    <row r="18870" spans="1:19" x14ac:dyDescent="0.2">
      <c r="A18870">
        <v>5037</v>
      </c>
      <c r="B18870" t="s">
        <v>29732</v>
      </c>
      <c r="C18870" t="s">
        <v>105</v>
      </c>
      <c r="D18870">
        <v>9.9420000000000002</v>
      </c>
      <c r="E18870">
        <v>40</v>
      </c>
      <c r="F18870" t="s">
        <v>23602</v>
      </c>
      <c r="G18870" t="s">
        <v>23125</v>
      </c>
      <c r="H18870" t="s">
        <v>36</v>
      </c>
      <c r="I18870" t="s">
        <v>3489</v>
      </c>
      <c r="J18870" t="s">
        <v>43</v>
      </c>
      <c r="L18870" t="s">
        <v>29733</v>
      </c>
      <c r="M18870" t="s">
        <v>20719</v>
      </c>
      <c r="N18870">
        <v>3</v>
      </c>
      <c r="P18870" t="s">
        <v>20366</v>
      </c>
      <c r="Q18870" t="s">
        <v>29734</v>
      </c>
      <c r="S18870" t="s">
        <v>20368</v>
      </c>
    </row>
    <row r="18871" spans="1:19" x14ac:dyDescent="0.2">
      <c r="A18871">
        <v>5037</v>
      </c>
      <c r="B18871" t="s">
        <v>29732</v>
      </c>
      <c r="C18871" t="s">
        <v>105</v>
      </c>
      <c r="D18871">
        <v>9.8919999999999995</v>
      </c>
      <c r="E18871">
        <v>45</v>
      </c>
      <c r="F18871" t="s">
        <v>23602</v>
      </c>
      <c r="G18871" t="s">
        <v>23125</v>
      </c>
      <c r="H18871" t="s">
        <v>36</v>
      </c>
      <c r="I18871" t="s">
        <v>3489</v>
      </c>
      <c r="J18871" t="s">
        <v>43</v>
      </c>
      <c r="L18871" t="s">
        <v>29733</v>
      </c>
      <c r="M18871" t="s">
        <v>20719</v>
      </c>
      <c r="N18871">
        <v>3</v>
      </c>
      <c r="P18871" t="s">
        <v>20366</v>
      </c>
      <c r="Q18871" t="s">
        <v>29734</v>
      </c>
      <c r="S18871" t="s">
        <v>20368</v>
      </c>
    </row>
    <row r="18872" spans="1:19" x14ac:dyDescent="0.2">
      <c r="A18872">
        <v>5037</v>
      </c>
      <c r="B18872" t="s">
        <v>29732</v>
      </c>
      <c r="C18872" t="s">
        <v>105</v>
      </c>
      <c r="D18872">
        <v>9.85</v>
      </c>
      <c r="E18872">
        <v>50</v>
      </c>
      <c r="F18872" t="s">
        <v>23602</v>
      </c>
      <c r="G18872" t="s">
        <v>23125</v>
      </c>
      <c r="H18872" t="s">
        <v>36</v>
      </c>
      <c r="I18872" t="s">
        <v>3489</v>
      </c>
      <c r="J18872" t="s">
        <v>43</v>
      </c>
      <c r="L18872" t="s">
        <v>29733</v>
      </c>
      <c r="M18872" t="s">
        <v>20719</v>
      </c>
      <c r="N18872">
        <v>3</v>
      </c>
      <c r="P18872" t="s">
        <v>20366</v>
      </c>
      <c r="Q18872" t="s">
        <v>29734</v>
      </c>
      <c r="S18872" t="s">
        <v>20368</v>
      </c>
    </row>
    <row r="18873" spans="1:19" x14ac:dyDescent="0.2">
      <c r="A18873">
        <v>5038</v>
      </c>
      <c r="B18873" t="s">
        <v>29735</v>
      </c>
      <c r="C18873" t="s">
        <v>105</v>
      </c>
      <c r="D18873">
        <v>10.39</v>
      </c>
      <c r="E18873">
        <v>25</v>
      </c>
      <c r="F18873" t="s">
        <v>29736</v>
      </c>
      <c r="G18873" t="s">
        <v>23125</v>
      </c>
      <c r="H18873" t="s">
        <v>36</v>
      </c>
      <c r="I18873" t="s">
        <v>3489</v>
      </c>
      <c r="J18873" t="s">
        <v>43</v>
      </c>
      <c r="L18873" t="s">
        <v>29737</v>
      </c>
      <c r="M18873" t="s">
        <v>20719</v>
      </c>
      <c r="N18873">
        <v>3</v>
      </c>
      <c r="P18873" t="s">
        <v>20366</v>
      </c>
      <c r="Q18873" t="s">
        <v>29738</v>
      </c>
      <c r="S18873" t="s">
        <v>20368</v>
      </c>
    </row>
    <row r="18874" spans="1:19" hidden="1" x14ac:dyDescent="0.2">
      <c r="A18874">
        <v>5038</v>
      </c>
      <c r="B18874" t="s">
        <v>29735</v>
      </c>
      <c r="C18874" t="s">
        <v>105</v>
      </c>
      <c r="D18874">
        <v>10.23</v>
      </c>
      <c r="E18874">
        <v>25</v>
      </c>
      <c r="F18874" t="s">
        <v>29736</v>
      </c>
      <c r="G18874" t="s">
        <v>31</v>
      </c>
      <c r="H18874" t="s">
        <v>46</v>
      </c>
      <c r="I18874" t="s">
        <v>24858</v>
      </c>
      <c r="K18874"/>
      <c r="L18874" t="s">
        <v>29737</v>
      </c>
      <c r="M18874" t="s">
        <v>20719</v>
      </c>
      <c r="N18874">
        <v>3</v>
      </c>
      <c r="P18874" t="s">
        <v>20366</v>
      </c>
      <c r="Q18874" t="s">
        <v>29738</v>
      </c>
      <c r="S18874" t="s">
        <v>20368</v>
      </c>
    </row>
    <row r="18875" spans="1:19" hidden="1" x14ac:dyDescent="0.2">
      <c r="A18875">
        <v>5038</v>
      </c>
      <c r="B18875" t="s">
        <v>29735</v>
      </c>
      <c r="C18875" t="s">
        <v>105</v>
      </c>
      <c r="D18875">
        <v>10.23</v>
      </c>
      <c r="E18875">
        <v>25</v>
      </c>
      <c r="F18875" t="s">
        <v>1363</v>
      </c>
      <c r="G18875" t="s">
        <v>31</v>
      </c>
      <c r="H18875" t="s">
        <v>46</v>
      </c>
      <c r="I18875" t="s">
        <v>29731</v>
      </c>
      <c r="K18875"/>
      <c r="L18875" t="s">
        <v>29737</v>
      </c>
      <c r="M18875" t="s">
        <v>20719</v>
      </c>
      <c r="N18875">
        <v>3</v>
      </c>
      <c r="P18875" t="s">
        <v>20366</v>
      </c>
      <c r="Q18875" t="s">
        <v>29738</v>
      </c>
      <c r="S18875" t="s">
        <v>20368</v>
      </c>
    </row>
    <row r="18876" spans="1:19" hidden="1" x14ac:dyDescent="0.2">
      <c r="A18876">
        <v>5038</v>
      </c>
      <c r="B18876" t="s">
        <v>29735</v>
      </c>
      <c r="C18876" t="s">
        <v>105</v>
      </c>
      <c r="D18876">
        <v>10.25</v>
      </c>
      <c r="E18876">
        <v>20</v>
      </c>
      <c r="F18876" t="s">
        <v>28558</v>
      </c>
      <c r="H18876" t="s">
        <v>23</v>
      </c>
      <c r="I18876" t="s">
        <v>9598</v>
      </c>
      <c r="K18876"/>
      <c r="L18876" t="s">
        <v>29737</v>
      </c>
      <c r="M18876" t="s">
        <v>20719</v>
      </c>
      <c r="N18876">
        <v>3</v>
      </c>
      <c r="P18876" t="s">
        <v>20366</v>
      </c>
      <c r="Q18876" t="s">
        <v>29738</v>
      </c>
      <c r="S18876" t="s">
        <v>20368</v>
      </c>
    </row>
    <row r="18877" spans="1:19" x14ac:dyDescent="0.2">
      <c r="A18877">
        <v>5038</v>
      </c>
      <c r="B18877" t="s">
        <v>29735</v>
      </c>
      <c r="C18877" t="s">
        <v>105</v>
      </c>
      <c r="D18877">
        <v>10.603999999999999</v>
      </c>
      <c r="E18877">
        <v>10</v>
      </c>
      <c r="F18877" t="s">
        <v>29736</v>
      </c>
      <c r="G18877" t="s">
        <v>23125</v>
      </c>
      <c r="H18877" t="s">
        <v>36</v>
      </c>
      <c r="I18877" t="s">
        <v>3489</v>
      </c>
      <c r="J18877" t="s">
        <v>43</v>
      </c>
      <c r="L18877" t="s">
        <v>29737</v>
      </c>
      <c r="M18877" t="s">
        <v>20719</v>
      </c>
      <c r="N18877">
        <v>3</v>
      </c>
      <c r="P18877" t="s">
        <v>20366</v>
      </c>
      <c r="Q18877" t="s">
        <v>29738</v>
      </c>
      <c r="S18877" t="s">
        <v>20368</v>
      </c>
    </row>
    <row r="18878" spans="1:19" x14ac:dyDescent="0.2">
      <c r="A18878">
        <v>5038</v>
      </c>
      <c r="B18878" t="s">
        <v>29735</v>
      </c>
      <c r="C18878" t="s">
        <v>105</v>
      </c>
      <c r="D18878">
        <v>10.528</v>
      </c>
      <c r="E18878">
        <v>15</v>
      </c>
      <c r="F18878" t="s">
        <v>29736</v>
      </c>
      <c r="G18878" t="s">
        <v>23125</v>
      </c>
      <c r="H18878" t="s">
        <v>36</v>
      </c>
      <c r="I18878" t="s">
        <v>3489</v>
      </c>
      <c r="J18878" t="s">
        <v>43</v>
      </c>
      <c r="L18878" t="s">
        <v>29737</v>
      </c>
      <c r="M18878" t="s">
        <v>20719</v>
      </c>
      <c r="N18878">
        <v>3</v>
      </c>
      <c r="P18878" t="s">
        <v>20366</v>
      </c>
      <c r="Q18878" t="s">
        <v>29738</v>
      </c>
      <c r="S18878" t="s">
        <v>20368</v>
      </c>
    </row>
    <row r="18879" spans="1:19" x14ac:dyDescent="0.2">
      <c r="A18879">
        <v>5038</v>
      </c>
      <c r="B18879" t="s">
        <v>29735</v>
      </c>
      <c r="C18879" t="s">
        <v>105</v>
      </c>
      <c r="D18879">
        <v>10.455</v>
      </c>
      <c r="E18879">
        <v>20</v>
      </c>
      <c r="F18879" t="s">
        <v>29736</v>
      </c>
      <c r="G18879" t="s">
        <v>23125</v>
      </c>
      <c r="H18879" t="s">
        <v>36</v>
      </c>
      <c r="I18879" t="s">
        <v>3489</v>
      </c>
      <c r="J18879" t="s">
        <v>43</v>
      </c>
      <c r="L18879" t="s">
        <v>29737</v>
      </c>
      <c r="M18879" t="s">
        <v>20719</v>
      </c>
      <c r="N18879">
        <v>3</v>
      </c>
      <c r="P18879" t="s">
        <v>20366</v>
      </c>
      <c r="Q18879" t="s">
        <v>29738</v>
      </c>
      <c r="S18879" t="s">
        <v>20368</v>
      </c>
    </row>
    <row r="18880" spans="1:19" x14ac:dyDescent="0.2">
      <c r="A18880">
        <v>5038</v>
      </c>
      <c r="B18880" t="s">
        <v>29735</v>
      </c>
      <c r="C18880" t="s">
        <v>105</v>
      </c>
      <c r="D18880">
        <v>10.326000000000001</v>
      </c>
      <c r="E18880">
        <v>30</v>
      </c>
      <c r="F18880" t="s">
        <v>29736</v>
      </c>
      <c r="G18880" t="s">
        <v>23125</v>
      </c>
      <c r="H18880" t="s">
        <v>36</v>
      </c>
      <c r="I18880" t="s">
        <v>3489</v>
      </c>
      <c r="J18880" t="s">
        <v>43</v>
      </c>
      <c r="L18880" t="s">
        <v>29737</v>
      </c>
      <c r="M18880" t="s">
        <v>20719</v>
      </c>
      <c r="N18880">
        <v>3</v>
      </c>
      <c r="P18880" t="s">
        <v>20366</v>
      </c>
      <c r="Q18880" t="s">
        <v>29738</v>
      </c>
      <c r="S18880" t="s">
        <v>20368</v>
      </c>
    </row>
    <row r="18881" spans="1:19" x14ac:dyDescent="0.2">
      <c r="A18881">
        <v>5038</v>
      </c>
      <c r="B18881" t="s">
        <v>29735</v>
      </c>
      <c r="C18881" t="s">
        <v>105</v>
      </c>
      <c r="D18881">
        <v>10.27</v>
      </c>
      <c r="E18881">
        <v>35</v>
      </c>
      <c r="F18881" t="s">
        <v>29736</v>
      </c>
      <c r="G18881" t="s">
        <v>23125</v>
      </c>
      <c r="H18881" t="s">
        <v>36</v>
      </c>
      <c r="I18881" t="s">
        <v>3489</v>
      </c>
      <c r="J18881" t="s">
        <v>43</v>
      </c>
      <c r="L18881" t="s">
        <v>29737</v>
      </c>
      <c r="M18881" t="s">
        <v>20719</v>
      </c>
      <c r="N18881">
        <v>3</v>
      </c>
      <c r="P18881" t="s">
        <v>20366</v>
      </c>
      <c r="Q18881" t="s">
        <v>29738</v>
      </c>
      <c r="S18881" t="s">
        <v>20368</v>
      </c>
    </row>
    <row r="18882" spans="1:19" x14ac:dyDescent="0.2">
      <c r="A18882">
        <v>5038</v>
      </c>
      <c r="B18882" t="s">
        <v>29735</v>
      </c>
      <c r="C18882" t="s">
        <v>105</v>
      </c>
      <c r="D18882">
        <v>10.217000000000001</v>
      </c>
      <c r="E18882">
        <v>40</v>
      </c>
      <c r="F18882" t="s">
        <v>29736</v>
      </c>
      <c r="G18882" t="s">
        <v>23125</v>
      </c>
      <c r="H18882" t="s">
        <v>36</v>
      </c>
      <c r="I18882" t="s">
        <v>3489</v>
      </c>
      <c r="J18882" t="s">
        <v>43</v>
      </c>
      <c r="L18882" t="s">
        <v>29737</v>
      </c>
      <c r="M18882" t="s">
        <v>20719</v>
      </c>
      <c r="N18882">
        <v>3</v>
      </c>
      <c r="P18882" t="s">
        <v>20366</v>
      </c>
      <c r="Q18882" t="s">
        <v>29738</v>
      </c>
      <c r="S18882" t="s">
        <v>20368</v>
      </c>
    </row>
    <row r="18883" spans="1:19" x14ac:dyDescent="0.2">
      <c r="A18883">
        <v>5038</v>
      </c>
      <c r="B18883" t="s">
        <v>29735</v>
      </c>
      <c r="C18883" t="s">
        <v>105</v>
      </c>
      <c r="D18883">
        <v>10.167999999999999</v>
      </c>
      <c r="E18883">
        <v>45</v>
      </c>
      <c r="F18883" t="s">
        <v>29736</v>
      </c>
      <c r="G18883" t="s">
        <v>23125</v>
      </c>
      <c r="H18883" t="s">
        <v>36</v>
      </c>
      <c r="I18883" t="s">
        <v>3489</v>
      </c>
      <c r="J18883" t="s">
        <v>43</v>
      </c>
      <c r="L18883" t="s">
        <v>29737</v>
      </c>
      <c r="M18883" t="s">
        <v>20719</v>
      </c>
      <c r="N18883">
        <v>3</v>
      </c>
      <c r="P18883" t="s">
        <v>20366</v>
      </c>
      <c r="Q18883" t="s">
        <v>29738</v>
      </c>
      <c r="S18883" t="s">
        <v>20368</v>
      </c>
    </row>
    <row r="18884" spans="1:19" x14ac:dyDescent="0.2">
      <c r="A18884">
        <v>5038</v>
      </c>
      <c r="B18884" t="s">
        <v>29735</v>
      </c>
      <c r="C18884" t="s">
        <v>105</v>
      </c>
      <c r="D18884">
        <v>10.122999999999999</v>
      </c>
      <c r="E18884">
        <v>50</v>
      </c>
      <c r="F18884" t="s">
        <v>29736</v>
      </c>
      <c r="G18884" t="s">
        <v>23125</v>
      </c>
      <c r="H18884" t="s">
        <v>36</v>
      </c>
      <c r="I18884" t="s">
        <v>3489</v>
      </c>
      <c r="J18884" t="s">
        <v>43</v>
      </c>
      <c r="L18884" t="s">
        <v>29737</v>
      </c>
      <c r="M18884" t="s">
        <v>20719</v>
      </c>
      <c r="N18884">
        <v>3</v>
      </c>
      <c r="P18884" t="s">
        <v>20366</v>
      </c>
      <c r="Q18884" t="s">
        <v>29738</v>
      </c>
      <c r="S18884" t="s">
        <v>20368</v>
      </c>
    </row>
    <row r="18885" spans="1:19" hidden="1" x14ac:dyDescent="0.2">
      <c r="A18885">
        <v>5039</v>
      </c>
      <c r="B18885" t="s">
        <v>29739</v>
      </c>
      <c r="C18885" t="s">
        <v>105</v>
      </c>
      <c r="D18885">
        <v>11.23</v>
      </c>
      <c r="E18885">
        <v>20</v>
      </c>
      <c r="G18885" t="s">
        <v>31</v>
      </c>
      <c r="H18885" t="s">
        <v>46</v>
      </c>
      <c r="I18885" t="s">
        <v>9598</v>
      </c>
      <c r="K18885"/>
      <c r="L18885" t="s">
        <v>29740</v>
      </c>
      <c r="M18885" t="s">
        <v>26</v>
      </c>
      <c r="N18885">
        <v>2</v>
      </c>
      <c r="P18885" t="s">
        <v>20366</v>
      </c>
      <c r="Q18885" t="s">
        <v>29741</v>
      </c>
      <c r="S18885" t="s">
        <v>20368</v>
      </c>
    </row>
    <row r="18886" spans="1:19" hidden="1" x14ac:dyDescent="0.2">
      <c r="A18886">
        <v>5040</v>
      </c>
      <c r="B18886" t="s">
        <v>29742</v>
      </c>
      <c r="C18886" t="s">
        <v>105</v>
      </c>
      <c r="D18886">
        <v>10.73</v>
      </c>
      <c r="E18886">
        <v>20</v>
      </c>
      <c r="F18886" t="s">
        <v>410</v>
      </c>
      <c r="G18886" t="s">
        <v>55</v>
      </c>
      <c r="H18886" t="s">
        <v>46</v>
      </c>
      <c r="I18886" t="s">
        <v>8997</v>
      </c>
      <c r="K18886"/>
      <c r="L18886" t="s">
        <v>29743</v>
      </c>
      <c r="M18886" t="s">
        <v>20396</v>
      </c>
      <c r="N18886">
        <v>4</v>
      </c>
      <c r="P18886" t="s">
        <v>20366</v>
      </c>
      <c r="Q18886" t="s">
        <v>29744</v>
      </c>
      <c r="S18886" t="s">
        <v>20368</v>
      </c>
    </row>
    <row r="18887" spans="1:19" hidden="1" x14ac:dyDescent="0.2">
      <c r="A18887">
        <v>5041</v>
      </c>
      <c r="B18887" t="s">
        <v>29745</v>
      </c>
      <c r="C18887" t="s">
        <v>105</v>
      </c>
      <c r="D18887">
        <v>10.62</v>
      </c>
      <c r="E18887">
        <v>20</v>
      </c>
      <c r="G18887" t="s">
        <v>31</v>
      </c>
      <c r="H18887" t="s">
        <v>46</v>
      </c>
      <c r="I18887" t="s">
        <v>8997</v>
      </c>
      <c r="K18887"/>
      <c r="L18887" t="s">
        <v>29746</v>
      </c>
      <c r="M18887" t="s">
        <v>20396</v>
      </c>
      <c r="N18887">
        <v>4</v>
      </c>
      <c r="P18887" t="s">
        <v>20366</v>
      </c>
      <c r="Q18887" t="s">
        <v>29747</v>
      </c>
      <c r="S18887" t="s">
        <v>20368</v>
      </c>
    </row>
    <row r="18888" spans="1:19" hidden="1" x14ac:dyDescent="0.2">
      <c r="A18888">
        <v>5042</v>
      </c>
      <c r="B18888" t="s">
        <v>29748</v>
      </c>
      <c r="C18888" t="s">
        <v>105</v>
      </c>
      <c r="D18888">
        <v>10.85</v>
      </c>
      <c r="E18888">
        <v>20</v>
      </c>
      <c r="F18888" t="s">
        <v>26748</v>
      </c>
      <c r="G18888" t="s">
        <v>31</v>
      </c>
      <c r="H18888" t="s">
        <v>46</v>
      </c>
      <c r="I18888" t="s">
        <v>7105</v>
      </c>
      <c r="K18888"/>
      <c r="L18888" t="s">
        <v>29749</v>
      </c>
      <c r="M18888" t="s">
        <v>20396</v>
      </c>
      <c r="N18888">
        <v>4</v>
      </c>
      <c r="P18888" t="s">
        <v>20366</v>
      </c>
      <c r="Q18888" t="s">
        <v>29750</v>
      </c>
      <c r="S18888" t="s">
        <v>20368</v>
      </c>
    </row>
    <row r="18889" spans="1:19" hidden="1" x14ac:dyDescent="0.2">
      <c r="A18889">
        <v>5043</v>
      </c>
      <c r="B18889" t="s">
        <v>29751</v>
      </c>
      <c r="C18889" t="s">
        <v>105</v>
      </c>
      <c r="D18889">
        <v>10.56</v>
      </c>
      <c r="E18889">
        <v>20</v>
      </c>
      <c r="F18889" t="s">
        <v>410</v>
      </c>
      <c r="G18889" t="s">
        <v>55</v>
      </c>
      <c r="H18889" t="s">
        <v>46</v>
      </c>
      <c r="I18889" t="s">
        <v>8997</v>
      </c>
      <c r="K18889"/>
      <c r="L18889" t="s">
        <v>29752</v>
      </c>
      <c r="M18889" t="s">
        <v>26</v>
      </c>
      <c r="N18889">
        <v>2</v>
      </c>
      <c r="P18889" t="s">
        <v>20366</v>
      </c>
      <c r="Q18889" t="s">
        <v>29753</v>
      </c>
      <c r="S18889" t="s">
        <v>20368</v>
      </c>
    </row>
    <row r="18890" spans="1:19" hidden="1" x14ac:dyDescent="0.2">
      <c r="A18890">
        <v>5044</v>
      </c>
      <c r="B18890" t="s">
        <v>29754</v>
      </c>
      <c r="C18890" t="s">
        <v>105</v>
      </c>
      <c r="D18890">
        <v>10.31</v>
      </c>
      <c r="E18890">
        <v>20</v>
      </c>
      <c r="G18890" t="s">
        <v>31</v>
      </c>
      <c r="H18890" t="s">
        <v>46</v>
      </c>
      <c r="I18890" t="s">
        <v>8997</v>
      </c>
      <c r="K18890"/>
      <c r="L18890" t="s">
        <v>29755</v>
      </c>
      <c r="M18890" t="s">
        <v>26</v>
      </c>
      <c r="N18890">
        <v>2</v>
      </c>
      <c r="P18890" t="s">
        <v>20366</v>
      </c>
      <c r="Q18890" t="s">
        <v>29756</v>
      </c>
      <c r="S18890" t="s">
        <v>20368</v>
      </c>
    </row>
    <row r="18891" spans="1:19" hidden="1" x14ac:dyDescent="0.2">
      <c r="A18891">
        <v>5045</v>
      </c>
      <c r="B18891" t="s">
        <v>29757</v>
      </c>
      <c r="C18891" t="s">
        <v>105</v>
      </c>
      <c r="D18891">
        <v>11.51</v>
      </c>
      <c r="E18891">
        <v>12.1</v>
      </c>
      <c r="F18891" t="s">
        <v>23161</v>
      </c>
      <c r="G18891" t="s">
        <v>31</v>
      </c>
      <c r="H18891" t="s">
        <v>46</v>
      </c>
      <c r="I18891" t="s">
        <v>2894</v>
      </c>
      <c r="J18891" t="s">
        <v>43</v>
      </c>
      <c r="K18891"/>
      <c r="L18891" t="s">
        <v>29758</v>
      </c>
      <c r="M18891" t="s">
        <v>20365</v>
      </c>
      <c r="N18891">
        <v>8</v>
      </c>
      <c r="O18891" t="s">
        <v>29759</v>
      </c>
      <c r="P18891" t="s">
        <v>20366</v>
      </c>
      <c r="Q18891" t="s">
        <v>29760</v>
      </c>
      <c r="S18891" t="s">
        <v>20368</v>
      </c>
    </row>
    <row r="18892" spans="1:19" hidden="1" x14ac:dyDescent="0.2">
      <c r="A18892">
        <v>5045</v>
      </c>
      <c r="B18892" t="s">
        <v>29757</v>
      </c>
      <c r="C18892" t="s">
        <v>105</v>
      </c>
      <c r="D18892">
        <v>11.35</v>
      </c>
      <c r="E18892">
        <v>18.8</v>
      </c>
      <c r="F18892" t="s">
        <v>23161</v>
      </c>
      <c r="G18892" t="s">
        <v>31</v>
      </c>
      <c r="H18892" t="s">
        <v>46</v>
      </c>
      <c r="I18892" t="s">
        <v>2894</v>
      </c>
      <c r="J18892" t="s">
        <v>43</v>
      </c>
      <c r="K18892"/>
      <c r="L18892" t="s">
        <v>29758</v>
      </c>
      <c r="M18892" t="s">
        <v>20365</v>
      </c>
      <c r="N18892">
        <v>8</v>
      </c>
      <c r="O18892" t="s">
        <v>29759</v>
      </c>
      <c r="P18892" t="s">
        <v>20366</v>
      </c>
      <c r="Q18892" t="s">
        <v>29760</v>
      </c>
      <c r="S18892" t="s">
        <v>20368</v>
      </c>
    </row>
    <row r="18893" spans="1:19" hidden="1" x14ac:dyDescent="0.2">
      <c r="A18893">
        <v>5045</v>
      </c>
      <c r="B18893" t="s">
        <v>29757</v>
      </c>
      <c r="C18893" t="s">
        <v>105</v>
      </c>
      <c r="D18893">
        <v>11.25</v>
      </c>
      <c r="E18893">
        <v>25</v>
      </c>
      <c r="F18893" t="s">
        <v>23161</v>
      </c>
      <c r="G18893" t="s">
        <v>31</v>
      </c>
      <c r="H18893" t="s">
        <v>46</v>
      </c>
      <c r="I18893" t="s">
        <v>2894</v>
      </c>
      <c r="J18893" t="s">
        <v>43</v>
      </c>
      <c r="K18893"/>
      <c r="L18893" t="s">
        <v>29758</v>
      </c>
      <c r="M18893" t="s">
        <v>20365</v>
      </c>
      <c r="N18893">
        <v>8</v>
      </c>
      <c r="O18893" t="s">
        <v>29759</v>
      </c>
      <c r="P18893" t="s">
        <v>20366</v>
      </c>
      <c r="Q18893" t="s">
        <v>29760</v>
      </c>
      <c r="S18893" t="s">
        <v>20368</v>
      </c>
    </row>
    <row r="18894" spans="1:19" hidden="1" x14ac:dyDescent="0.2">
      <c r="A18894">
        <v>5045</v>
      </c>
      <c r="B18894" t="s">
        <v>29757</v>
      </c>
      <c r="C18894" t="s">
        <v>20452</v>
      </c>
      <c r="D18894">
        <v>13.2</v>
      </c>
      <c r="E18894">
        <v>14.9</v>
      </c>
      <c r="F18894" t="s">
        <v>23161</v>
      </c>
      <c r="G18894" t="s">
        <v>75</v>
      </c>
      <c r="H18894" t="s">
        <v>23</v>
      </c>
      <c r="I18894" t="s">
        <v>2894</v>
      </c>
      <c r="J18894" t="s">
        <v>43</v>
      </c>
      <c r="K18894"/>
      <c r="L18894" t="s">
        <v>29758</v>
      </c>
      <c r="M18894" t="s">
        <v>20365</v>
      </c>
      <c r="N18894">
        <v>8</v>
      </c>
      <c r="O18894" t="s">
        <v>29759</v>
      </c>
      <c r="P18894" t="s">
        <v>20366</v>
      </c>
      <c r="Q18894" t="s">
        <v>29760</v>
      </c>
      <c r="S18894" t="s">
        <v>20368</v>
      </c>
    </row>
    <row r="18895" spans="1:19" hidden="1" x14ac:dyDescent="0.2">
      <c r="A18895">
        <v>5045</v>
      </c>
      <c r="B18895" t="s">
        <v>29757</v>
      </c>
      <c r="C18895" t="s">
        <v>20452</v>
      </c>
      <c r="D18895">
        <v>12.9</v>
      </c>
      <c r="E18895">
        <v>22.5</v>
      </c>
      <c r="F18895" t="s">
        <v>23161</v>
      </c>
      <c r="G18895" t="s">
        <v>75</v>
      </c>
      <c r="H18895" t="s">
        <v>23</v>
      </c>
      <c r="I18895" t="s">
        <v>2894</v>
      </c>
      <c r="J18895" t="s">
        <v>43</v>
      </c>
      <c r="K18895"/>
      <c r="L18895" t="s">
        <v>29758</v>
      </c>
      <c r="M18895" t="s">
        <v>20365</v>
      </c>
      <c r="N18895">
        <v>8</v>
      </c>
      <c r="O18895" t="s">
        <v>29759</v>
      </c>
      <c r="P18895" t="s">
        <v>20366</v>
      </c>
      <c r="Q18895" t="s">
        <v>29760</v>
      </c>
      <c r="S18895" t="s">
        <v>20368</v>
      </c>
    </row>
    <row r="18896" spans="1:19" hidden="1" x14ac:dyDescent="0.2">
      <c r="A18896">
        <v>5045</v>
      </c>
      <c r="B18896" t="s">
        <v>29757</v>
      </c>
      <c r="C18896" t="s">
        <v>20452</v>
      </c>
      <c r="D18896">
        <v>12.7</v>
      </c>
      <c r="E18896">
        <v>29.8</v>
      </c>
      <c r="F18896" t="s">
        <v>23161</v>
      </c>
      <c r="G18896" t="s">
        <v>75</v>
      </c>
      <c r="H18896" t="s">
        <v>23</v>
      </c>
      <c r="I18896" t="s">
        <v>2894</v>
      </c>
      <c r="J18896" t="s">
        <v>43</v>
      </c>
      <c r="K18896"/>
      <c r="L18896" t="s">
        <v>29758</v>
      </c>
      <c r="M18896" t="s">
        <v>20365</v>
      </c>
      <c r="N18896">
        <v>8</v>
      </c>
      <c r="O18896" t="s">
        <v>29759</v>
      </c>
      <c r="P18896" t="s">
        <v>20366</v>
      </c>
      <c r="Q18896" t="s">
        <v>29760</v>
      </c>
      <c r="S18896" t="s">
        <v>20368</v>
      </c>
    </row>
    <row r="18897" spans="1:19" hidden="1" x14ac:dyDescent="0.2">
      <c r="A18897">
        <v>5046</v>
      </c>
      <c r="B18897" t="s">
        <v>29761</v>
      </c>
      <c r="C18897" t="s">
        <v>105</v>
      </c>
      <c r="D18897">
        <v>4.4939999999999998</v>
      </c>
      <c r="E18897">
        <v>25</v>
      </c>
      <c r="G18897" t="s">
        <v>55</v>
      </c>
      <c r="H18897" t="s">
        <v>46</v>
      </c>
      <c r="I18897" t="s">
        <v>20560</v>
      </c>
      <c r="J18897" t="s">
        <v>21503</v>
      </c>
      <c r="K18897"/>
      <c r="L18897" t="s">
        <v>29762</v>
      </c>
      <c r="M18897" t="s">
        <v>26</v>
      </c>
      <c r="N18897">
        <v>2</v>
      </c>
      <c r="P18897" t="s">
        <v>20366</v>
      </c>
      <c r="Q18897" t="s">
        <v>29763</v>
      </c>
      <c r="S18897" t="s">
        <v>20368</v>
      </c>
    </row>
    <row r="18898" spans="1:19" hidden="1" x14ac:dyDescent="0.2">
      <c r="A18898">
        <v>5047</v>
      </c>
      <c r="B18898" t="s">
        <v>29764</v>
      </c>
      <c r="C18898" t="s">
        <v>105</v>
      </c>
      <c r="D18898">
        <v>4.468</v>
      </c>
      <c r="E18898">
        <v>25</v>
      </c>
      <c r="G18898" t="s">
        <v>21484</v>
      </c>
      <c r="H18898" t="s">
        <v>46</v>
      </c>
      <c r="I18898" t="s">
        <v>20560</v>
      </c>
      <c r="J18898" t="s">
        <v>21503</v>
      </c>
      <c r="K18898"/>
      <c r="L18898" t="s">
        <v>29765</v>
      </c>
      <c r="M18898" t="s">
        <v>20396</v>
      </c>
      <c r="N18898">
        <v>4</v>
      </c>
      <c r="P18898" t="s">
        <v>20366</v>
      </c>
      <c r="Q18898" t="s">
        <v>29766</v>
      </c>
      <c r="S18898" t="s">
        <v>20368</v>
      </c>
    </row>
    <row r="18899" spans="1:19" hidden="1" x14ac:dyDescent="0.2">
      <c r="A18899">
        <v>5047</v>
      </c>
      <c r="B18899" t="s">
        <v>29764</v>
      </c>
      <c r="C18899" t="s">
        <v>20452</v>
      </c>
      <c r="D18899">
        <v>5.4569999999999999</v>
      </c>
      <c r="E18899">
        <v>25</v>
      </c>
      <c r="G18899" t="s">
        <v>21484</v>
      </c>
      <c r="H18899" t="s">
        <v>46</v>
      </c>
      <c r="I18899" t="s">
        <v>20560</v>
      </c>
      <c r="J18899" t="s">
        <v>21503</v>
      </c>
      <c r="K18899"/>
      <c r="L18899" t="s">
        <v>29765</v>
      </c>
      <c r="M18899" t="s">
        <v>20396</v>
      </c>
      <c r="N18899">
        <v>4</v>
      </c>
      <c r="P18899" t="s">
        <v>20366</v>
      </c>
      <c r="Q18899" t="s">
        <v>29766</v>
      </c>
      <c r="S18899" t="s">
        <v>20368</v>
      </c>
    </row>
    <row r="18900" spans="1:19" hidden="1" x14ac:dyDescent="0.2">
      <c r="A18900">
        <v>5048</v>
      </c>
      <c r="B18900" t="s">
        <v>29767</v>
      </c>
      <c r="C18900" t="s">
        <v>29700</v>
      </c>
      <c r="D18900">
        <v>4.63</v>
      </c>
      <c r="E18900">
        <v>25</v>
      </c>
      <c r="F18900" t="s">
        <v>2384</v>
      </c>
      <c r="G18900" t="s">
        <v>21484</v>
      </c>
      <c r="H18900" t="s">
        <v>46</v>
      </c>
      <c r="I18900" t="s">
        <v>27036</v>
      </c>
      <c r="K18900"/>
      <c r="L18900" t="s">
        <v>29768</v>
      </c>
      <c r="M18900" t="s">
        <v>20719</v>
      </c>
      <c r="N18900">
        <v>3</v>
      </c>
      <c r="P18900" t="s">
        <v>20366</v>
      </c>
      <c r="Q18900" t="s">
        <v>29769</v>
      </c>
      <c r="S18900" t="s">
        <v>20368</v>
      </c>
    </row>
    <row r="18901" spans="1:19" hidden="1" x14ac:dyDescent="0.2">
      <c r="A18901">
        <v>5048</v>
      </c>
      <c r="B18901" t="s">
        <v>29767</v>
      </c>
      <c r="C18901" t="s">
        <v>29703</v>
      </c>
      <c r="D18901">
        <v>6.9</v>
      </c>
      <c r="E18901">
        <v>25</v>
      </c>
      <c r="F18901" t="s">
        <v>2384</v>
      </c>
      <c r="G18901" t="s">
        <v>21484</v>
      </c>
      <c r="H18901" t="s">
        <v>46</v>
      </c>
      <c r="I18901" t="s">
        <v>27036</v>
      </c>
      <c r="K18901"/>
      <c r="L18901" t="s">
        <v>29768</v>
      </c>
      <c r="M18901" t="s">
        <v>20719</v>
      </c>
      <c r="N18901">
        <v>3</v>
      </c>
      <c r="P18901" t="s">
        <v>20366</v>
      </c>
      <c r="Q18901" t="s">
        <v>29769</v>
      </c>
      <c r="S18901" t="s">
        <v>20368</v>
      </c>
    </row>
    <row r="18902" spans="1:19" hidden="1" x14ac:dyDescent="0.2">
      <c r="A18902">
        <v>5048</v>
      </c>
      <c r="B18902" t="s">
        <v>29767</v>
      </c>
      <c r="C18902" t="s">
        <v>21490</v>
      </c>
      <c r="D18902">
        <v>3.89</v>
      </c>
      <c r="E18902" t="s">
        <v>414</v>
      </c>
      <c r="F18902" t="s">
        <v>2384</v>
      </c>
      <c r="G18902" t="s">
        <v>21484</v>
      </c>
      <c r="H18902" t="s">
        <v>46</v>
      </c>
      <c r="I18902" t="s">
        <v>27036</v>
      </c>
      <c r="K18902"/>
      <c r="L18902" t="s">
        <v>29768</v>
      </c>
      <c r="M18902" t="s">
        <v>20719</v>
      </c>
      <c r="N18902">
        <v>3</v>
      </c>
      <c r="P18902" t="s">
        <v>20366</v>
      </c>
      <c r="Q18902" t="s">
        <v>29769</v>
      </c>
      <c r="S18902" t="s">
        <v>20368</v>
      </c>
    </row>
    <row r="18903" spans="1:19" hidden="1" x14ac:dyDescent="0.2">
      <c r="A18903">
        <v>5048</v>
      </c>
      <c r="B18903" t="s">
        <v>29767</v>
      </c>
      <c r="C18903" t="s">
        <v>21494</v>
      </c>
      <c r="D18903">
        <v>6.17</v>
      </c>
      <c r="E18903" t="s">
        <v>414</v>
      </c>
      <c r="F18903" t="s">
        <v>2384</v>
      </c>
      <c r="G18903" t="s">
        <v>21484</v>
      </c>
      <c r="H18903" t="s">
        <v>46</v>
      </c>
      <c r="I18903" t="s">
        <v>27036</v>
      </c>
      <c r="K18903"/>
      <c r="L18903" t="s">
        <v>29768</v>
      </c>
      <c r="M18903" t="s">
        <v>20719</v>
      </c>
      <c r="N18903">
        <v>3</v>
      </c>
      <c r="P18903" t="s">
        <v>20366</v>
      </c>
      <c r="Q18903" t="s">
        <v>29769</v>
      </c>
      <c r="S18903" t="s">
        <v>20368</v>
      </c>
    </row>
    <row r="18904" spans="1:19" x14ac:dyDescent="0.2">
      <c r="A18904">
        <v>5049</v>
      </c>
      <c r="B18904" t="s">
        <v>20022</v>
      </c>
      <c r="C18904" t="s">
        <v>105</v>
      </c>
      <c r="D18904">
        <v>9.3699999999999992</v>
      </c>
      <c r="E18904">
        <v>25</v>
      </c>
      <c r="F18904" t="s">
        <v>29770</v>
      </c>
      <c r="G18904" t="s">
        <v>23125</v>
      </c>
      <c r="H18904" t="s">
        <v>36</v>
      </c>
      <c r="I18904" t="s">
        <v>8358</v>
      </c>
      <c r="J18904" t="s">
        <v>43</v>
      </c>
      <c r="L18904" t="s">
        <v>20024</v>
      </c>
      <c r="M18904" t="s">
        <v>20719</v>
      </c>
      <c r="N18904">
        <v>3</v>
      </c>
      <c r="P18904" t="s">
        <v>20366</v>
      </c>
      <c r="Q18904" t="s">
        <v>29771</v>
      </c>
      <c r="S18904" t="s">
        <v>20368</v>
      </c>
    </row>
    <row r="18905" spans="1:19" x14ac:dyDescent="0.2">
      <c r="A18905">
        <v>5049</v>
      </c>
      <c r="B18905" t="s">
        <v>20022</v>
      </c>
      <c r="C18905" t="s">
        <v>105</v>
      </c>
      <c r="D18905">
        <v>10.32</v>
      </c>
      <c r="E18905" t="s">
        <v>414</v>
      </c>
      <c r="F18905" t="s">
        <v>29770</v>
      </c>
      <c r="G18905" t="s">
        <v>23125</v>
      </c>
      <c r="H18905" t="s">
        <v>36</v>
      </c>
      <c r="I18905" t="s">
        <v>8358</v>
      </c>
      <c r="J18905" t="s">
        <v>43</v>
      </c>
      <c r="L18905" t="s">
        <v>20024</v>
      </c>
      <c r="M18905" t="s">
        <v>20719</v>
      </c>
      <c r="N18905">
        <v>3</v>
      </c>
      <c r="P18905" t="s">
        <v>20366</v>
      </c>
      <c r="Q18905" t="s">
        <v>29771</v>
      </c>
      <c r="S18905" t="s">
        <v>20368</v>
      </c>
    </row>
    <row r="18906" spans="1:19" x14ac:dyDescent="0.2">
      <c r="A18906">
        <v>5049</v>
      </c>
      <c r="B18906" t="s">
        <v>20022</v>
      </c>
      <c r="C18906" t="s">
        <v>105</v>
      </c>
      <c r="D18906">
        <v>9.64</v>
      </c>
      <c r="E18906">
        <v>5</v>
      </c>
      <c r="F18906" t="s">
        <v>29770</v>
      </c>
      <c r="G18906" t="s">
        <v>23125</v>
      </c>
      <c r="H18906" t="s">
        <v>36</v>
      </c>
      <c r="I18906" t="s">
        <v>8358</v>
      </c>
      <c r="J18906" t="s">
        <v>43</v>
      </c>
      <c r="L18906" t="s">
        <v>20024</v>
      </c>
      <c r="M18906" t="s">
        <v>20719</v>
      </c>
      <c r="N18906">
        <v>3</v>
      </c>
      <c r="P18906" t="s">
        <v>20366</v>
      </c>
      <c r="Q18906" t="s">
        <v>29771</v>
      </c>
      <c r="S18906" t="s">
        <v>20368</v>
      </c>
    </row>
    <row r="18907" spans="1:19" x14ac:dyDescent="0.2">
      <c r="A18907">
        <v>5049</v>
      </c>
      <c r="B18907" t="s">
        <v>20022</v>
      </c>
      <c r="C18907" t="s">
        <v>105</v>
      </c>
      <c r="D18907">
        <v>9.5660000000000007</v>
      </c>
      <c r="E18907">
        <v>10</v>
      </c>
      <c r="F18907" t="s">
        <v>29770</v>
      </c>
      <c r="G18907" t="s">
        <v>23125</v>
      </c>
      <c r="H18907" t="s">
        <v>36</v>
      </c>
      <c r="I18907" t="s">
        <v>8358</v>
      </c>
      <c r="J18907" t="s">
        <v>43</v>
      </c>
      <c r="L18907" t="s">
        <v>20024</v>
      </c>
      <c r="M18907" t="s">
        <v>20719</v>
      </c>
      <c r="N18907">
        <v>3</v>
      </c>
      <c r="P18907" t="s">
        <v>20366</v>
      </c>
      <c r="Q18907" t="s">
        <v>29771</v>
      </c>
      <c r="S18907" t="s">
        <v>20368</v>
      </c>
    </row>
    <row r="18908" spans="1:19" x14ac:dyDescent="0.2">
      <c r="A18908">
        <v>5049</v>
      </c>
      <c r="B18908" t="s">
        <v>20022</v>
      </c>
      <c r="C18908" t="s">
        <v>105</v>
      </c>
      <c r="D18908">
        <v>9.4949999999999992</v>
      </c>
      <c r="E18908">
        <v>15</v>
      </c>
      <c r="F18908" t="s">
        <v>29770</v>
      </c>
      <c r="G18908" t="s">
        <v>23125</v>
      </c>
      <c r="H18908" t="s">
        <v>36</v>
      </c>
      <c r="I18908" t="s">
        <v>8358</v>
      </c>
      <c r="J18908" t="s">
        <v>43</v>
      </c>
      <c r="L18908" t="s">
        <v>20024</v>
      </c>
      <c r="M18908" t="s">
        <v>20719</v>
      </c>
      <c r="N18908">
        <v>3</v>
      </c>
      <c r="P18908" t="s">
        <v>20366</v>
      </c>
      <c r="Q18908" t="s">
        <v>29771</v>
      </c>
      <c r="S18908" t="s">
        <v>20368</v>
      </c>
    </row>
    <row r="18909" spans="1:19" x14ac:dyDescent="0.2">
      <c r="A18909">
        <v>5049</v>
      </c>
      <c r="B18909" t="s">
        <v>20022</v>
      </c>
      <c r="C18909" t="s">
        <v>105</v>
      </c>
      <c r="D18909">
        <v>9.4309999999999992</v>
      </c>
      <c r="E18909">
        <v>20</v>
      </c>
      <c r="F18909" t="s">
        <v>29770</v>
      </c>
      <c r="G18909" t="s">
        <v>23125</v>
      </c>
      <c r="H18909" t="s">
        <v>36</v>
      </c>
      <c r="I18909" t="s">
        <v>8358</v>
      </c>
      <c r="J18909" t="s">
        <v>43</v>
      </c>
      <c r="L18909" t="s">
        <v>20024</v>
      </c>
      <c r="M18909" t="s">
        <v>20719</v>
      </c>
      <c r="N18909">
        <v>3</v>
      </c>
      <c r="P18909" t="s">
        <v>20366</v>
      </c>
      <c r="Q18909" t="s">
        <v>29771</v>
      </c>
      <c r="S18909" t="s">
        <v>20368</v>
      </c>
    </row>
    <row r="18910" spans="1:19" x14ac:dyDescent="0.2">
      <c r="A18910">
        <v>5049</v>
      </c>
      <c r="B18910" t="s">
        <v>20022</v>
      </c>
      <c r="C18910" t="s">
        <v>105</v>
      </c>
      <c r="D18910">
        <v>9.3160000000000007</v>
      </c>
      <c r="E18910">
        <v>30</v>
      </c>
      <c r="F18910" t="s">
        <v>29770</v>
      </c>
      <c r="G18910" t="s">
        <v>23125</v>
      </c>
      <c r="H18910" t="s">
        <v>36</v>
      </c>
      <c r="I18910" t="s">
        <v>8358</v>
      </c>
      <c r="J18910" t="s">
        <v>43</v>
      </c>
      <c r="L18910" t="s">
        <v>20024</v>
      </c>
      <c r="M18910" t="s">
        <v>20719</v>
      </c>
      <c r="N18910">
        <v>3</v>
      </c>
      <c r="P18910" t="s">
        <v>20366</v>
      </c>
      <c r="Q18910" t="s">
        <v>29771</v>
      </c>
      <c r="S18910" t="s">
        <v>20368</v>
      </c>
    </row>
    <row r="18911" spans="1:19" x14ac:dyDescent="0.2">
      <c r="A18911">
        <v>5049</v>
      </c>
      <c r="B18911" t="s">
        <v>20022</v>
      </c>
      <c r="C18911" t="s">
        <v>105</v>
      </c>
      <c r="D18911">
        <v>9.266</v>
      </c>
      <c r="E18911">
        <v>35</v>
      </c>
      <c r="F18911" t="s">
        <v>29770</v>
      </c>
      <c r="G18911" t="s">
        <v>23125</v>
      </c>
      <c r="H18911" t="s">
        <v>36</v>
      </c>
      <c r="I18911" t="s">
        <v>8358</v>
      </c>
      <c r="J18911" t="s">
        <v>43</v>
      </c>
      <c r="L18911" t="s">
        <v>20024</v>
      </c>
      <c r="M18911" t="s">
        <v>20719</v>
      </c>
      <c r="N18911">
        <v>3</v>
      </c>
      <c r="P18911" t="s">
        <v>20366</v>
      </c>
      <c r="Q18911" t="s">
        <v>29771</v>
      </c>
      <c r="S18911" t="s">
        <v>20368</v>
      </c>
    </row>
    <row r="18912" spans="1:19" x14ac:dyDescent="0.2">
      <c r="A18912">
        <v>5049</v>
      </c>
      <c r="B18912" t="s">
        <v>20022</v>
      </c>
      <c r="C18912" t="s">
        <v>105</v>
      </c>
      <c r="D18912">
        <v>9.2200000000000006</v>
      </c>
      <c r="E18912">
        <v>40</v>
      </c>
      <c r="F18912" t="s">
        <v>29770</v>
      </c>
      <c r="G18912" t="s">
        <v>23125</v>
      </c>
      <c r="H18912" t="s">
        <v>36</v>
      </c>
      <c r="I18912" t="s">
        <v>8358</v>
      </c>
      <c r="J18912" t="s">
        <v>43</v>
      </c>
      <c r="L18912" t="s">
        <v>20024</v>
      </c>
      <c r="M18912" t="s">
        <v>20719</v>
      </c>
      <c r="N18912">
        <v>3</v>
      </c>
      <c r="P18912" t="s">
        <v>20366</v>
      </c>
      <c r="Q18912" t="s">
        <v>29771</v>
      </c>
      <c r="S18912" t="s">
        <v>20368</v>
      </c>
    </row>
    <row r="18913" spans="1:19" x14ac:dyDescent="0.2">
      <c r="A18913">
        <v>5049</v>
      </c>
      <c r="B18913" t="s">
        <v>20022</v>
      </c>
      <c r="C18913" t="s">
        <v>105</v>
      </c>
      <c r="D18913">
        <v>9.1780000000000008</v>
      </c>
      <c r="E18913">
        <v>45</v>
      </c>
      <c r="F18913" t="s">
        <v>29770</v>
      </c>
      <c r="G18913" t="s">
        <v>23125</v>
      </c>
      <c r="H18913" t="s">
        <v>36</v>
      </c>
      <c r="I18913" t="s">
        <v>8358</v>
      </c>
      <c r="J18913" t="s">
        <v>43</v>
      </c>
      <c r="L18913" t="s">
        <v>20024</v>
      </c>
      <c r="M18913" t="s">
        <v>20719</v>
      </c>
      <c r="N18913">
        <v>3</v>
      </c>
      <c r="P18913" t="s">
        <v>20366</v>
      </c>
      <c r="Q18913" t="s">
        <v>29771</v>
      </c>
      <c r="S18913" t="s">
        <v>20368</v>
      </c>
    </row>
    <row r="18914" spans="1:19" x14ac:dyDescent="0.2">
      <c r="A18914">
        <v>5049</v>
      </c>
      <c r="B18914" t="s">
        <v>20022</v>
      </c>
      <c r="C18914" t="s">
        <v>105</v>
      </c>
      <c r="D18914">
        <v>9.14</v>
      </c>
      <c r="E18914">
        <v>50</v>
      </c>
      <c r="F18914" t="s">
        <v>29770</v>
      </c>
      <c r="G18914" t="s">
        <v>23125</v>
      </c>
      <c r="H18914" t="s">
        <v>36</v>
      </c>
      <c r="I18914" t="s">
        <v>8358</v>
      </c>
      <c r="J18914" t="s">
        <v>43</v>
      </c>
      <c r="L18914" t="s">
        <v>20024</v>
      </c>
      <c r="M18914" t="s">
        <v>20719</v>
      </c>
      <c r="N18914">
        <v>3</v>
      </c>
      <c r="P18914" t="s">
        <v>20366</v>
      </c>
      <c r="Q18914" t="s">
        <v>29771</v>
      </c>
      <c r="S18914" t="s">
        <v>20368</v>
      </c>
    </row>
    <row r="18915" spans="1:19" x14ac:dyDescent="0.2">
      <c r="A18915">
        <v>5049</v>
      </c>
      <c r="B18915" t="s">
        <v>20022</v>
      </c>
      <c r="C18915" t="s">
        <v>105</v>
      </c>
      <c r="D18915">
        <v>9.1050000000000004</v>
      </c>
      <c r="E18915">
        <v>55</v>
      </c>
      <c r="F18915" t="s">
        <v>29770</v>
      </c>
      <c r="G18915" t="s">
        <v>23125</v>
      </c>
      <c r="H18915" t="s">
        <v>36</v>
      </c>
      <c r="I18915" t="s">
        <v>8358</v>
      </c>
      <c r="J18915" t="s">
        <v>43</v>
      </c>
      <c r="L18915" t="s">
        <v>20024</v>
      </c>
      <c r="M18915" t="s">
        <v>20719</v>
      </c>
      <c r="N18915">
        <v>3</v>
      </c>
      <c r="P18915" t="s">
        <v>20366</v>
      </c>
      <c r="Q18915" t="s">
        <v>29771</v>
      </c>
      <c r="S18915" t="s">
        <v>20368</v>
      </c>
    </row>
    <row r="18916" spans="1:19" x14ac:dyDescent="0.2">
      <c r="A18916">
        <v>5049</v>
      </c>
      <c r="B18916" t="s">
        <v>20022</v>
      </c>
      <c r="C18916" t="s">
        <v>105</v>
      </c>
      <c r="D18916">
        <v>9.0749999999999993</v>
      </c>
      <c r="E18916">
        <v>60</v>
      </c>
      <c r="F18916" t="s">
        <v>29770</v>
      </c>
      <c r="G18916" t="s">
        <v>23125</v>
      </c>
      <c r="H18916" t="s">
        <v>36</v>
      </c>
      <c r="I18916" t="s">
        <v>8358</v>
      </c>
      <c r="J18916" t="s">
        <v>43</v>
      </c>
      <c r="L18916" t="s">
        <v>20024</v>
      </c>
      <c r="M18916" t="s">
        <v>20719</v>
      </c>
      <c r="N18916">
        <v>3</v>
      </c>
      <c r="P18916" t="s">
        <v>20366</v>
      </c>
      <c r="Q18916" t="s">
        <v>29771</v>
      </c>
      <c r="S18916" t="s">
        <v>20368</v>
      </c>
    </row>
    <row r="18917" spans="1:19" hidden="1" x14ac:dyDescent="0.2">
      <c r="A18917">
        <v>5050</v>
      </c>
      <c r="B18917" t="s">
        <v>29772</v>
      </c>
      <c r="C18917" t="s">
        <v>105</v>
      </c>
      <c r="D18917">
        <v>4.82</v>
      </c>
      <c r="E18917" t="s">
        <v>23352</v>
      </c>
      <c r="F18917" t="s">
        <v>1546</v>
      </c>
      <c r="G18917" t="s">
        <v>55</v>
      </c>
      <c r="H18917" t="s">
        <v>23</v>
      </c>
      <c r="I18917" t="s">
        <v>683</v>
      </c>
      <c r="K18917"/>
      <c r="L18917" t="s">
        <v>29773</v>
      </c>
      <c r="M18917" t="s">
        <v>23191</v>
      </c>
      <c r="N18917">
        <v>4</v>
      </c>
      <c r="O18917" t="s">
        <v>29774</v>
      </c>
      <c r="P18917" t="s">
        <v>20366</v>
      </c>
      <c r="Q18917" t="s">
        <v>29775</v>
      </c>
      <c r="S18917" t="s">
        <v>20368</v>
      </c>
    </row>
    <row r="18918" spans="1:19" hidden="1" x14ac:dyDescent="0.2">
      <c r="A18918">
        <v>5053</v>
      </c>
      <c r="B18918" t="s">
        <v>29776</v>
      </c>
      <c r="C18918" t="s">
        <v>21724</v>
      </c>
      <c r="D18918">
        <v>3.99</v>
      </c>
      <c r="E18918">
        <v>25</v>
      </c>
      <c r="F18918" t="s">
        <v>26571</v>
      </c>
      <c r="G18918" t="s">
        <v>55</v>
      </c>
      <c r="H18918" t="s">
        <v>46</v>
      </c>
      <c r="I18918" t="s">
        <v>27078</v>
      </c>
      <c r="K18918"/>
      <c r="L18918" t="s">
        <v>29777</v>
      </c>
      <c r="M18918" t="s">
        <v>20396</v>
      </c>
      <c r="N18918">
        <v>4</v>
      </c>
      <c r="P18918" t="s">
        <v>20366</v>
      </c>
      <c r="Q18918" t="s">
        <v>29778</v>
      </c>
      <c r="S18918" t="s">
        <v>20368</v>
      </c>
    </row>
    <row r="18919" spans="1:19" hidden="1" x14ac:dyDescent="0.2">
      <c r="A18919">
        <v>5053</v>
      </c>
      <c r="B18919" t="s">
        <v>29776</v>
      </c>
      <c r="C18919" t="s">
        <v>22299</v>
      </c>
      <c r="D18919">
        <v>7.34</v>
      </c>
      <c r="E18919">
        <v>25</v>
      </c>
      <c r="F18919" t="s">
        <v>26571</v>
      </c>
      <c r="G18919" t="s">
        <v>55</v>
      </c>
      <c r="H18919" t="s">
        <v>46</v>
      </c>
      <c r="I18919" t="s">
        <v>27078</v>
      </c>
      <c r="K18919"/>
      <c r="L18919" t="s">
        <v>29777</v>
      </c>
      <c r="M18919" t="s">
        <v>20396</v>
      </c>
      <c r="N18919">
        <v>4</v>
      </c>
      <c r="P18919" t="s">
        <v>20366</v>
      </c>
      <c r="Q18919" t="s">
        <v>29778</v>
      </c>
      <c r="S18919" t="s">
        <v>20368</v>
      </c>
    </row>
    <row r="18920" spans="1:19" hidden="1" x14ac:dyDescent="0.2">
      <c r="A18920">
        <v>5053</v>
      </c>
      <c r="B18920" t="s">
        <v>29776</v>
      </c>
      <c r="C18920" t="s">
        <v>21490</v>
      </c>
      <c r="D18920">
        <v>4.37</v>
      </c>
      <c r="E18920" t="s">
        <v>414</v>
      </c>
      <c r="F18920" t="s">
        <v>26571</v>
      </c>
      <c r="G18920" t="s">
        <v>21484</v>
      </c>
      <c r="H18920" t="s">
        <v>46</v>
      </c>
      <c r="I18920" t="s">
        <v>27078</v>
      </c>
      <c r="K18920"/>
      <c r="L18920" t="s">
        <v>29777</v>
      </c>
      <c r="M18920" t="s">
        <v>20396</v>
      </c>
      <c r="N18920">
        <v>4</v>
      </c>
      <c r="P18920" t="s">
        <v>20366</v>
      </c>
      <c r="Q18920" t="s">
        <v>29778</v>
      </c>
      <c r="S18920" t="s">
        <v>20368</v>
      </c>
    </row>
    <row r="18921" spans="1:19" hidden="1" x14ac:dyDescent="0.2">
      <c r="A18921">
        <v>5053</v>
      </c>
      <c r="B18921" t="s">
        <v>29776</v>
      </c>
      <c r="C18921" t="s">
        <v>21494</v>
      </c>
      <c r="D18921">
        <v>6.24</v>
      </c>
      <c r="E18921" t="s">
        <v>414</v>
      </c>
      <c r="F18921" t="s">
        <v>26571</v>
      </c>
      <c r="G18921" t="s">
        <v>21484</v>
      </c>
      <c r="H18921" t="s">
        <v>46</v>
      </c>
      <c r="I18921" t="s">
        <v>27078</v>
      </c>
      <c r="K18921"/>
      <c r="L18921" t="s">
        <v>29777</v>
      </c>
      <c r="M18921" t="s">
        <v>20396</v>
      </c>
      <c r="N18921">
        <v>4</v>
      </c>
      <c r="P18921" t="s">
        <v>20366</v>
      </c>
      <c r="Q18921" t="s">
        <v>29778</v>
      </c>
      <c r="S18921" t="s">
        <v>20368</v>
      </c>
    </row>
    <row r="18922" spans="1:19" hidden="1" x14ac:dyDescent="0.2">
      <c r="A18922">
        <v>5054</v>
      </c>
      <c r="B18922" t="s">
        <v>29779</v>
      </c>
      <c r="C18922" t="s">
        <v>105</v>
      </c>
      <c r="D18922">
        <v>4.71</v>
      </c>
      <c r="E18922" t="s">
        <v>23352</v>
      </c>
      <c r="F18922" t="s">
        <v>22586</v>
      </c>
      <c r="G18922" t="s">
        <v>21484</v>
      </c>
      <c r="H18922" t="s">
        <v>23</v>
      </c>
      <c r="I18922" t="s">
        <v>683</v>
      </c>
      <c r="K18922"/>
      <c r="L18922" t="s">
        <v>29780</v>
      </c>
      <c r="M18922" t="s">
        <v>21059</v>
      </c>
      <c r="N18922">
        <v>5</v>
      </c>
      <c r="O18922" t="s">
        <v>29781</v>
      </c>
      <c r="P18922" t="s">
        <v>20366</v>
      </c>
      <c r="Q18922" t="s">
        <v>29782</v>
      </c>
      <c r="S18922" t="s">
        <v>20368</v>
      </c>
    </row>
    <row r="18923" spans="1:19" hidden="1" x14ac:dyDescent="0.2">
      <c r="A18923">
        <v>5054</v>
      </c>
      <c r="B18923" t="s">
        <v>29779</v>
      </c>
      <c r="C18923" t="s">
        <v>20452</v>
      </c>
      <c r="D18923">
        <v>5.83</v>
      </c>
      <c r="E18923" t="s">
        <v>23352</v>
      </c>
      <c r="F18923" t="s">
        <v>22586</v>
      </c>
      <c r="G18923" t="s">
        <v>21484</v>
      </c>
      <c r="H18923" t="s">
        <v>23</v>
      </c>
      <c r="I18923" t="s">
        <v>683</v>
      </c>
      <c r="K18923"/>
      <c r="L18923" t="s">
        <v>29780</v>
      </c>
      <c r="M18923" t="s">
        <v>21059</v>
      </c>
      <c r="N18923">
        <v>5</v>
      </c>
      <c r="O18923" t="s">
        <v>29781</v>
      </c>
      <c r="P18923" t="s">
        <v>20366</v>
      </c>
      <c r="Q18923" t="s">
        <v>29782</v>
      </c>
      <c r="S18923" t="s">
        <v>20368</v>
      </c>
    </row>
    <row r="18924" spans="1:19" hidden="1" x14ac:dyDescent="0.2">
      <c r="A18924">
        <v>5056</v>
      </c>
      <c r="B18924" t="s">
        <v>29783</v>
      </c>
      <c r="C18924" t="s">
        <v>105</v>
      </c>
      <c r="D18924">
        <v>6.89</v>
      </c>
      <c r="G18924" t="s">
        <v>144</v>
      </c>
      <c r="I18924" t="s">
        <v>27083</v>
      </c>
      <c r="K18924"/>
      <c r="L18924" t="s">
        <v>29784</v>
      </c>
      <c r="M18924" t="s">
        <v>20719</v>
      </c>
      <c r="N18924">
        <v>3</v>
      </c>
      <c r="P18924" t="s">
        <v>20366</v>
      </c>
      <c r="Q18924" t="s">
        <v>29785</v>
      </c>
      <c r="S18924" t="s">
        <v>20368</v>
      </c>
    </row>
    <row r="18925" spans="1:19" hidden="1" x14ac:dyDescent="0.2">
      <c r="A18925">
        <v>5057</v>
      </c>
      <c r="B18925" t="s">
        <v>29786</v>
      </c>
      <c r="C18925" t="s">
        <v>105</v>
      </c>
      <c r="D18925">
        <v>6.72</v>
      </c>
      <c r="G18925" t="s">
        <v>144</v>
      </c>
      <c r="I18925" t="s">
        <v>27083</v>
      </c>
      <c r="K18925"/>
      <c r="L18925" t="s">
        <v>29787</v>
      </c>
      <c r="M18925" t="s">
        <v>21320</v>
      </c>
      <c r="N18925">
        <v>3</v>
      </c>
      <c r="P18925" t="s">
        <v>20366</v>
      </c>
      <c r="Q18925" t="s">
        <v>29788</v>
      </c>
      <c r="S18925" t="s">
        <v>20368</v>
      </c>
    </row>
    <row r="18926" spans="1:19" hidden="1" x14ac:dyDescent="0.2">
      <c r="A18926">
        <v>5058</v>
      </c>
      <c r="B18926" t="s">
        <v>29789</v>
      </c>
      <c r="C18926" t="s">
        <v>105</v>
      </c>
      <c r="D18926">
        <v>10.72</v>
      </c>
      <c r="E18926">
        <v>25</v>
      </c>
      <c r="F18926" s="1" t="s">
        <v>29790</v>
      </c>
      <c r="G18926" t="s">
        <v>31</v>
      </c>
      <c r="H18926" t="s">
        <v>46</v>
      </c>
      <c r="I18926" t="s">
        <v>1414</v>
      </c>
      <c r="K18926"/>
      <c r="L18926" t="s">
        <v>29791</v>
      </c>
      <c r="M18926" t="s">
        <v>20396</v>
      </c>
      <c r="N18926">
        <v>4</v>
      </c>
      <c r="P18926" t="s">
        <v>20366</v>
      </c>
      <c r="Q18926" t="s">
        <v>29792</v>
      </c>
      <c r="S18926" t="s">
        <v>20368</v>
      </c>
    </row>
    <row r="18927" spans="1:19" hidden="1" x14ac:dyDescent="0.2">
      <c r="A18927">
        <v>5058</v>
      </c>
      <c r="B18927" t="s">
        <v>29789</v>
      </c>
      <c r="C18927" t="s">
        <v>22308</v>
      </c>
      <c r="D18927">
        <v>10.02</v>
      </c>
      <c r="E18927">
        <v>25</v>
      </c>
      <c r="F18927" t="s">
        <v>22323</v>
      </c>
      <c r="G18927" t="s">
        <v>31</v>
      </c>
      <c r="H18927" t="s">
        <v>23</v>
      </c>
      <c r="I18927" t="s">
        <v>1414</v>
      </c>
      <c r="K18927"/>
      <c r="L18927" t="s">
        <v>29791</v>
      </c>
      <c r="M18927" t="s">
        <v>20396</v>
      </c>
      <c r="N18927">
        <v>4</v>
      </c>
      <c r="P18927" t="s">
        <v>20366</v>
      </c>
      <c r="Q18927" t="s">
        <v>29792</v>
      </c>
      <c r="S18927" t="s">
        <v>20368</v>
      </c>
    </row>
    <row r="18928" spans="1:19" hidden="1" x14ac:dyDescent="0.2">
      <c r="A18928">
        <v>5058</v>
      </c>
      <c r="B18928" t="s">
        <v>29789</v>
      </c>
      <c r="C18928" t="s">
        <v>22310</v>
      </c>
      <c r="D18928">
        <v>10.62</v>
      </c>
      <c r="E18928">
        <v>25</v>
      </c>
      <c r="F18928" t="s">
        <v>22323</v>
      </c>
      <c r="G18928" t="s">
        <v>31</v>
      </c>
      <c r="H18928" t="s">
        <v>23</v>
      </c>
      <c r="I18928" t="s">
        <v>1414</v>
      </c>
      <c r="K18928"/>
      <c r="L18928" t="s">
        <v>29791</v>
      </c>
      <c r="M18928" t="s">
        <v>20396</v>
      </c>
      <c r="N18928">
        <v>4</v>
      </c>
      <c r="P18928" t="s">
        <v>20366</v>
      </c>
      <c r="Q18928" t="s">
        <v>29792</v>
      </c>
      <c r="S18928" t="s">
        <v>20368</v>
      </c>
    </row>
    <row r="18929" spans="1:19" hidden="1" x14ac:dyDescent="0.2">
      <c r="A18929">
        <v>5059</v>
      </c>
      <c r="B18929" t="s">
        <v>29793</v>
      </c>
      <c r="C18929" t="s">
        <v>105</v>
      </c>
      <c r="D18929">
        <v>9.5500000000000007</v>
      </c>
      <c r="E18929">
        <v>25</v>
      </c>
      <c r="F18929" s="1" t="s">
        <v>29790</v>
      </c>
      <c r="G18929" t="s">
        <v>31</v>
      </c>
      <c r="H18929" t="s">
        <v>46</v>
      </c>
      <c r="I18929" t="s">
        <v>1414</v>
      </c>
      <c r="K18929"/>
      <c r="L18929" t="s">
        <v>29794</v>
      </c>
      <c r="M18929" t="s">
        <v>26</v>
      </c>
      <c r="N18929">
        <v>2</v>
      </c>
      <c r="P18929" t="s">
        <v>20366</v>
      </c>
      <c r="Q18929" t="s">
        <v>29795</v>
      </c>
      <c r="S18929" t="s">
        <v>20368</v>
      </c>
    </row>
    <row r="18930" spans="1:19" hidden="1" x14ac:dyDescent="0.2">
      <c r="A18930">
        <v>5059</v>
      </c>
      <c r="B18930" t="s">
        <v>29793</v>
      </c>
      <c r="C18930" t="s">
        <v>22308</v>
      </c>
      <c r="D18930">
        <v>8.8699999999999992</v>
      </c>
      <c r="E18930">
        <v>25</v>
      </c>
      <c r="F18930" t="s">
        <v>25154</v>
      </c>
      <c r="G18930" t="s">
        <v>31</v>
      </c>
      <c r="H18930" t="s">
        <v>23</v>
      </c>
      <c r="I18930" t="s">
        <v>1414</v>
      </c>
      <c r="K18930"/>
      <c r="L18930" t="s">
        <v>29794</v>
      </c>
      <c r="M18930" t="s">
        <v>26</v>
      </c>
      <c r="N18930">
        <v>2</v>
      </c>
      <c r="P18930" t="s">
        <v>20366</v>
      </c>
      <c r="Q18930" t="s">
        <v>29795</v>
      </c>
      <c r="S18930" t="s">
        <v>20368</v>
      </c>
    </row>
    <row r="18931" spans="1:19" hidden="1" x14ac:dyDescent="0.2">
      <c r="A18931">
        <v>5059</v>
      </c>
      <c r="B18931" t="s">
        <v>29793</v>
      </c>
      <c r="C18931" t="s">
        <v>22310</v>
      </c>
      <c r="D18931">
        <v>9.4499999999999993</v>
      </c>
      <c r="E18931">
        <v>25</v>
      </c>
      <c r="F18931" t="s">
        <v>25154</v>
      </c>
      <c r="G18931" t="s">
        <v>31</v>
      </c>
      <c r="H18931" t="s">
        <v>23</v>
      </c>
      <c r="I18931" t="s">
        <v>1414</v>
      </c>
      <c r="K18931"/>
      <c r="L18931" t="s">
        <v>29794</v>
      </c>
      <c r="M18931" t="s">
        <v>26</v>
      </c>
      <c r="N18931">
        <v>2</v>
      </c>
      <c r="P18931" t="s">
        <v>20366</v>
      </c>
      <c r="Q18931" t="s">
        <v>29795</v>
      </c>
      <c r="S18931" t="s">
        <v>20368</v>
      </c>
    </row>
    <row r="18932" spans="1:19" hidden="1" x14ac:dyDescent="0.2">
      <c r="A18932">
        <v>5060</v>
      </c>
      <c r="B18932" t="s">
        <v>29796</v>
      </c>
      <c r="C18932" t="s">
        <v>105</v>
      </c>
      <c r="D18932">
        <v>9.66</v>
      </c>
      <c r="E18932">
        <v>25</v>
      </c>
      <c r="F18932" s="1" t="s">
        <v>29797</v>
      </c>
      <c r="G18932" t="s">
        <v>31</v>
      </c>
      <c r="H18932" t="s">
        <v>46</v>
      </c>
      <c r="I18932" t="s">
        <v>1414</v>
      </c>
      <c r="K18932"/>
      <c r="L18932" t="s">
        <v>29798</v>
      </c>
      <c r="M18932" t="s">
        <v>26</v>
      </c>
      <c r="N18932">
        <v>2</v>
      </c>
      <c r="P18932" t="s">
        <v>20366</v>
      </c>
      <c r="Q18932" t="s">
        <v>29799</v>
      </c>
      <c r="S18932" t="s">
        <v>20368</v>
      </c>
    </row>
    <row r="18933" spans="1:19" hidden="1" x14ac:dyDescent="0.2">
      <c r="A18933">
        <v>5060</v>
      </c>
      <c r="B18933" t="s">
        <v>29796</v>
      </c>
      <c r="C18933" t="s">
        <v>22308</v>
      </c>
      <c r="D18933">
        <v>8.89</v>
      </c>
      <c r="E18933">
        <v>25</v>
      </c>
      <c r="F18933" t="s">
        <v>25154</v>
      </c>
      <c r="G18933" t="s">
        <v>31</v>
      </c>
      <c r="H18933" t="s">
        <v>23</v>
      </c>
      <c r="I18933" t="s">
        <v>1414</v>
      </c>
      <c r="K18933"/>
      <c r="L18933" t="s">
        <v>29798</v>
      </c>
      <c r="M18933" t="s">
        <v>26</v>
      </c>
      <c r="N18933">
        <v>2</v>
      </c>
      <c r="P18933" t="s">
        <v>20366</v>
      </c>
      <c r="Q18933" t="s">
        <v>29799</v>
      </c>
      <c r="S18933" t="s">
        <v>20368</v>
      </c>
    </row>
    <row r="18934" spans="1:19" hidden="1" x14ac:dyDescent="0.2">
      <c r="A18934">
        <v>5060</v>
      </c>
      <c r="B18934" t="s">
        <v>29796</v>
      </c>
      <c r="C18934" t="s">
        <v>22310</v>
      </c>
      <c r="D18934">
        <v>9.58</v>
      </c>
      <c r="E18934">
        <v>25</v>
      </c>
      <c r="F18934" t="s">
        <v>25154</v>
      </c>
      <c r="G18934" t="s">
        <v>31</v>
      </c>
      <c r="H18934" t="s">
        <v>23</v>
      </c>
      <c r="I18934" t="s">
        <v>1414</v>
      </c>
      <c r="K18934"/>
      <c r="L18934" t="s">
        <v>29798</v>
      </c>
      <c r="M18934" t="s">
        <v>26</v>
      </c>
      <c r="N18934">
        <v>2</v>
      </c>
      <c r="P18934" t="s">
        <v>20366</v>
      </c>
      <c r="Q18934" t="s">
        <v>29799</v>
      </c>
      <c r="S18934" t="s">
        <v>20368</v>
      </c>
    </row>
    <row r="18935" spans="1:19" hidden="1" x14ac:dyDescent="0.2">
      <c r="A18935">
        <v>5061</v>
      </c>
      <c r="B18935" t="s">
        <v>29800</v>
      </c>
      <c r="C18935" t="s">
        <v>105</v>
      </c>
      <c r="D18935">
        <v>4.83</v>
      </c>
      <c r="E18935" t="s">
        <v>23352</v>
      </c>
      <c r="F18935" t="s">
        <v>1546</v>
      </c>
      <c r="G18935" t="s">
        <v>55</v>
      </c>
      <c r="H18935" t="s">
        <v>23</v>
      </c>
      <c r="I18935" t="s">
        <v>683</v>
      </c>
      <c r="K18935"/>
      <c r="L18935" t="s">
        <v>29801</v>
      </c>
      <c r="M18935" t="s">
        <v>26</v>
      </c>
      <c r="N18935">
        <v>2</v>
      </c>
      <c r="O18935" t="s">
        <v>29802</v>
      </c>
      <c r="P18935" t="s">
        <v>20366</v>
      </c>
      <c r="Q18935" t="s">
        <v>29803</v>
      </c>
      <c r="S18935" t="s">
        <v>20368</v>
      </c>
    </row>
    <row r="18936" spans="1:19" hidden="1" x14ac:dyDescent="0.2">
      <c r="A18936">
        <v>5062</v>
      </c>
      <c r="B18936" t="s">
        <v>29804</v>
      </c>
      <c r="C18936" t="s">
        <v>105</v>
      </c>
      <c r="D18936">
        <v>13.2</v>
      </c>
      <c r="E18936">
        <v>25.7</v>
      </c>
      <c r="G18936" t="s">
        <v>31</v>
      </c>
      <c r="H18936" t="s">
        <v>23</v>
      </c>
      <c r="I18936" t="s">
        <v>22330</v>
      </c>
      <c r="K18936"/>
      <c r="L18936" t="s">
        <v>29805</v>
      </c>
      <c r="M18936" t="s">
        <v>20396</v>
      </c>
      <c r="N18936">
        <v>4</v>
      </c>
      <c r="P18936" t="s">
        <v>20366</v>
      </c>
      <c r="Q18936" t="s">
        <v>29806</v>
      </c>
      <c r="S18936" t="s">
        <v>20368</v>
      </c>
    </row>
    <row r="18937" spans="1:19" hidden="1" x14ac:dyDescent="0.2">
      <c r="A18937">
        <v>5063</v>
      </c>
      <c r="B18937" t="s">
        <v>29807</v>
      </c>
      <c r="C18937" t="s">
        <v>20663</v>
      </c>
      <c r="D18937">
        <v>3.8</v>
      </c>
      <c r="E18937">
        <v>25</v>
      </c>
      <c r="F18937" t="s">
        <v>20412</v>
      </c>
      <c r="G18937" t="s">
        <v>55</v>
      </c>
      <c r="H18937" t="s">
        <v>46</v>
      </c>
      <c r="I18937" t="s">
        <v>311</v>
      </c>
      <c r="K18937"/>
      <c r="L18937" t="s">
        <v>29808</v>
      </c>
      <c r="M18937" t="s">
        <v>26</v>
      </c>
      <c r="N18937">
        <v>2</v>
      </c>
      <c r="P18937" t="s">
        <v>20366</v>
      </c>
      <c r="Q18937" t="s">
        <v>29809</v>
      </c>
      <c r="S18937" t="s">
        <v>20368</v>
      </c>
    </row>
    <row r="18938" spans="1:19" hidden="1" x14ac:dyDescent="0.2">
      <c r="A18938">
        <v>5063</v>
      </c>
      <c r="B18938" t="s">
        <v>29807</v>
      </c>
      <c r="C18938" t="s">
        <v>20667</v>
      </c>
      <c r="D18938">
        <v>4.34</v>
      </c>
      <c r="E18938" t="s">
        <v>414</v>
      </c>
      <c r="F18938" t="s">
        <v>20412</v>
      </c>
      <c r="G18938" t="s">
        <v>55</v>
      </c>
      <c r="H18938" t="s">
        <v>46</v>
      </c>
      <c r="I18938" t="s">
        <v>311</v>
      </c>
      <c r="K18938"/>
      <c r="L18938" t="s">
        <v>29808</v>
      </c>
      <c r="M18938" t="s">
        <v>26</v>
      </c>
      <c r="N18938">
        <v>2</v>
      </c>
      <c r="P18938" t="s">
        <v>20366</v>
      </c>
      <c r="Q18938" t="s">
        <v>29809</v>
      </c>
      <c r="S18938" t="s">
        <v>20368</v>
      </c>
    </row>
    <row r="18939" spans="1:19" hidden="1" x14ac:dyDescent="0.2">
      <c r="A18939">
        <v>5063</v>
      </c>
      <c r="B18939" t="s">
        <v>29807</v>
      </c>
      <c r="C18939" t="s">
        <v>105</v>
      </c>
      <c r="D18939">
        <v>3.72</v>
      </c>
      <c r="E18939">
        <v>37</v>
      </c>
      <c r="F18939" t="s">
        <v>20412</v>
      </c>
      <c r="G18939" t="s">
        <v>55</v>
      </c>
      <c r="H18939" t="s">
        <v>23</v>
      </c>
      <c r="I18939" t="s">
        <v>7650</v>
      </c>
      <c r="K18939"/>
      <c r="L18939" t="s">
        <v>29808</v>
      </c>
      <c r="M18939" t="s">
        <v>26</v>
      </c>
      <c r="N18939">
        <v>2</v>
      </c>
      <c r="P18939" t="s">
        <v>20366</v>
      </c>
      <c r="Q18939" t="s">
        <v>29809</v>
      </c>
      <c r="S18939" t="s">
        <v>20368</v>
      </c>
    </row>
    <row r="18940" spans="1:19" hidden="1" x14ac:dyDescent="0.2">
      <c r="A18940">
        <v>5064</v>
      </c>
      <c r="B18940" t="s">
        <v>29810</v>
      </c>
      <c r="C18940" t="s">
        <v>105</v>
      </c>
      <c r="D18940">
        <v>4.4000000000000004</v>
      </c>
      <c r="E18940">
        <v>25</v>
      </c>
      <c r="F18940" t="s">
        <v>1094</v>
      </c>
      <c r="G18940" t="s">
        <v>21484</v>
      </c>
      <c r="H18940" t="s">
        <v>46</v>
      </c>
      <c r="I18940" t="s">
        <v>9945</v>
      </c>
      <c r="K18940"/>
      <c r="L18940" t="s">
        <v>29811</v>
      </c>
      <c r="M18940" t="s">
        <v>20365</v>
      </c>
      <c r="N18940">
        <v>8</v>
      </c>
      <c r="O18940" t="s">
        <v>29812</v>
      </c>
      <c r="P18940" t="s">
        <v>20366</v>
      </c>
      <c r="Q18940" t="s">
        <v>29813</v>
      </c>
      <c r="S18940" t="s">
        <v>20368</v>
      </c>
    </row>
    <row r="18941" spans="1:19" hidden="1" x14ac:dyDescent="0.2">
      <c r="A18941">
        <v>5064</v>
      </c>
      <c r="B18941" t="s">
        <v>29810</v>
      </c>
      <c r="C18941" t="s">
        <v>20452</v>
      </c>
      <c r="D18941">
        <v>5.22</v>
      </c>
      <c r="E18941">
        <v>25</v>
      </c>
      <c r="F18941" t="s">
        <v>1094</v>
      </c>
      <c r="G18941" t="s">
        <v>21484</v>
      </c>
      <c r="H18941" t="s">
        <v>46</v>
      </c>
      <c r="I18941" t="s">
        <v>9945</v>
      </c>
      <c r="K18941"/>
      <c r="L18941" t="s">
        <v>29811</v>
      </c>
      <c r="M18941" t="s">
        <v>20365</v>
      </c>
      <c r="N18941">
        <v>8</v>
      </c>
      <c r="O18941" t="s">
        <v>29812</v>
      </c>
      <c r="P18941" t="s">
        <v>20366</v>
      </c>
      <c r="Q18941" t="s">
        <v>29813</v>
      </c>
      <c r="S18941" t="s">
        <v>20368</v>
      </c>
    </row>
    <row r="18942" spans="1:19" hidden="1" x14ac:dyDescent="0.2">
      <c r="A18942">
        <v>5064</v>
      </c>
      <c r="B18942" t="s">
        <v>29810</v>
      </c>
      <c r="C18942" t="s">
        <v>105</v>
      </c>
      <c r="D18942">
        <v>4.58</v>
      </c>
      <c r="E18942">
        <v>25</v>
      </c>
      <c r="F18942" t="s">
        <v>11159</v>
      </c>
      <c r="G18942" t="s">
        <v>55</v>
      </c>
      <c r="I18942" t="s">
        <v>23354</v>
      </c>
      <c r="K18942"/>
      <c r="L18942" t="s">
        <v>29811</v>
      </c>
      <c r="M18942" t="s">
        <v>20365</v>
      </c>
      <c r="N18942">
        <v>8</v>
      </c>
      <c r="O18942" t="s">
        <v>29812</v>
      </c>
      <c r="P18942" t="s">
        <v>20366</v>
      </c>
      <c r="Q18942" t="s">
        <v>29813</v>
      </c>
      <c r="S18942" t="s">
        <v>20368</v>
      </c>
    </row>
    <row r="18943" spans="1:19" hidden="1" x14ac:dyDescent="0.2">
      <c r="A18943">
        <v>5064</v>
      </c>
      <c r="B18943" t="s">
        <v>29810</v>
      </c>
      <c r="C18943" t="s">
        <v>20452</v>
      </c>
      <c r="D18943">
        <v>5.54</v>
      </c>
      <c r="E18943">
        <v>25</v>
      </c>
      <c r="F18943" t="s">
        <v>11159</v>
      </c>
      <c r="G18943" t="s">
        <v>55</v>
      </c>
      <c r="I18943" t="s">
        <v>23354</v>
      </c>
      <c r="K18943"/>
      <c r="L18943" t="s">
        <v>29811</v>
      </c>
      <c r="M18943" t="s">
        <v>20365</v>
      </c>
      <c r="N18943">
        <v>8</v>
      </c>
      <c r="O18943" t="s">
        <v>29812</v>
      </c>
      <c r="P18943" t="s">
        <v>20366</v>
      </c>
      <c r="Q18943" t="s">
        <v>29813</v>
      </c>
      <c r="S18943" t="s">
        <v>20368</v>
      </c>
    </row>
    <row r="18944" spans="1:19" hidden="1" x14ac:dyDescent="0.2">
      <c r="A18944">
        <v>5064</v>
      </c>
      <c r="B18944" t="s">
        <v>29810</v>
      </c>
      <c r="C18944" t="s">
        <v>105</v>
      </c>
      <c r="D18944">
        <v>4.5999999999999996</v>
      </c>
      <c r="E18944">
        <v>20</v>
      </c>
      <c r="F18944" t="s">
        <v>410</v>
      </c>
      <c r="G18944" t="s">
        <v>20908</v>
      </c>
      <c r="H18944" t="s">
        <v>23</v>
      </c>
      <c r="I18944" t="s">
        <v>21532</v>
      </c>
      <c r="J18944" t="s">
        <v>21503</v>
      </c>
      <c r="K18944"/>
      <c r="L18944" t="s">
        <v>29811</v>
      </c>
      <c r="M18944" t="s">
        <v>20365</v>
      </c>
      <c r="N18944">
        <v>8</v>
      </c>
      <c r="O18944" t="s">
        <v>29812</v>
      </c>
      <c r="P18944" t="s">
        <v>20366</v>
      </c>
      <c r="Q18944" t="s">
        <v>29813</v>
      </c>
      <c r="S18944" t="s">
        <v>20368</v>
      </c>
    </row>
    <row r="18945" spans="1:19" hidden="1" x14ac:dyDescent="0.2">
      <c r="A18945">
        <v>5064</v>
      </c>
      <c r="B18945" t="s">
        <v>29810</v>
      </c>
      <c r="C18945" t="s">
        <v>20452</v>
      </c>
      <c r="D18945">
        <v>5.6</v>
      </c>
      <c r="E18945">
        <v>20</v>
      </c>
      <c r="F18945" t="s">
        <v>410</v>
      </c>
      <c r="G18945" t="s">
        <v>20908</v>
      </c>
      <c r="H18945" t="s">
        <v>23</v>
      </c>
      <c r="I18945" t="s">
        <v>21532</v>
      </c>
      <c r="J18945" t="s">
        <v>21503</v>
      </c>
      <c r="K18945"/>
      <c r="L18945" t="s">
        <v>29811</v>
      </c>
      <c r="M18945" t="s">
        <v>20365</v>
      </c>
      <c r="N18945">
        <v>8</v>
      </c>
      <c r="O18945" t="s">
        <v>29812</v>
      </c>
      <c r="P18945" t="s">
        <v>20366</v>
      </c>
      <c r="Q18945" t="s">
        <v>29813</v>
      </c>
      <c r="S18945" t="s">
        <v>20368</v>
      </c>
    </row>
    <row r="18946" spans="1:19" hidden="1" x14ac:dyDescent="0.2">
      <c r="A18946">
        <v>5065</v>
      </c>
      <c r="B18946" t="s">
        <v>29814</v>
      </c>
      <c r="C18946" t="s">
        <v>105</v>
      </c>
      <c r="D18946">
        <v>3.61</v>
      </c>
      <c r="E18946">
        <v>25</v>
      </c>
      <c r="F18946" t="s">
        <v>23359</v>
      </c>
      <c r="G18946" t="s">
        <v>55</v>
      </c>
      <c r="H18946" t="s">
        <v>46</v>
      </c>
      <c r="I18946" t="s">
        <v>47</v>
      </c>
      <c r="K18946"/>
      <c r="L18946" t="s">
        <v>29815</v>
      </c>
      <c r="M18946" t="s">
        <v>26</v>
      </c>
      <c r="N18946">
        <v>2</v>
      </c>
      <c r="P18946" t="s">
        <v>20366</v>
      </c>
      <c r="Q18946" t="s">
        <v>29816</v>
      </c>
      <c r="S18946" t="s">
        <v>20368</v>
      </c>
    </row>
    <row r="18947" spans="1:19" hidden="1" x14ac:dyDescent="0.2">
      <c r="A18947">
        <v>5065</v>
      </c>
      <c r="B18947" t="s">
        <v>29814</v>
      </c>
      <c r="C18947" t="s">
        <v>20452</v>
      </c>
      <c r="D18947">
        <v>7.49</v>
      </c>
      <c r="E18947">
        <v>25</v>
      </c>
      <c r="F18947" t="s">
        <v>23359</v>
      </c>
      <c r="G18947" t="s">
        <v>55</v>
      </c>
      <c r="H18947" t="s">
        <v>46</v>
      </c>
      <c r="I18947" t="s">
        <v>47</v>
      </c>
      <c r="K18947"/>
      <c r="L18947" t="s">
        <v>29815</v>
      </c>
      <c r="M18947" t="s">
        <v>26</v>
      </c>
      <c r="N18947">
        <v>2</v>
      </c>
      <c r="P18947" t="s">
        <v>20366</v>
      </c>
      <c r="Q18947" t="s">
        <v>29816</v>
      </c>
      <c r="S18947" t="s">
        <v>20368</v>
      </c>
    </row>
    <row r="18948" spans="1:19" hidden="1" x14ac:dyDescent="0.2">
      <c r="A18948">
        <v>5066</v>
      </c>
      <c r="B18948" t="s">
        <v>29817</v>
      </c>
      <c r="C18948" t="s">
        <v>105</v>
      </c>
      <c r="D18948">
        <v>2.15</v>
      </c>
      <c r="E18948">
        <v>25</v>
      </c>
      <c r="F18948" t="s">
        <v>21973</v>
      </c>
      <c r="G18948" t="s">
        <v>55</v>
      </c>
      <c r="H18948" t="s">
        <v>46</v>
      </c>
      <c r="I18948" t="s">
        <v>25207</v>
      </c>
      <c r="K18948"/>
      <c r="L18948" t="s">
        <v>29818</v>
      </c>
      <c r="M18948" t="s">
        <v>26</v>
      </c>
      <c r="N18948">
        <v>2</v>
      </c>
      <c r="P18948" t="s">
        <v>20366</v>
      </c>
      <c r="Q18948" t="s">
        <v>29819</v>
      </c>
      <c r="S18948" t="s">
        <v>20368</v>
      </c>
    </row>
    <row r="18949" spans="1:19" hidden="1" x14ac:dyDescent="0.2">
      <c r="A18949">
        <v>5066</v>
      </c>
      <c r="B18949" t="s">
        <v>29817</v>
      </c>
      <c r="C18949" t="s">
        <v>20452</v>
      </c>
      <c r="D18949">
        <v>7.31</v>
      </c>
      <c r="E18949">
        <v>25</v>
      </c>
      <c r="F18949" t="s">
        <v>21973</v>
      </c>
      <c r="G18949" t="s">
        <v>55</v>
      </c>
      <c r="H18949" t="s">
        <v>46</v>
      </c>
      <c r="I18949" t="s">
        <v>25207</v>
      </c>
      <c r="K18949"/>
      <c r="L18949" t="s">
        <v>29818</v>
      </c>
      <c r="M18949" t="s">
        <v>26</v>
      </c>
      <c r="N18949">
        <v>2</v>
      </c>
      <c r="P18949" t="s">
        <v>20366</v>
      </c>
      <c r="Q18949" t="s">
        <v>29819</v>
      </c>
      <c r="S18949" t="s">
        <v>20368</v>
      </c>
    </row>
    <row r="18950" spans="1:19" hidden="1" x14ac:dyDescent="0.2">
      <c r="A18950">
        <v>5067</v>
      </c>
      <c r="B18950" t="s">
        <v>29820</v>
      </c>
      <c r="C18950" t="s">
        <v>105</v>
      </c>
      <c r="D18950">
        <v>3.7</v>
      </c>
      <c r="E18950">
        <v>20</v>
      </c>
      <c r="F18950" t="s">
        <v>26967</v>
      </c>
      <c r="G18950" t="s">
        <v>29821</v>
      </c>
      <c r="H18950" t="s">
        <v>46</v>
      </c>
      <c r="I18950" t="s">
        <v>3034</v>
      </c>
      <c r="K18950"/>
      <c r="L18950" t="s">
        <v>29822</v>
      </c>
      <c r="M18950" t="s">
        <v>26</v>
      </c>
      <c r="N18950">
        <v>2</v>
      </c>
      <c r="P18950" t="s">
        <v>20366</v>
      </c>
      <c r="Q18950" t="s">
        <v>29823</v>
      </c>
      <c r="S18950" t="s">
        <v>20368</v>
      </c>
    </row>
    <row r="18951" spans="1:19" hidden="1" x14ac:dyDescent="0.2">
      <c r="A18951">
        <v>5067</v>
      </c>
      <c r="B18951" t="s">
        <v>29820</v>
      </c>
      <c r="C18951" t="s">
        <v>20452</v>
      </c>
      <c r="D18951">
        <v>5.41</v>
      </c>
      <c r="E18951">
        <v>20</v>
      </c>
      <c r="F18951" t="s">
        <v>26967</v>
      </c>
      <c r="G18951" t="s">
        <v>29821</v>
      </c>
      <c r="H18951" t="s">
        <v>46</v>
      </c>
      <c r="I18951" t="s">
        <v>3034</v>
      </c>
      <c r="K18951"/>
      <c r="L18951" t="s">
        <v>29822</v>
      </c>
      <c r="M18951" t="s">
        <v>26</v>
      </c>
      <c r="N18951">
        <v>2</v>
      </c>
      <c r="P18951" t="s">
        <v>20366</v>
      </c>
      <c r="Q18951" t="s">
        <v>29823</v>
      </c>
      <c r="S18951" t="s">
        <v>20368</v>
      </c>
    </row>
    <row r="18952" spans="1:19" hidden="1" x14ac:dyDescent="0.2">
      <c r="A18952">
        <v>5068</v>
      </c>
      <c r="B18952" t="s">
        <v>29824</v>
      </c>
      <c r="C18952" t="s">
        <v>105</v>
      </c>
      <c r="D18952">
        <v>2.77</v>
      </c>
      <c r="I18952" t="s">
        <v>10041</v>
      </c>
      <c r="K18952"/>
      <c r="L18952" t="s">
        <v>29825</v>
      </c>
      <c r="M18952" t="s">
        <v>26</v>
      </c>
      <c r="N18952">
        <v>2</v>
      </c>
      <c r="P18952" t="s">
        <v>20366</v>
      </c>
      <c r="Q18952" t="s">
        <v>29826</v>
      </c>
      <c r="S18952" t="s">
        <v>20368</v>
      </c>
    </row>
    <row r="18953" spans="1:19" hidden="1" x14ac:dyDescent="0.2">
      <c r="A18953">
        <v>5068</v>
      </c>
      <c r="B18953" t="s">
        <v>29824</v>
      </c>
      <c r="C18953" t="s">
        <v>20452</v>
      </c>
      <c r="D18953">
        <v>4.7</v>
      </c>
      <c r="I18953" t="s">
        <v>10041</v>
      </c>
      <c r="K18953"/>
      <c r="L18953" t="s">
        <v>29825</v>
      </c>
      <c r="M18953" t="s">
        <v>26</v>
      </c>
      <c r="N18953">
        <v>2</v>
      </c>
      <c r="P18953" t="s">
        <v>20366</v>
      </c>
      <c r="Q18953" t="s">
        <v>29826</v>
      </c>
      <c r="S18953" t="s">
        <v>20368</v>
      </c>
    </row>
    <row r="18954" spans="1:19" hidden="1" x14ac:dyDescent="0.2">
      <c r="A18954">
        <v>5069</v>
      </c>
      <c r="B18954" t="s">
        <v>29827</v>
      </c>
      <c r="C18954" t="s">
        <v>105</v>
      </c>
      <c r="D18954">
        <v>4.62</v>
      </c>
      <c r="E18954">
        <v>25</v>
      </c>
      <c r="F18954" t="s">
        <v>21420</v>
      </c>
      <c r="G18954" t="s">
        <v>31</v>
      </c>
      <c r="H18954" t="s">
        <v>46</v>
      </c>
      <c r="I18954" t="s">
        <v>29828</v>
      </c>
      <c r="K18954"/>
      <c r="L18954" t="s">
        <v>29829</v>
      </c>
      <c r="M18954" t="s">
        <v>21320</v>
      </c>
      <c r="N18954">
        <v>3</v>
      </c>
      <c r="P18954" t="s">
        <v>20366</v>
      </c>
      <c r="Q18954" t="s">
        <v>29830</v>
      </c>
      <c r="S18954" t="s">
        <v>20368</v>
      </c>
    </row>
    <row r="18955" spans="1:19" hidden="1" x14ac:dyDescent="0.2">
      <c r="A18955">
        <v>5069</v>
      </c>
      <c r="B18955" t="s">
        <v>29827</v>
      </c>
      <c r="C18955" t="s">
        <v>20452</v>
      </c>
      <c r="D18955">
        <v>9.5</v>
      </c>
      <c r="E18955">
        <v>25</v>
      </c>
      <c r="F18955" t="s">
        <v>21420</v>
      </c>
      <c r="G18955" t="s">
        <v>31</v>
      </c>
      <c r="H18955" t="s">
        <v>46</v>
      </c>
      <c r="I18955" t="s">
        <v>29828</v>
      </c>
      <c r="K18955"/>
      <c r="L18955" t="s">
        <v>29829</v>
      </c>
      <c r="M18955" t="s">
        <v>21320</v>
      </c>
      <c r="N18955">
        <v>3</v>
      </c>
      <c r="P18955" t="s">
        <v>20366</v>
      </c>
      <c r="Q18955" t="s">
        <v>29830</v>
      </c>
      <c r="S18955" t="s">
        <v>20368</v>
      </c>
    </row>
    <row r="18956" spans="1:19" hidden="1" x14ac:dyDescent="0.2">
      <c r="A18956">
        <v>5069</v>
      </c>
      <c r="B18956" t="s">
        <v>29827</v>
      </c>
      <c r="C18956" t="s">
        <v>105</v>
      </c>
      <c r="D18956">
        <v>4.53</v>
      </c>
      <c r="E18956" t="s">
        <v>414</v>
      </c>
      <c r="F18956" t="s">
        <v>21420</v>
      </c>
      <c r="G18956" t="s">
        <v>31</v>
      </c>
      <c r="H18956" t="s">
        <v>46</v>
      </c>
      <c r="I18956" t="s">
        <v>29828</v>
      </c>
      <c r="K18956"/>
      <c r="L18956" t="s">
        <v>29829</v>
      </c>
      <c r="M18956" t="s">
        <v>21320</v>
      </c>
      <c r="N18956">
        <v>3</v>
      </c>
      <c r="P18956" t="s">
        <v>20366</v>
      </c>
      <c r="Q18956" t="s">
        <v>29830</v>
      </c>
      <c r="S18956" t="s">
        <v>20368</v>
      </c>
    </row>
    <row r="18957" spans="1:19" hidden="1" x14ac:dyDescent="0.2">
      <c r="A18957">
        <v>5069</v>
      </c>
      <c r="B18957" t="s">
        <v>29827</v>
      </c>
      <c r="C18957" t="s">
        <v>20452</v>
      </c>
      <c r="D18957">
        <v>9.1</v>
      </c>
      <c r="E18957" t="s">
        <v>414</v>
      </c>
      <c r="F18957" t="s">
        <v>21420</v>
      </c>
      <c r="G18957" t="s">
        <v>31</v>
      </c>
      <c r="H18957" t="s">
        <v>46</v>
      </c>
      <c r="I18957" t="s">
        <v>29828</v>
      </c>
      <c r="K18957"/>
      <c r="L18957" t="s">
        <v>29829</v>
      </c>
      <c r="M18957" t="s">
        <v>21320</v>
      </c>
      <c r="N18957">
        <v>3</v>
      </c>
      <c r="P18957" t="s">
        <v>20366</v>
      </c>
      <c r="Q18957" t="s">
        <v>29830</v>
      </c>
      <c r="S18957" t="s">
        <v>20368</v>
      </c>
    </row>
    <row r="18958" spans="1:19" hidden="1" x14ac:dyDescent="0.2">
      <c r="A18958">
        <v>5070</v>
      </c>
      <c r="B18958" t="s">
        <v>29831</v>
      </c>
      <c r="C18958" t="s">
        <v>105</v>
      </c>
      <c r="D18958">
        <v>1.8</v>
      </c>
      <c r="E18958">
        <v>25</v>
      </c>
      <c r="F18958" t="s">
        <v>23752</v>
      </c>
      <c r="G18958" t="s">
        <v>55</v>
      </c>
      <c r="H18958" t="s">
        <v>23</v>
      </c>
      <c r="I18958" t="s">
        <v>23707</v>
      </c>
      <c r="K18958"/>
      <c r="L18958" t="s">
        <v>29832</v>
      </c>
      <c r="M18958" t="s">
        <v>20719</v>
      </c>
      <c r="N18958">
        <v>3</v>
      </c>
      <c r="P18958" t="s">
        <v>20366</v>
      </c>
      <c r="Q18958" t="s">
        <v>29833</v>
      </c>
      <c r="S18958" t="s">
        <v>20368</v>
      </c>
    </row>
    <row r="18959" spans="1:19" hidden="1" x14ac:dyDescent="0.2">
      <c r="A18959">
        <v>5070</v>
      </c>
      <c r="B18959" t="s">
        <v>29831</v>
      </c>
      <c r="C18959" t="s">
        <v>20452</v>
      </c>
      <c r="D18959">
        <v>3.31</v>
      </c>
      <c r="E18959">
        <v>25</v>
      </c>
      <c r="F18959" t="s">
        <v>23752</v>
      </c>
      <c r="G18959" t="s">
        <v>55</v>
      </c>
      <c r="H18959" t="s">
        <v>23</v>
      </c>
      <c r="I18959" t="s">
        <v>23707</v>
      </c>
      <c r="K18959"/>
      <c r="L18959" t="s">
        <v>29832</v>
      </c>
      <c r="M18959" t="s">
        <v>20719</v>
      </c>
      <c r="N18959">
        <v>3</v>
      </c>
      <c r="P18959" t="s">
        <v>20366</v>
      </c>
      <c r="Q18959" t="s">
        <v>29833</v>
      </c>
      <c r="S18959" t="s">
        <v>20368</v>
      </c>
    </row>
    <row r="18960" spans="1:19" hidden="1" x14ac:dyDescent="0.2">
      <c r="A18960">
        <v>5070</v>
      </c>
      <c r="B18960" t="s">
        <v>29831</v>
      </c>
      <c r="C18960" t="s">
        <v>105</v>
      </c>
      <c r="D18960">
        <v>1.62</v>
      </c>
      <c r="E18960">
        <v>25</v>
      </c>
      <c r="F18960" t="s">
        <v>29834</v>
      </c>
      <c r="G18960" t="s">
        <v>55</v>
      </c>
      <c r="H18960" t="s">
        <v>23</v>
      </c>
      <c r="I18960" t="s">
        <v>9358</v>
      </c>
      <c r="K18960"/>
      <c r="L18960" t="s">
        <v>29832</v>
      </c>
      <c r="M18960" t="s">
        <v>20719</v>
      </c>
      <c r="N18960">
        <v>3</v>
      </c>
      <c r="P18960" t="s">
        <v>20366</v>
      </c>
      <c r="Q18960" t="s">
        <v>29833</v>
      </c>
      <c r="S18960" t="s">
        <v>20368</v>
      </c>
    </row>
    <row r="18961" spans="1:19" hidden="1" x14ac:dyDescent="0.2">
      <c r="A18961">
        <v>5070</v>
      </c>
      <c r="B18961" t="s">
        <v>29831</v>
      </c>
      <c r="C18961" t="s">
        <v>20452</v>
      </c>
      <c r="D18961">
        <v>3.64</v>
      </c>
      <c r="E18961" t="s">
        <v>414</v>
      </c>
      <c r="F18961" t="s">
        <v>29834</v>
      </c>
      <c r="G18961" t="s">
        <v>55</v>
      </c>
      <c r="H18961" t="s">
        <v>46</v>
      </c>
      <c r="I18961" t="s">
        <v>9358</v>
      </c>
      <c r="K18961"/>
      <c r="L18961" t="s">
        <v>29832</v>
      </c>
      <c r="M18961" t="s">
        <v>20719</v>
      </c>
      <c r="N18961">
        <v>3</v>
      </c>
      <c r="P18961" t="s">
        <v>20366</v>
      </c>
      <c r="Q18961" t="s">
        <v>29833</v>
      </c>
      <c r="S18961" t="s">
        <v>20368</v>
      </c>
    </row>
    <row r="18962" spans="1:19" hidden="1" x14ac:dyDescent="0.2">
      <c r="A18962">
        <v>5071</v>
      </c>
      <c r="B18962" t="s">
        <v>29835</v>
      </c>
      <c r="C18962" t="s">
        <v>105</v>
      </c>
      <c r="D18962">
        <v>8.4</v>
      </c>
      <c r="E18962">
        <v>25</v>
      </c>
      <c r="F18962" t="s">
        <v>1546</v>
      </c>
      <c r="G18962" t="s">
        <v>55</v>
      </c>
      <c r="H18962" t="s">
        <v>46</v>
      </c>
      <c r="I18962" t="s">
        <v>27677</v>
      </c>
      <c r="K18962"/>
      <c r="L18962" t="s">
        <v>29836</v>
      </c>
      <c r="M18962" t="s">
        <v>26</v>
      </c>
      <c r="N18962">
        <v>2</v>
      </c>
      <c r="P18962" t="s">
        <v>20366</v>
      </c>
      <c r="Q18962" t="s">
        <v>29837</v>
      </c>
      <c r="S18962" t="s">
        <v>20368</v>
      </c>
    </row>
    <row r="18963" spans="1:19" hidden="1" x14ac:dyDescent="0.2">
      <c r="A18963">
        <v>5072</v>
      </c>
      <c r="B18963" t="s">
        <v>29838</v>
      </c>
      <c r="C18963" t="s">
        <v>105</v>
      </c>
      <c r="D18963">
        <v>8.86</v>
      </c>
      <c r="E18963">
        <v>25</v>
      </c>
      <c r="G18963" t="s">
        <v>23125</v>
      </c>
      <c r="H18963" t="s">
        <v>46</v>
      </c>
      <c r="I18963" t="s">
        <v>29468</v>
      </c>
      <c r="K18963"/>
      <c r="L18963" t="s">
        <v>29839</v>
      </c>
      <c r="M18963" t="s">
        <v>20396</v>
      </c>
      <c r="N18963">
        <v>4</v>
      </c>
      <c r="P18963" t="s">
        <v>20366</v>
      </c>
      <c r="Q18963" t="s">
        <v>29840</v>
      </c>
      <c r="S18963" t="s">
        <v>20368</v>
      </c>
    </row>
    <row r="18964" spans="1:19" hidden="1" x14ac:dyDescent="0.2">
      <c r="A18964">
        <v>5073</v>
      </c>
      <c r="B18964" t="s">
        <v>29841</v>
      </c>
      <c r="C18964" t="s">
        <v>105</v>
      </c>
      <c r="D18964">
        <v>8.82</v>
      </c>
      <c r="E18964">
        <v>25</v>
      </c>
      <c r="F18964" t="s">
        <v>1546</v>
      </c>
      <c r="G18964" t="s">
        <v>55</v>
      </c>
      <c r="H18964" t="s">
        <v>46</v>
      </c>
      <c r="I18964" t="s">
        <v>27677</v>
      </c>
      <c r="K18964"/>
      <c r="L18964" t="s">
        <v>29842</v>
      </c>
      <c r="M18964" t="s">
        <v>26</v>
      </c>
      <c r="N18964">
        <v>2</v>
      </c>
      <c r="P18964" t="s">
        <v>20366</v>
      </c>
      <c r="Q18964" t="s">
        <v>29843</v>
      </c>
      <c r="S18964" t="s">
        <v>20368</v>
      </c>
    </row>
    <row r="18965" spans="1:19" hidden="1" x14ac:dyDescent="0.2">
      <c r="A18965">
        <v>5074</v>
      </c>
      <c r="B18965" t="s">
        <v>29844</v>
      </c>
      <c r="C18965" t="s">
        <v>105</v>
      </c>
      <c r="D18965">
        <v>8.34</v>
      </c>
      <c r="E18965">
        <v>25</v>
      </c>
      <c r="F18965" t="s">
        <v>1546</v>
      </c>
      <c r="G18965" t="s">
        <v>55</v>
      </c>
      <c r="H18965" t="s">
        <v>46</v>
      </c>
      <c r="I18965" t="s">
        <v>27677</v>
      </c>
      <c r="K18965"/>
      <c r="L18965" t="s">
        <v>29845</v>
      </c>
      <c r="M18965" t="s">
        <v>26</v>
      </c>
      <c r="N18965">
        <v>2</v>
      </c>
      <c r="P18965" t="s">
        <v>20366</v>
      </c>
      <c r="Q18965" t="s">
        <v>29846</v>
      </c>
      <c r="S18965" t="s">
        <v>20368</v>
      </c>
    </row>
    <row r="18966" spans="1:19" hidden="1" x14ac:dyDescent="0.2">
      <c r="A18966">
        <v>5075</v>
      </c>
      <c r="B18966" t="s">
        <v>29847</v>
      </c>
      <c r="C18966" t="s">
        <v>105</v>
      </c>
      <c r="D18966">
        <v>8.7200000000000006</v>
      </c>
      <c r="E18966">
        <v>25</v>
      </c>
      <c r="G18966" t="s">
        <v>23125</v>
      </c>
      <c r="H18966" t="s">
        <v>46</v>
      </c>
      <c r="I18966" t="s">
        <v>29468</v>
      </c>
      <c r="K18966"/>
      <c r="L18966" t="s">
        <v>29848</v>
      </c>
      <c r="M18966" t="s">
        <v>26</v>
      </c>
      <c r="N18966">
        <v>2</v>
      </c>
      <c r="P18966" t="s">
        <v>20366</v>
      </c>
      <c r="Q18966" t="s">
        <v>29849</v>
      </c>
      <c r="S18966" t="s">
        <v>20368</v>
      </c>
    </row>
    <row r="18967" spans="1:19" hidden="1" x14ac:dyDescent="0.2">
      <c r="A18967">
        <v>5076</v>
      </c>
      <c r="B18967" t="s">
        <v>29850</v>
      </c>
      <c r="C18967" t="s">
        <v>105</v>
      </c>
      <c r="D18967">
        <v>8.74</v>
      </c>
      <c r="E18967">
        <v>25</v>
      </c>
      <c r="F18967" t="s">
        <v>1546</v>
      </c>
      <c r="G18967" t="s">
        <v>55</v>
      </c>
      <c r="H18967" t="s">
        <v>46</v>
      </c>
      <c r="I18967" t="s">
        <v>27677</v>
      </c>
      <c r="K18967"/>
      <c r="L18967" t="s">
        <v>29851</v>
      </c>
      <c r="M18967" t="s">
        <v>26</v>
      </c>
      <c r="N18967">
        <v>2</v>
      </c>
      <c r="P18967" t="s">
        <v>20366</v>
      </c>
      <c r="Q18967" t="s">
        <v>29852</v>
      </c>
      <c r="S18967" t="s">
        <v>20368</v>
      </c>
    </row>
    <row r="18968" spans="1:19" hidden="1" x14ac:dyDescent="0.2">
      <c r="A18968">
        <v>5077</v>
      </c>
      <c r="B18968" t="s">
        <v>29853</v>
      </c>
      <c r="C18968" t="s">
        <v>105</v>
      </c>
      <c r="D18968">
        <v>8.36</v>
      </c>
      <c r="E18968">
        <v>25</v>
      </c>
      <c r="F18968" t="s">
        <v>1546</v>
      </c>
      <c r="G18968" t="s">
        <v>31</v>
      </c>
      <c r="H18968" t="s">
        <v>46</v>
      </c>
      <c r="I18968" t="s">
        <v>27677</v>
      </c>
      <c r="K18968"/>
      <c r="L18968" t="s">
        <v>29854</v>
      </c>
      <c r="M18968" t="s">
        <v>26</v>
      </c>
      <c r="N18968">
        <v>2</v>
      </c>
      <c r="P18968" t="s">
        <v>20366</v>
      </c>
      <c r="Q18968" t="s">
        <v>29855</v>
      </c>
      <c r="S18968" t="s">
        <v>20368</v>
      </c>
    </row>
    <row r="18969" spans="1:19" hidden="1" x14ac:dyDescent="0.2">
      <c r="A18969">
        <v>5078</v>
      </c>
      <c r="B18969" t="s">
        <v>29856</v>
      </c>
      <c r="C18969" t="s">
        <v>105</v>
      </c>
      <c r="D18969">
        <v>8.81</v>
      </c>
      <c r="E18969">
        <v>25</v>
      </c>
      <c r="F18969" t="s">
        <v>1546</v>
      </c>
      <c r="G18969" t="s">
        <v>55</v>
      </c>
      <c r="H18969" t="s">
        <v>46</v>
      </c>
      <c r="I18969" t="s">
        <v>27677</v>
      </c>
      <c r="K18969"/>
      <c r="L18969" t="s">
        <v>29857</v>
      </c>
      <c r="M18969" t="s">
        <v>26</v>
      </c>
      <c r="N18969">
        <v>2</v>
      </c>
      <c r="P18969" t="s">
        <v>20366</v>
      </c>
      <c r="Q18969" t="s">
        <v>29858</v>
      </c>
      <c r="S18969" t="s">
        <v>20368</v>
      </c>
    </row>
    <row r="18970" spans="1:19" hidden="1" x14ac:dyDescent="0.2">
      <c r="A18970">
        <v>5079</v>
      </c>
      <c r="B18970" t="s">
        <v>29859</v>
      </c>
      <c r="C18970" t="s">
        <v>20452</v>
      </c>
      <c r="D18970">
        <v>4.97</v>
      </c>
      <c r="E18970" t="s">
        <v>2141</v>
      </c>
      <c r="F18970" t="s">
        <v>29860</v>
      </c>
      <c r="G18970" t="s">
        <v>31</v>
      </c>
      <c r="H18970" t="s">
        <v>23</v>
      </c>
      <c r="I18970" t="s">
        <v>3123</v>
      </c>
      <c r="K18970"/>
      <c r="L18970" t="s">
        <v>29861</v>
      </c>
      <c r="M18970" t="s">
        <v>20396</v>
      </c>
      <c r="N18970">
        <v>4</v>
      </c>
      <c r="P18970" t="s">
        <v>20366</v>
      </c>
      <c r="Q18970" t="s">
        <v>29862</v>
      </c>
      <c r="S18970" t="s">
        <v>20368</v>
      </c>
    </row>
    <row r="18971" spans="1:19" hidden="1" x14ac:dyDescent="0.2">
      <c r="A18971">
        <v>5080</v>
      </c>
      <c r="B18971" t="s">
        <v>29863</v>
      </c>
      <c r="C18971" t="s">
        <v>105</v>
      </c>
      <c r="D18971">
        <v>7.24</v>
      </c>
      <c r="E18971">
        <v>25</v>
      </c>
      <c r="F18971" t="s">
        <v>29864</v>
      </c>
      <c r="G18971" t="s">
        <v>31</v>
      </c>
      <c r="H18971" t="s">
        <v>46</v>
      </c>
      <c r="I18971" t="s">
        <v>29865</v>
      </c>
      <c r="K18971"/>
      <c r="L18971" t="s">
        <v>29866</v>
      </c>
      <c r="M18971" t="s">
        <v>20396</v>
      </c>
      <c r="N18971">
        <v>4</v>
      </c>
      <c r="P18971" t="s">
        <v>20366</v>
      </c>
      <c r="Q18971" t="s">
        <v>29867</v>
      </c>
      <c r="S18971" t="s">
        <v>20368</v>
      </c>
    </row>
    <row r="18972" spans="1:19" hidden="1" x14ac:dyDescent="0.2">
      <c r="A18972">
        <v>5080</v>
      </c>
      <c r="B18972" t="s">
        <v>29863</v>
      </c>
      <c r="C18972" t="s">
        <v>105</v>
      </c>
      <c r="D18972">
        <v>7.38</v>
      </c>
      <c r="E18972">
        <v>25</v>
      </c>
      <c r="F18972" t="s">
        <v>29864</v>
      </c>
      <c r="G18972" t="s">
        <v>31</v>
      </c>
      <c r="H18972" t="s">
        <v>46</v>
      </c>
      <c r="I18972" t="s">
        <v>29865</v>
      </c>
      <c r="K18972"/>
      <c r="L18972" t="s">
        <v>29866</v>
      </c>
      <c r="M18972" t="s">
        <v>20396</v>
      </c>
      <c r="N18972">
        <v>4</v>
      </c>
      <c r="P18972" t="s">
        <v>20366</v>
      </c>
      <c r="Q18972" t="s">
        <v>29867</v>
      </c>
      <c r="S18972" t="s">
        <v>20368</v>
      </c>
    </row>
    <row r="18973" spans="1:19" hidden="1" x14ac:dyDescent="0.2">
      <c r="A18973">
        <v>5081</v>
      </c>
      <c r="B18973" t="s">
        <v>29868</v>
      </c>
      <c r="C18973" t="s">
        <v>105</v>
      </c>
      <c r="D18973">
        <v>8.18</v>
      </c>
      <c r="E18973">
        <v>25</v>
      </c>
      <c r="G18973" t="s">
        <v>23125</v>
      </c>
      <c r="H18973" t="s">
        <v>46</v>
      </c>
      <c r="I18973" t="s">
        <v>29468</v>
      </c>
      <c r="K18973"/>
      <c r="L18973" t="s">
        <v>29869</v>
      </c>
      <c r="M18973" t="s">
        <v>20396</v>
      </c>
      <c r="N18973">
        <v>4</v>
      </c>
      <c r="P18973" t="s">
        <v>20366</v>
      </c>
      <c r="Q18973" t="s">
        <v>29870</v>
      </c>
      <c r="S18973" t="s">
        <v>20368</v>
      </c>
    </row>
    <row r="18974" spans="1:19" hidden="1" x14ac:dyDescent="0.2">
      <c r="A18974">
        <v>5082</v>
      </c>
      <c r="B18974" t="s">
        <v>29871</v>
      </c>
      <c r="C18974" t="s">
        <v>105</v>
      </c>
      <c r="D18974">
        <v>7.77</v>
      </c>
      <c r="E18974">
        <v>25</v>
      </c>
      <c r="F18974" t="s">
        <v>29864</v>
      </c>
      <c r="G18974" t="s">
        <v>31</v>
      </c>
      <c r="H18974" t="s">
        <v>46</v>
      </c>
      <c r="I18974" t="s">
        <v>29865</v>
      </c>
      <c r="K18974"/>
      <c r="L18974" t="s">
        <v>29872</v>
      </c>
      <c r="M18974" t="s">
        <v>20396</v>
      </c>
      <c r="N18974">
        <v>4</v>
      </c>
      <c r="P18974" t="s">
        <v>20366</v>
      </c>
      <c r="Q18974" t="s">
        <v>29873</v>
      </c>
      <c r="S18974" t="s">
        <v>20368</v>
      </c>
    </row>
    <row r="18975" spans="1:19" hidden="1" x14ac:dyDescent="0.2">
      <c r="A18975">
        <v>5082</v>
      </c>
      <c r="B18975" t="s">
        <v>29871</v>
      </c>
      <c r="C18975" t="s">
        <v>105</v>
      </c>
      <c r="D18975">
        <v>7.63</v>
      </c>
      <c r="E18975">
        <v>25</v>
      </c>
      <c r="F18975" t="s">
        <v>29864</v>
      </c>
      <c r="G18975" t="s">
        <v>31</v>
      </c>
      <c r="H18975" t="s">
        <v>46</v>
      </c>
      <c r="I18975" t="s">
        <v>29865</v>
      </c>
      <c r="K18975"/>
      <c r="L18975" t="s">
        <v>29872</v>
      </c>
      <c r="M18975" t="s">
        <v>20396</v>
      </c>
      <c r="N18975">
        <v>4</v>
      </c>
      <c r="P18975" t="s">
        <v>20366</v>
      </c>
      <c r="Q18975" t="s">
        <v>29873</v>
      </c>
      <c r="S18975" t="s">
        <v>20368</v>
      </c>
    </row>
    <row r="18976" spans="1:19" hidden="1" x14ac:dyDescent="0.2">
      <c r="A18976">
        <v>5082</v>
      </c>
      <c r="B18976" t="s">
        <v>29871</v>
      </c>
      <c r="C18976" t="s">
        <v>105</v>
      </c>
      <c r="D18976">
        <v>7.59</v>
      </c>
      <c r="E18976">
        <v>25</v>
      </c>
      <c r="F18976" t="s">
        <v>29864</v>
      </c>
      <c r="G18976" t="s">
        <v>55</v>
      </c>
      <c r="H18976" t="s">
        <v>46</v>
      </c>
      <c r="I18976" t="s">
        <v>29865</v>
      </c>
      <c r="K18976"/>
      <c r="L18976" t="s">
        <v>29872</v>
      </c>
      <c r="M18976" t="s">
        <v>20396</v>
      </c>
      <c r="N18976">
        <v>4</v>
      </c>
      <c r="P18976" t="s">
        <v>20366</v>
      </c>
      <c r="Q18976" t="s">
        <v>29873</v>
      </c>
      <c r="S18976" t="s">
        <v>20368</v>
      </c>
    </row>
    <row r="18977" spans="1:19" hidden="1" x14ac:dyDescent="0.2">
      <c r="A18977">
        <v>5083</v>
      </c>
      <c r="B18977" t="s">
        <v>5912</v>
      </c>
      <c r="C18977" t="s">
        <v>105</v>
      </c>
      <c r="D18977">
        <v>1.45</v>
      </c>
      <c r="E18977">
        <v>25</v>
      </c>
      <c r="F18977" t="s">
        <v>23752</v>
      </c>
      <c r="G18977" t="s">
        <v>55</v>
      </c>
      <c r="H18977" t="s">
        <v>23</v>
      </c>
      <c r="I18977" t="s">
        <v>23707</v>
      </c>
      <c r="K18977"/>
      <c r="L18977" t="s">
        <v>29874</v>
      </c>
      <c r="M18977" t="s">
        <v>20365</v>
      </c>
      <c r="N18977">
        <v>8</v>
      </c>
      <c r="O18977" t="s">
        <v>29875</v>
      </c>
      <c r="P18977" t="s">
        <v>20366</v>
      </c>
      <c r="Q18977" t="s">
        <v>29876</v>
      </c>
      <c r="S18977" t="s">
        <v>20368</v>
      </c>
    </row>
    <row r="18978" spans="1:19" hidden="1" x14ac:dyDescent="0.2">
      <c r="A18978">
        <v>5083</v>
      </c>
      <c r="B18978" t="s">
        <v>5912</v>
      </c>
      <c r="C18978" t="s">
        <v>20452</v>
      </c>
      <c r="D18978">
        <v>4.91</v>
      </c>
      <c r="E18978" t="s">
        <v>414</v>
      </c>
      <c r="F18978" t="s">
        <v>23752</v>
      </c>
      <c r="G18978" t="s">
        <v>55</v>
      </c>
      <c r="H18978" t="s">
        <v>46</v>
      </c>
      <c r="I18978" t="s">
        <v>23707</v>
      </c>
      <c r="K18978"/>
      <c r="L18978" t="s">
        <v>29874</v>
      </c>
      <c r="M18978" t="s">
        <v>20365</v>
      </c>
      <c r="N18978">
        <v>8</v>
      </c>
      <c r="O18978" t="s">
        <v>29875</v>
      </c>
      <c r="P18978" t="s">
        <v>20366</v>
      </c>
      <c r="Q18978" t="s">
        <v>29876</v>
      </c>
      <c r="S18978" t="s">
        <v>20368</v>
      </c>
    </row>
    <row r="18979" spans="1:19" hidden="1" x14ac:dyDescent="0.2">
      <c r="A18979">
        <v>5083</v>
      </c>
      <c r="B18979" t="s">
        <v>5912</v>
      </c>
      <c r="C18979" t="s">
        <v>105</v>
      </c>
      <c r="D18979">
        <v>1.9</v>
      </c>
      <c r="E18979">
        <v>18</v>
      </c>
      <c r="F18979" t="s">
        <v>23714</v>
      </c>
      <c r="G18979" t="s">
        <v>31</v>
      </c>
      <c r="H18979" t="s">
        <v>23</v>
      </c>
      <c r="I18979" t="s">
        <v>3123</v>
      </c>
      <c r="K18979"/>
      <c r="L18979" t="s">
        <v>29874</v>
      </c>
      <c r="M18979" t="s">
        <v>20365</v>
      </c>
      <c r="N18979">
        <v>8</v>
      </c>
      <c r="O18979" t="s">
        <v>29875</v>
      </c>
      <c r="P18979" t="s">
        <v>20366</v>
      </c>
      <c r="Q18979" t="s">
        <v>29876</v>
      </c>
      <c r="S18979" t="s">
        <v>20368</v>
      </c>
    </row>
    <row r="18980" spans="1:19" hidden="1" x14ac:dyDescent="0.2">
      <c r="A18980">
        <v>5083</v>
      </c>
      <c r="B18980" t="s">
        <v>5912</v>
      </c>
      <c r="C18980" t="s">
        <v>20452</v>
      </c>
      <c r="D18980">
        <v>4.92</v>
      </c>
      <c r="E18980">
        <v>18</v>
      </c>
      <c r="F18980" t="s">
        <v>23714</v>
      </c>
      <c r="G18980" t="s">
        <v>31</v>
      </c>
      <c r="H18980" t="s">
        <v>23</v>
      </c>
      <c r="I18980" t="s">
        <v>3123</v>
      </c>
      <c r="K18980"/>
      <c r="L18980" t="s">
        <v>29874</v>
      </c>
      <c r="M18980" t="s">
        <v>20365</v>
      </c>
      <c r="N18980">
        <v>8</v>
      </c>
      <c r="O18980" t="s">
        <v>29875</v>
      </c>
      <c r="P18980" t="s">
        <v>20366</v>
      </c>
      <c r="Q18980" t="s">
        <v>29876</v>
      </c>
      <c r="S18980" t="s">
        <v>20368</v>
      </c>
    </row>
    <row r="18981" spans="1:19" hidden="1" x14ac:dyDescent="0.2">
      <c r="A18981">
        <v>5083</v>
      </c>
      <c r="B18981" t="s">
        <v>5912</v>
      </c>
      <c r="C18981" t="s">
        <v>20452</v>
      </c>
      <c r="D18981">
        <v>4.96</v>
      </c>
      <c r="E18981">
        <v>20</v>
      </c>
      <c r="F18981" t="s">
        <v>424</v>
      </c>
      <c r="G18981" t="s">
        <v>55</v>
      </c>
      <c r="H18981" t="s">
        <v>46</v>
      </c>
      <c r="I18981" t="s">
        <v>4886</v>
      </c>
      <c r="K18981"/>
      <c r="L18981" t="s">
        <v>29874</v>
      </c>
      <c r="M18981" t="s">
        <v>20365</v>
      </c>
      <c r="N18981">
        <v>8</v>
      </c>
      <c r="O18981" t="s">
        <v>29875</v>
      </c>
      <c r="P18981" t="s">
        <v>20366</v>
      </c>
      <c r="Q18981" t="s">
        <v>29876</v>
      </c>
      <c r="S18981" t="s">
        <v>20368</v>
      </c>
    </row>
    <row r="18982" spans="1:19" hidden="1" x14ac:dyDescent="0.2">
      <c r="A18982">
        <v>5083</v>
      </c>
      <c r="B18982" t="s">
        <v>5912</v>
      </c>
      <c r="C18982" t="s">
        <v>20452</v>
      </c>
      <c r="D18982">
        <v>4.97</v>
      </c>
      <c r="E18982">
        <v>25</v>
      </c>
      <c r="F18982" t="s">
        <v>424</v>
      </c>
      <c r="G18982" t="s">
        <v>55</v>
      </c>
      <c r="H18982" t="s">
        <v>46</v>
      </c>
      <c r="I18982" t="s">
        <v>29877</v>
      </c>
      <c r="K18982"/>
      <c r="L18982" t="s">
        <v>29874</v>
      </c>
      <c r="M18982" t="s">
        <v>20365</v>
      </c>
      <c r="N18982">
        <v>8</v>
      </c>
      <c r="O18982" t="s">
        <v>29875</v>
      </c>
      <c r="P18982" t="s">
        <v>20366</v>
      </c>
      <c r="Q18982" t="s">
        <v>29876</v>
      </c>
      <c r="S18982" t="s">
        <v>20368</v>
      </c>
    </row>
    <row r="18983" spans="1:19" hidden="1" x14ac:dyDescent="0.2">
      <c r="A18983">
        <v>5083</v>
      </c>
      <c r="B18983" t="s">
        <v>5912</v>
      </c>
      <c r="C18983" t="s">
        <v>20452</v>
      </c>
      <c r="D18983">
        <v>4.49</v>
      </c>
      <c r="E18983">
        <v>25</v>
      </c>
      <c r="F18983" t="s">
        <v>23131</v>
      </c>
      <c r="G18983" t="s">
        <v>55</v>
      </c>
      <c r="H18983" t="s">
        <v>46</v>
      </c>
      <c r="I18983" t="s">
        <v>29878</v>
      </c>
      <c r="K18983"/>
      <c r="L18983" t="s">
        <v>29874</v>
      </c>
      <c r="M18983" t="s">
        <v>20365</v>
      </c>
      <c r="N18983">
        <v>8</v>
      </c>
      <c r="O18983" t="s">
        <v>29875</v>
      </c>
      <c r="P18983" t="s">
        <v>20366</v>
      </c>
      <c r="Q18983" t="s">
        <v>29876</v>
      </c>
      <c r="S18983" t="s">
        <v>20368</v>
      </c>
    </row>
    <row r="18984" spans="1:19" hidden="1" x14ac:dyDescent="0.2">
      <c r="A18984">
        <v>5084</v>
      </c>
      <c r="B18984" t="s">
        <v>5922</v>
      </c>
      <c r="C18984" t="s">
        <v>105</v>
      </c>
      <c r="D18984">
        <v>2.0099999999999998</v>
      </c>
      <c r="E18984">
        <v>25</v>
      </c>
      <c r="F18984" t="s">
        <v>23752</v>
      </c>
      <c r="G18984" t="s">
        <v>55</v>
      </c>
      <c r="H18984" t="s">
        <v>46</v>
      </c>
      <c r="I18984" t="s">
        <v>23707</v>
      </c>
      <c r="K18984"/>
      <c r="L18984" t="s">
        <v>29879</v>
      </c>
      <c r="M18984" t="s">
        <v>20396</v>
      </c>
      <c r="N18984">
        <v>4</v>
      </c>
      <c r="P18984" t="s">
        <v>20366</v>
      </c>
      <c r="Q18984" t="s">
        <v>29880</v>
      </c>
      <c r="S18984" t="s">
        <v>20368</v>
      </c>
    </row>
    <row r="18985" spans="1:19" hidden="1" x14ac:dyDescent="0.2">
      <c r="A18985">
        <v>5084</v>
      </c>
      <c r="B18985" t="s">
        <v>5922</v>
      </c>
      <c r="C18985" t="s">
        <v>20452</v>
      </c>
      <c r="D18985">
        <v>6.84</v>
      </c>
      <c r="E18985">
        <v>25</v>
      </c>
      <c r="F18985" t="s">
        <v>23752</v>
      </c>
      <c r="G18985" t="s">
        <v>55</v>
      </c>
      <c r="H18985" t="s">
        <v>46</v>
      </c>
      <c r="I18985" t="s">
        <v>23707</v>
      </c>
      <c r="K18985"/>
      <c r="L18985" t="s">
        <v>29879</v>
      </c>
      <c r="M18985" t="s">
        <v>20396</v>
      </c>
      <c r="N18985">
        <v>4</v>
      </c>
      <c r="P18985" t="s">
        <v>20366</v>
      </c>
      <c r="Q18985" t="s">
        <v>29880</v>
      </c>
      <c r="S18985" t="s">
        <v>20368</v>
      </c>
    </row>
    <row r="18986" spans="1:19" hidden="1" x14ac:dyDescent="0.2">
      <c r="A18986">
        <v>5084</v>
      </c>
      <c r="B18986" t="s">
        <v>5922</v>
      </c>
      <c r="C18986" t="s">
        <v>105</v>
      </c>
      <c r="D18986">
        <v>2</v>
      </c>
      <c r="E18986">
        <v>25</v>
      </c>
      <c r="F18986" t="s">
        <v>29881</v>
      </c>
      <c r="G18986" t="s">
        <v>55</v>
      </c>
      <c r="H18986" t="s">
        <v>46</v>
      </c>
      <c r="I18986" t="s">
        <v>3123</v>
      </c>
      <c r="K18986"/>
      <c r="L18986" t="s">
        <v>29879</v>
      </c>
      <c r="M18986" t="s">
        <v>20396</v>
      </c>
      <c r="N18986">
        <v>4</v>
      </c>
      <c r="P18986" t="s">
        <v>20366</v>
      </c>
      <c r="Q18986" t="s">
        <v>29880</v>
      </c>
      <c r="S18986" t="s">
        <v>20368</v>
      </c>
    </row>
    <row r="18987" spans="1:19" hidden="1" x14ac:dyDescent="0.2">
      <c r="A18987">
        <v>5084</v>
      </c>
      <c r="B18987" t="s">
        <v>5922</v>
      </c>
      <c r="C18987" t="s">
        <v>20452</v>
      </c>
      <c r="D18987">
        <v>6.72</v>
      </c>
      <c r="E18987">
        <v>25</v>
      </c>
      <c r="F18987" t="s">
        <v>29881</v>
      </c>
      <c r="G18987" t="s">
        <v>55</v>
      </c>
      <c r="H18987" t="s">
        <v>46</v>
      </c>
      <c r="I18987" t="s">
        <v>3123</v>
      </c>
      <c r="K18987"/>
      <c r="L18987" t="s">
        <v>29879</v>
      </c>
      <c r="M18987" t="s">
        <v>20396</v>
      </c>
      <c r="N18987">
        <v>4</v>
      </c>
      <c r="P18987" t="s">
        <v>20366</v>
      </c>
      <c r="Q18987" t="s">
        <v>29880</v>
      </c>
      <c r="S18987" t="s">
        <v>20368</v>
      </c>
    </row>
    <row r="18988" spans="1:19" hidden="1" x14ac:dyDescent="0.2">
      <c r="A18988">
        <v>5084</v>
      </c>
      <c r="B18988" t="s">
        <v>5922</v>
      </c>
      <c r="C18988" t="s">
        <v>105</v>
      </c>
      <c r="D18988">
        <v>1.8</v>
      </c>
      <c r="E18988">
        <v>25</v>
      </c>
      <c r="F18988" t="s">
        <v>29881</v>
      </c>
      <c r="G18988" t="s">
        <v>55</v>
      </c>
      <c r="H18988" t="s">
        <v>46</v>
      </c>
      <c r="I18988" t="s">
        <v>29882</v>
      </c>
      <c r="K18988"/>
      <c r="L18988" t="s">
        <v>29879</v>
      </c>
      <c r="M18988" t="s">
        <v>20396</v>
      </c>
      <c r="N18988">
        <v>4</v>
      </c>
      <c r="P18988" t="s">
        <v>20366</v>
      </c>
      <c r="Q18988" t="s">
        <v>29880</v>
      </c>
      <c r="S18988" t="s">
        <v>20368</v>
      </c>
    </row>
    <row r="18989" spans="1:19" hidden="1" x14ac:dyDescent="0.2">
      <c r="A18989">
        <v>5085</v>
      </c>
      <c r="B18989" t="s">
        <v>29883</v>
      </c>
      <c r="C18989" t="s">
        <v>105</v>
      </c>
      <c r="D18989">
        <v>6.3</v>
      </c>
      <c r="E18989" t="s">
        <v>23112</v>
      </c>
      <c r="G18989" t="s">
        <v>55</v>
      </c>
      <c r="H18989" t="s">
        <v>23</v>
      </c>
      <c r="I18989" t="s">
        <v>4368</v>
      </c>
      <c r="K18989"/>
      <c r="L18989" t="s">
        <v>29884</v>
      </c>
      <c r="M18989" t="s">
        <v>20396</v>
      </c>
      <c r="N18989">
        <v>4</v>
      </c>
      <c r="P18989" t="s">
        <v>20366</v>
      </c>
      <c r="Q18989" t="s">
        <v>29885</v>
      </c>
      <c r="S18989" t="s">
        <v>20368</v>
      </c>
    </row>
    <row r="18990" spans="1:19" hidden="1" x14ac:dyDescent="0.2">
      <c r="A18990">
        <v>5086</v>
      </c>
      <c r="B18990" t="s">
        <v>29886</v>
      </c>
      <c r="C18990" t="s">
        <v>105</v>
      </c>
      <c r="D18990">
        <v>5.89</v>
      </c>
      <c r="E18990">
        <v>25</v>
      </c>
      <c r="F18990" t="s">
        <v>23491</v>
      </c>
      <c r="G18990" t="s">
        <v>1434</v>
      </c>
      <c r="H18990" t="s">
        <v>46</v>
      </c>
      <c r="I18990" t="s">
        <v>3350</v>
      </c>
      <c r="K18990"/>
      <c r="L18990" t="s">
        <v>29887</v>
      </c>
      <c r="M18990" t="s">
        <v>20719</v>
      </c>
      <c r="N18990">
        <v>3</v>
      </c>
      <c r="P18990" t="s">
        <v>20366</v>
      </c>
      <c r="Q18990" t="s">
        <v>29888</v>
      </c>
      <c r="S18990" t="s">
        <v>20368</v>
      </c>
    </row>
    <row r="18991" spans="1:19" hidden="1" x14ac:dyDescent="0.2">
      <c r="A18991">
        <v>5087</v>
      </c>
      <c r="B18991" t="s">
        <v>29889</v>
      </c>
      <c r="C18991" t="s">
        <v>105</v>
      </c>
      <c r="D18991">
        <v>7.85</v>
      </c>
      <c r="E18991">
        <v>25</v>
      </c>
      <c r="F18991" t="s">
        <v>1546</v>
      </c>
      <c r="G18991" t="s">
        <v>55</v>
      </c>
      <c r="H18991" t="s">
        <v>46</v>
      </c>
      <c r="I18991" t="s">
        <v>27677</v>
      </c>
      <c r="K18991"/>
      <c r="L18991" t="s">
        <v>29890</v>
      </c>
      <c r="M18991" t="s">
        <v>26</v>
      </c>
      <c r="N18991">
        <v>2</v>
      </c>
      <c r="P18991" t="s">
        <v>20366</v>
      </c>
      <c r="Q18991" t="s">
        <v>29891</v>
      </c>
      <c r="S18991" t="s">
        <v>20368</v>
      </c>
    </row>
    <row r="18992" spans="1:19" hidden="1" x14ac:dyDescent="0.2">
      <c r="A18992">
        <v>5087</v>
      </c>
      <c r="B18992" t="s">
        <v>29889</v>
      </c>
      <c r="C18992" t="s">
        <v>105</v>
      </c>
      <c r="D18992">
        <v>7.86</v>
      </c>
      <c r="E18992">
        <v>25</v>
      </c>
      <c r="F18992" t="s">
        <v>1546</v>
      </c>
      <c r="G18992" t="s">
        <v>23125</v>
      </c>
      <c r="H18992" t="s">
        <v>46</v>
      </c>
      <c r="I18992" t="s">
        <v>29468</v>
      </c>
      <c r="K18992"/>
      <c r="L18992" t="s">
        <v>29890</v>
      </c>
      <c r="M18992" t="s">
        <v>26</v>
      </c>
      <c r="N18992">
        <v>2</v>
      </c>
      <c r="P18992" t="s">
        <v>20366</v>
      </c>
      <c r="Q18992" t="s">
        <v>29891</v>
      </c>
      <c r="S18992" t="s">
        <v>20368</v>
      </c>
    </row>
    <row r="18993" spans="1:19" hidden="1" x14ac:dyDescent="0.2">
      <c r="A18993">
        <v>5088</v>
      </c>
      <c r="B18993" t="s">
        <v>29892</v>
      </c>
      <c r="C18993" t="s">
        <v>105</v>
      </c>
      <c r="D18993">
        <v>5.73</v>
      </c>
      <c r="E18993">
        <v>25</v>
      </c>
      <c r="G18993" t="s">
        <v>23125</v>
      </c>
      <c r="H18993" t="s">
        <v>46</v>
      </c>
      <c r="I18993" t="s">
        <v>29468</v>
      </c>
      <c r="K18993"/>
      <c r="L18993" t="s">
        <v>29893</v>
      </c>
      <c r="M18993" t="s">
        <v>26</v>
      </c>
      <c r="N18993">
        <v>2</v>
      </c>
      <c r="P18993" t="s">
        <v>20366</v>
      </c>
      <c r="Q18993" t="s">
        <v>29894</v>
      </c>
      <c r="S18993" t="s">
        <v>20368</v>
      </c>
    </row>
    <row r="18994" spans="1:19" hidden="1" x14ac:dyDescent="0.2">
      <c r="A18994">
        <v>5089</v>
      </c>
      <c r="B18994" t="s">
        <v>29895</v>
      </c>
      <c r="C18994" t="s">
        <v>105</v>
      </c>
      <c r="D18994">
        <v>5.93</v>
      </c>
      <c r="E18994">
        <v>25</v>
      </c>
      <c r="F18994" t="s">
        <v>29896</v>
      </c>
      <c r="G18994" t="s">
        <v>1434</v>
      </c>
      <c r="H18994" t="s">
        <v>46</v>
      </c>
      <c r="I18994" t="s">
        <v>3350</v>
      </c>
      <c r="K18994"/>
      <c r="L18994" t="s">
        <v>29897</v>
      </c>
      <c r="M18994" t="s">
        <v>20396</v>
      </c>
      <c r="N18994">
        <v>4</v>
      </c>
      <c r="P18994" t="s">
        <v>20366</v>
      </c>
      <c r="Q18994" t="s">
        <v>29898</v>
      </c>
      <c r="S18994" t="s">
        <v>20368</v>
      </c>
    </row>
    <row r="18995" spans="1:19" hidden="1" x14ac:dyDescent="0.2">
      <c r="A18995">
        <v>5090</v>
      </c>
      <c r="B18995" t="s">
        <v>29899</v>
      </c>
      <c r="C18995" t="s">
        <v>105</v>
      </c>
      <c r="D18995">
        <v>8.09</v>
      </c>
      <c r="E18995">
        <v>25</v>
      </c>
      <c r="F18995" t="s">
        <v>1546</v>
      </c>
      <c r="G18995" t="s">
        <v>55</v>
      </c>
      <c r="H18995" t="s">
        <v>46</v>
      </c>
      <c r="I18995" t="s">
        <v>27677</v>
      </c>
      <c r="K18995"/>
      <c r="L18995" t="s">
        <v>29900</v>
      </c>
      <c r="M18995" t="s">
        <v>26</v>
      </c>
      <c r="N18995">
        <v>2</v>
      </c>
      <c r="P18995" t="s">
        <v>20366</v>
      </c>
      <c r="Q18995" t="s">
        <v>29901</v>
      </c>
      <c r="S18995" t="s">
        <v>20368</v>
      </c>
    </row>
    <row r="18996" spans="1:19" hidden="1" x14ac:dyDescent="0.2">
      <c r="A18996">
        <v>5091</v>
      </c>
      <c r="B18996" t="s">
        <v>29902</v>
      </c>
      <c r="C18996" t="s">
        <v>105</v>
      </c>
      <c r="D18996">
        <v>3.46</v>
      </c>
      <c r="E18996">
        <v>30</v>
      </c>
      <c r="F18996" t="s">
        <v>28376</v>
      </c>
      <c r="G18996" t="s">
        <v>31</v>
      </c>
      <c r="H18996" t="s">
        <v>46</v>
      </c>
      <c r="I18996" t="s">
        <v>9911</v>
      </c>
      <c r="K18996"/>
      <c r="L18996" t="s">
        <v>29903</v>
      </c>
      <c r="M18996" t="s">
        <v>26</v>
      </c>
      <c r="N18996">
        <v>2</v>
      </c>
      <c r="P18996" t="s">
        <v>20366</v>
      </c>
      <c r="Q18996" t="s">
        <v>29904</v>
      </c>
      <c r="S18996" t="s">
        <v>20368</v>
      </c>
    </row>
    <row r="18997" spans="1:19" hidden="1" x14ac:dyDescent="0.2">
      <c r="A18997">
        <v>5092</v>
      </c>
      <c r="B18997" t="s">
        <v>29905</v>
      </c>
      <c r="C18997" t="s">
        <v>105</v>
      </c>
      <c r="D18997">
        <v>6.1</v>
      </c>
      <c r="E18997">
        <v>25</v>
      </c>
      <c r="F18997" t="s">
        <v>23491</v>
      </c>
      <c r="G18997" t="s">
        <v>31</v>
      </c>
      <c r="H18997" t="s">
        <v>46</v>
      </c>
      <c r="I18997" t="s">
        <v>29906</v>
      </c>
      <c r="K18997"/>
      <c r="L18997" t="s">
        <v>29907</v>
      </c>
      <c r="M18997" t="s">
        <v>26</v>
      </c>
      <c r="N18997">
        <v>2</v>
      </c>
      <c r="P18997" t="s">
        <v>20366</v>
      </c>
      <c r="Q18997" t="s">
        <v>29908</v>
      </c>
      <c r="S18997" t="s">
        <v>20368</v>
      </c>
    </row>
    <row r="18998" spans="1:19" hidden="1" x14ac:dyDescent="0.2">
      <c r="A18998">
        <v>5093</v>
      </c>
      <c r="B18998" t="s">
        <v>29909</v>
      </c>
      <c r="C18998" t="s">
        <v>105</v>
      </c>
      <c r="D18998">
        <v>2.13</v>
      </c>
      <c r="E18998">
        <v>25</v>
      </c>
      <c r="G18998" t="s">
        <v>55</v>
      </c>
      <c r="H18998" t="s">
        <v>23</v>
      </c>
      <c r="I18998" t="s">
        <v>12473</v>
      </c>
      <c r="K18998"/>
      <c r="L18998" t="s">
        <v>29910</v>
      </c>
      <c r="M18998" t="s">
        <v>20396</v>
      </c>
      <c r="N18998">
        <v>4</v>
      </c>
      <c r="P18998" t="s">
        <v>20366</v>
      </c>
      <c r="Q18998" t="s">
        <v>29911</v>
      </c>
      <c r="S18998" t="s">
        <v>20368</v>
      </c>
    </row>
    <row r="18999" spans="1:19" hidden="1" x14ac:dyDescent="0.2">
      <c r="A18999">
        <v>5093</v>
      </c>
      <c r="B18999" t="s">
        <v>29909</v>
      </c>
      <c r="C18999" t="s">
        <v>20452</v>
      </c>
      <c r="D18999">
        <v>4.93</v>
      </c>
      <c r="E18999" t="s">
        <v>414</v>
      </c>
      <c r="G18999" t="s">
        <v>55</v>
      </c>
      <c r="H18999" t="s">
        <v>46</v>
      </c>
      <c r="I18999" t="s">
        <v>12473</v>
      </c>
      <c r="K18999"/>
      <c r="L18999" t="s">
        <v>29910</v>
      </c>
      <c r="M18999" t="s">
        <v>20396</v>
      </c>
      <c r="N18999">
        <v>4</v>
      </c>
      <c r="P18999" t="s">
        <v>20366</v>
      </c>
      <c r="Q18999" t="s">
        <v>29911</v>
      </c>
      <c r="S18999" t="s">
        <v>20368</v>
      </c>
    </row>
    <row r="19000" spans="1:19" hidden="1" x14ac:dyDescent="0.2">
      <c r="A19000">
        <v>5094</v>
      </c>
      <c r="B19000" t="s">
        <v>29912</v>
      </c>
      <c r="C19000" t="s">
        <v>105</v>
      </c>
      <c r="D19000">
        <v>3.17</v>
      </c>
      <c r="E19000">
        <v>20</v>
      </c>
      <c r="G19000" t="s">
        <v>31</v>
      </c>
      <c r="H19000" t="s">
        <v>46</v>
      </c>
      <c r="I19000" t="s">
        <v>20409</v>
      </c>
      <c r="K19000"/>
      <c r="L19000" t="s">
        <v>29913</v>
      </c>
      <c r="M19000" t="s">
        <v>26</v>
      </c>
      <c r="N19000">
        <v>2</v>
      </c>
      <c r="P19000" t="s">
        <v>20366</v>
      </c>
      <c r="Q19000" t="s">
        <v>29914</v>
      </c>
      <c r="S19000" t="s">
        <v>20368</v>
      </c>
    </row>
    <row r="19001" spans="1:19" hidden="1" x14ac:dyDescent="0.2">
      <c r="A19001">
        <v>5095</v>
      </c>
      <c r="B19001" t="s">
        <v>29915</v>
      </c>
      <c r="C19001" t="s">
        <v>105</v>
      </c>
      <c r="D19001">
        <v>3.6</v>
      </c>
      <c r="E19001">
        <v>20</v>
      </c>
      <c r="F19001" t="s">
        <v>4558</v>
      </c>
      <c r="G19001" t="s">
        <v>55</v>
      </c>
      <c r="H19001" t="s">
        <v>23</v>
      </c>
      <c r="I19001" t="s">
        <v>8531</v>
      </c>
      <c r="K19001"/>
      <c r="L19001" t="s">
        <v>29916</v>
      </c>
      <c r="M19001" t="s">
        <v>26</v>
      </c>
      <c r="N19001">
        <v>2</v>
      </c>
      <c r="P19001" t="s">
        <v>20366</v>
      </c>
      <c r="Q19001" t="s">
        <v>29917</v>
      </c>
      <c r="S19001" t="s">
        <v>20368</v>
      </c>
    </row>
    <row r="19002" spans="1:19" hidden="1" x14ac:dyDescent="0.2">
      <c r="A19002">
        <v>5096</v>
      </c>
      <c r="B19002" t="s">
        <v>29918</v>
      </c>
      <c r="C19002" t="s">
        <v>105</v>
      </c>
      <c r="D19002" t="s">
        <v>29919</v>
      </c>
      <c r="E19002">
        <v>20</v>
      </c>
      <c r="F19002" t="s">
        <v>29920</v>
      </c>
      <c r="G19002" t="s">
        <v>55</v>
      </c>
      <c r="H19002" t="s">
        <v>2675</v>
      </c>
      <c r="I19002" t="s">
        <v>8531</v>
      </c>
      <c r="K19002"/>
      <c r="L19002" t="s">
        <v>29921</v>
      </c>
      <c r="M19002" t="s">
        <v>26</v>
      </c>
      <c r="N19002">
        <v>2</v>
      </c>
      <c r="P19002" t="s">
        <v>20366</v>
      </c>
      <c r="Q19002" t="s">
        <v>29922</v>
      </c>
      <c r="S19002" t="s">
        <v>20368</v>
      </c>
    </row>
    <row r="19003" spans="1:19" hidden="1" x14ac:dyDescent="0.2">
      <c r="A19003">
        <v>5097</v>
      </c>
      <c r="B19003" t="s">
        <v>29923</v>
      </c>
      <c r="C19003" t="s">
        <v>105</v>
      </c>
      <c r="D19003">
        <v>2.7</v>
      </c>
      <c r="E19003">
        <v>20</v>
      </c>
      <c r="F19003" t="s">
        <v>4558</v>
      </c>
      <c r="G19003" t="s">
        <v>55</v>
      </c>
      <c r="H19003" t="s">
        <v>23</v>
      </c>
      <c r="I19003" t="s">
        <v>8531</v>
      </c>
      <c r="K19003"/>
      <c r="L19003" t="s">
        <v>29924</v>
      </c>
      <c r="M19003" t="s">
        <v>26</v>
      </c>
      <c r="N19003">
        <v>2</v>
      </c>
      <c r="P19003" t="s">
        <v>20366</v>
      </c>
      <c r="Q19003" t="s">
        <v>29925</v>
      </c>
      <c r="S19003" t="s">
        <v>20368</v>
      </c>
    </row>
    <row r="19004" spans="1:19" hidden="1" x14ac:dyDescent="0.2">
      <c r="A19004">
        <v>5098</v>
      </c>
      <c r="B19004" t="s">
        <v>29926</v>
      </c>
      <c r="C19004" t="s">
        <v>105</v>
      </c>
      <c r="D19004">
        <v>1.56</v>
      </c>
      <c r="E19004">
        <v>20</v>
      </c>
      <c r="F19004" t="s">
        <v>29927</v>
      </c>
      <c r="G19004" t="s">
        <v>21388</v>
      </c>
      <c r="H19004" t="s">
        <v>23</v>
      </c>
      <c r="I19004" t="s">
        <v>29928</v>
      </c>
      <c r="K19004"/>
      <c r="L19004" t="s">
        <v>29929</v>
      </c>
      <c r="M19004" t="s">
        <v>26</v>
      </c>
      <c r="N19004">
        <v>2</v>
      </c>
      <c r="P19004" t="s">
        <v>20366</v>
      </c>
      <c r="Q19004" t="s">
        <v>29930</v>
      </c>
      <c r="S19004" t="s">
        <v>20368</v>
      </c>
    </row>
    <row r="19005" spans="1:19" hidden="1" x14ac:dyDescent="0.2">
      <c r="A19005">
        <v>5098</v>
      </c>
      <c r="B19005" t="s">
        <v>29926</v>
      </c>
      <c r="C19005" t="s">
        <v>20452</v>
      </c>
      <c r="D19005">
        <v>9.0399999999999991</v>
      </c>
      <c r="E19005">
        <v>20</v>
      </c>
      <c r="F19005" t="s">
        <v>29927</v>
      </c>
      <c r="G19005" t="s">
        <v>21388</v>
      </c>
      <c r="H19005" t="s">
        <v>23</v>
      </c>
      <c r="I19005" t="s">
        <v>29928</v>
      </c>
      <c r="K19005"/>
      <c r="L19005" t="s">
        <v>29929</v>
      </c>
      <c r="M19005" t="s">
        <v>26</v>
      </c>
      <c r="N19005">
        <v>2</v>
      </c>
      <c r="P19005" t="s">
        <v>20366</v>
      </c>
      <c r="Q19005" t="s">
        <v>29930</v>
      </c>
      <c r="S19005" t="s">
        <v>20368</v>
      </c>
    </row>
    <row r="19006" spans="1:19" hidden="1" x14ac:dyDescent="0.2">
      <c r="A19006">
        <v>5099</v>
      </c>
      <c r="B19006" t="s">
        <v>16919</v>
      </c>
      <c r="C19006" t="s">
        <v>105</v>
      </c>
      <c r="D19006">
        <v>3.14</v>
      </c>
      <c r="E19006">
        <v>25</v>
      </c>
      <c r="G19006" t="s">
        <v>28683</v>
      </c>
      <c r="I19006" t="s">
        <v>28684</v>
      </c>
      <c r="K19006"/>
      <c r="L19006" t="s">
        <v>29931</v>
      </c>
      <c r="M19006" t="s">
        <v>26</v>
      </c>
      <c r="N19006">
        <v>2</v>
      </c>
      <c r="P19006" t="s">
        <v>20366</v>
      </c>
      <c r="Q19006" t="s">
        <v>29932</v>
      </c>
      <c r="S19006" t="s">
        <v>20368</v>
      </c>
    </row>
    <row r="19007" spans="1:19" hidden="1" x14ac:dyDescent="0.2">
      <c r="A19007">
        <v>5099</v>
      </c>
      <c r="B19007" t="s">
        <v>16919</v>
      </c>
      <c r="C19007" t="s">
        <v>20452</v>
      </c>
      <c r="D19007">
        <v>7.48</v>
      </c>
      <c r="E19007">
        <v>25</v>
      </c>
      <c r="G19007" t="s">
        <v>28683</v>
      </c>
      <c r="I19007" t="s">
        <v>28684</v>
      </c>
      <c r="K19007"/>
      <c r="L19007" t="s">
        <v>29931</v>
      </c>
      <c r="M19007" t="s">
        <v>26</v>
      </c>
      <c r="N19007">
        <v>2</v>
      </c>
      <c r="P19007" t="s">
        <v>20366</v>
      </c>
      <c r="Q19007" t="s">
        <v>29932</v>
      </c>
      <c r="S19007" t="s">
        <v>20368</v>
      </c>
    </row>
    <row r="19008" spans="1:19" hidden="1" x14ac:dyDescent="0.2">
      <c r="A19008">
        <v>5100</v>
      </c>
      <c r="B19008" t="s">
        <v>29933</v>
      </c>
      <c r="C19008" t="s">
        <v>105</v>
      </c>
      <c r="D19008">
        <v>3.75</v>
      </c>
      <c r="F19008" t="s">
        <v>21009</v>
      </c>
      <c r="G19008" t="s">
        <v>55</v>
      </c>
      <c r="H19008" t="s">
        <v>23</v>
      </c>
      <c r="I19008" t="s">
        <v>22138</v>
      </c>
      <c r="K19008"/>
      <c r="L19008" t="s">
        <v>29934</v>
      </c>
      <c r="M19008" t="s">
        <v>26</v>
      </c>
      <c r="N19008">
        <v>2</v>
      </c>
      <c r="P19008" t="s">
        <v>20366</v>
      </c>
      <c r="Q19008" t="s">
        <v>29935</v>
      </c>
      <c r="S19008" t="s">
        <v>20368</v>
      </c>
    </row>
    <row r="19009" spans="1:19" hidden="1" x14ac:dyDescent="0.2">
      <c r="A19009">
        <v>5102</v>
      </c>
      <c r="B19009" t="s">
        <v>29936</v>
      </c>
      <c r="C19009" t="s">
        <v>20452</v>
      </c>
      <c r="D19009">
        <v>11.38</v>
      </c>
      <c r="E19009">
        <v>21</v>
      </c>
      <c r="F19009" t="s">
        <v>29937</v>
      </c>
      <c r="G19009" t="s">
        <v>31</v>
      </c>
      <c r="H19009" t="s">
        <v>46</v>
      </c>
      <c r="I19009" t="s">
        <v>7689</v>
      </c>
      <c r="K19009"/>
      <c r="L19009" t="s">
        <v>29938</v>
      </c>
      <c r="M19009" t="s">
        <v>20396</v>
      </c>
      <c r="N19009">
        <v>4</v>
      </c>
      <c r="P19009" t="s">
        <v>20366</v>
      </c>
      <c r="Q19009" t="s">
        <v>29939</v>
      </c>
      <c r="S19009" t="s">
        <v>20368</v>
      </c>
    </row>
    <row r="19010" spans="1:19" hidden="1" x14ac:dyDescent="0.2">
      <c r="A19010">
        <v>5103</v>
      </c>
      <c r="B19010" t="s">
        <v>29940</v>
      </c>
      <c r="C19010" t="s">
        <v>20452</v>
      </c>
      <c r="D19010">
        <v>8.32</v>
      </c>
      <c r="E19010">
        <v>25</v>
      </c>
      <c r="F19010" t="s">
        <v>364</v>
      </c>
      <c r="G19010" t="s">
        <v>55</v>
      </c>
      <c r="H19010" t="s">
        <v>46</v>
      </c>
      <c r="I19010" t="s">
        <v>5176</v>
      </c>
      <c r="K19010"/>
      <c r="L19010" t="s">
        <v>29941</v>
      </c>
      <c r="M19010" t="s">
        <v>20396</v>
      </c>
      <c r="N19010">
        <v>4</v>
      </c>
      <c r="P19010" t="s">
        <v>20366</v>
      </c>
      <c r="Q19010" t="s">
        <v>29942</v>
      </c>
      <c r="S19010" t="s">
        <v>20368</v>
      </c>
    </row>
    <row r="19011" spans="1:19" hidden="1" x14ac:dyDescent="0.2">
      <c r="A19011">
        <v>5103</v>
      </c>
      <c r="B19011" t="s">
        <v>29940</v>
      </c>
      <c r="C19011" t="s">
        <v>20452</v>
      </c>
      <c r="D19011">
        <v>8.4700000000000006</v>
      </c>
      <c r="E19011">
        <v>21</v>
      </c>
      <c r="F19011" t="s">
        <v>364</v>
      </c>
      <c r="G19011" t="s">
        <v>31</v>
      </c>
      <c r="H19011" t="s">
        <v>46</v>
      </c>
      <c r="I19011" t="s">
        <v>7689</v>
      </c>
      <c r="K19011"/>
      <c r="L19011" t="s">
        <v>29941</v>
      </c>
      <c r="M19011" t="s">
        <v>20396</v>
      </c>
      <c r="N19011">
        <v>4</v>
      </c>
      <c r="P19011" t="s">
        <v>20366</v>
      </c>
      <c r="Q19011" t="s">
        <v>29942</v>
      </c>
      <c r="S19011" t="s">
        <v>20368</v>
      </c>
    </row>
    <row r="19012" spans="1:19" hidden="1" x14ac:dyDescent="0.2">
      <c r="A19012">
        <v>5103</v>
      </c>
      <c r="B19012" t="s">
        <v>29940</v>
      </c>
      <c r="C19012" t="s">
        <v>20452</v>
      </c>
      <c r="D19012">
        <v>8</v>
      </c>
      <c r="E19012">
        <v>20</v>
      </c>
      <c r="F19012" t="s">
        <v>29943</v>
      </c>
      <c r="G19012" t="s">
        <v>31</v>
      </c>
      <c r="H19012" t="s">
        <v>23</v>
      </c>
      <c r="I19012" t="s">
        <v>29944</v>
      </c>
      <c r="K19012"/>
      <c r="L19012" t="s">
        <v>29941</v>
      </c>
      <c r="M19012" t="s">
        <v>20396</v>
      </c>
      <c r="N19012">
        <v>4</v>
      </c>
      <c r="P19012" t="s">
        <v>20366</v>
      </c>
      <c r="Q19012" t="s">
        <v>29942</v>
      </c>
      <c r="S19012" t="s">
        <v>20368</v>
      </c>
    </row>
    <row r="19013" spans="1:19" hidden="1" x14ac:dyDescent="0.2">
      <c r="A19013">
        <v>5104</v>
      </c>
      <c r="B19013" t="s">
        <v>29945</v>
      </c>
      <c r="C19013" t="s">
        <v>20452</v>
      </c>
      <c r="D19013">
        <v>9.11</v>
      </c>
      <c r="E19013">
        <v>21</v>
      </c>
      <c r="F19013" t="s">
        <v>29946</v>
      </c>
      <c r="G19013" t="s">
        <v>31</v>
      </c>
      <c r="H19013" t="s">
        <v>46</v>
      </c>
      <c r="I19013" t="s">
        <v>7689</v>
      </c>
      <c r="K19013"/>
      <c r="L19013" t="s">
        <v>29947</v>
      </c>
      <c r="M19013" t="s">
        <v>20396</v>
      </c>
      <c r="N19013">
        <v>4</v>
      </c>
      <c r="P19013" t="s">
        <v>20366</v>
      </c>
      <c r="Q19013" t="s">
        <v>29948</v>
      </c>
      <c r="S19013" t="s">
        <v>20368</v>
      </c>
    </row>
    <row r="19014" spans="1:19" hidden="1" x14ac:dyDescent="0.2">
      <c r="A19014">
        <v>5105</v>
      </c>
      <c r="B19014" t="s">
        <v>29949</v>
      </c>
      <c r="C19014" t="s">
        <v>20452</v>
      </c>
      <c r="D19014">
        <v>9.48</v>
      </c>
      <c r="E19014">
        <v>21</v>
      </c>
      <c r="F19014" t="s">
        <v>29946</v>
      </c>
      <c r="G19014" t="s">
        <v>31</v>
      </c>
      <c r="H19014" t="s">
        <v>23</v>
      </c>
      <c r="I19014" t="s">
        <v>7689</v>
      </c>
      <c r="K19014"/>
      <c r="L19014" t="s">
        <v>29950</v>
      </c>
      <c r="M19014" t="s">
        <v>20396</v>
      </c>
      <c r="N19014">
        <v>4</v>
      </c>
      <c r="P19014" t="s">
        <v>20366</v>
      </c>
      <c r="Q19014" t="s">
        <v>29951</v>
      </c>
      <c r="S19014" t="s">
        <v>20368</v>
      </c>
    </row>
    <row r="19015" spans="1:19" hidden="1" x14ac:dyDescent="0.2">
      <c r="A19015">
        <v>5106</v>
      </c>
      <c r="B19015" t="s">
        <v>29952</v>
      </c>
      <c r="C19015" t="s">
        <v>20452</v>
      </c>
      <c r="D19015">
        <v>13.02</v>
      </c>
      <c r="E19015">
        <v>21</v>
      </c>
      <c r="F19015" t="s">
        <v>23131</v>
      </c>
      <c r="G19015" t="s">
        <v>31</v>
      </c>
      <c r="H19015" t="s">
        <v>46</v>
      </c>
      <c r="I19015" t="s">
        <v>7689</v>
      </c>
      <c r="K19015"/>
      <c r="L19015" t="s">
        <v>29953</v>
      </c>
      <c r="M19015" t="s">
        <v>20396</v>
      </c>
      <c r="N19015">
        <v>4</v>
      </c>
      <c r="P19015" t="s">
        <v>20366</v>
      </c>
      <c r="Q19015" t="s">
        <v>29954</v>
      </c>
      <c r="S19015" t="s">
        <v>20368</v>
      </c>
    </row>
    <row r="19016" spans="1:19" hidden="1" x14ac:dyDescent="0.2">
      <c r="A19016">
        <v>5107</v>
      </c>
      <c r="B19016" t="s">
        <v>29955</v>
      </c>
      <c r="C19016" t="s">
        <v>20452</v>
      </c>
      <c r="D19016">
        <v>9.4700000000000006</v>
      </c>
      <c r="E19016">
        <v>21</v>
      </c>
      <c r="F19016" t="s">
        <v>29946</v>
      </c>
      <c r="G19016" t="s">
        <v>31</v>
      </c>
      <c r="H19016" t="s">
        <v>46</v>
      </c>
      <c r="I19016" t="s">
        <v>7689</v>
      </c>
      <c r="K19016"/>
      <c r="L19016" t="s">
        <v>29956</v>
      </c>
      <c r="M19016" t="s">
        <v>20396</v>
      </c>
      <c r="N19016">
        <v>4</v>
      </c>
      <c r="P19016" t="s">
        <v>20366</v>
      </c>
      <c r="Q19016" t="s">
        <v>29957</v>
      </c>
      <c r="S19016" t="s">
        <v>20368</v>
      </c>
    </row>
    <row r="19017" spans="1:19" hidden="1" x14ac:dyDescent="0.2">
      <c r="A19017">
        <v>5108</v>
      </c>
      <c r="B19017" t="s">
        <v>29958</v>
      </c>
      <c r="C19017" t="s">
        <v>20452</v>
      </c>
      <c r="D19017">
        <v>8.5</v>
      </c>
      <c r="E19017">
        <v>20</v>
      </c>
      <c r="F19017" t="s">
        <v>29959</v>
      </c>
      <c r="G19017" t="s">
        <v>31</v>
      </c>
      <c r="H19017" t="s">
        <v>23</v>
      </c>
      <c r="I19017" t="s">
        <v>29944</v>
      </c>
      <c r="K19017"/>
      <c r="L19017" t="s">
        <v>29960</v>
      </c>
      <c r="M19017" t="s">
        <v>20396</v>
      </c>
      <c r="N19017">
        <v>4</v>
      </c>
      <c r="P19017" t="s">
        <v>20366</v>
      </c>
      <c r="Q19017" t="s">
        <v>29961</v>
      </c>
      <c r="S19017" t="s">
        <v>20368</v>
      </c>
    </row>
    <row r="19018" spans="1:19" hidden="1" x14ac:dyDescent="0.2">
      <c r="A19018">
        <v>5109</v>
      </c>
      <c r="B19018" t="s">
        <v>29962</v>
      </c>
      <c r="C19018" t="s">
        <v>20452</v>
      </c>
      <c r="D19018">
        <v>9.1300000000000008</v>
      </c>
      <c r="E19018">
        <v>25</v>
      </c>
      <c r="F19018" t="s">
        <v>364</v>
      </c>
      <c r="G19018" t="s">
        <v>55</v>
      </c>
      <c r="H19018" t="s">
        <v>46</v>
      </c>
      <c r="I19018" t="s">
        <v>5176</v>
      </c>
      <c r="K19018"/>
      <c r="L19018" t="s">
        <v>29963</v>
      </c>
      <c r="M19018" t="s">
        <v>20396</v>
      </c>
      <c r="N19018">
        <v>4</v>
      </c>
      <c r="P19018" t="s">
        <v>20366</v>
      </c>
      <c r="Q19018" t="s">
        <v>29964</v>
      </c>
      <c r="S19018" t="s">
        <v>20368</v>
      </c>
    </row>
    <row r="19019" spans="1:19" hidden="1" x14ac:dyDescent="0.2">
      <c r="A19019">
        <v>5109</v>
      </c>
      <c r="B19019" t="s">
        <v>29962</v>
      </c>
      <c r="C19019" t="s">
        <v>20452</v>
      </c>
      <c r="D19019">
        <v>9.14</v>
      </c>
      <c r="E19019">
        <v>21</v>
      </c>
      <c r="F19019" t="s">
        <v>29946</v>
      </c>
      <c r="G19019" t="s">
        <v>31</v>
      </c>
      <c r="H19019" t="s">
        <v>23</v>
      </c>
      <c r="I19019" t="s">
        <v>7689</v>
      </c>
      <c r="K19019"/>
      <c r="L19019" t="s">
        <v>29963</v>
      </c>
      <c r="M19019" t="s">
        <v>20396</v>
      </c>
      <c r="N19019">
        <v>4</v>
      </c>
      <c r="P19019" t="s">
        <v>20366</v>
      </c>
      <c r="Q19019" t="s">
        <v>29964</v>
      </c>
      <c r="S19019" t="s">
        <v>20368</v>
      </c>
    </row>
    <row r="19020" spans="1:19" hidden="1" x14ac:dyDescent="0.2">
      <c r="A19020">
        <v>5109</v>
      </c>
      <c r="B19020" t="s">
        <v>29962</v>
      </c>
      <c r="C19020" t="s">
        <v>20452</v>
      </c>
      <c r="D19020">
        <v>8.9</v>
      </c>
      <c r="E19020">
        <v>20</v>
      </c>
      <c r="F19020" t="s">
        <v>29965</v>
      </c>
      <c r="G19020" t="s">
        <v>31</v>
      </c>
      <c r="H19020" t="s">
        <v>23</v>
      </c>
      <c r="I19020" t="s">
        <v>29944</v>
      </c>
      <c r="K19020"/>
      <c r="L19020" t="s">
        <v>29963</v>
      </c>
      <c r="M19020" t="s">
        <v>20396</v>
      </c>
      <c r="N19020">
        <v>4</v>
      </c>
      <c r="P19020" t="s">
        <v>20366</v>
      </c>
      <c r="Q19020" t="s">
        <v>29964</v>
      </c>
      <c r="S19020" t="s">
        <v>20368</v>
      </c>
    </row>
    <row r="19021" spans="1:19" hidden="1" x14ac:dyDescent="0.2">
      <c r="A19021">
        <v>5110</v>
      </c>
      <c r="B19021" t="s">
        <v>29966</v>
      </c>
      <c r="C19021" t="s">
        <v>20452</v>
      </c>
      <c r="D19021">
        <v>9.35</v>
      </c>
      <c r="E19021">
        <v>21</v>
      </c>
      <c r="F19021" t="s">
        <v>29946</v>
      </c>
      <c r="G19021" t="s">
        <v>31</v>
      </c>
      <c r="H19021" t="s">
        <v>46</v>
      </c>
      <c r="I19021" t="s">
        <v>7689</v>
      </c>
      <c r="K19021"/>
      <c r="L19021" t="s">
        <v>29967</v>
      </c>
      <c r="M19021" t="s">
        <v>20396</v>
      </c>
      <c r="N19021">
        <v>4</v>
      </c>
      <c r="P19021" t="s">
        <v>20366</v>
      </c>
      <c r="Q19021" t="s">
        <v>29968</v>
      </c>
      <c r="S19021" t="s">
        <v>20368</v>
      </c>
    </row>
    <row r="19022" spans="1:19" hidden="1" x14ac:dyDescent="0.2">
      <c r="A19022">
        <v>5111</v>
      </c>
      <c r="B19022" t="s">
        <v>29969</v>
      </c>
      <c r="C19022" t="s">
        <v>20452</v>
      </c>
      <c r="D19022">
        <v>8.09</v>
      </c>
      <c r="E19022">
        <v>25</v>
      </c>
      <c r="F19022" t="s">
        <v>16911</v>
      </c>
      <c r="G19022" t="s">
        <v>55</v>
      </c>
      <c r="H19022" t="s">
        <v>46</v>
      </c>
      <c r="I19022" t="s">
        <v>9428</v>
      </c>
      <c r="K19022"/>
      <c r="L19022" t="s">
        <v>29970</v>
      </c>
      <c r="M19022" t="s">
        <v>20396</v>
      </c>
      <c r="N19022">
        <v>4</v>
      </c>
      <c r="P19022" t="s">
        <v>20366</v>
      </c>
      <c r="Q19022" t="s">
        <v>29971</v>
      </c>
      <c r="S19022" t="s">
        <v>20368</v>
      </c>
    </row>
    <row r="19023" spans="1:19" hidden="1" x14ac:dyDescent="0.2">
      <c r="A19023">
        <v>5111</v>
      </c>
      <c r="B19023" t="s">
        <v>29969</v>
      </c>
      <c r="C19023" t="s">
        <v>20441</v>
      </c>
      <c r="D19023">
        <v>11.85</v>
      </c>
      <c r="E19023" t="s">
        <v>414</v>
      </c>
      <c r="F19023" t="s">
        <v>16911</v>
      </c>
      <c r="G19023" t="s">
        <v>55</v>
      </c>
      <c r="H19023" t="s">
        <v>23</v>
      </c>
      <c r="I19023" t="s">
        <v>9428</v>
      </c>
      <c r="K19023"/>
      <c r="L19023" t="s">
        <v>29970</v>
      </c>
      <c r="M19023" t="s">
        <v>20396</v>
      </c>
      <c r="N19023">
        <v>4</v>
      </c>
      <c r="P19023" t="s">
        <v>20366</v>
      </c>
      <c r="Q19023" t="s">
        <v>29971</v>
      </c>
      <c r="S19023" t="s">
        <v>20368</v>
      </c>
    </row>
    <row r="19024" spans="1:19" hidden="1" x14ac:dyDescent="0.2">
      <c r="A19024">
        <v>5111</v>
      </c>
      <c r="B19024" t="s">
        <v>29969</v>
      </c>
      <c r="C19024" t="s">
        <v>20452</v>
      </c>
      <c r="D19024">
        <v>8.19</v>
      </c>
      <c r="E19024" t="s">
        <v>23155</v>
      </c>
      <c r="F19024" t="s">
        <v>11159</v>
      </c>
      <c r="G19024" t="s">
        <v>55</v>
      </c>
      <c r="H19024" t="s">
        <v>23</v>
      </c>
      <c r="I19024" t="s">
        <v>3120</v>
      </c>
      <c r="K19024"/>
      <c r="L19024" t="s">
        <v>29970</v>
      </c>
      <c r="M19024" t="s">
        <v>20396</v>
      </c>
      <c r="N19024">
        <v>4</v>
      </c>
      <c r="P19024" t="s">
        <v>20366</v>
      </c>
      <c r="Q19024" t="s">
        <v>29971</v>
      </c>
      <c r="S19024" t="s">
        <v>20368</v>
      </c>
    </row>
    <row r="19025" spans="1:19" hidden="1" x14ac:dyDescent="0.2">
      <c r="A19025">
        <v>5111</v>
      </c>
      <c r="B19025" t="s">
        <v>29969</v>
      </c>
      <c r="C19025" t="s">
        <v>20441</v>
      </c>
      <c r="D19025">
        <v>12.16</v>
      </c>
      <c r="E19025" t="s">
        <v>23155</v>
      </c>
      <c r="F19025" t="s">
        <v>11159</v>
      </c>
      <c r="G19025" t="s">
        <v>55</v>
      </c>
      <c r="H19025" t="s">
        <v>23</v>
      </c>
      <c r="I19025" t="s">
        <v>3120</v>
      </c>
      <c r="K19025"/>
      <c r="L19025" t="s">
        <v>29970</v>
      </c>
      <c r="M19025" t="s">
        <v>20396</v>
      </c>
      <c r="N19025">
        <v>4</v>
      </c>
      <c r="P19025" t="s">
        <v>20366</v>
      </c>
      <c r="Q19025" t="s">
        <v>29971</v>
      </c>
      <c r="S19025" t="s">
        <v>20368</v>
      </c>
    </row>
    <row r="19026" spans="1:19" hidden="1" x14ac:dyDescent="0.2">
      <c r="A19026">
        <v>5112</v>
      </c>
      <c r="B19026" t="s">
        <v>29972</v>
      </c>
      <c r="C19026" t="s">
        <v>105</v>
      </c>
      <c r="D19026">
        <v>5.12</v>
      </c>
      <c r="E19026">
        <v>25</v>
      </c>
      <c r="F19026" t="s">
        <v>21173</v>
      </c>
      <c r="G19026" t="s">
        <v>31</v>
      </c>
      <c r="H19026" t="s">
        <v>46</v>
      </c>
      <c r="I19026" t="s">
        <v>9408</v>
      </c>
      <c r="K19026"/>
      <c r="L19026" t="s">
        <v>29973</v>
      </c>
      <c r="M19026" t="s">
        <v>26</v>
      </c>
      <c r="N19026">
        <v>2</v>
      </c>
      <c r="P19026" t="s">
        <v>20366</v>
      </c>
      <c r="Q19026" t="s">
        <v>29974</v>
      </c>
      <c r="S19026" t="s">
        <v>20368</v>
      </c>
    </row>
    <row r="19027" spans="1:19" hidden="1" x14ac:dyDescent="0.2">
      <c r="A19027">
        <v>5112</v>
      </c>
      <c r="B19027" t="s">
        <v>29972</v>
      </c>
      <c r="C19027" t="s">
        <v>105</v>
      </c>
      <c r="D19027">
        <v>4.9800000000000004</v>
      </c>
      <c r="E19027">
        <v>25</v>
      </c>
      <c r="F19027" t="s">
        <v>23131</v>
      </c>
      <c r="G19027" t="s">
        <v>31</v>
      </c>
      <c r="H19027" t="s">
        <v>46</v>
      </c>
      <c r="I19027" t="s">
        <v>9408</v>
      </c>
      <c r="K19027"/>
      <c r="L19027" t="s">
        <v>29973</v>
      </c>
      <c r="M19027" t="s">
        <v>26</v>
      </c>
      <c r="N19027">
        <v>2</v>
      </c>
      <c r="P19027" t="s">
        <v>20366</v>
      </c>
      <c r="Q19027" t="s">
        <v>29974</v>
      </c>
      <c r="S19027" t="s">
        <v>20368</v>
      </c>
    </row>
    <row r="19028" spans="1:19" hidden="1" x14ac:dyDescent="0.2">
      <c r="A19028">
        <v>5113</v>
      </c>
      <c r="B19028" t="s">
        <v>29975</v>
      </c>
      <c r="C19028" t="s">
        <v>20441</v>
      </c>
      <c r="D19028">
        <v>8.6999999999999993</v>
      </c>
      <c r="E19028">
        <v>20</v>
      </c>
      <c r="F19028" t="s">
        <v>29976</v>
      </c>
      <c r="G19028" t="s">
        <v>31</v>
      </c>
      <c r="H19028" t="s">
        <v>23</v>
      </c>
      <c r="I19028" t="s">
        <v>29944</v>
      </c>
      <c r="K19028"/>
      <c r="L19028" t="s">
        <v>29977</v>
      </c>
      <c r="M19028" t="s">
        <v>20396</v>
      </c>
      <c r="N19028">
        <v>4</v>
      </c>
      <c r="P19028" t="s">
        <v>20366</v>
      </c>
      <c r="Q19028" t="s">
        <v>29978</v>
      </c>
      <c r="S19028" t="s">
        <v>20368</v>
      </c>
    </row>
    <row r="19029" spans="1:19" hidden="1" x14ac:dyDescent="0.2">
      <c r="A19029">
        <v>5113</v>
      </c>
      <c r="B19029" t="s">
        <v>29975</v>
      </c>
      <c r="C19029" t="s">
        <v>20441</v>
      </c>
      <c r="D19029">
        <v>8.99</v>
      </c>
      <c r="E19029">
        <v>21</v>
      </c>
      <c r="F19029" t="s">
        <v>29946</v>
      </c>
      <c r="G19029" t="s">
        <v>31</v>
      </c>
      <c r="H19029" t="s">
        <v>23</v>
      </c>
      <c r="I19029" t="s">
        <v>7689</v>
      </c>
      <c r="K19029"/>
      <c r="L19029" t="s">
        <v>29977</v>
      </c>
      <c r="M19029" t="s">
        <v>20396</v>
      </c>
      <c r="N19029">
        <v>4</v>
      </c>
      <c r="P19029" t="s">
        <v>20366</v>
      </c>
      <c r="Q19029" t="s">
        <v>29978</v>
      </c>
      <c r="S19029" t="s">
        <v>20368</v>
      </c>
    </row>
    <row r="19030" spans="1:19" hidden="1" x14ac:dyDescent="0.2">
      <c r="A19030">
        <v>5114</v>
      </c>
      <c r="B19030" t="s">
        <v>29979</v>
      </c>
      <c r="C19030" t="s">
        <v>20441</v>
      </c>
      <c r="D19030">
        <v>8.6999999999999993</v>
      </c>
      <c r="E19030">
        <v>20</v>
      </c>
      <c r="F19030" t="s">
        <v>29976</v>
      </c>
      <c r="G19030" t="s">
        <v>31</v>
      </c>
      <c r="H19030" t="s">
        <v>23</v>
      </c>
      <c r="I19030" t="s">
        <v>29944</v>
      </c>
      <c r="K19030"/>
      <c r="L19030" t="s">
        <v>29980</v>
      </c>
      <c r="M19030" t="s">
        <v>26</v>
      </c>
      <c r="N19030">
        <v>2</v>
      </c>
      <c r="P19030" t="s">
        <v>20366</v>
      </c>
      <c r="Q19030" t="s">
        <v>29981</v>
      </c>
      <c r="S19030" t="s">
        <v>20368</v>
      </c>
    </row>
    <row r="19031" spans="1:19" hidden="1" x14ac:dyDescent="0.2">
      <c r="A19031">
        <v>5115</v>
      </c>
      <c r="B19031" t="s">
        <v>29982</v>
      </c>
      <c r="C19031" t="s">
        <v>20441</v>
      </c>
      <c r="D19031">
        <v>10.5</v>
      </c>
      <c r="E19031">
        <v>20</v>
      </c>
      <c r="F19031" t="s">
        <v>29976</v>
      </c>
      <c r="G19031" t="s">
        <v>31</v>
      </c>
      <c r="H19031" t="s">
        <v>23</v>
      </c>
      <c r="I19031" t="s">
        <v>29944</v>
      </c>
      <c r="K19031"/>
      <c r="L19031" t="s">
        <v>29983</v>
      </c>
      <c r="M19031" t="s">
        <v>21320</v>
      </c>
      <c r="N19031">
        <v>3</v>
      </c>
      <c r="P19031" t="s">
        <v>20366</v>
      </c>
      <c r="Q19031" t="s">
        <v>29984</v>
      </c>
      <c r="S19031" t="s">
        <v>20368</v>
      </c>
    </row>
    <row r="19032" spans="1:19" hidden="1" x14ac:dyDescent="0.2">
      <c r="A19032">
        <v>5116</v>
      </c>
      <c r="B19032" t="s">
        <v>29985</v>
      </c>
      <c r="C19032" t="s">
        <v>20441</v>
      </c>
      <c r="D19032">
        <v>7.6</v>
      </c>
      <c r="E19032">
        <v>20</v>
      </c>
      <c r="F19032" t="s">
        <v>29976</v>
      </c>
      <c r="G19032" t="s">
        <v>31</v>
      </c>
      <c r="H19032" t="s">
        <v>23</v>
      </c>
      <c r="I19032" t="s">
        <v>29944</v>
      </c>
      <c r="K19032"/>
      <c r="L19032" t="s">
        <v>29986</v>
      </c>
      <c r="M19032" t="s">
        <v>20719</v>
      </c>
      <c r="N19032">
        <v>3</v>
      </c>
      <c r="P19032" t="s">
        <v>20366</v>
      </c>
      <c r="Q19032" t="s">
        <v>29987</v>
      </c>
      <c r="S19032" t="s">
        <v>20368</v>
      </c>
    </row>
    <row r="19033" spans="1:19" hidden="1" x14ac:dyDescent="0.2">
      <c r="A19033">
        <v>5117</v>
      </c>
      <c r="B19033" t="s">
        <v>29988</v>
      </c>
      <c r="C19033" t="s">
        <v>20441</v>
      </c>
      <c r="D19033">
        <v>9.6199999999999992</v>
      </c>
      <c r="E19033">
        <v>21</v>
      </c>
      <c r="F19033" t="s">
        <v>29946</v>
      </c>
      <c r="G19033" t="s">
        <v>31</v>
      </c>
      <c r="H19033" t="s">
        <v>46</v>
      </c>
      <c r="I19033" t="s">
        <v>7689</v>
      </c>
      <c r="K19033"/>
      <c r="L19033" t="s">
        <v>29989</v>
      </c>
      <c r="M19033" t="s">
        <v>20396</v>
      </c>
      <c r="N19033">
        <v>4</v>
      </c>
      <c r="P19033" t="s">
        <v>20366</v>
      </c>
      <c r="Q19033" t="s">
        <v>29990</v>
      </c>
      <c r="S19033" t="s">
        <v>20368</v>
      </c>
    </row>
    <row r="19034" spans="1:19" hidden="1" x14ac:dyDescent="0.2">
      <c r="A19034">
        <v>5117</v>
      </c>
      <c r="B19034" t="s">
        <v>29988</v>
      </c>
      <c r="C19034" t="s">
        <v>20441</v>
      </c>
      <c r="D19034">
        <v>9.52</v>
      </c>
      <c r="E19034">
        <v>25</v>
      </c>
      <c r="F19034" t="s">
        <v>364</v>
      </c>
      <c r="G19034" t="s">
        <v>55</v>
      </c>
      <c r="H19034" t="s">
        <v>46</v>
      </c>
      <c r="I19034" t="s">
        <v>5176</v>
      </c>
      <c r="K19034"/>
      <c r="L19034" t="s">
        <v>29989</v>
      </c>
      <c r="M19034" t="s">
        <v>20396</v>
      </c>
      <c r="N19034">
        <v>4</v>
      </c>
      <c r="P19034" t="s">
        <v>20366</v>
      </c>
      <c r="Q19034" t="s">
        <v>29990</v>
      </c>
      <c r="S19034" t="s">
        <v>20368</v>
      </c>
    </row>
    <row r="19035" spans="1:19" hidden="1" x14ac:dyDescent="0.2">
      <c r="A19035">
        <v>5117</v>
      </c>
      <c r="B19035" t="s">
        <v>29988</v>
      </c>
      <c r="C19035" t="s">
        <v>20441</v>
      </c>
      <c r="D19035">
        <v>9.23</v>
      </c>
      <c r="E19035">
        <v>25</v>
      </c>
      <c r="F19035" t="s">
        <v>29991</v>
      </c>
      <c r="G19035" t="s">
        <v>55</v>
      </c>
      <c r="H19035" t="s">
        <v>46</v>
      </c>
      <c r="I19035" t="s">
        <v>16932</v>
      </c>
      <c r="K19035"/>
      <c r="L19035" t="s">
        <v>29989</v>
      </c>
      <c r="M19035" t="s">
        <v>20396</v>
      </c>
      <c r="N19035">
        <v>4</v>
      </c>
      <c r="P19035" t="s">
        <v>20366</v>
      </c>
      <c r="Q19035" t="s">
        <v>29990</v>
      </c>
      <c r="S19035" t="s">
        <v>20368</v>
      </c>
    </row>
    <row r="19036" spans="1:19" hidden="1" x14ac:dyDescent="0.2">
      <c r="A19036">
        <v>5117</v>
      </c>
      <c r="B19036" t="s">
        <v>29988</v>
      </c>
      <c r="C19036" t="s">
        <v>20441</v>
      </c>
      <c r="D19036">
        <v>9.3000000000000007</v>
      </c>
      <c r="E19036">
        <v>20</v>
      </c>
      <c r="F19036" t="s">
        <v>29976</v>
      </c>
      <c r="G19036" t="s">
        <v>31</v>
      </c>
      <c r="H19036" t="s">
        <v>23</v>
      </c>
      <c r="I19036" t="s">
        <v>29944</v>
      </c>
      <c r="K19036"/>
      <c r="L19036" t="s">
        <v>29989</v>
      </c>
      <c r="M19036" t="s">
        <v>20396</v>
      </c>
      <c r="N19036">
        <v>4</v>
      </c>
      <c r="P19036" t="s">
        <v>20366</v>
      </c>
      <c r="Q19036" t="s">
        <v>29990</v>
      </c>
      <c r="S19036" t="s">
        <v>20368</v>
      </c>
    </row>
    <row r="19037" spans="1:19" hidden="1" x14ac:dyDescent="0.2">
      <c r="A19037">
        <v>5118</v>
      </c>
      <c r="B19037" t="s">
        <v>29992</v>
      </c>
      <c r="C19037" t="s">
        <v>20441</v>
      </c>
      <c r="D19037">
        <v>8.64</v>
      </c>
      <c r="E19037">
        <v>21</v>
      </c>
      <c r="F19037" t="s">
        <v>29976</v>
      </c>
      <c r="G19037" t="s">
        <v>31</v>
      </c>
      <c r="H19037" t="s">
        <v>46</v>
      </c>
      <c r="I19037" t="s">
        <v>7689</v>
      </c>
      <c r="K19037"/>
      <c r="L19037" t="s">
        <v>29993</v>
      </c>
      <c r="M19037" t="s">
        <v>20396</v>
      </c>
      <c r="N19037">
        <v>4</v>
      </c>
      <c r="P19037" t="s">
        <v>20366</v>
      </c>
      <c r="Q19037" t="s">
        <v>29994</v>
      </c>
      <c r="S19037" t="s">
        <v>20368</v>
      </c>
    </row>
    <row r="19038" spans="1:19" hidden="1" x14ac:dyDescent="0.2">
      <c r="A19038">
        <v>5118</v>
      </c>
      <c r="B19038" t="s">
        <v>29992</v>
      </c>
      <c r="C19038" t="s">
        <v>20441</v>
      </c>
      <c r="D19038">
        <v>8.1</v>
      </c>
      <c r="E19038">
        <v>20</v>
      </c>
      <c r="F19038" t="s">
        <v>29976</v>
      </c>
      <c r="G19038" t="s">
        <v>31</v>
      </c>
      <c r="H19038" t="s">
        <v>23</v>
      </c>
      <c r="I19038" t="s">
        <v>29944</v>
      </c>
      <c r="K19038"/>
      <c r="L19038" t="s">
        <v>29993</v>
      </c>
      <c r="M19038" t="s">
        <v>20396</v>
      </c>
      <c r="N19038">
        <v>4</v>
      </c>
      <c r="P19038" t="s">
        <v>20366</v>
      </c>
      <c r="Q19038" t="s">
        <v>29994</v>
      </c>
      <c r="S19038" t="s">
        <v>20368</v>
      </c>
    </row>
    <row r="19039" spans="1:19" hidden="1" x14ac:dyDescent="0.2">
      <c r="A19039">
        <v>5119</v>
      </c>
      <c r="B19039" t="s">
        <v>29995</v>
      </c>
      <c r="C19039" t="s">
        <v>105</v>
      </c>
      <c r="D19039">
        <v>0.61</v>
      </c>
      <c r="E19039" t="s">
        <v>363</v>
      </c>
      <c r="F19039" t="s">
        <v>21905</v>
      </c>
      <c r="G19039" t="s">
        <v>55</v>
      </c>
      <c r="H19039" t="s">
        <v>23</v>
      </c>
      <c r="I19039" t="s">
        <v>29996</v>
      </c>
      <c r="K19039"/>
      <c r="L19039" t="s">
        <v>29997</v>
      </c>
      <c r="M19039" t="s">
        <v>21081</v>
      </c>
      <c r="N19039">
        <v>7</v>
      </c>
      <c r="O19039" t="s">
        <v>29998</v>
      </c>
      <c r="P19039" t="s">
        <v>20366</v>
      </c>
      <c r="Q19039" t="s">
        <v>29999</v>
      </c>
      <c r="S19039" t="s">
        <v>20368</v>
      </c>
    </row>
    <row r="19040" spans="1:19" hidden="1" x14ac:dyDescent="0.2">
      <c r="A19040">
        <v>5119</v>
      </c>
      <c r="B19040" t="s">
        <v>29995</v>
      </c>
      <c r="C19040" t="s">
        <v>20452</v>
      </c>
      <c r="D19040">
        <v>0.73</v>
      </c>
      <c r="E19040" t="s">
        <v>363</v>
      </c>
      <c r="F19040" t="s">
        <v>21905</v>
      </c>
      <c r="G19040" t="s">
        <v>55</v>
      </c>
      <c r="H19040" t="s">
        <v>23</v>
      </c>
      <c r="I19040" t="s">
        <v>29996</v>
      </c>
      <c r="K19040"/>
      <c r="L19040" t="s">
        <v>29997</v>
      </c>
      <c r="M19040" t="s">
        <v>21081</v>
      </c>
      <c r="N19040">
        <v>7</v>
      </c>
      <c r="O19040" t="s">
        <v>29998</v>
      </c>
      <c r="P19040" t="s">
        <v>20366</v>
      </c>
      <c r="Q19040" t="s">
        <v>29999</v>
      </c>
      <c r="S19040" t="s">
        <v>20368</v>
      </c>
    </row>
    <row r="19041" spans="1:19" hidden="1" x14ac:dyDescent="0.2">
      <c r="A19041">
        <v>5119</v>
      </c>
      <c r="B19041" t="s">
        <v>29995</v>
      </c>
      <c r="C19041" t="s">
        <v>20441</v>
      </c>
      <c r="D19041">
        <v>5.45</v>
      </c>
      <c r="E19041" t="s">
        <v>363</v>
      </c>
      <c r="F19041" t="s">
        <v>21905</v>
      </c>
      <c r="G19041" t="s">
        <v>55</v>
      </c>
      <c r="H19041" t="s">
        <v>23</v>
      </c>
      <c r="I19041" t="s">
        <v>29996</v>
      </c>
      <c r="K19041"/>
      <c r="L19041" t="s">
        <v>29997</v>
      </c>
      <c r="M19041" t="s">
        <v>21081</v>
      </c>
      <c r="N19041">
        <v>7</v>
      </c>
      <c r="O19041" t="s">
        <v>29998</v>
      </c>
      <c r="P19041" t="s">
        <v>20366</v>
      </c>
      <c r="Q19041" t="s">
        <v>29999</v>
      </c>
      <c r="S19041" t="s">
        <v>20368</v>
      </c>
    </row>
    <row r="19042" spans="1:19" hidden="1" x14ac:dyDescent="0.2">
      <c r="A19042">
        <v>5119</v>
      </c>
      <c r="B19042" t="s">
        <v>29995</v>
      </c>
      <c r="C19042" t="s">
        <v>20441</v>
      </c>
      <c r="D19042">
        <v>5.36</v>
      </c>
      <c r="E19042" t="s">
        <v>23155</v>
      </c>
      <c r="F19042" t="s">
        <v>11159</v>
      </c>
      <c r="G19042" t="s">
        <v>55</v>
      </c>
      <c r="H19042" t="s">
        <v>23</v>
      </c>
      <c r="I19042" t="s">
        <v>3120</v>
      </c>
      <c r="K19042"/>
      <c r="L19042" t="s">
        <v>29997</v>
      </c>
      <c r="M19042" t="s">
        <v>21081</v>
      </c>
      <c r="N19042">
        <v>7</v>
      </c>
      <c r="O19042" t="s">
        <v>29998</v>
      </c>
      <c r="P19042" t="s">
        <v>20366</v>
      </c>
      <c r="Q19042" t="s">
        <v>29999</v>
      </c>
      <c r="S19042" t="s">
        <v>20368</v>
      </c>
    </row>
    <row r="19043" spans="1:19" hidden="1" x14ac:dyDescent="0.2">
      <c r="A19043">
        <v>5119</v>
      </c>
      <c r="B19043" t="s">
        <v>29995</v>
      </c>
      <c r="C19043" t="s">
        <v>105</v>
      </c>
      <c r="D19043">
        <v>15.6</v>
      </c>
      <c r="E19043" t="s">
        <v>30000</v>
      </c>
      <c r="F19043" t="s">
        <v>11159</v>
      </c>
      <c r="G19043" t="s">
        <v>4302</v>
      </c>
      <c r="H19043" t="s">
        <v>2675</v>
      </c>
      <c r="I19043" t="s">
        <v>3120</v>
      </c>
      <c r="K19043"/>
      <c r="L19043" t="s">
        <v>29997</v>
      </c>
      <c r="M19043" t="s">
        <v>21081</v>
      </c>
      <c r="N19043">
        <v>7</v>
      </c>
      <c r="O19043" t="s">
        <v>29998</v>
      </c>
      <c r="P19043" t="s">
        <v>20366</v>
      </c>
      <c r="Q19043" t="s">
        <v>29999</v>
      </c>
      <c r="S19043" t="s">
        <v>20368</v>
      </c>
    </row>
    <row r="19044" spans="1:19" hidden="1" x14ac:dyDescent="0.2">
      <c r="A19044">
        <v>5119</v>
      </c>
      <c r="B19044" t="s">
        <v>29995</v>
      </c>
      <c r="C19044" t="s">
        <v>20441</v>
      </c>
      <c r="D19044">
        <v>5.56</v>
      </c>
      <c r="E19044">
        <v>25</v>
      </c>
      <c r="F19044" t="s">
        <v>20548</v>
      </c>
      <c r="G19044" t="s">
        <v>55</v>
      </c>
      <c r="H19044" t="s">
        <v>46</v>
      </c>
      <c r="I19044" t="s">
        <v>5429</v>
      </c>
      <c r="K19044"/>
      <c r="L19044" t="s">
        <v>29997</v>
      </c>
      <c r="M19044" t="s">
        <v>21081</v>
      </c>
      <c r="N19044">
        <v>7</v>
      </c>
      <c r="O19044" t="s">
        <v>29998</v>
      </c>
      <c r="P19044" t="s">
        <v>20366</v>
      </c>
      <c r="Q19044" t="s">
        <v>29999</v>
      </c>
      <c r="S19044" t="s">
        <v>20368</v>
      </c>
    </row>
    <row r="19045" spans="1:19" hidden="1" x14ac:dyDescent="0.2">
      <c r="A19045">
        <v>5119</v>
      </c>
      <c r="B19045" t="s">
        <v>29995</v>
      </c>
      <c r="C19045" t="s">
        <v>20452</v>
      </c>
      <c r="D19045">
        <v>12.99</v>
      </c>
      <c r="E19045" t="s">
        <v>414</v>
      </c>
      <c r="F19045" t="s">
        <v>20548</v>
      </c>
      <c r="G19045" t="s">
        <v>55</v>
      </c>
      <c r="H19045" t="s">
        <v>2675</v>
      </c>
      <c r="I19045" t="s">
        <v>5429</v>
      </c>
      <c r="K19045"/>
      <c r="L19045" t="s">
        <v>29997</v>
      </c>
      <c r="M19045" t="s">
        <v>21081</v>
      </c>
      <c r="N19045">
        <v>7</v>
      </c>
      <c r="O19045" t="s">
        <v>29998</v>
      </c>
      <c r="P19045" t="s">
        <v>20366</v>
      </c>
      <c r="Q19045" t="s">
        <v>29999</v>
      </c>
      <c r="S19045" t="s">
        <v>20368</v>
      </c>
    </row>
    <row r="19046" spans="1:19" hidden="1" x14ac:dyDescent="0.2">
      <c r="A19046">
        <v>5119</v>
      </c>
      <c r="B19046" t="s">
        <v>29995</v>
      </c>
      <c r="C19046" t="s">
        <v>20441</v>
      </c>
      <c r="D19046">
        <v>5.38</v>
      </c>
      <c r="E19046">
        <v>25</v>
      </c>
      <c r="F19046" t="s">
        <v>19423</v>
      </c>
      <c r="G19046" t="s">
        <v>55</v>
      </c>
      <c r="H19046" t="s">
        <v>46</v>
      </c>
      <c r="I19046" t="s">
        <v>9710</v>
      </c>
      <c r="K19046"/>
      <c r="L19046" t="s">
        <v>29997</v>
      </c>
      <c r="M19046" t="s">
        <v>21081</v>
      </c>
      <c r="N19046">
        <v>7</v>
      </c>
      <c r="O19046" t="s">
        <v>29998</v>
      </c>
      <c r="P19046" t="s">
        <v>20366</v>
      </c>
      <c r="Q19046" t="s">
        <v>29999</v>
      </c>
      <c r="S19046" t="s">
        <v>20368</v>
      </c>
    </row>
    <row r="19047" spans="1:19" hidden="1" x14ac:dyDescent="0.2">
      <c r="A19047">
        <v>5119</v>
      </c>
      <c r="B19047" t="s">
        <v>29995</v>
      </c>
      <c r="C19047" t="s">
        <v>20441</v>
      </c>
      <c r="D19047">
        <v>5.44</v>
      </c>
      <c r="E19047" t="s">
        <v>30001</v>
      </c>
      <c r="F19047" t="s">
        <v>30002</v>
      </c>
      <c r="G19047" t="s">
        <v>31</v>
      </c>
      <c r="H19047" t="s">
        <v>23</v>
      </c>
      <c r="I19047" t="s">
        <v>1435</v>
      </c>
      <c r="K19047"/>
      <c r="L19047" t="s">
        <v>29997</v>
      </c>
      <c r="M19047" t="s">
        <v>21081</v>
      </c>
      <c r="N19047">
        <v>7</v>
      </c>
      <c r="O19047" t="s">
        <v>29998</v>
      </c>
      <c r="P19047" t="s">
        <v>20366</v>
      </c>
      <c r="Q19047" t="s">
        <v>29999</v>
      </c>
      <c r="S19047" t="s">
        <v>20368</v>
      </c>
    </row>
    <row r="19048" spans="1:19" hidden="1" x14ac:dyDescent="0.2">
      <c r="A19048">
        <v>5119</v>
      </c>
      <c r="B19048" t="s">
        <v>29995</v>
      </c>
      <c r="C19048" t="s">
        <v>20441</v>
      </c>
      <c r="D19048">
        <v>5.36</v>
      </c>
      <c r="E19048">
        <v>20</v>
      </c>
      <c r="F19048" t="s">
        <v>20587</v>
      </c>
      <c r="G19048" t="s">
        <v>55</v>
      </c>
      <c r="H19048" t="s">
        <v>46</v>
      </c>
      <c r="I19048" t="s">
        <v>635</v>
      </c>
      <c r="K19048"/>
      <c r="L19048" t="s">
        <v>29997</v>
      </c>
      <c r="M19048" t="s">
        <v>21081</v>
      </c>
      <c r="N19048">
        <v>7</v>
      </c>
      <c r="O19048" t="s">
        <v>29998</v>
      </c>
      <c r="P19048" t="s">
        <v>20366</v>
      </c>
      <c r="Q19048" t="s">
        <v>29999</v>
      </c>
      <c r="S19048" t="s">
        <v>20368</v>
      </c>
    </row>
    <row r="19049" spans="1:19" hidden="1" x14ac:dyDescent="0.2">
      <c r="A19049">
        <v>5119</v>
      </c>
      <c r="B19049" t="s">
        <v>29995</v>
      </c>
      <c r="C19049" t="s">
        <v>20447</v>
      </c>
      <c r="D19049">
        <v>15.6</v>
      </c>
      <c r="E19049">
        <v>20</v>
      </c>
      <c r="F19049" t="s">
        <v>20587</v>
      </c>
      <c r="G19049" t="s">
        <v>4302</v>
      </c>
      <c r="H19049" t="s">
        <v>2675</v>
      </c>
      <c r="I19049" t="s">
        <v>3843</v>
      </c>
      <c r="K19049"/>
      <c r="L19049" t="s">
        <v>29997</v>
      </c>
      <c r="M19049" t="s">
        <v>21081</v>
      </c>
      <c r="N19049">
        <v>7</v>
      </c>
      <c r="O19049" t="s">
        <v>29998</v>
      </c>
      <c r="P19049" t="s">
        <v>20366</v>
      </c>
      <c r="Q19049" t="s">
        <v>29999</v>
      </c>
      <c r="S19049" t="s">
        <v>20368</v>
      </c>
    </row>
    <row r="19050" spans="1:19" hidden="1" x14ac:dyDescent="0.2">
      <c r="A19050">
        <v>5120</v>
      </c>
      <c r="B19050" t="s">
        <v>30003</v>
      </c>
      <c r="C19050" t="s">
        <v>105</v>
      </c>
      <c r="D19050">
        <v>12.99</v>
      </c>
      <c r="E19050">
        <v>25</v>
      </c>
      <c r="F19050" t="s">
        <v>23491</v>
      </c>
      <c r="G19050" t="s">
        <v>4302</v>
      </c>
      <c r="H19050" t="s">
        <v>23</v>
      </c>
      <c r="I19050" t="s">
        <v>11982</v>
      </c>
      <c r="K19050"/>
      <c r="L19050" t="s">
        <v>30004</v>
      </c>
      <c r="M19050" t="s">
        <v>21125</v>
      </c>
      <c r="N19050">
        <v>3</v>
      </c>
      <c r="O19050" t="s">
        <v>30005</v>
      </c>
      <c r="P19050" t="s">
        <v>20366</v>
      </c>
      <c r="Q19050" t="s">
        <v>30006</v>
      </c>
      <c r="S19050" t="s">
        <v>20368</v>
      </c>
    </row>
    <row r="19051" spans="1:19" hidden="1" x14ac:dyDescent="0.2">
      <c r="A19051">
        <v>5120</v>
      </c>
      <c r="B19051" t="s">
        <v>30003</v>
      </c>
      <c r="C19051" t="s">
        <v>20783</v>
      </c>
      <c r="D19051">
        <v>12.99</v>
      </c>
      <c r="E19051">
        <v>25</v>
      </c>
      <c r="F19051" t="s">
        <v>24985</v>
      </c>
      <c r="G19051" t="s">
        <v>4302</v>
      </c>
      <c r="H19051" t="s">
        <v>23</v>
      </c>
      <c r="I19051" t="s">
        <v>9858</v>
      </c>
      <c r="K19051"/>
      <c r="L19051" t="s">
        <v>30004</v>
      </c>
      <c r="M19051" t="s">
        <v>21125</v>
      </c>
      <c r="N19051">
        <v>3</v>
      </c>
      <c r="O19051" t="s">
        <v>30005</v>
      </c>
      <c r="P19051" t="s">
        <v>20366</v>
      </c>
      <c r="Q19051" t="s">
        <v>30006</v>
      </c>
      <c r="S19051" t="s">
        <v>20368</v>
      </c>
    </row>
    <row r="19052" spans="1:19" hidden="1" x14ac:dyDescent="0.2">
      <c r="A19052">
        <v>5121</v>
      </c>
      <c r="B19052" t="s">
        <v>30007</v>
      </c>
      <c r="C19052" t="s">
        <v>105</v>
      </c>
      <c r="D19052">
        <v>12.47</v>
      </c>
      <c r="E19052">
        <v>25</v>
      </c>
      <c r="F19052" t="s">
        <v>23491</v>
      </c>
      <c r="G19052" t="s">
        <v>31</v>
      </c>
      <c r="H19052" t="s">
        <v>46</v>
      </c>
      <c r="I19052" t="s">
        <v>11982</v>
      </c>
      <c r="K19052"/>
      <c r="L19052" t="s">
        <v>30008</v>
      </c>
      <c r="M19052" t="s">
        <v>26</v>
      </c>
      <c r="N19052">
        <v>2</v>
      </c>
      <c r="P19052" t="s">
        <v>20366</v>
      </c>
      <c r="Q19052" t="s">
        <v>30009</v>
      </c>
      <c r="S19052" t="s">
        <v>20368</v>
      </c>
    </row>
    <row r="19053" spans="1:19" hidden="1" x14ac:dyDescent="0.2">
      <c r="A19053">
        <v>5122</v>
      </c>
      <c r="B19053" t="s">
        <v>30010</v>
      </c>
      <c r="C19053" t="s">
        <v>105</v>
      </c>
      <c r="D19053">
        <v>4.08</v>
      </c>
      <c r="E19053">
        <v>25</v>
      </c>
      <c r="F19053" t="s">
        <v>1546</v>
      </c>
      <c r="G19053" t="s">
        <v>55</v>
      </c>
      <c r="H19053" t="s">
        <v>46</v>
      </c>
      <c r="I19053" t="s">
        <v>27677</v>
      </c>
      <c r="K19053"/>
      <c r="L19053" t="s">
        <v>30011</v>
      </c>
      <c r="M19053" t="s">
        <v>26</v>
      </c>
      <c r="N19053">
        <v>2</v>
      </c>
      <c r="P19053" t="s">
        <v>20366</v>
      </c>
      <c r="Q19053" t="s">
        <v>30012</v>
      </c>
      <c r="S19053" t="s">
        <v>20368</v>
      </c>
    </row>
    <row r="19054" spans="1:19" hidden="1" x14ac:dyDescent="0.2">
      <c r="A19054">
        <v>5122</v>
      </c>
      <c r="B19054" t="s">
        <v>30010</v>
      </c>
      <c r="C19054" t="s">
        <v>20452</v>
      </c>
      <c r="D19054">
        <v>9.36</v>
      </c>
      <c r="E19054">
        <v>25</v>
      </c>
      <c r="F19054" t="s">
        <v>1546</v>
      </c>
      <c r="G19054" t="s">
        <v>55</v>
      </c>
      <c r="H19054" t="s">
        <v>46</v>
      </c>
      <c r="I19054" t="s">
        <v>27677</v>
      </c>
      <c r="K19054"/>
      <c r="L19054" t="s">
        <v>30011</v>
      </c>
      <c r="M19054" t="s">
        <v>26</v>
      </c>
      <c r="N19054">
        <v>2</v>
      </c>
      <c r="P19054" t="s">
        <v>20366</v>
      </c>
      <c r="Q19054" t="s">
        <v>30012</v>
      </c>
      <c r="S19054" t="s">
        <v>20368</v>
      </c>
    </row>
    <row r="19055" spans="1:19" hidden="1" x14ac:dyDescent="0.2">
      <c r="A19055">
        <v>5123</v>
      </c>
      <c r="B19055" t="s">
        <v>2743</v>
      </c>
      <c r="C19055" t="s">
        <v>105</v>
      </c>
      <c r="D19055">
        <v>3.45</v>
      </c>
      <c r="E19055">
        <v>25</v>
      </c>
      <c r="F19055" t="s">
        <v>1546</v>
      </c>
      <c r="G19055" t="s">
        <v>55</v>
      </c>
      <c r="H19055" t="s">
        <v>46</v>
      </c>
      <c r="I19055" t="s">
        <v>27677</v>
      </c>
      <c r="K19055"/>
      <c r="L19055" t="s">
        <v>30013</v>
      </c>
      <c r="M19055" t="s">
        <v>26</v>
      </c>
      <c r="N19055">
        <v>2</v>
      </c>
      <c r="P19055" t="s">
        <v>20366</v>
      </c>
      <c r="Q19055" t="s">
        <v>30014</v>
      </c>
      <c r="S19055" t="s">
        <v>20368</v>
      </c>
    </row>
    <row r="19056" spans="1:19" hidden="1" x14ac:dyDescent="0.2">
      <c r="A19056">
        <v>5123</v>
      </c>
      <c r="B19056" t="s">
        <v>2743</v>
      </c>
      <c r="C19056" t="s">
        <v>20452</v>
      </c>
      <c r="D19056">
        <v>9.84</v>
      </c>
      <c r="E19056">
        <v>25</v>
      </c>
      <c r="F19056" t="s">
        <v>1546</v>
      </c>
      <c r="G19056" t="s">
        <v>55</v>
      </c>
      <c r="H19056" t="s">
        <v>46</v>
      </c>
      <c r="I19056" t="s">
        <v>27677</v>
      </c>
      <c r="K19056"/>
      <c r="L19056" t="s">
        <v>30013</v>
      </c>
      <c r="M19056" t="s">
        <v>26</v>
      </c>
      <c r="N19056">
        <v>2</v>
      </c>
      <c r="P19056" t="s">
        <v>20366</v>
      </c>
      <c r="Q19056" t="s">
        <v>30014</v>
      </c>
      <c r="S19056" t="s">
        <v>20368</v>
      </c>
    </row>
    <row r="19057" spans="1:19" hidden="1" x14ac:dyDescent="0.2">
      <c r="A19057">
        <v>5124</v>
      </c>
      <c r="B19057" t="s">
        <v>30015</v>
      </c>
      <c r="C19057" t="s">
        <v>105</v>
      </c>
      <c r="D19057">
        <v>5.61</v>
      </c>
      <c r="E19057">
        <v>25</v>
      </c>
      <c r="F19057" t="s">
        <v>28704</v>
      </c>
      <c r="G19057" t="s">
        <v>55</v>
      </c>
      <c r="H19057" t="s">
        <v>46</v>
      </c>
      <c r="I19057" t="s">
        <v>28705</v>
      </c>
      <c r="J19057" t="s">
        <v>20874</v>
      </c>
      <c r="K19057"/>
      <c r="L19057" t="s">
        <v>30016</v>
      </c>
      <c r="M19057" t="s">
        <v>20396</v>
      </c>
      <c r="N19057">
        <v>4</v>
      </c>
      <c r="P19057" t="s">
        <v>20366</v>
      </c>
      <c r="Q19057" t="s">
        <v>30017</v>
      </c>
      <c r="S19057" t="s">
        <v>20368</v>
      </c>
    </row>
    <row r="19058" spans="1:19" hidden="1" x14ac:dyDescent="0.2">
      <c r="A19058">
        <v>5124</v>
      </c>
      <c r="B19058" t="s">
        <v>30015</v>
      </c>
      <c r="C19058" t="s">
        <v>20452</v>
      </c>
      <c r="D19058">
        <v>10.16</v>
      </c>
      <c r="E19058">
        <v>25</v>
      </c>
      <c r="F19058" t="s">
        <v>28704</v>
      </c>
      <c r="G19058" t="s">
        <v>55</v>
      </c>
      <c r="H19058" t="s">
        <v>46</v>
      </c>
      <c r="I19058" t="s">
        <v>28705</v>
      </c>
      <c r="J19058" t="s">
        <v>20874</v>
      </c>
      <c r="K19058"/>
      <c r="L19058" t="s">
        <v>30016</v>
      </c>
      <c r="M19058" t="s">
        <v>20396</v>
      </c>
      <c r="N19058">
        <v>4</v>
      </c>
      <c r="P19058" t="s">
        <v>20366</v>
      </c>
      <c r="Q19058" t="s">
        <v>30017</v>
      </c>
      <c r="S19058" t="s">
        <v>20368</v>
      </c>
    </row>
    <row r="19059" spans="1:19" hidden="1" x14ac:dyDescent="0.2">
      <c r="A19059">
        <v>5125</v>
      </c>
      <c r="B19059" t="s">
        <v>30018</v>
      </c>
      <c r="C19059" t="s">
        <v>105</v>
      </c>
      <c r="D19059">
        <v>3.8</v>
      </c>
      <c r="F19059" t="s">
        <v>23495</v>
      </c>
      <c r="G19059" t="s">
        <v>31</v>
      </c>
      <c r="H19059" t="s">
        <v>23</v>
      </c>
      <c r="I19059" t="s">
        <v>30019</v>
      </c>
      <c r="K19059"/>
      <c r="L19059" t="s">
        <v>30020</v>
      </c>
      <c r="M19059" t="s">
        <v>30021</v>
      </c>
      <c r="N19059">
        <v>8</v>
      </c>
      <c r="O19059" t="s">
        <v>30022</v>
      </c>
      <c r="P19059" t="s">
        <v>20366</v>
      </c>
      <c r="Q19059" t="s">
        <v>30023</v>
      </c>
      <c r="S19059" t="s">
        <v>20368</v>
      </c>
    </row>
    <row r="19060" spans="1:19" hidden="1" x14ac:dyDescent="0.2">
      <c r="A19060">
        <v>5125</v>
      </c>
      <c r="B19060" t="s">
        <v>30018</v>
      </c>
      <c r="C19060" t="s">
        <v>20452</v>
      </c>
      <c r="D19060">
        <v>10</v>
      </c>
      <c r="F19060" t="s">
        <v>23495</v>
      </c>
      <c r="G19060" t="s">
        <v>31</v>
      </c>
      <c r="H19060" t="s">
        <v>23</v>
      </c>
      <c r="I19060" t="s">
        <v>30019</v>
      </c>
      <c r="K19060"/>
      <c r="L19060" t="s">
        <v>30020</v>
      </c>
      <c r="M19060" t="s">
        <v>30021</v>
      </c>
      <c r="N19060">
        <v>8</v>
      </c>
      <c r="O19060" t="s">
        <v>30022</v>
      </c>
      <c r="P19060" t="s">
        <v>20366</v>
      </c>
      <c r="Q19060" t="s">
        <v>30023</v>
      </c>
      <c r="S19060" t="s">
        <v>20368</v>
      </c>
    </row>
    <row r="19061" spans="1:19" hidden="1" x14ac:dyDescent="0.2">
      <c r="A19061">
        <v>5126</v>
      </c>
      <c r="B19061" t="s">
        <v>16696</v>
      </c>
      <c r="C19061" t="s">
        <v>105</v>
      </c>
      <c r="D19061">
        <v>4.54</v>
      </c>
      <c r="E19061">
        <v>20</v>
      </c>
      <c r="F19061" t="s">
        <v>27228</v>
      </c>
      <c r="G19061" t="s">
        <v>55</v>
      </c>
      <c r="H19061" t="s">
        <v>46</v>
      </c>
      <c r="I19061" t="s">
        <v>7165</v>
      </c>
      <c r="K19061"/>
      <c r="L19061" t="s">
        <v>30024</v>
      </c>
      <c r="M19061" t="s">
        <v>26</v>
      </c>
      <c r="N19061">
        <v>2</v>
      </c>
      <c r="P19061" t="s">
        <v>20366</v>
      </c>
      <c r="Q19061" t="s">
        <v>30025</v>
      </c>
      <c r="S19061" t="s">
        <v>20368</v>
      </c>
    </row>
    <row r="19062" spans="1:19" hidden="1" x14ac:dyDescent="0.2">
      <c r="A19062">
        <v>5126</v>
      </c>
      <c r="B19062" t="s">
        <v>16696</v>
      </c>
      <c r="C19062" t="s">
        <v>105</v>
      </c>
      <c r="D19062">
        <v>4.3600000000000003</v>
      </c>
      <c r="E19062" t="s">
        <v>383</v>
      </c>
      <c r="F19062" t="s">
        <v>24343</v>
      </c>
      <c r="G19062" t="s">
        <v>55</v>
      </c>
      <c r="H19062" t="s">
        <v>46</v>
      </c>
      <c r="I19062" t="s">
        <v>7165</v>
      </c>
      <c r="K19062"/>
      <c r="L19062" t="s">
        <v>30024</v>
      </c>
      <c r="M19062" t="s">
        <v>26</v>
      </c>
      <c r="N19062">
        <v>2</v>
      </c>
      <c r="P19062" t="s">
        <v>20366</v>
      </c>
      <c r="Q19062" t="s">
        <v>30025</v>
      </c>
      <c r="S19062" t="s">
        <v>20368</v>
      </c>
    </row>
    <row r="19063" spans="1:19" hidden="1" x14ac:dyDescent="0.2">
      <c r="A19063">
        <v>5126</v>
      </c>
      <c r="B19063" t="s">
        <v>16696</v>
      </c>
      <c r="C19063" t="s">
        <v>21293</v>
      </c>
      <c r="D19063">
        <v>16.899999999999999</v>
      </c>
      <c r="E19063">
        <v>25</v>
      </c>
      <c r="F19063" t="s">
        <v>29306</v>
      </c>
      <c r="G19063" t="s">
        <v>4302</v>
      </c>
      <c r="H19063" t="s">
        <v>2675</v>
      </c>
      <c r="I19063" t="s">
        <v>8412</v>
      </c>
      <c r="K19063"/>
      <c r="L19063" t="s">
        <v>30024</v>
      </c>
      <c r="M19063" t="s">
        <v>26</v>
      </c>
      <c r="N19063">
        <v>2</v>
      </c>
      <c r="P19063" t="s">
        <v>20366</v>
      </c>
      <c r="Q19063" t="s">
        <v>30025</v>
      </c>
      <c r="S19063" t="s">
        <v>20368</v>
      </c>
    </row>
    <row r="19064" spans="1:19" hidden="1" x14ac:dyDescent="0.2">
      <c r="A19064">
        <v>5127</v>
      </c>
      <c r="B19064" t="s">
        <v>30026</v>
      </c>
      <c r="C19064" t="s">
        <v>105</v>
      </c>
      <c r="D19064">
        <v>4.7300000000000004</v>
      </c>
      <c r="E19064">
        <v>20</v>
      </c>
      <c r="G19064" t="s">
        <v>31</v>
      </c>
      <c r="H19064" t="s">
        <v>46</v>
      </c>
      <c r="I19064" t="s">
        <v>4289</v>
      </c>
      <c r="K19064"/>
      <c r="L19064" t="s">
        <v>30027</v>
      </c>
      <c r="M19064" t="s">
        <v>26</v>
      </c>
      <c r="N19064">
        <v>2</v>
      </c>
      <c r="P19064" t="s">
        <v>20366</v>
      </c>
      <c r="Q19064" t="s">
        <v>30028</v>
      </c>
      <c r="S19064" t="s">
        <v>20368</v>
      </c>
    </row>
    <row r="19065" spans="1:19" hidden="1" x14ac:dyDescent="0.2">
      <c r="A19065">
        <v>5128</v>
      </c>
      <c r="B19065" t="s">
        <v>30029</v>
      </c>
      <c r="C19065" t="s">
        <v>105</v>
      </c>
      <c r="D19065">
        <v>8.73</v>
      </c>
      <c r="E19065">
        <v>20</v>
      </c>
      <c r="F19065" t="s">
        <v>28911</v>
      </c>
      <c r="G19065" t="s">
        <v>55</v>
      </c>
      <c r="H19065" t="s">
        <v>23</v>
      </c>
      <c r="I19065" t="s">
        <v>30030</v>
      </c>
      <c r="K19065"/>
      <c r="L19065" t="s">
        <v>30031</v>
      </c>
      <c r="M19065" t="s">
        <v>20396</v>
      </c>
      <c r="N19065">
        <v>4</v>
      </c>
      <c r="P19065" t="s">
        <v>20366</v>
      </c>
      <c r="Q19065" t="s">
        <v>30032</v>
      </c>
      <c r="S19065" t="s">
        <v>20368</v>
      </c>
    </row>
    <row r="19066" spans="1:19" hidden="1" x14ac:dyDescent="0.2">
      <c r="A19066">
        <v>5129</v>
      </c>
      <c r="B19066" t="s">
        <v>30033</v>
      </c>
      <c r="C19066" t="s">
        <v>105</v>
      </c>
      <c r="D19066">
        <v>6.7</v>
      </c>
      <c r="E19066">
        <v>20</v>
      </c>
      <c r="F19066" t="s">
        <v>30034</v>
      </c>
      <c r="G19066" t="s">
        <v>31</v>
      </c>
      <c r="H19066" t="s">
        <v>23</v>
      </c>
      <c r="I19066" t="s">
        <v>18698</v>
      </c>
      <c r="K19066"/>
      <c r="L19066" t="s">
        <v>30035</v>
      </c>
      <c r="M19066" t="s">
        <v>26</v>
      </c>
      <c r="N19066">
        <v>2</v>
      </c>
      <c r="P19066" t="s">
        <v>20366</v>
      </c>
      <c r="Q19066" t="s">
        <v>30036</v>
      </c>
      <c r="S19066" t="s">
        <v>20368</v>
      </c>
    </row>
    <row r="19067" spans="1:19" hidden="1" x14ac:dyDescent="0.2">
      <c r="A19067">
        <v>5130</v>
      </c>
      <c r="B19067" t="s">
        <v>30037</v>
      </c>
      <c r="C19067" t="s">
        <v>105</v>
      </c>
      <c r="D19067">
        <v>7.43</v>
      </c>
      <c r="E19067" t="s">
        <v>363</v>
      </c>
      <c r="F19067" t="s">
        <v>410</v>
      </c>
      <c r="G19067" t="s">
        <v>55</v>
      </c>
      <c r="H19067" t="s">
        <v>23</v>
      </c>
      <c r="I19067" t="s">
        <v>561</v>
      </c>
      <c r="K19067"/>
      <c r="L19067" t="s">
        <v>30038</v>
      </c>
      <c r="M19067" t="s">
        <v>26</v>
      </c>
      <c r="N19067">
        <v>2</v>
      </c>
      <c r="P19067" t="s">
        <v>20366</v>
      </c>
      <c r="Q19067" t="s">
        <v>30039</v>
      </c>
      <c r="S19067" t="s">
        <v>20368</v>
      </c>
    </row>
    <row r="19068" spans="1:19" hidden="1" x14ac:dyDescent="0.2">
      <c r="A19068">
        <v>5131</v>
      </c>
      <c r="B19068" t="s">
        <v>30040</v>
      </c>
      <c r="C19068" t="s">
        <v>105</v>
      </c>
      <c r="D19068">
        <v>3.73</v>
      </c>
      <c r="E19068">
        <v>25</v>
      </c>
      <c r="G19068" t="s">
        <v>55</v>
      </c>
      <c r="H19068" t="s">
        <v>23</v>
      </c>
      <c r="I19068" t="s">
        <v>12473</v>
      </c>
      <c r="K19068"/>
      <c r="L19068" t="s">
        <v>30041</v>
      </c>
      <c r="M19068" t="s">
        <v>26</v>
      </c>
      <c r="N19068">
        <v>2</v>
      </c>
      <c r="P19068" t="s">
        <v>20366</v>
      </c>
      <c r="Q19068" t="s">
        <v>30042</v>
      </c>
      <c r="S19068" t="s">
        <v>20368</v>
      </c>
    </row>
    <row r="19069" spans="1:19" hidden="1" x14ac:dyDescent="0.2">
      <c r="A19069">
        <v>5132</v>
      </c>
      <c r="B19069" t="s">
        <v>30043</v>
      </c>
      <c r="C19069" t="s">
        <v>21040</v>
      </c>
      <c r="D19069">
        <v>4.51</v>
      </c>
      <c r="E19069">
        <v>25</v>
      </c>
      <c r="F19069" t="s">
        <v>2798</v>
      </c>
      <c r="G19069" t="s">
        <v>55</v>
      </c>
      <c r="H19069" t="s">
        <v>46</v>
      </c>
      <c r="I19069" t="s">
        <v>28440</v>
      </c>
      <c r="K19069"/>
      <c r="L19069" t="s">
        <v>30044</v>
      </c>
      <c r="M19069" t="s">
        <v>26</v>
      </c>
      <c r="N19069">
        <v>2</v>
      </c>
      <c r="P19069" t="s">
        <v>20366</v>
      </c>
      <c r="Q19069" t="s">
        <v>30045</v>
      </c>
      <c r="S19069" t="s">
        <v>20368</v>
      </c>
    </row>
    <row r="19070" spans="1:19" hidden="1" x14ac:dyDescent="0.2">
      <c r="A19070">
        <v>5133</v>
      </c>
      <c r="B19070" t="s">
        <v>30046</v>
      </c>
      <c r="C19070" t="s">
        <v>21040</v>
      </c>
      <c r="D19070">
        <v>4.53</v>
      </c>
      <c r="E19070">
        <v>25</v>
      </c>
      <c r="F19070" t="s">
        <v>2798</v>
      </c>
      <c r="G19070" t="s">
        <v>55</v>
      </c>
      <c r="H19070" t="s">
        <v>46</v>
      </c>
      <c r="I19070" t="s">
        <v>28440</v>
      </c>
      <c r="K19070"/>
      <c r="L19070" t="s">
        <v>30047</v>
      </c>
      <c r="M19070" t="s">
        <v>20719</v>
      </c>
      <c r="N19070">
        <v>3</v>
      </c>
      <c r="P19070" t="s">
        <v>20366</v>
      </c>
      <c r="Q19070" t="s">
        <v>30048</v>
      </c>
      <c r="S19070" t="s">
        <v>20368</v>
      </c>
    </row>
    <row r="19071" spans="1:19" hidden="1" x14ac:dyDescent="0.2">
      <c r="A19071">
        <v>5134</v>
      </c>
      <c r="B19071" t="s">
        <v>30049</v>
      </c>
      <c r="C19071" t="s">
        <v>20783</v>
      </c>
      <c r="D19071">
        <v>17.03</v>
      </c>
      <c r="E19071">
        <v>25</v>
      </c>
      <c r="F19071" t="s">
        <v>30050</v>
      </c>
      <c r="G19071" t="s">
        <v>4302</v>
      </c>
      <c r="H19071" t="s">
        <v>23</v>
      </c>
      <c r="I19071" t="s">
        <v>8412</v>
      </c>
      <c r="K19071"/>
      <c r="L19071" t="s">
        <v>30051</v>
      </c>
      <c r="M19071" t="s">
        <v>26</v>
      </c>
      <c r="N19071">
        <v>2</v>
      </c>
      <c r="P19071" t="s">
        <v>20366</v>
      </c>
      <c r="Q19071" t="s">
        <v>30052</v>
      </c>
      <c r="S19071" t="s">
        <v>20368</v>
      </c>
    </row>
    <row r="19072" spans="1:19" hidden="1" x14ac:dyDescent="0.2">
      <c r="A19072">
        <v>5135</v>
      </c>
      <c r="B19072" t="s">
        <v>30053</v>
      </c>
      <c r="C19072" t="s">
        <v>21040</v>
      </c>
      <c r="D19072">
        <v>4.41</v>
      </c>
      <c r="E19072">
        <v>25</v>
      </c>
      <c r="F19072" t="s">
        <v>2798</v>
      </c>
      <c r="G19072" t="s">
        <v>55</v>
      </c>
      <c r="H19072" t="s">
        <v>46</v>
      </c>
      <c r="I19072" t="s">
        <v>28440</v>
      </c>
      <c r="K19072"/>
      <c r="L19072" t="s">
        <v>30054</v>
      </c>
      <c r="M19072" t="s">
        <v>26</v>
      </c>
      <c r="N19072">
        <v>2</v>
      </c>
      <c r="P19072" t="s">
        <v>20366</v>
      </c>
      <c r="Q19072" t="s">
        <v>30055</v>
      </c>
      <c r="S19072" t="s">
        <v>20368</v>
      </c>
    </row>
    <row r="19073" spans="1:19" hidden="1" x14ac:dyDescent="0.2">
      <c r="A19073">
        <v>5136</v>
      </c>
      <c r="B19073" t="s">
        <v>30056</v>
      </c>
      <c r="C19073" t="s">
        <v>21040</v>
      </c>
      <c r="D19073">
        <v>4.45</v>
      </c>
      <c r="E19073">
        <v>25</v>
      </c>
      <c r="F19073" t="s">
        <v>2798</v>
      </c>
      <c r="G19073" t="s">
        <v>55</v>
      </c>
      <c r="H19073" t="s">
        <v>46</v>
      </c>
      <c r="I19073" t="s">
        <v>28440</v>
      </c>
      <c r="K19073"/>
      <c r="L19073" t="s">
        <v>30057</v>
      </c>
      <c r="M19073" t="s">
        <v>26</v>
      </c>
      <c r="N19073">
        <v>2</v>
      </c>
      <c r="P19073" t="s">
        <v>20366</v>
      </c>
      <c r="Q19073" t="s">
        <v>30058</v>
      </c>
      <c r="S19073" t="s">
        <v>20368</v>
      </c>
    </row>
    <row r="19074" spans="1:19" hidden="1" x14ac:dyDescent="0.2">
      <c r="A19074">
        <v>5137</v>
      </c>
      <c r="B19074" t="s">
        <v>30059</v>
      </c>
      <c r="C19074" t="s">
        <v>21043</v>
      </c>
      <c r="D19074">
        <v>3.63</v>
      </c>
      <c r="E19074">
        <v>30</v>
      </c>
      <c r="F19074" t="s">
        <v>28854</v>
      </c>
      <c r="H19074" t="s">
        <v>23</v>
      </c>
      <c r="I19074" t="s">
        <v>9911</v>
      </c>
      <c r="K19074"/>
      <c r="L19074" t="s">
        <v>30060</v>
      </c>
      <c r="M19074" t="s">
        <v>26</v>
      </c>
      <c r="N19074">
        <v>2</v>
      </c>
      <c r="P19074" t="s">
        <v>20366</v>
      </c>
      <c r="Q19074" t="s">
        <v>30061</v>
      </c>
      <c r="S19074" t="s">
        <v>20368</v>
      </c>
    </row>
    <row r="19075" spans="1:19" hidden="1" x14ac:dyDescent="0.2">
      <c r="A19075">
        <v>5138</v>
      </c>
      <c r="B19075" t="s">
        <v>30062</v>
      </c>
      <c r="C19075" t="s">
        <v>105</v>
      </c>
      <c r="D19075">
        <v>8.59</v>
      </c>
      <c r="E19075">
        <v>25</v>
      </c>
      <c r="F19075" t="s">
        <v>21173</v>
      </c>
      <c r="G19075" t="s">
        <v>31</v>
      </c>
      <c r="H19075" t="s">
        <v>46</v>
      </c>
      <c r="I19075" t="s">
        <v>9408</v>
      </c>
      <c r="K19075"/>
      <c r="L19075" t="s">
        <v>30063</v>
      </c>
      <c r="M19075" t="s">
        <v>26</v>
      </c>
      <c r="N19075">
        <v>2</v>
      </c>
      <c r="P19075" t="s">
        <v>20366</v>
      </c>
      <c r="Q19075" t="s">
        <v>30064</v>
      </c>
      <c r="S19075" t="s">
        <v>20368</v>
      </c>
    </row>
    <row r="19076" spans="1:19" hidden="1" x14ac:dyDescent="0.2">
      <c r="A19076">
        <v>5138</v>
      </c>
      <c r="B19076" t="s">
        <v>30062</v>
      </c>
      <c r="C19076" t="s">
        <v>105</v>
      </c>
      <c r="D19076">
        <v>8.41</v>
      </c>
      <c r="E19076" t="s">
        <v>414</v>
      </c>
      <c r="F19076" t="s">
        <v>23131</v>
      </c>
      <c r="G19076" t="s">
        <v>31</v>
      </c>
      <c r="H19076" t="s">
        <v>46</v>
      </c>
      <c r="I19076" t="s">
        <v>9408</v>
      </c>
      <c r="K19076"/>
      <c r="L19076" t="s">
        <v>30063</v>
      </c>
      <c r="M19076" t="s">
        <v>26</v>
      </c>
      <c r="N19076">
        <v>2</v>
      </c>
      <c r="P19076" t="s">
        <v>20366</v>
      </c>
      <c r="Q19076" t="s">
        <v>30064</v>
      </c>
      <c r="S19076" t="s">
        <v>20368</v>
      </c>
    </row>
    <row r="19077" spans="1:19" hidden="1" x14ac:dyDescent="0.2">
      <c r="A19077">
        <v>5139</v>
      </c>
      <c r="B19077" t="s">
        <v>30065</v>
      </c>
      <c r="C19077" t="s">
        <v>105</v>
      </c>
      <c r="D19077">
        <v>7.95</v>
      </c>
      <c r="E19077">
        <v>25</v>
      </c>
      <c r="F19077" t="s">
        <v>21173</v>
      </c>
      <c r="G19077" t="s">
        <v>31</v>
      </c>
      <c r="H19077" t="s">
        <v>46</v>
      </c>
      <c r="I19077" t="s">
        <v>9408</v>
      </c>
      <c r="K19077"/>
      <c r="L19077" t="s">
        <v>30066</v>
      </c>
      <c r="M19077" t="s">
        <v>26</v>
      </c>
      <c r="N19077">
        <v>2</v>
      </c>
      <c r="P19077" t="s">
        <v>20366</v>
      </c>
      <c r="Q19077" t="s">
        <v>30067</v>
      </c>
      <c r="S19077" t="s">
        <v>20368</v>
      </c>
    </row>
    <row r="19078" spans="1:19" hidden="1" x14ac:dyDescent="0.2">
      <c r="A19078">
        <v>5139</v>
      </c>
      <c r="B19078" t="s">
        <v>30065</v>
      </c>
      <c r="C19078" t="s">
        <v>105</v>
      </c>
      <c r="D19078">
        <v>7.77</v>
      </c>
      <c r="E19078" t="s">
        <v>414</v>
      </c>
      <c r="F19078" t="s">
        <v>23131</v>
      </c>
      <c r="G19078" t="s">
        <v>31</v>
      </c>
      <c r="H19078" t="s">
        <v>46</v>
      </c>
      <c r="I19078" t="s">
        <v>9408</v>
      </c>
      <c r="K19078"/>
      <c r="L19078" t="s">
        <v>30066</v>
      </c>
      <c r="M19078" t="s">
        <v>26</v>
      </c>
      <c r="N19078">
        <v>2</v>
      </c>
      <c r="P19078" t="s">
        <v>20366</v>
      </c>
      <c r="Q19078" t="s">
        <v>30067</v>
      </c>
      <c r="S19078" t="s">
        <v>20368</v>
      </c>
    </row>
    <row r="19079" spans="1:19" hidden="1" x14ac:dyDescent="0.2">
      <c r="A19079">
        <v>5140</v>
      </c>
      <c r="B19079" t="s">
        <v>30068</v>
      </c>
      <c r="C19079" t="s">
        <v>105</v>
      </c>
      <c r="D19079">
        <v>0.97</v>
      </c>
      <c r="E19079">
        <v>26</v>
      </c>
      <c r="F19079" t="s">
        <v>30069</v>
      </c>
      <c r="G19079" t="s">
        <v>55</v>
      </c>
      <c r="H19079" t="s">
        <v>23</v>
      </c>
      <c r="I19079" t="s">
        <v>6009</v>
      </c>
      <c r="K19079"/>
      <c r="L19079" t="s">
        <v>30070</v>
      </c>
      <c r="M19079" t="s">
        <v>20396</v>
      </c>
      <c r="N19079">
        <v>4</v>
      </c>
      <c r="P19079" t="s">
        <v>20366</v>
      </c>
      <c r="Q19079" t="s">
        <v>30071</v>
      </c>
      <c r="S19079" t="s">
        <v>20368</v>
      </c>
    </row>
    <row r="19080" spans="1:19" hidden="1" x14ac:dyDescent="0.2">
      <c r="A19080">
        <v>5140</v>
      </c>
      <c r="B19080" t="s">
        <v>30068</v>
      </c>
      <c r="C19080" t="s">
        <v>20452</v>
      </c>
      <c r="D19080">
        <v>5.85</v>
      </c>
      <c r="E19080" t="s">
        <v>5653</v>
      </c>
      <c r="F19080" t="s">
        <v>27425</v>
      </c>
      <c r="G19080" t="s">
        <v>55</v>
      </c>
      <c r="H19080" t="s">
        <v>46</v>
      </c>
      <c r="I19080" t="s">
        <v>6009</v>
      </c>
      <c r="K19080"/>
      <c r="L19080" t="s">
        <v>30070</v>
      </c>
      <c r="M19080" t="s">
        <v>20396</v>
      </c>
      <c r="N19080">
        <v>4</v>
      </c>
      <c r="P19080" t="s">
        <v>20366</v>
      </c>
      <c r="Q19080" t="s">
        <v>30071</v>
      </c>
      <c r="S19080" t="s">
        <v>20368</v>
      </c>
    </row>
    <row r="19081" spans="1:19" hidden="1" x14ac:dyDescent="0.2">
      <c r="A19081">
        <v>5141</v>
      </c>
      <c r="B19081" t="s">
        <v>30072</v>
      </c>
      <c r="C19081" t="s">
        <v>105</v>
      </c>
      <c r="D19081">
        <v>1.25</v>
      </c>
      <c r="E19081">
        <v>26</v>
      </c>
      <c r="F19081" t="s">
        <v>30073</v>
      </c>
      <c r="G19081" t="s">
        <v>55</v>
      </c>
      <c r="H19081" t="s">
        <v>23</v>
      </c>
      <c r="I19081" t="s">
        <v>6009</v>
      </c>
      <c r="K19081"/>
      <c r="L19081" t="s">
        <v>30074</v>
      </c>
      <c r="M19081" t="s">
        <v>20396</v>
      </c>
      <c r="N19081">
        <v>4</v>
      </c>
      <c r="P19081" t="s">
        <v>20366</v>
      </c>
      <c r="Q19081" t="s">
        <v>30075</v>
      </c>
      <c r="S19081" t="s">
        <v>20368</v>
      </c>
    </row>
    <row r="19082" spans="1:19" hidden="1" x14ac:dyDescent="0.2">
      <c r="A19082">
        <v>5141</v>
      </c>
      <c r="B19082" t="s">
        <v>30072</v>
      </c>
      <c r="C19082" t="s">
        <v>20452</v>
      </c>
      <c r="D19082">
        <v>5.83</v>
      </c>
      <c r="E19082" t="s">
        <v>5653</v>
      </c>
      <c r="F19082" t="s">
        <v>27425</v>
      </c>
      <c r="G19082" t="s">
        <v>55</v>
      </c>
      <c r="H19082" t="s">
        <v>46</v>
      </c>
      <c r="I19082" t="s">
        <v>6009</v>
      </c>
      <c r="K19082"/>
      <c r="L19082" t="s">
        <v>30074</v>
      </c>
      <c r="M19082" t="s">
        <v>20396</v>
      </c>
      <c r="N19082">
        <v>4</v>
      </c>
      <c r="P19082" t="s">
        <v>20366</v>
      </c>
      <c r="Q19082" t="s">
        <v>30075</v>
      </c>
      <c r="S19082" t="s">
        <v>20368</v>
      </c>
    </row>
    <row r="19083" spans="1:19" hidden="1" x14ac:dyDescent="0.2">
      <c r="A19083">
        <v>5142</v>
      </c>
      <c r="B19083" t="s">
        <v>30076</v>
      </c>
      <c r="C19083" t="s">
        <v>105</v>
      </c>
      <c r="D19083">
        <v>3.51</v>
      </c>
      <c r="E19083">
        <v>20</v>
      </c>
      <c r="G19083" t="s">
        <v>55</v>
      </c>
      <c r="H19083" t="s">
        <v>46</v>
      </c>
      <c r="I19083" t="s">
        <v>4210</v>
      </c>
      <c r="K19083"/>
      <c r="L19083" t="s">
        <v>30077</v>
      </c>
      <c r="M19083" t="s">
        <v>26</v>
      </c>
      <c r="N19083">
        <v>2</v>
      </c>
      <c r="P19083" t="s">
        <v>20366</v>
      </c>
      <c r="Q19083" t="s">
        <v>30078</v>
      </c>
      <c r="S19083" t="s">
        <v>20368</v>
      </c>
    </row>
    <row r="19084" spans="1:19" hidden="1" x14ac:dyDescent="0.2">
      <c r="A19084">
        <v>5142</v>
      </c>
      <c r="B19084" t="s">
        <v>30076</v>
      </c>
      <c r="C19084" t="s">
        <v>20452</v>
      </c>
      <c r="D19084">
        <v>5.08</v>
      </c>
      <c r="E19084">
        <v>20</v>
      </c>
      <c r="G19084" t="s">
        <v>55</v>
      </c>
      <c r="H19084" t="s">
        <v>46</v>
      </c>
      <c r="I19084" t="s">
        <v>4210</v>
      </c>
      <c r="K19084"/>
      <c r="L19084" t="s">
        <v>30077</v>
      </c>
      <c r="M19084" t="s">
        <v>26</v>
      </c>
      <c r="N19084">
        <v>2</v>
      </c>
      <c r="P19084" t="s">
        <v>20366</v>
      </c>
      <c r="Q19084" t="s">
        <v>30078</v>
      </c>
      <c r="S19084" t="s">
        <v>20368</v>
      </c>
    </row>
    <row r="19085" spans="1:19" hidden="1" x14ac:dyDescent="0.2">
      <c r="A19085">
        <v>5143</v>
      </c>
      <c r="B19085" t="s">
        <v>30079</v>
      </c>
      <c r="C19085" t="s">
        <v>105</v>
      </c>
      <c r="D19085">
        <v>7.16</v>
      </c>
      <c r="E19085">
        <v>20</v>
      </c>
      <c r="F19085" t="s">
        <v>4558</v>
      </c>
      <c r="G19085" t="s">
        <v>55</v>
      </c>
      <c r="H19085" t="s">
        <v>23</v>
      </c>
      <c r="I19085" t="s">
        <v>8531</v>
      </c>
      <c r="K19085"/>
      <c r="L19085" t="s">
        <v>30080</v>
      </c>
      <c r="M19085" t="s">
        <v>20396</v>
      </c>
      <c r="N19085">
        <v>4</v>
      </c>
      <c r="P19085" t="s">
        <v>20366</v>
      </c>
      <c r="Q19085" t="s">
        <v>30081</v>
      </c>
      <c r="S19085" t="s">
        <v>20368</v>
      </c>
    </row>
    <row r="19086" spans="1:19" hidden="1" x14ac:dyDescent="0.2">
      <c r="A19086">
        <v>5144</v>
      </c>
      <c r="B19086" t="s">
        <v>30082</v>
      </c>
      <c r="C19086" t="s">
        <v>105</v>
      </c>
      <c r="D19086">
        <v>8.6999999999999993</v>
      </c>
      <c r="E19086">
        <v>20</v>
      </c>
      <c r="F19086" t="s">
        <v>30034</v>
      </c>
      <c r="G19086" t="s">
        <v>31</v>
      </c>
      <c r="H19086" t="s">
        <v>23</v>
      </c>
      <c r="I19086" t="s">
        <v>18698</v>
      </c>
      <c r="K19086"/>
      <c r="L19086" t="s">
        <v>30083</v>
      </c>
      <c r="M19086" t="s">
        <v>26</v>
      </c>
      <c r="N19086">
        <v>2</v>
      </c>
      <c r="P19086" t="s">
        <v>20366</v>
      </c>
      <c r="Q19086" t="s">
        <v>30084</v>
      </c>
      <c r="S19086" t="s">
        <v>20368</v>
      </c>
    </row>
    <row r="19087" spans="1:19" hidden="1" x14ac:dyDescent="0.2">
      <c r="A19087">
        <v>5145</v>
      </c>
      <c r="B19087" t="s">
        <v>30085</v>
      </c>
      <c r="C19087" t="s">
        <v>105</v>
      </c>
      <c r="D19087">
        <v>9.32</v>
      </c>
      <c r="E19087">
        <v>20</v>
      </c>
      <c r="F19087" t="s">
        <v>26748</v>
      </c>
      <c r="G19087" t="s">
        <v>31</v>
      </c>
      <c r="H19087" t="s">
        <v>46</v>
      </c>
      <c r="I19087" t="s">
        <v>26749</v>
      </c>
      <c r="K19087"/>
      <c r="L19087" t="s">
        <v>30086</v>
      </c>
      <c r="M19087" t="s">
        <v>20719</v>
      </c>
      <c r="N19087">
        <v>3</v>
      </c>
      <c r="P19087" t="s">
        <v>20366</v>
      </c>
      <c r="Q19087" t="s">
        <v>30087</v>
      </c>
      <c r="S19087" t="s">
        <v>20368</v>
      </c>
    </row>
    <row r="19088" spans="1:19" hidden="1" x14ac:dyDescent="0.2">
      <c r="A19088">
        <v>5146</v>
      </c>
      <c r="B19088" t="s">
        <v>30088</v>
      </c>
      <c r="C19088" t="s">
        <v>105</v>
      </c>
      <c r="D19088">
        <v>9.41</v>
      </c>
      <c r="E19088">
        <v>20</v>
      </c>
      <c r="F19088" t="s">
        <v>26748</v>
      </c>
      <c r="G19088" t="s">
        <v>31</v>
      </c>
      <c r="H19088" t="s">
        <v>46</v>
      </c>
      <c r="I19088" t="s">
        <v>26749</v>
      </c>
      <c r="K19088"/>
      <c r="L19088" t="s">
        <v>30089</v>
      </c>
      <c r="M19088" t="s">
        <v>20719</v>
      </c>
      <c r="N19088">
        <v>3</v>
      </c>
      <c r="P19088" t="s">
        <v>20366</v>
      </c>
      <c r="Q19088" t="s">
        <v>30090</v>
      </c>
      <c r="S19088" t="s">
        <v>20368</v>
      </c>
    </row>
    <row r="19089" spans="1:19" hidden="1" x14ac:dyDescent="0.2">
      <c r="A19089">
        <v>5147</v>
      </c>
      <c r="B19089" t="s">
        <v>30091</v>
      </c>
      <c r="C19089" t="s">
        <v>105</v>
      </c>
      <c r="D19089">
        <v>10.029999999999999</v>
      </c>
      <c r="E19089">
        <v>20</v>
      </c>
      <c r="F19089" t="s">
        <v>26748</v>
      </c>
      <c r="G19089" t="s">
        <v>31</v>
      </c>
      <c r="H19089" t="s">
        <v>46</v>
      </c>
      <c r="I19089" t="s">
        <v>26749</v>
      </c>
      <c r="K19089"/>
      <c r="L19089" t="s">
        <v>30092</v>
      </c>
      <c r="M19089" t="s">
        <v>26</v>
      </c>
      <c r="N19089">
        <v>2</v>
      </c>
      <c r="P19089" t="s">
        <v>20366</v>
      </c>
      <c r="Q19089" t="s">
        <v>30093</v>
      </c>
      <c r="S19089" t="s">
        <v>20368</v>
      </c>
    </row>
    <row r="19090" spans="1:19" hidden="1" x14ac:dyDescent="0.2">
      <c r="A19090">
        <v>5148</v>
      </c>
      <c r="B19090" t="s">
        <v>30094</v>
      </c>
      <c r="C19090" t="s">
        <v>105</v>
      </c>
      <c r="D19090">
        <v>10.09</v>
      </c>
      <c r="E19090">
        <v>20</v>
      </c>
      <c r="F19090" t="s">
        <v>26748</v>
      </c>
      <c r="G19090" t="s">
        <v>31</v>
      </c>
      <c r="H19090" t="s">
        <v>46</v>
      </c>
      <c r="I19090" t="s">
        <v>26749</v>
      </c>
      <c r="K19090"/>
      <c r="L19090" t="s">
        <v>30095</v>
      </c>
      <c r="M19090" t="s">
        <v>26</v>
      </c>
      <c r="N19090">
        <v>2</v>
      </c>
      <c r="P19090" t="s">
        <v>20366</v>
      </c>
      <c r="Q19090" t="s">
        <v>30096</v>
      </c>
      <c r="S19090" t="s">
        <v>20368</v>
      </c>
    </row>
    <row r="19091" spans="1:19" hidden="1" x14ac:dyDescent="0.2">
      <c r="A19091">
        <v>5149</v>
      </c>
      <c r="B19091" t="s">
        <v>30097</v>
      </c>
      <c r="C19091" t="s">
        <v>105</v>
      </c>
      <c r="D19091">
        <v>9.84</v>
      </c>
      <c r="E19091">
        <v>20</v>
      </c>
      <c r="F19091" t="s">
        <v>26748</v>
      </c>
      <c r="G19091" t="s">
        <v>31</v>
      </c>
      <c r="H19091" t="s">
        <v>46</v>
      </c>
      <c r="I19091" t="s">
        <v>26749</v>
      </c>
      <c r="K19091"/>
      <c r="L19091" t="s">
        <v>30098</v>
      </c>
      <c r="M19091" t="s">
        <v>26</v>
      </c>
      <c r="N19091">
        <v>2</v>
      </c>
      <c r="P19091" t="s">
        <v>20366</v>
      </c>
      <c r="Q19091" t="s">
        <v>30099</v>
      </c>
      <c r="S19091" t="s">
        <v>20368</v>
      </c>
    </row>
    <row r="19092" spans="1:19" hidden="1" x14ac:dyDescent="0.2">
      <c r="A19092">
        <v>5150</v>
      </c>
      <c r="B19092" t="s">
        <v>30100</v>
      </c>
      <c r="C19092" t="s">
        <v>105</v>
      </c>
      <c r="D19092">
        <v>8.8000000000000007</v>
      </c>
      <c r="E19092">
        <v>20</v>
      </c>
      <c r="F19092" t="s">
        <v>26748</v>
      </c>
      <c r="G19092" t="s">
        <v>31</v>
      </c>
      <c r="H19092" t="s">
        <v>46</v>
      </c>
      <c r="I19092" t="s">
        <v>26749</v>
      </c>
      <c r="K19092"/>
      <c r="L19092" t="s">
        <v>30101</v>
      </c>
      <c r="M19092" t="s">
        <v>26</v>
      </c>
      <c r="N19092">
        <v>2</v>
      </c>
      <c r="P19092" t="s">
        <v>20366</v>
      </c>
      <c r="Q19092" t="s">
        <v>30102</v>
      </c>
      <c r="S19092" t="s">
        <v>20368</v>
      </c>
    </row>
    <row r="19093" spans="1:19" hidden="1" x14ac:dyDescent="0.2">
      <c r="A19093">
        <v>5151</v>
      </c>
      <c r="B19093" t="s">
        <v>30103</v>
      </c>
      <c r="C19093" t="s">
        <v>105</v>
      </c>
      <c r="D19093">
        <v>9.58</v>
      </c>
      <c r="F19093" t="s">
        <v>21255</v>
      </c>
      <c r="G19093" t="s">
        <v>55</v>
      </c>
      <c r="H19093" t="s">
        <v>23</v>
      </c>
      <c r="I19093" t="s">
        <v>21256</v>
      </c>
      <c r="K19093"/>
      <c r="L19093" t="s">
        <v>30104</v>
      </c>
      <c r="M19093" t="s">
        <v>26</v>
      </c>
      <c r="N19093">
        <v>2</v>
      </c>
      <c r="P19093" t="s">
        <v>20366</v>
      </c>
      <c r="Q19093" t="s">
        <v>30105</v>
      </c>
      <c r="S19093" t="s">
        <v>20368</v>
      </c>
    </row>
    <row r="19094" spans="1:19" hidden="1" x14ac:dyDescent="0.2">
      <c r="A19094">
        <v>5153</v>
      </c>
      <c r="B19094" t="s">
        <v>30106</v>
      </c>
      <c r="C19094" t="s">
        <v>105</v>
      </c>
      <c r="D19094">
        <v>5.74</v>
      </c>
      <c r="E19094">
        <v>20</v>
      </c>
      <c r="F19094" t="s">
        <v>23797</v>
      </c>
      <c r="G19094" t="s">
        <v>31</v>
      </c>
      <c r="H19094" t="s">
        <v>46</v>
      </c>
      <c r="I19094" t="s">
        <v>2385</v>
      </c>
      <c r="K19094"/>
      <c r="L19094" t="s">
        <v>30107</v>
      </c>
      <c r="M19094" t="s">
        <v>26</v>
      </c>
      <c r="N19094">
        <v>2</v>
      </c>
      <c r="P19094" t="s">
        <v>20366</v>
      </c>
      <c r="Q19094" t="s">
        <v>30108</v>
      </c>
      <c r="S19094" t="s">
        <v>20368</v>
      </c>
    </row>
    <row r="19095" spans="1:19" hidden="1" x14ac:dyDescent="0.2">
      <c r="A19095">
        <v>5154</v>
      </c>
      <c r="B19095" t="s">
        <v>30109</v>
      </c>
      <c r="C19095" t="s">
        <v>105</v>
      </c>
      <c r="D19095">
        <v>6.23</v>
      </c>
      <c r="E19095">
        <v>20</v>
      </c>
      <c r="F19095" t="s">
        <v>1094</v>
      </c>
      <c r="G19095" t="s">
        <v>55</v>
      </c>
      <c r="H19095" t="s">
        <v>46</v>
      </c>
      <c r="I19095" t="s">
        <v>3116</v>
      </c>
      <c r="K19095"/>
      <c r="L19095" t="s">
        <v>30110</v>
      </c>
      <c r="M19095" t="s">
        <v>26</v>
      </c>
      <c r="N19095">
        <v>2</v>
      </c>
      <c r="P19095" t="s">
        <v>20366</v>
      </c>
      <c r="Q19095" t="s">
        <v>30111</v>
      </c>
      <c r="S19095" t="s">
        <v>20368</v>
      </c>
    </row>
    <row r="19096" spans="1:19" hidden="1" x14ac:dyDescent="0.2">
      <c r="A19096">
        <v>5154</v>
      </c>
      <c r="B19096" t="s">
        <v>30109</v>
      </c>
      <c r="C19096" t="s">
        <v>20452</v>
      </c>
      <c r="D19096">
        <v>9.6199999999999992</v>
      </c>
      <c r="E19096">
        <v>20</v>
      </c>
      <c r="F19096" t="s">
        <v>1094</v>
      </c>
      <c r="G19096" t="s">
        <v>55</v>
      </c>
      <c r="H19096" t="s">
        <v>46</v>
      </c>
      <c r="I19096" t="s">
        <v>3116</v>
      </c>
      <c r="K19096"/>
      <c r="L19096" t="s">
        <v>30110</v>
      </c>
      <c r="M19096" t="s">
        <v>26</v>
      </c>
      <c r="N19096">
        <v>2</v>
      </c>
      <c r="P19096" t="s">
        <v>20366</v>
      </c>
      <c r="Q19096" t="s">
        <v>30111</v>
      </c>
      <c r="S19096" t="s">
        <v>20368</v>
      </c>
    </row>
    <row r="19097" spans="1:19" hidden="1" x14ac:dyDescent="0.2">
      <c r="A19097">
        <v>5155</v>
      </c>
      <c r="B19097" t="s">
        <v>30112</v>
      </c>
      <c r="C19097" t="s">
        <v>105</v>
      </c>
      <c r="D19097">
        <v>2.98</v>
      </c>
      <c r="E19097">
        <v>25</v>
      </c>
      <c r="G19097" t="s">
        <v>246</v>
      </c>
      <c r="H19097" t="s">
        <v>46</v>
      </c>
      <c r="I19097" t="s">
        <v>29600</v>
      </c>
      <c r="K19097"/>
      <c r="L19097" t="s">
        <v>30113</v>
      </c>
      <c r="M19097" t="s">
        <v>26</v>
      </c>
      <c r="N19097">
        <v>2</v>
      </c>
      <c r="P19097" t="s">
        <v>20366</v>
      </c>
      <c r="Q19097" t="s">
        <v>30114</v>
      </c>
      <c r="S19097" t="s">
        <v>20368</v>
      </c>
    </row>
    <row r="19098" spans="1:19" hidden="1" x14ac:dyDescent="0.2">
      <c r="A19098">
        <v>5155</v>
      </c>
      <c r="B19098" t="s">
        <v>30112</v>
      </c>
      <c r="C19098" t="s">
        <v>20452</v>
      </c>
      <c r="D19098">
        <v>4.6500000000000004</v>
      </c>
      <c r="E19098">
        <v>25</v>
      </c>
      <c r="G19098" t="s">
        <v>246</v>
      </c>
      <c r="H19098" t="s">
        <v>46</v>
      </c>
      <c r="I19098" t="s">
        <v>29600</v>
      </c>
      <c r="K19098"/>
      <c r="L19098" t="s">
        <v>30113</v>
      </c>
      <c r="M19098" t="s">
        <v>26</v>
      </c>
      <c r="N19098">
        <v>2</v>
      </c>
      <c r="P19098" t="s">
        <v>20366</v>
      </c>
      <c r="Q19098" t="s">
        <v>30114</v>
      </c>
      <c r="S19098" t="s">
        <v>20368</v>
      </c>
    </row>
    <row r="19099" spans="1:19" hidden="1" x14ac:dyDescent="0.2">
      <c r="A19099">
        <v>5156</v>
      </c>
      <c r="B19099" t="s">
        <v>30115</v>
      </c>
      <c r="C19099" t="s">
        <v>105</v>
      </c>
      <c r="D19099">
        <v>4.41</v>
      </c>
      <c r="E19099">
        <v>25</v>
      </c>
      <c r="F19099" t="s">
        <v>21925</v>
      </c>
      <c r="G19099" t="s">
        <v>31</v>
      </c>
      <c r="H19099" t="s">
        <v>46</v>
      </c>
      <c r="I19099" t="s">
        <v>10246</v>
      </c>
      <c r="J19099" t="s">
        <v>43</v>
      </c>
      <c r="K19099"/>
      <c r="L19099" t="s">
        <v>30116</v>
      </c>
      <c r="M19099" t="s">
        <v>26</v>
      </c>
      <c r="N19099">
        <v>2</v>
      </c>
      <c r="P19099" t="s">
        <v>20366</v>
      </c>
      <c r="Q19099" t="s">
        <v>30117</v>
      </c>
      <c r="S19099" t="s">
        <v>20368</v>
      </c>
    </row>
    <row r="19100" spans="1:19" hidden="1" x14ac:dyDescent="0.2">
      <c r="A19100">
        <v>5156</v>
      </c>
      <c r="B19100" t="s">
        <v>30115</v>
      </c>
      <c r="C19100" t="s">
        <v>105</v>
      </c>
      <c r="D19100">
        <v>4.6100000000000003</v>
      </c>
      <c r="E19100">
        <v>5</v>
      </c>
      <c r="F19100" t="s">
        <v>21925</v>
      </c>
      <c r="G19100" t="s">
        <v>31</v>
      </c>
      <c r="H19100" t="s">
        <v>46</v>
      </c>
      <c r="I19100" t="s">
        <v>10246</v>
      </c>
      <c r="J19100" t="s">
        <v>43</v>
      </c>
      <c r="K19100"/>
      <c r="L19100" t="s">
        <v>30116</v>
      </c>
      <c r="M19100" t="s">
        <v>26</v>
      </c>
      <c r="N19100">
        <v>2</v>
      </c>
      <c r="P19100" t="s">
        <v>20366</v>
      </c>
      <c r="Q19100" t="s">
        <v>30117</v>
      </c>
      <c r="S19100" t="s">
        <v>20368</v>
      </c>
    </row>
    <row r="19101" spans="1:19" hidden="1" x14ac:dyDescent="0.2">
      <c r="A19101">
        <v>5156</v>
      </c>
      <c r="B19101" t="s">
        <v>30115</v>
      </c>
      <c r="C19101" t="s">
        <v>105</v>
      </c>
      <c r="D19101">
        <v>4.45</v>
      </c>
      <c r="E19101">
        <v>20</v>
      </c>
      <c r="F19101" t="s">
        <v>21925</v>
      </c>
      <c r="G19101" t="s">
        <v>31</v>
      </c>
      <c r="H19101" t="s">
        <v>46</v>
      </c>
      <c r="I19101" t="s">
        <v>10246</v>
      </c>
      <c r="J19101" t="s">
        <v>43</v>
      </c>
      <c r="K19101"/>
      <c r="L19101" t="s">
        <v>30116</v>
      </c>
      <c r="M19101" t="s">
        <v>26</v>
      </c>
      <c r="N19101">
        <v>2</v>
      </c>
      <c r="P19101" t="s">
        <v>20366</v>
      </c>
      <c r="Q19101" t="s">
        <v>30117</v>
      </c>
      <c r="S19101" t="s">
        <v>20368</v>
      </c>
    </row>
    <row r="19102" spans="1:19" hidden="1" x14ac:dyDescent="0.2">
      <c r="A19102">
        <v>5156</v>
      </c>
      <c r="B19102" t="s">
        <v>30115</v>
      </c>
      <c r="C19102" t="s">
        <v>105</v>
      </c>
      <c r="D19102">
        <v>4.29</v>
      </c>
      <c r="E19102">
        <v>40</v>
      </c>
      <c r="F19102" t="s">
        <v>21925</v>
      </c>
      <c r="G19102" t="s">
        <v>31</v>
      </c>
      <c r="H19102" t="s">
        <v>46</v>
      </c>
      <c r="I19102" t="s">
        <v>10246</v>
      </c>
      <c r="J19102" t="s">
        <v>43</v>
      </c>
      <c r="K19102"/>
      <c r="L19102" t="s">
        <v>30116</v>
      </c>
      <c r="M19102" t="s">
        <v>26</v>
      </c>
      <c r="N19102">
        <v>2</v>
      </c>
      <c r="P19102" t="s">
        <v>20366</v>
      </c>
      <c r="Q19102" t="s">
        <v>30117</v>
      </c>
      <c r="S19102" t="s">
        <v>20368</v>
      </c>
    </row>
    <row r="19103" spans="1:19" hidden="1" x14ac:dyDescent="0.2">
      <c r="A19103">
        <v>5156</v>
      </c>
      <c r="B19103" t="s">
        <v>30115</v>
      </c>
      <c r="C19103" t="s">
        <v>105</v>
      </c>
      <c r="D19103">
        <v>4.1399999999999997</v>
      </c>
      <c r="E19103">
        <v>60</v>
      </c>
      <c r="F19103" t="s">
        <v>21925</v>
      </c>
      <c r="G19103" t="s">
        <v>31</v>
      </c>
      <c r="H19103" t="s">
        <v>46</v>
      </c>
      <c r="I19103" t="s">
        <v>10246</v>
      </c>
      <c r="J19103" t="s">
        <v>43</v>
      </c>
      <c r="K19103"/>
      <c r="L19103" t="s">
        <v>30116</v>
      </c>
      <c r="M19103" t="s">
        <v>26</v>
      </c>
      <c r="N19103">
        <v>2</v>
      </c>
      <c r="P19103" t="s">
        <v>20366</v>
      </c>
      <c r="Q19103" t="s">
        <v>30117</v>
      </c>
      <c r="S19103" t="s">
        <v>20368</v>
      </c>
    </row>
    <row r="19104" spans="1:19" hidden="1" x14ac:dyDescent="0.2">
      <c r="A19104">
        <v>5157</v>
      </c>
      <c r="B19104" t="s">
        <v>30118</v>
      </c>
      <c r="C19104" t="s">
        <v>105</v>
      </c>
      <c r="D19104">
        <v>2.82</v>
      </c>
      <c r="E19104">
        <v>20</v>
      </c>
      <c r="G19104" t="s">
        <v>55</v>
      </c>
      <c r="H19104" t="s">
        <v>46</v>
      </c>
      <c r="I19104" t="s">
        <v>10918</v>
      </c>
      <c r="K19104"/>
      <c r="L19104" t="s">
        <v>30119</v>
      </c>
      <c r="M19104" t="s">
        <v>26</v>
      </c>
      <c r="N19104">
        <v>2</v>
      </c>
      <c r="P19104" t="s">
        <v>20366</v>
      </c>
      <c r="Q19104" t="s">
        <v>30120</v>
      </c>
      <c r="S19104" t="s">
        <v>20368</v>
      </c>
    </row>
    <row r="19105" spans="1:19" hidden="1" x14ac:dyDescent="0.2">
      <c r="A19105">
        <v>5158</v>
      </c>
      <c r="B19105" t="s">
        <v>30121</v>
      </c>
      <c r="C19105" t="s">
        <v>105</v>
      </c>
      <c r="D19105">
        <v>2.5</v>
      </c>
      <c r="E19105">
        <v>20</v>
      </c>
      <c r="G19105" t="s">
        <v>55</v>
      </c>
      <c r="H19105" t="s">
        <v>46</v>
      </c>
      <c r="I19105" t="s">
        <v>10918</v>
      </c>
      <c r="K19105"/>
      <c r="L19105" t="s">
        <v>30122</v>
      </c>
      <c r="M19105" t="s">
        <v>26</v>
      </c>
      <c r="N19105">
        <v>2</v>
      </c>
      <c r="P19105" t="s">
        <v>20366</v>
      </c>
      <c r="Q19105" t="s">
        <v>30123</v>
      </c>
      <c r="S19105" t="s">
        <v>20368</v>
      </c>
    </row>
    <row r="19106" spans="1:19" hidden="1" x14ac:dyDescent="0.2">
      <c r="A19106">
        <v>5159</v>
      </c>
      <c r="B19106" t="s">
        <v>30124</v>
      </c>
      <c r="C19106" t="s">
        <v>105</v>
      </c>
      <c r="D19106">
        <v>10.68</v>
      </c>
      <c r="E19106">
        <v>20</v>
      </c>
      <c r="F19106" t="s">
        <v>5425</v>
      </c>
      <c r="G19106" t="s">
        <v>31</v>
      </c>
      <c r="H19106" t="s">
        <v>46</v>
      </c>
      <c r="I19106" t="s">
        <v>4936</v>
      </c>
      <c r="K19106"/>
      <c r="L19106" t="s">
        <v>30125</v>
      </c>
      <c r="M19106" t="s">
        <v>20365</v>
      </c>
      <c r="N19106">
        <v>8</v>
      </c>
      <c r="O19106" t="s">
        <v>30126</v>
      </c>
      <c r="P19106" t="s">
        <v>20366</v>
      </c>
      <c r="Q19106" t="s">
        <v>30127</v>
      </c>
      <c r="S19106" t="s">
        <v>20368</v>
      </c>
    </row>
    <row r="19107" spans="1:19" hidden="1" x14ac:dyDescent="0.2">
      <c r="A19107">
        <v>5159</v>
      </c>
      <c r="B19107" t="s">
        <v>30124</v>
      </c>
      <c r="C19107" t="s">
        <v>105</v>
      </c>
      <c r="D19107">
        <v>10.48</v>
      </c>
      <c r="E19107">
        <v>22</v>
      </c>
      <c r="F19107" t="s">
        <v>30128</v>
      </c>
      <c r="G19107" t="s">
        <v>30129</v>
      </c>
      <c r="H19107" t="s">
        <v>23</v>
      </c>
      <c r="I19107" t="s">
        <v>582</v>
      </c>
      <c r="K19107"/>
      <c r="L19107" t="s">
        <v>30125</v>
      </c>
      <c r="M19107" t="s">
        <v>20365</v>
      </c>
      <c r="N19107">
        <v>8</v>
      </c>
      <c r="O19107" t="s">
        <v>30126</v>
      </c>
      <c r="P19107" t="s">
        <v>20366</v>
      </c>
      <c r="Q19107" t="s">
        <v>30127</v>
      </c>
      <c r="S19107" t="s">
        <v>20368</v>
      </c>
    </row>
    <row r="19108" spans="1:19" hidden="1" x14ac:dyDescent="0.2">
      <c r="A19108">
        <v>5160</v>
      </c>
      <c r="B19108" t="s">
        <v>30130</v>
      </c>
      <c r="C19108" t="s">
        <v>105</v>
      </c>
      <c r="D19108">
        <v>4.05</v>
      </c>
      <c r="E19108">
        <v>20</v>
      </c>
      <c r="F19108" t="s">
        <v>25413</v>
      </c>
      <c r="G19108" t="s">
        <v>55</v>
      </c>
      <c r="H19108" t="s">
        <v>46</v>
      </c>
      <c r="I19108" t="s">
        <v>26851</v>
      </c>
      <c r="K19108"/>
      <c r="L19108" t="s">
        <v>30131</v>
      </c>
      <c r="M19108" t="s">
        <v>26</v>
      </c>
      <c r="N19108">
        <v>2</v>
      </c>
      <c r="P19108" t="s">
        <v>20366</v>
      </c>
      <c r="Q19108" t="s">
        <v>30132</v>
      </c>
      <c r="S19108" t="s">
        <v>20368</v>
      </c>
    </row>
    <row r="19109" spans="1:19" hidden="1" x14ac:dyDescent="0.2">
      <c r="A19109">
        <v>5161</v>
      </c>
      <c r="B19109" t="s">
        <v>30133</v>
      </c>
      <c r="C19109" t="s">
        <v>105</v>
      </c>
      <c r="D19109">
        <v>3.73</v>
      </c>
      <c r="E19109">
        <v>20</v>
      </c>
      <c r="F19109" t="s">
        <v>25413</v>
      </c>
      <c r="G19109" t="s">
        <v>55</v>
      </c>
      <c r="H19109" t="s">
        <v>46</v>
      </c>
      <c r="I19109" t="s">
        <v>7069</v>
      </c>
      <c r="K19109"/>
      <c r="L19109" t="s">
        <v>30134</v>
      </c>
      <c r="M19109" t="s">
        <v>26</v>
      </c>
      <c r="N19109">
        <v>2</v>
      </c>
      <c r="P19109" t="s">
        <v>20366</v>
      </c>
      <c r="Q19109" t="s">
        <v>30135</v>
      </c>
      <c r="S19109" t="s">
        <v>20368</v>
      </c>
    </row>
    <row r="19110" spans="1:19" hidden="1" x14ac:dyDescent="0.2">
      <c r="A19110">
        <v>5162</v>
      </c>
      <c r="B19110" t="s">
        <v>30136</v>
      </c>
      <c r="C19110" t="s">
        <v>105</v>
      </c>
      <c r="D19110">
        <v>3.73</v>
      </c>
      <c r="E19110">
        <v>20</v>
      </c>
      <c r="F19110" t="s">
        <v>25413</v>
      </c>
      <c r="G19110" t="s">
        <v>55</v>
      </c>
      <c r="H19110" t="s">
        <v>46</v>
      </c>
      <c r="I19110" t="s">
        <v>26851</v>
      </c>
      <c r="K19110"/>
      <c r="L19110" t="s">
        <v>30137</v>
      </c>
      <c r="M19110" t="s">
        <v>26</v>
      </c>
      <c r="N19110">
        <v>2</v>
      </c>
      <c r="P19110" t="s">
        <v>20366</v>
      </c>
      <c r="Q19110" t="s">
        <v>30138</v>
      </c>
      <c r="S19110" t="s">
        <v>20368</v>
      </c>
    </row>
    <row r="19111" spans="1:19" hidden="1" x14ac:dyDescent="0.2">
      <c r="A19111">
        <v>5163</v>
      </c>
      <c r="B19111" t="s">
        <v>30139</v>
      </c>
      <c r="C19111" t="s">
        <v>105</v>
      </c>
      <c r="D19111">
        <v>3.28</v>
      </c>
      <c r="E19111">
        <v>20</v>
      </c>
      <c r="F19111" t="s">
        <v>25413</v>
      </c>
      <c r="G19111" t="s">
        <v>55</v>
      </c>
      <c r="H19111" t="s">
        <v>46</v>
      </c>
      <c r="I19111" t="s">
        <v>4526</v>
      </c>
      <c r="K19111"/>
      <c r="L19111" t="s">
        <v>30140</v>
      </c>
      <c r="M19111" t="s">
        <v>26</v>
      </c>
      <c r="N19111">
        <v>2</v>
      </c>
      <c r="P19111" t="s">
        <v>20366</v>
      </c>
      <c r="Q19111" t="s">
        <v>30141</v>
      </c>
      <c r="S19111" t="s">
        <v>20368</v>
      </c>
    </row>
    <row r="19112" spans="1:19" hidden="1" x14ac:dyDescent="0.2">
      <c r="A19112">
        <v>5164</v>
      </c>
      <c r="B19112" t="s">
        <v>30142</v>
      </c>
      <c r="C19112" t="s">
        <v>105</v>
      </c>
      <c r="D19112">
        <v>3.55</v>
      </c>
      <c r="E19112">
        <v>20</v>
      </c>
      <c r="F19112" t="s">
        <v>25413</v>
      </c>
      <c r="G19112" t="s">
        <v>55</v>
      </c>
      <c r="H19112" t="s">
        <v>46</v>
      </c>
      <c r="I19112" t="s">
        <v>1960</v>
      </c>
      <c r="K19112"/>
      <c r="L19112" t="s">
        <v>30143</v>
      </c>
      <c r="M19112" t="s">
        <v>26</v>
      </c>
      <c r="N19112">
        <v>2</v>
      </c>
      <c r="P19112" t="s">
        <v>20366</v>
      </c>
      <c r="Q19112" t="s">
        <v>30144</v>
      </c>
      <c r="S19112" t="s">
        <v>20368</v>
      </c>
    </row>
    <row r="19113" spans="1:19" hidden="1" x14ac:dyDescent="0.2">
      <c r="A19113">
        <v>5165</v>
      </c>
      <c r="B19113" t="s">
        <v>30145</v>
      </c>
      <c r="C19113" t="s">
        <v>105</v>
      </c>
      <c r="D19113">
        <v>3.82</v>
      </c>
      <c r="E19113">
        <v>20</v>
      </c>
      <c r="F19113" t="s">
        <v>25413</v>
      </c>
      <c r="G19113" t="s">
        <v>55</v>
      </c>
      <c r="H19113" t="s">
        <v>46</v>
      </c>
      <c r="I19113" t="s">
        <v>1960</v>
      </c>
      <c r="K19113"/>
      <c r="L19113" t="s">
        <v>30146</v>
      </c>
      <c r="M19113" t="s">
        <v>26</v>
      </c>
      <c r="N19113">
        <v>2</v>
      </c>
      <c r="P19113" t="s">
        <v>20366</v>
      </c>
      <c r="Q19113" t="s">
        <v>30147</v>
      </c>
      <c r="S19113" t="s">
        <v>20368</v>
      </c>
    </row>
    <row r="19114" spans="1:19" hidden="1" x14ac:dyDescent="0.2">
      <c r="A19114">
        <v>5166</v>
      </c>
      <c r="B19114" t="s">
        <v>30148</v>
      </c>
      <c r="C19114" t="s">
        <v>105</v>
      </c>
      <c r="D19114">
        <v>4.12</v>
      </c>
      <c r="E19114">
        <v>20</v>
      </c>
      <c r="F19114" t="s">
        <v>25413</v>
      </c>
      <c r="G19114" t="s">
        <v>55</v>
      </c>
      <c r="H19114" t="s">
        <v>46</v>
      </c>
      <c r="I19114" t="s">
        <v>4526</v>
      </c>
      <c r="K19114"/>
      <c r="L19114" t="s">
        <v>30149</v>
      </c>
      <c r="M19114" t="s">
        <v>26</v>
      </c>
      <c r="N19114">
        <v>2</v>
      </c>
      <c r="P19114" t="s">
        <v>20366</v>
      </c>
      <c r="Q19114" t="s">
        <v>30150</v>
      </c>
      <c r="S19114" t="s">
        <v>20368</v>
      </c>
    </row>
    <row r="19115" spans="1:19" hidden="1" x14ac:dyDescent="0.2">
      <c r="A19115">
        <v>5167</v>
      </c>
      <c r="B19115" t="s">
        <v>30151</v>
      </c>
      <c r="C19115" t="s">
        <v>30152</v>
      </c>
      <c r="D19115">
        <v>2.39</v>
      </c>
      <c r="G19115" t="s">
        <v>189</v>
      </c>
      <c r="I19115" t="s">
        <v>28389</v>
      </c>
      <c r="K19115"/>
      <c r="L19115" t="s">
        <v>30153</v>
      </c>
      <c r="M19115" t="s">
        <v>26</v>
      </c>
      <c r="N19115">
        <v>2</v>
      </c>
      <c r="P19115" t="s">
        <v>20366</v>
      </c>
      <c r="Q19115" t="s">
        <v>30154</v>
      </c>
      <c r="S19115" t="s">
        <v>20368</v>
      </c>
    </row>
    <row r="19116" spans="1:19" hidden="1" x14ac:dyDescent="0.2">
      <c r="A19116">
        <v>5167</v>
      </c>
      <c r="B19116" t="s">
        <v>30151</v>
      </c>
      <c r="C19116" t="s">
        <v>25762</v>
      </c>
      <c r="D19116">
        <v>3.44</v>
      </c>
      <c r="G19116" t="s">
        <v>189</v>
      </c>
      <c r="I19116" t="s">
        <v>28389</v>
      </c>
      <c r="K19116"/>
      <c r="L19116" t="s">
        <v>30153</v>
      </c>
      <c r="M19116" t="s">
        <v>26</v>
      </c>
      <c r="N19116">
        <v>2</v>
      </c>
      <c r="P19116" t="s">
        <v>20366</v>
      </c>
      <c r="Q19116" t="s">
        <v>30154</v>
      </c>
      <c r="S19116" t="s">
        <v>20368</v>
      </c>
    </row>
    <row r="19117" spans="1:19" hidden="1" x14ac:dyDescent="0.2">
      <c r="A19117">
        <v>5168</v>
      </c>
      <c r="B19117" t="s">
        <v>30155</v>
      </c>
      <c r="C19117" t="s">
        <v>105</v>
      </c>
      <c r="D19117">
        <v>2.5099999999999998</v>
      </c>
      <c r="E19117">
        <v>30</v>
      </c>
      <c r="F19117" t="s">
        <v>21973</v>
      </c>
      <c r="G19117" t="s">
        <v>55</v>
      </c>
      <c r="H19117" t="s">
        <v>46</v>
      </c>
      <c r="I19117" t="s">
        <v>21826</v>
      </c>
      <c r="K19117"/>
      <c r="L19117" t="s">
        <v>30156</v>
      </c>
      <c r="M19117" t="s">
        <v>21125</v>
      </c>
      <c r="N19117">
        <v>3</v>
      </c>
      <c r="O19117" t="s">
        <v>30157</v>
      </c>
      <c r="P19117" t="s">
        <v>20366</v>
      </c>
      <c r="Q19117" t="s">
        <v>30158</v>
      </c>
      <c r="S19117" t="s">
        <v>20368</v>
      </c>
    </row>
    <row r="19118" spans="1:19" hidden="1" x14ac:dyDescent="0.2">
      <c r="A19118">
        <v>5168</v>
      </c>
      <c r="B19118" t="s">
        <v>30155</v>
      </c>
      <c r="C19118" t="s">
        <v>20452</v>
      </c>
      <c r="D19118">
        <v>5.17</v>
      </c>
      <c r="E19118">
        <v>30</v>
      </c>
      <c r="F19118" t="s">
        <v>21973</v>
      </c>
      <c r="G19118" t="s">
        <v>55</v>
      </c>
      <c r="H19118" t="s">
        <v>46</v>
      </c>
      <c r="I19118" t="s">
        <v>21826</v>
      </c>
      <c r="K19118"/>
      <c r="L19118" t="s">
        <v>30156</v>
      </c>
      <c r="M19118" t="s">
        <v>21125</v>
      </c>
      <c r="N19118">
        <v>3</v>
      </c>
      <c r="O19118" t="s">
        <v>30157</v>
      </c>
      <c r="P19118" t="s">
        <v>20366</v>
      </c>
      <c r="Q19118" t="s">
        <v>30158</v>
      </c>
      <c r="S19118" t="s">
        <v>20368</v>
      </c>
    </row>
    <row r="19119" spans="1:19" hidden="1" x14ac:dyDescent="0.2">
      <c r="A19119">
        <v>5168</v>
      </c>
      <c r="B19119" t="s">
        <v>30155</v>
      </c>
      <c r="C19119" t="s">
        <v>105</v>
      </c>
      <c r="D19119">
        <v>2.4</v>
      </c>
      <c r="E19119">
        <v>20</v>
      </c>
      <c r="F19119" t="s">
        <v>10890</v>
      </c>
      <c r="G19119" t="s">
        <v>55</v>
      </c>
      <c r="H19119" t="s">
        <v>23</v>
      </c>
      <c r="I19119" t="s">
        <v>11974</v>
      </c>
      <c r="K19119"/>
      <c r="L19119" t="s">
        <v>30156</v>
      </c>
      <c r="M19119" t="s">
        <v>21125</v>
      </c>
      <c r="N19119">
        <v>3</v>
      </c>
      <c r="O19119" t="s">
        <v>30157</v>
      </c>
      <c r="P19119" t="s">
        <v>20366</v>
      </c>
      <c r="Q19119" t="s">
        <v>30158</v>
      </c>
      <c r="S19119" t="s">
        <v>20368</v>
      </c>
    </row>
    <row r="19120" spans="1:19" hidden="1" x14ac:dyDescent="0.2">
      <c r="A19120">
        <v>5168</v>
      </c>
      <c r="B19120" t="s">
        <v>30155</v>
      </c>
      <c r="C19120" t="s">
        <v>20452</v>
      </c>
      <c r="D19120">
        <v>4.96</v>
      </c>
      <c r="E19120" t="s">
        <v>383</v>
      </c>
      <c r="F19120" t="s">
        <v>10890</v>
      </c>
      <c r="G19120" t="s">
        <v>55</v>
      </c>
      <c r="H19120" t="s">
        <v>46</v>
      </c>
      <c r="I19120" t="s">
        <v>11974</v>
      </c>
      <c r="K19120"/>
      <c r="L19120" t="s">
        <v>30156</v>
      </c>
      <c r="M19120" t="s">
        <v>21125</v>
      </c>
      <c r="N19120">
        <v>3</v>
      </c>
      <c r="O19120" t="s">
        <v>30157</v>
      </c>
      <c r="P19120" t="s">
        <v>20366</v>
      </c>
      <c r="Q19120" t="s">
        <v>30158</v>
      </c>
      <c r="S19120" t="s">
        <v>20368</v>
      </c>
    </row>
    <row r="19121" spans="1:19" hidden="1" x14ac:dyDescent="0.2">
      <c r="A19121">
        <v>5169</v>
      </c>
      <c r="B19121" t="s">
        <v>30159</v>
      </c>
      <c r="C19121" t="s">
        <v>105</v>
      </c>
      <c r="D19121">
        <v>4.18</v>
      </c>
      <c r="G19121" t="s">
        <v>31</v>
      </c>
      <c r="I19121" t="s">
        <v>27752</v>
      </c>
      <c r="K19121"/>
      <c r="L19121" t="s">
        <v>30160</v>
      </c>
      <c r="M19121" t="s">
        <v>26</v>
      </c>
      <c r="N19121">
        <v>2</v>
      </c>
      <c r="P19121" t="s">
        <v>20366</v>
      </c>
      <c r="Q19121" t="s">
        <v>30161</v>
      </c>
      <c r="S19121" t="s">
        <v>20368</v>
      </c>
    </row>
    <row r="19122" spans="1:19" hidden="1" x14ac:dyDescent="0.2">
      <c r="A19122">
        <v>5171</v>
      </c>
      <c r="B19122" t="s">
        <v>30162</v>
      </c>
      <c r="C19122" t="s">
        <v>30163</v>
      </c>
      <c r="D19122">
        <v>1.5</v>
      </c>
      <c r="F19122" t="s">
        <v>21009</v>
      </c>
      <c r="G19122" t="s">
        <v>55</v>
      </c>
      <c r="H19122" t="s">
        <v>2675</v>
      </c>
      <c r="I19122" t="s">
        <v>11360</v>
      </c>
      <c r="K19122"/>
      <c r="L19122" t="s">
        <v>30164</v>
      </c>
      <c r="M19122" t="s">
        <v>26</v>
      </c>
      <c r="N19122">
        <v>2</v>
      </c>
      <c r="P19122" t="s">
        <v>20366</v>
      </c>
      <c r="Q19122" t="s">
        <v>30165</v>
      </c>
      <c r="S19122" t="s">
        <v>20368</v>
      </c>
    </row>
    <row r="19123" spans="1:19" hidden="1" x14ac:dyDescent="0.2">
      <c r="A19123">
        <v>5171</v>
      </c>
      <c r="B19123" t="s">
        <v>30162</v>
      </c>
      <c r="C19123" t="s">
        <v>30166</v>
      </c>
      <c r="D19123">
        <v>3.9</v>
      </c>
      <c r="F19123" t="s">
        <v>21009</v>
      </c>
      <c r="G19123" t="s">
        <v>55</v>
      </c>
      <c r="H19123" t="s">
        <v>2675</v>
      </c>
      <c r="I19123" t="s">
        <v>11360</v>
      </c>
      <c r="K19123"/>
      <c r="L19123" t="s">
        <v>30164</v>
      </c>
      <c r="M19123" t="s">
        <v>26</v>
      </c>
      <c r="N19123">
        <v>2</v>
      </c>
      <c r="P19123" t="s">
        <v>20366</v>
      </c>
      <c r="Q19123" t="s">
        <v>30165</v>
      </c>
      <c r="S19123" t="s">
        <v>20368</v>
      </c>
    </row>
    <row r="19124" spans="1:19" hidden="1" x14ac:dyDescent="0.2">
      <c r="A19124">
        <v>5172</v>
      </c>
      <c r="B19124" t="s">
        <v>30167</v>
      </c>
      <c r="C19124" t="s">
        <v>105</v>
      </c>
      <c r="D19124">
        <v>3.12</v>
      </c>
      <c r="E19124">
        <v>20</v>
      </c>
      <c r="F19124" t="s">
        <v>16911</v>
      </c>
      <c r="G19124" t="s">
        <v>55</v>
      </c>
      <c r="H19124" t="s">
        <v>46</v>
      </c>
      <c r="I19124" t="s">
        <v>27991</v>
      </c>
      <c r="K19124"/>
      <c r="L19124" t="s">
        <v>30168</v>
      </c>
      <c r="M19124" t="s">
        <v>26</v>
      </c>
      <c r="N19124">
        <v>2</v>
      </c>
      <c r="P19124" t="s">
        <v>20366</v>
      </c>
      <c r="Q19124" t="s">
        <v>30169</v>
      </c>
      <c r="S19124" t="s">
        <v>20368</v>
      </c>
    </row>
    <row r="19125" spans="1:19" hidden="1" x14ac:dyDescent="0.2">
      <c r="A19125">
        <v>5172</v>
      </c>
      <c r="B19125" t="s">
        <v>30167</v>
      </c>
      <c r="C19125" t="s">
        <v>20452</v>
      </c>
      <c r="D19125">
        <v>5.01</v>
      </c>
      <c r="E19125">
        <v>20</v>
      </c>
      <c r="F19125" t="s">
        <v>16911</v>
      </c>
      <c r="G19125" t="s">
        <v>55</v>
      </c>
      <c r="H19125" t="s">
        <v>46</v>
      </c>
      <c r="I19125" t="s">
        <v>27991</v>
      </c>
      <c r="K19125"/>
      <c r="L19125" t="s">
        <v>30168</v>
      </c>
      <c r="M19125" t="s">
        <v>26</v>
      </c>
      <c r="N19125">
        <v>2</v>
      </c>
      <c r="P19125" t="s">
        <v>20366</v>
      </c>
      <c r="Q19125" t="s">
        <v>30169</v>
      </c>
      <c r="S19125" t="s">
        <v>20368</v>
      </c>
    </row>
    <row r="19126" spans="1:19" hidden="1" x14ac:dyDescent="0.2">
      <c r="A19126">
        <v>5173</v>
      </c>
      <c r="B19126" t="s">
        <v>30170</v>
      </c>
      <c r="C19126" t="s">
        <v>105</v>
      </c>
      <c r="D19126">
        <v>3.6</v>
      </c>
      <c r="E19126">
        <v>20</v>
      </c>
      <c r="F19126" t="s">
        <v>11159</v>
      </c>
      <c r="G19126" t="s">
        <v>55</v>
      </c>
      <c r="H19126" t="s">
        <v>46</v>
      </c>
      <c r="I19126" t="s">
        <v>2620</v>
      </c>
      <c r="K19126"/>
      <c r="L19126" t="s">
        <v>30171</v>
      </c>
      <c r="M19126" t="s">
        <v>26</v>
      </c>
      <c r="N19126">
        <v>2</v>
      </c>
      <c r="O19126" t="s">
        <v>30172</v>
      </c>
      <c r="P19126" t="s">
        <v>20366</v>
      </c>
      <c r="Q19126" t="s">
        <v>30173</v>
      </c>
      <c r="S19126" t="s">
        <v>20368</v>
      </c>
    </row>
    <row r="19127" spans="1:19" hidden="1" x14ac:dyDescent="0.2">
      <c r="A19127">
        <v>5173</v>
      </c>
      <c r="B19127" t="s">
        <v>30170</v>
      </c>
      <c r="C19127" t="s">
        <v>20452</v>
      </c>
      <c r="D19127">
        <v>5.03</v>
      </c>
      <c r="E19127">
        <v>20</v>
      </c>
      <c r="F19127" t="s">
        <v>11159</v>
      </c>
      <c r="G19127" t="s">
        <v>55</v>
      </c>
      <c r="H19127" t="s">
        <v>46</v>
      </c>
      <c r="I19127" t="s">
        <v>2620</v>
      </c>
      <c r="K19127"/>
      <c r="L19127" t="s">
        <v>30171</v>
      </c>
      <c r="M19127" t="s">
        <v>26</v>
      </c>
      <c r="N19127">
        <v>2</v>
      </c>
      <c r="O19127" t="s">
        <v>30172</v>
      </c>
      <c r="P19127" t="s">
        <v>20366</v>
      </c>
      <c r="Q19127" t="s">
        <v>30173</v>
      </c>
      <c r="S19127" t="s">
        <v>20368</v>
      </c>
    </row>
    <row r="19128" spans="1:19" hidden="1" x14ac:dyDescent="0.2">
      <c r="A19128">
        <v>5173</v>
      </c>
      <c r="B19128" t="s">
        <v>30170</v>
      </c>
      <c r="C19128" t="s">
        <v>105</v>
      </c>
      <c r="D19128">
        <v>3.61</v>
      </c>
      <c r="E19128">
        <v>25</v>
      </c>
      <c r="F19128" t="s">
        <v>21235</v>
      </c>
      <c r="G19128" t="s">
        <v>55</v>
      </c>
      <c r="H19128" t="s">
        <v>46</v>
      </c>
      <c r="I19128" t="s">
        <v>1367</v>
      </c>
      <c r="K19128"/>
      <c r="L19128" t="s">
        <v>30171</v>
      </c>
      <c r="M19128" t="s">
        <v>26</v>
      </c>
      <c r="N19128">
        <v>2</v>
      </c>
      <c r="O19128" t="s">
        <v>30172</v>
      </c>
      <c r="P19128" t="s">
        <v>20366</v>
      </c>
      <c r="Q19128" t="s">
        <v>30173</v>
      </c>
      <c r="S19128" t="s">
        <v>20368</v>
      </c>
    </row>
    <row r="19129" spans="1:19" hidden="1" x14ac:dyDescent="0.2">
      <c r="A19129">
        <v>5173</v>
      </c>
      <c r="B19129" t="s">
        <v>30170</v>
      </c>
      <c r="C19129" t="s">
        <v>20452</v>
      </c>
      <c r="D19129">
        <v>4.93</v>
      </c>
      <c r="E19129">
        <v>25</v>
      </c>
      <c r="F19129" t="s">
        <v>21235</v>
      </c>
      <c r="G19129" t="s">
        <v>55</v>
      </c>
      <c r="H19129" t="s">
        <v>46</v>
      </c>
      <c r="I19129" t="s">
        <v>1367</v>
      </c>
      <c r="K19129"/>
      <c r="L19129" t="s">
        <v>30171</v>
      </c>
      <c r="M19129" t="s">
        <v>26</v>
      </c>
      <c r="N19129">
        <v>2</v>
      </c>
      <c r="O19129" t="s">
        <v>30172</v>
      </c>
      <c r="P19129" t="s">
        <v>20366</v>
      </c>
      <c r="Q19129" t="s">
        <v>30173</v>
      </c>
      <c r="S19129" t="s">
        <v>20368</v>
      </c>
    </row>
    <row r="19130" spans="1:19" hidden="1" x14ac:dyDescent="0.2">
      <c r="A19130">
        <v>5174</v>
      </c>
      <c r="B19130" t="s">
        <v>30174</v>
      </c>
      <c r="C19130" t="s">
        <v>105</v>
      </c>
      <c r="D19130">
        <v>2.98</v>
      </c>
      <c r="E19130">
        <v>20</v>
      </c>
      <c r="F19130" t="s">
        <v>10890</v>
      </c>
      <c r="G19130" t="s">
        <v>55</v>
      </c>
      <c r="H19130" t="s">
        <v>46</v>
      </c>
      <c r="I19130" t="s">
        <v>2620</v>
      </c>
      <c r="K19130"/>
      <c r="L19130" t="s">
        <v>30175</v>
      </c>
      <c r="M19130" t="s">
        <v>21125</v>
      </c>
      <c r="N19130">
        <v>3</v>
      </c>
      <c r="O19130" t="s">
        <v>30176</v>
      </c>
      <c r="P19130" t="s">
        <v>20366</v>
      </c>
      <c r="Q19130" t="s">
        <v>30177</v>
      </c>
      <c r="S19130" t="s">
        <v>20368</v>
      </c>
    </row>
    <row r="19131" spans="1:19" hidden="1" x14ac:dyDescent="0.2">
      <c r="A19131">
        <v>5174</v>
      </c>
      <c r="B19131" t="s">
        <v>30174</v>
      </c>
      <c r="C19131" t="s">
        <v>20452</v>
      </c>
      <c r="D19131">
        <v>5.43</v>
      </c>
      <c r="E19131">
        <v>20</v>
      </c>
      <c r="F19131" t="s">
        <v>10890</v>
      </c>
      <c r="G19131" t="s">
        <v>55</v>
      </c>
      <c r="H19131" t="s">
        <v>46</v>
      </c>
      <c r="I19131" t="s">
        <v>2620</v>
      </c>
      <c r="K19131"/>
      <c r="L19131" t="s">
        <v>30175</v>
      </c>
      <c r="M19131" t="s">
        <v>21125</v>
      </c>
      <c r="N19131">
        <v>3</v>
      </c>
      <c r="O19131" t="s">
        <v>30176</v>
      </c>
      <c r="P19131" t="s">
        <v>20366</v>
      </c>
      <c r="Q19131" t="s">
        <v>30177</v>
      </c>
      <c r="S19131" t="s">
        <v>20368</v>
      </c>
    </row>
    <row r="19132" spans="1:19" hidden="1" x14ac:dyDescent="0.2">
      <c r="A19132">
        <v>5174</v>
      </c>
      <c r="B19132" t="s">
        <v>30174</v>
      </c>
      <c r="C19132" t="s">
        <v>20441</v>
      </c>
      <c r="D19132">
        <v>11.08</v>
      </c>
      <c r="E19132">
        <v>20</v>
      </c>
      <c r="F19132" t="s">
        <v>10890</v>
      </c>
      <c r="G19132" t="s">
        <v>55</v>
      </c>
      <c r="H19132" t="s">
        <v>46</v>
      </c>
      <c r="I19132" t="s">
        <v>2620</v>
      </c>
      <c r="K19132"/>
      <c r="L19132" t="s">
        <v>30175</v>
      </c>
      <c r="M19132" t="s">
        <v>21125</v>
      </c>
      <c r="N19132">
        <v>3</v>
      </c>
      <c r="O19132" t="s">
        <v>30176</v>
      </c>
      <c r="P19132" t="s">
        <v>20366</v>
      </c>
      <c r="Q19132" t="s">
        <v>30177</v>
      </c>
      <c r="S19132" t="s">
        <v>20368</v>
      </c>
    </row>
    <row r="19133" spans="1:19" hidden="1" x14ac:dyDescent="0.2">
      <c r="A19133">
        <v>5174</v>
      </c>
      <c r="B19133" t="s">
        <v>30174</v>
      </c>
      <c r="C19133" t="s">
        <v>105</v>
      </c>
      <c r="D19133">
        <v>2.98</v>
      </c>
      <c r="E19133">
        <v>20</v>
      </c>
      <c r="F19133" t="s">
        <v>5425</v>
      </c>
      <c r="G19133" t="s">
        <v>189</v>
      </c>
      <c r="I19133" t="s">
        <v>29078</v>
      </c>
      <c r="K19133"/>
      <c r="L19133" t="s">
        <v>30175</v>
      </c>
      <c r="M19133" t="s">
        <v>21125</v>
      </c>
      <c r="N19133">
        <v>3</v>
      </c>
      <c r="O19133" t="s">
        <v>30176</v>
      </c>
      <c r="P19133" t="s">
        <v>20366</v>
      </c>
      <c r="Q19133" t="s">
        <v>30177</v>
      </c>
      <c r="S19133" t="s">
        <v>20368</v>
      </c>
    </row>
    <row r="19134" spans="1:19" hidden="1" x14ac:dyDescent="0.2">
      <c r="A19134">
        <v>5174</v>
      </c>
      <c r="B19134" t="s">
        <v>30174</v>
      </c>
      <c r="C19134" t="s">
        <v>20452</v>
      </c>
      <c r="D19134">
        <v>5.43</v>
      </c>
      <c r="E19134">
        <v>20</v>
      </c>
      <c r="F19134" t="s">
        <v>5425</v>
      </c>
      <c r="G19134" t="s">
        <v>189</v>
      </c>
      <c r="I19134" t="s">
        <v>29078</v>
      </c>
      <c r="K19134"/>
      <c r="L19134" t="s">
        <v>30175</v>
      </c>
      <c r="M19134" t="s">
        <v>21125</v>
      </c>
      <c r="N19134">
        <v>3</v>
      </c>
      <c r="O19134" t="s">
        <v>30176</v>
      </c>
      <c r="P19134" t="s">
        <v>20366</v>
      </c>
      <c r="Q19134" t="s">
        <v>30177</v>
      </c>
      <c r="S19134" t="s">
        <v>20368</v>
      </c>
    </row>
    <row r="19135" spans="1:19" hidden="1" x14ac:dyDescent="0.2">
      <c r="A19135">
        <v>5174</v>
      </c>
      <c r="B19135" t="s">
        <v>30174</v>
      </c>
      <c r="C19135" t="s">
        <v>20441</v>
      </c>
      <c r="D19135">
        <v>11.08</v>
      </c>
      <c r="E19135">
        <v>20</v>
      </c>
      <c r="F19135" t="s">
        <v>5425</v>
      </c>
      <c r="G19135" t="s">
        <v>189</v>
      </c>
      <c r="I19135" t="s">
        <v>29078</v>
      </c>
      <c r="K19135"/>
      <c r="L19135" t="s">
        <v>30175</v>
      </c>
      <c r="M19135" t="s">
        <v>21125</v>
      </c>
      <c r="N19135">
        <v>3</v>
      </c>
      <c r="O19135" t="s">
        <v>30176</v>
      </c>
      <c r="P19135" t="s">
        <v>20366</v>
      </c>
      <c r="Q19135" t="s">
        <v>30177</v>
      </c>
      <c r="S19135" t="s">
        <v>20368</v>
      </c>
    </row>
    <row r="19136" spans="1:19" hidden="1" x14ac:dyDescent="0.2">
      <c r="A19136">
        <v>5175</v>
      </c>
      <c r="B19136" t="s">
        <v>30178</v>
      </c>
      <c r="C19136" t="s">
        <v>105</v>
      </c>
      <c r="D19136">
        <v>2</v>
      </c>
      <c r="G19136" t="s">
        <v>55</v>
      </c>
      <c r="H19136" t="s">
        <v>23</v>
      </c>
      <c r="I19136" t="s">
        <v>13196</v>
      </c>
      <c r="K19136"/>
      <c r="L19136" t="s">
        <v>30179</v>
      </c>
      <c r="M19136" t="s">
        <v>26</v>
      </c>
      <c r="N19136">
        <v>2</v>
      </c>
      <c r="P19136" t="s">
        <v>20366</v>
      </c>
      <c r="Q19136" t="s">
        <v>30180</v>
      </c>
      <c r="S19136" t="s">
        <v>20368</v>
      </c>
    </row>
    <row r="19137" spans="1:19" hidden="1" x14ac:dyDescent="0.2">
      <c r="A19137">
        <v>5175</v>
      </c>
      <c r="B19137" t="s">
        <v>30178</v>
      </c>
      <c r="C19137" t="s">
        <v>20452</v>
      </c>
      <c r="D19137">
        <v>3.4</v>
      </c>
      <c r="G19137" t="s">
        <v>55</v>
      </c>
      <c r="H19137" t="s">
        <v>23</v>
      </c>
      <c r="I19137" t="s">
        <v>13196</v>
      </c>
      <c r="K19137"/>
      <c r="L19137" t="s">
        <v>30179</v>
      </c>
      <c r="M19137" t="s">
        <v>26</v>
      </c>
      <c r="N19137">
        <v>2</v>
      </c>
      <c r="P19137" t="s">
        <v>20366</v>
      </c>
      <c r="Q19137" t="s">
        <v>30180</v>
      </c>
      <c r="S19137" t="s">
        <v>20368</v>
      </c>
    </row>
    <row r="19138" spans="1:19" hidden="1" x14ac:dyDescent="0.2">
      <c r="A19138">
        <v>5175</v>
      </c>
      <c r="B19138" t="s">
        <v>30178</v>
      </c>
      <c r="C19138" t="s">
        <v>20441</v>
      </c>
      <c r="D19138">
        <v>9.3000000000000007</v>
      </c>
      <c r="G19138" t="s">
        <v>55</v>
      </c>
      <c r="H19138" t="s">
        <v>23</v>
      </c>
      <c r="I19138" t="s">
        <v>13196</v>
      </c>
      <c r="K19138"/>
      <c r="L19138" t="s">
        <v>30179</v>
      </c>
      <c r="M19138" t="s">
        <v>26</v>
      </c>
      <c r="N19138">
        <v>2</v>
      </c>
      <c r="P19138" t="s">
        <v>20366</v>
      </c>
      <c r="Q19138" t="s">
        <v>30180</v>
      </c>
      <c r="S19138" t="s">
        <v>20368</v>
      </c>
    </row>
    <row r="19139" spans="1:19" hidden="1" x14ac:dyDescent="0.2">
      <c r="A19139">
        <v>5175</v>
      </c>
      <c r="B19139" t="s">
        <v>30178</v>
      </c>
      <c r="C19139" t="s">
        <v>20447</v>
      </c>
      <c r="D19139" t="s">
        <v>5142</v>
      </c>
      <c r="G19139" t="s">
        <v>55</v>
      </c>
      <c r="H19139" t="s">
        <v>23</v>
      </c>
      <c r="I19139" t="s">
        <v>13196</v>
      </c>
      <c r="K19139"/>
      <c r="L19139" t="s">
        <v>30179</v>
      </c>
      <c r="M19139" t="s">
        <v>26</v>
      </c>
      <c r="N19139">
        <v>2</v>
      </c>
      <c r="P19139" t="s">
        <v>20366</v>
      </c>
      <c r="Q19139" t="s">
        <v>30180</v>
      </c>
      <c r="S19139" t="s">
        <v>20368</v>
      </c>
    </row>
    <row r="19140" spans="1:19" hidden="1" x14ac:dyDescent="0.2">
      <c r="A19140">
        <v>5176</v>
      </c>
      <c r="B19140" t="s">
        <v>30181</v>
      </c>
      <c r="C19140" t="s">
        <v>105</v>
      </c>
      <c r="D19140">
        <v>1.59</v>
      </c>
      <c r="E19140" t="s">
        <v>363</v>
      </c>
      <c r="F19140" t="s">
        <v>23475</v>
      </c>
      <c r="G19140" t="s">
        <v>31</v>
      </c>
      <c r="H19140" t="s">
        <v>23</v>
      </c>
      <c r="I19140" t="s">
        <v>8675</v>
      </c>
      <c r="K19140"/>
      <c r="L19140" t="s">
        <v>30182</v>
      </c>
      <c r="M19140" t="s">
        <v>26</v>
      </c>
      <c r="N19140">
        <v>2</v>
      </c>
      <c r="P19140" t="s">
        <v>20366</v>
      </c>
      <c r="Q19140" t="s">
        <v>30183</v>
      </c>
      <c r="S19140" t="s">
        <v>20368</v>
      </c>
    </row>
    <row r="19141" spans="1:19" hidden="1" x14ac:dyDescent="0.2">
      <c r="A19141">
        <v>5178</v>
      </c>
      <c r="B19141" t="s">
        <v>5649</v>
      </c>
      <c r="C19141" t="s">
        <v>20783</v>
      </c>
      <c r="D19141">
        <v>18.25</v>
      </c>
      <c r="E19141">
        <v>25</v>
      </c>
      <c r="F19141" t="s">
        <v>24985</v>
      </c>
      <c r="G19141" t="s">
        <v>4302</v>
      </c>
      <c r="H19141" t="s">
        <v>2675</v>
      </c>
      <c r="I19141" t="s">
        <v>8412</v>
      </c>
      <c r="K19141"/>
      <c r="L19141" t="s">
        <v>30184</v>
      </c>
      <c r="M19141" t="s">
        <v>21081</v>
      </c>
      <c r="N19141">
        <v>7</v>
      </c>
      <c r="O19141" t="s">
        <v>30185</v>
      </c>
      <c r="P19141" t="s">
        <v>20366</v>
      </c>
      <c r="Q19141" t="s">
        <v>30186</v>
      </c>
      <c r="S19141" t="s">
        <v>20368</v>
      </c>
    </row>
    <row r="19142" spans="1:19" hidden="1" x14ac:dyDescent="0.2">
      <c r="A19142">
        <v>5179</v>
      </c>
      <c r="B19142" t="s">
        <v>30187</v>
      </c>
      <c r="C19142" t="s">
        <v>20783</v>
      </c>
      <c r="D19142">
        <v>7.09</v>
      </c>
      <c r="E19142">
        <v>20</v>
      </c>
      <c r="F19142" t="s">
        <v>28911</v>
      </c>
      <c r="G19142" t="s">
        <v>55</v>
      </c>
      <c r="H19142" t="s">
        <v>23</v>
      </c>
      <c r="I19142" t="s">
        <v>9957</v>
      </c>
      <c r="K19142"/>
      <c r="L19142" t="s">
        <v>30188</v>
      </c>
      <c r="M19142" t="s">
        <v>26</v>
      </c>
      <c r="N19142">
        <v>2</v>
      </c>
      <c r="P19142" t="s">
        <v>20366</v>
      </c>
      <c r="Q19142" t="s">
        <v>30189</v>
      </c>
      <c r="S19142" t="s">
        <v>20368</v>
      </c>
    </row>
    <row r="19143" spans="1:19" hidden="1" x14ac:dyDescent="0.2">
      <c r="A19143">
        <v>5184</v>
      </c>
      <c r="B19143" t="s">
        <v>30190</v>
      </c>
      <c r="C19143" t="s">
        <v>105</v>
      </c>
      <c r="D19143">
        <v>7.79</v>
      </c>
      <c r="E19143">
        <v>25</v>
      </c>
      <c r="G19143" t="s">
        <v>246</v>
      </c>
      <c r="H19143" t="s">
        <v>46</v>
      </c>
      <c r="I19143" t="s">
        <v>1428</v>
      </c>
      <c r="K19143"/>
      <c r="L19143" t="s">
        <v>30191</v>
      </c>
      <c r="M19143" t="s">
        <v>26</v>
      </c>
      <c r="N19143">
        <v>2</v>
      </c>
      <c r="P19143" t="s">
        <v>20366</v>
      </c>
      <c r="Q19143" t="s">
        <v>30192</v>
      </c>
      <c r="S19143" t="s">
        <v>20368</v>
      </c>
    </row>
    <row r="19144" spans="1:19" hidden="1" x14ac:dyDescent="0.2">
      <c r="A19144">
        <v>5186</v>
      </c>
      <c r="B19144" t="s">
        <v>30193</v>
      </c>
      <c r="C19144" t="s">
        <v>105</v>
      </c>
      <c r="D19144">
        <v>3.9</v>
      </c>
      <c r="E19144">
        <v>20</v>
      </c>
      <c r="F19144" t="s">
        <v>24393</v>
      </c>
      <c r="G19144" t="s">
        <v>55</v>
      </c>
      <c r="H19144" t="s">
        <v>46</v>
      </c>
      <c r="I19144" t="s">
        <v>3751</v>
      </c>
      <c r="K19144"/>
      <c r="L19144" t="s">
        <v>30194</v>
      </c>
      <c r="M19144" t="s">
        <v>26</v>
      </c>
      <c r="N19144">
        <v>2</v>
      </c>
      <c r="P19144" t="s">
        <v>20366</v>
      </c>
      <c r="Q19144" t="s">
        <v>30195</v>
      </c>
      <c r="S19144" t="s">
        <v>20368</v>
      </c>
    </row>
    <row r="19145" spans="1:19" hidden="1" x14ac:dyDescent="0.2">
      <c r="A19145">
        <v>5187</v>
      </c>
      <c r="B19145" t="s">
        <v>30196</v>
      </c>
      <c r="C19145" t="s">
        <v>105</v>
      </c>
      <c r="D19145">
        <v>3.86</v>
      </c>
      <c r="E19145">
        <v>20</v>
      </c>
      <c r="F19145" t="s">
        <v>24393</v>
      </c>
      <c r="G19145" t="s">
        <v>55</v>
      </c>
      <c r="H19145" t="s">
        <v>46</v>
      </c>
      <c r="I19145" t="s">
        <v>3751</v>
      </c>
      <c r="K19145"/>
      <c r="L19145" t="s">
        <v>30197</v>
      </c>
      <c r="M19145" t="s">
        <v>26</v>
      </c>
      <c r="N19145">
        <v>2</v>
      </c>
      <c r="P19145" t="s">
        <v>20366</v>
      </c>
      <c r="Q19145" t="s">
        <v>30198</v>
      </c>
      <c r="S19145" t="s">
        <v>20368</v>
      </c>
    </row>
    <row r="19146" spans="1:19" hidden="1" x14ac:dyDescent="0.2">
      <c r="A19146">
        <v>5188</v>
      </c>
      <c r="B19146" t="s">
        <v>30199</v>
      </c>
      <c r="C19146" t="s">
        <v>105</v>
      </c>
      <c r="D19146">
        <v>2.6</v>
      </c>
      <c r="E19146">
        <v>25</v>
      </c>
      <c r="F19146" t="s">
        <v>10896</v>
      </c>
      <c r="G19146" t="s">
        <v>55</v>
      </c>
      <c r="H19146" t="s">
        <v>23</v>
      </c>
      <c r="I19146" t="s">
        <v>19206</v>
      </c>
      <c r="K19146"/>
      <c r="L19146" t="s">
        <v>30200</v>
      </c>
      <c r="M19146" t="s">
        <v>21125</v>
      </c>
      <c r="N19146">
        <v>3</v>
      </c>
      <c r="O19146" t="s">
        <v>30201</v>
      </c>
      <c r="P19146" t="s">
        <v>20366</v>
      </c>
      <c r="Q19146" t="s">
        <v>30202</v>
      </c>
      <c r="S19146" t="s">
        <v>20368</v>
      </c>
    </row>
    <row r="19147" spans="1:19" hidden="1" x14ac:dyDescent="0.2">
      <c r="A19147">
        <v>5188</v>
      </c>
      <c r="B19147" t="s">
        <v>30199</v>
      </c>
      <c r="C19147" t="s">
        <v>20452</v>
      </c>
      <c r="D19147">
        <v>8.2100000000000009</v>
      </c>
      <c r="E19147" t="s">
        <v>414</v>
      </c>
      <c r="F19147" t="s">
        <v>10896</v>
      </c>
      <c r="G19147" t="s">
        <v>55</v>
      </c>
      <c r="H19147" t="s">
        <v>46</v>
      </c>
      <c r="I19147" t="s">
        <v>19206</v>
      </c>
      <c r="K19147"/>
      <c r="L19147" t="s">
        <v>30200</v>
      </c>
      <c r="M19147" t="s">
        <v>21125</v>
      </c>
      <c r="N19147">
        <v>3</v>
      </c>
      <c r="O19147" t="s">
        <v>30201</v>
      </c>
      <c r="P19147" t="s">
        <v>20366</v>
      </c>
      <c r="Q19147" t="s">
        <v>30202</v>
      </c>
      <c r="S19147" t="s">
        <v>20368</v>
      </c>
    </row>
    <row r="19148" spans="1:19" hidden="1" x14ac:dyDescent="0.2">
      <c r="A19148">
        <v>5188</v>
      </c>
      <c r="B19148" t="s">
        <v>30199</v>
      </c>
      <c r="C19148" t="s">
        <v>105</v>
      </c>
      <c r="D19148">
        <v>2.85</v>
      </c>
      <c r="E19148">
        <v>20</v>
      </c>
      <c r="F19148" t="s">
        <v>30203</v>
      </c>
      <c r="G19148" t="s">
        <v>55</v>
      </c>
      <c r="H19148" t="s">
        <v>46</v>
      </c>
      <c r="I19148" t="s">
        <v>8449</v>
      </c>
      <c r="K19148"/>
      <c r="L19148" t="s">
        <v>30200</v>
      </c>
      <c r="M19148" t="s">
        <v>21125</v>
      </c>
      <c r="N19148">
        <v>3</v>
      </c>
      <c r="O19148" t="s">
        <v>30201</v>
      </c>
      <c r="P19148" t="s">
        <v>20366</v>
      </c>
      <c r="Q19148" t="s">
        <v>30202</v>
      </c>
      <c r="S19148" t="s">
        <v>20368</v>
      </c>
    </row>
    <row r="19149" spans="1:19" hidden="1" x14ac:dyDescent="0.2">
      <c r="A19149">
        <v>5188</v>
      </c>
      <c r="B19149" t="s">
        <v>30199</v>
      </c>
      <c r="C19149" t="s">
        <v>20452</v>
      </c>
      <c r="D19149">
        <v>8.25</v>
      </c>
      <c r="E19149">
        <v>20</v>
      </c>
      <c r="F19149" t="s">
        <v>30203</v>
      </c>
      <c r="G19149" t="s">
        <v>55</v>
      </c>
      <c r="H19149" t="s">
        <v>46</v>
      </c>
      <c r="I19149" t="s">
        <v>8449</v>
      </c>
      <c r="K19149"/>
      <c r="L19149" t="s">
        <v>30200</v>
      </c>
      <c r="M19149" t="s">
        <v>21125</v>
      </c>
      <c r="N19149">
        <v>3</v>
      </c>
      <c r="O19149" t="s">
        <v>30201</v>
      </c>
      <c r="P19149" t="s">
        <v>20366</v>
      </c>
      <c r="Q19149" t="s">
        <v>30202</v>
      </c>
      <c r="S19149" t="s">
        <v>20368</v>
      </c>
    </row>
    <row r="19150" spans="1:19" hidden="1" x14ac:dyDescent="0.2">
      <c r="A19150">
        <v>5188</v>
      </c>
      <c r="B19150" t="s">
        <v>30199</v>
      </c>
      <c r="C19150" t="s">
        <v>105</v>
      </c>
      <c r="D19150">
        <v>3.06</v>
      </c>
      <c r="E19150">
        <v>25</v>
      </c>
      <c r="F19150" t="s">
        <v>26229</v>
      </c>
      <c r="G19150" t="s">
        <v>55</v>
      </c>
      <c r="H19150" t="s">
        <v>46</v>
      </c>
      <c r="I19150" t="s">
        <v>26230</v>
      </c>
      <c r="K19150"/>
      <c r="L19150" t="s">
        <v>30200</v>
      </c>
      <c r="M19150" t="s">
        <v>21125</v>
      </c>
      <c r="N19150">
        <v>3</v>
      </c>
      <c r="O19150" t="s">
        <v>30201</v>
      </c>
      <c r="P19150" t="s">
        <v>20366</v>
      </c>
      <c r="Q19150" t="s">
        <v>30202</v>
      </c>
      <c r="S19150" t="s">
        <v>20368</v>
      </c>
    </row>
    <row r="19151" spans="1:19" hidden="1" x14ac:dyDescent="0.2">
      <c r="A19151">
        <v>5188</v>
      </c>
      <c r="B19151" t="s">
        <v>30199</v>
      </c>
      <c r="C19151" t="s">
        <v>20452</v>
      </c>
      <c r="D19151">
        <v>8.2200000000000006</v>
      </c>
      <c r="E19151">
        <v>25</v>
      </c>
      <c r="F19151" t="s">
        <v>26229</v>
      </c>
      <c r="G19151" t="s">
        <v>55</v>
      </c>
      <c r="H19151" t="s">
        <v>46</v>
      </c>
      <c r="I19151" t="s">
        <v>26230</v>
      </c>
      <c r="K19151"/>
      <c r="L19151" t="s">
        <v>30200</v>
      </c>
      <c r="M19151" t="s">
        <v>21125</v>
      </c>
      <c r="N19151">
        <v>3</v>
      </c>
      <c r="O19151" t="s">
        <v>30201</v>
      </c>
      <c r="P19151" t="s">
        <v>20366</v>
      </c>
      <c r="Q19151" t="s">
        <v>30202</v>
      </c>
      <c r="S19151" t="s">
        <v>20368</v>
      </c>
    </row>
    <row r="19152" spans="1:19" x14ac:dyDescent="0.2">
      <c r="A19152">
        <v>5190</v>
      </c>
      <c r="B19152" t="s">
        <v>30204</v>
      </c>
      <c r="C19152" t="s">
        <v>105</v>
      </c>
      <c r="D19152">
        <v>3.9580000000000002</v>
      </c>
      <c r="E19152">
        <v>25</v>
      </c>
      <c r="F19152" t="s">
        <v>23491</v>
      </c>
      <c r="G19152" t="s">
        <v>23125</v>
      </c>
      <c r="H19152" t="s">
        <v>36</v>
      </c>
      <c r="I19152" t="s">
        <v>2404</v>
      </c>
      <c r="L19152" t="s">
        <v>30205</v>
      </c>
      <c r="M19152" t="s">
        <v>26</v>
      </c>
      <c r="N19152">
        <v>2</v>
      </c>
      <c r="P19152" t="s">
        <v>20366</v>
      </c>
      <c r="Q19152" t="s">
        <v>30206</v>
      </c>
      <c r="S19152" t="s">
        <v>20368</v>
      </c>
    </row>
    <row r="19153" spans="1:19" hidden="1" x14ac:dyDescent="0.2">
      <c r="A19153">
        <v>5194</v>
      </c>
      <c r="B19153" t="s">
        <v>10003</v>
      </c>
      <c r="C19153" t="s">
        <v>105</v>
      </c>
      <c r="D19153">
        <v>5.67</v>
      </c>
      <c r="E19153">
        <v>25</v>
      </c>
      <c r="G19153" t="s">
        <v>55</v>
      </c>
      <c r="H19153" t="s">
        <v>46</v>
      </c>
      <c r="I19153" t="s">
        <v>4170</v>
      </c>
      <c r="J19153" t="s">
        <v>20874</v>
      </c>
      <c r="K19153"/>
      <c r="L19153" t="s">
        <v>10004</v>
      </c>
      <c r="M19153" t="s">
        <v>29119</v>
      </c>
      <c r="N19153">
        <v>6</v>
      </c>
      <c r="O19153" t="s">
        <v>30207</v>
      </c>
      <c r="P19153" t="s">
        <v>20366</v>
      </c>
      <c r="Q19153" t="s">
        <v>30208</v>
      </c>
      <c r="S19153" t="s">
        <v>20368</v>
      </c>
    </row>
    <row r="19154" spans="1:19" hidden="1" x14ac:dyDescent="0.2">
      <c r="A19154">
        <v>5194</v>
      </c>
      <c r="B19154" t="s">
        <v>10003</v>
      </c>
      <c r="C19154" t="s">
        <v>20441</v>
      </c>
      <c r="D19154">
        <v>12.85</v>
      </c>
      <c r="E19154">
        <v>10</v>
      </c>
      <c r="G19154" t="s">
        <v>22394</v>
      </c>
      <c r="H19154" t="s">
        <v>46</v>
      </c>
      <c r="I19154" t="s">
        <v>4170</v>
      </c>
      <c r="J19154" t="s">
        <v>20874</v>
      </c>
      <c r="K19154"/>
      <c r="L19154" t="s">
        <v>10004</v>
      </c>
      <c r="M19154" t="s">
        <v>29119</v>
      </c>
      <c r="N19154">
        <v>6</v>
      </c>
      <c r="O19154" t="s">
        <v>30207</v>
      </c>
      <c r="P19154" t="s">
        <v>20366</v>
      </c>
      <c r="Q19154" t="s">
        <v>30208</v>
      </c>
      <c r="S19154" t="s">
        <v>20368</v>
      </c>
    </row>
    <row r="19155" spans="1:19" hidden="1" x14ac:dyDescent="0.2">
      <c r="A19155">
        <v>5194</v>
      </c>
      <c r="B19155" t="s">
        <v>10003</v>
      </c>
      <c r="C19155" t="s">
        <v>20441</v>
      </c>
      <c r="D19155">
        <v>12</v>
      </c>
      <c r="E19155">
        <v>25</v>
      </c>
      <c r="G19155" t="s">
        <v>22394</v>
      </c>
      <c r="H19155" t="s">
        <v>23</v>
      </c>
      <c r="I19155" t="s">
        <v>4170</v>
      </c>
      <c r="J19155" t="s">
        <v>20874</v>
      </c>
      <c r="K19155"/>
      <c r="L19155" t="s">
        <v>10004</v>
      </c>
      <c r="M19155" t="s">
        <v>29119</v>
      </c>
      <c r="N19155">
        <v>6</v>
      </c>
      <c r="O19155" t="s">
        <v>30207</v>
      </c>
      <c r="P19155" t="s">
        <v>20366</v>
      </c>
      <c r="Q19155" t="s">
        <v>30208</v>
      </c>
      <c r="S19155" t="s">
        <v>20368</v>
      </c>
    </row>
    <row r="19156" spans="1:19" hidden="1" x14ac:dyDescent="0.2">
      <c r="A19156">
        <v>5194</v>
      </c>
      <c r="B19156" t="s">
        <v>10003</v>
      </c>
      <c r="C19156" t="s">
        <v>20441</v>
      </c>
      <c r="D19156">
        <v>11.76</v>
      </c>
      <c r="E19156">
        <v>40</v>
      </c>
      <c r="G19156" t="s">
        <v>22394</v>
      </c>
      <c r="H19156" t="s">
        <v>23</v>
      </c>
      <c r="I19156" t="s">
        <v>4170</v>
      </c>
      <c r="J19156" t="s">
        <v>20874</v>
      </c>
      <c r="K19156"/>
      <c r="L19156" t="s">
        <v>10004</v>
      </c>
      <c r="M19156" t="s">
        <v>29119</v>
      </c>
      <c r="N19156">
        <v>6</v>
      </c>
      <c r="O19156" t="s">
        <v>30207</v>
      </c>
      <c r="P19156" t="s">
        <v>20366</v>
      </c>
      <c r="Q19156" t="s">
        <v>30208</v>
      </c>
      <c r="S19156" t="s">
        <v>20368</v>
      </c>
    </row>
    <row r="19157" spans="1:19" hidden="1" x14ac:dyDescent="0.2">
      <c r="A19157">
        <v>5195</v>
      </c>
      <c r="B19157" t="s">
        <v>30209</v>
      </c>
      <c r="C19157" t="s">
        <v>105</v>
      </c>
      <c r="D19157">
        <v>8.58</v>
      </c>
      <c r="E19157">
        <v>25</v>
      </c>
      <c r="F19157" t="s">
        <v>24526</v>
      </c>
      <c r="G19157" t="s">
        <v>31</v>
      </c>
      <c r="H19157" t="s">
        <v>46</v>
      </c>
      <c r="I19157" t="s">
        <v>10245</v>
      </c>
      <c r="K19157"/>
      <c r="L19157" t="s">
        <v>30210</v>
      </c>
      <c r="M19157" t="s">
        <v>20396</v>
      </c>
      <c r="N19157">
        <v>4</v>
      </c>
      <c r="P19157" t="s">
        <v>20366</v>
      </c>
      <c r="Q19157" t="s">
        <v>30211</v>
      </c>
      <c r="S19157" t="s">
        <v>20368</v>
      </c>
    </row>
    <row r="19158" spans="1:19" hidden="1" x14ac:dyDescent="0.2">
      <c r="A19158">
        <v>5196</v>
      </c>
      <c r="B19158" t="s">
        <v>30212</v>
      </c>
      <c r="C19158" t="s">
        <v>105</v>
      </c>
      <c r="D19158">
        <v>9.98</v>
      </c>
      <c r="E19158">
        <v>20</v>
      </c>
      <c r="G19158" t="s">
        <v>31</v>
      </c>
      <c r="H19158" t="s">
        <v>46</v>
      </c>
      <c r="I19158" t="s">
        <v>8997</v>
      </c>
      <c r="K19158"/>
      <c r="L19158" t="s">
        <v>30213</v>
      </c>
      <c r="M19158" t="s">
        <v>26</v>
      </c>
      <c r="N19158">
        <v>2</v>
      </c>
      <c r="P19158" t="s">
        <v>20366</v>
      </c>
      <c r="Q19158" t="s">
        <v>30214</v>
      </c>
      <c r="S19158" t="s">
        <v>20368</v>
      </c>
    </row>
    <row r="19159" spans="1:19" hidden="1" x14ac:dyDescent="0.2">
      <c r="A19159">
        <v>5197</v>
      </c>
      <c r="B19159" t="s">
        <v>30215</v>
      </c>
      <c r="C19159" t="s">
        <v>105</v>
      </c>
      <c r="D19159">
        <v>4.5449999999999999</v>
      </c>
      <c r="E19159">
        <v>25</v>
      </c>
      <c r="G19159" t="s">
        <v>55</v>
      </c>
      <c r="H19159" t="s">
        <v>46</v>
      </c>
      <c r="I19159" t="s">
        <v>20560</v>
      </c>
      <c r="J19159" t="s">
        <v>21503</v>
      </c>
      <c r="K19159"/>
      <c r="L19159" t="s">
        <v>30216</v>
      </c>
      <c r="M19159" t="s">
        <v>20719</v>
      </c>
      <c r="N19159">
        <v>3</v>
      </c>
      <c r="P19159" t="s">
        <v>20366</v>
      </c>
      <c r="Q19159" t="s">
        <v>30217</v>
      </c>
      <c r="S19159" t="s">
        <v>20368</v>
      </c>
    </row>
    <row r="19160" spans="1:19" hidden="1" x14ac:dyDescent="0.2">
      <c r="A19160">
        <v>5199</v>
      </c>
      <c r="B19160" t="s">
        <v>30218</v>
      </c>
      <c r="C19160" t="s">
        <v>105</v>
      </c>
      <c r="D19160">
        <v>3.75</v>
      </c>
      <c r="E19160" t="s">
        <v>363</v>
      </c>
      <c r="F19160" t="s">
        <v>410</v>
      </c>
      <c r="G19160" t="s">
        <v>55</v>
      </c>
      <c r="H19160" t="s">
        <v>23</v>
      </c>
      <c r="I19160" t="s">
        <v>3578</v>
      </c>
      <c r="K19160"/>
      <c r="L19160" t="s">
        <v>30219</v>
      </c>
      <c r="M19160" t="s">
        <v>26</v>
      </c>
      <c r="N19160">
        <v>2</v>
      </c>
      <c r="P19160" t="s">
        <v>20366</v>
      </c>
      <c r="Q19160" t="s">
        <v>30220</v>
      </c>
      <c r="S19160" t="s">
        <v>20368</v>
      </c>
    </row>
    <row r="19161" spans="1:19" hidden="1" x14ac:dyDescent="0.2">
      <c r="A19161">
        <v>5199</v>
      </c>
      <c r="B19161" t="s">
        <v>30218</v>
      </c>
      <c r="C19161" t="s">
        <v>20452</v>
      </c>
      <c r="D19161">
        <v>10.5</v>
      </c>
      <c r="E19161" t="s">
        <v>363</v>
      </c>
      <c r="F19161" t="s">
        <v>410</v>
      </c>
      <c r="G19161" t="s">
        <v>55</v>
      </c>
      <c r="H19161" t="s">
        <v>23</v>
      </c>
      <c r="I19161" t="s">
        <v>3578</v>
      </c>
      <c r="K19161"/>
      <c r="L19161" t="s">
        <v>30219</v>
      </c>
      <c r="M19161" t="s">
        <v>26</v>
      </c>
      <c r="N19161">
        <v>2</v>
      </c>
      <c r="P19161" t="s">
        <v>20366</v>
      </c>
      <c r="Q19161" t="s">
        <v>30220</v>
      </c>
      <c r="S19161" t="s">
        <v>20368</v>
      </c>
    </row>
    <row r="19162" spans="1:19" hidden="1" x14ac:dyDescent="0.2">
      <c r="A19162">
        <v>5200</v>
      </c>
      <c r="B19162" t="s">
        <v>30221</v>
      </c>
      <c r="C19162" t="s">
        <v>105</v>
      </c>
      <c r="D19162">
        <v>4.07</v>
      </c>
      <c r="E19162" t="s">
        <v>363</v>
      </c>
      <c r="F19162" t="s">
        <v>410</v>
      </c>
      <c r="G19162" t="s">
        <v>55</v>
      </c>
      <c r="H19162" t="s">
        <v>23</v>
      </c>
      <c r="I19162" t="s">
        <v>3578</v>
      </c>
      <c r="K19162"/>
      <c r="L19162" t="s">
        <v>30222</v>
      </c>
      <c r="M19162" t="s">
        <v>26</v>
      </c>
      <c r="N19162">
        <v>2</v>
      </c>
      <c r="P19162" t="s">
        <v>20366</v>
      </c>
      <c r="Q19162" t="s">
        <v>30223</v>
      </c>
      <c r="S19162" t="s">
        <v>20368</v>
      </c>
    </row>
    <row r="19163" spans="1:19" hidden="1" x14ac:dyDescent="0.2">
      <c r="A19163">
        <v>5200</v>
      </c>
      <c r="B19163" t="s">
        <v>30221</v>
      </c>
      <c r="C19163" t="s">
        <v>20452</v>
      </c>
      <c r="D19163">
        <v>9.9499999999999993</v>
      </c>
      <c r="E19163" t="s">
        <v>363</v>
      </c>
      <c r="F19163" t="s">
        <v>410</v>
      </c>
      <c r="G19163" t="s">
        <v>55</v>
      </c>
      <c r="H19163" t="s">
        <v>23</v>
      </c>
      <c r="I19163" t="s">
        <v>3578</v>
      </c>
      <c r="K19163"/>
      <c r="L19163" t="s">
        <v>30222</v>
      </c>
      <c r="M19163" t="s">
        <v>26</v>
      </c>
      <c r="N19163">
        <v>2</v>
      </c>
      <c r="P19163" t="s">
        <v>20366</v>
      </c>
      <c r="Q19163" t="s">
        <v>30223</v>
      </c>
      <c r="S19163" t="s">
        <v>20368</v>
      </c>
    </row>
    <row r="19164" spans="1:19" hidden="1" x14ac:dyDescent="0.2">
      <c r="A19164">
        <v>5201</v>
      </c>
      <c r="B19164" t="s">
        <v>30224</v>
      </c>
      <c r="C19164" t="s">
        <v>105</v>
      </c>
      <c r="D19164">
        <v>4.18</v>
      </c>
      <c r="E19164" t="s">
        <v>363</v>
      </c>
      <c r="F19164" t="s">
        <v>410</v>
      </c>
      <c r="G19164" t="s">
        <v>55</v>
      </c>
      <c r="H19164" t="s">
        <v>23</v>
      </c>
      <c r="I19164" t="s">
        <v>3578</v>
      </c>
      <c r="K19164"/>
      <c r="L19164" t="s">
        <v>30225</v>
      </c>
      <c r="M19164" t="s">
        <v>26</v>
      </c>
      <c r="N19164">
        <v>2</v>
      </c>
      <c r="P19164" t="s">
        <v>20366</v>
      </c>
      <c r="Q19164" t="s">
        <v>30226</v>
      </c>
      <c r="S19164" t="s">
        <v>20368</v>
      </c>
    </row>
    <row r="19165" spans="1:19" hidden="1" x14ac:dyDescent="0.2">
      <c r="A19165">
        <v>5201</v>
      </c>
      <c r="B19165" t="s">
        <v>30224</v>
      </c>
      <c r="C19165" t="s">
        <v>20452</v>
      </c>
      <c r="D19165">
        <v>9.41</v>
      </c>
      <c r="E19165" t="s">
        <v>363</v>
      </c>
      <c r="F19165" t="s">
        <v>410</v>
      </c>
      <c r="G19165" t="s">
        <v>55</v>
      </c>
      <c r="H19165" t="s">
        <v>23</v>
      </c>
      <c r="I19165" t="s">
        <v>3578</v>
      </c>
      <c r="K19165"/>
      <c r="L19165" t="s">
        <v>30225</v>
      </c>
      <c r="M19165" t="s">
        <v>26</v>
      </c>
      <c r="N19165">
        <v>2</v>
      </c>
      <c r="P19165" t="s">
        <v>20366</v>
      </c>
      <c r="Q19165" t="s">
        <v>30226</v>
      </c>
      <c r="S19165" t="s">
        <v>20368</v>
      </c>
    </row>
    <row r="19166" spans="1:19" hidden="1" x14ac:dyDescent="0.2">
      <c r="A19166">
        <v>5202</v>
      </c>
      <c r="B19166" t="s">
        <v>30227</v>
      </c>
      <c r="C19166" t="s">
        <v>105</v>
      </c>
      <c r="D19166">
        <v>8.34</v>
      </c>
      <c r="E19166">
        <v>25</v>
      </c>
      <c r="F19166" t="s">
        <v>27726</v>
      </c>
      <c r="G19166" t="s">
        <v>55</v>
      </c>
      <c r="H19166" t="s">
        <v>23</v>
      </c>
      <c r="I19166" t="s">
        <v>17491</v>
      </c>
      <c r="K19166"/>
      <c r="L19166" t="s">
        <v>30228</v>
      </c>
      <c r="M19166" t="s">
        <v>26</v>
      </c>
      <c r="N19166">
        <v>2</v>
      </c>
      <c r="P19166" t="s">
        <v>20366</v>
      </c>
      <c r="Q19166" t="s">
        <v>30229</v>
      </c>
      <c r="S19166" t="s">
        <v>20368</v>
      </c>
    </row>
    <row r="19167" spans="1:19" hidden="1" x14ac:dyDescent="0.2">
      <c r="A19167">
        <v>5203</v>
      </c>
      <c r="B19167" t="s">
        <v>30230</v>
      </c>
      <c r="C19167" t="s">
        <v>105</v>
      </c>
      <c r="D19167">
        <v>4.22</v>
      </c>
      <c r="E19167">
        <v>25</v>
      </c>
      <c r="G19167" t="s">
        <v>246</v>
      </c>
      <c r="H19167" t="s">
        <v>46</v>
      </c>
      <c r="I19167" t="s">
        <v>10759</v>
      </c>
      <c r="J19167" t="s">
        <v>21503</v>
      </c>
      <c r="K19167"/>
      <c r="L19167" t="s">
        <v>30231</v>
      </c>
      <c r="M19167" t="s">
        <v>26</v>
      </c>
      <c r="N19167">
        <v>2</v>
      </c>
      <c r="P19167" t="s">
        <v>20366</v>
      </c>
      <c r="Q19167" t="s">
        <v>30232</v>
      </c>
      <c r="S19167" t="s">
        <v>20368</v>
      </c>
    </row>
    <row r="19168" spans="1:19" hidden="1" x14ac:dyDescent="0.2">
      <c r="A19168">
        <v>5204</v>
      </c>
      <c r="B19168" t="s">
        <v>30233</v>
      </c>
      <c r="C19168" t="s">
        <v>105</v>
      </c>
      <c r="D19168">
        <v>4.28</v>
      </c>
      <c r="E19168">
        <v>25</v>
      </c>
      <c r="G19168" t="s">
        <v>246</v>
      </c>
      <c r="H19168" t="s">
        <v>46</v>
      </c>
      <c r="I19168" t="s">
        <v>10759</v>
      </c>
      <c r="J19168" t="s">
        <v>21503</v>
      </c>
      <c r="K19168"/>
      <c r="L19168" t="s">
        <v>30234</v>
      </c>
      <c r="M19168" t="s">
        <v>26</v>
      </c>
      <c r="N19168">
        <v>2</v>
      </c>
      <c r="P19168" t="s">
        <v>20366</v>
      </c>
      <c r="Q19168" t="s">
        <v>30235</v>
      </c>
      <c r="S19168" t="s">
        <v>20368</v>
      </c>
    </row>
    <row r="19169" spans="1:19" hidden="1" x14ac:dyDescent="0.2">
      <c r="A19169">
        <v>5205</v>
      </c>
      <c r="B19169" t="s">
        <v>30236</v>
      </c>
      <c r="C19169" t="s">
        <v>105</v>
      </c>
      <c r="D19169">
        <v>7.73</v>
      </c>
      <c r="E19169">
        <v>25</v>
      </c>
      <c r="F19169" t="s">
        <v>27726</v>
      </c>
      <c r="G19169" t="s">
        <v>55</v>
      </c>
      <c r="H19169" t="s">
        <v>23</v>
      </c>
      <c r="I19169" t="s">
        <v>17491</v>
      </c>
      <c r="K19169"/>
      <c r="L19169" t="s">
        <v>30237</v>
      </c>
      <c r="M19169" t="s">
        <v>26</v>
      </c>
      <c r="N19169">
        <v>2</v>
      </c>
      <c r="P19169" t="s">
        <v>20366</v>
      </c>
      <c r="Q19169" t="s">
        <v>30238</v>
      </c>
      <c r="S19169" t="s">
        <v>20368</v>
      </c>
    </row>
    <row r="19170" spans="1:19" hidden="1" x14ac:dyDescent="0.2">
      <c r="A19170">
        <v>5206</v>
      </c>
      <c r="B19170" t="s">
        <v>9920</v>
      </c>
      <c r="C19170" t="s">
        <v>105</v>
      </c>
      <c r="D19170">
        <v>3.5</v>
      </c>
      <c r="E19170">
        <v>25</v>
      </c>
      <c r="G19170" t="s">
        <v>55</v>
      </c>
      <c r="H19170" t="s">
        <v>46</v>
      </c>
      <c r="I19170" t="s">
        <v>4170</v>
      </c>
      <c r="J19170" t="s">
        <v>20874</v>
      </c>
      <c r="K19170"/>
      <c r="L19170" t="s">
        <v>9921</v>
      </c>
      <c r="M19170" t="s">
        <v>20396</v>
      </c>
      <c r="N19170">
        <v>4</v>
      </c>
      <c r="P19170" t="s">
        <v>20366</v>
      </c>
      <c r="Q19170" t="s">
        <v>30239</v>
      </c>
      <c r="S19170" t="s">
        <v>20368</v>
      </c>
    </row>
    <row r="19171" spans="1:19" hidden="1" x14ac:dyDescent="0.2">
      <c r="A19171">
        <v>5206</v>
      </c>
      <c r="B19171" t="s">
        <v>9920</v>
      </c>
      <c r="C19171" t="s">
        <v>105</v>
      </c>
      <c r="D19171">
        <v>3.6</v>
      </c>
      <c r="E19171">
        <v>25</v>
      </c>
      <c r="F19171" t="s">
        <v>5425</v>
      </c>
      <c r="G19171" t="s">
        <v>55</v>
      </c>
      <c r="H19171" t="s">
        <v>46</v>
      </c>
      <c r="I19171" t="s">
        <v>4303</v>
      </c>
      <c r="K19171"/>
      <c r="L19171" t="s">
        <v>9921</v>
      </c>
      <c r="M19171" t="s">
        <v>20396</v>
      </c>
      <c r="N19171">
        <v>4</v>
      </c>
      <c r="P19171" t="s">
        <v>20366</v>
      </c>
      <c r="Q19171" t="s">
        <v>30239</v>
      </c>
      <c r="S19171" t="s">
        <v>20368</v>
      </c>
    </row>
    <row r="19172" spans="1:19" hidden="1" x14ac:dyDescent="0.2">
      <c r="A19172">
        <v>5206</v>
      </c>
      <c r="B19172" t="s">
        <v>9920</v>
      </c>
      <c r="C19172" t="s">
        <v>105</v>
      </c>
      <c r="D19172">
        <v>3.5</v>
      </c>
      <c r="F19172" t="s">
        <v>21009</v>
      </c>
      <c r="G19172" t="s">
        <v>22421</v>
      </c>
      <c r="H19172" t="s">
        <v>23</v>
      </c>
      <c r="I19172" t="s">
        <v>9375</v>
      </c>
      <c r="K19172"/>
      <c r="L19172" t="s">
        <v>9921</v>
      </c>
      <c r="M19172" t="s">
        <v>20396</v>
      </c>
      <c r="N19172">
        <v>4</v>
      </c>
      <c r="P19172" t="s">
        <v>20366</v>
      </c>
      <c r="Q19172" t="s">
        <v>30239</v>
      </c>
      <c r="S19172" t="s">
        <v>20368</v>
      </c>
    </row>
    <row r="19173" spans="1:19" hidden="1" x14ac:dyDescent="0.2">
      <c r="A19173">
        <v>5206</v>
      </c>
      <c r="B19173" t="s">
        <v>9920</v>
      </c>
      <c r="C19173" t="s">
        <v>20452</v>
      </c>
      <c r="D19173">
        <v>12.35</v>
      </c>
      <c r="E19173">
        <v>25</v>
      </c>
      <c r="F19173" t="s">
        <v>21009</v>
      </c>
      <c r="G19173" t="s">
        <v>22394</v>
      </c>
      <c r="H19173" t="s">
        <v>46</v>
      </c>
      <c r="I19173" t="s">
        <v>30240</v>
      </c>
      <c r="J19173" t="s">
        <v>20874</v>
      </c>
      <c r="K19173"/>
      <c r="L19173" t="s">
        <v>9921</v>
      </c>
      <c r="M19173" t="s">
        <v>20396</v>
      </c>
      <c r="N19173">
        <v>4</v>
      </c>
      <c r="P19173" t="s">
        <v>20366</v>
      </c>
      <c r="Q19173" t="s">
        <v>30239</v>
      </c>
      <c r="S19173" t="s">
        <v>20368</v>
      </c>
    </row>
    <row r="19174" spans="1:19" hidden="1" x14ac:dyDescent="0.2">
      <c r="A19174">
        <v>5206</v>
      </c>
      <c r="B19174" t="s">
        <v>9920</v>
      </c>
      <c r="C19174" t="s">
        <v>20452</v>
      </c>
      <c r="D19174">
        <v>12.34</v>
      </c>
      <c r="E19174">
        <v>25</v>
      </c>
      <c r="F19174" t="s">
        <v>21009</v>
      </c>
      <c r="G19174" t="s">
        <v>22394</v>
      </c>
      <c r="H19174" t="s">
        <v>46</v>
      </c>
      <c r="I19174" t="s">
        <v>8808</v>
      </c>
      <c r="K19174"/>
      <c r="L19174" t="s">
        <v>9921</v>
      </c>
      <c r="M19174" t="s">
        <v>20396</v>
      </c>
      <c r="N19174">
        <v>4</v>
      </c>
      <c r="P19174" t="s">
        <v>20366</v>
      </c>
      <c r="Q19174" t="s">
        <v>30239</v>
      </c>
      <c r="S19174" t="s">
        <v>20368</v>
      </c>
    </row>
    <row r="19175" spans="1:19" hidden="1" x14ac:dyDescent="0.2">
      <c r="A19175">
        <v>5209</v>
      </c>
      <c r="B19175" t="s">
        <v>30241</v>
      </c>
      <c r="C19175" t="s">
        <v>105</v>
      </c>
      <c r="D19175">
        <v>2.0499999999999998</v>
      </c>
      <c r="E19175">
        <v>20</v>
      </c>
      <c r="F19175" t="s">
        <v>30242</v>
      </c>
      <c r="G19175" t="s">
        <v>55</v>
      </c>
      <c r="H19175" t="s">
        <v>23</v>
      </c>
      <c r="I19175" t="s">
        <v>14083</v>
      </c>
      <c r="K19175"/>
      <c r="L19175" t="s">
        <v>30243</v>
      </c>
      <c r="M19175" t="s">
        <v>26</v>
      </c>
      <c r="N19175">
        <v>2</v>
      </c>
      <c r="P19175" t="s">
        <v>20366</v>
      </c>
      <c r="Q19175" t="s">
        <v>30244</v>
      </c>
      <c r="S19175" t="s">
        <v>20368</v>
      </c>
    </row>
    <row r="19176" spans="1:19" hidden="1" x14ac:dyDescent="0.2">
      <c r="A19176">
        <v>5209</v>
      </c>
      <c r="B19176" t="s">
        <v>30241</v>
      </c>
      <c r="C19176" t="s">
        <v>20452</v>
      </c>
      <c r="D19176">
        <v>2.67</v>
      </c>
      <c r="E19176" t="s">
        <v>383</v>
      </c>
      <c r="F19176" t="s">
        <v>30242</v>
      </c>
      <c r="G19176" t="s">
        <v>55</v>
      </c>
      <c r="H19176" t="s">
        <v>46</v>
      </c>
      <c r="I19176" t="s">
        <v>14083</v>
      </c>
      <c r="K19176"/>
      <c r="L19176" t="s">
        <v>30243</v>
      </c>
      <c r="M19176" t="s">
        <v>26</v>
      </c>
      <c r="N19176">
        <v>2</v>
      </c>
      <c r="P19176" t="s">
        <v>20366</v>
      </c>
      <c r="Q19176" t="s">
        <v>30244</v>
      </c>
      <c r="S19176" t="s">
        <v>20368</v>
      </c>
    </row>
    <row r="19177" spans="1:19" hidden="1" x14ac:dyDescent="0.2">
      <c r="A19177">
        <v>5209</v>
      </c>
      <c r="B19177" t="s">
        <v>30241</v>
      </c>
      <c r="C19177" t="s">
        <v>20441</v>
      </c>
      <c r="D19177">
        <v>10.119999999999999</v>
      </c>
      <c r="E19177" t="s">
        <v>383</v>
      </c>
      <c r="F19177" t="s">
        <v>30242</v>
      </c>
      <c r="G19177" t="s">
        <v>55</v>
      </c>
      <c r="H19177" t="s">
        <v>46</v>
      </c>
      <c r="I19177" t="s">
        <v>14083</v>
      </c>
      <c r="K19177"/>
      <c r="L19177" t="s">
        <v>30243</v>
      </c>
      <c r="M19177" t="s">
        <v>26</v>
      </c>
      <c r="N19177">
        <v>2</v>
      </c>
      <c r="P19177" t="s">
        <v>20366</v>
      </c>
      <c r="Q19177" t="s">
        <v>30244</v>
      </c>
      <c r="S19177" t="s">
        <v>20368</v>
      </c>
    </row>
    <row r="19178" spans="1:19" hidden="1" x14ac:dyDescent="0.2">
      <c r="A19178">
        <v>5209</v>
      </c>
      <c r="B19178" t="s">
        <v>30241</v>
      </c>
      <c r="C19178" t="s">
        <v>105</v>
      </c>
      <c r="D19178">
        <v>2.0499999999999998</v>
      </c>
      <c r="E19178">
        <v>20</v>
      </c>
      <c r="F19178" t="s">
        <v>30245</v>
      </c>
      <c r="G19178" t="s">
        <v>189</v>
      </c>
      <c r="I19178" t="s">
        <v>29078</v>
      </c>
      <c r="K19178"/>
      <c r="L19178" t="s">
        <v>30243</v>
      </c>
      <c r="M19178" t="s">
        <v>26</v>
      </c>
      <c r="N19178">
        <v>2</v>
      </c>
      <c r="P19178" t="s">
        <v>20366</v>
      </c>
      <c r="Q19178" t="s">
        <v>30244</v>
      </c>
      <c r="S19178" t="s">
        <v>20368</v>
      </c>
    </row>
    <row r="19179" spans="1:19" hidden="1" x14ac:dyDescent="0.2">
      <c r="A19179">
        <v>5209</v>
      </c>
      <c r="B19179" t="s">
        <v>30241</v>
      </c>
      <c r="C19179" t="s">
        <v>20452</v>
      </c>
      <c r="D19179">
        <v>2.67</v>
      </c>
      <c r="E19179">
        <v>20</v>
      </c>
      <c r="F19179" t="s">
        <v>30245</v>
      </c>
      <c r="G19179" t="s">
        <v>189</v>
      </c>
      <c r="I19179" t="s">
        <v>29078</v>
      </c>
      <c r="K19179"/>
      <c r="L19179" t="s">
        <v>30243</v>
      </c>
      <c r="M19179" t="s">
        <v>26</v>
      </c>
      <c r="N19179">
        <v>2</v>
      </c>
      <c r="P19179" t="s">
        <v>20366</v>
      </c>
      <c r="Q19179" t="s">
        <v>30244</v>
      </c>
      <c r="S19179" t="s">
        <v>20368</v>
      </c>
    </row>
    <row r="19180" spans="1:19" hidden="1" x14ac:dyDescent="0.2">
      <c r="A19180">
        <v>5209</v>
      </c>
      <c r="B19180" t="s">
        <v>30241</v>
      </c>
      <c r="C19180" t="s">
        <v>20441</v>
      </c>
      <c r="D19180">
        <v>10.119999999999999</v>
      </c>
      <c r="E19180">
        <v>20</v>
      </c>
      <c r="F19180" t="s">
        <v>30245</v>
      </c>
      <c r="G19180" t="s">
        <v>189</v>
      </c>
      <c r="I19180" t="s">
        <v>29078</v>
      </c>
      <c r="K19180"/>
      <c r="L19180" t="s">
        <v>30243</v>
      </c>
      <c r="M19180" t="s">
        <v>26</v>
      </c>
      <c r="N19180">
        <v>2</v>
      </c>
      <c r="P19180" t="s">
        <v>20366</v>
      </c>
      <c r="Q19180" t="s">
        <v>30244</v>
      </c>
      <c r="S19180" t="s">
        <v>20368</v>
      </c>
    </row>
    <row r="19181" spans="1:19" hidden="1" x14ac:dyDescent="0.2">
      <c r="A19181">
        <v>5212</v>
      </c>
      <c r="B19181" t="s">
        <v>30246</v>
      </c>
      <c r="C19181" t="s">
        <v>105</v>
      </c>
      <c r="D19181">
        <v>11.06</v>
      </c>
      <c r="E19181">
        <v>25</v>
      </c>
      <c r="F19181" s="1" t="s">
        <v>30247</v>
      </c>
      <c r="G19181" t="s">
        <v>246</v>
      </c>
      <c r="H19181" t="s">
        <v>23</v>
      </c>
      <c r="I19181" t="s">
        <v>11308</v>
      </c>
      <c r="K19181"/>
      <c r="L19181" t="s">
        <v>30248</v>
      </c>
      <c r="M19181" t="s">
        <v>26</v>
      </c>
      <c r="N19181">
        <v>2</v>
      </c>
      <c r="P19181" t="s">
        <v>20366</v>
      </c>
      <c r="Q19181" t="s">
        <v>30249</v>
      </c>
      <c r="S19181" t="s">
        <v>20368</v>
      </c>
    </row>
    <row r="19182" spans="1:19" hidden="1" x14ac:dyDescent="0.2">
      <c r="A19182">
        <v>5212</v>
      </c>
      <c r="B19182" t="s">
        <v>30246</v>
      </c>
      <c r="C19182" t="s">
        <v>20452</v>
      </c>
      <c r="D19182">
        <v>12.86</v>
      </c>
      <c r="E19182">
        <v>25</v>
      </c>
      <c r="F19182" s="1" t="s">
        <v>30247</v>
      </c>
      <c r="G19182" t="s">
        <v>246</v>
      </c>
      <c r="H19182" t="s">
        <v>23</v>
      </c>
      <c r="I19182" t="s">
        <v>11308</v>
      </c>
      <c r="K19182"/>
      <c r="L19182" t="s">
        <v>30248</v>
      </c>
      <c r="M19182" t="s">
        <v>26</v>
      </c>
      <c r="N19182">
        <v>2</v>
      </c>
      <c r="P19182" t="s">
        <v>20366</v>
      </c>
      <c r="Q19182" t="s">
        <v>30249</v>
      </c>
      <c r="S19182" t="s">
        <v>20368</v>
      </c>
    </row>
    <row r="19183" spans="1:19" hidden="1" x14ac:dyDescent="0.2">
      <c r="A19183">
        <v>5213</v>
      </c>
      <c r="B19183" t="s">
        <v>30250</v>
      </c>
      <c r="C19183" t="s">
        <v>105</v>
      </c>
      <c r="D19183">
        <v>2.23</v>
      </c>
      <c r="E19183">
        <v>20</v>
      </c>
      <c r="F19183" t="s">
        <v>21236</v>
      </c>
      <c r="G19183" t="s">
        <v>55</v>
      </c>
      <c r="H19183" t="s">
        <v>46</v>
      </c>
      <c r="I19183" t="s">
        <v>20426</v>
      </c>
      <c r="K19183"/>
      <c r="L19183" t="s">
        <v>30251</v>
      </c>
      <c r="M19183" t="s">
        <v>26</v>
      </c>
      <c r="N19183">
        <v>2</v>
      </c>
      <c r="P19183" t="s">
        <v>20366</v>
      </c>
      <c r="Q19183" t="s">
        <v>30252</v>
      </c>
      <c r="S19183" t="s">
        <v>20368</v>
      </c>
    </row>
    <row r="19184" spans="1:19" x14ac:dyDescent="0.2">
      <c r="A19184">
        <v>5214</v>
      </c>
      <c r="B19184" t="s">
        <v>30253</v>
      </c>
      <c r="C19184" t="s">
        <v>105</v>
      </c>
      <c r="D19184">
        <v>4.0890000000000004</v>
      </c>
      <c r="E19184">
        <v>25</v>
      </c>
      <c r="F19184" t="s">
        <v>9684</v>
      </c>
      <c r="G19184" t="s">
        <v>31</v>
      </c>
      <c r="H19184" t="s">
        <v>36</v>
      </c>
      <c r="I19184" t="s">
        <v>9187</v>
      </c>
      <c r="J19184" t="s">
        <v>43</v>
      </c>
      <c r="L19184" t="s">
        <v>30254</v>
      </c>
      <c r="M19184" t="s">
        <v>26</v>
      </c>
      <c r="N19184">
        <v>2</v>
      </c>
      <c r="P19184" t="s">
        <v>20366</v>
      </c>
      <c r="Q19184" t="s">
        <v>30255</v>
      </c>
      <c r="S19184" t="s">
        <v>20368</v>
      </c>
    </row>
    <row r="19185" spans="1:19" hidden="1" x14ac:dyDescent="0.2">
      <c r="A19185">
        <v>5214</v>
      </c>
      <c r="B19185" t="s">
        <v>30253</v>
      </c>
      <c r="C19185" t="s">
        <v>105</v>
      </c>
      <c r="D19185">
        <v>4.24</v>
      </c>
      <c r="E19185">
        <v>25</v>
      </c>
      <c r="F19185" t="s">
        <v>24508</v>
      </c>
      <c r="G19185" t="s">
        <v>31</v>
      </c>
      <c r="H19185" t="s">
        <v>46</v>
      </c>
      <c r="I19185" t="s">
        <v>237</v>
      </c>
      <c r="K19185"/>
      <c r="L19185" t="s">
        <v>30254</v>
      </c>
      <c r="M19185" t="s">
        <v>26</v>
      </c>
      <c r="N19185">
        <v>2</v>
      </c>
      <c r="P19185" t="s">
        <v>20366</v>
      </c>
      <c r="Q19185" t="s">
        <v>30255</v>
      </c>
      <c r="S19185" t="s">
        <v>20368</v>
      </c>
    </row>
    <row r="19186" spans="1:19" x14ac:dyDescent="0.2">
      <c r="A19186">
        <v>5214</v>
      </c>
      <c r="B19186" t="s">
        <v>30253</v>
      </c>
      <c r="C19186" t="s">
        <v>105</v>
      </c>
      <c r="D19186">
        <v>4.1399999999999997</v>
      </c>
      <c r="E19186">
        <v>15</v>
      </c>
      <c r="F19186" t="s">
        <v>9684</v>
      </c>
      <c r="G19186" t="s">
        <v>31</v>
      </c>
      <c r="H19186" t="s">
        <v>36</v>
      </c>
      <c r="I19186" t="s">
        <v>9187</v>
      </c>
      <c r="J19186" t="s">
        <v>43</v>
      </c>
      <c r="L19186" t="s">
        <v>30254</v>
      </c>
      <c r="M19186" t="s">
        <v>26</v>
      </c>
      <c r="N19186">
        <v>2</v>
      </c>
      <c r="P19186" t="s">
        <v>20366</v>
      </c>
      <c r="Q19186" t="s">
        <v>30255</v>
      </c>
      <c r="S19186" t="s">
        <v>20368</v>
      </c>
    </row>
    <row r="19187" spans="1:19" x14ac:dyDescent="0.2">
      <c r="A19187">
        <v>5214</v>
      </c>
      <c r="B19187" t="s">
        <v>30253</v>
      </c>
      <c r="C19187" t="s">
        <v>105</v>
      </c>
      <c r="D19187">
        <v>4.1210000000000004</v>
      </c>
      <c r="E19187">
        <v>20</v>
      </c>
      <c r="F19187" t="s">
        <v>9684</v>
      </c>
      <c r="G19187" t="s">
        <v>31</v>
      </c>
      <c r="H19187" t="s">
        <v>36</v>
      </c>
      <c r="I19187" t="s">
        <v>9187</v>
      </c>
      <c r="J19187" t="s">
        <v>43</v>
      </c>
      <c r="L19187" t="s">
        <v>30254</v>
      </c>
      <c r="M19187" t="s">
        <v>26</v>
      </c>
      <c r="N19187">
        <v>2</v>
      </c>
      <c r="P19187" t="s">
        <v>20366</v>
      </c>
      <c r="Q19187" t="s">
        <v>30255</v>
      </c>
      <c r="S19187" t="s">
        <v>20368</v>
      </c>
    </row>
    <row r="19188" spans="1:19" x14ac:dyDescent="0.2">
      <c r="A19188">
        <v>5214</v>
      </c>
      <c r="B19188" t="s">
        <v>30253</v>
      </c>
      <c r="C19188" t="s">
        <v>105</v>
      </c>
      <c r="D19188">
        <v>4.0540000000000003</v>
      </c>
      <c r="E19188">
        <v>30</v>
      </c>
      <c r="F19188" t="s">
        <v>9684</v>
      </c>
      <c r="G19188" t="s">
        <v>31</v>
      </c>
      <c r="H19188" t="s">
        <v>36</v>
      </c>
      <c r="I19188" t="s">
        <v>9187</v>
      </c>
      <c r="J19188" t="s">
        <v>43</v>
      </c>
      <c r="L19188" t="s">
        <v>30254</v>
      </c>
      <c r="M19188" t="s">
        <v>26</v>
      </c>
      <c r="N19188">
        <v>2</v>
      </c>
      <c r="P19188" t="s">
        <v>20366</v>
      </c>
      <c r="Q19188" t="s">
        <v>30255</v>
      </c>
      <c r="S19188" t="s">
        <v>20368</v>
      </c>
    </row>
    <row r="19189" spans="1:19" x14ac:dyDescent="0.2">
      <c r="A19189">
        <v>5214</v>
      </c>
      <c r="B19189" t="s">
        <v>30253</v>
      </c>
      <c r="C19189" t="s">
        <v>105</v>
      </c>
      <c r="D19189">
        <v>4.032</v>
      </c>
      <c r="E19189">
        <v>35</v>
      </c>
      <c r="F19189" t="s">
        <v>9684</v>
      </c>
      <c r="G19189" t="s">
        <v>31</v>
      </c>
      <c r="H19189" t="s">
        <v>36</v>
      </c>
      <c r="I19189" t="s">
        <v>9187</v>
      </c>
      <c r="J19189" t="s">
        <v>43</v>
      </c>
      <c r="L19189" t="s">
        <v>30254</v>
      </c>
      <c r="M19189" t="s">
        <v>26</v>
      </c>
      <c r="N19189">
        <v>2</v>
      </c>
      <c r="P19189" t="s">
        <v>20366</v>
      </c>
      <c r="Q19189" t="s">
        <v>30255</v>
      </c>
      <c r="S19189" t="s">
        <v>20368</v>
      </c>
    </row>
    <row r="19190" spans="1:19" x14ac:dyDescent="0.2">
      <c r="A19190">
        <v>5214</v>
      </c>
      <c r="B19190" t="s">
        <v>30253</v>
      </c>
      <c r="C19190" t="s">
        <v>105</v>
      </c>
      <c r="D19190">
        <v>3.996</v>
      </c>
      <c r="E19190">
        <v>40</v>
      </c>
      <c r="F19190" t="s">
        <v>9684</v>
      </c>
      <c r="G19190" t="s">
        <v>31</v>
      </c>
      <c r="H19190" t="s">
        <v>36</v>
      </c>
      <c r="I19190" t="s">
        <v>9187</v>
      </c>
      <c r="J19190" t="s">
        <v>43</v>
      </c>
      <c r="L19190" t="s">
        <v>30254</v>
      </c>
      <c r="M19190" t="s">
        <v>26</v>
      </c>
      <c r="N19190">
        <v>2</v>
      </c>
      <c r="P19190" t="s">
        <v>20366</v>
      </c>
      <c r="Q19190" t="s">
        <v>30255</v>
      </c>
      <c r="S19190" t="s">
        <v>20368</v>
      </c>
    </row>
    <row r="19191" spans="1:19" x14ac:dyDescent="0.2">
      <c r="A19191">
        <v>5215</v>
      </c>
      <c r="B19191" t="s">
        <v>30256</v>
      </c>
      <c r="C19191" t="s">
        <v>105</v>
      </c>
      <c r="D19191">
        <v>4.1980000000000004</v>
      </c>
      <c r="E19191">
        <v>25</v>
      </c>
      <c r="F19191" t="s">
        <v>9684</v>
      </c>
      <c r="G19191" t="s">
        <v>31</v>
      </c>
      <c r="H19191" t="s">
        <v>36</v>
      </c>
      <c r="I19191" t="s">
        <v>9187</v>
      </c>
      <c r="J19191" t="s">
        <v>43</v>
      </c>
      <c r="L19191" t="s">
        <v>30257</v>
      </c>
      <c r="M19191" t="s">
        <v>26</v>
      </c>
      <c r="N19191">
        <v>2</v>
      </c>
      <c r="P19191" t="s">
        <v>20366</v>
      </c>
      <c r="Q19191" t="s">
        <v>30258</v>
      </c>
      <c r="S19191" t="s">
        <v>20368</v>
      </c>
    </row>
    <row r="19192" spans="1:19" hidden="1" x14ac:dyDescent="0.2">
      <c r="A19192">
        <v>5215</v>
      </c>
      <c r="B19192" t="s">
        <v>30256</v>
      </c>
      <c r="C19192" t="s">
        <v>105</v>
      </c>
      <c r="D19192">
        <v>4.2699999999999996</v>
      </c>
      <c r="E19192">
        <v>25</v>
      </c>
      <c r="F19192" t="s">
        <v>24508</v>
      </c>
      <c r="G19192" t="s">
        <v>31</v>
      </c>
      <c r="H19192" t="s">
        <v>46</v>
      </c>
      <c r="I19192" t="s">
        <v>237</v>
      </c>
      <c r="K19192"/>
      <c r="L19192" t="s">
        <v>30257</v>
      </c>
      <c r="M19192" t="s">
        <v>26</v>
      </c>
      <c r="N19192">
        <v>2</v>
      </c>
      <c r="P19192" t="s">
        <v>20366</v>
      </c>
      <c r="Q19192" t="s">
        <v>30258</v>
      </c>
      <c r="S19192" t="s">
        <v>20368</v>
      </c>
    </row>
    <row r="19193" spans="1:19" x14ac:dyDescent="0.2">
      <c r="A19193">
        <v>5215</v>
      </c>
      <c r="B19193" t="s">
        <v>30256</v>
      </c>
      <c r="C19193" t="s">
        <v>105</v>
      </c>
      <c r="D19193">
        <v>4.2690000000000001</v>
      </c>
      <c r="E19193">
        <v>15</v>
      </c>
      <c r="F19193" t="s">
        <v>9684</v>
      </c>
      <c r="G19193" t="s">
        <v>31</v>
      </c>
      <c r="H19193" t="s">
        <v>36</v>
      </c>
      <c r="I19193" t="s">
        <v>9187</v>
      </c>
      <c r="J19193" t="s">
        <v>43</v>
      </c>
      <c r="L19193" t="s">
        <v>30257</v>
      </c>
      <c r="M19193" t="s">
        <v>26</v>
      </c>
      <c r="N19193">
        <v>2</v>
      </c>
      <c r="P19193" t="s">
        <v>20366</v>
      </c>
      <c r="Q19193" t="s">
        <v>30258</v>
      </c>
      <c r="S19193" t="s">
        <v>20368</v>
      </c>
    </row>
    <row r="19194" spans="1:19" x14ac:dyDescent="0.2">
      <c r="A19194">
        <v>5215</v>
      </c>
      <c r="B19194" t="s">
        <v>30256</v>
      </c>
      <c r="C19194" t="s">
        <v>105</v>
      </c>
      <c r="D19194">
        <v>4.2290000000000001</v>
      </c>
      <c r="E19194">
        <v>20</v>
      </c>
      <c r="F19194" t="s">
        <v>9684</v>
      </c>
      <c r="G19194" t="s">
        <v>31</v>
      </c>
      <c r="H19194" t="s">
        <v>36</v>
      </c>
      <c r="I19194" t="s">
        <v>9187</v>
      </c>
      <c r="J19194" t="s">
        <v>43</v>
      </c>
      <c r="L19194" t="s">
        <v>30257</v>
      </c>
      <c r="M19194" t="s">
        <v>26</v>
      </c>
      <c r="N19194">
        <v>2</v>
      </c>
      <c r="P19194" t="s">
        <v>20366</v>
      </c>
      <c r="Q19194" t="s">
        <v>30258</v>
      </c>
      <c r="S19194" t="s">
        <v>20368</v>
      </c>
    </row>
    <row r="19195" spans="1:19" x14ac:dyDescent="0.2">
      <c r="A19195">
        <v>5215</v>
      </c>
      <c r="B19195" t="s">
        <v>30256</v>
      </c>
      <c r="C19195" t="s">
        <v>105</v>
      </c>
      <c r="D19195">
        <v>4.1500000000000004</v>
      </c>
      <c r="E19195">
        <v>30</v>
      </c>
      <c r="F19195" t="s">
        <v>9684</v>
      </c>
      <c r="G19195" t="s">
        <v>31</v>
      </c>
      <c r="H19195" t="s">
        <v>36</v>
      </c>
      <c r="I19195" t="s">
        <v>9187</v>
      </c>
      <c r="J19195" t="s">
        <v>43</v>
      </c>
      <c r="L19195" t="s">
        <v>30257</v>
      </c>
      <c r="M19195" t="s">
        <v>26</v>
      </c>
      <c r="N19195">
        <v>2</v>
      </c>
      <c r="P19195" t="s">
        <v>20366</v>
      </c>
      <c r="Q19195" t="s">
        <v>30258</v>
      </c>
      <c r="S19195" t="s">
        <v>20368</v>
      </c>
    </row>
    <row r="19196" spans="1:19" x14ac:dyDescent="0.2">
      <c r="A19196">
        <v>5215</v>
      </c>
      <c r="B19196" t="s">
        <v>30256</v>
      </c>
      <c r="C19196" t="s">
        <v>105</v>
      </c>
      <c r="D19196">
        <v>4.1180000000000003</v>
      </c>
      <c r="E19196">
        <v>35</v>
      </c>
      <c r="F19196" t="s">
        <v>9684</v>
      </c>
      <c r="G19196" t="s">
        <v>31</v>
      </c>
      <c r="H19196" t="s">
        <v>36</v>
      </c>
      <c r="I19196" t="s">
        <v>9187</v>
      </c>
      <c r="J19196" t="s">
        <v>43</v>
      </c>
      <c r="L19196" t="s">
        <v>30257</v>
      </c>
      <c r="M19196" t="s">
        <v>26</v>
      </c>
      <c r="N19196">
        <v>2</v>
      </c>
      <c r="P19196" t="s">
        <v>20366</v>
      </c>
      <c r="Q19196" t="s">
        <v>30258</v>
      </c>
      <c r="S19196" t="s">
        <v>20368</v>
      </c>
    </row>
    <row r="19197" spans="1:19" x14ac:dyDescent="0.2">
      <c r="A19197">
        <v>5215</v>
      </c>
      <c r="B19197" t="s">
        <v>30256</v>
      </c>
      <c r="C19197" t="s">
        <v>105</v>
      </c>
      <c r="D19197">
        <v>4.0860000000000003</v>
      </c>
      <c r="E19197">
        <v>40</v>
      </c>
      <c r="F19197" t="s">
        <v>9684</v>
      </c>
      <c r="G19197" t="s">
        <v>31</v>
      </c>
      <c r="H19197" t="s">
        <v>36</v>
      </c>
      <c r="I19197" t="s">
        <v>9187</v>
      </c>
      <c r="J19197" t="s">
        <v>43</v>
      </c>
      <c r="L19197" t="s">
        <v>30257</v>
      </c>
      <c r="M19197" t="s">
        <v>26</v>
      </c>
      <c r="N19197">
        <v>2</v>
      </c>
      <c r="P19197" t="s">
        <v>20366</v>
      </c>
      <c r="Q19197" t="s">
        <v>30258</v>
      </c>
      <c r="S19197" t="s">
        <v>20368</v>
      </c>
    </row>
    <row r="19198" spans="1:19" hidden="1" x14ac:dyDescent="0.2">
      <c r="A19198">
        <v>5216</v>
      </c>
      <c r="B19198" t="s">
        <v>30259</v>
      </c>
      <c r="C19198" t="s">
        <v>105</v>
      </c>
      <c r="D19198">
        <v>7.91</v>
      </c>
      <c r="E19198">
        <v>25</v>
      </c>
      <c r="G19198" t="s">
        <v>246</v>
      </c>
      <c r="H19198" t="s">
        <v>46</v>
      </c>
      <c r="I19198" t="s">
        <v>1428</v>
      </c>
      <c r="K19198"/>
      <c r="L19198" t="s">
        <v>30260</v>
      </c>
      <c r="M19198" t="s">
        <v>26</v>
      </c>
      <c r="N19198">
        <v>2</v>
      </c>
      <c r="P19198" t="s">
        <v>20366</v>
      </c>
      <c r="Q19198" t="s">
        <v>30261</v>
      </c>
      <c r="S19198" t="s">
        <v>20368</v>
      </c>
    </row>
    <row r="19199" spans="1:19" hidden="1" x14ac:dyDescent="0.2">
      <c r="A19199">
        <v>5218</v>
      </c>
      <c r="B19199" t="s">
        <v>30262</v>
      </c>
      <c r="C19199" t="s">
        <v>20452</v>
      </c>
      <c r="D19199">
        <v>9.65</v>
      </c>
      <c r="E19199">
        <v>20</v>
      </c>
      <c r="F19199" t="s">
        <v>29118</v>
      </c>
      <c r="G19199" t="s">
        <v>55</v>
      </c>
      <c r="H19199" t="s">
        <v>46</v>
      </c>
      <c r="I19199" t="s">
        <v>10057</v>
      </c>
      <c r="K19199"/>
      <c r="L19199" t="s">
        <v>30263</v>
      </c>
      <c r="M19199" t="s">
        <v>20365</v>
      </c>
      <c r="N19199">
        <v>8</v>
      </c>
      <c r="O19199" t="s">
        <v>30264</v>
      </c>
      <c r="P19199" t="s">
        <v>20366</v>
      </c>
      <c r="Q19199" t="s">
        <v>30265</v>
      </c>
      <c r="S19199" t="s">
        <v>20368</v>
      </c>
    </row>
    <row r="19200" spans="1:19" hidden="1" x14ac:dyDescent="0.2">
      <c r="A19200">
        <v>5218</v>
      </c>
      <c r="B19200" t="s">
        <v>30262</v>
      </c>
      <c r="C19200" t="s">
        <v>20452</v>
      </c>
      <c r="D19200">
        <v>9.8000000000000007</v>
      </c>
      <c r="F19200" t="s">
        <v>21009</v>
      </c>
      <c r="G19200" t="s">
        <v>31</v>
      </c>
      <c r="H19200" t="s">
        <v>23</v>
      </c>
      <c r="I19200" t="s">
        <v>29362</v>
      </c>
      <c r="K19200"/>
      <c r="L19200" t="s">
        <v>30263</v>
      </c>
      <c r="M19200" t="s">
        <v>20365</v>
      </c>
      <c r="N19200">
        <v>8</v>
      </c>
      <c r="O19200" t="s">
        <v>30264</v>
      </c>
      <c r="P19200" t="s">
        <v>20366</v>
      </c>
      <c r="Q19200" t="s">
        <v>30265</v>
      </c>
      <c r="S19200" t="s">
        <v>20368</v>
      </c>
    </row>
    <row r="19201" spans="1:19" hidden="1" x14ac:dyDescent="0.2">
      <c r="A19201">
        <v>5219</v>
      </c>
      <c r="B19201" t="s">
        <v>30266</v>
      </c>
      <c r="C19201" t="s">
        <v>105</v>
      </c>
      <c r="D19201">
        <v>9.68</v>
      </c>
      <c r="E19201" t="s">
        <v>363</v>
      </c>
      <c r="F19201" t="s">
        <v>1363</v>
      </c>
      <c r="G19201" t="s">
        <v>31</v>
      </c>
      <c r="H19201" t="s">
        <v>23</v>
      </c>
      <c r="I19201" t="s">
        <v>6985</v>
      </c>
      <c r="K19201"/>
      <c r="L19201" t="s">
        <v>30267</v>
      </c>
      <c r="M19201" t="s">
        <v>29119</v>
      </c>
      <c r="N19201">
        <v>6</v>
      </c>
      <c r="O19201" t="s">
        <v>30268</v>
      </c>
      <c r="P19201" t="s">
        <v>20366</v>
      </c>
      <c r="Q19201" t="s">
        <v>30269</v>
      </c>
      <c r="S19201" t="s">
        <v>20368</v>
      </c>
    </row>
    <row r="19202" spans="1:19" hidden="1" x14ac:dyDescent="0.2">
      <c r="A19202">
        <v>5220</v>
      </c>
      <c r="B19202" t="s">
        <v>30270</v>
      </c>
      <c r="C19202" t="s">
        <v>105</v>
      </c>
      <c r="D19202">
        <v>9.75</v>
      </c>
      <c r="E19202" t="s">
        <v>363</v>
      </c>
      <c r="F19202" t="s">
        <v>1363</v>
      </c>
      <c r="G19202" t="s">
        <v>31</v>
      </c>
      <c r="H19202" t="s">
        <v>23</v>
      </c>
      <c r="I19202" t="s">
        <v>6985</v>
      </c>
      <c r="K19202"/>
      <c r="L19202" t="s">
        <v>30271</v>
      </c>
      <c r="M19202" t="s">
        <v>26</v>
      </c>
      <c r="N19202">
        <v>2</v>
      </c>
      <c r="P19202" t="s">
        <v>20366</v>
      </c>
      <c r="Q19202" t="s">
        <v>30272</v>
      </c>
      <c r="S19202" t="s">
        <v>20368</v>
      </c>
    </row>
    <row r="19203" spans="1:19" hidden="1" x14ac:dyDescent="0.2">
      <c r="A19203">
        <v>5225</v>
      </c>
      <c r="B19203" t="s">
        <v>30273</v>
      </c>
      <c r="C19203" t="s">
        <v>105</v>
      </c>
      <c r="D19203">
        <v>8.6999999999999993</v>
      </c>
      <c r="E19203">
        <v>25</v>
      </c>
      <c r="F19203" t="s">
        <v>24973</v>
      </c>
      <c r="G19203" t="s">
        <v>55</v>
      </c>
      <c r="H19203" t="s">
        <v>46</v>
      </c>
      <c r="I19203" t="s">
        <v>2396</v>
      </c>
      <c r="K19203"/>
      <c r="L19203" t="s">
        <v>30274</v>
      </c>
      <c r="M19203" t="s">
        <v>26</v>
      </c>
      <c r="N19203">
        <v>2</v>
      </c>
      <c r="P19203" t="s">
        <v>20366</v>
      </c>
      <c r="Q19203" t="s">
        <v>30275</v>
      </c>
      <c r="S19203" t="s">
        <v>20368</v>
      </c>
    </row>
    <row r="19204" spans="1:19" hidden="1" x14ac:dyDescent="0.2">
      <c r="A19204">
        <v>5226</v>
      </c>
      <c r="B19204" t="s">
        <v>30276</v>
      </c>
      <c r="C19204" t="s">
        <v>105</v>
      </c>
      <c r="D19204">
        <v>8.3000000000000007</v>
      </c>
      <c r="E19204">
        <v>25</v>
      </c>
      <c r="F19204" t="s">
        <v>24973</v>
      </c>
      <c r="G19204" t="s">
        <v>55</v>
      </c>
      <c r="H19204" t="s">
        <v>46</v>
      </c>
      <c r="I19204" t="s">
        <v>2396</v>
      </c>
      <c r="K19204"/>
      <c r="L19204" t="s">
        <v>30277</v>
      </c>
      <c r="M19204" t="s">
        <v>26</v>
      </c>
      <c r="N19204">
        <v>2</v>
      </c>
      <c r="P19204" t="s">
        <v>20366</v>
      </c>
      <c r="Q19204" t="s">
        <v>30278</v>
      </c>
      <c r="S19204" t="s">
        <v>20368</v>
      </c>
    </row>
    <row r="19205" spans="1:19" hidden="1" x14ac:dyDescent="0.2">
      <c r="A19205">
        <v>5227</v>
      </c>
      <c r="B19205" t="s">
        <v>30279</v>
      </c>
      <c r="C19205" t="s">
        <v>105</v>
      </c>
      <c r="D19205">
        <v>12.79</v>
      </c>
      <c r="E19205">
        <v>25</v>
      </c>
      <c r="F19205" t="s">
        <v>26127</v>
      </c>
      <c r="G19205" t="s">
        <v>31</v>
      </c>
      <c r="H19205" t="s">
        <v>23</v>
      </c>
      <c r="I19205" t="s">
        <v>26128</v>
      </c>
      <c r="K19205"/>
      <c r="L19205" t="s">
        <v>30280</v>
      </c>
      <c r="M19205" t="s">
        <v>26</v>
      </c>
      <c r="N19205">
        <v>2</v>
      </c>
      <c r="P19205" t="s">
        <v>20366</v>
      </c>
      <c r="Q19205" t="s">
        <v>30281</v>
      </c>
      <c r="S19205" t="s">
        <v>20368</v>
      </c>
    </row>
    <row r="19206" spans="1:19" hidden="1" x14ac:dyDescent="0.2">
      <c r="A19206">
        <v>5228</v>
      </c>
      <c r="B19206" t="s">
        <v>30282</v>
      </c>
      <c r="C19206" t="s">
        <v>105</v>
      </c>
      <c r="D19206">
        <v>4.96</v>
      </c>
      <c r="E19206">
        <v>22</v>
      </c>
      <c r="G19206" t="s">
        <v>55</v>
      </c>
      <c r="H19206" t="s">
        <v>46</v>
      </c>
      <c r="I19206" t="s">
        <v>243</v>
      </c>
      <c r="K19206"/>
      <c r="L19206" t="s">
        <v>30283</v>
      </c>
      <c r="M19206" t="s">
        <v>26</v>
      </c>
      <c r="N19206">
        <v>2</v>
      </c>
      <c r="P19206" t="s">
        <v>20366</v>
      </c>
      <c r="Q19206" t="s">
        <v>30284</v>
      </c>
      <c r="S19206" t="s">
        <v>20368</v>
      </c>
    </row>
    <row r="19207" spans="1:19" hidden="1" x14ac:dyDescent="0.2">
      <c r="A19207">
        <v>5229</v>
      </c>
      <c r="B19207" t="s">
        <v>30285</v>
      </c>
      <c r="C19207" t="s">
        <v>105</v>
      </c>
      <c r="D19207">
        <v>8.6199999999999992</v>
      </c>
      <c r="E19207">
        <v>25</v>
      </c>
      <c r="F19207" t="s">
        <v>24973</v>
      </c>
      <c r="G19207" t="s">
        <v>55</v>
      </c>
      <c r="H19207" t="s">
        <v>46</v>
      </c>
      <c r="I19207" t="s">
        <v>2396</v>
      </c>
      <c r="K19207"/>
      <c r="L19207" t="s">
        <v>30286</v>
      </c>
      <c r="M19207" t="s">
        <v>26</v>
      </c>
      <c r="N19207">
        <v>2</v>
      </c>
      <c r="P19207" t="s">
        <v>20366</v>
      </c>
      <c r="Q19207" t="s">
        <v>30287</v>
      </c>
      <c r="S19207" t="s">
        <v>20368</v>
      </c>
    </row>
    <row r="19208" spans="1:19" hidden="1" x14ac:dyDescent="0.2">
      <c r="A19208">
        <v>5230</v>
      </c>
      <c r="B19208" t="s">
        <v>30288</v>
      </c>
      <c r="C19208" t="s">
        <v>105</v>
      </c>
      <c r="D19208">
        <v>8.42</v>
      </c>
      <c r="E19208">
        <v>25</v>
      </c>
      <c r="F19208" t="s">
        <v>24973</v>
      </c>
      <c r="G19208" t="s">
        <v>55</v>
      </c>
      <c r="H19208" t="s">
        <v>46</v>
      </c>
      <c r="I19208" t="s">
        <v>2396</v>
      </c>
      <c r="K19208"/>
      <c r="L19208" t="s">
        <v>30289</v>
      </c>
      <c r="M19208" t="s">
        <v>26</v>
      </c>
      <c r="N19208">
        <v>2</v>
      </c>
      <c r="P19208" t="s">
        <v>20366</v>
      </c>
      <c r="Q19208" t="s">
        <v>30290</v>
      </c>
      <c r="S19208" t="s">
        <v>20368</v>
      </c>
    </row>
    <row r="19209" spans="1:19" hidden="1" x14ac:dyDescent="0.2">
      <c r="A19209">
        <v>5231</v>
      </c>
      <c r="B19209" t="s">
        <v>30291</v>
      </c>
      <c r="C19209" t="s">
        <v>105</v>
      </c>
      <c r="D19209">
        <v>3.18</v>
      </c>
      <c r="E19209">
        <v>20</v>
      </c>
      <c r="F19209" t="s">
        <v>29191</v>
      </c>
      <c r="G19209" t="s">
        <v>31</v>
      </c>
      <c r="H19209" t="s">
        <v>23</v>
      </c>
      <c r="I19209" t="s">
        <v>24097</v>
      </c>
      <c r="K19209"/>
      <c r="L19209" t="s">
        <v>30292</v>
      </c>
      <c r="M19209" t="s">
        <v>26</v>
      </c>
      <c r="N19209">
        <v>2</v>
      </c>
      <c r="P19209" t="s">
        <v>20366</v>
      </c>
      <c r="Q19209" t="s">
        <v>30293</v>
      </c>
      <c r="S19209" t="s">
        <v>20368</v>
      </c>
    </row>
    <row r="19210" spans="1:19" hidden="1" x14ac:dyDescent="0.2">
      <c r="A19210">
        <v>5231</v>
      </c>
      <c r="B19210" t="s">
        <v>30291</v>
      </c>
      <c r="C19210" t="s">
        <v>20452</v>
      </c>
      <c r="D19210">
        <v>6.94</v>
      </c>
      <c r="E19210">
        <v>20</v>
      </c>
      <c r="F19210" t="s">
        <v>29191</v>
      </c>
      <c r="G19210" t="s">
        <v>31</v>
      </c>
      <c r="H19210" t="s">
        <v>23</v>
      </c>
      <c r="I19210" t="s">
        <v>24097</v>
      </c>
      <c r="K19210"/>
      <c r="L19210" t="s">
        <v>30292</v>
      </c>
      <c r="M19210" t="s">
        <v>26</v>
      </c>
      <c r="N19210">
        <v>2</v>
      </c>
      <c r="P19210" t="s">
        <v>20366</v>
      </c>
      <c r="Q19210" t="s">
        <v>30293</v>
      </c>
      <c r="S19210" t="s">
        <v>20368</v>
      </c>
    </row>
    <row r="19211" spans="1:19" hidden="1" x14ac:dyDescent="0.2">
      <c r="A19211">
        <v>5231</v>
      </c>
      <c r="B19211" t="s">
        <v>30291</v>
      </c>
      <c r="C19211" t="s">
        <v>105</v>
      </c>
      <c r="D19211">
        <v>3.17</v>
      </c>
      <c r="E19211" t="s">
        <v>383</v>
      </c>
      <c r="F19211" t="s">
        <v>20813</v>
      </c>
      <c r="G19211" t="s">
        <v>55</v>
      </c>
      <c r="H19211" t="s">
        <v>46</v>
      </c>
      <c r="I19211" t="s">
        <v>24097</v>
      </c>
      <c r="K19211"/>
      <c r="L19211" t="s">
        <v>30292</v>
      </c>
      <c r="M19211" t="s">
        <v>26</v>
      </c>
      <c r="N19211">
        <v>2</v>
      </c>
      <c r="P19211" t="s">
        <v>20366</v>
      </c>
      <c r="Q19211" t="s">
        <v>30293</v>
      </c>
      <c r="S19211" t="s">
        <v>20368</v>
      </c>
    </row>
    <row r="19212" spans="1:19" hidden="1" x14ac:dyDescent="0.2">
      <c r="A19212">
        <v>5231</v>
      </c>
      <c r="B19212" t="s">
        <v>30291</v>
      </c>
      <c r="C19212" t="s">
        <v>20452</v>
      </c>
      <c r="D19212">
        <v>7.29</v>
      </c>
      <c r="E19212" t="s">
        <v>383</v>
      </c>
      <c r="F19212" t="s">
        <v>20813</v>
      </c>
      <c r="G19212" t="s">
        <v>55</v>
      </c>
      <c r="H19212" t="s">
        <v>46</v>
      </c>
      <c r="I19212" t="s">
        <v>24097</v>
      </c>
      <c r="K19212"/>
      <c r="L19212" t="s">
        <v>30292</v>
      </c>
      <c r="M19212" t="s">
        <v>26</v>
      </c>
      <c r="N19212">
        <v>2</v>
      </c>
      <c r="P19212" t="s">
        <v>20366</v>
      </c>
      <c r="Q19212" t="s">
        <v>30293</v>
      </c>
      <c r="S19212" t="s">
        <v>20368</v>
      </c>
    </row>
    <row r="19213" spans="1:19" hidden="1" x14ac:dyDescent="0.2">
      <c r="A19213">
        <v>5233</v>
      </c>
      <c r="B19213" t="s">
        <v>9988</v>
      </c>
      <c r="C19213" t="s">
        <v>105</v>
      </c>
      <c r="D19213">
        <v>3.85</v>
      </c>
      <c r="E19213">
        <v>22</v>
      </c>
      <c r="G19213" t="s">
        <v>31</v>
      </c>
      <c r="H19213" t="s">
        <v>23</v>
      </c>
      <c r="I19213" t="s">
        <v>22591</v>
      </c>
      <c r="K19213"/>
      <c r="L19213" t="s">
        <v>30294</v>
      </c>
      <c r="M19213" t="s">
        <v>20860</v>
      </c>
      <c r="N19213">
        <v>4</v>
      </c>
      <c r="O19213" t="s">
        <v>30295</v>
      </c>
      <c r="P19213" t="s">
        <v>20366</v>
      </c>
      <c r="Q19213" t="s">
        <v>30296</v>
      </c>
      <c r="S19213" t="s">
        <v>20368</v>
      </c>
    </row>
    <row r="19214" spans="1:19" hidden="1" x14ac:dyDescent="0.2">
      <c r="A19214">
        <v>5234</v>
      </c>
      <c r="B19214" t="s">
        <v>30297</v>
      </c>
      <c r="C19214" t="s">
        <v>105</v>
      </c>
      <c r="D19214">
        <v>1.61</v>
      </c>
      <c r="E19214">
        <v>20</v>
      </c>
      <c r="F19214" t="s">
        <v>10890</v>
      </c>
      <c r="G19214" t="s">
        <v>55</v>
      </c>
      <c r="H19214" t="s">
        <v>23</v>
      </c>
      <c r="I19214" t="s">
        <v>781</v>
      </c>
      <c r="K19214"/>
      <c r="L19214" t="s">
        <v>30298</v>
      </c>
      <c r="M19214" t="s">
        <v>21125</v>
      </c>
      <c r="N19214">
        <v>3</v>
      </c>
      <c r="O19214" t="s">
        <v>30299</v>
      </c>
      <c r="P19214" t="s">
        <v>20366</v>
      </c>
      <c r="Q19214" t="s">
        <v>30300</v>
      </c>
      <c r="S19214" t="s">
        <v>20368</v>
      </c>
    </row>
    <row r="19215" spans="1:19" hidden="1" x14ac:dyDescent="0.2">
      <c r="A19215">
        <v>5234</v>
      </c>
      <c r="B19215" t="s">
        <v>30297</v>
      </c>
      <c r="C19215" t="s">
        <v>20452</v>
      </c>
      <c r="D19215">
        <v>2.56</v>
      </c>
      <c r="E19215" t="s">
        <v>383</v>
      </c>
      <c r="F19215" t="s">
        <v>10890</v>
      </c>
      <c r="G19215" t="s">
        <v>55</v>
      </c>
      <c r="H19215" t="s">
        <v>46</v>
      </c>
      <c r="I19215" t="s">
        <v>781</v>
      </c>
      <c r="K19215"/>
      <c r="L19215" t="s">
        <v>30298</v>
      </c>
      <c r="M19215" t="s">
        <v>21125</v>
      </c>
      <c r="N19215">
        <v>3</v>
      </c>
      <c r="O19215" t="s">
        <v>30299</v>
      </c>
      <c r="P19215" t="s">
        <v>20366</v>
      </c>
      <c r="Q19215" t="s">
        <v>30300</v>
      </c>
      <c r="S19215" t="s">
        <v>20368</v>
      </c>
    </row>
    <row r="19216" spans="1:19" hidden="1" x14ac:dyDescent="0.2">
      <c r="A19216">
        <v>5234</v>
      </c>
      <c r="B19216" t="s">
        <v>30297</v>
      </c>
      <c r="C19216" t="s">
        <v>20441</v>
      </c>
      <c r="D19216">
        <v>11.69</v>
      </c>
      <c r="E19216" t="s">
        <v>383</v>
      </c>
      <c r="F19216" t="s">
        <v>10890</v>
      </c>
      <c r="G19216" t="s">
        <v>55</v>
      </c>
      <c r="H19216" t="s">
        <v>46</v>
      </c>
      <c r="I19216" t="s">
        <v>781</v>
      </c>
      <c r="K19216"/>
      <c r="L19216" t="s">
        <v>30298</v>
      </c>
      <c r="M19216" t="s">
        <v>21125</v>
      </c>
      <c r="N19216">
        <v>3</v>
      </c>
      <c r="O19216" t="s">
        <v>30299</v>
      </c>
      <c r="P19216" t="s">
        <v>20366</v>
      </c>
      <c r="Q19216" t="s">
        <v>30300</v>
      </c>
      <c r="S19216" t="s">
        <v>20368</v>
      </c>
    </row>
    <row r="19217" spans="1:19" hidden="1" x14ac:dyDescent="0.2">
      <c r="A19217">
        <v>5235</v>
      </c>
      <c r="B19217" t="s">
        <v>30301</v>
      </c>
      <c r="C19217" t="s">
        <v>105</v>
      </c>
      <c r="D19217">
        <v>7.65</v>
      </c>
      <c r="E19217">
        <v>25</v>
      </c>
      <c r="F19217" t="s">
        <v>20813</v>
      </c>
      <c r="G19217" t="s">
        <v>55</v>
      </c>
      <c r="H19217" t="s">
        <v>46</v>
      </c>
      <c r="I19217" t="s">
        <v>20814</v>
      </c>
      <c r="K19217"/>
      <c r="L19217" t="s">
        <v>30302</v>
      </c>
      <c r="M19217" t="s">
        <v>26</v>
      </c>
      <c r="N19217">
        <v>2</v>
      </c>
      <c r="P19217" t="s">
        <v>20366</v>
      </c>
      <c r="Q19217" t="s">
        <v>30303</v>
      </c>
      <c r="S19217" t="s">
        <v>20368</v>
      </c>
    </row>
    <row r="19218" spans="1:19" hidden="1" x14ac:dyDescent="0.2">
      <c r="A19218">
        <v>5235</v>
      </c>
      <c r="B19218" t="s">
        <v>30301</v>
      </c>
      <c r="C19218" t="s">
        <v>20452</v>
      </c>
      <c r="D19218">
        <v>10.15</v>
      </c>
      <c r="E19218">
        <v>25</v>
      </c>
      <c r="F19218" t="s">
        <v>20813</v>
      </c>
      <c r="G19218" t="s">
        <v>55</v>
      </c>
      <c r="H19218" t="s">
        <v>46</v>
      </c>
      <c r="I19218" t="s">
        <v>20814</v>
      </c>
      <c r="K19218"/>
      <c r="L19218" t="s">
        <v>30302</v>
      </c>
      <c r="M19218" t="s">
        <v>26</v>
      </c>
      <c r="N19218">
        <v>2</v>
      </c>
      <c r="P19218" t="s">
        <v>20366</v>
      </c>
      <c r="Q19218" t="s">
        <v>30303</v>
      </c>
      <c r="S19218" t="s">
        <v>20368</v>
      </c>
    </row>
    <row r="19219" spans="1:19" hidden="1" x14ac:dyDescent="0.2">
      <c r="A19219">
        <v>5236</v>
      </c>
      <c r="B19219" t="s">
        <v>30304</v>
      </c>
      <c r="C19219" t="s">
        <v>105</v>
      </c>
      <c r="D19219">
        <v>8</v>
      </c>
      <c r="E19219">
        <v>25</v>
      </c>
      <c r="F19219" t="s">
        <v>20813</v>
      </c>
      <c r="G19219" t="s">
        <v>55</v>
      </c>
      <c r="H19219" t="s">
        <v>46</v>
      </c>
      <c r="I19219" t="s">
        <v>20814</v>
      </c>
      <c r="K19219"/>
      <c r="L19219" t="s">
        <v>30305</v>
      </c>
      <c r="M19219" t="s">
        <v>26</v>
      </c>
      <c r="N19219">
        <v>2</v>
      </c>
      <c r="P19219" t="s">
        <v>20366</v>
      </c>
      <c r="Q19219" t="s">
        <v>30306</v>
      </c>
      <c r="S19219" t="s">
        <v>20368</v>
      </c>
    </row>
    <row r="19220" spans="1:19" hidden="1" x14ac:dyDescent="0.2">
      <c r="A19220">
        <v>5236</v>
      </c>
      <c r="B19220" t="s">
        <v>30304</v>
      </c>
      <c r="C19220" t="s">
        <v>20452</v>
      </c>
      <c r="D19220">
        <v>10.86</v>
      </c>
      <c r="E19220">
        <v>25</v>
      </c>
      <c r="F19220" t="s">
        <v>20813</v>
      </c>
      <c r="G19220" t="s">
        <v>55</v>
      </c>
      <c r="H19220" t="s">
        <v>46</v>
      </c>
      <c r="I19220" t="s">
        <v>20814</v>
      </c>
      <c r="K19220"/>
      <c r="L19220" t="s">
        <v>30305</v>
      </c>
      <c r="M19220" t="s">
        <v>26</v>
      </c>
      <c r="N19220">
        <v>2</v>
      </c>
      <c r="P19220" t="s">
        <v>20366</v>
      </c>
      <c r="Q19220" t="s">
        <v>30306</v>
      </c>
      <c r="S19220" t="s">
        <v>20368</v>
      </c>
    </row>
    <row r="19221" spans="1:19" hidden="1" x14ac:dyDescent="0.2">
      <c r="A19221">
        <v>5237</v>
      </c>
      <c r="B19221" t="s">
        <v>30307</v>
      </c>
      <c r="C19221" t="s">
        <v>105</v>
      </c>
      <c r="D19221">
        <v>10.4</v>
      </c>
      <c r="I19221" t="s">
        <v>26183</v>
      </c>
      <c r="K19221"/>
      <c r="L19221" t="s">
        <v>30308</v>
      </c>
      <c r="M19221" t="s">
        <v>26</v>
      </c>
      <c r="N19221">
        <v>2</v>
      </c>
      <c r="P19221" t="s">
        <v>20366</v>
      </c>
      <c r="Q19221" t="s">
        <v>30309</v>
      </c>
      <c r="S19221" t="s">
        <v>20368</v>
      </c>
    </row>
    <row r="19222" spans="1:19" hidden="1" x14ac:dyDescent="0.2">
      <c r="A19222">
        <v>5238</v>
      </c>
      <c r="B19222" t="s">
        <v>30310</v>
      </c>
      <c r="C19222" t="s">
        <v>105</v>
      </c>
      <c r="D19222">
        <v>11.1</v>
      </c>
      <c r="I19222" t="s">
        <v>26183</v>
      </c>
      <c r="K19222"/>
      <c r="L19222" t="s">
        <v>30311</v>
      </c>
      <c r="M19222" t="s">
        <v>26</v>
      </c>
      <c r="N19222">
        <v>2</v>
      </c>
      <c r="P19222" t="s">
        <v>20366</v>
      </c>
      <c r="Q19222" t="s">
        <v>30312</v>
      </c>
      <c r="S19222" t="s">
        <v>20368</v>
      </c>
    </row>
    <row r="19223" spans="1:19" hidden="1" x14ac:dyDescent="0.2">
      <c r="A19223">
        <v>5239</v>
      </c>
      <c r="B19223" t="s">
        <v>30313</v>
      </c>
      <c r="C19223" t="s">
        <v>105</v>
      </c>
      <c r="D19223">
        <v>7.92</v>
      </c>
      <c r="E19223">
        <v>25</v>
      </c>
      <c r="G19223" t="s">
        <v>246</v>
      </c>
      <c r="H19223" t="s">
        <v>46</v>
      </c>
      <c r="I19223" t="s">
        <v>1428</v>
      </c>
      <c r="K19223"/>
      <c r="L19223" t="s">
        <v>30314</v>
      </c>
      <c r="M19223" t="s">
        <v>26</v>
      </c>
      <c r="N19223">
        <v>2</v>
      </c>
      <c r="P19223" t="s">
        <v>20366</v>
      </c>
      <c r="Q19223" t="s">
        <v>30315</v>
      </c>
      <c r="S19223" t="s">
        <v>20368</v>
      </c>
    </row>
    <row r="19224" spans="1:19" hidden="1" x14ac:dyDescent="0.2">
      <c r="A19224">
        <v>5240</v>
      </c>
      <c r="B19224" t="s">
        <v>30316</v>
      </c>
      <c r="C19224" t="s">
        <v>105</v>
      </c>
      <c r="D19224">
        <v>0.26</v>
      </c>
      <c r="E19224">
        <v>25</v>
      </c>
      <c r="F19224" t="s">
        <v>30317</v>
      </c>
      <c r="G19224" t="s">
        <v>31</v>
      </c>
      <c r="H19224" t="s">
        <v>23</v>
      </c>
      <c r="I19224" t="s">
        <v>30318</v>
      </c>
      <c r="K19224" t="e">
        <f>- Other values in I15, S50, T35, and T37</f>
        <v>#NAME?</v>
      </c>
      <c r="L19224" t="s">
        <v>30319</v>
      </c>
      <c r="M19224" t="s">
        <v>21656</v>
      </c>
      <c r="N19224">
        <v>5</v>
      </c>
      <c r="O19224" t="s">
        <v>30320</v>
      </c>
      <c r="P19224" t="s">
        <v>20366</v>
      </c>
      <c r="Q19224" t="s">
        <v>30321</v>
      </c>
      <c r="S19224" t="s">
        <v>20368</v>
      </c>
    </row>
    <row r="19225" spans="1:19" hidden="1" x14ac:dyDescent="0.2">
      <c r="A19225">
        <v>5240</v>
      </c>
      <c r="B19225" t="s">
        <v>30316</v>
      </c>
      <c r="C19225" t="s">
        <v>20452</v>
      </c>
      <c r="D19225">
        <v>0.96</v>
      </c>
      <c r="E19225">
        <v>25</v>
      </c>
      <c r="F19225" t="s">
        <v>30317</v>
      </c>
      <c r="G19225" t="s">
        <v>31</v>
      </c>
      <c r="H19225" t="s">
        <v>23</v>
      </c>
      <c r="I19225" t="s">
        <v>30318</v>
      </c>
      <c r="K19225" t="e">
        <f>- Other values in I15, S50, T35, and T37</f>
        <v>#NAME?</v>
      </c>
      <c r="L19225" t="s">
        <v>30319</v>
      </c>
      <c r="M19225" t="s">
        <v>21656</v>
      </c>
      <c r="N19225">
        <v>5</v>
      </c>
      <c r="O19225" t="s">
        <v>30320</v>
      </c>
      <c r="P19225" t="s">
        <v>20366</v>
      </c>
      <c r="Q19225" t="s">
        <v>30321</v>
      </c>
      <c r="S19225" t="s">
        <v>20368</v>
      </c>
    </row>
    <row r="19226" spans="1:19" hidden="1" x14ac:dyDescent="0.2">
      <c r="A19226">
        <v>5240</v>
      </c>
      <c r="B19226" t="s">
        <v>30316</v>
      </c>
      <c r="C19226" t="s">
        <v>20441</v>
      </c>
      <c r="D19226">
        <v>2.7</v>
      </c>
      <c r="E19226" t="s">
        <v>414</v>
      </c>
      <c r="F19226" t="s">
        <v>30317</v>
      </c>
      <c r="G19226" t="s">
        <v>55</v>
      </c>
      <c r="H19226" t="s">
        <v>23</v>
      </c>
      <c r="I19226" t="s">
        <v>30318</v>
      </c>
      <c r="K19226" t="e">
        <f>- Other values in I15, S50, T35, and T37</f>
        <v>#NAME?</v>
      </c>
      <c r="L19226" t="s">
        <v>30319</v>
      </c>
      <c r="M19226" t="s">
        <v>21656</v>
      </c>
      <c r="N19226">
        <v>5</v>
      </c>
      <c r="O19226" t="s">
        <v>30320</v>
      </c>
      <c r="P19226" t="s">
        <v>20366</v>
      </c>
      <c r="Q19226" t="s">
        <v>30321</v>
      </c>
      <c r="S19226" t="s">
        <v>20368</v>
      </c>
    </row>
    <row r="19227" spans="1:19" hidden="1" x14ac:dyDescent="0.2">
      <c r="A19227">
        <v>5240</v>
      </c>
      <c r="B19227" t="s">
        <v>30316</v>
      </c>
      <c r="C19227" t="s">
        <v>20441</v>
      </c>
      <c r="D19227">
        <v>2.02</v>
      </c>
      <c r="E19227">
        <v>20</v>
      </c>
      <c r="F19227" t="s">
        <v>29260</v>
      </c>
      <c r="G19227" t="s">
        <v>55</v>
      </c>
      <c r="H19227" t="s">
        <v>23</v>
      </c>
      <c r="I19227" t="s">
        <v>30322</v>
      </c>
      <c r="J19227" t="s">
        <v>43</v>
      </c>
      <c r="K19227" t="e">
        <f>- Other values in I15, S50, T35, and T37</f>
        <v>#NAME?</v>
      </c>
      <c r="L19227" t="s">
        <v>30319</v>
      </c>
      <c r="M19227" t="s">
        <v>21656</v>
      </c>
      <c r="N19227">
        <v>5</v>
      </c>
      <c r="O19227" t="s">
        <v>30320</v>
      </c>
      <c r="P19227" t="s">
        <v>20366</v>
      </c>
      <c r="Q19227" t="s">
        <v>30321</v>
      </c>
      <c r="S19227" t="s">
        <v>20368</v>
      </c>
    </row>
    <row r="19228" spans="1:19" hidden="1" x14ac:dyDescent="0.2">
      <c r="A19228">
        <v>5240</v>
      </c>
      <c r="B19228" t="s">
        <v>30316</v>
      </c>
      <c r="C19228" t="s">
        <v>20447</v>
      </c>
      <c r="D19228">
        <v>2.66</v>
      </c>
      <c r="E19228">
        <v>20</v>
      </c>
      <c r="F19228" t="s">
        <v>29260</v>
      </c>
      <c r="G19228" t="s">
        <v>55</v>
      </c>
      <c r="H19228" t="s">
        <v>23</v>
      </c>
      <c r="I19228" t="s">
        <v>30322</v>
      </c>
      <c r="J19228" t="s">
        <v>43</v>
      </c>
      <c r="K19228" t="e">
        <f>- Other values in I15, S50, T35, and T37</f>
        <v>#NAME?</v>
      </c>
      <c r="L19228" t="s">
        <v>30319</v>
      </c>
      <c r="M19228" t="s">
        <v>21656</v>
      </c>
      <c r="N19228">
        <v>5</v>
      </c>
      <c r="O19228" t="s">
        <v>30320</v>
      </c>
      <c r="P19228" t="s">
        <v>20366</v>
      </c>
      <c r="Q19228" t="s">
        <v>30321</v>
      </c>
      <c r="S19228" t="s">
        <v>20368</v>
      </c>
    </row>
    <row r="19229" spans="1:19" hidden="1" x14ac:dyDescent="0.2">
      <c r="A19229">
        <v>5240</v>
      </c>
      <c r="B19229" t="s">
        <v>30316</v>
      </c>
      <c r="C19229" t="s">
        <v>21449</v>
      </c>
      <c r="D19229">
        <v>6.21</v>
      </c>
      <c r="E19229">
        <v>20</v>
      </c>
      <c r="F19229" t="s">
        <v>29260</v>
      </c>
      <c r="G19229" t="s">
        <v>55</v>
      </c>
      <c r="H19229" t="s">
        <v>46</v>
      </c>
      <c r="I19229" t="s">
        <v>30322</v>
      </c>
      <c r="J19229" t="s">
        <v>43</v>
      </c>
      <c r="K19229" t="e">
        <f>- Other values in I15, S50, T35, and T37</f>
        <v>#NAME?</v>
      </c>
      <c r="L19229" t="s">
        <v>30319</v>
      </c>
      <c r="M19229" t="s">
        <v>21656</v>
      </c>
      <c r="N19229">
        <v>5</v>
      </c>
      <c r="O19229" t="s">
        <v>30320</v>
      </c>
      <c r="P19229" t="s">
        <v>20366</v>
      </c>
      <c r="Q19229" t="s">
        <v>30321</v>
      </c>
      <c r="S19229" t="s">
        <v>20368</v>
      </c>
    </row>
    <row r="19230" spans="1:19" hidden="1" x14ac:dyDescent="0.2">
      <c r="A19230">
        <v>5240</v>
      </c>
      <c r="B19230" t="s">
        <v>30316</v>
      </c>
      <c r="C19230" t="s">
        <v>21450</v>
      </c>
      <c r="D19230">
        <v>10.31</v>
      </c>
      <c r="E19230">
        <v>20</v>
      </c>
      <c r="F19230" t="s">
        <v>29260</v>
      </c>
      <c r="G19230" t="s">
        <v>55</v>
      </c>
      <c r="H19230" t="s">
        <v>46</v>
      </c>
      <c r="I19230" t="s">
        <v>30322</v>
      </c>
      <c r="J19230" t="s">
        <v>43</v>
      </c>
      <c r="K19230" t="e">
        <f>- Other values in I15, S50, T35, and T37</f>
        <v>#NAME?</v>
      </c>
      <c r="L19230" t="s">
        <v>30319</v>
      </c>
      <c r="M19230" t="s">
        <v>21656</v>
      </c>
      <c r="N19230">
        <v>5</v>
      </c>
      <c r="O19230" t="s">
        <v>30320</v>
      </c>
      <c r="P19230" t="s">
        <v>20366</v>
      </c>
      <c r="Q19230" t="s">
        <v>30321</v>
      </c>
      <c r="S19230" t="s">
        <v>20368</v>
      </c>
    </row>
    <row r="19231" spans="1:19" hidden="1" x14ac:dyDescent="0.2">
      <c r="A19231">
        <v>5240</v>
      </c>
      <c r="B19231" t="s">
        <v>30316</v>
      </c>
      <c r="C19231" t="s">
        <v>21449</v>
      </c>
      <c r="D19231">
        <v>6.14</v>
      </c>
      <c r="E19231">
        <v>30</v>
      </c>
      <c r="F19231" t="s">
        <v>29260</v>
      </c>
      <c r="G19231" t="s">
        <v>55</v>
      </c>
      <c r="H19231" t="s">
        <v>46</v>
      </c>
      <c r="I19231" t="s">
        <v>30322</v>
      </c>
      <c r="J19231" t="s">
        <v>43</v>
      </c>
      <c r="K19231" t="e">
        <f>- Other values in I15, S50, T35, and T37</f>
        <v>#NAME?</v>
      </c>
      <c r="L19231" t="s">
        <v>30319</v>
      </c>
      <c r="M19231" t="s">
        <v>21656</v>
      </c>
      <c r="N19231">
        <v>5</v>
      </c>
      <c r="O19231" t="s">
        <v>30320</v>
      </c>
      <c r="P19231" t="s">
        <v>20366</v>
      </c>
      <c r="Q19231" t="s">
        <v>30321</v>
      </c>
      <c r="S19231" t="s">
        <v>20368</v>
      </c>
    </row>
    <row r="19232" spans="1:19" hidden="1" x14ac:dyDescent="0.2">
      <c r="A19232">
        <v>5240</v>
      </c>
      <c r="B19232" t="s">
        <v>30316</v>
      </c>
      <c r="C19232" t="s">
        <v>21450</v>
      </c>
      <c r="D19232">
        <v>10.119999999999999</v>
      </c>
      <c r="E19232">
        <v>30</v>
      </c>
      <c r="F19232" t="s">
        <v>29260</v>
      </c>
      <c r="G19232" t="s">
        <v>55</v>
      </c>
      <c r="H19232" t="s">
        <v>46</v>
      </c>
      <c r="I19232" t="s">
        <v>30322</v>
      </c>
      <c r="J19232" t="s">
        <v>43</v>
      </c>
      <c r="K19232" t="e">
        <f>- Other values in I15, S50, T35, and T37</f>
        <v>#NAME?</v>
      </c>
      <c r="L19232" t="s">
        <v>30319</v>
      </c>
      <c r="M19232" t="s">
        <v>21656</v>
      </c>
      <c r="N19232">
        <v>5</v>
      </c>
      <c r="O19232" t="s">
        <v>30320</v>
      </c>
      <c r="P19232" t="s">
        <v>20366</v>
      </c>
      <c r="Q19232" t="s">
        <v>30321</v>
      </c>
      <c r="S19232" t="s">
        <v>20368</v>
      </c>
    </row>
    <row r="19233" spans="1:19" hidden="1" x14ac:dyDescent="0.2">
      <c r="A19233">
        <v>5240</v>
      </c>
      <c r="B19233" t="s">
        <v>30316</v>
      </c>
      <c r="C19233" t="s">
        <v>21449</v>
      </c>
      <c r="D19233">
        <v>5.98</v>
      </c>
      <c r="E19233">
        <v>40</v>
      </c>
      <c r="F19233" t="s">
        <v>29260</v>
      </c>
      <c r="G19233" t="s">
        <v>55</v>
      </c>
      <c r="H19233" t="s">
        <v>46</v>
      </c>
      <c r="I19233" t="s">
        <v>30322</v>
      </c>
      <c r="J19233" t="s">
        <v>43</v>
      </c>
      <c r="K19233" t="e">
        <f>- Other values in I15, S50, T35, and T37</f>
        <v>#NAME?</v>
      </c>
      <c r="L19233" t="s">
        <v>30319</v>
      </c>
      <c r="M19233" t="s">
        <v>21656</v>
      </c>
      <c r="N19233">
        <v>5</v>
      </c>
      <c r="O19233" t="s">
        <v>30320</v>
      </c>
      <c r="P19233" t="s">
        <v>20366</v>
      </c>
      <c r="Q19233" t="s">
        <v>30321</v>
      </c>
      <c r="S19233" t="s">
        <v>20368</v>
      </c>
    </row>
    <row r="19234" spans="1:19" hidden="1" x14ac:dyDescent="0.2">
      <c r="A19234">
        <v>5240</v>
      </c>
      <c r="B19234" t="s">
        <v>30316</v>
      </c>
      <c r="C19234" t="s">
        <v>21450</v>
      </c>
      <c r="D19234">
        <v>9.91</v>
      </c>
      <c r="E19234">
        <v>40</v>
      </c>
      <c r="F19234" t="s">
        <v>29260</v>
      </c>
      <c r="G19234" t="s">
        <v>55</v>
      </c>
      <c r="H19234" t="s">
        <v>46</v>
      </c>
      <c r="I19234" t="s">
        <v>30322</v>
      </c>
      <c r="J19234" t="s">
        <v>43</v>
      </c>
      <c r="K19234" t="e">
        <f>- Other values in I15, S50, T35, and T37</f>
        <v>#NAME?</v>
      </c>
      <c r="L19234" t="s">
        <v>30319</v>
      </c>
      <c r="M19234" t="s">
        <v>21656</v>
      </c>
      <c r="N19234">
        <v>5</v>
      </c>
      <c r="O19234" t="s">
        <v>30320</v>
      </c>
      <c r="P19234" t="s">
        <v>20366</v>
      </c>
      <c r="Q19234" t="s">
        <v>30321</v>
      </c>
      <c r="S19234" t="s">
        <v>20368</v>
      </c>
    </row>
    <row r="19235" spans="1:19" hidden="1" x14ac:dyDescent="0.2">
      <c r="A19235">
        <v>5240</v>
      </c>
      <c r="B19235" t="s">
        <v>30316</v>
      </c>
      <c r="C19235" t="s">
        <v>20441</v>
      </c>
      <c r="D19235">
        <v>2</v>
      </c>
      <c r="E19235">
        <v>20</v>
      </c>
      <c r="F19235" t="s">
        <v>11159</v>
      </c>
      <c r="G19235" t="s">
        <v>55</v>
      </c>
      <c r="H19235" t="s">
        <v>23</v>
      </c>
      <c r="I19235" t="s">
        <v>2618</v>
      </c>
      <c r="J19235" t="s">
        <v>20874</v>
      </c>
      <c r="K19235" t="e">
        <f>- Other values in I15, S50, T35, and T37</f>
        <v>#NAME?</v>
      </c>
      <c r="L19235" t="s">
        <v>30319</v>
      </c>
      <c r="M19235" t="s">
        <v>21656</v>
      </c>
      <c r="N19235">
        <v>5</v>
      </c>
      <c r="O19235" t="s">
        <v>30320</v>
      </c>
      <c r="P19235" t="s">
        <v>20366</v>
      </c>
      <c r="Q19235" t="s">
        <v>30321</v>
      </c>
      <c r="S19235" t="s">
        <v>20368</v>
      </c>
    </row>
    <row r="19236" spans="1:19" hidden="1" x14ac:dyDescent="0.2">
      <c r="A19236">
        <v>5240</v>
      </c>
      <c r="B19236" t="s">
        <v>30316</v>
      </c>
      <c r="C19236" t="s">
        <v>20447</v>
      </c>
      <c r="D19236">
        <v>2.67</v>
      </c>
      <c r="E19236">
        <v>20</v>
      </c>
      <c r="F19236" t="s">
        <v>11159</v>
      </c>
      <c r="G19236" t="s">
        <v>55</v>
      </c>
      <c r="H19236" t="s">
        <v>23</v>
      </c>
      <c r="I19236" t="s">
        <v>2618</v>
      </c>
      <c r="J19236" t="s">
        <v>20874</v>
      </c>
      <c r="K19236" t="e">
        <f>- Other values in I15, S50, T35, and T37</f>
        <v>#NAME?</v>
      </c>
      <c r="L19236" t="s">
        <v>30319</v>
      </c>
      <c r="M19236" t="s">
        <v>21656</v>
      </c>
      <c r="N19236">
        <v>5</v>
      </c>
      <c r="O19236" t="s">
        <v>30320</v>
      </c>
      <c r="P19236" t="s">
        <v>20366</v>
      </c>
      <c r="Q19236" t="s">
        <v>30321</v>
      </c>
      <c r="S19236" t="s">
        <v>20368</v>
      </c>
    </row>
    <row r="19237" spans="1:19" hidden="1" x14ac:dyDescent="0.2">
      <c r="A19237">
        <v>5240</v>
      </c>
      <c r="B19237" t="s">
        <v>30316</v>
      </c>
      <c r="C19237" t="s">
        <v>21449</v>
      </c>
      <c r="D19237">
        <v>6</v>
      </c>
      <c r="E19237">
        <v>16</v>
      </c>
      <c r="F19237" t="s">
        <v>11159</v>
      </c>
      <c r="G19237" t="s">
        <v>55</v>
      </c>
      <c r="H19237" t="s">
        <v>46</v>
      </c>
      <c r="I19237" t="s">
        <v>2618</v>
      </c>
      <c r="J19237" t="s">
        <v>20874</v>
      </c>
      <c r="K19237" t="e">
        <f>- Other values in I15, S50, T35, and T37</f>
        <v>#NAME?</v>
      </c>
      <c r="L19237" t="s">
        <v>30319</v>
      </c>
      <c r="M19237" t="s">
        <v>21656</v>
      </c>
      <c r="N19237">
        <v>5</v>
      </c>
      <c r="O19237" t="s">
        <v>30320</v>
      </c>
      <c r="P19237" t="s">
        <v>20366</v>
      </c>
      <c r="Q19237" t="s">
        <v>30321</v>
      </c>
      <c r="S19237" t="s">
        <v>20368</v>
      </c>
    </row>
    <row r="19238" spans="1:19" hidden="1" x14ac:dyDescent="0.2">
      <c r="A19238">
        <v>5240</v>
      </c>
      <c r="B19238" t="s">
        <v>30316</v>
      </c>
      <c r="C19238" t="s">
        <v>21450</v>
      </c>
      <c r="D19238">
        <v>10.23</v>
      </c>
      <c r="E19238">
        <v>16</v>
      </c>
      <c r="F19238" t="s">
        <v>11159</v>
      </c>
      <c r="G19238" t="s">
        <v>55</v>
      </c>
      <c r="H19238" t="s">
        <v>46</v>
      </c>
      <c r="I19238" t="s">
        <v>2618</v>
      </c>
      <c r="J19238" t="s">
        <v>20874</v>
      </c>
      <c r="K19238" t="e">
        <f>- Other values in I15, S50, T35, and T37</f>
        <v>#NAME?</v>
      </c>
      <c r="L19238" t="s">
        <v>30319</v>
      </c>
      <c r="M19238" t="s">
        <v>21656</v>
      </c>
      <c r="N19238">
        <v>5</v>
      </c>
      <c r="O19238" t="s">
        <v>30320</v>
      </c>
      <c r="P19238" t="s">
        <v>20366</v>
      </c>
      <c r="Q19238" t="s">
        <v>30321</v>
      </c>
      <c r="S19238" t="s">
        <v>20368</v>
      </c>
    </row>
    <row r="19239" spans="1:19" hidden="1" x14ac:dyDescent="0.2">
      <c r="A19239">
        <v>5240</v>
      </c>
      <c r="B19239" t="s">
        <v>30316</v>
      </c>
      <c r="C19239" t="s">
        <v>20441</v>
      </c>
      <c r="D19239">
        <v>2.2000000000000002</v>
      </c>
      <c r="E19239">
        <v>20</v>
      </c>
      <c r="F19239" t="s">
        <v>30323</v>
      </c>
      <c r="G19239" t="s">
        <v>22</v>
      </c>
      <c r="H19239" t="s">
        <v>23</v>
      </c>
      <c r="I19239" t="s">
        <v>7648</v>
      </c>
      <c r="J19239" t="s">
        <v>21908</v>
      </c>
      <c r="K19239" t="e">
        <f>- Other values in I15, S50, T35, and T37</f>
        <v>#NAME?</v>
      </c>
      <c r="L19239" t="s">
        <v>30319</v>
      </c>
      <c r="M19239" t="s">
        <v>21656</v>
      </c>
      <c r="N19239">
        <v>5</v>
      </c>
      <c r="O19239" t="s">
        <v>30320</v>
      </c>
      <c r="P19239" t="s">
        <v>20366</v>
      </c>
      <c r="Q19239" t="s">
        <v>30321</v>
      </c>
      <c r="S19239" t="s">
        <v>20368</v>
      </c>
    </row>
    <row r="19240" spans="1:19" hidden="1" x14ac:dyDescent="0.2">
      <c r="A19240">
        <v>5240</v>
      </c>
      <c r="B19240" t="s">
        <v>30316</v>
      </c>
      <c r="C19240" t="s">
        <v>20447</v>
      </c>
      <c r="D19240">
        <v>2.7</v>
      </c>
      <c r="E19240">
        <v>20</v>
      </c>
      <c r="F19240" t="s">
        <v>30323</v>
      </c>
      <c r="G19240" t="s">
        <v>22</v>
      </c>
      <c r="H19240" t="s">
        <v>23</v>
      </c>
      <c r="I19240" t="s">
        <v>7648</v>
      </c>
      <c r="J19240" t="s">
        <v>21908</v>
      </c>
      <c r="K19240" t="e">
        <f>- Other values in I15, S50, T35, and T37</f>
        <v>#NAME?</v>
      </c>
      <c r="L19240" t="s">
        <v>30319</v>
      </c>
      <c r="M19240" t="s">
        <v>21656</v>
      </c>
      <c r="N19240">
        <v>5</v>
      </c>
      <c r="O19240" t="s">
        <v>30320</v>
      </c>
      <c r="P19240" t="s">
        <v>20366</v>
      </c>
      <c r="Q19240" t="s">
        <v>30321</v>
      </c>
      <c r="S19240" t="s">
        <v>20368</v>
      </c>
    </row>
    <row r="19241" spans="1:19" hidden="1" x14ac:dyDescent="0.2">
      <c r="A19241">
        <v>5240</v>
      </c>
      <c r="B19241" t="s">
        <v>30316</v>
      </c>
      <c r="C19241" t="s">
        <v>21449</v>
      </c>
      <c r="D19241">
        <v>6.07</v>
      </c>
      <c r="E19241" t="s">
        <v>383</v>
      </c>
      <c r="F19241" t="s">
        <v>30323</v>
      </c>
      <c r="G19241" t="s">
        <v>22</v>
      </c>
      <c r="H19241" t="s">
        <v>46</v>
      </c>
      <c r="I19241" t="s">
        <v>7648</v>
      </c>
      <c r="J19241" t="s">
        <v>21908</v>
      </c>
      <c r="K19241" t="e">
        <f>- Other values in I15, S50, T35, and T37</f>
        <v>#NAME?</v>
      </c>
      <c r="L19241" t="s">
        <v>30319</v>
      </c>
      <c r="M19241" t="s">
        <v>21656</v>
      </c>
      <c r="N19241">
        <v>5</v>
      </c>
      <c r="O19241" t="s">
        <v>30320</v>
      </c>
      <c r="P19241" t="s">
        <v>20366</v>
      </c>
      <c r="Q19241" t="s">
        <v>30321</v>
      </c>
      <c r="S19241" t="s">
        <v>20368</v>
      </c>
    </row>
    <row r="19242" spans="1:19" hidden="1" x14ac:dyDescent="0.2">
      <c r="A19242">
        <v>5240</v>
      </c>
      <c r="B19242" t="s">
        <v>30316</v>
      </c>
      <c r="C19242" t="s">
        <v>21450</v>
      </c>
      <c r="D19242">
        <v>10.119999999999999</v>
      </c>
      <c r="E19242" t="s">
        <v>383</v>
      </c>
      <c r="F19242" t="s">
        <v>30323</v>
      </c>
      <c r="G19242" t="s">
        <v>22</v>
      </c>
      <c r="H19242" t="s">
        <v>46</v>
      </c>
      <c r="I19242" t="s">
        <v>7648</v>
      </c>
      <c r="J19242" t="s">
        <v>21908</v>
      </c>
      <c r="K19242" t="e">
        <f>- Other values in I15, S50, T35, and T37</f>
        <v>#NAME?</v>
      </c>
      <c r="L19242" t="s">
        <v>30319</v>
      </c>
      <c r="M19242" t="s">
        <v>21656</v>
      </c>
      <c r="N19242">
        <v>5</v>
      </c>
      <c r="O19242" t="s">
        <v>30320</v>
      </c>
      <c r="P19242" t="s">
        <v>20366</v>
      </c>
      <c r="Q19242" t="s">
        <v>30321</v>
      </c>
      <c r="S19242" t="s">
        <v>20368</v>
      </c>
    </row>
    <row r="19243" spans="1:19" hidden="1" x14ac:dyDescent="0.2">
      <c r="A19243">
        <v>5240</v>
      </c>
      <c r="B19243" t="s">
        <v>30316</v>
      </c>
      <c r="C19243" t="s">
        <v>20441</v>
      </c>
      <c r="D19243">
        <v>1.99</v>
      </c>
      <c r="E19243">
        <v>20</v>
      </c>
      <c r="F19243" t="s">
        <v>1420</v>
      </c>
      <c r="G19243" t="s">
        <v>55</v>
      </c>
      <c r="H19243" t="s">
        <v>23</v>
      </c>
      <c r="I19243" t="s">
        <v>12222</v>
      </c>
      <c r="K19243" t="e">
        <f>- Other values in I15, S50, T35, and T37</f>
        <v>#NAME?</v>
      </c>
      <c r="L19243" t="s">
        <v>30319</v>
      </c>
      <c r="M19243" t="s">
        <v>21656</v>
      </c>
      <c r="N19243">
        <v>5</v>
      </c>
      <c r="O19243" t="s">
        <v>30320</v>
      </c>
      <c r="P19243" t="s">
        <v>20366</v>
      </c>
      <c r="Q19243" t="s">
        <v>30321</v>
      </c>
      <c r="S19243" t="s">
        <v>20368</v>
      </c>
    </row>
    <row r="19244" spans="1:19" hidden="1" x14ac:dyDescent="0.2">
      <c r="A19244">
        <v>5240</v>
      </c>
      <c r="B19244" t="s">
        <v>30316</v>
      </c>
      <c r="C19244" t="s">
        <v>20447</v>
      </c>
      <c r="D19244">
        <v>2.67</v>
      </c>
      <c r="E19244">
        <v>20</v>
      </c>
      <c r="F19244" t="s">
        <v>1420</v>
      </c>
      <c r="G19244" t="s">
        <v>55</v>
      </c>
      <c r="H19244" t="s">
        <v>23</v>
      </c>
      <c r="I19244" t="s">
        <v>12222</v>
      </c>
      <c r="K19244" t="e">
        <f>- Other values in I15, S50, T35, and T37</f>
        <v>#NAME?</v>
      </c>
      <c r="L19244" t="s">
        <v>30319</v>
      </c>
      <c r="M19244" t="s">
        <v>21656</v>
      </c>
      <c r="N19244">
        <v>5</v>
      </c>
      <c r="O19244" t="s">
        <v>30320</v>
      </c>
      <c r="P19244" t="s">
        <v>20366</v>
      </c>
      <c r="Q19244" t="s">
        <v>30321</v>
      </c>
      <c r="S19244" t="s">
        <v>20368</v>
      </c>
    </row>
    <row r="19245" spans="1:19" hidden="1" x14ac:dyDescent="0.2">
      <c r="A19245">
        <v>5240</v>
      </c>
      <c r="B19245" t="s">
        <v>30316</v>
      </c>
      <c r="C19245" t="s">
        <v>21449</v>
      </c>
      <c r="D19245">
        <v>6.16</v>
      </c>
      <c r="E19245" t="s">
        <v>383</v>
      </c>
      <c r="F19245" t="s">
        <v>1420</v>
      </c>
      <c r="G19245" t="s">
        <v>55</v>
      </c>
      <c r="H19245" t="s">
        <v>46</v>
      </c>
      <c r="I19245" t="s">
        <v>12222</v>
      </c>
      <c r="K19245" t="e">
        <f>- Other values in I15, S50, T35, and T37</f>
        <v>#NAME?</v>
      </c>
      <c r="L19245" t="s">
        <v>30319</v>
      </c>
      <c r="M19245" t="s">
        <v>21656</v>
      </c>
      <c r="N19245">
        <v>5</v>
      </c>
      <c r="O19245" t="s">
        <v>30320</v>
      </c>
      <c r="P19245" t="s">
        <v>20366</v>
      </c>
      <c r="Q19245" t="s">
        <v>30321</v>
      </c>
      <c r="S19245" t="s">
        <v>20368</v>
      </c>
    </row>
    <row r="19246" spans="1:19" hidden="1" x14ac:dyDescent="0.2">
      <c r="A19246">
        <v>5240</v>
      </c>
      <c r="B19246" t="s">
        <v>30316</v>
      </c>
      <c r="C19246" t="s">
        <v>21450</v>
      </c>
      <c r="D19246">
        <v>10.26</v>
      </c>
      <c r="E19246" t="s">
        <v>383</v>
      </c>
      <c r="F19246" t="s">
        <v>1420</v>
      </c>
      <c r="G19246" t="s">
        <v>55</v>
      </c>
      <c r="H19246" t="s">
        <v>46</v>
      </c>
      <c r="I19246" t="s">
        <v>12222</v>
      </c>
      <c r="K19246" t="e">
        <f>- Other values in I15, S50, T35, and T37</f>
        <v>#NAME?</v>
      </c>
      <c r="L19246" t="s">
        <v>30319</v>
      </c>
      <c r="M19246" t="s">
        <v>21656</v>
      </c>
      <c r="N19246">
        <v>5</v>
      </c>
      <c r="O19246" t="s">
        <v>30320</v>
      </c>
      <c r="P19246" t="s">
        <v>20366</v>
      </c>
      <c r="Q19246" t="s">
        <v>30321</v>
      </c>
      <c r="S19246" t="s">
        <v>20368</v>
      </c>
    </row>
    <row r="19247" spans="1:19" hidden="1" x14ac:dyDescent="0.2">
      <c r="A19247">
        <v>5240</v>
      </c>
      <c r="B19247" t="s">
        <v>30316</v>
      </c>
      <c r="C19247" t="s">
        <v>20441</v>
      </c>
      <c r="D19247">
        <v>2.6</v>
      </c>
      <c r="E19247">
        <v>25</v>
      </c>
      <c r="F19247" t="s">
        <v>6351</v>
      </c>
      <c r="G19247" t="s">
        <v>286</v>
      </c>
      <c r="H19247" t="s">
        <v>46</v>
      </c>
      <c r="I19247" t="s">
        <v>12222</v>
      </c>
      <c r="K19247" t="e">
        <f>- Other values in I15, S50, T35, and T37</f>
        <v>#NAME?</v>
      </c>
      <c r="L19247" t="s">
        <v>30319</v>
      </c>
      <c r="M19247" t="s">
        <v>21656</v>
      </c>
      <c r="N19247">
        <v>5</v>
      </c>
      <c r="O19247" t="s">
        <v>30320</v>
      </c>
      <c r="P19247" t="s">
        <v>20366</v>
      </c>
      <c r="Q19247" t="s">
        <v>30321</v>
      </c>
      <c r="S19247" t="s">
        <v>20368</v>
      </c>
    </row>
    <row r="19248" spans="1:19" hidden="1" x14ac:dyDescent="0.2">
      <c r="A19248">
        <v>5240</v>
      </c>
      <c r="B19248" t="s">
        <v>30316</v>
      </c>
      <c r="C19248" t="s">
        <v>20447</v>
      </c>
      <c r="D19248">
        <v>2.67</v>
      </c>
      <c r="E19248">
        <v>25</v>
      </c>
      <c r="F19248" t="s">
        <v>6351</v>
      </c>
      <c r="G19248" t="s">
        <v>286</v>
      </c>
      <c r="H19248" t="s">
        <v>46</v>
      </c>
      <c r="I19248" t="s">
        <v>12222</v>
      </c>
      <c r="K19248" t="e">
        <f>- Other values in I15, S50, T35, and T37</f>
        <v>#NAME?</v>
      </c>
      <c r="L19248" t="s">
        <v>30319</v>
      </c>
      <c r="M19248" t="s">
        <v>21656</v>
      </c>
      <c r="N19248">
        <v>5</v>
      </c>
      <c r="O19248" t="s">
        <v>30320</v>
      </c>
      <c r="P19248" t="s">
        <v>20366</v>
      </c>
      <c r="Q19248" t="s">
        <v>30321</v>
      </c>
      <c r="S19248" t="s">
        <v>20368</v>
      </c>
    </row>
    <row r="19249" spans="1:19" hidden="1" x14ac:dyDescent="0.2">
      <c r="A19249">
        <v>5240</v>
      </c>
      <c r="B19249" t="s">
        <v>30316</v>
      </c>
      <c r="C19249" t="s">
        <v>21449</v>
      </c>
      <c r="D19249">
        <v>6.16</v>
      </c>
      <c r="E19249" t="s">
        <v>414</v>
      </c>
      <c r="F19249" t="s">
        <v>6351</v>
      </c>
      <c r="G19249" t="s">
        <v>286</v>
      </c>
      <c r="H19249" t="s">
        <v>46</v>
      </c>
      <c r="I19249" t="s">
        <v>12222</v>
      </c>
      <c r="K19249" t="e">
        <f>- Other values in I15, S50, T35, and T37</f>
        <v>#NAME?</v>
      </c>
      <c r="L19249" t="s">
        <v>30319</v>
      </c>
      <c r="M19249" t="s">
        <v>21656</v>
      </c>
      <c r="N19249">
        <v>5</v>
      </c>
      <c r="O19249" t="s">
        <v>30320</v>
      </c>
      <c r="P19249" t="s">
        <v>20366</v>
      </c>
      <c r="Q19249" t="s">
        <v>30321</v>
      </c>
      <c r="S19249" t="s">
        <v>20368</v>
      </c>
    </row>
    <row r="19250" spans="1:19" hidden="1" x14ac:dyDescent="0.2">
      <c r="A19250">
        <v>5240</v>
      </c>
      <c r="B19250" t="s">
        <v>30316</v>
      </c>
      <c r="C19250" t="s">
        <v>21450</v>
      </c>
      <c r="D19250">
        <v>10.26</v>
      </c>
      <c r="E19250" t="s">
        <v>414</v>
      </c>
      <c r="F19250" t="s">
        <v>6351</v>
      </c>
      <c r="G19250" t="s">
        <v>286</v>
      </c>
      <c r="H19250" t="s">
        <v>46</v>
      </c>
      <c r="I19250" t="s">
        <v>12222</v>
      </c>
      <c r="K19250" t="e">
        <f>- Other values in I15, S50, T35, and T37</f>
        <v>#NAME?</v>
      </c>
      <c r="L19250" t="s">
        <v>30319</v>
      </c>
      <c r="M19250" t="s">
        <v>21656</v>
      </c>
      <c r="N19250">
        <v>5</v>
      </c>
      <c r="O19250" t="s">
        <v>30320</v>
      </c>
      <c r="P19250" t="s">
        <v>20366</v>
      </c>
      <c r="Q19250" t="s">
        <v>30321</v>
      </c>
      <c r="S19250" t="s">
        <v>20368</v>
      </c>
    </row>
    <row r="19251" spans="1:19" hidden="1" x14ac:dyDescent="0.2">
      <c r="A19251">
        <v>5241</v>
      </c>
      <c r="B19251" t="s">
        <v>30324</v>
      </c>
      <c r="C19251" t="s">
        <v>105</v>
      </c>
      <c r="D19251">
        <v>3.7160000000000002</v>
      </c>
      <c r="E19251">
        <v>25</v>
      </c>
      <c r="G19251" t="s">
        <v>55</v>
      </c>
      <c r="H19251" t="s">
        <v>46</v>
      </c>
      <c r="I19251" t="s">
        <v>20560</v>
      </c>
      <c r="J19251" t="s">
        <v>21503</v>
      </c>
      <c r="K19251"/>
      <c r="L19251" t="s">
        <v>30325</v>
      </c>
      <c r="M19251" t="s">
        <v>26</v>
      </c>
      <c r="N19251">
        <v>2</v>
      </c>
      <c r="P19251" t="s">
        <v>20366</v>
      </c>
      <c r="Q19251" t="s">
        <v>30326</v>
      </c>
      <c r="S19251" t="s">
        <v>20368</v>
      </c>
    </row>
    <row r="19252" spans="1:19" hidden="1" x14ac:dyDescent="0.2">
      <c r="A19252">
        <v>5242</v>
      </c>
      <c r="B19252" t="s">
        <v>30327</v>
      </c>
      <c r="C19252" t="s">
        <v>105</v>
      </c>
      <c r="D19252">
        <v>7.8</v>
      </c>
      <c r="E19252" t="s">
        <v>363</v>
      </c>
      <c r="G19252" t="s">
        <v>55</v>
      </c>
      <c r="H19252" t="s">
        <v>23</v>
      </c>
      <c r="I19252" t="s">
        <v>561</v>
      </c>
      <c r="K19252"/>
      <c r="L19252" t="s">
        <v>30328</v>
      </c>
      <c r="M19252" t="s">
        <v>26</v>
      </c>
      <c r="N19252">
        <v>2</v>
      </c>
      <c r="P19252" t="s">
        <v>20366</v>
      </c>
      <c r="Q19252" t="s">
        <v>30329</v>
      </c>
      <c r="S19252" t="s">
        <v>20368</v>
      </c>
    </row>
    <row r="19253" spans="1:19" hidden="1" x14ac:dyDescent="0.2">
      <c r="A19253">
        <v>5243</v>
      </c>
      <c r="B19253" t="s">
        <v>30330</v>
      </c>
      <c r="C19253" t="s">
        <v>105</v>
      </c>
      <c r="D19253">
        <v>1.62</v>
      </c>
      <c r="E19253">
        <v>25</v>
      </c>
      <c r="F19253" t="s">
        <v>20547</v>
      </c>
      <c r="G19253" t="s">
        <v>55</v>
      </c>
      <c r="H19253" t="s">
        <v>23</v>
      </c>
      <c r="I19253" t="s">
        <v>30331</v>
      </c>
      <c r="K19253"/>
      <c r="L19253" t="s">
        <v>30332</v>
      </c>
      <c r="M19253" t="s">
        <v>21125</v>
      </c>
      <c r="N19253">
        <v>3</v>
      </c>
      <c r="O19253" t="s">
        <v>30333</v>
      </c>
      <c r="P19253" t="s">
        <v>20366</v>
      </c>
      <c r="Q19253" t="s">
        <v>30334</v>
      </c>
      <c r="S19253" t="s">
        <v>20368</v>
      </c>
    </row>
    <row r="19254" spans="1:19" hidden="1" x14ac:dyDescent="0.2">
      <c r="A19254">
        <v>5243</v>
      </c>
      <c r="B19254" t="s">
        <v>30330</v>
      </c>
      <c r="C19254" t="s">
        <v>20452</v>
      </c>
      <c r="D19254">
        <v>2.2200000000000002</v>
      </c>
      <c r="E19254" t="s">
        <v>414</v>
      </c>
      <c r="F19254" t="s">
        <v>20547</v>
      </c>
      <c r="G19254" t="s">
        <v>55</v>
      </c>
      <c r="H19254" t="s">
        <v>46</v>
      </c>
      <c r="I19254" t="s">
        <v>30331</v>
      </c>
      <c r="K19254"/>
      <c r="L19254" t="s">
        <v>30332</v>
      </c>
      <c r="M19254" t="s">
        <v>21125</v>
      </c>
      <c r="N19254">
        <v>3</v>
      </c>
      <c r="O19254" t="s">
        <v>30333</v>
      </c>
      <c r="P19254" t="s">
        <v>20366</v>
      </c>
      <c r="Q19254" t="s">
        <v>30334</v>
      </c>
      <c r="S19254" t="s">
        <v>20368</v>
      </c>
    </row>
    <row r="19255" spans="1:19" hidden="1" x14ac:dyDescent="0.2">
      <c r="A19255">
        <v>5243</v>
      </c>
      <c r="B19255" t="s">
        <v>30330</v>
      </c>
      <c r="C19255" t="s">
        <v>20441</v>
      </c>
      <c r="D19255">
        <v>10.59</v>
      </c>
      <c r="E19255" t="s">
        <v>414</v>
      </c>
      <c r="F19255" t="s">
        <v>20547</v>
      </c>
      <c r="G19255" t="s">
        <v>55</v>
      </c>
      <c r="H19255" t="s">
        <v>46</v>
      </c>
      <c r="I19255" t="s">
        <v>30331</v>
      </c>
      <c r="K19255"/>
      <c r="L19255" t="s">
        <v>30332</v>
      </c>
      <c r="M19255" t="s">
        <v>21125</v>
      </c>
      <c r="N19255">
        <v>3</v>
      </c>
      <c r="O19255" t="s">
        <v>30333</v>
      </c>
      <c r="P19255" t="s">
        <v>20366</v>
      </c>
      <c r="Q19255" t="s">
        <v>30334</v>
      </c>
      <c r="S19255" t="s">
        <v>20368</v>
      </c>
    </row>
    <row r="19256" spans="1:19" hidden="1" x14ac:dyDescent="0.2">
      <c r="A19256">
        <v>5243</v>
      </c>
      <c r="B19256" t="s">
        <v>30330</v>
      </c>
      <c r="C19256" t="s">
        <v>20452</v>
      </c>
      <c r="D19256">
        <v>2.15</v>
      </c>
      <c r="E19256">
        <v>20</v>
      </c>
      <c r="F19256" t="s">
        <v>1420</v>
      </c>
      <c r="G19256" t="s">
        <v>55</v>
      </c>
      <c r="H19256" t="s">
        <v>46</v>
      </c>
      <c r="I19256" t="s">
        <v>6133</v>
      </c>
      <c r="K19256"/>
      <c r="L19256" t="s">
        <v>30332</v>
      </c>
      <c r="M19256" t="s">
        <v>21125</v>
      </c>
      <c r="N19256">
        <v>3</v>
      </c>
      <c r="O19256" t="s">
        <v>30333</v>
      </c>
      <c r="P19256" t="s">
        <v>20366</v>
      </c>
      <c r="Q19256" t="s">
        <v>30334</v>
      </c>
      <c r="S19256" t="s">
        <v>20368</v>
      </c>
    </row>
    <row r="19257" spans="1:19" hidden="1" x14ac:dyDescent="0.2">
      <c r="A19257">
        <v>5243</v>
      </c>
      <c r="B19257" t="s">
        <v>30330</v>
      </c>
      <c r="C19257" t="s">
        <v>20441</v>
      </c>
      <c r="D19257">
        <v>10.81</v>
      </c>
      <c r="E19257">
        <v>20</v>
      </c>
      <c r="F19257" t="s">
        <v>1420</v>
      </c>
      <c r="G19257" t="s">
        <v>55</v>
      </c>
      <c r="H19257" t="s">
        <v>46</v>
      </c>
      <c r="I19257" t="s">
        <v>6133</v>
      </c>
      <c r="K19257"/>
      <c r="L19257" t="s">
        <v>30332</v>
      </c>
      <c r="M19257" t="s">
        <v>21125</v>
      </c>
      <c r="N19257">
        <v>3</v>
      </c>
      <c r="O19257" t="s">
        <v>30333</v>
      </c>
      <c r="P19257" t="s">
        <v>20366</v>
      </c>
      <c r="Q19257" t="s">
        <v>30334</v>
      </c>
      <c r="S19257" t="s">
        <v>20368</v>
      </c>
    </row>
    <row r="19258" spans="1:19" hidden="1" x14ac:dyDescent="0.2">
      <c r="A19258">
        <v>5243</v>
      </c>
      <c r="B19258" t="s">
        <v>30330</v>
      </c>
      <c r="C19258" t="s">
        <v>20452</v>
      </c>
      <c r="D19258">
        <v>2.15</v>
      </c>
      <c r="E19258">
        <v>20</v>
      </c>
      <c r="F19258" t="s">
        <v>5425</v>
      </c>
      <c r="G19258" t="s">
        <v>189</v>
      </c>
      <c r="I19258" t="s">
        <v>29078</v>
      </c>
      <c r="K19258"/>
      <c r="L19258" t="s">
        <v>30332</v>
      </c>
      <c r="M19258" t="s">
        <v>21125</v>
      </c>
      <c r="N19258">
        <v>3</v>
      </c>
      <c r="O19258" t="s">
        <v>30333</v>
      </c>
      <c r="P19258" t="s">
        <v>20366</v>
      </c>
      <c r="Q19258" t="s">
        <v>30334</v>
      </c>
      <c r="S19258" t="s">
        <v>20368</v>
      </c>
    </row>
    <row r="19259" spans="1:19" hidden="1" x14ac:dyDescent="0.2">
      <c r="A19259">
        <v>5243</v>
      </c>
      <c r="B19259" t="s">
        <v>30330</v>
      </c>
      <c r="C19259" t="s">
        <v>20441</v>
      </c>
      <c r="D19259">
        <v>10.81</v>
      </c>
      <c r="E19259">
        <v>20</v>
      </c>
      <c r="F19259" t="s">
        <v>5425</v>
      </c>
      <c r="G19259" t="s">
        <v>189</v>
      </c>
      <c r="I19259" t="s">
        <v>29078</v>
      </c>
      <c r="K19259"/>
      <c r="L19259" t="s">
        <v>30332</v>
      </c>
      <c r="M19259" t="s">
        <v>21125</v>
      </c>
      <c r="N19259">
        <v>3</v>
      </c>
      <c r="O19259" t="s">
        <v>30333</v>
      </c>
      <c r="P19259" t="s">
        <v>20366</v>
      </c>
      <c r="Q19259" t="s">
        <v>30334</v>
      </c>
      <c r="S19259" t="s">
        <v>20368</v>
      </c>
    </row>
    <row r="19260" spans="1:19" hidden="1" x14ac:dyDescent="0.2">
      <c r="A19260">
        <v>5244</v>
      </c>
      <c r="B19260" t="s">
        <v>30335</v>
      </c>
      <c r="C19260" t="s">
        <v>105</v>
      </c>
      <c r="D19260">
        <v>12.94</v>
      </c>
      <c r="E19260">
        <v>20</v>
      </c>
      <c r="F19260" t="s">
        <v>23491</v>
      </c>
      <c r="G19260" t="s">
        <v>31</v>
      </c>
      <c r="H19260" t="s">
        <v>46</v>
      </c>
      <c r="I19260" t="s">
        <v>6717</v>
      </c>
      <c r="K19260"/>
      <c r="L19260" t="s">
        <v>30336</v>
      </c>
      <c r="M19260" t="s">
        <v>26</v>
      </c>
      <c r="N19260">
        <v>2</v>
      </c>
      <c r="P19260" t="s">
        <v>20366</v>
      </c>
      <c r="Q19260" t="s">
        <v>30337</v>
      </c>
      <c r="S19260" t="s">
        <v>20368</v>
      </c>
    </row>
    <row r="19261" spans="1:19" hidden="1" x14ac:dyDescent="0.2">
      <c r="A19261">
        <v>5245</v>
      </c>
      <c r="B19261" t="s">
        <v>30338</v>
      </c>
      <c r="C19261" t="s">
        <v>105</v>
      </c>
      <c r="D19261">
        <v>2.3199999999999998</v>
      </c>
      <c r="E19261">
        <v>20</v>
      </c>
      <c r="F19261" t="s">
        <v>1420</v>
      </c>
      <c r="G19261" t="s">
        <v>55</v>
      </c>
      <c r="H19261" t="s">
        <v>46</v>
      </c>
      <c r="I19261" t="s">
        <v>6133</v>
      </c>
      <c r="K19261"/>
      <c r="L19261" t="s">
        <v>30339</v>
      </c>
      <c r="M19261" t="s">
        <v>21125</v>
      </c>
      <c r="N19261">
        <v>3</v>
      </c>
      <c r="O19261" t="s">
        <v>30340</v>
      </c>
      <c r="P19261" t="s">
        <v>20366</v>
      </c>
      <c r="Q19261" t="s">
        <v>30341</v>
      </c>
      <c r="S19261" t="s">
        <v>20368</v>
      </c>
    </row>
    <row r="19262" spans="1:19" hidden="1" x14ac:dyDescent="0.2">
      <c r="A19262">
        <v>5245</v>
      </c>
      <c r="B19262" t="s">
        <v>30338</v>
      </c>
      <c r="C19262" t="s">
        <v>20452</v>
      </c>
      <c r="D19262">
        <v>9.57</v>
      </c>
      <c r="E19262">
        <v>20</v>
      </c>
      <c r="F19262" t="s">
        <v>1420</v>
      </c>
      <c r="G19262" t="s">
        <v>55</v>
      </c>
      <c r="H19262" t="s">
        <v>46</v>
      </c>
      <c r="I19262" t="s">
        <v>6133</v>
      </c>
      <c r="K19262"/>
      <c r="L19262" t="s">
        <v>30339</v>
      </c>
      <c r="M19262" t="s">
        <v>21125</v>
      </c>
      <c r="N19262">
        <v>3</v>
      </c>
      <c r="O19262" t="s">
        <v>30340</v>
      </c>
      <c r="P19262" t="s">
        <v>20366</v>
      </c>
      <c r="Q19262" t="s">
        <v>30341</v>
      </c>
      <c r="S19262" t="s">
        <v>20368</v>
      </c>
    </row>
    <row r="19263" spans="1:19" hidden="1" x14ac:dyDescent="0.2">
      <c r="A19263">
        <v>5245</v>
      </c>
      <c r="B19263" t="s">
        <v>30338</v>
      </c>
      <c r="C19263" t="s">
        <v>105</v>
      </c>
      <c r="D19263">
        <v>2.3199999999999998</v>
      </c>
      <c r="E19263">
        <v>20</v>
      </c>
      <c r="F19263" t="s">
        <v>5425</v>
      </c>
      <c r="G19263" t="s">
        <v>189</v>
      </c>
      <c r="I19263" t="s">
        <v>29078</v>
      </c>
      <c r="K19263"/>
      <c r="L19263" t="s">
        <v>30339</v>
      </c>
      <c r="M19263" t="s">
        <v>21125</v>
      </c>
      <c r="N19263">
        <v>3</v>
      </c>
      <c r="O19263" t="s">
        <v>30340</v>
      </c>
      <c r="P19263" t="s">
        <v>20366</v>
      </c>
      <c r="Q19263" t="s">
        <v>30341</v>
      </c>
      <c r="S19263" t="s">
        <v>20368</v>
      </c>
    </row>
    <row r="19264" spans="1:19" hidden="1" x14ac:dyDescent="0.2">
      <c r="A19264">
        <v>5245</v>
      </c>
      <c r="B19264" t="s">
        <v>30338</v>
      </c>
      <c r="C19264" t="s">
        <v>20452</v>
      </c>
      <c r="D19264">
        <v>9.57</v>
      </c>
      <c r="E19264">
        <v>20</v>
      </c>
      <c r="F19264" t="s">
        <v>5425</v>
      </c>
      <c r="G19264" t="s">
        <v>189</v>
      </c>
      <c r="I19264" t="s">
        <v>29078</v>
      </c>
      <c r="K19264"/>
      <c r="L19264" t="s">
        <v>30339</v>
      </c>
      <c r="M19264" t="s">
        <v>21125</v>
      </c>
      <c r="N19264">
        <v>3</v>
      </c>
      <c r="O19264" t="s">
        <v>30340</v>
      </c>
      <c r="P19264" t="s">
        <v>20366</v>
      </c>
      <c r="Q19264" t="s">
        <v>30341</v>
      </c>
      <c r="S19264" t="s">
        <v>20368</v>
      </c>
    </row>
    <row r="19265" spans="1:19" hidden="1" x14ac:dyDescent="0.2">
      <c r="A19265">
        <v>5246</v>
      </c>
      <c r="B19265" t="s">
        <v>30342</v>
      </c>
      <c r="C19265" t="s">
        <v>105</v>
      </c>
      <c r="D19265">
        <v>1.88</v>
      </c>
      <c r="E19265">
        <v>20</v>
      </c>
      <c r="F19265" t="s">
        <v>10896</v>
      </c>
      <c r="G19265" t="s">
        <v>55</v>
      </c>
      <c r="H19265" t="s">
        <v>46</v>
      </c>
      <c r="I19265" t="s">
        <v>266</v>
      </c>
      <c r="K19265"/>
      <c r="L19265" t="s">
        <v>30343</v>
      </c>
      <c r="M19265" t="s">
        <v>21125</v>
      </c>
      <c r="N19265">
        <v>3</v>
      </c>
      <c r="O19265" t="s">
        <v>30344</v>
      </c>
      <c r="P19265" t="s">
        <v>20366</v>
      </c>
      <c r="Q19265" t="s">
        <v>30345</v>
      </c>
      <c r="S19265" t="s">
        <v>20368</v>
      </c>
    </row>
    <row r="19266" spans="1:19" hidden="1" x14ac:dyDescent="0.2">
      <c r="A19266">
        <v>5246</v>
      </c>
      <c r="B19266" t="s">
        <v>30342</v>
      </c>
      <c r="C19266" t="s">
        <v>20452</v>
      </c>
      <c r="D19266">
        <v>9.0399999999999991</v>
      </c>
      <c r="E19266">
        <v>20</v>
      </c>
      <c r="F19266" t="s">
        <v>10896</v>
      </c>
      <c r="G19266" t="s">
        <v>55</v>
      </c>
      <c r="H19266" t="s">
        <v>46</v>
      </c>
      <c r="I19266" t="s">
        <v>266</v>
      </c>
      <c r="K19266"/>
      <c r="L19266" t="s">
        <v>30343</v>
      </c>
      <c r="M19266" t="s">
        <v>21125</v>
      </c>
      <c r="N19266">
        <v>3</v>
      </c>
      <c r="O19266" t="s">
        <v>30344</v>
      </c>
      <c r="P19266" t="s">
        <v>20366</v>
      </c>
      <c r="Q19266" t="s">
        <v>30345</v>
      </c>
      <c r="S19266" t="s">
        <v>20368</v>
      </c>
    </row>
    <row r="19267" spans="1:19" hidden="1" x14ac:dyDescent="0.2">
      <c r="A19267">
        <v>5247</v>
      </c>
      <c r="B19267" t="s">
        <v>9131</v>
      </c>
      <c r="C19267" t="s">
        <v>105</v>
      </c>
      <c r="D19267">
        <v>5.82</v>
      </c>
      <c r="E19267">
        <v>22</v>
      </c>
      <c r="G19267" t="s">
        <v>55</v>
      </c>
      <c r="H19267" t="s">
        <v>23</v>
      </c>
      <c r="I19267" t="s">
        <v>11399</v>
      </c>
      <c r="K19267"/>
      <c r="L19267" t="s">
        <v>30346</v>
      </c>
      <c r="M19267" t="s">
        <v>20396</v>
      </c>
      <c r="N19267">
        <v>4</v>
      </c>
      <c r="P19267" t="s">
        <v>20366</v>
      </c>
      <c r="Q19267" t="s">
        <v>30347</v>
      </c>
      <c r="S19267" t="s">
        <v>20368</v>
      </c>
    </row>
    <row r="19268" spans="1:19" hidden="1" x14ac:dyDescent="0.2">
      <c r="A19268">
        <v>5247</v>
      </c>
      <c r="B19268" t="s">
        <v>9131</v>
      </c>
      <c r="C19268" t="s">
        <v>20452</v>
      </c>
      <c r="D19268">
        <v>10.4</v>
      </c>
      <c r="E19268">
        <v>22</v>
      </c>
      <c r="G19268" t="s">
        <v>55</v>
      </c>
      <c r="H19268" t="s">
        <v>23</v>
      </c>
      <c r="I19268" t="s">
        <v>11399</v>
      </c>
      <c r="K19268"/>
      <c r="L19268" t="s">
        <v>30346</v>
      </c>
      <c r="M19268" t="s">
        <v>20396</v>
      </c>
      <c r="N19268">
        <v>4</v>
      </c>
      <c r="P19268" t="s">
        <v>20366</v>
      </c>
      <c r="Q19268" t="s">
        <v>30347</v>
      </c>
      <c r="S19268" t="s">
        <v>20368</v>
      </c>
    </row>
    <row r="19269" spans="1:19" hidden="1" x14ac:dyDescent="0.2">
      <c r="A19269">
        <v>5249</v>
      </c>
      <c r="B19269" t="s">
        <v>30348</v>
      </c>
      <c r="C19269" t="s">
        <v>21724</v>
      </c>
      <c r="D19269">
        <v>2.4</v>
      </c>
      <c r="E19269">
        <v>20</v>
      </c>
      <c r="F19269" t="s">
        <v>364</v>
      </c>
      <c r="G19269" t="s">
        <v>55</v>
      </c>
      <c r="H19269" t="s">
        <v>46</v>
      </c>
      <c r="I19269" t="s">
        <v>817</v>
      </c>
      <c r="K19269"/>
      <c r="L19269" t="s">
        <v>30349</v>
      </c>
      <c r="M19269" t="s">
        <v>26</v>
      </c>
      <c r="N19269">
        <v>2</v>
      </c>
      <c r="P19269" t="s">
        <v>20366</v>
      </c>
      <c r="Q19269" t="s">
        <v>30350</v>
      </c>
      <c r="S19269" t="s">
        <v>20368</v>
      </c>
    </row>
    <row r="19270" spans="1:19" hidden="1" x14ac:dyDescent="0.2">
      <c r="A19270">
        <v>5249</v>
      </c>
      <c r="B19270" t="s">
        <v>30348</v>
      </c>
      <c r="C19270" t="s">
        <v>22299</v>
      </c>
      <c r="D19270">
        <v>10.87</v>
      </c>
      <c r="E19270">
        <v>20</v>
      </c>
      <c r="F19270" t="s">
        <v>364</v>
      </c>
      <c r="G19270" t="s">
        <v>55</v>
      </c>
      <c r="H19270" t="s">
        <v>46</v>
      </c>
      <c r="I19270" t="s">
        <v>817</v>
      </c>
      <c r="K19270"/>
      <c r="L19270" t="s">
        <v>30349</v>
      </c>
      <c r="M19270" t="s">
        <v>26</v>
      </c>
      <c r="N19270">
        <v>2</v>
      </c>
      <c r="P19270" t="s">
        <v>20366</v>
      </c>
      <c r="Q19270" t="s">
        <v>30350</v>
      </c>
      <c r="S19270" t="s">
        <v>20368</v>
      </c>
    </row>
    <row r="19271" spans="1:19" hidden="1" x14ac:dyDescent="0.2">
      <c r="A19271">
        <v>5249</v>
      </c>
      <c r="B19271" t="s">
        <v>30348</v>
      </c>
      <c r="C19271" t="s">
        <v>21490</v>
      </c>
      <c r="D19271">
        <v>2.59</v>
      </c>
      <c r="E19271" t="s">
        <v>383</v>
      </c>
      <c r="F19271" t="s">
        <v>5530</v>
      </c>
      <c r="G19271" t="s">
        <v>55</v>
      </c>
      <c r="H19271" t="s">
        <v>46</v>
      </c>
      <c r="I19271" t="s">
        <v>817</v>
      </c>
      <c r="K19271"/>
      <c r="L19271" t="s">
        <v>30349</v>
      </c>
      <c r="M19271" t="s">
        <v>26</v>
      </c>
      <c r="N19271">
        <v>2</v>
      </c>
      <c r="P19271" t="s">
        <v>20366</v>
      </c>
      <c r="Q19271" t="s">
        <v>30350</v>
      </c>
      <c r="S19271" t="s">
        <v>20368</v>
      </c>
    </row>
    <row r="19272" spans="1:19" hidden="1" x14ac:dyDescent="0.2">
      <c r="A19272">
        <v>5249</v>
      </c>
      <c r="B19272" t="s">
        <v>30348</v>
      </c>
      <c r="C19272" t="s">
        <v>21494</v>
      </c>
      <c r="D19272">
        <v>10.74</v>
      </c>
      <c r="E19272" t="s">
        <v>383</v>
      </c>
      <c r="F19272" t="s">
        <v>5530</v>
      </c>
      <c r="G19272" t="s">
        <v>55</v>
      </c>
      <c r="H19272" t="s">
        <v>46</v>
      </c>
      <c r="I19272" t="s">
        <v>817</v>
      </c>
      <c r="K19272"/>
      <c r="L19272" t="s">
        <v>30349</v>
      </c>
      <c r="M19272" t="s">
        <v>26</v>
      </c>
      <c r="N19272">
        <v>2</v>
      </c>
      <c r="P19272" t="s">
        <v>20366</v>
      </c>
      <c r="Q19272" t="s">
        <v>30350</v>
      </c>
      <c r="S19272" t="s">
        <v>20368</v>
      </c>
    </row>
    <row r="19273" spans="1:19" hidden="1" x14ac:dyDescent="0.2">
      <c r="A19273">
        <v>5252</v>
      </c>
      <c r="B19273" t="s">
        <v>30351</v>
      </c>
      <c r="C19273" t="s">
        <v>105</v>
      </c>
      <c r="D19273">
        <v>5.55</v>
      </c>
      <c r="E19273">
        <v>5</v>
      </c>
      <c r="F19273" t="s">
        <v>22819</v>
      </c>
      <c r="G19273" t="s">
        <v>31</v>
      </c>
      <c r="H19273" t="s">
        <v>23</v>
      </c>
      <c r="I19273" t="s">
        <v>30352</v>
      </c>
      <c r="J19273" t="s">
        <v>43</v>
      </c>
      <c r="K19273"/>
      <c r="L19273" t="s">
        <v>30353</v>
      </c>
      <c r="M19273" t="s">
        <v>26</v>
      </c>
      <c r="N19273">
        <v>2</v>
      </c>
      <c r="P19273" t="s">
        <v>20366</v>
      </c>
      <c r="Q19273" t="s">
        <v>30354</v>
      </c>
      <c r="S19273" t="s">
        <v>20368</v>
      </c>
    </row>
    <row r="19274" spans="1:19" hidden="1" x14ac:dyDescent="0.2">
      <c r="A19274">
        <v>5252</v>
      </c>
      <c r="B19274" t="s">
        <v>30351</v>
      </c>
      <c r="C19274" t="s">
        <v>105</v>
      </c>
      <c r="D19274">
        <v>5.48</v>
      </c>
      <c r="E19274">
        <v>20</v>
      </c>
      <c r="F19274" t="s">
        <v>22819</v>
      </c>
      <c r="G19274" t="s">
        <v>31</v>
      </c>
      <c r="H19274" t="s">
        <v>23</v>
      </c>
      <c r="I19274" t="s">
        <v>30352</v>
      </c>
      <c r="J19274" t="s">
        <v>43</v>
      </c>
      <c r="K19274"/>
      <c r="L19274" t="s">
        <v>30353</v>
      </c>
      <c r="M19274" t="s">
        <v>26</v>
      </c>
      <c r="N19274">
        <v>2</v>
      </c>
      <c r="P19274" t="s">
        <v>20366</v>
      </c>
      <c r="Q19274" t="s">
        <v>30354</v>
      </c>
      <c r="S19274" t="s">
        <v>20368</v>
      </c>
    </row>
    <row r="19275" spans="1:19" hidden="1" x14ac:dyDescent="0.2">
      <c r="A19275">
        <v>5252</v>
      </c>
      <c r="B19275" t="s">
        <v>30351</v>
      </c>
      <c r="C19275" t="s">
        <v>105</v>
      </c>
      <c r="D19275">
        <v>5.36</v>
      </c>
      <c r="E19275">
        <v>40</v>
      </c>
      <c r="F19275" t="s">
        <v>22819</v>
      </c>
      <c r="G19275" t="s">
        <v>31</v>
      </c>
      <c r="H19275" t="s">
        <v>23</v>
      </c>
      <c r="I19275" t="s">
        <v>30352</v>
      </c>
      <c r="J19275" t="s">
        <v>43</v>
      </c>
      <c r="K19275"/>
      <c r="L19275" t="s">
        <v>30353</v>
      </c>
      <c r="M19275" t="s">
        <v>26</v>
      </c>
      <c r="N19275">
        <v>2</v>
      </c>
      <c r="P19275" t="s">
        <v>20366</v>
      </c>
      <c r="Q19275" t="s">
        <v>30354</v>
      </c>
      <c r="S19275" t="s">
        <v>20368</v>
      </c>
    </row>
    <row r="19276" spans="1:19" hidden="1" x14ac:dyDescent="0.2">
      <c r="A19276">
        <v>5252</v>
      </c>
      <c r="B19276" t="s">
        <v>30351</v>
      </c>
      <c r="C19276" t="s">
        <v>105</v>
      </c>
      <c r="D19276">
        <v>5.24</v>
      </c>
      <c r="E19276">
        <v>60</v>
      </c>
      <c r="F19276" t="s">
        <v>22819</v>
      </c>
      <c r="G19276" t="s">
        <v>31</v>
      </c>
      <c r="H19276" t="s">
        <v>23</v>
      </c>
      <c r="I19276" t="s">
        <v>30352</v>
      </c>
      <c r="J19276" t="s">
        <v>43</v>
      </c>
      <c r="K19276"/>
      <c r="L19276" t="s">
        <v>30353</v>
      </c>
      <c r="M19276" t="s">
        <v>26</v>
      </c>
      <c r="N19276">
        <v>2</v>
      </c>
      <c r="P19276" t="s">
        <v>20366</v>
      </c>
      <c r="Q19276" t="s">
        <v>30354</v>
      </c>
      <c r="S19276" t="s">
        <v>20368</v>
      </c>
    </row>
    <row r="19277" spans="1:19" hidden="1" x14ac:dyDescent="0.2">
      <c r="A19277">
        <v>5253</v>
      </c>
      <c r="B19277" t="s">
        <v>30355</v>
      </c>
      <c r="C19277" t="s">
        <v>105</v>
      </c>
      <c r="D19277">
        <v>9.66</v>
      </c>
      <c r="I19277" t="s">
        <v>655</v>
      </c>
      <c r="K19277"/>
      <c r="L19277" t="s">
        <v>30356</v>
      </c>
      <c r="M19277" t="s">
        <v>20396</v>
      </c>
      <c r="N19277">
        <v>4</v>
      </c>
      <c r="P19277" t="s">
        <v>20366</v>
      </c>
      <c r="Q19277" t="s">
        <v>30357</v>
      </c>
      <c r="S19277" t="s">
        <v>20368</v>
      </c>
    </row>
    <row r="19278" spans="1:19" hidden="1" x14ac:dyDescent="0.2">
      <c r="A19278">
        <v>5256</v>
      </c>
      <c r="B19278" t="s">
        <v>30358</v>
      </c>
      <c r="C19278" t="s">
        <v>105</v>
      </c>
      <c r="D19278">
        <v>3.58</v>
      </c>
      <c r="E19278">
        <v>25</v>
      </c>
      <c r="F19278" t="s">
        <v>21098</v>
      </c>
      <c r="G19278" t="s">
        <v>55</v>
      </c>
      <c r="H19278" t="s">
        <v>23</v>
      </c>
      <c r="I19278" t="s">
        <v>24427</v>
      </c>
      <c r="K19278"/>
      <c r="L19278" t="s">
        <v>30359</v>
      </c>
      <c r="M19278" t="s">
        <v>26</v>
      </c>
      <c r="N19278">
        <v>2</v>
      </c>
      <c r="P19278" t="s">
        <v>20366</v>
      </c>
      <c r="Q19278" t="s">
        <v>30360</v>
      </c>
      <c r="S19278" t="s">
        <v>20368</v>
      </c>
    </row>
    <row r="19279" spans="1:19" hidden="1" x14ac:dyDescent="0.2">
      <c r="A19279">
        <v>5257</v>
      </c>
      <c r="B19279" t="s">
        <v>30361</v>
      </c>
      <c r="C19279" t="s">
        <v>105</v>
      </c>
      <c r="D19279">
        <v>4.37</v>
      </c>
      <c r="E19279">
        <v>25</v>
      </c>
      <c r="F19279" t="s">
        <v>16937</v>
      </c>
      <c r="G19279" t="s">
        <v>55</v>
      </c>
      <c r="H19279" t="s">
        <v>46</v>
      </c>
      <c r="I19279" t="s">
        <v>30362</v>
      </c>
      <c r="K19279"/>
      <c r="L19279" t="s">
        <v>30363</v>
      </c>
      <c r="M19279" t="s">
        <v>26</v>
      </c>
      <c r="N19279">
        <v>2</v>
      </c>
      <c r="O19279" t="s">
        <v>30364</v>
      </c>
      <c r="P19279" t="s">
        <v>20366</v>
      </c>
      <c r="Q19279" t="s">
        <v>30365</v>
      </c>
      <c r="S19279" t="s">
        <v>20368</v>
      </c>
    </row>
    <row r="19280" spans="1:19" hidden="1" x14ac:dyDescent="0.2">
      <c r="A19280">
        <v>5257</v>
      </c>
      <c r="B19280" t="s">
        <v>30361</v>
      </c>
      <c r="C19280" t="s">
        <v>20452</v>
      </c>
      <c r="D19280">
        <v>8.3800000000000008</v>
      </c>
      <c r="E19280">
        <v>25</v>
      </c>
      <c r="F19280" t="s">
        <v>16937</v>
      </c>
      <c r="G19280" t="s">
        <v>55</v>
      </c>
      <c r="H19280" t="s">
        <v>46</v>
      </c>
      <c r="I19280" t="s">
        <v>30362</v>
      </c>
      <c r="K19280"/>
      <c r="L19280" t="s">
        <v>30363</v>
      </c>
      <c r="M19280" t="s">
        <v>26</v>
      </c>
      <c r="N19280">
        <v>2</v>
      </c>
      <c r="O19280" t="s">
        <v>30364</v>
      </c>
      <c r="P19280" t="s">
        <v>20366</v>
      </c>
      <c r="Q19280" t="s">
        <v>30365</v>
      </c>
      <c r="S19280" t="s">
        <v>20368</v>
      </c>
    </row>
    <row r="19281" spans="1:19" hidden="1" x14ac:dyDescent="0.2">
      <c r="A19281">
        <v>5257</v>
      </c>
      <c r="B19281" t="s">
        <v>30361</v>
      </c>
      <c r="C19281" t="s">
        <v>105</v>
      </c>
      <c r="D19281">
        <v>4.45</v>
      </c>
      <c r="E19281">
        <v>25</v>
      </c>
      <c r="F19281" t="s">
        <v>19181</v>
      </c>
      <c r="G19281" t="s">
        <v>55</v>
      </c>
      <c r="H19281" t="s">
        <v>46</v>
      </c>
      <c r="I19281" t="s">
        <v>8179</v>
      </c>
      <c r="K19281"/>
      <c r="L19281" t="s">
        <v>30363</v>
      </c>
      <c r="M19281" t="s">
        <v>26</v>
      </c>
      <c r="N19281">
        <v>2</v>
      </c>
      <c r="O19281" t="s">
        <v>30364</v>
      </c>
      <c r="P19281" t="s">
        <v>20366</v>
      </c>
      <c r="Q19281" t="s">
        <v>30365</v>
      </c>
      <c r="S19281" t="s">
        <v>20368</v>
      </c>
    </row>
    <row r="19282" spans="1:19" hidden="1" x14ac:dyDescent="0.2">
      <c r="A19282">
        <v>5257</v>
      </c>
      <c r="B19282" t="s">
        <v>30361</v>
      </c>
      <c r="C19282" t="s">
        <v>20452</v>
      </c>
      <c r="D19282">
        <v>8.4499999999999993</v>
      </c>
      <c r="E19282">
        <v>25</v>
      </c>
      <c r="F19282" t="s">
        <v>19181</v>
      </c>
      <c r="G19282" t="s">
        <v>55</v>
      </c>
      <c r="H19282" t="s">
        <v>46</v>
      </c>
      <c r="I19282" t="s">
        <v>8179</v>
      </c>
      <c r="K19282"/>
      <c r="L19282" t="s">
        <v>30363</v>
      </c>
      <c r="M19282" t="s">
        <v>26</v>
      </c>
      <c r="N19282">
        <v>2</v>
      </c>
      <c r="O19282" t="s">
        <v>30364</v>
      </c>
      <c r="P19282" t="s">
        <v>20366</v>
      </c>
      <c r="Q19282" t="s">
        <v>30365</v>
      </c>
      <c r="S19282" t="s">
        <v>20368</v>
      </c>
    </row>
    <row r="19283" spans="1:19" hidden="1" x14ac:dyDescent="0.2">
      <c r="A19283">
        <v>5258</v>
      </c>
      <c r="B19283" t="s">
        <v>30366</v>
      </c>
      <c r="C19283" t="s">
        <v>105</v>
      </c>
      <c r="D19283">
        <v>2.1</v>
      </c>
      <c r="F19283" t="s">
        <v>30367</v>
      </c>
      <c r="G19283" t="s">
        <v>55</v>
      </c>
      <c r="H19283" t="s">
        <v>2675</v>
      </c>
      <c r="I19283" t="s">
        <v>6004</v>
      </c>
      <c r="K19283"/>
      <c r="L19283" t="s">
        <v>30368</v>
      </c>
      <c r="M19283" t="s">
        <v>26</v>
      </c>
      <c r="N19283">
        <v>2</v>
      </c>
      <c r="P19283" t="s">
        <v>20366</v>
      </c>
      <c r="Q19283" t="s">
        <v>30369</v>
      </c>
      <c r="S19283" t="s">
        <v>20368</v>
      </c>
    </row>
    <row r="19284" spans="1:19" hidden="1" x14ac:dyDescent="0.2">
      <c r="A19284">
        <v>5258</v>
      </c>
      <c r="B19284" t="s">
        <v>30366</v>
      </c>
      <c r="C19284" t="s">
        <v>20452</v>
      </c>
      <c r="D19284">
        <v>3.27</v>
      </c>
      <c r="F19284" t="s">
        <v>30370</v>
      </c>
      <c r="G19284" t="s">
        <v>55</v>
      </c>
      <c r="H19284" t="s">
        <v>23</v>
      </c>
      <c r="I19284" t="s">
        <v>6004</v>
      </c>
      <c r="K19284"/>
      <c r="L19284" t="s">
        <v>30368</v>
      </c>
      <c r="M19284" t="s">
        <v>26</v>
      </c>
      <c r="N19284">
        <v>2</v>
      </c>
      <c r="P19284" t="s">
        <v>20366</v>
      </c>
      <c r="Q19284" t="s">
        <v>30369</v>
      </c>
      <c r="S19284" t="s">
        <v>20368</v>
      </c>
    </row>
    <row r="19285" spans="1:19" hidden="1" x14ac:dyDescent="0.2">
      <c r="A19285">
        <v>5258</v>
      </c>
      <c r="B19285" t="s">
        <v>30366</v>
      </c>
      <c r="C19285" t="s">
        <v>20441</v>
      </c>
      <c r="D19285">
        <v>7.93</v>
      </c>
      <c r="F19285" t="s">
        <v>30370</v>
      </c>
      <c r="G19285" t="s">
        <v>55</v>
      </c>
      <c r="H19285" t="s">
        <v>23</v>
      </c>
      <c r="I19285" t="s">
        <v>6004</v>
      </c>
      <c r="K19285"/>
      <c r="L19285" t="s">
        <v>30368</v>
      </c>
      <c r="M19285" t="s">
        <v>26</v>
      </c>
      <c r="N19285">
        <v>2</v>
      </c>
      <c r="P19285" t="s">
        <v>20366</v>
      </c>
      <c r="Q19285" t="s">
        <v>30369</v>
      </c>
      <c r="S19285" t="s">
        <v>20368</v>
      </c>
    </row>
    <row r="19286" spans="1:19" hidden="1" x14ac:dyDescent="0.2">
      <c r="A19286">
        <v>5258</v>
      </c>
      <c r="B19286" t="s">
        <v>30366</v>
      </c>
      <c r="C19286" t="s">
        <v>20447</v>
      </c>
      <c r="D19286">
        <v>8.94</v>
      </c>
      <c r="F19286" t="s">
        <v>30370</v>
      </c>
      <c r="G19286" t="s">
        <v>55</v>
      </c>
      <c r="H19286" t="s">
        <v>23</v>
      </c>
      <c r="I19286" t="s">
        <v>6004</v>
      </c>
      <c r="K19286"/>
      <c r="L19286" t="s">
        <v>30368</v>
      </c>
      <c r="M19286" t="s">
        <v>26</v>
      </c>
      <c r="N19286">
        <v>2</v>
      </c>
      <c r="P19286" t="s">
        <v>20366</v>
      </c>
      <c r="Q19286" t="s">
        <v>30369</v>
      </c>
      <c r="S19286" t="s">
        <v>20368</v>
      </c>
    </row>
    <row r="19287" spans="1:19" hidden="1" x14ac:dyDescent="0.2">
      <c r="A19287">
        <v>5259</v>
      </c>
      <c r="B19287" t="s">
        <v>30371</v>
      </c>
      <c r="C19287" t="s">
        <v>20441</v>
      </c>
      <c r="D19287">
        <v>3.12</v>
      </c>
      <c r="E19287">
        <v>20</v>
      </c>
      <c r="F19287" t="s">
        <v>30372</v>
      </c>
      <c r="G19287" t="s">
        <v>31</v>
      </c>
      <c r="H19287" t="s">
        <v>23</v>
      </c>
      <c r="I19287" t="s">
        <v>553</v>
      </c>
      <c r="K19287"/>
      <c r="L19287" t="s">
        <v>30373</v>
      </c>
      <c r="M19287" t="s">
        <v>20719</v>
      </c>
      <c r="N19287">
        <v>3</v>
      </c>
      <c r="P19287" t="s">
        <v>20366</v>
      </c>
      <c r="Q19287" t="s">
        <v>30374</v>
      </c>
      <c r="S19287" t="s">
        <v>20368</v>
      </c>
    </row>
    <row r="19288" spans="1:19" hidden="1" x14ac:dyDescent="0.2">
      <c r="A19288">
        <v>5260</v>
      </c>
      <c r="B19288" t="s">
        <v>30375</v>
      </c>
      <c r="C19288" t="s">
        <v>105</v>
      </c>
      <c r="D19288">
        <v>7.58</v>
      </c>
      <c r="E19288">
        <v>20</v>
      </c>
      <c r="F19288" t="s">
        <v>16937</v>
      </c>
      <c r="G19288" t="s">
        <v>21388</v>
      </c>
      <c r="H19288" t="s">
        <v>23</v>
      </c>
      <c r="I19288" t="s">
        <v>359</v>
      </c>
      <c r="K19288"/>
      <c r="L19288" t="s">
        <v>30376</v>
      </c>
      <c r="M19288" t="s">
        <v>26</v>
      </c>
      <c r="N19288">
        <v>2</v>
      </c>
      <c r="P19288" t="s">
        <v>20366</v>
      </c>
      <c r="Q19288" t="s">
        <v>30377</v>
      </c>
      <c r="S19288" t="s">
        <v>20368</v>
      </c>
    </row>
    <row r="19289" spans="1:19" hidden="1" x14ac:dyDescent="0.2">
      <c r="A19289">
        <v>5261</v>
      </c>
      <c r="B19289" t="s">
        <v>30378</v>
      </c>
      <c r="C19289" t="s">
        <v>20452</v>
      </c>
      <c r="D19289">
        <v>6.5</v>
      </c>
      <c r="E19289">
        <v>25</v>
      </c>
      <c r="G19289" t="s">
        <v>55</v>
      </c>
      <c r="I19289" t="s">
        <v>5097</v>
      </c>
      <c r="K19289"/>
      <c r="L19289" t="s">
        <v>30379</v>
      </c>
      <c r="M19289" t="s">
        <v>26</v>
      </c>
      <c r="N19289">
        <v>2</v>
      </c>
      <c r="P19289" t="s">
        <v>20366</v>
      </c>
      <c r="Q19289" t="s">
        <v>30380</v>
      </c>
      <c r="S19289" t="s">
        <v>20368</v>
      </c>
    </row>
    <row r="19290" spans="1:19" hidden="1" x14ac:dyDescent="0.2">
      <c r="A19290">
        <v>5262</v>
      </c>
      <c r="B19290" t="s">
        <v>30381</v>
      </c>
      <c r="C19290" t="s">
        <v>105</v>
      </c>
      <c r="D19290">
        <v>7.32</v>
      </c>
      <c r="E19290">
        <v>25</v>
      </c>
      <c r="F19290" t="s">
        <v>30382</v>
      </c>
      <c r="G19290" t="s">
        <v>160</v>
      </c>
      <c r="H19290" t="s">
        <v>46</v>
      </c>
      <c r="I19290" t="s">
        <v>9223</v>
      </c>
      <c r="K19290"/>
      <c r="L19290" t="s">
        <v>30383</v>
      </c>
      <c r="M19290" t="s">
        <v>26</v>
      </c>
      <c r="N19290">
        <v>2</v>
      </c>
      <c r="P19290" t="s">
        <v>20366</v>
      </c>
      <c r="Q19290" t="s">
        <v>30384</v>
      </c>
      <c r="S19290" t="s">
        <v>20368</v>
      </c>
    </row>
    <row r="19291" spans="1:19" hidden="1" x14ac:dyDescent="0.2">
      <c r="A19291">
        <v>5263</v>
      </c>
      <c r="B19291" t="s">
        <v>30385</v>
      </c>
      <c r="C19291" t="s">
        <v>20452</v>
      </c>
      <c r="D19291">
        <v>3.19</v>
      </c>
      <c r="E19291">
        <v>25</v>
      </c>
      <c r="F19291" t="s">
        <v>5425</v>
      </c>
      <c r="G19291" t="s">
        <v>189</v>
      </c>
      <c r="I19291" t="s">
        <v>8532</v>
      </c>
      <c r="K19291"/>
      <c r="L19291" t="s">
        <v>30386</v>
      </c>
      <c r="M19291" t="s">
        <v>26</v>
      </c>
      <c r="N19291">
        <v>2</v>
      </c>
      <c r="P19291" t="s">
        <v>20366</v>
      </c>
      <c r="Q19291" t="s">
        <v>30387</v>
      </c>
      <c r="S19291" t="s">
        <v>20368</v>
      </c>
    </row>
    <row r="19292" spans="1:19" hidden="1" x14ac:dyDescent="0.2">
      <c r="A19292">
        <v>5263</v>
      </c>
      <c r="B19292" t="s">
        <v>30385</v>
      </c>
      <c r="C19292" t="s">
        <v>20452</v>
      </c>
      <c r="D19292">
        <v>7.74</v>
      </c>
      <c r="E19292" t="s">
        <v>414</v>
      </c>
      <c r="F19292" t="s">
        <v>5425</v>
      </c>
      <c r="G19292" t="s">
        <v>189</v>
      </c>
      <c r="I19292" t="s">
        <v>8532</v>
      </c>
      <c r="K19292"/>
      <c r="L19292" t="s">
        <v>30386</v>
      </c>
      <c r="M19292" t="s">
        <v>26</v>
      </c>
      <c r="N19292">
        <v>2</v>
      </c>
      <c r="P19292" t="s">
        <v>20366</v>
      </c>
      <c r="Q19292" t="s">
        <v>30387</v>
      </c>
      <c r="S19292" t="s">
        <v>20368</v>
      </c>
    </row>
    <row r="19293" spans="1:19" hidden="1" x14ac:dyDescent="0.2">
      <c r="A19293">
        <v>5264</v>
      </c>
      <c r="B19293" t="s">
        <v>30388</v>
      </c>
      <c r="C19293" t="s">
        <v>20452</v>
      </c>
      <c r="D19293">
        <v>7.02</v>
      </c>
      <c r="E19293">
        <v>25</v>
      </c>
      <c r="F19293" t="s">
        <v>16911</v>
      </c>
      <c r="G19293" t="s">
        <v>189</v>
      </c>
      <c r="I19293" t="s">
        <v>9576</v>
      </c>
      <c r="K19293"/>
      <c r="L19293" t="s">
        <v>30389</v>
      </c>
      <c r="M19293" t="s">
        <v>26</v>
      </c>
      <c r="N19293">
        <v>2</v>
      </c>
      <c r="P19293" t="s">
        <v>20366</v>
      </c>
      <c r="Q19293" t="s">
        <v>30390</v>
      </c>
      <c r="S19293" t="s">
        <v>20368</v>
      </c>
    </row>
    <row r="19294" spans="1:19" hidden="1" x14ac:dyDescent="0.2">
      <c r="A19294">
        <v>5265</v>
      </c>
      <c r="B19294" t="s">
        <v>30391</v>
      </c>
      <c r="C19294" t="s">
        <v>105</v>
      </c>
      <c r="D19294">
        <v>7.6</v>
      </c>
      <c r="E19294">
        <v>25</v>
      </c>
      <c r="F19294" t="s">
        <v>30392</v>
      </c>
      <c r="G19294" t="s">
        <v>160</v>
      </c>
      <c r="H19294" t="s">
        <v>46</v>
      </c>
      <c r="I19294" t="s">
        <v>9223</v>
      </c>
      <c r="K19294"/>
      <c r="L19294" t="s">
        <v>30393</v>
      </c>
      <c r="M19294" t="s">
        <v>26</v>
      </c>
      <c r="N19294">
        <v>2</v>
      </c>
      <c r="P19294" t="s">
        <v>20366</v>
      </c>
      <c r="Q19294" t="s">
        <v>30394</v>
      </c>
      <c r="S19294" t="s">
        <v>20368</v>
      </c>
    </row>
    <row r="19295" spans="1:19" hidden="1" x14ac:dyDescent="0.2">
      <c r="A19295">
        <v>5266</v>
      </c>
      <c r="B19295" t="s">
        <v>30395</v>
      </c>
      <c r="C19295" t="s">
        <v>20452</v>
      </c>
      <c r="D19295">
        <v>7.31</v>
      </c>
      <c r="E19295">
        <v>25</v>
      </c>
      <c r="F19295" t="s">
        <v>6351</v>
      </c>
      <c r="G19295" t="s">
        <v>189</v>
      </c>
      <c r="I19295" t="s">
        <v>9576</v>
      </c>
      <c r="K19295"/>
      <c r="L19295" t="s">
        <v>30396</v>
      </c>
      <c r="M19295" t="s">
        <v>26</v>
      </c>
      <c r="N19295">
        <v>2</v>
      </c>
      <c r="P19295" t="s">
        <v>20366</v>
      </c>
      <c r="Q19295" t="s">
        <v>30397</v>
      </c>
      <c r="S19295" t="s">
        <v>20368</v>
      </c>
    </row>
    <row r="19296" spans="1:19" hidden="1" x14ac:dyDescent="0.2">
      <c r="A19296">
        <v>5267</v>
      </c>
      <c r="B19296" t="s">
        <v>30398</v>
      </c>
      <c r="C19296" t="s">
        <v>20452</v>
      </c>
      <c r="D19296">
        <v>7.22</v>
      </c>
      <c r="E19296">
        <v>25</v>
      </c>
      <c r="F19296" t="s">
        <v>66</v>
      </c>
      <c r="G19296" t="s">
        <v>55</v>
      </c>
      <c r="H19296" t="s">
        <v>46</v>
      </c>
      <c r="I19296" t="s">
        <v>2323</v>
      </c>
      <c r="K19296"/>
      <c r="L19296" t="s">
        <v>30399</v>
      </c>
      <c r="M19296" t="s">
        <v>26</v>
      </c>
      <c r="N19296">
        <v>2</v>
      </c>
      <c r="P19296" t="s">
        <v>20366</v>
      </c>
      <c r="Q19296" t="s">
        <v>30400</v>
      </c>
      <c r="S19296" t="s">
        <v>20368</v>
      </c>
    </row>
    <row r="19297" spans="1:19" hidden="1" x14ac:dyDescent="0.2">
      <c r="A19297">
        <v>5267</v>
      </c>
      <c r="B19297" t="s">
        <v>30398</v>
      </c>
      <c r="C19297" t="s">
        <v>20452</v>
      </c>
      <c r="D19297">
        <v>6.97</v>
      </c>
      <c r="E19297">
        <v>25</v>
      </c>
      <c r="F19297" t="s">
        <v>8351</v>
      </c>
      <c r="G19297" t="s">
        <v>55</v>
      </c>
      <c r="H19297" t="s">
        <v>46</v>
      </c>
      <c r="I19297" t="s">
        <v>2323</v>
      </c>
      <c r="K19297"/>
      <c r="L19297" t="s">
        <v>30399</v>
      </c>
      <c r="M19297" t="s">
        <v>26</v>
      </c>
      <c r="N19297">
        <v>2</v>
      </c>
      <c r="P19297" t="s">
        <v>20366</v>
      </c>
      <c r="Q19297" t="s">
        <v>30400</v>
      </c>
      <c r="S19297" t="s">
        <v>20368</v>
      </c>
    </row>
    <row r="19298" spans="1:19" hidden="1" x14ac:dyDescent="0.2">
      <c r="A19298">
        <v>5268</v>
      </c>
      <c r="B19298" t="s">
        <v>30401</v>
      </c>
      <c r="C19298" t="s">
        <v>20441</v>
      </c>
      <c r="D19298">
        <v>7.32</v>
      </c>
      <c r="E19298">
        <v>25</v>
      </c>
      <c r="F19298" t="s">
        <v>5425</v>
      </c>
      <c r="G19298" t="s">
        <v>189</v>
      </c>
      <c r="I19298" t="s">
        <v>8532</v>
      </c>
      <c r="K19298"/>
      <c r="L19298" t="s">
        <v>30402</v>
      </c>
      <c r="M19298" t="s">
        <v>26</v>
      </c>
      <c r="N19298">
        <v>2</v>
      </c>
      <c r="P19298" t="s">
        <v>20366</v>
      </c>
      <c r="Q19298" t="s">
        <v>30403</v>
      </c>
      <c r="S19298" t="s">
        <v>20368</v>
      </c>
    </row>
    <row r="19299" spans="1:19" hidden="1" x14ac:dyDescent="0.2">
      <c r="A19299">
        <v>5268</v>
      </c>
      <c r="B19299" t="s">
        <v>30401</v>
      </c>
      <c r="C19299" t="s">
        <v>20441</v>
      </c>
      <c r="D19299">
        <v>6.66</v>
      </c>
      <c r="E19299" t="s">
        <v>414</v>
      </c>
      <c r="F19299" t="s">
        <v>5425</v>
      </c>
      <c r="G19299" t="s">
        <v>189</v>
      </c>
      <c r="I19299" t="s">
        <v>8532</v>
      </c>
      <c r="K19299"/>
      <c r="L19299" t="s">
        <v>30402</v>
      </c>
      <c r="M19299" t="s">
        <v>26</v>
      </c>
      <c r="N19299">
        <v>2</v>
      </c>
      <c r="P19299" t="s">
        <v>20366</v>
      </c>
      <c r="Q19299" t="s">
        <v>30403</v>
      </c>
      <c r="S19299" t="s">
        <v>20368</v>
      </c>
    </row>
    <row r="19300" spans="1:19" hidden="1" x14ac:dyDescent="0.2">
      <c r="A19300">
        <v>5269</v>
      </c>
      <c r="B19300" t="s">
        <v>30404</v>
      </c>
      <c r="C19300" t="s">
        <v>20441</v>
      </c>
      <c r="D19300">
        <v>7.51</v>
      </c>
      <c r="E19300">
        <v>25</v>
      </c>
      <c r="F19300" t="s">
        <v>30405</v>
      </c>
      <c r="G19300" t="s">
        <v>55</v>
      </c>
      <c r="H19300" t="s">
        <v>46</v>
      </c>
      <c r="I19300" t="s">
        <v>10700</v>
      </c>
      <c r="K19300"/>
      <c r="L19300" t="s">
        <v>30406</v>
      </c>
      <c r="M19300" t="s">
        <v>26</v>
      </c>
      <c r="N19300">
        <v>2</v>
      </c>
      <c r="P19300" t="s">
        <v>20366</v>
      </c>
      <c r="Q19300" t="s">
        <v>30407</v>
      </c>
      <c r="S19300" t="s">
        <v>20368</v>
      </c>
    </row>
    <row r="19301" spans="1:19" hidden="1" x14ac:dyDescent="0.2">
      <c r="A19301">
        <v>5269</v>
      </c>
      <c r="B19301" t="s">
        <v>30404</v>
      </c>
      <c r="C19301" t="s">
        <v>20441</v>
      </c>
      <c r="D19301">
        <v>7.51</v>
      </c>
      <c r="E19301">
        <v>25</v>
      </c>
      <c r="F19301" t="s">
        <v>30405</v>
      </c>
      <c r="G19301" t="s">
        <v>31</v>
      </c>
      <c r="I19301" t="s">
        <v>5097</v>
      </c>
      <c r="K19301"/>
      <c r="L19301" t="s">
        <v>30406</v>
      </c>
      <c r="M19301" t="s">
        <v>26</v>
      </c>
      <c r="N19301">
        <v>2</v>
      </c>
      <c r="P19301" t="s">
        <v>20366</v>
      </c>
      <c r="Q19301" t="s">
        <v>30407</v>
      </c>
      <c r="S19301" t="s">
        <v>20368</v>
      </c>
    </row>
    <row r="19302" spans="1:19" hidden="1" x14ac:dyDescent="0.2">
      <c r="A19302">
        <v>5270</v>
      </c>
      <c r="B19302" t="s">
        <v>30408</v>
      </c>
      <c r="C19302" t="s">
        <v>105</v>
      </c>
      <c r="D19302">
        <v>3.9</v>
      </c>
      <c r="F19302" t="s">
        <v>21009</v>
      </c>
      <c r="G19302" t="s">
        <v>55</v>
      </c>
      <c r="H19302" t="s">
        <v>23</v>
      </c>
      <c r="I19302" t="s">
        <v>22138</v>
      </c>
      <c r="K19302"/>
      <c r="L19302" t="s">
        <v>30409</v>
      </c>
      <c r="M19302" t="s">
        <v>26</v>
      </c>
      <c r="N19302">
        <v>2</v>
      </c>
      <c r="P19302" t="s">
        <v>20366</v>
      </c>
      <c r="Q19302" t="s">
        <v>30410</v>
      </c>
      <c r="S19302" t="s">
        <v>20368</v>
      </c>
    </row>
    <row r="19303" spans="1:19" hidden="1" x14ac:dyDescent="0.2">
      <c r="A19303">
        <v>5272</v>
      </c>
      <c r="B19303" t="s">
        <v>30411</v>
      </c>
      <c r="C19303" t="s">
        <v>105</v>
      </c>
      <c r="D19303">
        <v>6.5</v>
      </c>
      <c r="E19303">
        <v>20</v>
      </c>
      <c r="F19303" t="s">
        <v>30034</v>
      </c>
      <c r="G19303" t="s">
        <v>31</v>
      </c>
      <c r="H19303" t="s">
        <v>23</v>
      </c>
      <c r="I19303" t="s">
        <v>18698</v>
      </c>
      <c r="K19303"/>
      <c r="L19303" t="s">
        <v>30412</v>
      </c>
      <c r="M19303" t="s">
        <v>26</v>
      </c>
      <c r="N19303">
        <v>2</v>
      </c>
      <c r="P19303" t="s">
        <v>20366</v>
      </c>
      <c r="Q19303" t="s">
        <v>30413</v>
      </c>
      <c r="S19303" t="s">
        <v>20368</v>
      </c>
    </row>
    <row r="19304" spans="1:19" hidden="1" x14ac:dyDescent="0.2">
      <c r="A19304">
        <v>5273</v>
      </c>
      <c r="B19304" t="s">
        <v>30414</v>
      </c>
      <c r="C19304" t="s">
        <v>105</v>
      </c>
      <c r="D19304">
        <v>6.6</v>
      </c>
      <c r="E19304">
        <v>20</v>
      </c>
      <c r="F19304" t="s">
        <v>30034</v>
      </c>
      <c r="G19304" t="s">
        <v>31</v>
      </c>
      <c r="H19304" t="s">
        <v>23</v>
      </c>
      <c r="I19304" t="s">
        <v>18698</v>
      </c>
      <c r="K19304"/>
      <c r="L19304" t="s">
        <v>30415</v>
      </c>
      <c r="M19304" t="s">
        <v>26</v>
      </c>
      <c r="N19304">
        <v>2</v>
      </c>
      <c r="P19304" t="s">
        <v>20366</v>
      </c>
      <c r="Q19304" t="s">
        <v>30416</v>
      </c>
      <c r="S19304" t="s">
        <v>20368</v>
      </c>
    </row>
    <row r="19305" spans="1:19" hidden="1" x14ac:dyDescent="0.2">
      <c r="A19305">
        <v>5274</v>
      </c>
      <c r="B19305" t="s">
        <v>30417</v>
      </c>
      <c r="C19305" t="s">
        <v>105</v>
      </c>
      <c r="D19305">
        <v>6.6</v>
      </c>
      <c r="E19305">
        <v>20</v>
      </c>
      <c r="F19305" t="s">
        <v>30034</v>
      </c>
      <c r="G19305" t="s">
        <v>31</v>
      </c>
      <c r="H19305" t="s">
        <v>23</v>
      </c>
      <c r="I19305" t="s">
        <v>18698</v>
      </c>
      <c r="K19305"/>
      <c r="L19305" t="s">
        <v>30418</v>
      </c>
      <c r="M19305" t="s">
        <v>26</v>
      </c>
      <c r="N19305">
        <v>2</v>
      </c>
      <c r="P19305" t="s">
        <v>20366</v>
      </c>
      <c r="Q19305" t="s">
        <v>30419</v>
      </c>
      <c r="S19305" t="s">
        <v>20368</v>
      </c>
    </row>
    <row r="19306" spans="1:19" hidden="1" x14ac:dyDescent="0.2">
      <c r="A19306">
        <v>5275</v>
      </c>
      <c r="B19306" t="s">
        <v>30420</v>
      </c>
      <c r="C19306" t="s">
        <v>105</v>
      </c>
      <c r="D19306">
        <v>8.9499999999999993</v>
      </c>
      <c r="E19306" t="s">
        <v>2267</v>
      </c>
      <c r="F19306" t="s">
        <v>20412</v>
      </c>
      <c r="G19306" t="s">
        <v>55</v>
      </c>
      <c r="H19306" t="s">
        <v>23</v>
      </c>
      <c r="I19306" t="s">
        <v>4383</v>
      </c>
      <c r="K19306"/>
      <c r="L19306" t="s">
        <v>30421</v>
      </c>
      <c r="M19306" t="s">
        <v>20719</v>
      </c>
      <c r="N19306">
        <v>3</v>
      </c>
      <c r="P19306" t="s">
        <v>20366</v>
      </c>
      <c r="Q19306" t="s">
        <v>30422</v>
      </c>
      <c r="S19306" t="s">
        <v>20368</v>
      </c>
    </row>
    <row r="19307" spans="1:19" hidden="1" x14ac:dyDescent="0.2">
      <c r="A19307">
        <v>5276</v>
      </c>
      <c r="B19307" t="s">
        <v>30423</v>
      </c>
      <c r="C19307" t="s">
        <v>30424</v>
      </c>
      <c r="D19307">
        <v>5.91</v>
      </c>
      <c r="E19307">
        <v>20</v>
      </c>
      <c r="F19307" t="s">
        <v>24667</v>
      </c>
      <c r="G19307" t="s">
        <v>55</v>
      </c>
      <c r="H19307" t="s">
        <v>46</v>
      </c>
      <c r="I19307" t="s">
        <v>9000</v>
      </c>
      <c r="K19307"/>
      <c r="L19307" t="s">
        <v>30425</v>
      </c>
      <c r="M19307" t="s">
        <v>26</v>
      </c>
      <c r="N19307">
        <v>2</v>
      </c>
      <c r="P19307" t="s">
        <v>20366</v>
      </c>
      <c r="Q19307" t="s">
        <v>30426</v>
      </c>
      <c r="S19307" t="s">
        <v>20368</v>
      </c>
    </row>
    <row r="19308" spans="1:19" hidden="1" x14ac:dyDescent="0.2">
      <c r="A19308">
        <v>5277</v>
      </c>
      <c r="B19308" t="s">
        <v>30427</v>
      </c>
      <c r="C19308" t="s">
        <v>105</v>
      </c>
      <c r="D19308">
        <v>0.98</v>
      </c>
      <c r="E19308" t="s">
        <v>363</v>
      </c>
      <c r="F19308" t="s">
        <v>11412</v>
      </c>
      <c r="G19308" t="s">
        <v>75</v>
      </c>
      <c r="H19308" t="s">
        <v>23</v>
      </c>
      <c r="I19308" t="s">
        <v>30428</v>
      </c>
      <c r="K19308"/>
      <c r="L19308" t="s">
        <v>30429</v>
      </c>
      <c r="M19308" t="s">
        <v>26</v>
      </c>
      <c r="N19308">
        <v>2</v>
      </c>
      <c r="O19308" t="s">
        <v>30430</v>
      </c>
      <c r="P19308" t="s">
        <v>20366</v>
      </c>
      <c r="Q19308" t="s">
        <v>30431</v>
      </c>
      <c r="S19308" t="s">
        <v>20368</v>
      </c>
    </row>
    <row r="19309" spans="1:19" hidden="1" x14ac:dyDescent="0.2">
      <c r="A19309">
        <v>5277</v>
      </c>
      <c r="B19309" t="s">
        <v>30427</v>
      </c>
      <c r="C19309" t="s">
        <v>22251</v>
      </c>
      <c r="D19309">
        <v>7.08</v>
      </c>
      <c r="F19309" t="s">
        <v>20479</v>
      </c>
      <c r="G19309" t="s">
        <v>31</v>
      </c>
      <c r="H19309" t="s">
        <v>23</v>
      </c>
      <c r="I19309" t="s">
        <v>30432</v>
      </c>
      <c r="J19309" t="s">
        <v>22901</v>
      </c>
      <c r="K19309"/>
      <c r="L19309" t="s">
        <v>30429</v>
      </c>
      <c r="M19309" t="s">
        <v>26</v>
      </c>
      <c r="N19309">
        <v>2</v>
      </c>
      <c r="O19309" t="s">
        <v>30430</v>
      </c>
      <c r="P19309" t="s">
        <v>20366</v>
      </c>
      <c r="Q19309" t="s">
        <v>30431</v>
      </c>
      <c r="S19309" t="s">
        <v>20368</v>
      </c>
    </row>
    <row r="19310" spans="1:19" hidden="1" x14ac:dyDescent="0.2">
      <c r="A19310">
        <v>5278</v>
      </c>
      <c r="B19310" t="s">
        <v>30433</v>
      </c>
      <c r="C19310" t="s">
        <v>105</v>
      </c>
      <c r="D19310">
        <v>-0.3</v>
      </c>
      <c r="E19310" t="s">
        <v>363</v>
      </c>
      <c r="F19310" t="s">
        <v>11412</v>
      </c>
      <c r="G19310" t="s">
        <v>75</v>
      </c>
      <c r="H19310" t="s">
        <v>23</v>
      </c>
      <c r="I19310" t="s">
        <v>30428</v>
      </c>
      <c r="K19310"/>
      <c r="L19310" t="s">
        <v>30434</v>
      </c>
      <c r="M19310" t="s">
        <v>26</v>
      </c>
      <c r="N19310">
        <v>2</v>
      </c>
      <c r="P19310" t="s">
        <v>20366</v>
      </c>
      <c r="Q19310" t="s">
        <v>30435</v>
      </c>
      <c r="S19310" t="s">
        <v>20368</v>
      </c>
    </row>
    <row r="19311" spans="1:19" hidden="1" x14ac:dyDescent="0.2">
      <c r="A19311">
        <v>5278</v>
      </c>
      <c r="B19311" t="s">
        <v>30433</v>
      </c>
      <c r="C19311" t="s">
        <v>22251</v>
      </c>
      <c r="D19311">
        <v>8.1199999999999992</v>
      </c>
      <c r="E19311" t="s">
        <v>363</v>
      </c>
      <c r="F19311" t="s">
        <v>20479</v>
      </c>
      <c r="G19311" t="s">
        <v>31</v>
      </c>
      <c r="H19311" t="s">
        <v>23</v>
      </c>
      <c r="I19311" t="s">
        <v>30432</v>
      </c>
      <c r="J19311" t="s">
        <v>22901</v>
      </c>
      <c r="K19311"/>
      <c r="L19311" t="s">
        <v>30434</v>
      </c>
      <c r="M19311" t="s">
        <v>26</v>
      </c>
      <c r="N19311">
        <v>2</v>
      </c>
      <c r="P19311" t="s">
        <v>20366</v>
      </c>
      <c r="Q19311" t="s">
        <v>30435</v>
      </c>
      <c r="S19311" t="s">
        <v>20368</v>
      </c>
    </row>
    <row r="19312" spans="1:19" hidden="1" x14ac:dyDescent="0.2">
      <c r="A19312">
        <v>5279</v>
      </c>
      <c r="B19312" t="s">
        <v>16922</v>
      </c>
      <c r="C19312" t="s">
        <v>20452</v>
      </c>
      <c r="D19312">
        <v>4.63</v>
      </c>
      <c r="E19312">
        <v>25</v>
      </c>
      <c r="F19312" t="s">
        <v>28704</v>
      </c>
      <c r="G19312" t="s">
        <v>55</v>
      </c>
      <c r="H19312" t="s">
        <v>46</v>
      </c>
      <c r="I19312" t="s">
        <v>28705</v>
      </c>
      <c r="J19312" t="s">
        <v>20874</v>
      </c>
      <c r="K19312"/>
      <c r="L19312" t="s">
        <v>30436</v>
      </c>
      <c r="M19312" t="s">
        <v>20719</v>
      </c>
      <c r="N19312">
        <v>3</v>
      </c>
      <c r="P19312" t="s">
        <v>20366</v>
      </c>
      <c r="Q19312" t="s">
        <v>30437</v>
      </c>
      <c r="S19312" t="s">
        <v>20368</v>
      </c>
    </row>
    <row r="19313" spans="1:19" hidden="1" x14ac:dyDescent="0.2">
      <c r="A19313">
        <v>5279</v>
      </c>
      <c r="B19313" t="s">
        <v>16922</v>
      </c>
      <c r="C19313" t="s">
        <v>20441</v>
      </c>
      <c r="D19313">
        <v>8.7200000000000006</v>
      </c>
      <c r="E19313">
        <v>25</v>
      </c>
      <c r="F19313" t="s">
        <v>28704</v>
      </c>
      <c r="G19313" t="s">
        <v>55</v>
      </c>
      <c r="H19313" t="s">
        <v>46</v>
      </c>
      <c r="I19313" t="s">
        <v>28705</v>
      </c>
      <c r="J19313" t="s">
        <v>20874</v>
      </c>
      <c r="K19313"/>
      <c r="L19313" t="s">
        <v>30436</v>
      </c>
      <c r="M19313" t="s">
        <v>20719</v>
      </c>
      <c r="N19313">
        <v>3</v>
      </c>
      <c r="P19313" t="s">
        <v>20366</v>
      </c>
      <c r="Q19313" t="s">
        <v>30437</v>
      </c>
      <c r="S19313" t="s">
        <v>20368</v>
      </c>
    </row>
    <row r="19314" spans="1:19" hidden="1" x14ac:dyDescent="0.2">
      <c r="A19314">
        <v>5280</v>
      </c>
      <c r="B19314" t="s">
        <v>30438</v>
      </c>
      <c r="C19314" t="s">
        <v>20441</v>
      </c>
      <c r="D19314">
        <v>2.4900000000000002</v>
      </c>
      <c r="E19314">
        <v>25</v>
      </c>
      <c r="F19314" t="s">
        <v>29991</v>
      </c>
      <c r="G19314" t="s">
        <v>55</v>
      </c>
      <c r="H19314" t="s">
        <v>46</v>
      </c>
      <c r="I19314" t="s">
        <v>16932</v>
      </c>
      <c r="K19314"/>
      <c r="L19314" t="s">
        <v>30439</v>
      </c>
      <c r="M19314" t="s">
        <v>20396</v>
      </c>
      <c r="N19314">
        <v>4</v>
      </c>
      <c r="P19314" t="s">
        <v>20366</v>
      </c>
      <c r="Q19314" t="s">
        <v>30440</v>
      </c>
      <c r="S19314" t="s">
        <v>20368</v>
      </c>
    </row>
    <row r="19315" spans="1:19" hidden="1" x14ac:dyDescent="0.2">
      <c r="A19315">
        <v>5280</v>
      </c>
      <c r="B19315" t="s">
        <v>30438</v>
      </c>
      <c r="C19315" t="s">
        <v>20447</v>
      </c>
      <c r="D19315">
        <v>8.5399999999999991</v>
      </c>
      <c r="E19315" t="s">
        <v>414</v>
      </c>
      <c r="F19315" t="s">
        <v>29991</v>
      </c>
      <c r="G19315" t="s">
        <v>55</v>
      </c>
      <c r="H19315" t="s">
        <v>23</v>
      </c>
      <c r="I19315" t="s">
        <v>16932</v>
      </c>
      <c r="K19315"/>
      <c r="L19315" t="s">
        <v>30439</v>
      </c>
      <c r="M19315" t="s">
        <v>20396</v>
      </c>
      <c r="N19315">
        <v>4</v>
      </c>
      <c r="P19315" t="s">
        <v>20366</v>
      </c>
      <c r="Q19315" t="s">
        <v>30440</v>
      </c>
      <c r="S19315" t="s">
        <v>20368</v>
      </c>
    </row>
    <row r="19316" spans="1:19" hidden="1" x14ac:dyDescent="0.2">
      <c r="A19316">
        <v>5281</v>
      </c>
      <c r="B19316" t="s">
        <v>30441</v>
      </c>
      <c r="C19316" t="s">
        <v>105</v>
      </c>
      <c r="D19316">
        <v>8.4</v>
      </c>
      <c r="E19316">
        <v>22</v>
      </c>
      <c r="F19316" t="s">
        <v>30442</v>
      </c>
      <c r="G19316" t="s">
        <v>30129</v>
      </c>
      <c r="H19316" t="s">
        <v>23</v>
      </c>
      <c r="I19316" t="s">
        <v>582</v>
      </c>
      <c r="K19316"/>
      <c r="L19316" t="s">
        <v>30443</v>
      </c>
      <c r="M19316" t="s">
        <v>20396</v>
      </c>
      <c r="N19316">
        <v>4</v>
      </c>
      <c r="P19316" t="s">
        <v>20366</v>
      </c>
      <c r="Q19316" t="s">
        <v>30444</v>
      </c>
      <c r="S19316" t="s">
        <v>20368</v>
      </c>
    </row>
    <row r="19317" spans="1:19" hidden="1" x14ac:dyDescent="0.2">
      <c r="A19317">
        <v>5282</v>
      </c>
      <c r="B19317" t="s">
        <v>30445</v>
      </c>
      <c r="C19317" t="s">
        <v>29328</v>
      </c>
      <c r="D19317">
        <v>6.35</v>
      </c>
      <c r="E19317">
        <v>20</v>
      </c>
      <c r="F19317" t="s">
        <v>24667</v>
      </c>
      <c r="G19317" t="s">
        <v>55</v>
      </c>
      <c r="H19317" t="s">
        <v>46</v>
      </c>
      <c r="I19317" t="s">
        <v>9000</v>
      </c>
      <c r="K19317"/>
      <c r="L19317" t="s">
        <v>30446</v>
      </c>
      <c r="M19317" t="s">
        <v>28352</v>
      </c>
      <c r="N19317">
        <v>6</v>
      </c>
      <c r="O19317" t="s">
        <v>30447</v>
      </c>
      <c r="P19317" t="s">
        <v>20366</v>
      </c>
      <c r="Q19317" t="s">
        <v>30448</v>
      </c>
      <c r="S19317" t="s">
        <v>20368</v>
      </c>
    </row>
    <row r="19318" spans="1:19" hidden="1" x14ac:dyDescent="0.2">
      <c r="A19318">
        <v>5284</v>
      </c>
      <c r="B19318" t="s">
        <v>30449</v>
      </c>
      <c r="C19318" t="s">
        <v>105</v>
      </c>
      <c r="D19318">
        <v>2.85</v>
      </c>
      <c r="E19318">
        <v>20</v>
      </c>
      <c r="F19318" t="s">
        <v>6351</v>
      </c>
      <c r="G19318" t="s">
        <v>55</v>
      </c>
      <c r="H19318" t="s">
        <v>46</v>
      </c>
      <c r="I19318" t="s">
        <v>6133</v>
      </c>
      <c r="K19318"/>
      <c r="L19318" t="s">
        <v>30450</v>
      </c>
      <c r="M19318" t="s">
        <v>21125</v>
      </c>
      <c r="N19318">
        <v>3</v>
      </c>
      <c r="O19318" t="s">
        <v>30451</v>
      </c>
      <c r="P19318" t="s">
        <v>20366</v>
      </c>
      <c r="Q19318" t="s">
        <v>30452</v>
      </c>
      <c r="S19318" t="s">
        <v>20368</v>
      </c>
    </row>
    <row r="19319" spans="1:19" hidden="1" x14ac:dyDescent="0.2">
      <c r="A19319">
        <v>5284</v>
      </c>
      <c r="B19319" t="s">
        <v>30449</v>
      </c>
      <c r="C19319" t="s">
        <v>20452</v>
      </c>
      <c r="D19319">
        <v>6.3</v>
      </c>
      <c r="E19319">
        <v>20</v>
      </c>
      <c r="F19319" t="s">
        <v>6351</v>
      </c>
      <c r="G19319" t="s">
        <v>55</v>
      </c>
      <c r="H19319" t="s">
        <v>46</v>
      </c>
      <c r="I19319" t="s">
        <v>6133</v>
      </c>
      <c r="K19319"/>
      <c r="L19319" t="s">
        <v>30450</v>
      </c>
      <c r="M19319" t="s">
        <v>21125</v>
      </c>
      <c r="N19319">
        <v>3</v>
      </c>
      <c r="O19319" t="s">
        <v>30451</v>
      </c>
      <c r="P19319" t="s">
        <v>20366</v>
      </c>
      <c r="Q19319" t="s">
        <v>30452</v>
      </c>
      <c r="S19319" t="s">
        <v>20368</v>
      </c>
    </row>
    <row r="19320" spans="1:19" hidden="1" x14ac:dyDescent="0.2">
      <c r="A19320">
        <v>5284</v>
      </c>
      <c r="B19320" t="s">
        <v>30449</v>
      </c>
      <c r="C19320" t="s">
        <v>20441</v>
      </c>
      <c r="D19320">
        <v>9.5399999999999991</v>
      </c>
      <c r="E19320">
        <v>20</v>
      </c>
      <c r="F19320" t="s">
        <v>6351</v>
      </c>
      <c r="G19320" t="s">
        <v>55</v>
      </c>
      <c r="H19320" t="s">
        <v>46</v>
      </c>
      <c r="I19320" t="s">
        <v>6133</v>
      </c>
      <c r="K19320"/>
      <c r="L19320" t="s">
        <v>30450</v>
      </c>
      <c r="M19320" t="s">
        <v>21125</v>
      </c>
      <c r="N19320">
        <v>3</v>
      </c>
      <c r="O19320" t="s">
        <v>30451</v>
      </c>
      <c r="P19320" t="s">
        <v>20366</v>
      </c>
      <c r="Q19320" t="s">
        <v>30452</v>
      </c>
      <c r="S19320" t="s">
        <v>20368</v>
      </c>
    </row>
    <row r="19321" spans="1:19" hidden="1" x14ac:dyDescent="0.2">
      <c r="A19321">
        <v>5285</v>
      </c>
      <c r="B19321" t="s">
        <v>30453</v>
      </c>
      <c r="C19321" t="s">
        <v>105</v>
      </c>
      <c r="D19321">
        <v>1.95</v>
      </c>
      <c r="E19321">
        <v>25</v>
      </c>
      <c r="F19321" t="s">
        <v>11159</v>
      </c>
      <c r="G19321" t="s">
        <v>55</v>
      </c>
      <c r="H19321" t="s">
        <v>23</v>
      </c>
      <c r="I19321" t="s">
        <v>535</v>
      </c>
      <c r="K19321"/>
      <c r="L19321" t="s">
        <v>30454</v>
      </c>
      <c r="M19321" t="s">
        <v>21125</v>
      </c>
      <c r="N19321">
        <v>3</v>
      </c>
      <c r="O19321" t="s">
        <v>30455</v>
      </c>
      <c r="P19321" t="s">
        <v>20366</v>
      </c>
      <c r="Q19321" t="s">
        <v>30456</v>
      </c>
      <c r="S19321" t="s">
        <v>20368</v>
      </c>
    </row>
    <row r="19322" spans="1:19" hidden="1" x14ac:dyDescent="0.2">
      <c r="A19322">
        <v>5285</v>
      </c>
      <c r="B19322" t="s">
        <v>30453</v>
      </c>
      <c r="C19322" t="s">
        <v>20452</v>
      </c>
      <c r="D19322">
        <v>7.46</v>
      </c>
      <c r="E19322" t="s">
        <v>414</v>
      </c>
      <c r="F19322" t="s">
        <v>11159</v>
      </c>
      <c r="G19322" t="s">
        <v>55</v>
      </c>
      <c r="H19322" t="s">
        <v>46</v>
      </c>
      <c r="I19322" t="s">
        <v>535</v>
      </c>
      <c r="K19322"/>
      <c r="L19322" t="s">
        <v>30454</v>
      </c>
      <c r="M19322" t="s">
        <v>21125</v>
      </c>
      <c r="N19322">
        <v>3</v>
      </c>
      <c r="O19322" t="s">
        <v>30455</v>
      </c>
      <c r="P19322" t="s">
        <v>20366</v>
      </c>
      <c r="Q19322" t="s">
        <v>30456</v>
      </c>
      <c r="S19322" t="s">
        <v>20368</v>
      </c>
    </row>
    <row r="19323" spans="1:19" hidden="1" x14ac:dyDescent="0.2">
      <c r="A19323">
        <v>5286</v>
      </c>
      <c r="B19323" t="s">
        <v>30457</v>
      </c>
      <c r="C19323" t="s">
        <v>20783</v>
      </c>
      <c r="D19323">
        <v>-0.97</v>
      </c>
      <c r="E19323">
        <v>20</v>
      </c>
      <c r="F19323" t="s">
        <v>21925</v>
      </c>
      <c r="G19323" t="s">
        <v>31</v>
      </c>
      <c r="H19323" t="s">
        <v>23</v>
      </c>
      <c r="I19323" t="s">
        <v>7654</v>
      </c>
      <c r="K19323"/>
      <c r="L19323" t="s">
        <v>30458</v>
      </c>
      <c r="M19323" t="s">
        <v>26</v>
      </c>
      <c r="N19323">
        <v>2</v>
      </c>
      <c r="P19323" t="s">
        <v>20366</v>
      </c>
      <c r="Q19323" t="s">
        <v>30459</v>
      </c>
      <c r="S19323" t="s">
        <v>20368</v>
      </c>
    </row>
    <row r="19324" spans="1:19" hidden="1" x14ac:dyDescent="0.2">
      <c r="A19324">
        <v>5287</v>
      </c>
      <c r="B19324" t="s">
        <v>30460</v>
      </c>
      <c r="C19324" t="s">
        <v>105</v>
      </c>
      <c r="D19324">
        <v>7.11</v>
      </c>
      <c r="E19324">
        <v>28</v>
      </c>
      <c r="F19324" t="s">
        <v>26748</v>
      </c>
      <c r="G19324" t="s">
        <v>31</v>
      </c>
      <c r="H19324" t="s">
        <v>23</v>
      </c>
      <c r="I19324" t="s">
        <v>9264</v>
      </c>
      <c r="K19324"/>
      <c r="L19324" t="s">
        <v>30461</v>
      </c>
      <c r="M19324" t="s">
        <v>26</v>
      </c>
      <c r="N19324">
        <v>2</v>
      </c>
      <c r="P19324" t="s">
        <v>20366</v>
      </c>
      <c r="Q19324" t="s">
        <v>30462</v>
      </c>
      <c r="S19324" t="s">
        <v>20368</v>
      </c>
    </row>
    <row r="19325" spans="1:19" hidden="1" x14ac:dyDescent="0.2">
      <c r="A19325">
        <v>5287</v>
      </c>
      <c r="B19325" t="s">
        <v>30460</v>
      </c>
      <c r="C19325" t="s">
        <v>20452</v>
      </c>
      <c r="D19325" t="s">
        <v>5189</v>
      </c>
      <c r="E19325">
        <v>28</v>
      </c>
      <c r="F19325" t="s">
        <v>26748</v>
      </c>
      <c r="G19325" t="s">
        <v>31</v>
      </c>
      <c r="H19325" t="s">
        <v>23</v>
      </c>
      <c r="I19325" t="s">
        <v>9264</v>
      </c>
      <c r="K19325"/>
      <c r="L19325" t="s">
        <v>30461</v>
      </c>
      <c r="M19325" t="s">
        <v>26</v>
      </c>
      <c r="N19325">
        <v>2</v>
      </c>
      <c r="P19325" t="s">
        <v>20366</v>
      </c>
      <c r="Q19325" t="s">
        <v>30462</v>
      </c>
      <c r="S19325" t="s">
        <v>20368</v>
      </c>
    </row>
    <row r="19326" spans="1:19" hidden="1" x14ac:dyDescent="0.2">
      <c r="A19326">
        <v>5288</v>
      </c>
      <c r="B19326" t="s">
        <v>30463</v>
      </c>
      <c r="C19326" t="s">
        <v>105</v>
      </c>
      <c r="D19326">
        <v>2.35</v>
      </c>
      <c r="E19326">
        <v>28</v>
      </c>
      <c r="F19326" t="s">
        <v>26748</v>
      </c>
      <c r="G19326" t="s">
        <v>31</v>
      </c>
      <c r="H19326" t="s">
        <v>23</v>
      </c>
      <c r="I19326" t="s">
        <v>9264</v>
      </c>
      <c r="K19326"/>
      <c r="L19326" t="s">
        <v>30464</v>
      </c>
      <c r="M19326" t="s">
        <v>26</v>
      </c>
      <c r="N19326">
        <v>2</v>
      </c>
      <c r="P19326" t="s">
        <v>20366</v>
      </c>
      <c r="Q19326" t="s">
        <v>30465</v>
      </c>
      <c r="S19326" t="s">
        <v>20368</v>
      </c>
    </row>
    <row r="19327" spans="1:19" hidden="1" x14ac:dyDescent="0.2">
      <c r="A19327">
        <v>5288</v>
      </c>
      <c r="B19327" t="s">
        <v>30463</v>
      </c>
      <c r="C19327" t="s">
        <v>20452</v>
      </c>
      <c r="D19327">
        <v>11.31</v>
      </c>
      <c r="E19327">
        <v>28</v>
      </c>
      <c r="F19327" t="s">
        <v>26748</v>
      </c>
      <c r="G19327" t="s">
        <v>31</v>
      </c>
      <c r="H19327" t="s">
        <v>23</v>
      </c>
      <c r="I19327" t="s">
        <v>9264</v>
      </c>
      <c r="K19327"/>
      <c r="L19327" t="s">
        <v>30464</v>
      </c>
      <c r="M19327" t="s">
        <v>26</v>
      </c>
      <c r="N19327">
        <v>2</v>
      </c>
      <c r="P19327" t="s">
        <v>20366</v>
      </c>
      <c r="Q19327" t="s">
        <v>30465</v>
      </c>
      <c r="S19327" t="s">
        <v>20368</v>
      </c>
    </row>
    <row r="19328" spans="1:19" hidden="1" x14ac:dyDescent="0.2">
      <c r="A19328">
        <v>5289</v>
      </c>
      <c r="B19328" t="s">
        <v>30466</v>
      </c>
      <c r="C19328" t="s">
        <v>105</v>
      </c>
      <c r="D19328">
        <v>6.77</v>
      </c>
      <c r="E19328">
        <v>20</v>
      </c>
      <c r="G19328" t="s">
        <v>55</v>
      </c>
      <c r="H19328" t="s">
        <v>23</v>
      </c>
      <c r="I19328" t="s">
        <v>26549</v>
      </c>
      <c r="K19328"/>
      <c r="L19328" t="s">
        <v>30467</v>
      </c>
      <c r="M19328" t="s">
        <v>26</v>
      </c>
      <c r="N19328">
        <v>2</v>
      </c>
      <c r="P19328" t="s">
        <v>20366</v>
      </c>
      <c r="Q19328" t="s">
        <v>30468</v>
      </c>
      <c r="S19328" t="s">
        <v>20368</v>
      </c>
    </row>
    <row r="19329" spans="1:19" hidden="1" x14ac:dyDescent="0.2">
      <c r="A19329">
        <v>5290</v>
      </c>
      <c r="B19329" t="s">
        <v>30469</v>
      </c>
      <c r="C19329" t="s">
        <v>105</v>
      </c>
      <c r="D19329">
        <v>7.72</v>
      </c>
      <c r="E19329">
        <v>25</v>
      </c>
      <c r="G19329" t="s">
        <v>246</v>
      </c>
      <c r="H19329" t="s">
        <v>46</v>
      </c>
      <c r="I19329" t="s">
        <v>1428</v>
      </c>
      <c r="K19329"/>
      <c r="L19329" t="s">
        <v>30470</v>
      </c>
      <c r="M19329" t="s">
        <v>26</v>
      </c>
      <c r="N19329">
        <v>2</v>
      </c>
      <c r="P19329" t="s">
        <v>20366</v>
      </c>
      <c r="Q19329" t="s">
        <v>30471</v>
      </c>
      <c r="S19329" t="s">
        <v>20368</v>
      </c>
    </row>
    <row r="19330" spans="1:19" hidden="1" x14ac:dyDescent="0.2">
      <c r="A19330">
        <v>5293</v>
      </c>
      <c r="B19330" t="s">
        <v>30472</v>
      </c>
      <c r="C19330" t="s">
        <v>105</v>
      </c>
      <c r="D19330">
        <v>7.7</v>
      </c>
      <c r="F19330" t="s">
        <v>21009</v>
      </c>
      <c r="G19330" t="s">
        <v>31</v>
      </c>
      <c r="H19330" t="s">
        <v>23</v>
      </c>
      <c r="I19330" t="s">
        <v>16912</v>
      </c>
      <c r="K19330"/>
      <c r="L19330" t="s">
        <v>30473</v>
      </c>
      <c r="M19330" t="s">
        <v>26</v>
      </c>
      <c r="N19330">
        <v>2</v>
      </c>
      <c r="P19330" t="s">
        <v>20366</v>
      </c>
      <c r="Q19330" t="s">
        <v>30474</v>
      </c>
      <c r="S19330" t="s">
        <v>20368</v>
      </c>
    </row>
    <row r="19331" spans="1:19" hidden="1" x14ac:dyDescent="0.2">
      <c r="A19331">
        <v>5295</v>
      </c>
      <c r="B19331" t="s">
        <v>30475</v>
      </c>
      <c r="C19331" t="s">
        <v>105</v>
      </c>
      <c r="D19331">
        <v>7.7</v>
      </c>
      <c r="F19331" t="s">
        <v>21009</v>
      </c>
      <c r="G19331" t="s">
        <v>31</v>
      </c>
      <c r="H19331" t="s">
        <v>23</v>
      </c>
      <c r="I19331" t="s">
        <v>16912</v>
      </c>
      <c r="K19331"/>
      <c r="L19331" t="s">
        <v>30476</v>
      </c>
      <c r="M19331" t="s">
        <v>26</v>
      </c>
      <c r="N19331">
        <v>2</v>
      </c>
      <c r="P19331" t="s">
        <v>20366</v>
      </c>
      <c r="Q19331" t="s">
        <v>30477</v>
      </c>
      <c r="S19331" t="s">
        <v>20368</v>
      </c>
    </row>
    <row r="19332" spans="1:19" hidden="1" x14ac:dyDescent="0.2">
      <c r="A19332">
        <v>5304</v>
      </c>
      <c r="B19332" t="s">
        <v>30478</v>
      </c>
      <c r="C19332" t="s">
        <v>20441</v>
      </c>
      <c r="D19332">
        <v>4.2</v>
      </c>
      <c r="E19332">
        <v>0.4</v>
      </c>
      <c r="F19332" t="s">
        <v>30479</v>
      </c>
      <c r="G19332" t="s">
        <v>55</v>
      </c>
      <c r="H19332" t="s">
        <v>46</v>
      </c>
      <c r="I19332" t="s">
        <v>11760</v>
      </c>
      <c r="J19332" t="s">
        <v>43</v>
      </c>
      <c r="K19332"/>
      <c r="L19332" t="s">
        <v>30480</v>
      </c>
      <c r="M19332" t="s">
        <v>21457</v>
      </c>
      <c r="N19332">
        <v>4</v>
      </c>
      <c r="O19332" t="s">
        <v>30481</v>
      </c>
      <c r="P19332" t="s">
        <v>20366</v>
      </c>
      <c r="Q19332" t="s">
        <v>30482</v>
      </c>
      <c r="S19332" t="s">
        <v>20368</v>
      </c>
    </row>
    <row r="19333" spans="1:19" hidden="1" x14ac:dyDescent="0.2">
      <c r="A19333">
        <v>5304</v>
      </c>
      <c r="B19333" t="s">
        <v>30478</v>
      </c>
      <c r="C19333" t="s">
        <v>20447</v>
      </c>
      <c r="D19333">
        <v>6.51</v>
      </c>
      <c r="E19333">
        <v>0.4</v>
      </c>
      <c r="F19333" t="s">
        <v>30479</v>
      </c>
      <c r="G19333" t="s">
        <v>55</v>
      </c>
      <c r="H19333" t="s">
        <v>46</v>
      </c>
      <c r="I19333" t="s">
        <v>11760</v>
      </c>
      <c r="J19333" t="s">
        <v>43</v>
      </c>
      <c r="K19333"/>
      <c r="L19333" t="s">
        <v>30480</v>
      </c>
      <c r="M19333" t="s">
        <v>21457</v>
      </c>
      <c r="N19333">
        <v>4</v>
      </c>
      <c r="O19333" t="s">
        <v>30481</v>
      </c>
      <c r="P19333" t="s">
        <v>20366</v>
      </c>
      <c r="Q19333" t="s">
        <v>30482</v>
      </c>
      <c r="S19333" t="s">
        <v>20368</v>
      </c>
    </row>
    <row r="19334" spans="1:19" hidden="1" x14ac:dyDescent="0.2">
      <c r="A19334">
        <v>5304</v>
      </c>
      <c r="B19334" t="s">
        <v>30478</v>
      </c>
      <c r="C19334" t="s">
        <v>20441</v>
      </c>
      <c r="D19334">
        <v>4.09</v>
      </c>
      <c r="E19334">
        <v>12</v>
      </c>
      <c r="F19334" t="s">
        <v>30479</v>
      </c>
      <c r="G19334" t="s">
        <v>55</v>
      </c>
      <c r="H19334" t="s">
        <v>46</v>
      </c>
      <c r="I19334" t="s">
        <v>11760</v>
      </c>
      <c r="J19334" t="s">
        <v>43</v>
      </c>
      <c r="K19334"/>
      <c r="L19334" t="s">
        <v>30480</v>
      </c>
      <c r="M19334" t="s">
        <v>21457</v>
      </c>
      <c r="N19334">
        <v>4</v>
      </c>
      <c r="O19334" t="s">
        <v>30481</v>
      </c>
      <c r="P19334" t="s">
        <v>20366</v>
      </c>
      <c r="Q19334" t="s">
        <v>30482</v>
      </c>
      <c r="S19334" t="s">
        <v>20368</v>
      </c>
    </row>
    <row r="19335" spans="1:19" hidden="1" x14ac:dyDescent="0.2">
      <c r="A19335">
        <v>5304</v>
      </c>
      <c r="B19335" t="s">
        <v>30478</v>
      </c>
      <c r="C19335" t="s">
        <v>20447</v>
      </c>
      <c r="D19335">
        <v>6.48</v>
      </c>
      <c r="E19335">
        <v>12</v>
      </c>
      <c r="F19335" t="s">
        <v>30479</v>
      </c>
      <c r="G19335" t="s">
        <v>55</v>
      </c>
      <c r="H19335" t="s">
        <v>46</v>
      </c>
      <c r="I19335" t="s">
        <v>11760</v>
      </c>
      <c r="J19335" t="s">
        <v>43</v>
      </c>
      <c r="K19335"/>
      <c r="L19335" t="s">
        <v>30480</v>
      </c>
      <c r="M19335" t="s">
        <v>21457</v>
      </c>
      <c r="N19335">
        <v>4</v>
      </c>
      <c r="O19335" t="s">
        <v>30481</v>
      </c>
      <c r="P19335" t="s">
        <v>20366</v>
      </c>
      <c r="Q19335" t="s">
        <v>30482</v>
      </c>
      <c r="S19335" t="s">
        <v>20368</v>
      </c>
    </row>
    <row r="19336" spans="1:19" hidden="1" x14ac:dyDescent="0.2">
      <c r="A19336">
        <v>5304</v>
      </c>
      <c r="B19336" t="s">
        <v>30478</v>
      </c>
      <c r="C19336" t="s">
        <v>20441</v>
      </c>
      <c r="D19336">
        <v>3.93</v>
      </c>
      <c r="E19336">
        <v>25</v>
      </c>
      <c r="F19336" t="s">
        <v>30479</v>
      </c>
      <c r="G19336" t="s">
        <v>55</v>
      </c>
      <c r="H19336" t="s">
        <v>46</v>
      </c>
      <c r="I19336" t="s">
        <v>11760</v>
      </c>
      <c r="J19336" t="s">
        <v>43</v>
      </c>
      <c r="K19336"/>
      <c r="L19336" t="s">
        <v>30480</v>
      </c>
      <c r="M19336" t="s">
        <v>21457</v>
      </c>
      <c r="N19336">
        <v>4</v>
      </c>
      <c r="O19336" t="s">
        <v>30481</v>
      </c>
      <c r="P19336" t="s">
        <v>20366</v>
      </c>
      <c r="Q19336" t="s">
        <v>30482</v>
      </c>
      <c r="S19336" t="s">
        <v>20368</v>
      </c>
    </row>
    <row r="19337" spans="1:19" hidden="1" x14ac:dyDescent="0.2">
      <c r="A19337">
        <v>5304</v>
      </c>
      <c r="B19337" t="s">
        <v>30478</v>
      </c>
      <c r="C19337" t="s">
        <v>20447</v>
      </c>
      <c r="D19337">
        <v>6.44</v>
      </c>
      <c r="E19337">
        <v>25</v>
      </c>
      <c r="F19337" t="s">
        <v>30479</v>
      </c>
      <c r="G19337" t="s">
        <v>55</v>
      </c>
      <c r="H19337" t="s">
        <v>46</v>
      </c>
      <c r="I19337" t="s">
        <v>11760</v>
      </c>
      <c r="J19337" t="s">
        <v>43</v>
      </c>
      <c r="K19337"/>
      <c r="L19337" t="s">
        <v>30480</v>
      </c>
      <c r="M19337" t="s">
        <v>21457</v>
      </c>
      <c r="N19337">
        <v>4</v>
      </c>
      <c r="O19337" t="s">
        <v>30481</v>
      </c>
      <c r="P19337" t="s">
        <v>20366</v>
      </c>
      <c r="Q19337" t="s">
        <v>30482</v>
      </c>
      <c r="S19337" t="s">
        <v>20368</v>
      </c>
    </row>
    <row r="19338" spans="1:19" hidden="1" x14ac:dyDescent="0.2">
      <c r="A19338">
        <v>5304</v>
      </c>
      <c r="B19338" t="s">
        <v>30478</v>
      </c>
      <c r="C19338" t="s">
        <v>20441</v>
      </c>
      <c r="D19338">
        <v>3.73</v>
      </c>
      <c r="E19338">
        <v>40</v>
      </c>
      <c r="F19338" t="s">
        <v>30479</v>
      </c>
      <c r="G19338" t="s">
        <v>55</v>
      </c>
      <c r="H19338" t="s">
        <v>46</v>
      </c>
      <c r="I19338" t="s">
        <v>11760</v>
      </c>
      <c r="J19338" t="s">
        <v>43</v>
      </c>
      <c r="K19338"/>
      <c r="L19338" t="s">
        <v>30480</v>
      </c>
      <c r="M19338" t="s">
        <v>21457</v>
      </c>
      <c r="N19338">
        <v>4</v>
      </c>
      <c r="O19338" t="s">
        <v>30481</v>
      </c>
      <c r="P19338" t="s">
        <v>20366</v>
      </c>
      <c r="Q19338" t="s">
        <v>30482</v>
      </c>
      <c r="S19338" t="s">
        <v>20368</v>
      </c>
    </row>
    <row r="19339" spans="1:19" hidden="1" x14ac:dyDescent="0.2">
      <c r="A19339">
        <v>5304</v>
      </c>
      <c r="B19339" t="s">
        <v>30478</v>
      </c>
      <c r="C19339" t="s">
        <v>20447</v>
      </c>
      <c r="D19339">
        <v>6.41</v>
      </c>
      <c r="E19339">
        <v>40</v>
      </c>
      <c r="F19339" t="s">
        <v>30479</v>
      </c>
      <c r="G19339" t="s">
        <v>55</v>
      </c>
      <c r="H19339" t="s">
        <v>46</v>
      </c>
      <c r="I19339" t="s">
        <v>11760</v>
      </c>
      <c r="J19339" t="s">
        <v>43</v>
      </c>
      <c r="K19339"/>
      <c r="L19339" t="s">
        <v>30480</v>
      </c>
      <c r="M19339" t="s">
        <v>21457</v>
      </c>
      <c r="N19339">
        <v>4</v>
      </c>
      <c r="O19339" t="s">
        <v>30481</v>
      </c>
      <c r="P19339" t="s">
        <v>20366</v>
      </c>
      <c r="Q19339" t="s">
        <v>30482</v>
      </c>
      <c r="S19339" t="s">
        <v>20368</v>
      </c>
    </row>
    <row r="19340" spans="1:19" hidden="1" x14ac:dyDescent="0.2">
      <c r="A19340">
        <v>5304</v>
      </c>
      <c r="B19340" t="s">
        <v>30478</v>
      </c>
      <c r="C19340" t="s">
        <v>20441</v>
      </c>
      <c r="D19340">
        <v>3.99</v>
      </c>
      <c r="E19340">
        <v>20</v>
      </c>
      <c r="F19340" t="s">
        <v>6351</v>
      </c>
      <c r="G19340" t="s">
        <v>55</v>
      </c>
      <c r="H19340" t="s">
        <v>46</v>
      </c>
      <c r="I19340" t="s">
        <v>10106</v>
      </c>
      <c r="K19340"/>
      <c r="L19340" t="s">
        <v>30480</v>
      </c>
      <c r="M19340" t="s">
        <v>21457</v>
      </c>
      <c r="N19340">
        <v>4</v>
      </c>
      <c r="O19340" t="s">
        <v>30481</v>
      </c>
      <c r="P19340" t="s">
        <v>20366</v>
      </c>
      <c r="Q19340" t="s">
        <v>30482</v>
      </c>
      <c r="S19340" t="s">
        <v>20368</v>
      </c>
    </row>
    <row r="19341" spans="1:19" hidden="1" x14ac:dyDescent="0.2">
      <c r="A19341">
        <v>5304</v>
      </c>
      <c r="B19341" t="s">
        <v>30478</v>
      </c>
      <c r="C19341" t="s">
        <v>20447</v>
      </c>
      <c r="D19341">
        <v>6.35</v>
      </c>
      <c r="E19341">
        <v>20</v>
      </c>
      <c r="F19341" t="s">
        <v>6351</v>
      </c>
      <c r="G19341" t="s">
        <v>55</v>
      </c>
      <c r="H19341" t="s">
        <v>46</v>
      </c>
      <c r="I19341" t="s">
        <v>10106</v>
      </c>
      <c r="K19341"/>
      <c r="L19341" t="s">
        <v>30480</v>
      </c>
      <c r="M19341" t="s">
        <v>21457</v>
      </c>
      <c r="N19341">
        <v>4</v>
      </c>
      <c r="O19341" t="s">
        <v>30481</v>
      </c>
      <c r="P19341" t="s">
        <v>20366</v>
      </c>
      <c r="Q19341" t="s">
        <v>30482</v>
      </c>
      <c r="S19341" t="s">
        <v>20368</v>
      </c>
    </row>
    <row r="19342" spans="1:19" hidden="1" x14ac:dyDescent="0.2">
      <c r="A19342">
        <v>5304</v>
      </c>
      <c r="B19342" t="s">
        <v>30478</v>
      </c>
      <c r="C19342" t="s">
        <v>20441</v>
      </c>
      <c r="D19342">
        <v>4.0999999999999996</v>
      </c>
      <c r="E19342">
        <v>20</v>
      </c>
      <c r="F19342" t="s">
        <v>16937</v>
      </c>
      <c r="G19342" t="s">
        <v>55</v>
      </c>
      <c r="H19342" t="s">
        <v>46</v>
      </c>
      <c r="I19342" t="s">
        <v>11541</v>
      </c>
      <c r="K19342"/>
      <c r="L19342" t="s">
        <v>30480</v>
      </c>
      <c r="M19342" t="s">
        <v>21457</v>
      </c>
      <c r="N19342">
        <v>4</v>
      </c>
      <c r="O19342" t="s">
        <v>30481</v>
      </c>
      <c r="P19342" t="s">
        <v>20366</v>
      </c>
      <c r="Q19342" t="s">
        <v>30482</v>
      </c>
      <c r="S19342" t="s">
        <v>20368</v>
      </c>
    </row>
    <row r="19343" spans="1:19" hidden="1" x14ac:dyDescent="0.2">
      <c r="A19343">
        <v>5304</v>
      </c>
      <c r="B19343" t="s">
        <v>30478</v>
      </c>
      <c r="C19343" t="s">
        <v>20447</v>
      </c>
      <c r="D19343">
        <v>7.2</v>
      </c>
      <c r="E19343">
        <v>25</v>
      </c>
      <c r="F19343" t="s">
        <v>30483</v>
      </c>
      <c r="G19343" t="s">
        <v>55</v>
      </c>
      <c r="H19343" t="s">
        <v>46</v>
      </c>
      <c r="I19343" t="s">
        <v>30484</v>
      </c>
      <c r="J19343" t="s">
        <v>20874</v>
      </c>
      <c r="K19343"/>
      <c r="L19343" t="s">
        <v>30480</v>
      </c>
      <c r="M19343" t="s">
        <v>21457</v>
      </c>
      <c r="N19343">
        <v>4</v>
      </c>
      <c r="O19343" t="s">
        <v>30481</v>
      </c>
      <c r="P19343" t="s">
        <v>20366</v>
      </c>
      <c r="Q19343" t="s">
        <v>30482</v>
      </c>
      <c r="S19343" t="s">
        <v>20368</v>
      </c>
    </row>
    <row r="19344" spans="1:19" hidden="1" x14ac:dyDescent="0.2">
      <c r="A19344">
        <v>5304</v>
      </c>
      <c r="B19344" t="s">
        <v>30478</v>
      </c>
      <c r="C19344" t="s">
        <v>20447</v>
      </c>
      <c r="D19344">
        <v>7.24</v>
      </c>
      <c r="E19344">
        <v>37</v>
      </c>
      <c r="F19344" t="s">
        <v>30483</v>
      </c>
      <c r="G19344" t="s">
        <v>55</v>
      </c>
      <c r="H19344" t="s">
        <v>46</v>
      </c>
      <c r="I19344" t="s">
        <v>30484</v>
      </c>
      <c r="J19344" t="s">
        <v>20874</v>
      </c>
      <c r="K19344"/>
      <c r="L19344" t="s">
        <v>30480</v>
      </c>
      <c r="M19344" t="s">
        <v>21457</v>
      </c>
      <c r="N19344">
        <v>4</v>
      </c>
      <c r="O19344" t="s">
        <v>30481</v>
      </c>
      <c r="P19344" t="s">
        <v>20366</v>
      </c>
      <c r="Q19344" t="s">
        <v>30482</v>
      </c>
      <c r="S19344" t="s">
        <v>20368</v>
      </c>
    </row>
    <row r="19345" spans="1:19" hidden="1" x14ac:dyDescent="0.2">
      <c r="A19345">
        <v>5313</v>
      </c>
      <c r="B19345" t="s">
        <v>30485</v>
      </c>
      <c r="C19345" t="s">
        <v>105</v>
      </c>
      <c r="D19345">
        <v>7.37</v>
      </c>
      <c r="E19345">
        <v>28</v>
      </c>
      <c r="F19345" t="s">
        <v>26748</v>
      </c>
      <c r="G19345" t="s">
        <v>31</v>
      </c>
      <c r="H19345" t="s">
        <v>23</v>
      </c>
      <c r="I19345" t="s">
        <v>9264</v>
      </c>
      <c r="K19345"/>
      <c r="L19345" t="s">
        <v>30486</v>
      </c>
      <c r="M19345" t="s">
        <v>26</v>
      </c>
      <c r="N19345">
        <v>2</v>
      </c>
      <c r="P19345" t="s">
        <v>20366</v>
      </c>
      <c r="Q19345" t="s">
        <v>30487</v>
      </c>
      <c r="S19345" t="s">
        <v>20368</v>
      </c>
    </row>
    <row r="19346" spans="1:19" hidden="1" x14ac:dyDescent="0.2">
      <c r="A19346">
        <v>5313</v>
      </c>
      <c r="B19346" t="s">
        <v>30485</v>
      </c>
      <c r="C19346" t="s">
        <v>20452</v>
      </c>
      <c r="D19346">
        <v>12.07</v>
      </c>
      <c r="E19346">
        <v>28</v>
      </c>
      <c r="F19346" t="s">
        <v>26748</v>
      </c>
      <c r="G19346" t="s">
        <v>31</v>
      </c>
      <c r="H19346" t="s">
        <v>23</v>
      </c>
      <c r="I19346" t="s">
        <v>9264</v>
      </c>
      <c r="K19346"/>
      <c r="L19346" t="s">
        <v>30486</v>
      </c>
      <c r="M19346" t="s">
        <v>26</v>
      </c>
      <c r="N19346">
        <v>2</v>
      </c>
      <c r="P19346" t="s">
        <v>20366</v>
      </c>
      <c r="Q19346" t="s">
        <v>30487</v>
      </c>
      <c r="S19346" t="s">
        <v>20368</v>
      </c>
    </row>
    <row r="19347" spans="1:19" hidden="1" x14ac:dyDescent="0.2">
      <c r="A19347">
        <v>5314</v>
      </c>
      <c r="B19347" t="s">
        <v>9940</v>
      </c>
      <c r="C19347" t="s">
        <v>20447</v>
      </c>
      <c r="D19347">
        <v>3.93</v>
      </c>
      <c r="E19347">
        <v>30</v>
      </c>
      <c r="F19347" t="s">
        <v>30488</v>
      </c>
      <c r="G19347" t="s">
        <v>55</v>
      </c>
      <c r="H19347" t="s">
        <v>46</v>
      </c>
      <c r="I19347" t="s">
        <v>30489</v>
      </c>
      <c r="K19347"/>
      <c r="L19347" t="s">
        <v>30490</v>
      </c>
      <c r="M19347" t="s">
        <v>21457</v>
      </c>
      <c r="N19347">
        <v>4</v>
      </c>
      <c r="O19347" t="s">
        <v>30491</v>
      </c>
      <c r="P19347" t="s">
        <v>20366</v>
      </c>
      <c r="Q19347" t="s">
        <v>30492</v>
      </c>
      <c r="S19347" t="s">
        <v>20368</v>
      </c>
    </row>
    <row r="19348" spans="1:19" hidden="1" x14ac:dyDescent="0.2">
      <c r="A19348">
        <v>5314</v>
      </c>
      <c r="B19348" t="s">
        <v>9940</v>
      </c>
      <c r="C19348" t="s">
        <v>21449</v>
      </c>
      <c r="D19348">
        <v>6.97</v>
      </c>
      <c r="E19348">
        <v>30</v>
      </c>
      <c r="F19348" t="s">
        <v>30488</v>
      </c>
      <c r="G19348" t="s">
        <v>55</v>
      </c>
      <c r="H19348" t="s">
        <v>46</v>
      </c>
      <c r="I19348" t="s">
        <v>30489</v>
      </c>
      <c r="K19348"/>
      <c r="L19348" t="s">
        <v>30490</v>
      </c>
      <c r="M19348" t="s">
        <v>21457</v>
      </c>
      <c r="N19348">
        <v>4</v>
      </c>
      <c r="O19348" t="s">
        <v>30491</v>
      </c>
      <c r="P19348" t="s">
        <v>20366</v>
      </c>
      <c r="Q19348" t="s">
        <v>30492</v>
      </c>
      <c r="S19348" t="s">
        <v>20368</v>
      </c>
    </row>
    <row r="19349" spans="1:19" hidden="1" x14ac:dyDescent="0.2">
      <c r="A19349">
        <v>5314</v>
      </c>
      <c r="B19349" t="s">
        <v>9940</v>
      </c>
      <c r="C19349" t="s">
        <v>20447</v>
      </c>
      <c r="D19349">
        <v>4.2699999999999996</v>
      </c>
      <c r="E19349">
        <v>0.4</v>
      </c>
      <c r="F19349" t="s">
        <v>23143</v>
      </c>
      <c r="G19349" t="s">
        <v>55</v>
      </c>
      <c r="H19349" t="s">
        <v>46</v>
      </c>
      <c r="I19349" t="s">
        <v>8976</v>
      </c>
      <c r="J19349" t="s">
        <v>43</v>
      </c>
      <c r="K19349"/>
      <c r="L19349" t="s">
        <v>30490</v>
      </c>
      <c r="M19349" t="s">
        <v>21457</v>
      </c>
      <c r="N19349">
        <v>4</v>
      </c>
      <c r="O19349" t="s">
        <v>30491</v>
      </c>
      <c r="P19349" t="s">
        <v>20366</v>
      </c>
      <c r="Q19349" t="s">
        <v>30492</v>
      </c>
      <c r="S19349" t="s">
        <v>20368</v>
      </c>
    </row>
    <row r="19350" spans="1:19" hidden="1" x14ac:dyDescent="0.2">
      <c r="A19350">
        <v>5314</v>
      </c>
      <c r="B19350" t="s">
        <v>9940</v>
      </c>
      <c r="C19350" t="s">
        <v>21449</v>
      </c>
      <c r="D19350">
        <v>6.56</v>
      </c>
      <c r="E19350">
        <v>0.4</v>
      </c>
      <c r="F19350" t="s">
        <v>23143</v>
      </c>
      <c r="G19350" t="s">
        <v>55</v>
      </c>
      <c r="H19350" t="s">
        <v>46</v>
      </c>
      <c r="I19350" t="s">
        <v>8976</v>
      </c>
      <c r="J19350" t="s">
        <v>43</v>
      </c>
      <c r="K19350"/>
      <c r="L19350" t="s">
        <v>30490</v>
      </c>
      <c r="M19350" t="s">
        <v>21457</v>
      </c>
      <c r="N19350">
        <v>4</v>
      </c>
      <c r="O19350" t="s">
        <v>30491</v>
      </c>
      <c r="P19350" t="s">
        <v>20366</v>
      </c>
      <c r="Q19350" t="s">
        <v>30492</v>
      </c>
      <c r="S19350" t="s">
        <v>20368</v>
      </c>
    </row>
    <row r="19351" spans="1:19" hidden="1" x14ac:dyDescent="0.2">
      <c r="A19351">
        <v>5314</v>
      </c>
      <c r="B19351" t="s">
        <v>9940</v>
      </c>
      <c r="C19351" t="s">
        <v>20447</v>
      </c>
      <c r="D19351">
        <v>4.1399999999999997</v>
      </c>
      <c r="E19351">
        <v>12</v>
      </c>
      <c r="F19351" t="s">
        <v>23143</v>
      </c>
      <c r="G19351" t="s">
        <v>55</v>
      </c>
      <c r="H19351" t="s">
        <v>46</v>
      </c>
      <c r="I19351" t="s">
        <v>8976</v>
      </c>
      <c r="J19351" t="s">
        <v>43</v>
      </c>
      <c r="K19351"/>
      <c r="L19351" t="s">
        <v>30490</v>
      </c>
      <c r="M19351" t="s">
        <v>21457</v>
      </c>
      <c r="N19351">
        <v>4</v>
      </c>
      <c r="O19351" t="s">
        <v>30491</v>
      </c>
      <c r="P19351" t="s">
        <v>20366</v>
      </c>
      <c r="Q19351" t="s">
        <v>30492</v>
      </c>
      <c r="S19351" t="s">
        <v>20368</v>
      </c>
    </row>
    <row r="19352" spans="1:19" hidden="1" x14ac:dyDescent="0.2">
      <c r="A19352">
        <v>5314</v>
      </c>
      <c r="B19352" t="s">
        <v>9940</v>
      </c>
      <c r="C19352" t="s">
        <v>21449</v>
      </c>
      <c r="D19352">
        <v>6.54</v>
      </c>
      <c r="E19352">
        <v>12</v>
      </c>
      <c r="F19352" t="s">
        <v>23143</v>
      </c>
      <c r="G19352" t="s">
        <v>55</v>
      </c>
      <c r="H19352" t="s">
        <v>46</v>
      </c>
      <c r="I19352" t="s">
        <v>8976</v>
      </c>
      <c r="J19352" t="s">
        <v>43</v>
      </c>
      <c r="K19352"/>
      <c r="L19352" t="s">
        <v>30490</v>
      </c>
      <c r="M19352" t="s">
        <v>21457</v>
      </c>
      <c r="N19352">
        <v>4</v>
      </c>
      <c r="O19352" t="s">
        <v>30491</v>
      </c>
      <c r="P19352" t="s">
        <v>20366</v>
      </c>
      <c r="Q19352" t="s">
        <v>30492</v>
      </c>
      <c r="S19352" t="s">
        <v>20368</v>
      </c>
    </row>
    <row r="19353" spans="1:19" hidden="1" x14ac:dyDescent="0.2">
      <c r="A19353">
        <v>5314</v>
      </c>
      <c r="B19353" t="s">
        <v>9940</v>
      </c>
      <c r="C19353" t="s">
        <v>20447</v>
      </c>
      <c r="D19353">
        <v>4.0599999999999996</v>
      </c>
      <c r="E19353">
        <v>25</v>
      </c>
      <c r="F19353" t="s">
        <v>23143</v>
      </c>
      <c r="G19353" t="s">
        <v>55</v>
      </c>
      <c r="H19353" t="s">
        <v>46</v>
      </c>
      <c r="I19353" t="s">
        <v>8976</v>
      </c>
      <c r="J19353" t="s">
        <v>43</v>
      </c>
      <c r="K19353"/>
      <c r="L19353" t="s">
        <v>30490</v>
      </c>
      <c r="M19353" t="s">
        <v>21457</v>
      </c>
      <c r="N19353">
        <v>4</v>
      </c>
      <c r="O19353" t="s">
        <v>30491</v>
      </c>
      <c r="P19353" t="s">
        <v>20366</v>
      </c>
      <c r="Q19353" t="s">
        <v>30492</v>
      </c>
      <c r="S19353" t="s">
        <v>20368</v>
      </c>
    </row>
    <row r="19354" spans="1:19" hidden="1" x14ac:dyDescent="0.2">
      <c r="A19354">
        <v>5314</v>
      </c>
      <c r="B19354" t="s">
        <v>9940</v>
      </c>
      <c r="C19354" t="s">
        <v>21449</v>
      </c>
      <c r="D19354">
        <v>6.53</v>
      </c>
      <c r="E19354">
        <v>25</v>
      </c>
      <c r="F19354" t="s">
        <v>23143</v>
      </c>
      <c r="G19354" t="s">
        <v>55</v>
      </c>
      <c r="H19354" t="s">
        <v>46</v>
      </c>
      <c r="I19354" t="s">
        <v>8976</v>
      </c>
      <c r="J19354" t="s">
        <v>43</v>
      </c>
      <c r="K19354"/>
      <c r="L19354" t="s">
        <v>30490</v>
      </c>
      <c r="M19354" t="s">
        <v>21457</v>
      </c>
      <c r="N19354">
        <v>4</v>
      </c>
      <c r="O19354" t="s">
        <v>30491</v>
      </c>
      <c r="P19354" t="s">
        <v>20366</v>
      </c>
      <c r="Q19354" t="s">
        <v>30492</v>
      </c>
      <c r="S19354" t="s">
        <v>20368</v>
      </c>
    </row>
    <row r="19355" spans="1:19" hidden="1" x14ac:dyDescent="0.2">
      <c r="A19355">
        <v>5314</v>
      </c>
      <c r="B19355" t="s">
        <v>9940</v>
      </c>
      <c r="C19355" t="s">
        <v>20447</v>
      </c>
      <c r="D19355">
        <v>3.87</v>
      </c>
      <c r="E19355">
        <v>40</v>
      </c>
      <c r="F19355" t="s">
        <v>23143</v>
      </c>
      <c r="G19355" t="s">
        <v>55</v>
      </c>
      <c r="H19355" t="s">
        <v>46</v>
      </c>
      <c r="I19355" t="s">
        <v>8976</v>
      </c>
      <c r="J19355" t="s">
        <v>43</v>
      </c>
      <c r="K19355"/>
      <c r="L19355" t="s">
        <v>30490</v>
      </c>
      <c r="M19355" t="s">
        <v>21457</v>
      </c>
      <c r="N19355">
        <v>4</v>
      </c>
      <c r="O19355" t="s">
        <v>30491</v>
      </c>
      <c r="P19355" t="s">
        <v>20366</v>
      </c>
      <c r="Q19355" t="s">
        <v>30492</v>
      </c>
      <c r="S19355" t="s">
        <v>20368</v>
      </c>
    </row>
    <row r="19356" spans="1:19" hidden="1" x14ac:dyDescent="0.2">
      <c r="A19356">
        <v>5314</v>
      </c>
      <c r="B19356" t="s">
        <v>9940</v>
      </c>
      <c r="C19356" t="s">
        <v>21449</v>
      </c>
      <c r="D19356">
        <v>6.52</v>
      </c>
      <c r="E19356">
        <v>40</v>
      </c>
      <c r="F19356" t="s">
        <v>23143</v>
      </c>
      <c r="G19356" t="s">
        <v>55</v>
      </c>
      <c r="H19356" t="s">
        <v>46</v>
      </c>
      <c r="I19356" t="s">
        <v>8976</v>
      </c>
      <c r="J19356" t="s">
        <v>43</v>
      </c>
      <c r="K19356"/>
      <c r="L19356" t="s">
        <v>30490</v>
      </c>
      <c r="M19356" t="s">
        <v>21457</v>
      </c>
      <c r="N19356">
        <v>4</v>
      </c>
      <c r="O19356" t="s">
        <v>30491</v>
      </c>
      <c r="P19356" t="s">
        <v>20366</v>
      </c>
      <c r="Q19356" t="s">
        <v>30492</v>
      </c>
      <c r="S19356" t="s">
        <v>20368</v>
      </c>
    </row>
    <row r="19357" spans="1:19" hidden="1" x14ac:dyDescent="0.2">
      <c r="A19357">
        <v>5314</v>
      </c>
      <c r="B19357" t="s">
        <v>9940</v>
      </c>
      <c r="C19357" t="s">
        <v>20447</v>
      </c>
      <c r="D19357">
        <v>4.05</v>
      </c>
      <c r="E19357">
        <v>20</v>
      </c>
      <c r="F19357" t="s">
        <v>6351</v>
      </c>
      <c r="G19357" t="s">
        <v>55</v>
      </c>
      <c r="H19357" t="s">
        <v>46</v>
      </c>
      <c r="I19357" t="s">
        <v>10106</v>
      </c>
      <c r="K19357"/>
      <c r="L19357" t="s">
        <v>30490</v>
      </c>
      <c r="M19357" t="s">
        <v>21457</v>
      </c>
      <c r="N19357">
        <v>4</v>
      </c>
      <c r="O19357" t="s">
        <v>30491</v>
      </c>
      <c r="P19357" t="s">
        <v>20366</v>
      </c>
      <c r="Q19357" t="s">
        <v>30492</v>
      </c>
      <c r="S19357" t="s">
        <v>20368</v>
      </c>
    </row>
    <row r="19358" spans="1:19" hidden="1" x14ac:dyDescent="0.2">
      <c r="A19358">
        <v>5314</v>
      </c>
      <c r="B19358" t="s">
        <v>9940</v>
      </c>
      <c r="C19358" t="s">
        <v>21449</v>
      </c>
      <c r="D19358">
        <v>6.5</v>
      </c>
      <c r="E19358">
        <v>20</v>
      </c>
      <c r="F19358" t="s">
        <v>6351</v>
      </c>
      <c r="G19358" t="s">
        <v>55</v>
      </c>
      <c r="H19358" t="s">
        <v>46</v>
      </c>
      <c r="I19358" t="s">
        <v>10106</v>
      </c>
      <c r="K19358"/>
      <c r="L19358" t="s">
        <v>30490</v>
      </c>
      <c r="M19358" t="s">
        <v>21457</v>
      </c>
      <c r="N19358">
        <v>4</v>
      </c>
      <c r="O19358" t="s">
        <v>30491</v>
      </c>
      <c r="P19358" t="s">
        <v>20366</v>
      </c>
      <c r="Q19358" t="s">
        <v>30492</v>
      </c>
      <c r="S19358" t="s">
        <v>20368</v>
      </c>
    </row>
    <row r="19359" spans="1:19" hidden="1" x14ac:dyDescent="0.2">
      <c r="A19359">
        <v>5314</v>
      </c>
      <c r="B19359" t="s">
        <v>9940</v>
      </c>
      <c r="C19359" t="s">
        <v>21449</v>
      </c>
      <c r="D19359">
        <v>7.68</v>
      </c>
      <c r="E19359">
        <v>25</v>
      </c>
      <c r="F19359" t="s">
        <v>30483</v>
      </c>
      <c r="G19359" t="s">
        <v>55</v>
      </c>
      <c r="H19359" t="s">
        <v>46</v>
      </c>
      <c r="I19359" t="s">
        <v>30484</v>
      </c>
      <c r="J19359" t="s">
        <v>20874</v>
      </c>
      <c r="K19359"/>
      <c r="L19359" t="s">
        <v>30490</v>
      </c>
      <c r="M19359" t="s">
        <v>21457</v>
      </c>
      <c r="N19359">
        <v>4</v>
      </c>
      <c r="O19359" t="s">
        <v>30491</v>
      </c>
      <c r="P19359" t="s">
        <v>20366</v>
      </c>
      <c r="Q19359" t="s">
        <v>30492</v>
      </c>
      <c r="S19359" t="s">
        <v>20368</v>
      </c>
    </row>
    <row r="19360" spans="1:19" hidden="1" x14ac:dyDescent="0.2">
      <c r="A19360">
        <v>5314</v>
      </c>
      <c r="B19360" t="s">
        <v>9940</v>
      </c>
      <c r="C19360" t="s">
        <v>21449</v>
      </c>
      <c r="D19360">
        <v>7.73</v>
      </c>
      <c r="E19360">
        <v>37</v>
      </c>
      <c r="F19360" t="s">
        <v>30483</v>
      </c>
      <c r="G19360" t="s">
        <v>55</v>
      </c>
      <c r="H19360" t="s">
        <v>46</v>
      </c>
      <c r="I19360" t="s">
        <v>30484</v>
      </c>
      <c r="J19360" t="s">
        <v>20874</v>
      </c>
      <c r="K19360"/>
      <c r="L19360" t="s">
        <v>30490</v>
      </c>
      <c r="M19360" t="s">
        <v>21457</v>
      </c>
      <c r="N19360">
        <v>4</v>
      </c>
      <c r="O19360" t="s">
        <v>30491</v>
      </c>
      <c r="P19360" t="s">
        <v>20366</v>
      </c>
      <c r="Q19360" t="s">
        <v>30492</v>
      </c>
      <c r="S19360" t="s">
        <v>20368</v>
      </c>
    </row>
    <row r="19361" spans="1:19" hidden="1" x14ac:dyDescent="0.2">
      <c r="A19361">
        <v>5319</v>
      </c>
      <c r="B19361" t="s">
        <v>30493</v>
      </c>
      <c r="C19361" t="s">
        <v>105</v>
      </c>
      <c r="D19361">
        <v>8.6</v>
      </c>
      <c r="E19361">
        <v>30</v>
      </c>
      <c r="F19361" t="s">
        <v>21085</v>
      </c>
      <c r="G19361" t="s">
        <v>55</v>
      </c>
      <c r="H19361" t="s">
        <v>46</v>
      </c>
      <c r="I19361" t="s">
        <v>10113</v>
      </c>
      <c r="K19361"/>
      <c r="L19361" t="s">
        <v>30494</v>
      </c>
      <c r="M19361" t="s">
        <v>26</v>
      </c>
      <c r="N19361">
        <v>2</v>
      </c>
      <c r="O19361" t="s">
        <v>30495</v>
      </c>
      <c r="P19361" t="s">
        <v>20366</v>
      </c>
      <c r="Q19361" t="s">
        <v>30496</v>
      </c>
      <c r="S19361" t="s">
        <v>20368</v>
      </c>
    </row>
    <row r="19362" spans="1:19" hidden="1" x14ac:dyDescent="0.2">
      <c r="A19362">
        <v>5321</v>
      </c>
      <c r="B19362" t="s">
        <v>9045</v>
      </c>
      <c r="C19362" t="s">
        <v>20452</v>
      </c>
      <c r="D19362">
        <v>8</v>
      </c>
      <c r="E19362" t="s">
        <v>363</v>
      </c>
      <c r="F19362" t="s">
        <v>62</v>
      </c>
      <c r="G19362" t="s">
        <v>55</v>
      </c>
      <c r="H19362" t="s">
        <v>23</v>
      </c>
      <c r="I19362" t="s">
        <v>3077</v>
      </c>
      <c r="K19362"/>
      <c r="L19362" t="s">
        <v>30497</v>
      </c>
      <c r="M19362" t="s">
        <v>26</v>
      </c>
      <c r="N19362">
        <v>2</v>
      </c>
      <c r="P19362" t="s">
        <v>20366</v>
      </c>
      <c r="Q19362" t="s">
        <v>30498</v>
      </c>
      <c r="S19362" t="s">
        <v>20368</v>
      </c>
    </row>
    <row r="19363" spans="1:19" hidden="1" x14ac:dyDescent="0.2">
      <c r="A19363">
        <v>5321</v>
      </c>
      <c r="B19363" t="s">
        <v>9045</v>
      </c>
      <c r="C19363" t="s">
        <v>20441</v>
      </c>
      <c r="D19363">
        <v>11.25</v>
      </c>
      <c r="E19363" t="s">
        <v>363</v>
      </c>
      <c r="F19363" t="s">
        <v>62</v>
      </c>
      <c r="G19363" t="s">
        <v>55</v>
      </c>
      <c r="H19363" t="s">
        <v>23</v>
      </c>
      <c r="I19363" t="s">
        <v>3077</v>
      </c>
      <c r="K19363"/>
      <c r="L19363" t="s">
        <v>30497</v>
      </c>
      <c r="M19363" t="s">
        <v>26</v>
      </c>
      <c r="N19363">
        <v>2</v>
      </c>
      <c r="P19363" t="s">
        <v>20366</v>
      </c>
      <c r="Q19363" t="s">
        <v>30498</v>
      </c>
      <c r="S19363" t="s">
        <v>20368</v>
      </c>
    </row>
    <row r="19364" spans="1:19" hidden="1" x14ac:dyDescent="0.2">
      <c r="A19364">
        <v>5322</v>
      </c>
      <c r="B19364" t="s">
        <v>30499</v>
      </c>
      <c r="C19364" t="s">
        <v>30500</v>
      </c>
      <c r="D19364">
        <v>5.16</v>
      </c>
      <c r="E19364">
        <v>25</v>
      </c>
      <c r="F19364" t="s">
        <v>20453</v>
      </c>
      <c r="G19364" t="s">
        <v>55</v>
      </c>
      <c r="H19364" t="s">
        <v>23</v>
      </c>
      <c r="I19364" t="s">
        <v>30501</v>
      </c>
      <c r="K19364"/>
      <c r="L19364" t="s">
        <v>30502</v>
      </c>
      <c r="M19364" t="s">
        <v>26</v>
      </c>
      <c r="N19364">
        <v>2</v>
      </c>
      <c r="P19364" t="s">
        <v>20366</v>
      </c>
      <c r="Q19364" t="s">
        <v>30503</v>
      </c>
      <c r="S19364" t="s">
        <v>20368</v>
      </c>
    </row>
    <row r="19365" spans="1:19" hidden="1" x14ac:dyDescent="0.2">
      <c r="A19365">
        <v>5322</v>
      </c>
      <c r="B19365" t="s">
        <v>30499</v>
      </c>
      <c r="C19365" t="s">
        <v>30500</v>
      </c>
      <c r="D19365">
        <v>6.45</v>
      </c>
      <c r="E19365">
        <v>25</v>
      </c>
      <c r="F19365" t="s">
        <v>20453</v>
      </c>
      <c r="G19365" t="s">
        <v>55</v>
      </c>
      <c r="H19365" t="s">
        <v>23</v>
      </c>
      <c r="I19365" t="s">
        <v>30501</v>
      </c>
      <c r="K19365"/>
      <c r="L19365" t="s">
        <v>30502</v>
      </c>
      <c r="M19365" t="s">
        <v>26</v>
      </c>
      <c r="N19365">
        <v>2</v>
      </c>
      <c r="P19365" t="s">
        <v>20366</v>
      </c>
      <c r="Q19365" t="s">
        <v>30503</v>
      </c>
      <c r="S19365" t="s">
        <v>20368</v>
      </c>
    </row>
    <row r="19366" spans="1:19" hidden="1" x14ac:dyDescent="0.2">
      <c r="A19366">
        <v>5322</v>
      </c>
      <c r="B19366" t="s">
        <v>30499</v>
      </c>
      <c r="C19366" t="s">
        <v>29312</v>
      </c>
      <c r="D19366">
        <v>10.67</v>
      </c>
      <c r="E19366">
        <v>25</v>
      </c>
      <c r="F19366" t="s">
        <v>20453</v>
      </c>
      <c r="G19366" t="s">
        <v>55</v>
      </c>
      <c r="H19366" t="s">
        <v>23</v>
      </c>
      <c r="I19366" t="s">
        <v>30501</v>
      </c>
      <c r="K19366"/>
      <c r="L19366" t="s">
        <v>30502</v>
      </c>
      <c r="M19366" t="s">
        <v>26</v>
      </c>
      <c r="N19366">
        <v>2</v>
      </c>
      <c r="P19366" t="s">
        <v>20366</v>
      </c>
      <c r="Q19366" t="s">
        <v>30503</v>
      </c>
      <c r="S19366" t="s">
        <v>20368</v>
      </c>
    </row>
    <row r="19367" spans="1:19" hidden="1" x14ac:dyDescent="0.2">
      <c r="A19367">
        <v>5322</v>
      </c>
      <c r="B19367" t="s">
        <v>30499</v>
      </c>
      <c r="C19367" t="s">
        <v>29312</v>
      </c>
      <c r="D19367">
        <v>11.61</v>
      </c>
      <c r="E19367">
        <v>25</v>
      </c>
      <c r="F19367" t="s">
        <v>20453</v>
      </c>
      <c r="G19367" t="s">
        <v>55</v>
      </c>
      <c r="H19367" t="s">
        <v>23</v>
      </c>
      <c r="I19367" t="s">
        <v>30501</v>
      </c>
      <c r="K19367"/>
      <c r="L19367" t="s">
        <v>30502</v>
      </c>
      <c r="M19367" t="s">
        <v>26</v>
      </c>
      <c r="N19367">
        <v>2</v>
      </c>
      <c r="P19367" t="s">
        <v>20366</v>
      </c>
      <c r="Q19367" t="s">
        <v>30503</v>
      </c>
      <c r="S19367" t="s">
        <v>20368</v>
      </c>
    </row>
    <row r="19368" spans="1:19" hidden="1" x14ac:dyDescent="0.2">
      <c r="A19368">
        <v>5323</v>
      </c>
      <c r="B19368" t="s">
        <v>30504</v>
      </c>
      <c r="C19368" t="s">
        <v>105</v>
      </c>
      <c r="D19368">
        <v>5.39</v>
      </c>
      <c r="E19368" t="s">
        <v>363</v>
      </c>
      <c r="G19368" t="s">
        <v>55</v>
      </c>
      <c r="H19368" t="s">
        <v>23</v>
      </c>
      <c r="I19368" t="s">
        <v>6703</v>
      </c>
      <c r="K19368"/>
      <c r="L19368" t="s">
        <v>30505</v>
      </c>
      <c r="M19368" t="s">
        <v>26</v>
      </c>
      <c r="N19368">
        <v>2</v>
      </c>
      <c r="P19368" t="s">
        <v>20366</v>
      </c>
      <c r="Q19368" t="s">
        <v>30506</v>
      </c>
      <c r="S19368" t="s">
        <v>20368</v>
      </c>
    </row>
    <row r="19369" spans="1:19" hidden="1" x14ac:dyDescent="0.2">
      <c r="A19369">
        <v>5323</v>
      </c>
      <c r="B19369" t="s">
        <v>30504</v>
      </c>
      <c r="C19369" t="s">
        <v>20452</v>
      </c>
      <c r="D19369">
        <v>6.55</v>
      </c>
      <c r="E19369" t="s">
        <v>363</v>
      </c>
      <c r="G19369" t="s">
        <v>55</v>
      </c>
      <c r="H19369" t="s">
        <v>23</v>
      </c>
      <c r="I19369" t="s">
        <v>6703</v>
      </c>
      <c r="K19369"/>
      <c r="L19369" t="s">
        <v>30505</v>
      </c>
      <c r="M19369" t="s">
        <v>26</v>
      </c>
      <c r="N19369">
        <v>2</v>
      </c>
      <c r="P19369" t="s">
        <v>20366</v>
      </c>
      <c r="Q19369" t="s">
        <v>30506</v>
      </c>
      <c r="S19369" t="s">
        <v>20368</v>
      </c>
    </row>
    <row r="19370" spans="1:19" hidden="1" x14ac:dyDescent="0.2">
      <c r="A19370">
        <v>5323</v>
      </c>
      <c r="B19370" t="s">
        <v>30504</v>
      </c>
      <c r="C19370" t="s">
        <v>20441</v>
      </c>
      <c r="D19370">
        <v>10.4</v>
      </c>
      <c r="E19370" t="s">
        <v>363</v>
      </c>
      <c r="G19370" t="s">
        <v>55</v>
      </c>
      <c r="H19370" t="s">
        <v>23</v>
      </c>
      <c r="I19370" t="s">
        <v>6703</v>
      </c>
      <c r="K19370"/>
      <c r="L19370" t="s">
        <v>30505</v>
      </c>
      <c r="M19370" t="s">
        <v>26</v>
      </c>
      <c r="N19370">
        <v>2</v>
      </c>
      <c r="P19370" t="s">
        <v>20366</v>
      </c>
      <c r="Q19370" t="s">
        <v>30506</v>
      </c>
      <c r="S19370" t="s">
        <v>20368</v>
      </c>
    </row>
    <row r="19371" spans="1:19" hidden="1" x14ac:dyDescent="0.2">
      <c r="A19371">
        <v>5323</v>
      </c>
      <c r="B19371" t="s">
        <v>30504</v>
      </c>
      <c r="C19371" t="s">
        <v>20447</v>
      </c>
      <c r="D19371">
        <v>11.2</v>
      </c>
      <c r="E19371" t="s">
        <v>363</v>
      </c>
      <c r="G19371" t="s">
        <v>55</v>
      </c>
      <c r="H19371" t="s">
        <v>23</v>
      </c>
      <c r="I19371" t="s">
        <v>6703</v>
      </c>
      <c r="K19371"/>
      <c r="L19371" t="s">
        <v>30505</v>
      </c>
      <c r="M19371" t="s">
        <v>26</v>
      </c>
      <c r="N19371">
        <v>2</v>
      </c>
      <c r="P19371" t="s">
        <v>20366</v>
      </c>
      <c r="Q19371" t="s">
        <v>30506</v>
      </c>
      <c r="S19371" t="s">
        <v>20368</v>
      </c>
    </row>
    <row r="19372" spans="1:19" hidden="1" x14ac:dyDescent="0.2">
      <c r="A19372">
        <v>5325</v>
      </c>
      <c r="B19372" t="s">
        <v>30507</v>
      </c>
      <c r="C19372" t="s">
        <v>105</v>
      </c>
      <c r="D19372">
        <v>5.51</v>
      </c>
      <c r="E19372" t="s">
        <v>363</v>
      </c>
      <c r="F19372" t="s">
        <v>20453</v>
      </c>
      <c r="G19372" t="s">
        <v>55</v>
      </c>
      <c r="H19372" t="s">
        <v>23</v>
      </c>
      <c r="I19372" t="s">
        <v>6703</v>
      </c>
      <c r="K19372"/>
      <c r="L19372" t="s">
        <v>30508</v>
      </c>
      <c r="M19372" t="s">
        <v>26</v>
      </c>
      <c r="N19372">
        <v>2</v>
      </c>
      <c r="P19372" t="s">
        <v>20366</v>
      </c>
      <c r="Q19372" t="s">
        <v>30509</v>
      </c>
      <c r="S19372" t="s">
        <v>20368</v>
      </c>
    </row>
    <row r="19373" spans="1:19" hidden="1" x14ac:dyDescent="0.2">
      <c r="A19373">
        <v>5325</v>
      </c>
      <c r="B19373" t="s">
        <v>30507</v>
      </c>
      <c r="C19373" t="s">
        <v>20452</v>
      </c>
      <c r="D19373">
        <v>6.34</v>
      </c>
      <c r="E19373" t="s">
        <v>363</v>
      </c>
      <c r="F19373" t="s">
        <v>20453</v>
      </c>
      <c r="G19373" t="s">
        <v>55</v>
      </c>
      <c r="H19373" t="s">
        <v>23</v>
      </c>
      <c r="I19373" t="s">
        <v>6703</v>
      </c>
      <c r="K19373"/>
      <c r="L19373" t="s">
        <v>30508</v>
      </c>
      <c r="M19373" t="s">
        <v>26</v>
      </c>
      <c r="N19373">
        <v>2</v>
      </c>
      <c r="P19373" t="s">
        <v>20366</v>
      </c>
      <c r="Q19373" t="s">
        <v>30509</v>
      </c>
      <c r="S19373" t="s">
        <v>20368</v>
      </c>
    </row>
    <row r="19374" spans="1:19" hidden="1" x14ac:dyDescent="0.2">
      <c r="A19374">
        <v>5325</v>
      </c>
      <c r="B19374" t="s">
        <v>30507</v>
      </c>
      <c r="C19374" t="s">
        <v>20441</v>
      </c>
      <c r="D19374">
        <v>10.38</v>
      </c>
      <c r="E19374" t="s">
        <v>363</v>
      </c>
      <c r="F19374" t="s">
        <v>20453</v>
      </c>
      <c r="G19374" t="s">
        <v>55</v>
      </c>
      <c r="H19374" t="s">
        <v>23</v>
      </c>
      <c r="I19374" t="s">
        <v>6703</v>
      </c>
      <c r="K19374"/>
      <c r="L19374" t="s">
        <v>30508</v>
      </c>
      <c r="M19374" t="s">
        <v>26</v>
      </c>
      <c r="N19374">
        <v>2</v>
      </c>
      <c r="P19374" t="s">
        <v>20366</v>
      </c>
      <c r="Q19374" t="s">
        <v>30509</v>
      </c>
      <c r="S19374" t="s">
        <v>20368</v>
      </c>
    </row>
    <row r="19375" spans="1:19" hidden="1" x14ac:dyDescent="0.2">
      <c r="A19375">
        <v>5325</v>
      </c>
      <c r="B19375" t="s">
        <v>30507</v>
      </c>
      <c r="C19375" t="s">
        <v>20447</v>
      </c>
      <c r="D19375">
        <v>11.48</v>
      </c>
      <c r="E19375" t="s">
        <v>363</v>
      </c>
      <c r="F19375" t="s">
        <v>20453</v>
      </c>
      <c r="G19375" t="s">
        <v>55</v>
      </c>
      <c r="H19375" t="s">
        <v>23</v>
      </c>
      <c r="I19375" t="s">
        <v>6703</v>
      </c>
      <c r="K19375"/>
      <c r="L19375" t="s">
        <v>30508</v>
      </c>
      <c r="M19375" t="s">
        <v>26</v>
      </c>
      <c r="N19375">
        <v>2</v>
      </c>
      <c r="P19375" t="s">
        <v>20366</v>
      </c>
      <c r="Q19375" t="s">
        <v>30509</v>
      </c>
      <c r="S19375" t="s">
        <v>20368</v>
      </c>
    </row>
    <row r="19376" spans="1:19" hidden="1" x14ac:dyDescent="0.2">
      <c r="A19376">
        <v>5327</v>
      </c>
      <c r="B19376" t="s">
        <v>19674</v>
      </c>
      <c r="C19376" t="s">
        <v>105</v>
      </c>
      <c r="D19376">
        <v>5.5</v>
      </c>
      <c r="E19376">
        <v>25</v>
      </c>
      <c r="F19376" t="s">
        <v>30510</v>
      </c>
      <c r="G19376" t="s">
        <v>30511</v>
      </c>
      <c r="H19376" t="s">
        <v>23</v>
      </c>
      <c r="I19376" t="s">
        <v>3299</v>
      </c>
      <c r="K19376"/>
      <c r="L19376" t="s">
        <v>30512</v>
      </c>
      <c r="M19376" t="s">
        <v>20396</v>
      </c>
      <c r="N19376">
        <v>4</v>
      </c>
      <c r="P19376" t="s">
        <v>20366</v>
      </c>
      <c r="Q19376" t="s">
        <v>30513</v>
      </c>
      <c r="S19376" t="s">
        <v>20368</v>
      </c>
    </row>
    <row r="19377" spans="1:19" hidden="1" x14ac:dyDescent="0.2">
      <c r="A19377">
        <v>5329</v>
      </c>
      <c r="B19377" t="s">
        <v>10539</v>
      </c>
      <c r="C19377" t="s">
        <v>105</v>
      </c>
      <c r="D19377">
        <v>3.597</v>
      </c>
      <c r="E19377">
        <v>25</v>
      </c>
      <c r="G19377" t="s">
        <v>31</v>
      </c>
      <c r="H19377" t="s">
        <v>46</v>
      </c>
      <c r="I19377" t="s">
        <v>5358</v>
      </c>
      <c r="J19377" t="s">
        <v>43</v>
      </c>
      <c r="K19377"/>
      <c r="L19377" t="s">
        <v>20007</v>
      </c>
      <c r="M19377" t="s">
        <v>20396</v>
      </c>
      <c r="N19377">
        <v>4</v>
      </c>
      <c r="P19377" t="s">
        <v>20366</v>
      </c>
      <c r="Q19377" t="s">
        <v>30514</v>
      </c>
      <c r="S19377" t="s">
        <v>20368</v>
      </c>
    </row>
    <row r="19378" spans="1:19" hidden="1" x14ac:dyDescent="0.2">
      <c r="A19378">
        <v>5329</v>
      </c>
      <c r="B19378" t="s">
        <v>10539</v>
      </c>
      <c r="C19378" t="s">
        <v>105</v>
      </c>
      <c r="D19378">
        <v>3.64</v>
      </c>
      <c r="E19378">
        <v>25</v>
      </c>
      <c r="G19378" t="s">
        <v>31</v>
      </c>
      <c r="H19378" t="s">
        <v>23</v>
      </c>
      <c r="I19378" t="s">
        <v>29468</v>
      </c>
      <c r="K19378"/>
      <c r="L19378" t="s">
        <v>20007</v>
      </c>
      <c r="M19378" t="s">
        <v>20396</v>
      </c>
      <c r="N19378">
        <v>4</v>
      </c>
      <c r="P19378" t="s">
        <v>20366</v>
      </c>
      <c r="Q19378" t="s">
        <v>30514</v>
      </c>
      <c r="S19378" t="s">
        <v>20368</v>
      </c>
    </row>
    <row r="19379" spans="1:19" hidden="1" x14ac:dyDescent="0.2">
      <c r="A19379">
        <v>5329</v>
      </c>
      <c r="B19379" t="s">
        <v>10539</v>
      </c>
      <c r="C19379" t="s">
        <v>20663</v>
      </c>
      <c r="D19379">
        <v>3.73</v>
      </c>
      <c r="E19379">
        <v>25</v>
      </c>
      <c r="G19379" t="s">
        <v>31</v>
      </c>
      <c r="H19379" t="s">
        <v>23</v>
      </c>
      <c r="I19379" t="s">
        <v>14686</v>
      </c>
      <c r="K19379"/>
      <c r="L19379" t="s">
        <v>20007</v>
      </c>
      <c r="M19379" t="s">
        <v>20396</v>
      </c>
      <c r="N19379">
        <v>4</v>
      </c>
      <c r="P19379" t="s">
        <v>20366</v>
      </c>
      <c r="Q19379" t="s">
        <v>30514</v>
      </c>
      <c r="S19379" t="s">
        <v>20368</v>
      </c>
    </row>
    <row r="19380" spans="1:19" hidden="1" x14ac:dyDescent="0.2">
      <c r="A19380">
        <v>5329</v>
      </c>
      <c r="B19380" t="s">
        <v>10539</v>
      </c>
      <c r="C19380" t="s">
        <v>20667</v>
      </c>
      <c r="D19380">
        <v>4.2699999999999996</v>
      </c>
      <c r="E19380" t="s">
        <v>414</v>
      </c>
      <c r="G19380" t="s">
        <v>31</v>
      </c>
      <c r="H19380" t="s">
        <v>23</v>
      </c>
      <c r="I19380" t="s">
        <v>14686</v>
      </c>
      <c r="K19380"/>
      <c r="L19380" t="s">
        <v>20007</v>
      </c>
      <c r="M19380" t="s">
        <v>20396</v>
      </c>
      <c r="N19380">
        <v>4</v>
      </c>
      <c r="P19380" t="s">
        <v>20366</v>
      </c>
      <c r="Q19380" t="s">
        <v>30514</v>
      </c>
      <c r="S19380" t="s">
        <v>20368</v>
      </c>
    </row>
    <row r="19381" spans="1:19" hidden="1" x14ac:dyDescent="0.2">
      <c r="A19381">
        <v>5329</v>
      </c>
      <c r="B19381" t="s">
        <v>10539</v>
      </c>
      <c r="C19381" t="s">
        <v>105</v>
      </c>
      <c r="D19381">
        <v>3.7</v>
      </c>
      <c r="G19381" t="s">
        <v>31</v>
      </c>
      <c r="H19381" t="s">
        <v>23</v>
      </c>
      <c r="I19381" t="s">
        <v>4013</v>
      </c>
      <c r="K19381"/>
      <c r="L19381" t="s">
        <v>20007</v>
      </c>
      <c r="M19381" t="s">
        <v>20396</v>
      </c>
      <c r="N19381">
        <v>4</v>
      </c>
      <c r="P19381" t="s">
        <v>20366</v>
      </c>
      <c r="Q19381" t="s">
        <v>30514</v>
      </c>
      <c r="S19381" t="s">
        <v>20368</v>
      </c>
    </row>
    <row r="19382" spans="1:19" hidden="1" x14ac:dyDescent="0.2">
      <c r="A19382">
        <v>5329</v>
      </c>
      <c r="B19382" t="s">
        <v>10539</v>
      </c>
      <c r="C19382" t="s">
        <v>105</v>
      </c>
      <c r="D19382" s="3">
        <v>45211</v>
      </c>
      <c r="F19382" t="s">
        <v>29473</v>
      </c>
      <c r="G19382" t="s">
        <v>23651</v>
      </c>
      <c r="H19382" t="s">
        <v>23</v>
      </c>
      <c r="I19382" t="s">
        <v>4013</v>
      </c>
      <c r="K19382"/>
      <c r="L19382" t="s">
        <v>20007</v>
      </c>
      <c r="M19382" t="s">
        <v>20396</v>
      </c>
      <c r="N19382">
        <v>4</v>
      </c>
      <c r="P19382" t="s">
        <v>20366</v>
      </c>
      <c r="Q19382" t="s">
        <v>30514</v>
      </c>
      <c r="S19382" t="s">
        <v>20368</v>
      </c>
    </row>
    <row r="19383" spans="1:19" hidden="1" x14ac:dyDescent="0.2">
      <c r="A19383">
        <v>5329</v>
      </c>
      <c r="B19383" t="s">
        <v>10539</v>
      </c>
      <c r="C19383" t="s">
        <v>105</v>
      </c>
      <c r="D19383">
        <v>3.8</v>
      </c>
      <c r="F19383" t="s">
        <v>29475</v>
      </c>
      <c r="G19383" t="s">
        <v>30515</v>
      </c>
      <c r="H19383" t="s">
        <v>23</v>
      </c>
      <c r="I19383" t="s">
        <v>4013</v>
      </c>
      <c r="K19383"/>
      <c r="L19383" t="s">
        <v>20007</v>
      </c>
      <c r="M19383" t="s">
        <v>20396</v>
      </c>
      <c r="N19383">
        <v>4</v>
      </c>
      <c r="P19383" t="s">
        <v>20366</v>
      </c>
      <c r="Q19383" t="s">
        <v>30514</v>
      </c>
      <c r="S19383" t="s">
        <v>20368</v>
      </c>
    </row>
    <row r="19384" spans="1:19" hidden="1" x14ac:dyDescent="0.2">
      <c r="A19384">
        <v>5329</v>
      </c>
      <c r="B19384" t="s">
        <v>10539</v>
      </c>
      <c r="C19384" t="s">
        <v>105</v>
      </c>
      <c r="D19384">
        <v>4.5999999999999996</v>
      </c>
      <c r="F19384" t="s">
        <v>29475</v>
      </c>
      <c r="G19384" t="s">
        <v>29477</v>
      </c>
      <c r="H19384" t="s">
        <v>23</v>
      </c>
      <c r="I19384" t="s">
        <v>4013</v>
      </c>
      <c r="K19384"/>
      <c r="L19384" t="s">
        <v>20007</v>
      </c>
      <c r="M19384" t="s">
        <v>20396</v>
      </c>
      <c r="N19384">
        <v>4</v>
      </c>
      <c r="P19384" t="s">
        <v>20366</v>
      </c>
      <c r="Q19384" t="s">
        <v>30514</v>
      </c>
      <c r="S19384" t="s">
        <v>20368</v>
      </c>
    </row>
    <row r="19385" spans="1:19" hidden="1" x14ac:dyDescent="0.2">
      <c r="A19385">
        <v>5329</v>
      </c>
      <c r="B19385" t="s">
        <v>10539</v>
      </c>
      <c r="C19385" t="s">
        <v>105</v>
      </c>
      <c r="D19385">
        <v>3.5419999999999998</v>
      </c>
      <c r="E19385">
        <v>15</v>
      </c>
      <c r="G19385" t="s">
        <v>31</v>
      </c>
      <c r="H19385" t="s">
        <v>46</v>
      </c>
      <c r="I19385" t="s">
        <v>5358</v>
      </c>
      <c r="J19385" t="s">
        <v>43</v>
      </c>
      <c r="K19385"/>
      <c r="L19385" t="s">
        <v>20007</v>
      </c>
      <c r="M19385" t="s">
        <v>20396</v>
      </c>
      <c r="N19385">
        <v>4</v>
      </c>
      <c r="P19385" t="s">
        <v>20366</v>
      </c>
      <c r="Q19385" t="s">
        <v>30514</v>
      </c>
      <c r="S19385" t="s">
        <v>20368</v>
      </c>
    </row>
    <row r="19386" spans="1:19" hidden="1" x14ac:dyDescent="0.2">
      <c r="A19386">
        <v>5329</v>
      </c>
      <c r="B19386" t="s">
        <v>10539</v>
      </c>
      <c r="C19386" t="s">
        <v>105</v>
      </c>
      <c r="D19386">
        <v>3.55</v>
      </c>
      <c r="E19386">
        <v>20</v>
      </c>
      <c r="G19386" t="s">
        <v>31</v>
      </c>
      <c r="H19386" t="s">
        <v>46</v>
      </c>
      <c r="I19386" t="s">
        <v>5358</v>
      </c>
      <c r="J19386" t="s">
        <v>43</v>
      </c>
      <c r="K19386"/>
      <c r="L19386" t="s">
        <v>20007</v>
      </c>
      <c r="M19386" t="s">
        <v>20396</v>
      </c>
      <c r="N19386">
        <v>4</v>
      </c>
      <c r="P19386" t="s">
        <v>20366</v>
      </c>
      <c r="Q19386" t="s">
        <v>30514</v>
      </c>
      <c r="S19386" t="s">
        <v>20368</v>
      </c>
    </row>
    <row r="19387" spans="1:19" hidden="1" x14ac:dyDescent="0.2">
      <c r="A19387">
        <v>5329</v>
      </c>
      <c r="B19387" t="s">
        <v>10539</v>
      </c>
      <c r="C19387" t="s">
        <v>105</v>
      </c>
      <c r="D19387">
        <v>3.6280000000000001</v>
      </c>
      <c r="E19387">
        <v>30</v>
      </c>
      <c r="G19387" t="s">
        <v>31</v>
      </c>
      <c r="H19387" t="s">
        <v>46</v>
      </c>
      <c r="I19387" t="s">
        <v>5358</v>
      </c>
      <c r="J19387" t="s">
        <v>43</v>
      </c>
      <c r="K19387"/>
      <c r="L19387" t="s">
        <v>20007</v>
      </c>
      <c r="M19387" t="s">
        <v>20396</v>
      </c>
      <c r="N19387">
        <v>4</v>
      </c>
      <c r="P19387" t="s">
        <v>20366</v>
      </c>
      <c r="Q19387" t="s">
        <v>30514</v>
      </c>
      <c r="S19387" t="s">
        <v>20368</v>
      </c>
    </row>
    <row r="19388" spans="1:19" hidden="1" x14ac:dyDescent="0.2">
      <c r="A19388">
        <v>5329</v>
      </c>
      <c r="B19388" t="s">
        <v>10539</v>
      </c>
      <c r="C19388" t="s">
        <v>105</v>
      </c>
      <c r="D19388">
        <v>3.6619999999999999</v>
      </c>
      <c r="E19388">
        <v>35</v>
      </c>
      <c r="G19388" t="s">
        <v>31</v>
      </c>
      <c r="H19388" t="s">
        <v>46</v>
      </c>
      <c r="I19388" t="s">
        <v>5358</v>
      </c>
      <c r="J19388" t="s">
        <v>43</v>
      </c>
      <c r="K19388"/>
      <c r="L19388" t="s">
        <v>20007</v>
      </c>
      <c r="M19388" t="s">
        <v>20396</v>
      </c>
      <c r="N19388">
        <v>4</v>
      </c>
      <c r="P19388" t="s">
        <v>20366</v>
      </c>
      <c r="Q19388" t="s">
        <v>30514</v>
      </c>
      <c r="S19388" t="s">
        <v>20368</v>
      </c>
    </row>
    <row r="19389" spans="1:19" hidden="1" x14ac:dyDescent="0.2">
      <c r="A19389">
        <v>5329</v>
      </c>
      <c r="B19389" t="s">
        <v>10539</v>
      </c>
      <c r="C19389" t="s">
        <v>105</v>
      </c>
      <c r="D19389">
        <v>3.673</v>
      </c>
      <c r="E19389">
        <v>40</v>
      </c>
      <c r="G19389" t="s">
        <v>31</v>
      </c>
      <c r="H19389" t="s">
        <v>46</v>
      </c>
      <c r="I19389" t="s">
        <v>5358</v>
      </c>
      <c r="J19389" t="s">
        <v>43</v>
      </c>
      <c r="K19389"/>
      <c r="L19389" t="s">
        <v>20007</v>
      </c>
      <c r="M19389" t="s">
        <v>20396</v>
      </c>
      <c r="N19389">
        <v>4</v>
      </c>
      <c r="P19389" t="s">
        <v>20366</v>
      </c>
      <c r="Q19389" t="s">
        <v>30514</v>
      </c>
      <c r="S19389" t="s">
        <v>20368</v>
      </c>
    </row>
    <row r="19390" spans="1:19" hidden="1" x14ac:dyDescent="0.2">
      <c r="A19390">
        <v>5330</v>
      </c>
      <c r="B19390" t="s">
        <v>10542</v>
      </c>
      <c r="C19390" t="s">
        <v>105</v>
      </c>
      <c r="D19390">
        <v>4.141</v>
      </c>
      <c r="E19390">
        <v>25</v>
      </c>
      <c r="G19390" t="s">
        <v>31</v>
      </c>
      <c r="H19390" t="s">
        <v>46</v>
      </c>
      <c r="I19390" t="s">
        <v>5358</v>
      </c>
      <c r="J19390" t="s">
        <v>43</v>
      </c>
      <c r="K19390"/>
      <c r="L19390" t="s">
        <v>20009</v>
      </c>
      <c r="M19390" t="s">
        <v>20396</v>
      </c>
      <c r="N19390">
        <v>4</v>
      </c>
      <c r="P19390" t="s">
        <v>20366</v>
      </c>
      <c r="Q19390" t="s">
        <v>30516</v>
      </c>
      <c r="S19390" t="s">
        <v>20368</v>
      </c>
    </row>
    <row r="19391" spans="1:19" hidden="1" x14ac:dyDescent="0.2">
      <c r="A19391">
        <v>5330</v>
      </c>
      <c r="B19391" t="s">
        <v>10542</v>
      </c>
      <c r="C19391" t="s">
        <v>20663</v>
      </c>
      <c r="D19391">
        <v>4.21</v>
      </c>
      <c r="E19391">
        <v>25</v>
      </c>
      <c r="G19391" t="s">
        <v>31</v>
      </c>
      <c r="H19391" t="s">
        <v>23</v>
      </c>
      <c r="I19391" t="s">
        <v>14686</v>
      </c>
      <c r="K19391"/>
      <c r="L19391" t="s">
        <v>20009</v>
      </c>
      <c r="M19391" t="s">
        <v>20396</v>
      </c>
      <c r="N19391">
        <v>4</v>
      </c>
      <c r="P19391" t="s">
        <v>20366</v>
      </c>
      <c r="Q19391" t="s">
        <v>30516</v>
      </c>
      <c r="S19391" t="s">
        <v>20368</v>
      </c>
    </row>
    <row r="19392" spans="1:19" hidden="1" x14ac:dyDescent="0.2">
      <c r="A19392">
        <v>5330</v>
      </c>
      <c r="B19392" t="s">
        <v>10542</v>
      </c>
      <c r="C19392" t="s">
        <v>20667</v>
      </c>
      <c r="D19392">
        <v>4.68</v>
      </c>
      <c r="E19392" t="s">
        <v>414</v>
      </c>
      <c r="G19392" t="s">
        <v>31</v>
      </c>
      <c r="H19392" t="s">
        <v>23</v>
      </c>
      <c r="I19392" t="s">
        <v>14686</v>
      </c>
      <c r="K19392"/>
      <c r="L19392" t="s">
        <v>20009</v>
      </c>
      <c r="M19392" t="s">
        <v>20396</v>
      </c>
      <c r="N19392">
        <v>4</v>
      </c>
      <c r="P19392" t="s">
        <v>20366</v>
      </c>
      <c r="Q19392" t="s">
        <v>30516</v>
      </c>
      <c r="S19392" t="s">
        <v>20368</v>
      </c>
    </row>
    <row r="19393" spans="1:19" hidden="1" x14ac:dyDescent="0.2">
      <c r="A19393">
        <v>5330</v>
      </c>
      <c r="B19393" t="s">
        <v>10542</v>
      </c>
      <c r="C19393" t="s">
        <v>105</v>
      </c>
      <c r="D19393">
        <v>4.2</v>
      </c>
      <c r="G19393" t="s">
        <v>31</v>
      </c>
      <c r="H19393" t="s">
        <v>23</v>
      </c>
      <c r="I19393" t="s">
        <v>4013</v>
      </c>
      <c r="K19393"/>
      <c r="L19393" t="s">
        <v>20009</v>
      </c>
      <c r="M19393" t="s">
        <v>20396</v>
      </c>
      <c r="N19393">
        <v>4</v>
      </c>
      <c r="P19393" t="s">
        <v>20366</v>
      </c>
      <c r="Q19393" t="s">
        <v>30516</v>
      </c>
      <c r="S19393" t="s">
        <v>20368</v>
      </c>
    </row>
    <row r="19394" spans="1:19" hidden="1" x14ac:dyDescent="0.2">
      <c r="A19394">
        <v>5330</v>
      </c>
      <c r="B19394" t="s">
        <v>10542</v>
      </c>
      <c r="C19394" t="s">
        <v>105</v>
      </c>
      <c r="D19394" s="3">
        <v>45211</v>
      </c>
      <c r="F19394" t="s">
        <v>29473</v>
      </c>
      <c r="G19394" t="s">
        <v>23651</v>
      </c>
      <c r="H19394" t="s">
        <v>23</v>
      </c>
      <c r="I19394" t="s">
        <v>4013</v>
      </c>
      <c r="K19394"/>
      <c r="L19394" t="s">
        <v>20009</v>
      </c>
      <c r="M19394" t="s">
        <v>20396</v>
      </c>
      <c r="N19394">
        <v>4</v>
      </c>
      <c r="P19394" t="s">
        <v>20366</v>
      </c>
      <c r="Q19394" t="s">
        <v>30516</v>
      </c>
      <c r="S19394" t="s">
        <v>20368</v>
      </c>
    </row>
    <row r="19395" spans="1:19" hidden="1" x14ac:dyDescent="0.2">
      <c r="A19395">
        <v>5330</v>
      </c>
      <c r="B19395" t="s">
        <v>10542</v>
      </c>
      <c r="C19395" t="s">
        <v>105</v>
      </c>
      <c r="D19395">
        <v>4</v>
      </c>
      <c r="F19395" t="s">
        <v>29475</v>
      </c>
      <c r="G19395" t="s">
        <v>30515</v>
      </c>
      <c r="H19395" t="s">
        <v>23</v>
      </c>
      <c r="I19395" t="s">
        <v>4013</v>
      </c>
      <c r="K19395"/>
      <c r="L19395" t="s">
        <v>20009</v>
      </c>
      <c r="M19395" t="s">
        <v>20396</v>
      </c>
      <c r="N19395">
        <v>4</v>
      </c>
      <c r="P19395" t="s">
        <v>20366</v>
      </c>
      <c r="Q19395" t="s">
        <v>30516</v>
      </c>
      <c r="S19395" t="s">
        <v>20368</v>
      </c>
    </row>
    <row r="19396" spans="1:19" hidden="1" x14ac:dyDescent="0.2">
      <c r="A19396">
        <v>5330</v>
      </c>
      <c r="B19396" t="s">
        <v>10542</v>
      </c>
      <c r="C19396" t="s">
        <v>105</v>
      </c>
      <c r="D19396">
        <v>4.2</v>
      </c>
      <c r="F19396" t="s">
        <v>29475</v>
      </c>
      <c r="G19396" t="s">
        <v>29477</v>
      </c>
      <c r="H19396" t="s">
        <v>23</v>
      </c>
      <c r="I19396" t="s">
        <v>4013</v>
      </c>
      <c r="K19396"/>
      <c r="L19396" t="s">
        <v>20009</v>
      </c>
      <c r="M19396" t="s">
        <v>20396</v>
      </c>
      <c r="N19396">
        <v>4</v>
      </c>
      <c r="P19396" t="s">
        <v>20366</v>
      </c>
      <c r="Q19396" t="s">
        <v>30516</v>
      </c>
      <c r="S19396" t="s">
        <v>20368</v>
      </c>
    </row>
    <row r="19397" spans="1:19" hidden="1" x14ac:dyDescent="0.2">
      <c r="A19397">
        <v>5330</v>
      </c>
      <c r="B19397" t="s">
        <v>10542</v>
      </c>
      <c r="C19397" t="s">
        <v>105</v>
      </c>
      <c r="D19397">
        <v>4.1959999999999997</v>
      </c>
      <c r="E19397">
        <v>15</v>
      </c>
      <c r="G19397" t="s">
        <v>31</v>
      </c>
      <c r="H19397" t="s">
        <v>46</v>
      </c>
      <c r="I19397" t="s">
        <v>5358</v>
      </c>
      <c r="J19397" t="s">
        <v>43</v>
      </c>
      <c r="K19397"/>
      <c r="L19397" t="s">
        <v>20009</v>
      </c>
      <c r="M19397" t="s">
        <v>20396</v>
      </c>
      <c r="N19397">
        <v>4</v>
      </c>
      <c r="P19397" t="s">
        <v>20366</v>
      </c>
      <c r="Q19397" t="s">
        <v>30516</v>
      </c>
      <c r="S19397" t="s">
        <v>20368</v>
      </c>
    </row>
    <row r="19398" spans="1:19" hidden="1" x14ac:dyDescent="0.2">
      <c r="A19398">
        <v>5330</v>
      </c>
      <c r="B19398" t="s">
        <v>10542</v>
      </c>
      <c r="C19398" t="s">
        <v>105</v>
      </c>
      <c r="D19398">
        <v>1.1659999999999999</v>
      </c>
      <c r="E19398">
        <v>20</v>
      </c>
      <c r="G19398" t="s">
        <v>31</v>
      </c>
      <c r="H19398" t="s">
        <v>46</v>
      </c>
      <c r="I19398" t="s">
        <v>5358</v>
      </c>
      <c r="J19398" t="s">
        <v>43</v>
      </c>
      <c r="K19398"/>
      <c r="L19398" t="s">
        <v>20009</v>
      </c>
      <c r="M19398" t="s">
        <v>20396</v>
      </c>
      <c r="N19398">
        <v>4</v>
      </c>
      <c r="P19398" t="s">
        <v>20366</v>
      </c>
      <c r="Q19398" t="s">
        <v>30516</v>
      </c>
      <c r="S19398" t="s">
        <v>20368</v>
      </c>
    </row>
    <row r="19399" spans="1:19" hidden="1" x14ac:dyDescent="0.2">
      <c r="A19399">
        <v>5330</v>
      </c>
      <c r="B19399" t="s">
        <v>10542</v>
      </c>
      <c r="C19399" t="s">
        <v>105</v>
      </c>
      <c r="D19399">
        <v>4.149</v>
      </c>
      <c r="E19399">
        <v>30</v>
      </c>
      <c r="G19399" t="s">
        <v>31</v>
      </c>
      <c r="H19399" t="s">
        <v>46</v>
      </c>
      <c r="I19399" t="s">
        <v>5358</v>
      </c>
      <c r="J19399" t="s">
        <v>43</v>
      </c>
      <c r="K19399"/>
      <c r="L19399" t="s">
        <v>20009</v>
      </c>
      <c r="M19399" t="s">
        <v>20396</v>
      </c>
      <c r="N19399">
        <v>4</v>
      </c>
      <c r="P19399" t="s">
        <v>20366</v>
      </c>
      <c r="Q19399" t="s">
        <v>30516</v>
      </c>
      <c r="S19399" t="s">
        <v>20368</v>
      </c>
    </row>
    <row r="19400" spans="1:19" hidden="1" x14ac:dyDescent="0.2">
      <c r="A19400">
        <v>5330</v>
      </c>
      <c r="B19400" t="s">
        <v>10542</v>
      </c>
      <c r="C19400" t="s">
        <v>105</v>
      </c>
      <c r="D19400">
        <v>4.0979999999999999</v>
      </c>
      <c r="E19400">
        <v>35</v>
      </c>
      <c r="G19400" t="s">
        <v>31</v>
      </c>
      <c r="H19400" t="s">
        <v>46</v>
      </c>
      <c r="I19400" t="s">
        <v>5358</v>
      </c>
      <c r="J19400" t="s">
        <v>43</v>
      </c>
      <c r="K19400"/>
      <c r="L19400" t="s">
        <v>20009</v>
      </c>
      <c r="M19400" t="s">
        <v>20396</v>
      </c>
      <c r="N19400">
        <v>4</v>
      </c>
      <c r="P19400" t="s">
        <v>20366</v>
      </c>
      <c r="Q19400" t="s">
        <v>30516</v>
      </c>
      <c r="S19400" t="s">
        <v>20368</v>
      </c>
    </row>
    <row r="19401" spans="1:19" hidden="1" x14ac:dyDescent="0.2">
      <c r="A19401">
        <v>5330</v>
      </c>
      <c r="B19401" t="s">
        <v>10542</v>
      </c>
      <c r="C19401" t="s">
        <v>105</v>
      </c>
      <c r="D19401">
        <v>4.056</v>
      </c>
      <c r="E19401">
        <v>40</v>
      </c>
      <c r="G19401" t="s">
        <v>31</v>
      </c>
      <c r="H19401" t="s">
        <v>46</v>
      </c>
      <c r="I19401" t="s">
        <v>5358</v>
      </c>
      <c r="J19401" t="s">
        <v>43</v>
      </c>
      <c r="K19401"/>
      <c r="L19401" t="s">
        <v>20009</v>
      </c>
      <c r="M19401" t="s">
        <v>20396</v>
      </c>
      <c r="N19401">
        <v>4</v>
      </c>
      <c r="P19401" t="s">
        <v>20366</v>
      </c>
      <c r="Q19401" t="s">
        <v>30516</v>
      </c>
      <c r="S19401" t="s">
        <v>20368</v>
      </c>
    </row>
    <row r="19402" spans="1:19" hidden="1" x14ac:dyDescent="0.2">
      <c r="A19402">
        <v>5331</v>
      </c>
      <c r="B19402" t="s">
        <v>30517</v>
      </c>
      <c r="C19402" t="s">
        <v>105</v>
      </c>
      <c r="D19402">
        <v>2.9</v>
      </c>
      <c r="E19402" t="s">
        <v>2141</v>
      </c>
      <c r="F19402" t="s">
        <v>28268</v>
      </c>
      <c r="G19402" t="s">
        <v>28269</v>
      </c>
      <c r="H19402" t="s">
        <v>23</v>
      </c>
      <c r="I19402" t="s">
        <v>19259</v>
      </c>
      <c r="K19402"/>
      <c r="L19402" t="s">
        <v>30518</v>
      </c>
      <c r="M19402" t="s">
        <v>20396</v>
      </c>
      <c r="N19402">
        <v>4</v>
      </c>
      <c r="P19402" t="s">
        <v>20366</v>
      </c>
      <c r="Q19402" t="s">
        <v>30519</v>
      </c>
      <c r="S19402" t="s">
        <v>20368</v>
      </c>
    </row>
    <row r="19403" spans="1:19" hidden="1" x14ac:dyDescent="0.2">
      <c r="A19403">
        <v>5332</v>
      </c>
      <c r="B19403" t="s">
        <v>30520</v>
      </c>
      <c r="C19403" t="s">
        <v>105</v>
      </c>
      <c r="D19403">
        <v>3.69</v>
      </c>
      <c r="E19403">
        <v>25</v>
      </c>
      <c r="F19403" t="s">
        <v>1546</v>
      </c>
      <c r="G19403" t="s">
        <v>55</v>
      </c>
      <c r="H19403" t="s">
        <v>46</v>
      </c>
      <c r="I19403" t="s">
        <v>27677</v>
      </c>
      <c r="K19403"/>
      <c r="L19403" t="s">
        <v>30521</v>
      </c>
      <c r="M19403" t="s">
        <v>20719</v>
      </c>
      <c r="N19403">
        <v>3</v>
      </c>
      <c r="P19403" t="s">
        <v>20366</v>
      </c>
      <c r="Q19403" t="s">
        <v>30522</v>
      </c>
      <c r="S19403" t="s">
        <v>20368</v>
      </c>
    </row>
    <row r="19404" spans="1:19" hidden="1" x14ac:dyDescent="0.2">
      <c r="A19404">
        <v>5332</v>
      </c>
      <c r="B19404" t="s">
        <v>30520</v>
      </c>
      <c r="C19404" t="s">
        <v>20452</v>
      </c>
      <c r="D19404">
        <v>9.7799999999999994</v>
      </c>
      <c r="E19404">
        <v>25</v>
      </c>
      <c r="F19404" t="s">
        <v>1546</v>
      </c>
      <c r="G19404" t="s">
        <v>55</v>
      </c>
      <c r="H19404" t="s">
        <v>46</v>
      </c>
      <c r="I19404" t="s">
        <v>27677</v>
      </c>
      <c r="K19404"/>
      <c r="L19404" t="s">
        <v>30521</v>
      </c>
      <c r="M19404" t="s">
        <v>20719</v>
      </c>
      <c r="N19404">
        <v>3</v>
      </c>
      <c r="P19404" t="s">
        <v>20366</v>
      </c>
      <c r="Q19404" t="s">
        <v>30522</v>
      </c>
      <c r="S19404" t="s">
        <v>20368</v>
      </c>
    </row>
    <row r="19405" spans="1:19" hidden="1" x14ac:dyDescent="0.2">
      <c r="A19405">
        <v>5333</v>
      </c>
      <c r="B19405" t="s">
        <v>30523</v>
      </c>
      <c r="C19405" t="s">
        <v>105</v>
      </c>
      <c r="D19405">
        <v>2.79</v>
      </c>
      <c r="E19405">
        <v>25</v>
      </c>
      <c r="F19405" t="s">
        <v>23491</v>
      </c>
      <c r="G19405" t="s">
        <v>31</v>
      </c>
      <c r="H19405" t="s">
        <v>46</v>
      </c>
      <c r="I19405" t="s">
        <v>3953</v>
      </c>
      <c r="K19405" t="e">
        <f>- Other values in G58</f>
        <v>#NAME?</v>
      </c>
      <c r="L19405" t="s">
        <v>30524</v>
      </c>
      <c r="M19405" t="s">
        <v>20396</v>
      </c>
      <c r="N19405">
        <v>4</v>
      </c>
      <c r="P19405" t="s">
        <v>20366</v>
      </c>
      <c r="Q19405" t="s">
        <v>30525</v>
      </c>
      <c r="S19405" t="s">
        <v>20368</v>
      </c>
    </row>
    <row r="19406" spans="1:19" hidden="1" x14ac:dyDescent="0.2">
      <c r="A19406">
        <v>5333</v>
      </c>
      <c r="B19406" t="s">
        <v>30523</v>
      </c>
      <c r="C19406" t="s">
        <v>20452</v>
      </c>
      <c r="D19406">
        <v>12.84</v>
      </c>
      <c r="E19406">
        <v>25</v>
      </c>
      <c r="F19406" t="s">
        <v>23491</v>
      </c>
      <c r="G19406" t="s">
        <v>31</v>
      </c>
      <c r="H19406" t="s">
        <v>46</v>
      </c>
      <c r="I19406" t="s">
        <v>3953</v>
      </c>
      <c r="K19406" t="e">
        <f>- Other values in G58</f>
        <v>#NAME?</v>
      </c>
      <c r="L19406" t="s">
        <v>30524</v>
      </c>
      <c r="M19406" t="s">
        <v>20396</v>
      </c>
      <c r="N19406">
        <v>4</v>
      </c>
      <c r="P19406" t="s">
        <v>20366</v>
      </c>
      <c r="Q19406" t="s">
        <v>30525</v>
      </c>
      <c r="S19406" t="s">
        <v>20368</v>
      </c>
    </row>
    <row r="19407" spans="1:19" hidden="1" x14ac:dyDescent="0.2">
      <c r="A19407">
        <v>5333</v>
      </c>
      <c r="B19407" t="s">
        <v>30523</v>
      </c>
      <c r="C19407" t="s">
        <v>105</v>
      </c>
      <c r="D19407">
        <v>2.71</v>
      </c>
      <c r="E19407">
        <v>25</v>
      </c>
      <c r="F19407" t="s">
        <v>30526</v>
      </c>
      <c r="G19407" t="s">
        <v>6093</v>
      </c>
      <c r="H19407" t="s">
        <v>46</v>
      </c>
      <c r="I19407" t="s">
        <v>30527</v>
      </c>
      <c r="K19407" t="e">
        <f>- Other values in G58</f>
        <v>#NAME?</v>
      </c>
      <c r="L19407" t="s">
        <v>30524</v>
      </c>
      <c r="M19407" t="s">
        <v>20396</v>
      </c>
      <c r="N19407">
        <v>4</v>
      </c>
      <c r="P19407" t="s">
        <v>20366</v>
      </c>
      <c r="Q19407" t="s">
        <v>30525</v>
      </c>
      <c r="S19407" t="s">
        <v>20368</v>
      </c>
    </row>
    <row r="19408" spans="1:19" hidden="1" x14ac:dyDescent="0.2">
      <c r="A19408">
        <v>5334</v>
      </c>
      <c r="B19408" t="s">
        <v>30528</v>
      </c>
      <c r="C19408" t="s">
        <v>105</v>
      </c>
      <c r="D19408">
        <v>4.25</v>
      </c>
      <c r="E19408">
        <v>25</v>
      </c>
      <c r="F19408" t="s">
        <v>1546</v>
      </c>
      <c r="G19408" t="s">
        <v>55</v>
      </c>
      <c r="H19408" t="s">
        <v>46</v>
      </c>
      <c r="I19408" t="s">
        <v>27677</v>
      </c>
      <c r="K19408"/>
      <c r="L19408" t="s">
        <v>30529</v>
      </c>
      <c r="M19408" t="s">
        <v>26</v>
      </c>
      <c r="N19408">
        <v>2</v>
      </c>
      <c r="P19408" t="s">
        <v>20366</v>
      </c>
      <c r="Q19408" t="s">
        <v>30530</v>
      </c>
      <c r="S19408" t="s">
        <v>20368</v>
      </c>
    </row>
    <row r="19409" spans="1:19" hidden="1" x14ac:dyDescent="0.2">
      <c r="A19409">
        <v>5334</v>
      </c>
      <c r="B19409" t="s">
        <v>30528</v>
      </c>
      <c r="C19409" t="s">
        <v>20452</v>
      </c>
      <c r="D19409">
        <v>9.59</v>
      </c>
      <c r="E19409">
        <v>25</v>
      </c>
      <c r="F19409" t="s">
        <v>1546</v>
      </c>
      <c r="G19409" t="s">
        <v>55</v>
      </c>
      <c r="H19409" t="s">
        <v>46</v>
      </c>
      <c r="I19409" t="s">
        <v>27677</v>
      </c>
      <c r="K19409"/>
      <c r="L19409" t="s">
        <v>30529</v>
      </c>
      <c r="M19409" t="s">
        <v>26</v>
      </c>
      <c r="N19409">
        <v>2</v>
      </c>
      <c r="P19409" t="s">
        <v>20366</v>
      </c>
      <c r="Q19409" t="s">
        <v>30530</v>
      </c>
      <c r="S19409" t="s">
        <v>20368</v>
      </c>
    </row>
    <row r="19410" spans="1:19" hidden="1" x14ac:dyDescent="0.2">
      <c r="A19410">
        <v>5335</v>
      </c>
      <c r="B19410" t="s">
        <v>30531</v>
      </c>
      <c r="C19410" t="s">
        <v>105</v>
      </c>
      <c r="D19410">
        <v>4.26</v>
      </c>
      <c r="E19410">
        <v>25</v>
      </c>
      <c r="F19410" t="s">
        <v>29937</v>
      </c>
      <c r="I19410" t="s">
        <v>30532</v>
      </c>
      <c r="K19410"/>
      <c r="L19410" t="s">
        <v>30533</v>
      </c>
      <c r="M19410" t="s">
        <v>26</v>
      </c>
      <c r="N19410">
        <v>2</v>
      </c>
      <c r="P19410" t="s">
        <v>20366</v>
      </c>
      <c r="Q19410" t="s">
        <v>30534</v>
      </c>
      <c r="S19410" t="s">
        <v>20368</v>
      </c>
    </row>
    <row r="19411" spans="1:19" hidden="1" x14ac:dyDescent="0.2">
      <c r="A19411">
        <v>5338</v>
      </c>
      <c r="B19411" t="s">
        <v>30535</v>
      </c>
      <c r="C19411" t="s">
        <v>105</v>
      </c>
      <c r="D19411">
        <v>9.64</v>
      </c>
      <c r="E19411">
        <v>25</v>
      </c>
      <c r="G19411" t="s">
        <v>31</v>
      </c>
      <c r="H19411" t="s">
        <v>46</v>
      </c>
      <c r="I19411" t="s">
        <v>29468</v>
      </c>
      <c r="K19411"/>
      <c r="L19411" t="s">
        <v>30536</v>
      </c>
      <c r="M19411" t="s">
        <v>20396</v>
      </c>
      <c r="N19411">
        <v>4</v>
      </c>
      <c r="P19411" t="s">
        <v>20366</v>
      </c>
      <c r="Q19411" t="s">
        <v>30537</v>
      </c>
      <c r="S19411" t="s">
        <v>20368</v>
      </c>
    </row>
    <row r="19412" spans="1:19" hidden="1" x14ac:dyDescent="0.2">
      <c r="A19412">
        <v>5339</v>
      </c>
      <c r="B19412" t="s">
        <v>30538</v>
      </c>
      <c r="C19412" t="s">
        <v>105</v>
      </c>
      <c r="D19412">
        <v>4.8</v>
      </c>
      <c r="F19412" t="s">
        <v>21009</v>
      </c>
      <c r="G19412" t="s">
        <v>30539</v>
      </c>
      <c r="H19412" t="s">
        <v>23</v>
      </c>
      <c r="I19412" t="s">
        <v>30540</v>
      </c>
      <c r="K19412"/>
      <c r="L19412" t="s">
        <v>30541</v>
      </c>
      <c r="M19412" t="s">
        <v>23191</v>
      </c>
      <c r="N19412">
        <v>4</v>
      </c>
      <c r="O19412" t="s">
        <v>30542</v>
      </c>
      <c r="P19412" t="s">
        <v>20366</v>
      </c>
      <c r="Q19412" t="s">
        <v>30543</v>
      </c>
      <c r="S19412" t="s">
        <v>20368</v>
      </c>
    </row>
    <row r="19413" spans="1:19" hidden="1" x14ac:dyDescent="0.2">
      <c r="A19413">
        <v>5340</v>
      </c>
      <c r="B19413" t="s">
        <v>30544</v>
      </c>
      <c r="C19413" t="s">
        <v>105</v>
      </c>
      <c r="D19413">
        <v>4.75</v>
      </c>
      <c r="F19413" t="s">
        <v>30545</v>
      </c>
      <c r="G19413" t="s">
        <v>30539</v>
      </c>
      <c r="H19413" t="s">
        <v>23</v>
      </c>
      <c r="I19413" t="s">
        <v>30546</v>
      </c>
      <c r="K19413"/>
      <c r="L19413" t="s">
        <v>30547</v>
      </c>
      <c r="M19413" t="s">
        <v>26</v>
      </c>
      <c r="N19413">
        <v>2</v>
      </c>
      <c r="O19413" t="s">
        <v>30548</v>
      </c>
      <c r="P19413" t="s">
        <v>20366</v>
      </c>
      <c r="Q19413" t="s">
        <v>30549</v>
      </c>
      <c r="S19413" t="s">
        <v>20368</v>
      </c>
    </row>
    <row r="19414" spans="1:19" hidden="1" x14ac:dyDescent="0.2">
      <c r="A19414">
        <v>5341</v>
      </c>
      <c r="B19414" t="s">
        <v>30550</v>
      </c>
      <c r="C19414" t="s">
        <v>21724</v>
      </c>
      <c r="D19414">
        <v>3.48</v>
      </c>
      <c r="E19414">
        <v>20</v>
      </c>
      <c r="G19414" t="s">
        <v>55</v>
      </c>
      <c r="H19414" t="s">
        <v>46</v>
      </c>
      <c r="I19414" t="s">
        <v>8360</v>
      </c>
      <c r="K19414"/>
      <c r="L19414" t="s">
        <v>30551</v>
      </c>
      <c r="M19414" t="s">
        <v>20719</v>
      </c>
      <c r="N19414">
        <v>3</v>
      </c>
      <c r="P19414" t="s">
        <v>20366</v>
      </c>
      <c r="Q19414" t="s">
        <v>30552</v>
      </c>
      <c r="S19414" t="s">
        <v>20368</v>
      </c>
    </row>
    <row r="19415" spans="1:19" hidden="1" x14ac:dyDescent="0.2">
      <c r="A19415">
        <v>5341</v>
      </c>
      <c r="B19415" t="s">
        <v>30550</v>
      </c>
      <c r="C19415" t="s">
        <v>22299</v>
      </c>
      <c r="D19415">
        <v>6.08</v>
      </c>
      <c r="E19415">
        <v>20</v>
      </c>
      <c r="G19415" t="s">
        <v>55</v>
      </c>
      <c r="H19415" t="s">
        <v>46</v>
      </c>
      <c r="I19415" t="s">
        <v>8360</v>
      </c>
      <c r="K19415"/>
      <c r="L19415" t="s">
        <v>30551</v>
      </c>
      <c r="M19415" t="s">
        <v>20719</v>
      </c>
      <c r="N19415">
        <v>3</v>
      </c>
      <c r="P19415" t="s">
        <v>20366</v>
      </c>
      <c r="Q19415" t="s">
        <v>30552</v>
      </c>
      <c r="S19415" t="s">
        <v>20368</v>
      </c>
    </row>
    <row r="19416" spans="1:19" hidden="1" x14ac:dyDescent="0.2">
      <c r="A19416">
        <v>5341</v>
      </c>
      <c r="B19416" t="s">
        <v>30550</v>
      </c>
      <c r="C19416" t="s">
        <v>21490</v>
      </c>
      <c r="D19416">
        <v>3.72</v>
      </c>
      <c r="E19416">
        <v>20</v>
      </c>
      <c r="G19416" t="s">
        <v>55</v>
      </c>
      <c r="H19416" t="s">
        <v>46</v>
      </c>
      <c r="I19416" t="s">
        <v>8360</v>
      </c>
      <c r="K19416"/>
      <c r="L19416" t="s">
        <v>30551</v>
      </c>
      <c r="M19416" t="s">
        <v>20719</v>
      </c>
      <c r="N19416">
        <v>3</v>
      </c>
      <c r="P19416" t="s">
        <v>20366</v>
      </c>
      <c r="Q19416" t="s">
        <v>30552</v>
      </c>
      <c r="S19416" t="s">
        <v>20368</v>
      </c>
    </row>
    <row r="19417" spans="1:19" hidden="1" x14ac:dyDescent="0.2">
      <c r="A19417">
        <v>5341</v>
      </c>
      <c r="B19417" t="s">
        <v>30550</v>
      </c>
      <c r="C19417" t="s">
        <v>21494</v>
      </c>
      <c r="D19417">
        <v>5.14</v>
      </c>
      <c r="E19417">
        <v>20</v>
      </c>
      <c r="G19417" t="s">
        <v>55</v>
      </c>
      <c r="H19417" t="s">
        <v>46</v>
      </c>
      <c r="I19417" t="s">
        <v>8360</v>
      </c>
      <c r="K19417"/>
      <c r="L19417" t="s">
        <v>30551</v>
      </c>
      <c r="M19417" t="s">
        <v>20719</v>
      </c>
      <c r="N19417">
        <v>3</v>
      </c>
      <c r="P19417" t="s">
        <v>20366</v>
      </c>
      <c r="Q19417" t="s">
        <v>30552</v>
      </c>
      <c r="S19417" t="s">
        <v>20368</v>
      </c>
    </row>
    <row r="19418" spans="1:19" hidden="1" x14ac:dyDescent="0.2">
      <c r="A19418">
        <v>5342</v>
      </c>
      <c r="B19418" t="s">
        <v>30553</v>
      </c>
      <c r="C19418" t="s">
        <v>105</v>
      </c>
      <c r="D19418">
        <v>9.89</v>
      </c>
      <c r="E19418">
        <v>20</v>
      </c>
      <c r="F19418" t="s">
        <v>26748</v>
      </c>
      <c r="G19418" t="s">
        <v>31</v>
      </c>
      <c r="H19418" t="s">
        <v>46</v>
      </c>
      <c r="I19418" t="s">
        <v>26749</v>
      </c>
      <c r="K19418"/>
      <c r="L19418" t="s">
        <v>30554</v>
      </c>
      <c r="M19418" t="s">
        <v>26</v>
      </c>
      <c r="N19418">
        <v>2</v>
      </c>
      <c r="P19418" t="s">
        <v>20366</v>
      </c>
      <c r="Q19418" t="s">
        <v>30555</v>
      </c>
      <c r="S19418" t="s">
        <v>20368</v>
      </c>
    </row>
    <row r="19419" spans="1:19" hidden="1" x14ac:dyDescent="0.2">
      <c r="A19419">
        <v>5343</v>
      </c>
      <c r="B19419" t="s">
        <v>30556</v>
      </c>
      <c r="C19419" t="s">
        <v>105</v>
      </c>
      <c r="D19419">
        <v>9.61</v>
      </c>
      <c r="E19419">
        <v>20</v>
      </c>
      <c r="F19419" t="s">
        <v>26748</v>
      </c>
      <c r="G19419" t="s">
        <v>31</v>
      </c>
      <c r="H19419" t="s">
        <v>46</v>
      </c>
      <c r="I19419" t="s">
        <v>26749</v>
      </c>
      <c r="K19419"/>
      <c r="L19419" t="s">
        <v>30557</v>
      </c>
      <c r="M19419" t="s">
        <v>26</v>
      </c>
      <c r="N19419">
        <v>2</v>
      </c>
      <c r="P19419" t="s">
        <v>20366</v>
      </c>
      <c r="Q19419" t="s">
        <v>30558</v>
      </c>
      <c r="S19419" t="s">
        <v>20368</v>
      </c>
    </row>
    <row r="19420" spans="1:19" hidden="1" x14ac:dyDescent="0.2">
      <c r="A19420">
        <v>5344</v>
      </c>
      <c r="B19420" t="s">
        <v>30559</v>
      </c>
      <c r="C19420" t="s">
        <v>105</v>
      </c>
      <c r="D19420">
        <v>9.3699999999999992</v>
      </c>
      <c r="E19420">
        <v>20</v>
      </c>
      <c r="F19420" t="s">
        <v>26748</v>
      </c>
      <c r="G19420" t="s">
        <v>31</v>
      </c>
      <c r="H19420" t="s">
        <v>46</v>
      </c>
      <c r="I19420" t="s">
        <v>26749</v>
      </c>
      <c r="K19420"/>
      <c r="L19420" t="s">
        <v>30560</v>
      </c>
      <c r="M19420" t="s">
        <v>26</v>
      </c>
      <c r="N19420">
        <v>2</v>
      </c>
      <c r="P19420" t="s">
        <v>20366</v>
      </c>
      <c r="Q19420" t="s">
        <v>30561</v>
      </c>
      <c r="S19420" t="s">
        <v>20368</v>
      </c>
    </row>
    <row r="19421" spans="1:19" hidden="1" x14ac:dyDescent="0.2">
      <c r="A19421">
        <v>5345</v>
      </c>
      <c r="B19421" t="s">
        <v>30562</v>
      </c>
      <c r="C19421" t="s">
        <v>105</v>
      </c>
      <c r="D19421">
        <v>9.11</v>
      </c>
      <c r="E19421">
        <v>20</v>
      </c>
      <c r="F19421" t="s">
        <v>26748</v>
      </c>
      <c r="G19421" t="s">
        <v>31</v>
      </c>
      <c r="H19421" t="s">
        <v>46</v>
      </c>
      <c r="I19421" t="s">
        <v>26749</v>
      </c>
      <c r="K19421"/>
      <c r="L19421" t="s">
        <v>30563</v>
      </c>
      <c r="M19421" t="s">
        <v>26</v>
      </c>
      <c r="N19421">
        <v>2</v>
      </c>
      <c r="P19421" t="s">
        <v>20366</v>
      </c>
      <c r="Q19421" t="s">
        <v>30564</v>
      </c>
      <c r="S19421" t="s">
        <v>20368</v>
      </c>
    </row>
    <row r="19422" spans="1:19" hidden="1" x14ac:dyDescent="0.2">
      <c r="A19422">
        <v>5346</v>
      </c>
      <c r="B19422" t="s">
        <v>30565</v>
      </c>
      <c r="C19422" t="s">
        <v>105</v>
      </c>
      <c r="D19422">
        <v>4.3499999999999996</v>
      </c>
      <c r="E19422">
        <v>20</v>
      </c>
      <c r="F19422" t="s">
        <v>20412</v>
      </c>
      <c r="G19422" t="s">
        <v>31</v>
      </c>
      <c r="H19422" t="s">
        <v>23</v>
      </c>
      <c r="I19422" t="s">
        <v>30566</v>
      </c>
      <c r="K19422"/>
      <c r="L19422" t="s">
        <v>30567</v>
      </c>
      <c r="M19422" t="s">
        <v>20719</v>
      </c>
      <c r="N19422">
        <v>3</v>
      </c>
      <c r="P19422" t="s">
        <v>20366</v>
      </c>
      <c r="Q19422" t="s">
        <v>30568</v>
      </c>
      <c r="S19422" t="s">
        <v>20368</v>
      </c>
    </row>
    <row r="19423" spans="1:19" hidden="1" x14ac:dyDescent="0.2">
      <c r="A19423">
        <v>5347</v>
      </c>
      <c r="B19423" t="s">
        <v>30569</v>
      </c>
      <c r="C19423" t="s">
        <v>105</v>
      </c>
      <c r="D19423">
        <v>11.13</v>
      </c>
      <c r="E19423">
        <v>20</v>
      </c>
      <c r="F19423" t="s">
        <v>79</v>
      </c>
      <c r="G19423" t="s">
        <v>22421</v>
      </c>
      <c r="H19423" t="s">
        <v>46</v>
      </c>
      <c r="I19423" t="s">
        <v>23303</v>
      </c>
      <c r="K19423"/>
      <c r="L19423" t="s">
        <v>30570</v>
      </c>
      <c r="M19423" t="s">
        <v>20396</v>
      </c>
      <c r="N19423">
        <v>4</v>
      </c>
      <c r="P19423" t="s">
        <v>20366</v>
      </c>
      <c r="Q19423" t="s">
        <v>30571</v>
      </c>
      <c r="S19423" t="s">
        <v>20368</v>
      </c>
    </row>
    <row r="19424" spans="1:19" hidden="1" x14ac:dyDescent="0.2">
      <c r="A19424">
        <v>5348</v>
      </c>
      <c r="B19424" t="s">
        <v>30572</v>
      </c>
      <c r="C19424" t="s">
        <v>105</v>
      </c>
      <c r="D19424">
        <v>4.5999999999999996</v>
      </c>
      <c r="E19424">
        <v>25</v>
      </c>
      <c r="F19424" t="s">
        <v>2798</v>
      </c>
      <c r="G19424" t="s">
        <v>55</v>
      </c>
      <c r="H19424" t="s">
        <v>46</v>
      </c>
      <c r="I19424" t="s">
        <v>28440</v>
      </c>
      <c r="K19424"/>
      <c r="L19424" t="s">
        <v>30573</v>
      </c>
      <c r="M19424" t="s">
        <v>26</v>
      </c>
      <c r="N19424">
        <v>2</v>
      </c>
      <c r="P19424" t="s">
        <v>20366</v>
      </c>
      <c r="Q19424" t="s">
        <v>30574</v>
      </c>
      <c r="S19424" t="s">
        <v>20368</v>
      </c>
    </row>
    <row r="19425" spans="1:19" hidden="1" x14ac:dyDescent="0.2">
      <c r="A19425">
        <v>5349</v>
      </c>
      <c r="B19425" t="s">
        <v>30575</v>
      </c>
      <c r="C19425" t="s">
        <v>105</v>
      </c>
      <c r="D19425">
        <v>9.32</v>
      </c>
      <c r="E19425">
        <v>20</v>
      </c>
      <c r="F19425" t="s">
        <v>79</v>
      </c>
      <c r="G19425" t="s">
        <v>22421</v>
      </c>
      <c r="H19425" t="s">
        <v>46</v>
      </c>
      <c r="I19425" t="s">
        <v>23303</v>
      </c>
      <c r="K19425"/>
      <c r="L19425" t="s">
        <v>30576</v>
      </c>
      <c r="M19425" t="s">
        <v>20396</v>
      </c>
      <c r="N19425">
        <v>4</v>
      </c>
      <c r="P19425" t="s">
        <v>20366</v>
      </c>
      <c r="Q19425" t="s">
        <v>30577</v>
      </c>
      <c r="S19425" t="s">
        <v>20368</v>
      </c>
    </row>
    <row r="19426" spans="1:19" hidden="1" x14ac:dyDescent="0.2">
      <c r="A19426">
        <v>5350</v>
      </c>
      <c r="B19426" t="s">
        <v>30578</v>
      </c>
      <c r="C19426" t="s">
        <v>105</v>
      </c>
      <c r="D19426">
        <v>4.55</v>
      </c>
      <c r="E19426">
        <v>25</v>
      </c>
      <c r="F19426" s="1" t="s">
        <v>30579</v>
      </c>
      <c r="G19426" t="s">
        <v>55</v>
      </c>
      <c r="H19426" t="s">
        <v>23</v>
      </c>
      <c r="I19426" t="s">
        <v>137</v>
      </c>
      <c r="K19426"/>
      <c r="L19426" t="s">
        <v>30580</v>
      </c>
      <c r="M19426" t="s">
        <v>26</v>
      </c>
      <c r="N19426">
        <v>2</v>
      </c>
      <c r="P19426" t="s">
        <v>20366</v>
      </c>
      <c r="Q19426" t="s">
        <v>30581</v>
      </c>
      <c r="S19426" t="s">
        <v>20368</v>
      </c>
    </row>
    <row r="19427" spans="1:19" hidden="1" x14ac:dyDescent="0.2">
      <c r="A19427">
        <v>5350</v>
      </c>
      <c r="B19427" t="s">
        <v>30578</v>
      </c>
      <c r="C19427" t="s">
        <v>105</v>
      </c>
      <c r="D19427">
        <v>4.6100000000000003</v>
      </c>
      <c r="E19427" t="s">
        <v>414</v>
      </c>
      <c r="F19427" s="1" t="s">
        <v>30579</v>
      </c>
      <c r="G19427" t="s">
        <v>31</v>
      </c>
      <c r="H19427" t="s">
        <v>23</v>
      </c>
      <c r="I19427" t="s">
        <v>137</v>
      </c>
      <c r="K19427"/>
      <c r="L19427" t="s">
        <v>30580</v>
      </c>
      <c r="M19427" t="s">
        <v>26</v>
      </c>
      <c r="N19427">
        <v>2</v>
      </c>
      <c r="P19427" t="s">
        <v>20366</v>
      </c>
      <c r="Q19427" t="s">
        <v>30581</v>
      </c>
      <c r="S19427" t="s">
        <v>20368</v>
      </c>
    </row>
    <row r="19428" spans="1:19" hidden="1" x14ac:dyDescent="0.2">
      <c r="A19428">
        <v>5350</v>
      </c>
      <c r="B19428" t="s">
        <v>30578</v>
      </c>
      <c r="C19428" t="s">
        <v>105</v>
      </c>
      <c r="D19428">
        <v>4.2300000000000004</v>
      </c>
      <c r="E19428" t="s">
        <v>414</v>
      </c>
      <c r="F19428" t="s">
        <v>384</v>
      </c>
      <c r="G19428" t="s">
        <v>31</v>
      </c>
      <c r="H19428" t="s">
        <v>23</v>
      </c>
      <c r="I19428" t="s">
        <v>137</v>
      </c>
      <c r="K19428"/>
      <c r="L19428" t="s">
        <v>30580</v>
      </c>
      <c r="M19428" t="s">
        <v>26</v>
      </c>
      <c r="N19428">
        <v>2</v>
      </c>
      <c r="P19428" t="s">
        <v>20366</v>
      </c>
      <c r="Q19428" t="s">
        <v>30581</v>
      </c>
      <c r="S19428" t="s">
        <v>20368</v>
      </c>
    </row>
    <row r="19429" spans="1:19" hidden="1" x14ac:dyDescent="0.2">
      <c r="A19429">
        <v>5350</v>
      </c>
      <c r="B19429" t="s">
        <v>30578</v>
      </c>
      <c r="C19429" t="s">
        <v>105</v>
      </c>
      <c r="D19429">
        <v>4.41</v>
      </c>
      <c r="E19429" t="s">
        <v>414</v>
      </c>
      <c r="F19429" s="1" t="s">
        <v>30579</v>
      </c>
      <c r="G19429" t="s">
        <v>12576</v>
      </c>
      <c r="H19429" t="s">
        <v>23</v>
      </c>
      <c r="I19429" t="s">
        <v>137</v>
      </c>
      <c r="K19429"/>
      <c r="L19429" t="s">
        <v>30580</v>
      </c>
      <c r="M19429" t="s">
        <v>26</v>
      </c>
      <c r="N19429">
        <v>2</v>
      </c>
      <c r="P19429" t="s">
        <v>20366</v>
      </c>
      <c r="Q19429" t="s">
        <v>30581</v>
      </c>
      <c r="S19429" t="s">
        <v>20368</v>
      </c>
    </row>
    <row r="19430" spans="1:19" hidden="1" x14ac:dyDescent="0.2">
      <c r="A19430">
        <v>5351</v>
      </c>
      <c r="B19430" t="s">
        <v>30582</v>
      </c>
      <c r="C19430" t="s">
        <v>105</v>
      </c>
      <c r="D19430">
        <v>4.62</v>
      </c>
      <c r="E19430">
        <v>25</v>
      </c>
      <c r="F19430" t="s">
        <v>2798</v>
      </c>
      <c r="G19430" t="s">
        <v>55</v>
      </c>
      <c r="H19430" t="s">
        <v>46</v>
      </c>
      <c r="I19430" t="s">
        <v>28440</v>
      </c>
      <c r="K19430"/>
      <c r="L19430" t="s">
        <v>30583</v>
      </c>
      <c r="M19430" t="s">
        <v>20719</v>
      </c>
      <c r="N19430">
        <v>3</v>
      </c>
      <c r="P19430" t="s">
        <v>20366</v>
      </c>
      <c r="Q19430" t="s">
        <v>30584</v>
      </c>
      <c r="S19430" t="s">
        <v>20368</v>
      </c>
    </row>
    <row r="19431" spans="1:19" hidden="1" x14ac:dyDescent="0.2">
      <c r="A19431">
        <v>5352</v>
      </c>
      <c r="B19431" t="s">
        <v>30585</v>
      </c>
      <c r="C19431" t="s">
        <v>105</v>
      </c>
      <c r="D19431">
        <v>10.53</v>
      </c>
      <c r="E19431">
        <v>20</v>
      </c>
      <c r="G19431" t="s">
        <v>31</v>
      </c>
      <c r="H19431" t="s">
        <v>46</v>
      </c>
      <c r="I19431" t="s">
        <v>30586</v>
      </c>
      <c r="K19431"/>
      <c r="L19431" t="s">
        <v>30587</v>
      </c>
      <c r="M19431" t="s">
        <v>20396</v>
      </c>
      <c r="N19431">
        <v>4</v>
      </c>
      <c r="P19431" t="s">
        <v>20366</v>
      </c>
      <c r="Q19431" t="s">
        <v>30588</v>
      </c>
      <c r="S19431" t="s">
        <v>20368</v>
      </c>
    </row>
    <row r="19432" spans="1:19" hidden="1" x14ac:dyDescent="0.2">
      <c r="A19432">
        <v>5353</v>
      </c>
      <c r="B19432" t="s">
        <v>30589</v>
      </c>
      <c r="C19432" t="s">
        <v>105</v>
      </c>
      <c r="D19432">
        <v>3.84</v>
      </c>
      <c r="E19432">
        <v>30</v>
      </c>
      <c r="F19432" t="s">
        <v>28376</v>
      </c>
      <c r="G19432" t="s">
        <v>31</v>
      </c>
      <c r="H19432" t="s">
        <v>46</v>
      </c>
      <c r="I19432" t="s">
        <v>9325</v>
      </c>
      <c r="K19432"/>
      <c r="L19432" t="s">
        <v>30590</v>
      </c>
      <c r="M19432" t="s">
        <v>26</v>
      </c>
      <c r="N19432">
        <v>2</v>
      </c>
      <c r="P19432" t="s">
        <v>20366</v>
      </c>
      <c r="Q19432" t="s">
        <v>30591</v>
      </c>
      <c r="S19432" t="s">
        <v>20368</v>
      </c>
    </row>
    <row r="19433" spans="1:19" hidden="1" x14ac:dyDescent="0.2">
      <c r="A19433">
        <v>5354</v>
      </c>
      <c r="B19433" t="s">
        <v>30592</v>
      </c>
      <c r="C19433" t="s">
        <v>105</v>
      </c>
      <c r="D19433">
        <v>3.93</v>
      </c>
      <c r="E19433">
        <v>30</v>
      </c>
      <c r="F19433" t="s">
        <v>28376</v>
      </c>
      <c r="G19433" t="s">
        <v>31</v>
      </c>
      <c r="H19433" t="s">
        <v>46</v>
      </c>
      <c r="I19433" t="s">
        <v>9911</v>
      </c>
      <c r="K19433"/>
      <c r="L19433" t="s">
        <v>30593</v>
      </c>
      <c r="M19433" t="s">
        <v>26</v>
      </c>
      <c r="N19433">
        <v>2</v>
      </c>
      <c r="P19433" t="s">
        <v>20366</v>
      </c>
      <c r="Q19433" t="s">
        <v>30594</v>
      </c>
      <c r="S19433" t="s">
        <v>20368</v>
      </c>
    </row>
    <row r="19434" spans="1:19" hidden="1" x14ac:dyDescent="0.2">
      <c r="A19434">
        <v>5355</v>
      </c>
      <c r="B19434" t="s">
        <v>30595</v>
      </c>
      <c r="C19434" t="s">
        <v>105</v>
      </c>
      <c r="D19434">
        <v>3.58</v>
      </c>
      <c r="E19434">
        <v>20</v>
      </c>
      <c r="G19434" t="s">
        <v>55</v>
      </c>
      <c r="H19434" t="s">
        <v>46</v>
      </c>
      <c r="I19434" t="s">
        <v>4210</v>
      </c>
      <c r="K19434"/>
      <c r="L19434" t="s">
        <v>30596</v>
      </c>
      <c r="M19434" t="s">
        <v>26</v>
      </c>
      <c r="N19434">
        <v>2</v>
      </c>
      <c r="P19434" t="s">
        <v>20366</v>
      </c>
      <c r="Q19434" t="s">
        <v>30597</v>
      </c>
      <c r="S19434" t="s">
        <v>20368</v>
      </c>
    </row>
    <row r="19435" spans="1:19" hidden="1" x14ac:dyDescent="0.2">
      <c r="A19435">
        <v>5355</v>
      </c>
      <c r="B19435" t="s">
        <v>30595</v>
      </c>
      <c r="C19435" t="s">
        <v>20452</v>
      </c>
      <c r="D19435">
        <v>6.38</v>
      </c>
      <c r="E19435">
        <v>20</v>
      </c>
      <c r="G19435" t="s">
        <v>55</v>
      </c>
      <c r="H19435" t="s">
        <v>46</v>
      </c>
      <c r="I19435" t="s">
        <v>4210</v>
      </c>
      <c r="K19435"/>
      <c r="L19435" t="s">
        <v>30596</v>
      </c>
      <c r="M19435" t="s">
        <v>26</v>
      </c>
      <c r="N19435">
        <v>2</v>
      </c>
      <c r="P19435" t="s">
        <v>20366</v>
      </c>
      <c r="Q19435" t="s">
        <v>30597</v>
      </c>
      <c r="S19435" t="s">
        <v>20368</v>
      </c>
    </row>
    <row r="19436" spans="1:19" hidden="1" x14ac:dyDescent="0.2">
      <c r="A19436">
        <v>5356</v>
      </c>
      <c r="B19436" t="s">
        <v>30598</v>
      </c>
      <c r="C19436" t="s">
        <v>105</v>
      </c>
      <c r="D19436">
        <v>4.28</v>
      </c>
      <c r="E19436">
        <v>25</v>
      </c>
      <c r="F19436" t="s">
        <v>27127</v>
      </c>
      <c r="G19436" t="s">
        <v>15920</v>
      </c>
      <c r="H19436" t="s">
        <v>46</v>
      </c>
      <c r="I19436" t="s">
        <v>47</v>
      </c>
      <c r="K19436"/>
      <c r="L19436" t="s">
        <v>30599</v>
      </c>
      <c r="M19436" t="s">
        <v>20396</v>
      </c>
      <c r="N19436">
        <v>4</v>
      </c>
      <c r="P19436" t="s">
        <v>20366</v>
      </c>
      <c r="Q19436" t="s">
        <v>30600</v>
      </c>
      <c r="S19436" t="s">
        <v>20368</v>
      </c>
    </row>
    <row r="19437" spans="1:19" hidden="1" x14ac:dyDescent="0.2">
      <c r="A19437">
        <v>5356</v>
      </c>
      <c r="B19437" t="s">
        <v>30598</v>
      </c>
      <c r="C19437" t="s">
        <v>20452</v>
      </c>
      <c r="D19437">
        <v>5.34</v>
      </c>
      <c r="E19437">
        <v>25</v>
      </c>
      <c r="F19437" t="s">
        <v>27127</v>
      </c>
      <c r="G19437" t="s">
        <v>15920</v>
      </c>
      <c r="H19437" t="s">
        <v>46</v>
      </c>
      <c r="I19437" t="s">
        <v>47</v>
      </c>
      <c r="K19437"/>
      <c r="L19437" t="s">
        <v>30599</v>
      </c>
      <c r="M19437" t="s">
        <v>20396</v>
      </c>
      <c r="N19437">
        <v>4</v>
      </c>
      <c r="P19437" t="s">
        <v>20366</v>
      </c>
      <c r="Q19437" t="s">
        <v>30600</v>
      </c>
      <c r="S19437" t="s">
        <v>20368</v>
      </c>
    </row>
    <row r="19438" spans="1:19" hidden="1" x14ac:dyDescent="0.2">
      <c r="A19438">
        <v>5357</v>
      </c>
      <c r="B19438" t="s">
        <v>30601</v>
      </c>
      <c r="C19438" t="s">
        <v>20452</v>
      </c>
      <c r="D19438">
        <v>7.12</v>
      </c>
      <c r="E19438">
        <v>25</v>
      </c>
      <c r="F19438" t="s">
        <v>30602</v>
      </c>
      <c r="G19438" t="s">
        <v>55</v>
      </c>
      <c r="H19438" t="s">
        <v>46</v>
      </c>
      <c r="I19438" t="s">
        <v>30603</v>
      </c>
      <c r="K19438"/>
      <c r="L19438" t="s">
        <v>30604</v>
      </c>
      <c r="M19438" t="s">
        <v>20719</v>
      </c>
      <c r="N19438">
        <v>3</v>
      </c>
      <c r="P19438" t="s">
        <v>20366</v>
      </c>
      <c r="Q19438" t="s">
        <v>30605</v>
      </c>
      <c r="S19438" t="s">
        <v>20368</v>
      </c>
    </row>
    <row r="19439" spans="1:19" hidden="1" x14ac:dyDescent="0.2">
      <c r="A19439">
        <v>5357</v>
      </c>
      <c r="B19439" t="s">
        <v>30601</v>
      </c>
      <c r="C19439" t="s">
        <v>20452</v>
      </c>
      <c r="D19439">
        <v>7.16</v>
      </c>
      <c r="E19439">
        <v>33</v>
      </c>
      <c r="F19439" t="s">
        <v>30602</v>
      </c>
      <c r="G19439" t="s">
        <v>55</v>
      </c>
      <c r="H19439" t="s">
        <v>46</v>
      </c>
      <c r="I19439" t="s">
        <v>30603</v>
      </c>
      <c r="K19439"/>
      <c r="L19439" t="s">
        <v>30604</v>
      </c>
      <c r="M19439" t="s">
        <v>20719</v>
      </c>
      <c r="N19439">
        <v>3</v>
      </c>
      <c r="P19439" t="s">
        <v>20366</v>
      </c>
      <c r="Q19439" t="s">
        <v>30605</v>
      </c>
      <c r="S19439" t="s">
        <v>20368</v>
      </c>
    </row>
    <row r="19440" spans="1:19" hidden="1" x14ac:dyDescent="0.2">
      <c r="A19440">
        <v>5357</v>
      </c>
      <c r="B19440" t="s">
        <v>30601</v>
      </c>
      <c r="C19440" t="s">
        <v>105</v>
      </c>
      <c r="D19440">
        <v>1.9</v>
      </c>
      <c r="E19440">
        <v>25</v>
      </c>
      <c r="F19440" t="s">
        <v>21420</v>
      </c>
      <c r="G19440" t="s">
        <v>55</v>
      </c>
      <c r="H19440" t="s">
        <v>23</v>
      </c>
      <c r="I19440" t="s">
        <v>25207</v>
      </c>
      <c r="K19440"/>
      <c r="L19440" t="s">
        <v>30604</v>
      </c>
      <c r="M19440" t="s">
        <v>20719</v>
      </c>
      <c r="N19440">
        <v>3</v>
      </c>
      <c r="P19440" t="s">
        <v>20366</v>
      </c>
      <c r="Q19440" t="s">
        <v>30605</v>
      </c>
      <c r="S19440" t="s">
        <v>20368</v>
      </c>
    </row>
    <row r="19441" spans="1:19" hidden="1" x14ac:dyDescent="0.2">
      <c r="A19441">
        <v>5357</v>
      </c>
      <c r="B19441" t="s">
        <v>30601</v>
      </c>
      <c r="C19441" t="s">
        <v>20452</v>
      </c>
      <c r="D19441">
        <v>7.12</v>
      </c>
      <c r="E19441" t="s">
        <v>414</v>
      </c>
      <c r="F19441" t="s">
        <v>21420</v>
      </c>
      <c r="G19441" t="s">
        <v>55</v>
      </c>
      <c r="H19441" t="s">
        <v>46</v>
      </c>
      <c r="I19441" t="s">
        <v>25207</v>
      </c>
      <c r="K19441"/>
      <c r="L19441" t="s">
        <v>30604</v>
      </c>
      <c r="M19441" t="s">
        <v>20719</v>
      </c>
      <c r="N19441">
        <v>3</v>
      </c>
      <c r="P19441" t="s">
        <v>20366</v>
      </c>
      <c r="Q19441" t="s">
        <v>30605</v>
      </c>
      <c r="S19441" t="s">
        <v>20368</v>
      </c>
    </row>
    <row r="19442" spans="1:19" hidden="1" x14ac:dyDescent="0.2">
      <c r="A19442">
        <v>5358</v>
      </c>
      <c r="B19442" t="s">
        <v>30606</v>
      </c>
      <c r="C19442" t="s">
        <v>21040</v>
      </c>
      <c r="D19442">
        <v>4.37</v>
      </c>
      <c r="E19442" t="s">
        <v>23429</v>
      </c>
      <c r="F19442" t="s">
        <v>30607</v>
      </c>
      <c r="G19442" t="s">
        <v>31</v>
      </c>
      <c r="H19442" t="s">
        <v>46</v>
      </c>
      <c r="I19442" t="s">
        <v>3292</v>
      </c>
      <c r="K19442"/>
      <c r="L19442" t="s">
        <v>30608</v>
      </c>
      <c r="M19442" t="s">
        <v>26</v>
      </c>
      <c r="N19442">
        <v>2</v>
      </c>
      <c r="P19442" t="s">
        <v>20366</v>
      </c>
      <c r="Q19442" t="s">
        <v>30609</v>
      </c>
      <c r="S19442" t="s">
        <v>20368</v>
      </c>
    </row>
    <row r="19443" spans="1:19" hidden="1" x14ac:dyDescent="0.2">
      <c r="A19443">
        <v>5359</v>
      </c>
      <c r="B19443" t="s">
        <v>30610</v>
      </c>
      <c r="C19443" t="s">
        <v>21040</v>
      </c>
      <c r="D19443">
        <v>4.8</v>
      </c>
      <c r="E19443" t="s">
        <v>23429</v>
      </c>
      <c r="F19443" t="s">
        <v>30607</v>
      </c>
      <c r="G19443" t="s">
        <v>31</v>
      </c>
      <c r="H19443" t="s">
        <v>46</v>
      </c>
      <c r="I19443" t="s">
        <v>3292</v>
      </c>
      <c r="K19443"/>
      <c r="L19443" t="s">
        <v>30611</v>
      </c>
      <c r="M19443" t="s">
        <v>26</v>
      </c>
      <c r="N19443">
        <v>2</v>
      </c>
      <c r="P19443" t="s">
        <v>20366</v>
      </c>
      <c r="Q19443" t="s">
        <v>30612</v>
      </c>
      <c r="S19443" t="s">
        <v>20368</v>
      </c>
    </row>
    <row r="19444" spans="1:19" hidden="1" x14ac:dyDescent="0.2">
      <c r="A19444">
        <v>5360</v>
      </c>
      <c r="B19444" t="s">
        <v>30613</v>
      </c>
      <c r="C19444" t="s">
        <v>21040</v>
      </c>
      <c r="D19444">
        <v>4.53</v>
      </c>
      <c r="E19444" t="s">
        <v>23429</v>
      </c>
      <c r="F19444" t="s">
        <v>30607</v>
      </c>
      <c r="G19444" t="s">
        <v>31</v>
      </c>
      <c r="H19444" t="s">
        <v>46</v>
      </c>
      <c r="I19444" t="s">
        <v>3292</v>
      </c>
      <c r="K19444"/>
      <c r="L19444" t="s">
        <v>30614</v>
      </c>
      <c r="M19444" t="s">
        <v>26</v>
      </c>
      <c r="N19444">
        <v>2</v>
      </c>
      <c r="P19444" t="s">
        <v>20366</v>
      </c>
      <c r="Q19444" t="s">
        <v>30615</v>
      </c>
      <c r="S19444" t="s">
        <v>20368</v>
      </c>
    </row>
    <row r="19445" spans="1:19" hidden="1" x14ac:dyDescent="0.2">
      <c r="A19445">
        <v>5361</v>
      </c>
      <c r="B19445" t="s">
        <v>30616</v>
      </c>
      <c r="C19445" t="s">
        <v>21040</v>
      </c>
      <c r="D19445">
        <v>4.3600000000000003</v>
      </c>
      <c r="E19445" t="s">
        <v>23429</v>
      </c>
      <c r="F19445" t="s">
        <v>30617</v>
      </c>
      <c r="G19445" t="s">
        <v>31</v>
      </c>
      <c r="H19445" t="s">
        <v>23</v>
      </c>
      <c r="I19445" t="s">
        <v>3292</v>
      </c>
      <c r="K19445"/>
      <c r="L19445" t="s">
        <v>30618</v>
      </c>
      <c r="M19445" t="s">
        <v>26</v>
      </c>
      <c r="N19445">
        <v>2</v>
      </c>
      <c r="P19445" t="s">
        <v>20366</v>
      </c>
      <c r="Q19445" t="s">
        <v>30619</v>
      </c>
      <c r="S19445" t="s">
        <v>20368</v>
      </c>
    </row>
    <row r="19446" spans="1:19" hidden="1" x14ac:dyDescent="0.2">
      <c r="A19446">
        <v>5362</v>
      </c>
      <c r="B19446" t="s">
        <v>30620</v>
      </c>
      <c r="C19446" t="s">
        <v>105</v>
      </c>
      <c r="D19446">
        <v>4.8499999999999996</v>
      </c>
      <c r="E19446" t="s">
        <v>23112</v>
      </c>
      <c r="F19446" t="s">
        <v>20412</v>
      </c>
      <c r="G19446" t="s">
        <v>55</v>
      </c>
      <c r="H19446" t="s">
        <v>23</v>
      </c>
      <c r="I19446" t="s">
        <v>10171</v>
      </c>
      <c r="K19446"/>
      <c r="L19446" t="s">
        <v>30621</v>
      </c>
      <c r="M19446" t="s">
        <v>26</v>
      </c>
      <c r="N19446">
        <v>2</v>
      </c>
      <c r="P19446" t="s">
        <v>20366</v>
      </c>
      <c r="Q19446" t="s">
        <v>30622</v>
      </c>
      <c r="S19446" t="s">
        <v>20368</v>
      </c>
    </row>
    <row r="19447" spans="1:19" x14ac:dyDescent="0.2">
      <c r="A19447">
        <v>5363</v>
      </c>
      <c r="B19447" t="s">
        <v>30623</v>
      </c>
      <c r="C19447" t="s">
        <v>105</v>
      </c>
      <c r="D19447">
        <v>4.2039999999999997</v>
      </c>
      <c r="E19447">
        <v>25</v>
      </c>
      <c r="F19447" t="s">
        <v>9684</v>
      </c>
      <c r="G19447" t="s">
        <v>31</v>
      </c>
      <c r="H19447" t="s">
        <v>36</v>
      </c>
      <c r="I19447" t="s">
        <v>9187</v>
      </c>
      <c r="J19447" t="s">
        <v>43</v>
      </c>
      <c r="L19447" t="s">
        <v>30624</v>
      </c>
      <c r="M19447" t="s">
        <v>26</v>
      </c>
      <c r="N19447">
        <v>2</v>
      </c>
      <c r="P19447" t="s">
        <v>20366</v>
      </c>
      <c r="Q19447" t="s">
        <v>30625</v>
      </c>
      <c r="S19447" t="s">
        <v>20368</v>
      </c>
    </row>
    <row r="19448" spans="1:19" x14ac:dyDescent="0.2">
      <c r="A19448">
        <v>5363</v>
      </c>
      <c r="B19448" t="s">
        <v>30623</v>
      </c>
      <c r="C19448" t="s">
        <v>105</v>
      </c>
      <c r="D19448">
        <v>4.2649999999999997</v>
      </c>
      <c r="E19448">
        <v>15</v>
      </c>
      <c r="F19448" t="s">
        <v>9684</v>
      </c>
      <c r="G19448" t="s">
        <v>31</v>
      </c>
      <c r="H19448" t="s">
        <v>36</v>
      </c>
      <c r="I19448" t="s">
        <v>9187</v>
      </c>
      <c r="J19448" t="s">
        <v>43</v>
      </c>
      <c r="L19448" t="s">
        <v>30624</v>
      </c>
      <c r="M19448" t="s">
        <v>26</v>
      </c>
      <c r="N19448">
        <v>2</v>
      </c>
      <c r="P19448" t="s">
        <v>20366</v>
      </c>
      <c r="Q19448" t="s">
        <v>30625</v>
      </c>
      <c r="S19448" t="s">
        <v>20368</v>
      </c>
    </row>
    <row r="19449" spans="1:19" x14ac:dyDescent="0.2">
      <c r="A19449">
        <v>5363</v>
      </c>
      <c r="B19449" t="s">
        <v>30623</v>
      </c>
      <c r="C19449" t="s">
        <v>105</v>
      </c>
      <c r="D19449">
        <v>6.23</v>
      </c>
      <c r="E19449">
        <v>20</v>
      </c>
      <c r="F19449" t="s">
        <v>9684</v>
      </c>
      <c r="G19449" t="s">
        <v>31</v>
      </c>
      <c r="H19449" t="s">
        <v>36</v>
      </c>
      <c r="I19449" t="s">
        <v>9187</v>
      </c>
      <c r="J19449" t="s">
        <v>43</v>
      </c>
      <c r="L19449" t="s">
        <v>30624</v>
      </c>
      <c r="M19449" t="s">
        <v>26</v>
      </c>
      <c r="N19449">
        <v>2</v>
      </c>
      <c r="P19449" t="s">
        <v>20366</v>
      </c>
      <c r="Q19449" t="s">
        <v>30625</v>
      </c>
      <c r="S19449" t="s">
        <v>20368</v>
      </c>
    </row>
    <row r="19450" spans="1:19" x14ac:dyDescent="0.2">
      <c r="A19450">
        <v>5363</v>
      </c>
      <c r="B19450" t="s">
        <v>30623</v>
      </c>
      <c r="C19450" t="s">
        <v>105</v>
      </c>
      <c r="D19450">
        <v>4.165</v>
      </c>
      <c r="E19450">
        <v>30</v>
      </c>
      <c r="F19450" t="s">
        <v>9684</v>
      </c>
      <c r="G19450" t="s">
        <v>31</v>
      </c>
      <c r="H19450" t="s">
        <v>36</v>
      </c>
      <c r="I19450" t="s">
        <v>9187</v>
      </c>
      <c r="J19450" t="s">
        <v>43</v>
      </c>
      <c r="L19450" t="s">
        <v>30624</v>
      </c>
      <c r="M19450" t="s">
        <v>26</v>
      </c>
      <c r="N19450">
        <v>2</v>
      </c>
      <c r="P19450" t="s">
        <v>20366</v>
      </c>
      <c r="Q19450" t="s">
        <v>30625</v>
      </c>
      <c r="S19450" t="s">
        <v>20368</v>
      </c>
    </row>
    <row r="19451" spans="1:19" x14ac:dyDescent="0.2">
      <c r="A19451">
        <v>5363</v>
      </c>
      <c r="B19451" t="s">
        <v>30623</v>
      </c>
      <c r="C19451" t="s">
        <v>105</v>
      </c>
      <c r="D19451">
        <v>4.1440000000000001</v>
      </c>
      <c r="E19451">
        <v>35</v>
      </c>
      <c r="F19451" t="s">
        <v>9684</v>
      </c>
      <c r="G19451" t="s">
        <v>31</v>
      </c>
      <c r="H19451" t="s">
        <v>36</v>
      </c>
      <c r="I19451" t="s">
        <v>9187</v>
      </c>
      <c r="J19451" t="s">
        <v>43</v>
      </c>
      <c r="L19451" t="s">
        <v>30624</v>
      </c>
      <c r="M19451" t="s">
        <v>26</v>
      </c>
      <c r="N19451">
        <v>2</v>
      </c>
      <c r="P19451" t="s">
        <v>20366</v>
      </c>
      <c r="Q19451" t="s">
        <v>30625</v>
      </c>
      <c r="S19451" t="s">
        <v>20368</v>
      </c>
    </row>
    <row r="19452" spans="1:19" x14ac:dyDescent="0.2">
      <c r="A19452">
        <v>5363</v>
      </c>
      <c r="B19452" t="s">
        <v>30623</v>
      </c>
      <c r="C19452" t="s">
        <v>105</v>
      </c>
      <c r="D19452">
        <v>4.12</v>
      </c>
      <c r="E19452">
        <v>40</v>
      </c>
      <c r="F19452" t="s">
        <v>9684</v>
      </c>
      <c r="G19452" t="s">
        <v>31</v>
      </c>
      <c r="H19452" t="s">
        <v>36</v>
      </c>
      <c r="I19452" t="s">
        <v>9187</v>
      </c>
      <c r="J19452" t="s">
        <v>43</v>
      </c>
      <c r="L19452" t="s">
        <v>30624</v>
      </c>
      <c r="M19452" t="s">
        <v>26</v>
      </c>
      <c r="N19452">
        <v>2</v>
      </c>
      <c r="P19452" t="s">
        <v>20366</v>
      </c>
      <c r="Q19452" t="s">
        <v>30625</v>
      </c>
      <c r="S19452" t="s">
        <v>20368</v>
      </c>
    </row>
    <row r="19453" spans="1:19" x14ac:dyDescent="0.2">
      <c r="A19453">
        <v>5364</v>
      </c>
      <c r="B19453" t="s">
        <v>10256</v>
      </c>
      <c r="C19453" t="s">
        <v>105</v>
      </c>
      <c r="D19453">
        <v>4.3819999999999997</v>
      </c>
      <c r="E19453">
        <v>25</v>
      </c>
      <c r="F19453" t="s">
        <v>9684</v>
      </c>
      <c r="G19453" t="s">
        <v>31</v>
      </c>
      <c r="H19453" t="s">
        <v>36</v>
      </c>
      <c r="I19453" t="s">
        <v>9187</v>
      </c>
      <c r="J19453" t="s">
        <v>43</v>
      </c>
      <c r="L19453" t="s">
        <v>30626</v>
      </c>
      <c r="M19453" t="s">
        <v>20396</v>
      </c>
      <c r="N19453">
        <v>4</v>
      </c>
      <c r="P19453" t="s">
        <v>20366</v>
      </c>
      <c r="Q19453" t="s">
        <v>30627</v>
      </c>
      <c r="S19453" t="s">
        <v>20368</v>
      </c>
    </row>
    <row r="19454" spans="1:19" x14ac:dyDescent="0.2">
      <c r="A19454">
        <v>5364</v>
      </c>
      <c r="B19454" t="s">
        <v>10256</v>
      </c>
      <c r="C19454" t="s">
        <v>105</v>
      </c>
      <c r="D19454">
        <v>4.46</v>
      </c>
      <c r="E19454">
        <v>15</v>
      </c>
      <c r="F19454" t="s">
        <v>9684</v>
      </c>
      <c r="G19454" t="s">
        <v>31</v>
      </c>
      <c r="H19454" t="s">
        <v>36</v>
      </c>
      <c r="I19454" t="s">
        <v>9187</v>
      </c>
      <c r="J19454" t="s">
        <v>43</v>
      </c>
      <c r="L19454" t="s">
        <v>30626</v>
      </c>
      <c r="M19454" t="s">
        <v>20396</v>
      </c>
      <c r="N19454">
        <v>4</v>
      </c>
      <c r="P19454" t="s">
        <v>20366</v>
      </c>
      <c r="Q19454" t="s">
        <v>30627</v>
      </c>
      <c r="S19454" t="s">
        <v>20368</v>
      </c>
    </row>
    <row r="19455" spans="1:19" x14ac:dyDescent="0.2">
      <c r="A19455">
        <v>5364</v>
      </c>
      <c r="B19455" t="s">
        <v>10256</v>
      </c>
      <c r="C19455" t="s">
        <v>105</v>
      </c>
      <c r="D19455">
        <v>4.4329999999999998</v>
      </c>
      <c r="E19455">
        <v>20</v>
      </c>
      <c r="F19455" t="s">
        <v>9684</v>
      </c>
      <c r="G19455" t="s">
        <v>31</v>
      </c>
      <c r="H19455" t="s">
        <v>36</v>
      </c>
      <c r="I19455" t="s">
        <v>9187</v>
      </c>
      <c r="J19455" t="s">
        <v>43</v>
      </c>
      <c r="L19455" t="s">
        <v>30626</v>
      </c>
      <c r="M19455" t="s">
        <v>20396</v>
      </c>
      <c r="N19455">
        <v>4</v>
      </c>
      <c r="P19455" t="s">
        <v>20366</v>
      </c>
      <c r="Q19455" t="s">
        <v>30627</v>
      </c>
      <c r="S19455" t="s">
        <v>20368</v>
      </c>
    </row>
    <row r="19456" spans="1:19" x14ac:dyDescent="0.2">
      <c r="A19456">
        <v>5364</v>
      </c>
      <c r="B19456" t="s">
        <v>10256</v>
      </c>
      <c r="C19456" t="s">
        <v>105</v>
      </c>
      <c r="D19456">
        <v>4.3559999999999999</v>
      </c>
      <c r="E19456">
        <v>30</v>
      </c>
      <c r="F19456" t="s">
        <v>9684</v>
      </c>
      <c r="G19456" t="s">
        <v>31</v>
      </c>
      <c r="H19456" t="s">
        <v>36</v>
      </c>
      <c r="I19456" t="s">
        <v>9187</v>
      </c>
      <c r="J19456" t="s">
        <v>43</v>
      </c>
      <c r="L19456" t="s">
        <v>30626</v>
      </c>
      <c r="M19456" t="s">
        <v>20396</v>
      </c>
      <c r="N19456">
        <v>4</v>
      </c>
      <c r="P19456" t="s">
        <v>20366</v>
      </c>
      <c r="Q19456" t="s">
        <v>30627</v>
      </c>
      <c r="S19456" t="s">
        <v>20368</v>
      </c>
    </row>
    <row r="19457" spans="1:19" x14ac:dyDescent="0.2">
      <c r="A19457">
        <v>5364</v>
      </c>
      <c r="B19457" t="s">
        <v>10256</v>
      </c>
      <c r="C19457" t="s">
        <v>105</v>
      </c>
      <c r="D19457">
        <v>4.32</v>
      </c>
      <c r="E19457">
        <v>35</v>
      </c>
      <c r="F19457" t="s">
        <v>9684</v>
      </c>
      <c r="G19457" t="s">
        <v>31</v>
      </c>
      <c r="H19457" t="s">
        <v>36</v>
      </c>
      <c r="I19457" t="s">
        <v>9187</v>
      </c>
      <c r="J19457" t="s">
        <v>43</v>
      </c>
      <c r="L19457" t="s">
        <v>30626</v>
      </c>
      <c r="M19457" t="s">
        <v>20396</v>
      </c>
      <c r="N19457">
        <v>4</v>
      </c>
      <c r="P19457" t="s">
        <v>20366</v>
      </c>
      <c r="Q19457" t="s">
        <v>30627</v>
      </c>
      <c r="S19457" t="s">
        <v>20368</v>
      </c>
    </row>
    <row r="19458" spans="1:19" x14ac:dyDescent="0.2">
      <c r="A19458">
        <v>5364</v>
      </c>
      <c r="B19458" t="s">
        <v>10256</v>
      </c>
      <c r="C19458" t="s">
        <v>105</v>
      </c>
      <c r="D19458">
        <v>4.2869999999999999</v>
      </c>
      <c r="E19458">
        <v>40</v>
      </c>
      <c r="F19458" t="s">
        <v>9684</v>
      </c>
      <c r="G19458" t="s">
        <v>31</v>
      </c>
      <c r="H19458" t="s">
        <v>36</v>
      </c>
      <c r="I19458" t="s">
        <v>9187</v>
      </c>
      <c r="J19458" t="s">
        <v>43</v>
      </c>
      <c r="L19458" t="s">
        <v>30626</v>
      </c>
      <c r="M19458" t="s">
        <v>20396</v>
      </c>
      <c r="N19458">
        <v>4</v>
      </c>
      <c r="P19458" t="s">
        <v>20366</v>
      </c>
      <c r="Q19458" t="s">
        <v>30627</v>
      </c>
      <c r="S19458" t="s">
        <v>20368</v>
      </c>
    </row>
    <row r="19459" spans="1:19" hidden="1" x14ac:dyDescent="0.2">
      <c r="A19459">
        <v>5365</v>
      </c>
      <c r="B19459" t="s">
        <v>30628</v>
      </c>
      <c r="C19459" t="s">
        <v>105</v>
      </c>
      <c r="D19459">
        <v>3.4159999999999999</v>
      </c>
      <c r="E19459">
        <v>25</v>
      </c>
      <c r="G19459" t="s">
        <v>31</v>
      </c>
      <c r="H19459" t="s">
        <v>46</v>
      </c>
      <c r="I19459" t="s">
        <v>9897</v>
      </c>
      <c r="J19459" t="s">
        <v>43</v>
      </c>
      <c r="K19459"/>
      <c r="L19459" t="s">
        <v>30629</v>
      </c>
      <c r="M19459" t="s">
        <v>20396</v>
      </c>
      <c r="N19459">
        <v>4</v>
      </c>
      <c r="P19459" t="s">
        <v>20366</v>
      </c>
      <c r="Q19459" t="s">
        <v>30630</v>
      </c>
      <c r="S19459" t="s">
        <v>20368</v>
      </c>
    </row>
    <row r="19460" spans="1:19" hidden="1" x14ac:dyDescent="0.2">
      <c r="A19460">
        <v>5365</v>
      </c>
      <c r="B19460" t="s">
        <v>30628</v>
      </c>
      <c r="C19460" t="s">
        <v>105</v>
      </c>
      <c r="D19460">
        <v>3.3119999999999998</v>
      </c>
      <c r="E19460">
        <v>15</v>
      </c>
      <c r="G19460" t="s">
        <v>31</v>
      </c>
      <c r="H19460" t="s">
        <v>46</v>
      </c>
      <c r="I19460" t="s">
        <v>9897</v>
      </c>
      <c r="J19460" t="s">
        <v>43</v>
      </c>
      <c r="K19460"/>
      <c r="L19460" t="s">
        <v>30629</v>
      </c>
      <c r="M19460" t="s">
        <v>20396</v>
      </c>
      <c r="N19460">
        <v>4</v>
      </c>
      <c r="P19460" t="s">
        <v>20366</v>
      </c>
      <c r="Q19460" t="s">
        <v>30630</v>
      </c>
      <c r="S19460" t="s">
        <v>20368</v>
      </c>
    </row>
    <row r="19461" spans="1:19" hidden="1" x14ac:dyDescent="0.2">
      <c r="A19461">
        <v>5365</v>
      </c>
      <c r="B19461" t="s">
        <v>30628</v>
      </c>
      <c r="C19461" t="s">
        <v>105</v>
      </c>
      <c r="D19461">
        <v>3.3650000000000002</v>
      </c>
      <c r="E19461">
        <v>20</v>
      </c>
      <c r="G19461" t="s">
        <v>31</v>
      </c>
      <c r="H19461" t="s">
        <v>46</v>
      </c>
      <c r="I19461" t="s">
        <v>9897</v>
      </c>
      <c r="J19461" t="s">
        <v>43</v>
      </c>
      <c r="K19461"/>
      <c r="L19461" t="s">
        <v>30629</v>
      </c>
      <c r="M19461" t="s">
        <v>20396</v>
      </c>
      <c r="N19461">
        <v>4</v>
      </c>
      <c r="P19461" t="s">
        <v>20366</v>
      </c>
      <c r="Q19461" t="s">
        <v>30630</v>
      </c>
      <c r="S19461" t="s">
        <v>20368</v>
      </c>
    </row>
    <row r="19462" spans="1:19" hidden="1" x14ac:dyDescent="0.2">
      <c r="A19462">
        <v>5365</v>
      </c>
      <c r="B19462" t="s">
        <v>30628</v>
      </c>
      <c r="C19462" t="s">
        <v>105</v>
      </c>
      <c r="D19462">
        <v>3.452</v>
      </c>
      <c r="E19462">
        <v>30</v>
      </c>
      <c r="G19462" t="s">
        <v>31</v>
      </c>
      <c r="H19462" t="s">
        <v>46</v>
      </c>
      <c r="I19462" t="s">
        <v>9897</v>
      </c>
      <c r="J19462" t="s">
        <v>43</v>
      </c>
      <c r="K19462"/>
      <c r="L19462" t="s">
        <v>30629</v>
      </c>
      <c r="M19462" t="s">
        <v>20396</v>
      </c>
      <c r="N19462">
        <v>4</v>
      </c>
      <c r="P19462" t="s">
        <v>20366</v>
      </c>
      <c r="Q19462" t="s">
        <v>30630</v>
      </c>
      <c r="S19462" t="s">
        <v>20368</v>
      </c>
    </row>
    <row r="19463" spans="1:19" hidden="1" x14ac:dyDescent="0.2">
      <c r="A19463">
        <v>5365</v>
      </c>
      <c r="B19463" t="s">
        <v>30628</v>
      </c>
      <c r="C19463" t="s">
        <v>105</v>
      </c>
      <c r="D19463">
        <v>3.488</v>
      </c>
      <c r="E19463">
        <v>35</v>
      </c>
      <c r="G19463" t="s">
        <v>31</v>
      </c>
      <c r="H19463" t="s">
        <v>46</v>
      </c>
      <c r="I19463" t="s">
        <v>9897</v>
      </c>
      <c r="J19463" t="s">
        <v>43</v>
      </c>
      <c r="K19463"/>
      <c r="L19463" t="s">
        <v>30629</v>
      </c>
      <c r="M19463" t="s">
        <v>20396</v>
      </c>
      <c r="N19463">
        <v>4</v>
      </c>
      <c r="P19463" t="s">
        <v>20366</v>
      </c>
      <c r="Q19463" t="s">
        <v>30630</v>
      </c>
      <c r="S19463" t="s">
        <v>20368</v>
      </c>
    </row>
    <row r="19464" spans="1:19" hidden="1" x14ac:dyDescent="0.2">
      <c r="A19464">
        <v>5365</v>
      </c>
      <c r="B19464" t="s">
        <v>30628</v>
      </c>
      <c r="C19464" t="s">
        <v>105</v>
      </c>
      <c r="D19464">
        <v>3.5030000000000001</v>
      </c>
      <c r="E19464">
        <v>40</v>
      </c>
      <c r="G19464" t="s">
        <v>31</v>
      </c>
      <c r="H19464" t="s">
        <v>46</v>
      </c>
      <c r="I19464" t="s">
        <v>9897</v>
      </c>
      <c r="J19464" t="s">
        <v>43</v>
      </c>
      <c r="K19464"/>
      <c r="L19464" t="s">
        <v>30629</v>
      </c>
      <c r="M19464" t="s">
        <v>20396</v>
      </c>
      <c r="N19464">
        <v>4</v>
      </c>
      <c r="P19464" t="s">
        <v>20366</v>
      </c>
      <c r="Q19464" t="s">
        <v>30630</v>
      </c>
      <c r="S19464" t="s">
        <v>20368</v>
      </c>
    </row>
    <row r="19465" spans="1:19" hidden="1" x14ac:dyDescent="0.2">
      <c r="A19465">
        <v>5366</v>
      </c>
      <c r="B19465" t="s">
        <v>30631</v>
      </c>
      <c r="C19465" t="s">
        <v>105</v>
      </c>
      <c r="D19465">
        <v>4.7</v>
      </c>
      <c r="E19465">
        <v>25</v>
      </c>
      <c r="G19465" t="s">
        <v>55</v>
      </c>
      <c r="H19465" t="s">
        <v>23</v>
      </c>
      <c r="I19465" t="s">
        <v>1884</v>
      </c>
      <c r="K19465"/>
      <c r="L19465" t="s">
        <v>30632</v>
      </c>
      <c r="M19465" t="s">
        <v>20396</v>
      </c>
      <c r="N19465">
        <v>4</v>
      </c>
      <c r="P19465" t="s">
        <v>20366</v>
      </c>
      <c r="Q19465" t="s">
        <v>30633</v>
      </c>
      <c r="S19465" t="s">
        <v>20368</v>
      </c>
    </row>
    <row r="19466" spans="1:19" hidden="1" x14ac:dyDescent="0.2">
      <c r="A19466">
        <v>5367</v>
      </c>
      <c r="B19466" t="s">
        <v>30634</v>
      </c>
      <c r="C19466" t="s">
        <v>105</v>
      </c>
      <c r="D19466">
        <v>4.88</v>
      </c>
      <c r="E19466">
        <v>20</v>
      </c>
      <c r="F19466" t="s">
        <v>22838</v>
      </c>
      <c r="G19466" t="s">
        <v>55</v>
      </c>
      <c r="H19466" t="s">
        <v>46</v>
      </c>
      <c r="I19466" t="s">
        <v>30635</v>
      </c>
      <c r="K19466"/>
      <c r="L19466" t="s">
        <v>30636</v>
      </c>
      <c r="M19466" t="s">
        <v>26</v>
      </c>
      <c r="N19466">
        <v>2</v>
      </c>
      <c r="P19466" t="s">
        <v>20366</v>
      </c>
      <c r="Q19466" t="s">
        <v>30637</v>
      </c>
      <c r="S19466" t="s">
        <v>20368</v>
      </c>
    </row>
    <row r="19467" spans="1:19" hidden="1" x14ac:dyDescent="0.2">
      <c r="A19467">
        <v>5368</v>
      </c>
      <c r="B19467" t="s">
        <v>30638</v>
      </c>
      <c r="C19467" t="s">
        <v>105</v>
      </c>
      <c r="D19467">
        <v>3.64</v>
      </c>
      <c r="E19467">
        <v>25</v>
      </c>
      <c r="F19467" t="s">
        <v>21098</v>
      </c>
      <c r="G19467" t="s">
        <v>55</v>
      </c>
      <c r="H19467" t="s">
        <v>23</v>
      </c>
      <c r="I19467" t="s">
        <v>3962</v>
      </c>
      <c r="K19467"/>
      <c r="L19467" t="s">
        <v>30639</v>
      </c>
      <c r="M19467" t="s">
        <v>26</v>
      </c>
      <c r="N19467">
        <v>2</v>
      </c>
      <c r="P19467" t="s">
        <v>20366</v>
      </c>
      <c r="Q19467" t="s">
        <v>30640</v>
      </c>
      <c r="S19467" t="s">
        <v>20368</v>
      </c>
    </row>
    <row r="19468" spans="1:19" hidden="1" x14ac:dyDescent="0.2">
      <c r="A19468">
        <v>5369</v>
      </c>
      <c r="B19468" t="s">
        <v>30641</v>
      </c>
      <c r="C19468" t="s">
        <v>20783</v>
      </c>
      <c r="D19468">
        <v>16</v>
      </c>
      <c r="E19468">
        <v>25</v>
      </c>
      <c r="F19468" t="s">
        <v>24985</v>
      </c>
      <c r="G19468" t="s">
        <v>4302</v>
      </c>
      <c r="H19468" t="s">
        <v>2675</v>
      </c>
      <c r="I19468" t="s">
        <v>8412</v>
      </c>
      <c r="K19468"/>
      <c r="L19468" t="s">
        <v>30642</v>
      </c>
      <c r="M19468" t="s">
        <v>21656</v>
      </c>
      <c r="N19468">
        <v>5</v>
      </c>
      <c r="O19468" t="s">
        <v>30643</v>
      </c>
      <c r="P19468" t="s">
        <v>20366</v>
      </c>
      <c r="Q19468" t="s">
        <v>30644</v>
      </c>
      <c r="S19468" t="s">
        <v>20368</v>
      </c>
    </row>
    <row r="19469" spans="1:19" hidden="1" x14ac:dyDescent="0.2">
      <c r="A19469">
        <v>5370</v>
      </c>
      <c r="B19469" t="s">
        <v>30645</v>
      </c>
      <c r="C19469" t="s">
        <v>105</v>
      </c>
      <c r="D19469">
        <v>10.69</v>
      </c>
      <c r="E19469">
        <v>20</v>
      </c>
      <c r="F19469" t="s">
        <v>28558</v>
      </c>
      <c r="H19469" t="s">
        <v>23</v>
      </c>
      <c r="I19469" t="s">
        <v>9598</v>
      </c>
      <c r="K19469"/>
      <c r="L19469" t="s">
        <v>30646</v>
      </c>
      <c r="M19469" t="s">
        <v>26</v>
      </c>
      <c r="N19469">
        <v>2</v>
      </c>
      <c r="P19469" t="s">
        <v>20366</v>
      </c>
      <c r="Q19469" t="s">
        <v>30647</v>
      </c>
      <c r="S19469" t="s">
        <v>20368</v>
      </c>
    </row>
    <row r="19470" spans="1:19" hidden="1" x14ac:dyDescent="0.2">
      <c r="A19470">
        <v>5371</v>
      </c>
      <c r="B19470" t="s">
        <v>30648</v>
      </c>
      <c r="C19470" t="s">
        <v>105</v>
      </c>
      <c r="D19470">
        <v>11.72</v>
      </c>
      <c r="E19470">
        <v>20</v>
      </c>
      <c r="F19470" t="s">
        <v>28558</v>
      </c>
      <c r="H19470" t="s">
        <v>23</v>
      </c>
      <c r="I19470" t="s">
        <v>9598</v>
      </c>
      <c r="K19470"/>
      <c r="L19470" t="s">
        <v>30649</v>
      </c>
      <c r="M19470" t="s">
        <v>26</v>
      </c>
      <c r="N19470">
        <v>2</v>
      </c>
      <c r="P19470" t="s">
        <v>20366</v>
      </c>
      <c r="Q19470" t="s">
        <v>30650</v>
      </c>
      <c r="S19470" t="s">
        <v>20368</v>
      </c>
    </row>
    <row r="19471" spans="1:19" hidden="1" x14ac:dyDescent="0.2">
      <c r="A19471">
        <v>5372</v>
      </c>
      <c r="B19471" t="s">
        <v>30651</v>
      </c>
      <c r="C19471" t="s">
        <v>105</v>
      </c>
      <c r="D19471">
        <v>10.96</v>
      </c>
      <c r="E19471">
        <v>20</v>
      </c>
      <c r="G19471" t="s">
        <v>31</v>
      </c>
      <c r="H19471" t="s">
        <v>46</v>
      </c>
      <c r="I19471" t="s">
        <v>9598</v>
      </c>
      <c r="K19471"/>
      <c r="L19471" t="s">
        <v>30652</v>
      </c>
      <c r="M19471" t="s">
        <v>20396</v>
      </c>
      <c r="N19471">
        <v>4</v>
      </c>
      <c r="P19471" t="s">
        <v>20366</v>
      </c>
      <c r="Q19471" t="s">
        <v>30653</v>
      </c>
      <c r="S19471" t="s">
        <v>20368</v>
      </c>
    </row>
    <row r="19472" spans="1:19" hidden="1" x14ac:dyDescent="0.2">
      <c r="A19472">
        <v>5373</v>
      </c>
      <c r="B19472" t="s">
        <v>30654</v>
      </c>
      <c r="C19472" t="s">
        <v>105</v>
      </c>
      <c r="D19472">
        <v>10.59</v>
      </c>
      <c r="E19472">
        <v>20</v>
      </c>
      <c r="G19472" t="s">
        <v>31</v>
      </c>
      <c r="H19472" t="s">
        <v>46</v>
      </c>
      <c r="I19472" t="s">
        <v>9598</v>
      </c>
      <c r="K19472"/>
      <c r="L19472" t="s">
        <v>30655</v>
      </c>
      <c r="M19472" t="s">
        <v>20396</v>
      </c>
      <c r="N19472">
        <v>4</v>
      </c>
      <c r="P19472" t="s">
        <v>20366</v>
      </c>
      <c r="Q19472" t="s">
        <v>30656</v>
      </c>
      <c r="S19472" t="s">
        <v>20368</v>
      </c>
    </row>
    <row r="19473" spans="1:19" hidden="1" x14ac:dyDescent="0.2">
      <c r="A19473">
        <v>5374</v>
      </c>
      <c r="B19473" t="s">
        <v>30657</v>
      </c>
      <c r="C19473" t="s">
        <v>105</v>
      </c>
      <c r="D19473">
        <v>10.76</v>
      </c>
      <c r="E19473">
        <v>20</v>
      </c>
      <c r="F19473" t="s">
        <v>26748</v>
      </c>
      <c r="G19473" t="s">
        <v>31</v>
      </c>
      <c r="H19473" t="s">
        <v>46</v>
      </c>
      <c r="I19473" t="s">
        <v>7105</v>
      </c>
      <c r="K19473"/>
      <c r="L19473" t="s">
        <v>30658</v>
      </c>
      <c r="M19473" t="s">
        <v>26</v>
      </c>
      <c r="N19473">
        <v>2</v>
      </c>
      <c r="P19473" t="s">
        <v>20366</v>
      </c>
      <c r="Q19473" t="s">
        <v>30659</v>
      </c>
      <c r="S19473" t="s">
        <v>20368</v>
      </c>
    </row>
    <row r="19474" spans="1:19" hidden="1" x14ac:dyDescent="0.2">
      <c r="A19474">
        <v>5375</v>
      </c>
      <c r="B19474" t="s">
        <v>30660</v>
      </c>
      <c r="C19474" t="s">
        <v>105</v>
      </c>
      <c r="D19474">
        <v>11.18</v>
      </c>
      <c r="E19474">
        <v>20</v>
      </c>
      <c r="F19474" t="s">
        <v>26748</v>
      </c>
      <c r="G19474" t="s">
        <v>31</v>
      </c>
      <c r="H19474" t="s">
        <v>46</v>
      </c>
      <c r="I19474" t="s">
        <v>7105</v>
      </c>
      <c r="K19474"/>
      <c r="L19474" t="s">
        <v>30661</v>
      </c>
      <c r="M19474" t="s">
        <v>26</v>
      </c>
      <c r="N19474">
        <v>2</v>
      </c>
      <c r="P19474" t="s">
        <v>20366</v>
      </c>
      <c r="Q19474" t="s">
        <v>30662</v>
      </c>
      <c r="S19474" t="s">
        <v>20368</v>
      </c>
    </row>
    <row r="19475" spans="1:19" hidden="1" x14ac:dyDescent="0.2">
      <c r="A19475">
        <v>5376</v>
      </c>
      <c r="B19475" t="s">
        <v>30663</v>
      </c>
      <c r="C19475" t="s">
        <v>105</v>
      </c>
      <c r="D19475">
        <v>10.9</v>
      </c>
      <c r="E19475">
        <v>20</v>
      </c>
      <c r="F19475" t="s">
        <v>26748</v>
      </c>
      <c r="G19475" t="s">
        <v>31</v>
      </c>
      <c r="H19475" t="s">
        <v>46</v>
      </c>
      <c r="I19475" t="s">
        <v>7105</v>
      </c>
      <c r="K19475"/>
      <c r="L19475" t="s">
        <v>30664</v>
      </c>
      <c r="M19475" t="s">
        <v>26</v>
      </c>
      <c r="N19475">
        <v>2</v>
      </c>
      <c r="P19475" t="s">
        <v>20366</v>
      </c>
      <c r="Q19475" t="s">
        <v>30665</v>
      </c>
      <c r="S19475" t="s">
        <v>20368</v>
      </c>
    </row>
    <row r="19476" spans="1:19" hidden="1" x14ac:dyDescent="0.2">
      <c r="A19476">
        <v>5377</v>
      </c>
      <c r="B19476" t="s">
        <v>30666</v>
      </c>
      <c r="C19476" t="s">
        <v>105</v>
      </c>
      <c r="D19476">
        <v>10.79</v>
      </c>
      <c r="E19476">
        <v>20</v>
      </c>
      <c r="G19476" t="s">
        <v>31</v>
      </c>
      <c r="H19476" t="s">
        <v>46</v>
      </c>
      <c r="I19476" t="s">
        <v>8997</v>
      </c>
      <c r="K19476"/>
      <c r="L19476" t="s">
        <v>30667</v>
      </c>
      <c r="M19476" t="s">
        <v>26</v>
      </c>
      <c r="N19476">
        <v>2</v>
      </c>
      <c r="P19476" t="s">
        <v>20366</v>
      </c>
      <c r="Q19476" t="s">
        <v>30668</v>
      </c>
      <c r="S19476" t="s">
        <v>20368</v>
      </c>
    </row>
    <row r="19477" spans="1:19" hidden="1" x14ac:dyDescent="0.2">
      <c r="A19477">
        <v>5381</v>
      </c>
      <c r="B19477" t="s">
        <v>30669</v>
      </c>
      <c r="C19477" t="s">
        <v>105</v>
      </c>
      <c r="D19477">
        <v>10.69</v>
      </c>
      <c r="E19477">
        <v>25</v>
      </c>
      <c r="F19477" t="s">
        <v>20713</v>
      </c>
      <c r="G19477" t="s">
        <v>55</v>
      </c>
      <c r="H19477" t="s">
        <v>46</v>
      </c>
      <c r="I19477" t="s">
        <v>5864</v>
      </c>
      <c r="K19477"/>
      <c r="L19477" t="s">
        <v>30670</v>
      </c>
      <c r="M19477" t="s">
        <v>26</v>
      </c>
      <c r="N19477">
        <v>2</v>
      </c>
      <c r="P19477" t="s">
        <v>20366</v>
      </c>
      <c r="Q19477" t="s">
        <v>30671</v>
      </c>
      <c r="S19477" t="s">
        <v>20368</v>
      </c>
    </row>
    <row r="19478" spans="1:19" hidden="1" x14ac:dyDescent="0.2">
      <c r="A19478">
        <v>5383</v>
      </c>
      <c r="B19478" t="s">
        <v>30672</v>
      </c>
      <c r="C19478" t="s">
        <v>105</v>
      </c>
      <c r="D19478">
        <v>11.77</v>
      </c>
      <c r="E19478">
        <v>25</v>
      </c>
      <c r="F19478" t="s">
        <v>30673</v>
      </c>
      <c r="G19478" t="s">
        <v>31</v>
      </c>
      <c r="H19478" t="s">
        <v>46</v>
      </c>
      <c r="I19478" t="s">
        <v>30674</v>
      </c>
      <c r="K19478"/>
      <c r="L19478" t="s">
        <v>30675</v>
      </c>
      <c r="M19478" t="s">
        <v>26</v>
      </c>
      <c r="N19478">
        <v>2</v>
      </c>
      <c r="P19478" t="s">
        <v>20366</v>
      </c>
      <c r="Q19478" t="s">
        <v>30676</v>
      </c>
      <c r="S19478" t="s">
        <v>20368</v>
      </c>
    </row>
    <row r="19479" spans="1:19" hidden="1" x14ac:dyDescent="0.2">
      <c r="A19479">
        <v>5383</v>
      </c>
      <c r="B19479" t="s">
        <v>30672</v>
      </c>
      <c r="C19479" t="s">
        <v>105</v>
      </c>
      <c r="D19479">
        <v>11.57</v>
      </c>
      <c r="E19479">
        <v>20</v>
      </c>
      <c r="F19479" t="s">
        <v>22324</v>
      </c>
      <c r="G19479" t="s">
        <v>31</v>
      </c>
      <c r="H19479" t="s">
        <v>46</v>
      </c>
      <c r="I19479" t="s">
        <v>6097</v>
      </c>
      <c r="K19479"/>
      <c r="L19479" t="s">
        <v>30675</v>
      </c>
      <c r="M19479" t="s">
        <v>26</v>
      </c>
      <c r="N19479">
        <v>2</v>
      </c>
      <c r="P19479" t="s">
        <v>20366</v>
      </c>
      <c r="Q19479" t="s">
        <v>30676</v>
      </c>
      <c r="S19479" t="s">
        <v>20368</v>
      </c>
    </row>
    <row r="19480" spans="1:19" hidden="1" x14ac:dyDescent="0.2">
      <c r="A19480">
        <v>5384</v>
      </c>
      <c r="B19480" t="s">
        <v>30677</v>
      </c>
      <c r="C19480" t="s">
        <v>105</v>
      </c>
      <c r="D19480">
        <v>9.48</v>
      </c>
      <c r="E19480">
        <v>25</v>
      </c>
      <c r="F19480" s="1" t="s">
        <v>29790</v>
      </c>
      <c r="G19480" t="s">
        <v>31</v>
      </c>
      <c r="H19480" t="s">
        <v>46</v>
      </c>
      <c r="I19480" t="s">
        <v>1414</v>
      </c>
      <c r="K19480"/>
      <c r="L19480" t="s">
        <v>30678</v>
      </c>
      <c r="M19480" t="s">
        <v>26</v>
      </c>
      <c r="N19480">
        <v>2</v>
      </c>
      <c r="P19480" t="s">
        <v>20366</v>
      </c>
      <c r="Q19480" t="s">
        <v>30679</v>
      </c>
      <c r="S19480" t="s">
        <v>20368</v>
      </c>
    </row>
    <row r="19481" spans="1:19" hidden="1" x14ac:dyDescent="0.2">
      <c r="A19481">
        <v>5384</v>
      </c>
      <c r="B19481" t="s">
        <v>30677</v>
      </c>
      <c r="C19481" t="s">
        <v>22308</v>
      </c>
      <c r="D19481">
        <v>8.8800000000000008</v>
      </c>
      <c r="E19481">
        <v>25</v>
      </c>
      <c r="F19481" t="s">
        <v>22323</v>
      </c>
      <c r="G19481" t="s">
        <v>31</v>
      </c>
      <c r="H19481" t="s">
        <v>23</v>
      </c>
      <c r="I19481" t="s">
        <v>1414</v>
      </c>
      <c r="K19481"/>
      <c r="L19481" t="s">
        <v>30678</v>
      </c>
      <c r="M19481" t="s">
        <v>26</v>
      </c>
      <c r="N19481">
        <v>2</v>
      </c>
      <c r="P19481" t="s">
        <v>20366</v>
      </c>
      <c r="Q19481" t="s">
        <v>30679</v>
      </c>
      <c r="S19481" t="s">
        <v>20368</v>
      </c>
    </row>
    <row r="19482" spans="1:19" hidden="1" x14ac:dyDescent="0.2">
      <c r="A19482">
        <v>5384</v>
      </c>
      <c r="B19482" t="s">
        <v>30677</v>
      </c>
      <c r="C19482" t="s">
        <v>22310</v>
      </c>
      <c r="D19482">
        <v>9.36</v>
      </c>
      <c r="E19482">
        <v>25</v>
      </c>
      <c r="F19482" t="s">
        <v>22323</v>
      </c>
      <c r="G19482" t="s">
        <v>31</v>
      </c>
      <c r="H19482" t="s">
        <v>23</v>
      </c>
      <c r="I19482" t="s">
        <v>1414</v>
      </c>
      <c r="K19482"/>
      <c r="L19482" t="s">
        <v>30678</v>
      </c>
      <c r="M19482" t="s">
        <v>26</v>
      </c>
      <c r="N19482">
        <v>2</v>
      </c>
      <c r="P19482" t="s">
        <v>20366</v>
      </c>
      <c r="Q19482" t="s">
        <v>30679</v>
      </c>
      <c r="S19482" t="s">
        <v>20368</v>
      </c>
    </row>
    <row r="19483" spans="1:19" hidden="1" x14ac:dyDescent="0.2">
      <c r="A19483">
        <v>5385</v>
      </c>
      <c r="B19483" t="s">
        <v>30680</v>
      </c>
      <c r="C19483" t="s">
        <v>105</v>
      </c>
      <c r="D19483">
        <v>3.63</v>
      </c>
      <c r="E19483">
        <v>25</v>
      </c>
      <c r="F19483" t="s">
        <v>23359</v>
      </c>
      <c r="G19483" t="s">
        <v>55</v>
      </c>
      <c r="H19483" t="s">
        <v>46</v>
      </c>
      <c r="I19483" t="s">
        <v>47</v>
      </c>
      <c r="K19483"/>
      <c r="L19483" t="s">
        <v>30681</v>
      </c>
      <c r="M19483" t="s">
        <v>26</v>
      </c>
      <c r="N19483">
        <v>2</v>
      </c>
      <c r="P19483" t="s">
        <v>20366</v>
      </c>
      <c r="Q19483" t="s">
        <v>30682</v>
      </c>
      <c r="S19483" t="s">
        <v>20368</v>
      </c>
    </row>
    <row r="19484" spans="1:19" hidden="1" x14ac:dyDescent="0.2">
      <c r="A19484">
        <v>5385</v>
      </c>
      <c r="B19484" t="s">
        <v>30680</v>
      </c>
      <c r="C19484" t="s">
        <v>20452</v>
      </c>
      <c r="D19484">
        <v>7.68</v>
      </c>
      <c r="E19484">
        <v>25</v>
      </c>
      <c r="F19484" t="s">
        <v>23359</v>
      </c>
      <c r="G19484" t="s">
        <v>55</v>
      </c>
      <c r="H19484" t="s">
        <v>46</v>
      </c>
      <c r="I19484" t="s">
        <v>47</v>
      </c>
      <c r="K19484"/>
      <c r="L19484" t="s">
        <v>30681</v>
      </c>
      <c r="M19484" t="s">
        <v>26</v>
      </c>
      <c r="N19484">
        <v>2</v>
      </c>
      <c r="P19484" t="s">
        <v>20366</v>
      </c>
      <c r="Q19484" t="s">
        <v>30682</v>
      </c>
      <c r="S19484" t="s">
        <v>20368</v>
      </c>
    </row>
    <row r="19485" spans="1:19" hidden="1" x14ac:dyDescent="0.2">
      <c r="A19485">
        <v>5386</v>
      </c>
      <c r="B19485" t="s">
        <v>30683</v>
      </c>
      <c r="C19485" t="s">
        <v>105</v>
      </c>
      <c r="D19485">
        <v>3.65</v>
      </c>
      <c r="E19485">
        <v>25</v>
      </c>
      <c r="F19485" t="s">
        <v>23359</v>
      </c>
      <c r="G19485" t="s">
        <v>55</v>
      </c>
      <c r="H19485" t="s">
        <v>46</v>
      </c>
      <c r="I19485" t="s">
        <v>47</v>
      </c>
      <c r="K19485"/>
      <c r="L19485" t="s">
        <v>30684</v>
      </c>
      <c r="M19485" t="s">
        <v>26</v>
      </c>
      <c r="N19485">
        <v>2</v>
      </c>
      <c r="P19485" t="s">
        <v>20366</v>
      </c>
      <c r="Q19485" t="s">
        <v>30685</v>
      </c>
      <c r="S19485" t="s">
        <v>20368</v>
      </c>
    </row>
    <row r="19486" spans="1:19" hidden="1" x14ac:dyDescent="0.2">
      <c r="A19486">
        <v>5386</v>
      </c>
      <c r="B19486" t="s">
        <v>30683</v>
      </c>
      <c r="C19486" t="s">
        <v>20452</v>
      </c>
      <c r="D19486">
        <v>7.48</v>
      </c>
      <c r="E19486">
        <v>25</v>
      </c>
      <c r="F19486" t="s">
        <v>23359</v>
      </c>
      <c r="G19486" t="s">
        <v>55</v>
      </c>
      <c r="H19486" t="s">
        <v>46</v>
      </c>
      <c r="I19486" t="s">
        <v>47</v>
      </c>
      <c r="K19486"/>
      <c r="L19486" t="s">
        <v>30684</v>
      </c>
      <c r="M19486" t="s">
        <v>26</v>
      </c>
      <c r="N19486">
        <v>2</v>
      </c>
      <c r="P19486" t="s">
        <v>20366</v>
      </c>
      <c r="Q19486" t="s">
        <v>30685</v>
      </c>
      <c r="S19486" t="s">
        <v>20368</v>
      </c>
    </row>
    <row r="19487" spans="1:19" hidden="1" x14ac:dyDescent="0.2">
      <c r="A19487">
        <v>5387</v>
      </c>
      <c r="B19487" t="s">
        <v>30686</v>
      </c>
      <c r="C19487" t="s">
        <v>105</v>
      </c>
      <c r="D19487">
        <v>1.89</v>
      </c>
      <c r="E19487">
        <v>25</v>
      </c>
      <c r="F19487" t="s">
        <v>11159</v>
      </c>
      <c r="G19487" t="s">
        <v>55</v>
      </c>
      <c r="H19487" t="s">
        <v>23</v>
      </c>
      <c r="I19487" t="s">
        <v>20904</v>
      </c>
      <c r="K19487"/>
      <c r="L19487" t="s">
        <v>30687</v>
      </c>
      <c r="M19487" t="s">
        <v>26</v>
      </c>
      <c r="N19487">
        <v>2</v>
      </c>
      <c r="P19487" t="s">
        <v>20366</v>
      </c>
      <c r="Q19487" t="s">
        <v>30688</v>
      </c>
      <c r="S19487" t="s">
        <v>20368</v>
      </c>
    </row>
    <row r="19488" spans="1:19" hidden="1" x14ac:dyDescent="0.2">
      <c r="A19488">
        <v>5387</v>
      </c>
      <c r="B19488" t="s">
        <v>30686</v>
      </c>
      <c r="C19488" t="s">
        <v>20452</v>
      </c>
      <c r="D19488">
        <v>7.19</v>
      </c>
      <c r="E19488" t="s">
        <v>414</v>
      </c>
      <c r="F19488" t="s">
        <v>30689</v>
      </c>
      <c r="G19488" t="s">
        <v>55</v>
      </c>
      <c r="H19488" t="s">
        <v>46</v>
      </c>
      <c r="I19488" t="s">
        <v>20904</v>
      </c>
      <c r="K19488"/>
      <c r="L19488" t="s">
        <v>30687</v>
      </c>
      <c r="M19488" t="s">
        <v>26</v>
      </c>
      <c r="N19488">
        <v>2</v>
      </c>
      <c r="P19488" t="s">
        <v>20366</v>
      </c>
      <c r="Q19488" t="s">
        <v>30688</v>
      </c>
      <c r="S19488" t="s">
        <v>20368</v>
      </c>
    </row>
    <row r="19489" spans="1:19" hidden="1" x14ac:dyDescent="0.2">
      <c r="A19489">
        <v>5387</v>
      </c>
      <c r="B19489" t="s">
        <v>30686</v>
      </c>
      <c r="C19489" t="s">
        <v>105</v>
      </c>
      <c r="D19489">
        <v>2.0099999999999998</v>
      </c>
      <c r="E19489">
        <v>25</v>
      </c>
      <c r="F19489" t="s">
        <v>28675</v>
      </c>
      <c r="G19489" t="s">
        <v>55</v>
      </c>
      <c r="H19489" t="s">
        <v>46</v>
      </c>
      <c r="I19489" t="s">
        <v>28676</v>
      </c>
      <c r="K19489"/>
      <c r="L19489" t="s">
        <v>30687</v>
      </c>
      <c r="M19489" t="s">
        <v>26</v>
      </c>
      <c r="N19489">
        <v>2</v>
      </c>
      <c r="P19489" t="s">
        <v>20366</v>
      </c>
      <c r="Q19489" t="s">
        <v>30688</v>
      </c>
      <c r="S19489" t="s">
        <v>20368</v>
      </c>
    </row>
    <row r="19490" spans="1:19" hidden="1" x14ac:dyDescent="0.2">
      <c r="A19490">
        <v>5387</v>
      </c>
      <c r="B19490" t="s">
        <v>30686</v>
      </c>
      <c r="C19490" t="s">
        <v>20452</v>
      </c>
      <c r="D19490">
        <v>7.21</v>
      </c>
      <c r="E19490">
        <v>25</v>
      </c>
      <c r="F19490" t="s">
        <v>28675</v>
      </c>
      <c r="G19490" t="s">
        <v>55</v>
      </c>
      <c r="H19490" t="s">
        <v>46</v>
      </c>
      <c r="I19490" t="s">
        <v>28676</v>
      </c>
      <c r="K19490"/>
      <c r="L19490" t="s">
        <v>30687</v>
      </c>
      <c r="M19490" t="s">
        <v>26</v>
      </c>
      <c r="N19490">
        <v>2</v>
      </c>
      <c r="P19490" t="s">
        <v>20366</v>
      </c>
      <c r="Q19490" t="s">
        <v>30688</v>
      </c>
      <c r="S19490" t="s">
        <v>20368</v>
      </c>
    </row>
    <row r="19491" spans="1:19" hidden="1" x14ac:dyDescent="0.2">
      <c r="A19491">
        <v>5387</v>
      </c>
      <c r="B19491" t="s">
        <v>30686</v>
      </c>
      <c r="C19491" t="s">
        <v>20452</v>
      </c>
      <c r="D19491">
        <v>7.36</v>
      </c>
      <c r="E19491">
        <v>25</v>
      </c>
      <c r="F19491" t="s">
        <v>20713</v>
      </c>
      <c r="G19491" t="s">
        <v>55</v>
      </c>
      <c r="H19491" t="s">
        <v>46</v>
      </c>
      <c r="I19491" t="s">
        <v>25207</v>
      </c>
      <c r="K19491"/>
      <c r="L19491" t="s">
        <v>30687</v>
      </c>
      <c r="M19491" t="s">
        <v>26</v>
      </c>
      <c r="N19491">
        <v>2</v>
      </c>
      <c r="P19491" t="s">
        <v>20366</v>
      </c>
      <c r="Q19491" t="s">
        <v>30688</v>
      </c>
      <c r="S19491" t="s">
        <v>20368</v>
      </c>
    </row>
    <row r="19492" spans="1:19" hidden="1" x14ac:dyDescent="0.2">
      <c r="A19492">
        <v>5387</v>
      </c>
      <c r="B19492" t="s">
        <v>30686</v>
      </c>
      <c r="C19492" t="s">
        <v>105</v>
      </c>
      <c r="D19492">
        <v>2.16</v>
      </c>
      <c r="E19492">
        <v>25</v>
      </c>
      <c r="F19492" t="s">
        <v>20713</v>
      </c>
      <c r="G19492" t="s">
        <v>55</v>
      </c>
      <c r="H19492" t="s">
        <v>46</v>
      </c>
      <c r="I19492" t="s">
        <v>311</v>
      </c>
      <c r="K19492"/>
      <c r="L19492" t="s">
        <v>30687</v>
      </c>
      <c r="M19492" t="s">
        <v>26</v>
      </c>
      <c r="N19492">
        <v>2</v>
      </c>
      <c r="P19492" t="s">
        <v>20366</v>
      </c>
      <c r="Q19492" t="s">
        <v>30688</v>
      </c>
      <c r="S19492" t="s">
        <v>20368</v>
      </c>
    </row>
    <row r="19493" spans="1:19" hidden="1" x14ac:dyDescent="0.2">
      <c r="A19493">
        <v>5387</v>
      </c>
      <c r="B19493" t="s">
        <v>30686</v>
      </c>
      <c r="C19493" t="s">
        <v>20452</v>
      </c>
      <c r="D19493">
        <v>7.7</v>
      </c>
      <c r="E19493">
        <v>25</v>
      </c>
      <c r="F19493" t="s">
        <v>20713</v>
      </c>
      <c r="G19493" t="s">
        <v>55</v>
      </c>
      <c r="H19493" t="s">
        <v>46</v>
      </c>
      <c r="I19493" t="s">
        <v>311</v>
      </c>
      <c r="K19493"/>
      <c r="L19493" t="s">
        <v>30687</v>
      </c>
      <c r="M19493" t="s">
        <v>26</v>
      </c>
      <c r="N19493">
        <v>2</v>
      </c>
      <c r="P19493" t="s">
        <v>20366</v>
      </c>
      <c r="Q19493" t="s">
        <v>30688</v>
      </c>
      <c r="S19493" t="s">
        <v>20368</v>
      </c>
    </row>
    <row r="19494" spans="1:19" hidden="1" x14ac:dyDescent="0.2">
      <c r="A19494">
        <v>5387</v>
      </c>
      <c r="B19494" t="s">
        <v>30686</v>
      </c>
      <c r="C19494" t="s">
        <v>20381</v>
      </c>
      <c r="D19494">
        <v>2.64</v>
      </c>
      <c r="E19494" t="s">
        <v>414</v>
      </c>
      <c r="F19494" t="s">
        <v>20713</v>
      </c>
      <c r="G19494" t="s">
        <v>55</v>
      </c>
      <c r="H19494" t="s">
        <v>46</v>
      </c>
      <c r="I19494" t="s">
        <v>311</v>
      </c>
      <c r="K19494"/>
      <c r="L19494" t="s">
        <v>30687</v>
      </c>
      <c r="M19494" t="s">
        <v>26</v>
      </c>
      <c r="N19494">
        <v>2</v>
      </c>
      <c r="P19494" t="s">
        <v>20366</v>
      </c>
      <c r="Q19494" t="s">
        <v>30688</v>
      </c>
      <c r="S19494" t="s">
        <v>20368</v>
      </c>
    </row>
    <row r="19495" spans="1:19" hidden="1" x14ac:dyDescent="0.2">
      <c r="A19495">
        <v>5387</v>
      </c>
      <c r="B19495" t="s">
        <v>30686</v>
      </c>
      <c r="C19495" t="s">
        <v>20471</v>
      </c>
      <c r="D19495">
        <v>8.23</v>
      </c>
      <c r="E19495" t="s">
        <v>414</v>
      </c>
      <c r="F19495" t="s">
        <v>20713</v>
      </c>
      <c r="G19495" t="s">
        <v>55</v>
      </c>
      <c r="H19495" t="s">
        <v>46</v>
      </c>
      <c r="I19495" t="s">
        <v>311</v>
      </c>
      <c r="K19495"/>
      <c r="L19495" t="s">
        <v>30687</v>
      </c>
      <c r="M19495" t="s">
        <v>26</v>
      </c>
      <c r="N19495">
        <v>2</v>
      </c>
      <c r="P19495" t="s">
        <v>20366</v>
      </c>
      <c r="Q19495" t="s">
        <v>30688</v>
      </c>
      <c r="S19495" t="s">
        <v>20368</v>
      </c>
    </row>
    <row r="19496" spans="1:19" hidden="1" x14ac:dyDescent="0.2">
      <c r="A19496">
        <v>5388</v>
      </c>
      <c r="B19496" t="s">
        <v>30690</v>
      </c>
      <c r="C19496" t="s">
        <v>105</v>
      </c>
      <c r="D19496">
        <v>8.41</v>
      </c>
      <c r="E19496">
        <v>25</v>
      </c>
      <c r="F19496" t="s">
        <v>1546</v>
      </c>
      <c r="G19496" t="s">
        <v>55</v>
      </c>
      <c r="H19496" t="s">
        <v>46</v>
      </c>
      <c r="I19496" t="s">
        <v>27677</v>
      </c>
      <c r="K19496"/>
      <c r="L19496" t="s">
        <v>30691</v>
      </c>
      <c r="M19496" t="s">
        <v>20719</v>
      </c>
      <c r="N19496">
        <v>3</v>
      </c>
      <c r="P19496" t="s">
        <v>20366</v>
      </c>
      <c r="Q19496" t="s">
        <v>30692</v>
      </c>
      <c r="S19496" t="s">
        <v>20368</v>
      </c>
    </row>
    <row r="19497" spans="1:19" hidden="1" x14ac:dyDescent="0.2">
      <c r="A19497">
        <v>5389</v>
      </c>
      <c r="B19497" t="s">
        <v>30693</v>
      </c>
      <c r="C19497" t="s">
        <v>105</v>
      </c>
      <c r="D19497">
        <v>7.08</v>
      </c>
      <c r="E19497">
        <v>25</v>
      </c>
      <c r="G19497" t="s">
        <v>31</v>
      </c>
      <c r="H19497" t="s">
        <v>46</v>
      </c>
      <c r="I19497" t="s">
        <v>29468</v>
      </c>
      <c r="K19497"/>
      <c r="L19497" t="s">
        <v>30694</v>
      </c>
      <c r="M19497" t="s">
        <v>26</v>
      </c>
      <c r="N19497">
        <v>2</v>
      </c>
      <c r="P19497" t="s">
        <v>20366</v>
      </c>
      <c r="Q19497" t="s">
        <v>30695</v>
      </c>
      <c r="S19497" t="s">
        <v>20368</v>
      </c>
    </row>
    <row r="19498" spans="1:19" hidden="1" x14ac:dyDescent="0.2">
      <c r="A19498">
        <v>5390</v>
      </c>
      <c r="B19498" t="s">
        <v>30696</v>
      </c>
      <c r="C19498" t="s">
        <v>105</v>
      </c>
      <c r="D19498">
        <v>3.36</v>
      </c>
      <c r="E19498">
        <v>25</v>
      </c>
      <c r="G19498" t="s">
        <v>31</v>
      </c>
      <c r="H19498" t="s">
        <v>23</v>
      </c>
      <c r="I19498" t="s">
        <v>29468</v>
      </c>
      <c r="K19498"/>
      <c r="L19498" t="s">
        <v>30697</v>
      </c>
      <c r="M19498" t="s">
        <v>26</v>
      </c>
      <c r="N19498">
        <v>2</v>
      </c>
      <c r="P19498" t="s">
        <v>20366</v>
      </c>
      <c r="Q19498" t="s">
        <v>30698</v>
      </c>
      <c r="S19498" t="s">
        <v>20368</v>
      </c>
    </row>
    <row r="19499" spans="1:19" hidden="1" x14ac:dyDescent="0.2">
      <c r="A19499">
        <v>5391</v>
      </c>
      <c r="B19499" t="s">
        <v>30699</v>
      </c>
      <c r="C19499" t="s">
        <v>105</v>
      </c>
      <c r="D19499">
        <v>3.37</v>
      </c>
      <c r="E19499">
        <v>25</v>
      </c>
      <c r="G19499" t="s">
        <v>31</v>
      </c>
      <c r="H19499" t="s">
        <v>23</v>
      </c>
      <c r="I19499" t="s">
        <v>29468</v>
      </c>
      <c r="K19499"/>
      <c r="L19499" t="s">
        <v>30700</v>
      </c>
      <c r="M19499" t="s">
        <v>26</v>
      </c>
      <c r="N19499">
        <v>2</v>
      </c>
      <c r="P19499" t="s">
        <v>20366</v>
      </c>
      <c r="Q19499" t="s">
        <v>30701</v>
      </c>
      <c r="S19499" t="s">
        <v>20368</v>
      </c>
    </row>
    <row r="19500" spans="1:19" hidden="1" x14ac:dyDescent="0.2">
      <c r="A19500">
        <v>5392</v>
      </c>
      <c r="B19500" t="s">
        <v>30702</v>
      </c>
      <c r="C19500" t="s">
        <v>105</v>
      </c>
      <c r="D19500">
        <v>3.7</v>
      </c>
      <c r="E19500">
        <v>25</v>
      </c>
      <c r="G19500" t="s">
        <v>31</v>
      </c>
      <c r="H19500" t="s">
        <v>23</v>
      </c>
      <c r="I19500" t="s">
        <v>29468</v>
      </c>
      <c r="K19500"/>
      <c r="L19500" t="s">
        <v>30703</v>
      </c>
      <c r="M19500" t="s">
        <v>26</v>
      </c>
      <c r="N19500">
        <v>2</v>
      </c>
      <c r="P19500" t="s">
        <v>20366</v>
      </c>
      <c r="Q19500" t="s">
        <v>30704</v>
      </c>
      <c r="S19500" t="s">
        <v>20368</v>
      </c>
    </row>
    <row r="19501" spans="1:19" hidden="1" x14ac:dyDescent="0.2">
      <c r="A19501">
        <v>5393</v>
      </c>
      <c r="B19501" t="s">
        <v>30705</v>
      </c>
      <c r="C19501" t="s">
        <v>105</v>
      </c>
      <c r="D19501">
        <v>2.83</v>
      </c>
      <c r="E19501">
        <v>25</v>
      </c>
      <c r="G19501" t="s">
        <v>31</v>
      </c>
      <c r="H19501" t="s">
        <v>23</v>
      </c>
      <c r="I19501" t="s">
        <v>29468</v>
      </c>
      <c r="K19501"/>
      <c r="L19501" t="s">
        <v>30706</v>
      </c>
      <c r="M19501" t="s">
        <v>26</v>
      </c>
      <c r="N19501">
        <v>2</v>
      </c>
      <c r="P19501" t="s">
        <v>20366</v>
      </c>
      <c r="Q19501" t="s">
        <v>30707</v>
      </c>
      <c r="S19501" t="s">
        <v>20368</v>
      </c>
    </row>
    <row r="19502" spans="1:19" hidden="1" x14ac:dyDescent="0.2">
      <c r="A19502">
        <v>5394</v>
      </c>
      <c r="B19502" t="s">
        <v>30708</v>
      </c>
      <c r="C19502" t="s">
        <v>105</v>
      </c>
      <c r="D19502">
        <v>2.8</v>
      </c>
      <c r="E19502">
        <v>25</v>
      </c>
      <c r="G19502" t="s">
        <v>31</v>
      </c>
      <c r="H19502" t="s">
        <v>23</v>
      </c>
      <c r="I19502" t="s">
        <v>29468</v>
      </c>
      <c r="K19502"/>
      <c r="L19502" t="s">
        <v>30709</v>
      </c>
      <c r="M19502" t="s">
        <v>26</v>
      </c>
      <c r="N19502">
        <v>2</v>
      </c>
      <c r="P19502" t="s">
        <v>20366</v>
      </c>
      <c r="Q19502" t="s">
        <v>30710</v>
      </c>
      <c r="S19502" t="s">
        <v>20368</v>
      </c>
    </row>
    <row r="19503" spans="1:19" hidden="1" x14ac:dyDescent="0.2">
      <c r="A19503">
        <v>5395</v>
      </c>
      <c r="B19503" t="s">
        <v>30711</v>
      </c>
      <c r="C19503" t="s">
        <v>105</v>
      </c>
      <c r="D19503">
        <v>11.62</v>
      </c>
      <c r="E19503">
        <v>20</v>
      </c>
      <c r="F19503" t="s">
        <v>30712</v>
      </c>
      <c r="G19503" t="s">
        <v>31</v>
      </c>
      <c r="H19503" t="s">
        <v>46</v>
      </c>
      <c r="I19503" t="s">
        <v>3241</v>
      </c>
      <c r="K19503"/>
      <c r="L19503" t="s">
        <v>30713</v>
      </c>
      <c r="M19503" t="s">
        <v>20719</v>
      </c>
      <c r="N19503">
        <v>3</v>
      </c>
      <c r="P19503" t="s">
        <v>20366</v>
      </c>
      <c r="Q19503" t="s">
        <v>30714</v>
      </c>
      <c r="S19503" t="s">
        <v>20368</v>
      </c>
    </row>
    <row r="19504" spans="1:19" hidden="1" x14ac:dyDescent="0.2">
      <c r="A19504">
        <v>5396</v>
      </c>
      <c r="B19504" t="s">
        <v>30715</v>
      </c>
      <c r="C19504" t="s">
        <v>105</v>
      </c>
      <c r="D19504">
        <v>1</v>
      </c>
      <c r="E19504">
        <v>20</v>
      </c>
      <c r="F19504" t="s">
        <v>30716</v>
      </c>
      <c r="G19504" t="s">
        <v>31</v>
      </c>
      <c r="H19504" t="s">
        <v>46</v>
      </c>
      <c r="I19504" t="s">
        <v>23857</v>
      </c>
      <c r="K19504"/>
      <c r="L19504" t="s">
        <v>30717</v>
      </c>
      <c r="M19504" t="s">
        <v>26</v>
      </c>
      <c r="N19504">
        <v>2</v>
      </c>
      <c r="P19504" t="s">
        <v>20366</v>
      </c>
      <c r="Q19504" t="s">
        <v>30718</v>
      </c>
      <c r="S19504" t="s">
        <v>20368</v>
      </c>
    </row>
    <row r="19505" spans="1:19" hidden="1" x14ac:dyDescent="0.2">
      <c r="A19505">
        <v>5396</v>
      </c>
      <c r="B19505" t="s">
        <v>30715</v>
      </c>
      <c r="C19505" t="s">
        <v>20452</v>
      </c>
      <c r="D19505">
        <v>6.77</v>
      </c>
      <c r="E19505">
        <v>20</v>
      </c>
      <c r="F19505" t="s">
        <v>30716</v>
      </c>
      <c r="G19505" t="s">
        <v>31</v>
      </c>
      <c r="H19505" t="s">
        <v>46</v>
      </c>
      <c r="I19505" t="s">
        <v>23857</v>
      </c>
      <c r="K19505"/>
      <c r="L19505" t="s">
        <v>30717</v>
      </c>
      <c r="M19505" t="s">
        <v>26</v>
      </c>
      <c r="N19505">
        <v>2</v>
      </c>
      <c r="P19505" t="s">
        <v>20366</v>
      </c>
      <c r="Q19505" t="s">
        <v>30718</v>
      </c>
      <c r="S19505" t="s">
        <v>20368</v>
      </c>
    </row>
    <row r="19506" spans="1:19" hidden="1" x14ac:dyDescent="0.2">
      <c r="A19506">
        <v>5398</v>
      </c>
      <c r="B19506" t="s">
        <v>13766</v>
      </c>
      <c r="C19506" t="s">
        <v>105</v>
      </c>
      <c r="D19506">
        <v>3</v>
      </c>
      <c r="G19506" t="s">
        <v>1440</v>
      </c>
      <c r="I19506" t="s">
        <v>9816</v>
      </c>
      <c r="K19506"/>
      <c r="L19506" t="s">
        <v>30719</v>
      </c>
      <c r="M19506" t="s">
        <v>26</v>
      </c>
      <c r="N19506">
        <v>2</v>
      </c>
      <c r="P19506" t="s">
        <v>20366</v>
      </c>
      <c r="Q19506" t="s">
        <v>30720</v>
      </c>
      <c r="S19506" t="s">
        <v>20368</v>
      </c>
    </row>
    <row r="19507" spans="1:19" hidden="1" x14ac:dyDescent="0.2">
      <c r="A19507">
        <v>5398</v>
      </c>
      <c r="B19507" t="s">
        <v>13766</v>
      </c>
      <c r="C19507" t="s">
        <v>20452</v>
      </c>
      <c r="D19507">
        <v>7.68</v>
      </c>
      <c r="G19507" t="s">
        <v>1440</v>
      </c>
      <c r="I19507" t="s">
        <v>9816</v>
      </c>
      <c r="K19507"/>
      <c r="L19507" t="s">
        <v>30719</v>
      </c>
      <c r="M19507" t="s">
        <v>26</v>
      </c>
      <c r="N19507">
        <v>2</v>
      </c>
      <c r="P19507" t="s">
        <v>20366</v>
      </c>
      <c r="Q19507" t="s">
        <v>30720</v>
      </c>
      <c r="S19507" t="s">
        <v>20368</v>
      </c>
    </row>
    <row r="19508" spans="1:19" hidden="1" x14ac:dyDescent="0.2">
      <c r="A19508">
        <v>5399</v>
      </c>
      <c r="B19508" t="s">
        <v>30721</v>
      </c>
      <c r="C19508" t="s">
        <v>105</v>
      </c>
      <c r="D19508">
        <v>9.84</v>
      </c>
      <c r="E19508">
        <v>20</v>
      </c>
      <c r="F19508" t="s">
        <v>30722</v>
      </c>
      <c r="G19508" t="s">
        <v>31</v>
      </c>
      <c r="H19508" t="s">
        <v>46</v>
      </c>
      <c r="I19508" t="s">
        <v>3241</v>
      </c>
      <c r="K19508"/>
      <c r="L19508" t="s">
        <v>30723</v>
      </c>
      <c r="M19508" t="s">
        <v>26</v>
      </c>
      <c r="N19508">
        <v>2</v>
      </c>
      <c r="P19508" t="s">
        <v>20366</v>
      </c>
      <c r="Q19508" t="s">
        <v>30724</v>
      </c>
      <c r="S19508" t="s">
        <v>20368</v>
      </c>
    </row>
    <row r="19509" spans="1:19" hidden="1" x14ac:dyDescent="0.2">
      <c r="A19509">
        <v>5400</v>
      </c>
      <c r="B19509" t="s">
        <v>30725</v>
      </c>
      <c r="C19509" t="s">
        <v>20783</v>
      </c>
      <c r="D19509">
        <v>1.85</v>
      </c>
      <c r="E19509" t="s">
        <v>3065</v>
      </c>
      <c r="F19509" t="s">
        <v>20459</v>
      </c>
      <c r="G19509" t="s">
        <v>31</v>
      </c>
      <c r="H19509" t="s">
        <v>23</v>
      </c>
      <c r="I19509" t="s">
        <v>516</v>
      </c>
      <c r="K19509"/>
      <c r="L19509" t="s">
        <v>30726</v>
      </c>
      <c r="M19509" t="s">
        <v>26</v>
      </c>
      <c r="N19509">
        <v>2</v>
      </c>
      <c r="O19509" t="s">
        <v>30727</v>
      </c>
      <c r="P19509" t="s">
        <v>20366</v>
      </c>
      <c r="Q19509" t="s">
        <v>30728</v>
      </c>
      <c r="S19509" t="s">
        <v>20368</v>
      </c>
    </row>
    <row r="19510" spans="1:19" hidden="1" x14ac:dyDescent="0.2">
      <c r="A19510">
        <v>5400</v>
      </c>
      <c r="B19510" t="s">
        <v>30725</v>
      </c>
      <c r="C19510" t="s">
        <v>25307</v>
      </c>
      <c r="D19510">
        <v>9.42</v>
      </c>
      <c r="E19510" t="s">
        <v>30729</v>
      </c>
      <c r="F19510" t="s">
        <v>20459</v>
      </c>
      <c r="G19510" t="s">
        <v>55</v>
      </c>
      <c r="H19510" t="s">
        <v>23</v>
      </c>
      <c r="I19510" t="s">
        <v>516</v>
      </c>
      <c r="K19510"/>
      <c r="L19510" t="s">
        <v>30726</v>
      </c>
      <c r="M19510" t="s">
        <v>26</v>
      </c>
      <c r="N19510">
        <v>2</v>
      </c>
      <c r="O19510" t="s">
        <v>30727</v>
      </c>
      <c r="P19510" t="s">
        <v>20366</v>
      </c>
      <c r="Q19510" t="s">
        <v>30728</v>
      </c>
      <c r="S19510" t="s">
        <v>20368</v>
      </c>
    </row>
    <row r="19511" spans="1:19" hidden="1" x14ac:dyDescent="0.2">
      <c r="A19511">
        <v>5401</v>
      </c>
      <c r="B19511" t="s">
        <v>30730</v>
      </c>
      <c r="C19511" t="s">
        <v>20783</v>
      </c>
      <c r="D19511">
        <v>2.4700000000000002</v>
      </c>
      <c r="E19511" t="s">
        <v>3065</v>
      </c>
      <c r="F19511" t="s">
        <v>20459</v>
      </c>
      <c r="G19511" t="s">
        <v>31</v>
      </c>
      <c r="H19511" t="s">
        <v>23</v>
      </c>
      <c r="I19511" t="s">
        <v>516</v>
      </c>
      <c r="K19511"/>
      <c r="L19511" t="s">
        <v>30731</v>
      </c>
      <c r="M19511" t="s">
        <v>26</v>
      </c>
      <c r="N19511">
        <v>2</v>
      </c>
      <c r="O19511" t="s">
        <v>30732</v>
      </c>
      <c r="P19511" t="s">
        <v>20366</v>
      </c>
      <c r="Q19511" t="s">
        <v>30733</v>
      </c>
      <c r="S19511" t="s">
        <v>20368</v>
      </c>
    </row>
    <row r="19512" spans="1:19" hidden="1" x14ac:dyDescent="0.2">
      <c r="A19512">
        <v>5401</v>
      </c>
      <c r="B19512" t="s">
        <v>30730</v>
      </c>
      <c r="C19512" t="s">
        <v>25307</v>
      </c>
      <c r="D19512">
        <v>8.2899999999999991</v>
      </c>
      <c r="E19512" t="s">
        <v>30729</v>
      </c>
      <c r="F19512" t="s">
        <v>20459</v>
      </c>
      <c r="G19512" t="s">
        <v>55</v>
      </c>
      <c r="H19512" t="s">
        <v>23</v>
      </c>
      <c r="I19512" t="s">
        <v>516</v>
      </c>
      <c r="K19512"/>
      <c r="L19512" t="s">
        <v>30731</v>
      </c>
      <c r="M19512" t="s">
        <v>26</v>
      </c>
      <c r="N19512">
        <v>2</v>
      </c>
      <c r="O19512" t="s">
        <v>30732</v>
      </c>
      <c r="P19512" t="s">
        <v>20366</v>
      </c>
      <c r="Q19512" t="s">
        <v>30733</v>
      </c>
      <c r="S19512" t="s">
        <v>20368</v>
      </c>
    </row>
    <row r="19513" spans="1:19" hidden="1" x14ac:dyDescent="0.2">
      <c r="A19513">
        <v>5402</v>
      </c>
      <c r="B19513" t="s">
        <v>30734</v>
      </c>
      <c r="C19513" t="s">
        <v>105</v>
      </c>
      <c r="D19513">
        <v>8.59</v>
      </c>
      <c r="E19513">
        <v>25</v>
      </c>
      <c r="F19513" t="s">
        <v>30735</v>
      </c>
      <c r="G19513" t="s">
        <v>31</v>
      </c>
      <c r="H19513" t="s">
        <v>23</v>
      </c>
      <c r="I19513" t="s">
        <v>30736</v>
      </c>
      <c r="K19513"/>
      <c r="L19513" t="s">
        <v>30737</v>
      </c>
      <c r="M19513" t="s">
        <v>26</v>
      </c>
      <c r="N19513">
        <v>2</v>
      </c>
      <c r="P19513" t="s">
        <v>20366</v>
      </c>
      <c r="Q19513" t="s">
        <v>30738</v>
      </c>
      <c r="S19513" t="s">
        <v>20368</v>
      </c>
    </row>
    <row r="19514" spans="1:19" hidden="1" x14ac:dyDescent="0.2">
      <c r="A19514">
        <v>5403</v>
      </c>
      <c r="B19514" t="s">
        <v>30739</v>
      </c>
      <c r="C19514" t="s">
        <v>105</v>
      </c>
      <c r="D19514">
        <v>7.7</v>
      </c>
      <c r="E19514">
        <v>20</v>
      </c>
      <c r="F19514" t="s">
        <v>1546</v>
      </c>
      <c r="G19514" t="s">
        <v>144</v>
      </c>
      <c r="H19514" t="s">
        <v>23</v>
      </c>
      <c r="I19514" t="s">
        <v>1578</v>
      </c>
      <c r="K19514"/>
      <c r="L19514" t="s">
        <v>30740</v>
      </c>
      <c r="M19514" t="s">
        <v>20396</v>
      </c>
      <c r="N19514">
        <v>4</v>
      </c>
      <c r="P19514" t="s">
        <v>20366</v>
      </c>
      <c r="Q19514" t="s">
        <v>30741</v>
      </c>
      <c r="S19514" t="s">
        <v>20368</v>
      </c>
    </row>
    <row r="19515" spans="1:19" hidden="1" x14ac:dyDescent="0.2">
      <c r="A19515">
        <v>5404</v>
      </c>
      <c r="B19515" t="s">
        <v>16828</v>
      </c>
      <c r="C19515" t="s">
        <v>105</v>
      </c>
      <c r="D19515">
        <v>4.5599999999999996</v>
      </c>
      <c r="E19515">
        <v>25</v>
      </c>
      <c r="G19515" t="s">
        <v>189</v>
      </c>
      <c r="I19515" t="s">
        <v>19043</v>
      </c>
      <c r="K19515"/>
      <c r="L19515" t="s">
        <v>30742</v>
      </c>
      <c r="M19515" t="s">
        <v>26</v>
      </c>
      <c r="N19515">
        <v>2</v>
      </c>
      <c r="P19515" t="s">
        <v>20366</v>
      </c>
      <c r="Q19515" t="s">
        <v>30743</v>
      </c>
      <c r="S19515" t="s">
        <v>20368</v>
      </c>
    </row>
    <row r="19516" spans="1:19" hidden="1" x14ac:dyDescent="0.2">
      <c r="A19516">
        <v>5404</v>
      </c>
      <c r="B19516" t="s">
        <v>16828</v>
      </c>
      <c r="C19516" t="s">
        <v>20452</v>
      </c>
      <c r="D19516">
        <v>8.1999999999999993</v>
      </c>
      <c r="E19516">
        <v>25</v>
      </c>
      <c r="G19516" t="s">
        <v>189</v>
      </c>
      <c r="I19516" t="s">
        <v>19043</v>
      </c>
      <c r="K19516"/>
      <c r="L19516" t="s">
        <v>30742</v>
      </c>
      <c r="M19516" t="s">
        <v>26</v>
      </c>
      <c r="N19516">
        <v>2</v>
      </c>
      <c r="P19516" t="s">
        <v>20366</v>
      </c>
      <c r="Q19516" t="s">
        <v>30743</v>
      </c>
      <c r="S19516" t="s">
        <v>20368</v>
      </c>
    </row>
    <row r="19517" spans="1:19" hidden="1" x14ac:dyDescent="0.2">
      <c r="A19517">
        <v>5404</v>
      </c>
      <c r="B19517" t="s">
        <v>16828</v>
      </c>
      <c r="C19517" t="s">
        <v>105</v>
      </c>
      <c r="D19517">
        <v>4.21</v>
      </c>
      <c r="E19517" t="s">
        <v>414</v>
      </c>
      <c r="G19517" t="s">
        <v>1440</v>
      </c>
      <c r="I19517" t="s">
        <v>19043</v>
      </c>
      <c r="K19517"/>
      <c r="L19517" t="s">
        <v>30742</v>
      </c>
      <c r="M19517" t="s">
        <v>26</v>
      </c>
      <c r="N19517">
        <v>2</v>
      </c>
      <c r="P19517" t="s">
        <v>20366</v>
      </c>
      <c r="Q19517" t="s">
        <v>30743</v>
      </c>
      <c r="S19517" t="s">
        <v>20368</v>
      </c>
    </row>
    <row r="19518" spans="1:19" hidden="1" x14ac:dyDescent="0.2">
      <c r="A19518">
        <v>5406</v>
      </c>
      <c r="B19518" t="s">
        <v>30744</v>
      </c>
      <c r="C19518" t="s">
        <v>30745</v>
      </c>
      <c r="D19518">
        <v>11.4</v>
      </c>
      <c r="E19518" t="s">
        <v>363</v>
      </c>
      <c r="F19518" t="s">
        <v>20412</v>
      </c>
      <c r="G19518" t="s">
        <v>31</v>
      </c>
      <c r="H19518" t="s">
        <v>23</v>
      </c>
      <c r="I19518" t="s">
        <v>30746</v>
      </c>
      <c r="K19518"/>
      <c r="L19518" t="s">
        <v>30747</v>
      </c>
      <c r="M19518" t="s">
        <v>26</v>
      </c>
      <c r="N19518">
        <v>2</v>
      </c>
      <c r="O19518" t="s">
        <v>30748</v>
      </c>
      <c r="P19518" t="s">
        <v>20366</v>
      </c>
      <c r="Q19518" t="s">
        <v>30749</v>
      </c>
      <c r="S19518" t="s">
        <v>20368</v>
      </c>
    </row>
    <row r="19519" spans="1:19" hidden="1" x14ac:dyDescent="0.2">
      <c r="A19519">
        <v>5407</v>
      </c>
      <c r="B19519" t="s">
        <v>30750</v>
      </c>
      <c r="C19519" t="s">
        <v>105</v>
      </c>
      <c r="D19519">
        <v>2.2200000000000002</v>
      </c>
      <c r="E19519">
        <v>30</v>
      </c>
      <c r="F19519" t="s">
        <v>16937</v>
      </c>
      <c r="G19519" t="s">
        <v>55</v>
      </c>
      <c r="H19519" t="s">
        <v>46</v>
      </c>
      <c r="I19519" t="s">
        <v>23881</v>
      </c>
      <c r="K19519"/>
      <c r="L19519" t="s">
        <v>30751</v>
      </c>
      <c r="M19519" t="s">
        <v>26</v>
      </c>
      <c r="N19519">
        <v>2</v>
      </c>
      <c r="P19519" t="s">
        <v>20366</v>
      </c>
      <c r="Q19519" t="s">
        <v>30752</v>
      </c>
      <c r="S19519" t="s">
        <v>20368</v>
      </c>
    </row>
    <row r="19520" spans="1:19" hidden="1" x14ac:dyDescent="0.2">
      <c r="A19520">
        <v>5407</v>
      </c>
      <c r="B19520" t="s">
        <v>30750</v>
      </c>
      <c r="C19520" t="s">
        <v>20452</v>
      </c>
      <c r="D19520">
        <v>7.69</v>
      </c>
      <c r="E19520">
        <v>30</v>
      </c>
      <c r="F19520" t="s">
        <v>16937</v>
      </c>
      <c r="G19520" t="s">
        <v>55</v>
      </c>
      <c r="H19520" t="s">
        <v>46</v>
      </c>
      <c r="I19520" t="s">
        <v>23881</v>
      </c>
      <c r="K19520"/>
      <c r="L19520" t="s">
        <v>30751</v>
      </c>
      <c r="M19520" t="s">
        <v>26</v>
      </c>
      <c r="N19520">
        <v>2</v>
      </c>
      <c r="P19520" t="s">
        <v>20366</v>
      </c>
      <c r="Q19520" t="s">
        <v>30752</v>
      </c>
      <c r="S19520" t="s">
        <v>20368</v>
      </c>
    </row>
    <row r="19521" spans="1:19" hidden="1" x14ac:dyDescent="0.2">
      <c r="A19521">
        <v>5407</v>
      </c>
      <c r="B19521" t="s">
        <v>30750</v>
      </c>
      <c r="C19521" t="s">
        <v>20452</v>
      </c>
      <c r="D19521">
        <v>7.69</v>
      </c>
      <c r="E19521">
        <v>30</v>
      </c>
      <c r="F19521" t="s">
        <v>30753</v>
      </c>
      <c r="G19521" t="s">
        <v>55</v>
      </c>
      <c r="H19521" t="s">
        <v>23</v>
      </c>
      <c r="I19521" t="s">
        <v>25866</v>
      </c>
      <c r="K19521"/>
      <c r="L19521" t="s">
        <v>30751</v>
      </c>
      <c r="M19521" t="s">
        <v>26</v>
      </c>
      <c r="N19521">
        <v>2</v>
      </c>
      <c r="P19521" t="s">
        <v>20366</v>
      </c>
      <c r="Q19521" t="s">
        <v>30752</v>
      </c>
      <c r="S19521" t="s">
        <v>20368</v>
      </c>
    </row>
    <row r="19522" spans="1:19" hidden="1" x14ac:dyDescent="0.2">
      <c r="A19522">
        <v>5407</v>
      </c>
      <c r="B19522" t="s">
        <v>30750</v>
      </c>
      <c r="C19522" t="s">
        <v>20452</v>
      </c>
      <c r="D19522">
        <v>7.84</v>
      </c>
      <c r="E19522">
        <v>25</v>
      </c>
      <c r="F19522" t="s">
        <v>30754</v>
      </c>
      <c r="G19522" t="s">
        <v>55</v>
      </c>
      <c r="H19522" t="s">
        <v>46</v>
      </c>
      <c r="I19522" t="s">
        <v>4853</v>
      </c>
      <c r="K19522"/>
      <c r="L19522" t="s">
        <v>30751</v>
      </c>
      <c r="M19522" t="s">
        <v>26</v>
      </c>
      <c r="N19522">
        <v>2</v>
      </c>
      <c r="P19522" t="s">
        <v>20366</v>
      </c>
      <c r="Q19522" t="s">
        <v>30752</v>
      </c>
      <c r="S19522" t="s">
        <v>20368</v>
      </c>
    </row>
    <row r="19523" spans="1:19" hidden="1" x14ac:dyDescent="0.2">
      <c r="A19523">
        <v>5407</v>
      </c>
      <c r="B19523" t="s">
        <v>30750</v>
      </c>
      <c r="C19523" t="s">
        <v>20452</v>
      </c>
      <c r="D19523">
        <v>7.81</v>
      </c>
      <c r="E19523" t="s">
        <v>414</v>
      </c>
      <c r="F19523" t="s">
        <v>30755</v>
      </c>
      <c r="G19523" t="s">
        <v>55</v>
      </c>
      <c r="H19523" t="s">
        <v>46</v>
      </c>
      <c r="I19523" t="s">
        <v>4853</v>
      </c>
      <c r="K19523"/>
      <c r="L19523" t="s">
        <v>30751</v>
      </c>
      <c r="M19523" t="s">
        <v>26</v>
      </c>
      <c r="N19523">
        <v>2</v>
      </c>
      <c r="P19523" t="s">
        <v>20366</v>
      </c>
      <c r="Q19523" t="s">
        <v>30752</v>
      </c>
      <c r="S19523" t="s">
        <v>20368</v>
      </c>
    </row>
    <row r="19524" spans="1:19" hidden="1" x14ac:dyDescent="0.2">
      <c r="A19524">
        <v>5408</v>
      </c>
      <c r="B19524" t="s">
        <v>30756</v>
      </c>
      <c r="C19524" t="s">
        <v>105</v>
      </c>
      <c r="D19524">
        <v>9.5</v>
      </c>
      <c r="G19524" t="s">
        <v>1440</v>
      </c>
      <c r="I19524" t="s">
        <v>9441</v>
      </c>
      <c r="K19524"/>
      <c r="L19524" t="s">
        <v>30757</v>
      </c>
      <c r="M19524" t="s">
        <v>26</v>
      </c>
      <c r="N19524">
        <v>2</v>
      </c>
      <c r="P19524" t="s">
        <v>20366</v>
      </c>
      <c r="Q19524" t="s">
        <v>30758</v>
      </c>
      <c r="S19524" t="s">
        <v>20368</v>
      </c>
    </row>
    <row r="19525" spans="1:19" hidden="1" x14ac:dyDescent="0.2">
      <c r="A19525">
        <v>5409</v>
      </c>
      <c r="B19525" t="s">
        <v>30759</v>
      </c>
      <c r="C19525" t="s">
        <v>25762</v>
      </c>
      <c r="D19525">
        <v>2.9</v>
      </c>
      <c r="E19525">
        <v>20</v>
      </c>
      <c r="F19525" t="s">
        <v>30760</v>
      </c>
      <c r="G19525" t="s">
        <v>55</v>
      </c>
      <c r="H19525" t="s">
        <v>23</v>
      </c>
      <c r="I19525" t="s">
        <v>30761</v>
      </c>
      <c r="K19525"/>
      <c r="L19525" t="s">
        <v>30762</v>
      </c>
      <c r="M19525" t="s">
        <v>26</v>
      </c>
      <c r="N19525">
        <v>2</v>
      </c>
      <c r="P19525" t="s">
        <v>20366</v>
      </c>
      <c r="Q19525" t="s">
        <v>30763</v>
      </c>
      <c r="S19525" t="s">
        <v>20368</v>
      </c>
    </row>
    <row r="19526" spans="1:19" hidden="1" x14ac:dyDescent="0.2">
      <c r="A19526">
        <v>5409</v>
      </c>
      <c r="B19526" t="s">
        <v>30759</v>
      </c>
      <c r="C19526" t="s">
        <v>20783</v>
      </c>
      <c r="D19526">
        <v>8.92</v>
      </c>
      <c r="E19526">
        <v>20</v>
      </c>
      <c r="F19526" t="s">
        <v>30760</v>
      </c>
      <c r="G19526" t="s">
        <v>55</v>
      </c>
      <c r="H19526" t="s">
        <v>23</v>
      </c>
      <c r="I19526" t="s">
        <v>30761</v>
      </c>
      <c r="K19526"/>
      <c r="L19526" t="s">
        <v>30762</v>
      </c>
      <c r="M19526" t="s">
        <v>26</v>
      </c>
      <c r="N19526">
        <v>2</v>
      </c>
      <c r="P19526" t="s">
        <v>20366</v>
      </c>
      <c r="Q19526" t="s">
        <v>30763</v>
      </c>
      <c r="S19526" t="s">
        <v>20368</v>
      </c>
    </row>
    <row r="19527" spans="1:19" hidden="1" x14ac:dyDescent="0.2">
      <c r="A19527">
        <v>5410</v>
      </c>
      <c r="B19527" t="s">
        <v>30764</v>
      </c>
      <c r="C19527" t="s">
        <v>105</v>
      </c>
      <c r="D19527">
        <v>3.49</v>
      </c>
      <c r="E19527">
        <v>20</v>
      </c>
      <c r="F19527" t="s">
        <v>20412</v>
      </c>
      <c r="G19527" t="s">
        <v>31</v>
      </c>
      <c r="H19527" t="s">
        <v>23</v>
      </c>
      <c r="I19527" t="s">
        <v>4762</v>
      </c>
      <c r="K19527"/>
      <c r="L19527" t="s">
        <v>30765</v>
      </c>
      <c r="M19527" t="s">
        <v>26</v>
      </c>
      <c r="N19527">
        <v>2</v>
      </c>
      <c r="P19527" t="s">
        <v>20366</v>
      </c>
      <c r="Q19527" t="s">
        <v>30766</v>
      </c>
      <c r="S19527" t="s">
        <v>20368</v>
      </c>
    </row>
    <row r="19528" spans="1:19" hidden="1" x14ac:dyDescent="0.2">
      <c r="A19528">
        <v>5411</v>
      </c>
      <c r="B19528" t="s">
        <v>30767</v>
      </c>
      <c r="C19528" t="s">
        <v>105</v>
      </c>
      <c r="D19528">
        <v>1</v>
      </c>
      <c r="E19528">
        <v>26</v>
      </c>
      <c r="F19528" t="s">
        <v>5425</v>
      </c>
      <c r="G19528" t="s">
        <v>55</v>
      </c>
      <c r="H19528" t="s">
        <v>23</v>
      </c>
      <c r="I19528" t="s">
        <v>5020</v>
      </c>
      <c r="K19528"/>
      <c r="L19528" t="s">
        <v>30768</v>
      </c>
      <c r="M19528" t="s">
        <v>26</v>
      </c>
      <c r="N19528">
        <v>2</v>
      </c>
      <c r="P19528" t="s">
        <v>20366</v>
      </c>
      <c r="Q19528" t="s">
        <v>30769</v>
      </c>
      <c r="S19528" t="s">
        <v>20368</v>
      </c>
    </row>
    <row r="19529" spans="1:19" hidden="1" x14ac:dyDescent="0.2">
      <c r="A19529">
        <v>5411</v>
      </c>
      <c r="B19529" t="s">
        <v>30767</v>
      </c>
      <c r="C19529" t="s">
        <v>20452</v>
      </c>
      <c r="D19529">
        <v>3.18</v>
      </c>
      <c r="E19529" t="s">
        <v>5653</v>
      </c>
      <c r="F19529" t="s">
        <v>5425</v>
      </c>
      <c r="G19529" t="s">
        <v>55</v>
      </c>
      <c r="H19529" t="s">
        <v>46</v>
      </c>
      <c r="I19529" t="s">
        <v>5020</v>
      </c>
      <c r="K19529"/>
      <c r="L19529" t="s">
        <v>30768</v>
      </c>
      <c r="M19529" t="s">
        <v>26</v>
      </c>
      <c r="N19529">
        <v>2</v>
      </c>
      <c r="P19529" t="s">
        <v>20366</v>
      </c>
      <c r="Q19529" t="s">
        <v>30769</v>
      </c>
      <c r="S19529" t="s">
        <v>20368</v>
      </c>
    </row>
    <row r="19530" spans="1:19" hidden="1" x14ac:dyDescent="0.2">
      <c r="A19530">
        <v>5411</v>
      </c>
      <c r="B19530" t="s">
        <v>30767</v>
      </c>
      <c r="C19530" t="s">
        <v>20441</v>
      </c>
      <c r="D19530">
        <v>6.12</v>
      </c>
      <c r="E19530" t="s">
        <v>5653</v>
      </c>
      <c r="F19530" t="s">
        <v>5425</v>
      </c>
      <c r="G19530" t="s">
        <v>55</v>
      </c>
      <c r="H19530" t="s">
        <v>46</v>
      </c>
      <c r="I19530" t="s">
        <v>5020</v>
      </c>
      <c r="K19530"/>
      <c r="L19530" t="s">
        <v>30768</v>
      </c>
      <c r="M19530" t="s">
        <v>26</v>
      </c>
      <c r="N19530">
        <v>2</v>
      </c>
      <c r="P19530" t="s">
        <v>20366</v>
      </c>
      <c r="Q19530" t="s">
        <v>30769</v>
      </c>
      <c r="S19530" t="s">
        <v>20368</v>
      </c>
    </row>
    <row r="19531" spans="1:19" hidden="1" x14ac:dyDescent="0.2">
      <c r="A19531">
        <v>5413</v>
      </c>
      <c r="B19531" t="s">
        <v>30770</v>
      </c>
      <c r="C19531" t="s">
        <v>105</v>
      </c>
      <c r="D19531">
        <v>1.1200000000000001</v>
      </c>
      <c r="E19531">
        <v>26</v>
      </c>
      <c r="F19531" t="s">
        <v>5425</v>
      </c>
      <c r="G19531" t="s">
        <v>55</v>
      </c>
      <c r="H19531" t="s">
        <v>23</v>
      </c>
      <c r="I19531" t="s">
        <v>5020</v>
      </c>
      <c r="K19531"/>
      <c r="L19531" t="s">
        <v>30771</v>
      </c>
      <c r="M19531" t="s">
        <v>26</v>
      </c>
      <c r="N19531">
        <v>2</v>
      </c>
      <c r="P19531" t="s">
        <v>20366</v>
      </c>
      <c r="Q19531" t="s">
        <v>30772</v>
      </c>
      <c r="S19531" t="s">
        <v>20368</v>
      </c>
    </row>
    <row r="19532" spans="1:19" hidden="1" x14ac:dyDescent="0.2">
      <c r="A19532">
        <v>5413</v>
      </c>
      <c r="B19532" t="s">
        <v>30770</v>
      </c>
      <c r="C19532" t="s">
        <v>20452</v>
      </c>
      <c r="D19532">
        <v>3.78</v>
      </c>
      <c r="E19532" t="s">
        <v>5653</v>
      </c>
      <c r="F19532" t="s">
        <v>5425</v>
      </c>
      <c r="G19532" t="s">
        <v>55</v>
      </c>
      <c r="H19532" t="s">
        <v>46</v>
      </c>
      <c r="I19532" t="s">
        <v>5020</v>
      </c>
      <c r="K19532"/>
      <c r="L19532" t="s">
        <v>30771</v>
      </c>
      <c r="M19532" t="s">
        <v>26</v>
      </c>
      <c r="N19532">
        <v>2</v>
      </c>
      <c r="P19532" t="s">
        <v>20366</v>
      </c>
      <c r="Q19532" t="s">
        <v>30772</v>
      </c>
      <c r="S19532" t="s">
        <v>20368</v>
      </c>
    </row>
    <row r="19533" spans="1:19" hidden="1" x14ac:dyDescent="0.2">
      <c r="A19533">
        <v>5413</v>
      </c>
      <c r="B19533" t="s">
        <v>30770</v>
      </c>
      <c r="C19533" t="s">
        <v>20441</v>
      </c>
      <c r="D19533">
        <v>7.99</v>
      </c>
      <c r="E19533" t="s">
        <v>5653</v>
      </c>
      <c r="F19533" t="s">
        <v>5425</v>
      </c>
      <c r="G19533" t="s">
        <v>55</v>
      </c>
      <c r="H19533" t="s">
        <v>46</v>
      </c>
      <c r="I19533" t="s">
        <v>5020</v>
      </c>
      <c r="K19533"/>
      <c r="L19533" t="s">
        <v>30771</v>
      </c>
      <c r="M19533" t="s">
        <v>26</v>
      </c>
      <c r="N19533">
        <v>2</v>
      </c>
      <c r="P19533" t="s">
        <v>20366</v>
      </c>
      <c r="Q19533" t="s">
        <v>30772</v>
      </c>
      <c r="S19533" t="s">
        <v>20368</v>
      </c>
    </row>
    <row r="19534" spans="1:19" hidden="1" x14ac:dyDescent="0.2">
      <c r="A19534">
        <v>5414</v>
      </c>
      <c r="B19534" t="s">
        <v>30773</v>
      </c>
      <c r="C19534" t="s">
        <v>105</v>
      </c>
      <c r="D19534">
        <v>1.46</v>
      </c>
      <c r="E19534">
        <v>26</v>
      </c>
      <c r="F19534" t="s">
        <v>5425</v>
      </c>
      <c r="G19534" t="s">
        <v>55</v>
      </c>
      <c r="H19534" t="s">
        <v>23</v>
      </c>
      <c r="I19534" t="s">
        <v>5020</v>
      </c>
      <c r="K19534"/>
      <c r="L19534" t="s">
        <v>30774</v>
      </c>
      <c r="M19534" t="s">
        <v>26</v>
      </c>
      <c r="N19534">
        <v>2</v>
      </c>
      <c r="P19534" t="s">
        <v>20366</v>
      </c>
      <c r="Q19534" t="s">
        <v>30775</v>
      </c>
      <c r="S19534" t="s">
        <v>20368</v>
      </c>
    </row>
    <row r="19535" spans="1:19" hidden="1" x14ac:dyDescent="0.2">
      <c r="A19535">
        <v>5414</v>
      </c>
      <c r="B19535" t="s">
        <v>30773</v>
      </c>
      <c r="C19535" t="s">
        <v>20452</v>
      </c>
      <c r="D19535">
        <v>3.7</v>
      </c>
      <c r="E19535" t="s">
        <v>5653</v>
      </c>
      <c r="F19535" t="s">
        <v>5425</v>
      </c>
      <c r="G19535" t="s">
        <v>55</v>
      </c>
      <c r="H19535" t="s">
        <v>46</v>
      </c>
      <c r="I19535" t="s">
        <v>5020</v>
      </c>
      <c r="K19535"/>
      <c r="L19535" t="s">
        <v>30774</v>
      </c>
      <c r="M19535" t="s">
        <v>26</v>
      </c>
      <c r="N19535">
        <v>2</v>
      </c>
      <c r="P19535" t="s">
        <v>20366</v>
      </c>
      <c r="Q19535" t="s">
        <v>30775</v>
      </c>
      <c r="S19535" t="s">
        <v>20368</v>
      </c>
    </row>
    <row r="19536" spans="1:19" hidden="1" x14ac:dyDescent="0.2">
      <c r="A19536">
        <v>5414</v>
      </c>
      <c r="B19536" t="s">
        <v>30773</v>
      </c>
      <c r="C19536" t="s">
        <v>20441</v>
      </c>
      <c r="D19536">
        <v>6.34</v>
      </c>
      <c r="E19536" t="s">
        <v>5653</v>
      </c>
      <c r="F19536" t="s">
        <v>5425</v>
      </c>
      <c r="G19536" t="s">
        <v>55</v>
      </c>
      <c r="H19536" t="s">
        <v>46</v>
      </c>
      <c r="I19536" t="s">
        <v>5020</v>
      </c>
      <c r="K19536"/>
      <c r="L19536" t="s">
        <v>30774</v>
      </c>
      <c r="M19536" t="s">
        <v>26</v>
      </c>
      <c r="N19536">
        <v>2</v>
      </c>
      <c r="P19536" t="s">
        <v>20366</v>
      </c>
      <c r="Q19536" t="s">
        <v>30775</v>
      </c>
      <c r="S19536" t="s">
        <v>20368</v>
      </c>
    </row>
    <row r="19537" spans="1:19" hidden="1" x14ac:dyDescent="0.2">
      <c r="A19537">
        <v>5415</v>
      </c>
      <c r="B19537" t="s">
        <v>30776</v>
      </c>
      <c r="C19537" t="s">
        <v>105</v>
      </c>
      <c r="D19537">
        <v>1.9</v>
      </c>
      <c r="E19537">
        <v>25</v>
      </c>
      <c r="F19537" t="s">
        <v>5425</v>
      </c>
      <c r="G19537" t="s">
        <v>240</v>
      </c>
      <c r="I19537" t="s">
        <v>4298</v>
      </c>
      <c r="K19537"/>
      <c r="L19537" t="s">
        <v>30777</v>
      </c>
      <c r="M19537" t="s">
        <v>26</v>
      </c>
      <c r="N19537">
        <v>2</v>
      </c>
      <c r="P19537" t="s">
        <v>20366</v>
      </c>
      <c r="Q19537" t="s">
        <v>30778</v>
      </c>
      <c r="S19537" t="s">
        <v>20368</v>
      </c>
    </row>
    <row r="19538" spans="1:19" hidden="1" x14ac:dyDescent="0.2">
      <c r="A19538">
        <v>5415</v>
      </c>
      <c r="B19538" t="s">
        <v>30776</v>
      </c>
      <c r="C19538" t="s">
        <v>20452</v>
      </c>
      <c r="D19538">
        <v>2.98</v>
      </c>
      <c r="E19538">
        <v>25</v>
      </c>
      <c r="F19538" t="s">
        <v>5425</v>
      </c>
      <c r="G19538" t="s">
        <v>240</v>
      </c>
      <c r="I19538" t="s">
        <v>4298</v>
      </c>
      <c r="K19538"/>
      <c r="L19538" t="s">
        <v>30777</v>
      </c>
      <c r="M19538" t="s">
        <v>26</v>
      </c>
      <c r="N19538">
        <v>2</v>
      </c>
      <c r="P19538" t="s">
        <v>20366</v>
      </c>
      <c r="Q19538" t="s">
        <v>30778</v>
      </c>
      <c r="S19538" t="s">
        <v>20368</v>
      </c>
    </row>
    <row r="19539" spans="1:19" hidden="1" x14ac:dyDescent="0.2">
      <c r="A19539">
        <v>5415</v>
      </c>
      <c r="B19539" t="s">
        <v>30776</v>
      </c>
      <c r="C19539" t="s">
        <v>20441</v>
      </c>
      <c r="D19539">
        <v>4.26</v>
      </c>
      <c r="E19539">
        <v>25</v>
      </c>
      <c r="F19539" t="s">
        <v>5425</v>
      </c>
      <c r="G19539" t="s">
        <v>240</v>
      </c>
      <c r="I19539" t="s">
        <v>4298</v>
      </c>
      <c r="K19539"/>
      <c r="L19539" t="s">
        <v>30777</v>
      </c>
      <c r="M19539" t="s">
        <v>26</v>
      </c>
      <c r="N19539">
        <v>2</v>
      </c>
      <c r="P19539" t="s">
        <v>20366</v>
      </c>
      <c r="Q19539" t="s">
        <v>30778</v>
      </c>
      <c r="S19539" t="s">
        <v>20368</v>
      </c>
    </row>
    <row r="19540" spans="1:19" hidden="1" x14ac:dyDescent="0.2">
      <c r="A19540">
        <v>5416</v>
      </c>
      <c r="B19540" t="s">
        <v>30779</v>
      </c>
      <c r="C19540" t="s">
        <v>105</v>
      </c>
      <c r="D19540">
        <v>3.4</v>
      </c>
      <c r="E19540">
        <v>22</v>
      </c>
      <c r="F19540" t="s">
        <v>30780</v>
      </c>
      <c r="G19540" t="s">
        <v>30129</v>
      </c>
      <c r="H19540" t="s">
        <v>23</v>
      </c>
      <c r="I19540" t="s">
        <v>582</v>
      </c>
      <c r="K19540"/>
      <c r="L19540" t="s">
        <v>30781</v>
      </c>
      <c r="M19540" t="s">
        <v>26</v>
      </c>
      <c r="N19540">
        <v>2</v>
      </c>
      <c r="P19540" t="s">
        <v>20366</v>
      </c>
      <c r="Q19540" t="s">
        <v>30782</v>
      </c>
      <c r="S19540" t="s">
        <v>20368</v>
      </c>
    </row>
    <row r="19541" spans="1:19" hidden="1" x14ac:dyDescent="0.2">
      <c r="A19541">
        <v>5417</v>
      </c>
      <c r="B19541" t="s">
        <v>30783</v>
      </c>
      <c r="C19541" t="s">
        <v>105</v>
      </c>
      <c r="D19541">
        <v>5.78</v>
      </c>
      <c r="E19541">
        <v>20</v>
      </c>
      <c r="F19541" t="s">
        <v>20412</v>
      </c>
      <c r="G19541" t="s">
        <v>31</v>
      </c>
      <c r="H19541" t="s">
        <v>23</v>
      </c>
      <c r="I19541" t="s">
        <v>4762</v>
      </c>
      <c r="K19541"/>
      <c r="L19541" t="s">
        <v>30784</v>
      </c>
      <c r="M19541" t="s">
        <v>26</v>
      </c>
      <c r="N19541">
        <v>2</v>
      </c>
      <c r="P19541" t="s">
        <v>20366</v>
      </c>
      <c r="Q19541" t="s">
        <v>30785</v>
      </c>
      <c r="S19541" t="s">
        <v>20368</v>
      </c>
    </row>
    <row r="19542" spans="1:19" hidden="1" x14ac:dyDescent="0.2">
      <c r="A19542">
        <v>5418</v>
      </c>
      <c r="B19542" t="s">
        <v>30786</v>
      </c>
      <c r="C19542" t="s">
        <v>105</v>
      </c>
      <c r="D19542">
        <v>7.62</v>
      </c>
      <c r="E19542">
        <v>20</v>
      </c>
      <c r="F19542" t="s">
        <v>28911</v>
      </c>
      <c r="G19542" t="s">
        <v>55</v>
      </c>
      <c r="H19542" t="s">
        <v>23</v>
      </c>
      <c r="I19542" t="s">
        <v>30787</v>
      </c>
      <c r="K19542"/>
      <c r="L19542" t="s">
        <v>30788</v>
      </c>
      <c r="M19542" t="s">
        <v>26</v>
      </c>
      <c r="N19542">
        <v>2</v>
      </c>
      <c r="P19542" t="s">
        <v>20366</v>
      </c>
      <c r="Q19542" t="s">
        <v>30789</v>
      </c>
      <c r="S19542" t="s">
        <v>20368</v>
      </c>
    </row>
    <row r="19543" spans="1:19" hidden="1" x14ac:dyDescent="0.2">
      <c r="A19543">
        <v>5419</v>
      </c>
      <c r="B19543" t="s">
        <v>30790</v>
      </c>
      <c r="C19543" t="s">
        <v>105</v>
      </c>
      <c r="D19543">
        <v>8.48</v>
      </c>
      <c r="E19543">
        <v>20</v>
      </c>
      <c r="F19543" t="s">
        <v>15036</v>
      </c>
      <c r="G19543" t="s">
        <v>55</v>
      </c>
      <c r="H19543" t="s">
        <v>23</v>
      </c>
      <c r="I19543" t="s">
        <v>30791</v>
      </c>
      <c r="K19543"/>
      <c r="L19543" t="s">
        <v>30792</v>
      </c>
      <c r="M19543" t="s">
        <v>26</v>
      </c>
      <c r="N19543">
        <v>2</v>
      </c>
      <c r="P19543" t="s">
        <v>20366</v>
      </c>
      <c r="Q19543" t="s">
        <v>30793</v>
      </c>
      <c r="S19543" t="s">
        <v>20368</v>
      </c>
    </row>
    <row r="19544" spans="1:19" hidden="1" x14ac:dyDescent="0.2">
      <c r="A19544">
        <v>5420</v>
      </c>
      <c r="B19544" t="s">
        <v>30794</v>
      </c>
      <c r="C19544" t="s">
        <v>105</v>
      </c>
      <c r="D19544">
        <v>13.24</v>
      </c>
      <c r="E19544">
        <v>25</v>
      </c>
      <c r="F19544" t="s">
        <v>23491</v>
      </c>
      <c r="G19544" t="s">
        <v>4302</v>
      </c>
      <c r="H19544" t="s">
        <v>23</v>
      </c>
      <c r="I19544" t="s">
        <v>11982</v>
      </c>
      <c r="K19544"/>
      <c r="L19544" t="s">
        <v>30795</v>
      </c>
      <c r="M19544" t="s">
        <v>26</v>
      </c>
      <c r="N19544">
        <v>2</v>
      </c>
      <c r="P19544" t="s">
        <v>20366</v>
      </c>
      <c r="Q19544" t="s">
        <v>30796</v>
      </c>
      <c r="S19544" t="s">
        <v>20368</v>
      </c>
    </row>
    <row r="19545" spans="1:19" hidden="1" x14ac:dyDescent="0.2">
      <c r="A19545">
        <v>5421</v>
      </c>
      <c r="B19545" t="s">
        <v>30797</v>
      </c>
      <c r="C19545" t="s">
        <v>105</v>
      </c>
      <c r="D19545">
        <v>8.8000000000000007</v>
      </c>
      <c r="E19545">
        <v>20</v>
      </c>
      <c r="F19545" t="s">
        <v>30798</v>
      </c>
      <c r="G19545" t="s">
        <v>55</v>
      </c>
      <c r="H19545" t="s">
        <v>23</v>
      </c>
      <c r="I19545" t="s">
        <v>30787</v>
      </c>
      <c r="K19545"/>
      <c r="L19545" t="s">
        <v>30799</v>
      </c>
      <c r="M19545" t="s">
        <v>20396</v>
      </c>
      <c r="N19545">
        <v>4</v>
      </c>
      <c r="P19545" t="s">
        <v>20366</v>
      </c>
      <c r="Q19545" t="s">
        <v>30800</v>
      </c>
      <c r="S19545" t="s">
        <v>20368</v>
      </c>
    </row>
    <row r="19546" spans="1:19" hidden="1" x14ac:dyDescent="0.2">
      <c r="A19546">
        <v>5422</v>
      </c>
      <c r="B19546" t="s">
        <v>30801</v>
      </c>
      <c r="C19546" t="s">
        <v>105</v>
      </c>
      <c r="D19546">
        <v>10.17</v>
      </c>
      <c r="E19546">
        <v>20</v>
      </c>
      <c r="G19546" t="s">
        <v>31</v>
      </c>
      <c r="H19546" t="s">
        <v>46</v>
      </c>
      <c r="I19546" t="s">
        <v>30586</v>
      </c>
      <c r="K19546"/>
      <c r="L19546" t="s">
        <v>30802</v>
      </c>
      <c r="M19546" t="s">
        <v>20396</v>
      </c>
      <c r="N19546">
        <v>4</v>
      </c>
      <c r="P19546" t="s">
        <v>20366</v>
      </c>
      <c r="Q19546" t="s">
        <v>30803</v>
      </c>
      <c r="S19546" t="s">
        <v>20368</v>
      </c>
    </row>
    <row r="19547" spans="1:19" hidden="1" x14ac:dyDescent="0.2">
      <c r="A19547">
        <v>5423</v>
      </c>
      <c r="B19547" t="s">
        <v>30804</v>
      </c>
      <c r="C19547" t="s">
        <v>105</v>
      </c>
      <c r="D19547">
        <v>10.14</v>
      </c>
      <c r="E19547">
        <v>20</v>
      </c>
      <c r="G19547" t="s">
        <v>31</v>
      </c>
      <c r="H19547" t="s">
        <v>46</v>
      </c>
      <c r="I19547" t="s">
        <v>30586</v>
      </c>
      <c r="K19547"/>
      <c r="L19547" t="s">
        <v>30805</v>
      </c>
      <c r="M19547" t="s">
        <v>20396</v>
      </c>
      <c r="N19547">
        <v>4</v>
      </c>
      <c r="P19547" t="s">
        <v>20366</v>
      </c>
      <c r="Q19547" t="s">
        <v>30806</v>
      </c>
      <c r="S19547" t="s">
        <v>20368</v>
      </c>
    </row>
    <row r="19548" spans="1:19" hidden="1" x14ac:dyDescent="0.2">
      <c r="A19548">
        <v>5424</v>
      </c>
      <c r="B19548" t="s">
        <v>30807</v>
      </c>
      <c r="C19548" t="s">
        <v>105</v>
      </c>
      <c r="D19548">
        <v>3.8</v>
      </c>
      <c r="F19548" t="s">
        <v>21009</v>
      </c>
      <c r="G19548" t="s">
        <v>55</v>
      </c>
      <c r="H19548" t="s">
        <v>23</v>
      </c>
      <c r="I19548" t="s">
        <v>3404</v>
      </c>
      <c r="K19548"/>
      <c r="L19548" t="s">
        <v>30808</v>
      </c>
      <c r="M19548" t="s">
        <v>26</v>
      </c>
      <c r="N19548">
        <v>2</v>
      </c>
      <c r="P19548" t="s">
        <v>20366</v>
      </c>
      <c r="Q19548" t="s">
        <v>30809</v>
      </c>
      <c r="S19548" t="s">
        <v>20368</v>
      </c>
    </row>
    <row r="19549" spans="1:19" hidden="1" x14ac:dyDescent="0.2">
      <c r="A19549">
        <v>5424</v>
      </c>
      <c r="B19549" t="s">
        <v>30807</v>
      </c>
      <c r="C19549" t="s">
        <v>20452</v>
      </c>
      <c r="D19549">
        <v>10</v>
      </c>
      <c r="F19549" t="s">
        <v>21009</v>
      </c>
      <c r="G19549" t="s">
        <v>55</v>
      </c>
      <c r="H19549" t="s">
        <v>23</v>
      </c>
      <c r="I19549" t="s">
        <v>3404</v>
      </c>
      <c r="K19549"/>
      <c r="L19549" t="s">
        <v>30808</v>
      </c>
      <c r="M19549" t="s">
        <v>26</v>
      </c>
      <c r="N19549">
        <v>2</v>
      </c>
      <c r="P19549" t="s">
        <v>20366</v>
      </c>
      <c r="Q19549" t="s">
        <v>30809</v>
      </c>
      <c r="S19549" t="s">
        <v>20368</v>
      </c>
    </row>
    <row r="19550" spans="1:19" hidden="1" x14ac:dyDescent="0.2">
      <c r="A19550">
        <v>5425</v>
      </c>
      <c r="B19550" t="s">
        <v>30810</v>
      </c>
      <c r="C19550" t="s">
        <v>21043</v>
      </c>
      <c r="D19550">
        <v>3.68</v>
      </c>
      <c r="E19550">
        <v>30</v>
      </c>
      <c r="F19550" t="s">
        <v>28376</v>
      </c>
      <c r="G19550" t="s">
        <v>31</v>
      </c>
      <c r="H19550" t="s">
        <v>46</v>
      </c>
      <c r="I19550" t="s">
        <v>9911</v>
      </c>
      <c r="K19550"/>
      <c r="L19550" t="s">
        <v>30811</v>
      </c>
      <c r="M19550" t="s">
        <v>26</v>
      </c>
      <c r="N19550">
        <v>2</v>
      </c>
      <c r="P19550" t="s">
        <v>20366</v>
      </c>
      <c r="Q19550" t="s">
        <v>30812</v>
      </c>
      <c r="S19550" t="s">
        <v>20368</v>
      </c>
    </row>
    <row r="19551" spans="1:19" hidden="1" x14ac:dyDescent="0.2">
      <c r="A19551">
        <v>5426</v>
      </c>
      <c r="B19551" t="s">
        <v>30813</v>
      </c>
      <c r="C19551" t="s">
        <v>20452</v>
      </c>
      <c r="D19551">
        <v>6.79</v>
      </c>
      <c r="E19551">
        <v>25</v>
      </c>
      <c r="F19551" t="s">
        <v>30814</v>
      </c>
      <c r="G19551" t="s">
        <v>55</v>
      </c>
      <c r="H19551" t="s">
        <v>46</v>
      </c>
      <c r="I19551" t="s">
        <v>30603</v>
      </c>
      <c r="K19551"/>
      <c r="L19551" t="s">
        <v>30815</v>
      </c>
      <c r="M19551" t="s">
        <v>26</v>
      </c>
      <c r="N19551">
        <v>2</v>
      </c>
      <c r="P19551" t="s">
        <v>20366</v>
      </c>
      <c r="Q19551" t="s">
        <v>30816</v>
      </c>
      <c r="S19551" t="s">
        <v>20368</v>
      </c>
    </row>
    <row r="19552" spans="1:19" hidden="1" x14ac:dyDescent="0.2">
      <c r="A19552">
        <v>5426</v>
      </c>
      <c r="B19552" t="s">
        <v>30813</v>
      </c>
      <c r="C19552" t="s">
        <v>20452</v>
      </c>
      <c r="D19552">
        <v>6.83</v>
      </c>
      <c r="E19552">
        <v>25</v>
      </c>
      <c r="F19552" t="s">
        <v>30814</v>
      </c>
      <c r="G19552" t="s">
        <v>55</v>
      </c>
      <c r="H19552" t="s">
        <v>46</v>
      </c>
      <c r="I19552" t="s">
        <v>30603</v>
      </c>
      <c r="K19552"/>
      <c r="L19552" t="s">
        <v>30815</v>
      </c>
      <c r="M19552" t="s">
        <v>26</v>
      </c>
      <c r="N19552">
        <v>2</v>
      </c>
      <c r="P19552" t="s">
        <v>20366</v>
      </c>
      <c r="Q19552" t="s">
        <v>30816</v>
      </c>
      <c r="S19552" t="s">
        <v>20368</v>
      </c>
    </row>
    <row r="19553" spans="1:19" hidden="1" x14ac:dyDescent="0.2">
      <c r="A19553">
        <v>5427</v>
      </c>
      <c r="B19553" t="s">
        <v>30817</v>
      </c>
      <c r="C19553" t="s">
        <v>20452</v>
      </c>
      <c r="D19553">
        <v>6.86</v>
      </c>
      <c r="E19553">
        <v>25</v>
      </c>
      <c r="F19553" t="s">
        <v>30814</v>
      </c>
      <c r="G19553" t="s">
        <v>55</v>
      </c>
      <c r="H19553" t="s">
        <v>46</v>
      </c>
      <c r="I19553" t="s">
        <v>30603</v>
      </c>
      <c r="K19553"/>
      <c r="L19553" t="s">
        <v>30818</v>
      </c>
      <c r="M19553" t="s">
        <v>26</v>
      </c>
      <c r="N19553">
        <v>2</v>
      </c>
      <c r="P19553" t="s">
        <v>20366</v>
      </c>
      <c r="Q19553" t="s">
        <v>30819</v>
      </c>
      <c r="S19553" t="s">
        <v>20368</v>
      </c>
    </row>
    <row r="19554" spans="1:19" hidden="1" x14ac:dyDescent="0.2">
      <c r="A19554">
        <v>5427</v>
      </c>
      <c r="B19554" t="s">
        <v>30817</v>
      </c>
      <c r="C19554" t="s">
        <v>20452</v>
      </c>
      <c r="D19554">
        <v>6.9</v>
      </c>
      <c r="E19554">
        <v>25</v>
      </c>
      <c r="F19554" t="s">
        <v>30814</v>
      </c>
      <c r="G19554" t="s">
        <v>55</v>
      </c>
      <c r="H19554" t="s">
        <v>46</v>
      </c>
      <c r="I19554" t="s">
        <v>30603</v>
      </c>
      <c r="K19554"/>
      <c r="L19554" t="s">
        <v>30818</v>
      </c>
      <c r="M19554" t="s">
        <v>26</v>
      </c>
      <c r="N19554">
        <v>2</v>
      </c>
      <c r="P19554" t="s">
        <v>20366</v>
      </c>
      <c r="Q19554" t="s">
        <v>30819</v>
      </c>
      <c r="S19554" t="s">
        <v>20368</v>
      </c>
    </row>
    <row r="19555" spans="1:19" hidden="1" x14ac:dyDescent="0.2">
      <c r="A19555">
        <v>5428</v>
      </c>
      <c r="B19555" t="s">
        <v>30820</v>
      </c>
      <c r="C19555" t="s">
        <v>105</v>
      </c>
      <c r="D19555">
        <v>9.1300000000000008</v>
      </c>
      <c r="E19555">
        <v>20</v>
      </c>
      <c r="G19555" t="s">
        <v>31</v>
      </c>
      <c r="H19555" t="s">
        <v>46</v>
      </c>
      <c r="I19555" t="s">
        <v>30586</v>
      </c>
      <c r="K19555"/>
      <c r="L19555" t="s">
        <v>30821</v>
      </c>
      <c r="M19555" t="s">
        <v>20396</v>
      </c>
      <c r="N19555">
        <v>4</v>
      </c>
      <c r="P19555" t="s">
        <v>20366</v>
      </c>
      <c r="Q19555" t="s">
        <v>30822</v>
      </c>
      <c r="S19555" t="s">
        <v>20368</v>
      </c>
    </row>
    <row r="19556" spans="1:19" hidden="1" x14ac:dyDescent="0.2">
      <c r="A19556">
        <v>5429</v>
      </c>
      <c r="B19556" t="s">
        <v>30823</v>
      </c>
      <c r="C19556" t="s">
        <v>25463</v>
      </c>
      <c r="D19556">
        <v>6.6</v>
      </c>
      <c r="E19556" t="s">
        <v>363</v>
      </c>
      <c r="F19556" t="s">
        <v>22253</v>
      </c>
      <c r="G19556" t="s">
        <v>31</v>
      </c>
      <c r="H19556" t="s">
        <v>23</v>
      </c>
      <c r="I19556" t="s">
        <v>29000</v>
      </c>
      <c r="K19556"/>
      <c r="L19556" t="s">
        <v>30824</v>
      </c>
      <c r="M19556" t="s">
        <v>26</v>
      </c>
      <c r="N19556">
        <v>2</v>
      </c>
      <c r="P19556" t="s">
        <v>20366</v>
      </c>
      <c r="Q19556" t="s">
        <v>30825</v>
      </c>
      <c r="S19556" t="s">
        <v>20368</v>
      </c>
    </row>
    <row r="19557" spans="1:19" hidden="1" x14ac:dyDescent="0.2">
      <c r="A19557">
        <v>5429</v>
      </c>
      <c r="B19557" t="s">
        <v>30823</v>
      </c>
      <c r="C19557" t="s">
        <v>105</v>
      </c>
      <c r="D19557">
        <v>7.3</v>
      </c>
      <c r="E19557" t="s">
        <v>5018</v>
      </c>
      <c r="F19557" t="s">
        <v>30826</v>
      </c>
      <c r="G19557" t="s">
        <v>31</v>
      </c>
      <c r="H19557" t="s">
        <v>23</v>
      </c>
      <c r="I19557" t="s">
        <v>29000</v>
      </c>
      <c r="K19557"/>
      <c r="L19557" t="s">
        <v>30824</v>
      </c>
      <c r="M19557" t="s">
        <v>26</v>
      </c>
      <c r="N19557">
        <v>2</v>
      </c>
      <c r="P19557" t="s">
        <v>20366</v>
      </c>
      <c r="Q19557" t="s">
        <v>30825</v>
      </c>
      <c r="S19557" t="s">
        <v>20368</v>
      </c>
    </row>
    <row r="19558" spans="1:19" hidden="1" x14ac:dyDescent="0.2">
      <c r="A19558">
        <v>5430</v>
      </c>
      <c r="B19558" t="s">
        <v>30827</v>
      </c>
      <c r="C19558" t="s">
        <v>105</v>
      </c>
      <c r="D19558">
        <v>2.2000000000000002</v>
      </c>
      <c r="E19558">
        <v>22</v>
      </c>
      <c r="F19558" t="s">
        <v>6351</v>
      </c>
      <c r="G19558" t="s">
        <v>55</v>
      </c>
      <c r="H19558" t="s">
        <v>23</v>
      </c>
      <c r="I19558" t="s">
        <v>30828</v>
      </c>
      <c r="K19558"/>
      <c r="L19558" t="s">
        <v>30829</v>
      </c>
      <c r="M19558" t="s">
        <v>21125</v>
      </c>
      <c r="N19558">
        <v>3</v>
      </c>
      <c r="O19558" t="s">
        <v>30830</v>
      </c>
      <c r="P19558" t="s">
        <v>20366</v>
      </c>
      <c r="Q19558" t="s">
        <v>30831</v>
      </c>
      <c r="S19558" t="s">
        <v>20368</v>
      </c>
    </row>
    <row r="19559" spans="1:19" hidden="1" x14ac:dyDescent="0.2">
      <c r="A19559">
        <v>5430</v>
      </c>
      <c r="B19559" t="s">
        <v>30827</v>
      </c>
      <c r="C19559" t="s">
        <v>20452</v>
      </c>
      <c r="D19559">
        <v>3.01</v>
      </c>
      <c r="E19559">
        <v>22</v>
      </c>
      <c r="F19559" t="s">
        <v>6351</v>
      </c>
      <c r="G19559" t="s">
        <v>55</v>
      </c>
      <c r="H19559" t="s">
        <v>23</v>
      </c>
      <c r="I19559" t="s">
        <v>30828</v>
      </c>
      <c r="K19559"/>
      <c r="L19559" t="s">
        <v>30829</v>
      </c>
      <c r="M19559" t="s">
        <v>21125</v>
      </c>
      <c r="N19559">
        <v>3</v>
      </c>
      <c r="O19559" t="s">
        <v>30830</v>
      </c>
      <c r="P19559" t="s">
        <v>20366</v>
      </c>
      <c r="Q19559" t="s">
        <v>30831</v>
      </c>
      <c r="S19559" t="s">
        <v>20368</v>
      </c>
    </row>
    <row r="19560" spans="1:19" hidden="1" x14ac:dyDescent="0.2">
      <c r="A19560">
        <v>5430</v>
      </c>
      <c r="B19560" t="s">
        <v>30827</v>
      </c>
      <c r="C19560" t="s">
        <v>20441</v>
      </c>
      <c r="D19560">
        <v>7.75</v>
      </c>
      <c r="E19560">
        <v>22</v>
      </c>
      <c r="F19560" t="s">
        <v>6351</v>
      </c>
      <c r="G19560" t="s">
        <v>55</v>
      </c>
      <c r="H19560" t="s">
        <v>23</v>
      </c>
      <c r="I19560" t="s">
        <v>30828</v>
      </c>
      <c r="K19560"/>
      <c r="L19560" t="s">
        <v>30829</v>
      </c>
      <c r="M19560" t="s">
        <v>21125</v>
      </c>
      <c r="N19560">
        <v>3</v>
      </c>
      <c r="O19560" t="s">
        <v>30830</v>
      </c>
      <c r="P19560" t="s">
        <v>20366</v>
      </c>
      <c r="Q19560" t="s">
        <v>30831</v>
      </c>
      <c r="S19560" t="s">
        <v>20368</v>
      </c>
    </row>
    <row r="19561" spans="1:19" hidden="1" x14ac:dyDescent="0.2">
      <c r="A19561">
        <v>5430</v>
      </c>
      <c r="B19561" t="s">
        <v>30827</v>
      </c>
      <c r="C19561" t="s">
        <v>105</v>
      </c>
      <c r="D19561">
        <v>2.33</v>
      </c>
      <c r="E19561">
        <v>20</v>
      </c>
      <c r="F19561" t="s">
        <v>10890</v>
      </c>
      <c r="G19561" t="s">
        <v>55</v>
      </c>
      <c r="H19561" t="s">
        <v>46</v>
      </c>
      <c r="I19561" t="s">
        <v>6133</v>
      </c>
      <c r="K19561"/>
      <c r="L19561" t="s">
        <v>30829</v>
      </c>
      <c r="M19561" t="s">
        <v>21125</v>
      </c>
      <c r="N19561">
        <v>3</v>
      </c>
      <c r="O19561" t="s">
        <v>30830</v>
      </c>
      <c r="P19561" t="s">
        <v>20366</v>
      </c>
      <c r="Q19561" t="s">
        <v>30831</v>
      </c>
      <c r="S19561" t="s">
        <v>20368</v>
      </c>
    </row>
    <row r="19562" spans="1:19" hidden="1" x14ac:dyDescent="0.2">
      <c r="A19562">
        <v>5430</v>
      </c>
      <c r="B19562" t="s">
        <v>30827</v>
      </c>
      <c r="C19562" t="s">
        <v>20452</v>
      </c>
      <c r="D19562">
        <v>2.98</v>
      </c>
      <c r="E19562">
        <v>20</v>
      </c>
      <c r="F19562" t="s">
        <v>10890</v>
      </c>
      <c r="G19562" t="s">
        <v>55</v>
      </c>
      <c r="H19562" t="s">
        <v>46</v>
      </c>
      <c r="I19562" t="s">
        <v>6133</v>
      </c>
      <c r="K19562"/>
      <c r="L19562" t="s">
        <v>30829</v>
      </c>
      <c r="M19562" t="s">
        <v>21125</v>
      </c>
      <c r="N19562">
        <v>3</v>
      </c>
      <c r="O19562" t="s">
        <v>30830</v>
      </c>
      <c r="P19562" t="s">
        <v>20366</v>
      </c>
      <c r="Q19562" t="s">
        <v>30831</v>
      </c>
      <c r="S19562" t="s">
        <v>20368</v>
      </c>
    </row>
    <row r="19563" spans="1:19" hidden="1" x14ac:dyDescent="0.2">
      <c r="A19563">
        <v>5430</v>
      </c>
      <c r="B19563" t="s">
        <v>30827</v>
      </c>
      <c r="C19563" t="s">
        <v>20441</v>
      </c>
      <c r="D19563">
        <v>7.75</v>
      </c>
      <c r="E19563">
        <v>20</v>
      </c>
      <c r="F19563" t="s">
        <v>10890</v>
      </c>
      <c r="G19563" t="s">
        <v>55</v>
      </c>
      <c r="H19563" t="s">
        <v>46</v>
      </c>
      <c r="I19563" t="s">
        <v>6133</v>
      </c>
      <c r="K19563"/>
      <c r="L19563" t="s">
        <v>30829</v>
      </c>
      <c r="M19563" t="s">
        <v>21125</v>
      </c>
      <c r="N19563">
        <v>3</v>
      </c>
      <c r="O19563" t="s">
        <v>30830</v>
      </c>
      <c r="P19563" t="s">
        <v>20366</v>
      </c>
      <c r="Q19563" t="s">
        <v>30831</v>
      </c>
      <c r="S19563" t="s">
        <v>20368</v>
      </c>
    </row>
    <row r="19564" spans="1:19" hidden="1" x14ac:dyDescent="0.2">
      <c r="A19564">
        <v>5431</v>
      </c>
      <c r="B19564" t="s">
        <v>30832</v>
      </c>
      <c r="C19564" t="s">
        <v>105</v>
      </c>
      <c r="D19564">
        <v>3.28</v>
      </c>
      <c r="E19564">
        <v>20</v>
      </c>
      <c r="G19564" t="s">
        <v>55</v>
      </c>
      <c r="H19564" t="s">
        <v>46</v>
      </c>
      <c r="I19564" t="s">
        <v>4210</v>
      </c>
      <c r="K19564"/>
      <c r="L19564" t="s">
        <v>30833</v>
      </c>
      <c r="M19564" t="s">
        <v>26</v>
      </c>
      <c r="N19564">
        <v>2</v>
      </c>
      <c r="P19564" t="s">
        <v>20366</v>
      </c>
      <c r="Q19564" t="s">
        <v>30834</v>
      </c>
      <c r="S19564" t="s">
        <v>20368</v>
      </c>
    </row>
    <row r="19565" spans="1:19" hidden="1" x14ac:dyDescent="0.2">
      <c r="A19565">
        <v>5431</v>
      </c>
      <c r="B19565" t="s">
        <v>30832</v>
      </c>
      <c r="C19565" t="s">
        <v>20452</v>
      </c>
      <c r="D19565">
        <v>5.91</v>
      </c>
      <c r="E19565">
        <v>20</v>
      </c>
      <c r="G19565" t="s">
        <v>55</v>
      </c>
      <c r="H19565" t="s">
        <v>46</v>
      </c>
      <c r="I19565" t="s">
        <v>4210</v>
      </c>
      <c r="K19565"/>
      <c r="L19565" t="s">
        <v>30833</v>
      </c>
      <c r="M19565" t="s">
        <v>26</v>
      </c>
      <c r="N19565">
        <v>2</v>
      </c>
      <c r="P19565" t="s">
        <v>20366</v>
      </c>
      <c r="Q19565" t="s">
        <v>30834</v>
      </c>
      <c r="S19565" t="s">
        <v>20368</v>
      </c>
    </row>
    <row r="19566" spans="1:19" hidden="1" x14ac:dyDescent="0.2">
      <c r="A19566">
        <v>5432</v>
      </c>
      <c r="B19566" t="s">
        <v>30835</v>
      </c>
      <c r="C19566" t="s">
        <v>105</v>
      </c>
      <c r="D19566">
        <v>3.69</v>
      </c>
      <c r="E19566">
        <v>20</v>
      </c>
      <c r="G19566" t="s">
        <v>55</v>
      </c>
      <c r="H19566" t="s">
        <v>46</v>
      </c>
      <c r="I19566" t="s">
        <v>4210</v>
      </c>
      <c r="K19566"/>
      <c r="L19566" t="s">
        <v>30836</v>
      </c>
      <c r="M19566" t="s">
        <v>26</v>
      </c>
      <c r="N19566">
        <v>2</v>
      </c>
      <c r="P19566" t="s">
        <v>20366</v>
      </c>
      <c r="Q19566" t="s">
        <v>30837</v>
      </c>
      <c r="S19566" t="s">
        <v>20368</v>
      </c>
    </row>
    <row r="19567" spans="1:19" hidden="1" x14ac:dyDescent="0.2">
      <c r="A19567">
        <v>5433</v>
      </c>
      <c r="B19567" t="s">
        <v>30838</v>
      </c>
      <c r="C19567" t="s">
        <v>105</v>
      </c>
      <c r="D19567">
        <v>4.07</v>
      </c>
      <c r="E19567">
        <v>20</v>
      </c>
      <c r="G19567" t="s">
        <v>55</v>
      </c>
      <c r="H19567" t="s">
        <v>46</v>
      </c>
      <c r="I19567" t="s">
        <v>4210</v>
      </c>
      <c r="K19567"/>
      <c r="L19567" t="s">
        <v>30839</v>
      </c>
      <c r="M19567" t="s">
        <v>26</v>
      </c>
      <c r="N19567">
        <v>2</v>
      </c>
      <c r="P19567" t="s">
        <v>20366</v>
      </c>
      <c r="Q19567" t="s">
        <v>30840</v>
      </c>
      <c r="S19567" t="s">
        <v>20368</v>
      </c>
    </row>
    <row r="19568" spans="1:19" hidden="1" x14ac:dyDescent="0.2">
      <c r="A19568">
        <v>5434</v>
      </c>
      <c r="B19568" t="s">
        <v>30841</v>
      </c>
      <c r="C19568" t="s">
        <v>105</v>
      </c>
      <c r="D19568">
        <v>13</v>
      </c>
      <c r="E19568">
        <v>20</v>
      </c>
      <c r="G19568" t="s">
        <v>31</v>
      </c>
      <c r="H19568" t="s">
        <v>23</v>
      </c>
      <c r="I19568" t="s">
        <v>5204</v>
      </c>
      <c r="K19568"/>
      <c r="L19568" t="s">
        <v>30842</v>
      </c>
      <c r="M19568" t="s">
        <v>26</v>
      </c>
      <c r="N19568">
        <v>2</v>
      </c>
      <c r="P19568" t="s">
        <v>20366</v>
      </c>
      <c r="Q19568" t="s">
        <v>30843</v>
      </c>
      <c r="S19568" t="s">
        <v>20368</v>
      </c>
    </row>
    <row r="19569" spans="1:19" hidden="1" x14ac:dyDescent="0.2">
      <c r="A19569">
        <v>5435</v>
      </c>
      <c r="B19569" t="s">
        <v>30844</v>
      </c>
      <c r="C19569" t="s">
        <v>105</v>
      </c>
      <c r="D19569">
        <v>12.21</v>
      </c>
      <c r="E19569">
        <v>20</v>
      </c>
      <c r="F19569" t="s">
        <v>30845</v>
      </c>
      <c r="G19569" t="s">
        <v>31</v>
      </c>
      <c r="H19569" t="s">
        <v>46</v>
      </c>
      <c r="I19569" t="s">
        <v>658</v>
      </c>
      <c r="K19569"/>
      <c r="L19569" t="s">
        <v>30846</v>
      </c>
      <c r="M19569" t="s">
        <v>26</v>
      </c>
      <c r="N19569">
        <v>2</v>
      </c>
      <c r="P19569" t="s">
        <v>20366</v>
      </c>
      <c r="Q19569" t="s">
        <v>30847</v>
      </c>
      <c r="S19569" t="s">
        <v>20368</v>
      </c>
    </row>
    <row r="19570" spans="1:19" hidden="1" x14ac:dyDescent="0.2">
      <c r="A19570">
        <v>5436</v>
      </c>
      <c r="B19570" t="s">
        <v>30848</v>
      </c>
      <c r="C19570" t="s">
        <v>105</v>
      </c>
      <c r="D19570">
        <v>8.5</v>
      </c>
      <c r="F19570" t="s">
        <v>21009</v>
      </c>
      <c r="G19570" t="s">
        <v>31</v>
      </c>
      <c r="H19570" t="s">
        <v>23</v>
      </c>
      <c r="I19570" t="s">
        <v>22635</v>
      </c>
      <c r="K19570"/>
      <c r="L19570" t="s">
        <v>30849</v>
      </c>
      <c r="M19570" t="s">
        <v>21656</v>
      </c>
      <c r="N19570">
        <v>5</v>
      </c>
      <c r="O19570" t="s">
        <v>30850</v>
      </c>
      <c r="P19570" t="s">
        <v>20366</v>
      </c>
      <c r="Q19570" t="s">
        <v>30851</v>
      </c>
      <c r="S19570" t="s">
        <v>20368</v>
      </c>
    </row>
    <row r="19571" spans="1:19" hidden="1" x14ac:dyDescent="0.2">
      <c r="A19571">
        <v>5437</v>
      </c>
      <c r="B19571" t="s">
        <v>9815</v>
      </c>
      <c r="C19571" t="s">
        <v>20452</v>
      </c>
      <c r="D19571">
        <v>9.2799999999999994</v>
      </c>
      <c r="E19571">
        <v>25</v>
      </c>
      <c r="F19571" t="s">
        <v>22005</v>
      </c>
      <c r="G19571" t="s">
        <v>55</v>
      </c>
      <c r="H19571" t="s">
        <v>46</v>
      </c>
      <c r="I19571" t="s">
        <v>22006</v>
      </c>
      <c r="J19571" t="s">
        <v>20874</v>
      </c>
      <c r="K19571"/>
      <c r="L19571" t="s">
        <v>30852</v>
      </c>
      <c r="M19571" t="s">
        <v>20623</v>
      </c>
      <c r="N19571">
        <v>6</v>
      </c>
      <c r="O19571" t="s">
        <v>30853</v>
      </c>
      <c r="P19571" t="s">
        <v>20366</v>
      </c>
      <c r="Q19571" t="s">
        <v>30854</v>
      </c>
      <c r="S19571" t="s">
        <v>20368</v>
      </c>
    </row>
    <row r="19572" spans="1:19" hidden="1" x14ac:dyDescent="0.2">
      <c r="A19572">
        <v>5437</v>
      </c>
      <c r="B19572" t="s">
        <v>9815</v>
      </c>
      <c r="C19572" t="s">
        <v>24029</v>
      </c>
      <c r="D19572">
        <v>16.82</v>
      </c>
      <c r="E19572">
        <v>25</v>
      </c>
      <c r="F19572" t="s">
        <v>24985</v>
      </c>
      <c r="G19572" t="s">
        <v>4302</v>
      </c>
      <c r="H19572" t="s">
        <v>23</v>
      </c>
      <c r="I19572" t="s">
        <v>9858</v>
      </c>
      <c r="K19572"/>
      <c r="L19572" t="s">
        <v>30852</v>
      </c>
      <c r="M19572" t="s">
        <v>20623</v>
      </c>
      <c r="N19572">
        <v>6</v>
      </c>
      <c r="O19572" t="s">
        <v>30853</v>
      </c>
      <c r="P19572" t="s">
        <v>20366</v>
      </c>
      <c r="Q19572" t="s">
        <v>30854</v>
      </c>
      <c r="S19572" t="s">
        <v>20368</v>
      </c>
    </row>
    <row r="19573" spans="1:19" hidden="1" x14ac:dyDescent="0.2">
      <c r="A19573">
        <v>5438</v>
      </c>
      <c r="B19573" t="s">
        <v>30855</v>
      </c>
      <c r="C19573" t="s">
        <v>105</v>
      </c>
      <c r="D19573">
        <v>3.9</v>
      </c>
      <c r="E19573">
        <v>25</v>
      </c>
      <c r="G19573" t="s">
        <v>55</v>
      </c>
      <c r="H19573" t="s">
        <v>23</v>
      </c>
      <c r="I19573" t="s">
        <v>1884</v>
      </c>
      <c r="K19573"/>
      <c r="L19573" t="s">
        <v>30856</v>
      </c>
      <c r="M19573" t="s">
        <v>26</v>
      </c>
      <c r="N19573">
        <v>2</v>
      </c>
      <c r="O19573" t="s">
        <v>30857</v>
      </c>
      <c r="P19573" t="s">
        <v>20366</v>
      </c>
      <c r="Q19573" t="s">
        <v>30858</v>
      </c>
      <c r="S19573" t="s">
        <v>20368</v>
      </c>
    </row>
    <row r="19574" spans="1:19" hidden="1" x14ac:dyDescent="0.2">
      <c r="A19574">
        <v>5439</v>
      </c>
      <c r="B19574" t="s">
        <v>30859</v>
      </c>
      <c r="C19574" t="s">
        <v>20783</v>
      </c>
      <c r="D19574">
        <v>17.95</v>
      </c>
      <c r="E19574">
        <v>25</v>
      </c>
      <c r="F19574" t="s">
        <v>30860</v>
      </c>
      <c r="G19574" t="s">
        <v>4302</v>
      </c>
      <c r="H19574" t="s">
        <v>2675</v>
      </c>
      <c r="I19574" t="s">
        <v>8412</v>
      </c>
      <c r="K19574"/>
      <c r="L19574" t="s">
        <v>30861</v>
      </c>
      <c r="M19574" t="s">
        <v>26</v>
      </c>
      <c r="N19574">
        <v>2</v>
      </c>
      <c r="P19574" t="s">
        <v>20366</v>
      </c>
      <c r="Q19574" t="s">
        <v>30862</v>
      </c>
      <c r="S19574" t="s">
        <v>20368</v>
      </c>
    </row>
    <row r="19575" spans="1:19" hidden="1" x14ac:dyDescent="0.2">
      <c r="A19575">
        <v>5440</v>
      </c>
      <c r="B19575" t="s">
        <v>30863</v>
      </c>
      <c r="C19575" t="s">
        <v>105</v>
      </c>
      <c r="D19575">
        <v>8.02</v>
      </c>
      <c r="E19575">
        <v>20</v>
      </c>
      <c r="F19575" t="s">
        <v>28925</v>
      </c>
      <c r="G19575" t="s">
        <v>31</v>
      </c>
      <c r="H19575" t="s">
        <v>46</v>
      </c>
      <c r="I19575" t="s">
        <v>6766</v>
      </c>
      <c r="K19575"/>
      <c r="L19575" t="s">
        <v>30864</v>
      </c>
      <c r="M19575" t="s">
        <v>20860</v>
      </c>
      <c r="N19575">
        <v>4</v>
      </c>
      <c r="O19575" t="s">
        <v>30865</v>
      </c>
      <c r="P19575" t="s">
        <v>20366</v>
      </c>
      <c r="Q19575" t="s">
        <v>30866</v>
      </c>
      <c r="S19575" t="s">
        <v>20368</v>
      </c>
    </row>
    <row r="19576" spans="1:19" hidden="1" x14ac:dyDescent="0.2">
      <c r="A19576">
        <v>5441</v>
      </c>
      <c r="B19576" t="s">
        <v>30867</v>
      </c>
      <c r="C19576" t="s">
        <v>105</v>
      </c>
      <c r="D19576">
        <v>2.94</v>
      </c>
      <c r="E19576" t="s">
        <v>2267</v>
      </c>
      <c r="F19576" t="s">
        <v>21824</v>
      </c>
      <c r="G19576" t="s">
        <v>55</v>
      </c>
      <c r="H19576" t="s">
        <v>46</v>
      </c>
      <c r="I19576" t="s">
        <v>21825</v>
      </c>
      <c r="K19576"/>
      <c r="L19576" t="s">
        <v>30868</v>
      </c>
      <c r="M19576" t="s">
        <v>26</v>
      </c>
      <c r="N19576">
        <v>2</v>
      </c>
      <c r="P19576" t="s">
        <v>20366</v>
      </c>
      <c r="Q19576" t="s">
        <v>30869</v>
      </c>
      <c r="S19576" t="s">
        <v>20368</v>
      </c>
    </row>
    <row r="19577" spans="1:19" hidden="1" x14ac:dyDescent="0.2">
      <c r="A19577">
        <v>5441</v>
      </c>
      <c r="B19577" t="s">
        <v>30867</v>
      </c>
      <c r="C19577" t="s">
        <v>20452</v>
      </c>
      <c r="D19577">
        <v>4.75</v>
      </c>
      <c r="E19577" t="s">
        <v>2267</v>
      </c>
      <c r="F19577" t="s">
        <v>21824</v>
      </c>
      <c r="G19577" t="s">
        <v>55</v>
      </c>
      <c r="H19577" t="s">
        <v>46</v>
      </c>
      <c r="I19577" t="s">
        <v>21825</v>
      </c>
      <c r="K19577"/>
      <c r="L19577" t="s">
        <v>30868</v>
      </c>
      <c r="M19577" t="s">
        <v>26</v>
      </c>
      <c r="N19577">
        <v>2</v>
      </c>
      <c r="P19577" t="s">
        <v>20366</v>
      </c>
      <c r="Q19577" t="s">
        <v>30869</v>
      </c>
      <c r="S19577" t="s">
        <v>20368</v>
      </c>
    </row>
    <row r="19578" spans="1:19" hidden="1" x14ac:dyDescent="0.2">
      <c r="A19578">
        <v>5443</v>
      </c>
      <c r="B19578" t="s">
        <v>30870</v>
      </c>
      <c r="C19578" t="s">
        <v>105</v>
      </c>
      <c r="D19578">
        <v>7.32</v>
      </c>
      <c r="E19578">
        <v>20</v>
      </c>
      <c r="F19578" t="s">
        <v>1546</v>
      </c>
      <c r="G19578" t="s">
        <v>55</v>
      </c>
      <c r="H19578" t="s">
        <v>46</v>
      </c>
      <c r="I19578" t="s">
        <v>10943</v>
      </c>
      <c r="K19578"/>
      <c r="L19578" t="s">
        <v>30871</v>
      </c>
      <c r="M19578" t="s">
        <v>26</v>
      </c>
      <c r="N19578">
        <v>2</v>
      </c>
      <c r="P19578" t="s">
        <v>20366</v>
      </c>
      <c r="Q19578" t="s">
        <v>30872</v>
      </c>
      <c r="S19578" t="s">
        <v>20368</v>
      </c>
    </row>
    <row r="19579" spans="1:19" hidden="1" x14ac:dyDescent="0.2">
      <c r="A19579">
        <v>5444</v>
      </c>
      <c r="B19579" t="s">
        <v>30873</v>
      </c>
      <c r="C19579" t="s">
        <v>105</v>
      </c>
      <c r="D19579">
        <v>1.99</v>
      </c>
      <c r="E19579">
        <v>25</v>
      </c>
      <c r="F19579" t="s">
        <v>30874</v>
      </c>
      <c r="G19579" t="s">
        <v>55</v>
      </c>
      <c r="H19579" t="s">
        <v>23</v>
      </c>
      <c r="I19579" t="s">
        <v>310</v>
      </c>
      <c r="K19579"/>
      <c r="L19579" t="s">
        <v>30875</v>
      </c>
      <c r="M19579" t="s">
        <v>21125</v>
      </c>
      <c r="N19579">
        <v>3</v>
      </c>
      <c r="O19579" t="s">
        <v>30876</v>
      </c>
      <c r="P19579" t="s">
        <v>20366</v>
      </c>
      <c r="Q19579" t="s">
        <v>30877</v>
      </c>
      <c r="S19579" t="s">
        <v>20368</v>
      </c>
    </row>
    <row r="19580" spans="1:19" hidden="1" x14ac:dyDescent="0.2">
      <c r="A19580">
        <v>5444</v>
      </c>
      <c r="B19580" t="s">
        <v>30873</v>
      </c>
      <c r="C19580" t="s">
        <v>20452</v>
      </c>
      <c r="D19580">
        <v>8.2899999999999991</v>
      </c>
      <c r="E19580" t="s">
        <v>414</v>
      </c>
      <c r="F19580" t="s">
        <v>30874</v>
      </c>
      <c r="G19580" t="s">
        <v>55</v>
      </c>
      <c r="H19580" t="s">
        <v>46</v>
      </c>
      <c r="I19580" t="s">
        <v>310</v>
      </c>
      <c r="K19580"/>
      <c r="L19580" t="s">
        <v>30875</v>
      </c>
      <c r="M19580" t="s">
        <v>21125</v>
      </c>
      <c r="N19580">
        <v>3</v>
      </c>
      <c r="O19580" t="s">
        <v>30876</v>
      </c>
      <c r="P19580" t="s">
        <v>20366</v>
      </c>
      <c r="Q19580" t="s">
        <v>30877</v>
      </c>
      <c r="S19580" t="s">
        <v>20368</v>
      </c>
    </row>
    <row r="19581" spans="1:19" hidden="1" x14ac:dyDescent="0.2">
      <c r="A19581">
        <v>5445</v>
      </c>
      <c r="B19581" t="s">
        <v>30878</v>
      </c>
      <c r="C19581" t="s">
        <v>105</v>
      </c>
      <c r="D19581">
        <v>1.8</v>
      </c>
      <c r="E19581">
        <v>25</v>
      </c>
      <c r="F19581" t="s">
        <v>30874</v>
      </c>
      <c r="G19581" t="s">
        <v>55</v>
      </c>
      <c r="H19581" t="s">
        <v>23</v>
      </c>
      <c r="I19581" t="s">
        <v>310</v>
      </c>
      <c r="K19581"/>
      <c r="L19581" t="s">
        <v>30879</v>
      </c>
      <c r="M19581" t="s">
        <v>21125</v>
      </c>
      <c r="N19581">
        <v>3</v>
      </c>
      <c r="O19581" t="s">
        <v>30880</v>
      </c>
      <c r="P19581" t="s">
        <v>20366</v>
      </c>
      <c r="Q19581" t="s">
        <v>30881</v>
      </c>
      <c r="S19581" t="s">
        <v>20368</v>
      </c>
    </row>
    <row r="19582" spans="1:19" hidden="1" x14ac:dyDescent="0.2">
      <c r="A19582">
        <v>5445</v>
      </c>
      <c r="B19582" t="s">
        <v>30878</v>
      </c>
      <c r="C19582" t="s">
        <v>20452</v>
      </c>
      <c r="D19582">
        <v>7.65</v>
      </c>
      <c r="E19582" t="s">
        <v>414</v>
      </c>
      <c r="F19582" t="s">
        <v>30874</v>
      </c>
      <c r="G19582" t="s">
        <v>55</v>
      </c>
      <c r="H19582" t="s">
        <v>46</v>
      </c>
      <c r="I19582" t="s">
        <v>310</v>
      </c>
      <c r="K19582"/>
      <c r="L19582" t="s">
        <v>30879</v>
      </c>
      <c r="M19582" t="s">
        <v>21125</v>
      </c>
      <c r="N19582">
        <v>3</v>
      </c>
      <c r="O19582" t="s">
        <v>30880</v>
      </c>
      <c r="P19582" t="s">
        <v>20366</v>
      </c>
      <c r="Q19582" t="s">
        <v>30881</v>
      </c>
      <c r="S19582" t="s">
        <v>20368</v>
      </c>
    </row>
    <row r="19583" spans="1:19" hidden="1" x14ac:dyDescent="0.2">
      <c r="A19583">
        <v>5446</v>
      </c>
      <c r="B19583" t="s">
        <v>30882</v>
      </c>
      <c r="C19583" t="s">
        <v>20452</v>
      </c>
      <c r="D19583">
        <v>7</v>
      </c>
      <c r="E19583" t="s">
        <v>363</v>
      </c>
      <c r="F19583" t="s">
        <v>21906</v>
      </c>
      <c r="G19583" t="s">
        <v>31</v>
      </c>
      <c r="H19583" t="s">
        <v>23</v>
      </c>
      <c r="I19583" t="s">
        <v>29000</v>
      </c>
      <c r="K19583"/>
      <c r="L19583" t="s">
        <v>30883</v>
      </c>
      <c r="M19583" t="s">
        <v>26</v>
      </c>
      <c r="N19583">
        <v>2</v>
      </c>
      <c r="P19583" t="s">
        <v>20366</v>
      </c>
      <c r="Q19583" t="s">
        <v>30884</v>
      </c>
      <c r="S19583" t="s">
        <v>20368</v>
      </c>
    </row>
    <row r="19584" spans="1:19" hidden="1" x14ac:dyDescent="0.2">
      <c r="A19584">
        <v>5446</v>
      </c>
      <c r="B19584" t="s">
        <v>30882</v>
      </c>
      <c r="C19584" t="s">
        <v>20452</v>
      </c>
      <c r="D19584">
        <v>7</v>
      </c>
      <c r="E19584" t="s">
        <v>363</v>
      </c>
      <c r="F19584" t="s">
        <v>28996</v>
      </c>
      <c r="G19584" t="s">
        <v>31</v>
      </c>
      <c r="H19584" t="s">
        <v>23</v>
      </c>
      <c r="I19584" t="s">
        <v>2482</v>
      </c>
      <c r="K19584"/>
      <c r="L19584" t="s">
        <v>30883</v>
      </c>
      <c r="M19584" t="s">
        <v>26</v>
      </c>
      <c r="N19584">
        <v>2</v>
      </c>
      <c r="P19584" t="s">
        <v>20366</v>
      </c>
      <c r="Q19584" t="s">
        <v>30884</v>
      </c>
      <c r="S19584" t="s">
        <v>20368</v>
      </c>
    </row>
    <row r="19585" spans="1:19" hidden="1" x14ac:dyDescent="0.2">
      <c r="A19585">
        <v>5447</v>
      </c>
      <c r="B19585" t="s">
        <v>30885</v>
      </c>
      <c r="C19585" t="s">
        <v>105</v>
      </c>
      <c r="D19585">
        <v>2.4</v>
      </c>
      <c r="E19585">
        <v>20</v>
      </c>
      <c r="F19585" t="s">
        <v>5425</v>
      </c>
      <c r="G19585" t="s">
        <v>55</v>
      </c>
      <c r="H19585" t="s">
        <v>23</v>
      </c>
      <c r="I19585" t="s">
        <v>2906</v>
      </c>
      <c r="K19585"/>
      <c r="L19585" t="s">
        <v>30886</v>
      </c>
      <c r="M19585" t="s">
        <v>21125</v>
      </c>
      <c r="N19585">
        <v>3</v>
      </c>
      <c r="O19585" t="s">
        <v>30887</v>
      </c>
      <c r="P19585" t="s">
        <v>20366</v>
      </c>
      <c r="Q19585" t="s">
        <v>30888</v>
      </c>
      <c r="S19585" t="s">
        <v>20368</v>
      </c>
    </row>
    <row r="19586" spans="1:19" hidden="1" x14ac:dyDescent="0.2">
      <c r="A19586">
        <v>5447</v>
      </c>
      <c r="B19586" t="s">
        <v>30885</v>
      </c>
      <c r="C19586" t="s">
        <v>20452</v>
      </c>
      <c r="D19586">
        <v>6.18</v>
      </c>
      <c r="E19586" t="s">
        <v>383</v>
      </c>
      <c r="F19586" t="s">
        <v>5425</v>
      </c>
      <c r="G19586" t="s">
        <v>55</v>
      </c>
      <c r="H19586" t="s">
        <v>46</v>
      </c>
      <c r="I19586" t="s">
        <v>2906</v>
      </c>
      <c r="K19586"/>
      <c r="L19586" t="s">
        <v>30886</v>
      </c>
      <c r="M19586" t="s">
        <v>21125</v>
      </c>
      <c r="N19586">
        <v>3</v>
      </c>
      <c r="O19586" t="s">
        <v>30887</v>
      </c>
      <c r="P19586" t="s">
        <v>20366</v>
      </c>
      <c r="Q19586" t="s">
        <v>30888</v>
      </c>
      <c r="S19586" t="s">
        <v>20368</v>
      </c>
    </row>
    <row r="19587" spans="1:19" hidden="1" x14ac:dyDescent="0.2">
      <c r="A19587">
        <v>5447</v>
      </c>
      <c r="B19587" t="s">
        <v>30885</v>
      </c>
      <c r="C19587" t="s">
        <v>20441</v>
      </c>
      <c r="D19587">
        <v>10.220000000000001</v>
      </c>
      <c r="E19587" t="s">
        <v>383</v>
      </c>
      <c r="F19587" t="s">
        <v>5425</v>
      </c>
      <c r="G19587" t="s">
        <v>55</v>
      </c>
      <c r="H19587" t="s">
        <v>46</v>
      </c>
      <c r="I19587" t="s">
        <v>2906</v>
      </c>
      <c r="K19587"/>
      <c r="L19587" t="s">
        <v>30886</v>
      </c>
      <c r="M19587" t="s">
        <v>21125</v>
      </c>
      <c r="N19587">
        <v>3</v>
      </c>
      <c r="O19587" t="s">
        <v>30887</v>
      </c>
      <c r="P19587" t="s">
        <v>20366</v>
      </c>
      <c r="Q19587" t="s">
        <v>30888</v>
      </c>
      <c r="S19587" t="s">
        <v>20368</v>
      </c>
    </row>
    <row r="19588" spans="1:19" hidden="1" x14ac:dyDescent="0.2">
      <c r="A19588">
        <v>5448</v>
      </c>
      <c r="B19588" t="s">
        <v>30889</v>
      </c>
      <c r="C19588" t="s">
        <v>105</v>
      </c>
      <c r="D19588">
        <v>10.43</v>
      </c>
      <c r="E19588">
        <v>20</v>
      </c>
      <c r="F19588" t="s">
        <v>30890</v>
      </c>
      <c r="G19588" t="s">
        <v>31</v>
      </c>
      <c r="H19588" t="s">
        <v>46</v>
      </c>
      <c r="I19588" t="s">
        <v>658</v>
      </c>
      <c r="K19588"/>
      <c r="L19588" t="s">
        <v>30891</v>
      </c>
      <c r="M19588" t="s">
        <v>26</v>
      </c>
      <c r="N19588">
        <v>2</v>
      </c>
      <c r="P19588" t="s">
        <v>20366</v>
      </c>
      <c r="Q19588" t="s">
        <v>30892</v>
      </c>
      <c r="S19588" t="s">
        <v>20368</v>
      </c>
    </row>
    <row r="19589" spans="1:19" hidden="1" x14ac:dyDescent="0.2">
      <c r="A19589">
        <v>5449</v>
      </c>
      <c r="B19589" t="s">
        <v>30893</v>
      </c>
      <c r="C19589" t="s">
        <v>105</v>
      </c>
      <c r="D19589">
        <v>12.4</v>
      </c>
      <c r="E19589">
        <v>22</v>
      </c>
      <c r="F19589" t="s">
        <v>30442</v>
      </c>
      <c r="G19589" t="s">
        <v>30129</v>
      </c>
      <c r="H19589" t="s">
        <v>23</v>
      </c>
      <c r="I19589" t="s">
        <v>582</v>
      </c>
      <c r="K19589"/>
      <c r="L19589" t="s">
        <v>30894</v>
      </c>
      <c r="M19589" t="s">
        <v>26</v>
      </c>
      <c r="N19589">
        <v>2</v>
      </c>
      <c r="P19589" t="s">
        <v>20366</v>
      </c>
      <c r="Q19589" t="s">
        <v>30895</v>
      </c>
      <c r="S19589" t="s">
        <v>20368</v>
      </c>
    </row>
    <row r="19590" spans="1:19" hidden="1" x14ac:dyDescent="0.2">
      <c r="A19590">
        <v>5451</v>
      </c>
      <c r="B19590" t="s">
        <v>30896</v>
      </c>
      <c r="C19590" t="s">
        <v>105</v>
      </c>
      <c r="D19590">
        <v>7</v>
      </c>
      <c r="F19590" t="s">
        <v>21009</v>
      </c>
      <c r="H19590" t="s">
        <v>23</v>
      </c>
      <c r="I19590" t="s">
        <v>27654</v>
      </c>
      <c r="K19590"/>
      <c r="L19590" t="s">
        <v>30897</v>
      </c>
      <c r="M19590" t="s">
        <v>21125</v>
      </c>
      <c r="N19590">
        <v>3</v>
      </c>
      <c r="O19590" t="s">
        <v>30898</v>
      </c>
      <c r="P19590" t="s">
        <v>20366</v>
      </c>
      <c r="Q19590" t="s">
        <v>30899</v>
      </c>
      <c r="S19590" t="s">
        <v>20368</v>
      </c>
    </row>
    <row r="19591" spans="1:19" hidden="1" x14ac:dyDescent="0.2">
      <c r="A19591">
        <v>5452</v>
      </c>
      <c r="B19591" t="s">
        <v>30900</v>
      </c>
      <c r="C19591" t="s">
        <v>105</v>
      </c>
      <c r="D19591">
        <v>3.31</v>
      </c>
      <c r="F19591" t="s">
        <v>21009</v>
      </c>
      <c r="H19591" t="s">
        <v>23</v>
      </c>
      <c r="I19591" t="s">
        <v>27654</v>
      </c>
      <c r="K19591"/>
      <c r="L19591" t="s">
        <v>30901</v>
      </c>
      <c r="M19591" t="s">
        <v>26</v>
      </c>
      <c r="N19591">
        <v>2</v>
      </c>
      <c r="P19591" t="s">
        <v>20366</v>
      </c>
      <c r="Q19591" t="s">
        <v>30902</v>
      </c>
      <c r="S19591" t="s">
        <v>20368</v>
      </c>
    </row>
    <row r="19592" spans="1:19" hidden="1" x14ac:dyDescent="0.2">
      <c r="A19592">
        <v>5453</v>
      </c>
      <c r="B19592" t="s">
        <v>30903</v>
      </c>
      <c r="C19592" t="s">
        <v>105</v>
      </c>
      <c r="D19592">
        <v>3.35</v>
      </c>
      <c r="F19592" t="s">
        <v>21009</v>
      </c>
      <c r="H19592" t="s">
        <v>23</v>
      </c>
      <c r="I19592" t="s">
        <v>27654</v>
      </c>
      <c r="K19592"/>
      <c r="L19592" t="s">
        <v>30904</v>
      </c>
      <c r="M19592" t="s">
        <v>26</v>
      </c>
      <c r="N19592">
        <v>2</v>
      </c>
      <c r="P19592" t="s">
        <v>20366</v>
      </c>
      <c r="Q19592" t="s">
        <v>30905</v>
      </c>
      <c r="S19592" t="s">
        <v>20368</v>
      </c>
    </row>
    <row r="19593" spans="1:19" hidden="1" x14ac:dyDescent="0.2">
      <c r="A19593">
        <v>5454</v>
      </c>
      <c r="B19593" t="s">
        <v>12220</v>
      </c>
      <c r="C19593" t="s">
        <v>105</v>
      </c>
      <c r="D19593">
        <v>1.49</v>
      </c>
      <c r="E19593">
        <v>25</v>
      </c>
      <c r="F19593" t="s">
        <v>30906</v>
      </c>
      <c r="G19593" t="s">
        <v>55</v>
      </c>
      <c r="H19593" t="s">
        <v>23</v>
      </c>
      <c r="I19593" t="s">
        <v>3249</v>
      </c>
      <c r="K19593"/>
      <c r="L19593" t="s">
        <v>30907</v>
      </c>
      <c r="M19593" t="s">
        <v>21125</v>
      </c>
      <c r="N19593">
        <v>3</v>
      </c>
      <c r="O19593" t="s">
        <v>30908</v>
      </c>
      <c r="P19593" t="s">
        <v>20366</v>
      </c>
      <c r="Q19593" t="s">
        <v>30909</v>
      </c>
      <c r="S19593" t="s">
        <v>20368</v>
      </c>
    </row>
    <row r="19594" spans="1:19" hidden="1" x14ac:dyDescent="0.2">
      <c r="A19594">
        <v>5454</v>
      </c>
      <c r="B19594" t="s">
        <v>12220</v>
      </c>
      <c r="C19594" t="s">
        <v>20452</v>
      </c>
      <c r="D19594">
        <v>2.09</v>
      </c>
      <c r="E19594">
        <v>25</v>
      </c>
      <c r="F19594" t="s">
        <v>30906</v>
      </c>
      <c r="G19594" t="s">
        <v>55</v>
      </c>
      <c r="H19594" t="s">
        <v>23</v>
      </c>
      <c r="I19594" t="s">
        <v>3249</v>
      </c>
      <c r="K19594"/>
      <c r="L19594" t="s">
        <v>30907</v>
      </c>
      <c r="M19594" t="s">
        <v>21125</v>
      </c>
      <c r="N19594">
        <v>3</v>
      </c>
      <c r="O19594" t="s">
        <v>30908</v>
      </c>
      <c r="P19594" t="s">
        <v>20366</v>
      </c>
      <c r="Q19594" t="s">
        <v>30909</v>
      </c>
      <c r="S19594" t="s">
        <v>20368</v>
      </c>
    </row>
    <row r="19595" spans="1:19" hidden="1" x14ac:dyDescent="0.2">
      <c r="A19595">
        <v>5454</v>
      </c>
      <c r="B19595" t="s">
        <v>12220</v>
      </c>
      <c r="C19595" t="s">
        <v>20441</v>
      </c>
      <c r="D19595">
        <v>8.9600000000000009</v>
      </c>
      <c r="E19595" t="s">
        <v>414</v>
      </c>
      <c r="F19595" t="s">
        <v>30906</v>
      </c>
      <c r="G19595" t="s">
        <v>55</v>
      </c>
      <c r="H19595" t="s">
        <v>46</v>
      </c>
      <c r="I19595" t="s">
        <v>3249</v>
      </c>
      <c r="K19595"/>
      <c r="L19595" t="s">
        <v>30907</v>
      </c>
      <c r="M19595" t="s">
        <v>21125</v>
      </c>
      <c r="N19595">
        <v>3</v>
      </c>
      <c r="O19595" t="s">
        <v>30908</v>
      </c>
      <c r="P19595" t="s">
        <v>20366</v>
      </c>
      <c r="Q19595" t="s">
        <v>30909</v>
      </c>
      <c r="S19595" t="s">
        <v>20368</v>
      </c>
    </row>
    <row r="19596" spans="1:19" hidden="1" x14ac:dyDescent="0.2">
      <c r="A19596">
        <v>5454</v>
      </c>
      <c r="B19596" t="s">
        <v>12220</v>
      </c>
      <c r="C19596" t="s">
        <v>20452</v>
      </c>
      <c r="D19596">
        <v>2.27</v>
      </c>
      <c r="E19596">
        <v>10</v>
      </c>
      <c r="F19596" t="s">
        <v>6351</v>
      </c>
      <c r="G19596" t="s">
        <v>55</v>
      </c>
      <c r="H19596" t="s">
        <v>46</v>
      </c>
      <c r="I19596" t="s">
        <v>1894</v>
      </c>
      <c r="K19596"/>
      <c r="L19596" t="s">
        <v>30907</v>
      </c>
      <c r="M19596" t="s">
        <v>21125</v>
      </c>
      <c r="N19596">
        <v>3</v>
      </c>
      <c r="O19596" t="s">
        <v>30908</v>
      </c>
      <c r="P19596" t="s">
        <v>20366</v>
      </c>
      <c r="Q19596" t="s">
        <v>30909</v>
      </c>
      <c r="S19596" t="s">
        <v>20368</v>
      </c>
    </row>
    <row r="19597" spans="1:19" hidden="1" x14ac:dyDescent="0.2">
      <c r="A19597">
        <v>5454</v>
      </c>
      <c r="B19597" t="s">
        <v>12220</v>
      </c>
      <c r="C19597" t="s">
        <v>20441</v>
      </c>
      <c r="D19597">
        <v>9.07</v>
      </c>
      <c r="E19597">
        <v>10</v>
      </c>
      <c r="F19597" t="s">
        <v>6351</v>
      </c>
      <c r="G19597" t="s">
        <v>55</v>
      </c>
      <c r="H19597" t="s">
        <v>46</v>
      </c>
      <c r="I19597" t="s">
        <v>1894</v>
      </c>
      <c r="K19597"/>
      <c r="L19597" t="s">
        <v>30907</v>
      </c>
      <c r="M19597" t="s">
        <v>21125</v>
      </c>
      <c r="N19597">
        <v>3</v>
      </c>
      <c r="O19597" t="s">
        <v>30908</v>
      </c>
      <c r="P19597" t="s">
        <v>20366</v>
      </c>
      <c r="Q19597" t="s">
        <v>30909</v>
      </c>
      <c r="S19597" t="s">
        <v>20368</v>
      </c>
    </row>
    <row r="19598" spans="1:19" hidden="1" x14ac:dyDescent="0.2">
      <c r="A19598">
        <v>5454</v>
      </c>
      <c r="B19598" t="s">
        <v>12220</v>
      </c>
      <c r="C19598" t="s">
        <v>20452</v>
      </c>
      <c r="D19598">
        <v>2.3199999999999998</v>
      </c>
      <c r="E19598">
        <v>25</v>
      </c>
      <c r="F19598" t="s">
        <v>6351</v>
      </c>
      <c r="G19598" t="s">
        <v>55</v>
      </c>
      <c r="H19598" t="s">
        <v>46</v>
      </c>
      <c r="I19598" t="s">
        <v>1894</v>
      </c>
      <c r="K19598"/>
      <c r="L19598" t="s">
        <v>30907</v>
      </c>
      <c r="M19598" t="s">
        <v>21125</v>
      </c>
      <c r="N19598">
        <v>3</v>
      </c>
      <c r="O19598" t="s">
        <v>30908</v>
      </c>
      <c r="P19598" t="s">
        <v>20366</v>
      </c>
      <c r="Q19598" t="s">
        <v>30909</v>
      </c>
      <c r="S19598" t="s">
        <v>20368</v>
      </c>
    </row>
    <row r="19599" spans="1:19" hidden="1" x14ac:dyDescent="0.2">
      <c r="A19599">
        <v>5454</v>
      </c>
      <c r="B19599" t="s">
        <v>12220</v>
      </c>
      <c r="C19599" t="s">
        <v>20441</v>
      </c>
      <c r="D19599">
        <v>8.8800000000000008</v>
      </c>
      <c r="E19599">
        <v>25</v>
      </c>
      <c r="F19599" t="s">
        <v>6351</v>
      </c>
      <c r="G19599" t="s">
        <v>55</v>
      </c>
      <c r="H19599" t="s">
        <v>46</v>
      </c>
      <c r="I19599" t="s">
        <v>1894</v>
      </c>
      <c r="K19599"/>
      <c r="L19599" t="s">
        <v>30907</v>
      </c>
      <c r="M19599" t="s">
        <v>21125</v>
      </c>
      <c r="N19599">
        <v>3</v>
      </c>
      <c r="O19599" t="s">
        <v>30908</v>
      </c>
      <c r="P19599" t="s">
        <v>20366</v>
      </c>
      <c r="Q19599" t="s">
        <v>30909</v>
      </c>
      <c r="S19599" t="s">
        <v>20368</v>
      </c>
    </row>
    <row r="19600" spans="1:19" hidden="1" x14ac:dyDescent="0.2">
      <c r="A19600">
        <v>5454</v>
      </c>
      <c r="B19600" t="s">
        <v>12220</v>
      </c>
      <c r="C19600" t="s">
        <v>20452</v>
      </c>
      <c r="D19600">
        <v>1.9</v>
      </c>
      <c r="E19600">
        <v>40</v>
      </c>
      <c r="F19600" t="s">
        <v>6351</v>
      </c>
      <c r="G19600" t="s">
        <v>55</v>
      </c>
      <c r="H19600" t="s">
        <v>46</v>
      </c>
      <c r="I19600" t="s">
        <v>1894</v>
      </c>
      <c r="K19600"/>
      <c r="L19600" t="s">
        <v>30907</v>
      </c>
      <c r="M19600" t="s">
        <v>21125</v>
      </c>
      <c r="N19600">
        <v>3</v>
      </c>
      <c r="O19600" t="s">
        <v>30908</v>
      </c>
      <c r="P19600" t="s">
        <v>20366</v>
      </c>
      <c r="Q19600" t="s">
        <v>30909</v>
      </c>
      <c r="S19600" t="s">
        <v>20368</v>
      </c>
    </row>
    <row r="19601" spans="1:19" hidden="1" x14ac:dyDescent="0.2">
      <c r="A19601">
        <v>5454</v>
      </c>
      <c r="B19601" t="s">
        <v>12220</v>
      </c>
      <c r="C19601" t="s">
        <v>20441</v>
      </c>
      <c r="D19601">
        <v>8.76</v>
      </c>
      <c r="E19601">
        <v>40</v>
      </c>
      <c r="F19601" t="s">
        <v>6351</v>
      </c>
      <c r="G19601" t="s">
        <v>55</v>
      </c>
      <c r="H19601" t="s">
        <v>46</v>
      </c>
      <c r="I19601" t="s">
        <v>1894</v>
      </c>
      <c r="K19601"/>
      <c r="L19601" t="s">
        <v>30907</v>
      </c>
      <c r="M19601" t="s">
        <v>21125</v>
      </c>
      <c r="N19601">
        <v>3</v>
      </c>
      <c r="O19601" t="s">
        <v>30908</v>
      </c>
      <c r="P19601" t="s">
        <v>20366</v>
      </c>
      <c r="Q19601" t="s">
        <v>30909</v>
      </c>
      <c r="S19601" t="s">
        <v>20368</v>
      </c>
    </row>
    <row r="19602" spans="1:19" hidden="1" x14ac:dyDescent="0.2">
      <c r="A19602">
        <v>5454</v>
      </c>
      <c r="B19602" t="s">
        <v>12220</v>
      </c>
      <c r="C19602" t="s">
        <v>20452</v>
      </c>
      <c r="D19602">
        <v>2.2400000000000002</v>
      </c>
      <c r="E19602">
        <v>25</v>
      </c>
      <c r="F19602" t="s">
        <v>30910</v>
      </c>
      <c r="G19602" t="s">
        <v>55</v>
      </c>
      <c r="H19602" t="s">
        <v>23</v>
      </c>
      <c r="I19602" t="s">
        <v>310</v>
      </c>
      <c r="K19602"/>
      <c r="L19602" t="s">
        <v>30907</v>
      </c>
      <c r="M19602" t="s">
        <v>21125</v>
      </c>
      <c r="N19602">
        <v>3</v>
      </c>
      <c r="O19602" t="s">
        <v>30908</v>
      </c>
      <c r="P19602" t="s">
        <v>20366</v>
      </c>
      <c r="Q19602" t="s">
        <v>30909</v>
      </c>
      <c r="S19602" t="s">
        <v>20368</v>
      </c>
    </row>
    <row r="19603" spans="1:19" hidden="1" x14ac:dyDescent="0.2">
      <c r="A19603">
        <v>5454</v>
      </c>
      <c r="B19603" t="s">
        <v>12220</v>
      </c>
      <c r="C19603" t="s">
        <v>20441</v>
      </c>
      <c r="D19603">
        <v>8.9</v>
      </c>
      <c r="E19603" t="s">
        <v>414</v>
      </c>
      <c r="F19603" t="s">
        <v>30910</v>
      </c>
      <c r="G19603" t="s">
        <v>55</v>
      </c>
      <c r="H19603" t="s">
        <v>46</v>
      </c>
      <c r="I19603" t="s">
        <v>310</v>
      </c>
      <c r="K19603"/>
      <c r="L19603" t="s">
        <v>30907</v>
      </c>
      <c r="M19603" t="s">
        <v>21125</v>
      </c>
      <c r="N19603">
        <v>3</v>
      </c>
      <c r="O19603" t="s">
        <v>30908</v>
      </c>
      <c r="P19603" t="s">
        <v>20366</v>
      </c>
      <c r="Q19603" t="s">
        <v>30909</v>
      </c>
      <c r="S19603" t="s">
        <v>20368</v>
      </c>
    </row>
    <row r="19604" spans="1:19" hidden="1" x14ac:dyDescent="0.2">
      <c r="A19604">
        <v>5454</v>
      </c>
      <c r="B19604" t="s">
        <v>12220</v>
      </c>
      <c r="C19604" t="s">
        <v>20452</v>
      </c>
      <c r="D19604">
        <v>2.2999999999999998</v>
      </c>
      <c r="E19604">
        <v>25</v>
      </c>
      <c r="F19604" t="s">
        <v>26229</v>
      </c>
      <c r="G19604" t="s">
        <v>55</v>
      </c>
      <c r="H19604" t="s">
        <v>46</v>
      </c>
      <c r="I19604" t="s">
        <v>26230</v>
      </c>
      <c r="K19604"/>
      <c r="L19604" t="s">
        <v>30907</v>
      </c>
      <c r="M19604" t="s">
        <v>21125</v>
      </c>
      <c r="N19604">
        <v>3</v>
      </c>
      <c r="O19604" t="s">
        <v>30908</v>
      </c>
      <c r="P19604" t="s">
        <v>20366</v>
      </c>
      <c r="Q19604" t="s">
        <v>30909</v>
      </c>
      <c r="S19604" t="s">
        <v>20368</v>
      </c>
    </row>
    <row r="19605" spans="1:19" hidden="1" x14ac:dyDescent="0.2">
      <c r="A19605">
        <v>5454</v>
      </c>
      <c r="B19605" t="s">
        <v>12220</v>
      </c>
      <c r="C19605" t="s">
        <v>20441</v>
      </c>
      <c r="D19605">
        <v>8.91</v>
      </c>
      <c r="E19605">
        <v>25</v>
      </c>
      <c r="F19605" t="s">
        <v>26229</v>
      </c>
      <c r="G19605" t="s">
        <v>55</v>
      </c>
      <c r="H19605" t="s">
        <v>46</v>
      </c>
      <c r="I19605" t="s">
        <v>26230</v>
      </c>
      <c r="K19605"/>
      <c r="L19605" t="s">
        <v>30907</v>
      </c>
      <c r="M19605" t="s">
        <v>21125</v>
      </c>
      <c r="N19605">
        <v>3</v>
      </c>
      <c r="O19605" t="s">
        <v>30908</v>
      </c>
      <c r="P19605" t="s">
        <v>20366</v>
      </c>
      <c r="Q19605" t="s">
        <v>30909</v>
      </c>
      <c r="S19605" t="s">
        <v>20368</v>
      </c>
    </row>
    <row r="19606" spans="1:19" hidden="1" x14ac:dyDescent="0.2">
      <c r="A19606">
        <v>5455</v>
      </c>
      <c r="B19606" t="s">
        <v>30911</v>
      </c>
      <c r="C19606" t="s">
        <v>105</v>
      </c>
      <c r="D19606">
        <v>2.58</v>
      </c>
      <c r="E19606">
        <v>30</v>
      </c>
      <c r="F19606" t="s">
        <v>21294</v>
      </c>
      <c r="G19606" t="s">
        <v>55</v>
      </c>
      <c r="H19606" t="s">
        <v>46</v>
      </c>
      <c r="I19606" t="s">
        <v>21826</v>
      </c>
      <c r="K19606"/>
      <c r="L19606" t="s">
        <v>30912</v>
      </c>
      <c r="M19606" t="s">
        <v>21125</v>
      </c>
      <c r="N19606">
        <v>3</v>
      </c>
      <c r="O19606" t="s">
        <v>30913</v>
      </c>
      <c r="P19606" t="s">
        <v>20366</v>
      </c>
      <c r="Q19606" t="s">
        <v>30914</v>
      </c>
      <c r="S19606" t="s">
        <v>20368</v>
      </c>
    </row>
    <row r="19607" spans="1:19" hidden="1" x14ac:dyDescent="0.2">
      <c r="A19607">
        <v>5455</v>
      </c>
      <c r="B19607" t="s">
        <v>30911</v>
      </c>
      <c r="C19607" t="s">
        <v>20452</v>
      </c>
      <c r="D19607">
        <v>5.65</v>
      </c>
      <c r="E19607">
        <v>30</v>
      </c>
      <c r="F19607" t="s">
        <v>21294</v>
      </c>
      <c r="G19607" t="s">
        <v>55</v>
      </c>
      <c r="H19607" t="s">
        <v>46</v>
      </c>
      <c r="I19607" t="s">
        <v>21826</v>
      </c>
      <c r="K19607"/>
      <c r="L19607" t="s">
        <v>30912</v>
      </c>
      <c r="M19607" t="s">
        <v>21125</v>
      </c>
      <c r="N19607">
        <v>3</v>
      </c>
      <c r="O19607" t="s">
        <v>30913</v>
      </c>
      <c r="P19607" t="s">
        <v>20366</v>
      </c>
      <c r="Q19607" t="s">
        <v>30914</v>
      </c>
      <c r="S19607" t="s">
        <v>20368</v>
      </c>
    </row>
    <row r="19608" spans="1:19" hidden="1" x14ac:dyDescent="0.2">
      <c r="A19608">
        <v>5456</v>
      </c>
      <c r="B19608" t="s">
        <v>30915</v>
      </c>
      <c r="C19608" t="s">
        <v>105</v>
      </c>
      <c r="D19608">
        <v>1.1499999999999999</v>
      </c>
      <c r="E19608">
        <v>25</v>
      </c>
      <c r="F19608" t="s">
        <v>410</v>
      </c>
      <c r="G19608" t="s">
        <v>31</v>
      </c>
      <c r="H19608" t="s">
        <v>46</v>
      </c>
      <c r="I19608" t="s">
        <v>8877</v>
      </c>
      <c r="K19608"/>
      <c r="L19608" t="s">
        <v>30916</v>
      </c>
      <c r="M19608" t="s">
        <v>26</v>
      </c>
      <c r="N19608">
        <v>2</v>
      </c>
      <c r="P19608" t="s">
        <v>20366</v>
      </c>
      <c r="Q19608" t="s">
        <v>30917</v>
      </c>
      <c r="S19608" t="s">
        <v>20368</v>
      </c>
    </row>
    <row r="19609" spans="1:19" hidden="1" x14ac:dyDescent="0.2">
      <c r="A19609">
        <v>5456</v>
      </c>
      <c r="B19609" t="s">
        <v>30915</v>
      </c>
      <c r="C19609" t="s">
        <v>20452</v>
      </c>
      <c r="D19609">
        <v>4.3</v>
      </c>
      <c r="E19609">
        <v>25</v>
      </c>
      <c r="F19609" t="s">
        <v>1546</v>
      </c>
      <c r="G19609" t="s">
        <v>55</v>
      </c>
      <c r="H19609" t="s">
        <v>46</v>
      </c>
      <c r="I19609" t="s">
        <v>8877</v>
      </c>
      <c r="K19609"/>
      <c r="L19609" t="s">
        <v>30916</v>
      </c>
      <c r="M19609" t="s">
        <v>26</v>
      </c>
      <c r="N19609">
        <v>2</v>
      </c>
      <c r="P19609" t="s">
        <v>20366</v>
      </c>
      <c r="Q19609" t="s">
        <v>30917</v>
      </c>
      <c r="S19609" t="s">
        <v>20368</v>
      </c>
    </row>
    <row r="19610" spans="1:19" hidden="1" x14ac:dyDescent="0.2">
      <c r="A19610">
        <v>5457</v>
      </c>
      <c r="B19610" t="s">
        <v>30918</v>
      </c>
      <c r="C19610" t="s">
        <v>20452</v>
      </c>
      <c r="D19610">
        <v>4.88</v>
      </c>
      <c r="E19610">
        <v>25</v>
      </c>
      <c r="F19610" t="s">
        <v>1546</v>
      </c>
      <c r="G19610" t="s">
        <v>55</v>
      </c>
      <c r="H19610" t="s">
        <v>46</v>
      </c>
      <c r="I19610" t="s">
        <v>8877</v>
      </c>
      <c r="K19610"/>
      <c r="L19610" t="s">
        <v>30919</v>
      </c>
      <c r="M19610" t="s">
        <v>26</v>
      </c>
      <c r="N19610">
        <v>2</v>
      </c>
      <c r="P19610" t="s">
        <v>20366</v>
      </c>
      <c r="Q19610" t="s">
        <v>30920</v>
      </c>
      <c r="S19610" t="s">
        <v>20368</v>
      </c>
    </row>
    <row r="19611" spans="1:19" hidden="1" x14ac:dyDescent="0.2">
      <c r="A19611">
        <v>5458</v>
      </c>
      <c r="B19611" t="s">
        <v>30921</v>
      </c>
      <c r="C19611" t="s">
        <v>105</v>
      </c>
      <c r="D19611">
        <v>2.06</v>
      </c>
      <c r="E19611">
        <v>25</v>
      </c>
      <c r="F19611" t="s">
        <v>30906</v>
      </c>
      <c r="G19611" t="s">
        <v>55</v>
      </c>
      <c r="H19611" t="s">
        <v>23</v>
      </c>
      <c r="I19611" t="s">
        <v>3249</v>
      </c>
      <c r="K19611"/>
      <c r="L19611" t="s">
        <v>30922</v>
      </c>
      <c r="M19611" t="s">
        <v>26</v>
      </c>
      <c r="N19611">
        <v>2</v>
      </c>
      <c r="P19611" t="s">
        <v>20366</v>
      </c>
      <c r="Q19611" t="s">
        <v>30923</v>
      </c>
      <c r="S19611" t="s">
        <v>20368</v>
      </c>
    </row>
    <row r="19612" spans="1:19" hidden="1" x14ac:dyDescent="0.2">
      <c r="A19612">
        <v>5458</v>
      </c>
      <c r="B19612" t="s">
        <v>30921</v>
      </c>
      <c r="C19612" t="s">
        <v>20452</v>
      </c>
      <c r="D19612">
        <v>3.34</v>
      </c>
      <c r="E19612" t="s">
        <v>414</v>
      </c>
      <c r="F19612" t="s">
        <v>30906</v>
      </c>
      <c r="G19612" t="s">
        <v>55</v>
      </c>
      <c r="H19612" t="s">
        <v>46</v>
      </c>
      <c r="I19612" t="s">
        <v>3249</v>
      </c>
      <c r="K19612"/>
      <c r="L19612" t="s">
        <v>30922</v>
      </c>
      <c r="M19612" t="s">
        <v>26</v>
      </c>
      <c r="N19612">
        <v>2</v>
      </c>
      <c r="P19612" t="s">
        <v>20366</v>
      </c>
      <c r="Q19612" t="s">
        <v>30923</v>
      </c>
      <c r="S19612" t="s">
        <v>20368</v>
      </c>
    </row>
    <row r="19613" spans="1:19" hidden="1" x14ac:dyDescent="0.2">
      <c r="A19613">
        <v>5458</v>
      </c>
      <c r="B19613" t="s">
        <v>30921</v>
      </c>
      <c r="C19613" t="s">
        <v>20441</v>
      </c>
      <c r="D19613">
        <v>9.07</v>
      </c>
      <c r="E19613" t="s">
        <v>414</v>
      </c>
      <c r="F19613" t="s">
        <v>30906</v>
      </c>
      <c r="G19613" t="s">
        <v>55</v>
      </c>
      <c r="H19613" t="s">
        <v>46</v>
      </c>
      <c r="I19613" t="s">
        <v>3249</v>
      </c>
      <c r="K19613"/>
      <c r="L19613" t="s">
        <v>30922</v>
      </c>
      <c r="M19613" t="s">
        <v>26</v>
      </c>
      <c r="N19613">
        <v>2</v>
      </c>
      <c r="P19613" t="s">
        <v>20366</v>
      </c>
      <c r="Q19613" t="s">
        <v>30923</v>
      </c>
      <c r="S19613" t="s">
        <v>20368</v>
      </c>
    </row>
    <row r="19614" spans="1:19" hidden="1" x14ac:dyDescent="0.2">
      <c r="A19614">
        <v>5460</v>
      </c>
      <c r="B19614" t="s">
        <v>30924</v>
      </c>
      <c r="C19614" t="s">
        <v>105</v>
      </c>
      <c r="D19614">
        <v>3.81</v>
      </c>
      <c r="E19614">
        <v>25</v>
      </c>
      <c r="F19614" t="s">
        <v>25651</v>
      </c>
      <c r="G19614" t="s">
        <v>55</v>
      </c>
      <c r="H19614" t="s">
        <v>46</v>
      </c>
      <c r="I19614" t="s">
        <v>30925</v>
      </c>
      <c r="K19614"/>
      <c r="L19614" t="s">
        <v>30926</v>
      </c>
      <c r="M19614" t="s">
        <v>20623</v>
      </c>
      <c r="N19614">
        <v>6</v>
      </c>
      <c r="O19614" t="s">
        <v>30927</v>
      </c>
      <c r="P19614" t="s">
        <v>20366</v>
      </c>
      <c r="Q19614" t="s">
        <v>30928</v>
      </c>
      <c r="S19614" t="s">
        <v>20368</v>
      </c>
    </row>
    <row r="19615" spans="1:19" hidden="1" x14ac:dyDescent="0.2">
      <c r="A19615">
        <v>5460</v>
      </c>
      <c r="B19615" t="s">
        <v>30924</v>
      </c>
      <c r="C19615" t="s">
        <v>20452</v>
      </c>
      <c r="D19615">
        <v>10.220000000000001</v>
      </c>
      <c r="E19615">
        <v>25</v>
      </c>
      <c r="F19615" t="s">
        <v>25651</v>
      </c>
      <c r="G19615" t="s">
        <v>55</v>
      </c>
      <c r="H19615" t="s">
        <v>46</v>
      </c>
      <c r="I19615" t="s">
        <v>30925</v>
      </c>
      <c r="K19615"/>
      <c r="L19615" t="s">
        <v>30926</v>
      </c>
      <c r="M19615" t="s">
        <v>20623</v>
      </c>
      <c r="N19615">
        <v>6</v>
      </c>
      <c r="O19615" t="s">
        <v>30927</v>
      </c>
      <c r="P19615" t="s">
        <v>20366</v>
      </c>
      <c r="Q19615" t="s">
        <v>30928</v>
      </c>
      <c r="S19615" t="s">
        <v>20368</v>
      </c>
    </row>
    <row r="19616" spans="1:19" hidden="1" x14ac:dyDescent="0.2">
      <c r="A19616">
        <v>5460</v>
      </c>
      <c r="B19616" t="s">
        <v>30924</v>
      </c>
      <c r="C19616" t="s">
        <v>20452</v>
      </c>
      <c r="D19616">
        <v>10</v>
      </c>
      <c r="E19616">
        <v>25</v>
      </c>
      <c r="F19616" t="s">
        <v>26297</v>
      </c>
      <c r="G19616" t="s">
        <v>55</v>
      </c>
      <c r="H19616" t="s">
        <v>46</v>
      </c>
      <c r="I19616" t="s">
        <v>16624</v>
      </c>
      <c r="K19616"/>
      <c r="L19616" t="s">
        <v>30926</v>
      </c>
      <c r="M19616" t="s">
        <v>20623</v>
      </c>
      <c r="N19616">
        <v>6</v>
      </c>
      <c r="O19616" t="s">
        <v>30927</v>
      </c>
      <c r="P19616" t="s">
        <v>20366</v>
      </c>
      <c r="Q19616" t="s">
        <v>30928</v>
      </c>
      <c r="S19616" t="s">
        <v>20368</v>
      </c>
    </row>
    <row r="19617" spans="1:19" hidden="1" x14ac:dyDescent="0.2">
      <c r="A19617">
        <v>5460</v>
      </c>
      <c r="B19617" t="s">
        <v>30924</v>
      </c>
      <c r="C19617" t="s">
        <v>105</v>
      </c>
      <c r="D19617">
        <v>2.2999999999999998</v>
      </c>
      <c r="E19617">
        <v>25</v>
      </c>
      <c r="F19617" t="s">
        <v>26297</v>
      </c>
      <c r="G19617" t="s">
        <v>31</v>
      </c>
      <c r="H19617" t="s">
        <v>23</v>
      </c>
      <c r="I19617" t="s">
        <v>10681</v>
      </c>
      <c r="K19617"/>
      <c r="L19617" t="s">
        <v>30926</v>
      </c>
      <c r="M19617" t="s">
        <v>20623</v>
      </c>
      <c r="N19617">
        <v>6</v>
      </c>
      <c r="O19617" t="s">
        <v>30927</v>
      </c>
      <c r="P19617" t="s">
        <v>20366</v>
      </c>
      <c r="Q19617" t="s">
        <v>30928</v>
      </c>
      <c r="S19617" t="s">
        <v>20368</v>
      </c>
    </row>
    <row r="19618" spans="1:19" hidden="1" x14ac:dyDescent="0.2">
      <c r="A19618">
        <v>5461</v>
      </c>
      <c r="B19618" t="s">
        <v>30929</v>
      </c>
      <c r="C19618" t="s">
        <v>21191</v>
      </c>
      <c r="D19618">
        <v>2.2000000000000002</v>
      </c>
      <c r="E19618">
        <v>20</v>
      </c>
      <c r="F19618" t="s">
        <v>16911</v>
      </c>
      <c r="G19618" t="s">
        <v>55</v>
      </c>
      <c r="H19618" t="s">
        <v>23</v>
      </c>
      <c r="I19618" t="s">
        <v>14779</v>
      </c>
      <c r="K19618"/>
      <c r="L19618" t="s">
        <v>30930</v>
      </c>
      <c r="M19618" t="s">
        <v>21125</v>
      </c>
      <c r="N19618">
        <v>3</v>
      </c>
      <c r="O19618" t="s">
        <v>30931</v>
      </c>
      <c r="P19618" t="s">
        <v>20366</v>
      </c>
      <c r="Q19618" t="s">
        <v>30932</v>
      </c>
      <c r="S19618" t="s">
        <v>20368</v>
      </c>
    </row>
    <row r="19619" spans="1:19" hidden="1" x14ac:dyDescent="0.2">
      <c r="A19619">
        <v>5461</v>
      </c>
      <c r="B19619" t="s">
        <v>30929</v>
      </c>
      <c r="C19619" t="s">
        <v>22251</v>
      </c>
      <c r="D19619">
        <v>8.17</v>
      </c>
      <c r="E19619" t="s">
        <v>383</v>
      </c>
      <c r="F19619" t="s">
        <v>16911</v>
      </c>
      <c r="G19619" t="s">
        <v>55</v>
      </c>
      <c r="H19619" t="s">
        <v>46</v>
      </c>
      <c r="I19619" t="s">
        <v>14779</v>
      </c>
      <c r="K19619"/>
      <c r="L19619" t="s">
        <v>30930</v>
      </c>
      <c r="M19619" t="s">
        <v>21125</v>
      </c>
      <c r="N19619">
        <v>3</v>
      </c>
      <c r="O19619" t="s">
        <v>30931</v>
      </c>
      <c r="P19619" t="s">
        <v>20366</v>
      </c>
      <c r="Q19619" t="s">
        <v>30932</v>
      </c>
      <c r="S19619" t="s">
        <v>20368</v>
      </c>
    </row>
    <row r="19620" spans="1:19" hidden="1" x14ac:dyDescent="0.2">
      <c r="A19620">
        <v>5461</v>
      </c>
      <c r="B19620" t="s">
        <v>30929</v>
      </c>
      <c r="C19620" t="s">
        <v>30933</v>
      </c>
      <c r="D19620">
        <v>11.79</v>
      </c>
      <c r="E19620" t="s">
        <v>383</v>
      </c>
      <c r="F19620" t="s">
        <v>16911</v>
      </c>
      <c r="G19620" t="s">
        <v>55</v>
      </c>
      <c r="H19620" t="s">
        <v>46</v>
      </c>
      <c r="I19620" t="s">
        <v>14779</v>
      </c>
      <c r="K19620"/>
      <c r="L19620" t="s">
        <v>30930</v>
      </c>
      <c r="M19620" t="s">
        <v>21125</v>
      </c>
      <c r="N19620">
        <v>3</v>
      </c>
      <c r="O19620" t="s">
        <v>30931</v>
      </c>
      <c r="P19620" t="s">
        <v>20366</v>
      </c>
      <c r="Q19620" t="s">
        <v>30932</v>
      </c>
      <c r="S19620" t="s">
        <v>20368</v>
      </c>
    </row>
    <row r="19621" spans="1:19" hidden="1" x14ac:dyDescent="0.2">
      <c r="A19621">
        <v>5462</v>
      </c>
      <c r="B19621" t="s">
        <v>30934</v>
      </c>
      <c r="C19621" t="s">
        <v>105</v>
      </c>
      <c r="D19621">
        <v>2.41</v>
      </c>
      <c r="E19621">
        <v>22</v>
      </c>
      <c r="F19621" t="s">
        <v>16911</v>
      </c>
      <c r="G19621" t="s">
        <v>55</v>
      </c>
      <c r="H19621" t="s">
        <v>23</v>
      </c>
      <c r="I19621" t="s">
        <v>30828</v>
      </c>
      <c r="K19621"/>
      <c r="L19621" t="s">
        <v>30935</v>
      </c>
      <c r="M19621" t="s">
        <v>26</v>
      </c>
      <c r="N19621">
        <v>2</v>
      </c>
      <c r="P19621" t="s">
        <v>20366</v>
      </c>
      <c r="Q19621" t="s">
        <v>30936</v>
      </c>
      <c r="S19621" t="s">
        <v>20368</v>
      </c>
    </row>
    <row r="19622" spans="1:19" hidden="1" x14ac:dyDescent="0.2">
      <c r="A19622">
        <v>5462</v>
      </c>
      <c r="B19622" t="s">
        <v>30934</v>
      </c>
      <c r="C19622" t="s">
        <v>20452</v>
      </c>
      <c r="D19622">
        <v>7.73</v>
      </c>
      <c r="E19622">
        <v>22</v>
      </c>
      <c r="F19622" t="s">
        <v>16911</v>
      </c>
      <c r="G19622" t="s">
        <v>55</v>
      </c>
      <c r="H19622" t="s">
        <v>23</v>
      </c>
      <c r="I19622" t="s">
        <v>30828</v>
      </c>
      <c r="K19622"/>
      <c r="L19622" t="s">
        <v>30935</v>
      </c>
      <c r="M19622" t="s">
        <v>26</v>
      </c>
      <c r="N19622">
        <v>2</v>
      </c>
      <c r="P19622" t="s">
        <v>20366</v>
      </c>
      <c r="Q19622" t="s">
        <v>30936</v>
      </c>
      <c r="S19622" t="s">
        <v>20368</v>
      </c>
    </row>
    <row r="19623" spans="1:19" hidden="1" x14ac:dyDescent="0.2">
      <c r="A19623">
        <v>5463</v>
      </c>
      <c r="B19623" t="s">
        <v>30937</v>
      </c>
      <c r="C19623" t="s">
        <v>105</v>
      </c>
      <c r="D19623">
        <v>2.69</v>
      </c>
      <c r="E19623">
        <v>20</v>
      </c>
      <c r="F19623" t="s">
        <v>16911</v>
      </c>
      <c r="G19623" t="s">
        <v>55</v>
      </c>
      <c r="H19623" t="s">
        <v>46</v>
      </c>
      <c r="I19623" t="s">
        <v>6133</v>
      </c>
      <c r="K19623"/>
      <c r="L19623" t="s">
        <v>30938</v>
      </c>
      <c r="M19623" t="s">
        <v>21125</v>
      </c>
      <c r="N19623">
        <v>3</v>
      </c>
      <c r="O19623" t="s">
        <v>30939</v>
      </c>
      <c r="P19623" t="s">
        <v>20366</v>
      </c>
      <c r="Q19623" t="s">
        <v>30940</v>
      </c>
      <c r="S19623" t="s">
        <v>20368</v>
      </c>
    </row>
    <row r="19624" spans="1:19" hidden="1" x14ac:dyDescent="0.2">
      <c r="A19624">
        <v>5463</v>
      </c>
      <c r="B19624" t="s">
        <v>30937</v>
      </c>
      <c r="C19624" t="s">
        <v>20452</v>
      </c>
      <c r="D19624">
        <v>5.58</v>
      </c>
      <c r="E19624">
        <v>20</v>
      </c>
      <c r="F19624" t="s">
        <v>16911</v>
      </c>
      <c r="G19624" t="s">
        <v>55</v>
      </c>
      <c r="H19624" t="s">
        <v>46</v>
      </c>
      <c r="I19624" t="s">
        <v>6133</v>
      </c>
      <c r="K19624"/>
      <c r="L19624" t="s">
        <v>30938</v>
      </c>
      <c r="M19624" t="s">
        <v>21125</v>
      </c>
      <c r="N19624">
        <v>3</v>
      </c>
      <c r="O19624" t="s">
        <v>30939</v>
      </c>
      <c r="P19624" t="s">
        <v>20366</v>
      </c>
      <c r="Q19624" t="s">
        <v>30940</v>
      </c>
      <c r="S19624" t="s">
        <v>20368</v>
      </c>
    </row>
    <row r="19625" spans="1:19" hidden="1" x14ac:dyDescent="0.2">
      <c r="A19625">
        <v>5463</v>
      </c>
      <c r="B19625" t="s">
        <v>30937</v>
      </c>
      <c r="C19625" t="s">
        <v>105</v>
      </c>
      <c r="D19625">
        <v>2.69</v>
      </c>
      <c r="E19625">
        <v>20</v>
      </c>
      <c r="F19625" t="s">
        <v>5425</v>
      </c>
      <c r="G19625" t="s">
        <v>189</v>
      </c>
      <c r="I19625" t="s">
        <v>29078</v>
      </c>
      <c r="K19625"/>
      <c r="L19625" t="s">
        <v>30938</v>
      </c>
      <c r="M19625" t="s">
        <v>21125</v>
      </c>
      <c r="N19625">
        <v>3</v>
      </c>
      <c r="O19625" t="s">
        <v>30939</v>
      </c>
      <c r="P19625" t="s">
        <v>20366</v>
      </c>
      <c r="Q19625" t="s">
        <v>30940</v>
      </c>
      <c r="S19625" t="s">
        <v>20368</v>
      </c>
    </row>
    <row r="19626" spans="1:19" hidden="1" x14ac:dyDescent="0.2">
      <c r="A19626">
        <v>5463</v>
      </c>
      <c r="B19626" t="s">
        <v>30937</v>
      </c>
      <c r="C19626" t="s">
        <v>20452</v>
      </c>
      <c r="D19626">
        <v>5.58</v>
      </c>
      <c r="E19626">
        <v>20</v>
      </c>
      <c r="F19626" t="s">
        <v>5425</v>
      </c>
      <c r="G19626" t="s">
        <v>189</v>
      </c>
      <c r="I19626" t="s">
        <v>29078</v>
      </c>
      <c r="K19626"/>
      <c r="L19626" t="s">
        <v>30938</v>
      </c>
      <c r="M19626" t="s">
        <v>21125</v>
      </c>
      <c r="N19626">
        <v>3</v>
      </c>
      <c r="O19626" t="s">
        <v>30939</v>
      </c>
      <c r="P19626" t="s">
        <v>20366</v>
      </c>
      <c r="Q19626" t="s">
        <v>30940</v>
      </c>
      <c r="S19626" t="s">
        <v>20368</v>
      </c>
    </row>
    <row r="19627" spans="1:19" hidden="1" x14ac:dyDescent="0.2">
      <c r="A19627">
        <v>5465</v>
      </c>
      <c r="B19627" t="s">
        <v>30941</v>
      </c>
      <c r="C19627" t="s">
        <v>105</v>
      </c>
      <c r="D19627">
        <v>7.9</v>
      </c>
      <c r="F19627" t="s">
        <v>21009</v>
      </c>
      <c r="G19627" t="s">
        <v>31</v>
      </c>
      <c r="H19627" t="s">
        <v>23</v>
      </c>
      <c r="I19627" t="s">
        <v>22635</v>
      </c>
      <c r="K19627"/>
      <c r="L19627" t="s">
        <v>30942</v>
      </c>
      <c r="M19627" t="s">
        <v>26</v>
      </c>
      <c r="N19627">
        <v>2</v>
      </c>
      <c r="O19627" t="s">
        <v>30943</v>
      </c>
      <c r="P19627" t="s">
        <v>20366</v>
      </c>
      <c r="Q19627" t="s">
        <v>30944</v>
      </c>
      <c r="S19627" t="s">
        <v>20368</v>
      </c>
    </row>
    <row r="19628" spans="1:19" hidden="1" x14ac:dyDescent="0.2">
      <c r="A19628">
        <v>5466</v>
      </c>
      <c r="B19628" t="s">
        <v>30945</v>
      </c>
      <c r="C19628" t="s">
        <v>105</v>
      </c>
      <c r="D19628">
        <v>3.46</v>
      </c>
      <c r="F19628" t="s">
        <v>10896</v>
      </c>
      <c r="G19628" t="s">
        <v>55</v>
      </c>
      <c r="H19628" t="s">
        <v>46</v>
      </c>
      <c r="I19628" t="s">
        <v>19206</v>
      </c>
      <c r="K19628"/>
      <c r="L19628" t="s">
        <v>30946</v>
      </c>
      <c r="M19628" t="s">
        <v>21125</v>
      </c>
      <c r="N19628">
        <v>3</v>
      </c>
      <c r="O19628" t="s">
        <v>30947</v>
      </c>
      <c r="P19628" t="s">
        <v>20366</v>
      </c>
      <c r="Q19628" t="s">
        <v>30948</v>
      </c>
      <c r="S19628" t="s">
        <v>20368</v>
      </c>
    </row>
    <row r="19629" spans="1:19" hidden="1" x14ac:dyDescent="0.2">
      <c r="A19629">
        <v>5466</v>
      </c>
      <c r="B19629" t="s">
        <v>30945</v>
      </c>
      <c r="C19629" t="s">
        <v>20452</v>
      </c>
      <c r="D19629">
        <v>8.3000000000000007</v>
      </c>
      <c r="F19629" t="s">
        <v>10896</v>
      </c>
      <c r="G19629" t="s">
        <v>55</v>
      </c>
      <c r="H19629" t="s">
        <v>46</v>
      </c>
      <c r="I19629" t="s">
        <v>19206</v>
      </c>
      <c r="K19629"/>
      <c r="L19629" t="s">
        <v>30946</v>
      </c>
      <c r="M19629" t="s">
        <v>21125</v>
      </c>
      <c r="N19629">
        <v>3</v>
      </c>
      <c r="O19629" t="s">
        <v>30947</v>
      </c>
      <c r="P19629" t="s">
        <v>20366</v>
      </c>
      <c r="Q19629" t="s">
        <v>30948</v>
      </c>
      <c r="S19629" t="s">
        <v>20368</v>
      </c>
    </row>
    <row r="19630" spans="1:19" hidden="1" x14ac:dyDescent="0.2">
      <c r="A19630">
        <v>5467</v>
      </c>
      <c r="B19630" t="s">
        <v>30949</v>
      </c>
      <c r="C19630" t="s">
        <v>105</v>
      </c>
      <c r="D19630">
        <v>6.26</v>
      </c>
      <c r="E19630">
        <v>50</v>
      </c>
      <c r="F19630" t="s">
        <v>30950</v>
      </c>
      <c r="G19630" t="s">
        <v>31</v>
      </c>
      <c r="H19630" t="s">
        <v>23</v>
      </c>
      <c r="I19630" t="s">
        <v>30951</v>
      </c>
      <c r="K19630"/>
      <c r="L19630" t="s">
        <v>30952</v>
      </c>
      <c r="M19630" t="s">
        <v>23063</v>
      </c>
      <c r="N19630">
        <v>3</v>
      </c>
      <c r="O19630" t="s">
        <v>30953</v>
      </c>
      <c r="P19630" t="s">
        <v>20366</v>
      </c>
      <c r="Q19630" t="s">
        <v>30954</v>
      </c>
      <c r="S19630" t="s">
        <v>20368</v>
      </c>
    </row>
    <row r="19631" spans="1:19" hidden="1" x14ac:dyDescent="0.2">
      <c r="A19631">
        <v>5467</v>
      </c>
      <c r="B19631" t="s">
        <v>30949</v>
      </c>
      <c r="C19631" t="s">
        <v>20452</v>
      </c>
      <c r="D19631">
        <v>9.91</v>
      </c>
      <c r="E19631">
        <v>50</v>
      </c>
      <c r="F19631" t="s">
        <v>30950</v>
      </c>
      <c r="G19631" t="s">
        <v>31</v>
      </c>
      <c r="H19631" t="s">
        <v>23</v>
      </c>
      <c r="I19631" t="s">
        <v>30951</v>
      </c>
      <c r="K19631"/>
      <c r="L19631" t="s">
        <v>30952</v>
      </c>
      <c r="M19631" t="s">
        <v>23063</v>
      </c>
      <c r="N19631">
        <v>3</v>
      </c>
      <c r="O19631" t="s">
        <v>30953</v>
      </c>
      <c r="P19631" t="s">
        <v>20366</v>
      </c>
      <c r="Q19631" t="s">
        <v>30954</v>
      </c>
      <c r="S19631" t="s">
        <v>20368</v>
      </c>
    </row>
    <row r="19632" spans="1:19" hidden="1" x14ac:dyDescent="0.2">
      <c r="A19632">
        <v>5468</v>
      </c>
      <c r="B19632" t="s">
        <v>30955</v>
      </c>
      <c r="C19632" t="s">
        <v>105</v>
      </c>
      <c r="D19632">
        <v>4.2300000000000004</v>
      </c>
      <c r="F19632" t="s">
        <v>21009</v>
      </c>
      <c r="G19632" t="s">
        <v>31</v>
      </c>
      <c r="H19632" t="s">
        <v>23</v>
      </c>
      <c r="I19632" t="s">
        <v>23968</v>
      </c>
      <c r="K19632"/>
      <c r="L19632" t="s">
        <v>30956</v>
      </c>
      <c r="M19632" t="s">
        <v>26</v>
      </c>
      <c r="N19632">
        <v>2</v>
      </c>
      <c r="P19632" t="s">
        <v>20366</v>
      </c>
      <c r="Q19632" t="s">
        <v>30957</v>
      </c>
      <c r="S19632" t="s">
        <v>20368</v>
      </c>
    </row>
    <row r="19633" spans="1:19" hidden="1" x14ac:dyDescent="0.2">
      <c r="A19633">
        <v>5468</v>
      </c>
      <c r="B19633" t="s">
        <v>30955</v>
      </c>
      <c r="C19633" t="s">
        <v>20452</v>
      </c>
      <c r="D19633">
        <v>9.83</v>
      </c>
      <c r="F19633" t="s">
        <v>21009</v>
      </c>
      <c r="G19633" t="s">
        <v>31</v>
      </c>
      <c r="H19633" t="s">
        <v>23</v>
      </c>
      <c r="I19633" t="s">
        <v>23968</v>
      </c>
      <c r="K19633"/>
      <c r="L19633" t="s">
        <v>30956</v>
      </c>
      <c r="M19633" t="s">
        <v>26</v>
      </c>
      <c r="N19633">
        <v>2</v>
      </c>
      <c r="P19633" t="s">
        <v>20366</v>
      </c>
      <c r="Q19633" t="s">
        <v>30957</v>
      </c>
      <c r="S19633" t="s">
        <v>20368</v>
      </c>
    </row>
    <row r="19634" spans="1:19" hidden="1" x14ac:dyDescent="0.2">
      <c r="A19634">
        <v>5469</v>
      </c>
      <c r="B19634" t="s">
        <v>30958</v>
      </c>
      <c r="C19634" t="s">
        <v>105</v>
      </c>
      <c r="D19634">
        <v>12</v>
      </c>
      <c r="E19634">
        <v>25</v>
      </c>
      <c r="G19634" t="s">
        <v>31</v>
      </c>
      <c r="H19634" t="s">
        <v>23</v>
      </c>
      <c r="I19634" t="s">
        <v>2187</v>
      </c>
      <c r="K19634"/>
      <c r="L19634" t="s">
        <v>30959</v>
      </c>
      <c r="M19634" t="s">
        <v>26</v>
      </c>
      <c r="N19634">
        <v>2</v>
      </c>
      <c r="P19634" t="s">
        <v>20366</v>
      </c>
      <c r="Q19634" t="s">
        <v>30960</v>
      </c>
      <c r="S19634" t="s">
        <v>20368</v>
      </c>
    </row>
    <row r="19635" spans="1:19" hidden="1" x14ac:dyDescent="0.2">
      <c r="A19635">
        <v>5470</v>
      </c>
      <c r="B19635" t="s">
        <v>30961</v>
      </c>
      <c r="C19635" t="s">
        <v>25307</v>
      </c>
      <c r="D19635">
        <v>13</v>
      </c>
      <c r="E19635">
        <v>25</v>
      </c>
      <c r="G19635" t="s">
        <v>31</v>
      </c>
      <c r="H19635" t="s">
        <v>23</v>
      </c>
      <c r="I19635" t="s">
        <v>9333</v>
      </c>
      <c r="K19635"/>
      <c r="L19635" t="s">
        <v>30962</v>
      </c>
      <c r="M19635" t="s">
        <v>26</v>
      </c>
      <c r="N19635">
        <v>2</v>
      </c>
      <c r="P19635" t="s">
        <v>20366</v>
      </c>
      <c r="Q19635" t="s">
        <v>30963</v>
      </c>
      <c r="S19635" t="s">
        <v>20368</v>
      </c>
    </row>
    <row r="19636" spans="1:19" hidden="1" x14ac:dyDescent="0.2">
      <c r="A19636">
        <v>5472</v>
      </c>
      <c r="B19636" t="s">
        <v>30964</v>
      </c>
      <c r="C19636" t="s">
        <v>105</v>
      </c>
      <c r="D19636">
        <v>6.75</v>
      </c>
      <c r="E19636">
        <v>31.5</v>
      </c>
      <c r="F19636" t="s">
        <v>30965</v>
      </c>
      <c r="G19636" t="s">
        <v>55</v>
      </c>
      <c r="H19636" t="s">
        <v>46</v>
      </c>
      <c r="I19636" t="s">
        <v>9450</v>
      </c>
      <c r="K19636"/>
      <c r="L19636" t="s">
        <v>30966</v>
      </c>
      <c r="M19636" t="s">
        <v>26</v>
      </c>
      <c r="N19636">
        <v>2</v>
      </c>
      <c r="P19636" t="s">
        <v>20366</v>
      </c>
      <c r="Q19636" t="s">
        <v>30967</v>
      </c>
      <c r="S19636" t="s">
        <v>20368</v>
      </c>
    </row>
    <row r="19637" spans="1:19" hidden="1" x14ac:dyDescent="0.2">
      <c r="A19637">
        <v>5472</v>
      </c>
      <c r="B19637" t="s">
        <v>30964</v>
      </c>
      <c r="C19637" t="s">
        <v>20452</v>
      </c>
      <c r="D19637">
        <v>9.66</v>
      </c>
      <c r="E19637">
        <v>31.5</v>
      </c>
      <c r="F19637" t="s">
        <v>30965</v>
      </c>
      <c r="G19637" t="s">
        <v>55</v>
      </c>
      <c r="H19637" t="s">
        <v>46</v>
      </c>
      <c r="I19637" t="s">
        <v>9450</v>
      </c>
      <c r="K19637"/>
      <c r="L19637" t="s">
        <v>30966</v>
      </c>
      <c r="M19637" t="s">
        <v>26</v>
      </c>
      <c r="N19637">
        <v>2</v>
      </c>
      <c r="P19637" t="s">
        <v>20366</v>
      </c>
      <c r="Q19637" t="s">
        <v>30967</v>
      </c>
      <c r="S19637" t="s">
        <v>20368</v>
      </c>
    </row>
    <row r="19638" spans="1:19" hidden="1" x14ac:dyDescent="0.2">
      <c r="A19638">
        <v>5472</v>
      </c>
      <c r="B19638" t="s">
        <v>30964</v>
      </c>
      <c r="C19638" t="s">
        <v>105</v>
      </c>
      <c r="D19638">
        <v>6.7</v>
      </c>
      <c r="E19638" t="s">
        <v>30968</v>
      </c>
      <c r="F19638" t="s">
        <v>30965</v>
      </c>
      <c r="G19638" t="s">
        <v>31</v>
      </c>
      <c r="H19638" t="s">
        <v>23</v>
      </c>
      <c r="I19638" t="s">
        <v>9450</v>
      </c>
      <c r="K19638"/>
      <c r="L19638" t="s">
        <v>30966</v>
      </c>
      <c r="M19638" t="s">
        <v>26</v>
      </c>
      <c r="N19638">
        <v>2</v>
      </c>
      <c r="P19638" t="s">
        <v>20366</v>
      </c>
      <c r="Q19638" t="s">
        <v>30967</v>
      </c>
      <c r="S19638" t="s">
        <v>20368</v>
      </c>
    </row>
    <row r="19639" spans="1:19" hidden="1" x14ac:dyDescent="0.2">
      <c r="A19639">
        <v>5472</v>
      </c>
      <c r="B19639" t="s">
        <v>30964</v>
      </c>
      <c r="C19639" t="s">
        <v>20452</v>
      </c>
      <c r="D19639">
        <v>9.6</v>
      </c>
      <c r="E19639" t="s">
        <v>30968</v>
      </c>
      <c r="F19639" t="s">
        <v>30965</v>
      </c>
      <c r="G19639" t="s">
        <v>31</v>
      </c>
      <c r="H19639" t="s">
        <v>23</v>
      </c>
      <c r="I19639" t="s">
        <v>9450</v>
      </c>
      <c r="K19639"/>
      <c r="L19639" t="s">
        <v>30966</v>
      </c>
      <c r="M19639" t="s">
        <v>26</v>
      </c>
      <c r="N19639">
        <v>2</v>
      </c>
      <c r="P19639" t="s">
        <v>20366</v>
      </c>
      <c r="Q19639" t="s">
        <v>30967</v>
      </c>
      <c r="S19639" t="s">
        <v>20368</v>
      </c>
    </row>
    <row r="19640" spans="1:19" hidden="1" x14ac:dyDescent="0.2">
      <c r="A19640">
        <v>5473</v>
      </c>
      <c r="B19640" t="s">
        <v>30969</v>
      </c>
      <c r="C19640" t="s">
        <v>105</v>
      </c>
      <c r="D19640">
        <v>7.25</v>
      </c>
      <c r="F19640" t="s">
        <v>21009</v>
      </c>
      <c r="H19640" t="s">
        <v>23</v>
      </c>
      <c r="I19640" t="s">
        <v>27654</v>
      </c>
      <c r="K19640"/>
      <c r="L19640" t="s">
        <v>30970</v>
      </c>
      <c r="M19640" t="s">
        <v>26</v>
      </c>
      <c r="N19640">
        <v>2</v>
      </c>
      <c r="P19640" t="s">
        <v>20366</v>
      </c>
      <c r="Q19640" t="s">
        <v>30971</v>
      </c>
      <c r="S19640" t="s">
        <v>20368</v>
      </c>
    </row>
    <row r="19641" spans="1:19" hidden="1" x14ac:dyDescent="0.2">
      <c r="A19641">
        <v>5474</v>
      </c>
      <c r="B19641" t="s">
        <v>30972</v>
      </c>
      <c r="C19641" t="s">
        <v>105</v>
      </c>
      <c r="D19641">
        <v>7.14</v>
      </c>
      <c r="F19641" t="s">
        <v>21009</v>
      </c>
      <c r="H19641" t="s">
        <v>23</v>
      </c>
      <c r="I19641" t="s">
        <v>27654</v>
      </c>
      <c r="K19641"/>
      <c r="L19641" t="s">
        <v>30973</v>
      </c>
      <c r="M19641" t="s">
        <v>26</v>
      </c>
      <c r="N19641">
        <v>2</v>
      </c>
      <c r="P19641" t="s">
        <v>20366</v>
      </c>
      <c r="Q19641" t="s">
        <v>30974</v>
      </c>
      <c r="S19641" t="s">
        <v>20368</v>
      </c>
    </row>
    <row r="19642" spans="1:19" hidden="1" x14ac:dyDescent="0.2">
      <c r="A19642">
        <v>5476</v>
      </c>
      <c r="B19642" t="s">
        <v>30975</v>
      </c>
      <c r="C19642" t="s">
        <v>105</v>
      </c>
      <c r="D19642">
        <v>4.01</v>
      </c>
      <c r="E19642">
        <v>22</v>
      </c>
      <c r="G19642" t="s">
        <v>55</v>
      </c>
      <c r="H19642" t="s">
        <v>46</v>
      </c>
      <c r="I19642" t="s">
        <v>30976</v>
      </c>
      <c r="K19642"/>
      <c r="L19642" t="s">
        <v>30977</v>
      </c>
      <c r="M19642" t="s">
        <v>26</v>
      </c>
      <c r="N19642">
        <v>2</v>
      </c>
      <c r="P19642" t="s">
        <v>20366</v>
      </c>
      <c r="Q19642" t="s">
        <v>30978</v>
      </c>
      <c r="S19642" t="s">
        <v>20368</v>
      </c>
    </row>
    <row r="19643" spans="1:19" hidden="1" x14ac:dyDescent="0.2">
      <c r="A19643">
        <v>5477</v>
      </c>
      <c r="B19643" t="s">
        <v>30979</v>
      </c>
      <c r="C19643" t="s">
        <v>105</v>
      </c>
      <c r="D19643">
        <v>6.8</v>
      </c>
      <c r="E19643">
        <v>25</v>
      </c>
      <c r="F19643" t="s">
        <v>24973</v>
      </c>
      <c r="G19643" t="s">
        <v>55</v>
      </c>
      <c r="H19643" t="s">
        <v>46</v>
      </c>
      <c r="I19643" t="s">
        <v>2396</v>
      </c>
      <c r="K19643"/>
      <c r="L19643" t="s">
        <v>30980</v>
      </c>
      <c r="M19643" t="s">
        <v>26</v>
      </c>
      <c r="N19643">
        <v>2</v>
      </c>
      <c r="P19643" t="s">
        <v>20366</v>
      </c>
      <c r="Q19643" t="s">
        <v>30981</v>
      </c>
      <c r="S19643" t="s">
        <v>20368</v>
      </c>
    </row>
    <row r="19644" spans="1:19" hidden="1" x14ac:dyDescent="0.2">
      <c r="A19644">
        <v>5480</v>
      </c>
      <c r="B19644" t="s">
        <v>30982</v>
      </c>
      <c r="C19644" t="s">
        <v>105</v>
      </c>
      <c r="D19644">
        <v>3.73</v>
      </c>
      <c r="E19644">
        <v>25</v>
      </c>
      <c r="F19644" t="s">
        <v>615</v>
      </c>
      <c r="G19644" t="s">
        <v>55</v>
      </c>
      <c r="H19644" t="s">
        <v>23</v>
      </c>
      <c r="I19644" t="s">
        <v>29070</v>
      </c>
      <c r="J19644" t="s">
        <v>22901</v>
      </c>
      <c r="K19644"/>
      <c r="L19644" t="s">
        <v>30983</v>
      </c>
      <c r="M19644" t="s">
        <v>26</v>
      </c>
      <c r="N19644">
        <v>2</v>
      </c>
      <c r="P19644" t="s">
        <v>20366</v>
      </c>
      <c r="Q19644" t="s">
        <v>30984</v>
      </c>
      <c r="S19644" t="s">
        <v>20368</v>
      </c>
    </row>
    <row r="19645" spans="1:19" hidden="1" x14ac:dyDescent="0.2">
      <c r="A19645">
        <v>5481</v>
      </c>
      <c r="B19645" t="s">
        <v>30985</v>
      </c>
      <c r="C19645" t="s">
        <v>105</v>
      </c>
      <c r="D19645">
        <v>3.63</v>
      </c>
      <c r="E19645">
        <v>25</v>
      </c>
      <c r="F19645" t="s">
        <v>615</v>
      </c>
      <c r="G19645" t="s">
        <v>55</v>
      </c>
      <c r="H19645" t="s">
        <v>23</v>
      </c>
      <c r="I19645" t="s">
        <v>29070</v>
      </c>
      <c r="J19645" t="s">
        <v>22901</v>
      </c>
      <c r="K19645"/>
      <c r="L19645" t="s">
        <v>30986</v>
      </c>
      <c r="M19645" t="s">
        <v>26</v>
      </c>
      <c r="N19645">
        <v>2</v>
      </c>
      <c r="P19645" t="s">
        <v>20366</v>
      </c>
      <c r="Q19645" t="s">
        <v>30987</v>
      </c>
      <c r="S19645" t="s">
        <v>20368</v>
      </c>
    </row>
    <row r="19646" spans="1:19" hidden="1" x14ac:dyDescent="0.2">
      <c r="A19646">
        <v>5482</v>
      </c>
      <c r="B19646" t="s">
        <v>30988</v>
      </c>
      <c r="C19646" t="s">
        <v>105</v>
      </c>
      <c r="D19646">
        <v>9.5</v>
      </c>
      <c r="E19646">
        <v>25</v>
      </c>
      <c r="G19646" t="s">
        <v>55</v>
      </c>
      <c r="H19646" t="s">
        <v>46</v>
      </c>
      <c r="I19646" t="s">
        <v>9536</v>
      </c>
      <c r="K19646"/>
      <c r="L19646" t="s">
        <v>30989</v>
      </c>
      <c r="M19646" t="s">
        <v>26</v>
      </c>
      <c r="N19646">
        <v>2</v>
      </c>
      <c r="P19646" t="s">
        <v>20366</v>
      </c>
      <c r="Q19646" t="s">
        <v>30990</v>
      </c>
      <c r="S19646" t="s">
        <v>20368</v>
      </c>
    </row>
    <row r="19647" spans="1:19" hidden="1" x14ac:dyDescent="0.2">
      <c r="A19647">
        <v>5483</v>
      </c>
      <c r="B19647" t="s">
        <v>30991</v>
      </c>
      <c r="C19647" t="s">
        <v>105</v>
      </c>
      <c r="D19647">
        <v>7.68</v>
      </c>
      <c r="E19647">
        <v>25</v>
      </c>
      <c r="G19647" t="s">
        <v>246</v>
      </c>
      <c r="H19647" t="s">
        <v>46</v>
      </c>
      <c r="I19647" t="s">
        <v>1428</v>
      </c>
      <c r="K19647"/>
      <c r="L19647" t="s">
        <v>30992</v>
      </c>
      <c r="M19647" t="s">
        <v>26</v>
      </c>
      <c r="N19647">
        <v>2</v>
      </c>
      <c r="P19647" t="s">
        <v>20366</v>
      </c>
      <c r="Q19647" t="s">
        <v>30993</v>
      </c>
      <c r="S19647" t="s">
        <v>20368</v>
      </c>
    </row>
    <row r="19648" spans="1:19" hidden="1" x14ac:dyDescent="0.2">
      <c r="A19648">
        <v>5484</v>
      </c>
      <c r="B19648" t="s">
        <v>30994</v>
      </c>
      <c r="C19648" t="s">
        <v>105</v>
      </c>
      <c r="D19648">
        <v>8.09</v>
      </c>
      <c r="E19648">
        <v>25</v>
      </c>
      <c r="G19648" t="s">
        <v>246</v>
      </c>
      <c r="H19648" t="s">
        <v>46</v>
      </c>
      <c r="I19648" t="s">
        <v>1428</v>
      </c>
      <c r="K19648"/>
      <c r="L19648" t="s">
        <v>30995</v>
      </c>
      <c r="M19648" t="s">
        <v>26</v>
      </c>
      <c r="N19648">
        <v>2</v>
      </c>
      <c r="P19648" t="s">
        <v>20366</v>
      </c>
      <c r="Q19648" t="s">
        <v>30996</v>
      </c>
      <c r="S19648" t="s">
        <v>20368</v>
      </c>
    </row>
    <row r="19649" spans="1:19" hidden="1" x14ac:dyDescent="0.2">
      <c r="A19649">
        <v>5485</v>
      </c>
      <c r="B19649" t="s">
        <v>30997</v>
      </c>
      <c r="C19649" t="s">
        <v>105</v>
      </c>
      <c r="D19649">
        <v>8</v>
      </c>
      <c r="E19649">
        <v>25</v>
      </c>
      <c r="G19649" t="s">
        <v>246</v>
      </c>
      <c r="H19649" t="s">
        <v>46</v>
      </c>
      <c r="I19649" t="s">
        <v>1428</v>
      </c>
      <c r="K19649"/>
      <c r="L19649" t="s">
        <v>30998</v>
      </c>
      <c r="M19649" t="s">
        <v>26</v>
      </c>
      <c r="N19649">
        <v>2</v>
      </c>
      <c r="P19649" t="s">
        <v>20366</v>
      </c>
      <c r="Q19649" t="s">
        <v>30999</v>
      </c>
      <c r="S19649" t="s">
        <v>20368</v>
      </c>
    </row>
    <row r="19650" spans="1:19" hidden="1" x14ac:dyDescent="0.2">
      <c r="A19650">
        <v>5486</v>
      </c>
      <c r="B19650" t="s">
        <v>31000</v>
      </c>
      <c r="C19650" t="s">
        <v>105</v>
      </c>
      <c r="D19650">
        <v>7.82</v>
      </c>
      <c r="E19650">
        <v>25</v>
      </c>
      <c r="G19650" t="s">
        <v>246</v>
      </c>
      <c r="H19650" t="s">
        <v>46</v>
      </c>
      <c r="I19650" t="s">
        <v>1428</v>
      </c>
      <c r="K19650"/>
      <c r="L19650" t="s">
        <v>31001</v>
      </c>
      <c r="M19650" t="s">
        <v>26</v>
      </c>
      <c r="N19650">
        <v>2</v>
      </c>
      <c r="P19650" t="s">
        <v>20366</v>
      </c>
      <c r="Q19650" t="s">
        <v>31002</v>
      </c>
      <c r="S19650" t="s">
        <v>20368</v>
      </c>
    </row>
    <row r="19651" spans="1:19" hidden="1" x14ac:dyDescent="0.2">
      <c r="A19651">
        <v>5487</v>
      </c>
      <c r="B19651" t="s">
        <v>31003</v>
      </c>
      <c r="C19651" t="s">
        <v>105</v>
      </c>
      <c r="D19651">
        <v>9.86</v>
      </c>
      <c r="E19651">
        <v>20</v>
      </c>
      <c r="G19651" t="s">
        <v>31</v>
      </c>
      <c r="H19651" t="s">
        <v>23</v>
      </c>
      <c r="I19651" t="s">
        <v>24150</v>
      </c>
      <c r="K19651"/>
      <c r="L19651" t="s">
        <v>31004</v>
      </c>
      <c r="M19651" t="s">
        <v>21320</v>
      </c>
      <c r="N19651">
        <v>3</v>
      </c>
      <c r="P19651" t="s">
        <v>20366</v>
      </c>
      <c r="Q19651" t="s">
        <v>31005</v>
      </c>
      <c r="S19651" t="s">
        <v>20368</v>
      </c>
    </row>
    <row r="19652" spans="1:19" hidden="1" x14ac:dyDescent="0.2">
      <c r="A19652">
        <v>5488</v>
      </c>
      <c r="B19652" t="s">
        <v>31006</v>
      </c>
      <c r="C19652" t="s">
        <v>105</v>
      </c>
      <c r="D19652">
        <v>8.02</v>
      </c>
      <c r="E19652">
        <v>25</v>
      </c>
      <c r="F19652" t="s">
        <v>24973</v>
      </c>
      <c r="G19652" t="s">
        <v>55</v>
      </c>
      <c r="H19652" t="s">
        <v>46</v>
      </c>
      <c r="I19652" t="s">
        <v>2396</v>
      </c>
      <c r="K19652"/>
      <c r="L19652" t="s">
        <v>31007</v>
      </c>
      <c r="M19652" t="s">
        <v>26</v>
      </c>
      <c r="N19652">
        <v>2</v>
      </c>
      <c r="P19652" t="s">
        <v>20366</v>
      </c>
      <c r="Q19652" t="s">
        <v>31008</v>
      </c>
      <c r="S19652" t="s">
        <v>20368</v>
      </c>
    </row>
    <row r="19653" spans="1:19" hidden="1" x14ac:dyDescent="0.2">
      <c r="A19653">
        <v>5489</v>
      </c>
      <c r="B19653" t="s">
        <v>31009</v>
      </c>
      <c r="C19653" t="s">
        <v>105</v>
      </c>
      <c r="D19653">
        <v>7.71</v>
      </c>
      <c r="E19653">
        <v>25</v>
      </c>
      <c r="G19653" t="s">
        <v>246</v>
      </c>
      <c r="H19653" t="s">
        <v>46</v>
      </c>
      <c r="I19653" t="s">
        <v>1428</v>
      </c>
      <c r="K19653"/>
      <c r="L19653" t="s">
        <v>31010</v>
      </c>
      <c r="M19653" t="s">
        <v>26</v>
      </c>
      <c r="N19653">
        <v>2</v>
      </c>
      <c r="P19653" t="s">
        <v>20366</v>
      </c>
      <c r="Q19653" t="s">
        <v>31011</v>
      </c>
      <c r="S19653" t="s">
        <v>20368</v>
      </c>
    </row>
    <row r="19654" spans="1:19" hidden="1" x14ac:dyDescent="0.2">
      <c r="A19654">
        <v>5490</v>
      </c>
      <c r="B19654" t="s">
        <v>9958</v>
      </c>
      <c r="C19654" t="s">
        <v>105</v>
      </c>
      <c r="D19654">
        <v>3.7</v>
      </c>
      <c r="E19654">
        <v>22</v>
      </c>
      <c r="G19654" t="s">
        <v>31</v>
      </c>
      <c r="H19654" t="s">
        <v>23</v>
      </c>
      <c r="I19654" t="s">
        <v>22591</v>
      </c>
      <c r="K19654"/>
      <c r="L19654" t="s">
        <v>31012</v>
      </c>
      <c r="M19654" t="s">
        <v>26</v>
      </c>
      <c r="N19654">
        <v>2</v>
      </c>
      <c r="P19654" t="s">
        <v>20366</v>
      </c>
      <c r="Q19654" t="s">
        <v>31013</v>
      </c>
      <c r="S19654" t="s">
        <v>20368</v>
      </c>
    </row>
    <row r="19655" spans="1:19" hidden="1" x14ac:dyDescent="0.2">
      <c r="A19655">
        <v>5492</v>
      </c>
      <c r="B19655" t="s">
        <v>31014</v>
      </c>
      <c r="C19655" t="s">
        <v>105</v>
      </c>
      <c r="D19655">
        <v>1.63</v>
      </c>
      <c r="E19655">
        <v>20</v>
      </c>
      <c r="F19655" t="s">
        <v>10890</v>
      </c>
      <c r="G19655" t="s">
        <v>55</v>
      </c>
      <c r="H19655" t="s">
        <v>23</v>
      </c>
      <c r="I19655" t="s">
        <v>781</v>
      </c>
      <c r="K19655"/>
      <c r="L19655" t="s">
        <v>31015</v>
      </c>
      <c r="M19655" t="s">
        <v>21125</v>
      </c>
      <c r="N19655">
        <v>3</v>
      </c>
      <c r="O19655" t="s">
        <v>31016</v>
      </c>
      <c r="P19655" t="s">
        <v>20366</v>
      </c>
      <c r="Q19655" t="s">
        <v>31017</v>
      </c>
      <c r="S19655" t="s">
        <v>20368</v>
      </c>
    </row>
    <row r="19656" spans="1:19" hidden="1" x14ac:dyDescent="0.2">
      <c r="A19656">
        <v>5492</v>
      </c>
      <c r="B19656" t="s">
        <v>31014</v>
      </c>
      <c r="C19656" t="s">
        <v>20452</v>
      </c>
      <c r="D19656">
        <v>2.59</v>
      </c>
      <c r="E19656" t="s">
        <v>383</v>
      </c>
      <c r="F19656" t="s">
        <v>10890</v>
      </c>
      <c r="G19656" t="s">
        <v>55</v>
      </c>
      <c r="H19656" t="s">
        <v>46</v>
      </c>
      <c r="I19656" t="s">
        <v>781</v>
      </c>
      <c r="K19656"/>
      <c r="L19656" t="s">
        <v>31015</v>
      </c>
      <c r="M19656" t="s">
        <v>21125</v>
      </c>
      <c r="N19656">
        <v>3</v>
      </c>
      <c r="O19656" t="s">
        <v>31016</v>
      </c>
      <c r="P19656" t="s">
        <v>20366</v>
      </c>
      <c r="Q19656" t="s">
        <v>31017</v>
      </c>
      <c r="S19656" t="s">
        <v>20368</v>
      </c>
    </row>
    <row r="19657" spans="1:19" hidden="1" x14ac:dyDescent="0.2">
      <c r="A19657">
        <v>5492</v>
      </c>
      <c r="B19657" t="s">
        <v>31014</v>
      </c>
      <c r="C19657" t="s">
        <v>20441</v>
      </c>
      <c r="D19657">
        <v>11.24</v>
      </c>
      <c r="E19657" t="s">
        <v>383</v>
      </c>
      <c r="F19657" t="s">
        <v>10890</v>
      </c>
      <c r="G19657" t="s">
        <v>55</v>
      </c>
      <c r="H19657" t="s">
        <v>46</v>
      </c>
      <c r="I19657" t="s">
        <v>781</v>
      </c>
      <c r="K19657"/>
      <c r="L19657" t="s">
        <v>31015</v>
      </c>
      <c r="M19657" t="s">
        <v>21125</v>
      </c>
      <c r="N19657">
        <v>3</v>
      </c>
      <c r="O19657" t="s">
        <v>31016</v>
      </c>
      <c r="P19657" t="s">
        <v>20366</v>
      </c>
      <c r="Q19657" t="s">
        <v>31017</v>
      </c>
      <c r="S19657" t="s">
        <v>20368</v>
      </c>
    </row>
    <row r="19658" spans="1:19" hidden="1" x14ac:dyDescent="0.2">
      <c r="A19658">
        <v>5493</v>
      </c>
      <c r="B19658" t="s">
        <v>31018</v>
      </c>
      <c r="C19658" t="s">
        <v>105</v>
      </c>
      <c r="D19658">
        <v>8.01</v>
      </c>
      <c r="E19658">
        <v>25</v>
      </c>
      <c r="G19658" t="s">
        <v>246</v>
      </c>
      <c r="H19658" t="s">
        <v>46</v>
      </c>
      <c r="I19658" t="s">
        <v>1428</v>
      </c>
      <c r="K19658"/>
      <c r="L19658" t="s">
        <v>31019</v>
      </c>
      <c r="M19658" t="s">
        <v>26</v>
      </c>
      <c r="N19658">
        <v>2</v>
      </c>
      <c r="P19658" t="s">
        <v>20366</v>
      </c>
      <c r="Q19658" t="s">
        <v>31020</v>
      </c>
      <c r="S19658" t="s">
        <v>20368</v>
      </c>
    </row>
    <row r="19659" spans="1:19" hidden="1" x14ac:dyDescent="0.2">
      <c r="A19659">
        <v>5494</v>
      </c>
      <c r="B19659" t="s">
        <v>31021</v>
      </c>
      <c r="C19659" t="s">
        <v>105</v>
      </c>
      <c r="D19659">
        <v>7.9580000000000002</v>
      </c>
      <c r="E19659">
        <v>25</v>
      </c>
      <c r="G19659" t="s">
        <v>31</v>
      </c>
      <c r="H19659" t="s">
        <v>46</v>
      </c>
      <c r="I19659" t="s">
        <v>4807</v>
      </c>
      <c r="J19659" t="s">
        <v>43</v>
      </c>
      <c r="K19659"/>
      <c r="L19659" t="s">
        <v>31022</v>
      </c>
      <c r="M19659" t="s">
        <v>21656</v>
      </c>
      <c r="N19659">
        <v>5</v>
      </c>
      <c r="O19659" t="s">
        <v>31023</v>
      </c>
      <c r="P19659" t="s">
        <v>20366</v>
      </c>
      <c r="Q19659" t="s">
        <v>31024</v>
      </c>
      <c r="S19659" t="s">
        <v>20368</v>
      </c>
    </row>
    <row r="19660" spans="1:19" hidden="1" x14ac:dyDescent="0.2">
      <c r="A19660">
        <v>5494</v>
      </c>
      <c r="B19660" t="s">
        <v>31021</v>
      </c>
      <c r="C19660" t="s">
        <v>105</v>
      </c>
      <c r="D19660">
        <v>7.94</v>
      </c>
      <c r="E19660">
        <v>25</v>
      </c>
      <c r="G19660" t="s">
        <v>246</v>
      </c>
      <c r="H19660" t="s">
        <v>46</v>
      </c>
      <c r="I19660" t="s">
        <v>1428</v>
      </c>
      <c r="J19660" t="s">
        <v>43</v>
      </c>
      <c r="K19660"/>
      <c r="L19660" t="s">
        <v>31022</v>
      </c>
      <c r="M19660" t="s">
        <v>21656</v>
      </c>
      <c r="N19660">
        <v>5</v>
      </c>
      <c r="O19660" t="s">
        <v>31023</v>
      </c>
      <c r="P19660" t="s">
        <v>20366</v>
      </c>
      <c r="Q19660" t="s">
        <v>31024</v>
      </c>
      <c r="S19660" t="s">
        <v>20368</v>
      </c>
    </row>
    <row r="19661" spans="1:19" hidden="1" x14ac:dyDescent="0.2">
      <c r="A19661">
        <v>5494</v>
      </c>
      <c r="B19661" t="s">
        <v>31021</v>
      </c>
      <c r="C19661" t="s">
        <v>105</v>
      </c>
      <c r="D19661">
        <v>8.0879999999999992</v>
      </c>
      <c r="E19661">
        <v>15</v>
      </c>
      <c r="G19661" t="s">
        <v>31</v>
      </c>
      <c r="H19661" t="s">
        <v>46</v>
      </c>
      <c r="I19661" t="s">
        <v>4807</v>
      </c>
      <c r="J19661" t="s">
        <v>43</v>
      </c>
      <c r="K19661"/>
      <c r="L19661" t="s">
        <v>31022</v>
      </c>
      <c r="M19661" t="s">
        <v>21656</v>
      </c>
      <c r="N19661">
        <v>5</v>
      </c>
      <c r="O19661" t="s">
        <v>31023</v>
      </c>
      <c r="P19661" t="s">
        <v>20366</v>
      </c>
      <c r="Q19661" t="s">
        <v>31024</v>
      </c>
      <c r="S19661" t="s">
        <v>20368</v>
      </c>
    </row>
    <row r="19662" spans="1:19" hidden="1" x14ac:dyDescent="0.2">
      <c r="A19662">
        <v>5494</v>
      </c>
      <c r="B19662" t="s">
        <v>31021</v>
      </c>
      <c r="C19662" t="s">
        <v>105</v>
      </c>
      <c r="D19662">
        <v>8.0269999999999992</v>
      </c>
      <c r="E19662">
        <v>20</v>
      </c>
      <c r="G19662" t="s">
        <v>31</v>
      </c>
      <c r="H19662" t="s">
        <v>46</v>
      </c>
      <c r="I19662" t="s">
        <v>4807</v>
      </c>
      <c r="J19662" t="s">
        <v>43</v>
      </c>
      <c r="K19662"/>
      <c r="L19662" t="s">
        <v>31022</v>
      </c>
      <c r="M19662" t="s">
        <v>21656</v>
      </c>
      <c r="N19662">
        <v>5</v>
      </c>
      <c r="O19662" t="s">
        <v>31023</v>
      </c>
      <c r="P19662" t="s">
        <v>20366</v>
      </c>
      <c r="Q19662" t="s">
        <v>31024</v>
      </c>
      <c r="S19662" t="s">
        <v>20368</v>
      </c>
    </row>
    <row r="19663" spans="1:19" hidden="1" x14ac:dyDescent="0.2">
      <c r="A19663">
        <v>5494</v>
      </c>
      <c r="B19663" t="s">
        <v>31021</v>
      </c>
      <c r="C19663" t="s">
        <v>105</v>
      </c>
      <c r="D19663">
        <v>7.8929999999999998</v>
      </c>
      <c r="E19663">
        <v>30</v>
      </c>
      <c r="G19663" t="s">
        <v>31</v>
      </c>
      <c r="H19663" t="s">
        <v>46</v>
      </c>
      <c r="I19663" t="s">
        <v>4807</v>
      </c>
      <c r="J19663" t="s">
        <v>43</v>
      </c>
      <c r="K19663"/>
      <c r="L19663" t="s">
        <v>31022</v>
      </c>
      <c r="M19663" t="s">
        <v>21656</v>
      </c>
      <c r="N19663">
        <v>5</v>
      </c>
      <c r="O19663" t="s">
        <v>31023</v>
      </c>
      <c r="P19663" t="s">
        <v>20366</v>
      </c>
      <c r="Q19663" t="s">
        <v>31024</v>
      </c>
      <c r="S19663" t="s">
        <v>20368</v>
      </c>
    </row>
    <row r="19664" spans="1:19" hidden="1" x14ac:dyDescent="0.2">
      <c r="A19664">
        <v>5494</v>
      </c>
      <c r="B19664" t="s">
        <v>31021</v>
      </c>
      <c r="C19664" t="s">
        <v>105</v>
      </c>
      <c r="D19664">
        <v>7.819</v>
      </c>
      <c r="E19664">
        <v>35</v>
      </c>
      <c r="G19664" t="s">
        <v>31</v>
      </c>
      <c r="H19664" t="s">
        <v>46</v>
      </c>
      <c r="I19664" t="s">
        <v>4807</v>
      </c>
      <c r="J19664" t="s">
        <v>43</v>
      </c>
      <c r="K19664"/>
      <c r="L19664" t="s">
        <v>31022</v>
      </c>
      <c r="M19664" t="s">
        <v>21656</v>
      </c>
      <c r="N19664">
        <v>5</v>
      </c>
      <c r="O19664" t="s">
        <v>31023</v>
      </c>
      <c r="P19664" t="s">
        <v>20366</v>
      </c>
      <c r="Q19664" t="s">
        <v>31024</v>
      </c>
      <c r="S19664" t="s">
        <v>20368</v>
      </c>
    </row>
    <row r="19665" spans="1:19" hidden="1" x14ac:dyDescent="0.2">
      <c r="A19665">
        <v>5494</v>
      </c>
      <c r="B19665" t="s">
        <v>31021</v>
      </c>
      <c r="C19665" t="s">
        <v>105</v>
      </c>
      <c r="D19665">
        <v>7.7460000000000004</v>
      </c>
      <c r="E19665">
        <v>40</v>
      </c>
      <c r="G19665" t="s">
        <v>31</v>
      </c>
      <c r="H19665" t="s">
        <v>46</v>
      </c>
      <c r="I19665" t="s">
        <v>4807</v>
      </c>
      <c r="J19665" t="s">
        <v>43</v>
      </c>
      <c r="K19665"/>
      <c r="L19665" t="s">
        <v>31022</v>
      </c>
      <c r="M19665" t="s">
        <v>21656</v>
      </c>
      <c r="N19665">
        <v>5</v>
      </c>
      <c r="O19665" t="s">
        <v>31023</v>
      </c>
      <c r="P19665" t="s">
        <v>20366</v>
      </c>
      <c r="Q19665" t="s">
        <v>31024</v>
      </c>
      <c r="S19665" t="s">
        <v>20368</v>
      </c>
    </row>
    <row r="19666" spans="1:19" hidden="1" x14ac:dyDescent="0.2">
      <c r="A19666">
        <v>5494</v>
      </c>
      <c r="B19666" t="s">
        <v>31021</v>
      </c>
      <c r="C19666" t="s">
        <v>105</v>
      </c>
      <c r="D19666">
        <v>7.6719999999999997</v>
      </c>
      <c r="E19666">
        <v>45</v>
      </c>
      <c r="G19666" t="s">
        <v>31</v>
      </c>
      <c r="H19666" t="s">
        <v>46</v>
      </c>
      <c r="I19666" t="s">
        <v>4807</v>
      </c>
      <c r="J19666" t="s">
        <v>43</v>
      </c>
      <c r="K19666"/>
      <c r="L19666" t="s">
        <v>31022</v>
      </c>
      <c r="M19666" t="s">
        <v>21656</v>
      </c>
      <c r="N19666">
        <v>5</v>
      </c>
      <c r="O19666" t="s">
        <v>31023</v>
      </c>
      <c r="P19666" t="s">
        <v>20366</v>
      </c>
      <c r="Q19666" t="s">
        <v>31024</v>
      </c>
      <c r="S19666" t="s">
        <v>20368</v>
      </c>
    </row>
    <row r="19667" spans="1:19" hidden="1" x14ac:dyDescent="0.2">
      <c r="A19667">
        <v>5494</v>
      </c>
      <c r="B19667" t="s">
        <v>31021</v>
      </c>
      <c r="C19667" t="s">
        <v>105</v>
      </c>
      <c r="D19667">
        <v>7.5940000000000003</v>
      </c>
      <c r="E19667">
        <v>50</v>
      </c>
      <c r="G19667" t="s">
        <v>31</v>
      </c>
      <c r="H19667" t="s">
        <v>46</v>
      </c>
      <c r="I19667" t="s">
        <v>4807</v>
      </c>
      <c r="J19667" t="s">
        <v>43</v>
      </c>
      <c r="K19667"/>
      <c r="L19667" t="s">
        <v>31022</v>
      </c>
      <c r="M19667" t="s">
        <v>21656</v>
      </c>
      <c r="N19667">
        <v>5</v>
      </c>
      <c r="O19667" t="s">
        <v>31023</v>
      </c>
      <c r="P19667" t="s">
        <v>20366</v>
      </c>
      <c r="Q19667" t="s">
        <v>31024</v>
      </c>
      <c r="S19667" t="s">
        <v>20368</v>
      </c>
    </row>
    <row r="19668" spans="1:19" hidden="1" x14ac:dyDescent="0.2">
      <c r="A19668">
        <v>5494</v>
      </c>
      <c r="B19668" t="s">
        <v>31021</v>
      </c>
      <c r="C19668" t="s">
        <v>105</v>
      </c>
      <c r="D19668">
        <v>8.19</v>
      </c>
      <c r="E19668">
        <v>15</v>
      </c>
      <c r="G19668" t="s">
        <v>246</v>
      </c>
      <c r="H19668" t="s">
        <v>46</v>
      </c>
      <c r="I19668" t="s">
        <v>1428</v>
      </c>
      <c r="J19668" t="s">
        <v>43</v>
      </c>
      <c r="K19668"/>
      <c r="L19668" t="s">
        <v>31022</v>
      </c>
      <c r="M19668" t="s">
        <v>21656</v>
      </c>
      <c r="N19668">
        <v>5</v>
      </c>
      <c r="O19668" t="s">
        <v>31023</v>
      </c>
      <c r="P19668" t="s">
        <v>20366</v>
      </c>
      <c r="Q19668" t="s">
        <v>31024</v>
      </c>
      <c r="S19668" t="s">
        <v>20368</v>
      </c>
    </row>
    <row r="19669" spans="1:19" hidden="1" x14ac:dyDescent="0.2">
      <c r="A19669">
        <v>5494</v>
      </c>
      <c r="B19669" t="s">
        <v>31021</v>
      </c>
      <c r="C19669" t="s">
        <v>105</v>
      </c>
      <c r="D19669">
        <v>8.06</v>
      </c>
      <c r="E19669">
        <v>20</v>
      </c>
      <c r="G19669" t="s">
        <v>246</v>
      </c>
      <c r="H19669" t="s">
        <v>46</v>
      </c>
      <c r="I19669" t="s">
        <v>1428</v>
      </c>
      <c r="J19669" t="s">
        <v>43</v>
      </c>
      <c r="K19669"/>
      <c r="L19669" t="s">
        <v>31022</v>
      </c>
      <c r="M19669" t="s">
        <v>21656</v>
      </c>
      <c r="N19669">
        <v>5</v>
      </c>
      <c r="O19669" t="s">
        <v>31023</v>
      </c>
      <c r="P19669" t="s">
        <v>20366</v>
      </c>
      <c r="Q19669" t="s">
        <v>31024</v>
      </c>
      <c r="S19669" t="s">
        <v>20368</v>
      </c>
    </row>
    <row r="19670" spans="1:19" hidden="1" x14ac:dyDescent="0.2">
      <c r="A19670">
        <v>5494</v>
      </c>
      <c r="B19670" t="s">
        <v>31021</v>
      </c>
      <c r="C19670" t="s">
        <v>105</v>
      </c>
      <c r="D19670">
        <v>7.82</v>
      </c>
      <c r="E19670">
        <v>30</v>
      </c>
      <c r="G19670" t="s">
        <v>246</v>
      </c>
      <c r="H19670" t="s">
        <v>46</v>
      </c>
      <c r="I19670" t="s">
        <v>1428</v>
      </c>
      <c r="J19670" t="s">
        <v>43</v>
      </c>
      <c r="K19670"/>
      <c r="L19670" t="s">
        <v>31022</v>
      </c>
      <c r="M19670" t="s">
        <v>21656</v>
      </c>
      <c r="N19670">
        <v>5</v>
      </c>
      <c r="O19670" t="s">
        <v>31023</v>
      </c>
      <c r="P19670" t="s">
        <v>20366</v>
      </c>
      <c r="Q19670" t="s">
        <v>31024</v>
      </c>
      <c r="S19670" t="s">
        <v>20368</v>
      </c>
    </row>
    <row r="19671" spans="1:19" hidden="1" x14ac:dyDescent="0.2">
      <c r="A19671">
        <v>5494</v>
      </c>
      <c r="B19671" t="s">
        <v>31021</v>
      </c>
      <c r="C19671" t="s">
        <v>105</v>
      </c>
      <c r="D19671">
        <v>7.7</v>
      </c>
      <c r="E19671">
        <v>35</v>
      </c>
      <c r="G19671" t="s">
        <v>246</v>
      </c>
      <c r="H19671" t="s">
        <v>46</v>
      </c>
      <c r="I19671" t="s">
        <v>1428</v>
      </c>
      <c r="J19671" t="s">
        <v>43</v>
      </c>
      <c r="K19671"/>
      <c r="L19671" t="s">
        <v>31022</v>
      </c>
      <c r="M19671" t="s">
        <v>21656</v>
      </c>
      <c r="N19671">
        <v>5</v>
      </c>
      <c r="O19671" t="s">
        <v>31023</v>
      </c>
      <c r="P19671" t="s">
        <v>20366</v>
      </c>
      <c r="Q19671" t="s">
        <v>31024</v>
      </c>
      <c r="S19671" t="s">
        <v>20368</v>
      </c>
    </row>
    <row r="19672" spans="1:19" hidden="1" x14ac:dyDescent="0.2">
      <c r="A19672">
        <v>5494</v>
      </c>
      <c r="B19672" t="s">
        <v>31021</v>
      </c>
      <c r="C19672" t="s">
        <v>105</v>
      </c>
      <c r="D19672">
        <v>7.59</v>
      </c>
      <c r="E19672">
        <v>40</v>
      </c>
      <c r="G19672" t="s">
        <v>246</v>
      </c>
      <c r="H19672" t="s">
        <v>46</v>
      </c>
      <c r="I19672" t="s">
        <v>1428</v>
      </c>
      <c r="J19672" t="s">
        <v>43</v>
      </c>
      <c r="K19672"/>
      <c r="L19672" t="s">
        <v>31022</v>
      </c>
      <c r="M19672" t="s">
        <v>21656</v>
      </c>
      <c r="N19672">
        <v>5</v>
      </c>
      <c r="O19672" t="s">
        <v>31023</v>
      </c>
      <c r="P19672" t="s">
        <v>20366</v>
      </c>
      <c r="Q19672" t="s">
        <v>31024</v>
      </c>
      <c r="S19672" t="s">
        <v>20368</v>
      </c>
    </row>
    <row r="19673" spans="1:19" hidden="1" x14ac:dyDescent="0.2">
      <c r="A19673">
        <v>5495</v>
      </c>
      <c r="B19673" t="s">
        <v>31025</v>
      </c>
      <c r="C19673" t="s">
        <v>105</v>
      </c>
      <c r="D19673">
        <v>8.11</v>
      </c>
      <c r="E19673">
        <v>25</v>
      </c>
      <c r="G19673" t="s">
        <v>246</v>
      </c>
      <c r="H19673" t="s">
        <v>46</v>
      </c>
      <c r="I19673" t="s">
        <v>1428</v>
      </c>
      <c r="K19673"/>
      <c r="L19673" t="s">
        <v>31026</v>
      </c>
      <c r="M19673" t="s">
        <v>26</v>
      </c>
      <c r="N19673">
        <v>2</v>
      </c>
      <c r="P19673" t="s">
        <v>20366</v>
      </c>
      <c r="Q19673" t="s">
        <v>31027</v>
      </c>
      <c r="S19673" t="s">
        <v>20368</v>
      </c>
    </row>
    <row r="19674" spans="1:19" hidden="1" x14ac:dyDescent="0.2">
      <c r="A19674">
        <v>5496</v>
      </c>
      <c r="B19674" t="s">
        <v>31028</v>
      </c>
      <c r="C19674" t="s">
        <v>105</v>
      </c>
      <c r="D19674">
        <v>7.95</v>
      </c>
      <c r="E19674">
        <v>25</v>
      </c>
      <c r="G19674" t="s">
        <v>246</v>
      </c>
      <c r="H19674" t="s">
        <v>46</v>
      </c>
      <c r="I19674" t="s">
        <v>1428</v>
      </c>
      <c r="K19674"/>
      <c r="L19674" t="s">
        <v>31029</v>
      </c>
      <c r="M19674" t="s">
        <v>26</v>
      </c>
      <c r="N19674">
        <v>2</v>
      </c>
      <c r="P19674" t="s">
        <v>20366</v>
      </c>
      <c r="Q19674" t="s">
        <v>31030</v>
      </c>
      <c r="S19674" t="s">
        <v>20368</v>
      </c>
    </row>
    <row r="19675" spans="1:19" hidden="1" x14ac:dyDescent="0.2">
      <c r="A19675">
        <v>5498</v>
      </c>
      <c r="B19675" t="s">
        <v>31031</v>
      </c>
      <c r="C19675" t="s">
        <v>105</v>
      </c>
      <c r="D19675">
        <v>2</v>
      </c>
      <c r="E19675">
        <v>20</v>
      </c>
      <c r="F19675" t="s">
        <v>10890</v>
      </c>
      <c r="G19675" t="s">
        <v>55</v>
      </c>
      <c r="H19675" t="s">
        <v>23</v>
      </c>
      <c r="I19675" t="s">
        <v>304</v>
      </c>
      <c r="K19675"/>
      <c r="L19675" t="s">
        <v>31032</v>
      </c>
      <c r="M19675" t="s">
        <v>23011</v>
      </c>
      <c r="N19675">
        <v>4</v>
      </c>
      <c r="O19675" t="s">
        <v>31033</v>
      </c>
      <c r="P19675" t="s">
        <v>20366</v>
      </c>
      <c r="Q19675" t="s">
        <v>31034</v>
      </c>
      <c r="S19675" t="s">
        <v>20368</v>
      </c>
    </row>
    <row r="19676" spans="1:19" hidden="1" x14ac:dyDescent="0.2">
      <c r="A19676">
        <v>5498</v>
      </c>
      <c r="B19676" t="s">
        <v>31031</v>
      </c>
      <c r="C19676" t="s">
        <v>20452</v>
      </c>
      <c r="D19676">
        <v>2.67</v>
      </c>
      <c r="E19676" t="s">
        <v>383</v>
      </c>
      <c r="F19676" t="s">
        <v>10890</v>
      </c>
      <c r="G19676" t="s">
        <v>55</v>
      </c>
      <c r="H19676" t="s">
        <v>46</v>
      </c>
      <c r="I19676" t="s">
        <v>304</v>
      </c>
      <c r="K19676"/>
      <c r="L19676" t="s">
        <v>31032</v>
      </c>
      <c r="M19676" t="s">
        <v>23011</v>
      </c>
      <c r="N19676">
        <v>4</v>
      </c>
      <c r="O19676" t="s">
        <v>31033</v>
      </c>
      <c r="P19676" t="s">
        <v>20366</v>
      </c>
      <c r="Q19676" t="s">
        <v>31034</v>
      </c>
      <c r="S19676" t="s">
        <v>20368</v>
      </c>
    </row>
    <row r="19677" spans="1:19" hidden="1" x14ac:dyDescent="0.2">
      <c r="A19677">
        <v>5498</v>
      </c>
      <c r="B19677" t="s">
        <v>31031</v>
      </c>
      <c r="C19677" t="s">
        <v>20441</v>
      </c>
      <c r="D19677">
        <v>7.9</v>
      </c>
      <c r="E19677" t="s">
        <v>383</v>
      </c>
      <c r="F19677" t="s">
        <v>10890</v>
      </c>
      <c r="G19677" t="s">
        <v>55</v>
      </c>
      <c r="H19677" t="s">
        <v>46</v>
      </c>
      <c r="I19677" t="s">
        <v>304</v>
      </c>
      <c r="K19677"/>
      <c r="L19677" t="s">
        <v>31032</v>
      </c>
      <c r="M19677" t="s">
        <v>23011</v>
      </c>
      <c r="N19677">
        <v>4</v>
      </c>
      <c r="O19677" t="s">
        <v>31033</v>
      </c>
      <c r="P19677" t="s">
        <v>20366</v>
      </c>
      <c r="Q19677" t="s">
        <v>31034</v>
      </c>
      <c r="S19677" t="s">
        <v>20368</v>
      </c>
    </row>
    <row r="19678" spans="1:19" hidden="1" x14ac:dyDescent="0.2">
      <c r="A19678">
        <v>5498</v>
      </c>
      <c r="B19678" t="s">
        <v>31031</v>
      </c>
      <c r="C19678" t="s">
        <v>20447</v>
      </c>
      <c r="D19678">
        <v>10.27</v>
      </c>
      <c r="E19678" t="s">
        <v>383</v>
      </c>
      <c r="F19678" t="s">
        <v>10890</v>
      </c>
      <c r="G19678" t="s">
        <v>55</v>
      </c>
      <c r="H19678" t="s">
        <v>46</v>
      </c>
      <c r="I19678" t="s">
        <v>304</v>
      </c>
      <c r="K19678"/>
      <c r="L19678" t="s">
        <v>31032</v>
      </c>
      <c r="M19678" t="s">
        <v>23011</v>
      </c>
      <c r="N19678">
        <v>4</v>
      </c>
      <c r="O19678" t="s">
        <v>31033</v>
      </c>
      <c r="P19678" t="s">
        <v>20366</v>
      </c>
      <c r="Q19678" t="s">
        <v>31034</v>
      </c>
      <c r="S19678" t="s">
        <v>20368</v>
      </c>
    </row>
    <row r="19679" spans="1:19" hidden="1" x14ac:dyDescent="0.2">
      <c r="A19679">
        <v>5498</v>
      </c>
      <c r="B19679" t="s">
        <v>31031</v>
      </c>
      <c r="C19679" t="s">
        <v>20441</v>
      </c>
      <c r="D19679">
        <v>8.02</v>
      </c>
      <c r="E19679" t="s">
        <v>383</v>
      </c>
      <c r="F19679" t="s">
        <v>11159</v>
      </c>
      <c r="G19679" t="s">
        <v>55</v>
      </c>
      <c r="H19679" t="s">
        <v>46</v>
      </c>
      <c r="I19679" t="s">
        <v>2618</v>
      </c>
      <c r="J19679" t="s">
        <v>20874</v>
      </c>
      <c r="K19679"/>
      <c r="L19679" t="s">
        <v>31032</v>
      </c>
      <c r="M19679" t="s">
        <v>23011</v>
      </c>
      <c r="N19679">
        <v>4</v>
      </c>
      <c r="O19679" t="s">
        <v>31033</v>
      </c>
      <c r="P19679" t="s">
        <v>20366</v>
      </c>
      <c r="Q19679" t="s">
        <v>31034</v>
      </c>
      <c r="S19679" t="s">
        <v>20368</v>
      </c>
    </row>
    <row r="19680" spans="1:19" hidden="1" x14ac:dyDescent="0.2">
      <c r="A19680">
        <v>5498</v>
      </c>
      <c r="B19680" t="s">
        <v>31031</v>
      </c>
      <c r="C19680" t="s">
        <v>20447</v>
      </c>
      <c r="D19680">
        <v>10.46</v>
      </c>
      <c r="E19680" t="s">
        <v>383</v>
      </c>
      <c r="F19680" t="s">
        <v>11159</v>
      </c>
      <c r="G19680" t="s">
        <v>55</v>
      </c>
      <c r="H19680" t="s">
        <v>46</v>
      </c>
      <c r="I19680" t="s">
        <v>2618</v>
      </c>
      <c r="J19680" t="s">
        <v>20874</v>
      </c>
      <c r="K19680"/>
      <c r="L19680" t="s">
        <v>31032</v>
      </c>
      <c r="M19680" t="s">
        <v>23011</v>
      </c>
      <c r="N19680">
        <v>4</v>
      </c>
      <c r="O19680" t="s">
        <v>31033</v>
      </c>
      <c r="P19680" t="s">
        <v>20366</v>
      </c>
      <c r="Q19680" t="s">
        <v>31034</v>
      </c>
      <c r="S19680" t="s">
        <v>20368</v>
      </c>
    </row>
    <row r="19681" spans="1:19" hidden="1" x14ac:dyDescent="0.2">
      <c r="A19681">
        <v>5498</v>
      </c>
      <c r="B19681" t="s">
        <v>31031</v>
      </c>
      <c r="C19681" t="s">
        <v>105</v>
      </c>
      <c r="D19681">
        <v>2.2999999999999998</v>
      </c>
      <c r="E19681">
        <v>20</v>
      </c>
      <c r="F19681" t="s">
        <v>30323</v>
      </c>
      <c r="G19681" t="s">
        <v>55</v>
      </c>
      <c r="H19681" t="s">
        <v>23</v>
      </c>
      <c r="I19681" t="s">
        <v>7648</v>
      </c>
      <c r="K19681"/>
      <c r="L19681" t="s">
        <v>31032</v>
      </c>
      <c r="M19681" t="s">
        <v>23011</v>
      </c>
      <c r="N19681">
        <v>4</v>
      </c>
      <c r="O19681" t="s">
        <v>31033</v>
      </c>
      <c r="P19681" t="s">
        <v>20366</v>
      </c>
      <c r="Q19681" t="s">
        <v>31034</v>
      </c>
      <c r="S19681" t="s">
        <v>20368</v>
      </c>
    </row>
    <row r="19682" spans="1:19" hidden="1" x14ac:dyDescent="0.2">
      <c r="A19682">
        <v>5498</v>
      </c>
      <c r="B19682" t="s">
        <v>31031</v>
      </c>
      <c r="C19682" t="s">
        <v>20452</v>
      </c>
      <c r="D19682">
        <v>2.5499999999999998</v>
      </c>
      <c r="E19682">
        <v>20</v>
      </c>
      <c r="F19682" t="s">
        <v>30323</v>
      </c>
      <c r="G19682" t="s">
        <v>55</v>
      </c>
      <c r="H19682" t="s">
        <v>23</v>
      </c>
      <c r="I19682" t="s">
        <v>7648</v>
      </c>
      <c r="K19682"/>
      <c r="L19682" t="s">
        <v>31032</v>
      </c>
      <c r="M19682" t="s">
        <v>23011</v>
      </c>
      <c r="N19682">
        <v>4</v>
      </c>
      <c r="O19682" t="s">
        <v>31033</v>
      </c>
      <c r="P19682" t="s">
        <v>20366</v>
      </c>
      <c r="Q19682" t="s">
        <v>31034</v>
      </c>
      <c r="S19682" t="s">
        <v>20368</v>
      </c>
    </row>
    <row r="19683" spans="1:19" hidden="1" x14ac:dyDescent="0.2">
      <c r="A19683">
        <v>5498</v>
      </c>
      <c r="B19683" t="s">
        <v>31031</v>
      </c>
      <c r="C19683" t="s">
        <v>20441</v>
      </c>
      <c r="D19683">
        <v>7.8</v>
      </c>
      <c r="E19683" t="s">
        <v>383</v>
      </c>
      <c r="F19683" t="s">
        <v>31035</v>
      </c>
      <c r="G19683" t="s">
        <v>55</v>
      </c>
      <c r="H19683" t="s">
        <v>46</v>
      </c>
      <c r="I19683" t="s">
        <v>7648</v>
      </c>
      <c r="K19683"/>
      <c r="L19683" t="s">
        <v>31032</v>
      </c>
      <c r="M19683" t="s">
        <v>23011</v>
      </c>
      <c r="N19683">
        <v>4</v>
      </c>
      <c r="O19683" t="s">
        <v>31033</v>
      </c>
      <c r="P19683" t="s">
        <v>20366</v>
      </c>
      <c r="Q19683" t="s">
        <v>31034</v>
      </c>
      <c r="S19683" t="s">
        <v>20368</v>
      </c>
    </row>
    <row r="19684" spans="1:19" hidden="1" x14ac:dyDescent="0.2">
      <c r="A19684">
        <v>5498</v>
      </c>
      <c r="B19684" t="s">
        <v>31031</v>
      </c>
      <c r="C19684" t="s">
        <v>20447</v>
      </c>
      <c r="D19684">
        <v>10.23</v>
      </c>
      <c r="E19684" t="s">
        <v>383</v>
      </c>
      <c r="F19684" t="s">
        <v>31035</v>
      </c>
      <c r="G19684" t="s">
        <v>55</v>
      </c>
      <c r="H19684" t="s">
        <v>46</v>
      </c>
      <c r="I19684" t="s">
        <v>7648</v>
      </c>
      <c r="K19684"/>
      <c r="L19684" t="s">
        <v>31032</v>
      </c>
      <c r="M19684" t="s">
        <v>23011</v>
      </c>
      <c r="N19684">
        <v>4</v>
      </c>
      <c r="O19684" t="s">
        <v>31033</v>
      </c>
      <c r="P19684" t="s">
        <v>20366</v>
      </c>
      <c r="Q19684" t="s">
        <v>31034</v>
      </c>
      <c r="S19684" t="s">
        <v>20368</v>
      </c>
    </row>
    <row r="19685" spans="1:19" hidden="1" x14ac:dyDescent="0.2">
      <c r="A19685">
        <v>5499</v>
      </c>
      <c r="B19685" t="s">
        <v>31036</v>
      </c>
      <c r="C19685" t="s">
        <v>105</v>
      </c>
      <c r="D19685">
        <v>2.6</v>
      </c>
      <c r="E19685">
        <v>30</v>
      </c>
      <c r="F19685" t="s">
        <v>1420</v>
      </c>
      <c r="G19685" t="s">
        <v>286</v>
      </c>
      <c r="H19685" t="s">
        <v>46</v>
      </c>
      <c r="I19685" t="s">
        <v>3297</v>
      </c>
      <c r="K19685"/>
      <c r="L19685" t="s">
        <v>31037</v>
      </c>
      <c r="M19685" t="s">
        <v>23063</v>
      </c>
      <c r="N19685">
        <v>3</v>
      </c>
      <c r="O19685" t="s">
        <v>31038</v>
      </c>
      <c r="P19685" t="s">
        <v>20366</v>
      </c>
      <c r="Q19685" t="s">
        <v>31039</v>
      </c>
      <c r="S19685" t="s">
        <v>20368</v>
      </c>
    </row>
    <row r="19686" spans="1:19" hidden="1" x14ac:dyDescent="0.2">
      <c r="A19686">
        <v>5499</v>
      </c>
      <c r="B19686" t="s">
        <v>31036</v>
      </c>
      <c r="C19686" t="s">
        <v>20452</v>
      </c>
      <c r="D19686">
        <v>3.03</v>
      </c>
      <c r="E19686">
        <v>30</v>
      </c>
      <c r="F19686" t="s">
        <v>1420</v>
      </c>
      <c r="G19686" t="s">
        <v>286</v>
      </c>
      <c r="H19686" t="s">
        <v>46</v>
      </c>
      <c r="I19686" t="s">
        <v>3297</v>
      </c>
      <c r="K19686"/>
      <c r="L19686" t="s">
        <v>31037</v>
      </c>
      <c r="M19686" t="s">
        <v>23063</v>
      </c>
      <c r="N19686">
        <v>3</v>
      </c>
      <c r="O19686" t="s">
        <v>31038</v>
      </c>
      <c r="P19686" t="s">
        <v>20366</v>
      </c>
      <c r="Q19686" t="s">
        <v>31039</v>
      </c>
      <c r="S19686" t="s">
        <v>20368</v>
      </c>
    </row>
    <row r="19687" spans="1:19" hidden="1" x14ac:dyDescent="0.2">
      <c r="A19687">
        <v>5499</v>
      </c>
      <c r="B19687" t="s">
        <v>31036</v>
      </c>
      <c r="C19687" t="s">
        <v>20441</v>
      </c>
      <c r="D19687">
        <v>6.2</v>
      </c>
      <c r="E19687">
        <v>30</v>
      </c>
      <c r="F19687" t="s">
        <v>1420</v>
      </c>
      <c r="G19687" t="s">
        <v>286</v>
      </c>
      <c r="H19687" t="s">
        <v>46</v>
      </c>
      <c r="I19687" t="s">
        <v>3297</v>
      </c>
      <c r="K19687"/>
      <c r="L19687" t="s">
        <v>31037</v>
      </c>
      <c r="M19687" t="s">
        <v>23063</v>
      </c>
      <c r="N19687">
        <v>3</v>
      </c>
      <c r="O19687" t="s">
        <v>31038</v>
      </c>
      <c r="P19687" t="s">
        <v>20366</v>
      </c>
      <c r="Q19687" t="s">
        <v>31039</v>
      </c>
      <c r="S19687" t="s">
        <v>20368</v>
      </c>
    </row>
    <row r="19688" spans="1:19" hidden="1" x14ac:dyDescent="0.2">
      <c r="A19688">
        <v>5499</v>
      </c>
      <c r="B19688" t="s">
        <v>31036</v>
      </c>
      <c r="C19688" t="s">
        <v>20447</v>
      </c>
      <c r="D19688">
        <v>10.84</v>
      </c>
      <c r="E19688">
        <v>30</v>
      </c>
      <c r="F19688" t="s">
        <v>1420</v>
      </c>
      <c r="G19688" t="s">
        <v>286</v>
      </c>
      <c r="H19688" t="s">
        <v>46</v>
      </c>
      <c r="I19688" t="s">
        <v>3297</v>
      </c>
      <c r="K19688"/>
      <c r="L19688" t="s">
        <v>31037</v>
      </c>
      <c r="M19688" t="s">
        <v>23063</v>
      </c>
      <c r="N19688">
        <v>3</v>
      </c>
      <c r="O19688" t="s">
        <v>31038</v>
      </c>
      <c r="P19688" t="s">
        <v>20366</v>
      </c>
      <c r="Q19688" t="s">
        <v>31039</v>
      </c>
      <c r="S19688" t="s">
        <v>20368</v>
      </c>
    </row>
    <row r="19689" spans="1:19" hidden="1" x14ac:dyDescent="0.2">
      <c r="A19689">
        <v>5501</v>
      </c>
      <c r="B19689" t="s">
        <v>31040</v>
      </c>
      <c r="C19689" t="s">
        <v>105</v>
      </c>
      <c r="D19689">
        <v>4.0830000000000002</v>
      </c>
      <c r="E19689">
        <v>25</v>
      </c>
      <c r="G19689" t="s">
        <v>55</v>
      </c>
      <c r="H19689" t="s">
        <v>46</v>
      </c>
      <c r="I19689" t="s">
        <v>20560</v>
      </c>
      <c r="J19689" t="s">
        <v>21503</v>
      </c>
      <c r="K19689"/>
      <c r="L19689" t="s">
        <v>31041</v>
      </c>
      <c r="M19689" t="s">
        <v>26</v>
      </c>
      <c r="N19689">
        <v>2</v>
      </c>
      <c r="P19689" t="s">
        <v>20366</v>
      </c>
      <c r="Q19689" t="s">
        <v>31042</v>
      </c>
      <c r="S19689" t="s">
        <v>20368</v>
      </c>
    </row>
    <row r="19690" spans="1:19" hidden="1" x14ac:dyDescent="0.2">
      <c r="A19690">
        <v>5502</v>
      </c>
      <c r="B19690" t="s">
        <v>31043</v>
      </c>
      <c r="C19690" t="s">
        <v>105</v>
      </c>
      <c r="D19690">
        <v>7.82</v>
      </c>
      <c r="F19690" t="s">
        <v>21009</v>
      </c>
      <c r="H19690" t="s">
        <v>23</v>
      </c>
      <c r="I19690" t="s">
        <v>1380</v>
      </c>
      <c r="K19690"/>
      <c r="L19690" t="s">
        <v>31044</v>
      </c>
      <c r="M19690" t="s">
        <v>26</v>
      </c>
      <c r="N19690">
        <v>2</v>
      </c>
      <c r="P19690" t="s">
        <v>20366</v>
      </c>
      <c r="Q19690" t="s">
        <v>31045</v>
      </c>
      <c r="S19690" t="s">
        <v>20368</v>
      </c>
    </row>
    <row r="19691" spans="1:19" hidden="1" x14ac:dyDescent="0.2">
      <c r="A19691">
        <v>5503</v>
      </c>
      <c r="B19691" t="s">
        <v>31046</v>
      </c>
      <c r="C19691" t="s">
        <v>105</v>
      </c>
      <c r="D19691">
        <v>9.7100000000000009</v>
      </c>
      <c r="F19691" t="s">
        <v>3222</v>
      </c>
      <c r="G19691" t="s">
        <v>189</v>
      </c>
      <c r="I19691" t="s">
        <v>22857</v>
      </c>
      <c r="K19691"/>
      <c r="L19691" t="s">
        <v>31047</v>
      </c>
      <c r="M19691" t="s">
        <v>26</v>
      </c>
      <c r="N19691">
        <v>2</v>
      </c>
      <c r="O19691" t="s">
        <v>31048</v>
      </c>
      <c r="P19691" t="s">
        <v>20366</v>
      </c>
      <c r="Q19691" t="s">
        <v>31049</v>
      </c>
      <c r="S19691" t="s">
        <v>20368</v>
      </c>
    </row>
    <row r="19692" spans="1:19" hidden="1" x14ac:dyDescent="0.2">
      <c r="A19692">
        <v>5504</v>
      </c>
      <c r="B19692" t="s">
        <v>31050</v>
      </c>
      <c r="C19692" t="s">
        <v>20452</v>
      </c>
      <c r="D19692">
        <v>2.6</v>
      </c>
      <c r="F19692" t="s">
        <v>21009</v>
      </c>
      <c r="G19692" t="s">
        <v>55</v>
      </c>
      <c r="H19692" t="s">
        <v>2675</v>
      </c>
      <c r="I19692" t="s">
        <v>108</v>
      </c>
      <c r="K19692"/>
      <c r="L19692" t="s">
        <v>31051</v>
      </c>
      <c r="M19692" t="s">
        <v>20623</v>
      </c>
      <c r="N19692">
        <v>6</v>
      </c>
      <c r="O19692" t="s">
        <v>31052</v>
      </c>
      <c r="P19692" t="s">
        <v>20366</v>
      </c>
      <c r="Q19692" t="s">
        <v>31053</v>
      </c>
      <c r="S19692" t="s">
        <v>20368</v>
      </c>
    </row>
    <row r="19693" spans="1:19" hidden="1" x14ac:dyDescent="0.2">
      <c r="A19693">
        <v>5504</v>
      </c>
      <c r="B19693" t="s">
        <v>31050</v>
      </c>
      <c r="C19693" t="s">
        <v>20441</v>
      </c>
      <c r="D19693">
        <v>4.0999999999999996</v>
      </c>
      <c r="F19693" t="s">
        <v>21009</v>
      </c>
      <c r="G19693" t="s">
        <v>55</v>
      </c>
      <c r="H19693" t="s">
        <v>2675</v>
      </c>
      <c r="I19693" t="s">
        <v>108</v>
      </c>
      <c r="K19693"/>
      <c r="L19693" t="s">
        <v>31051</v>
      </c>
      <c r="M19693" t="s">
        <v>20623</v>
      </c>
      <c r="N19693">
        <v>6</v>
      </c>
      <c r="O19693" t="s">
        <v>31052</v>
      </c>
      <c r="P19693" t="s">
        <v>20366</v>
      </c>
      <c r="Q19693" t="s">
        <v>31053</v>
      </c>
      <c r="S19693" t="s">
        <v>20368</v>
      </c>
    </row>
    <row r="19694" spans="1:19" hidden="1" x14ac:dyDescent="0.2">
      <c r="A19694">
        <v>5504</v>
      </c>
      <c r="B19694" t="s">
        <v>31050</v>
      </c>
      <c r="C19694" t="s">
        <v>20447</v>
      </c>
      <c r="D19694">
        <v>9.1999999999999993</v>
      </c>
      <c r="F19694" t="s">
        <v>21009</v>
      </c>
      <c r="G19694" t="s">
        <v>55</v>
      </c>
      <c r="H19694" t="s">
        <v>2675</v>
      </c>
      <c r="I19694" t="s">
        <v>108</v>
      </c>
      <c r="K19694"/>
      <c r="L19694" t="s">
        <v>31051</v>
      </c>
      <c r="M19694" t="s">
        <v>20623</v>
      </c>
      <c r="N19694">
        <v>6</v>
      </c>
      <c r="O19694" t="s">
        <v>31052</v>
      </c>
      <c r="P19694" t="s">
        <v>20366</v>
      </c>
      <c r="Q19694" t="s">
        <v>31053</v>
      </c>
      <c r="S19694" t="s">
        <v>20368</v>
      </c>
    </row>
    <row r="19695" spans="1:19" hidden="1" x14ac:dyDescent="0.2">
      <c r="A19695">
        <v>5504</v>
      </c>
      <c r="B19695" t="s">
        <v>31050</v>
      </c>
      <c r="C19695" t="s">
        <v>21449</v>
      </c>
      <c r="D19695">
        <v>10.3</v>
      </c>
      <c r="F19695" t="s">
        <v>21009</v>
      </c>
      <c r="G19695" t="s">
        <v>55</v>
      </c>
      <c r="H19695" t="s">
        <v>2675</v>
      </c>
      <c r="I19695" t="s">
        <v>108</v>
      </c>
      <c r="K19695"/>
      <c r="L19695" t="s">
        <v>31051</v>
      </c>
      <c r="M19695" t="s">
        <v>20623</v>
      </c>
      <c r="N19695">
        <v>6</v>
      </c>
      <c r="O19695" t="s">
        <v>31052</v>
      </c>
      <c r="P19695" t="s">
        <v>20366</v>
      </c>
      <c r="Q19695" t="s">
        <v>31053</v>
      </c>
      <c r="S19695" t="s">
        <v>20368</v>
      </c>
    </row>
    <row r="19696" spans="1:19" hidden="1" x14ac:dyDescent="0.2">
      <c r="A19696">
        <v>5505</v>
      </c>
      <c r="B19696" t="s">
        <v>31054</v>
      </c>
      <c r="C19696" t="s">
        <v>20452</v>
      </c>
      <c r="D19696">
        <v>5.21</v>
      </c>
      <c r="E19696">
        <v>25</v>
      </c>
      <c r="F19696" t="s">
        <v>31055</v>
      </c>
      <c r="G19696" t="s">
        <v>55</v>
      </c>
      <c r="H19696" t="s">
        <v>46</v>
      </c>
      <c r="I19696" t="s">
        <v>7719</v>
      </c>
      <c r="K19696"/>
      <c r="L19696" t="s">
        <v>31056</v>
      </c>
      <c r="M19696" t="s">
        <v>26</v>
      </c>
      <c r="N19696">
        <v>2</v>
      </c>
      <c r="P19696" t="s">
        <v>20366</v>
      </c>
      <c r="Q19696" t="s">
        <v>31057</v>
      </c>
      <c r="S19696" t="s">
        <v>20368</v>
      </c>
    </row>
    <row r="19697" spans="1:19" hidden="1" x14ac:dyDescent="0.2">
      <c r="A19697">
        <v>5506</v>
      </c>
      <c r="B19697" t="s">
        <v>31058</v>
      </c>
      <c r="C19697" t="s">
        <v>105</v>
      </c>
      <c r="D19697">
        <v>2.94</v>
      </c>
      <c r="E19697">
        <v>25</v>
      </c>
      <c r="F19697" t="s">
        <v>27425</v>
      </c>
      <c r="G19697" t="s">
        <v>55</v>
      </c>
      <c r="H19697" t="s">
        <v>23</v>
      </c>
      <c r="I19697" t="s">
        <v>31059</v>
      </c>
      <c r="K19697"/>
      <c r="L19697" t="s">
        <v>31060</v>
      </c>
      <c r="M19697" t="s">
        <v>26</v>
      </c>
      <c r="N19697">
        <v>2</v>
      </c>
      <c r="P19697" t="s">
        <v>20366</v>
      </c>
      <c r="Q19697" t="s">
        <v>31061</v>
      </c>
      <c r="S19697" t="s">
        <v>20368</v>
      </c>
    </row>
    <row r="19698" spans="1:19" hidden="1" x14ac:dyDescent="0.2">
      <c r="A19698">
        <v>5506</v>
      </c>
      <c r="B19698" t="s">
        <v>31058</v>
      </c>
      <c r="C19698" t="s">
        <v>20452</v>
      </c>
      <c r="D19698">
        <v>11.6</v>
      </c>
      <c r="E19698">
        <v>25</v>
      </c>
      <c r="F19698" t="s">
        <v>27425</v>
      </c>
      <c r="G19698" t="s">
        <v>55</v>
      </c>
      <c r="H19698" t="s">
        <v>23</v>
      </c>
      <c r="I19698" t="s">
        <v>31059</v>
      </c>
      <c r="K19698"/>
      <c r="L19698" t="s">
        <v>31060</v>
      </c>
      <c r="M19698" t="s">
        <v>26</v>
      </c>
      <c r="N19698">
        <v>2</v>
      </c>
      <c r="P19698" t="s">
        <v>20366</v>
      </c>
      <c r="Q19698" t="s">
        <v>31061</v>
      </c>
      <c r="S19698" t="s">
        <v>20368</v>
      </c>
    </row>
    <row r="19699" spans="1:19" hidden="1" x14ac:dyDescent="0.2">
      <c r="A19699">
        <v>5507</v>
      </c>
      <c r="B19699" t="s">
        <v>31062</v>
      </c>
      <c r="C19699" t="s">
        <v>21191</v>
      </c>
      <c r="D19699">
        <v>5</v>
      </c>
      <c r="E19699" t="s">
        <v>363</v>
      </c>
      <c r="F19699" t="s">
        <v>54</v>
      </c>
      <c r="G19699" t="s">
        <v>55</v>
      </c>
      <c r="H19699" t="s">
        <v>23</v>
      </c>
      <c r="I19699" t="s">
        <v>3077</v>
      </c>
      <c r="K19699"/>
      <c r="L19699" t="s">
        <v>31063</v>
      </c>
      <c r="M19699" t="s">
        <v>26</v>
      </c>
      <c r="N19699">
        <v>2</v>
      </c>
      <c r="P19699" t="s">
        <v>20366</v>
      </c>
      <c r="Q19699" t="s">
        <v>31064</v>
      </c>
      <c r="S19699" t="s">
        <v>20368</v>
      </c>
    </row>
    <row r="19700" spans="1:19" hidden="1" x14ac:dyDescent="0.2">
      <c r="A19700">
        <v>5507</v>
      </c>
      <c r="B19700" t="s">
        <v>31062</v>
      </c>
      <c r="C19700" t="s">
        <v>20452</v>
      </c>
      <c r="D19700">
        <v>8.25</v>
      </c>
      <c r="E19700" t="s">
        <v>363</v>
      </c>
      <c r="F19700" t="s">
        <v>54</v>
      </c>
      <c r="G19700" t="s">
        <v>55</v>
      </c>
      <c r="H19700" t="s">
        <v>23</v>
      </c>
      <c r="I19700" t="s">
        <v>3077</v>
      </c>
      <c r="K19700"/>
      <c r="L19700" t="s">
        <v>31063</v>
      </c>
      <c r="M19700" t="s">
        <v>26</v>
      </c>
      <c r="N19700">
        <v>2</v>
      </c>
      <c r="P19700" t="s">
        <v>20366</v>
      </c>
      <c r="Q19700" t="s">
        <v>31064</v>
      </c>
      <c r="S19700" t="s">
        <v>20368</v>
      </c>
    </row>
    <row r="19701" spans="1:19" hidden="1" x14ac:dyDescent="0.2">
      <c r="A19701">
        <v>5508</v>
      </c>
      <c r="B19701" t="s">
        <v>31065</v>
      </c>
      <c r="C19701" t="s">
        <v>20452</v>
      </c>
      <c r="D19701">
        <v>12.2</v>
      </c>
      <c r="E19701" t="s">
        <v>363</v>
      </c>
      <c r="F19701" t="s">
        <v>20479</v>
      </c>
      <c r="G19701" t="s">
        <v>31</v>
      </c>
      <c r="H19701" t="s">
        <v>23</v>
      </c>
      <c r="I19701" t="s">
        <v>29437</v>
      </c>
      <c r="K19701"/>
      <c r="L19701" t="s">
        <v>31066</v>
      </c>
      <c r="M19701" t="s">
        <v>26</v>
      </c>
      <c r="N19701">
        <v>2</v>
      </c>
      <c r="P19701" t="s">
        <v>20366</v>
      </c>
      <c r="Q19701" t="s">
        <v>31067</v>
      </c>
      <c r="S19701" t="s">
        <v>20368</v>
      </c>
    </row>
    <row r="19702" spans="1:19" hidden="1" x14ac:dyDescent="0.2">
      <c r="A19702">
        <v>5509</v>
      </c>
      <c r="B19702" t="s">
        <v>31068</v>
      </c>
      <c r="C19702" t="s">
        <v>20452</v>
      </c>
      <c r="D19702">
        <v>12.2</v>
      </c>
      <c r="E19702" t="s">
        <v>363</v>
      </c>
      <c r="F19702" t="s">
        <v>31069</v>
      </c>
      <c r="G19702" t="s">
        <v>31</v>
      </c>
      <c r="H19702" t="s">
        <v>23</v>
      </c>
      <c r="I19702" t="s">
        <v>29437</v>
      </c>
      <c r="K19702"/>
      <c r="L19702" t="s">
        <v>31070</v>
      </c>
      <c r="M19702" t="s">
        <v>26</v>
      </c>
      <c r="N19702">
        <v>2</v>
      </c>
      <c r="P19702" t="s">
        <v>20366</v>
      </c>
      <c r="Q19702" t="s">
        <v>31071</v>
      </c>
      <c r="S19702" t="s">
        <v>20368</v>
      </c>
    </row>
    <row r="19703" spans="1:19" hidden="1" x14ac:dyDescent="0.2">
      <c r="A19703">
        <v>5510</v>
      </c>
      <c r="B19703" t="s">
        <v>31072</v>
      </c>
      <c r="C19703" t="s">
        <v>20452</v>
      </c>
      <c r="D19703">
        <v>12.1</v>
      </c>
      <c r="E19703" t="s">
        <v>363</v>
      </c>
      <c r="F19703" t="s">
        <v>20479</v>
      </c>
      <c r="G19703" t="s">
        <v>31</v>
      </c>
      <c r="H19703" t="s">
        <v>23</v>
      </c>
      <c r="I19703" t="s">
        <v>29437</v>
      </c>
      <c r="K19703"/>
      <c r="L19703" t="s">
        <v>31073</v>
      </c>
      <c r="M19703" t="s">
        <v>26</v>
      </c>
      <c r="N19703">
        <v>2</v>
      </c>
      <c r="P19703" t="s">
        <v>20366</v>
      </c>
      <c r="Q19703" t="s">
        <v>31074</v>
      </c>
      <c r="S19703" t="s">
        <v>20368</v>
      </c>
    </row>
    <row r="19704" spans="1:19" hidden="1" x14ac:dyDescent="0.2">
      <c r="A19704">
        <v>5511</v>
      </c>
      <c r="B19704" t="s">
        <v>31075</v>
      </c>
      <c r="C19704" t="s">
        <v>105</v>
      </c>
      <c r="D19704">
        <v>-0.1</v>
      </c>
      <c r="E19704">
        <v>20</v>
      </c>
      <c r="F19704" t="s">
        <v>21925</v>
      </c>
      <c r="G19704" t="s">
        <v>75</v>
      </c>
      <c r="H19704" t="s">
        <v>23</v>
      </c>
      <c r="I19704" t="s">
        <v>7654</v>
      </c>
      <c r="K19704"/>
      <c r="L19704" t="s">
        <v>31076</v>
      </c>
      <c r="M19704" t="s">
        <v>26</v>
      </c>
      <c r="N19704">
        <v>2</v>
      </c>
      <c r="P19704" t="s">
        <v>20366</v>
      </c>
      <c r="Q19704" t="s">
        <v>31077</v>
      </c>
      <c r="S19704" t="s">
        <v>20368</v>
      </c>
    </row>
    <row r="19705" spans="1:19" hidden="1" x14ac:dyDescent="0.2">
      <c r="A19705">
        <v>5511</v>
      </c>
      <c r="B19705" t="s">
        <v>31075</v>
      </c>
      <c r="C19705" t="s">
        <v>20452</v>
      </c>
      <c r="D19705">
        <v>7.32</v>
      </c>
      <c r="E19705" t="s">
        <v>383</v>
      </c>
      <c r="F19705" t="s">
        <v>21925</v>
      </c>
      <c r="G19705" t="s">
        <v>31</v>
      </c>
      <c r="H19705" t="s">
        <v>46</v>
      </c>
      <c r="I19705" t="s">
        <v>7654</v>
      </c>
      <c r="K19705"/>
      <c r="L19705" t="s">
        <v>31076</v>
      </c>
      <c r="M19705" t="s">
        <v>26</v>
      </c>
      <c r="N19705">
        <v>2</v>
      </c>
      <c r="P19705" t="s">
        <v>20366</v>
      </c>
      <c r="Q19705" t="s">
        <v>31077</v>
      </c>
      <c r="S19705" t="s">
        <v>20368</v>
      </c>
    </row>
    <row r="19706" spans="1:19" hidden="1" x14ac:dyDescent="0.2">
      <c r="A19706">
        <v>5512</v>
      </c>
      <c r="B19706" t="s">
        <v>31078</v>
      </c>
      <c r="C19706" t="s">
        <v>20452</v>
      </c>
      <c r="D19706">
        <v>11.5</v>
      </c>
      <c r="E19706" t="s">
        <v>363</v>
      </c>
      <c r="F19706" t="s">
        <v>20479</v>
      </c>
      <c r="G19706" t="s">
        <v>31</v>
      </c>
      <c r="H19706" t="s">
        <v>23</v>
      </c>
      <c r="I19706" t="s">
        <v>29437</v>
      </c>
      <c r="K19706"/>
      <c r="L19706" t="s">
        <v>31079</v>
      </c>
      <c r="M19706" t="s">
        <v>26</v>
      </c>
      <c r="N19706">
        <v>2</v>
      </c>
      <c r="P19706" t="s">
        <v>20366</v>
      </c>
      <c r="Q19706" t="s">
        <v>31080</v>
      </c>
      <c r="S19706" t="s">
        <v>20368</v>
      </c>
    </row>
    <row r="19707" spans="1:19" hidden="1" x14ac:dyDescent="0.2">
      <c r="A19707">
        <v>5512</v>
      </c>
      <c r="B19707" t="s">
        <v>31078</v>
      </c>
      <c r="C19707" t="s">
        <v>20452</v>
      </c>
      <c r="D19707">
        <v>12.01</v>
      </c>
      <c r="E19707" t="s">
        <v>363</v>
      </c>
      <c r="F19707" t="s">
        <v>20412</v>
      </c>
      <c r="G19707" t="s">
        <v>31</v>
      </c>
      <c r="H19707" t="s">
        <v>23</v>
      </c>
      <c r="I19707" t="s">
        <v>30746</v>
      </c>
      <c r="K19707"/>
      <c r="L19707" t="s">
        <v>31079</v>
      </c>
      <c r="M19707" t="s">
        <v>26</v>
      </c>
      <c r="N19707">
        <v>2</v>
      </c>
      <c r="P19707" t="s">
        <v>20366</v>
      </c>
      <c r="Q19707" t="s">
        <v>31080</v>
      </c>
      <c r="S19707" t="s">
        <v>20368</v>
      </c>
    </row>
    <row r="19708" spans="1:19" hidden="1" x14ac:dyDescent="0.2">
      <c r="A19708">
        <v>5513</v>
      </c>
      <c r="B19708" t="s">
        <v>31081</v>
      </c>
      <c r="C19708" t="s">
        <v>105</v>
      </c>
      <c r="D19708">
        <v>7.54</v>
      </c>
      <c r="E19708">
        <v>25</v>
      </c>
      <c r="F19708" t="s">
        <v>31082</v>
      </c>
      <c r="G19708" t="s">
        <v>55</v>
      </c>
      <c r="H19708" t="s">
        <v>46</v>
      </c>
      <c r="I19708" t="s">
        <v>4853</v>
      </c>
      <c r="K19708"/>
      <c r="L19708" t="s">
        <v>31083</v>
      </c>
      <c r="M19708" t="s">
        <v>26</v>
      </c>
      <c r="N19708">
        <v>2</v>
      </c>
      <c r="P19708" t="s">
        <v>20366</v>
      </c>
      <c r="Q19708" t="s">
        <v>31084</v>
      </c>
      <c r="S19708" t="s">
        <v>20368</v>
      </c>
    </row>
    <row r="19709" spans="1:19" hidden="1" x14ac:dyDescent="0.2">
      <c r="A19709">
        <v>5513</v>
      </c>
      <c r="B19709" t="s">
        <v>31081</v>
      </c>
      <c r="C19709" t="s">
        <v>105</v>
      </c>
      <c r="D19709">
        <v>7.5</v>
      </c>
      <c r="E19709" t="s">
        <v>414</v>
      </c>
      <c r="F19709" t="s">
        <v>27621</v>
      </c>
      <c r="G19709" t="s">
        <v>55</v>
      </c>
      <c r="H19709" t="s">
        <v>46</v>
      </c>
      <c r="I19709" t="s">
        <v>4853</v>
      </c>
      <c r="K19709"/>
      <c r="L19709" t="s">
        <v>31083</v>
      </c>
      <c r="M19709" t="s">
        <v>26</v>
      </c>
      <c r="N19709">
        <v>2</v>
      </c>
      <c r="P19709" t="s">
        <v>20366</v>
      </c>
      <c r="Q19709" t="s">
        <v>31084</v>
      </c>
      <c r="S19709" t="s">
        <v>20368</v>
      </c>
    </row>
    <row r="19710" spans="1:19" hidden="1" x14ac:dyDescent="0.2">
      <c r="A19710">
        <v>5514</v>
      </c>
      <c r="B19710" t="s">
        <v>31085</v>
      </c>
      <c r="C19710" t="s">
        <v>105</v>
      </c>
      <c r="D19710">
        <v>7.76</v>
      </c>
      <c r="E19710">
        <v>20</v>
      </c>
      <c r="F19710" t="s">
        <v>16937</v>
      </c>
      <c r="G19710" t="s">
        <v>21388</v>
      </c>
      <c r="H19710" t="s">
        <v>23</v>
      </c>
      <c r="I19710" t="s">
        <v>359</v>
      </c>
      <c r="K19710"/>
      <c r="L19710" t="s">
        <v>31086</v>
      </c>
      <c r="M19710" t="s">
        <v>26</v>
      </c>
      <c r="N19710">
        <v>2</v>
      </c>
      <c r="P19710" t="s">
        <v>20366</v>
      </c>
      <c r="Q19710" t="s">
        <v>31087</v>
      </c>
      <c r="S19710" t="s">
        <v>20368</v>
      </c>
    </row>
    <row r="19711" spans="1:19" hidden="1" x14ac:dyDescent="0.2">
      <c r="A19711">
        <v>5515</v>
      </c>
      <c r="B19711" t="s">
        <v>31088</v>
      </c>
      <c r="C19711" t="s">
        <v>105</v>
      </c>
      <c r="D19711">
        <v>14.21</v>
      </c>
      <c r="E19711">
        <v>20</v>
      </c>
      <c r="F19711" t="s">
        <v>31089</v>
      </c>
      <c r="G19711" t="s">
        <v>4302</v>
      </c>
      <c r="H19711" t="s">
        <v>23</v>
      </c>
      <c r="I19711" t="s">
        <v>656</v>
      </c>
      <c r="K19711"/>
      <c r="L19711" t="s">
        <v>31090</v>
      </c>
      <c r="M19711" t="s">
        <v>26</v>
      </c>
      <c r="N19711">
        <v>2</v>
      </c>
      <c r="P19711" t="s">
        <v>20366</v>
      </c>
      <c r="Q19711" t="s">
        <v>31091</v>
      </c>
      <c r="S19711" t="s">
        <v>20368</v>
      </c>
    </row>
    <row r="19712" spans="1:19" hidden="1" x14ac:dyDescent="0.2">
      <c r="A19712">
        <v>5516</v>
      </c>
      <c r="B19712" t="s">
        <v>31092</v>
      </c>
      <c r="C19712" t="s">
        <v>29328</v>
      </c>
      <c r="D19712">
        <v>8.1999999999999993</v>
      </c>
      <c r="E19712">
        <v>20</v>
      </c>
      <c r="F19712" t="s">
        <v>24667</v>
      </c>
      <c r="G19712" t="s">
        <v>55</v>
      </c>
      <c r="H19712" t="s">
        <v>46</v>
      </c>
      <c r="I19712" t="s">
        <v>9000</v>
      </c>
      <c r="K19712"/>
      <c r="L19712" t="s">
        <v>31093</v>
      </c>
      <c r="M19712" t="s">
        <v>26</v>
      </c>
      <c r="N19712">
        <v>2</v>
      </c>
      <c r="P19712" t="s">
        <v>20366</v>
      </c>
      <c r="Q19712" t="s">
        <v>31094</v>
      </c>
      <c r="S19712" t="s">
        <v>20368</v>
      </c>
    </row>
    <row r="19713" spans="1:19" hidden="1" x14ac:dyDescent="0.2">
      <c r="A19713">
        <v>5517</v>
      </c>
      <c r="B19713" t="s">
        <v>31095</v>
      </c>
      <c r="C19713" t="s">
        <v>105</v>
      </c>
      <c r="D19713">
        <v>8.3000000000000007</v>
      </c>
      <c r="E19713" t="s">
        <v>363</v>
      </c>
      <c r="F19713" t="s">
        <v>54</v>
      </c>
      <c r="G19713" t="s">
        <v>55</v>
      </c>
      <c r="H19713" t="s">
        <v>23</v>
      </c>
      <c r="I19713" t="s">
        <v>1396</v>
      </c>
      <c r="K19713"/>
      <c r="L19713" t="s">
        <v>31096</v>
      </c>
      <c r="M19713" t="s">
        <v>26</v>
      </c>
      <c r="N19713">
        <v>2</v>
      </c>
      <c r="P19713" t="s">
        <v>20366</v>
      </c>
      <c r="Q19713" t="s">
        <v>31097</v>
      </c>
      <c r="S19713" t="s">
        <v>20368</v>
      </c>
    </row>
    <row r="19714" spans="1:19" hidden="1" x14ac:dyDescent="0.2">
      <c r="A19714">
        <v>5519</v>
      </c>
      <c r="B19714" t="s">
        <v>31098</v>
      </c>
      <c r="C19714" t="s">
        <v>105</v>
      </c>
      <c r="D19714">
        <v>4.13</v>
      </c>
      <c r="E19714">
        <v>25</v>
      </c>
      <c r="F19714" t="s">
        <v>25651</v>
      </c>
      <c r="G19714" t="s">
        <v>55</v>
      </c>
      <c r="H19714" t="s">
        <v>46</v>
      </c>
      <c r="I19714" t="s">
        <v>30925</v>
      </c>
      <c r="K19714"/>
      <c r="L19714" t="s">
        <v>31099</v>
      </c>
      <c r="M19714" t="s">
        <v>26</v>
      </c>
      <c r="N19714">
        <v>2</v>
      </c>
      <c r="P19714" t="s">
        <v>20366</v>
      </c>
      <c r="Q19714" t="s">
        <v>31100</v>
      </c>
      <c r="S19714" t="s">
        <v>20368</v>
      </c>
    </row>
    <row r="19715" spans="1:19" hidden="1" x14ac:dyDescent="0.2">
      <c r="A19715">
        <v>5519</v>
      </c>
      <c r="B19715" t="s">
        <v>31098</v>
      </c>
      <c r="C19715" t="s">
        <v>20452</v>
      </c>
      <c r="D19715">
        <v>7.12</v>
      </c>
      <c r="E19715">
        <v>25</v>
      </c>
      <c r="F19715" t="s">
        <v>25651</v>
      </c>
      <c r="G19715" t="s">
        <v>55</v>
      </c>
      <c r="H19715" t="s">
        <v>46</v>
      </c>
      <c r="I19715" t="s">
        <v>30925</v>
      </c>
      <c r="K19715"/>
      <c r="L19715" t="s">
        <v>31099</v>
      </c>
      <c r="M19715" t="s">
        <v>26</v>
      </c>
      <c r="N19715">
        <v>2</v>
      </c>
      <c r="P19715" t="s">
        <v>20366</v>
      </c>
      <c r="Q19715" t="s">
        <v>31100</v>
      </c>
      <c r="S19715" t="s">
        <v>20368</v>
      </c>
    </row>
    <row r="19716" spans="1:19" hidden="1" x14ac:dyDescent="0.2">
      <c r="A19716">
        <v>5521</v>
      </c>
      <c r="B19716" t="s">
        <v>31101</v>
      </c>
      <c r="C19716" t="s">
        <v>105</v>
      </c>
      <c r="D19716">
        <v>3.19</v>
      </c>
      <c r="E19716">
        <v>25</v>
      </c>
      <c r="F19716" t="s">
        <v>25651</v>
      </c>
      <c r="G19716" t="s">
        <v>55</v>
      </c>
      <c r="H19716" t="s">
        <v>46</v>
      </c>
      <c r="I19716" t="s">
        <v>30925</v>
      </c>
      <c r="K19716"/>
      <c r="L19716" t="s">
        <v>31102</v>
      </c>
      <c r="M19716" t="s">
        <v>26</v>
      </c>
      <c r="N19716">
        <v>2</v>
      </c>
      <c r="P19716" t="s">
        <v>20366</v>
      </c>
      <c r="Q19716" t="s">
        <v>31103</v>
      </c>
      <c r="S19716" t="s">
        <v>20368</v>
      </c>
    </row>
    <row r="19717" spans="1:19" hidden="1" x14ac:dyDescent="0.2">
      <c r="A19717">
        <v>5521</v>
      </c>
      <c r="B19717" t="s">
        <v>31101</v>
      </c>
      <c r="C19717" t="s">
        <v>20452</v>
      </c>
      <c r="D19717">
        <v>8.83</v>
      </c>
      <c r="E19717">
        <v>25</v>
      </c>
      <c r="F19717" t="s">
        <v>25651</v>
      </c>
      <c r="G19717" t="s">
        <v>55</v>
      </c>
      <c r="H19717" t="s">
        <v>46</v>
      </c>
      <c r="I19717" t="s">
        <v>30925</v>
      </c>
      <c r="K19717"/>
      <c r="L19717" t="s">
        <v>31102</v>
      </c>
      <c r="M19717" t="s">
        <v>26</v>
      </c>
      <c r="N19717">
        <v>2</v>
      </c>
      <c r="P19717" t="s">
        <v>20366</v>
      </c>
      <c r="Q19717" t="s">
        <v>31103</v>
      </c>
      <c r="S19717" t="s">
        <v>20368</v>
      </c>
    </row>
    <row r="19718" spans="1:19" hidden="1" x14ac:dyDescent="0.2">
      <c r="A19718">
        <v>5522</v>
      </c>
      <c r="B19718" t="s">
        <v>31104</v>
      </c>
      <c r="C19718" t="s">
        <v>105</v>
      </c>
      <c r="D19718">
        <v>7.71</v>
      </c>
      <c r="E19718">
        <v>25</v>
      </c>
      <c r="G19718" t="s">
        <v>246</v>
      </c>
      <c r="H19718" t="s">
        <v>46</v>
      </c>
      <c r="I19718" t="s">
        <v>1428</v>
      </c>
      <c r="K19718"/>
      <c r="L19718" t="s">
        <v>31105</v>
      </c>
      <c r="M19718" t="s">
        <v>26</v>
      </c>
      <c r="N19718">
        <v>2</v>
      </c>
      <c r="P19718" t="s">
        <v>20366</v>
      </c>
      <c r="Q19718" t="s">
        <v>31106</v>
      </c>
      <c r="S19718" t="s">
        <v>20368</v>
      </c>
    </row>
    <row r="19719" spans="1:19" hidden="1" x14ac:dyDescent="0.2">
      <c r="A19719">
        <v>5526</v>
      </c>
      <c r="B19719" t="s">
        <v>31107</v>
      </c>
      <c r="C19719" t="s">
        <v>105</v>
      </c>
      <c r="D19719">
        <v>7.27</v>
      </c>
      <c r="E19719">
        <v>28</v>
      </c>
      <c r="F19719" t="s">
        <v>26748</v>
      </c>
      <c r="G19719" t="s">
        <v>31</v>
      </c>
      <c r="H19719" t="s">
        <v>23</v>
      </c>
      <c r="I19719" t="s">
        <v>9264</v>
      </c>
      <c r="K19719"/>
      <c r="L19719" t="s">
        <v>31108</v>
      </c>
      <c r="M19719" t="s">
        <v>26</v>
      </c>
      <c r="N19719">
        <v>2</v>
      </c>
      <c r="P19719" t="s">
        <v>20366</v>
      </c>
      <c r="Q19719" t="s">
        <v>31109</v>
      </c>
      <c r="S19719" t="s">
        <v>20368</v>
      </c>
    </row>
    <row r="19720" spans="1:19" hidden="1" x14ac:dyDescent="0.2">
      <c r="A19720">
        <v>5526</v>
      </c>
      <c r="B19720" t="s">
        <v>31107</v>
      </c>
      <c r="C19720" t="s">
        <v>20452</v>
      </c>
      <c r="D19720">
        <v>11.94</v>
      </c>
      <c r="E19720">
        <v>28</v>
      </c>
      <c r="F19720" t="s">
        <v>26748</v>
      </c>
      <c r="G19720" t="s">
        <v>31</v>
      </c>
      <c r="H19720" t="s">
        <v>23</v>
      </c>
      <c r="I19720" t="s">
        <v>9264</v>
      </c>
      <c r="K19720"/>
      <c r="L19720" t="s">
        <v>31108</v>
      </c>
      <c r="M19720" t="s">
        <v>26</v>
      </c>
      <c r="N19720">
        <v>2</v>
      </c>
      <c r="P19720" t="s">
        <v>20366</v>
      </c>
      <c r="Q19720" t="s">
        <v>31109</v>
      </c>
      <c r="S19720" t="s">
        <v>20368</v>
      </c>
    </row>
    <row r="19721" spans="1:19" hidden="1" x14ac:dyDescent="0.2">
      <c r="A19721">
        <v>5532</v>
      </c>
      <c r="B19721" t="s">
        <v>31110</v>
      </c>
      <c r="C19721" t="s">
        <v>105</v>
      </c>
      <c r="D19721">
        <v>9.57</v>
      </c>
      <c r="E19721">
        <v>25</v>
      </c>
      <c r="F19721" t="s">
        <v>20713</v>
      </c>
      <c r="G19721" t="s">
        <v>55</v>
      </c>
      <c r="H19721" t="s">
        <v>46</v>
      </c>
      <c r="I19721" t="s">
        <v>5864</v>
      </c>
      <c r="K19721"/>
      <c r="L19721" t="s">
        <v>31111</v>
      </c>
      <c r="M19721" t="s">
        <v>26</v>
      </c>
      <c r="N19721">
        <v>2</v>
      </c>
      <c r="O19721" t="s">
        <v>31112</v>
      </c>
      <c r="P19721" t="s">
        <v>20366</v>
      </c>
      <c r="Q19721" t="s">
        <v>31113</v>
      </c>
      <c r="S19721" t="s">
        <v>20368</v>
      </c>
    </row>
    <row r="19722" spans="1:19" hidden="1" x14ac:dyDescent="0.2">
      <c r="A19722">
        <v>5533</v>
      </c>
      <c r="B19722" t="s">
        <v>31114</v>
      </c>
      <c r="C19722" t="s">
        <v>105</v>
      </c>
      <c r="D19722">
        <v>9.43</v>
      </c>
      <c r="E19722">
        <v>25</v>
      </c>
      <c r="F19722" t="s">
        <v>20587</v>
      </c>
      <c r="G19722" t="s">
        <v>55</v>
      </c>
      <c r="H19722" t="s">
        <v>46</v>
      </c>
      <c r="I19722" t="s">
        <v>5864</v>
      </c>
      <c r="K19722"/>
      <c r="L19722" t="s">
        <v>31115</v>
      </c>
      <c r="M19722" t="s">
        <v>26</v>
      </c>
      <c r="N19722">
        <v>2</v>
      </c>
      <c r="O19722" t="s">
        <v>31116</v>
      </c>
      <c r="P19722" t="s">
        <v>20366</v>
      </c>
      <c r="Q19722" t="s">
        <v>31117</v>
      </c>
      <c r="S19722" t="s">
        <v>20368</v>
      </c>
    </row>
    <row r="19723" spans="1:19" hidden="1" x14ac:dyDescent="0.2">
      <c r="A19723">
        <v>5534</v>
      </c>
      <c r="B19723" t="s">
        <v>31118</v>
      </c>
      <c r="C19723" t="s">
        <v>105</v>
      </c>
      <c r="D19723">
        <v>9.8000000000000007</v>
      </c>
      <c r="E19723">
        <v>25</v>
      </c>
      <c r="F19723" t="s">
        <v>20587</v>
      </c>
      <c r="G19723" t="s">
        <v>55</v>
      </c>
      <c r="H19723" t="s">
        <v>46</v>
      </c>
      <c r="I19723" t="s">
        <v>5864</v>
      </c>
      <c r="K19723"/>
      <c r="L19723" t="s">
        <v>31119</v>
      </c>
      <c r="M19723" t="s">
        <v>26</v>
      </c>
      <c r="N19723">
        <v>2</v>
      </c>
      <c r="O19723" t="s">
        <v>31120</v>
      </c>
      <c r="P19723" t="s">
        <v>20366</v>
      </c>
      <c r="Q19723" t="s">
        <v>31121</v>
      </c>
      <c r="S19723" t="s">
        <v>20368</v>
      </c>
    </row>
    <row r="19724" spans="1:19" hidden="1" x14ac:dyDescent="0.2">
      <c r="A19724">
        <v>5535</v>
      </c>
      <c r="B19724" t="s">
        <v>31122</v>
      </c>
      <c r="C19724" t="s">
        <v>105</v>
      </c>
      <c r="D19724">
        <v>7.45</v>
      </c>
      <c r="E19724">
        <v>28</v>
      </c>
      <c r="F19724" t="s">
        <v>26748</v>
      </c>
      <c r="G19724" t="s">
        <v>31</v>
      </c>
      <c r="H19724" t="s">
        <v>23</v>
      </c>
      <c r="I19724" t="s">
        <v>9264</v>
      </c>
      <c r="K19724"/>
      <c r="L19724" t="s">
        <v>31123</v>
      </c>
      <c r="M19724" t="s">
        <v>26</v>
      </c>
      <c r="N19724">
        <v>2</v>
      </c>
      <c r="P19724" t="s">
        <v>20366</v>
      </c>
      <c r="Q19724" t="s">
        <v>31124</v>
      </c>
      <c r="S19724" t="s">
        <v>20368</v>
      </c>
    </row>
    <row r="19725" spans="1:19" hidden="1" x14ac:dyDescent="0.2">
      <c r="A19725">
        <v>5535</v>
      </c>
      <c r="B19725" t="s">
        <v>31122</v>
      </c>
      <c r="C19725" t="s">
        <v>20452</v>
      </c>
      <c r="D19725">
        <v>12.31</v>
      </c>
      <c r="E19725">
        <v>28</v>
      </c>
      <c r="F19725" t="s">
        <v>26748</v>
      </c>
      <c r="G19725" t="s">
        <v>31</v>
      </c>
      <c r="H19725" t="s">
        <v>23</v>
      </c>
      <c r="I19725" t="s">
        <v>9264</v>
      </c>
      <c r="K19725"/>
      <c r="L19725" t="s">
        <v>31123</v>
      </c>
      <c r="M19725" t="s">
        <v>26</v>
      </c>
      <c r="N19725">
        <v>2</v>
      </c>
      <c r="P19725" t="s">
        <v>20366</v>
      </c>
      <c r="Q19725" t="s">
        <v>31124</v>
      </c>
      <c r="S19725" t="s">
        <v>20368</v>
      </c>
    </row>
    <row r="19726" spans="1:19" hidden="1" x14ac:dyDescent="0.2">
      <c r="A19726">
        <v>5536</v>
      </c>
      <c r="B19726" t="s">
        <v>31125</v>
      </c>
      <c r="C19726" t="s">
        <v>105</v>
      </c>
      <c r="D19726">
        <v>7.46</v>
      </c>
      <c r="E19726">
        <v>28</v>
      </c>
      <c r="F19726" t="s">
        <v>26748</v>
      </c>
      <c r="G19726" t="s">
        <v>31</v>
      </c>
      <c r="H19726" t="s">
        <v>23</v>
      </c>
      <c r="I19726" t="s">
        <v>9264</v>
      </c>
      <c r="K19726"/>
      <c r="L19726" t="s">
        <v>31126</v>
      </c>
      <c r="M19726" t="s">
        <v>26</v>
      </c>
      <c r="N19726">
        <v>2</v>
      </c>
      <c r="P19726" t="s">
        <v>20366</v>
      </c>
      <c r="Q19726" t="s">
        <v>31127</v>
      </c>
      <c r="S19726" t="s">
        <v>20368</v>
      </c>
    </row>
    <row r="19727" spans="1:19" hidden="1" x14ac:dyDescent="0.2">
      <c r="A19727">
        <v>5536</v>
      </c>
      <c r="B19727" t="s">
        <v>31125</v>
      </c>
      <c r="C19727" t="s">
        <v>20452</v>
      </c>
      <c r="D19727">
        <v>12.36</v>
      </c>
      <c r="E19727">
        <v>28</v>
      </c>
      <c r="F19727" t="s">
        <v>26748</v>
      </c>
      <c r="G19727" t="s">
        <v>31</v>
      </c>
      <c r="H19727" t="s">
        <v>23</v>
      </c>
      <c r="I19727" t="s">
        <v>9264</v>
      </c>
      <c r="K19727"/>
      <c r="L19727" t="s">
        <v>31126</v>
      </c>
      <c r="M19727" t="s">
        <v>26</v>
      </c>
      <c r="N19727">
        <v>2</v>
      </c>
      <c r="P19727" t="s">
        <v>20366</v>
      </c>
      <c r="Q19727" t="s">
        <v>31127</v>
      </c>
      <c r="S19727" t="s">
        <v>20368</v>
      </c>
    </row>
    <row r="19728" spans="1:19" hidden="1" x14ac:dyDescent="0.2">
      <c r="A19728">
        <v>5542</v>
      </c>
      <c r="B19728" t="s">
        <v>31128</v>
      </c>
      <c r="C19728" t="s">
        <v>105</v>
      </c>
      <c r="D19728">
        <v>9.5</v>
      </c>
      <c r="F19728" t="s">
        <v>21009</v>
      </c>
      <c r="G19728" t="s">
        <v>55</v>
      </c>
      <c r="H19728" t="s">
        <v>23</v>
      </c>
      <c r="I19728" t="s">
        <v>365</v>
      </c>
      <c r="K19728"/>
      <c r="L19728" t="s">
        <v>31129</v>
      </c>
      <c r="M19728" t="s">
        <v>28281</v>
      </c>
      <c r="N19728">
        <v>3</v>
      </c>
      <c r="O19728" t="s">
        <v>31130</v>
      </c>
      <c r="P19728" t="s">
        <v>20366</v>
      </c>
      <c r="Q19728" t="s">
        <v>31131</v>
      </c>
      <c r="S19728" t="s">
        <v>20368</v>
      </c>
    </row>
    <row r="19729" spans="1:19" hidden="1" x14ac:dyDescent="0.2">
      <c r="A19729">
        <v>5543</v>
      </c>
      <c r="B19729" t="s">
        <v>31132</v>
      </c>
      <c r="C19729" t="s">
        <v>105</v>
      </c>
      <c r="D19729" t="s">
        <v>31133</v>
      </c>
      <c r="E19729">
        <v>25</v>
      </c>
      <c r="F19729" t="s">
        <v>31134</v>
      </c>
      <c r="G19729" t="s">
        <v>31135</v>
      </c>
      <c r="H19729" t="s">
        <v>23</v>
      </c>
      <c r="I19729" t="s">
        <v>31136</v>
      </c>
      <c r="K19729"/>
      <c r="L19729" t="s">
        <v>31137</v>
      </c>
      <c r="M19729" t="s">
        <v>20365</v>
      </c>
      <c r="N19729">
        <v>8</v>
      </c>
      <c r="O19729" t="s">
        <v>31138</v>
      </c>
      <c r="P19729" t="s">
        <v>20366</v>
      </c>
      <c r="Q19729" t="s">
        <v>31139</v>
      </c>
      <c r="S19729" t="s">
        <v>20368</v>
      </c>
    </row>
    <row r="19730" spans="1:19" hidden="1" x14ac:dyDescent="0.2">
      <c r="A19730">
        <v>5543</v>
      </c>
      <c r="B19730" t="s">
        <v>31132</v>
      </c>
      <c r="C19730" t="s">
        <v>20452</v>
      </c>
      <c r="D19730">
        <v>2.2599999999999998</v>
      </c>
      <c r="E19730" t="s">
        <v>414</v>
      </c>
      <c r="F19730" t="s">
        <v>31134</v>
      </c>
      <c r="G19730" t="s">
        <v>31135</v>
      </c>
      <c r="H19730" t="s">
        <v>46</v>
      </c>
      <c r="I19730" t="s">
        <v>31136</v>
      </c>
      <c r="K19730"/>
      <c r="L19730" t="s">
        <v>31137</v>
      </c>
      <c r="M19730" t="s">
        <v>20365</v>
      </c>
      <c r="N19730">
        <v>8</v>
      </c>
      <c r="O19730" t="s">
        <v>31138</v>
      </c>
      <c r="P19730" t="s">
        <v>20366</v>
      </c>
      <c r="Q19730" t="s">
        <v>31139</v>
      </c>
      <c r="S19730" t="s">
        <v>20368</v>
      </c>
    </row>
    <row r="19731" spans="1:19" hidden="1" x14ac:dyDescent="0.2">
      <c r="A19731">
        <v>5543</v>
      </c>
      <c r="B19731" t="s">
        <v>31132</v>
      </c>
      <c r="C19731" t="s">
        <v>20441</v>
      </c>
      <c r="D19731">
        <v>3.52</v>
      </c>
      <c r="E19731" t="s">
        <v>414</v>
      </c>
      <c r="F19731" t="s">
        <v>31134</v>
      </c>
      <c r="G19731" t="s">
        <v>31135</v>
      </c>
      <c r="H19731" t="s">
        <v>46</v>
      </c>
      <c r="I19731" t="s">
        <v>31136</v>
      </c>
      <c r="K19731"/>
      <c r="L19731" t="s">
        <v>31137</v>
      </c>
      <c r="M19731" t="s">
        <v>20365</v>
      </c>
      <c r="N19731">
        <v>8</v>
      </c>
      <c r="O19731" t="s">
        <v>31138</v>
      </c>
      <c r="P19731" t="s">
        <v>20366</v>
      </c>
      <c r="Q19731" t="s">
        <v>31139</v>
      </c>
      <c r="S19731" t="s">
        <v>20368</v>
      </c>
    </row>
    <row r="19732" spans="1:19" hidden="1" x14ac:dyDescent="0.2">
      <c r="A19732">
        <v>5543</v>
      </c>
      <c r="B19732" t="s">
        <v>31132</v>
      </c>
      <c r="C19732" t="s">
        <v>20447</v>
      </c>
      <c r="D19732">
        <v>5.15</v>
      </c>
      <c r="E19732" t="s">
        <v>414</v>
      </c>
      <c r="F19732" t="s">
        <v>31134</v>
      </c>
      <c r="G19732" t="s">
        <v>31135</v>
      </c>
      <c r="H19732" t="s">
        <v>46</v>
      </c>
      <c r="I19732" t="s">
        <v>31136</v>
      </c>
      <c r="K19732"/>
      <c r="L19732" t="s">
        <v>31137</v>
      </c>
      <c r="M19732" t="s">
        <v>20365</v>
      </c>
      <c r="N19732">
        <v>8</v>
      </c>
      <c r="O19732" t="s">
        <v>31138</v>
      </c>
      <c r="P19732" t="s">
        <v>20366</v>
      </c>
      <c r="Q19732" t="s">
        <v>31139</v>
      </c>
      <c r="S19732" t="s">
        <v>20368</v>
      </c>
    </row>
    <row r="19733" spans="1:19" hidden="1" x14ac:dyDescent="0.2">
      <c r="A19733">
        <v>5543</v>
      </c>
      <c r="B19733" t="s">
        <v>31132</v>
      </c>
      <c r="C19733" t="s">
        <v>21449</v>
      </c>
      <c r="D19733">
        <v>6.52</v>
      </c>
      <c r="E19733" t="s">
        <v>414</v>
      </c>
      <c r="F19733" t="s">
        <v>31134</v>
      </c>
      <c r="G19733" t="s">
        <v>31135</v>
      </c>
      <c r="H19733" t="s">
        <v>46</v>
      </c>
      <c r="I19733" t="s">
        <v>31136</v>
      </c>
      <c r="K19733"/>
      <c r="L19733" t="s">
        <v>31137</v>
      </c>
      <c r="M19733" t="s">
        <v>20365</v>
      </c>
      <c r="N19733">
        <v>8</v>
      </c>
      <c r="O19733" t="s">
        <v>31138</v>
      </c>
      <c r="P19733" t="s">
        <v>20366</v>
      </c>
      <c r="Q19733" t="s">
        <v>31139</v>
      </c>
      <c r="S19733" t="s">
        <v>20368</v>
      </c>
    </row>
    <row r="19734" spans="1:19" hidden="1" x14ac:dyDescent="0.2">
      <c r="A19734">
        <v>5543</v>
      </c>
      <c r="B19734" t="s">
        <v>31132</v>
      </c>
      <c r="C19734" t="s">
        <v>21450</v>
      </c>
      <c r="D19734">
        <v>7.71</v>
      </c>
      <c r="E19734" t="s">
        <v>414</v>
      </c>
      <c r="F19734" t="s">
        <v>31134</v>
      </c>
      <c r="G19734" t="s">
        <v>31135</v>
      </c>
      <c r="H19734" t="s">
        <v>46</v>
      </c>
      <c r="I19734" t="s">
        <v>31136</v>
      </c>
      <c r="K19734"/>
      <c r="L19734" t="s">
        <v>31137</v>
      </c>
      <c r="M19734" t="s">
        <v>20365</v>
      </c>
      <c r="N19734">
        <v>8</v>
      </c>
      <c r="O19734" t="s">
        <v>31138</v>
      </c>
      <c r="P19734" t="s">
        <v>20366</v>
      </c>
      <c r="Q19734" t="s">
        <v>31139</v>
      </c>
      <c r="S19734" t="s">
        <v>20368</v>
      </c>
    </row>
    <row r="19735" spans="1:19" hidden="1" x14ac:dyDescent="0.2">
      <c r="A19735">
        <v>5544</v>
      </c>
      <c r="B19735" t="s">
        <v>31140</v>
      </c>
      <c r="C19735" t="s">
        <v>105</v>
      </c>
      <c r="D19735">
        <v>1.51</v>
      </c>
      <c r="E19735">
        <v>25</v>
      </c>
      <c r="G19735" t="s">
        <v>2474</v>
      </c>
      <c r="H19735" t="s">
        <v>46</v>
      </c>
      <c r="I19735" t="s">
        <v>1966</v>
      </c>
      <c r="K19735"/>
      <c r="L19735" t="s">
        <v>31141</v>
      </c>
      <c r="M19735" t="s">
        <v>26</v>
      </c>
      <c r="N19735">
        <v>2</v>
      </c>
      <c r="P19735" t="s">
        <v>20366</v>
      </c>
      <c r="Q19735" t="s">
        <v>31142</v>
      </c>
      <c r="S19735" t="s">
        <v>20368</v>
      </c>
    </row>
    <row r="19736" spans="1:19" hidden="1" x14ac:dyDescent="0.2">
      <c r="A19736">
        <v>5545</v>
      </c>
      <c r="B19736" t="s">
        <v>31143</v>
      </c>
      <c r="C19736" t="s">
        <v>105</v>
      </c>
      <c r="D19736">
        <v>3.4</v>
      </c>
      <c r="F19736" t="s">
        <v>21009</v>
      </c>
      <c r="G19736" t="s">
        <v>55</v>
      </c>
      <c r="H19736" t="s">
        <v>23</v>
      </c>
      <c r="I19736" t="s">
        <v>2941</v>
      </c>
      <c r="K19736"/>
      <c r="L19736" t="s">
        <v>31144</v>
      </c>
      <c r="M19736" t="s">
        <v>26</v>
      </c>
      <c r="N19736">
        <v>2</v>
      </c>
      <c r="P19736" t="s">
        <v>20366</v>
      </c>
      <c r="Q19736" t="s">
        <v>31145</v>
      </c>
      <c r="S19736" t="s">
        <v>20368</v>
      </c>
    </row>
    <row r="19737" spans="1:19" hidden="1" x14ac:dyDescent="0.2">
      <c r="A19737">
        <v>5545</v>
      </c>
      <c r="B19737" t="s">
        <v>31143</v>
      </c>
      <c r="C19737" t="s">
        <v>20452</v>
      </c>
      <c r="D19737">
        <v>3.93</v>
      </c>
      <c r="F19737" t="s">
        <v>21009</v>
      </c>
      <c r="G19737" t="s">
        <v>55</v>
      </c>
      <c r="H19737" t="s">
        <v>23</v>
      </c>
      <c r="I19737" t="s">
        <v>2941</v>
      </c>
      <c r="K19737"/>
      <c r="L19737" t="s">
        <v>31144</v>
      </c>
      <c r="M19737" t="s">
        <v>26</v>
      </c>
      <c r="N19737">
        <v>2</v>
      </c>
      <c r="P19737" t="s">
        <v>20366</v>
      </c>
      <c r="Q19737" t="s">
        <v>31145</v>
      </c>
      <c r="S19737" t="s">
        <v>20368</v>
      </c>
    </row>
    <row r="19738" spans="1:19" hidden="1" x14ac:dyDescent="0.2">
      <c r="A19738">
        <v>5545</v>
      </c>
      <c r="B19738" t="s">
        <v>31143</v>
      </c>
      <c r="C19738" t="s">
        <v>20441</v>
      </c>
      <c r="D19738">
        <v>4.72</v>
      </c>
      <c r="F19738" t="s">
        <v>21009</v>
      </c>
      <c r="G19738" t="s">
        <v>55</v>
      </c>
      <c r="H19738" t="s">
        <v>23</v>
      </c>
      <c r="I19738" t="s">
        <v>2941</v>
      </c>
      <c r="K19738"/>
      <c r="L19738" t="s">
        <v>31144</v>
      </c>
      <c r="M19738" t="s">
        <v>26</v>
      </c>
      <c r="N19738">
        <v>2</v>
      </c>
      <c r="P19738" t="s">
        <v>20366</v>
      </c>
      <c r="Q19738" t="s">
        <v>31145</v>
      </c>
      <c r="S19738" t="s">
        <v>20368</v>
      </c>
    </row>
    <row r="19739" spans="1:19" hidden="1" x14ac:dyDescent="0.2">
      <c r="A19739">
        <v>5545</v>
      </c>
      <c r="B19739" t="s">
        <v>31143</v>
      </c>
      <c r="C19739" t="s">
        <v>20447</v>
      </c>
      <c r="D19739">
        <v>5.98</v>
      </c>
      <c r="F19739" t="s">
        <v>21009</v>
      </c>
      <c r="G19739" t="s">
        <v>55</v>
      </c>
      <c r="H19739" t="s">
        <v>23</v>
      </c>
      <c r="I19739" t="s">
        <v>2941</v>
      </c>
      <c r="K19739"/>
      <c r="L19739" t="s">
        <v>31144</v>
      </c>
      <c r="M19739" t="s">
        <v>26</v>
      </c>
      <c r="N19739">
        <v>2</v>
      </c>
      <c r="P19739" t="s">
        <v>20366</v>
      </c>
      <c r="Q19739" t="s">
        <v>31145</v>
      </c>
      <c r="S19739" t="s">
        <v>20368</v>
      </c>
    </row>
    <row r="19740" spans="1:19" hidden="1" x14ac:dyDescent="0.2">
      <c r="A19740">
        <v>5546</v>
      </c>
      <c r="B19740" t="s">
        <v>31146</v>
      </c>
      <c r="C19740" t="s">
        <v>105</v>
      </c>
      <c r="D19740">
        <v>4.5</v>
      </c>
      <c r="F19740" t="s">
        <v>21009</v>
      </c>
      <c r="G19740" t="s">
        <v>55</v>
      </c>
      <c r="H19740" t="s">
        <v>23</v>
      </c>
      <c r="I19740" t="s">
        <v>2941</v>
      </c>
      <c r="K19740"/>
      <c r="L19740" t="s">
        <v>31147</v>
      </c>
      <c r="M19740" t="s">
        <v>26</v>
      </c>
      <c r="N19740">
        <v>2</v>
      </c>
      <c r="P19740" t="s">
        <v>20366</v>
      </c>
      <c r="Q19740" t="s">
        <v>31148</v>
      </c>
      <c r="S19740" t="s">
        <v>20368</v>
      </c>
    </row>
    <row r="19741" spans="1:19" hidden="1" x14ac:dyDescent="0.2">
      <c r="A19741">
        <v>5547</v>
      </c>
      <c r="B19741" t="s">
        <v>31149</v>
      </c>
      <c r="C19741" t="s">
        <v>105</v>
      </c>
      <c r="D19741">
        <v>10.01</v>
      </c>
      <c r="E19741">
        <v>20</v>
      </c>
      <c r="F19741" t="s">
        <v>22129</v>
      </c>
      <c r="G19741" t="s">
        <v>31</v>
      </c>
      <c r="H19741" t="s">
        <v>46</v>
      </c>
      <c r="I19741" t="s">
        <v>24927</v>
      </c>
      <c r="K19741"/>
      <c r="L19741" t="s">
        <v>31150</v>
      </c>
      <c r="M19741" t="s">
        <v>20396</v>
      </c>
      <c r="N19741">
        <v>4</v>
      </c>
      <c r="P19741" t="s">
        <v>20366</v>
      </c>
      <c r="Q19741" t="s">
        <v>31151</v>
      </c>
      <c r="S19741" t="s">
        <v>20368</v>
      </c>
    </row>
    <row r="19742" spans="1:19" hidden="1" x14ac:dyDescent="0.2">
      <c r="A19742">
        <v>5547</v>
      </c>
      <c r="B19742" t="s">
        <v>31149</v>
      </c>
      <c r="C19742" t="s">
        <v>105</v>
      </c>
      <c r="D19742">
        <v>11.27</v>
      </c>
      <c r="F19742" t="s">
        <v>22129</v>
      </c>
      <c r="G19742" t="s">
        <v>189</v>
      </c>
      <c r="I19742" t="s">
        <v>31152</v>
      </c>
      <c r="K19742"/>
      <c r="L19742" t="s">
        <v>31150</v>
      </c>
      <c r="M19742" t="s">
        <v>20396</v>
      </c>
      <c r="N19742">
        <v>4</v>
      </c>
      <c r="P19742" t="s">
        <v>20366</v>
      </c>
      <c r="Q19742" t="s">
        <v>31151</v>
      </c>
      <c r="S19742" t="s">
        <v>20368</v>
      </c>
    </row>
    <row r="19743" spans="1:19" hidden="1" x14ac:dyDescent="0.2">
      <c r="A19743">
        <v>5548</v>
      </c>
      <c r="B19743" t="s">
        <v>31153</v>
      </c>
      <c r="C19743" t="s">
        <v>105</v>
      </c>
      <c r="D19743">
        <v>4.2300000000000004</v>
      </c>
      <c r="E19743">
        <v>25</v>
      </c>
      <c r="F19743" t="s">
        <v>1094</v>
      </c>
      <c r="G19743" t="s">
        <v>55</v>
      </c>
      <c r="H19743" t="s">
        <v>46</v>
      </c>
      <c r="I19743" t="s">
        <v>31154</v>
      </c>
      <c r="K19743"/>
      <c r="L19743" t="s">
        <v>31155</v>
      </c>
      <c r="M19743" t="s">
        <v>26</v>
      </c>
      <c r="N19743">
        <v>2</v>
      </c>
      <c r="P19743" t="s">
        <v>20366</v>
      </c>
      <c r="Q19743" t="s">
        <v>31156</v>
      </c>
      <c r="S19743" t="s">
        <v>20368</v>
      </c>
    </row>
    <row r="19744" spans="1:19" hidden="1" x14ac:dyDescent="0.2">
      <c r="A19744">
        <v>5548</v>
      </c>
      <c r="B19744" t="s">
        <v>31153</v>
      </c>
      <c r="C19744" t="s">
        <v>105</v>
      </c>
      <c r="D19744">
        <v>4.22</v>
      </c>
      <c r="E19744">
        <v>20</v>
      </c>
      <c r="F19744" t="s">
        <v>27228</v>
      </c>
      <c r="G19744" t="s">
        <v>55</v>
      </c>
      <c r="H19744" t="s">
        <v>46</v>
      </c>
      <c r="I19744" t="s">
        <v>7165</v>
      </c>
      <c r="K19744"/>
      <c r="L19744" t="s">
        <v>31155</v>
      </c>
      <c r="M19744" t="s">
        <v>26</v>
      </c>
      <c r="N19744">
        <v>2</v>
      </c>
      <c r="P19744" t="s">
        <v>20366</v>
      </c>
      <c r="Q19744" t="s">
        <v>31156</v>
      </c>
      <c r="S19744" t="s">
        <v>20368</v>
      </c>
    </row>
    <row r="19745" spans="1:19" hidden="1" x14ac:dyDescent="0.2">
      <c r="A19745">
        <v>5548</v>
      </c>
      <c r="B19745" t="s">
        <v>31153</v>
      </c>
      <c r="C19745" t="s">
        <v>105</v>
      </c>
      <c r="D19745">
        <v>4.04</v>
      </c>
      <c r="E19745" t="s">
        <v>383</v>
      </c>
      <c r="F19745" t="s">
        <v>24343</v>
      </c>
      <c r="G19745" t="s">
        <v>55</v>
      </c>
      <c r="H19745" t="s">
        <v>46</v>
      </c>
      <c r="I19745" t="s">
        <v>7165</v>
      </c>
      <c r="K19745"/>
      <c r="L19745" t="s">
        <v>31155</v>
      </c>
      <c r="M19745" t="s">
        <v>26</v>
      </c>
      <c r="N19745">
        <v>2</v>
      </c>
      <c r="P19745" t="s">
        <v>20366</v>
      </c>
      <c r="Q19745" t="s">
        <v>31156</v>
      </c>
      <c r="S19745" t="s">
        <v>20368</v>
      </c>
    </row>
    <row r="19746" spans="1:19" hidden="1" x14ac:dyDescent="0.2">
      <c r="A19746">
        <v>5549</v>
      </c>
      <c r="B19746" t="s">
        <v>31157</v>
      </c>
      <c r="C19746" t="s">
        <v>105</v>
      </c>
      <c r="D19746">
        <v>4.3</v>
      </c>
      <c r="E19746">
        <v>25</v>
      </c>
      <c r="F19746" t="s">
        <v>1094</v>
      </c>
      <c r="G19746" t="s">
        <v>55</v>
      </c>
      <c r="H19746" t="s">
        <v>46</v>
      </c>
      <c r="I19746" t="s">
        <v>31154</v>
      </c>
      <c r="K19746"/>
      <c r="L19746" t="s">
        <v>31158</v>
      </c>
      <c r="M19746" t="s">
        <v>26</v>
      </c>
      <c r="N19746">
        <v>2</v>
      </c>
      <c r="P19746" t="s">
        <v>20366</v>
      </c>
      <c r="Q19746" t="s">
        <v>31159</v>
      </c>
      <c r="S19746" t="s">
        <v>20368</v>
      </c>
    </row>
    <row r="19747" spans="1:19" hidden="1" x14ac:dyDescent="0.2">
      <c r="A19747">
        <v>5550</v>
      </c>
      <c r="B19747" t="s">
        <v>31160</v>
      </c>
      <c r="C19747" t="s">
        <v>105</v>
      </c>
      <c r="D19747">
        <v>7.56</v>
      </c>
      <c r="E19747">
        <v>20</v>
      </c>
      <c r="F19747" t="s">
        <v>25024</v>
      </c>
      <c r="G19747" t="s">
        <v>55</v>
      </c>
      <c r="H19747" t="s">
        <v>46</v>
      </c>
      <c r="I19747" t="s">
        <v>24927</v>
      </c>
      <c r="K19747"/>
      <c r="L19747" t="s">
        <v>31161</v>
      </c>
      <c r="M19747" t="s">
        <v>20396</v>
      </c>
      <c r="N19747">
        <v>4</v>
      </c>
      <c r="P19747" t="s">
        <v>20366</v>
      </c>
      <c r="Q19747" t="s">
        <v>31162</v>
      </c>
      <c r="S19747" t="s">
        <v>20368</v>
      </c>
    </row>
    <row r="19748" spans="1:19" hidden="1" x14ac:dyDescent="0.2">
      <c r="A19748">
        <v>5550</v>
      </c>
      <c r="B19748" t="s">
        <v>31160</v>
      </c>
      <c r="C19748" t="s">
        <v>20452</v>
      </c>
      <c r="D19748">
        <v>11.8</v>
      </c>
      <c r="E19748" t="s">
        <v>383</v>
      </c>
      <c r="F19748" t="s">
        <v>25024</v>
      </c>
      <c r="G19748" t="s">
        <v>55</v>
      </c>
      <c r="H19748" t="s">
        <v>23</v>
      </c>
      <c r="I19748" t="s">
        <v>24927</v>
      </c>
      <c r="K19748"/>
      <c r="L19748" t="s">
        <v>31161</v>
      </c>
      <c r="M19748" t="s">
        <v>20396</v>
      </c>
      <c r="N19748">
        <v>4</v>
      </c>
      <c r="P19748" t="s">
        <v>20366</v>
      </c>
      <c r="Q19748" t="s">
        <v>31162</v>
      </c>
      <c r="S19748" t="s">
        <v>20368</v>
      </c>
    </row>
    <row r="19749" spans="1:19" hidden="1" x14ac:dyDescent="0.2">
      <c r="A19749">
        <v>5550</v>
      </c>
      <c r="B19749" t="s">
        <v>31160</v>
      </c>
      <c r="C19749" t="s">
        <v>105</v>
      </c>
      <c r="D19749">
        <v>7.56</v>
      </c>
      <c r="E19749">
        <v>25</v>
      </c>
      <c r="F19749" t="s">
        <v>23491</v>
      </c>
      <c r="G19749" t="s">
        <v>31</v>
      </c>
      <c r="H19749" t="s">
        <v>46</v>
      </c>
      <c r="I19749" t="s">
        <v>2515</v>
      </c>
      <c r="K19749"/>
      <c r="L19749" t="s">
        <v>31161</v>
      </c>
      <c r="M19749" t="s">
        <v>20396</v>
      </c>
      <c r="N19749">
        <v>4</v>
      </c>
      <c r="P19749" t="s">
        <v>20366</v>
      </c>
      <c r="Q19749" t="s">
        <v>31162</v>
      </c>
      <c r="S19749" t="s">
        <v>20368</v>
      </c>
    </row>
    <row r="19750" spans="1:19" hidden="1" x14ac:dyDescent="0.2">
      <c r="A19750">
        <v>5550</v>
      </c>
      <c r="B19750" t="s">
        <v>31160</v>
      </c>
      <c r="C19750" t="s">
        <v>20381</v>
      </c>
      <c r="D19750">
        <v>8.36</v>
      </c>
      <c r="E19750" t="s">
        <v>414</v>
      </c>
      <c r="F19750" t="s">
        <v>23491</v>
      </c>
      <c r="G19750" t="s">
        <v>31</v>
      </c>
      <c r="H19750" t="s">
        <v>46</v>
      </c>
      <c r="I19750" t="s">
        <v>2515</v>
      </c>
      <c r="K19750"/>
      <c r="L19750" t="s">
        <v>31161</v>
      </c>
      <c r="M19750" t="s">
        <v>20396</v>
      </c>
      <c r="N19750">
        <v>4</v>
      </c>
      <c r="P19750" t="s">
        <v>20366</v>
      </c>
      <c r="Q19750" t="s">
        <v>31162</v>
      </c>
      <c r="S19750" t="s">
        <v>20368</v>
      </c>
    </row>
    <row r="19751" spans="1:19" hidden="1" x14ac:dyDescent="0.2">
      <c r="A19751">
        <v>5551</v>
      </c>
      <c r="B19751" t="s">
        <v>31163</v>
      </c>
      <c r="C19751" t="s">
        <v>105</v>
      </c>
      <c r="D19751">
        <v>3.0339999999999998</v>
      </c>
      <c r="E19751">
        <v>25</v>
      </c>
      <c r="G19751" t="s">
        <v>31</v>
      </c>
      <c r="H19751" t="s">
        <v>46</v>
      </c>
      <c r="I19751" t="s">
        <v>5358</v>
      </c>
      <c r="J19751" t="s">
        <v>43</v>
      </c>
      <c r="K19751"/>
      <c r="L19751" t="s">
        <v>31164</v>
      </c>
      <c r="M19751" t="s">
        <v>26</v>
      </c>
      <c r="N19751">
        <v>2</v>
      </c>
      <c r="P19751" t="s">
        <v>20366</v>
      </c>
      <c r="Q19751" t="s">
        <v>31165</v>
      </c>
      <c r="S19751" t="s">
        <v>20368</v>
      </c>
    </row>
    <row r="19752" spans="1:19" hidden="1" x14ac:dyDescent="0.2">
      <c r="A19752">
        <v>5551</v>
      </c>
      <c r="B19752" t="s">
        <v>31163</v>
      </c>
      <c r="C19752" t="s">
        <v>105</v>
      </c>
      <c r="D19752">
        <v>2.7759999999999998</v>
      </c>
      <c r="E19752">
        <v>15</v>
      </c>
      <c r="G19752" t="s">
        <v>31</v>
      </c>
      <c r="H19752" t="s">
        <v>46</v>
      </c>
      <c r="I19752" t="s">
        <v>5358</v>
      </c>
      <c r="J19752" t="s">
        <v>43</v>
      </c>
      <c r="K19752"/>
      <c r="L19752" t="s">
        <v>31164</v>
      </c>
      <c r="M19752" t="s">
        <v>26</v>
      </c>
      <c r="N19752">
        <v>2</v>
      </c>
      <c r="P19752" t="s">
        <v>20366</v>
      </c>
      <c r="Q19752" t="s">
        <v>31165</v>
      </c>
      <c r="S19752" t="s">
        <v>20368</v>
      </c>
    </row>
    <row r="19753" spans="1:19" hidden="1" x14ac:dyDescent="0.2">
      <c r="A19753">
        <v>5551</v>
      </c>
      <c r="B19753" t="s">
        <v>31163</v>
      </c>
      <c r="C19753" t="s">
        <v>105</v>
      </c>
      <c r="D19753">
        <v>2.8540000000000001</v>
      </c>
      <c r="E19753">
        <v>20</v>
      </c>
      <c r="G19753" t="s">
        <v>31</v>
      </c>
      <c r="H19753" t="s">
        <v>46</v>
      </c>
      <c r="I19753" t="s">
        <v>5358</v>
      </c>
      <c r="J19753" t="s">
        <v>43</v>
      </c>
      <c r="K19753"/>
      <c r="L19753" t="s">
        <v>31164</v>
      </c>
      <c r="M19753" t="s">
        <v>26</v>
      </c>
      <c r="N19753">
        <v>2</v>
      </c>
      <c r="P19753" t="s">
        <v>20366</v>
      </c>
      <c r="Q19753" t="s">
        <v>31165</v>
      </c>
      <c r="S19753" t="s">
        <v>20368</v>
      </c>
    </row>
    <row r="19754" spans="1:19" hidden="1" x14ac:dyDescent="0.2">
      <c r="A19754">
        <v>5551</v>
      </c>
      <c r="B19754" t="s">
        <v>31163</v>
      </c>
      <c r="C19754" t="s">
        <v>105</v>
      </c>
      <c r="D19754">
        <v>3.2269999999999999</v>
      </c>
      <c r="E19754">
        <v>30</v>
      </c>
      <c r="G19754" t="s">
        <v>31</v>
      </c>
      <c r="H19754" t="s">
        <v>46</v>
      </c>
      <c r="I19754" t="s">
        <v>5358</v>
      </c>
      <c r="J19754" t="s">
        <v>43</v>
      </c>
      <c r="K19754"/>
      <c r="L19754" t="s">
        <v>31164</v>
      </c>
      <c r="M19754" t="s">
        <v>26</v>
      </c>
      <c r="N19754">
        <v>2</v>
      </c>
      <c r="P19754" t="s">
        <v>20366</v>
      </c>
      <c r="Q19754" t="s">
        <v>31165</v>
      </c>
      <c r="S19754" t="s">
        <v>20368</v>
      </c>
    </row>
    <row r="19755" spans="1:19" hidden="1" x14ac:dyDescent="0.2">
      <c r="A19755">
        <v>5551</v>
      </c>
      <c r="B19755" t="s">
        <v>31163</v>
      </c>
      <c r="C19755" t="s">
        <v>105</v>
      </c>
      <c r="D19755">
        <v>3.3340000000000001</v>
      </c>
      <c r="E19755">
        <v>35</v>
      </c>
      <c r="G19755" t="s">
        <v>31</v>
      </c>
      <c r="H19755" t="s">
        <v>46</v>
      </c>
      <c r="I19755" t="s">
        <v>5358</v>
      </c>
      <c r="J19755" t="s">
        <v>43</v>
      </c>
      <c r="K19755"/>
      <c r="L19755" t="s">
        <v>31164</v>
      </c>
      <c r="M19755" t="s">
        <v>26</v>
      </c>
      <c r="N19755">
        <v>2</v>
      </c>
      <c r="P19755" t="s">
        <v>20366</v>
      </c>
      <c r="Q19755" t="s">
        <v>31165</v>
      </c>
      <c r="S19755" t="s">
        <v>20368</v>
      </c>
    </row>
    <row r="19756" spans="1:19" hidden="1" x14ac:dyDescent="0.2">
      <c r="A19756">
        <v>5551</v>
      </c>
      <c r="B19756" t="s">
        <v>31163</v>
      </c>
      <c r="C19756" t="s">
        <v>105</v>
      </c>
      <c r="D19756">
        <v>3.4089999999999998</v>
      </c>
      <c r="E19756">
        <v>40</v>
      </c>
      <c r="G19756" t="s">
        <v>31</v>
      </c>
      <c r="H19756" t="s">
        <v>46</v>
      </c>
      <c r="I19756" t="s">
        <v>5358</v>
      </c>
      <c r="J19756" t="s">
        <v>43</v>
      </c>
      <c r="K19756"/>
      <c r="L19756" t="s">
        <v>31164</v>
      </c>
      <c r="M19756" t="s">
        <v>26</v>
      </c>
      <c r="N19756">
        <v>2</v>
      </c>
      <c r="P19756" t="s">
        <v>20366</v>
      </c>
      <c r="Q19756" t="s">
        <v>31165</v>
      </c>
      <c r="S19756" t="s">
        <v>20368</v>
      </c>
    </row>
    <row r="19757" spans="1:19" hidden="1" x14ac:dyDescent="0.2">
      <c r="A19757">
        <v>5552</v>
      </c>
      <c r="B19757" t="s">
        <v>31166</v>
      </c>
      <c r="C19757" t="s">
        <v>105</v>
      </c>
      <c r="D19757">
        <v>3.72</v>
      </c>
      <c r="E19757">
        <v>25</v>
      </c>
      <c r="G19757" t="s">
        <v>31</v>
      </c>
      <c r="H19757" t="s">
        <v>23</v>
      </c>
      <c r="I19757" t="s">
        <v>29468</v>
      </c>
      <c r="K19757"/>
      <c r="L19757" t="s">
        <v>31167</v>
      </c>
      <c r="M19757" t="s">
        <v>26</v>
      </c>
      <c r="N19757">
        <v>2</v>
      </c>
      <c r="P19757" t="s">
        <v>20366</v>
      </c>
      <c r="Q19757" t="s">
        <v>31168</v>
      </c>
      <c r="S19757" t="s">
        <v>20368</v>
      </c>
    </row>
    <row r="19758" spans="1:19" hidden="1" x14ac:dyDescent="0.2">
      <c r="A19758">
        <v>5555</v>
      </c>
      <c r="B19758" t="s">
        <v>31169</v>
      </c>
      <c r="C19758" t="s">
        <v>105</v>
      </c>
      <c r="D19758">
        <v>4.3099999999999996</v>
      </c>
      <c r="E19758">
        <v>25</v>
      </c>
      <c r="G19758" t="s">
        <v>31</v>
      </c>
      <c r="H19758" t="s">
        <v>23</v>
      </c>
      <c r="I19758" t="s">
        <v>29468</v>
      </c>
      <c r="K19758"/>
      <c r="L19758" t="s">
        <v>31170</v>
      </c>
      <c r="M19758" t="s">
        <v>26</v>
      </c>
      <c r="N19758">
        <v>2</v>
      </c>
      <c r="P19758" t="s">
        <v>20366</v>
      </c>
      <c r="Q19758" t="s">
        <v>31171</v>
      </c>
      <c r="S19758" t="s">
        <v>20368</v>
      </c>
    </row>
    <row r="19759" spans="1:19" hidden="1" x14ac:dyDescent="0.2">
      <c r="A19759">
        <v>5556</v>
      </c>
      <c r="B19759" t="s">
        <v>31172</v>
      </c>
      <c r="C19759" t="s">
        <v>105</v>
      </c>
      <c r="D19759">
        <v>3.8</v>
      </c>
      <c r="E19759">
        <v>25</v>
      </c>
      <c r="F19759" t="s">
        <v>31173</v>
      </c>
      <c r="G19759" t="s">
        <v>2474</v>
      </c>
      <c r="H19759" t="s">
        <v>23</v>
      </c>
      <c r="I19759" t="s">
        <v>7148</v>
      </c>
      <c r="K19759"/>
      <c r="L19759" t="s">
        <v>31174</v>
      </c>
      <c r="M19759" t="s">
        <v>20396</v>
      </c>
      <c r="N19759">
        <v>4</v>
      </c>
      <c r="P19759" t="s">
        <v>20366</v>
      </c>
      <c r="Q19759" t="s">
        <v>31175</v>
      </c>
      <c r="S19759" t="s">
        <v>20368</v>
      </c>
    </row>
    <row r="19760" spans="1:19" hidden="1" x14ac:dyDescent="0.2">
      <c r="A19760">
        <v>5557</v>
      </c>
      <c r="B19760" t="s">
        <v>31176</v>
      </c>
      <c r="C19760" t="s">
        <v>105</v>
      </c>
      <c r="D19760">
        <v>7.44</v>
      </c>
      <c r="E19760">
        <v>20</v>
      </c>
      <c r="F19760" t="s">
        <v>25024</v>
      </c>
      <c r="G19760" t="s">
        <v>55</v>
      </c>
      <c r="H19760" t="s">
        <v>46</v>
      </c>
      <c r="I19760" t="s">
        <v>24927</v>
      </c>
      <c r="K19760"/>
      <c r="L19760" t="s">
        <v>31177</v>
      </c>
      <c r="M19760" t="s">
        <v>20396</v>
      </c>
      <c r="N19760">
        <v>4</v>
      </c>
      <c r="P19760" t="s">
        <v>20366</v>
      </c>
      <c r="Q19760" t="s">
        <v>31178</v>
      </c>
      <c r="S19760" t="s">
        <v>20368</v>
      </c>
    </row>
    <row r="19761" spans="1:19" hidden="1" x14ac:dyDescent="0.2">
      <c r="A19761">
        <v>5557</v>
      </c>
      <c r="B19761" t="s">
        <v>31176</v>
      </c>
      <c r="C19761" t="s">
        <v>20452</v>
      </c>
      <c r="D19761">
        <v>10.1</v>
      </c>
      <c r="E19761">
        <v>20</v>
      </c>
      <c r="F19761" t="s">
        <v>25024</v>
      </c>
      <c r="G19761" t="s">
        <v>55</v>
      </c>
      <c r="H19761" t="s">
        <v>46</v>
      </c>
      <c r="I19761" t="s">
        <v>24927</v>
      </c>
      <c r="K19761"/>
      <c r="L19761" t="s">
        <v>31177</v>
      </c>
      <c r="M19761" t="s">
        <v>20396</v>
      </c>
      <c r="N19761">
        <v>4</v>
      </c>
      <c r="P19761" t="s">
        <v>20366</v>
      </c>
      <c r="Q19761" t="s">
        <v>31178</v>
      </c>
      <c r="S19761" t="s">
        <v>20368</v>
      </c>
    </row>
    <row r="19762" spans="1:19" hidden="1" x14ac:dyDescent="0.2">
      <c r="A19762">
        <v>5558</v>
      </c>
      <c r="B19762" t="s">
        <v>31179</v>
      </c>
      <c r="C19762" t="s">
        <v>105</v>
      </c>
      <c r="D19762">
        <v>7.17</v>
      </c>
      <c r="E19762">
        <v>25</v>
      </c>
      <c r="F19762" t="s">
        <v>23491</v>
      </c>
      <c r="G19762" t="s">
        <v>31</v>
      </c>
      <c r="H19762" t="s">
        <v>46</v>
      </c>
      <c r="I19762" t="s">
        <v>29906</v>
      </c>
      <c r="K19762"/>
      <c r="L19762" t="s">
        <v>31180</v>
      </c>
      <c r="M19762" t="s">
        <v>26</v>
      </c>
      <c r="N19762">
        <v>2</v>
      </c>
      <c r="P19762" t="s">
        <v>20366</v>
      </c>
      <c r="Q19762" t="s">
        <v>31181</v>
      </c>
      <c r="S19762" t="s">
        <v>20368</v>
      </c>
    </row>
    <row r="19763" spans="1:19" hidden="1" x14ac:dyDescent="0.2">
      <c r="A19763">
        <v>5559</v>
      </c>
      <c r="B19763" t="s">
        <v>31182</v>
      </c>
      <c r="C19763" t="s">
        <v>20452</v>
      </c>
      <c r="D19763">
        <v>8.09</v>
      </c>
      <c r="E19763">
        <v>25</v>
      </c>
      <c r="F19763" t="s">
        <v>23491</v>
      </c>
      <c r="G19763" t="s">
        <v>31</v>
      </c>
      <c r="H19763" t="s">
        <v>46</v>
      </c>
      <c r="I19763" t="s">
        <v>29906</v>
      </c>
      <c r="K19763"/>
      <c r="L19763" t="s">
        <v>31183</v>
      </c>
      <c r="M19763" t="s">
        <v>26</v>
      </c>
      <c r="N19763">
        <v>2</v>
      </c>
      <c r="P19763" t="s">
        <v>20366</v>
      </c>
      <c r="Q19763" t="s">
        <v>31184</v>
      </c>
      <c r="S19763" t="s">
        <v>20368</v>
      </c>
    </row>
    <row r="19764" spans="1:19" hidden="1" x14ac:dyDescent="0.2">
      <c r="A19764">
        <v>5560</v>
      </c>
      <c r="B19764" t="s">
        <v>31185</v>
      </c>
      <c r="C19764" t="s">
        <v>105</v>
      </c>
      <c r="D19764">
        <v>8.01</v>
      </c>
      <c r="E19764">
        <v>25</v>
      </c>
      <c r="F19764" t="s">
        <v>23491</v>
      </c>
      <c r="G19764" t="s">
        <v>31</v>
      </c>
      <c r="H19764" t="s">
        <v>46</v>
      </c>
      <c r="I19764" t="s">
        <v>29906</v>
      </c>
      <c r="K19764"/>
      <c r="L19764" t="s">
        <v>31186</v>
      </c>
      <c r="M19764" t="s">
        <v>26</v>
      </c>
      <c r="N19764">
        <v>2</v>
      </c>
      <c r="P19764" t="s">
        <v>20366</v>
      </c>
      <c r="Q19764" t="s">
        <v>31187</v>
      </c>
      <c r="S19764" t="s">
        <v>20368</v>
      </c>
    </row>
    <row r="19765" spans="1:19" hidden="1" x14ac:dyDescent="0.2">
      <c r="A19765">
        <v>5561</v>
      </c>
      <c r="B19765" t="s">
        <v>31188</v>
      </c>
      <c r="C19765" t="s">
        <v>105</v>
      </c>
      <c r="D19765">
        <v>4.9000000000000004</v>
      </c>
      <c r="F19765" t="s">
        <v>21009</v>
      </c>
      <c r="G19765" t="s">
        <v>30539</v>
      </c>
      <c r="H19765" t="s">
        <v>23</v>
      </c>
      <c r="I19765" t="s">
        <v>31189</v>
      </c>
      <c r="K19765"/>
      <c r="L19765" t="s">
        <v>31190</v>
      </c>
      <c r="M19765" t="s">
        <v>23772</v>
      </c>
      <c r="N19765">
        <v>3</v>
      </c>
      <c r="O19765" t="s">
        <v>31191</v>
      </c>
      <c r="P19765" t="s">
        <v>20366</v>
      </c>
      <c r="Q19765" t="s">
        <v>31192</v>
      </c>
      <c r="S19765" t="s">
        <v>20368</v>
      </c>
    </row>
    <row r="19766" spans="1:19" hidden="1" x14ac:dyDescent="0.2">
      <c r="A19766">
        <v>5562</v>
      </c>
      <c r="B19766" t="s">
        <v>31193</v>
      </c>
      <c r="C19766" t="s">
        <v>21724</v>
      </c>
      <c r="D19766">
        <v>3.84</v>
      </c>
      <c r="E19766">
        <v>20</v>
      </c>
      <c r="G19766" t="s">
        <v>55</v>
      </c>
      <c r="H19766" t="s">
        <v>46</v>
      </c>
      <c r="I19766" t="s">
        <v>8360</v>
      </c>
      <c r="K19766"/>
      <c r="L19766" t="s">
        <v>31194</v>
      </c>
      <c r="M19766" t="s">
        <v>26</v>
      </c>
      <c r="N19766">
        <v>2</v>
      </c>
      <c r="P19766" t="s">
        <v>20366</v>
      </c>
      <c r="Q19766" t="s">
        <v>31195</v>
      </c>
      <c r="S19766" t="s">
        <v>20368</v>
      </c>
    </row>
    <row r="19767" spans="1:19" hidden="1" x14ac:dyDescent="0.2">
      <c r="A19767">
        <v>5562</v>
      </c>
      <c r="B19767" t="s">
        <v>31193</v>
      </c>
      <c r="C19767" t="s">
        <v>22299</v>
      </c>
      <c r="D19767">
        <v>6.28</v>
      </c>
      <c r="E19767">
        <v>20</v>
      </c>
      <c r="G19767" t="s">
        <v>55</v>
      </c>
      <c r="H19767" t="s">
        <v>46</v>
      </c>
      <c r="I19767" t="s">
        <v>8360</v>
      </c>
      <c r="K19767"/>
      <c r="L19767" t="s">
        <v>31194</v>
      </c>
      <c r="M19767" t="s">
        <v>26</v>
      </c>
      <c r="N19767">
        <v>2</v>
      </c>
      <c r="P19767" t="s">
        <v>20366</v>
      </c>
      <c r="Q19767" t="s">
        <v>31195</v>
      </c>
      <c r="S19767" t="s">
        <v>20368</v>
      </c>
    </row>
    <row r="19768" spans="1:19" hidden="1" x14ac:dyDescent="0.2">
      <c r="A19768">
        <v>5562</v>
      </c>
      <c r="B19768" t="s">
        <v>31193</v>
      </c>
      <c r="C19768" t="s">
        <v>21490</v>
      </c>
      <c r="D19768">
        <v>3.61</v>
      </c>
      <c r="E19768" t="s">
        <v>383</v>
      </c>
      <c r="G19768" t="s">
        <v>55</v>
      </c>
      <c r="H19768" t="s">
        <v>46</v>
      </c>
      <c r="I19768" t="s">
        <v>8360</v>
      </c>
      <c r="K19768"/>
      <c r="L19768" t="s">
        <v>31194</v>
      </c>
      <c r="M19768" t="s">
        <v>26</v>
      </c>
      <c r="N19768">
        <v>2</v>
      </c>
      <c r="P19768" t="s">
        <v>20366</v>
      </c>
      <c r="Q19768" t="s">
        <v>31195</v>
      </c>
      <c r="S19768" t="s">
        <v>20368</v>
      </c>
    </row>
    <row r="19769" spans="1:19" hidden="1" x14ac:dyDescent="0.2">
      <c r="A19769">
        <v>5562</v>
      </c>
      <c r="B19769" t="s">
        <v>31193</v>
      </c>
      <c r="C19769" t="s">
        <v>21494</v>
      </c>
      <c r="D19769">
        <v>5.33</v>
      </c>
      <c r="E19769" t="s">
        <v>383</v>
      </c>
      <c r="G19769" t="s">
        <v>55</v>
      </c>
      <c r="H19769" t="s">
        <v>46</v>
      </c>
      <c r="I19769" t="s">
        <v>8360</v>
      </c>
      <c r="K19769"/>
      <c r="L19769" t="s">
        <v>31194</v>
      </c>
      <c r="M19769" t="s">
        <v>26</v>
      </c>
      <c r="N19769">
        <v>2</v>
      </c>
      <c r="P19769" t="s">
        <v>20366</v>
      </c>
      <c r="Q19769" t="s">
        <v>31195</v>
      </c>
      <c r="S19769" t="s">
        <v>20368</v>
      </c>
    </row>
    <row r="19770" spans="1:19" hidden="1" x14ac:dyDescent="0.2">
      <c r="A19770">
        <v>5563</v>
      </c>
      <c r="B19770" t="s">
        <v>31196</v>
      </c>
      <c r="C19770" t="s">
        <v>105</v>
      </c>
      <c r="D19770">
        <v>4.21</v>
      </c>
      <c r="F19770" t="s">
        <v>21009</v>
      </c>
      <c r="G19770" t="s">
        <v>31</v>
      </c>
      <c r="H19770" t="s">
        <v>23</v>
      </c>
      <c r="I19770" t="s">
        <v>370</v>
      </c>
      <c r="K19770"/>
      <c r="L19770" t="s">
        <v>31197</v>
      </c>
      <c r="M19770" t="s">
        <v>20719</v>
      </c>
      <c r="N19770">
        <v>3</v>
      </c>
      <c r="P19770" t="s">
        <v>20366</v>
      </c>
      <c r="Q19770" t="s">
        <v>31198</v>
      </c>
      <c r="S19770" t="s">
        <v>20368</v>
      </c>
    </row>
    <row r="19771" spans="1:19" hidden="1" x14ac:dyDescent="0.2">
      <c r="A19771">
        <v>5564</v>
      </c>
      <c r="B19771" t="s">
        <v>31199</v>
      </c>
      <c r="C19771" t="s">
        <v>21043</v>
      </c>
      <c r="D19771">
        <v>4.54</v>
      </c>
      <c r="E19771">
        <v>30</v>
      </c>
      <c r="F19771" t="s">
        <v>28854</v>
      </c>
      <c r="H19771" t="s">
        <v>23</v>
      </c>
      <c r="I19771" t="s">
        <v>9325</v>
      </c>
      <c r="K19771"/>
      <c r="L19771" t="s">
        <v>31200</v>
      </c>
      <c r="M19771" t="s">
        <v>26</v>
      </c>
      <c r="N19771">
        <v>2</v>
      </c>
      <c r="P19771" t="s">
        <v>20366</v>
      </c>
      <c r="Q19771" t="s">
        <v>31201</v>
      </c>
      <c r="S19771" t="s">
        <v>20368</v>
      </c>
    </row>
    <row r="19772" spans="1:19" hidden="1" x14ac:dyDescent="0.2">
      <c r="A19772">
        <v>5565</v>
      </c>
      <c r="B19772" t="s">
        <v>31202</v>
      </c>
      <c r="C19772" t="s">
        <v>105</v>
      </c>
      <c r="D19772">
        <v>10.43</v>
      </c>
      <c r="E19772">
        <v>25.7</v>
      </c>
      <c r="G19772" t="s">
        <v>31</v>
      </c>
      <c r="H19772" t="s">
        <v>23</v>
      </c>
      <c r="I19772" t="s">
        <v>22330</v>
      </c>
      <c r="K19772"/>
      <c r="L19772" t="s">
        <v>31203</v>
      </c>
      <c r="M19772" t="s">
        <v>20396</v>
      </c>
      <c r="N19772">
        <v>4</v>
      </c>
      <c r="P19772" t="s">
        <v>20366</v>
      </c>
      <c r="Q19772" t="s">
        <v>31204</v>
      </c>
      <c r="S19772" t="s">
        <v>20368</v>
      </c>
    </row>
    <row r="19773" spans="1:19" hidden="1" x14ac:dyDescent="0.2">
      <c r="A19773">
        <v>5565</v>
      </c>
      <c r="B19773" t="s">
        <v>31202</v>
      </c>
      <c r="C19773" t="s">
        <v>105</v>
      </c>
      <c r="D19773">
        <v>10.55</v>
      </c>
      <c r="E19773">
        <v>20.399999999999999</v>
      </c>
      <c r="G19773" t="s">
        <v>55</v>
      </c>
      <c r="H19773" t="s">
        <v>23</v>
      </c>
      <c r="I19773" t="s">
        <v>22330</v>
      </c>
      <c r="K19773"/>
      <c r="L19773" t="s">
        <v>31203</v>
      </c>
      <c r="M19773" t="s">
        <v>20396</v>
      </c>
      <c r="N19773">
        <v>4</v>
      </c>
      <c r="P19773" t="s">
        <v>20366</v>
      </c>
      <c r="Q19773" t="s">
        <v>31204</v>
      </c>
      <c r="S19773" t="s">
        <v>20368</v>
      </c>
    </row>
    <row r="19774" spans="1:19" hidden="1" x14ac:dyDescent="0.2">
      <c r="A19774">
        <v>5566</v>
      </c>
      <c r="B19774" t="s">
        <v>31205</v>
      </c>
      <c r="C19774" t="s">
        <v>105</v>
      </c>
      <c r="D19774">
        <v>10.73</v>
      </c>
      <c r="E19774">
        <v>20</v>
      </c>
      <c r="G19774" t="s">
        <v>31</v>
      </c>
      <c r="H19774" t="s">
        <v>46</v>
      </c>
      <c r="I19774" t="s">
        <v>30586</v>
      </c>
      <c r="K19774"/>
      <c r="L19774" t="s">
        <v>31206</v>
      </c>
      <c r="M19774" t="s">
        <v>20719</v>
      </c>
      <c r="N19774">
        <v>3</v>
      </c>
      <c r="P19774" t="s">
        <v>20366</v>
      </c>
      <c r="Q19774" t="s">
        <v>31207</v>
      </c>
      <c r="S19774" t="s">
        <v>20368</v>
      </c>
    </row>
    <row r="19775" spans="1:19" hidden="1" x14ac:dyDescent="0.2">
      <c r="A19775">
        <v>5567</v>
      </c>
      <c r="B19775" t="s">
        <v>31208</v>
      </c>
      <c r="C19775" t="s">
        <v>105</v>
      </c>
      <c r="D19775">
        <v>4.1399999999999997</v>
      </c>
      <c r="E19775">
        <v>20</v>
      </c>
      <c r="G19775" t="s">
        <v>55</v>
      </c>
      <c r="H19775" t="s">
        <v>46</v>
      </c>
      <c r="I19775" t="s">
        <v>4210</v>
      </c>
      <c r="K19775"/>
      <c r="L19775" t="s">
        <v>31209</v>
      </c>
      <c r="M19775" t="s">
        <v>26</v>
      </c>
      <c r="N19775">
        <v>2</v>
      </c>
      <c r="P19775" t="s">
        <v>20366</v>
      </c>
      <c r="Q19775" t="s">
        <v>31210</v>
      </c>
      <c r="S19775" t="s">
        <v>20368</v>
      </c>
    </row>
    <row r="19776" spans="1:19" hidden="1" x14ac:dyDescent="0.2">
      <c r="A19776">
        <v>5567</v>
      </c>
      <c r="B19776" t="s">
        <v>31208</v>
      </c>
      <c r="C19776" t="s">
        <v>20452</v>
      </c>
      <c r="D19776">
        <v>6.49</v>
      </c>
      <c r="E19776">
        <v>20</v>
      </c>
      <c r="G19776" t="s">
        <v>55</v>
      </c>
      <c r="H19776" t="s">
        <v>46</v>
      </c>
      <c r="I19776" t="s">
        <v>4210</v>
      </c>
      <c r="K19776"/>
      <c r="L19776" t="s">
        <v>31209</v>
      </c>
      <c r="M19776" t="s">
        <v>26</v>
      </c>
      <c r="N19776">
        <v>2</v>
      </c>
      <c r="P19776" t="s">
        <v>20366</v>
      </c>
      <c r="Q19776" t="s">
        <v>31210</v>
      </c>
      <c r="S19776" t="s">
        <v>20368</v>
      </c>
    </row>
    <row r="19777" spans="1:19" hidden="1" x14ac:dyDescent="0.2">
      <c r="A19777">
        <v>5568</v>
      </c>
      <c r="B19777" t="s">
        <v>31211</v>
      </c>
      <c r="C19777" t="s">
        <v>105</v>
      </c>
      <c r="D19777">
        <v>3.47</v>
      </c>
      <c r="E19777">
        <v>20</v>
      </c>
      <c r="G19777" t="s">
        <v>55</v>
      </c>
      <c r="H19777" t="s">
        <v>46</v>
      </c>
      <c r="I19777" t="s">
        <v>4210</v>
      </c>
      <c r="K19777"/>
      <c r="L19777" t="s">
        <v>31212</v>
      </c>
      <c r="M19777" t="s">
        <v>26</v>
      </c>
      <c r="N19777">
        <v>2</v>
      </c>
      <c r="P19777" t="s">
        <v>20366</v>
      </c>
      <c r="Q19777" t="s">
        <v>31213</v>
      </c>
      <c r="S19777" t="s">
        <v>20368</v>
      </c>
    </row>
    <row r="19778" spans="1:19" hidden="1" x14ac:dyDescent="0.2">
      <c r="A19778">
        <v>5568</v>
      </c>
      <c r="B19778" t="s">
        <v>31211</v>
      </c>
      <c r="C19778" t="s">
        <v>20452</v>
      </c>
      <c r="D19778">
        <v>6.52</v>
      </c>
      <c r="E19778">
        <v>20</v>
      </c>
      <c r="G19778" t="s">
        <v>55</v>
      </c>
      <c r="H19778" t="s">
        <v>46</v>
      </c>
      <c r="I19778" t="s">
        <v>4210</v>
      </c>
      <c r="K19778"/>
      <c r="L19778" t="s">
        <v>31212</v>
      </c>
      <c r="M19778" t="s">
        <v>26</v>
      </c>
      <c r="N19778">
        <v>2</v>
      </c>
      <c r="P19778" t="s">
        <v>20366</v>
      </c>
      <c r="Q19778" t="s">
        <v>31213</v>
      </c>
      <c r="S19778" t="s">
        <v>20368</v>
      </c>
    </row>
    <row r="19779" spans="1:19" hidden="1" x14ac:dyDescent="0.2">
      <c r="A19779">
        <v>5569</v>
      </c>
      <c r="B19779" t="s">
        <v>31214</v>
      </c>
      <c r="C19779" t="s">
        <v>105</v>
      </c>
      <c r="D19779">
        <v>4.46</v>
      </c>
      <c r="E19779">
        <v>20</v>
      </c>
      <c r="G19779" t="s">
        <v>55</v>
      </c>
      <c r="H19779" t="s">
        <v>46</v>
      </c>
      <c r="I19779" t="s">
        <v>4210</v>
      </c>
      <c r="K19779"/>
      <c r="L19779" t="s">
        <v>31215</v>
      </c>
      <c r="M19779" t="s">
        <v>26</v>
      </c>
      <c r="N19779">
        <v>2</v>
      </c>
      <c r="P19779" t="s">
        <v>20366</v>
      </c>
      <c r="Q19779" t="s">
        <v>31216</v>
      </c>
      <c r="S19779" t="s">
        <v>20368</v>
      </c>
    </row>
    <row r="19780" spans="1:19" hidden="1" x14ac:dyDescent="0.2">
      <c r="A19780">
        <v>5570</v>
      </c>
      <c r="B19780" t="s">
        <v>31217</v>
      </c>
      <c r="C19780" t="s">
        <v>105</v>
      </c>
      <c r="D19780">
        <v>4.1500000000000004</v>
      </c>
      <c r="E19780">
        <v>20</v>
      </c>
      <c r="G19780" t="s">
        <v>55</v>
      </c>
      <c r="H19780" t="s">
        <v>46</v>
      </c>
      <c r="I19780" t="s">
        <v>4210</v>
      </c>
      <c r="K19780"/>
      <c r="L19780" t="s">
        <v>31218</v>
      </c>
      <c r="M19780" t="s">
        <v>26</v>
      </c>
      <c r="N19780">
        <v>2</v>
      </c>
      <c r="P19780" t="s">
        <v>20366</v>
      </c>
      <c r="Q19780" t="s">
        <v>31219</v>
      </c>
      <c r="S19780" t="s">
        <v>20368</v>
      </c>
    </row>
    <row r="19781" spans="1:19" hidden="1" x14ac:dyDescent="0.2">
      <c r="A19781">
        <v>5571</v>
      </c>
      <c r="B19781" t="s">
        <v>31220</v>
      </c>
      <c r="C19781" t="s">
        <v>105</v>
      </c>
      <c r="D19781">
        <v>11.12</v>
      </c>
      <c r="E19781">
        <v>20</v>
      </c>
      <c r="G19781" t="s">
        <v>31</v>
      </c>
      <c r="H19781" t="s">
        <v>46</v>
      </c>
      <c r="I19781" t="s">
        <v>30586</v>
      </c>
      <c r="K19781"/>
      <c r="L19781" t="s">
        <v>31221</v>
      </c>
      <c r="M19781" t="s">
        <v>26</v>
      </c>
      <c r="N19781">
        <v>2</v>
      </c>
      <c r="P19781" t="s">
        <v>20366</v>
      </c>
      <c r="Q19781" t="s">
        <v>31222</v>
      </c>
      <c r="S19781" t="s">
        <v>20368</v>
      </c>
    </row>
    <row r="19782" spans="1:19" hidden="1" x14ac:dyDescent="0.2">
      <c r="A19782">
        <v>5572</v>
      </c>
      <c r="B19782" t="s">
        <v>31223</v>
      </c>
      <c r="C19782" t="s">
        <v>105</v>
      </c>
      <c r="D19782">
        <v>4.12</v>
      </c>
      <c r="E19782">
        <v>25</v>
      </c>
      <c r="F19782" t="s">
        <v>23359</v>
      </c>
      <c r="G19782" t="s">
        <v>55</v>
      </c>
      <c r="H19782" t="s">
        <v>46</v>
      </c>
      <c r="I19782" t="s">
        <v>47</v>
      </c>
      <c r="K19782"/>
      <c r="L19782" t="s">
        <v>31224</v>
      </c>
      <c r="M19782" t="s">
        <v>26</v>
      </c>
      <c r="N19782">
        <v>2</v>
      </c>
      <c r="P19782" t="s">
        <v>20366</v>
      </c>
      <c r="Q19782" t="s">
        <v>31225</v>
      </c>
      <c r="S19782" t="s">
        <v>20368</v>
      </c>
    </row>
    <row r="19783" spans="1:19" hidden="1" x14ac:dyDescent="0.2">
      <c r="A19783">
        <v>5572</v>
      </c>
      <c r="B19783" t="s">
        <v>31223</v>
      </c>
      <c r="C19783" t="s">
        <v>20452</v>
      </c>
      <c r="D19783">
        <v>6.17</v>
      </c>
      <c r="E19783">
        <v>25</v>
      </c>
      <c r="F19783" t="s">
        <v>23359</v>
      </c>
      <c r="G19783" t="s">
        <v>55</v>
      </c>
      <c r="H19783" t="s">
        <v>46</v>
      </c>
      <c r="I19783" t="s">
        <v>47</v>
      </c>
      <c r="K19783"/>
      <c r="L19783" t="s">
        <v>31224</v>
      </c>
      <c r="M19783" t="s">
        <v>26</v>
      </c>
      <c r="N19783">
        <v>2</v>
      </c>
      <c r="P19783" t="s">
        <v>20366</v>
      </c>
      <c r="Q19783" t="s">
        <v>31225</v>
      </c>
      <c r="S19783" t="s">
        <v>20368</v>
      </c>
    </row>
    <row r="19784" spans="1:19" hidden="1" x14ac:dyDescent="0.2">
      <c r="A19784">
        <v>5573</v>
      </c>
      <c r="B19784" t="s">
        <v>31226</v>
      </c>
      <c r="C19784" t="s">
        <v>20452</v>
      </c>
      <c r="D19784">
        <v>7.21</v>
      </c>
      <c r="E19784">
        <v>25</v>
      </c>
      <c r="F19784" t="s">
        <v>30602</v>
      </c>
      <c r="G19784" t="s">
        <v>55</v>
      </c>
      <c r="H19784" t="s">
        <v>46</v>
      </c>
      <c r="I19784" t="s">
        <v>30603</v>
      </c>
      <c r="K19784"/>
      <c r="L19784" t="s">
        <v>31227</v>
      </c>
      <c r="M19784" t="s">
        <v>26</v>
      </c>
      <c r="N19784">
        <v>2</v>
      </c>
      <c r="P19784" t="s">
        <v>20366</v>
      </c>
      <c r="Q19784" t="s">
        <v>31228</v>
      </c>
      <c r="S19784" t="s">
        <v>20368</v>
      </c>
    </row>
    <row r="19785" spans="1:19" hidden="1" x14ac:dyDescent="0.2">
      <c r="A19785">
        <v>5573</v>
      </c>
      <c r="B19785" t="s">
        <v>31226</v>
      </c>
      <c r="C19785" t="s">
        <v>20452</v>
      </c>
      <c r="D19785">
        <v>7.24</v>
      </c>
      <c r="E19785">
        <v>33</v>
      </c>
      <c r="F19785" t="s">
        <v>30602</v>
      </c>
      <c r="G19785" t="s">
        <v>55</v>
      </c>
      <c r="H19785" t="s">
        <v>46</v>
      </c>
      <c r="I19785" t="s">
        <v>30603</v>
      </c>
      <c r="K19785"/>
      <c r="L19785" t="s">
        <v>31227</v>
      </c>
      <c r="M19785" t="s">
        <v>26</v>
      </c>
      <c r="N19785">
        <v>2</v>
      </c>
      <c r="P19785" t="s">
        <v>20366</v>
      </c>
      <c r="Q19785" t="s">
        <v>31228</v>
      </c>
      <c r="S19785" t="s">
        <v>20368</v>
      </c>
    </row>
    <row r="19786" spans="1:19" hidden="1" x14ac:dyDescent="0.2">
      <c r="A19786">
        <v>5574</v>
      </c>
      <c r="B19786" t="s">
        <v>31229</v>
      </c>
      <c r="C19786" t="s">
        <v>20452</v>
      </c>
      <c r="D19786">
        <v>7.26</v>
      </c>
      <c r="E19786">
        <v>25</v>
      </c>
      <c r="F19786" t="s">
        <v>30602</v>
      </c>
      <c r="G19786" t="s">
        <v>55</v>
      </c>
      <c r="H19786" t="s">
        <v>46</v>
      </c>
      <c r="I19786" t="s">
        <v>30603</v>
      </c>
      <c r="K19786"/>
      <c r="L19786" t="s">
        <v>31230</v>
      </c>
      <c r="M19786" t="s">
        <v>26</v>
      </c>
      <c r="N19786">
        <v>2</v>
      </c>
      <c r="P19786" t="s">
        <v>20366</v>
      </c>
      <c r="Q19786" t="s">
        <v>31231</v>
      </c>
      <c r="S19786" t="s">
        <v>20368</v>
      </c>
    </row>
    <row r="19787" spans="1:19" hidden="1" x14ac:dyDescent="0.2">
      <c r="A19787">
        <v>5574</v>
      </c>
      <c r="B19787" t="s">
        <v>31229</v>
      </c>
      <c r="C19787" t="s">
        <v>20452</v>
      </c>
      <c r="D19787">
        <v>7.29</v>
      </c>
      <c r="E19787">
        <v>33</v>
      </c>
      <c r="F19787" t="s">
        <v>30602</v>
      </c>
      <c r="G19787" t="s">
        <v>55</v>
      </c>
      <c r="H19787" t="s">
        <v>46</v>
      </c>
      <c r="I19787" t="s">
        <v>30603</v>
      </c>
      <c r="K19787"/>
      <c r="L19787" t="s">
        <v>31230</v>
      </c>
      <c r="M19787" t="s">
        <v>26</v>
      </c>
      <c r="N19787">
        <v>2</v>
      </c>
      <c r="P19787" t="s">
        <v>20366</v>
      </c>
      <c r="Q19787" t="s">
        <v>31231</v>
      </c>
      <c r="S19787" t="s">
        <v>20368</v>
      </c>
    </row>
    <row r="19788" spans="1:19" hidden="1" x14ac:dyDescent="0.2">
      <c r="A19788">
        <v>5575</v>
      </c>
      <c r="B19788" t="s">
        <v>31232</v>
      </c>
      <c r="C19788" t="s">
        <v>20452</v>
      </c>
      <c r="D19788">
        <v>7.24</v>
      </c>
      <c r="E19788">
        <v>25</v>
      </c>
      <c r="F19788" t="s">
        <v>30602</v>
      </c>
      <c r="G19788" t="s">
        <v>55</v>
      </c>
      <c r="H19788" t="s">
        <v>46</v>
      </c>
      <c r="I19788" t="s">
        <v>30603</v>
      </c>
      <c r="K19788"/>
      <c r="L19788" t="s">
        <v>31233</v>
      </c>
      <c r="M19788" t="s">
        <v>26</v>
      </c>
      <c r="N19788">
        <v>2</v>
      </c>
      <c r="P19788" t="s">
        <v>20366</v>
      </c>
      <c r="Q19788" t="s">
        <v>31234</v>
      </c>
      <c r="S19788" t="s">
        <v>20368</v>
      </c>
    </row>
    <row r="19789" spans="1:19" hidden="1" x14ac:dyDescent="0.2">
      <c r="A19789">
        <v>5575</v>
      </c>
      <c r="B19789" t="s">
        <v>31232</v>
      </c>
      <c r="C19789" t="s">
        <v>20452</v>
      </c>
      <c r="D19789">
        <v>7.27</v>
      </c>
      <c r="E19789">
        <v>33</v>
      </c>
      <c r="F19789" t="s">
        <v>30602</v>
      </c>
      <c r="G19789" t="s">
        <v>55</v>
      </c>
      <c r="H19789" t="s">
        <v>46</v>
      </c>
      <c r="I19789" t="s">
        <v>30603</v>
      </c>
      <c r="K19789"/>
      <c r="L19789" t="s">
        <v>31233</v>
      </c>
      <c r="M19789" t="s">
        <v>26</v>
      </c>
      <c r="N19789">
        <v>2</v>
      </c>
      <c r="P19789" t="s">
        <v>20366</v>
      </c>
      <c r="Q19789" t="s">
        <v>31234</v>
      </c>
      <c r="S19789" t="s">
        <v>20368</v>
      </c>
    </row>
    <row r="19790" spans="1:19" hidden="1" x14ac:dyDescent="0.2">
      <c r="A19790">
        <v>5576</v>
      </c>
      <c r="B19790" t="s">
        <v>31235</v>
      </c>
      <c r="C19790" t="s">
        <v>105</v>
      </c>
      <c r="D19790">
        <v>3.4</v>
      </c>
      <c r="F19790" t="s">
        <v>21009</v>
      </c>
      <c r="G19790" t="s">
        <v>55</v>
      </c>
      <c r="H19790" t="s">
        <v>2675</v>
      </c>
      <c r="I19790" t="s">
        <v>2941</v>
      </c>
      <c r="K19790"/>
      <c r="L19790" t="s">
        <v>31236</v>
      </c>
      <c r="M19790" t="s">
        <v>26</v>
      </c>
      <c r="N19790">
        <v>2</v>
      </c>
      <c r="P19790" t="s">
        <v>20366</v>
      </c>
      <c r="Q19790" t="s">
        <v>31237</v>
      </c>
      <c r="S19790" t="s">
        <v>20368</v>
      </c>
    </row>
    <row r="19791" spans="1:19" hidden="1" x14ac:dyDescent="0.2">
      <c r="A19791">
        <v>5576</v>
      </c>
      <c r="B19791" t="s">
        <v>31235</v>
      </c>
      <c r="C19791" t="s">
        <v>20452</v>
      </c>
      <c r="D19791">
        <v>4.3</v>
      </c>
      <c r="F19791" t="s">
        <v>21009</v>
      </c>
      <c r="G19791" t="s">
        <v>55</v>
      </c>
      <c r="H19791" t="s">
        <v>2675</v>
      </c>
      <c r="I19791" t="s">
        <v>2941</v>
      </c>
      <c r="K19791"/>
      <c r="L19791" t="s">
        <v>31236</v>
      </c>
      <c r="M19791" t="s">
        <v>26</v>
      </c>
      <c r="N19791">
        <v>2</v>
      </c>
      <c r="P19791" t="s">
        <v>20366</v>
      </c>
      <c r="Q19791" t="s">
        <v>31237</v>
      </c>
      <c r="S19791" t="s">
        <v>20368</v>
      </c>
    </row>
    <row r="19792" spans="1:19" hidden="1" x14ac:dyDescent="0.2">
      <c r="A19792">
        <v>5576</v>
      </c>
      <c r="B19792" t="s">
        <v>31235</v>
      </c>
      <c r="C19792" t="s">
        <v>20441</v>
      </c>
      <c r="D19792">
        <v>5.3</v>
      </c>
      <c r="F19792" t="s">
        <v>21009</v>
      </c>
      <c r="G19792" t="s">
        <v>55</v>
      </c>
      <c r="H19792" t="s">
        <v>2675</v>
      </c>
      <c r="I19792" t="s">
        <v>2941</v>
      </c>
      <c r="K19792"/>
      <c r="L19792" t="s">
        <v>31236</v>
      </c>
      <c r="M19792" t="s">
        <v>26</v>
      </c>
      <c r="N19792">
        <v>2</v>
      </c>
      <c r="P19792" t="s">
        <v>20366</v>
      </c>
      <c r="Q19792" t="s">
        <v>31237</v>
      </c>
      <c r="S19792" t="s">
        <v>20368</v>
      </c>
    </row>
    <row r="19793" spans="1:19" hidden="1" x14ac:dyDescent="0.2">
      <c r="A19793">
        <v>5576</v>
      </c>
      <c r="B19793" t="s">
        <v>31235</v>
      </c>
      <c r="C19793" t="s">
        <v>20447</v>
      </c>
      <c r="D19793">
        <v>6.8</v>
      </c>
      <c r="F19793" t="s">
        <v>21009</v>
      </c>
      <c r="G19793" t="s">
        <v>55</v>
      </c>
      <c r="H19793" t="s">
        <v>2675</v>
      </c>
      <c r="I19793" t="s">
        <v>2941</v>
      </c>
      <c r="K19793"/>
      <c r="L19793" t="s">
        <v>31236</v>
      </c>
      <c r="M19793" t="s">
        <v>26</v>
      </c>
      <c r="N19793">
        <v>2</v>
      </c>
      <c r="P19793" t="s">
        <v>20366</v>
      </c>
      <c r="Q19793" t="s">
        <v>31237</v>
      </c>
      <c r="S19793" t="s">
        <v>20368</v>
      </c>
    </row>
    <row r="19794" spans="1:19" hidden="1" x14ac:dyDescent="0.2">
      <c r="A19794">
        <v>5577</v>
      </c>
      <c r="B19794" t="s">
        <v>31238</v>
      </c>
      <c r="C19794" t="s">
        <v>105</v>
      </c>
      <c r="D19794">
        <v>4.8</v>
      </c>
      <c r="E19794">
        <v>25</v>
      </c>
      <c r="G19794" t="s">
        <v>55</v>
      </c>
      <c r="H19794" t="s">
        <v>23</v>
      </c>
      <c r="I19794" t="s">
        <v>1884</v>
      </c>
      <c r="K19794"/>
      <c r="L19794" t="s">
        <v>31239</v>
      </c>
      <c r="M19794" t="s">
        <v>26</v>
      </c>
      <c r="N19794">
        <v>2</v>
      </c>
      <c r="P19794" t="s">
        <v>20366</v>
      </c>
      <c r="Q19794" t="s">
        <v>31240</v>
      </c>
      <c r="S19794" t="s">
        <v>20368</v>
      </c>
    </row>
    <row r="19795" spans="1:19" hidden="1" x14ac:dyDescent="0.2">
      <c r="A19795">
        <v>5578</v>
      </c>
      <c r="B19795" t="s">
        <v>31241</v>
      </c>
      <c r="C19795" t="s">
        <v>105</v>
      </c>
      <c r="D19795">
        <v>3.58</v>
      </c>
      <c r="E19795">
        <v>25</v>
      </c>
      <c r="F19795" t="s">
        <v>21098</v>
      </c>
      <c r="G19795" t="s">
        <v>55</v>
      </c>
      <c r="H19795" t="s">
        <v>23</v>
      </c>
      <c r="I19795" t="s">
        <v>3962</v>
      </c>
      <c r="K19795"/>
      <c r="L19795" t="s">
        <v>31242</v>
      </c>
      <c r="M19795" t="s">
        <v>26</v>
      </c>
      <c r="N19795">
        <v>2</v>
      </c>
      <c r="P19795" t="s">
        <v>20366</v>
      </c>
      <c r="Q19795" t="s">
        <v>31243</v>
      </c>
      <c r="S19795" t="s">
        <v>20368</v>
      </c>
    </row>
    <row r="19796" spans="1:19" hidden="1" x14ac:dyDescent="0.2">
      <c r="A19796">
        <v>5579</v>
      </c>
      <c r="B19796" t="s">
        <v>31244</v>
      </c>
      <c r="C19796" t="s">
        <v>105</v>
      </c>
      <c r="D19796">
        <v>5.47</v>
      </c>
      <c r="E19796">
        <v>20</v>
      </c>
      <c r="F19796" t="s">
        <v>29705</v>
      </c>
      <c r="G19796" t="s">
        <v>55</v>
      </c>
      <c r="H19796" t="s">
        <v>46</v>
      </c>
      <c r="I19796" t="s">
        <v>8152</v>
      </c>
      <c r="K19796"/>
      <c r="L19796" t="s">
        <v>31245</v>
      </c>
      <c r="M19796" t="s">
        <v>26</v>
      </c>
      <c r="N19796">
        <v>2</v>
      </c>
      <c r="P19796" t="s">
        <v>20366</v>
      </c>
      <c r="Q19796" t="s">
        <v>31246</v>
      </c>
      <c r="S19796" t="s">
        <v>20368</v>
      </c>
    </row>
    <row r="19797" spans="1:19" hidden="1" x14ac:dyDescent="0.2">
      <c r="A19797">
        <v>5580</v>
      </c>
      <c r="B19797" t="s">
        <v>31247</v>
      </c>
      <c r="C19797" t="s">
        <v>105</v>
      </c>
      <c r="D19797">
        <v>3.5</v>
      </c>
      <c r="F19797" t="s">
        <v>21009</v>
      </c>
      <c r="G19797" t="s">
        <v>55</v>
      </c>
      <c r="H19797" t="s">
        <v>2675</v>
      </c>
      <c r="I19797" t="s">
        <v>2941</v>
      </c>
      <c r="K19797"/>
      <c r="L19797" t="s">
        <v>31248</v>
      </c>
      <c r="M19797" t="s">
        <v>26</v>
      </c>
      <c r="N19797">
        <v>2</v>
      </c>
      <c r="P19797" t="s">
        <v>20366</v>
      </c>
      <c r="Q19797" t="s">
        <v>31249</v>
      </c>
      <c r="S19797" t="s">
        <v>20368</v>
      </c>
    </row>
    <row r="19798" spans="1:19" hidden="1" x14ac:dyDescent="0.2">
      <c r="A19798">
        <v>5580</v>
      </c>
      <c r="B19798" t="s">
        <v>31247</v>
      </c>
      <c r="C19798" t="s">
        <v>20452</v>
      </c>
      <c r="D19798">
        <v>4.45</v>
      </c>
      <c r="F19798" t="s">
        <v>21009</v>
      </c>
      <c r="G19798" t="s">
        <v>55</v>
      </c>
      <c r="H19798" t="s">
        <v>2675</v>
      </c>
      <c r="I19798" t="s">
        <v>2941</v>
      </c>
      <c r="K19798"/>
      <c r="L19798" t="s">
        <v>31248</v>
      </c>
      <c r="M19798" t="s">
        <v>26</v>
      </c>
      <c r="N19798">
        <v>2</v>
      </c>
      <c r="P19798" t="s">
        <v>20366</v>
      </c>
      <c r="Q19798" t="s">
        <v>31249</v>
      </c>
      <c r="S19798" t="s">
        <v>20368</v>
      </c>
    </row>
    <row r="19799" spans="1:19" hidden="1" x14ac:dyDescent="0.2">
      <c r="A19799">
        <v>5580</v>
      </c>
      <c r="B19799" t="s">
        <v>31247</v>
      </c>
      <c r="C19799" t="s">
        <v>20441</v>
      </c>
      <c r="D19799">
        <v>5.2</v>
      </c>
      <c r="F19799" t="s">
        <v>21009</v>
      </c>
      <c r="G19799" t="s">
        <v>55</v>
      </c>
      <c r="H19799" t="s">
        <v>2675</v>
      </c>
      <c r="I19799" t="s">
        <v>2941</v>
      </c>
      <c r="K19799"/>
      <c r="L19799" t="s">
        <v>31248</v>
      </c>
      <c r="M19799" t="s">
        <v>26</v>
      </c>
      <c r="N19799">
        <v>2</v>
      </c>
      <c r="P19799" t="s">
        <v>20366</v>
      </c>
      <c r="Q19799" t="s">
        <v>31249</v>
      </c>
      <c r="S19799" t="s">
        <v>20368</v>
      </c>
    </row>
    <row r="19800" spans="1:19" hidden="1" x14ac:dyDescent="0.2">
      <c r="A19800">
        <v>5580</v>
      </c>
      <c r="B19800" t="s">
        <v>31247</v>
      </c>
      <c r="C19800" t="s">
        <v>20447</v>
      </c>
      <c r="D19800">
        <v>6.35</v>
      </c>
      <c r="F19800" t="s">
        <v>21009</v>
      </c>
      <c r="G19800" t="s">
        <v>55</v>
      </c>
      <c r="H19800" t="s">
        <v>2675</v>
      </c>
      <c r="I19800" t="s">
        <v>2941</v>
      </c>
      <c r="K19800"/>
      <c r="L19800" t="s">
        <v>31248</v>
      </c>
      <c r="M19800" t="s">
        <v>26</v>
      </c>
      <c r="N19800">
        <v>2</v>
      </c>
      <c r="P19800" t="s">
        <v>20366</v>
      </c>
      <c r="Q19800" t="s">
        <v>31249</v>
      </c>
      <c r="S19800" t="s">
        <v>20368</v>
      </c>
    </row>
    <row r="19801" spans="1:19" hidden="1" x14ac:dyDescent="0.2">
      <c r="A19801">
        <v>5581</v>
      </c>
      <c r="B19801" t="s">
        <v>31250</v>
      </c>
      <c r="C19801" t="s">
        <v>105</v>
      </c>
      <c r="D19801">
        <v>10.74</v>
      </c>
      <c r="E19801">
        <v>20</v>
      </c>
      <c r="G19801" t="s">
        <v>31</v>
      </c>
      <c r="H19801" t="s">
        <v>46</v>
      </c>
      <c r="I19801" t="s">
        <v>9598</v>
      </c>
      <c r="K19801"/>
      <c r="L19801" t="s">
        <v>31251</v>
      </c>
      <c r="M19801" t="s">
        <v>26</v>
      </c>
      <c r="N19801">
        <v>2</v>
      </c>
      <c r="P19801" t="s">
        <v>20366</v>
      </c>
      <c r="Q19801" t="s">
        <v>31252</v>
      </c>
      <c r="S19801" t="s">
        <v>20368</v>
      </c>
    </row>
    <row r="19802" spans="1:19" hidden="1" x14ac:dyDescent="0.2">
      <c r="A19802">
        <v>5582</v>
      </c>
      <c r="B19802" t="s">
        <v>31253</v>
      </c>
      <c r="C19802" t="s">
        <v>105</v>
      </c>
      <c r="D19802">
        <v>12.04</v>
      </c>
      <c r="E19802">
        <v>20</v>
      </c>
      <c r="G19802" t="s">
        <v>31</v>
      </c>
      <c r="H19802" t="s">
        <v>46</v>
      </c>
      <c r="I19802" t="s">
        <v>9598</v>
      </c>
      <c r="K19802"/>
      <c r="L19802" t="s">
        <v>31254</v>
      </c>
      <c r="M19802" t="s">
        <v>26</v>
      </c>
      <c r="N19802">
        <v>2</v>
      </c>
      <c r="P19802" t="s">
        <v>20366</v>
      </c>
      <c r="Q19802" t="s">
        <v>31255</v>
      </c>
      <c r="S19802" t="s">
        <v>20368</v>
      </c>
    </row>
    <row r="19803" spans="1:19" hidden="1" x14ac:dyDescent="0.2">
      <c r="A19803">
        <v>5583</v>
      </c>
      <c r="B19803" t="s">
        <v>31256</v>
      </c>
      <c r="C19803" t="s">
        <v>105</v>
      </c>
      <c r="D19803">
        <v>11.1</v>
      </c>
      <c r="E19803">
        <v>20</v>
      </c>
      <c r="G19803" t="s">
        <v>31</v>
      </c>
      <c r="H19803" t="s">
        <v>46</v>
      </c>
      <c r="I19803" t="s">
        <v>9598</v>
      </c>
      <c r="K19803"/>
      <c r="L19803" t="s">
        <v>31257</v>
      </c>
      <c r="M19803" t="s">
        <v>20396</v>
      </c>
      <c r="N19803">
        <v>4</v>
      </c>
      <c r="P19803" t="s">
        <v>20366</v>
      </c>
      <c r="Q19803" t="s">
        <v>31258</v>
      </c>
      <c r="S19803" t="s">
        <v>20368</v>
      </c>
    </row>
    <row r="19804" spans="1:19" hidden="1" x14ac:dyDescent="0.2">
      <c r="A19804">
        <v>5584</v>
      </c>
      <c r="B19804" t="s">
        <v>31259</v>
      </c>
      <c r="C19804" t="s">
        <v>105</v>
      </c>
      <c r="D19804">
        <v>10.91</v>
      </c>
      <c r="E19804">
        <v>20</v>
      </c>
      <c r="G19804" t="s">
        <v>31</v>
      </c>
      <c r="H19804" t="s">
        <v>46</v>
      </c>
      <c r="I19804" t="s">
        <v>9598</v>
      </c>
      <c r="K19804"/>
      <c r="L19804" t="s">
        <v>31260</v>
      </c>
      <c r="M19804" t="s">
        <v>26</v>
      </c>
      <c r="N19804">
        <v>2</v>
      </c>
      <c r="P19804" t="s">
        <v>20366</v>
      </c>
      <c r="Q19804" t="s">
        <v>31261</v>
      </c>
      <c r="S19804" t="s">
        <v>20368</v>
      </c>
    </row>
    <row r="19805" spans="1:19" hidden="1" x14ac:dyDescent="0.2">
      <c r="A19805">
        <v>5585</v>
      </c>
      <c r="B19805" t="s">
        <v>31262</v>
      </c>
      <c r="C19805" t="s">
        <v>105</v>
      </c>
      <c r="D19805">
        <v>11.25</v>
      </c>
      <c r="E19805">
        <v>20</v>
      </c>
      <c r="G19805" t="s">
        <v>31</v>
      </c>
      <c r="H19805" t="s">
        <v>46</v>
      </c>
      <c r="I19805" t="s">
        <v>9598</v>
      </c>
      <c r="K19805"/>
      <c r="L19805" t="s">
        <v>31263</v>
      </c>
      <c r="M19805" t="s">
        <v>20396</v>
      </c>
      <c r="N19805">
        <v>4</v>
      </c>
      <c r="P19805" t="s">
        <v>20366</v>
      </c>
      <c r="Q19805" t="s">
        <v>31264</v>
      </c>
      <c r="S19805" t="s">
        <v>20368</v>
      </c>
    </row>
    <row r="19806" spans="1:19" hidden="1" x14ac:dyDescent="0.2">
      <c r="A19806">
        <v>5586</v>
      </c>
      <c r="B19806" t="s">
        <v>31265</v>
      </c>
      <c r="C19806" t="s">
        <v>105</v>
      </c>
      <c r="D19806">
        <v>10.85</v>
      </c>
      <c r="E19806">
        <v>20</v>
      </c>
      <c r="F19806" t="s">
        <v>26748</v>
      </c>
      <c r="G19806" t="s">
        <v>31</v>
      </c>
      <c r="H19806" t="s">
        <v>46</v>
      </c>
      <c r="I19806" t="s">
        <v>7105</v>
      </c>
      <c r="K19806"/>
      <c r="L19806" t="s">
        <v>31266</v>
      </c>
      <c r="M19806" t="s">
        <v>26</v>
      </c>
      <c r="N19806">
        <v>2</v>
      </c>
      <c r="P19806" t="s">
        <v>20366</v>
      </c>
      <c r="Q19806" t="s">
        <v>31267</v>
      </c>
      <c r="S19806" t="s">
        <v>20368</v>
      </c>
    </row>
    <row r="19807" spans="1:19" hidden="1" x14ac:dyDescent="0.2">
      <c r="A19807">
        <v>5587</v>
      </c>
      <c r="B19807" t="s">
        <v>31268</v>
      </c>
      <c r="C19807" t="s">
        <v>105</v>
      </c>
      <c r="D19807">
        <v>10.01</v>
      </c>
      <c r="E19807">
        <v>20</v>
      </c>
      <c r="F19807" t="s">
        <v>26748</v>
      </c>
      <c r="G19807" t="s">
        <v>31</v>
      </c>
      <c r="H19807" t="s">
        <v>46</v>
      </c>
      <c r="I19807" t="s">
        <v>7105</v>
      </c>
      <c r="K19807"/>
      <c r="L19807" t="s">
        <v>31269</v>
      </c>
      <c r="M19807" t="s">
        <v>26</v>
      </c>
      <c r="N19807">
        <v>2</v>
      </c>
      <c r="P19807" t="s">
        <v>20366</v>
      </c>
      <c r="Q19807" t="s">
        <v>31270</v>
      </c>
      <c r="S19807" t="s">
        <v>20368</v>
      </c>
    </row>
    <row r="19808" spans="1:19" hidden="1" x14ac:dyDescent="0.2">
      <c r="A19808">
        <v>5588</v>
      </c>
      <c r="B19808" t="s">
        <v>31271</v>
      </c>
      <c r="C19808" t="s">
        <v>105</v>
      </c>
      <c r="D19808">
        <v>10.66</v>
      </c>
      <c r="E19808">
        <v>20</v>
      </c>
      <c r="F19808" t="s">
        <v>28558</v>
      </c>
      <c r="H19808" t="s">
        <v>23</v>
      </c>
      <c r="I19808" t="s">
        <v>9598</v>
      </c>
      <c r="K19808"/>
      <c r="L19808" t="s">
        <v>31272</v>
      </c>
      <c r="M19808" t="s">
        <v>20719</v>
      </c>
      <c r="N19808">
        <v>3</v>
      </c>
      <c r="P19808" t="s">
        <v>20366</v>
      </c>
      <c r="Q19808" t="s">
        <v>31273</v>
      </c>
      <c r="S19808" t="s">
        <v>20368</v>
      </c>
    </row>
    <row r="19809" spans="1:19" hidden="1" x14ac:dyDescent="0.2">
      <c r="A19809">
        <v>5589</v>
      </c>
      <c r="B19809" t="s">
        <v>31274</v>
      </c>
      <c r="C19809" t="s">
        <v>105</v>
      </c>
      <c r="D19809">
        <v>3.3</v>
      </c>
      <c r="E19809">
        <v>20</v>
      </c>
      <c r="F19809" t="s">
        <v>26967</v>
      </c>
      <c r="G19809" t="s">
        <v>15920</v>
      </c>
      <c r="H19809" t="s">
        <v>46</v>
      </c>
      <c r="I19809" t="s">
        <v>3034</v>
      </c>
      <c r="K19809"/>
      <c r="L19809" t="s">
        <v>31275</v>
      </c>
      <c r="M19809" t="s">
        <v>26</v>
      </c>
      <c r="N19809">
        <v>2</v>
      </c>
      <c r="P19809" t="s">
        <v>20366</v>
      </c>
      <c r="Q19809" t="s">
        <v>31276</v>
      </c>
      <c r="S19809" t="s">
        <v>20368</v>
      </c>
    </row>
    <row r="19810" spans="1:19" hidden="1" x14ac:dyDescent="0.2">
      <c r="A19810">
        <v>5589</v>
      </c>
      <c r="B19810" t="s">
        <v>31274</v>
      </c>
      <c r="C19810" t="s">
        <v>20452</v>
      </c>
      <c r="D19810">
        <v>6</v>
      </c>
      <c r="E19810">
        <v>20</v>
      </c>
      <c r="F19810" t="s">
        <v>26967</v>
      </c>
      <c r="G19810" t="s">
        <v>15920</v>
      </c>
      <c r="H19810" t="s">
        <v>46</v>
      </c>
      <c r="I19810" t="s">
        <v>3034</v>
      </c>
      <c r="K19810"/>
      <c r="L19810" t="s">
        <v>31275</v>
      </c>
      <c r="M19810" t="s">
        <v>26</v>
      </c>
      <c r="N19810">
        <v>2</v>
      </c>
      <c r="P19810" t="s">
        <v>20366</v>
      </c>
      <c r="Q19810" t="s">
        <v>31276</v>
      </c>
      <c r="S19810" t="s">
        <v>20368</v>
      </c>
    </row>
    <row r="19811" spans="1:19" hidden="1" x14ac:dyDescent="0.2">
      <c r="A19811">
        <v>5590</v>
      </c>
      <c r="B19811" t="s">
        <v>31277</v>
      </c>
      <c r="C19811" t="s">
        <v>21490</v>
      </c>
      <c r="D19811">
        <v>4.29</v>
      </c>
      <c r="E19811">
        <v>25</v>
      </c>
      <c r="F19811" t="s">
        <v>26571</v>
      </c>
      <c r="G19811" t="s">
        <v>21484</v>
      </c>
      <c r="H19811" t="s">
        <v>46</v>
      </c>
      <c r="I19811" t="s">
        <v>27078</v>
      </c>
      <c r="K19811"/>
      <c r="L19811" t="s">
        <v>31278</v>
      </c>
      <c r="M19811" t="s">
        <v>26</v>
      </c>
      <c r="N19811">
        <v>2</v>
      </c>
      <c r="P19811" t="s">
        <v>20366</v>
      </c>
      <c r="Q19811" t="s">
        <v>31279</v>
      </c>
      <c r="S19811" t="s">
        <v>20368</v>
      </c>
    </row>
    <row r="19812" spans="1:19" hidden="1" x14ac:dyDescent="0.2">
      <c r="A19812">
        <v>5590</v>
      </c>
      <c r="B19812" t="s">
        <v>31277</v>
      </c>
      <c r="C19812" t="s">
        <v>21494</v>
      </c>
      <c r="D19812">
        <v>6.08</v>
      </c>
      <c r="E19812">
        <v>25</v>
      </c>
      <c r="F19812" t="s">
        <v>26571</v>
      </c>
      <c r="G19812" t="s">
        <v>21484</v>
      </c>
      <c r="H19812" t="s">
        <v>46</v>
      </c>
      <c r="I19812" t="s">
        <v>27078</v>
      </c>
      <c r="K19812"/>
      <c r="L19812" t="s">
        <v>31278</v>
      </c>
      <c r="M19812" t="s">
        <v>26</v>
      </c>
      <c r="N19812">
        <v>2</v>
      </c>
      <c r="P19812" t="s">
        <v>20366</v>
      </c>
      <c r="Q19812" t="s">
        <v>31279</v>
      </c>
      <c r="S19812" t="s">
        <v>20368</v>
      </c>
    </row>
    <row r="19813" spans="1:19" hidden="1" x14ac:dyDescent="0.2">
      <c r="A19813">
        <v>5591</v>
      </c>
      <c r="B19813" t="s">
        <v>31280</v>
      </c>
      <c r="C19813" t="s">
        <v>105</v>
      </c>
      <c r="D19813">
        <v>2.2000000000000002</v>
      </c>
      <c r="E19813">
        <v>25</v>
      </c>
      <c r="F19813" t="s">
        <v>31281</v>
      </c>
      <c r="G19813" t="s">
        <v>55</v>
      </c>
      <c r="H19813" t="s">
        <v>46</v>
      </c>
      <c r="I19813" t="s">
        <v>9435</v>
      </c>
      <c r="K19813"/>
      <c r="L19813" t="s">
        <v>31282</v>
      </c>
      <c r="M19813" t="s">
        <v>26</v>
      </c>
      <c r="N19813">
        <v>2</v>
      </c>
      <c r="P19813" t="s">
        <v>20366</v>
      </c>
      <c r="Q19813" t="s">
        <v>31283</v>
      </c>
      <c r="S19813" t="s">
        <v>20368</v>
      </c>
    </row>
    <row r="19814" spans="1:19" hidden="1" x14ac:dyDescent="0.2">
      <c r="A19814">
        <v>5591</v>
      </c>
      <c r="B19814" t="s">
        <v>31280</v>
      </c>
      <c r="C19814" t="s">
        <v>20452</v>
      </c>
      <c r="D19814">
        <v>10.25</v>
      </c>
      <c r="E19814">
        <v>25</v>
      </c>
      <c r="F19814" t="s">
        <v>31281</v>
      </c>
      <c r="G19814" t="s">
        <v>55</v>
      </c>
      <c r="H19814" t="s">
        <v>46</v>
      </c>
      <c r="I19814" t="s">
        <v>9435</v>
      </c>
      <c r="K19814"/>
      <c r="L19814" t="s">
        <v>31282</v>
      </c>
      <c r="M19814" t="s">
        <v>26</v>
      </c>
      <c r="N19814">
        <v>2</v>
      </c>
      <c r="P19814" t="s">
        <v>20366</v>
      </c>
      <c r="Q19814" t="s">
        <v>31283</v>
      </c>
      <c r="S19814" t="s">
        <v>20368</v>
      </c>
    </row>
    <row r="19815" spans="1:19" hidden="1" x14ac:dyDescent="0.2">
      <c r="A19815">
        <v>5591</v>
      </c>
      <c r="B19815" t="s">
        <v>31280</v>
      </c>
      <c r="C19815" t="s">
        <v>20381</v>
      </c>
      <c r="D19815">
        <v>2.77</v>
      </c>
      <c r="E19815" t="s">
        <v>414</v>
      </c>
      <c r="F19815" t="s">
        <v>31281</v>
      </c>
      <c r="G19815" t="s">
        <v>55</v>
      </c>
      <c r="H19815" t="s">
        <v>46</v>
      </c>
      <c r="I19815" t="s">
        <v>9435</v>
      </c>
      <c r="K19815"/>
      <c r="L19815" t="s">
        <v>31282</v>
      </c>
      <c r="M19815" t="s">
        <v>26</v>
      </c>
      <c r="N19815">
        <v>2</v>
      </c>
      <c r="P19815" t="s">
        <v>20366</v>
      </c>
      <c r="Q19815" t="s">
        <v>31283</v>
      </c>
      <c r="S19815" t="s">
        <v>20368</v>
      </c>
    </row>
    <row r="19816" spans="1:19" hidden="1" x14ac:dyDescent="0.2">
      <c r="A19816">
        <v>5591</v>
      </c>
      <c r="B19816" t="s">
        <v>31280</v>
      </c>
      <c r="C19816" t="s">
        <v>20471</v>
      </c>
      <c r="D19816">
        <v>10.92</v>
      </c>
      <c r="E19816" t="s">
        <v>414</v>
      </c>
      <c r="F19816" t="s">
        <v>31281</v>
      </c>
      <c r="G19816" t="s">
        <v>55</v>
      </c>
      <c r="H19816" t="s">
        <v>46</v>
      </c>
      <c r="I19816" t="s">
        <v>9435</v>
      </c>
      <c r="K19816"/>
      <c r="L19816" t="s">
        <v>31282</v>
      </c>
      <c r="M19816" t="s">
        <v>26</v>
      </c>
      <c r="N19816">
        <v>2</v>
      </c>
      <c r="P19816" t="s">
        <v>20366</v>
      </c>
      <c r="Q19816" t="s">
        <v>31283</v>
      </c>
      <c r="S19816" t="s">
        <v>20368</v>
      </c>
    </row>
    <row r="19817" spans="1:19" hidden="1" x14ac:dyDescent="0.2">
      <c r="A19817">
        <v>5592</v>
      </c>
      <c r="B19817" t="s">
        <v>31284</v>
      </c>
      <c r="C19817" t="s">
        <v>105</v>
      </c>
      <c r="D19817">
        <v>3.39</v>
      </c>
      <c r="E19817">
        <v>25</v>
      </c>
      <c r="G19817" t="s">
        <v>55</v>
      </c>
      <c r="H19817" t="s">
        <v>46</v>
      </c>
      <c r="I19817" t="s">
        <v>9435</v>
      </c>
      <c r="K19817"/>
      <c r="L19817" t="s">
        <v>31285</v>
      </c>
      <c r="M19817" t="s">
        <v>26</v>
      </c>
      <c r="N19817">
        <v>2</v>
      </c>
      <c r="P19817" t="s">
        <v>20366</v>
      </c>
      <c r="Q19817" t="s">
        <v>31286</v>
      </c>
      <c r="S19817" t="s">
        <v>20368</v>
      </c>
    </row>
    <row r="19818" spans="1:19" hidden="1" x14ac:dyDescent="0.2">
      <c r="A19818">
        <v>5592</v>
      </c>
      <c r="B19818" t="s">
        <v>31284</v>
      </c>
      <c r="C19818" t="s">
        <v>20452</v>
      </c>
      <c r="D19818">
        <v>8.06</v>
      </c>
      <c r="E19818">
        <v>25</v>
      </c>
      <c r="G19818" t="s">
        <v>55</v>
      </c>
      <c r="H19818" t="s">
        <v>46</v>
      </c>
      <c r="I19818" t="s">
        <v>9435</v>
      </c>
      <c r="K19818"/>
      <c r="L19818" t="s">
        <v>31285</v>
      </c>
      <c r="M19818" t="s">
        <v>26</v>
      </c>
      <c r="N19818">
        <v>2</v>
      </c>
      <c r="P19818" t="s">
        <v>20366</v>
      </c>
      <c r="Q19818" t="s">
        <v>31286</v>
      </c>
      <c r="S19818" t="s">
        <v>20368</v>
      </c>
    </row>
    <row r="19819" spans="1:19" hidden="1" x14ac:dyDescent="0.2">
      <c r="A19819">
        <v>5592</v>
      </c>
      <c r="B19819" t="s">
        <v>31284</v>
      </c>
      <c r="C19819" t="s">
        <v>20381</v>
      </c>
      <c r="D19819">
        <v>4.29</v>
      </c>
      <c r="E19819" t="s">
        <v>414</v>
      </c>
      <c r="G19819" t="s">
        <v>55</v>
      </c>
      <c r="H19819" t="s">
        <v>46</v>
      </c>
      <c r="I19819" t="s">
        <v>9435</v>
      </c>
      <c r="K19819"/>
      <c r="L19819" t="s">
        <v>31285</v>
      </c>
      <c r="M19819" t="s">
        <v>26</v>
      </c>
      <c r="N19819">
        <v>2</v>
      </c>
      <c r="P19819" t="s">
        <v>20366</v>
      </c>
      <c r="Q19819" t="s">
        <v>31286</v>
      </c>
      <c r="S19819" t="s">
        <v>20368</v>
      </c>
    </row>
    <row r="19820" spans="1:19" hidden="1" x14ac:dyDescent="0.2">
      <c r="A19820">
        <v>5592</v>
      </c>
      <c r="B19820" t="s">
        <v>31284</v>
      </c>
      <c r="C19820" t="s">
        <v>20471</v>
      </c>
      <c r="D19820">
        <v>8.5</v>
      </c>
      <c r="E19820" t="s">
        <v>414</v>
      </c>
      <c r="G19820" t="s">
        <v>55</v>
      </c>
      <c r="H19820" t="s">
        <v>46</v>
      </c>
      <c r="I19820" t="s">
        <v>9435</v>
      </c>
      <c r="K19820"/>
      <c r="L19820" t="s">
        <v>31285</v>
      </c>
      <c r="M19820" t="s">
        <v>26</v>
      </c>
      <c r="N19820">
        <v>2</v>
      </c>
      <c r="P19820" t="s">
        <v>20366</v>
      </c>
      <c r="Q19820" t="s">
        <v>31286</v>
      </c>
      <c r="S19820" t="s">
        <v>20368</v>
      </c>
    </row>
    <row r="19821" spans="1:19" hidden="1" x14ac:dyDescent="0.2">
      <c r="A19821">
        <v>5593</v>
      </c>
      <c r="B19821" t="s">
        <v>31287</v>
      </c>
      <c r="C19821" t="s">
        <v>105</v>
      </c>
      <c r="D19821">
        <v>5.3</v>
      </c>
      <c r="E19821">
        <v>20</v>
      </c>
      <c r="F19821" t="s">
        <v>31288</v>
      </c>
      <c r="G19821" t="s">
        <v>55</v>
      </c>
      <c r="H19821" t="s">
        <v>23</v>
      </c>
      <c r="I19821" t="s">
        <v>31289</v>
      </c>
      <c r="K19821"/>
      <c r="L19821" t="s">
        <v>31290</v>
      </c>
      <c r="M19821" t="s">
        <v>20365</v>
      </c>
      <c r="N19821">
        <v>8</v>
      </c>
      <c r="O19821" t="s">
        <v>31291</v>
      </c>
      <c r="P19821" t="s">
        <v>20366</v>
      </c>
      <c r="Q19821" t="s">
        <v>31292</v>
      </c>
      <c r="S19821" t="s">
        <v>20368</v>
      </c>
    </row>
    <row r="19822" spans="1:19" hidden="1" x14ac:dyDescent="0.2">
      <c r="A19822">
        <v>5594</v>
      </c>
      <c r="B19822" t="s">
        <v>31293</v>
      </c>
      <c r="C19822" t="s">
        <v>105</v>
      </c>
      <c r="D19822">
        <v>6.95</v>
      </c>
      <c r="F19822" t="s">
        <v>21009</v>
      </c>
      <c r="G19822" t="s">
        <v>55</v>
      </c>
      <c r="H19822" t="s">
        <v>23</v>
      </c>
      <c r="I19822" t="s">
        <v>3757</v>
      </c>
      <c r="K19822"/>
      <c r="L19822" t="s">
        <v>31294</v>
      </c>
      <c r="M19822" t="s">
        <v>26</v>
      </c>
      <c r="N19822">
        <v>2</v>
      </c>
      <c r="P19822" t="s">
        <v>20366</v>
      </c>
      <c r="Q19822" t="s">
        <v>31295</v>
      </c>
      <c r="S19822" t="s">
        <v>20368</v>
      </c>
    </row>
    <row r="19823" spans="1:19" hidden="1" x14ac:dyDescent="0.2">
      <c r="A19823">
        <v>5594</v>
      </c>
      <c r="B19823" t="s">
        <v>31293</v>
      </c>
      <c r="C19823" t="s">
        <v>20452</v>
      </c>
      <c r="D19823">
        <v>10.3</v>
      </c>
      <c r="F19823" t="s">
        <v>21009</v>
      </c>
      <c r="G19823" t="s">
        <v>55</v>
      </c>
      <c r="H19823" t="s">
        <v>23</v>
      </c>
      <c r="I19823" t="s">
        <v>3757</v>
      </c>
      <c r="K19823"/>
      <c r="L19823" t="s">
        <v>31294</v>
      </c>
      <c r="M19823" t="s">
        <v>26</v>
      </c>
      <c r="N19823">
        <v>2</v>
      </c>
      <c r="P19823" t="s">
        <v>20366</v>
      </c>
      <c r="Q19823" t="s">
        <v>31295</v>
      </c>
      <c r="S19823" t="s">
        <v>20368</v>
      </c>
    </row>
    <row r="19824" spans="1:19" hidden="1" x14ac:dyDescent="0.2">
      <c r="A19824">
        <v>5595</v>
      </c>
      <c r="B19824" t="s">
        <v>31296</v>
      </c>
      <c r="C19824" t="s">
        <v>105</v>
      </c>
      <c r="D19824">
        <v>9.1999999999999993</v>
      </c>
      <c r="E19824">
        <v>5</v>
      </c>
      <c r="F19824" t="s">
        <v>21009</v>
      </c>
      <c r="G19824" t="s">
        <v>55</v>
      </c>
      <c r="H19824" t="s">
        <v>23</v>
      </c>
      <c r="I19824" t="s">
        <v>3757</v>
      </c>
      <c r="K19824"/>
      <c r="L19824" t="s">
        <v>31297</v>
      </c>
      <c r="M19824" t="s">
        <v>26</v>
      </c>
      <c r="N19824">
        <v>2</v>
      </c>
      <c r="P19824" t="s">
        <v>20366</v>
      </c>
      <c r="Q19824" t="s">
        <v>31298</v>
      </c>
      <c r="S19824" t="s">
        <v>20368</v>
      </c>
    </row>
    <row r="19825" spans="1:19" hidden="1" x14ac:dyDescent="0.2">
      <c r="A19825">
        <v>5596</v>
      </c>
      <c r="B19825" t="s">
        <v>31299</v>
      </c>
      <c r="C19825" t="s">
        <v>105</v>
      </c>
      <c r="D19825">
        <v>2.95</v>
      </c>
      <c r="E19825">
        <v>20</v>
      </c>
      <c r="F19825" t="s">
        <v>1546</v>
      </c>
      <c r="G19825" t="s">
        <v>55</v>
      </c>
      <c r="H19825" t="s">
        <v>46</v>
      </c>
      <c r="I19825" t="s">
        <v>8547</v>
      </c>
      <c r="K19825"/>
      <c r="L19825" t="s">
        <v>31300</v>
      </c>
      <c r="M19825" t="s">
        <v>26</v>
      </c>
      <c r="N19825">
        <v>2</v>
      </c>
      <c r="P19825" t="s">
        <v>20366</v>
      </c>
      <c r="Q19825" t="s">
        <v>31301</v>
      </c>
      <c r="S19825" t="s">
        <v>20368</v>
      </c>
    </row>
    <row r="19826" spans="1:19" hidden="1" x14ac:dyDescent="0.2">
      <c r="A19826">
        <v>5596</v>
      </c>
      <c r="B19826" t="s">
        <v>31299</v>
      </c>
      <c r="C19826" t="s">
        <v>20452</v>
      </c>
      <c r="D19826">
        <v>9.4600000000000009</v>
      </c>
      <c r="E19826">
        <v>20</v>
      </c>
      <c r="F19826" t="s">
        <v>1546</v>
      </c>
      <c r="G19826" t="s">
        <v>55</v>
      </c>
      <c r="H19826" t="s">
        <v>46</v>
      </c>
      <c r="I19826" t="s">
        <v>8547</v>
      </c>
      <c r="K19826"/>
      <c r="L19826" t="s">
        <v>31300</v>
      </c>
      <c r="M19826" t="s">
        <v>26</v>
      </c>
      <c r="N19826">
        <v>2</v>
      </c>
      <c r="P19826" t="s">
        <v>20366</v>
      </c>
      <c r="Q19826" t="s">
        <v>31301</v>
      </c>
      <c r="S19826" t="s">
        <v>20368</v>
      </c>
    </row>
    <row r="19827" spans="1:19" hidden="1" x14ac:dyDescent="0.2">
      <c r="A19827">
        <v>5597</v>
      </c>
      <c r="B19827" t="s">
        <v>31302</v>
      </c>
      <c r="C19827" t="s">
        <v>105</v>
      </c>
      <c r="D19827">
        <v>2.59</v>
      </c>
      <c r="E19827">
        <v>25</v>
      </c>
      <c r="G19827" t="s">
        <v>2474</v>
      </c>
      <c r="H19827" t="s">
        <v>23</v>
      </c>
      <c r="I19827" t="s">
        <v>8355</v>
      </c>
      <c r="K19827"/>
      <c r="L19827" t="s">
        <v>31303</v>
      </c>
      <c r="M19827" t="s">
        <v>26</v>
      </c>
      <c r="N19827">
        <v>2</v>
      </c>
      <c r="P19827" t="s">
        <v>20366</v>
      </c>
      <c r="Q19827" t="s">
        <v>31304</v>
      </c>
      <c r="S19827" t="s">
        <v>20368</v>
      </c>
    </row>
    <row r="19828" spans="1:19" hidden="1" x14ac:dyDescent="0.2">
      <c r="A19828">
        <v>5598</v>
      </c>
      <c r="B19828" t="s">
        <v>31305</v>
      </c>
      <c r="C19828" t="s">
        <v>105</v>
      </c>
      <c r="D19828">
        <v>2.75</v>
      </c>
      <c r="E19828">
        <v>25</v>
      </c>
      <c r="G19828" t="s">
        <v>2474</v>
      </c>
      <c r="H19828" t="s">
        <v>23</v>
      </c>
      <c r="I19828" t="s">
        <v>8355</v>
      </c>
      <c r="K19828"/>
      <c r="L19828" t="s">
        <v>31306</v>
      </c>
      <c r="M19828" t="s">
        <v>26</v>
      </c>
      <c r="N19828">
        <v>2</v>
      </c>
      <c r="P19828" t="s">
        <v>20366</v>
      </c>
      <c r="Q19828" t="s">
        <v>31307</v>
      </c>
      <c r="S19828" t="s">
        <v>20368</v>
      </c>
    </row>
    <row r="19829" spans="1:19" hidden="1" x14ac:dyDescent="0.2">
      <c r="A19829">
        <v>5599</v>
      </c>
      <c r="B19829" t="s">
        <v>31308</v>
      </c>
      <c r="C19829" t="s">
        <v>105</v>
      </c>
      <c r="D19829">
        <v>3.8479999999999999</v>
      </c>
      <c r="E19829">
        <v>25</v>
      </c>
      <c r="F19829" t="s">
        <v>21685</v>
      </c>
      <c r="G19829" t="s">
        <v>23125</v>
      </c>
      <c r="H19829" t="s">
        <v>46</v>
      </c>
      <c r="I19829" t="s">
        <v>2404</v>
      </c>
      <c r="K19829"/>
      <c r="L19829" t="s">
        <v>31309</v>
      </c>
      <c r="M19829" t="s">
        <v>26</v>
      </c>
      <c r="N19829">
        <v>2</v>
      </c>
      <c r="P19829" t="s">
        <v>20366</v>
      </c>
      <c r="Q19829" t="s">
        <v>31310</v>
      </c>
      <c r="S19829" t="s">
        <v>20368</v>
      </c>
    </row>
    <row r="19830" spans="1:19" hidden="1" x14ac:dyDescent="0.2">
      <c r="A19830">
        <v>5600</v>
      </c>
      <c r="B19830" t="s">
        <v>31311</v>
      </c>
      <c r="C19830" t="s">
        <v>105</v>
      </c>
      <c r="D19830">
        <v>8.07</v>
      </c>
      <c r="E19830">
        <v>25</v>
      </c>
      <c r="F19830" t="s">
        <v>31312</v>
      </c>
      <c r="G19830" t="s">
        <v>31</v>
      </c>
      <c r="H19830" t="s">
        <v>46</v>
      </c>
      <c r="I19830" t="s">
        <v>10245</v>
      </c>
      <c r="K19830"/>
      <c r="L19830" t="s">
        <v>31313</v>
      </c>
      <c r="M19830" t="s">
        <v>26</v>
      </c>
      <c r="N19830">
        <v>2</v>
      </c>
      <c r="P19830" t="s">
        <v>20366</v>
      </c>
      <c r="Q19830" t="s">
        <v>31314</v>
      </c>
      <c r="S19830" t="s">
        <v>20368</v>
      </c>
    </row>
    <row r="19831" spans="1:19" hidden="1" x14ac:dyDescent="0.2">
      <c r="A19831">
        <v>5601</v>
      </c>
      <c r="B19831" t="s">
        <v>31315</v>
      </c>
      <c r="C19831" t="s">
        <v>105</v>
      </c>
      <c r="D19831">
        <v>10.96</v>
      </c>
      <c r="G19831" t="s">
        <v>189</v>
      </c>
      <c r="I19831" t="s">
        <v>31152</v>
      </c>
      <c r="K19831"/>
      <c r="L19831" t="s">
        <v>31316</v>
      </c>
      <c r="M19831" t="s">
        <v>26</v>
      </c>
      <c r="N19831">
        <v>2</v>
      </c>
      <c r="P19831" t="s">
        <v>20366</v>
      </c>
      <c r="Q19831" t="s">
        <v>31317</v>
      </c>
      <c r="S19831" t="s">
        <v>20368</v>
      </c>
    </row>
    <row r="19832" spans="1:19" hidden="1" x14ac:dyDescent="0.2">
      <c r="A19832">
        <v>5602</v>
      </c>
      <c r="B19832" t="s">
        <v>31318</v>
      </c>
      <c r="C19832" t="s">
        <v>105</v>
      </c>
      <c r="D19832">
        <v>10.92</v>
      </c>
      <c r="G19832" t="s">
        <v>189</v>
      </c>
      <c r="I19832" t="s">
        <v>31152</v>
      </c>
      <c r="K19832"/>
      <c r="L19832" t="s">
        <v>31319</v>
      </c>
      <c r="M19832" t="s">
        <v>26</v>
      </c>
      <c r="N19832">
        <v>2</v>
      </c>
      <c r="P19832" t="s">
        <v>20366</v>
      </c>
      <c r="Q19832" t="s">
        <v>31320</v>
      </c>
      <c r="S19832" t="s">
        <v>20368</v>
      </c>
    </row>
    <row r="19833" spans="1:19" hidden="1" x14ac:dyDescent="0.2">
      <c r="A19833">
        <v>5603</v>
      </c>
      <c r="B19833" t="s">
        <v>10687</v>
      </c>
      <c r="C19833" t="s">
        <v>105</v>
      </c>
      <c r="D19833">
        <v>8.1</v>
      </c>
      <c r="E19833" t="s">
        <v>363</v>
      </c>
      <c r="F19833" t="s">
        <v>31321</v>
      </c>
      <c r="G19833" t="s">
        <v>31</v>
      </c>
      <c r="H19833" t="s">
        <v>23</v>
      </c>
      <c r="I19833" t="s">
        <v>8529</v>
      </c>
      <c r="K19833"/>
      <c r="L19833" t="s">
        <v>31322</v>
      </c>
      <c r="M19833" t="s">
        <v>26</v>
      </c>
      <c r="N19833">
        <v>2</v>
      </c>
      <c r="P19833" t="s">
        <v>20366</v>
      </c>
      <c r="Q19833" t="s">
        <v>31323</v>
      </c>
      <c r="S19833" t="s">
        <v>20368</v>
      </c>
    </row>
    <row r="19834" spans="1:19" hidden="1" x14ac:dyDescent="0.2">
      <c r="A19834">
        <v>5604</v>
      </c>
      <c r="B19834" t="s">
        <v>31324</v>
      </c>
      <c r="C19834" t="s">
        <v>105</v>
      </c>
      <c r="D19834">
        <v>10.42</v>
      </c>
      <c r="G19834" t="s">
        <v>189</v>
      </c>
      <c r="I19834" t="s">
        <v>31152</v>
      </c>
      <c r="K19834"/>
      <c r="L19834" t="s">
        <v>31325</v>
      </c>
      <c r="M19834" t="s">
        <v>26</v>
      </c>
      <c r="N19834">
        <v>2</v>
      </c>
      <c r="P19834" t="s">
        <v>20366</v>
      </c>
      <c r="Q19834" t="s">
        <v>31326</v>
      </c>
      <c r="S19834" t="s">
        <v>20368</v>
      </c>
    </row>
    <row r="19835" spans="1:19" hidden="1" x14ac:dyDescent="0.2">
      <c r="A19835">
        <v>5605</v>
      </c>
      <c r="B19835" t="s">
        <v>31327</v>
      </c>
      <c r="C19835" t="s">
        <v>105</v>
      </c>
      <c r="D19835">
        <v>6.74</v>
      </c>
      <c r="E19835">
        <v>25</v>
      </c>
      <c r="F19835" t="s">
        <v>31328</v>
      </c>
      <c r="G19835" t="s">
        <v>31</v>
      </c>
      <c r="H19835" t="s">
        <v>46</v>
      </c>
      <c r="I19835" t="s">
        <v>1375</v>
      </c>
      <c r="K19835"/>
      <c r="L19835" t="s">
        <v>31329</v>
      </c>
      <c r="M19835" t="s">
        <v>26</v>
      </c>
      <c r="N19835">
        <v>2</v>
      </c>
      <c r="P19835" t="s">
        <v>20366</v>
      </c>
      <c r="Q19835" t="s">
        <v>31330</v>
      </c>
      <c r="S19835" t="s">
        <v>20368</v>
      </c>
    </row>
    <row r="19836" spans="1:19" hidden="1" x14ac:dyDescent="0.2">
      <c r="A19836">
        <v>5606</v>
      </c>
      <c r="B19836" t="s">
        <v>31331</v>
      </c>
      <c r="C19836" t="s">
        <v>105</v>
      </c>
      <c r="D19836">
        <v>6.73</v>
      </c>
      <c r="E19836">
        <v>25</v>
      </c>
      <c r="F19836" t="s">
        <v>23742</v>
      </c>
      <c r="G19836" t="s">
        <v>31</v>
      </c>
      <c r="H19836" t="s">
        <v>46</v>
      </c>
      <c r="I19836" t="s">
        <v>5806</v>
      </c>
      <c r="K19836"/>
      <c r="L19836" t="s">
        <v>31332</v>
      </c>
      <c r="M19836" t="s">
        <v>26</v>
      </c>
      <c r="N19836">
        <v>2</v>
      </c>
      <c r="P19836" t="s">
        <v>20366</v>
      </c>
      <c r="Q19836" t="s">
        <v>31333</v>
      </c>
      <c r="S19836" t="s">
        <v>20368</v>
      </c>
    </row>
    <row r="19837" spans="1:19" hidden="1" x14ac:dyDescent="0.2">
      <c r="A19837">
        <v>5607</v>
      </c>
      <c r="B19837" t="s">
        <v>31334</v>
      </c>
      <c r="C19837" t="s">
        <v>31335</v>
      </c>
      <c r="D19837">
        <v>15.46</v>
      </c>
      <c r="E19837">
        <v>20</v>
      </c>
      <c r="F19837" t="s">
        <v>31336</v>
      </c>
      <c r="G19837" t="s">
        <v>4302</v>
      </c>
      <c r="H19837" t="s">
        <v>23</v>
      </c>
      <c r="I19837" t="s">
        <v>656</v>
      </c>
      <c r="K19837"/>
      <c r="L19837" t="s">
        <v>31337</v>
      </c>
      <c r="M19837" t="s">
        <v>26</v>
      </c>
      <c r="N19837">
        <v>2</v>
      </c>
      <c r="P19837" t="s">
        <v>20366</v>
      </c>
      <c r="Q19837" t="s">
        <v>31338</v>
      </c>
      <c r="S19837" t="s">
        <v>20368</v>
      </c>
    </row>
    <row r="19838" spans="1:19" hidden="1" x14ac:dyDescent="0.2">
      <c r="A19838">
        <v>5608</v>
      </c>
      <c r="B19838" t="s">
        <v>31339</v>
      </c>
      <c r="C19838" t="s">
        <v>22259</v>
      </c>
      <c r="D19838">
        <v>14.59</v>
      </c>
      <c r="E19838">
        <v>20</v>
      </c>
      <c r="F19838" t="s">
        <v>31336</v>
      </c>
      <c r="G19838" t="s">
        <v>4302</v>
      </c>
      <c r="I19838" t="s">
        <v>656</v>
      </c>
      <c r="K19838"/>
      <c r="L19838" t="s">
        <v>31340</v>
      </c>
      <c r="M19838" t="s">
        <v>26</v>
      </c>
      <c r="N19838">
        <v>2</v>
      </c>
      <c r="P19838" t="s">
        <v>20366</v>
      </c>
      <c r="Q19838" t="s">
        <v>31341</v>
      </c>
      <c r="S19838" t="s">
        <v>20368</v>
      </c>
    </row>
    <row r="19839" spans="1:19" hidden="1" x14ac:dyDescent="0.2">
      <c r="A19839">
        <v>5609</v>
      </c>
      <c r="B19839" t="s">
        <v>31342</v>
      </c>
      <c r="C19839" t="s">
        <v>22259</v>
      </c>
      <c r="D19839">
        <v>14.42</v>
      </c>
      <c r="E19839">
        <v>20</v>
      </c>
      <c r="F19839" t="s">
        <v>31336</v>
      </c>
      <c r="G19839" t="s">
        <v>4302</v>
      </c>
      <c r="H19839" t="s">
        <v>23</v>
      </c>
      <c r="I19839" t="s">
        <v>656</v>
      </c>
      <c r="K19839"/>
      <c r="L19839" t="s">
        <v>31343</v>
      </c>
      <c r="M19839" t="s">
        <v>26</v>
      </c>
      <c r="N19839">
        <v>2</v>
      </c>
      <c r="P19839" t="s">
        <v>20366</v>
      </c>
      <c r="Q19839" t="s">
        <v>31344</v>
      </c>
      <c r="S19839" t="s">
        <v>20368</v>
      </c>
    </row>
    <row r="19840" spans="1:19" hidden="1" x14ac:dyDescent="0.2">
      <c r="A19840">
        <v>5611</v>
      </c>
      <c r="B19840" t="s">
        <v>31345</v>
      </c>
      <c r="C19840" t="s">
        <v>105</v>
      </c>
      <c r="D19840">
        <v>7.5</v>
      </c>
      <c r="E19840" t="s">
        <v>3833</v>
      </c>
      <c r="F19840" t="s">
        <v>31346</v>
      </c>
      <c r="G19840" t="s">
        <v>31</v>
      </c>
      <c r="H19840" t="s">
        <v>23</v>
      </c>
      <c r="I19840" t="s">
        <v>8875</v>
      </c>
      <c r="K19840"/>
      <c r="L19840" t="s">
        <v>31347</v>
      </c>
      <c r="M19840" t="s">
        <v>31348</v>
      </c>
      <c r="N19840">
        <v>4</v>
      </c>
      <c r="O19840" t="s">
        <v>31349</v>
      </c>
      <c r="P19840" t="s">
        <v>20366</v>
      </c>
      <c r="Q19840" t="s">
        <v>31350</v>
      </c>
      <c r="S19840" t="s">
        <v>20368</v>
      </c>
    </row>
    <row r="19841" spans="1:19" hidden="1" x14ac:dyDescent="0.2">
      <c r="A19841">
        <v>5611</v>
      </c>
      <c r="B19841" t="s">
        <v>31345</v>
      </c>
      <c r="C19841" t="s">
        <v>20452</v>
      </c>
      <c r="D19841">
        <v>12.46</v>
      </c>
      <c r="E19841" t="s">
        <v>3833</v>
      </c>
      <c r="F19841" t="s">
        <v>31346</v>
      </c>
      <c r="G19841" t="s">
        <v>31</v>
      </c>
      <c r="H19841" t="s">
        <v>23</v>
      </c>
      <c r="I19841" t="s">
        <v>8875</v>
      </c>
      <c r="K19841"/>
      <c r="L19841" t="s">
        <v>31347</v>
      </c>
      <c r="M19841" t="s">
        <v>31348</v>
      </c>
      <c r="N19841">
        <v>4</v>
      </c>
      <c r="O19841" t="s">
        <v>31349</v>
      </c>
      <c r="P19841" t="s">
        <v>20366</v>
      </c>
      <c r="Q19841" t="s">
        <v>31350</v>
      </c>
      <c r="S19841" t="s">
        <v>20368</v>
      </c>
    </row>
    <row r="19842" spans="1:19" hidden="1" x14ac:dyDescent="0.2">
      <c r="A19842">
        <v>5612</v>
      </c>
      <c r="B19842" t="s">
        <v>31351</v>
      </c>
      <c r="C19842" t="s">
        <v>105</v>
      </c>
      <c r="D19842">
        <v>7.8</v>
      </c>
      <c r="E19842" t="s">
        <v>363</v>
      </c>
      <c r="F19842" t="s">
        <v>16911</v>
      </c>
      <c r="G19842" t="s">
        <v>31</v>
      </c>
      <c r="H19842" t="s">
        <v>23</v>
      </c>
      <c r="I19842" t="s">
        <v>9527</v>
      </c>
      <c r="K19842"/>
      <c r="L19842" t="s">
        <v>31352</v>
      </c>
      <c r="M19842" t="s">
        <v>21125</v>
      </c>
      <c r="N19842">
        <v>3</v>
      </c>
      <c r="O19842" t="s">
        <v>31353</v>
      </c>
      <c r="P19842" t="s">
        <v>20366</v>
      </c>
      <c r="Q19842" t="s">
        <v>31354</v>
      </c>
      <c r="S19842" t="s">
        <v>20368</v>
      </c>
    </row>
    <row r="19843" spans="1:19" hidden="1" x14ac:dyDescent="0.2">
      <c r="A19843">
        <v>5612</v>
      </c>
      <c r="B19843" t="s">
        <v>31351</v>
      </c>
      <c r="C19843" t="s">
        <v>20452</v>
      </c>
      <c r="D19843">
        <v>11.5</v>
      </c>
      <c r="E19843" t="s">
        <v>363</v>
      </c>
      <c r="F19843" t="s">
        <v>16911</v>
      </c>
      <c r="G19843" t="s">
        <v>31</v>
      </c>
      <c r="H19843" t="s">
        <v>23</v>
      </c>
      <c r="I19843" t="s">
        <v>9527</v>
      </c>
      <c r="K19843"/>
      <c r="L19843" t="s">
        <v>31352</v>
      </c>
      <c r="M19843" t="s">
        <v>21125</v>
      </c>
      <c r="N19843">
        <v>3</v>
      </c>
      <c r="O19843" t="s">
        <v>31353</v>
      </c>
      <c r="P19843" t="s">
        <v>20366</v>
      </c>
      <c r="Q19843" t="s">
        <v>31354</v>
      </c>
      <c r="S19843" t="s">
        <v>20368</v>
      </c>
    </row>
    <row r="19844" spans="1:19" hidden="1" x14ac:dyDescent="0.2">
      <c r="A19844">
        <v>5614</v>
      </c>
      <c r="B19844" t="s">
        <v>31355</v>
      </c>
      <c r="C19844" t="s">
        <v>105</v>
      </c>
      <c r="D19844">
        <v>6.2</v>
      </c>
      <c r="E19844">
        <v>20</v>
      </c>
      <c r="F19844" t="s">
        <v>28911</v>
      </c>
      <c r="G19844" t="s">
        <v>55</v>
      </c>
      <c r="H19844" t="s">
        <v>23</v>
      </c>
      <c r="I19844" t="s">
        <v>31356</v>
      </c>
      <c r="K19844"/>
      <c r="L19844" t="s">
        <v>31357</v>
      </c>
      <c r="M19844" t="s">
        <v>26</v>
      </c>
      <c r="N19844">
        <v>2</v>
      </c>
      <c r="P19844" t="s">
        <v>20366</v>
      </c>
      <c r="Q19844" t="s">
        <v>31358</v>
      </c>
      <c r="S19844" t="s">
        <v>20368</v>
      </c>
    </row>
    <row r="19845" spans="1:19" hidden="1" x14ac:dyDescent="0.2">
      <c r="A19845">
        <v>5615</v>
      </c>
      <c r="B19845" t="s">
        <v>31359</v>
      </c>
      <c r="C19845" t="s">
        <v>105</v>
      </c>
      <c r="D19845">
        <v>5.81</v>
      </c>
      <c r="E19845">
        <v>20</v>
      </c>
      <c r="F19845" t="s">
        <v>1546</v>
      </c>
      <c r="G19845" t="s">
        <v>55</v>
      </c>
      <c r="H19845" t="s">
        <v>46</v>
      </c>
      <c r="I19845" t="s">
        <v>10400</v>
      </c>
      <c r="K19845"/>
      <c r="L19845" t="s">
        <v>31360</v>
      </c>
      <c r="M19845" t="s">
        <v>26</v>
      </c>
      <c r="N19845">
        <v>2</v>
      </c>
      <c r="P19845" t="s">
        <v>20366</v>
      </c>
      <c r="Q19845" t="s">
        <v>31361</v>
      </c>
      <c r="S19845" t="s">
        <v>20368</v>
      </c>
    </row>
    <row r="19846" spans="1:19" hidden="1" x14ac:dyDescent="0.2">
      <c r="A19846">
        <v>5616</v>
      </c>
      <c r="B19846" t="s">
        <v>31362</v>
      </c>
      <c r="C19846" t="s">
        <v>105</v>
      </c>
      <c r="D19846">
        <v>6.6</v>
      </c>
      <c r="E19846" t="s">
        <v>363</v>
      </c>
      <c r="F19846" t="s">
        <v>16911</v>
      </c>
      <c r="G19846" t="s">
        <v>31</v>
      </c>
      <c r="H19846" t="s">
        <v>23</v>
      </c>
      <c r="I19846" t="s">
        <v>9527</v>
      </c>
      <c r="K19846"/>
      <c r="L19846" t="s">
        <v>31363</v>
      </c>
      <c r="M19846" t="s">
        <v>26</v>
      </c>
      <c r="N19846">
        <v>2</v>
      </c>
      <c r="P19846" t="s">
        <v>20366</v>
      </c>
      <c r="Q19846" t="s">
        <v>31364</v>
      </c>
      <c r="S19846" t="s">
        <v>20368</v>
      </c>
    </row>
    <row r="19847" spans="1:19" hidden="1" x14ac:dyDescent="0.2">
      <c r="A19847">
        <v>5616</v>
      </c>
      <c r="B19847" t="s">
        <v>31362</v>
      </c>
      <c r="C19847" t="s">
        <v>20452</v>
      </c>
      <c r="D19847">
        <v>8.6999999999999993</v>
      </c>
      <c r="E19847" t="s">
        <v>363</v>
      </c>
      <c r="F19847" t="s">
        <v>16911</v>
      </c>
      <c r="G19847" t="s">
        <v>31</v>
      </c>
      <c r="H19847" t="s">
        <v>23</v>
      </c>
      <c r="I19847" t="s">
        <v>9527</v>
      </c>
      <c r="K19847"/>
      <c r="L19847" t="s">
        <v>31363</v>
      </c>
      <c r="M19847" t="s">
        <v>26</v>
      </c>
      <c r="N19847">
        <v>2</v>
      </c>
      <c r="P19847" t="s">
        <v>20366</v>
      </c>
      <c r="Q19847" t="s">
        <v>31364</v>
      </c>
      <c r="S19847" t="s">
        <v>20368</v>
      </c>
    </row>
    <row r="19848" spans="1:19" hidden="1" x14ac:dyDescent="0.2">
      <c r="A19848">
        <v>5616</v>
      </c>
      <c r="B19848" t="s">
        <v>31362</v>
      </c>
      <c r="C19848" t="s">
        <v>20441</v>
      </c>
      <c r="D19848">
        <v>12.2</v>
      </c>
      <c r="E19848" t="s">
        <v>363</v>
      </c>
      <c r="F19848" t="s">
        <v>16911</v>
      </c>
      <c r="G19848" t="s">
        <v>31</v>
      </c>
      <c r="H19848" t="s">
        <v>23</v>
      </c>
      <c r="I19848" t="s">
        <v>9527</v>
      </c>
      <c r="K19848"/>
      <c r="L19848" t="s">
        <v>31363</v>
      </c>
      <c r="M19848" t="s">
        <v>26</v>
      </c>
      <c r="N19848">
        <v>2</v>
      </c>
      <c r="P19848" t="s">
        <v>20366</v>
      </c>
      <c r="Q19848" t="s">
        <v>31364</v>
      </c>
      <c r="S19848" t="s">
        <v>20368</v>
      </c>
    </row>
    <row r="19849" spans="1:19" hidden="1" x14ac:dyDescent="0.2">
      <c r="A19849">
        <v>5617</v>
      </c>
      <c r="B19849" t="s">
        <v>31365</v>
      </c>
      <c r="C19849" t="s">
        <v>29126</v>
      </c>
      <c r="D19849">
        <v>11.48</v>
      </c>
      <c r="G19849" t="s">
        <v>189</v>
      </c>
      <c r="I19849" t="s">
        <v>31152</v>
      </c>
      <c r="K19849"/>
      <c r="L19849" t="s">
        <v>31366</v>
      </c>
      <c r="M19849" t="s">
        <v>26</v>
      </c>
      <c r="N19849">
        <v>2</v>
      </c>
      <c r="P19849" t="s">
        <v>20366</v>
      </c>
      <c r="Q19849" t="s">
        <v>31367</v>
      </c>
      <c r="S19849" t="s">
        <v>20368</v>
      </c>
    </row>
    <row r="19850" spans="1:19" hidden="1" x14ac:dyDescent="0.2">
      <c r="A19850">
        <v>5618</v>
      </c>
      <c r="B19850" t="s">
        <v>31368</v>
      </c>
      <c r="C19850" t="s">
        <v>105</v>
      </c>
      <c r="D19850">
        <v>11.41</v>
      </c>
      <c r="E19850">
        <v>25</v>
      </c>
      <c r="F19850" t="s">
        <v>26127</v>
      </c>
      <c r="G19850" t="s">
        <v>31</v>
      </c>
      <c r="H19850" t="s">
        <v>46</v>
      </c>
      <c r="I19850" t="s">
        <v>31369</v>
      </c>
      <c r="K19850"/>
      <c r="L19850" t="s">
        <v>31370</v>
      </c>
      <c r="M19850" t="s">
        <v>26</v>
      </c>
      <c r="N19850">
        <v>2</v>
      </c>
      <c r="P19850" t="s">
        <v>20366</v>
      </c>
      <c r="Q19850" t="s">
        <v>31371</v>
      </c>
      <c r="S19850" t="s">
        <v>20368</v>
      </c>
    </row>
    <row r="19851" spans="1:19" hidden="1" x14ac:dyDescent="0.2">
      <c r="A19851">
        <v>5618</v>
      </c>
      <c r="B19851" t="s">
        <v>31368</v>
      </c>
      <c r="C19851" t="s">
        <v>105</v>
      </c>
      <c r="D19851">
        <v>11.55</v>
      </c>
      <c r="E19851">
        <v>25</v>
      </c>
      <c r="F19851" t="s">
        <v>31372</v>
      </c>
      <c r="G19851" t="s">
        <v>31</v>
      </c>
      <c r="H19851" t="s">
        <v>23</v>
      </c>
      <c r="I19851" t="s">
        <v>19233</v>
      </c>
      <c r="K19851"/>
      <c r="L19851" t="s">
        <v>31370</v>
      </c>
      <c r="M19851" t="s">
        <v>26</v>
      </c>
      <c r="N19851">
        <v>2</v>
      </c>
      <c r="P19851" t="s">
        <v>20366</v>
      </c>
      <c r="Q19851" t="s">
        <v>31371</v>
      </c>
      <c r="S19851" t="s">
        <v>20368</v>
      </c>
    </row>
    <row r="19852" spans="1:19" hidden="1" x14ac:dyDescent="0.2">
      <c r="A19852">
        <v>5619</v>
      </c>
      <c r="B19852" t="s">
        <v>31373</v>
      </c>
      <c r="C19852" t="s">
        <v>105</v>
      </c>
      <c r="D19852">
        <v>9.31</v>
      </c>
      <c r="E19852">
        <v>25</v>
      </c>
      <c r="F19852" t="s">
        <v>1546</v>
      </c>
      <c r="G19852" t="s">
        <v>55</v>
      </c>
      <c r="H19852" t="s">
        <v>46</v>
      </c>
      <c r="I19852" t="s">
        <v>27677</v>
      </c>
      <c r="K19852"/>
      <c r="L19852" t="s">
        <v>31374</v>
      </c>
      <c r="M19852" t="s">
        <v>26</v>
      </c>
      <c r="N19852">
        <v>2</v>
      </c>
      <c r="P19852" t="s">
        <v>20366</v>
      </c>
      <c r="Q19852" t="s">
        <v>31375</v>
      </c>
      <c r="S19852" t="s">
        <v>20368</v>
      </c>
    </row>
    <row r="19853" spans="1:19" hidden="1" x14ac:dyDescent="0.2">
      <c r="A19853">
        <v>5620</v>
      </c>
      <c r="B19853" t="s">
        <v>31376</v>
      </c>
      <c r="C19853" t="s">
        <v>105</v>
      </c>
      <c r="D19853">
        <v>8.8699999999999992</v>
      </c>
      <c r="E19853">
        <v>25</v>
      </c>
      <c r="F19853" t="s">
        <v>1546</v>
      </c>
      <c r="G19853" t="s">
        <v>55</v>
      </c>
      <c r="H19853" t="s">
        <v>46</v>
      </c>
      <c r="I19853" t="s">
        <v>27677</v>
      </c>
      <c r="K19853"/>
      <c r="L19853" t="s">
        <v>31377</v>
      </c>
      <c r="M19853" t="s">
        <v>26</v>
      </c>
      <c r="N19853">
        <v>2</v>
      </c>
      <c r="P19853" t="s">
        <v>20366</v>
      </c>
      <c r="Q19853" t="s">
        <v>31378</v>
      </c>
      <c r="S19853" t="s">
        <v>20368</v>
      </c>
    </row>
    <row r="19854" spans="1:19" hidden="1" x14ac:dyDescent="0.2">
      <c r="A19854">
        <v>5621</v>
      </c>
      <c r="B19854" t="s">
        <v>31379</v>
      </c>
      <c r="C19854" t="s">
        <v>105</v>
      </c>
      <c r="D19854">
        <v>11.38</v>
      </c>
      <c r="E19854" t="s">
        <v>363</v>
      </c>
      <c r="F19854" t="s">
        <v>31380</v>
      </c>
      <c r="G19854" t="s">
        <v>31</v>
      </c>
      <c r="H19854" t="s">
        <v>23</v>
      </c>
      <c r="I19854" t="s">
        <v>30746</v>
      </c>
      <c r="K19854"/>
      <c r="L19854" t="s">
        <v>31381</v>
      </c>
      <c r="M19854" t="s">
        <v>26</v>
      </c>
      <c r="N19854">
        <v>2</v>
      </c>
      <c r="P19854" t="s">
        <v>20366</v>
      </c>
      <c r="Q19854" t="s">
        <v>31382</v>
      </c>
      <c r="S19854" t="s">
        <v>20368</v>
      </c>
    </row>
    <row r="19855" spans="1:19" hidden="1" x14ac:dyDescent="0.2">
      <c r="A19855">
        <v>5622</v>
      </c>
      <c r="B19855" t="s">
        <v>31383</v>
      </c>
      <c r="C19855" t="s">
        <v>105</v>
      </c>
      <c r="D19855">
        <v>11.38</v>
      </c>
      <c r="E19855" t="s">
        <v>363</v>
      </c>
      <c r="F19855" t="s">
        <v>31380</v>
      </c>
      <c r="G19855" t="s">
        <v>31</v>
      </c>
      <c r="H19855" t="s">
        <v>23</v>
      </c>
      <c r="I19855" t="s">
        <v>30746</v>
      </c>
      <c r="K19855"/>
      <c r="L19855" t="s">
        <v>31384</v>
      </c>
      <c r="M19855" t="s">
        <v>26</v>
      </c>
      <c r="N19855">
        <v>2</v>
      </c>
      <c r="P19855" t="s">
        <v>20366</v>
      </c>
      <c r="Q19855" t="s">
        <v>31385</v>
      </c>
      <c r="S19855" t="s">
        <v>20368</v>
      </c>
    </row>
    <row r="19856" spans="1:19" hidden="1" x14ac:dyDescent="0.2">
      <c r="A19856">
        <v>5623</v>
      </c>
      <c r="B19856" t="s">
        <v>31386</v>
      </c>
      <c r="C19856" t="s">
        <v>105</v>
      </c>
      <c r="D19856">
        <v>1.72</v>
      </c>
      <c r="E19856" t="s">
        <v>3065</v>
      </c>
      <c r="F19856" t="s">
        <v>31387</v>
      </c>
      <c r="G19856" t="s">
        <v>21388</v>
      </c>
      <c r="H19856" t="s">
        <v>23</v>
      </c>
      <c r="I19856" t="s">
        <v>9513</v>
      </c>
      <c r="K19856"/>
      <c r="L19856" t="s">
        <v>31388</v>
      </c>
      <c r="M19856" t="s">
        <v>20396</v>
      </c>
      <c r="N19856">
        <v>4</v>
      </c>
      <c r="P19856" t="s">
        <v>20366</v>
      </c>
      <c r="Q19856" t="s">
        <v>31389</v>
      </c>
      <c r="S19856" t="s">
        <v>20368</v>
      </c>
    </row>
    <row r="19857" spans="1:19" hidden="1" x14ac:dyDescent="0.2">
      <c r="A19857">
        <v>5623</v>
      </c>
      <c r="B19857" t="s">
        <v>31386</v>
      </c>
      <c r="C19857" t="s">
        <v>105</v>
      </c>
      <c r="D19857">
        <v>2.3199999999999998</v>
      </c>
      <c r="E19857" t="s">
        <v>363</v>
      </c>
      <c r="F19857" t="s">
        <v>20791</v>
      </c>
      <c r="G19857" t="s">
        <v>55</v>
      </c>
      <c r="H19857" t="s">
        <v>23</v>
      </c>
      <c r="I19857" t="s">
        <v>20792</v>
      </c>
      <c r="K19857"/>
      <c r="L19857" t="s">
        <v>31388</v>
      </c>
      <c r="M19857" t="s">
        <v>20396</v>
      </c>
      <c r="N19857">
        <v>4</v>
      </c>
      <c r="P19857" t="s">
        <v>20366</v>
      </c>
      <c r="Q19857" t="s">
        <v>31389</v>
      </c>
      <c r="S19857" t="s">
        <v>20368</v>
      </c>
    </row>
    <row r="19858" spans="1:19" hidden="1" x14ac:dyDescent="0.2">
      <c r="A19858">
        <v>5625</v>
      </c>
      <c r="B19858" t="s">
        <v>31390</v>
      </c>
      <c r="C19858" t="s">
        <v>105</v>
      </c>
      <c r="D19858">
        <v>0.68</v>
      </c>
      <c r="E19858" t="s">
        <v>3065</v>
      </c>
      <c r="F19858" t="s">
        <v>31387</v>
      </c>
      <c r="G19858" t="s">
        <v>21388</v>
      </c>
      <c r="H19858" t="s">
        <v>23</v>
      </c>
      <c r="I19858" t="s">
        <v>9513</v>
      </c>
      <c r="K19858"/>
      <c r="L19858" t="s">
        <v>31391</v>
      </c>
      <c r="M19858" t="s">
        <v>26</v>
      </c>
      <c r="N19858">
        <v>2</v>
      </c>
      <c r="P19858" t="s">
        <v>20366</v>
      </c>
      <c r="Q19858" t="s">
        <v>31392</v>
      </c>
      <c r="S19858" t="s">
        <v>20368</v>
      </c>
    </row>
    <row r="19859" spans="1:19" hidden="1" x14ac:dyDescent="0.2">
      <c r="A19859">
        <v>5626</v>
      </c>
      <c r="B19859" t="s">
        <v>31393</v>
      </c>
      <c r="C19859" t="s">
        <v>105</v>
      </c>
      <c r="D19859">
        <v>1.86</v>
      </c>
      <c r="E19859">
        <v>25</v>
      </c>
      <c r="F19859" t="s">
        <v>31394</v>
      </c>
      <c r="G19859" t="s">
        <v>55</v>
      </c>
      <c r="H19859" t="s">
        <v>23</v>
      </c>
      <c r="I19859" t="s">
        <v>11284</v>
      </c>
      <c r="K19859"/>
      <c r="L19859" t="s">
        <v>31395</v>
      </c>
      <c r="M19859" t="s">
        <v>26</v>
      </c>
      <c r="N19859">
        <v>2</v>
      </c>
      <c r="P19859" t="s">
        <v>20366</v>
      </c>
      <c r="Q19859" t="s">
        <v>31396</v>
      </c>
      <c r="S19859" t="s">
        <v>20368</v>
      </c>
    </row>
    <row r="19860" spans="1:19" hidden="1" x14ac:dyDescent="0.2">
      <c r="A19860">
        <v>5627</v>
      </c>
      <c r="B19860" t="s">
        <v>31397</v>
      </c>
      <c r="C19860" t="s">
        <v>21191</v>
      </c>
      <c r="D19860">
        <v>3.02</v>
      </c>
      <c r="E19860">
        <v>20</v>
      </c>
      <c r="F19860" t="s">
        <v>30760</v>
      </c>
      <c r="G19860" t="s">
        <v>55</v>
      </c>
      <c r="H19860" t="s">
        <v>23</v>
      </c>
      <c r="I19860" t="s">
        <v>31398</v>
      </c>
      <c r="K19860"/>
      <c r="L19860" t="s">
        <v>31399</v>
      </c>
      <c r="M19860" t="s">
        <v>20396</v>
      </c>
      <c r="N19860">
        <v>4</v>
      </c>
      <c r="P19860" t="s">
        <v>20366</v>
      </c>
      <c r="Q19860" t="s">
        <v>31400</v>
      </c>
      <c r="S19860" t="s">
        <v>20368</v>
      </c>
    </row>
    <row r="19861" spans="1:19" hidden="1" x14ac:dyDescent="0.2">
      <c r="A19861">
        <v>5627</v>
      </c>
      <c r="B19861" t="s">
        <v>31397</v>
      </c>
      <c r="C19861" t="s">
        <v>23814</v>
      </c>
      <c r="D19861">
        <v>8.9600000000000009</v>
      </c>
      <c r="E19861" t="s">
        <v>383</v>
      </c>
      <c r="F19861" t="s">
        <v>30760</v>
      </c>
      <c r="G19861" t="s">
        <v>55</v>
      </c>
      <c r="H19861" t="s">
        <v>23</v>
      </c>
      <c r="I19861" t="s">
        <v>31398</v>
      </c>
      <c r="K19861"/>
      <c r="L19861" t="s">
        <v>31399</v>
      </c>
      <c r="M19861" t="s">
        <v>20396</v>
      </c>
      <c r="N19861">
        <v>4</v>
      </c>
      <c r="P19861" t="s">
        <v>20366</v>
      </c>
      <c r="Q19861" t="s">
        <v>31400</v>
      </c>
      <c r="S19861" t="s">
        <v>20368</v>
      </c>
    </row>
    <row r="19862" spans="1:19" hidden="1" x14ac:dyDescent="0.2">
      <c r="A19862">
        <v>5628</v>
      </c>
      <c r="B19862" t="s">
        <v>31401</v>
      </c>
      <c r="C19862" t="s">
        <v>105</v>
      </c>
      <c r="D19862">
        <v>6.47</v>
      </c>
      <c r="E19862">
        <v>23.5</v>
      </c>
      <c r="G19862" t="s">
        <v>31</v>
      </c>
      <c r="H19862" t="s">
        <v>23</v>
      </c>
      <c r="I19862" t="s">
        <v>10738</v>
      </c>
      <c r="K19862"/>
      <c r="L19862" t="s">
        <v>31402</v>
      </c>
      <c r="M19862" t="s">
        <v>26</v>
      </c>
      <c r="N19862">
        <v>2</v>
      </c>
      <c r="P19862" t="s">
        <v>20366</v>
      </c>
      <c r="Q19862" t="s">
        <v>31403</v>
      </c>
      <c r="S19862" t="s">
        <v>20368</v>
      </c>
    </row>
    <row r="19863" spans="1:19" hidden="1" x14ac:dyDescent="0.2">
      <c r="A19863">
        <v>5629</v>
      </c>
      <c r="B19863" t="s">
        <v>31404</v>
      </c>
      <c r="C19863" t="s">
        <v>105</v>
      </c>
      <c r="D19863">
        <v>0.26</v>
      </c>
      <c r="E19863" t="s">
        <v>3065</v>
      </c>
      <c r="F19863" t="s">
        <v>31387</v>
      </c>
      <c r="G19863" t="s">
        <v>21388</v>
      </c>
      <c r="H19863" t="s">
        <v>23</v>
      </c>
      <c r="I19863" t="s">
        <v>4774</v>
      </c>
      <c r="K19863"/>
      <c r="L19863" t="s">
        <v>31405</v>
      </c>
      <c r="M19863" t="s">
        <v>20396</v>
      </c>
      <c r="N19863">
        <v>4</v>
      </c>
      <c r="P19863" t="s">
        <v>20366</v>
      </c>
      <c r="Q19863" t="s">
        <v>31406</v>
      </c>
      <c r="S19863" t="s">
        <v>20368</v>
      </c>
    </row>
    <row r="19864" spans="1:19" hidden="1" x14ac:dyDescent="0.2">
      <c r="A19864">
        <v>5630</v>
      </c>
      <c r="B19864" t="s">
        <v>31407</v>
      </c>
      <c r="C19864" t="s">
        <v>105</v>
      </c>
      <c r="D19864">
        <v>1.61</v>
      </c>
      <c r="E19864">
        <v>25</v>
      </c>
      <c r="F19864" t="s">
        <v>10896</v>
      </c>
      <c r="G19864" t="s">
        <v>55</v>
      </c>
      <c r="H19864" t="s">
        <v>23</v>
      </c>
      <c r="I19864" t="s">
        <v>26242</v>
      </c>
      <c r="K19864"/>
      <c r="L19864" t="s">
        <v>31408</v>
      </c>
      <c r="M19864" t="s">
        <v>21125</v>
      </c>
      <c r="N19864">
        <v>3</v>
      </c>
      <c r="O19864" t="s">
        <v>31409</v>
      </c>
      <c r="P19864" t="s">
        <v>20366</v>
      </c>
      <c r="Q19864" t="s">
        <v>31410</v>
      </c>
      <c r="S19864" t="s">
        <v>20368</v>
      </c>
    </row>
    <row r="19865" spans="1:19" hidden="1" x14ac:dyDescent="0.2">
      <c r="A19865">
        <v>5630</v>
      </c>
      <c r="B19865" t="s">
        <v>31407</v>
      </c>
      <c r="C19865" t="s">
        <v>20452</v>
      </c>
      <c r="D19865">
        <v>2.2000000000000002</v>
      </c>
      <c r="E19865" t="s">
        <v>414</v>
      </c>
      <c r="F19865" t="s">
        <v>10896</v>
      </c>
      <c r="G19865" t="s">
        <v>55</v>
      </c>
      <c r="H19865" t="s">
        <v>46</v>
      </c>
      <c r="I19865" t="s">
        <v>26242</v>
      </c>
      <c r="K19865"/>
      <c r="L19865" t="s">
        <v>31408</v>
      </c>
      <c r="M19865" t="s">
        <v>21125</v>
      </c>
      <c r="N19865">
        <v>3</v>
      </c>
      <c r="O19865" t="s">
        <v>31409</v>
      </c>
      <c r="P19865" t="s">
        <v>20366</v>
      </c>
      <c r="Q19865" t="s">
        <v>31410</v>
      </c>
      <c r="S19865" t="s">
        <v>20368</v>
      </c>
    </row>
    <row r="19866" spans="1:19" hidden="1" x14ac:dyDescent="0.2">
      <c r="A19866">
        <v>5630</v>
      </c>
      <c r="B19866" t="s">
        <v>31407</v>
      </c>
      <c r="C19866" t="s">
        <v>20441</v>
      </c>
      <c r="D19866">
        <v>3.18</v>
      </c>
      <c r="E19866" t="s">
        <v>414</v>
      </c>
      <c r="F19866" t="s">
        <v>10896</v>
      </c>
      <c r="G19866" t="s">
        <v>55</v>
      </c>
      <c r="H19866" t="s">
        <v>46</v>
      </c>
      <c r="I19866" t="s">
        <v>26242</v>
      </c>
      <c r="K19866"/>
      <c r="L19866" t="s">
        <v>31408</v>
      </c>
      <c r="M19866" t="s">
        <v>21125</v>
      </c>
      <c r="N19866">
        <v>3</v>
      </c>
      <c r="O19866" t="s">
        <v>31409</v>
      </c>
      <c r="P19866" t="s">
        <v>20366</v>
      </c>
      <c r="Q19866" t="s">
        <v>31410</v>
      </c>
      <c r="S19866" t="s">
        <v>20368</v>
      </c>
    </row>
    <row r="19867" spans="1:19" hidden="1" x14ac:dyDescent="0.2">
      <c r="A19867">
        <v>5630</v>
      </c>
      <c r="B19867" t="s">
        <v>31407</v>
      </c>
      <c r="C19867" t="s">
        <v>20447</v>
      </c>
      <c r="D19867">
        <v>8.61</v>
      </c>
      <c r="E19867" t="s">
        <v>414</v>
      </c>
      <c r="F19867" t="s">
        <v>10896</v>
      </c>
      <c r="G19867" t="s">
        <v>55</v>
      </c>
      <c r="H19867" t="s">
        <v>46</v>
      </c>
      <c r="I19867" t="s">
        <v>26242</v>
      </c>
      <c r="K19867"/>
      <c r="L19867" t="s">
        <v>31408</v>
      </c>
      <c r="M19867" t="s">
        <v>21125</v>
      </c>
      <c r="N19867">
        <v>3</v>
      </c>
      <c r="O19867" t="s">
        <v>31409</v>
      </c>
      <c r="P19867" t="s">
        <v>20366</v>
      </c>
      <c r="Q19867" t="s">
        <v>31410</v>
      </c>
      <c r="S19867" t="s">
        <v>20368</v>
      </c>
    </row>
    <row r="19868" spans="1:19" hidden="1" x14ac:dyDescent="0.2">
      <c r="A19868">
        <v>5631</v>
      </c>
      <c r="B19868" t="s">
        <v>31411</v>
      </c>
      <c r="C19868" t="s">
        <v>105</v>
      </c>
      <c r="D19868">
        <v>1.75</v>
      </c>
      <c r="E19868">
        <v>20</v>
      </c>
      <c r="F19868" t="s">
        <v>20848</v>
      </c>
      <c r="G19868" t="s">
        <v>55</v>
      </c>
      <c r="H19868" t="s">
        <v>23</v>
      </c>
      <c r="I19868" t="s">
        <v>24467</v>
      </c>
      <c r="K19868"/>
      <c r="L19868" t="s">
        <v>31412</v>
      </c>
      <c r="M19868" t="s">
        <v>26</v>
      </c>
      <c r="N19868">
        <v>2</v>
      </c>
      <c r="P19868" t="s">
        <v>20366</v>
      </c>
      <c r="Q19868" t="s">
        <v>31413</v>
      </c>
      <c r="S19868" t="s">
        <v>20368</v>
      </c>
    </row>
    <row r="19869" spans="1:19" hidden="1" x14ac:dyDescent="0.2">
      <c r="A19869">
        <v>5632</v>
      </c>
      <c r="B19869" t="s">
        <v>31414</v>
      </c>
      <c r="C19869" t="s">
        <v>105</v>
      </c>
      <c r="D19869">
        <v>7.4409999999999998</v>
      </c>
      <c r="E19869">
        <v>25</v>
      </c>
      <c r="F19869" t="s">
        <v>21009</v>
      </c>
      <c r="G19869" t="s">
        <v>31</v>
      </c>
      <c r="H19869" t="s">
        <v>46</v>
      </c>
      <c r="I19869" t="s">
        <v>4807</v>
      </c>
      <c r="J19869" t="s">
        <v>43</v>
      </c>
      <c r="K19869"/>
      <c r="L19869" t="s">
        <v>31415</v>
      </c>
      <c r="M19869" t="s">
        <v>21656</v>
      </c>
      <c r="N19869">
        <v>5</v>
      </c>
      <c r="O19869" t="s">
        <v>31416</v>
      </c>
      <c r="P19869" t="s">
        <v>20366</v>
      </c>
      <c r="Q19869" t="s">
        <v>31417</v>
      </c>
      <c r="S19869" t="s">
        <v>20368</v>
      </c>
    </row>
    <row r="19870" spans="1:19" hidden="1" x14ac:dyDescent="0.2">
      <c r="A19870">
        <v>5632</v>
      </c>
      <c r="B19870" t="s">
        <v>31414</v>
      </c>
      <c r="C19870" t="s">
        <v>105</v>
      </c>
      <c r="D19870">
        <v>7.41</v>
      </c>
      <c r="E19870">
        <v>25</v>
      </c>
      <c r="F19870" t="s">
        <v>21009</v>
      </c>
      <c r="G19870" t="s">
        <v>246</v>
      </c>
      <c r="H19870" t="s">
        <v>46</v>
      </c>
      <c r="I19870" t="s">
        <v>1428</v>
      </c>
      <c r="K19870"/>
      <c r="L19870" t="s">
        <v>31415</v>
      </c>
      <c r="M19870" t="s">
        <v>21656</v>
      </c>
      <c r="N19870">
        <v>5</v>
      </c>
      <c r="O19870" t="s">
        <v>31416</v>
      </c>
      <c r="P19870" t="s">
        <v>20366</v>
      </c>
      <c r="Q19870" t="s">
        <v>31417</v>
      </c>
      <c r="S19870" t="s">
        <v>20368</v>
      </c>
    </row>
    <row r="19871" spans="1:19" hidden="1" x14ac:dyDescent="0.2">
      <c r="A19871">
        <v>5632</v>
      </c>
      <c r="B19871" t="s">
        <v>31414</v>
      </c>
      <c r="C19871" t="s">
        <v>105</v>
      </c>
      <c r="D19871">
        <v>7.29</v>
      </c>
      <c r="F19871" t="s">
        <v>21009</v>
      </c>
      <c r="G19871" t="s">
        <v>55</v>
      </c>
      <c r="H19871" t="s">
        <v>23</v>
      </c>
      <c r="I19871" t="s">
        <v>22138</v>
      </c>
      <c r="K19871"/>
      <c r="L19871" t="s">
        <v>31415</v>
      </c>
      <c r="M19871" t="s">
        <v>21656</v>
      </c>
      <c r="N19871">
        <v>5</v>
      </c>
      <c r="O19871" t="s">
        <v>31416</v>
      </c>
      <c r="P19871" t="s">
        <v>20366</v>
      </c>
      <c r="Q19871" t="s">
        <v>31417</v>
      </c>
      <c r="S19871" t="s">
        <v>20368</v>
      </c>
    </row>
    <row r="19872" spans="1:19" hidden="1" x14ac:dyDescent="0.2">
      <c r="A19872">
        <v>5632</v>
      </c>
      <c r="B19872" t="s">
        <v>31414</v>
      </c>
      <c r="C19872" t="s">
        <v>105</v>
      </c>
      <c r="D19872">
        <v>7.3</v>
      </c>
      <c r="F19872" t="s">
        <v>21009</v>
      </c>
      <c r="G19872" t="s">
        <v>31</v>
      </c>
      <c r="H19872" t="s">
        <v>23</v>
      </c>
      <c r="I19872" t="s">
        <v>22635</v>
      </c>
      <c r="K19872"/>
      <c r="L19872" t="s">
        <v>31415</v>
      </c>
      <c r="M19872" t="s">
        <v>21656</v>
      </c>
      <c r="N19872">
        <v>5</v>
      </c>
      <c r="O19872" t="s">
        <v>31416</v>
      </c>
      <c r="P19872" t="s">
        <v>20366</v>
      </c>
      <c r="Q19872" t="s">
        <v>31417</v>
      </c>
      <c r="S19872" t="s">
        <v>20368</v>
      </c>
    </row>
    <row r="19873" spans="1:19" hidden="1" x14ac:dyDescent="0.2">
      <c r="A19873">
        <v>5632</v>
      </c>
      <c r="B19873" t="s">
        <v>31414</v>
      </c>
      <c r="C19873" t="s">
        <v>105</v>
      </c>
      <c r="D19873">
        <v>7.5940000000000003</v>
      </c>
      <c r="E19873">
        <v>15</v>
      </c>
      <c r="F19873" t="s">
        <v>21009</v>
      </c>
      <c r="G19873" t="s">
        <v>31</v>
      </c>
      <c r="H19873" t="s">
        <v>46</v>
      </c>
      <c r="I19873" t="s">
        <v>4807</v>
      </c>
      <c r="J19873" t="s">
        <v>43</v>
      </c>
      <c r="K19873"/>
      <c r="L19873" t="s">
        <v>31415</v>
      </c>
      <c r="M19873" t="s">
        <v>21656</v>
      </c>
      <c r="N19873">
        <v>5</v>
      </c>
      <c r="O19873" t="s">
        <v>31416</v>
      </c>
      <c r="P19873" t="s">
        <v>20366</v>
      </c>
      <c r="Q19873" t="s">
        <v>31417</v>
      </c>
      <c r="S19873" t="s">
        <v>20368</v>
      </c>
    </row>
    <row r="19874" spans="1:19" hidden="1" x14ac:dyDescent="0.2">
      <c r="A19874">
        <v>5632</v>
      </c>
      <c r="B19874" t="s">
        <v>31414</v>
      </c>
      <c r="C19874" t="s">
        <v>105</v>
      </c>
      <c r="D19874">
        <v>7.516</v>
      </c>
      <c r="E19874">
        <v>20</v>
      </c>
      <c r="F19874" t="s">
        <v>21009</v>
      </c>
      <c r="G19874" t="s">
        <v>31</v>
      </c>
      <c r="H19874" t="s">
        <v>46</v>
      </c>
      <c r="I19874" t="s">
        <v>4807</v>
      </c>
      <c r="J19874" t="s">
        <v>43</v>
      </c>
      <c r="K19874"/>
      <c r="L19874" t="s">
        <v>31415</v>
      </c>
      <c r="M19874" t="s">
        <v>21656</v>
      </c>
      <c r="N19874">
        <v>5</v>
      </c>
      <c r="O19874" t="s">
        <v>31416</v>
      </c>
      <c r="P19874" t="s">
        <v>20366</v>
      </c>
      <c r="Q19874" t="s">
        <v>31417</v>
      </c>
      <c r="S19874" t="s">
        <v>20368</v>
      </c>
    </row>
    <row r="19875" spans="1:19" hidden="1" x14ac:dyDescent="0.2">
      <c r="A19875">
        <v>5632</v>
      </c>
      <c r="B19875" t="s">
        <v>31414</v>
      </c>
      <c r="C19875" t="s">
        <v>105</v>
      </c>
      <c r="D19875">
        <v>7.375</v>
      </c>
      <c r="E19875">
        <v>30</v>
      </c>
      <c r="F19875" t="s">
        <v>21009</v>
      </c>
      <c r="G19875" t="s">
        <v>31</v>
      </c>
      <c r="H19875" t="s">
        <v>46</v>
      </c>
      <c r="I19875" t="s">
        <v>4807</v>
      </c>
      <c r="J19875" t="s">
        <v>43</v>
      </c>
      <c r="K19875"/>
      <c r="L19875" t="s">
        <v>31415</v>
      </c>
      <c r="M19875" t="s">
        <v>21656</v>
      </c>
      <c r="N19875">
        <v>5</v>
      </c>
      <c r="O19875" t="s">
        <v>31416</v>
      </c>
      <c r="P19875" t="s">
        <v>20366</v>
      </c>
      <c r="Q19875" t="s">
        <v>31417</v>
      </c>
      <c r="S19875" t="s">
        <v>20368</v>
      </c>
    </row>
    <row r="19876" spans="1:19" hidden="1" x14ac:dyDescent="0.2">
      <c r="A19876">
        <v>5632</v>
      </c>
      <c r="B19876" t="s">
        <v>31414</v>
      </c>
      <c r="C19876" t="s">
        <v>105</v>
      </c>
      <c r="D19876">
        <v>7.3140000000000001</v>
      </c>
      <c r="E19876">
        <v>35</v>
      </c>
      <c r="F19876" t="s">
        <v>21009</v>
      </c>
      <c r="G19876" t="s">
        <v>31</v>
      </c>
      <c r="H19876" t="s">
        <v>46</v>
      </c>
      <c r="I19876" t="s">
        <v>4807</v>
      </c>
      <c r="J19876" t="s">
        <v>43</v>
      </c>
      <c r="K19876"/>
      <c r="L19876" t="s">
        <v>31415</v>
      </c>
      <c r="M19876" t="s">
        <v>21656</v>
      </c>
      <c r="N19876">
        <v>5</v>
      </c>
      <c r="O19876" t="s">
        <v>31416</v>
      </c>
      <c r="P19876" t="s">
        <v>20366</v>
      </c>
      <c r="Q19876" t="s">
        <v>31417</v>
      </c>
      <c r="S19876" t="s">
        <v>20368</v>
      </c>
    </row>
    <row r="19877" spans="1:19" hidden="1" x14ac:dyDescent="0.2">
      <c r="A19877">
        <v>5632</v>
      </c>
      <c r="B19877" t="s">
        <v>31414</v>
      </c>
      <c r="C19877" t="s">
        <v>105</v>
      </c>
      <c r="D19877">
        <v>7.2539999999999996</v>
      </c>
      <c r="E19877">
        <v>40</v>
      </c>
      <c r="F19877" t="s">
        <v>21009</v>
      </c>
      <c r="G19877" t="s">
        <v>31</v>
      </c>
      <c r="H19877" t="s">
        <v>46</v>
      </c>
      <c r="I19877" t="s">
        <v>4807</v>
      </c>
      <c r="J19877" t="s">
        <v>43</v>
      </c>
      <c r="K19877"/>
      <c r="L19877" t="s">
        <v>31415</v>
      </c>
      <c r="M19877" t="s">
        <v>21656</v>
      </c>
      <c r="N19877">
        <v>5</v>
      </c>
      <c r="O19877" t="s">
        <v>31416</v>
      </c>
      <c r="P19877" t="s">
        <v>20366</v>
      </c>
      <c r="Q19877" t="s">
        <v>31417</v>
      </c>
      <c r="S19877" t="s">
        <v>20368</v>
      </c>
    </row>
    <row r="19878" spans="1:19" hidden="1" x14ac:dyDescent="0.2">
      <c r="A19878">
        <v>5632</v>
      </c>
      <c r="B19878" t="s">
        <v>31414</v>
      </c>
      <c r="C19878" t="s">
        <v>105</v>
      </c>
      <c r="D19878">
        <v>7.1840000000000002</v>
      </c>
      <c r="E19878">
        <v>45</v>
      </c>
      <c r="F19878" t="s">
        <v>21009</v>
      </c>
      <c r="G19878" t="s">
        <v>31</v>
      </c>
      <c r="H19878" t="s">
        <v>46</v>
      </c>
      <c r="I19878" t="s">
        <v>4807</v>
      </c>
      <c r="J19878" t="s">
        <v>43</v>
      </c>
      <c r="K19878"/>
      <c r="L19878" t="s">
        <v>31415</v>
      </c>
      <c r="M19878" t="s">
        <v>21656</v>
      </c>
      <c r="N19878">
        <v>5</v>
      </c>
      <c r="O19878" t="s">
        <v>31416</v>
      </c>
      <c r="P19878" t="s">
        <v>20366</v>
      </c>
      <c r="Q19878" t="s">
        <v>31417</v>
      </c>
      <c r="S19878" t="s">
        <v>20368</v>
      </c>
    </row>
    <row r="19879" spans="1:19" hidden="1" x14ac:dyDescent="0.2">
      <c r="A19879">
        <v>5632</v>
      </c>
      <c r="B19879" t="s">
        <v>31414</v>
      </c>
      <c r="C19879" t="s">
        <v>105</v>
      </c>
      <c r="D19879">
        <v>7.1289999999999996</v>
      </c>
      <c r="E19879">
        <v>50</v>
      </c>
      <c r="F19879" t="s">
        <v>21009</v>
      </c>
      <c r="G19879" t="s">
        <v>31</v>
      </c>
      <c r="H19879" t="s">
        <v>46</v>
      </c>
      <c r="I19879" t="s">
        <v>4807</v>
      </c>
      <c r="J19879" t="s">
        <v>43</v>
      </c>
      <c r="K19879"/>
      <c r="L19879" t="s">
        <v>31415</v>
      </c>
      <c r="M19879" t="s">
        <v>21656</v>
      </c>
      <c r="N19879">
        <v>5</v>
      </c>
      <c r="O19879" t="s">
        <v>31416</v>
      </c>
      <c r="P19879" t="s">
        <v>20366</v>
      </c>
      <c r="Q19879" t="s">
        <v>31417</v>
      </c>
      <c r="S19879" t="s">
        <v>20368</v>
      </c>
    </row>
    <row r="19880" spans="1:19" hidden="1" x14ac:dyDescent="0.2">
      <c r="A19880">
        <v>5633</v>
      </c>
      <c r="B19880" t="s">
        <v>31418</v>
      </c>
      <c r="C19880" t="s">
        <v>105</v>
      </c>
      <c r="D19880">
        <v>7.69</v>
      </c>
      <c r="E19880">
        <v>20</v>
      </c>
      <c r="F19880" t="s">
        <v>28911</v>
      </c>
      <c r="G19880" t="s">
        <v>55</v>
      </c>
      <c r="H19880" t="s">
        <v>23</v>
      </c>
      <c r="I19880" t="s">
        <v>31398</v>
      </c>
      <c r="K19880"/>
      <c r="L19880" t="s">
        <v>31419</v>
      </c>
      <c r="M19880" t="s">
        <v>26</v>
      </c>
      <c r="N19880">
        <v>2</v>
      </c>
      <c r="P19880" t="s">
        <v>20366</v>
      </c>
      <c r="Q19880" t="s">
        <v>31420</v>
      </c>
      <c r="S19880" t="s">
        <v>20368</v>
      </c>
    </row>
    <row r="19881" spans="1:19" hidden="1" x14ac:dyDescent="0.2">
      <c r="A19881">
        <v>5634</v>
      </c>
      <c r="B19881" t="s">
        <v>31421</v>
      </c>
      <c r="C19881" t="s">
        <v>105</v>
      </c>
      <c r="D19881">
        <v>8.49</v>
      </c>
      <c r="E19881" t="s">
        <v>363</v>
      </c>
      <c r="F19881" t="s">
        <v>15036</v>
      </c>
      <c r="G19881" t="s">
        <v>55</v>
      </c>
      <c r="H19881" t="s">
        <v>23</v>
      </c>
      <c r="I19881" t="s">
        <v>30791</v>
      </c>
      <c r="K19881"/>
      <c r="L19881" t="s">
        <v>31422</v>
      </c>
      <c r="M19881" t="s">
        <v>26</v>
      </c>
      <c r="N19881">
        <v>2</v>
      </c>
      <c r="P19881" t="s">
        <v>20366</v>
      </c>
      <c r="Q19881" t="s">
        <v>31423</v>
      </c>
      <c r="S19881" t="s">
        <v>20368</v>
      </c>
    </row>
    <row r="19882" spans="1:19" hidden="1" x14ac:dyDescent="0.2">
      <c r="A19882">
        <v>5635</v>
      </c>
      <c r="B19882" t="s">
        <v>31424</v>
      </c>
      <c r="C19882" t="s">
        <v>105</v>
      </c>
      <c r="D19882">
        <v>2.8</v>
      </c>
      <c r="E19882">
        <v>22</v>
      </c>
      <c r="F19882" t="s">
        <v>31425</v>
      </c>
      <c r="G19882" t="s">
        <v>55</v>
      </c>
      <c r="H19882" t="s">
        <v>23</v>
      </c>
      <c r="I19882" t="s">
        <v>6113</v>
      </c>
      <c r="K19882"/>
      <c r="L19882" t="s">
        <v>31426</v>
      </c>
      <c r="M19882" t="s">
        <v>26</v>
      </c>
      <c r="N19882">
        <v>2</v>
      </c>
      <c r="P19882" t="s">
        <v>20366</v>
      </c>
      <c r="Q19882" t="s">
        <v>31427</v>
      </c>
      <c r="S19882" t="s">
        <v>20368</v>
      </c>
    </row>
    <row r="19883" spans="1:19" hidden="1" x14ac:dyDescent="0.2">
      <c r="A19883">
        <v>5635</v>
      </c>
      <c r="B19883" t="s">
        <v>31424</v>
      </c>
      <c r="C19883" t="s">
        <v>20452</v>
      </c>
      <c r="D19883">
        <v>3.45</v>
      </c>
      <c r="E19883">
        <v>22</v>
      </c>
      <c r="F19883" t="s">
        <v>31425</v>
      </c>
      <c r="G19883" t="s">
        <v>55</v>
      </c>
      <c r="H19883" t="s">
        <v>23</v>
      </c>
      <c r="I19883" t="s">
        <v>6113</v>
      </c>
      <c r="K19883"/>
      <c r="L19883" t="s">
        <v>31426</v>
      </c>
      <c r="M19883" t="s">
        <v>26</v>
      </c>
      <c r="N19883">
        <v>2</v>
      </c>
      <c r="P19883" t="s">
        <v>20366</v>
      </c>
      <c r="Q19883" t="s">
        <v>31427</v>
      </c>
      <c r="S19883" t="s">
        <v>20368</v>
      </c>
    </row>
    <row r="19884" spans="1:19" hidden="1" x14ac:dyDescent="0.2">
      <c r="A19884">
        <v>5635</v>
      </c>
      <c r="B19884" t="s">
        <v>31424</v>
      </c>
      <c r="C19884" t="s">
        <v>20441</v>
      </c>
      <c r="D19884">
        <v>4.4000000000000004</v>
      </c>
      <c r="E19884">
        <v>22</v>
      </c>
      <c r="F19884" t="s">
        <v>31425</v>
      </c>
      <c r="G19884" t="s">
        <v>55</v>
      </c>
      <c r="H19884" t="s">
        <v>23</v>
      </c>
      <c r="I19884" t="s">
        <v>6113</v>
      </c>
      <c r="K19884"/>
      <c r="L19884" t="s">
        <v>31426</v>
      </c>
      <c r="M19884" t="s">
        <v>26</v>
      </c>
      <c r="N19884">
        <v>2</v>
      </c>
      <c r="P19884" t="s">
        <v>20366</v>
      </c>
      <c r="Q19884" t="s">
        <v>31427</v>
      </c>
      <c r="S19884" t="s">
        <v>20368</v>
      </c>
    </row>
    <row r="19885" spans="1:19" hidden="1" x14ac:dyDescent="0.2">
      <c r="A19885">
        <v>5635</v>
      </c>
      <c r="B19885" t="s">
        <v>31424</v>
      </c>
      <c r="C19885" t="s">
        <v>20447</v>
      </c>
      <c r="D19885">
        <v>7</v>
      </c>
      <c r="E19885">
        <v>22</v>
      </c>
      <c r="F19885" t="s">
        <v>31425</v>
      </c>
      <c r="G19885" t="s">
        <v>55</v>
      </c>
      <c r="H19885" t="s">
        <v>23</v>
      </c>
      <c r="I19885" t="s">
        <v>6113</v>
      </c>
      <c r="K19885"/>
      <c r="L19885" t="s">
        <v>31426</v>
      </c>
      <c r="M19885" t="s">
        <v>26</v>
      </c>
      <c r="N19885">
        <v>2</v>
      </c>
      <c r="P19885" t="s">
        <v>20366</v>
      </c>
      <c r="Q19885" t="s">
        <v>31427</v>
      </c>
      <c r="S19885" t="s">
        <v>20368</v>
      </c>
    </row>
    <row r="19886" spans="1:19" hidden="1" x14ac:dyDescent="0.2">
      <c r="A19886">
        <v>5636</v>
      </c>
      <c r="B19886" t="s">
        <v>31428</v>
      </c>
      <c r="C19886" t="s">
        <v>105</v>
      </c>
      <c r="D19886">
        <v>9.3000000000000007</v>
      </c>
      <c r="E19886">
        <v>20</v>
      </c>
      <c r="F19886" t="s">
        <v>28911</v>
      </c>
      <c r="G19886" t="s">
        <v>55</v>
      </c>
      <c r="H19886" t="s">
        <v>23</v>
      </c>
      <c r="I19886" t="s">
        <v>31398</v>
      </c>
      <c r="K19886"/>
      <c r="L19886" t="s">
        <v>31429</v>
      </c>
      <c r="M19886" t="s">
        <v>26</v>
      </c>
      <c r="N19886">
        <v>2</v>
      </c>
      <c r="P19886" t="s">
        <v>20366</v>
      </c>
      <c r="Q19886" t="s">
        <v>31430</v>
      </c>
      <c r="S19886" t="s">
        <v>20368</v>
      </c>
    </row>
    <row r="19887" spans="1:19" hidden="1" x14ac:dyDescent="0.2">
      <c r="A19887">
        <v>5637</v>
      </c>
      <c r="B19887" t="s">
        <v>31431</v>
      </c>
      <c r="C19887" t="s">
        <v>105</v>
      </c>
      <c r="D19887">
        <v>8.76</v>
      </c>
      <c r="E19887">
        <v>20</v>
      </c>
      <c r="F19887" t="s">
        <v>28911</v>
      </c>
      <c r="G19887" t="s">
        <v>55</v>
      </c>
      <c r="H19887" t="s">
        <v>23</v>
      </c>
      <c r="I19887" t="s">
        <v>31398</v>
      </c>
      <c r="K19887"/>
      <c r="L19887" t="s">
        <v>31432</v>
      </c>
      <c r="M19887" t="s">
        <v>20719</v>
      </c>
      <c r="N19887">
        <v>3</v>
      </c>
      <c r="P19887" t="s">
        <v>20366</v>
      </c>
      <c r="Q19887" t="s">
        <v>31433</v>
      </c>
      <c r="S19887" t="s">
        <v>20368</v>
      </c>
    </row>
    <row r="19888" spans="1:19" hidden="1" x14ac:dyDescent="0.2">
      <c r="A19888">
        <v>5638</v>
      </c>
      <c r="B19888" t="s">
        <v>31434</v>
      </c>
      <c r="C19888" t="s">
        <v>105</v>
      </c>
      <c r="D19888">
        <v>6.81</v>
      </c>
      <c r="E19888">
        <v>22</v>
      </c>
      <c r="F19888" t="s">
        <v>30442</v>
      </c>
      <c r="G19888" t="s">
        <v>30129</v>
      </c>
      <c r="H19888" t="s">
        <v>23</v>
      </c>
      <c r="I19888" t="s">
        <v>582</v>
      </c>
      <c r="K19888"/>
      <c r="L19888" t="s">
        <v>31435</v>
      </c>
      <c r="M19888" t="s">
        <v>26</v>
      </c>
      <c r="N19888">
        <v>2</v>
      </c>
      <c r="P19888" t="s">
        <v>20366</v>
      </c>
      <c r="Q19888" t="s">
        <v>31436</v>
      </c>
      <c r="S19888" t="s">
        <v>20368</v>
      </c>
    </row>
    <row r="19889" spans="1:19" hidden="1" x14ac:dyDescent="0.2">
      <c r="A19889">
        <v>5639</v>
      </c>
      <c r="B19889" t="s">
        <v>31437</v>
      </c>
      <c r="C19889" t="s">
        <v>21490</v>
      </c>
      <c r="D19889">
        <v>4.57</v>
      </c>
      <c r="E19889">
        <v>25</v>
      </c>
      <c r="F19889" t="s">
        <v>2798</v>
      </c>
      <c r="G19889" t="s">
        <v>55</v>
      </c>
      <c r="H19889" t="s">
        <v>46</v>
      </c>
      <c r="I19889" t="s">
        <v>28440</v>
      </c>
      <c r="K19889"/>
      <c r="L19889" t="s">
        <v>31438</v>
      </c>
      <c r="M19889" t="s">
        <v>26</v>
      </c>
      <c r="N19889">
        <v>2</v>
      </c>
      <c r="P19889" t="s">
        <v>20366</v>
      </c>
      <c r="Q19889" t="s">
        <v>31439</v>
      </c>
      <c r="S19889" t="s">
        <v>20368</v>
      </c>
    </row>
    <row r="19890" spans="1:19" hidden="1" x14ac:dyDescent="0.2">
      <c r="A19890">
        <v>5640</v>
      </c>
      <c r="B19890" t="s">
        <v>31440</v>
      </c>
      <c r="C19890" t="s">
        <v>20452</v>
      </c>
      <c r="D19890">
        <v>1.9</v>
      </c>
      <c r="E19890">
        <v>25</v>
      </c>
      <c r="F19890" t="s">
        <v>11159</v>
      </c>
      <c r="G19890" t="s">
        <v>55</v>
      </c>
      <c r="H19890" t="s">
        <v>23</v>
      </c>
      <c r="I19890" t="s">
        <v>310</v>
      </c>
      <c r="K19890"/>
      <c r="L19890" t="s">
        <v>31441</v>
      </c>
      <c r="M19890" t="s">
        <v>21125</v>
      </c>
      <c r="N19890">
        <v>3</v>
      </c>
      <c r="O19890" t="s">
        <v>31442</v>
      </c>
      <c r="P19890" t="s">
        <v>20366</v>
      </c>
      <c r="Q19890" t="s">
        <v>31443</v>
      </c>
      <c r="S19890" t="s">
        <v>20368</v>
      </c>
    </row>
    <row r="19891" spans="1:19" hidden="1" x14ac:dyDescent="0.2">
      <c r="A19891">
        <v>5640</v>
      </c>
      <c r="B19891" t="s">
        <v>31440</v>
      </c>
      <c r="C19891" t="s">
        <v>20441</v>
      </c>
      <c r="D19891">
        <v>7.89</v>
      </c>
      <c r="E19891" t="s">
        <v>414</v>
      </c>
      <c r="F19891" t="s">
        <v>11159</v>
      </c>
      <c r="G19891" t="s">
        <v>55</v>
      </c>
      <c r="H19891" t="s">
        <v>46</v>
      </c>
      <c r="I19891" t="s">
        <v>310</v>
      </c>
      <c r="K19891"/>
      <c r="L19891" t="s">
        <v>31441</v>
      </c>
      <c r="M19891" t="s">
        <v>21125</v>
      </c>
      <c r="N19891">
        <v>3</v>
      </c>
      <c r="O19891" t="s">
        <v>31442</v>
      </c>
      <c r="P19891" t="s">
        <v>20366</v>
      </c>
      <c r="Q19891" t="s">
        <v>31443</v>
      </c>
      <c r="S19891" t="s">
        <v>20368</v>
      </c>
    </row>
    <row r="19892" spans="1:19" hidden="1" x14ac:dyDescent="0.2">
      <c r="A19892">
        <v>5640</v>
      </c>
      <c r="B19892" t="s">
        <v>31440</v>
      </c>
      <c r="C19892" t="s">
        <v>105</v>
      </c>
      <c r="D19892">
        <v>1.25</v>
      </c>
      <c r="E19892">
        <v>25</v>
      </c>
      <c r="F19892" t="s">
        <v>31444</v>
      </c>
      <c r="G19892" t="s">
        <v>55</v>
      </c>
      <c r="H19892" t="s">
        <v>23</v>
      </c>
      <c r="I19892" t="s">
        <v>3249</v>
      </c>
      <c r="K19892"/>
      <c r="L19892" t="s">
        <v>31441</v>
      </c>
      <c r="M19892" t="s">
        <v>21125</v>
      </c>
      <c r="N19892">
        <v>3</v>
      </c>
      <c r="O19892" t="s">
        <v>31442</v>
      </c>
      <c r="P19892" t="s">
        <v>20366</v>
      </c>
      <c r="Q19892" t="s">
        <v>31443</v>
      </c>
      <c r="S19892" t="s">
        <v>20368</v>
      </c>
    </row>
    <row r="19893" spans="1:19" hidden="1" x14ac:dyDescent="0.2">
      <c r="A19893">
        <v>5640</v>
      </c>
      <c r="B19893" t="s">
        <v>31440</v>
      </c>
      <c r="C19893" t="s">
        <v>20452</v>
      </c>
      <c r="D19893">
        <v>1.85</v>
      </c>
      <c r="E19893">
        <v>25</v>
      </c>
      <c r="F19893" t="s">
        <v>31444</v>
      </c>
      <c r="G19893" t="s">
        <v>55</v>
      </c>
      <c r="H19893" t="s">
        <v>23</v>
      </c>
      <c r="I19893" t="s">
        <v>3249</v>
      </c>
      <c r="K19893"/>
      <c r="L19893" t="s">
        <v>31441</v>
      </c>
      <c r="M19893" t="s">
        <v>21125</v>
      </c>
      <c r="N19893">
        <v>3</v>
      </c>
      <c r="O19893" t="s">
        <v>31442</v>
      </c>
      <c r="P19893" t="s">
        <v>20366</v>
      </c>
      <c r="Q19893" t="s">
        <v>31443</v>
      </c>
      <c r="S19893" t="s">
        <v>20368</v>
      </c>
    </row>
    <row r="19894" spans="1:19" hidden="1" x14ac:dyDescent="0.2">
      <c r="A19894">
        <v>5640</v>
      </c>
      <c r="B19894" t="s">
        <v>31440</v>
      </c>
      <c r="C19894" t="s">
        <v>20441</v>
      </c>
      <c r="D19894">
        <v>8.02</v>
      </c>
      <c r="E19894">
        <v>25</v>
      </c>
      <c r="F19894" t="s">
        <v>31444</v>
      </c>
      <c r="G19894" t="s">
        <v>55</v>
      </c>
      <c r="H19894" t="s">
        <v>23</v>
      </c>
      <c r="I19894" t="s">
        <v>3249</v>
      </c>
      <c r="K19894"/>
      <c r="L19894" t="s">
        <v>31441</v>
      </c>
      <c r="M19894" t="s">
        <v>21125</v>
      </c>
      <c r="N19894">
        <v>3</v>
      </c>
      <c r="O19894" t="s">
        <v>31442</v>
      </c>
      <c r="P19894" t="s">
        <v>20366</v>
      </c>
      <c r="Q19894" t="s">
        <v>31443</v>
      </c>
      <c r="S19894" t="s">
        <v>20368</v>
      </c>
    </row>
    <row r="19895" spans="1:19" hidden="1" x14ac:dyDescent="0.2">
      <c r="A19895">
        <v>5641</v>
      </c>
      <c r="B19895" t="s">
        <v>31445</v>
      </c>
      <c r="C19895" t="s">
        <v>105</v>
      </c>
      <c r="D19895">
        <v>3.49</v>
      </c>
      <c r="E19895">
        <v>20</v>
      </c>
      <c r="F19895" t="s">
        <v>79</v>
      </c>
      <c r="G19895" t="s">
        <v>55</v>
      </c>
      <c r="H19895" t="s">
        <v>23</v>
      </c>
      <c r="I19895" t="s">
        <v>3568</v>
      </c>
      <c r="K19895"/>
      <c r="L19895" t="s">
        <v>31446</v>
      </c>
      <c r="M19895" t="s">
        <v>26</v>
      </c>
      <c r="N19895">
        <v>2</v>
      </c>
      <c r="P19895" t="s">
        <v>20366</v>
      </c>
      <c r="Q19895" t="s">
        <v>31447</v>
      </c>
      <c r="S19895" t="s">
        <v>20368</v>
      </c>
    </row>
    <row r="19896" spans="1:19" hidden="1" x14ac:dyDescent="0.2">
      <c r="A19896">
        <v>5641</v>
      </c>
      <c r="B19896" t="s">
        <v>31445</v>
      </c>
      <c r="C19896" t="s">
        <v>20452</v>
      </c>
      <c r="D19896">
        <v>4.99</v>
      </c>
      <c r="E19896">
        <v>20</v>
      </c>
      <c r="F19896" t="s">
        <v>79</v>
      </c>
      <c r="G19896" t="s">
        <v>55</v>
      </c>
      <c r="H19896" t="s">
        <v>23</v>
      </c>
      <c r="I19896" t="s">
        <v>3568</v>
      </c>
      <c r="K19896"/>
      <c r="L19896" t="s">
        <v>31446</v>
      </c>
      <c r="M19896" t="s">
        <v>26</v>
      </c>
      <c r="N19896">
        <v>2</v>
      </c>
      <c r="P19896" t="s">
        <v>20366</v>
      </c>
      <c r="Q19896" t="s">
        <v>31447</v>
      </c>
      <c r="S19896" t="s">
        <v>20368</v>
      </c>
    </row>
    <row r="19897" spans="1:19" hidden="1" x14ac:dyDescent="0.2">
      <c r="A19897">
        <v>5642</v>
      </c>
      <c r="B19897" t="s">
        <v>31448</v>
      </c>
      <c r="C19897" t="s">
        <v>105</v>
      </c>
      <c r="D19897">
        <v>2.5</v>
      </c>
      <c r="F19897" t="s">
        <v>21009</v>
      </c>
      <c r="G19897" t="s">
        <v>55</v>
      </c>
      <c r="H19897" t="s">
        <v>23</v>
      </c>
      <c r="I19897" t="s">
        <v>1256</v>
      </c>
      <c r="K19897"/>
      <c r="L19897" t="s">
        <v>31449</v>
      </c>
      <c r="M19897" t="s">
        <v>26</v>
      </c>
      <c r="N19897">
        <v>2</v>
      </c>
      <c r="P19897" t="s">
        <v>20366</v>
      </c>
      <c r="Q19897" t="s">
        <v>31450</v>
      </c>
      <c r="S19897" t="s">
        <v>20368</v>
      </c>
    </row>
    <row r="19898" spans="1:19" hidden="1" x14ac:dyDescent="0.2">
      <c r="A19898">
        <v>5642</v>
      </c>
      <c r="B19898" t="s">
        <v>31448</v>
      </c>
      <c r="C19898" t="s">
        <v>20452</v>
      </c>
      <c r="D19898">
        <v>7.2</v>
      </c>
      <c r="F19898" t="s">
        <v>21009</v>
      </c>
      <c r="G19898" t="s">
        <v>55</v>
      </c>
      <c r="H19898" t="s">
        <v>23</v>
      </c>
      <c r="I19898" t="s">
        <v>1256</v>
      </c>
      <c r="K19898"/>
      <c r="L19898" t="s">
        <v>31449</v>
      </c>
      <c r="M19898" t="s">
        <v>26</v>
      </c>
      <c r="N19898">
        <v>2</v>
      </c>
      <c r="P19898" t="s">
        <v>20366</v>
      </c>
      <c r="Q19898" t="s">
        <v>31450</v>
      </c>
      <c r="S19898" t="s">
        <v>20368</v>
      </c>
    </row>
    <row r="19899" spans="1:19" hidden="1" x14ac:dyDescent="0.2">
      <c r="A19899">
        <v>5643</v>
      </c>
      <c r="B19899" t="s">
        <v>31451</v>
      </c>
      <c r="C19899" t="s">
        <v>105</v>
      </c>
      <c r="D19899">
        <v>1.45</v>
      </c>
      <c r="E19899">
        <v>20</v>
      </c>
      <c r="F19899" t="s">
        <v>20453</v>
      </c>
      <c r="G19899" t="s">
        <v>55</v>
      </c>
      <c r="H19899" t="s">
        <v>23</v>
      </c>
      <c r="I19899" t="s">
        <v>6352</v>
      </c>
      <c r="K19899"/>
      <c r="L19899" t="s">
        <v>31452</v>
      </c>
      <c r="M19899" t="s">
        <v>26</v>
      </c>
      <c r="N19899">
        <v>2</v>
      </c>
      <c r="P19899" t="s">
        <v>20366</v>
      </c>
      <c r="Q19899" t="s">
        <v>31453</v>
      </c>
      <c r="S19899" t="s">
        <v>20368</v>
      </c>
    </row>
    <row r="19900" spans="1:19" hidden="1" x14ac:dyDescent="0.2">
      <c r="A19900">
        <v>5643</v>
      </c>
      <c r="B19900" t="s">
        <v>31451</v>
      </c>
      <c r="C19900" t="s">
        <v>20452</v>
      </c>
      <c r="D19900">
        <v>2.39</v>
      </c>
      <c r="E19900" t="s">
        <v>383</v>
      </c>
      <c r="F19900" t="s">
        <v>20453</v>
      </c>
      <c r="G19900" t="s">
        <v>55</v>
      </c>
      <c r="H19900" t="s">
        <v>46</v>
      </c>
      <c r="I19900" t="s">
        <v>6352</v>
      </c>
      <c r="K19900"/>
      <c r="L19900" t="s">
        <v>31452</v>
      </c>
      <c r="M19900" t="s">
        <v>26</v>
      </c>
      <c r="N19900">
        <v>2</v>
      </c>
      <c r="P19900" t="s">
        <v>20366</v>
      </c>
      <c r="Q19900" t="s">
        <v>31453</v>
      </c>
      <c r="S19900" t="s">
        <v>20368</v>
      </c>
    </row>
    <row r="19901" spans="1:19" hidden="1" x14ac:dyDescent="0.2">
      <c r="A19901">
        <v>5643</v>
      </c>
      <c r="B19901" t="s">
        <v>31451</v>
      </c>
      <c r="C19901" t="s">
        <v>20441</v>
      </c>
      <c r="D19901">
        <v>9.26</v>
      </c>
      <c r="E19901" t="s">
        <v>383</v>
      </c>
      <c r="F19901" t="s">
        <v>20453</v>
      </c>
      <c r="G19901" t="s">
        <v>55</v>
      </c>
      <c r="H19901" t="s">
        <v>46</v>
      </c>
      <c r="I19901" t="s">
        <v>6352</v>
      </c>
      <c r="K19901"/>
      <c r="L19901" t="s">
        <v>31452</v>
      </c>
      <c r="M19901" t="s">
        <v>26</v>
      </c>
      <c r="N19901">
        <v>2</v>
      </c>
      <c r="P19901" t="s">
        <v>20366</v>
      </c>
      <c r="Q19901" t="s">
        <v>31453</v>
      </c>
      <c r="S19901" t="s">
        <v>20368</v>
      </c>
    </row>
    <row r="19902" spans="1:19" hidden="1" x14ac:dyDescent="0.2">
      <c r="A19902">
        <v>5644</v>
      </c>
      <c r="B19902" t="s">
        <v>31454</v>
      </c>
      <c r="C19902" t="s">
        <v>105</v>
      </c>
      <c r="D19902">
        <v>3.3</v>
      </c>
      <c r="E19902">
        <v>20</v>
      </c>
      <c r="G19902" t="s">
        <v>55</v>
      </c>
      <c r="H19902" t="s">
        <v>46</v>
      </c>
      <c r="I19902" t="s">
        <v>4210</v>
      </c>
      <c r="K19902"/>
      <c r="L19902" t="s">
        <v>31455</v>
      </c>
      <c r="M19902" t="s">
        <v>26</v>
      </c>
      <c r="N19902">
        <v>2</v>
      </c>
      <c r="P19902" t="s">
        <v>20366</v>
      </c>
      <c r="Q19902" t="s">
        <v>31456</v>
      </c>
      <c r="S19902" t="s">
        <v>20368</v>
      </c>
    </row>
    <row r="19903" spans="1:19" hidden="1" x14ac:dyDescent="0.2">
      <c r="A19903">
        <v>5644</v>
      </c>
      <c r="B19903" t="s">
        <v>31454</v>
      </c>
      <c r="C19903" t="s">
        <v>20452</v>
      </c>
      <c r="D19903">
        <v>5.92</v>
      </c>
      <c r="E19903">
        <v>20</v>
      </c>
      <c r="G19903" t="s">
        <v>55</v>
      </c>
      <c r="H19903" t="s">
        <v>46</v>
      </c>
      <c r="I19903" t="s">
        <v>4210</v>
      </c>
      <c r="K19903"/>
      <c r="L19903" t="s">
        <v>31455</v>
      </c>
      <c r="M19903" t="s">
        <v>26</v>
      </c>
      <c r="N19903">
        <v>2</v>
      </c>
      <c r="P19903" t="s">
        <v>20366</v>
      </c>
      <c r="Q19903" t="s">
        <v>31456</v>
      </c>
      <c r="S19903" t="s">
        <v>20368</v>
      </c>
    </row>
    <row r="19904" spans="1:19" hidden="1" x14ac:dyDescent="0.2">
      <c r="A19904">
        <v>5645</v>
      </c>
      <c r="B19904" t="s">
        <v>31457</v>
      </c>
      <c r="C19904" t="s">
        <v>105</v>
      </c>
      <c r="D19904">
        <v>4.2699999999999996</v>
      </c>
      <c r="E19904">
        <v>20</v>
      </c>
      <c r="G19904" t="s">
        <v>55</v>
      </c>
      <c r="H19904" t="s">
        <v>46</v>
      </c>
      <c r="I19904" t="s">
        <v>4210</v>
      </c>
      <c r="K19904"/>
      <c r="L19904" t="s">
        <v>31458</v>
      </c>
      <c r="M19904" t="s">
        <v>26</v>
      </c>
      <c r="N19904">
        <v>2</v>
      </c>
      <c r="P19904" t="s">
        <v>20366</v>
      </c>
      <c r="Q19904" t="s">
        <v>31459</v>
      </c>
      <c r="S19904" t="s">
        <v>20368</v>
      </c>
    </row>
    <row r="19905" spans="1:19" hidden="1" x14ac:dyDescent="0.2">
      <c r="A19905">
        <v>5646</v>
      </c>
      <c r="B19905" t="s">
        <v>31460</v>
      </c>
      <c r="C19905" t="s">
        <v>105</v>
      </c>
      <c r="D19905">
        <v>3.7</v>
      </c>
      <c r="E19905">
        <v>20</v>
      </c>
      <c r="G19905" t="s">
        <v>55</v>
      </c>
      <c r="H19905" t="s">
        <v>46</v>
      </c>
      <c r="I19905" t="s">
        <v>4210</v>
      </c>
      <c r="K19905"/>
      <c r="L19905" t="s">
        <v>31461</v>
      </c>
      <c r="M19905" t="s">
        <v>26</v>
      </c>
      <c r="N19905">
        <v>2</v>
      </c>
      <c r="P19905" t="s">
        <v>20366</v>
      </c>
      <c r="Q19905" t="s">
        <v>31462</v>
      </c>
      <c r="S19905" t="s">
        <v>20368</v>
      </c>
    </row>
    <row r="19906" spans="1:19" hidden="1" x14ac:dyDescent="0.2">
      <c r="A19906">
        <v>5647</v>
      </c>
      <c r="B19906" t="s">
        <v>31463</v>
      </c>
      <c r="C19906" t="s">
        <v>105</v>
      </c>
      <c r="D19906">
        <v>4.01</v>
      </c>
      <c r="E19906">
        <v>20</v>
      </c>
      <c r="G19906" t="s">
        <v>55</v>
      </c>
      <c r="H19906" t="s">
        <v>46</v>
      </c>
      <c r="I19906" t="s">
        <v>4210</v>
      </c>
      <c r="K19906"/>
      <c r="L19906" t="s">
        <v>31464</v>
      </c>
      <c r="M19906" t="s">
        <v>26</v>
      </c>
      <c r="N19906">
        <v>2</v>
      </c>
      <c r="P19906" t="s">
        <v>20366</v>
      </c>
      <c r="Q19906" t="s">
        <v>31465</v>
      </c>
      <c r="S19906" t="s">
        <v>20368</v>
      </c>
    </row>
    <row r="19907" spans="1:19" hidden="1" x14ac:dyDescent="0.2">
      <c r="A19907">
        <v>5647</v>
      </c>
      <c r="B19907" t="s">
        <v>31463</v>
      </c>
      <c r="C19907" t="s">
        <v>20452</v>
      </c>
      <c r="D19907">
        <v>6.13</v>
      </c>
      <c r="E19907">
        <v>20</v>
      </c>
      <c r="G19907" t="s">
        <v>55</v>
      </c>
      <c r="H19907" t="s">
        <v>46</v>
      </c>
      <c r="I19907" t="s">
        <v>4210</v>
      </c>
      <c r="K19907"/>
      <c r="L19907" t="s">
        <v>31464</v>
      </c>
      <c r="M19907" t="s">
        <v>26</v>
      </c>
      <c r="N19907">
        <v>2</v>
      </c>
      <c r="P19907" t="s">
        <v>20366</v>
      </c>
      <c r="Q19907" t="s">
        <v>31465</v>
      </c>
      <c r="S19907" t="s">
        <v>20368</v>
      </c>
    </row>
    <row r="19908" spans="1:19" hidden="1" x14ac:dyDescent="0.2">
      <c r="A19908">
        <v>5648</v>
      </c>
      <c r="B19908" t="s">
        <v>31466</v>
      </c>
      <c r="C19908" t="s">
        <v>105</v>
      </c>
      <c r="D19908">
        <v>9.56</v>
      </c>
      <c r="E19908">
        <v>20</v>
      </c>
      <c r="F19908" t="s">
        <v>26748</v>
      </c>
      <c r="G19908" t="s">
        <v>31</v>
      </c>
      <c r="H19908" t="s">
        <v>46</v>
      </c>
      <c r="I19908" t="s">
        <v>26749</v>
      </c>
      <c r="K19908"/>
      <c r="L19908" t="s">
        <v>31467</v>
      </c>
      <c r="M19908" t="s">
        <v>26</v>
      </c>
      <c r="N19908">
        <v>2</v>
      </c>
      <c r="P19908" t="s">
        <v>20366</v>
      </c>
      <c r="Q19908" t="s">
        <v>31468</v>
      </c>
      <c r="S19908" t="s">
        <v>20368</v>
      </c>
    </row>
    <row r="19909" spans="1:19" hidden="1" x14ac:dyDescent="0.2">
      <c r="A19909">
        <v>5649</v>
      </c>
      <c r="B19909" t="s">
        <v>31469</v>
      </c>
      <c r="C19909" t="s">
        <v>105</v>
      </c>
      <c r="D19909">
        <v>8.99</v>
      </c>
      <c r="E19909">
        <v>20</v>
      </c>
      <c r="F19909" t="s">
        <v>26748</v>
      </c>
      <c r="G19909" t="s">
        <v>31</v>
      </c>
      <c r="H19909" t="s">
        <v>46</v>
      </c>
      <c r="I19909" t="s">
        <v>26749</v>
      </c>
      <c r="K19909"/>
      <c r="L19909" t="s">
        <v>31470</v>
      </c>
      <c r="M19909" t="s">
        <v>26</v>
      </c>
      <c r="N19909">
        <v>2</v>
      </c>
      <c r="P19909" t="s">
        <v>20366</v>
      </c>
      <c r="Q19909" t="s">
        <v>31471</v>
      </c>
      <c r="S19909" t="s">
        <v>20368</v>
      </c>
    </row>
    <row r="19910" spans="1:19" hidden="1" x14ac:dyDescent="0.2">
      <c r="A19910">
        <v>5651</v>
      </c>
      <c r="B19910" t="s">
        <v>31472</v>
      </c>
      <c r="C19910" t="s">
        <v>23814</v>
      </c>
      <c r="D19910">
        <v>16.7</v>
      </c>
      <c r="E19910">
        <v>25</v>
      </c>
      <c r="F19910" t="s">
        <v>24985</v>
      </c>
      <c r="G19910" t="s">
        <v>4302</v>
      </c>
      <c r="H19910" t="s">
        <v>2675</v>
      </c>
      <c r="I19910" t="s">
        <v>8412</v>
      </c>
      <c r="K19910"/>
      <c r="L19910" t="s">
        <v>31473</v>
      </c>
      <c r="M19910" t="s">
        <v>26</v>
      </c>
      <c r="N19910">
        <v>2</v>
      </c>
      <c r="P19910" t="s">
        <v>20366</v>
      </c>
      <c r="Q19910" t="s">
        <v>31474</v>
      </c>
      <c r="S19910" t="s">
        <v>20368</v>
      </c>
    </row>
    <row r="19911" spans="1:19" hidden="1" x14ac:dyDescent="0.2">
      <c r="A19911">
        <v>5652</v>
      </c>
      <c r="B19911" t="s">
        <v>31475</v>
      </c>
      <c r="C19911" t="s">
        <v>105</v>
      </c>
      <c r="D19911">
        <v>10.78</v>
      </c>
      <c r="E19911">
        <v>20</v>
      </c>
      <c r="F19911" t="s">
        <v>30890</v>
      </c>
      <c r="G19911" t="s">
        <v>31</v>
      </c>
      <c r="H19911" t="s">
        <v>23</v>
      </c>
      <c r="I19911" t="s">
        <v>658</v>
      </c>
      <c r="K19911"/>
      <c r="L19911" t="s">
        <v>31476</v>
      </c>
      <c r="M19911" t="s">
        <v>26</v>
      </c>
      <c r="N19911">
        <v>2</v>
      </c>
      <c r="P19911" t="s">
        <v>20366</v>
      </c>
      <c r="Q19911" t="s">
        <v>31477</v>
      </c>
      <c r="S19911" t="s">
        <v>20368</v>
      </c>
    </row>
    <row r="19912" spans="1:19" hidden="1" x14ac:dyDescent="0.2">
      <c r="A19912">
        <v>5653</v>
      </c>
      <c r="B19912" t="s">
        <v>31478</v>
      </c>
      <c r="C19912" t="s">
        <v>105</v>
      </c>
      <c r="D19912">
        <v>8.66</v>
      </c>
      <c r="E19912">
        <v>25</v>
      </c>
      <c r="F19912" s="1" t="s">
        <v>31479</v>
      </c>
      <c r="G19912" t="s">
        <v>31</v>
      </c>
      <c r="H19912" t="s">
        <v>46</v>
      </c>
      <c r="I19912" t="s">
        <v>10245</v>
      </c>
      <c r="K19912"/>
      <c r="L19912" t="s">
        <v>31480</v>
      </c>
      <c r="M19912" t="s">
        <v>20396</v>
      </c>
      <c r="N19912">
        <v>4</v>
      </c>
      <c r="P19912" t="s">
        <v>20366</v>
      </c>
      <c r="Q19912" t="s">
        <v>31481</v>
      </c>
      <c r="S19912" t="s">
        <v>20368</v>
      </c>
    </row>
    <row r="19913" spans="1:19" hidden="1" x14ac:dyDescent="0.2">
      <c r="A19913">
        <v>5654</v>
      </c>
      <c r="B19913" t="s">
        <v>31482</v>
      </c>
      <c r="C19913" t="s">
        <v>105</v>
      </c>
      <c r="D19913">
        <v>12.93</v>
      </c>
      <c r="E19913">
        <v>22</v>
      </c>
      <c r="F19913" t="s">
        <v>30442</v>
      </c>
      <c r="G19913" t="s">
        <v>30129</v>
      </c>
      <c r="H19913" t="s">
        <v>23</v>
      </c>
      <c r="I19913" t="s">
        <v>582</v>
      </c>
      <c r="K19913"/>
      <c r="L19913" t="s">
        <v>31483</v>
      </c>
      <c r="M19913" t="s">
        <v>20719</v>
      </c>
      <c r="N19913">
        <v>3</v>
      </c>
      <c r="P19913" t="s">
        <v>20366</v>
      </c>
      <c r="Q19913" t="s">
        <v>31484</v>
      </c>
      <c r="S19913" t="s">
        <v>20368</v>
      </c>
    </row>
    <row r="19914" spans="1:19" hidden="1" x14ac:dyDescent="0.2">
      <c r="A19914">
        <v>5655</v>
      </c>
      <c r="B19914" t="s">
        <v>31485</v>
      </c>
      <c r="C19914" t="s">
        <v>105</v>
      </c>
      <c r="D19914">
        <v>3.82</v>
      </c>
      <c r="F19914" t="s">
        <v>21009</v>
      </c>
      <c r="H19914" t="s">
        <v>23</v>
      </c>
      <c r="I19914" t="s">
        <v>27654</v>
      </c>
      <c r="K19914"/>
      <c r="L19914" t="s">
        <v>31486</v>
      </c>
      <c r="M19914" t="s">
        <v>26</v>
      </c>
      <c r="N19914">
        <v>2</v>
      </c>
      <c r="P19914" t="s">
        <v>20366</v>
      </c>
      <c r="Q19914" t="s">
        <v>31487</v>
      </c>
      <c r="S19914" t="s">
        <v>20368</v>
      </c>
    </row>
    <row r="19915" spans="1:19" hidden="1" x14ac:dyDescent="0.2">
      <c r="A19915">
        <v>5657</v>
      </c>
      <c r="B19915" t="s">
        <v>31488</v>
      </c>
      <c r="C19915" t="s">
        <v>105</v>
      </c>
      <c r="D19915">
        <v>4.7</v>
      </c>
      <c r="F19915" t="s">
        <v>21009</v>
      </c>
      <c r="G19915" t="s">
        <v>55</v>
      </c>
      <c r="H19915" t="s">
        <v>23</v>
      </c>
      <c r="I19915" t="s">
        <v>3404</v>
      </c>
      <c r="K19915"/>
      <c r="L19915" t="s">
        <v>31489</v>
      </c>
      <c r="M19915" t="s">
        <v>26</v>
      </c>
      <c r="N19915">
        <v>2</v>
      </c>
      <c r="P19915" t="s">
        <v>20366</v>
      </c>
      <c r="Q19915" t="s">
        <v>31490</v>
      </c>
      <c r="S19915" t="s">
        <v>20368</v>
      </c>
    </row>
    <row r="19916" spans="1:19" hidden="1" x14ac:dyDescent="0.2">
      <c r="A19916">
        <v>5657</v>
      </c>
      <c r="B19916" t="s">
        <v>31488</v>
      </c>
      <c r="C19916" t="s">
        <v>20452</v>
      </c>
      <c r="D19916">
        <v>10.199999999999999</v>
      </c>
      <c r="F19916" t="s">
        <v>21009</v>
      </c>
      <c r="G19916" t="s">
        <v>55</v>
      </c>
      <c r="H19916" t="s">
        <v>23</v>
      </c>
      <c r="I19916" t="s">
        <v>3404</v>
      </c>
      <c r="K19916"/>
      <c r="L19916" t="s">
        <v>31489</v>
      </c>
      <c r="M19916" t="s">
        <v>26</v>
      </c>
      <c r="N19916">
        <v>2</v>
      </c>
      <c r="P19916" t="s">
        <v>20366</v>
      </c>
      <c r="Q19916" t="s">
        <v>31490</v>
      </c>
      <c r="S19916" t="s">
        <v>20368</v>
      </c>
    </row>
    <row r="19917" spans="1:19" hidden="1" x14ac:dyDescent="0.2">
      <c r="A19917">
        <v>5658</v>
      </c>
      <c r="B19917" t="s">
        <v>31491</v>
      </c>
      <c r="C19917" t="s">
        <v>105</v>
      </c>
      <c r="D19917">
        <v>2.46</v>
      </c>
      <c r="F19917" t="s">
        <v>1546</v>
      </c>
      <c r="G19917" t="s">
        <v>55</v>
      </c>
      <c r="H19917" t="s">
        <v>23</v>
      </c>
      <c r="I19917" t="s">
        <v>8654</v>
      </c>
      <c r="K19917"/>
      <c r="L19917" t="s">
        <v>31492</v>
      </c>
      <c r="M19917" t="s">
        <v>21125</v>
      </c>
      <c r="N19917">
        <v>3</v>
      </c>
      <c r="O19917" t="s">
        <v>31493</v>
      </c>
      <c r="P19917" t="s">
        <v>20366</v>
      </c>
      <c r="Q19917" t="s">
        <v>31494</v>
      </c>
      <c r="S19917" t="s">
        <v>20368</v>
      </c>
    </row>
    <row r="19918" spans="1:19" hidden="1" x14ac:dyDescent="0.2">
      <c r="A19918">
        <v>5658</v>
      </c>
      <c r="B19918" t="s">
        <v>31491</v>
      </c>
      <c r="C19918" t="s">
        <v>20452</v>
      </c>
      <c r="D19918">
        <v>8.3000000000000007</v>
      </c>
      <c r="F19918" t="s">
        <v>1546</v>
      </c>
      <c r="G19918" t="s">
        <v>55</v>
      </c>
      <c r="H19918" t="s">
        <v>23</v>
      </c>
      <c r="I19918" t="s">
        <v>8654</v>
      </c>
      <c r="K19918"/>
      <c r="L19918" t="s">
        <v>31492</v>
      </c>
      <c r="M19918" t="s">
        <v>21125</v>
      </c>
      <c r="N19918">
        <v>3</v>
      </c>
      <c r="O19918" t="s">
        <v>31493</v>
      </c>
      <c r="P19918" t="s">
        <v>20366</v>
      </c>
      <c r="Q19918" t="s">
        <v>31494</v>
      </c>
      <c r="S19918" t="s">
        <v>20368</v>
      </c>
    </row>
    <row r="19919" spans="1:19" hidden="1" x14ac:dyDescent="0.2">
      <c r="A19919">
        <v>5658</v>
      </c>
      <c r="B19919" t="s">
        <v>31491</v>
      </c>
      <c r="C19919" t="s">
        <v>20441</v>
      </c>
      <c r="D19919">
        <v>11.04</v>
      </c>
      <c r="F19919" t="s">
        <v>1546</v>
      </c>
      <c r="G19919" t="s">
        <v>55</v>
      </c>
      <c r="H19919" t="s">
        <v>23</v>
      </c>
      <c r="I19919" t="s">
        <v>8654</v>
      </c>
      <c r="K19919"/>
      <c r="L19919" t="s">
        <v>31492</v>
      </c>
      <c r="M19919" t="s">
        <v>21125</v>
      </c>
      <c r="N19919">
        <v>3</v>
      </c>
      <c r="O19919" t="s">
        <v>31493</v>
      </c>
      <c r="P19919" t="s">
        <v>20366</v>
      </c>
      <c r="Q19919" t="s">
        <v>31494</v>
      </c>
      <c r="S19919" t="s">
        <v>20368</v>
      </c>
    </row>
    <row r="19920" spans="1:19" hidden="1" x14ac:dyDescent="0.2">
      <c r="A19920">
        <v>5659</v>
      </c>
      <c r="B19920" t="s">
        <v>31495</v>
      </c>
      <c r="C19920" t="s">
        <v>20441</v>
      </c>
      <c r="D19920">
        <v>8.49</v>
      </c>
      <c r="E19920">
        <v>25</v>
      </c>
      <c r="F19920" t="s">
        <v>30906</v>
      </c>
      <c r="G19920" t="s">
        <v>55</v>
      </c>
      <c r="H19920" t="s">
        <v>46</v>
      </c>
      <c r="I19920" t="s">
        <v>3249</v>
      </c>
      <c r="K19920"/>
      <c r="L19920" t="s">
        <v>31496</v>
      </c>
      <c r="M19920" t="s">
        <v>21125</v>
      </c>
      <c r="N19920">
        <v>3</v>
      </c>
      <c r="O19920" t="s">
        <v>31497</v>
      </c>
      <c r="P19920" t="s">
        <v>20366</v>
      </c>
      <c r="Q19920" t="s">
        <v>31498</v>
      </c>
      <c r="S19920" t="s">
        <v>20368</v>
      </c>
    </row>
    <row r="19921" spans="1:19" hidden="1" x14ac:dyDescent="0.2">
      <c r="A19921">
        <v>5660</v>
      </c>
      <c r="B19921" t="s">
        <v>31499</v>
      </c>
      <c r="C19921" t="s">
        <v>31500</v>
      </c>
      <c r="D19921">
        <v>7.5</v>
      </c>
      <c r="E19921" t="s">
        <v>363</v>
      </c>
      <c r="F19921" t="s">
        <v>30826</v>
      </c>
      <c r="G19921" t="s">
        <v>31</v>
      </c>
      <c r="H19921" t="s">
        <v>23</v>
      </c>
      <c r="I19921" t="s">
        <v>29000</v>
      </c>
      <c r="K19921"/>
      <c r="L19921" t="s">
        <v>31501</v>
      </c>
      <c r="M19921" t="s">
        <v>21125</v>
      </c>
      <c r="N19921">
        <v>3</v>
      </c>
      <c r="O19921" t="s">
        <v>31502</v>
      </c>
      <c r="P19921" t="s">
        <v>20366</v>
      </c>
      <c r="Q19921" t="s">
        <v>31503</v>
      </c>
      <c r="S19921" t="s">
        <v>20368</v>
      </c>
    </row>
    <row r="19922" spans="1:19" hidden="1" x14ac:dyDescent="0.2">
      <c r="A19922">
        <v>5662</v>
      </c>
      <c r="B19922" t="s">
        <v>31504</v>
      </c>
      <c r="C19922" t="s">
        <v>105</v>
      </c>
      <c r="D19922">
        <v>8.3699999999999992</v>
      </c>
      <c r="E19922">
        <v>25</v>
      </c>
      <c r="F19922" t="s">
        <v>21009</v>
      </c>
      <c r="G19922" t="s">
        <v>31</v>
      </c>
      <c r="H19922" t="s">
        <v>46</v>
      </c>
      <c r="I19922" t="s">
        <v>4807</v>
      </c>
      <c r="J19922" t="s">
        <v>43</v>
      </c>
      <c r="K19922"/>
      <c r="L19922" t="s">
        <v>31505</v>
      </c>
      <c r="M19922" t="s">
        <v>21656</v>
      </c>
      <c r="N19922">
        <v>5</v>
      </c>
      <c r="O19922" t="s">
        <v>31506</v>
      </c>
      <c r="P19922" t="s">
        <v>20366</v>
      </c>
      <c r="Q19922" t="s">
        <v>31507</v>
      </c>
      <c r="S19922" t="s">
        <v>20368</v>
      </c>
    </row>
    <row r="19923" spans="1:19" hidden="1" x14ac:dyDescent="0.2">
      <c r="A19923">
        <v>5662</v>
      </c>
      <c r="B19923" t="s">
        <v>31504</v>
      </c>
      <c r="C19923" t="s">
        <v>105</v>
      </c>
      <c r="D19923">
        <v>8.34</v>
      </c>
      <c r="E19923">
        <v>25</v>
      </c>
      <c r="F19923" t="s">
        <v>21009</v>
      </c>
      <c r="G19923" t="s">
        <v>246</v>
      </c>
      <c r="H19923" t="s">
        <v>46</v>
      </c>
      <c r="I19923" t="s">
        <v>1428</v>
      </c>
      <c r="K19923"/>
      <c r="L19923" t="s">
        <v>31505</v>
      </c>
      <c r="M19923" t="s">
        <v>21656</v>
      </c>
      <c r="N19923">
        <v>5</v>
      </c>
      <c r="O19923" t="s">
        <v>31506</v>
      </c>
      <c r="P19923" t="s">
        <v>20366</v>
      </c>
      <c r="Q19923" t="s">
        <v>31507</v>
      </c>
      <c r="S19923" t="s">
        <v>20368</v>
      </c>
    </row>
    <row r="19924" spans="1:19" hidden="1" x14ac:dyDescent="0.2">
      <c r="A19924">
        <v>5662</v>
      </c>
      <c r="B19924" t="s">
        <v>31504</v>
      </c>
      <c r="C19924" t="s">
        <v>105</v>
      </c>
      <c r="D19924">
        <v>8.3000000000000007</v>
      </c>
      <c r="F19924" t="s">
        <v>21009</v>
      </c>
      <c r="G19924" t="s">
        <v>31</v>
      </c>
      <c r="H19924" t="s">
        <v>23</v>
      </c>
      <c r="I19924" t="s">
        <v>22635</v>
      </c>
      <c r="K19924"/>
      <c r="L19924" t="s">
        <v>31505</v>
      </c>
      <c r="M19924" t="s">
        <v>21656</v>
      </c>
      <c r="N19924">
        <v>5</v>
      </c>
      <c r="O19924" t="s">
        <v>31506</v>
      </c>
      <c r="P19924" t="s">
        <v>20366</v>
      </c>
      <c r="Q19924" t="s">
        <v>31507</v>
      </c>
      <c r="S19924" t="s">
        <v>20368</v>
      </c>
    </row>
    <row r="19925" spans="1:19" hidden="1" x14ac:dyDescent="0.2">
      <c r="A19925">
        <v>5662</v>
      </c>
      <c r="B19925" t="s">
        <v>31504</v>
      </c>
      <c r="C19925" t="s">
        <v>105</v>
      </c>
      <c r="D19925">
        <v>8.4939999999999998</v>
      </c>
      <c r="E19925">
        <v>15</v>
      </c>
      <c r="F19925" t="s">
        <v>21009</v>
      </c>
      <c r="G19925" t="s">
        <v>31</v>
      </c>
      <c r="H19925" t="s">
        <v>46</v>
      </c>
      <c r="I19925" t="s">
        <v>4807</v>
      </c>
      <c r="J19925" t="s">
        <v>43</v>
      </c>
      <c r="K19925"/>
      <c r="L19925" t="s">
        <v>31505</v>
      </c>
      <c r="M19925" t="s">
        <v>21656</v>
      </c>
      <c r="N19925">
        <v>5</v>
      </c>
      <c r="O19925" t="s">
        <v>31506</v>
      </c>
      <c r="P19925" t="s">
        <v>20366</v>
      </c>
      <c r="Q19925" t="s">
        <v>31507</v>
      </c>
      <c r="S19925" t="s">
        <v>20368</v>
      </c>
    </row>
    <row r="19926" spans="1:19" hidden="1" x14ac:dyDescent="0.2">
      <c r="A19926">
        <v>5662</v>
      </c>
      <c r="B19926" t="s">
        <v>31504</v>
      </c>
      <c r="C19926" t="s">
        <v>105</v>
      </c>
      <c r="D19926">
        <v>8.4350000000000005</v>
      </c>
      <c r="E19926">
        <v>20</v>
      </c>
      <c r="F19926" t="s">
        <v>21009</v>
      </c>
      <c r="G19926" t="s">
        <v>31</v>
      </c>
      <c r="H19926" t="s">
        <v>46</v>
      </c>
      <c r="I19926" t="s">
        <v>4807</v>
      </c>
      <c r="J19926" t="s">
        <v>43</v>
      </c>
      <c r="K19926"/>
      <c r="L19926" t="s">
        <v>31505</v>
      </c>
      <c r="M19926" t="s">
        <v>21656</v>
      </c>
      <c r="N19926">
        <v>5</v>
      </c>
      <c r="O19926" t="s">
        <v>31506</v>
      </c>
      <c r="P19926" t="s">
        <v>20366</v>
      </c>
      <c r="Q19926" t="s">
        <v>31507</v>
      </c>
      <c r="S19926" t="s">
        <v>20368</v>
      </c>
    </row>
    <row r="19927" spans="1:19" hidden="1" x14ac:dyDescent="0.2">
      <c r="A19927">
        <v>5662</v>
      </c>
      <c r="B19927" t="s">
        <v>31504</v>
      </c>
      <c r="C19927" t="s">
        <v>105</v>
      </c>
      <c r="D19927">
        <v>8.3010000000000002</v>
      </c>
      <c r="E19927">
        <v>30</v>
      </c>
      <c r="F19927" t="s">
        <v>21009</v>
      </c>
      <c r="G19927" t="s">
        <v>31</v>
      </c>
      <c r="H19927" t="s">
        <v>46</v>
      </c>
      <c r="I19927" t="s">
        <v>4807</v>
      </c>
      <c r="J19927" t="s">
        <v>43</v>
      </c>
      <c r="K19927"/>
      <c r="L19927" t="s">
        <v>31505</v>
      </c>
      <c r="M19927" t="s">
        <v>21656</v>
      </c>
      <c r="N19927">
        <v>5</v>
      </c>
      <c r="O19927" t="s">
        <v>31506</v>
      </c>
      <c r="P19927" t="s">
        <v>20366</v>
      </c>
      <c r="Q19927" t="s">
        <v>31507</v>
      </c>
      <c r="S19927" t="s">
        <v>20368</v>
      </c>
    </row>
    <row r="19928" spans="1:19" hidden="1" x14ac:dyDescent="0.2">
      <c r="A19928">
        <v>5662</v>
      </c>
      <c r="B19928" t="s">
        <v>31504</v>
      </c>
      <c r="C19928" t="s">
        <v>105</v>
      </c>
      <c r="D19928">
        <v>8.2289999999999992</v>
      </c>
      <c r="E19928">
        <v>35</v>
      </c>
      <c r="F19928" t="s">
        <v>21009</v>
      </c>
      <c r="G19928" t="s">
        <v>31</v>
      </c>
      <c r="H19928" t="s">
        <v>46</v>
      </c>
      <c r="I19928" t="s">
        <v>4807</v>
      </c>
      <c r="J19928" t="s">
        <v>43</v>
      </c>
      <c r="K19928"/>
      <c r="L19928" t="s">
        <v>31505</v>
      </c>
      <c r="M19928" t="s">
        <v>21656</v>
      </c>
      <c r="N19928">
        <v>5</v>
      </c>
      <c r="O19928" t="s">
        <v>31506</v>
      </c>
      <c r="P19928" t="s">
        <v>20366</v>
      </c>
      <c r="Q19928" t="s">
        <v>31507</v>
      </c>
      <c r="S19928" t="s">
        <v>20368</v>
      </c>
    </row>
    <row r="19929" spans="1:19" hidden="1" x14ac:dyDescent="0.2">
      <c r="A19929">
        <v>5662</v>
      </c>
      <c r="B19929" t="s">
        <v>31504</v>
      </c>
      <c r="C19929" t="s">
        <v>105</v>
      </c>
      <c r="D19929">
        <v>8.1470000000000002</v>
      </c>
      <c r="E19929">
        <v>40</v>
      </c>
      <c r="F19929" t="s">
        <v>21009</v>
      </c>
      <c r="G19929" t="s">
        <v>31</v>
      </c>
      <c r="H19929" t="s">
        <v>46</v>
      </c>
      <c r="I19929" t="s">
        <v>4807</v>
      </c>
      <c r="J19929" t="s">
        <v>43</v>
      </c>
      <c r="K19929"/>
      <c r="L19929" t="s">
        <v>31505</v>
      </c>
      <c r="M19929" t="s">
        <v>21656</v>
      </c>
      <c r="N19929">
        <v>5</v>
      </c>
      <c r="O19929" t="s">
        <v>31506</v>
      </c>
      <c r="P19929" t="s">
        <v>20366</v>
      </c>
      <c r="Q19929" t="s">
        <v>31507</v>
      </c>
      <c r="S19929" t="s">
        <v>20368</v>
      </c>
    </row>
    <row r="19930" spans="1:19" hidden="1" x14ac:dyDescent="0.2">
      <c r="A19930">
        <v>5662</v>
      </c>
      <c r="B19930" t="s">
        <v>31504</v>
      </c>
      <c r="C19930" t="s">
        <v>105</v>
      </c>
      <c r="D19930">
        <v>8.0660000000000007</v>
      </c>
      <c r="E19930">
        <v>45</v>
      </c>
      <c r="F19930" t="s">
        <v>21009</v>
      </c>
      <c r="G19930" t="s">
        <v>31</v>
      </c>
      <c r="H19930" t="s">
        <v>46</v>
      </c>
      <c r="I19930" t="s">
        <v>4807</v>
      </c>
      <c r="J19930" t="s">
        <v>43</v>
      </c>
      <c r="K19930"/>
      <c r="L19930" t="s">
        <v>31505</v>
      </c>
      <c r="M19930" t="s">
        <v>21656</v>
      </c>
      <c r="N19930">
        <v>5</v>
      </c>
      <c r="O19930" t="s">
        <v>31506</v>
      </c>
      <c r="P19930" t="s">
        <v>20366</v>
      </c>
      <c r="Q19930" t="s">
        <v>31507</v>
      </c>
      <c r="S19930" t="s">
        <v>20368</v>
      </c>
    </row>
    <row r="19931" spans="1:19" hidden="1" x14ac:dyDescent="0.2">
      <c r="A19931">
        <v>5662</v>
      </c>
      <c r="B19931" t="s">
        <v>31504</v>
      </c>
      <c r="C19931" t="s">
        <v>105</v>
      </c>
      <c r="D19931">
        <v>7.9720000000000004</v>
      </c>
      <c r="E19931">
        <v>50</v>
      </c>
      <c r="F19931" t="s">
        <v>21009</v>
      </c>
      <c r="G19931" t="s">
        <v>31</v>
      </c>
      <c r="H19931" t="s">
        <v>46</v>
      </c>
      <c r="I19931" t="s">
        <v>4807</v>
      </c>
      <c r="J19931" t="s">
        <v>43</v>
      </c>
      <c r="K19931"/>
      <c r="L19931" t="s">
        <v>31505</v>
      </c>
      <c r="M19931" t="s">
        <v>21656</v>
      </c>
      <c r="N19931">
        <v>5</v>
      </c>
      <c r="O19931" t="s">
        <v>31506</v>
      </c>
      <c r="P19931" t="s">
        <v>20366</v>
      </c>
      <c r="Q19931" t="s">
        <v>31507</v>
      </c>
      <c r="S19931" t="s">
        <v>20368</v>
      </c>
    </row>
    <row r="19932" spans="1:19" hidden="1" x14ac:dyDescent="0.2">
      <c r="A19932">
        <v>5663</v>
      </c>
      <c r="B19932" t="s">
        <v>31508</v>
      </c>
      <c r="C19932" t="s">
        <v>105</v>
      </c>
      <c r="D19932">
        <v>7.5</v>
      </c>
      <c r="E19932">
        <v>25</v>
      </c>
      <c r="G19932" t="s">
        <v>246</v>
      </c>
      <c r="H19932" t="s">
        <v>46</v>
      </c>
      <c r="I19932" t="s">
        <v>1428</v>
      </c>
      <c r="K19932"/>
      <c r="L19932" t="s">
        <v>31509</v>
      </c>
      <c r="M19932" t="s">
        <v>26</v>
      </c>
      <c r="N19932">
        <v>2</v>
      </c>
      <c r="P19932" t="s">
        <v>20366</v>
      </c>
      <c r="Q19932" t="s">
        <v>31510</v>
      </c>
      <c r="S19932" t="s">
        <v>20368</v>
      </c>
    </row>
    <row r="19933" spans="1:19" hidden="1" x14ac:dyDescent="0.2">
      <c r="A19933">
        <v>5665</v>
      </c>
      <c r="B19933" t="s">
        <v>31511</v>
      </c>
      <c r="C19933" t="s">
        <v>105</v>
      </c>
      <c r="D19933">
        <v>2.7730000000000001</v>
      </c>
      <c r="E19933">
        <v>25</v>
      </c>
      <c r="F19933" t="s">
        <v>79</v>
      </c>
      <c r="G19933" t="s">
        <v>55</v>
      </c>
      <c r="H19933" t="s">
        <v>46</v>
      </c>
      <c r="I19933" t="s">
        <v>20135</v>
      </c>
      <c r="J19933" t="s">
        <v>22901</v>
      </c>
      <c r="K19933"/>
      <c r="L19933" t="s">
        <v>31512</v>
      </c>
      <c r="M19933" t="s">
        <v>26</v>
      </c>
      <c r="N19933">
        <v>2</v>
      </c>
      <c r="P19933" t="s">
        <v>20366</v>
      </c>
      <c r="Q19933" t="s">
        <v>31513</v>
      </c>
      <c r="S19933" t="s">
        <v>20368</v>
      </c>
    </row>
    <row r="19934" spans="1:19" hidden="1" x14ac:dyDescent="0.2">
      <c r="A19934">
        <v>5666</v>
      </c>
      <c r="B19934" t="s">
        <v>31514</v>
      </c>
      <c r="C19934" t="s">
        <v>105</v>
      </c>
      <c r="D19934">
        <v>2.5979999999999999</v>
      </c>
      <c r="E19934">
        <v>25</v>
      </c>
      <c r="F19934" t="s">
        <v>79</v>
      </c>
      <c r="G19934" t="s">
        <v>55</v>
      </c>
      <c r="H19934" t="s">
        <v>46</v>
      </c>
      <c r="I19934" t="s">
        <v>20135</v>
      </c>
      <c r="J19934" t="s">
        <v>22901</v>
      </c>
      <c r="K19934"/>
      <c r="L19934" t="s">
        <v>31515</v>
      </c>
      <c r="M19934" t="s">
        <v>26</v>
      </c>
      <c r="N19934">
        <v>2</v>
      </c>
      <c r="P19934" t="s">
        <v>20366</v>
      </c>
      <c r="Q19934" t="s">
        <v>31516</v>
      </c>
      <c r="S19934" t="s">
        <v>20368</v>
      </c>
    </row>
    <row r="19935" spans="1:19" hidden="1" x14ac:dyDescent="0.2">
      <c r="A19935">
        <v>5667</v>
      </c>
      <c r="B19935" t="s">
        <v>31517</v>
      </c>
      <c r="C19935" t="s">
        <v>105</v>
      </c>
      <c r="D19935">
        <v>9.89</v>
      </c>
      <c r="E19935">
        <v>25</v>
      </c>
      <c r="F19935" t="s">
        <v>31518</v>
      </c>
      <c r="G19935" t="s">
        <v>31</v>
      </c>
      <c r="H19935" t="s">
        <v>46</v>
      </c>
      <c r="I19935" t="s">
        <v>31519</v>
      </c>
      <c r="K19935"/>
      <c r="L19935" t="s">
        <v>31520</v>
      </c>
      <c r="M19935" t="s">
        <v>23063</v>
      </c>
      <c r="N19935">
        <v>3</v>
      </c>
      <c r="O19935" t="s">
        <v>31521</v>
      </c>
      <c r="P19935" t="s">
        <v>20366</v>
      </c>
      <c r="Q19935" t="s">
        <v>31522</v>
      </c>
      <c r="S19935" t="s">
        <v>20368</v>
      </c>
    </row>
    <row r="19936" spans="1:19" hidden="1" x14ac:dyDescent="0.2">
      <c r="A19936">
        <v>5668</v>
      </c>
      <c r="B19936" t="s">
        <v>31523</v>
      </c>
      <c r="C19936" t="s">
        <v>105</v>
      </c>
      <c r="D19936">
        <v>3.77</v>
      </c>
      <c r="E19936">
        <v>22</v>
      </c>
      <c r="F19936" t="s">
        <v>31524</v>
      </c>
      <c r="G19936" t="s">
        <v>55</v>
      </c>
      <c r="H19936" t="s">
        <v>46</v>
      </c>
      <c r="I19936" t="s">
        <v>6113</v>
      </c>
      <c r="K19936"/>
      <c r="L19936" t="s">
        <v>31525</v>
      </c>
      <c r="M19936" t="s">
        <v>26</v>
      </c>
      <c r="N19936">
        <v>2</v>
      </c>
      <c r="P19936" t="s">
        <v>20366</v>
      </c>
      <c r="Q19936" t="s">
        <v>31526</v>
      </c>
      <c r="S19936" t="s">
        <v>20368</v>
      </c>
    </row>
    <row r="19937" spans="1:19" hidden="1" x14ac:dyDescent="0.2">
      <c r="A19937">
        <v>5668</v>
      </c>
      <c r="B19937" t="s">
        <v>31523</v>
      </c>
      <c r="C19937" t="s">
        <v>20452</v>
      </c>
      <c r="D19937">
        <v>6.85</v>
      </c>
      <c r="E19937">
        <v>22</v>
      </c>
      <c r="F19937" t="s">
        <v>31524</v>
      </c>
      <c r="G19937" t="s">
        <v>55</v>
      </c>
      <c r="H19937" t="s">
        <v>46</v>
      </c>
      <c r="I19937" t="s">
        <v>6113</v>
      </c>
      <c r="K19937"/>
      <c r="L19937" t="s">
        <v>31525</v>
      </c>
      <c r="M19937" t="s">
        <v>26</v>
      </c>
      <c r="N19937">
        <v>2</v>
      </c>
      <c r="P19937" t="s">
        <v>20366</v>
      </c>
      <c r="Q19937" t="s">
        <v>31526</v>
      </c>
      <c r="S19937" t="s">
        <v>20368</v>
      </c>
    </row>
    <row r="19938" spans="1:19" hidden="1" x14ac:dyDescent="0.2">
      <c r="A19938">
        <v>5668</v>
      </c>
      <c r="B19938" t="s">
        <v>31523</v>
      </c>
      <c r="C19938" t="s">
        <v>105</v>
      </c>
      <c r="D19938">
        <v>3.71</v>
      </c>
      <c r="E19938">
        <v>22</v>
      </c>
      <c r="F19938" t="s">
        <v>6351</v>
      </c>
      <c r="G19938" t="s">
        <v>55</v>
      </c>
      <c r="H19938" t="s">
        <v>23</v>
      </c>
      <c r="I19938" t="s">
        <v>31527</v>
      </c>
      <c r="K19938"/>
      <c r="L19938" t="s">
        <v>31525</v>
      </c>
      <c r="M19938" t="s">
        <v>26</v>
      </c>
      <c r="N19938">
        <v>2</v>
      </c>
      <c r="P19938" t="s">
        <v>20366</v>
      </c>
      <c r="Q19938" t="s">
        <v>31526</v>
      </c>
      <c r="S19938" t="s">
        <v>20368</v>
      </c>
    </row>
    <row r="19939" spans="1:19" hidden="1" x14ac:dyDescent="0.2">
      <c r="A19939">
        <v>5668</v>
      </c>
      <c r="B19939" t="s">
        <v>31523</v>
      </c>
      <c r="C19939" t="s">
        <v>20452</v>
      </c>
      <c r="D19939">
        <v>6.79</v>
      </c>
      <c r="E19939">
        <v>22</v>
      </c>
      <c r="F19939" t="s">
        <v>6351</v>
      </c>
      <c r="G19939" t="s">
        <v>55</v>
      </c>
      <c r="H19939" t="s">
        <v>23</v>
      </c>
      <c r="I19939" t="s">
        <v>31527</v>
      </c>
      <c r="K19939"/>
      <c r="L19939" t="s">
        <v>31525</v>
      </c>
      <c r="M19939" t="s">
        <v>26</v>
      </c>
      <c r="N19939">
        <v>2</v>
      </c>
      <c r="P19939" t="s">
        <v>20366</v>
      </c>
      <c r="Q19939" t="s">
        <v>31526</v>
      </c>
      <c r="S19939" t="s">
        <v>20368</v>
      </c>
    </row>
    <row r="19940" spans="1:19" hidden="1" x14ac:dyDescent="0.2">
      <c r="A19940">
        <v>5671</v>
      </c>
      <c r="B19940" t="s">
        <v>31528</v>
      </c>
      <c r="C19940" t="s">
        <v>105</v>
      </c>
      <c r="D19940">
        <v>6.96</v>
      </c>
      <c r="F19940" t="s">
        <v>21009</v>
      </c>
      <c r="H19940" t="s">
        <v>23</v>
      </c>
      <c r="I19940" t="s">
        <v>27654</v>
      </c>
      <c r="K19940"/>
      <c r="L19940" t="s">
        <v>31529</v>
      </c>
      <c r="M19940" t="s">
        <v>26</v>
      </c>
      <c r="N19940">
        <v>2</v>
      </c>
      <c r="P19940" t="s">
        <v>20366</v>
      </c>
      <c r="Q19940" t="s">
        <v>31530</v>
      </c>
      <c r="S19940" t="s">
        <v>20368</v>
      </c>
    </row>
    <row r="19941" spans="1:19" hidden="1" x14ac:dyDescent="0.2">
      <c r="A19941">
        <v>5672</v>
      </c>
      <c r="B19941" t="s">
        <v>31531</v>
      </c>
      <c r="C19941" t="s">
        <v>105</v>
      </c>
      <c r="D19941">
        <v>4.5</v>
      </c>
      <c r="E19941">
        <v>22</v>
      </c>
      <c r="G19941" t="s">
        <v>55</v>
      </c>
      <c r="H19941" t="s">
        <v>46</v>
      </c>
      <c r="I19941" t="s">
        <v>243</v>
      </c>
      <c r="K19941"/>
      <c r="L19941" t="s">
        <v>31532</v>
      </c>
      <c r="M19941" t="s">
        <v>26</v>
      </c>
      <c r="N19941">
        <v>2</v>
      </c>
      <c r="P19941" t="s">
        <v>20366</v>
      </c>
      <c r="Q19941" t="s">
        <v>31533</v>
      </c>
      <c r="S19941" t="s">
        <v>20368</v>
      </c>
    </row>
    <row r="19942" spans="1:19" hidden="1" x14ac:dyDescent="0.2">
      <c r="A19942">
        <v>5675</v>
      </c>
      <c r="B19942" t="s">
        <v>31534</v>
      </c>
      <c r="C19942" t="s">
        <v>105</v>
      </c>
      <c r="D19942">
        <v>8.08</v>
      </c>
      <c r="E19942">
        <v>25</v>
      </c>
      <c r="G19942" t="s">
        <v>246</v>
      </c>
      <c r="H19942" t="s">
        <v>46</v>
      </c>
      <c r="I19942" t="s">
        <v>1428</v>
      </c>
      <c r="K19942"/>
      <c r="L19942" t="s">
        <v>31535</v>
      </c>
      <c r="M19942" t="s">
        <v>26</v>
      </c>
      <c r="N19942">
        <v>2</v>
      </c>
      <c r="P19942" t="s">
        <v>20366</v>
      </c>
      <c r="Q19942" t="s">
        <v>31536</v>
      </c>
      <c r="S19942" t="s">
        <v>20368</v>
      </c>
    </row>
    <row r="19943" spans="1:19" hidden="1" x14ac:dyDescent="0.2">
      <c r="A19943">
        <v>5676</v>
      </c>
      <c r="B19943" t="s">
        <v>31537</v>
      </c>
      <c r="C19943" t="s">
        <v>105</v>
      </c>
      <c r="D19943">
        <v>7.79</v>
      </c>
      <c r="E19943">
        <v>25</v>
      </c>
      <c r="G19943" t="s">
        <v>246</v>
      </c>
      <c r="H19943" t="s">
        <v>46</v>
      </c>
      <c r="I19943" t="s">
        <v>1428</v>
      </c>
      <c r="K19943"/>
      <c r="L19943" t="s">
        <v>31538</v>
      </c>
      <c r="M19943" t="s">
        <v>26</v>
      </c>
      <c r="N19943">
        <v>2</v>
      </c>
      <c r="P19943" t="s">
        <v>20366</v>
      </c>
      <c r="Q19943" t="s">
        <v>31539</v>
      </c>
      <c r="S19943" t="s">
        <v>20368</v>
      </c>
    </row>
    <row r="19944" spans="1:19" hidden="1" x14ac:dyDescent="0.2">
      <c r="A19944">
        <v>5678</v>
      </c>
      <c r="B19944" t="s">
        <v>31540</v>
      </c>
      <c r="C19944" t="s">
        <v>21490</v>
      </c>
      <c r="D19944">
        <v>2.7</v>
      </c>
      <c r="I19944" t="s">
        <v>11458</v>
      </c>
      <c r="K19944"/>
      <c r="L19944" t="s">
        <v>31541</v>
      </c>
      <c r="M19944" t="s">
        <v>22140</v>
      </c>
      <c r="N19944">
        <v>2</v>
      </c>
      <c r="O19944" t="s">
        <v>31542</v>
      </c>
      <c r="P19944" t="s">
        <v>20366</v>
      </c>
      <c r="Q19944" t="s">
        <v>31543</v>
      </c>
      <c r="S19944" t="s">
        <v>20368</v>
      </c>
    </row>
    <row r="19945" spans="1:19" hidden="1" x14ac:dyDescent="0.2">
      <c r="A19945">
        <v>5678</v>
      </c>
      <c r="B19945" t="s">
        <v>31540</v>
      </c>
      <c r="C19945" t="s">
        <v>21494</v>
      </c>
      <c r="D19945">
        <v>2.8</v>
      </c>
      <c r="I19945" t="s">
        <v>11458</v>
      </c>
      <c r="K19945"/>
      <c r="L19945" t="s">
        <v>31541</v>
      </c>
      <c r="M19945" t="s">
        <v>22140</v>
      </c>
      <c r="N19945">
        <v>2</v>
      </c>
      <c r="O19945" t="s">
        <v>31542</v>
      </c>
      <c r="P19945" t="s">
        <v>20366</v>
      </c>
      <c r="Q19945" t="s">
        <v>31543</v>
      </c>
      <c r="S19945" t="s">
        <v>20368</v>
      </c>
    </row>
    <row r="19946" spans="1:19" hidden="1" x14ac:dyDescent="0.2">
      <c r="A19946">
        <v>5678</v>
      </c>
      <c r="B19946" t="s">
        <v>31540</v>
      </c>
      <c r="C19946" t="s">
        <v>31544</v>
      </c>
      <c r="D19946">
        <v>5.8</v>
      </c>
      <c r="I19946" t="s">
        <v>11458</v>
      </c>
      <c r="K19946"/>
      <c r="L19946" t="s">
        <v>31541</v>
      </c>
      <c r="M19946" t="s">
        <v>22140</v>
      </c>
      <c r="N19946">
        <v>2</v>
      </c>
      <c r="O19946" t="s">
        <v>31542</v>
      </c>
      <c r="P19946" t="s">
        <v>20366</v>
      </c>
      <c r="Q19946" t="s">
        <v>31543</v>
      </c>
      <c r="S19946" t="s">
        <v>20368</v>
      </c>
    </row>
    <row r="19947" spans="1:19" hidden="1" x14ac:dyDescent="0.2">
      <c r="A19947">
        <v>5679</v>
      </c>
      <c r="B19947" t="s">
        <v>31545</v>
      </c>
      <c r="C19947" t="s">
        <v>105</v>
      </c>
      <c r="D19947">
        <v>4.05</v>
      </c>
      <c r="E19947">
        <v>20</v>
      </c>
      <c r="G19947" t="s">
        <v>31</v>
      </c>
      <c r="H19947" t="s">
        <v>23</v>
      </c>
      <c r="I19947" t="s">
        <v>9919</v>
      </c>
      <c r="K19947"/>
      <c r="L19947" t="s">
        <v>31546</v>
      </c>
      <c r="M19947" t="s">
        <v>26</v>
      </c>
      <c r="N19947">
        <v>2</v>
      </c>
      <c r="P19947" t="s">
        <v>20366</v>
      </c>
      <c r="Q19947" t="s">
        <v>31547</v>
      </c>
      <c r="S19947" t="s">
        <v>20368</v>
      </c>
    </row>
    <row r="19948" spans="1:19" hidden="1" x14ac:dyDescent="0.2">
      <c r="A19948">
        <v>5679</v>
      </c>
      <c r="B19948" t="s">
        <v>31545</v>
      </c>
      <c r="C19948" t="s">
        <v>20452</v>
      </c>
      <c r="D19948">
        <v>13</v>
      </c>
      <c r="E19948">
        <v>20</v>
      </c>
      <c r="G19948" t="s">
        <v>31</v>
      </c>
      <c r="H19948" t="s">
        <v>23</v>
      </c>
      <c r="I19948" t="s">
        <v>9919</v>
      </c>
      <c r="K19948"/>
      <c r="L19948" t="s">
        <v>31546</v>
      </c>
      <c r="M19948" t="s">
        <v>26</v>
      </c>
      <c r="N19948">
        <v>2</v>
      </c>
      <c r="P19948" t="s">
        <v>20366</v>
      </c>
      <c r="Q19948" t="s">
        <v>31547</v>
      </c>
      <c r="S19948" t="s">
        <v>20368</v>
      </c>
    </row>
    <row r="19949" spans="1:19" hidden="1" x14ac:dyDescent="0.2">
      <c r="A19949">
        <v>5680</v>
      </c>
      <c r="B19949" t="s">
        <v>31548</v>
      </c>
      <c r="C19949" t="s">
        <v>105</v>
      </c>
      <c r="D19949">
        <v>3.92</v>
      </c>
      <c r="E19949">
        <v>20</v>
      </c>
      <c r="G19949" t="s">
        <v>31</v>
      </c>
      <c r="H19949" t="s">
        <v>23</v>
      </c>
      <c r="I19949" t="s">
        <v>9919</v>
      </c>
      <c r="K19949"/>
      <c r="L19949" t="s">
        <v>31549</v>
      </c>
      <c r="M19949" t="s">
        <v>26</v>
      </c>
      <c r="N19949">
        <v>2</v>
      </c>
      <c r="P19949" t="s">
        <v>20366</v>
      </c>
      <c r="Q19949" t="s">
        <v>31550</v>
      </c>
      <c r="S19949" t="s">
        <v>20368</v>
      </c>
    </row>
    <row r="19950" spans="1:19" hidden="1" x14ac:dyDescent="0.2">
      <c r="A19950">
        <v>5680</v>
      </c>
      <c r="B19950" t="s">
        <v>31548</v>
      </c>
      <c r="C19950" t="s">
        <v>20452</v>
      </c>
      <c r="D19950">
        <v>13</v>
      </c>
      <c r="E19950">
        <v>20</v>
      </c>
      <c r="G19950" t="s">
        <v>31</v>
      </c>
      <c r="H19950" t="s">
        <v>23</v>
      </c>
      <c r="I19950" t="s">
        <v>9919</v>
      </c>
      <c r="K19950"/>
      <c r="L19950" t="s">
        <v>31549</v>
      </c>
      <c r="M19950" t="s">
        <v>26</v>
      </c>
      <c r="N19950">
        <v>2</v>
      </c>
      <c r="P19950" t="s">
        <v>20366</v>
      </c>
      <c r="Q19950" t="s">
        <v>31550</v>
      </c>
      <c r="S19950" t="s">
        <v>20368</v>
      </c>
    </row>
    <row r="19951" spans="1:19" hidden="1" x14ac:dyDescent="0.2">
      <c r="A19951">
        <v>5681</v>
      </c>
      <c r="B19951" t="s">
        <v>31551</v>
      </c>
      <c r="C19951" t="s">
        <v>105</v>
      </c>
      <c r="D19951">
        <v>1.6</v>
      </c>
      <c r="E19951">
        <v>20</v>
      </c>
      <c r="F19951" t="s">
        <v>1420</v>
      </c>
      <c r="G19951" t="s">
        <v>55</v>
      </c>
      <c r="H19951" t="s">
        <v>23</v>
      </c>
      <c r="I19951" t="s">
        <v>781</v>
      </c>
      <c r="K19951"/>
      <c r="L19951" t="s">
        <v>31552</v>
      </c>
      <c r="M19951" t="s">
        <v>21125</v>
      </c>
      <c r="N19951">
        <v>3</v>
      </c>
      <c r="O19951" t="s">
        <v>31553</v>
      </c>
      <c r="P19951" t="s">
        <v>20366</v>
      </c>
      <c r="Q19951" t="s">
        <v>31554</v>
      </c>
      <c r="S19951" t="s">
        <v>20368</v>
      </c>
    </row>
    <row r="19952" spans="1:19" hidden="1" x14ac:dyDescent="0.2">
      <c r="A19952">
        <v>5681</v>
      </c>
      <c r="B19952" t="s">
        <v>31551</v>
      </c>
      <c r="C19952" t="s">
        <v>20452</v>
      </c>
      <c r="D19952">
        <v>2.61</v>
      </c>
      <c r="E19952" t="s">
        <v>383</v>
      </c>
      <c r="F19952" t="s">
        <v>1420</v>
      </c>
      <c r="G19952" t="s">
        <v>55</v>
      </c>
      <c r="H19952" t="s">
        <v>46</v>
      </c>
      <c r="I19952" t="s">
        <v>781</v>
      </c>
      <c r="K19952"/>
      <c r="L19952" t="s">
        <v>31552</v>
      </c>
      <c r="M19952" t="s">
        <v>21125</v>
      </c>
      <c r="N19952">
        <v>3</v>
      </c>
      <c r="O19952" t="s">
        <v>31553</v>
      </c>
      <c r="P19952" t="s">
        <v>20366</v>
      </c>
      <c r="Q19952" t="s">
        <v>31554</v>
      </c>
      <c r="S19952" t="s">
        <v>20368</v>
      </c>
    </row>
    <row r="19953" spans="1:19" hidden="1" x14ac:dyDescent="0.2">
      <c r="A19953">
        <v>5681</v>
      </c>
      <c r="B19953" t="s">
        <v>31551</v>
      </c>
      <c r="C19953" t="s">
        <v>20441</v>
      </c>
      <c r="D19953">
        <v>12.06</v>
      </c>
      <c r="E19953" t="s">
        <v>383</v>
      </c>
      <c r="F19953" t="s">
        <v>1420</v>
      </c>
      <c r="G19953" t="s">
        <v>55</v>
      </c>
      <c r="H19953" t="s">
        <v>46</v>
      </c>
      <c r="I19953" t="s">
        <v>781</v>
      </c>
      <c r="K19953"/>
      <c r="L19953" t="s">
        <v>31552</v>
      </c>
      <c r="M19953" t="s">
        <v>21125</v>
      </c>
      <c r="N19953">
        <v>3</v>
      </c>
      <c r="O19953" t="s">
        <v>31553</v>
      </c>
      <c r="P19953" t="s">
        <v>20366</v>
      </c>
      <c r="Q19953" t="s">
        <v>31554</v>
      </c>
      <c r="S19953" t="s">
        <v>20368</v>
      </c>
    </row>
    <row r="19954" spans="1:19" hidden="1" x14ac:dyDescent="0.2">
      <c r="A19954">
        <v>5683</v>
      </c>
      <c r="B19954" t="s">
        <v>31555</v>
      </c>
      <c r="C19954" t="s">
        <v>105</v>
      </c>
      <c r="D19954">
        <v>6.35</v>
      </c>
      <c r="E19954">
        <v>31.5</v>
      </c>
      <c r="F19954" t="s">
        <v>31556</v>
      </c>
      <c r="G19954" t="s">
        <v>55</v>
      </c>
      <c r="H19954" t="s">
        <v>46</v>
      </c>
      <c r="I19954" t="s">
        <v>17031</v>
      </c>
      <c r="K19954"/>
      <c r="L19954" t="s">
        <v>31557</v>
      </c>
      <c r="M19954" t="s">
        <v>26</v>
      </c>
      <c r="N19954">
        <v>2</v>
      </c>
      <c r="P19954" t="s">
        <v>20366</v>
      </c>
      <c r="Q19954" t="s">
        <v>31558</v>
      </c>
      <c r="S19954" t="s">
        <v>20368</v>
      </c>
    </row>
    <row r="19955" spans="1:19" hidden="1" x14ac:dyDescent="0.2">
      <c r="A19955">
        <v>5683</v>
      </c>
      <c r="B19955" t="s">
        <v>31555</v>
      </c>
      <c r="C19955" t="s">
        <v>20452</v>
      </c>
      <c r="D19955">
        <v>9.65</v>
      </c>
      <c r="E19955">
        <v>31.5</v>
      </c>
      <c r="F19955" t="s">
        <v>31556</v>
      </c>
      <c r="G19955" t="s">
        <v>55</v>
      </c>
      <c r="H19955" t="s">
        <v>46</v>
      </c>
      <c r="I19955" t="s">
        <v>17031</v>
      </c>
      <c r="K19955"/>
      <c r="L19955" t="s">
        <v>31557</v>
      </c>
      <c r="M19955" t="s">
        <v>26</v>
      </c>
      <c r="N19955">
        <v>2</v>
      </c>
      <c r="P19955" t="s">
        <v>20366</v>
      </c>
      <c r="Q19955" t="s">
        <v>31558</v>
      </c>
      <c r="S19955" t="s">
        <v>20368</v>
      </c>
    </row>
    <row r="19956" spans="1:19" hidden="1" x14ac:dyDescent="0.2">
      <c r="A19956">
        <v>5683</v>
      </c>
      <c r="B19956" t="s">
        <v>31555</v>
      </c>
      <c r="C19956" t="s">
        <v>105</v>
      </c>
      <c r="D19956">
        <v>6.39</v>
      </c>
      <c r="E19956">
        <v>25</v>
      </c>
      <c r="F19956" t="s">
        <v>24973</v>
      </c>
      <c r="G19956" t="s">
        <v>55</v>
      </c>
      <c r="H19956" t="s">
        <v>46</v>
      </c>
      <c r="I19956" t="s">
        <v>2396</v>
      </c>
      <c r="K19956"/>
      <c r="L19956" t="s">
        <v>31557</v>
      </c>
      <c r="M19956" t="s">
        <v>26</v>
      </c>
      <c r="N19956">
        <v>2</v>
      </c>
      <c r="P19956" t="s">
        <v>20366</v>
      </c>
      <c r="Q19956" t="s">
        <v>31558</v>
      </c>
      <c r="S19956" t="s">
        <v>20368</v>
      </c>
    </row>
    <row r="19957" spans="1:19" hidden="1" x14ac:dyDescent="0.2">
      <c r="A19957">
        <v>5684</v>
      </c>
      <c r="B19957" t="s">
        <v>31559</v>
      </c>
      <c r="C19957" t="s">
        <v>105</v>
      </c>
      <c r="D19957">
        <v>5.5</v>
      </c>
      <c r="F19957" t="s">
        <v>21009</v>
      </c>
      <c r="G19957" t="s">
        <v>55</v>
      </c>
      <c r="H19957" t="s">
        <v>23</v>
      </c>
      <c r="I19957" t="s">
        <v>31560</v>
      </c>
      <c r="K19957"/>
      <c r="L19957" t="s">
        <v>31561</v>
      </c>
      <c r="M19957" t="s">
        <v>21656</v>
      </c>
      <c r="N19957">
        <v>5</v>
      </c>
      <c r="O19957" t="s">
        <v>31562</v>
      </c>
      <c r="P19957" t="s">
        <v>20366</v>
      </c>
      <c r="Q19957" t="s">
        <v>31563</v>
      </c>
      <c r="S19957" t="s">
        <v>20368</v>
      </c>
    </row>
    <row r="19958" spans="1:19" hidden="1" x14ac:dyDescent="0.2">
      <c r="A19958">
        <v>5685</v>
      </c>
      <c r="B19958" t="s">
        <v>31564</v>
      </c>
      <c r="C19958" t="s">
        <v>105</v>
      </c>
      <c r="D19958">
        <v>4.9000000000000004</v>
      </c>
      <c r="F19958" t="s">
        <v>21009</v>
      </c>
      <c r="G19958" t="s">
        <v>55</v>
      </c>
      <c r="H19958" t="s">
        <v>23</v>
      </c>
      <c r="I19958" t="s">
        <v>31560</v>
      </c>
      <c r="K19958"/>
      <c r="L19958" t="s">
        <v>31565</v>
      </c>
      <c r="M19958" t="s">
        <v>23191</v>
      </c>
      <c r="N19958">
        <v>4</v>
      </c>
      <c r="O19958" t="s">
        <v>31566</v>
      </c>
      <c r="P19958" t="s">
        <v>20366</v>
      </c>
      <c r="Q19958" t="s">
        <v>31567</v>
      </c>
      <c r="S19958" t="s">
        <v>20368</v>
      </c>
    </row>
    <row r="19959" spans="1:19" hidden="1" x14ac:dyDescent="0.2">
      <c r="A19959">
        <v>5686</v>
      </c>
      <c r="B19959" t="s">
        <v>31568</v>
      </c>
      <c r="C19959" t="s">
        <v>105</v>
      </c>
      <c r="D19959">
        <v>8.14</v>
      </c>
      <c r="E19959">
        <v>25</v>
      </c>
      <c r="G19959" t="s">
        <v>246</v>
      </c>
      <c r="H19959" t="s">
        <v>46</v>
      </c>
      <c r="I19959" t="s">
        <v>1428</v>
      </c>
      <c r="K19959"/>
      <c r="L19959" t="s">
        <v>31569</v>
      </c>
      <c r="M19959" t="s">
        <v>26</v>
      </c>
      <c r="N19959">
        <v>2</v>
      </c>
      <c r="P19959" t="s">
        <v>20366</v>
      </c>
      <c r="Q19959" t="s">
        <v>31570</v>
      </c>
      <c r="S19959" t="s">
        <v>20368</v>
      </c>
    </row>
    <row r="19960" spans="1:19" hidden="1" x14ac:dyDescent="0.2">
      <c r="A19960">
        <v>5687</v>
      </c>
      <c r="B19960" t="s">
        <v>31571</v>
      </c>
      <c r="C19960" t="s">
        <v>105</v>
      </c>
      <c r="D19960">
        <v>7.79</v>
      </c>
      <c r="E19960">
        <v>25</v>
      </c>
      <c r="G19960" t="s">
        <v>246</v>
      </c>
      <c r="H19960" t="s">
        <v>46</v>
      </c>
      <c r="I19960" t="s">
        <v>1428</v>
      </c>
      <c r="K19960"/>
      <c r="L19960" t="s">
        <v>31572</v>
      </c>
      <c r="M19960" t="s">
        <v>26</v>
      </c>
      <c r="N19960">
        <v>2</v>
      </c>
      <c r="P19960" t="s">
        <v>20366</v>
      </c>
      <c r="Q19960" t="s">
        <v>31573</v>
      </c>
      <c r="S19960" t="s">
        <v>20368</v>
      </c>
    </row>
    <row r="19961" spans="1:19" hidden="1" x14ac:dyDescent="0.2">
      <c r="A19961">
        <v>5688</v>
      </c>
      <c r="B19961" t="s">
        <v>31574</v>
      </c>
      <c r="C19961" t="s">
        <v>105</v>
      </c>
      <c r="D19961">
        <v>2.29</v>
      </c>
      <c r="E19961">
        <v>30</v>
      </c>
      <c r="F19961" t="s">
        <v>1420</v>
      </c>
      <c r="G19961" t="s">
        <v>21484</v>
      </c>
      <c r="H19961" t="s">
        <v>46</v>
      </c>
      <c r="I19961" t="s">
        <v>3297</v>
      </c>
      <c r="K19961"/>
      <c r="L19961" t="s">
        <v>31575</v>
      </c>
      <c r="M19961" t="s">
        <v>26</v>
      </c>
      <c r="N19961">
        <v>2</v>
      </c>
      <c r="O19961" t="s">
        <v>31576</v>
      </c>
      <c r="P19961" t="s">
        <v>20366</v>
      </c>
      <c r="Q19961" t="s">
        <v>31577</v>
      </c>
      <c r="S19961" t="s">
        <v>20368</v>
      </c>
    </row>
    <row r="19962" spans="1:19" hidden="1" x14ac:dyDescent="0.2">
      <c r="A19962">
        <v>5688</v>
      </c>
      <c r="B19962" t="s">
        <v>31574</v>
      </c>
      <c r="C19962" t="s">
        <v>20452</v>
      </c>
      <c r="D19962">
        <v>2.91</v>
      </c>
      <c r="E19962">
        <v>30</v>
      </c>
      <c r="F19962" t="s">
        <v>1420</v>
      </c>
      <c r="G19962" t="s">
        <v>21484</v>
      </c>
      <c r="H19962" t="s">
        <v>46</v>
      </c>
      <c r="I19962" t="s">
        <v>3297</v>
      </c>
      <c r="K19962"/>
      <c r="L19962" t="s">
        <v>31575</v>
      </c>
      <c r="M19962" t="s">
        <v>26</v>
      </c>
      <c r="N19962">
        <v>2</v>
      </c>
      <c r="O19962" t="s">
        <v>31576</v>
      </c>
      <c r="P19962" t="s">
        <v>20366</v>
      </c>
      <c r="Q19962" t="s">
        <v>31577</v>
      </c>
      <c r="S19962" t="s">
        <v>20368</v>
      </c>
    </row>
    <row r="19963" spans="1:19" hidden="1" x14ac:dyDescent="0.2">
      <c r="A19963">
        <v>5688</v>
      </c>
      <c r="B19963" t="s">
        <v>31574</v>
      </c>
      <c r="C19963" t="s">
        <v>20441</v>
      </c>
      <c r="D19963">
        <v>6.82</v>
      </c>
      <c r="E19963">
        <v>30</v>
      </c>
      <c r="F19963" t="s">
        <v>1420</v>
      </c>
      <c r="G19963" t="s">
        <v>21484</v>
      </c>
      <c r="H19963" t="s">
        <v>46</v>
      </c>
      <c r="I19963" t="s">
        <v>3297</v>
      </c>
      <c r="K19963"/>
      <c r="L19963" t="s">
        <v>31575</v>
      </c>
      <c r="M19963" t="s">
        <v>26</v>
      </c>
      <c r="N19963">
        <v>2</v>
      </c>
      <c r="O19963" t="s">
        <v>31576</v>
      </c>
      <c r="P19963" t="s">
        <v>20366</v>
      </c>
      <c r="Q19963" t="s">
        <v>31577</v>
      </c>
      <c r="S19963" t="s">
        <v>20368</v>
      </c>
    </row>
    <row r="19964" spans="1:19" hidden="1" x14ac:dyDescent="0.2">
      <c r="A19964">
        <v>5688</v>
      </c>
      <c r="B19964" t="s">
        <v>31574</v>
      </c>
      <c r="C19964" t="s">
        <v>20447</v>
      </c>
      <c r="D19964">
        <v>10.6</v>
      </c>
      <c r="E19964">
        <v>30</v>
      </c>
      <c r="F19964" t="s">
        <v>1420</v>
      </c>
      <c r="G19964" t="s">
        <v>21484</v>
      </c>
      <c r="H19964" t="s">
        <v>46</v>
      </c>
      <c r="I19964" t="s">
        <v>3297</v>
      </c>
      <c r="K19964"/>
      <c r="L19964" t="s">
        <v>31575</v>
      </c>
      <c r="M19964" t="s">
        <v>26</v>
      </c>
      <c r="N19964">
        <v>2</v>
      </c>
      <c r="O19964" t="s">
        <v>31576</v>
      </c>
      <c r="P19964" t="s">
        <v>20366</v>
      </c>
      <c r="Q19964" t="s">
        <v>31577</v>
      </c>
      <c r="S19964" t="s">
        <v>20368</v>
      </c>
    </row>
    <row r="19965" spans="1:19" hidden="1" x14ac:dyDescent="0.2">
      <c r="A19965">
        <v>5689</v>
      </c>
      <c r="B19965" t="s">
        <v>31578</v>
      </c>
      <c r="C19965" t="s">
        <v>21552</v>
      </c>
      <c r="D19965">
        <v>1.76</v>
      </c>
      <c r="E19965">
        <v>20</v>
      </c>
      <c r="F19965" t="s">
        <v>16911</v>
      </c>
      <c r="G19965" t="s">
        <v>55</v>
      </c>
      <c r="H19965" t="s">
        <v>46</v>
      </c>
      <c r="I19965" t="s">
        <v>10114</v>
      </c>
      <c r="K19965"/>
      <c r="L19965" t="s">
        <v>31579</v>
      </c>
      <c r="M19965" t="s">
        <v>26</v>
      </c>
      <c r="N19965">
        <v>2</v>
      </c>
      <c r="P19965" t="s">
        <v>20366</v>
      </c>
      <c r="Q19965" t="s">
        <v>31580</v>
      </c>
      <c r="S19965" t="s">
        <v>20368</v>
      </c>
    </row>
    <row r="19966" spans="1:19" hidden="1" x14ac:dyDescent="0.2">
      <c r="A19966">
        <v>5689</v>
      </c>
      <c r="B19966" t="s">
        <v>31578</v>
      </c>
      <c r="C19966" t="s">
        <v>21559</v>
      </c>
      <c r="D19966">
        <v>2.69</v>
      </c>
      <c r="E19966">
        <v>20</v>
      </c>
      <c r="F19966" t="s">
        <v>16911</v>
      </c>
      <c r="G19966" t="s">
        <v>55</v>
      </c>
      <c r="H19966" t="s">
        <v>46</v>
      </c>
      <c r="I19966" t="s">
        <v>10114</v>
      </c>
      <c r="K19966"/>
      <c r="L19966" t="s">
        <v>31579</v>
      </c>
      <c r="M19966" t="s">
        <v>26</v>
      </c>
      <c r="N19966">
        <v>2</v>
      </c>
      <c r="P19966" t="s">
        <v>20366</v>
      </c>
      <c r="Q19966" t="s">
        <v>31580</v>
      </c>
      <c r="S19966" t="s">
        <v>20368</v>
      </c>
    </row>
    <row r="19967" spans="1:19" hidden="1" x14ac:dyDescent="0.2">
      <c r="A19967">
        <v>5689</v>
      </c>
      <c r="B19967" t="s">
        <v>31578</v>
      </c>
      <c r="C19967" t="s">
        <v>31581</v>
      </c>
      <c r="D19967">
        <v>6.29</v>
      </c>
      <c r="E19967">
        <v>20</v>
      </c>
      <c r="F19967" t="s">
        <v>16911</v>
      </c>
      <c r="G19967" t="s">
        <v>55</v>
      </c>
      <c r="H19967" t="s">
        <v>46</v>
      </c>
      <c r="I19967" t="s">
        <v>10114</v>
      </c>
      <c r="K19967"/>
      <c r="L19967" t="s">
        <v>31579</v>
      </c>
      <c r="M19967" t="s">
        <v>26</v>
      </c>
      <c r="N19967">
        <v>2</v>
      </c>
      <c r="P19967" t="s">
        <v>20366</v>
      </c>
      <c r="Q19967" t="s">
        <v>31580</v>
      </c>
      <c r="S19967" t="s">
        <v>20368</v>
      </c>
    </row>
    <row r="19968" spans="1:19" hidden="1" x14ac:dyDescent="0.2">
      <c r="A19968">
        <v>5689</v>
      </c>
      <c r="B19968" t="s">
        <v>31578</v>
      </c>
      <c r="C19968" t="s">
        <v>31582</v>
      </c>
      <c r="D19968">
        <v>11.22</v>
      </c>
      <c r="E19968">
        <v>20</v>
      </c>
      <c r="F19968" t="s">
        <v>16911</v>
      </c>
      <c r="G19968" t="s">
        <v>55</v>
      </c>
      <c r="H19968" t="s">
        <v>46</v>
      </c>
      <c r="I19968" t="s">
        <v>10114</v>
      </c>
      <c r="K19968"/>
      <c r="L19968" t="s">
        <v>31579</v>
      </c>
      <c r="M19968" t="s">
        <v>26</v>
      </c>
      <c r="N19968">
        <v>2</v>
      </c>
      <c r="P19968" t="s">
        <v>20366</v>
      </c>
      <c r="Q19968" t="s">
        <v>31580</v>
      </c>
      <c r="S19968" t="s">
        <v>20368</v>
      </c>
    </row>
    <row r="19969" spans="1:19" hidden="1" x14ac:dyDescent="0.2">
      <c r="A19969">
        <v>5689</v>
      </c>
      <c r="B19969" t="s">
        <v>31578</v>
      </c>
      <c r="C19969" t="s">
        <v>31583</v>
      </c>
      <c r="D19969">
        <v>2.4</v>
      </c>
      <c r="E19969" t="s">
        <v>383</v>
      </c>
      <c r="F19969" t="s">
        <v>24246</v>
      </c>
      <c r="G19969" t="s">
        <v>189</v>
      </c>
      <c r="I19969" t="s">
        <v>5459</v>
      </c>
      <c r="K19969"/>
      <c r="L19969" t="s">
        <v>31579</v>
      </c>
      <c r="M19969" t="s">
        <v>26</v>
      </c>
      <c r="N19969">
        <v>2</v>
      </c>
      <c r="P19969" t="s">
        <v>20366</v>
      </c>
      <c r="Q19969" t="s">
        <v>31580</v>
      </c>
      <c r="S19969" t="s">
        <v>20368</v>
      </c>
    </row>
    <row r="19970" spans="1:19" hidden="1" x14ac:dyDescent="0.2">
      <c r="A19970">
        <v>5689</v>
      </c>
      <c r="B19970" t="s">
        <v>31578</v>
      </c>
      <c r="C19970" t="s">
        <v>31584</v>
      </c>
      <c r="D19970">
        <v>3.5</v>
      </c>
      <c r="E19970" t="s">
        <v>383</v>
      </c>
      <c r="F19970" t="s">
        <v>24246</v>
      </c>
      <c r="G19970" t="s">
        <v>189</v>
      </c>
      <c r="I19970" t="s">
        <v>5459</v>
      </c>
      <c r="K19970"/>
      <c r="L19970" t="s">
        <v>31579</v>
      </c>
      <c r="M19970" t="s">
        <v>26</v>
      </c>
      <c r="N19970">
        <v>2</v>
      </c>
      <c r="P19970" t="s">
        <v>20366</v>
      </c>
      <c r="Q19970" t="s">
        <v>31580</v>
      </c>
      <c r="S19970" t="s">
        <v>20368</v>
      </c>
    </row>
    <row r="19971" spans="1:19" hidden="1" x14ac:dyDescent="0.2">
      <c r="A19971">
        <v>5689</v>
      </c>
      <c r="B19971" t="s">
        <v>31578</v>
      </c>
      <c r="C19971" t="s">
        <v>31585</v>
      </c>
      <c r="D19971">
        <v>6.12</v>
      </c>
      <c r="E19971" t="s">
        <v>383</v>
      </c>
      <c r="F19971" t="s">
        <v>24246</v>
      </c>
      <c r="G19971" t="s">
        <v>189</v>
      </c>
      <c r="I19971" t="s">
        <v>5459</v>
      </c>
      <c r="K19971"/>
      <c r="L19971" t="s">
        <v>31579</v>
      </c>
      <c r="M19971" t="s">
        <v>26</v>
      </c>
      <c r="N19971">
        <v>2</v>
      </c>
      <c r="P19971" t="s">
        <v>20366</v>
      </c>
      <c r="Q19971" t="s">
        <v>31580</v>
      </c>
      <c r="S19971" t="s">
        <v>20368</v>
      </c>
    </row>
    <row r="19972" spans="1:19" hidden="1" x14ac:dyDescent="0.2">
      <c r="A19972">
        <v>5689</v>
      </c>
      <c r="B19972" t="s">
        <v>31578</v>
      </c>
      <c r="C19972" t="s">
        <v>31586</v>
      </c>
      <c r="D19972">
        <v>11.7</v>
      </c>
      <c r="E19972" t="s">
        <v>383</v>
      </c>
      <c r="F19972" t="s">
        <v>24246</v>
      </c>
      <c r="G19972" t="s">
        <v>189</v>
      </c>
      <c r="I19972" t="s">
        <v>5459</v>
      </c>
      <c r="K19972"/>
      <c r="L19972" t="s">
        <v>31579</v>
      </c>
      <c r="M19972" t="s">
        <v>26</v>
      </c>
      <c r="N19972">
        <v>2</v>
      </c>
      <c r="P19972" t="s">
        <v>20366</v>
      </c>
      <c r="Q19972" t="s">
        <v>31580</v>
      </c>
      <c r="S19972" t="s">
        <v>20368</v>
      </c>
    </row>
    <row r="19973" spans="1:19" hidden="1" x14ac:dyDescent="0.2">
      <c r="A19973">
        <v>5690</v>
      </c>
      <c r="B19973" t="s">
        <v>31587</v>
      </c>
      <c r="C19973" t="s">
        <v>105</v>
      </c>
      <c r="D19973">
        <v>1.9</v>
      </c>
      <c r="E19973">
        <v>20</v>
      </c>
      <c r="F19973" t="s">
        <v>11159</v>
      </c>
      <c r="G19973" t="s">
        <v>55</v>
      </c>
      <c r="H19973" t="s">
        <v>23</v>
      </c>
      <c r="I19973" t="s">
        <v>2618</v>
      </c>
      <c r="J19973" t="s">
        <v>20874</v>
      </c>
      <c r="K19973"/>
      <c r="L19973" t="s">
        <v>31588</v>
      </c>
      <c r="M19973" t="s">
        <v>23011</v>
      </c>
      <c r="N19973">
        <v>4</v>
      </c>
      <c r="O19973" t="s">
        <v>31589</v>
      </c>
      <c r="P19973" t="s">
        <v>20366</v>
      </c>
      <c r="Q19973" t="s">
        <v>31590</v>
      </c>
      <c r="S19973" t="s">
        <v>20368</v>
      </c>
    </row>
    <row r="19974" spans="1:19" hidden="1" x14ac:dyDescent="0.2">
      <c r="A19974">
        <v>5690</v>
      </c>
      <c r="B19974" t="s">
        <v>31587</v>
      </c>
      <c r="C19974" t="s">
        <v>20452</v>
      </c>
      <c r="D19974">
        <v>2.4500000000000002</v>
      </c>
      <c r="E19974">
        <v>20</v>
      </c>
      <c r="F19974" t="s">
        <v>11159</v>
      </c>
      <c r="G19974" t="s">
        <v>55</v>
      </c>
      <c r="H19974" t="s">
        <v>23</v>
      </c>
      <c r="I19974" t="s">
        <v>2618</v>
      </c>
      <c r="J19974" t="s">
        <v>20874</v>
      </c>
      <c r="K19974"/>
      <c r="L19974" t="s">
        <v>31588</v>
      </c>
      <c r="M19974" t="s">
        <v>23011</v>
      </c>
      <c r="N19974">
        <v>4</v>
      </c>
      <c r="O19974" t="s">
        <v>31589</v>
      </c>
      <c r="P19974" t="s">
        <v>20366</v>
      </c>
      <c r="Q19974" t="s">
        <v>31590</v>
      </c>
      <c r="S19974" t="s">
        <v>20368</v>
      </c>
    </row>
    <row r="19975" spans="1:19" hidden="1" x14ac:dyDescent="0.2">
      <c r="A19975">
        <v>5690</v>
      </c>
      <c r="B19975" t="s">
        <v>31587</v>
      </c>
      <c r="C19975" t="s">
        <v>20441</v>
      </c>
      <c r="D19975">
        <v>9.0500000000000007</v>
      </c>
      <c r="E19975" t="s">
        <v>383</v>
      </c>
      <c r="F19975" t="s">
        <v>21817</v>
      </c>
      <c r="G19975" t="s">
        <v>55</v>
      </c>
      <c r="H19975" t="s">
        <v>46</v>
      </c>
      <c r="I19975" t="s">
        <v>2618</v>
      </c>
      <c r="J19975" t="s">
        <v>20874</v>
      </c>
      <c r="K19975"/>
      <c r="L19975" t="s">
        <v>31588</v>
      </c>
      <c r="M19975" t="s">
        <v>23011</v>
      </c>
      <c r="N19975">
        <v>4</v>
      </c>
      <c r="O19975" t="s">
        <v>31589</v>
      </c>
      <c r="P19975" t="s">
        <v>20366</v>
      </c>
      <c r="Q19975" t="s">
        <v>31590</v>
      </c>
      <c r="S19975" t="s">
        <v>20368</v>
      </c>
    </row>
    <row r="19976" spans="1:19" hidden="1" x14ac:dyDescent="0.2">
      <c r="A19976">
        <v>5690</v>
      </c>
      <c r="B19976" t="s">
        <v>31587</v>
      </c>
      <c r="C19976" t="s">
        <v>20447</v>
      </c>
      <c r="D19976">
        <v>10.66</v>
      </c>
      <c r="E19976" t="s">
        <v>383</v>
      </c>
      <c r="F19976" t="s">
        <v>21817</v>
      </c>
      <c r="G19976" t="s">
        <v>55</v>
      </c>
      <c r="H19976" t="s">
        <v>46</v>
      </c>
      <c r="I19976" t="s">
        <v>2618</v>
      </c>
      <c r="J19976" t="s">
        <v>20874</v>
      </c>
      <c r="K19976"/>
      <c r="L19976" t="s">
        <v>31588</v>
      </c>
      <c r="M19976" t="s">
        <v>23011</v>
      </c>
      <c r="N19976">
        <v>4</v>
      </c>
      <c r="O19976" t="s">
        <v>31589</v>
      </c>
      <c r="P19976" t="s">
        <v>20366</v>
      </c>
      <c r="Q19976" t="s">
        <v>31590</v>
      </c>
      <c r="S19976" t="s">
        <v>20368</v>
      </c>
    </row>
    <row r="19977" spans="1:19" hidden="1" x14ac:dyDescent="0.2">
      <c r="A19977">
        <v>5690</v>
      </c>
      <c r="B19977" t="s">
        <v>31587</v>
      </c>
      <c r="C19977" t="s">
        <v>105</v>
      </c>
      <c r="D19977">
        <v>2.4</v>
      </c>
      <c r="E19977">
        <v>20</v>
      </c>
      <c r="F19977" t="s">
        <v>21817</v>
      </c>
      <c r="G19977" t="s">
        <v>55</v>
      </c>
      <c r="H19977" t="s">
        <v>23</v>
      </c>
      <c r="I19977" t="s">
        <v>7648</v>
      </c>
      <c r="J19977" t="s">
        <v>21908</v>
      </c>
      <c r="K19977"/>
      <c r="L19977" t="s">
        <v>31588</v>
      </c>
      <c r="M19977" t="s">
        <v>23011</v>
      </c>
      <c r="N19977">
        <v>4</v>
      </c>
      <c r="O19977" t="s">
        <v>31589</v>
      </c>
      <c r="P19977" t="s">
        <v>20366</v>
      </c>
      <c r="Q19977" t="s">
        <v>31590</v>
      </c>
      <c r="S19977" t="s">
        <v>20368</v>
      </c>
    </row>
    <row r="19978" spans="1:19" hidden="1" x14ac:dyDescent="0.2">
      <c r="A19978">
        <v>5690</v>
      </c>
      <c r="B19978" t="s">
        <v>31587</v>
      </c>
      <c r="C19978" t="s">
        <v>20452</v>
      </c>
      <c r="D19978">
        <v>2.4</v>
      </c>
      <c r="E19978">
        <v>20</v>
      </c>
      <c r="F19978" t="s">
        <v>21817</v>
      </c>
      <c r="G19978" t="s">
        <v>55</v>
      </c>
      <c r="H19978" t="s">
        <v>23</v>
      </c>
      <c r="I19978" t="s">
        <v>7648</v>
      </c>
      <c r="J19978" t="s">
        <v>21908</v>
      </c>
      <c r="K19978"/>
      <c r="L19978" t="s">
        <v>31588</v>
      </c>
      <c r="M19978" t="s">
        <v>23011</v>
      </c>
      <c r="N19978">
        <v>4</v>
      </c>
      <c r="O19978" t="s">
        <v>31589</v>
      </c>
      <c r="P19978" t="s">
        <v>20366</v>
      </c>
      <c r="Q19978" t="s">
        <v>31590</v>
      </c>
      <c r="S19978" t="s">
        <v>20368</v>
      </c>
    </row>
    <row r="19979" spans="1:19" hidden="1" x14ac:dyDescent="0.2">
      <c r="A19979">
        <v>5690</v>
      </c>
      <c r="B19979" t="s">
        <v>31587</v>
      </c>
      <c r="C19979" t="s">
        <v>20441</v>
      </c>
      <c r="D19979">
        <v>8.9600000000000009</v>
      </c>
      <c r="E19979" t="s">
        <v>383</v>
      </c>
      <c r="F19979" t="s">
        <v>21817</v>
      </c>
      <c r="G19979" t="s">
        <v>55</v>
      </c>
      <c r="H19979" t="s">
        <v>46</v>
      </c>
      <c r="I19979" t="s">
        <v>7648</v>
      </c>
      <c r="J19979" t="s">
        <v>21908</v>
      </c>
      <c r="K19979"/>
      <c r="L19979" t="s">
        <v>31588</v>
      </c>
      <c r="M19979" t="s">
        <v>23011</v>
      </c>
      <c r="N19979">
        <v>4</v>
      </c>
      <c r="O19979" t="s">
        <v>31589</v>
      </c>
      <c r="P19979" t="s">
        <v>20366</v>
      </c>
      <c r="Q19979" t="s">
        <v>31590</v>
      </c>
      <c r="S19979" t="s">
        <v>20368</v>
      </c>
    </row>
    <row r="19980" spans="1:19" hidden="1" x14ac:dyDescent="0.2">
      <c r="A19980">
        <v>5690</v>
      </c>
      <c r="B19980" t="s">
        <v>31587</v>
      </c>
      <c r="C19980" t="s">
        <v>20447</v>
      </c>
      <c r="D19980">
        <v>10.35</v>
      </c>
      <c r="E19980" t="s">
        <v>383</v>
      </c>
      <c r="F19980" t="s">
        <v>21817</v>
      </c>
      <c r="G19980" t="s">
        <v>55</v>
      </c>
      <c r="H19980" t="s">
        <v>46</v>
      </c>
      <c r="I19980" t="s">
        <v>7648</v>
      </c>
      <c r="J19980" t="s">
        <v>21908</v>
      </c>
      <c r="K19980"/>
      <c r="L19980" t="s">
        <v>31588</v>
      </c>
      <c r="M19980" t="s">
        <v>23011</v>
      </c>
      <c r="N19980">
        <v>4</v>
      </c>
      <c r="O19980" t="s">
        <v>31589</v>
      </c>
      <c r="P19980" t="s">
        <v>20366</v>
      </c>
      <c r="Q19980" t="s">
        <v>31590</v>
      </c>
      <c r="S19980" t="s">
        <v>20368</v>
      </c>
    </row>
    <row r="19981" spans="1:19" hidden="1" x14ac:dyDescent="0.2">
      <c r="A19981">
        <v>5690</v>
      </c>
      <c r="B19981" t="s">
        <v>31587</v>
      </c>
      <c r="C19981" t="s">
        <v>105</v>
      </c>
      <c r="D19981">
        <v>1.9</v>
      </c>
      <c r="E19981">
        <v>20</v>
      </c>
      <c r="F19981" t="s">
        <v>10890</v>
      </c>
      <c r="G19981" t="s">
        <v>55</v>
      </c>
      <c r="H19981" t="s">
        <v>23</v>
      </c>
      <c r="I19981" t="s">
        <v>304</v>
      </c>
      <c r="K19981"/>
      <c r="L19981" t="s">
        <v>31588</v>
      </c>
      <c r="M19981" t="s">
        <v>23011</v>
      </c>
      <c r="N19981">
        <v>4</v>
      </c>
      <c r="O19981" t="s">
        <v>31589</v>
      </c>
      <c r="P19981" t="s">
        <v>20366</v>
      </c>
      <c r="Q19981" t="s">
        <v>31590</v>
      </c>
      <c r="S19981" t="s">
        <v>20368</v>
      </c>
    </row>
    <row r="19982" spans="1:19" hidden="1" x14ac:dyDescent="0.2">
      <c r="A19982">
        <v>5690</v>
      </c>
      <c r="B19982" t="s">
        <v>31587</v>
      </c>
      <c r="C19982" t="s">
        <v>20452</v>
      </c>
      <c r="D19982">
        <v>2.66</v>
      </c>
      <c r="E19982" t="s">
        <v>383</v>
      </c>
      <c r="F19982" t="s">
        <v>10890</v>
      </c>
      <c r="G19982" t="s">
        <v>55</v>
      </c>
      <c r="H19982" t="s">
        <v>46</v>
      </c>
      <c r="I19982" t="s">
        <v>304</v>
      </c>
      <c r="K19982"/>
      <c r="L19982" t="s">
        <v>31588</v>
      </c>
      <c r="M19982" t="s">
        <v>23011</v>
      </c>
      <c r="N19982">
        <v>4</v>
      </c>
      <c r="O19982" t="s">
        <v>31589</v>
      </c>
      <c r="P19982" t="s">
        <v>20366</v>
      </c>
      <c r="Q19982" t="s">
        <v>31590</v>
      </c>
      <c r="S19982" t="s">
        <v>20368</v>
      </c>
    </row>
    <row r="19983" spans="1:19" hidden="1" x14ac:dyDescent="0.2">
      <c r="A19983">
        <v>5690</v>
      </c>
      <c r="B19983" t="s">
        <v>31587</v>
      </c>
      <c r="C19983" t="s">
        <v>20441</v>
      </c>
      <c r="D19983">
        <v>9.07</v>
      </c>
      <c r="E19983" t="s">
        <v>383</v>
      </c>
      <c r="F19983" t="s">
        <v>10890</v>
      </c>
      <c r="G19983" t="s">
        <v>55</v>
      </c>
      <c r="H19983" t="s">
        <v>46</v>
      </c>
      <c r="I19983" t="s">
        <v>304</v>
      </c>
      <c r="K19983"/>
      <c r="L19983" t="s">
        <v>31588</v>
      </c>
      <c r="M19983" t="s">
        <v>23011</v>
      </c>
      <c r="N19983">
        <v>4</v>
      </c>
      <c r="O19983" t="s">
        <v>31589</v>
      </c>
      <c r="P19983" t="s">
        <v>20366</v>
      </c>
      <c r="Q19983" t="s">
        <v>31590</v>
      </c>
      <c r="S19983" t="s">
        <v>20368</v>
      </c>
    </row>
    <row r="19984" spans="1:19" hidden="1" x14ac:dyDescent="0.2">
      <c r="A19984">
        <v>5690</v>
      </c>
      <c r="B19984" t="s">
        <v>31587</v>
      </c>
      <c r="C19984" t="s">
        <v>20447</v>
      </c>
      <c r="D19984">
        <v>10.45</v>
      </c>
      <c r="E19984" t="s">
        <v>383</v>
      </c>
      <c r="F19984" t="s">
        <v>10890</v>
      </c>
      <c r="G19984" t="s">
        <v>55</v>
      </c>
      <c r="H19984" t="s">
        <v>46</v>
      </c>
      <c r="I19984" t="s">
        <v>304</v>
      </c>
      <c r="K19984"/>
      <c r="L19984" t="s">
        <v>31588</v>
      </c>
      <c r="M19984" t="s">
        <v>23011</v>
      </c>
      <c r="N19984">
        <v>4</v>
      </c>
      <c r="O19984" t="s">
        <v>31589</v>
      </c>
      <c r="P19984" t="s">
        <v>20366</v>
      </c>
      <c r="Q19984" t="s">
        <v>31590</v>
      </c>
      <c r="S19984" t="s">
        <v>20368</v>
      </c>
    </row>
    <row r="19985" spans="1:19" hidden="1" x14ac:dyDescent="0.2">
      <c r="A19985">
        <v>5692</v>
      </c>
      <c r="B19985" t="s">
        <v>31591</v>
      </c>
      <c r="C19985" t="s">
        <v>105</v>
      </c>
      <c r="D19985">
        <v>2.2000000000000002</v>
      </c>
      <c r="E19985" t="s">
        <v>31592</v>
      </c>
      <c r="F19985" t="s">
        <v>11159</v>
      </c>
      <c r="G19985" t="s">
        <v>286</v>
      </c>
      <c r="H19985" t="s">
        <v>23</v>
      </c>
      <c r="I19985" t="s">
        <v>31593</v>
      </c>
      <c r="K19985"/>
      <c r="L19985" t="s">
        <v>31594</v>
      </c>
      <c r="M19985" t="s">
        <v>23063</v>
      </c>
      <c r="N19985">
        <v>3</v>
      </c>
      <c r="O19985" t="s">
        <v>31595</v>
      </c>
      <c r="P19985" t="s">
        <v>20366</v>
      </c>
      <c r="Q19985" t="s">
        <v>31596</v>
      </c>
      <c r="S19985" t="s">
        <v>20368</v>
      </c>
    </row>
    <row r="19986" spans="1:19" hidden="1" x14ac:dyDescent="0.2">
      <c r="A19986">
        <v>5692</v>
      </c>
      <c r="B19986" t="s">
        <v>31591</v>
      </c>
      <c r="C19986" t="s">
        <v>20452</v>
      </c>
      <c r="D19986">
        <v>3.18</v>
      </c>
      <c r="E19986" t="s">
        <v>31592</v>
      </c>
      <c r="F19986" t="s">
        <v>11159</v>
      </c>
      <c r="G19986" t="s">
        <v>286</v>
      </c>
      <c r="H19986" t="s">
        <v>23</v>
      </c>
      <c r="I19986" t="s">
        <v>31593</v>
      </c>
      <c r="K19986"/>
      <c r="L19986" t="s">
        <v>31594</v>
      </c>
      <c r="M19986" t="s">
        <v>23063</v>
      </c>
      <c r="N19986">
        <v>3</v>
      </c>
      <c r="O19986" t="s">
        <v>31595</v>
      </c>
      <c r="P19986" t="s">
        <v>20366</v>
      </c>
      <c r="Q19986" t="s">
        <v>31596</v>
      </c>
      <c r="S19986" t="s">
        <v>20368</v>
      </c>
    </row>
    <row r="19987" spans="1:19" hidden="1" x14ac:dyDescent="0.2">
      <c r="A19987">
        <v>5692</v>
      </c>
      <c r="B19987" t="s">
        <v>31591</v>
      </c>
      <c r="C19987" t="s">
        <v>20441</v>
      </c>
      <c r="D19987">
        <v>7.52</v>
      </c>
      <c r="E19987" t="s">
        <v>31592</v>
      </c>
      <c r="F19987" t="s">
        <v>11159</v>
      </c>
      <c r="G19987" t="s">
        <v>286</v>
      </c>
      <c r="H19987" t="s">
        <v>23</v>
      </c>
      <c r="I19987" t="s">
        <v>31593</v>
      </c>
      <c r="K19987"/>
      <c r="L19987" t="s">
        <v>31594</v>
      </c>
      <c r="M19987" t="s">
        <v>23063</v>
      </c>
      <c r="N19987">
        <v>3</v>
      </c>
      <c r="O19987" t="s">
        <v>31595</v>
      </c>
      <c r="P19987" t="s">
        <v>20366</v>
      </c>
      <c r="Q19987" t="s">
        <v>31596</v>
      </c>
      <c r="S19987" t="s">
        <v>20368</v>
      </c>
    </row>
    <row r="19988" spans="1:19" hidden="1" x14ac:dyDescent="0.2">
      <c r="A19988">
        <v>5692</v>
      </c>
      <c r="B19988" t="s">
        <v>31591</v>
      </c>
      <c r="C19988" t="s">
        <v>20447</v>
      </c>
      <c r="D19988">
        <v>9.26</v>
      </c>
      <c r="E19988" t="s">
        <v>31592</v>
      </c>
      <c r="F19988" t="s">
        <v>11159</v>
      </c>
      <c r="G19988" t="s">
        <v>286</v>
      </c>
      <c r="H19988" t="s">
        <v>23</v>
      </c>
      <c r="I19988" t="s">
        <v>31593</v>
      </c>
      <c r="K19988"/>
      <c r="L19988" t="s">
        <v>31594</v>
      </c>
      <c r="M19988" t="s">
        <v>23063</v>
      </c>
      <c r="N19988">
        <v>3</v>
      </c>
      <c r="O19988" t="s">
        <v>31595</v>
      </c>
      <c r="P19988" t="s">
        <v>20366</v>
      </c>
      <c r="Q19988" t="s">
        <v>31596</v>
      </c>
      <c r="S19988" t="s">
        <v>20368</v>
      </c>
    </row>
    <row r="19989" spans="1:19" hidden="1" x14ac:dyDescent="0.2">
      <c r="A19989">
        <v>5692</v>
      </c>
      <c r="B19989" t="s">
        <v>31591</v>
      </c>
      <c r="C19989" t="s">
        <v>21449</v>
      </c>
      <c r="D19989">
        <v>11.24</v>
      </c>
      <c r="E19989" t="s">
        <v>31592</v>
      </c>
      <c r="F19989" t="s">
        <v>11159</v>
      </c>
      <c r="G19989" t="s">
        <v>286</v>
      </c>
      <c r="H19989" t="s">
        <v>23</v>
      </c>
      <c r="I19989" t="s">
        <v>31593</v>
      </c>
      <c r="K19989"/>
      <c r="L19989" t="s">
        <v>31594</v>
      </c>
      <c r="M19989" t="s">
        <v>23063</v>
      </c>
      <c r="N19989">
        <v>3</v>
      </c>
      <c r="O19989" t="s">
        <v>31595</v>
      </c>
      <c r="P19989" t="s">
        <v>20366</v>
      </c>
      <c r="Q19989" t="s">
        <v>31596</v>
      </c>
      <c r="S19989" t="s">
        <v>20368</v>
      </c>
    </row>
    <row r="19990" spans="1:19" hidden="1" x14ac:dyDescent="0.2">
      <c r="A19990">
        <v>5692</v>
      </c>
      <c r="B19990" t="s">
        <v>31591</v>
      </c>
      <c r="C19990" t="s">
        <v>21450</v>
      </c>
      <c r="D19990">
        <v>11.79</v>
      </c>
      <c r="E19990" t="s">
        <v>31592</v>
      </c>
      <c r="F19990" t="s">
        <v>11159</v>
      </c>
      <c r="G19990" t="s">
        <v>286</v>
      </c>
      <c r="H19990" t="s">
        <v>23</v>
      </c>
      <c r="I19990" t="s">
        <v>31593</v>
      </c>
      <c r="K19990"/>
      <c r="L19990" t="s">
        <v>31594</v>
      </c>
      <c r="M19990" t="s">
        <v>23063</v>
      </c>
      <c r="N19990">
        <v>3</v>
      </c>
      <c r="O19990" t="s">
        <v>31595</v>
      </c>
      <c r="P19990" t="s">
        <v>20366</v>
      </c>
      <c r="Q19990" t="s">
        <v>31596</v>
      </c>
      <c r="S19990" t="s">
        <v>20368</v>
      </c>
    </row>
    <row r="19991" spans="1:19" hidden="1" x14ac:dyDescent="0.2">
      <c r="A19991">
        <v>5693</v>
      </c>
      <c r="B19991" t="s">
        <v>31597</v>
      </c>
      <c r="C19991" t="s">
        <v>105</v>
      </c>
      <c r="D19991">
        <v>1.8</v>
      </c>
      <c r="E19991">
        <v>24.2</v>
      </c>
      <c r="F19991" t="s">
        <v>1094</v>
      </c>
      <c r="G19991" t="s">
        <v>55</v>
      </c>
      <c r="H19991" t="s">
        <v>23</v>
      </c>
      <c r="I19991" t="s">
        <v>1717</v>
      </c>
      <c r="K19991"/>
      <c r="L19991" t="s">
        <v>31598</v>
      </c>
      <c r="M19991" t="s">
        <v>26</v>
      </c>
      <c r="N19991">
        <v>2</v>
      </c>
      <c r="O19991" t="s">
        <v>31599</v>
      </c>
      <c r="P19991" t="s">
        <v>20366</v>
      </c>
      <c r="Q19991" t="s">
        <v>31600</v>
      </c>
      <c r="S19991" t="s">
        <v>20368</v>
      </c>
    </row>
    <row r="19992" spans="1:19" hidden="1" x14ac:dyDescent="0.2">
      <c r="A19992">
        <v>5693</v>
      </c>
      <c r="B19992" t="s">
        <v>31597</v>
      </c>
      <c r="C19992" t="s">
        <v>20452</v>
      </c>
      <c r="D19992">
        <v>6.64</v>
      </c>
      <c r="E19992" t="s">
        <v>31601</v>
      </c>
      <c r="F19992" t="s">
        <v>1094</v>
      </c>
      <c r="G19992" t="s">
        <v>55</v>
      </c>
      <c r="H19992" t="s">
        <v>46</v>
      </c>
      <c r="I19992" t="s">
        <v>1717</v>
      </c>
      <c r="K19992"/>
      <c r="L19992" t="s">
        <v>31598</v>
      </c>
      <c r="M19992" t="s">
        <v>26</v>
      </c>
      <c r="N19992">
        <v>2</v>
      </c>
      <c r="O19992" t="s">
        <v>31599</v>
      </c>
      <c r="P19992" t="s">
        <v>20366</v>
      </c>
      <c r="Q19992" t="s">
        <v>31600</v>
      </c>
      <c r="S19992" t="s">
        <v>20368</v>
      </c>
    </row>
    <row r="19993" spans="1:19" hidden="1" x14ac:dyDescent="0.2">
      <c r="A19993">
        <v>5693</v>
      </c>
      <c r="B19993" t="s">
        <v>31597</v>
      </c>
      <c r="C19993" t="s">
        <v>20441</v>
      </c>
      <c r="D19993">
        <v>10.039999999999999</v>
      </c>
      <c r="E19993" t="s">
        <v>31601</v>
      </c>
      <c r="F19993" t="s">
        <v>1094</v>
      </c>
      <c r="G19993" t="s">
        <v>55</v>
      </c>
      <c r="H19993" t="s">
        <v>46</v>
      </c>
      <c r="I19993" t="s">
        <v>1717</v>
      </c>
      <c r="K19993"/>
      <c r="L19993" t="s">
        <v>31598</v>
      </c>
      <c r="M19993" t="s">
        <v>26</v>
      </c>
      <c r="N19993">
        <v>2</v>
      </c>
      <c r="O19993" t="s">
        <v>31599</v>
      </c>
      <c r="P19993" t="s">
        <v>20366</v>
      </c>
      <c r="Q19993" t="s">
        <v>31600</v>
      </c>
      <c r="S19993" t="s">
        <v>20368</v>
      </c>
    </row>
    <row r="19994" spans="1:19" hidden="1" x14ac:dyDescent="0.2">
      <c r="A19994">
        <v>5694</v>
      </c>
      <c r="B19994" t="s">
        <v>31602</v>
      </c>
      <c r="C19994" t="s">
        <v>105</v>
      </c>
      <c r="D19994">
        <v>6.1</v>
      </c>
      <c r="E19994" t="s">
        <v>363</v>
      </c>
      <c r="F19994" t="s">
        <v>31321</v>
      </c>
      <c r="G19994" t="s">
        <v>31</v>
      </c>
      <c r="H19994" t="s">
        <v>23</v>
      </c>
      <c r="I19994" t="s">
        <v>8529</v>
      </c>
      <c r="K19994"/>
      <c r="L19994" t="s">
        <v>31603</v>
      </c>
      <c r="M19994" t="s">
        <v>26</v>
      </c>
      <c r="N19994">
        <v>2</v>
      </c>
      <c r="P19994" t="s">
        <v>20366</v>
      </c>
      <c r="Q19994" t="s">
        <v>31604</v>
      </c>
      <c r="S19994" t="s">
        <v>20368</v>
      </c>
    </row>
    <row r="19995" spans="1:19" hidden="1" x14ac:dyDescent="0.2">
      <c r="A19995">
        <v>5695</v>
      </c>
      <c r="B19995" t="s">
        <v>31605</v>
      </c>
      <c r="C19995" t="s">
        <v>105</v>
      </c>
      <c r="D19995">
        <v>5.7</v>
      </c>
      <c r="E19995" t="s">
        <v>363</v>
      </c>
      <c r="F19995" t="s">
        <v>31321</v>
      </c>
      <c r="G19995" t="s">
        <v>31</v>
      </c>
      <c r="H19995" t="s">
        <v>23</v>
      </c>
      <c r="I19995" t="s">
        <v>8529</v>
      </c>
      <c r="K19995"/>
      <c r="L19995" t="s">
        <v>31606</v>
      </c>
      <c r="M19995" t="s">
        <v>26</v>
      </c>
      <c r="N19995">
        <v>2</v>
      </c>
      <c r="P19995" t="s">
        <v>20366</v>
      </c>
      <c r="Q19995" t="s">
        <v>31607</v>
      </c>
      <c r="S19995" t="s">
        <v>20368</v>
      </c>
    </row>
    <row r="19996" spans="1:19" hidden="1" x14ac:dyDescent="0.2">
      <c r="A19996">
        <v>5696</v>
      </c>
      <c r="B19996" t="s">
        <v>31608</v>
      </c>
      <c r="C19996" t="s">
        <v>105</v>
      </c>
      <c r="D19996">
        <v>5.4</v>
      </c>
      <c r="E19996" t="s">
        <v>363</v>
      </c>
      <c r="F19996" t="s">
        <v>31321</v>
      </c>
      <c r="G19996" t="s">
        <v>31</v>
      </c>
      <c r="H19996" t="s">
        <v>23</v>
      </c>
      <c r="I19996" t="s">
        <v>8529</v>
      </c>
      <c r="K19996"/>
      <c r="L19996" t="s">
        <v>31609</v>
      </c>
      <c r="M19996" t="s">
        <v>26</v>
      </c>
      <c r="N19996">
        <v>2</v>
      </c>
      <c r="P19996" t="s">
        <v>20366</v>
      </c>
      <c r="Q19996" t="s">
        <v>31610</v>
      </c>
      <c r="S19996" t="s">
        <v>20368</v>
      </c>
    </row>
    <row r="19997" spans="1:19" hidden="1" x14ac:dyDescent="0.2">
      <c r="A19997">
        <v>5697</v>
      </c>
      <c r="B19997" t="s">
        <v>31611</v>
      </c>
      <c r="C19997" t="s">
        <v>105</v>
      </c>
      <c r="D19997">
        <v>5.9</v>
      </c>
      <c r="E19997">
        <v>26</v>
      </c>
      <c r="F19997" t="s">
        <v>23131</v>
      </c>
      <c r="G19997" t="s">
        <v>31</v>
      </c>
      <c r="H19997" t="s">
        <v>46</v>
      </c>
      <c r="I19997" t="s">
        <v>10412</v>
      </c>
      <c r="K19997"/>
      <c r="L19997" t="s">
        <v>31612</v>
      </c>
      <c r="M19997" t="s">
        <v>26</v>
      </c>
      <c r="N19997">
        <v>2</v>
      </c>
      <c r="P19997" t="s">
        <v>20366</v>
      </c>
      <c r="Q19997" t="s">
        <v>31613</v>
      </c>
      <c r="S19997" t="s">
        <v>20368</v>
      </c>
    </row>
    <row r="19998" spans="1:19" hidden="1" x14ac:dyDescent="0.2">
      <c r="A19998">
        <v>5698</v>
      </c>
      <c r="B19998" t="s">
        <v>31614</v>
      </c>
      <c r="C19998" t="s">
        <v>105</v>
      </c>
      <c r="D19998">
        <v>5.8</v>
      </c>
      <c r="E19998" t="s">
        <v>363</v>
      </c>
      <c r="F19998" t="s">
        <v>31321</v>
      </c>
      <c r="G19998" t="s">
        <v>31</v>
      </c>
      <c r="H19998" t="s">
        <v>23</v>
      </c>
      <c r="I19998" t="s">
        <v>8529</v>
      </c>
      <c r="K19998"/>
      <c r="L19998" t="s">
        <v>31615</v>
      </c>
      <c r="M19998" t="s">
        <v>26</v>
      </c>
      <c r="N19998">
        <v>2</v>
      </c>
      <c r="P19998" t="s">
        <v>20366</v>
      </c>
      <c r="Q19998" t="s">
        <v>31616</v>
      </c>
      <c r="S19998" t="s">
        <v>20368</v>
      </c>
    </row>
    <row r="19999" spans="1:19" hidden="1" x14ac:dyDescent="0.2">
      <c r="A19999">
        <v>5699</v>
      </c>
      <c r="B19999" t="s">
        <v>31617</v>
      </c>
      <c r="C19999" t="s">
        <v>105</v>
      </c>
      <c r="D19999">
        <v>5.8</v>
      </c>
      <c r="E19999" t="s">
        <v>363</v>
      </c>
      <c r="F19999" t="s">
        <v>31321</v>
      </c>
      <c r="G19999" t="s">
        <v>31</v>
      </c>
      <c r="H19999" t="s">
        <v>23</v>
      </c>
      <c r="I19999" t="s">
        <v>8529</v>
      </c>
      <c r="K19999"/>
      <c r="L19999" t="s">
        <v>31618</v>
      </c>
      <c r="M19999" t="s">
        <v>26</v>
      </c>
      <c r="N19999">
        <v>2</v>
      </c>
      <c r="P19999" t="s">
        <v>20366</v>
      </c>
      <c r="Q19999" t="s">
        <v>31619</v>
      </c>
      <c r="S19999" t="s">
        <v>20368</v>
      </c>
    </row>
    <row r="20000" spans="1:19" hidden="1" x14ac:dyDescent="0.2">
      <c r="A20000">
        <v>5701</v>
      </c>
      <c r="B20000" t="s">
        <v>31620</v>
      </c>
      <c r="C20000" t="s">
        <v>22259</v>
      </c>
      <c r="D20000">
        <v>11.97</v>
      </c>
      <c r="E20000">
        <v>20</v>
      </c>
      <c r="F20000" t="s">
        <v>31621</v>
      </c>
      <c r="G20000" t="s">
        <v>4302</v>
      </c>
      <c r="H20000" t="s">
        <v>23</v>
      </c>
      <c r="I20000" t="s">
        <v>656</v>
      </c>
      <c r="K20000"/>
      <c r="L20000" t="s">
        <v>31622</v>
      </c>
      <c r="M20000" t="s">
        <v>26</v>
      </c>
      <c r="N20000">
        <v>2</v>
      </c>
      <c r="P20000" t="s">
        <v>20366</v>
      </c>
      <c r="Q20000" t="s">
        <v>31623</v>
      </c>
      <c r="S20000" t="s">
        <v>20368</v>
      </c>
    </row>
    <row r="20001" spans="1:19" hidden="1" x14ac:dyDescent="0.2">
      <c r="A20001">
        <v>5702</v>
      </c>
      <c r="B20001" t="s">
        <v>31624</v>
      </c>
      <c r="C20001" t="s">
        <v>22259</v>
      </c>
      <c r="D20001">
        <v>10.28</v>
      </c>
      <c r="E20001">
        <v>20</v>
      </c>
      <c r="F20001" t="s">
        <v>31621</v>
      </c>
      <c r="G20001" t="s">
        <v>4302</v>
      </c>
      <c r="H20001" t="s">
        <v>23</v>
      </c>
      <c r="I20001" t="s">
        <v>656</v>
      </c>
      <c r="K20001"/>
      <c r="L20001" t="s">
        <v>31625</v>
      </c>
      <c r="M20001" t="s">
        <v>26</v>
      </c>
      <c r="N20001">
        <v>2</v>
      </c>
      <c r="P20001" t="s">
        <v>20366</v>
      </c>
      <c r="Q20001" t="s">
        <v>31626</v>
      </c>
      <c r="S20001" t="s">
        <v>20368</v>
      </c>
    </row>
    <row r="20002" spans="1:19" hidden="1" x14ac:dyDescent="0.2">
      <c r="A20002">
        <v>5703</v>
      </c>
      <c r="B20002" t="s">
        <v>31627</v>
      </c>
      <c r="C20002" t="s">
        <v>105</v>
      </c>
      <c r="D20002">
        <v>7.68</v>
      </c>
      <c r="E20002">
        <v>20</v>
      </c>
      <c r="F20002" t="s">
        <v>16937</v>
      </c>
      <c r="G20002" t="s">
        <v>21388</v>
      </c>
      <c r="H20002" t="s">
        <v>23</v>
      </c>
      <c r="I20002" t="s">
        <v>359</v>
      </c>
      <c r="K20002"/>
      <c r="L20002" t="s">
        <v>31628</v>
      </c>
      <c r="M20002" t="s">
        <v>26</v>
      </c>
      <c r="N20002">
        <v>2</v>
      </c>
      <c r="P20002" t="s">
        <v>20366</v>
      </c>
      <c r="Q20002" t="s">
        <v>31629</v>
      </c>
      <c r="S20002" t="s">
        <v>20368</v>
      </c>
    </row>
    <row r="20003" spans="1:19" hidden="1" x14ac:dyDescent="0.2">
      <c r="A20003">
        <v>5705</v>
      </c>
      <c r="B20003" t="s">
        <v>31630</v>
      </c>
      <c r="C20003" t="s">
        <v>105</v>
      </c>
      <c r="D20003">
        <v>1.68</v>
      </c>
      <c r="E20003" t="s">
        <v>363</v>
      </c>
      <c r="F20003" s="1" t="s">
        <v>31631</v>
      </c>
      <c r="G20003" t="s">
        <v>55</v>
      </c>
      <c r="H20003" t="s">
        <v>23</v>
      </c>
      <c r="I20003" t="s">
        <v>20792</v>
      </c>
      <c r="K20003"/>
      <c r="L20003" t="s">
        <v>31632</v>
      </c>
      <c r="M20003" t="s">
        <v>20396</v>
      </c>
      <c r="N20003">
        <v>4</v>
      </c>
      <c r="P20003" t="s">
        <v>20366</v>
      </c>
      <c r="Q20003" t="s">
        <v>31633</v>
      </c>
      <c r="S20003" t="s">
        <v>20368</v>
      </c>
    </row>
    <row r="20004" spans="1:19" hidden="1" x14ac:dyDescent="0.2">
      <c r="A20004">
        <v>5706</v>
      </c>
      <c r="B20004" t="s">
        <v>31634</v>
      </c>
      <c r="C20004" t="s">
        <v>105</v>
      </c>
      <c r="D20004">
        <v>0.2</v>
      </c>
      <c r="E20004" t="s">
        <v>3065</v>
      </c>
      <c r="F20004" s="1" t="s">
        <v>31635</v>
      </c>
      <c r="G20004" t="s">
        <v>21388</v>
      </c>
      <c r="H20004" t="s">
        <v>23</v>
      </c>
      <c r="I20004" t="s">
        <v>4774</v>
      </c>
      <c r="K20004"/>
      <c r="L20004" t="s">
        <v>31636</v>
      </c>
      <c r="M20004" t="s">
        <v>20396</v>
      </c>
      <c r="N20004">
        <v>4</v>
      </c>
      <c r="P20004" t="s">
        <v>20366</v>
      </c>
      <c r="Q20004" t="s">
        <v>31637</v>
      </c>
      <c r="S20004" t="s">
        <v>20368</v>
      </c>
    </row>
    <row r="20005" spans="1:19" hidden="1" x14ac:dyDescent="0.2">
      <c r="A20005">
        <v>5707</v>
      </c>
      <c r="B20005" t="s">
        <v>31638</v>
      </c>
      <c r="C20005" t="s">
        <v>31335</v>
      </c>
      <c r="D20005">
        <v>14.05</v>
      </c>
      <c r="E20005">
        <v>20</v>
      </c>
      <c r="F20005" t="s">
        <v>31639</v>
      </c>
      <c r="G20005" t="s">
        <v>4302</v>
      </c>
      <c r="H20005" t="s">
        <v>23</v>
      </c>
      <c r="I20005" t="s">
        <v>656</v>
      </c>
      <c r="K20005"/>
      <c r="L20005" t="s">
        <v>31640</v>
      </c>
      <c r="M20005" t="s">
        <v>26</v>
      </c>
      <c r="N20005">
        <v>2</v>
      </c>
      <c r="P20005" t="s">
        <v>20366</v>
      </c>
      <c r="Q20005" t="s">
        <v>31641</v>
      </c>
      <c r="S20005" t="s">
        <v>20368</v>
      </c>
    </row>
    <row r="20006" spans="1:19" hidden="1" x14ac:dyDescent="0.2">
      <c r="A20006">
        <v>5708</v>
      </c>
      <c r="B20006" t="s">
        <v>31642</v>
      </c>
      <c r="C20006" t="s">
        <v>22259</v>
      </c>
      <c r="D20006">
        <v>13.92</v>
      </c>
      <c r="E20006">
        <v>20</v>
      </c>
      <c r="F20006" t="s">
        <v>31621</v>
      </c>
      <c r="G20006" t="s">
        <v>4302</v>
      </c>
      <c r="H20006" t="s">
        <v>23</v>
      </c>
      <c r="I20006" t="s">
        <v>656</v>
      </c>
      <c r="K20006"/>
      <c r="L20006" t="s">
        <v>31643</v>
      </c>
      <c r="M20006" t="s">
        <v>26</v>
      </c>
      <c r="N20006">
        <v>2</v>
      </c>
      <c r="P20006" t="s">
        <v>20366</v>
      </c>
      <c r="Q20006" t="s">
        <v>31644</v>
      </c>
      <c r="S20006" t="s">
        <v>20368</v>
      </c>
    </row>
    <row r="20007" spans="1:19" hidden="1" x14ac:dyDescent="0.2">
      <c r="A20007">
        <v>5709</v>
      </c>
      <c r="B20007" t="s">
        <v>31645</v>
      </c>
      <c r="C20007" t="s">
        <v>105</v>
      </c>
      <c r="D20007">
        <v>1.79</v>
      </c>
      <c r="E20007">
        <v>20</v>
      </c>
      <c r="F20007" t="s">
        <v>20848</v>
      </c>
      <c r="G20007" t="s">
        <v>55</v>
      </c>
      <c r="H20007" t="s">
        <v>23</v>
      </c>
      <c r="I20007" t="s">
        <v>24467</v>
      </c>
      <c r="K20007"/>
      <c r="L20007" t="s">
        <v>31646</v>
      </c>
      <c r="M20007" t="s">
        <v>26</v>
      </c>
      <c r="N20007">
        <v>2</v>
      </c>
      <c r="P20007" t="s">
        <v>20366</v>
      </c>
      <c r="Q20007" t="s">
        <v>31647</v>
      </c>
      <c r="S20007" t="s">
        <v>20368</v>
      </c>
    </row>
    <row r="20008" spans="1:19" hidden="1" x14ac:dyDescent="0.2">
      <c r="A20008">
        <v>5710</v>
      </c>
      <c r="B20008" t="s">
        <v>31648</v>
      </c>
      <c r="C20008" t="s">
        <v>105</v>
      </c>
      <c r="D20008">
        <v>10.52</v>
      </c>
      <c r="E20008">
        <v>25</v>
      </c>
      <c r="F20008" t="s">
        <v>26127</v>
      </c>
      <c r="G20008" t="s">
        <v>31</v>
      </c>
      <c r="H20008" t="s">
        <v>46</v>
      </c>
      <c r="I20008" t="s">
        <v>31649</v>
      </c>
      <c r="K20008"/>
      <c r="L20008" t="s">
        <v>31650</v>
      </c>
      <c r="M20008" t="s">
        <v>26</v>
      </c>
      <c r="N20008">
        <v>2</v>
      </c>
      <c r="P20008" t="s">
        <v>20366</v>
      </c>
      <c r="Q20008" t="s">
        <v>31651</v>
      </c>
      <c r="S20008" t="s">
        <v>20368</v>
      </c>
    </row>
    <row r="20009" spans="1:19" hidden="1" x14ac:dyDescent="0.2">
      <c r="A20009">
        <v>5711</v>
      </c>
      <c r="B20009" t="s">
        <v>31652</v>
      </c>
      <c r="C20009" t="s">
        <v>105</v>
      </c>
      <c r="D20009">
        <v>10.72</v>
      </c>
      <c r="E20009">
        <v>25</v>
      </c>
      <c r="F20009" t="s">
        <v>26127</v>
      </c>
      <c r="G20009" t="s">
        <v>31</v>
      </c>
      <c r="H20009" t="s">
        <v>46</v>
      </c>
      <c r="I20009" t="s">
        <v>31649</v>
      </c>
      <c r="K20009"/>
      <c r="L20009" t="s">
        <v>31653</v>
      </c>
      <c r="M20009" t="s">
        <v>26</v>
      </c>
      <c r="N20009">
        <v>2</v>
      </c>
      <c r="P20009" t="s">
        <v>20366</v>
      </c>
      <c r="Q20009" t="s">
        <v>31654</v>
      </c>
      <c r="S20009" t="s">
        <v>20368</v>
      </c>
    </row>
    <row r="20010" spans="1:19" hidden="1" x14ac:dyDescent="0.2">
      <c r="A20010">
        <v>5713</v>
      </c>
      <c r="B20010" t="s">
        <v>31655</v>
      </c>
      <c r="C20010" t="s">
        <v>105</v>
      </c>
      <c r="D20010">
        <v>10.86</v>
      </c>
      <c r="E20010">
        <v>25</v>
      </c>
      <c r="F20010" t="s">
        <v>26127</v>
      </c>
      <c r="G20010" t="s">
        <v>31</v>
      </c>
      <c r="H20010" t="s">
        <v>46</v>
      </c>
      <c r="I20010" t="s">
        <v>31649</v>
      </c>
      <c r="K20010"/>
      <c r="L20010" t="s">
        <v>31656</v>
      </c>
      <c r="M20010" t="s">
        <v>26</v>
      </c>
      <c r="N20010">
        <v>2</v>
      </c>
      <c r="P20010" t="s">
        <v>20366</v>
      </c>
      <c r="Q20010" t="s">
        <v>31657</v>
      </c>
      <c r="S20010" t="s">
        <v>20368</v>
      </c>
    </row>
    <row r="20011" spans="1:19" hidden="1" x14ac:dyDescent="0.2">
      <c r="A20011">
        <v>5714</v>
      </c>
      <c r="B20011" t="s">
        <v>31658</v>
      </c>
      <c r="C20011" t="s">
        <v>105</v>
      </c>
      <c r="D20011">
        <v>7.5</v>
      </c>
      <c r="E20011">
        <v>20</v>
      </c>
      <c r="F20011" t="s">
        <v>31659</v>
      </c>
      <c r="G20011" t="s">
        <v>31</v>
      </c>
      <c r="H20011" t="s">
        <v>46</v>
      </c>
      <c r="I20011" t="s">
        <v>2269</v>
      </c>
      <c r="K20011"/>
      <c r="L20011" t="s">
        <v>31660</v>
      </c>
      <c r="M20011" t="s">
        <v>20396</v>
      </c>
      <c r="N20011">
        <v>4</v>
      </c>
      <c r="P20011" t="s">
        <v>20366</v>
      </c>
      <c r="Q20011" t="s">
        <v>31661</v>
      </c>
      <c r="S20011" t="s">
        <v>20368</v>
      </c>
    </row>
    <row r="20012" spans="1:19" hidden="1" x14ac:dyDescent="0.2">
      <c r="A20012">
        <v>5715</v>
      </c>
      <c r="B20012" t="s">
        <v>31662</v>
      </c>
      <c r="C20012" t="s">
        <v>105</v>
      </c>
      <c r="D20012">
        <v>7.42</v>
      </c>
      <c r="E20012">
        <v>20</v>
      </c>
      <c r="F20012" t="s">
        <v>31659</v>
      </c>
      <c r="G20012" t="s">
        <v>31</v>
      </c>
      <c r="H20012" t="s">
        <v>46</v>
      </c>
      <c r="I20012" t="s">
        <v>2269</v>
      </c>
      <c r="K20012"/>
      <c r="L20012" t="s">
        <v>31663</v>
      </c>
      <c r="M20012" t="s">
        <v>26</v>
      </c>
      <c r="N20012">
        <v>2</v>
      </c>
      <c r="P20012" t="s">
        <v>20366</v>
      </c>
      <c r="Q20012" t="s">
        <v>31664</v>
      </c>
      <c r="S20012" t="s">
        <v>20368</v>
      </c>
    </row>
    <row r="20013" spans="1:19" hidden="1" x14ac:dyDescent="0.2">
      <c r="A20013">
        <v>5716</v>
      </c>
      <c r="B20013" t="s">
        <v>31665</v>
      </c>
      <c r="C20013" t="s">
        <v>105</v>
      </c>
      <c r="D20013">
        <v>6.94</v>
      </c>
      <c r="E20013">
        <v>20</v>
      </c>
      <c r="F20013" t="s">
        <v>31659</v>
      </c>
      <c r="G20013" t="s">
        <v>31</v>
      </c>
      <c r="H20013" t="s">
        <v>46</v>
      </c>
      <c r="I20013" t="s">
        <v>2269</v>
      </c>
      <c r="K20013"/>
      <c r="L20013" t="s">
        <v>31666</v>
      </c>
      <c r="M20013" t="s">
        <v>20396</v>
      </c>
      <c r="N20013">
        <v>4</v>
      </c>
      <c r="P20013" t="s">
        <v>20366</v>
      </c>
      <c r="Q20013" t="s">
        <v>31667</v>
      </c>
      <c r="S20013" t="s">
        <v>20368</v>
      </c>
    </row>
    <row r="20014" spans="1:19" hidden="1" x14ac:dyDescent="0.2">
      <c r="A20014">
        <v>5717</v>
      </c>
      <c r="B20014" t="s">
        <v>31668</v>
      </c>
      <c r="C20014" t="s">
        <v>105</v>
      </c>
      <c r="D20014">
        <v>6.2</v>
      </c>
      <c r="E20014">
        <v>20</v>
      </c>
      <c r="F20014" t="s">
        <v>31659</v>
      </c>
      <c r="G20014" t="s">
        <v>31</v>
      </c>
      <c r="H20014" t="s">
        <v>46</v>
      </c>
      <c r="I20014" t="s">
        <v>2269</v>
      </c>
      <c r="K20014"/>
      <c r="L20014" t="s">
        <v>31669</v>
      </c>
      <c r="M20014" t="s">
        <v>20396</v>
      </c>
      <c r="N20014">
        <v>4</v>
      </c>
      <c r="P20014" t="s">
        <v>20366</v>
      </c>
      <c r="Q20014" t="s">
        <v>31670</v>
      </c>
      <c r="S20014" t="s">
        <v>20368</v>
      </c>
    </row>
    <row r="20015" spans="1:19" hidden="1" x14ac:dyDescent="0.2">
      <c r="A20015">
        <v>5718</v>
      </c>
      <c r="B20015" t="s">
        <v>31671</v>
      </c>
      <c r="C20015" t="s">
        <v>105</v>
      </c>
      <c r="D20015">
        <v>7.53</v>
      </c>
      <c r="E20015" t="s">
        <v>363</v>
      </c>
      <c r="F20015" t="s">
        <v>30372</v>
      </c>
      <c r="G20015" t="s">
        <v>31</v>
      </c>
      <c r="H20015" t="s">
        <v>23</v>
      </c>
      <c r="I20015" t="s">
        <v>19721</v>
      </c>
      <c r="K20015"/>
      <c r="L20015" t="s">
        <v>31672</v>
      </c>
      <c r="M20015" t="s">
        <v>26</v>
      </c>
      <c r="N20015">
        <v>2</v>
      </c>
      <c r="P20015" t="s">
        <v>20366</v>
      </c>
      <c r="Q20015" t="s">
        <v>31673</v>
      </c>
      <c r="S20015" t="s">
        <v>20368</v>
      </c>
    </row>
    <row r="20016" spans="1:19" hidden="1" x14ac:dyDescent="0.2">
      <c r="A20016">
        <v>5719</v>
      </c>
      <c r="B20016" t="s">
        <v>31674</v>
      </c>
      <c r="C20016" t="s">
        <v>105</v>
      </c>
      <c r="D20016">
        <v>2.5</v>
      </c>
      <c r="E20016" t="s">
        <v>363</v>
      </c>
      <c r="F20016" t="s">
        <v>20412</v>
      </c>
      <c r="G20016" t="s">
        <v>144</v>
      </c>
      <c r="H20016" t="s">
        <v>2675</v>
      </c>
      <c r="I20016" t="s">
        <v>26715</v>
      </c>
      <c r="K20016"/>
      <c r="L20016" t="s">
        <v>31675</v>
      </c>
      <c r="M20016" t="s">
        <v>26</v>
      </c>
      <c r="N20016">
        <v>2</v>
      </c>
      <c r="P20016" t="s">
        <v>20366</v>
      </c>
      <c r="Q20016" t="s">
        <v>31676</v>
      </c>
      <c r="S20016" t="s">
        <v>20368</v>
      </c>
    </row>
    <row r="20017" spans="1:19" hidden="1" x14ac:dyDescent="0.2">
      <c r="A20017">
        <v>5720</v>
      </c>
      <c r="B20017" t="s">
        <v>31677</v>
      </c>
      <c r="C20017" t="s">
        <v>31335</v>
      </c>
      <c r="D20017">
        <v>15.74</v>
      </c>
      <c r="E20017">
        <v>20</v>
      </c>
      <c r="F20017" t="s">
        <v>31336</v>
      </c>
      <c r="G20017" t="s">
        <v>4302</v>
      </c>
      <c r="H20017" t="s">
        <v>23</v>
      </c>
      <c r="I20017" t="s">
        <v>656</v>
      </c>
      <c r="K20017"/>
      <c r="L20017" t="s">
        <v>31678</v>
      </c>
      <c r="M20017" t="s">
        <v>26</v>
      </c>
      <c r="N20017">
        <v>2</v>
      </c>
      <c r="P20017" t="s">
        <v>20366</v>
      </c>
      <c r="Q20017" t="s">
        <v>31679</v>
      </c>
      <c r="S20017" t="s">
        <v>20368</v>
      </c>
    </row>
    <row r="20018" spans="1:19" hidden="1" x14ac:dyDescent="0.2">
      <c r="A20018">
        <v>5721</v>
      </c>
      <c r="B20018" t="s">
        <v>31680</v>
      </c>
      <c r="C20018" t="s">
        <v>20452</v>
      </c>
      <c r="D20018">
        <v>7.62</v>
      </c>
      <c r="E20018" t="s">
        <v>3833</v>
      </c>
      <c r="F20018" t="s">
        <v>31681</v>
      </c>
      <c r="G20018" t="s">
        <v>31</v>
      </c>
      <c r="H20018" t="s">
        <v>23</v>
      </c>
      <c r="I20018" t="s">
        <v>8875</v>
      </c>
      <c r="K20018"/>
      <c r="L20018" t="s">
        <v>31682</v>
      </c>
      <c r="M20018" t="s">
        <v>26</v>
      </c>
      <c r="N20018">
        <v>2</v>
      </c>
      <c r="P20018" t="s">
        <v>20366</v>
      </c>
      <c r="Q20018" t="s">
        <v>31683</v>
      </c>
      <c r="S20018" t="s">
        <v>20368</v>
      </c>
    </row>
    <row r="20019" spans="1:19" hidden="1" x14ac:dyDescent="0.2">
      <c r="A20019">
        <v>5721</v>
      </c>
      <c r="B20019" t="s">
        <v>31680</v>
      </c>
      <c r="C20019" t="s">
        <v>20441</v>
      </c>
      <c r="D20019">
        <v>12.62</v>
      </c>
      <c r="E20019" t="s">
        <v>3833</v>
      </c>
      <c r="F20019" t="s">
        <v>31681</v>
      </c>
      <c r="G20019" t="s">
        <v>31</v>
      </c>
      <c r="H20019" t="s">
        <v>23</v>
      </c>
      <c r="I20019" t="s">
        <v>8875</v>
      </c>
      <c r="K20019"/>
      <c r="L20019" t="s">
        <v>31682</v>
      </c>
      <c r="M20019" t="s">
        <v>26</v>
      </c>
      <c r="N20019">
        <v>2</v>
      </c>
      <c r="P20019" t="s">
        <v>20366</v>
      </c>
      <c r="Q20019" t="s">
        <v>31683</v>
      </c>
      <c r="S20019" t="s">
        <v>20368</v>
      </c>
    </row>
    <row r="20020" spans="1:19" hidden="1" x14ac:dyDescent="0.2">
      <c r="A20020">
        <v>5722</v>
      </c>
      <c r="B20020" t="s">
        <v>31684</v>
      </c>
      <c r="C20020" t="s">
        <v>31335</v>
      </c>
      <c r="D20020">
        <v>15.59</v>
      </c>
      <c r="E20020">
        <v>20</v>
      </c>
      <c r="F20020" t="s">
        <v>31336</v>
      </c>
      <c r="G20020" t="s">
        <v>4302</v>
      </c>
      <c r="H20020" t="s">
        <v>23</v>
      </c>
      <c r="I20020" t="s">
        <v>656</v>
      </c>
      <c r="K20020"/>
      <c r="L20020" t="s">
        <v>31685</v>
      </c>
      <c r="M20020" t="s">
        <v>26</v>
      </c>
      <c r="N20020">
        <v>2</v>
      </c>
      <c r="P20020" t="s">
        <v>20366</v>
      </c>
      <c r="Q20020" t="s">
        <v>31686</v>
      </c>
      <c r="S20020" t="s">
        <v>20368</v>
      </c>
    </row>
    <row r="20021" spans="1:19" hidden="1" x14ac:dyDescent="0.2">
      <c r="A20021">
        <v>5723</v>
      </c>
      <c r="B20021" t="s">
        <v>31687</v>
      </c>
      <c r="C20021" t="s">
        <v>31335</v>
      </c>
      <c r="D20021">
        <v>15.43</v>
      </c>
      <c r="E20021">
        <v>20</v>
      </c>
      <c r="F20021" t="s">
        <v>31621</v>
      </c>
      <c r="G20021" t="s">
        <v>4302</v>
      </c>
      <c r="I20021" t="s">
        <v>656</v>
      </c>
      <c r="K20021"/>
      <c r="L20021" t="s">
        <v>31688</v>
      </c>
      <c r="M20021" t="s">
        <v>26</v>
      </c>
      <c r="N20021">
        <v>2</v>
      </c>
      <c r="P20021" t="s">
        <v>20366</v>
      </c>
      <c r="Q20021" t="s">
        <v>31689</v>
      </c>
      <c r="S20021" t="s">
        <v>20368</v>
      </c>
    </row>
    <row r="20022" spans="1:19" hidden="1" x14ac:dyDescent="0.2">
      <c r="A20022">
        <v>5724</v>
      </c>
      <c r="B20022" t="s">
        <v>31690</v>
      </c>
      <c r="C20022" t="s">
        <v>105</v>
      </c>
      <c r="D20022">
        <v>0.1</v>
      </c>
      <c r="E20022" t="s">
        <v>363</v>
      </c>
      <c r="F20022" t="s">
        <v>31691</v>
      </c>
      <c r="G20022" t="s">
        <v>31</v>
      </c>
      <c r="H20022" t="s">
        <v>23</v>
      </c>
      <c r="I20022" t="s">
        <v>3961</v>
      </c>
      <c r="K20022"/>
      <c r="L20022" t="s">
        <v>31692</v>
      </c>
      <c r="M20022" t="s">
        <v>26</v>
      </c>
      <c r="N20022">
        <v>2</v>
      </c>
      <c r="P20022" t="s">
        <v>20366</v>
      </c>
      <c r="Q20022" t="s">
        <v>31693</v>
      </c>
      <c r="S20022" t="s">
        <v>20368</v>
      </c>
    </row>
    <row r="20023" spans="1:19" hidden="1" x14ac:dyDescent="0.2">
      <c r="A20023">
        <v>5724</v>
      </c>
      <c r="B20023" t="s">
        <v>31690</v>
      </c>
      <c r="C20023" t="s">
        <v>20452</v>
      </c>
      <c r="D20023">
        <v>6.14</v>
      </c>
      <c r="E20023" t="s">
        <v>5018</v>
      </c>
      <c r="F20023" t="s">
        <v>31694</v>
      </c>
      <c r="G20023" t="s">
        <v>31</v>
      </c>
      <c r="H20023" t="s">
        <v>23</v>
      </c>
      <c r="I20023" t="s">
        <v>3961</v>
      </c>
      <c r="K20023"/>
      <c r="L20023" t="s">
        <v>31692</v>
      </c>
      <c r="M20023" t="s">
        <v>26</v>
      </c>
      <c r="N20023">
        <v>2</v>
      </c>
      <c r="P20023" t="s">
        <v>20366</v>
      </c>
      <c r="Q20023" t="s">
        <v>31693</v>
      </c>
      <c r="S20023" t="s">
        <v>20368</v>
      </c>
    </row>
    <row r="20024" spans="1:19" hidden="1" x14ac:dyDescent="0.2">
      <c r="A20024">
        <v>5724</v>
      </c>
      <c r="B20024" t="s">
        <v>31690</v>
      </c>
      <c r="C20024" t="s">
        <v>20441</v>
      </c>
      <c r="D20024">
        <v>7.72</v>
      </c>
      <c r="E20024" t="s">
        <v>5018</v>
      </c>
      <c r="F20024" t="s">
        <v>31694</v>
      </c>
      <c r="G20024" t="s">
        <v>31</v>
      </c>
      <c r="H20024" t="s">
        <v>23</v>
      </c>
      <c r="I20024" t="s">
        <v>3961</v>
      </c>
      <c r="K20024"/>
      <c r="L20024" t="s">
        <v>31692</v>
      </c>
      <c r="M20024" t="s">
        <v>26</v>
      </c>
      <c r="N20024">
        <v>2</v>
      </c>
      <c r="P20024" t="s">
        <v>20366</v>
      </c>
      <c r="Q20024" t="s">
        <v>31693</v>
      </c>
      <c r="S20024" t="s">
        <v>20368</v>
      </c>
    </row>
    <row r="20025" spans="1:19" hidden="1" x14ac:dyDescent="0.2">
      <c r="A20025">
        <v>5725</v>
      </c>
      <c r="B20025" t="s">
        <v>31695</v>
      </c>
      <c r="C20025" t="s">
        <v>23814</v>
      </c>
      <c r="D20025">
        <v>6.19</v>
      </c>
      <c r="E20025" t="s">
        <v>4518</v>
      </c>
      <c r="F20025" t="s">
        <v>31696</v>
      </c>
      <c r="G20025" t="s">
        <v>31</v>
      </c>
      <c r="H20025" t="s">
        <v>23</v>
      </c>
      <c r="I20025" t="s">
        <v>31697</v>
      </c>
      <c r="K20025"/>
      <c r="L20025" t="s">
        <v>31698</v>
      </c>
      <c r="M20025" t="s">
        <v>26</v>
      </c>
      <c r="N20025">
        <v>2</v>
      </c>
      <c r="P20025" t="s">
        <v>20366</v>
      </c>
      <c r="Q20025" t="s">
        <v>31699</v>
      </c>
      <c r="S20025" t="s">
        <v>20368</v>
      </c>
    </row>
    <row r="20026" spans="1:19" hidden="1" x14ac:dyDescent="0.2">
      <c r="A20026">
        <v>5726</v>
      </c>
      <c r="B20026" t="s">
        <v>31700</v>
      </c>
      <c r="C20026" t="s">
        <v>105</v>
      </c>
      <c r="D20026">
        <v>8.52</v>
      </c>
      <c r="G20026" t="s">
        <v>18613</v>
      </c>
      <c r="I20026" t="s">
        <v>31701</v>
      </c>
      <c r="K20026"/>
      <c r="L20026" t="s">
        <v>31702</v>
      </c>
      <c r="M20026" t="s">
        <v>21656</v>
      </c>
      <c r="N20026">
        <v>5</v>
      </c>
      <c r="O20026" t="s">
        <v>31703</v>
      </c>
      <c r="P20026" t="s">
        <v>20366</v>
      </c>
      <c r="Q20026" t="s">
        <v>31704</v>
      </c>
      <c r="S20026" t="s">
        <v>20368</v>
      </c>
    </row>
    <row r="20027" spans="1:19" hidden="1" x14ac:dyDescent="0.2">
      <c r="A20027">
        <v>5726</v>
      </c>
      <c r="B20027" t="s">
        <v>31700</v>
      </c>
      <c r="C20027" t="s">
        <v>105</v>
      </c>
      <c r="D20027">
        <v>8.39</v>
      </c>
      <c r="G20027" t="s">
        <v>18613</v>
      </c>
      <c r="I20027" t="s">
        <v>10134</v>
      </c>
      <c r="K20027"/>
      <c r="L20027" t="s">
        <v>31702</v>
      </c>
      <c r="M20027" t="s">
        <v>21656</v>
      </c>
      <c r="N20027">
        <v>5</v>
      </c>
      <c r="O20027" t="s">
        <v>31703</v>
      </c>
      <c r="P20027" t="s">
        <v>20366</v>
      </c>
      <c r="Q20027" t="s">
        <v>31704</v>
      </c>
      <c r="S20027" t="s">
        <v>20368</v>
      </c>
    </row>
    <row r="20028" spans="1:19" hidden="1" x14ac:dyDescent="0.2">
      <c r="A20028">
        <v>5726</v>
      </c>
      <c r="B20028" t="s">
        <v>31700</v>
      </c>
      <c r="C20028" t="s">
        <v>105</v>
      </c>
      <c r="D20028">
        <v>8.2100000000000009</v>
      </c>
      <c r="I20028" t="s">
        <v>31705</v>
      </c>
      <c r="K20028"/>
      <c r="L20028" t="s">
        <v>31702</v>
      </c>
      <c r="M20028" t="s">
        <v>21656</v>
      </c>
      <c r="N20028">
        <v>5</v>
      </c>
      <c r="O20028" t="s">
        <v>31703</v>
      </c>
      <c r="P20028" t="s">
        <v>20366</v>
      </c>
      <c r="Q20028" t="s">
        <v>31704</v>
      </c>
      <c r="S20028" t="s">
        <v>20368</v>
      </c>
    </row>
    <row r="20029" spans="1:19" hidden="1" x14ac:dyDescent="0.2">
      <c r="A20029">
        <v>5728</v>
      </c>
      <c r="B20029" t="s">
        <v>31706</v>
      </c>
      <c r="C20029" t="s">
        <v>105</v>
      </c>
      <c r="D20029">
        <v>8.31</v>
      </c>
      <c r="E20029">
        <v>20</v>
      </c>
      <c r="F20029" t="s">
        <v>31659</v>
      </c>
      <c r="G20029" t="s">
        <v>31</v>
      </c>
      <c r="H20029" t="s">
        <v>46</v>
      </c>
      <c r="I20029" t="s">
        <v>2269</v>
      </c>
      <c r="K20029"/>
      <c r="L20029" t="s">
        <v>31707</v>
      </c>
      <c r="M20029" t="s">
        <v>20396</v>
      </c>
      <c r="N20029">
        <v>4</v>
      </c>
      <c r="P20029" t="s">
        <v>20366</v>
      </c>
      <c r="Q20029" t="s">
        <v>31708</v>
      </c>
      <c r="S20029" t="s">
        <v>20368</v>
      </c>
    </row>
    <row r="20030" spans="1:19" hidden="1" x14ac:dyDescent="0.2">
      <c r="A20030">
        <v>5729</v>
      </c>
      <c r="B20030" t="s">
        <v>31709</v>
      </c>
      <c r="C20030" t="s">
        <v>105</v>
      </c>
      <c r="D20030">
        <v>1.81</v>
      </c>
      <c r="E20030">
        <v>20</v>
      </c>
      <c r="F20030" t="s">
        <v>20848</v>
      </c>
      <c r="G20030" t="s">
        <v>55</v>
      </c>
      <c r="H20030" t="s">
        <v>23</v>
      </c>
      <c r="I20030" t="s">
        <v>24798</v>
      </c>
      <c r="K20030"/>
      <c r="L20030" t="s">
        <v>31710</v>
      </c>
      <c r="M20030" t="s">
        <v>20719</v>
      </c>
      <c r="N20030">
        <v>3</v>
      </c>
      <c r="P20030" t="s">
        <v>20366</v>
      </c>
      <c r="Q20030" t="s">
        <v>31711</v>
      </c>
      <c r="S20030" t="s">
        <v>20368</v>
      </c>
    </row>
    <row r="20031" spans="1:19" hidden="1" x14ac:dyDescent="0.2">
      <c r="A20031">
        <v>5730</v>
      </c>
      <c r="B20031" t="s">
        <v>31712</v>
      </c>
      <c r="C20031" t="s">
        <v>105</v>
      </c>
      <c r="D20031">
        <v>1.5</v>
      </c>
      <c r="E20031">
        <v>20</v>
      </c>
      <c r="F20031" s="1" t="s">
        <v>31713</v>
      </c>
      <c r="G20031" t="s">
        <v>55</v>
      </c>
      <c r="H20031" t="s">
        <v>2675</v>
      </c>
      <c r="I20031" t="s">
        <v>4979</v>
      </c>
      <c r="K20031"/>
      <c r="L20031" t="s">
        <v>31714</v>
      </c>
      <c r="M20031" t="s">
        <v>26</v>
      </c>
      <c r="N20031">
        <v>2</v>
      </c>
      <c r="P20031" t="s">
        <v>20366</v>
      </c>
      <c r="Q20031" t="s">
        <v>31715</v>
      </c>
      <c r="S20031" t="s">
        <v>20368</v>
      </c>
    </row>
    <row r="20032" spans="1:19" hidden="1" x14ac:dyDescent="0.2">
      <c r="A20032">
        <v>5731</v>
      </c>
      <c r="B20032" t="s">
        <v>31716</v>
      </c>
      <c r="C20032" t="s">
        <v>105</v>
      </c>
      <c r="D20032">
        <v>6.4</v>
      </c>
      <c r="F20032" t="s">
        <v>21009</v>
      </c>
      <c r="G20032" t="s">
        <v>31</v>
      </c>
      <c r="H20032" t="s">
        <v>23</v>
      </c>
      <c r="I20032" t="s">
        <v>3839</v>
      </c>
      <c r="K20032"/>
      <c r="L20032" t="s">
        <v>31717</v>
      </c>
      <c r="M20032" t="s">
        <v>26</v>
      </c>
      <c r="N20032">
        <v>2</v>
      </c>
      <c r="P20032" t="s">
        <v>20366</v>
      </c>
      <c r="Q20032" t="s">
        <v>31718</v>
      </c>
      <c r="S20032" t="s">
        <v>20368</v>
      </c>
    </row>
    <row r="20033" spans="1:19" hidden="1" x14ac:dyDescent="0.2">
      <c r="A20033">
        <v>5732</v>
      </c>
      <c r="B20033" t="s">
        <v>31719</v>
      </c>
      <c r="C20033" t="s">
        <v>105</v>
      </c>
      <c r="D20033">
        <v>7.9</v>
      </c>
      <c r="F20033" t="s">
        <v>21009</v>
      </c>
      <c r="G20033" t="s">
        <v>31</v>
      </c>
      <c r="H20033" t="s">
        <v>23</v>
      </c>
      <c r="I20033" t="s">
        <v>3839</v>
      </c>
      <c r="K20033"/>
      <c r="L20033" t="s">
        <v>31720</v>
      </c>
      <c r="M20033" t="s">
        <v>26</v>
      </c>
      <c r="N20033">
        <v>2</v>
      </c>
      <c r="P20033" t="s">
        <v>20366</v>
      </c>
      <c r="Q20033" t="s">
        <v>31721</v>
      </c>
      <c r="S20033" t="s">
        <v>20368</v>
      </c>
    </row>
    <row r="20034" spans="1:19" hidden="1" x14ac:dyDescent="0.2">
      <c r="A20034">
        <v>5734</v>
      </c>
      <c r="B20034" t="s">
        <v>31722</v>
      </c>
      <c r="C20034" t="s">
        <v>23814</v>
      </c>
      <c r="D20034">
        <v>6.97</v>
      </c>
      <c r="E20034" t="s">
        <v>4518</v>
      </c>
      <c r="F20034" t="s">
        <v>31696</v>
      </c>
      <c r="G20034" t="s">
        <v>31</v>
      </c>
      <c r="H20034" t="s">
        <v>23</v>
      </c>
      <c r="I20034" t="s">
        <v>31697</v>
      </c>
      <c r="K20034"/>
      <c r="L20034" t="s">
        <v>31723</v>
      </c>
      <c r="M20034" t="s">
        <v>20719</v>
      </c>
      <c r="N20034">
        <v>3</v>
      </c>
      <c r="P20034" t="s">
        <v>20366</v>
      </c>
      <c r="Q20034" t="s">
        <v>31724</v>
      </c>
      <c r="S20034" t="s">
        <v>20368</v>
      </c>
    </row>
    <row r="20035" spans="1:19" hidden="1" x14ac:dyDescent="0.2">
      <c r="A20035">
        <v>5735</v>
      </c>
      <c r="B20035" t="s">
        <v>31725</v>
      </c>
      <c r="C20035" t="s">
        <v>29126</v>
      </c>
      <c r="D20035">
        <v>9.99</v>
      </c>
      <c r="E20035">
        <v>25</v>
      </c>
      <c r="F20035" t="s">
        <v>26127</v>
      </c>
      <c r="G20035" t="s">
        <v>31</v>
      </c>
      <c r="H20035" t="s">
        <v>46</v>
      </c>
      <c r="I20035" t="s">
        <v>31369</v>
      </c>
      <c r="K20035"/>
      <c r="L20035" t="s">
        <v>31726</v>
      </c>
      <c r="M20035" t="s">
        <v>26</v>
      </c>
      <c r="N20035">
        <v>2</v>
      </c>
      <c r="P20035" t="s">
        <v>20366</v>
      </c>
      <c r="Q20035" t="s">
        <v>31727</v>
      </c>
      <c r="S20035" t="s">
        <v>20368</v>
      </c>
    </row>
    <row r="20036" spans="1:19" hidden="1" x14ac:dyDescent="0.2">
      <c r="A20036">
        <v>5736</v>
      </c>
      <c r="B20036" t="s">
        <v>31728</v>
      </c>
      <c r="C20036" t="s">
        <v>105</v>
      </c>
      <c r="D20036">
        <v>8.1999999999999993</v>
      </c>
      <c r="E20036">
        <v>20</v>
      </c>
      <c r="F20036" t="s">
        <v>16937</v>
      </c>
      <c r="G20036" t="s">
        <v>21388</v>
      </c>
      <c r="H20036" t="s">
        <v>23</v>
      </c>
      <c r="I20036" t="s">
        <v>359</v>
      </c>
      <c r="K20036"/>
      <c r="L20036" t="s">
        <v>31729</v>
      </c>
      <c r="M20036" t="s">
        <v>26</v>
      </c>
      <c r="N20036">
        <v>2</v>
      </c>
      <c r="P20036" t="s">
        <v>20366</v>
      </c>
      <c r="Q20036" t="s">
        <v>31730</v>
      </c>
      <c r="S20036" t="s">
        <v>20368</v>
      </c>
    </row>
    <row r="20037" spans="1:19" hidden="1" x14ac:dyDescent="0.2">
      <c r="A20037">
        <v>5737</v>
      </c>
      <c r="B20037" t="s">
        <v>31731</v>
      </c>
      <c r="C20037" t="s">
        <v>23814</v>
      </c>
      <c r="D20037">
        <v>8.89</v>
      </c>
      <c r="E20037">
        <v>20</v>
      </c>
      <c r="F20037" t="s">
        <v>31659</v>
      </c>
      <c r="G20037" t="s">
        <v>31</v>
      </c>
      <c r="H20037" t="s">
        <v>46</v>
      </c>
      <c r="I20037" t="s">
        <v>2269</v>
      </c>
      <c r="K20037"/>
      <c r="L20037" t="s">
        <v>31732</v>
      </c>
      <c r="M20037" t="s">
        <v>20396</v>
      </c>
      <c r="N20037">
        <v>4</v>
      </c>
      <c r="P20037" t="s">
        <v>20366</v>
      </c>
      <c r="Q20037" t="s">
        <v>31733</v>
      </c>
      <c r="S20037" t="s">
        <v>20368</v>
      </c>
    </row>
    <row r="20038" spans="1:19" hidden="1" x14ac:dyDescent="0.2">
      <c r="A20038">
        <v>5737</v>
      </c>
      <c r="B20038" t="s">
        <v>31731</v>
      </c>
      <c r="C20038" t="s">
        <v>105</v>
      </c>
      <c r="D20038">
        <v>8.07</v>
      </c>
      <c r="E20038">
        <v>27</v>
      </c>
      <c r="F20038" t="s">
        <v>31696</v>
      </c>
      <c r="G20038" t="s">
        <v>31</v>
      </c>
      <c r="H20038" t="s">
        <v>23</v>
      </c>
      <c r="I20038" t="s">
        <v>31697</v>
      </c>
      <c r="K20038"/>
      <c r="L20038" t="s">
        <v>31732</v>
      </c>
      <c r="M20038" t="s">
        <v>20396</v>
      </c>
      <c r="N20038">
        <v>4</v>
      </c>
      <c r="P20038" t="s">
        <v>20366</v>
      </c>
      <c r="Q20038" t="s">
        <v>31733</v>
      </c>
      <c r="S20038" t="s">
        <v>20368</v>
      </c>
    </row>
    <row r="20039" spans="1:19" hidden="1" x14ac:dyDescent="0.2">
      <c r="A20039">
        <v>5738</v>
      </c>
      <c r="B20039" t="s">
        <v>31734</v>
      </c>
      <c r="C20039" t="s">
        <v>105</v>
      </c>
      <c r="D20039">
        <v>9.0500000000000007</v>
      </c>
      <c r="E20039">
        <v>20</v>
      </c>
      <c r="F20039" t="s">
        <v>31659</v>
      </c>
      <c r="G20039" t="s">
        <v>31</v>
      </c>
      <c r="H20039" t="s">
        <v>46</v>
      </c>
      <c r="I20039" t="s">
        <v>2269</v>
      </c>
      <c r="K20039"/>
      <c r="L20039" t="s">
        <v>31735</v>
      </c>
      <c r="M20039" t="s">
        <v>26</v>
      </c>
      <c r="N20039">
        <v>2</v>
      </c>
      <c r="P20039" t="s">
        <v>20366</v>
      </c>
      <c r="Q20039" t="s">
        <v>31736</v>
      </c>
      <c r="S20039" t="s">
        <v>20368</v>
      </c>
    </row>
    <row r="20040" spans="1:19" hidden="1" x14ac:dyDescent="0.2">
      <c r="A20040">
        <v>5739</v>
      </c>
      <c r="B20040" t="s">
        <v>31737</v>
      </c>
      <c r="C20040" t="s">
        <v>105</v>
      </c>
      <c r="D20040">
        <v>6.3</v>
      </c>
      <c r="F20040" t="s">
        <v>21009</v>
      </c>
      <c r="G20040" t="s">
        <v>55</v>
      </c>
      <c r="H20040" t="s">
        <v>23</v>
      </c>
      <c r="I20040" t="s">
        <v>22138</v>
      </c>
      <c r="K20040"/>
      <c r="L20040" t="s">
        <v>31738</v>
      </c>
      <c r="M20040" t="s">
        <v>26</v>
      </c>
      <c r="N20040">
        <v>2</v>
      </c>
      <c r="P20040" t="s">
        <v>20366</v>
      </c>
      <c r="Q20040" t="s">
        <v>31739</v>
      </c>
      <c r="S20040" t="s">
        <v>20368</v>
      </c>
    </row>
    <row r="20041" spans="1:19" hidden="1" x14ac:dyDescent="0.2">
      <c r="A20041">
        <v>5741</v>
      </c>
      <c r="B20041" t="s">
        <v>31740</v>
      </c>
      <c r="C20041" t="s">
        <v>105</v>
      </c>
      <c r="D20041">
        <v>4</v>
      </c>
      <c r="E20041" t="s">
        <v>363</v>
      </c>
      <c r="F20041" t="s">
        <v>20412</v>
      </c>
      <c r="G20041" t="s">
        <v>144</v>
      </c>
      <c r="H20041" t="s">
        <v>2675</v>
      </c>
      <c r="I20041" t="s">
        <v>26715</v>
      </c>
      <c r="K20041"/>
      <c r="L20041" t="s">
        <v>31741</v>
      </c>
      <c r="M20041" t="s">
        <v>26</v>
      </c>
      <c r="N20041">
        <v>2</v>
      </c>
      <c r="P20041" t="s">
        <v>20366</v>
      </c>
      <c r="Q20041" t="s">
        <v>31742</v>
      </c>
      <c r="S20041" t="s">
        <v>20368</v>
      </c>
    </row>
    <row r="20042" spans="1:19" hidden="1" x14ac:dyDescent="0.2">
      <c r="A20042">
        <v>5742</v>
      </c>
      <c r="B20042" t="s">
        <v>31743</v>
      </c>
      <c r="C20042" t="s">
        <v>105</v>
      </c>
      <c r="D20042">
        <v>1.55</v>
      </c>
      <c r="E20042">
        <v>20</v>
      </c>
      <c r="F20042" t="s">
        <v>20453</v>
      </c>
      <c r="G20042" t="s">
        <v>55</v>
      </c>
      <c r="H20042" t="s">
        <v>23</v>
      </c>
      <c r="I20042" t="s">
        <v>6352</v>
      </c>
      <c r="K20042"/>
      <c r="L20042" t="s">
        <v>31744</v>
      </c>
      <c r="M20042" t="s">
        <v>26</v>
      </c>
      <c r="N20042">
        <v>2</v>
      </c>
      <c r="P20042" t="s">
        <v>20366</v>
      </c>
      <c r="Q20042" t="s">
        <v>31745</v>
      </c>
      <c r="S20042" t="s">
        <v>20368</v>
      </c>
    </row>
    <row r="20043" spans="1:19" hidden="1" x14ac:dyDescent="0.2">
      <c r="A20043">
        <v>5742</v>
      </c>
      <c r="B20043" t="s">
        <v>31743</v>
      </c>
      <c r="C20043" t="s">
        <v>20452</v>
      </c>
      <c r="D20043">
        <v>2.31</v>
      </c>
      <c r="E20043" t="s">
        <v>383</v>
      </c>
      <c r="F20043" t="s">
        <v>20453</v>
      </c>
      <c r="G20043" t="s">
        <v>55</v>
      </c>
      <c r="H20043" t="s">
        <v>46</v>
      </c>
      <c r="I20043" t="s">
        <v>6352</v>
      </c>
      <c r="K20043"/>
      <c r="L20043" t="s">
        <v>31744</v>
      </c>
      <c r="M20043" t="s">
        <v>26</v>
      </c>
      <c r="N20043">
        <v>2</v>
      </c>
      <c r="P20043" t="s">
        <v>20366</v>
      </c>
      <c r="Q20043" t="s">
        <v>31745</v>
      </c>
      <c r="S20043" t="s">
        <v>20368</v>
      </c>
    </row>
    <row r="20044" spans="1:19" hidden="1" x14ac:dyDescent="0.2">
      <c r="A20044">
        <v>5742</v>
      </c>
      <c r="B20044" t="s">
        <v>31743</v>
      </c>
      <c r="C20044" t="s">
        <v>20441</v>
      </c>
      <c r="D20044">
        <v>8.8800000000000008</v>
      </c>
      <c r="E20044" t="s">
        <v>383</v>
      </c>
      <c r="F20044" t="s">
        <v>20453</v>
      </c>
      <c r="G20044" t="s">
        <v>55</v>
      </c>
      <c r="H20044" t="s">
        <v>46</v>
      </c>
      <c r="I20044" t="s">
        <v>6352</v>
      </c>
      <c r="K20044"/>
      <c r="L20044" t="s">
        <v>31744</v>
      </c>
      <c r="M20044" t="s">
        <v>26</v>
      </c>
      <c r="N20044">
        <v>2</v>
      </c>
      <c r="P20044" t="s">
        <v>20366</v>
      </c>
      <c r="Q20044" t="s">
        <v>31745</v>
      </c>
      <c r="S20044" t="s">
        <v>20368</v>
      </c>
    </row>
    <row r="20045" spans="1:19" hidden="1" x14ac:dyDescent="0.2">
      <c r="A20045">
        <v>5745</v>
      </c>
      <c r="B20045" t="s">
        <v>31746</v>
      </c>
      <c r="C20045" t="s">
        <v>105</v>
      </c>
      <c r="D20045">
        <v>1.6</v>
      </c>
      <c r="E20045">
        <v>25</v>
      </c>
      <c r="F20045" t="s">
        <v>30906</v>
      </c>
      <c r="G20045" t="s">
        <v>55</v>
      </c>
      <c r="H20045" t="s">
        <v>23</v>
      </c>
      <c r="I20045" t="s">
        <v>3249</v>
      </c>
      <c r="K20045"/>
      <c r="L20045" t="s">
        <v>31747</v>
      </c>
      <c r="M20045" t="s">
        <v>26</v>
      </c>
      <c r="N20045">
        <v>2</v>
      </c>
      <c r="P20045" t="s">
        <v>20366</v>
      </c>
      <c r="Q20045" t="s">
        <v>31748</v>
      </c>
      <c r="S20045" t="s">
        <v>20368</v>
      </c>
    </row>
    <row r="20046" spans="1:19" hidden="1" x14ac:dyDescent="0.2">
      <c r="A20046">
        <v>5745</v>
      </c>
      <c r="B20046" t="s">
        <v>31746</v>
      </c>
      <c r="C20046" t="s">
        <v>20452</v>
      </c>
      <c r="D20046">
        <v>2.2000000000000002</v>
      </c>
      <c r="E20046">
        <v>25</v>
      </c>
      <c r="F20046" t="s">
        <v>30906</v>
      </c>
      <c r="G20046" t="s">
        <v>55</v>
      </c>
      <c r="H20046" t="s">
        <v>23</v>
      </c>
      <c r="I20046" t="s">
        <v>3249</v>
      </c>
      <c r="K20046"/>
      <c r="L20046" t="s">
        <v>31747</v>
      </c>
      <c r="M20046" t="s">
        <v>26</v>
      </c>
      <c r="N20046">
        <v>2</v>
      </c>
      <c r="P20046" t="s">
        <v>20366</v>
      </c>
      <c r="Q20046" t="s">
        <v>31748</v>
      </c>
      <c r="S20046" t="s">
        <v>20368</v>
      </c>
    </row>
    <row r="20047" spans="1:19" hidden="1" x14ac:dyDescent="0.2">
      <c r="A20047">
        <v>5745</v>
      </c>
      <c r="B20047" t="s">
        <v>31746</v>
      </c>
      <c r="C20047" t="s">
        <v>20441</v>
      </c>
      <c r="D20047">
        <v>5.9</v>
      </c>
      <c r="E20047" t="s">
        <v>414</v>
      </c>
      <c r="F20047" t="s">
        <v>30906</v>
      </c>
      <c r="G20047" t="s">
        <v>55</v>
      </c>
      <c r="H20047" t="s">
        <v>46</v>
      </c>
      <c r="I20047" t="s">
        <v>3249</v>
      </c>
      <c r="K20047"/>
      <c r="L20047" t="s">
        <v>31747</v>
      </c>
      <c r="M20047" t="s">
        <v>26</v>
      </c>
      <c r="N20047">
        <v>2</v>
      </c>
      <c r="P20047" t="s">
        <v>20366</v>
      </c>
      <c r="Q20047" t="s">
        <v>31748</v>
      </c>
      <c r="S20047" t="s">
        <v>20368</v>
      </c>
    </row>
    <row r="20048" spans="1:19" hidden="1" x14ac:dyDescent="0.2">
      <c r="A20048">
        <v>5750</v>
      </c>
      <c r="B20048" t="s">
        <v>31749</v>
      </c>
      <c r="C20048" t="s">
        <v>105</v>
      </c>
      <c r="D20048">
        <v>7.12</v>
      </c>
      <c r="E20048">
        <v>28</v>
      </c>
      <c r="F20048" t="s">
        <v>26748</v>
      </c>
      <c r="G20048" t="s">
        <v>31</v>
      </c>
      <c r="H20048" t="s">
        <v>23</v>
      </c>
      <c r="I20048" t="s">
        <v>9264</v>
      </c>
      <c r="K20048"/>
      <c r="L20048" t="s">
        <v>31750</v>
      </c>
      <c r="M20048" t="s">
        <v>26</v>
      </c>
      <c r="N20048">
        <v>2</v>
      </c>
      <c r="P20048" t="s">
        <v>20366</v>
      </c>
      <c r="Q20048" t="s">
        <v>31751</v>
      </c>
      <c r="S20048" t="s">
        <v>20368</v>
      </c>
    </row>
    <row r="20049" spans="1:19" hidden="1" x14ac:dyDescent="0.2">
      <c r="A20049">
        <v>5750</v>
      </c>
      <c r="B20049" t="s">
        <v>31749</v>
      </c>
      <c r="C20049" t="s">
        <v>20452</v>
      </c>
      <c r="D20049">
        <v>11.8</v>
      </c>
      <c r="E20049">
        <v>28</v>
      </c>
      <c r="F20049" t="s">
        <v>26748</v>
      </c>
      <c r="G20049" t="s">
        <v>31</v>
      </c>
      <c r="H20049" t="s">
        <v>23</v>
      </c>
      <c r="I20049" t="s">
        <v>9264</v>
      </c>
      <c r="K20049"/>
      <c r="L20049" t="s">
        <v>31750</v>
      </c>
      <c r="M20049" t="s">
        <v>26</v>
      </c>
      <c r="N20049">
        <v>2</v>
      </c>
      <c r="P20049" t="s">
        <v>20366</v>
      </c>
      <c r="Q20049" t="s">
        <v>31751</v>
      </c>
      <c r="S20049" t="s">
        <v>20368</v>
      </c>
    </row>
    <row r="20050" spans="1:19" hidden="1" x14ac:dyDescent="0.2">
      <c r="A20050">
        <v>5751</v>
      </c>
      <c r="B20050" t="s">
        <v>31752</v>
      </c>
      <c r="C20050" t="s">
        <v>105</v>
      </c>
      <c r="D20050">
        <v>2.6</v>
      </c>
      <c r="E20050" t="s">
        <v>363</v>
      </c>
      <c r="F20050" t="s">
        <v>20412</v>
      </c>
      <c r="G20050" t="s">
        <v>144</v>
      </c>
      <c r="H20050" t="s">
        <v>2675</v>
      </c>
      <c r="I20050" t="s">
        <v>26715</v>
      </c>
      <c r="K20050"/>
      <c r="L20050" t="s">
        <v>31753</v>
      </c>
      <c r="M20050" t="s">
        <v>26</v>
      </c>
      <c r="N20050">
        <v>2</v>
      </c>
      <c r="P20050" t="s">
        <v>20366</v>
      </c>
      <c r="Q20050" t="s">
        <v>31754</v>
      </c>
      <c r="S20050" t="s">
        <v>20368</v>
      </c>
    </row>
    <row r="20051" spans="1:19" hidden="1" x14ac:dyDescent="0.2">
      <c r="A20051">
        <v>5752</v>
      </c>
      <c r="B20051" t="s">
        <v>31755</v>
      </c>
      <c r="C20051" t="s">
        <v>21724</v>
      </c>
      <c r="D20051">
        <v>3.43</v>
      </c>
      <c r="E20051">
        <v>30</v>
      </c>
      <c r="F20051" t="s">
        <v>28376</v>
      </c>
      <c r="G20051" t="s">
        <v>31</v>
      </c>
      <c r="H20051" t="s">
        <v>46</v>
      </c>
      <c r="I20051" t="s">
        <v>9911</v>
      </c>
      <c r="K20051"/>
      <c r="L20051" t="s">
        <v>31756</v>
      </c>
      <c r="M20051" t="s">
        <v>26</v>
      </c>
      <c r="N20051">
        <v>2</v>
      </c>
      <c r="O20051" t="s">
        <v>31757</v>
      </c>
      <c r="P20051" t="s">
        <v>20366</v>
      </c>
      <c r="Q20051" t="s">
        <v>31758</v>
      </c>
      <c r="S20051" t="s">
        <v>20368</v>
      </c>
    </row>
    <row r="20052" spans="1:19" hidden="1" x14ac:dyDescent="0.2">
      <c r="A20052">
        <v>5753</v>
      </c>
      <c r="B20052" t="s">
        <v>31759</v>
      </c>
      <c r="C20052" t="s">
        <v>105</v>
      </c>
      <c r="D20052">
        <v>7.7</v>
      </c>
      <c r="E20052">
        <v>25</v>
      </c>
      <c r="G20052" t="s">
        <v>246</v>
      </c>
      <c r="H20052" t="s">
        <v>46</v>
      </c>
      <c r="I20052" t="s">
        <v>1428</v>
      </c>
      <c r="K20052"/>
      <c r="L20052" t="s">
        <v>31760</v>
      </c>
      <c r="M20052" t="s">
        <v>26</v>
      </c>
      <c r="N20052">
        <v>2</v>
      </c>
      <c r="P20052" t="s">
        <v>20366</v>
      </c>
      <c r="Q20052" t="s">
        <v>31761</v>
      </c>
      <c r="S20052" t="s">
        <v>20368</v>
      </c>
    </row>
    <row r="20053" spans="1:19" hidden="1" x14ac:dyDescent="0.2">
      <c r="A20053">
        <v>5754</v>
      </c>
      <c r="B20053" t="s">
        <v>31762</v>
      </c>
      <c r="C20053" t="s">
        <v>105</v>
      </c>
      <c r="D20053">
        <v>10.48</v>
      </c>
      <c r="E20053">
        <v>25</v>
      </c>
      <c r="F20053" t="s">
        <v>31763</v>
      </c>
      <c r="G20053" t="s">
        <v>31</v>
      </c>
      <c r="H20053" t="s">
        <v>46</v>
      </c>
      <c r="I20053" t="s">
        <v>31519</v>
      </c>
      <c r="K20053"/>
      <c r="L20053" t="s">
        <v>31764</v>
      </c>
      <c r="M20053" t="s">
        <v>26</v>
      </c>
      <c r="N20053">
        <v>2</v>
      </c>
      <c r="O20053" t="s">
        <v>31765</v>
      </c>
      <c r="P20053" t="s">
        <v>20366</v>
      </c>
      <c r="Q20053" t="s">
        <v>31766</v>
      </c>
      <c r="S20053" t="s">
        <v>20368</v>
      </c>
    </row>
    <row r="20054" spans="1:19" hidden="1" x14ac:dyDescent="0.2">
      <c r="A20054">
        <v>5755</v>
      </c>
      <c r="B20054" t="s">
        <v>31767</v>
      </c>
      <c r="C20054" t="s">
        <v>105</v>
      </c>
      <c r="D20054">
        <v>8.9</v>
      </c>
      <c r="E20054">
        <v>25</v>
      </c>
      <c r="G20054" t="s">
        <v>55</v>
      </c>
      <c r="H20054" t="s">
        <v>23</v>
      </c>
      <c r="I20054" t="s">
        <v>23756</v>
      </c>
      <c r="K20054"/>
      <c r="L20054" t="s">
        <v>31768</v>
      </c>
      <c r="M20054" t="s">
        <v>26</v>
      </c>
      <c r="N20054">
        <v>2</v>
      </c>
      <c r="P20054" t="s">
        <v>20366</v>
      </c>
      <c r="Q20054" t="s">
        <v>31769</v>
      </c>
      <c r="S20054" t="s">
        <v>20368</v>
      </c>
    </row>
    <row r="20055" spans="1:19" hidden="1" x14ac:dyDescent="0.2">
      <c r="A20055">
        <v>5758</v>
      </c>
      <c r="B20055" t="s">
        <v>31770</v>
      </c>
      <c r="C20055" t="s">
        <v>105</v>
      </c>
      <c r="D20055">
        <v>7.38</v>
      </c>
      <c r="E20055">
        <v>28</v>
      </c>
      <c r="F20055" t="s">
        <v>26748</v>
      </c>
      <c r="G20055" t="s">
        <v>31</v>
      </c>
      <c r="H20055" t="s">
        <v>23</v>
      </c>
      <c r="I20055" t="s">
        <v>9264</v>
      </c>
      <c r="K20055"/>
      <c r="L20055" t="s">
        <v>31771</v>
      </c>
      <c r="M20055" t="s">
        <v>26</v>
      </c>
      <c r="N20055">
        <v>2</v>
      </c>
      <c r="P20055" t="s">
        <v>20366</v>
      </c>
      <c r="Q20055" t="s">
        <v>31772</v>
      </c>
      <c r="S20055" t="s">
        <v>20368</v>
      </c>
    </row>
    <row r="20056" spans="1:19" hidden="1" x14ac:dyDescent="0.2">
      <c r="A20056">
        <v>5758</v>
      </c>
      <c r="B20056" t="s">
        <v>31770</v>
      </c>
      <c r="C20056" t="s">
        <v>20452</v>
      </c>
      <c r="D20056">
        <v>12.27</v>
      </c>
      <c r="E20056">
        <v>28</v>
      </c>
      <c r="F20056" t="s">
        <v>26748</v>
      </c>
      <c r="G20056" t="s">
        <v>31</v>
      </c>
      <c r="H20056" t="s">
        <v>23</v>
      </c>
      <c r="I20056" t="s">
        <v>9264</v>
      </c>
      <c r="K20056"/>
      <c r="L20056" t="s">
        <v>31771</v>
      </c>
      <c r="M20056" t="s">
        <v>26</v>
      </c>
      <c r="N20056">
        <v>2</v>
      </c>
      <c r="P20056" t="s">
        <v>20366</v>
      </c>
      <c r="Q20056" t="s">
        <v>31772</v>
      </c>
      <c r="S20056" t="s">
        <v>20368</v>
      </c>
    </row>
    <row r="20057" spans="1:19" hidden="1" x14ac:dyDescent="0.2">
      <c r="A20057">
        <v>5759</v>
      </c>
      <c r="B20057" t="s">
        <v>31773</v>
      </c>
      <c r="C20057" t="s">
        <v>105</v>
      </c>
      <c r="D20057">
        <v>3.9</v>
      </c>
      <c r="E20057" t="s">
        <v>363</v>
      </c>
      <c r="F20057" t="s">
        <v>20412</v>
      </c>
      <c r="G20057" t="s">
        <v>144</v>
      </c>
      <c r="H20057" t="s">
        <v>2675</v>
      </c>
      <c r="I20057" t="s">
        <v>26715</v>
      </c>
      <c r="K20057"/>
      <c r="L20057" t="s">
        <v>31774</v>
      </c>
      <c r="M20057" t="s">
        <v>26</v>
      </c>
      <c r="N20057">
        <v>2</v>
      </c>
      <c r="P20057" t="s">
        <v>20366</v>
      </c>
      <c r="Q20057" t="s">
        <v>31775</v>
      </c>
      <c r="S20057" t="s">
        <v>20368</v>
      </c>
    </row>
    <row r="20058" spans="1:19" hidden="1" x14ac:dyDescent="0.2">
      <c r="A20058">
        <v>5760</v>
      </c>
      <c r="B20058" t="s">
        <v>31776</v>
      </c>
      <c r="C20058" t="s">
        <v>105</v>
      </c>
      <c r="D20058">
        <v>5.2</v>
      </c>
      <c r="E20058">
        <v>25</v>
      </c>
      <c r="F20058" t="s">
        <v>24973</v>
      </c>
      <c r="G20058" t="s">
        <v>55</v>
      </c>
      <c r="H20058" t="s">
        <v>46</v>
      </c>
      <c r="I20058" t="s">
        <v>2396</v>
      </c>
      <c r="K20058"/>
      <c r="L20058" t="s">
        <v>31777</v>
      </c>
      <c r="M20058" t="s">
        <v>26</v>
      </c>
      <c r="N20058">
        <v>2</v>
      </c>
      <c r="P20058" t="s">
        <v>20366</v>
      </c>
      <c r="Q20058" t="s">
        <v>31778</v>
      </c>
      <c r="S20058" t="s">
        <v>20368</v>
      </c>
    </row>
    <row r="20059" spans="1:19" hidden="1" x14ac:dyDescent="0.2">
      <c r="A20059">
        <v>5761</v>
      </c>
      <c r="B20059" t="s">
        <v>31779</v>
      </c>
      <c r="C20059" t="s">
        <v>105</v>
      </c>
      <c r="D20059">
        <v>5.77</v>
      </c>
      <c r="E20059">
        <v>25</v>
      </c>
      <c r="F20059" t="s">
        <v>24973</v>
      </c>
      <c r="G20059" t="s">
        <v>55</v>
      </c>
      <c r="H20059" t="s">
        <v>46</v>
      </c>
      <c r="I20059" t="s">
        <v>2396</v>
      </c>
      <c r="K20059"/>
      <c r="L20059" t="s">
        <v>31780</v>
      </c>
      <c r="M20059" t="s">
        <v>26</v>
      </c>
      <c r="N20059">
        <v>2</v>
      </c>
      <c r="P20059" t="s">
        <v>20366</v>
      </c>
      <c r="Q20059" t="s">
        <v>31781</v>
      </c>
      <c r="S20059" t="s">
        <v>20368</v>
      </c>
    </row>
    <row r="20060" spans="1:19" hidden="1" x14ac:dyDescent="0.2">
      <c r="A20060">
        <v>5767</v>
      </c>
      <c r="B20060" t="s">
        <v>31782</v>
      </c>
      <c r="C20060" t="s">
        <v>105</v>
      </c>
      <c r="D20060">
        <v>2</v>
      </c>
      <c r="E20060">
        <v>20</v>
      </c>
      <c r="F20060" t="s">
        <v>10890</v>
      </c>
      <c r="G20060" t="s">
        <v>55</v>
      </c>
      <c r="H20060" t="s">
        <v>23</v>
      </c>
      <c r="I20060" t="s">
        <v>304</v>
      </c>
      <c r="K20060"/>
      <c r="L20060" t="s">
        <v>31783</v>
      </c>
      <c r="M20060" t="s">
        <v>23063</v>
      </c>
      <c r="N20060">
        <v>3</v>
      </c>
      <c r="O20060" t="s">
        <v>31784</v>
      </c>
      <c r="P20060" t="s">
        <v>20366</v>
      </c>
      <c r="Q20060" t="s">
        <v>31785</v>
      </c>
      <c r="S20060" t="s">
        <v>20368</v>
      </c>
    </row>
    <row r="20061" spans="1:19" hidden="1" x14ac:dyDescent="0.2">
      <c r="A20061">
        <v>5767</v>
      </c>
      <c r="B20061" t="s">
        <v>31782</v>
      </c>
      <c r="C20061" t="s">
        <v>20452</v>
      </c>
      <c r="D20061">
        <v>2.5299999999999998</v>
      </c>
      <c r="E20061" t="s">
        <v>383</v>
      </c>
      <c r="F20061" t="s">
        <v>10890</v>
      </c>
      <c r="G20061" t="s">
        <v>55</v>
      </c>
      <c r="H20061" t="s">
        <v>46</v>
      </c>
      <c r="I20061" t="s">
        <v>304</v>
      </c>
      <c r="K20061"/>
      <c r="L20061" t="s">
        <v>31783</v>
      </c>
      <c r="M20061" t="s">
        <v>23063</v>
      </c>
      <c r="N20061">
        <v>3</v>
      </c>
      <c r="O20061" t="s">
        <v>31784</v>
      </c>
      <c r="P20061" t="s">
        <v>20366</v>
      </c>
      <c r="Q20061" t="s">
        <v>31785</v>
      </c>
      <c r="S20061" t="s">
        <v>20368</v>
      </c>
    </row>
    <row r="20062" spans="1:19" hidden="1" x14ac:dyDescent="0.2">
      <c r="A20062">
        <v>5767</v>
      </c>
      <c r="B20062" t="s">
        <v>31782</v>
      </c>
      <c r="C20062" t="s">
        <v>20441</v>
      </c>
      <c r="D20062">
        <v>8.24</v>
      </c>
      <c r="E20062" t="s">
        <v>383</v>
      </c>
      <c r="F20062" t="s">
        <v>10890</v>
      </c>
      <c r="G20062" t="s">
        <v>55</v>
      </c>
      <c r="H20062" t="s">
        <v>46</v>
      </c>
      <c r="I20062" t="s">
        <v>304</v>
      </c>
      <c r="K20062"/>
      <c r="L20062" t="s">
        <v>31783</v>
      </c>
      <c r="M20062" t="s">
        <v>23063</v>
      </c>
      <c r="N20062">
        <v>3</v>
      </c>
      <c r="O20062" t="s">
        <v>31784</v>
      </c>
      <c r="P20062" t="s">
        <v>20366</v>
      </c>
      <c r="Q20062" t="s">
        <v>31785</v>
      </c>
      <c r="S20062" t="s">
        <v>20368</v>
      </c>
    </row>
    <row r="20063" spans="1:19" hidden="1" x14ac:dyDescent="0.2">
      <c r="A20063">
        <v>5767</v>
      </c>
      <c r="B20063" t="s">
        <v>31782</v>
      </c>
      <c r="C20063" t="s">
        <v>20447</v>
      </c>
      <c r="D20063">
        <v>9.23</v>
      </c>
      <c r="E20063" t="s">
        <v>383</v>
      </c>
      <c r="F20063" t="s">
        <v>10890</v>
      </c>
      <c r="G20063" t="s">
        <v>55</v>
      </c>
      <c r="H20063" t="s">
        <v>46</v>
      </c>
      <c r="I20063" t="s">
        <v>304</v>
      </c>
      <c r="K20063"/>
      <c r="L20063" t="s">
        <v>31783</v>
      </c>
      <c r="M20063" t="s">
        <v>23063</v>
      </c>
      <c r="N20063">
        <v>3</v>
      </c>
      <c r="O20063" t="s">
        <v>31784</v>
      </c>
      <c r="P20063" t="s">
        <v>20366</v>
      </c>
      <c r="Q20063" t="s">
        <v>31785</v>
      </c>
      <c r="S20063" t="s">
        <v>20368</v>
      </c>
    </row>
    <row r="20064" spans="1:19" hidden="1" x14ac:dyDescent="0.2">
      <c r="A20064">
        <v>5771</v>
      </c>
      <c r="B20064" t="s">
        <v>31786</v>
      </c>
      <c r="C20064" t="s">
        <v>105</v>
      </c>
      <c r="D20064">
        <v>1.6</v>
      </c>
      <c r="E20064">
        <v>20</v>
      </c>
      <c r="F20064" t="s">
        <v>31787</v>
      </c>
      <c r="G20064" t="s">
        <v>55</v>
      </c>
      <c r="H20064" t="s">
        <v>2675</v>
      </c>
      <c r="I20064" t="s">
        <v>4979</v>
      </c>
      <c r="K20064"/>
      <c r="L20064" t="s">
        <v>31788</v>
      </c>
      <c r="M20064" t="s">
        <v>26</v>
      </c>
      <c r="N20064">
        <v>2</v>
      </c>
      <c r="P20064" t="s">
        <v>20366</v>
      </c>
      <c r="Q20064" t="s">
        <v>31789</v>
      </c>
      <c r="S20064" t="s">
        <v>20368</v>
      </c>
    </row>
    <row r="20065" spans="1:19" hidden="1" x14ac:dyDescent="0.2">
      <c r="A20065">
        <v>5772</v>
      </c>
      <c r="B20065" t="s">
        <v>31790</v>
      </c>
      <c r="C20065" t="s">
        <v>31335</v>
      </c>
      <c r="D20065">
        <v>15.55</v>
      </c>
      <c r="E20065">
        <v>20</v>
      </c>
      <c r="F20065" s="1" t="s">
        <v>31791</v>
      </c>
      <c r="G20065" t="s">
        <v>4302</v>
      </c>
      <c r="I20065" t="s">
        <v>656</v>
      </c>
      <c r="K20065"/>
      <c r="L20065" t="s">
        <v>31792</v>
      </c>
      <c r="M20065" t="s">
        <v>26</v>
      </c>
      <c r="N20065">
        <v>2</v>
      </c>
      <c r="P20065" t="s">
        <v>20366</v>
      </c>
      <c r="Q20065" t="s">
        <v>31793</v>
      </c>
      <c r="S20065" t="s">
        <v>20368</v>
      </c>
    </row>
    <row r="20066" spans="1:19" hidden="1" x14ac:dyDescent="0.2">
      <c r="A20066">
        <v>5773</v>
      </c>
      <c r="B20066" t="s">
        <v>31794</v>
      </c>
      <c r="C20066" t="s">
        <v>20452</v>
      </c>
      <c r="D20066">
        <v>6.72</v>
      </c>
      <c r="E20066">
        <v>20</v>
      </c>
      <c r="F20066" t="s">
        <v>5425</v>
      </c>
      <c r="G20066" t="s">
        <v>31</v>
      </c>
      <c r="H20066" t="s">
        <v>23</v>
      </c>
      <c r="I20066" t="s">
        <v>301</v>
      </c>
      <c r="K20066"/>
      <c r="L20066" t="s">
        <v>31795</v>
      </c>
      <c r="M20066" t="s">
        <v>26</v>
      </c>
      <c r="N20066">
        <v>2</v>
      </c>
      <c r="P20066" t="s">
        <v>20366</v>
      </c>
      <c r="Q20066" t="s">
        <v>31796</v>
      </c>
      <c r="S20066" t="s">
        <v>20368</v>
      </c>
    </row>
    <row r="20067" spans="1:19" hidden="1" x14ac:dyDescent="0.2">
      <c r="A20067">
        <v>5773</v>
      </c>
      <c r="B20067" t="s">
        <v>31794</v>
      </c>
      <c r="C20067" t="s">
        <v>20441</v>
      </c>
      <c r="D20067">
        <v>11.9</v>
      </c>
      <c r="E20067">
        <v>20</v>
      </c>
      <c r="F20067" t="s">
        <v>5425</v>
      </c>
      <c r="G20067" t="s">
        <v>31</v>
      </c>
      <c r="H20067" t="s">
        <v>23</v>
      </c>
      <c r="I20067" t="s">
        <v>301</v>
      </c>
      <c r="K20067"/>
      <c r="L20067" t="s">
        <v>31795</v>
      </c>
      <c r="M20067" t="s">
        <v>26</v>
      </c>
      <c r="N20067">
        <v>2</v>
      </c>
      <c r="P20067" t="s">
        <v>20366</v>
      </c>
      <c r="Q20067" t="s">
        <v>31796</v>
      </c>
      <c r="S20067" t="s">
        <v>20368</v>
      </c>
    </row>
    <row r="20068" spans="1:19" hidden="1" x14ac:dyDescent="0.2">
      <c r="A20068">
        <v>5774</v>
      </c>
      <c r="B20068" t="s">
        <v>31797</v>
      </c>
      <c r="C20068" t="s">
        <v>105</v>
      </c>
      <c r="D20068">
        <v>7.98</v>
      </c>
      <c r="E20068">
        <v>20</v>
      </c>
      <c r="F20068" t="s">
        <v>31798</v>
      </c>
      <c r="G20068" t="s">
        <v>31</v>
      </c>
      <c r="H20068" t="s">
        <v>46</v>
      </c>
      <c r="I20068" t="s">
        <v>31799</v>
      </c>
      <c r="K20068"/>
      <c r="L20068" t="s">
        <v>31800</v>
      </c>
      <c r="M20068" t="s">
        <v>20719</v>
      </c>
      <c r="N20068">
        <v>3</v>
      </c>
      <c r="P20068" t="s">
        <v>20366</v>
      </c>
      <c r="Q20068" t="s">
        <v>31801</v>
      </c>
      <c r="S20068" t="s">
        <v>20368</v>
      </c>
    </row>
    <row r="20069" spans="1:19" hidden="1" x14ac:dyDescent="0.2">
      <c r="A20069">
        <v>5775</v>
      </c>
      <c r="B20069" t="s">
        <v>31802</v>
      </c>
      <c r="C20069" t="s">
        <v>105</v>
      </c>
      <c r="D20069">
        <v>7.93</v>
      </c>
      <c r="E20069">
        <v>20</v>
      </c>
      <c r="F20069" t="s">
        <v>31659</v>
      </c>
      <c r="G20069" t="s">
        <v>31</v>
      </c>
      <c r="H20069" t="s">
        <v>46</v>
      </c>
      <c r="I20069" t="s">
        <v>2269</v>
      </c>
      <c r="K20069"/>
      <c r="L20069" t="s">
        <v>31803</v>
      </c>
      <c r="M20069" t="s">
        <v>20396</v>
      </c>
      <c r="N20069">
        <v>4</v>
      </c>
      <c r="P20069" t="s">
        <v>20366</v>
      </c>
      <c r="Q20069" t="s">
        <v>31804</v>
      </c>
      <c r="S20069" t="s">
        <v>20368</v>
      </c>
    </row>
    <row r="20070" spans="1:19" hidden="1" x14ac:dyDescent="0.2">
      <c r="A20070">
        <v>5781</v>
      </c>
      <c r="B20070" t="s">
        <v>31805</v>
      </c>
      <c r="C20070" t="s">
        <v>105</v>
      </c>
      <c r="D20070">
        <v>-3.55</v>
      </c>
      <c r="E20070">
        <v>25</v>
      </c>
      <c r="F20070" t="s">
        <v>11412</v>
      </c>
      <c r="G20070" t="s">
        <v>75</v>
      </c>
      <c r="H20070" t="s">
        <v>23</v>
      </c>
      <c r="I20070" t="s">
        <v>5397</v>
      </c>
      <c r="K20070"/>
      <c r="L20070" t="s">
        <v>31806</v>
      </c>
      <c r="M20070" t="s">
        <v>26</v>
      </c>
      <c r="N20070">
        <v>2</v>
      </c>
      <c r="P20070" t="s">
        <v>20366</v>
      </c>
      <c r="Q20070" t="s">
        <v>31807</v>
      </c>
      <c r="S20070" t="s">
        <v>20368</v>
      </c>
    </row>
    <row r="20071" spans="1:19" hidden="1" x14ac:dyDescent="0.2">
      <c r="A20071">
        <v>5781</v>
      </c>
      <c r="B20071" t="s">
        <v>31805</v>
      </c>
      <c r="C20071" t="s">
        <v>105</v>
      </c>
      <c r="D20071">
        <v>-3.9</v>
      </c>
      <c r="E20071" t="s">
        <v>414</v>
      </c>
      <c r="F20071" t="s">
        <v>11429</v>
      </c>
      <c r="G20071" t="s">
        <v>75</v>
      </c>
      <c r="H20071" t="s">
        <v>23</v>
      </c>
      <c r="I20071" t="s">
        <v>5397</v>
      </c>
      <c r="K20071"/>
      <c r="L20071" t="s">
        <v>31806</v>
      </c>
      <c r="M20071" t="s">
        <v>26</v>
      </c>
      <c r="N20071">
        <v>2</v>
      </c>
      <c r="P20071" t="s">
        <v>20366</v>
      </c>
      <c r="Q20071" t="s">
        <v>31807</v>
      </c>
      <c r="S20071" t="s">
        <v>20368</v>
      </c>
    </row>
    <row r="20072" spans="1:19" hidden="1" x14ac:dyDescent="0.2">
      <c r="A20072">
        <v>5782</v>
      </c>
      <c r="B20072" t="s">
        <v>31808</v>
      </c>
      <c r="C20072" t="s">
        <v>105</v>
      </c>
      <c r="D20072">
        <v>-2.1</v>
      </c>
      <c r="G20072" t="s">
        <v>1440</v>
      </c>
      <c r="I20072" t="s">
        <v>4522</v>
      </c>
      <c r="K20072"/>
      <c r="L20072" t="s">
        <v>31809</v>
      </c>
      <c r="M20072" t="s">
        <v>26</v>
      </c>
      <c r="N20072">
        <v>2</v>
      </c>
      <c r="P20072" t="s">
        <v>20366</v>
      </c>
      <c r="Q20072" t="s">
        <v>31810</v>
      </c>
      <c r="S20072" t="s">
        <v>20368</v>
      </c>
    </row>
    <row r="20073" spans="1:19" hidden="1" x14ac:dyDescent="0.2">
      <c r="A20073">
        <v>5782</v>
      </c>
      <c r="B20073" t="s">
        <v>31808</v>
      </c>
      <c r="C20073" t="s">
        <v>22251</v>
      </c>
      <c r="D20073">
        <v>4.8</v>
      </c>
      <c r="G20073" t="s">
        <v>1440</v>
      </c>
      <c r="I20073" t="s">
        <v>4522</v>
      </c>
      <c r="K20073"/>
      <c r="L20073" t="s">
        <v>31809</v>
      </c>
      <c r="M20073" t="s">
        <v>26</v>
      </c>
      <c r="N20073">
        <v>2</v>
      </c>
      <c r="P20073" t="s">
        <v>20366</v>
      </c>
      <c r="Q20073" t="s">
        <v>31810</v>
      </c>
      <c r="S20073" t="s">
        <v>20368</v>
      </c>
    </row>
    <row r="20074" spans="1:19" hidden="1" x14ac:dyDescent="0.2">
      <c r="A20074">
        <v>5783</v>
      </c>
      <c r="B20074" t="s">
        <v>31811</v>
      </c>
      <c r="C20074" t="s">
        <v>105</v>
      </c>
      <c r="D20074">
        <v>7.95</v>
      </c>
      <c r="E20074">
        <v>25</v>
      </c>
      <c r="G20074" t="s">
        <v>31</v>
      </c>
      <c r="H20074" t="s">
        <v>46</v>
      </c>
      <c r="I20074" t="s">
        <v>29468</v>
      </c>
      <c r="K20074"/>
      <c r="L20074" t="s">
        <v>31812</v>
      </c>
      <c r="M20074" t="s">
        <v>20396</v>
      </c>
      <c r="N20074">
        <v>4</v>
      </c>
      <c r="P20074" t="s">
        <v>20366</v>
      </c>
      <c r="Q20074" t="s">
        <v>31813</v>
      </c>
      <c r="S20074" t="s">
        <v>20368</v>
      </c>
    </row>
    <row r="20075" spans="1:19" hidden="1" x14ac:dyDescent="0.2">
      <c r="A20075">
        <v>5784</v>
      </c>
      <c r="B20075" t="s">
        <v>31814</v>
      </c>
      <c r="C20075" t="s">
        <v>105</v>
      </c>
      <c r="D20075">
        <v>7.02</v>
      </c>
      <c r="E20075">
        <v>25</v>
      </c>
      <c r="F20075" t="s">
        <v>31815</v>
      </c>
      <c r="G20075" t="s">
        <v>31</v>
      </c>
      <c r="H20075" t="s">
        <v>46</v>
      </c>
      <c r="I20075" t="s">
        <v>199</v>
      </c>
      <c r="K20075"/>
      <c r="L20075" t="s">
        <v>31816</v>
      </c>
      <c r="M20075" t="s">
        <v>26</v>
      </c>
      <c r="N20075">
        <v>2</v>
      </c>
      <c r="P20075" t="s">
        <v>20366</v>
      </c>
      <c r="Q20075" t="s">
        <v>31817</v>
      </c>
      <c r="S20075" t="s">
        <v>20368</v>
      </c>
    </row>
    <row r="20076" spans="1:19" hidden="1" x14ac:dyDescent="0.2">
      <c r="A20076">
        <v>5784</v>
      </c>
      <c r="B20076" t="s">
        <v>31814</v>
      </c>
      <c r="C20076" t="s">
        <v>20452</v>
      </c>
      <c r="D20076">
        <v>9.24</v>
      </c>
      <c r="E20076">
        <v>25</v>
      </c>
      <c r="F20076" t="s">
        <v>31815</v>
      </c>
      <c r="G20076" t="s">
        <v>31</v>
      </c>
      <c r="H20076" t="s">
        <v>46</v>
      </c>
      <c r="I20076" t="s">
        <v>199</v>
      </c>
      <c r="K20076"/>
      <c r="L20076" t="s">
        <v>31816</v>
      </c>
      <c r="M20076" t="s">
        <v>26</v>
      </c>
      <c r="N20076">
        <v>2</v>
      </c>
      <c r="P20076" t="s">
        <v>20366</v>
      </c>
      <c r="Q20076" t="s">
        <v>31817</v>
      </c>
      <c r="S20076" t="s">
        <v>20368</v>
      </c>
    </row>
    <row r="20077" spans="1:19" hidden="1" x14ac:dyDescent="0.2">
      <c r="A20077">
        <v>5784</v>
      </c>
      <c r="B20077" t="s">
        <v>31814</v>
      </c>
      <c r="C20077" t="s">
        <v>20441</v>
      </c>
      <c r="D20077">
        <v>12.2</v>
      </c>
      <c r="E20077">
        <v>25</v>
      </c>
      <c r="F20077" t="s">
        <v>31815</v>
      </c>
      <c r="G20077" t="s">
        <v>31</v>
      </c>
      <c r="H20077" t="s">
        <v>46</v>
      </c>
      <c r="I20077" t="s">
        <v>199</v>
      </c>
      <c r="K20077"/>
      <c r="L20077" t="s">
        <v>31816</v>
      </c>
      <c r="M20077" t="s">
        <v>26</v>
      </c>
      <c r="N20077">
        <v>2</v>
      </c>
      <c r="P20077" t="s">
        <v>20366</v>
      </c>
      <c r="Q20077" t="s">
        <v>31817</v>
      </c>
      <c r="S20077" t="s">
        <v>20368</v>
      </c>
    </row>
    <row r="20078" spans="1:19" hidden="1" x14ac:dyDescent="0.2">
      <c r="A20078">
        <v>5785</v>
      </c>
      <c r="B20078" t="s">
        <v>6467</v>
      </c>
      <c r="C20078" t="s">
        <v>105</v>
      </c>
      <c r="D20078">
        <v>11.91</v>
      </c>
      <c r="E20078">
        <v>25</v>
      </c>
      <c r="F20078" t="s">
        <v>31818</v>
      </c>
      <c r="G20078" t="s">
        <v>31</v>
      </c>
      <c r="H20078" t="s">
        <v>46</v>
      </c>
      <c r="I20078" t="s">
        <v>10469</v>
      </c>
      <c r="K20078"/>
      <c r="L20078" t="s">
        <v>6468</v>
      </c>
      <c r="M20078" t="s">
        <v>20396</v>
      </c>
      <c r="N20078">
        <v>4</v>
      </c>
      <c r="P20078" t="s">
        <v>20366</v>
      </c>
      <c r="Q20078" t="s">
        <v>31819</v>
      </c>
      <c r="S20078" t="s">
        <v>20368</v>
      </c>
    </row>
    <row r="20079" spans="1:19" hidden="1" x14ac:dyDescent="0.2">
      <c r="A20079">
        <v>5786</v>
      </c>
      <c r="B20079" t="s">
        <v>31820</v>
      </c>
      <c r="C20079" t="s">
        <v>105</v>
      </c>
      <c r="D20079">
        <v>2.831</v>
      </c>
      <c r="E20079">
        <v>25</v>
      </c>
      <c r="G20079" t="s">
        <v>31</v>
      </c>
      <c r="H20079" t="s">
        <v>46</v>
      </c>
      <c r="I20079" t="s">
        <v>5358</v>
      </c>
      <c r="J20079" t="s">
        <v>43</v>
      </c>
      <c r="K20079"/>
      <c r="L20079" t="s">
        <v>31821</v>
      </c>
      <c r="M20079" t="s">
        <v>26</v>
      </c>
      <c r="N20079">
        <v>2</v>
      </c>
      <c r="P20079" t="s">
        <v>20366</v>
      </c>
      <c r="Q20079" t="s">
        <v>31822</v>
      </c>
      <c r="S20079" t="s">
        <v>20368</v>
      </c>
    </row>
    <row r="20080" spans="1:19" hidden="1" x14ac:dyDescent="0.2">
      <c r="A20080">
        <v>5786</v>
      </c>
      <c r="B20080" t="s">
        <v>31820</v>
      </c>
      <c r="C20080" t="s">
        <v>105</v>
      </c>
      <c r="D20080">
        <v>2.4830000000000001</v>
      </c>
      <c r="E20080">
        <v>15</v>
      </c>
      <c r="G20080" t="s">
        <v>31</v>
      </c>
      <c r="H20080" t="s">
        <v>46</v>
      </c>
      <c r="I20080" t="s">
        <v>5358</v>
      </c>
      <c r="J20080" t="s">
        <v>43</v>
      </c>
      <c r="K20080"/>
      <c r="L20080" t="s">
        <v>31821</v>
      </c>
      <c r="M20080" t="s">
        <v>26</v>
      </c>
      <c r="N20080">
        <v>2</v>
      </c>
      <c r="P20080" t="s">
        <v>20366</v>
      </c>
      <c r="Q20080" t="s">
        <v>31822</v>
      </c>
      <c r="S20080" t="s">
        <v>20368</v>
      </c>
    </row>
    <row r="20081" spans="1:19" hidden="1" x14ac:dyDescent="0.2">
      <c r="A20081">
        <v>5786</v>
      </c>
      <c r="B20081" t="s">
        <v>31820</v>
      </c>
      <c r="C20081" t="s">
        <v>105</v>
      </c>
      <c r="D20081">
        <v>2.629</v>
      </c>
      <c r="E20081">
        <v>20</v>
      </c>
      <c r="G20081" t="s">
        <v>31</v>
      </c>
      <c r="H20081" t="s">
        <v>46</v>
      </c>
      <c r="I20081" t="s">
        <v>5358</v>
      </c>
      <c r="J20081" t="s">
        <v>43</v>
      </c>
      <c r="K20081"/>
      <c r="L20081" t="s">
        <v>31821</v>
      </c>
      <c r="M20081" t="s">
        <v>26</v>
      </c>
      <c r="N20081">
        <v>2</v>
      </c>
      <c r="P20081" t="s">
        <v>20366</v>
      </c>
      <c r="Q20081" t="s">
        <v>31822</v>
      </c>
      <c r="S20081" t="s">
        <v>20368</v>
      </c>
    </row>
    <row r="20082" spans="1:19" hidden="1" x14ac:dyDescent="0.2">
      <c r="A20082">
        <v>5786</v>
      </c>
      <c r="B20082" t="s">
        <v>31820</v>
      </c>
      <c r="C20082" t="s">
        <v>105</v>
      </c>
      <c r="D20082">
        <v>3.0209999999999999</v>
      </c>
      <c r="E20082">
        <v>30</v>
      </c>
      <c r="G20082" t="s">
        <v>31</v>
      </c>
      <c r="H20082" t="s">
        <v>46</v>
      </c>
      <c r="I20082" t="s">
        <v>5358</v>
      </c>
      <c r="J20082" t="s">
        <v>43</v>
      </c>
      <c r="K20082"/>
      <c r="L20082" t="s">
        <v>31821</v>
      </c>
      <c r="M20082" t="s">
        <v>26</v>
      </c>
      <c r="N20082">
        <v>2</v>
      </c>
      <c r="P20082" t="s">
        <v>20366</v>
      </c>
      <c r="Q20082" t="s">
        <v>31822</v>
      </c>
      <c r="S20082" t="s">
        <v>20368</v>
      </c>
    </row>
    <row r="20083" spans="1:19" hidden="1" x14ac:dyDescent="0.2">
      <c r="A20083">
        <v>5786</v>
      </c>
      <c r="B20083" t="s">
        <v>31820</v>
      </c>
      <c r="C20083" t="s">
        <v>105</v>
      </c>
      <c r="D20083">
        <v>3.1960000000000002</v>
      </c>
      <c r="E20083">
        <v>35</v>
      </c>
      <c r="G20083" t="s">
        <v>31</v>
      </c>
      <c r="H20083" t="s">
        <v>46</v>
      </c>
      <c r="I20083" t="s">
        <v>5358</v>
      </c>
      <c r="J20083" t="s">
        <v>43</v>
      </c>
      <c r="K20083"/>
      <c r="L20083" t="s">
        <v>31821</v>
      </c>
      <c r="M20083" t="s">
        <v>26</v>
      </c>
      <c r="N20083">
        <v>2</v>
      </c>
      <c r="P20083" t="s">
        <v>20366</v>
      </c>
      <c r="Q20083" t="s">
        <v>31822</v>
      </c>
      <c r="S20083" t="s">
        <v>20368</v>
      </c>
    </row>
    <row r="20084" spans="1:19" hidden="1" x14ac:dyDescent="0.2">
      <c r="A20084">
        <v>5786</v>
      </c>
      <c r="B20084" t="s">
        <v>31820</v>
      </c>
      <c r="C20084" t="s">
        <v>105</v>
      </c>
      <c r="D20084">
        <v>3.351</v>
      </c>
      <c r="E20084">
        <v>40</v>
      </c>
      <c r="G20084" t="s">
        <v>31</v>
      </c>
      <c r="H20084" t="s">
        <v>46</v>
      </c>
      <c r="I20084" t="s">
        <v>5358</v>
      </c>
      <c r="J20084" t="s">
        <v>43</v>
      </c>
      <c r="K20084"/>
      <c r="L20084" t="s">
        <v>31821</v>
      </c>
      <c r="M20084" t="s">
        <v>26</v>
      </c>
      <c r="N20084">
        <v>2</v>
      </c>
      <c r="P20084" t="s">
        <v>20366</v>
      </c>
      <c r="Q20084" t="s">
        <v>31822</v>
      </c>
      <c r="S20084" t="s">
        <v>20368</v>
      </c>
    </row>
    <row r="20085" spans="1:19" hidden="1" x14ac:dyDescent="0.2">
      <c r="A20085">
        <v>5787</v>
      </c>
      <c r="B20085" t="s">
        <v>31823</v>
      </c>
      <c r="C20085" t="s">
        <v>105</v>
      </c>
      <c r="D20085">
        <v>10.4</v>
      </c>
      <c r="E20085">
        <v>20</v>
      </c>
      <c r="F20085" t="s">
        <v>22129</v>
      </c>
      <c r="G20085" t="s">
        <v>31</v>
      </c>
      <c r="H20085" t="s">
        <v>46</v>
      </c>
      <c r="I20085" t="s">
        <v>24927</v>
      </c>
      <c r="K20085"/>
      <c r="L20085" t="s">
        <v>31824</v>
      </c>
      <c r="M20085" t="s">
        <v>26</v>
      </c>
      <c r="N20085">
        <v>2</v>
      </c>
      <c r="P20085" t="s">
        <v>20366</v>
      </c>
      <c r="Q20085" t="s">
        <v>31825</v>
      </c>
      <c r="S20085" t="s">
        <v>20368</v>
      </c>
    </row>
    <row r="20086" spans="1:19" hidden="1" x14ac:dyDescent="0.2">
      <c r="A20086">
        <v>5788</v>
      </c>
      <c r="B20086" t="s">
        <v>31826</v>
      </c>
      <c r="C20086" t="s">
        <v>105</v>
      </c>
      <c r="D20086">
        <v>11.38</v>
      </c>
      <c r="G20086" t="s">
        <v>189</v>
      </c>
      <c r="I20086" t="s">
        <v>31152</v>
      </c>
      <c r="K20086"/>
      <c r="L20086" t="s">
        <v>31827</v>
      </c>
      <c r="M20086" t="s">
        <v>26</v>
      </c>
      <c r="N20086">
        <v>2</v>
      </c>
      <c r="P20086" t="s">
        <v>20366</v>
      </c>
      <c r="Q20086" t="s">
        <v>31828</v>
      </c>
      <c r="S20086" t="s">
        <v>20368</v>
      </c>
    </row>
    <row r="20087" spans="1:19" hidden="1" x14ac:dyDescent="0.2">
      <c r="A20087">
        <v>5789</v>
      </c>
      <c r="B20087" t="s">
        <v>31829</v>
      </c>
      <c r="C20087" t="s">
        <v>105</v>
      </c>
      <c r="D20087">
        <v>7.5</v>
      </c>
      <c r="E20087" t="s">
        <v>3078</v>
      </c>
      <c r="F20087" t="s">
        <v>29495</v>
      </c>
      <c r="G20087" t="s">
        <v>31</v>
      </c>
      <c r="H20087" t="s">
        <v>23</v>
      </c>
      <c r="I20087" t="s">
        <v>31830</v>
      </c>
      <c r="K20087"/>
      <c r="L20087" t="s">
        <v>31831</v>
      </c>
      <c r="M20087" t="s">
        <v>26</v>
      </c>
      <c r="N20087">
        <v>2</v>
      </c>
      <c r="P20087" t="s">
        <v>20366</v>
      </c>
      <c r="Q20087" t="s">
        <v>31832</v>
      </c>
      <c r="S20087" t="s">
        <v>20368</v>
      </c>
    </row>
    <row r="20088" spans="1:19" hidden="1" x14ac:dyDescent="0.2">
      <c r="A20088">
        <v>5789</v>
      </c>
      <c r="B20088" t="s">
        <v>31829</v>
      </c>
      <c r="C20088" t="s">
        <v>20452</v>
      </c>
      <c r="D20088">
        <v>11.6</v>
      </c>
      <c r="E20088" t="s">
        <v>3078</v>
      </c>
      <c r="F20088" t="s">
        <v>29495</v>
      </c>
      <c r="G20088" t="s">
        <v>31</v>
      </c>
      <c r="H20088" t="s">
        <v>23</v>
      </c>
      <c r="I20088" t="s">
        <v>31830</v>
      </c>
      <c r="K20088"/>
      <c r="L20088" t="s">
        <v>31831</v>
      </c>
      <c r="M20088" t="s">
        <v>26</v>
      </c>
      <c r="N20088">
        <v>2</v>
      </c>
      <c r="P20088" t="s">
        <v>20366</v>
      </c>
      <c r="Q20088" t="s">
        <v>31832</v>
      </c>
      <c r="S20088" t="s">
        <v>20368</v>
      </c>
    </row>
    <row r="20089" spans="1:19" hidden="1" x14ac:dyDescent="0.2">
      <c r="A20089">
        <v>5790</v>
      </c>
      <c r="B20089" t="s">
        <v>31833</v>
      </c>
      <c r="C20089" t="s">
        <v>105</v>
      </c>
      <c r="D20089">
        <v>8</v>
      </c>
      <c r="E20089" t="s">
        <v>3078</v>
      </c>
      <c r="F20089" t="s">
        <v>29495</v>
      </c>
      <c r="G20089" t="s">
        <v>31</v>
      </c>
      <c r="H20089" t="s">
        <v>23</v>
      </c>
      <c r="I20089" t="s">
        <v>31830</v>
      </c>
      <c r="K20089"/>
      <c r="L20089" t="s">
        <v>31834</v>
      </c>
      <c r="M20089" t="s">
        <v>26</v>
      </c>
      <c r="N20089">
        <v>2</v>
      </c>
      <c r="P20089" t="s">
        <v>20366</v>
      </c>
      <c r="Q20089" t="s">
        <v>31835</v>
      </c>
      <c r="S20089" t="s">
        <v>20368</v>
      </c>
    </row>
    <row r="20090" spans="1:19" hidden="1" x14ac:dyDescent="0.2">
      <c r="A20090">
        <v>5790</v>
      </c>
      <c r="B20090" t="s">
        <v>31833</v>
      </c>
      <c r="C20090" t="s">
        <v>20452</v>
      </c>
      <c r="D20090">
        <v>10.9</v>
      </c>
      <c r="E20090" t="s">
        <v>3078</v>
      </c>
      <c r="F20090" t="s">
        <v>29495</v>
      </c>
      <c r="G20090" t="s">
        <v>31</v>
      </c>
      <c r="H20090" t="s">
        <v>23</v>
      </c>
      <c r="I20090" t="s">
        <v>31830</v>
      </c>
      <c r="K20090"/>
      <c r="L20090" t="s">
        <v>31834</v>
      </c>
      <c r="M20090" t="s">
        <v>26</v>
      </c>
      <c r="N20090">
        <v>2</v>
      </c>
      <c r="P20090" t="s">
        <v>20366</v>
      </c>
      <c r="Q20090" t="s">
        <v>31835</v>
      </c>
      <c r="S20090" t="s">
        <v>20368</v>
      </c>
    </row>
    <row r="20091" spans="1:19" hidden="1" x14ac:dyDescent="0.2">
      <c r="A20091">
        <v>5791</v>
      </c>
      <c r="B20091" t="s">
        <v>31836</v>
      </c>
      <c r="C20091" t="s">
        <v>105</v>
      </c>
      <c r="D20091">
        <v>7.55</v>
      </c>
      <c r="E20091" t="s">
        <v>3078</v>
      </c>
      <c r="F20091" t="s">
        <v>29495</v>
      </c>
      <c r="G20091" t="s">
        <v>31</v>
      </c>
      <c r="H20091" t="s">
        <v>23</v>
      </c>
      <c r="I20091" t="s">
        <v>31830</v>
      </c>
      <c r="K20091"/>
      <c r="L20091" t="s">
        <v>31837</v>
      </c>
      <c r="M20091" t="s">
        <v>26</v>
      </c>
      <c r="N20091">
        <v>2</v>
      </c>
      <c r="P20091" t="s">
        <v>20366</v>
      </c>
      <c r="Q20091" t="s">
        <v>31838</v>
      </c>
      <c r="S20091" t="s">
        <v>20368</v>
      </c>
    </row>
    <row r="20092" spans="1:19" hidden="1" x14ac:dyDescent="0.2">
      <c r="A20092">
        <v>5791</v>
      </c>
      <c r="B20092" t="s">
        <v>31836</v>
      </c>
      <c r="C20092" t="s">
        <v>20452</v>
      </c>
      <c r="D20092">
        <v>10.8</v>
      </c>
      <c r="E20092" t="s">
        <v>3078</v>
      </c>
      <c r="F20092" t="s">
        <v>29495</v>
      </c>
      <c r="G20092" t="s">
        <v>31</v>
      </c>
      <c r="H20092" t="s">
        <v>23</v>
      </c>
      <c r="I20092" t="s">
        <v>31830</v>
      </c>
      <c r="K20092"/>
      <c r="L20092" t="s">
        <v>31837</v>
      </c>
      <c r="M20092" t="s">
        <v>26</v>
      </c>
      <c r="N20092">
        <v>2</v>
      </c>
      <c r="P20092" t="s">
        <v>20366</v>
      </c>
      <c r="Q20092" t="s">
        <v>31838</v>
      </c>
      <c r="S20092" t="s">
        <v>20368</v>
      </c>
    </row>
    <row r="20093" spans="1:19" hidden="1" x14ac:dyDescent="0.2">
      <c r="A20093">
        <v>5792</v>
      </c>
      <c r="B20093" t="s">
        <v>31839</v>
      </c>
      <c r="C20093" t="s">
        <v>105</v>
      </c>
      <c r="D20093">
        <v>8.89</v>
      </c>
      <c r="E20093">
        <v>25</v>
      </c>
      <c r="F20093" t="s">
        <v>1546</v>
      </c>
      <c r="G20093" t="s">
        <v>31</v>
      </c>
      <c r="H20093" t="s">
        <v>46</v>
      </c>
      <c r="I20093" t="s">
        <v>27677</v>
      </c>
      <c r="K20093"/>
      <c r="L20093" t="s">
        <v>31840</v>
      </c>
      <c r="M20093" t="s">
        <v>26</v>
      </c>
      <c r="N20093">
        <v>2</v>
      </c>
      <c r="P20093" t="s">
        <v>20366</v>
      </c>
      <c r="Q20093" t="s">
        <v>31841</v>
      </c>
      <c r="S20093" t="s">
        <v>20368</v>
      </c>
    </row>
    <row r="20094" spans="1:19" hidden="1" x14ac:dyDescent="0.2">
      <c r="A20094">
        <v>5793</v>
      </c>
      <c r="B20094" t="s">
        <v>31842</v>
      </c>
      <c r="C20094" t="s">
        <v>105</v>
      </c>
      <c r="D20094">
        <v>3.2</v>
      </c>
      <c r="E20094" t="s">
        <v>2141</v>
      </c>
      <c r="F20094" t="s">
        <v>28268</v>
      </c>
      <c r="G20094" t="s">
        <v>28269</v>
      </c>
      <c r="H20094" t="s">
        <v>23</v>
      </c>
      <c r="I20094" t="s">
        <v>19259</v>
      </c>
      <c r="K20094"/>
      <c r="L20094" t="s">
        <v>31843</v>
      </c>
      <c r="M20094" t="s">
        <v>20719</v>
      </c>
      <c r="N20094">
        <v>3</v>
      </c>
      <c r="P20094" t="s">
        <v>20366</v>
      </c>
      <c r="Q20094" t="s">
        <v>31844</v>
      </c>
      <c r="S20094" t="s">
        <v>20368</v>
      </c>
    </row>
    <row r="20095" spans="1:19" hidden="1" x14ac:dyDescent="0.2">
      <c r="A20095">
        <v>5794</v>
      </c>
      <c r="B20095" t="s">
        <v>31845</v>
      </c>
      <c r="C20095" t="s">
        <v>105</v>
      </c>
      <c r="D20095">
        <v>4.0199999999999996</v>
      </c>
      <c r="F20095" t="s">
        <v>21009</v>
      </c>
      <c r="G20095" t="s">
        <v>31</v>
      </c>
      <c r="H20095" t="s">
        <v>23</v>
      </c>
      <c r="I20095" t="s">
        <v>370</v>
      </c>
      <c r="K20095"/>
      <c r="L20095" t="s">
        <v>31846</v>
      </c>
      <c r="M20095" t="s">
        <v>26</v>
      </c>
      <c r="N20095">
        <v>2</v>
      </c>
      <c r="P20095" t="s">
        <v>20366</v>
      </c>
      <c r="Q20095" t="s">
        <v>31847</v>
      </c>
      <c r="S20095" t="s">
        <v>20368</v>
      </c>
    </row>
    <row r="20096" spans="1:19" hidden="1" x14ac:dyDescent="0.2">
      <c r="A20096">
        <v>5795</v>
      </c>
      <c r="B20096" t="s">
        <v>31848</v>
      </c>
      <c r="C20096" t="s">
        <v>105</v>
      </c>
      <c r="D20096">
        <v>9.94</v>
      </c>
      <c r="E20096">
        <v>20</v>
      </c>
      <c r="F20096" t="s">
        <v>26748</v>
      </c>
      <c r="G20096" t="s">
        <v>31</v>
      </c>
      <c r="H20096" t="s">
        <v>46</v>
      </c>
      <c r="I20096" t="s">
        <v>26749</v>
      </c>
      <c r="K20096"/>
      <c r="L20096" t="s">
        <v>31849</v>
      </c>
      <c r="M20096" t="s">
        <v>26</v>
      </c>
      <c r="N20096">
        <v>2</v>
      </c>
      <c r="P20096" t="s">
        <v>20366</v>
      </c>
      <c r="Q20096" t="s">
        <v>31850</v>
      </c>
      <c r="S20096" t="s">
        <v>20368</v>
      </c>
    </row>
    <row r="20097" spans="1:19" hidden="1" x14ac:dyDescent="0.2">
      <c r="A20097">
        <v>5796</v>
      </c>
      <c r="B20097" t="s">
        <v>31851</v>
      </c>
      <c r="C20097" t="s">
        <v>105</v>
      </c>
      <c r="D20097">
        <v>4.3899999999999997</v>
      </c>
      <c r="F20097" t="s">
        <v>21009</v>
      </c>
      <c r="G20097" t="s">
        <v>31</v>
      </c>
      <c r="H20097" t="s">
        <v>23</v>
      </c>
      <c r="I20097" t="s">
        <v>370</v>
      </c>
      <c r="K20097"/>
      <c r="L20097" t="s">
        <v>31852</v>
      </c>
      <c r="M20097" t="s">
        <v>20719</v>
      </c>
      <c r="N20097">
        <v>3</v>
      </c>
      <c r="P20097" t="s">
        <v>20366</v>
      </c>
      <c r="Q20097" t="s">
        <v>31853</v>
      </c>
      <c r="S20097" t="s">
        <v>20368</v>
      </c>
    </row>
    <row r="20098" spans="1:19" hidden="1" x14ac:dyDescent="0.2">
      <c r="A20098">
        <v>5797</v>
      </c>
      <c r="B20098" t="s">
        <v>31854</v>
      </c>
      <c r="C20098" t="s">
        <v>105</v>
      </c>
      <c r="D20098">
        <v>4.6500000000000004</v>
      </c>
      <c r="E20098">
        <v>20</v>
      </c>
      <c r="G20098" t="s">
        <v>55</v>
      </c>
      <c r="H20098" t="s">
        <v>46</v>
      </c>
      <c r="I20098" t="s">
        <v>4210</v>
      </c>
      <c r="K20098"/>
      <c r="L20098" t="s">
        <v>31855</v>
      </c>
      <c r="M20098" t="s">
        <v>26</v>
      </c>
      <c r="N20098">
        <v>2</v>
      </c>
      <c r="P20098" t="s">
        <v>20366</v>
      </c>
      <c r="Q20098" t="s">
        <v>31856</v>
      </c>
      <c r="S20098" t="s">
        <v>20368</v>
      </c>
    </row>
    <row r="20099" spans="1:19" hidden="1" x14ac:dyDescent="0.2">
      <c r="A20099">
        <v>5798</v>
      </c>
      <c r="B20099" t="s">
        <v>31857</v>
      </c>
      <c r="C20099" t="s">
        <v>105</v>
      </c>
      <c r="D20099">
        <v>4.18</v>
      </c>
      <c r="E20099">
        <v>20</v>
      </c>
      <c r="G20099" t="s">
        <v>55</v>
      </c>
      <c r="H20099" t="s">
        <v>46</v>
      </c>
      <c r="I20099" t="s">
        <v>4210</v>
      </c>
      <c r="K20099"/>
      <c r="L20099" t="s">
        <v>31858</v>
      </c>
      <c r="M20099" t="s">
        <v>26</v>
      </c>
      <c r="N20099">
        <v>2</v>
      </c>
      <c r="P20099" t="s">
        <v>20366</v>
      </c>
      <c r="Q20099" t="s">
        <v>31859</v>
      </c>
      <c r="S20099" t="s">
        <v>20368</v>
      </c>
    </row>
    <row r="20100" spans="1:19" hidden="1" x14ac:dyDescent="0.2">
      <c r="A20100">
        <v>5799</v>
      </c>
      <c r="B20100" t="s">
        <v>31860</v>
      </c>
      <c r="C20100" t="s">
        <v>105</v>
      </c>
      <c r="D20100">
        <v>3.89</v>
      </c>
      <c r="E20100">
        <v>25</v>
      </c>
      <c r="F20100" t="s">
        <v>23359</v>
      </c>
      <c r="G20100" t="s">
        <v>55</v>
      </c>
      <c r="H20100" t="s">
        <v>46</v>
      </c>
      <c r="I20100" t="s">
        <v>47</v>
      </c>
      <c r="K20100"/>
      <c r="L20100" t="s">
        <v>31861</v>
      </c>
      <c r="M20100" t="s">
        <v>26</v>
      </c>
      <c r="N20100">
        <v>2</v>
      </c>
      <c r="P20100" t="s">
        <v>20366</v>
      </c>
      <c r="Q20100" t="s">
        <v>31862</v>
      </c>
      <c r="S20100" t="s">
        <v>20368</v>
      </c>
    </row>
    <row r="20101" spans="1:19" hidden="1" x14ac:dyDescent="0.2">
      <c r="A20101">
        <v>5799</v>
      </c>
      <c r="B20101" t="s">
        <v>31860</v>
      </c>
      <c r="C20101" t="s">
        <v>20452</v>
      </c>
      <c r="D20101">
        <v>6.95</v>
      </c>
      <c r="E20101">
        <v>25</v>
      </c>
      <c r="F20101" t="s">
        <v>23359</v>
      </c>
      <c r="G20101" t="s">
        <v>55</v>
      </c>
      <c r="H20101" t="s">
        <v>46</v>
      </c>
      <c r="I20101" t="s">
        <v>47</v>
      </c>
      <c r="K20101"/>
      <c r="L20101" t="s">
        <v>31861</v>
      </c>
      <c r="M20101" t="s">
        <v>26</v>
      </c>
      <c r="N20101">
        <v>2</v>
      </c>
      <c r="P20101" t="s">
        <v>20366</v>
      </c>
      <c r="Q20101" t="s">
        <v>31862</v>
      </c>
      <c r="S20101" t="s">
        <v>20368</v>
      </c>
    </row>
    <row r="20102" spans="1:19" hidden="1" x14ac:dyDescent="0.2">
      <c r="A20102">
        <v>5800</v>
      </c>
      <c r="B20102" t="s">
        <v>31863</v>
      </c>
      <c r="C20102" t="s">
        <v>105</v>
      </c>
      <c r="D20102">
        <v>4.46</v>
      </c>
      <c r="E20102">
        <v>20</v>
      </c>
      <c r="G20102" t="s">
        <v>55</v>
      </c>
      <c r="H20102" t="s">
        <v>46</v>
      </c>
      <c r="I20102" t="s">
        <v>4210</v>
      </c>
      <c r="K20102"/>
      <c r="L20102" t="s">
        <v>31864</v>
      </c>
      <c r="M20102" t="s">
        <v>26</v>
      </c>
      <c r="N20102">
        <v>2</v>
      </c>
      <c r="P20102" t="s">
        <v>20366</v>
      </c>
      <c r="Q20102" t="s">
        <v>31865</v>
      </c>
      <c r="S20102" t="s">
        <v>20368</v>
      </c>
    </row>
    <row r="20103" spans="1:19" hidden="1" x14ac:dyDescent="0.2">
      <c r="A20103">
        <v>5801</v>
      </c>
      <c r="B20103" t="s">
        <v>31866</v>
      </c>
      <c r="C20103" t="s">
        <v>105</v>
      </c>
      <c r="D20103">
        <v>5.07</v>
      </c>
      <c r="E20103">
        <v>20</v>
      </c>
      <c r="F20103" t="s">
        <v>31867</v>
      </c>
      <c r="G20103" t="s">
        <v>55</v>
      </c>
      <c r="H20103" t="s">
        <v>23</v>
      </c>
      <c r="I20103" t="s">
        <v>30635</v>
      </c>
      <c r="K20103"/>
      <c r="L20103" t="s">
        <v>31868</v>
      </c>
      <c r="M20103" t="s">
        <v>26</v>
      </c>
      <c r="N20103">
        <v>2</v>
      </c>
      <c r="P20103" t="s">
        <v>20366</v>
      </c>
      <c r="Q20103" t="s">
        <v>31869</v>
      </c>
      <c r="S20103" t="s">
        <v>20368</v>
      </c>
    </row>
    <row r="20104" spans="1:19" hidden="1" x14ac:dyDescent="0.2">
      <c r="A20104">
        <v>5802</v>
      </c>
      <c r="B20104" t="s">
        <v>31870</v>
      </c>
      <c r="C20104" t="s">
        <v>105</v>
      </c>
      <c r="D20104">
        <v>5.57</v>
      </c>
      <c r="E20104">
        <v>25</v>
      </c>
      <c r="F20104" t="s">
        <v>31281</v>
      </c>
      <c r="G20104" t="s">
        <v>55</v>
      </c>
      <c r="H20104" t="s">
        <v>46</v>
      </c>
      <c r="I20104" t="s">
        <v>9435</v>
      </c>
      <c r="K20104"/>
      <c r="L20104" t="s">
        <v>31871</v>
      </c>
      <c r="M20104" t="s">
        <v>26</v>
      </c>
      <c r="N20104">
        <v>2</v>
      </c>
      <c r="P20104" t="s">
        <v>20366</v>
      </c>
      <c r="Q20104" t="s">
        <v>31872</v>
      </c>
      <c r="S20104" t="s">
        <v>20368</v>
      </c>
    </row>
    <row r="20105" spans="1:19" hidden="1" x14ac:dyDescent="0.2">
      <c r="A20105">
        <v>5802</v>
      </c>
      <c r="B20105" t="s">
        <v>31870</v>
      </c>
      <c r="C20105" t="s">
        <v>20471</v>
      </c>
      <c r="D20105">
        <v>6.08</v>
      </c>
      <c r="E20105" t="s">
        <v>414</v>
      </c>
      <c r="F20105" t="s">
        <v>31281</v>
      </c>
      <c r="G20105" t="s">
        <v>55</v>
      </c>
      <c r="H20105" t="s">
        <v>46</v>
      </c>
      <c r="I20105" t="s">
        <v>9435</v>
      </c>
      <c r="K20105"/>
      <c r="L20105" t="s">
        <v>31871</v>
      </c>
      <c r="M20105" t="s">
        <v>26</v>
      </c>
      <c r="N20105">
        <v>2</v>
      </c>
      <c r="P20105" t="s">
        <v>20366</v>
      </c>
      <c r="Q20105" t="s">
        <v>31872</v>
      </c>
      <c r="S20105" t="s">
        <v>20368</v>
      </c>
    </row>
    <row r="20106" spans="1:19" hidden="1" x14ac:dyDescent="0.2">
      <c r="A20106">
        <v>5803</v>
      </c>
      <c r="B20106" t="s">
        <v>31873</v>
      </c>
      <c r="C20106" t="s">
        <v>105</v>
      </c>
      <c r="D20106">
        <v>5.34</v>
      </c>
      <c r="E20106">
        <v>25</v>
      </c>
      <c r="G20106" t="s">
        <v>55</v>
      </c>
      <c r="H20106" t="s">
        <v>46</v>
      </c>
      <c r="I20106" t="s">
        <v>9435</v>
      </c>
      <c r="K20106"/>
      <c r="L20106" t="s">
        <v>31874</v>
      </c>
      <c r="M20106" t="s">
        <v>26</v>
      </c>
      <c r="N20106">
        <v>2</v>
      </c>
      <c r="P20106" t="s">
        <v>20366</v>
      </c>
      <c r="Q20106" t="s">
        <v>31875</v>
      </c>
      <c r="S20106" t="s">
        <v>20368</v>
      </c>
    </row>
    <row r="20107" spans="1:19" hidden="1" x14ac:dyDescent="0.2">
      <c r="A20107">
        <v>5803</v>
      </c>
      <c r="B20107" t="s">
        <v>31873</v>
      </c>
      <c r="C20107" t="s">
        <v>20471</v>
      </c>
      <c r="D20107">
        <v>5.83</v>
      </c>
      <c r="E20107" t="s">
        <v>414</v>
      </c>
      <c r="G20107" t="s">
        <v>55</v>
      </c>
      <c r="H20107" t="s">
        <v>46</v>
      </c>
      <c r="I20107" t="s">
        <v>9435</v>
      </c>
      <c r="K20107"/>
      <c r="L20107" t="s">
        <v>31874</v>
      </c>
      <c r="M20107" t="s">
        <v>26</v>
      </c>
      <c r="N20107">
        <v>2</v>
      </c>
      <c r="P20107" t="s">
        <v>20366</v>
      </c>
      <c r="Q20107" t="s">
        <v>31875</v>
      </c>
      <c r="S20107" t="s">
        <v>20368</v>
      </c>
    </row>
    <row r="20108" spans="1:19" hidden="1" x14ac:dyDescent="0.2">
      <c r="A20108">
        <v>5804</v>
      </c>
      <c r="B20108" t="s">
        <v>31876</v>
      </c>
      <c r="C20108" t="s">
        <v>105</v>
      </c>
      <c r="D20108">
        <v>1.42</v>
      </c>
      <c r="E20108">
        <v>25</v>
      </c>
      <c r="F20108" t="s">
        <v>31877</v>
      </c>
      <c r="H20108" t="s">
        <v>23</v>
      </c>
      <c r="I20108" t="s">
        <v>25235</v>
      </c>
      <c r="K20108"/>
      <c r="L20108" t="s">
        <v>31878</v>
      </c>
      <c r="M20108" t="s">
        <v>26</v>
      </c>
      <c r="N20108">
        <v>2</v>
      </c>
      <c r="P20108" t="s">
        <v>20366</v>
      </c>
      <c r="Q20108" t="s">
        <v>31879</v>
      </c>
      <c r="S20108" t="s">
        <v>20368</v>
      </c>
    </row>
    <row r="20109" spans="1:19" hidden="1" x14ac:dyDescent="0.2">
      <c r="A20109">
        <v>5806</v>
      </c>
      <c r="B20109" t="s">
        <v>31880</v>
      </c>
      <c r="C20109" t="s">
        <v>20452</v>
      </c>
      <c r="D20109">
        <v>12.98</v>
      </c>
      <c r="E20109">
        <v>20</v>
      </c>
      <c r="F20109" t="s">
        <v>31336</v>
      </c>
      <c r="G20109" t="s">
        <v>4302</v>
      </c>
      <c r="H20109" t="s">
        <v>23</v>
      </c>
      <c r="I20109" t="s">
        <v>656</v>
      </c>
      <c r="K20109"/>
      <c r="L20109" t="s">
        <v>31881</v>
      </c>
      <c r="M20109" t="s">
        <v>26</v>
      </c>
      <c r="N20109">
        <v>2</v>
      </c>
      <c r="P20109" t="s">
        <v>20366</v>
      </c>
      <c r="Q20109" t="s">
        <v>31882</v>
      </c>
      <c r="S20109" t="s">
        <v>20368</v>
      </c>
    </row>
    <row r="20110" spans="1:19" hidden="1" x14ac:dyDescent="0.2">
      <c r="A20110">
        <v>5807</v>
      </c>
      <c r="B20110" t="s">
        <v>31883</v>
      </c>
      <c r="C20110" t="s">
        <v>22259</v>
      </c>
      <c r="D20110">
        <v>12.59</v>
      </c>
      <c r="E20110">
        <v>20</v>
      </c>
      <c r="F20110" t="s">
        <v>31336</v>
      </c>
      <c r="G20110" t="s">
        <v>4302</v>
      </c>
      <c r="H20110" t="s">
        <v>23</v>
      </c>
      <c r="I20110" t="s">
        <v>656</v>
      </c>
      <c r="K20110"/>
      <c r="L20110" t="s">
        <v>31884</v>
      </c>
      <c r="M20110" t="s">
        <v>26</v>
      </c>
      <c r="N20110">
        <v>2</v>
      </c>
      <c r="P20110" t="s">
        <v>20366</v>
      </c>
      <c r="Q20110" t="s">
        <v>31885</v>
      </c>
      <c r="S20110" t="s">
        <v>20368</v>
      </c>
    </row>
    <row r="20111" spans="1:19" hidden="1" x14ac:dyDescent="0.2">
      <c r="A20111">
        <v>5808</v>
      </c>
      <c r="B20111" t="s">
        <v>31886</v>
      </c>
      <c r="C20111" t="s">
        <v>22259</v>
      </c>
      <c r="D20111">
        <v>10.78</v>
      </c>
      <c r="E20111">
        <v>20</v>
      </c>
      <c r="F20111" t="s">
        <v>31887</v>
      </c>
      <c r="G20111" t="s">
        <v>4302</v>
      </c>
      <c r="H20111" t="s">
        <v>23</v>
      </c>
      <c r="I20111" t="s">
        <v>656</v>
      </c>
      <c r="K20111"/>
      <c r="L20111" t="s">
        <v>31888</v>
      </c>
      <c r="M20111" t="s">
        <v>26</v>
      </c>
      <c r="N20111">
        <v>2</v>
      </c>
      <c r="P20111" t="s">
        <v>20366</v>
      </c>
      <c r="Q20111" t="s">
        <v>31889</v>
      </c>
      <c r="S20111" t="s">
        <v>20368</v>
      </c>
    </row>
    <row r="20112" spans="1:19" hidden="1" x14ac:dyDescent="0.2">
      <c r="A20112">
        <v>5809</v>
      </c>
      <c r="B20112" t="s">
        <v>8132</v>
      </c>
      <c r="C20112" t="s">
        <v>105</v>
      </c>
      <c r="D20112">
        <v>5.31</v>
      </c>
      <c r="E20112" t="s">
        <v>363</v>
      </c>
      <c r="F20112" t="s">
        <v>20459</v>
      </c>
      <c r="G20112" t="s">
        <v>31</v>
      </c>
      <c r="H20112" t="s">
        <v>23</v>
      </c>
      <c r="I20112" t="s">
        <v>31890</v>
      </c>
      <c r="K20112"/>
      <c r="L20112" t="s">
        <v>31891</v>
      </c>
      <c r="M20112" t="s">
        <v>20396</v>
      </c>
      <c r="N20112">
        <v>4</v>
      </c>
      <c r="P20112" t="s">
        <v>20366</v>
      </c>
      <c r="Q20112" t="s">
        <v>31892</v>
      </c>
      <c r="S20112" t="s">
        <v>20368</v>
      </c>
    </row>
    <row r="20113" spans="1:19" hidden="1" x14ac:dyDescent="0.2">
      <c r="A20113">
        <v>5809</v>
      </c>
      <c r="B20113" t="s">
        <v>8132</v>
      </c>
      <c r="C20113" t="s">
        <v>20452</v>
      </c>
      <c r="D20113">
        <v>9.84</v>
      </c>
      <c r="E20113" t="s">
        <v>363</v>
      </c>
      <c r="F20113" t="s">
        <v>20459</v>
      </c>
      <c r="G20113" t="s">
        <v>31</v>
      </c>
      <c r="H20113" t="s">
        <v>23</v>
      </c>
      <c r="I20113" t="s">
        <v>31890</v>
      </c>
      <c r="K20113"/>
      <c r="L20113" t="s">
        <v>31891</v>
      </c>
      <c r="M20113" t="s">
        <v>20396</v>
      </c>
      <c r="N20113">
        <v>4</v>
      </c>
      <c r="P20113" t="s">
        <v>20366</v>
      </c>
      <c r="Q20113" t="s">
        <v>31892</v>
      </c>
      <c r="S20113" t="s">
        <v>20368</v>
      </c>
    </row>
    <row r="20114" spans="1:19" hidden="1" x14ac:dyDescent="0.2">
      <c r="A20114">
        <v>5810</v>
      </c>
      <c r="B20114" t="s">
        <v>31893</v>
      </c>
      <c r="C20114" t="s">
        <v>20452</v>
      </c>
      <c r="D20114">
        <v>11.06</v>
      </c>
      <c r="G20114" t="s">
        <v>31</v>
      </c>
      <c r="I20114" t="s">
        <v>31894</v>
      </c>
      <c r="K20114"/>
      <c r="L20114" t="s">
        <v>31895</v>
      </c>
      <c r="M20114" t="s">
        <v>26</v>
      </c>
      <c r="N20114">
        <v>2</v>
      </c>
      <c r="P20114" t="s">
        <v>20366</v>
      </c>
      <c r="Q20114" t="s">
        <v>31896</v>
      </c>
      <c r="S20114" t="s">
        <v>20368</v>
      </c>
    </row>
    <row r="20115" spans="1:19" hidden="1" x14ac:dyDescent="0.2">
      <c r="A20115">
        <v>5811</v>
      </c>
      <c r="B20115" t="s">
        <v>31897</v>
      </c>
      <c r="C20115" t="s">
        <v>20452</v>
      </c>
      <c r="D20115">
        <v>11.23</v>
      </c>
      <c r="G20115" t="s">
        <v>31</v>
      </c>
      <c r="I20115" t="s">
        <v>31894</v>
      </c>
      <c r="K20115"/>
      <c r="L20115" t="s">
        <v>31898</v>
      </c>
      <c r="M20115" t="s">
        <v>26</v>
      </c>
      <c r="N20115">
        <v>2</v>
      </c>
      <c r="P20115" t="s">
        <v>20366</v>
      </c>
      <c r="Q20115" t="s">
        <v>31899</v>
      </c>
      <c r="S20115" t="s">
        <v>20368</v>
      </c>
    </row>
    <row r="20116" spans="1:19" hidden="1" x14ac:dyDescent="0.2">
      <c r="A20116">
        <v>5812</v>
      </c>
      <c r="B20116" t="s">
        <v>31900</v>
      </c>
      <c r="C20116" t="s">
        <v>20452</v>
      </c>
      <c r="D20116">
        <v>10.91</v>
      </c>
      <c r="G20116" t="s">
        <v>31</v>
      </c>
      <c r="I20116" t="s">
        <v>31894</v>
      </c>
      <c r="K20116"/>
      <c r="L20116" t="s">
        <v>31901</v>
      </c>
      <c r="M20116" t="s">
        <v>26</v>
      </c>
      <c r="N20116">
        <v>2</v>
      </c>
      <c r="P20116" t="s">
        <v>20366</v>
      </c>
      <c r="Q20116" t="s">
        <v>31902</v>
      </c>
      <c r="S20116" t="s">
        <v>20368</v>
      </c>
    </row>
    <row r="20117" spans="1:19" hidden="1" x14ac:dyDescent="0.2">
      <c r="A20117">
        <v>5813</v>
      </c>
      <c r="B20117" t="s">
        <v>31903</v>
      </c>
      <c r="C20117" t="s">
        <v>31335</v>
      </c>
      <c r="D20117">
        <v>14.57</v>
      </c>
      <c r="E20117">
        <v>20</v>
      </c>
      <c r="F20117" t="s">
        <v>31904</v>
      </c>
      <c r="G20117" t="s">
        <v>4302</v>
      </c>
      <c r="H20117" t="s">
        <v>23</v>
      </c>
      <c r="I20117" t="s">
        <v>656</v>
      </c>
      <c r="K20117"/>
      <c r="L20117" t="s">
        <v>31905</v>
      </c>
      <c r="M20117" t="s">
        <v>26</v>
      </c>
      <c r="N20117">
        <v>2</v>
      </c>
      <c r="P20117" t="s">
        <v>20366</v>
      </c>
      <c r="Q20117" t="s">
        <v>31906</v>
      </c>
      <c r="S20117" t="s">
        <v>20368</v>
      </c>
    </row>
    <row r="20118" spans="1:19" hidden="1" x14ac:dyDescent="0.2">
      <c r="A20118">
        <v>5814</v>
      </c>
      <c r="B20118" t="s">
        <v>31907</v>
      </c>
      <c r="C20118" t="s">
        <v>31335</v>
      </c>
      <c r="D20118">
        <v>14.28</v>
      </c>
      <c r="E20118">
        <v>20</v>
      </c>
      <c r="F20118" t="s">
        <v>31336</v>
      </c>
      <c r="G20118" t="s">
        <v>4302</v>
      </c>
      <c r="H20118" t="s">
        <v>23</v>
      </c>
      <c r="I20118" t="s">
        <v>656</v>
      </c>
      <c r="K20118"/>
      <c r="L20118" t="s">
        <v>31908</v>
      </c>
      <c r="M20118" t="s">
        <v>26</v>
      </c>
      <c r="N20118">
        <v>2</v>
      </c>
      <c r="P20118" t="s">
        <v>20366</v>
      </c>
      <c r="Q20118" t="s">
        <v>31909</v>
      </c>
      <c r="S20118" t="s">
        <v>20368</v>
      </c>
    </row>
    <row r="20119" spans="1:19" hidden="1" x14ac:dyDescent="0.2">
      <c r="A20119">
        <v>5817</v>
      </c>
      <c r="B20119" t="s">
        <v>31910</v>
      </c>
      <c r="C20119" t="s">
        <v>105</v>
      </c>
      <c r="D20119">
        <v>2.2999999999999998</v>
      </c>
      <c r="G20119" t="s">
        <v>31</v>
      </c>
      <c r="I20119" t="s">
        <v>31894</v>
      </c>
      <c r="K20119"/>
      <c r="L20119" t="s">
        <v>31911</v>
      </c>
      <c r="M20119" t="s">
        <v>26</v>
      </c>
      <c r="N20119">
        <v>2</v>
      </c>
      <c r="P20119" t="s">
        <v>20366</v>
      </c>
      <c r="Q20119" t="s">
        <v>31912</v>
      </c>
      <c r="S20119" t="s">
        <v>20368</v>
      </c>
    </row>
    <row r="20120" spans="1:19" hidden="1" x14ac:dyDescent="0.2">
      <c r="A20120">
        <v>5817</v>
      </c>
      <c r="B20120" t="s">
        <v>31910</v>
      </c>
      <c r="C20120" t="s">
        <v>20452</v>
      </c>
      <c r="D20120">
        <v>11.64</v>
      </c>
      <c r="G20120" t="s">
        <v>31</v>
      </c>
      <c r="I20120" t="s">
        <v>31894</v>
      </c>
      <c r="K20120"/>
      <c r="L20120" t="s">
        <v>31911</v>
      </c>
      <c r="M20120" t="s">
        <v>26</v>
      </c>
      <c r="N20120">
        <v>2</v>
      </c>
      <c r="P20120" t="s">
        <v>20366</v>
      </c>
      <c r="Q20120" t="s">
        <v>31912</v>
      </c>
      <c r="S20120" t="s">
        <v>20368</v>
      </c>
    </row>
    <row r="20121" spans="1:19" hidden="1" x14ac:dyDescent="0.2">
      <c r="A20121">
        <v>5818</v>
      </c>
      <c r="B20121" t="s">
        <v>31913</v>
      </c>
      <c r="C20121" t="s">
        <v>105</v>
      </c>
      <c r="D20121">
        <v>3.49</v>
      </c>
      <c r="E20121">
        <v>20</v>
      </c>
      <c r="F20121" t="s">
        <v>1546</v>
      </c>
      <c r="G20121" t="s">
        <v>55</v>
      </c>
      <c r="H20121" t="s">
        <v>46</v>
      </c>
      <c r="I20121" t="s">
        <v>8547</v>
      </c>
      <c r="K20121"/>
      <c r="L20121" t="s">
        <v>31914</v>
      </c>
      <c r="M20121" t="s">
        <v>26</v>
      </c>
      <c r="N20121">
        <v>2</v>
      </c>
      <c r="P20121" t="s">
        <v>20366</v>
      </c>
      <c r="Q20121" t="s">
        <v>31915</v>
      </c>
      <c r="S20121" t="s">
        <v>20368</v>
      </c>
    </row>
    <row r="20122" spans="1:19" hidden="1" x14ac:dyDescent="0.2">
      <c r="A20122">
        <v>5820</v>
      </c>
      <c r="B20122" t="s">
        <v>31916</v>
      </c>
      <c r="C20122" t="s">
        <v>105</v>
      </c>
      <c r="D20122">
        <v>7.67</v>
      </c>
      <c r="E20122">
        <v>30</v>
      </c>
      <c r="F20122" t="s">
        <v>27685</v>
      </c>
      <c r="G20122" t="s">
        <v>55</v>
      </c>
      <c r="H20122" t="s">
        <v>46</v>
      </c>
      <c r="I20122" t="s">
        <v>25866</v>
      </c>
      <c r="K20122"/>
      <c r="L20122" t="s">
        <v>31917</v>
      </c>
      <c r="M20122" t="s">
        <v>26</v>
      </c>
      <c r="N20122">
        <v>2</v>
      </c>
      <c r="P20122" t="s">
        <v>20366</v>
      </c>
      <c r="Q20122" t="s">
        <v>31918</v>
      </c>
      <c r="S20122" t="s">
        <v>20368</v>
      </c>
    </row>
    <row r="20123" spans="1:19" hidden="1" x14ac:dyDescent="0.2">
      <c r="A20123">
        <v>5821</v>
      </c>
      <c r="B20123" t="s">
        <v>31919</v>
      </c>
      <c r="C20123" t="s">
        <v>105</v>
      </c>
      <c r="D20123">
        <v>3.12</v>
      </c>
      <c r="E20123" t="s">
        <v>31920</v>
      </c>
      <c r="F20123" t="s">
        <v>19567</v>
      </c>
      <c r="H20123" t="s">
        <v>23</v>
      </c>
      <c r="I20123" t="s">
        <v>10665</v>
      </c>
      <c r="K20123"/>
      <c r="L20123" t="s">
        <v>31921</v>
      </c>
      <c r="M20123" t="s">
        <v>26</v>
      </c>
      <c r="N20123">
        <v>2</v>
      </c>
      <c r="P20123" t="s">
        <v>20366</v>
      </c>
      <c r="Q20123" t="s">
        <v>31922</v>
      </c>
      <c r="S20123" t="s">
        <v>20368</v>
      </c>
    </row>
    <row r="20124" spans="1:19" hidden="1" x14ac:dyDescent="0.2">
      <c r="A20124">
        <v>5822</v>
      </c>
      <c r="B20124" t="s">
        <v>31923</v>
      </c>
      <c r="C20124" t="s">
        <v>31335</v>
      </c>
      <c r="D20124">
        <v>16.23</v>
      </c>
      <c r="E20124">
        <v>20</v>
      </c>
      <c r="F20124" t="s">
        <v>31336</v>
      </c>
      <c r="G20124" t="s">
        <v>4302</v>
      </c>
      <c r="H20124" t="s">
        <v>23</v>
      </c>
      <c r="I20124" t="s">
        <v>656</v>
      </c>
      <c r="K20124"/>
      <c r="L20124" t="s">
        <v>31924</v>
      </c>
      <c r="M20124" t="s">
        <v>26</v>
      </c>
      <c r="N20124">
        <v>2</v>
      </c>
      <c r="P20124" t="s">
        <v>20366</v>
      </c>
      <c r="Q20124" t="s">
        <v>31925</v>
      </c>
      <c r="S20124" t="s">
        <v>20368</v>
      </c>
    </row>
    <row r="20125" spans="1:19" hidden="1" x14ac:dyDescent="0.2">
      <c r="A20125">
        <v>5823</v>
      </c>
      <c r="B20125" t="s">
        <v>31926</v>
      </c>
      <c r="C20125" t="s">
        <v>31335</v>
      </c>
      <c r="D20125">
        <v>15.56</v>
      </c>
      <c r="E20125">
        <v>20</v>
      </c>
      <c r="F20125" t="s">
        <v>31336</v>
      </c>
      <c r="G20125" t="s">
        <v>4302</v>
      </c>
      <c r="H20125" t="s">
        <v>23</v>
      </c>
      <c r="I20125" t="s">
        <v>656</v>
      </c>
      <c r="K20125"/>
      <c r="L20125" t="s">
        <v>31927</v>
      </c>
      <c r="M20125" t="s">
        <v>26</v>
      </c>
      <c r="N20125">
        <v>2</v>
      </c>
      <c r="P20125" t="s">
        <v>20366</v>
      </c>
      <c r="Q20125" t="s">
        <v>31928</v>
      </c>
      <c r="S20125" t="s">
        <v>20368</v>
      </c>
    </row>
    <row r="20126" spans="1:19" hidden="1" x14ac:dyDescent="0.2">
      <c r="A20126">
        <v>5824</v>
      </c>
      <c r="B20126" t="s">
        <v>31929</v>
      </c>
      <c r="C20126" t="s">
        <v>105</v>
      </c>
      <c r="D20126">
        <v>12.5</v>
      </c>
      <c r="E20126">
        <v>25</v>
      </c>
      <c r="F20126" t="s">
        <v>30755</v>
      </c>
      <c r="G20126" t="s">
        <v>31</v>
      </c>
      <c r="H20126" t="s">
        <v>23</v>
      </c>
      <c r="I20126" t="s">
        <v>4480</v>
      </c>
      <c r="K20126"/>
      <c r="L20126" t="s">
        <v>31930</v>
      </c>
      <c r="M20126" t="s">
        <v>26</v>
      </c>
      <c r="N20126">
        <v>2</v>
      </c>
      <c r="P20126" t="s">
        <v>20366</v>
      </c>
      <c r="Q20126" t="s">
        <v>31931</v>
      </c>
      <c r="S20126" t="s">
        <v>20368</v>
      </c>
    </row>
    <row r="20127" spans="1:19" hidden="1" x14ac:dyDescent="0.2">
      <c r="A20127">
        <v>5825</v>
      </c>
      <c r="B20127" t="s">
        <v>31932</v>
      </c>
      <c r="C20127" t="s">
        <v>105</v>
      </c>
      <c r="D20127">
        <v>11.18</v>
      </c>
      <c r="G20127" t="s">
        <v>31</v>
      </c>
      <c r="I20127" t="s">
        <v>4875</v>
      </c>
      <c r="K20127"/>
      <c r="L20127" t="s">
        <v>31933</v>
      </c>
      <c r="M20127" t="s">
        <v>20396</v>
      </c>
      <c r="N20127">
        <v>4</v>
      </c>
      <c r="P20127" t="s">
        <v>20366</v>
      </c>
      <c r="Q20127" t="s">
        <v>31934</v>
      </c>
      <c r="S20127" t="s">
        <v>20368</v>
      </c>
    </row>
    <row r="20128" spans="1:19" hidden="1" x14ac:dyDescent="0.2">
      <c r="A20128">
        <v>5826</v>
      </c>
      <c r="B20128" t="s">
        <v>31935</v>
      </c>
      <c r="C20128" t="s">
        <v>105</v>
      </c>
      <c r="D20128">
        <v>9.9700000000000006</v>
      </c>
      <c r="E20128" t="s">
        <v>2893</v>
      </c>
      <c r="G20128" t="s">
        <v>21388</v>
      </c>
      <c r="H20128" t="s">
        <v>23</v>
      </c>
      <c r="I20128" t="s">
        <v>9038</v>
      </c>
      <c r="K20128"/>
      <c r="L20128" t="s">
        <v>31936</v>
      </c>
      <c r="M20128" t="s">
        <v>26</v>
      </c>
      <c r="N20128">
        <v>2</v>
      </c>
      <c r="P20128" t="s">
        <v>20366</v>
      </c>
      <c r="Q20128" t="s">
        <v>31937</v>
      </c>
      <c r="S20128" t="s">
        <v>20368</v>
      </c>
    </row>
    <row r="20129" spans="1:19" hidden="1" x14ac:dyDescent="0.2">
      <c r="A20129">
        <v>5827</v>
      </c>
      <c r="B20129" t="s">
        <v>31938</v>
      </c>
      <c r="C20129" t="s">
        <v>105</v>
      </c>
      <c r="D20129">
        <v>7.5</v>
      </c>
      <c r="E20129">
        <v>20</v>
      </c>
      <c r="F20129" t="s">
        <v>24893</v>
      </c>
      <c r="G20129" t="s">
        <v>31</v>
      </c>
      <c r="H20129" t="s">
        <v>23</v>
      </c>
      <c r="I20129" t="s">
        <v>16362</v>
      </c>
      <c r="K20129"/>
      <c r="L20129" t="s">
        <v>31939</v>
      </c>
      <c r="M20129" t="s">
        <v>26</v>
      </c>
      <c r="N20129">
        <v>2</v>
      </c>
      <c r="P20129" t="s">
        <v>20366</v>
      </c>
      <c r="Q20129" t="s">
        <v>31940</v>
      </c>
      <c r="S20129" t="s">
        <v>20368</v>
      </c>
    </row>
    <row r="20130" spans="1:19" hidden="1" x14ac:dyDescent="0.2">
      <c r="A20130">
        <v>5828</v>
      </c>
      <c r="B20130" t="s">
        <v>31941</v>
      </c>
      <c r="C20130" t="s">
        <v>105</v>
      </c>
      <c r="D20130">
        <v>9.5399999999999991</v>
      </c>
      <c r="E20130">
        <v>25</v>
      </c>
      <c r="F20130" t="s">
        <v>31942</v>
      </c>
      <c r="G20130" t="s">
        <v>31</v>
      </c>
      <c r="H20130" t="s">
        <v>46</v>
      </c>
      <c r="I20130" t="s">
        <v>31943</v>
      </c>
      <c r="K20130"/>
      <c r="L20130" t="s">
        <v>31944</v>
      </c>
      <c r="M20130" t="s">
        <v>26</v>
      </c>
      <c r="N20130">
        <v>2</v>
      </c>
      <c r="P20130" t="s">
        <v>20366</v>
      </c>
      <c r="Q20130" t="s">
        <v>31945</v>
      </c>
      <c r="S20130" t="s">
        <v>20368</v>
      </c>
    </row>
    <row r="20131" spans="1:19" hidden="1" x14ac:dyDescent="0.2">
      <c r="A20131">
        <v>5829</v>
      </c>
      <c r="B20131" t="s">
        <v>31946</v>
      </c>
      <c r="C20131" t="s">
        <v>105</v>
      </c>
      <c r="D20131">
        <v>2.1</v>
      </c>
      <c r="E20131">
        <v>30</v>
      </c>
      <c r="F20131" t="s">
        <v>16937</v>
      </c>
      <c r="G20131" t="s">
        <v>55</v>
      </c>
      <c r="H20131" t="s">
        <v>46</v>
      </c>
      <c r="I20131" t="s">
        <v>23881</v>
      </c>
      <c r="K20131" t="e">
        <f>- Other values in C72  D62 and F31</f>
        <v>#NAME?</v>
      </c>
      <c r="L20131" t="s">
        <v>31947</v>
      </c>
      <c r="M20131" t="s">
        <v>20396</v>
      </c>
      <c r="N20131">
        <v>4</v>
      </c>
      <c r="P20131" t="s">
        <v>20366</v>
      </c>
      <c r="Q20131" t="s">
        <v>31948</v>
      </c>
      <c r="S20131" t="s">
        <v>20368</v>
      </c>
    </row>
    <row r="20132" spans="1:19" hidden="1" x14ac:dyDescent="0.2">
      <c r="A20132">
        <v>5829</v>
      </c>
      <c r="B20132" t="s">
        <v>31946</v>
      </c>
      <c r="C20132" t="s">
        <v>20452</v>
      </c>
      <c r="D20132">
        <v>8.14</v>
      </c>
      <c r="E20132">
        <v>30</v>
      </c>
      <c r="F20132" t="s">
        <v>16937</v>
      </c>
      <c r="G20132" t="s">
        <v>55</v>
      </c>
      <c r="H20132" t="s">
        <v>46</v>
      </c>
      <c r="I20132" t="s">
        <v>23881</v>
      </c>
      <c r="K20132" t="e">
        <f>- Other values in C72  D62 and F31</f>
        <v>#NAME?</v>
      </c>
      <c r="L20132" t="s">
        <v>31947</v>
      </c>
      <c r="M20132" t="s">
        <v>20396</v>
      </c>
      <c r="N20132">
        <v>4</v>
      </c>
      <c r="P20132" t="s">
        <v>20366</v>
      </c>
      <c r="Q20132" t="s">
        <v>31948</v>
      </c>
      <c r="S20132" t="s">
        <v>20368</v>
      </c>
    </row>
    <row r="20133" spans="1:19" hidden="1" x14ac:dyDescent="0.2">
      <c r="A20133">
        <v>5829</v>
      </c>
      <c r="B20133" t="s">
        <v>31946</v>
      </c>
      <c r="C20133" t="s">
        <v>20452</v>
      </c>
      <c r="D20133">
        <v>8.3800000000000008</v>
      </c>
      <c r="E20133">
        <v>25</v>
      </c>
      <c r="F20133" t="s">
        <v>25864</v>
      </c>
      <c r="G20133" t="s">
        <v>55</v>
      </c>
      <c r="H20133" t="s">
        <v>46</v>
      </c>
      <c r="I20133" t="s">
        <v>786</v>
      </c>
      <c r="K20133" t="e">
        <f>- Other values in C72  D62 and F31</f>
        <v>#NAME?</v>
      </c>
      <c r="L20133" t="s">
        <v>31947</v>
      </c>
      <c r="M20133" t="s">
        <v>20396</v>
      </c>
      <c r="N20133">
        <v>4</v>
      </c>
      <c r="P20133" t="s">
        <v>20366</v>
      </c>
      <c r="Q20133" t="s">
        <v>31948</v>
      </c>
      <c r="S20133" t="s">
        <v>20368</v>
      </c>
    </row>
    <row r="20134" spans="1:19" hidden="1" x14ac:dyDescent="0.2">
      <c r="A20134">
        <v>5829</v>
      </c>
      <c r="B20134" t="s">
        <v>31946</v>
      </c>
      <c r="C20134" t="s">
        <v>20452</v>
      </c>
      <c r="D20134">
        <v>8.3000000000000007</v>
      </c>
      <c r="E20134">
        <v>25</v>
      </c>
      <c r="F20134" t="s">
        <v>25864</v>
      </c>
      <c r="G20134" t="s">
        <v>55</v>
      </c>
      <c r="H20134" t="s">
        <v>46</v>
      </c>
      <c r="I20134" t="s">
        <v>31949</v>
      </c>
      <c r="K20134" t="e">
        <f>- Other values in C72  D62 and F31</f>
        <v>#NAME?</v>
      </c>
      <c r="L20134" t="s">
        <v>31947</v>
      </c>
      <c r="M20134" t="s">
        <v>20396</v>
      </c>
      <c r="N20134">
        <v>4</v>
      </c>
      <c r="P20134" t="s">
        <v>20366</v>
      </c>
      <c r="Q20134" t="s">
        <v>31948</v>
      </c>
      <c r="S20134" t="s">
        <v>20368</v>
      </c>
    </row>
    <row r="20135" spans="1:19" hidden="1" x14ac:dyDescent="0.2">
      <c r="A20135">
        <v>5829</v>
      </c>
      <c r="B20135" t="s">
        <v>31946</v>
      </c>
      <c r="C20135" t="s">
        <v>20452</v>
      </c>
      <c r="D20135">
        <v>8.15</v>
      </c>
      <c r="E20135" t="s">
        <v>414</v>
      </c>
      <c r="F20135" t="s">
        <v>20530</v>
      </c>
      <c r="G20135" t="s">
        <v>55</v>
      </c>
      <c r="H20135" t="s">
        <v>46</v>
      </c>
      <c r="I20135" t="s">
        <v>31949</v>
      </c>
      <c r="K20135" t="e">
        <f>- Other values in C72  D62 and F31</f>
        <v>#NAME?</v>
      </c>
      <c r="L20135" t="s">
        <v>31947</v>
      </c>
      <c r="M20135" t="s">
        <v>20396</v>
      </c>
      <c r="N20135">
        <v>4</v>
      </c>
      <c r="P20135" t="s">
        <v>20366</v>
      </c>
      <c r="Q20135" t="s">
        <v>31948</v>
      </c>
      <c r="S20135" t="s">
        <v>20368</v>
      </c>
    </row>
    <row r="20136" spans="1:19" hidden="1" x14ac:dyDescent="0.2">
      <c r="A20136">
        <v>5830</v>
      </c>
      <c r="B20136" t="s">
        <v>31950</v>
      </c>
      <c r="C20136" t="s">
        <v>105</v>
      </c>
      <c r="D20136">
        <v>-1.28</v>
      </c>
      <c r="E20136">
        <v>25</v>
      </c>
      <c r="F20136" t="s">
        <v>31951</v>
      </c>
      <c r="H20136" t="s">
        <v>2675</v>
      </c>
      <c r="I20136" t="s">
        <v>31952</v>
      </c>
      <c r="K20136"/>
      <c r="L20136" t="s">
        <v>31953</v>
      </c>
      <c r="M20136" t="s">
        <v>21125</v>
      </c>
      <c r="N20136">
        <v>3</v>
      </c>
      <c r="O20136" t="s">
        <v>31954</v>
      </c>
      <c r="P20136" t="s">
        <v>20366</v>
      </c>
      <c r="Q20136" t="s">
        <v>31955</v>
      </c>
      <c r="S20136" t="s">
        <v>20368</v>
      </c>
    </row>
    <row r="20137" spans="1:19" hidden="1" x14ac:dyDescent="0.2">
      <c r="A20137">
        <v>5830</v>
      </c>
      <c r="B20137" t="s">
        <v>31950</v>
      </c>
      <c r="C20137" t="s">
        <v>20452</v>
      </c>
      <c r="D20137">
        <v>3.86</v>
      </c>
      <c r="E20137" t="s">
        <v>414</v>
      </c>
      <c r="F20137" t="s">
        <v>31956</v>
      </c>
      <c r="H20137" t="s">
        <v>2675</v>
      </c>
      <c r="I20137" t="s">
        <v>31952</v>
      </c>
      <c r="K20137"/>
      <c r="L20137" t="s">
        <v>31953</v>
      </c>
      <c r="M20137" t="s">
        <v>21125</v>
      </c>
      <c r="N20137">
        <v>3</v>
      </c>
      <c r="O20137" t="s">
        <v>31954</v>
      </c>
      <c r="P20137" t="s">
        <v>20366</v>
      </c>
      <c r="Q20137" t="s">
        <v>31955</v>
      </c>
      <c r="S20137" t="s">
        <v>20368</v>
      </c>
    </row>
    <row r="20138" spans="1:19" hidden="1" x14ac:dyDescent="0.2">
      <c r="A20138">
        <v>5830</v>
      </c>
      <c r="B20138" t="s">
        <v>31950</v>
      </c>
      <c r="C20138" t="s">
        <v>20452</v>
      </c>
      <c r="D20138">
        <v>3.99</v>
      </c>
      <c r="E20138" t="s">
        <v>414</v>
      </c>
      <c r="F20138" t="s">
        <v>31956</v>
      </c>
      <c r="G20138" t="s">
        <v>31</v>
      </c>
      <c r="H20138" t="s">
        <v>23</v>
      </c>
      <c r="I20138" t="s">
        <v>31952</v>
      </c>
      <c r="K20138"/>
      <c r="L20138" t="s">
        <v>31953</v>
      </c>
      <c r="M20138" t="s">
        <v>21125</v>
      </c>
      <c r="N20138">
        <v>3</v>
      </c>
      <c r="O20138" t="s">
        <v>31954</v>
      </c>
      <c r="P20138" t="s">
        <v>20366</v>
      </c>
      <c r="Q20138" t="s">
        <v>31955</v>
      </c>
      <c r="S20138" t="s">
        <v>20368</v>
      </c>
    </row>
    <row r="20139" spans="1:19" hidden="1" x14ac:dyDescent="0.2">
      <c r="A20139">
        <v>5832</v>
      </c>
      <c r="B20139" t="s">
        <v>31957</v>
      </c>
      <c r="C20139" t="s">
        <v>105</v>
      </c>
      <c r="D20139">
        <v>6.8</v>
      </c>
      <c r="E20139">
        <v>20</v>
      </c>
      <c r="F20139" t="s">
        <v>24893</v>
      </c>
      <c r="G20139" t="s">
        <v>31</v>
      </c>
      <c r="H20139" t="s">
        <v>23</v>
      </c>
      <c r="I20139" t="s">
        <v>16362</v>
      </c>
      <c r="K20139"/>
      <c r="L20139" t="s">
        <v>31958</v>
      </c>
      <c r="M20139" t="s">
        <v>26</v>
      </c>
      <c r="N20139">
        <v>2</v>
      </c>
      <c r="P20139" t="s">
        <v>20366</v>
      </c>
      <c r="Q20139" t="s">
        <v>31959</v>
      </c>
      <c r="S20139" t="s">
        <v>20368</v>
      </c>
    </row>
    <row r="20140" spans="1:19" hidden="1" x14ac:dyDescent="0.2">
      <c r="A20140">
        <v>5833</v>
      </c>
      <c r="B20140" t="s">
        <v>31960</v>
      </c>
      <c r="C20140" t="s">
        <v>105</v>
      </c>
      <c r="D20140">
        <v>6.3</v>
      </c>
      <c r="E20140">
        <v>20</v>
      </c>
      <c r="F20140" t="s">
        <v>24893</v>
      </c>
      <c r="G20140" t="s">
        <v>31</v>
      </c>
      <c r="H20140" t="s">
        <v>23</v>
      </c>
      <c r="I20140" t="s">
        <v>16362</v>
      </c>
      <c r="K20140"/>
      <c r="L20140" t="s">
        <v>31961</v>
      </c>
      <c r="M20140" t="s">
        <v>26</v>
      </c>
      <c r="N20140">
        <v>2</v>
      </c>
      <c r="P20140" t="s">
        <v>20366</v>
      </c>
      <c r="Q20140" t="s">
        <v>31962</v>
      </c>
      <c r="S20140" t="s">
        <v>20368</v>
      </c>
    </row>
    <row r="20141" spans="1:19" hidden="1" x14ac:dyDescent="0.2">
      <c r="A20141">
        <v>5837</v>
      </c>
      <c r="B20141" t="s">
        <v>19085</v>
      </c>
      <c r="C20141" t="s">
        <v>105</v>
      </c>
      <c r="D20141">
        <v>2.34</v>
      </c>
      <c r="E20141">
        <v>25</v>
      </c>
      <c r="F20141" t="s">
        <v>28238</v>
      </c>
      <c r="G20141" t="s">
        <v>31</v>
      </c>
      <c r="H20141" t="s">
        <v>23</v>
      </c>
      <c r="I20141" t="s">
        <v>118</v>
      </c>
      <c r="K20141"/>
      <c r="L20141" t="s">
        <v>31963</v>
      </c>
      <c r="M20141" t="s">
        <v>26</v>
      </c>
      <c r="N20141">
        <v>2</v>
      </c>
      <c r="P20141" t="s">
        <v>20366</v>
      </c>
      <c r="Q20141" t="s">
        <v>31964</v>
      </c>
      <c r="S20141" t="s">
        <v>20368</v>
      </c>
    </row>
    <row r="20142" spans="1:19" hidden="1" x14ac:dyDescent="0.2">
      <c r="A20142">
        <v>5837</v>
      </c>
      <c r="B20142" t="s">
        <v>19085</v>
      </c>
      <c r="C20142" t="s">
        <v>20452</v>
      </c>
      <c r="D20142">
        <v>4.88</v>
      </c>
      <c r="E20142" t="s">
        <v>414</v>
      </c>
      <c r="F20142" t="s">
        <v>28238</v>
      </c>
      <c r="G20142" t="s">
        <v>31</v>
      </c>
      <c r="H20142" t="s">
        <v>46</v>
      </c>
      <c r="I20142" t="s">
        <v>118</v>
      </c>
      <c r="K20142"/>
      <c r="L20142" t="s">
        <v>31963</v>
      </c>
      <c r="M20142" t="s">
        <v>26</v>
      </c>
      <c r="N20142">
        <v>2</v>
      </c>
      <c r="P20142" t="s">
        <v>20366</v>
      </c>
      <c r="Q20142" t="s">
        <v>31964</v>
      </c>
      <c r="S20142" t="s">
        <v>20368</v>
      </c>
    </row>
    <row r="20143" spans="1:19" hidden="1" x14ac:dyDescent="0.2">
      <c r="A20143">
        <v>5838</v>
      </c>
      <c r="B20143" t="s">
        <v>31965</v>
      </c>
      <c r="C20143" t="s">
        <v>105</v>
      </c>
      <c r="D20143">
        <v>4.4800000000000004</v>
      </c>
      <c r="E20143">
        <v>25</v>
      </c>
      <c r="G20143" t="s">
        <v>31</v>
      </c>
      <c r="H20143" t="s">
        <v>46</v>
      </c>
      <c r="I20143" t="s">
        <v>31943</v>
      </c>
      <c r="K20143"/>
      <c r="L20143" t="s">
        <v>31966</v>
      </c>
      <c r="M20143" t="s">
        <v>26</v>
      </c>
      <c r="N20143">
        <v>2</v>
      </c>
      <c r="P20143" t="s">
        <v>20366</v>
      </c>
      <c r="Q20143" t="s">
        <v>31967</v>
      </c>
      <c r="S20143" t="s">
        <v>20368</v>
      </c>
    </row>
    <row r="20144" spans="1:19" hidden="1" x14ac:dyDescent="0.2">
      <c r="A20144">
        <v>5839</v>
      </c>
      <c r="B20144" t="s">
        <v>31968</v>
      </c>
      <c r="C20144" t="s">
        <v>31500</v>
      </c>
      <c r="D20144">
        <v>10.97</v>
      </c>
      <c r="E20144">
        <v>25</v>
      </c>
      <c r="F20144" t="s">
        <v>31969</v>
      </c>
      <c r="G20144" t="s">
        <v>31</v>
      </c>
      <c r="H20144" t="s">
        <v>46</v>
      </c>
      <c r="I20144" t="s">
        <v>31369</v>
      </c>
      <c r="K20144"/>
      <c r="L20144" t="s">
        <v>31970</v>
      </c>
      <c r="M20144" t="s">
        <v>26</v>
      </c>
      <c r="N20144">
        <v>2</v>
      </c>
      <c r="P20144" t="s">
        <v>20366</v>
      </c>
      <c r="Q20144" t="s">
        <v>31971</v>
      </c>
      <c r="S20144" t="s">
        <v>20368</v>
      </c>
    </row>
    <row r="20145" spans="1:19" hidden="1" x14ac:dyDescent="0.2">
      <c r="A20145">
        <v>5840</v>
      </c>
      <c r="B20145" t="s">
        <v>31972</v>
      </c>
      <c r="C20145" t="s">
        <v>105</v>
      </c>
      <c r="D20145">
        <v>10.6</v>
      </c>
      <c r="E20145" t="s">
        <v>363</v>
      </c>
      <c r="F20145" t="s">
        <v>24508</v>
      </c>
      <c r="G20145" t="s">
        <v>31</v>
      </c>
      <c r="H20145" t="s">
        <v>23</v>
      </c>
      <c r="I20145" t="s">
        <v>4330</v>
      </c>
      <c r="K20145"/>
      <c r="L20145" t="s">
        <v>31973</v>
      </c>
      <c r="M20145" t="s">
        <v>20396</v>
      </c>
      <c r="N20145">
        <v>4</v>
      </c>
      <c r="P20145" t="s">
        <v>20366</v>
      </c>
      <c r="Q20145" t="s">
        <v>31974</v>
      </c>
      <c r="S20145" t="s">
        <v>20368</v>
      </c>
    </row>
    <row r="20146" spans="1:19" hidden="1" x14ac:dyDescent="0.2">
      <c r="A20146">
        <v>5841</v>
      </c>
      <c r="B20146" t="s">
        <v>31975</v>
      </c>
      <c r="C20146" t="s">
        <v>105</v>
      </c>
      <c r="D20146">
        <v>4.55</v>
      </c>
      <c r="E20146">
        <v>25</v>
      </c>
      <c r="F20146" t="s">
        <v>31942</v>
      </c>
      <c r="G20146" t="s">
        <v>31</v>
      </c>
      <c r="H20146" t="s">
        <v>46</v>
      </c>
      <c r="I20146" t="s">
        <v>31943</v>
      </c>
      <c r="K20146"/>
      <c r="L20146" t="s">
        <v>31976</v>
      </c>
      <c r="M20146" t="s">
        <v>26</v>
      </c>
      <c r="N20146">
        <v>2</v>
      </c>
      <c r="P20146" t="s">
        <v>20366</v>
      </c>
      <c r="Q20146" t="s">
        <v>31977</v>
      </c>
      <c r="S20146" t="s">
        <v>20368</v>
      </c>
    </row>
    <row r="20147" spans="1:19" hidden="1" x14ac:dyDescent="0.2">
      <c r="A20147">
        <v>5843</v>
      </c>
      <c r="B20147" t="s">
        <v>31978</v>
      </c>
      <c r="C20147" t="s">
        <v>105</v>
      </c>
      <c r="D20147">
        <v>6.69</v>
      </c>
      <c r="E20147">
        <v>20</v>
      </c>
      <c r="F20147" t="s">
        <v>15036</v>
      </c>
      <c r="G20147" t="s">
        <v>55</v>
      </c>
      <c r="H20147" t="s">
        <v>23</v>
      </c>
      <c r="I20147" t="s">
        <v>30030</v>
      </c>
      <c r="K20147"/>
      <c r="L20147" t="s">
        <v>31979</v>
      </c>
      <c r="M20147" t="s">
        <v>26</v>
      </c>
      <c r="N20147">
        <v>2</v>
      </c>
      <c r="P20147" t="s">
        <v>20366</v>
      </c>
      <c r="Q20147" t="s">
        <v>31980</v>
      </c>
      <c r="S20147" t="s">
        <v>20368</v>
      </c>
    </row>
    <row r="20148" spans="1:19" hidden="1" x14ac:dyDescent="0.2">
      <c r="A20148">
        <v>5844</v>
      </c>
      <c r="B20148" t="s">
        <v>31981</v>
      </c>
      <c r="C20148" t="s">
        <v>105</v>
      </c>
      <c r="D20148">
        <v>5.97</v>
      </c>
      <c r="E20148">
        <v>20</v>
      </c>
      <c r="F20148" t="s">
        <v>28911</v>
      </c>
      <c r="G20148" t="s">
        <v>55</v>
      </c>
      <c r="H20148" t="s">
        <v>23</v>
      </c>
      <c r="I20148" t="s">
        <v>31398</v>
      </c>
      <c r="K20148"/>
      <c r="L20148" t="s">
        <v>31982</v>
      </c>
      <c r="M20148" t="s">
        <v>26</v>
      </c>
      <c r="N20148">
        <v>2</v>
      </c>
      <c r="P20148" t="s">
        <v>20366</v>
      </c>
      <c r="Q20148" t="s">
        <v>31983</v>
      </c>
      <c r="S20148" t="s">
        <v>20368</v>
      </c>
    </row>
    <row r="20149" spans="1:19" hidden="1" x14ac:dyDescent="0.2">
      <c r="A20149">
        <v>5845</v>
      </c>
      <c r="B20149" t="s">
        <v>31984</v>
      </c>
      <c r="C20149" t="s">
        <v>105</v>
      </c>
      <c r="D20149">
        <v>7.66</v>
      </c>
      <c r="E20149" t="s">
        <v>363</v>
      </c>
      <c r="F20149" t="s">
        <v>31985</v>
      </c>
      <c r="G20149" t="s">
        <v>31</v>
      </c>
      <c r="H20149" t="s">
        <v>23</v>
      </c>
      <c r="I20149" t="s">
        <v>9020</v>
      </c>
      <c r="K20149"/>
      <c r="L20149" t="s">
        <v>31986</v>
      </c>
      <c r="M20149" t="s">
        <v>28281</v>
      </c>
      <c r="N20149">
        <v>3</v>
      </c>
      <c r="O20149" t="s">
        <v>31987</v>
      </c>
      <c r="P20149" t="s">
        <v>20366</v>
      </c>
      <c r="Q20149" t="s">
        <v>31988</v>
      </c>
      <c r="S20149" t="s">
        <v>20368</v>
      </c>
    </row>
    <row r="20150" spans="1:19" hidden="1" x14ac:dyDescent="0.2">
      <c r="A20150">
        <v>5846</v>
      </c>
      <c r="B20150" t="s">
        <v>31989</v>
      </c>
      <c r="C20150" t="s">
        <v>105</v>
      </c>
      <c r="D20150">
        <v>11.86</v>
      </c>
      <c r="E20150">
        <v>25</v>
      </c>
      <c r="F20150" t="s">
        <v>31990</v>
      </c>
      <c r="G20150" t="s">
        <v>31</v>
      </c>
      <c r="H20150" t="s">
        <v>46</v>
      </c>
      <c r="I20150" t="s">
        <v>31369</v>
      </c>
      <c r="K20150"/>
      <c r="L20150" t="s">
        <v>31991</v>
      </c>
      <c r="M20150" t="s">
        <v>26</v>
      </c>
      <c r="N20150">
        <v>2</v>
      </c>
      <c r="P20150" t="s">
        <v>20366</v>
      </c>
      <c r="Q20150" t="s">
        <v>31992</v>
      </c>
      <c r="S20150" t="s">
        <v>20368</v>
      </c>
    </row>
    <row r="20151" spans="1:19" hidden="1" x14ac:dyDescent="0.2">
      <c r="A20151">
        <v>5847</v>
      </c>
      <c r="B20151" t="s">
        <v>31993</v>
      </c>
      <c r="C20151" t="s">
        <v>105</v>
      </c>
      <c r="D20151">
        <v>11.55</v>
      </c>
      <c r="E20151">
        <v>25</v>
      </c>
      <c r="F20151" t="s">
        <v>26127</v>
      </c>
      <c r="G20151" t="s">
        <v>31</v>
      </c>
      <c r="H20151" t="s">
        <v>46</v>
      </c>
      <c r="I20151" t="s">
        <v>31649</v>
      </c>
      <c r="K20151"/>
      <c r="L20151" t="s">
        <v>31994</v>
      </c>
      <c r="M20151" t="s">
        <v>26</v>
      </c>
      <c r="N20151">
        <v>2</v>
      </c>
      <c r="P20151" t="s">
        <v>20366</v>
      </c>
      <c r="Q20151" t="s">
        <v>31995</v>
      </c>
      <c r="S20151" t="s">
        <v>20368</v>
      </c>
    </row>
    <row r="20152" spans="1:19" hidden="1" x14ac:dyDescent="0.2">
      <c r="A20152">
        <v>5848</v>
      </c>
      <c r="B20152" t="s">
        <v>31996</v>
      </c>
      <c r="C20152" t="s">
        <v>105</v>
      </c>
      <c r="D20152">
        <v>11.78</v>
      </c>
      <c r="E20152">
        <v>25</v>
      </c>
      <c r="F20152" t="s">
        <v>26127</v>
      </c>
      <c r="G20152" t="s">
        <v>31</v>
      </c>
      <c r="H20152" t="s">
        <v>46</v>
      </c>
      <c r="I20152" t="s">
        <v>31649</v>
      </c>
      <c r="K20152"/>
      <c r="L20152" t="s">
        <v>31997</v>
      </c>
      <c r="M20152" t="s">
        <v>26</v>
      </c>
      <c r="N20152">
        <v>2</v>
      </c>
      <c r="P20152" t="s">
        <v>20366</v>
      </c>
      <c r="Q20152" t="s">
        <v>31998</v>
      </c>
      <c r="S20152" t="s">
        <v>20368</v>
      </c>
    </row>
    <row r="20153" spans="1:19" hidden="1" x14ac:dyDescent="0.2">
      <c r="A20153">
        <v>5850</v>
      </c>
      <c r="B20153" t="s">
        <v>31999</v>
      </c>
      <c r="C20153" t="s">
        <v>105</v>
      </c>
      <c r="D20153">
        <v>11.95</v>
      </c>
      <c r="E20153">
        <v>25</v>
      </c>
      <c r="F20153" t="s">
        <v>26127</v>
      </c>
      <c r="G20153" t="s">
        <v>31</v>
      </c>
      <c r="H20153" t="s">
        <v>46</v>
      </c>
      <c r="I20153" t="s">
        <v>31649</v>
      </c>
      <c r="K20153"/>
      <c r="L20153" t="s">
        <v>32000</v>
      </c>
      <c r="M20153" t="s">
        <v>26</v>
      </c>
      <c r="N20153">
        <v>2</v>
      </c>
      <c r="P20153" t="s">
        <v>20366</v>
      </c>
      <c r="Q20153" t="s">
        <v>32001</v>
      </c>
      <c r="S20153" t="s">
        <v>20368</v>
      </c>
    </row>
    <row r="20154" spans="1:19" hidden="1" x14ac:dyDescent="0.2">
      <c r="A20154">
        <v>5851</v>
      </c>
      <c r="B20154" t="s">
        <v>32002</v>
      </c>
      <c r="C20154" t="s">
        <v>105</v>
      </c>
      <c r="D20154">
        <v>5.65</v>
      </c>
      <c r="E20154">
        <v>25</v>
      </c>
      <c r="F20154" t="s">
        <v>5275</v>
      </c>
      <c r="G20154" t="s">
        <v>55</v>
      </c>
      <c r="H20154" t="s">
        <v>46</v>
      </c>
      <c r="I20154" t="s">
        <v>4860</v>
      </c>
      <c r="K20154"/>
      <c r="L20154" t="s">
        <v>32003</v>
      </c>
      <c r="M20154" t="s">
        <v>26</v>
      </c>
      <c r="N20154">
        <v>2</v>
      </c>
      <c r="P20154" t="s">
        <v>20366</v>
      </c>
      <c r="Q20154" t="s">
        <v>32004</v>
      </c>
      <c r="S20154" t="s">
        <v>20368</v>
      </c>
    </row>
    <row r="20155" spans="1:19" hidden="1" x14ac:dyDescent="0.2">
      <c r="A20155">
        <v>5851</v>
      </c>
      <c r="B20155" t="s">
        <v>32002</v>
      </c>
      <c r="C20155" t="s">
        <v>105</v>
      </c>
      <c r="D20155">
        <v>5.53</v>
      </c>
      <c r="E20155" t="s">
        <v>414</v>
      </c>
      <c r="F20155" t="s">
        <v>5425</v>
      </c>
      <c r="G20155" t="s">
        <v>55</v>
      </c>
      <c r="H20155" t="s">
        <v>46</v>
      </c>
      <c r="I20155" t="s">
        <v>4860</v>
      </c>
      <c r="K20155"/>
      <c r="L20155" t="s">
        <v>32003</v>
      </c>
      <c r="M20155" t="s">
        <v>26</v>
      </c>
      <c r="N20155">
        <v>2</v>
      </c>
      <c r="P20155" t="s">
        <v>20366</v>
      </c>
      <c r="Q20155" t="s">
        <v>32004</v>
      </c>
      <c r="S20155" t="s">
        <v>20368</v>
      </c>
    </row>
    <row r="20156" spans="1:19" hidden="1" x14ac:dyDescent="0.2">
      <c r="A20156">
        <v>5851</v>
      </c>
      <c r="B20156" t="s">
        <v>32002</v>
      </c>
      <c r="C20156" t="s">
        <v>105</v>
      </c>
      <c r="D20156">
        <v>5.64</v>
      </c>
      <c r="E20156" t="s">
        <v>414</v>
      </c>
      <c r="F20156" t="s">
        <v>21906</v>
      </c>
      <c r="G20156" t="s">
        <v>55</v>
      </c>
      <c r="H20156" t="s">
        <v>46</v>
      </c>
      <c r="I20156" t="s">
        <v>4860</v>
      </c>
      <c r="K20156"/>
      <c r="L20156" t="s">
        <v>32003</v>
      </c>
      <c r="M20156" t="s">
        <v>26</v>
      </c>
      <c r="N20156">
        <v>2</v>
      </c>
      <c r="P20156" t="s">
        <v>20366</v>
      </c>
      <c r="Q20156" t="s">
        <v>32004</v>
      </c>
      <c r="S20156" t="s">
        <v>20368</v>
      </c>
    </row>
    <row r="20157" spans="1:19" hidden="1" x14ac:dyDescent="0.2">
      <c r="A20157">
        <v>5852</v>
      </c>
      <c r="B20157" t="s">
        <v>32005</v>
      </c>
      <c r="C20157" t="s">
        <v>105</v>
      </c>
      <c r="D20157">
        <v>2.19</v>
      </c>
      <c r="E20157" t="s">
        <v>363</v>
      </c>
      <c r="F20157" t="s">
        <v>27442</v>
      </c>
      <c r="G20157" t="s">
        <v>27443</v>
      </c>
      <c r="I20157" t="s">
        <v>9707</v>
      </c>
      <c r="K20157"/>
      <c r="L20157" t="s">
        <v>32006</v>
      </c>
      <c r="M20157" t="s">
        <v>26</v>
      </c>
      <c r="N20157">
        <v>2</v>
      </c>
      <c r="P20157" t="s">
        <v>20366</v>
      </c>
      <c r="Q20157" t="s">
        <v>32007</v>
      </c>
      <c r="S20157" t="s">
        <v>20368</v>
      </c>
    </row>
    <row r="20158" spans="1:19" hidden="1" x14ac:dyDescent="0.2">
      <c r="A20158">
        <v>5852</v>
      </c>
      <c r="B20158" t="s">
        <v>32005</v>
      </c>
      <c r="C20158" t="s">
        <v>20452</v>
      </c>
      <c r="D20158">
        <v>7.09</v>
      </c>
      <c r="E20158" t="s">
        <v>363</v>
      </c>
      <c r="F20158" t="s">
        <v>27442</v>
      </c>
      <c r="G20158" t="s">
        <v>27443</v>
      </c>
      <c r="I20158" t="s">
        <v>9707</v>
      </c>
      <c r="K20158"/>
      <c r="L20158" t="s">
        <v>32006</v>
      </c>
      <c r="M20158" t="s">
        <v>26</v>
      </c>
      <c r="N20158">
        <v>2</v>
      </c>
      <c r="P20158" t="s">
        <v>20366</v>
      </c>
      <c r="Q20158" t="s">
        <v>32007</v>
      </c>
      <c r="S20158" t="s">
        <v>20368</v>
      </c>
    </row>
    <row r="20159" spans="1:19" hidden="1" x14ac:dyDescent="0.2">
      <c r="A20159">
        <v>5853</v>
      </c>
      <c r="B20159" t="s">
        <v>32008</v>
      </c>
      <c r="C20159" t="s">
        <v>21191</v>
      </c>
      <c r="D20159">
        <v>2.71</v>
      </c>
      <c r="E20159">
        <v>20</v>
      </c>
      <c r="F20159" t="s">
        <v>30760</v>
      </c>
      <c r="G20159" t="s">
        <v>55</v>
      </c>
      <c r="H20159" t="s">
        <v>23</v>
      </c>
      <c r="I20159" t="s">
        <v>31398</v>
      </c>
      <c r="K20159"/>
      <c r="L20159" t="s">
        <v>32009</v>
      </c>
      <c r="M20159" t="s">
        <v>26</v>
      </c>
      <c r="N20159">
        <v>2</v>
      </c>
      <c r="P20159" t="s">
        <v>20366</v>
      </c>
      <c r="Q20159" t="s">
        <v>32010</v>
      </c>
      <c r="S20159" t="s">
        <v>20368</v>
      </c>
    </row>
    <row r="20160" spans="1:19" hidden="1" x14ac:dyDescent="0.2">
      <c r="A20160">
        <v>5853</v>
      </c>
      <c r="B20160" t="s">
        <v>32008</v>
      </c>
      <c r="C20160" t="s">
        <v>23814</v>
      </c>
      <c r="D20160">
        <v>9.34</v>
      </c>
      <c r="E20160">
        <v>20</v>
      </c>
      <c r="F20160" t="s">
        <v>30760</v>
      </c>
      <c r="G20160" t="s">
        <v>55</v>
      </c>
      <c r="H20160" t="s">
        <v>23</v>
      </c>
      <c r="I20160" t="s">
        <v>31398</v>
      </c>
      <c r="K20160"/>
      <c r="L20160" t="s">
        <v>32009</v>
      </c>
      <c r="M20160" t="s">
        <v>26</v>
      </c>
      <c r="N20160">
        <v>2</v>
      </c>
      <c r="P20160" t="s">
        <v>20366</v>
      </c>
      <c r="Q20160" t="s">
        <v>32010</v>
      </c>
      <c r="S20160" t="s">
        <v>20368</v>
      </c>
    </row>
    <row r="20161" spans="1:19" hidden="1" x14ac:dyDescent="0.2">
      <c r="A20161">
        <v>5854</v>
      </c>
      <c r="B20161" t="s">
        <v>32011</v>
      </c>
      <c r="C20161" t="s">
        <v>21191</v>
      </c>
      <c r="D20161">
        <v>2.9</v>
      </c>
      <c r="E20161">
        <v>20</v>
      </c>
      <c r="F20161" t="s">
        <v>30760</v>
      </c>
      <c r="G20161" t="s">
        <v>55</v>
      </c>
      <c r="H20161" t="s">
        <v>23</v>
      </c>
      <c r="I20161" t="s">
        <v>31398</v>
      </c>
      <c r="K20161"/>
      <c r="L20161" t="s">
        <v>32012</v>
      </c>
      <c r="M20161" t="s">
        <v>26</v>
      </c>
      <c r="N20161">
        <v>2</v>
      </c>
      <c r="P20161" t="s">
        <v>20366</v>
      </c>
      <c r="Q20161" t="s">
        <v>32013</v>
      </c>
      <c r="S20161" t="s">
        <v>20368</v>
      </c>
    </row>
    <row r="20162" spans="1:19" hidden="1" x14ac:dyDescent="0.2">
      <c r="A20162">
        <v>5854</v>
      </c>
      <c r="B20162" t="s">
        <v>32011</v>
      </c>
      <c r="C20162" t="s">
        <v>23814</v>
      </c>
      <c r="D20162">
        <v>8.9499999999999993</v>
      </c>
      <c r="E20162">
        <v>20</v>
      </c>
      <c r="F20162" t="s">
        <v>30760</v>
      </c>
      <c r="G20162" t="s">
        <v>55</v>
      </c>
      <c r="H20162" t="s">
        <v>23</v>
      </c>
      <c r="I20162" t="s">
        <v>31398</v>
      </c>
      <c r="K20162"/>
      <c r="L20162" t="s">
        <v>32012</v>
      </c>
      <c r="M20162" t="s">
        <v>26</v>
      </c>
      <c r="N20162">
        <v>2</v>
      </c>
      <c r="P20162" t="s">
        <v>20366</v>
      </c>
      <c r="Q20162" t="s">
        <v>32013</v>
      </c>
      <c r="S20162" t="s">
        <v>20368</v>
      </c>
    </row>
    <row r="20163" spans="1:19" hidden="1" x14ac:dyDescent="0.2">
      <c r="A20163">
        <v>5856</v>
      </c>
      <c r="B20163" t="s">
        <v>32014</v>
      </c>
      <c r="C20163" t="s">
        <v>20783</v>
      </c>
      <c r="D20163">
        <v>8.11</v>
      </c>
      <c r="E20163">
        <v>20</v>
      </c>
      <c r="F20163" t="s">
        <v>28911</v>
      </c>
      <c r="G20163" t="s">
        <v>55</v>
      </c>
      <c r="H20163" t="s">
        <v>23</v>
      </c>
      <c r="I20163" t="s">
        <v>31398</v>
      </c>
      <c r="K20163"/>
      <c r="L20163" t="s">
        <v>32015</v>
      </c>
      <c r="M20163" t="s">
        <v>26</v>
      </c>
      <c r="N20163">
        <v>2</v>
      </c>
      <c r="P20163" t="s">
        <v>20366</v>
      </c>
      <c r="Q20163" t="s">
        <v>32016</v>
      </c>
      <c r="S20163" t="s">
        <v>20368</v>
      </c>
    </row>
    <row r="20164" spans="1:19" hidden="1" x14ac:dyDescent="0.2">
      <c r="A20164">
        <v>5857</v>
      </c>
      <c r="B20164" t="s">
        <v>32017</v>
      </c>
      <c r="C20164" t="s">
        <v>20783</v>
      </c>
      <c r="D20164">
        <v>7.71</v>
      </c>
      <c r="E20164">
        <v>20</v>
      </c>
      <c r="F20164" t="s">
        <v>28911</v>
      </c>
      <c r="G20164" t="s">
        <v>55</v>
      </c>
      <c r="H20164" t="s">
        <v>23</v>
      </c>
      <c r="I20164" t="s">
        <v>31398</v>
      </c>
      <c r="K20164"/>
      <c r="L20164" t="s">
        <v>32018</v>
      </c>
      <c r="M20164" t="s">
        <v>26</v>
      </c>
      <c r="N20164">
        <v>2</v>
      </c>
      <c r="P20164" t="s">
        <v>20366</v>
      </c>
      <c r="Q20164" t="s">
        <v>32019</v>
      </c>
      <c r="S20164" t="s">
        <v>20368</v>
      </c>
    </row>
    <row r="20165" spans="1:19" hidden="1" x14ac:dyDescent="0.2">
      <c r="A20165">
        <v>5858</v>
      </c>
      <c r="B20165" t="s">
        <v>32020</v>
      </c>
      <c r="C20165" t="s">
        <v>105</v>
      </c>
      <c r="D20165">
        <v>4.1500000000000004</v>
      </c>
      <c r="E20165">
        <v>22</v>
      </c>
      <c r="G20165" t="s">
        <v>55</v>
      </c>
      <c r="H20165" t="s">
        <v>23</v>
      </c>
      <c r="I20165" t="s">
        <v>11399</v>
      </c>
      <c r="K20165"/>
      <c r="L20165" t="s">
        <v>32021</v>
      </c>
      <c r="M20165" t="s">
        <v>26</v>
      </c>
      <c r="N20165">
        <v>2</v>
      </c>
      <c r="P20165" t="s">
        <v>20366</v>
      </c>
      <c r="Q20165" t="s">
        <v>32022</v>
      </c>
      <c r="S20165" t="s">
        <v>20368</v>
      </c>
    </row>
    <row r="20166" spans="1:19" hidden="1" x14ac:dyDescent="0.2">
      <c r="A20166">
        <v>5858</v>
      </c>
      <c r="B20166" t="s">
        <v>32020</v>
      </c>
      <c r="C20166" t="s">
        <v>20452</v>
      </c>
      <c r="D20166">
        <v>6.2</v>
      </c>
      <c r="E20166">
        <v>22</v>
      </c>
      <c r="G20166" t="s">
        <v>55</v>
      </c>
      <c r="H20166" t="s">
        <v>23</v>
      </c>
      <c r="I20166" t="s">
        <v>11399</v>
      </c>
      <c r="K20166"/>
      <c r="L20166" t="s">
        <v>32021</v>
      </c>
      <c r="M20166" t="s">
        <v>26</v>
      </c>
      <c r="N20166">
        <v>2</v>
      </c>
      <c r="P20166" t="s">
        <v>20366</v>
      </c>
      <c r="Q20166" t="s">
        <v>32022</v>
      </c>
      <c r="S20166" t="s">
        <v>20368</v>
      </c>
    </row>
    <row r="20167" spans="1:19" hidden="1" x14ac:dyDescent="0.2">
      <c r="A20167">
        <v>5858</v>
      </c>
      <c r="B20167" t="s">
        <v>32020</v>
      </c>
      <c r="C20167" t="s">
        <v>20441</v>
      </c>
      <c r="D20167">
        <v>10.6</v>
      </c>
      <c r="E20167">
        <v>22</v>
      </c>
      <c r="G20167" t="s">
        <v>55</v>
      </c>
      <c r="H20167" t="s">
        <v>23</v>
      </c>
      <c r="I20167" t="s">
        <v>11399</v>
      </c>
      <c r="K20167"/>
      <c r="L20167" t="s">
        <v>32021</v>
      </c>
      <c r="M20167" t="s">
        <v>26</v>
      </c>
      <c r="N20167">
        <v>2</v>
      </c>
      <c r="P20167" t="s">
        <v>20366</v>
      </c>
      <c r="Q20167" t="s">
        <v>32022</v>
      </c>
      <c r="S20167" t="s">
        <v>20368</v>
      </c>
    </row>
    <row r="20168" spans="1:19" hidden="1" x14ac:dyDescent="0.2">
      <c r="A20168">
        <v>5859</v>
      </c>
      <c r="B20168" t="s">
        <v>32023</v>
      </c>
      <c r="C20168" t="s">
        <v>105</v>
      </c>
      <c r="D20168">
        <v>1.46</v>
      </c>
      <c r="E20168">
        <v>20</v>
      </c>
      <c r="F20168" t="s">
        <v>1420</v>
      </c>
      <c r="G20168" t="s">
        <v>55</v>
      </c>
      <c r="H20168" t="s">
        <v>23</v>
      </c>
      <c r="I20168" t="s">
        <v>781</v>
      </c>
      <c r="K20168"/>
      <c r="L20168" t="s">
        <v>32024</v>
      </c>
      <c r="M20168" t="s">
        <v>26</v>
      </c>
      <c r="N20168">
        <v>2</v>
      </c>
      <c r="O20168" t="s">
        <v>32025</v>
      </c>
      <c r="P20168" t="s">
        <v>20366</v>
      </c>
      <c r="Q20168" t="s">
        <v>32026</v>
      </c>
      <c r="S20168" t="s">
        <v>20368</v>
      </c>
    </row>
    <row r="20169" spans="1:19" hidden="1" x14ac:dyDescent="0.2">
      <c r="A20169">
        <v>5859</v>
      </c>
      <c r="B20169" t="s">
        <v>32023</v>
      </c>
      <c r="C20169" t="s">
        <v>20452</v>
      </c>
      <c r="D20169">
        <v>2.66</v>
      </c>
      <c r="E20169" t="s">
        <v>383</v>
      </c>
      <c r="F20169" t="s">
        <v>1420</v>
      </c>
      <c r="G20169" t="s">
        <v>55</v>
      </c>
      <c r="H20169" t="s">
        <v>46</v>
      </c>
      <c r="I20169" t="s">
        <v>781</v>
      </c>
      <c r="K20169"/>
      <c r="L20169" t="s">
        <v>32024</v>
      </c>
      <c r="M20169" t="s">
        <v>26</v>
      </c>
      <c r="N20169">
        <v>2</v>
      </c>
      <c r="O20169" t="s">
        <v>32025</v>
      </c>
      <c r="P20169" t="s">
        <v>20366</v>
      </c>
      <c r="Q20169" t="s">
        <v>32026</v>
      </c>
      <c r="S20169" t="s">
        <v>20368</v>
      </c>
    </row>
    <row r="20170" spans="1:19" hidden="1" x14ac:dyDescent="0.2">
      <c r="A20170">
        <v>5859</v>
      </c>
      <c r="B20170" t="s">
        <v>32023</v>
      </c>
      <c r="C20170" t="s">
        <v>20441</v>
      </c>
      <c r="D20170">
        <v>11.07</v>
      </c>
      <c r="E20170" t="s">
        <v>383</v>
      </c>
      <c r="F20170" t="s">
        <v>1420</v>
      </c>
      <c r="G20170" t="s">
        <v>55</v>
      </c>
      <c r="H20170" t="s">
        <v>46</v>
      </c>
      <c r="I20170" t="s">
        <v>781</v>
      </c>
      <c r="K20170"/>
      <c r="L20170" t="s">
        <v>32024</v>
      </c>
      <c r="M20170" t="s">
        <v>26</v>
      </c>
      <c r="N20170">
        <v>2</v>
      </c>
      <c r="O20170" t="s">
        <v>32025</v>
      </c>
      <c r="P20170" t="s">
        <v>20366</v>
      </c>
      <c r="Q20170" t="s">
        <v>32026</v>
      </c>
      <c r="S20170" t="s">
        <v>20368</v>
      </c>
    </row>
    <row r="20171" spans="1:19" hidden="1" x14ac:dyDescent="0.2">
      <c r="A20171">
        <v>5860</v>
      </c>
      <c r="B20171" t="s">
        <v>32027</v>
      </c>
      <c r="C20171" t="s">
        <v>105</v>
      </c>
      <c r="D20171">
        <v>1.45</v>
      </c>
      <c r="E20171">
        <v>20</v>
      </c>
      <c r="F20171" t="s">
        <v>20453</v>
      </c>
      <c r="G20171" t="s">
        <v>55</v>
      </c>
      <c r="H20171" t="s">
        <v>23</v>
      </c>
      <c r="I20171" t="s">
        <v>6352</v>
      </c>
      <c r="K20171"/>
      <c r="L20171" t="s">
        <v>32028</v>
      </c>
      <c r="M20171" t="s">
        <v>26</v>
      </c>
      <c r="N20171">
        <v>2</v>
      </c>
      <c r="P20171" t="s">
        <v>20366</v>
      </c>
      <c r="Q20171" t="s">
        <v>32029</v>
      </c>
      <c r="S20171" t="s">
        <v>20368</v>
      </c>
    </row>
    <row r="20172" spans="1:19" hidden="1" x14ac:dyDescent="0.2">
      <c r="A20172">
        <v>5860</v>
      </c>
      <c r="B20172" t="s">
        <v>32027</v>
      </c>
      <c r="C20172" t="s">
        <v>20452</v>
      </c>
      <c r="D20172">
        <v>2.4</v>
      </c>
      <c r="E20172" t="s">
        <v>383</v>
      </c>
      <c r="F20172" t="s">
        <v>20453</v>
      </c>
      <c r="G20172" t="s">
        <v>55</v>
      </c>
      <c r="H20172" t="s">
        <v>46</v>
      </c>
      <c r="I20172" t="s">
        <v>6352</v>
      </c>
      <c r="K20172"/>
      <c r="L20172" t="s">
        <v>32028</v>
      </c>
      <c r="M20172" t="s">
        <v>26</v>
      </c>
      <c r="N20172">
        <v>2</v>
      </c>
      <c r="P20172" t="s">
        <v>20366</v>
      </c>
      <c r="Q20172" t="s">
        <v>32029</v>
      </c>
      <c r="S20172" t="s">
        <v>20368</v>
      </c>
    </row>
    <row r="20173" spans="1:19" hidden="1" x14ac:dyDescent="0.2">
      <c r="A20173">
        <v>5860</v>
      </c>
      <c r="B20173" t="s">
        <v>32027</v>
      </c>
      <c r="C20173" t="s">
        <v>20441</v>
      </c>
      <c r="D20173">
        <v>9.4499999999999993</v>
      </c>
      <c r="E20173" t="s">
        <v>383</v>
      </c>
      <c r="F20173" t="s">
        <v>20453</v>
      </c>
      <c r="G20173" t="s">
        <v>55</v>
      </c>
      <c r="H20173" t="s">
        <v>46</v>
      </c>
      <c r="I20173" t="s">
        <v>6352</v>
      </c>
      <c r="K20173"/>
      <c r="L20173" t="s">
        <v>32028</v>
      </c>
      <c r="M20173" t="s">
        <v>26</v>
      </c>
      <c r="N20173">
        <v>2</v>
      </c>
      <c r="P20173" t="s">
        <v>20366</v>
      </c>
      <c r="Q20173" t="s">
        <v>32029</v>
      </c>
      <c r="S20173" t="s">
        <v>20368</v>
      </c>
    </row>
    <row r="20174" spans="1:19" hidden="1" x14ac:dyDescent="0.2">
      <c r="A20174">
        <v>5861</v>
      </c>
      <c r="B20174" t="s">
        <v>32030</v>
      </c>
      <c r="C20174" t="s">
        <v>105</v>
      </c>
      <c r="D20174">
        <v>3.7</v>
      </c>
      <c r="E20174">
        <v>20</v>
      </c>
      <c r="G20174" t="s">
        <v>55</v>
      </c>
      <c r="H20174" t="s">
        <v>46</v>
      </c>
      <c r="I20174" t="s">
        <v>4210</v>
      </c>
      <c r="K20174"/>
      <c r="L20174" t="s">
        <v>32031</v>
      </c>
      <c r="M20174" t="s">
        <v>26</v>
      </c>
      <c r="N20174">
        <v>2</v>
      </c>
      <c r="P20174" t="s">
        <v>20366</v>
      </c>
      <c r="Q20174" t="s">
        <v>32032</v>
      </c>
      <c r="S20174" t="s">
        <v>20368</v>
      </c>
    </row>
    <row r="20175" spans="1:19" hidden="1" x14ac:dyDescent="0.2">
      <c r="A20175">
        <v>5862</v>
      </c>
      <c r="B20175" t="s">
        <v>32033</v>
      </c>
      <c r="C20175" t="s">
        <v>105</v>
      </c>
      <c r="D20175">
        <v>4.4000000000000004</v>
      </c>
      <c r="E20175">
        <v>20</v>
      </c>
      <c r="G20175" t="s">
        <v>55</v>
      </c>
      <c r="H20175" t="s">
        <v>46</v>
      </c>
      <c r="I20175" t="s">
        <v>4210</v>
      </c>
      <c r="K20175"/>
      <c r="L20175" t="s">
        <v>32034</v>
      </c>
      <c r="M20175" t="s">
        <v>26</v>
      </c>
      <c r="N20175">
        <v>2</v>
      </c>
      <c r="P20175" t="s">
        <v>20366</v>
      </c>
      <c r="Q20175" t="s">
        <v>32035</v>
      </c>
      <c r="S20175" t="s">
        <v>20368</v>
      </c>
    </row>
    <row r="20176" spans="1:19" hidden="1" x14ac:dyDescent="0.2">
      <c r="A20176">
        <v>5863</v>
      </c>
      <c r="B20176" t="s">
        <v>32036</v>
      </c>
      <c r="C20176" t="s">
        <v>105</v>
      </c>
      <c r="D20176">
        <v>4.45</v>
      </c>
      <c r="E20176">
        <v>20</v>
      </c>
      <c r="G20176" t="s">
        <v>55</v>
      </c>
      <c r="H20176" t="s">
        <v>46</v>
      </c>
      <c r="I20176" t="s">
        <v>4210</v>
      </c>
      <c r="K20176"/>
      <c r="L20176" t="s">
        <v>32037</v>
      </c>
      <c r="M20176" t="s">
        <v>26</v>
      </c>
      <c r="N20176">
        <v>2</v>
      </c>
      <c r="P20176" t="s">
        <v>20366</v>
      </c>
      <c r="Q20176" t="s">
        <v>32038</v>
      </c>
      <c r="S20176" t="s">
        <v>20368</v>
      </c>
    </row>
    <row r="20177" spans="1:19" hidden="1" x14ac:dyDescent="0.2">
      <c r="A20177">
        <v>5864</v>
      </c>
      <c r="B20177" t="s">
        <v>32039</v>
      </c>
      <c r="C20177" t="s">
        <v>105</v>
      </c>
      <c r="D20177">
        <v>4.29</v>
      </c>
      <c r="E20177">
        <v>20</v>
      </c>
      <c r="G20177" t="s">
        <v>55</v>
      </c>
      <c r="H20177" t="s">
        <v>46</v>
      </c>
      <c r="I20177" t="s">
        <v>4210</v>
      </c>
      <c r="K20177"/>
      <c r="L20177" t="s">
        <v>32040</v>
      </c>
      <c r="M20177" t="s">
        <v>26</v>
      </c>
      <c r="N20177">
        <v>2</v>
      </c>
      <c r="P20177" t="s">
        <v>20366</v>
      </c>
      <c r="Q20177" t="s">
        <v>32041</v>
      </c>
      <c r="S20177" t="s">
        <v>20368</v>
      </c>
    </row>
    <row r="20178" spans="1:19" hidden="1" x14ac:dyDescent="0.2">
      <c r="A20178">
        <v>5866</v>
      </c>
      <c r="B20178" t="s">
        <v>32042</v>
      </c>
      <c r="C20178" t="s">
        <v>105</v>
      </c>
      <c r="D20178">
        <v>3.95</v>
      </c>
      <c r="F20178" t="s">
        <v>10843</v>
      </c>
      <c r="I20178" t="s">
        <v>22709</v>
      </c>
      <c r="K20178"/>
      <c r="L20178" t="s">
        <v>32043</v>
      </c>
      <c r="M20178" t="s">
        <v>26</v>
      </c>
      <c r="N20178">
        <v>2</v>
      </c>
      <c r="P20178" t="s">
        <v>20366</v>
      </c>
      <c r="Q20178" t="s">
        <v>32044</v>
      </c>
      <c r="S20178" t="s">
        <v>20368</v>
      </c>
    </row>
    <row r="20179" spans="1:19" hidden="1" x14ac:dyDescent="0.2">
      <c r="A20179">
        <v>5866</v>
      </c>
      <c r="B20179" t="s">
        <v>32042</v>
      </c>
      <c r="C20179" t="s">
        <v>105</v>
      </c>
      <c r="D20179">
        <v>3.98</v>
      </c>
      <c r="F20179" t="s">
        <v>1363</v>
      </c>
      <c r="I20179" t="s">
        <v>22709</v>
      </c>
      <c r="K20179"/>
      <c r="L20179" t="s">
        <v>32043</v>
      </c>
      <c r="M20179" t="s">
        <v>26</v>
      </c>
      <c r="N20179">
        <v>2</v>
      </c>
      <c r="P20179" t="s">
        <v>20366</v>
      </c>
      <c r="Q20179" t="s">
        <v>32044</v>
      </c>
      <c r="S20179" t="s">
        <v>20368</v>
      </c>
    </row>
    <row r="20180" spans="1:19" hidden="1" x14ac:dyDescent="0.2">
      <c r="A20180">
        <v>5866</v>
      </c>
      <c r="B20180" t="s">
        <v>32042</v>
      </c>
      <c r="C20180" t="s">
        <v>20452</v>
      </c>
      <c r="D20180">
        <v>4.76</v>
      </c>
      <c r="F20180" t="s">
        <v>1363</v>
      </c>
      <c r="I20180" t="s">
        <v>22709</v>
      </c>
      <c r="K20180"/>
      <c r="L20180" t="s">
        <v>32043</v>
      </c>
      <c r="M20180" t="s">
        <v>26</v>
      </c>
      <c r="N20180">
        <v>2</v>
      </c>
      <c r="P20180" t="s">
        <v>20366</v>
      </c>
      <c r="Q20180" t="s">
        <v>32044</v>
      </c>
      <c r="S20180" t="s">
        <v>20368</v>
      </c>
    </row>
    <row r="20181" spans="1:19" hidden="1" x14ac:dyDescent="0.2">
      <c r="A20181">
        <v>5866</v>
      </c>
      <c r="B20181" t="s">
        <v>32042</v>
      </c>
      <c r="C20181" t="s">
        <v>20452</v>
      </c>
      <c r="D20181">
        <v>4.7300000000000004</v>
      </c>
      <c r="F20181" t="s">
        <v>5425</v>
      </c>
      <c r="I20181" t="s">
        <v>22709</v>
      </c>
      <c r="K20181"/>
      <c r="L20181" t="s">
        <v>32043</v>
      </c>
      <c r="M20181" t="s">
        <v>26</v>
      </c>
      <c r="N20181">
        <v>2</v>
      </c>
      <c r="P20181" t="s">
        <v>20366</v>
      </c>
      <c r="Q20181" t="s">
        <v>32044</v>
      </c>
      <c r="S20181" t="s">
        <v>20368</v>
      </c>
    </row>
    <row r="20182" spans="1:19" hidden="1" x14ac:dyDescent="0.2">
      <c r="A20182">
        <v>5868</v>
      </c>
      <c r="B20182" t="s">
        <v>32045</v>
      </c>
      <c r="C20182" t="s">
        <v>105</v>
      </c>
      <c r="D20182">
        <v>3.49</v>
      </c>
      <c r="E20182">
        <v>25</v>
      </c>
      <c r="F20182" t="s">
        <v>10843</v>
      </c>
      <c r="G20182" t="s">
        <v>31</v>
      </c>
      <c r="H20182" t="s">
        <v>46</v>
      </c>
      <c r="I20182" t="s">
        <v>1421</v>
      </c>
      <c r="K20182"/>
      <c r="L20182" t="s">
        <v>32046</v>
      </c>
      <c r="M20182" t="s">
        <v>21125</v>
      </c>
      <c r="N20182">
        <v>3</v>
      </c>
      <c r="O20182" t="s">
        <v>32047</v>
      </c>
      <c r="P20182" t="s">
        <v>20366</v>
      </c>
      <c r="Q20182" t="s">
        <v>32048</v>
      </c>
      <c r="S20182" t="s">
        <v>20368</v>
      </c>
    </row>
    <row r="20183" spans="1:19" hidden="1" x14ac:dyDescent="0.2">
      <c r="A20183">
        <v>5868</v>
      </c>
      <c r="B20183" t="s">
        <v>32045</v>
      </c>
      <c r="C20183" t="s">
        <v>105</v>
      </c>
      <c r="D20183">
        <v>3.57</v>
      </c>
      <c r="E20183" t="s">
        <v>414</v>
      </c>
      <c r="F20183" t="s">
        <v>2972</v>
      </c>
      <c r="G20183" t="s">
        <v>31</v>
      </c>
      <c r="H20183" t="s">
        <v>23</v>
      </c>
      <c r="I20183" t="s">
        <v>1421</v>
      </c>
      <c r="K20183"/>
      <c r="L20183" t="s">
        <v>32046</v>
      </c>
      <c r="M20183" t="s">
        <v>21125</v>
      </c>
      <c r="N20183">
        <v>3</v>
      </c>
      <c r="O20183" t="s">
        <v>32047</v>
      </c>
      <c r="P20183" t="s">
        <v>20366</v>
      </c>
      <c r="Q20183" t="s">
        <v>32048</v>
      </c>
      <c r="S20183" t="s">
        <v>20368</v>
      </c>
    </row>
    <row r="20184" spans="1:19" hidden="1" x14ac:dyDescent="0.2">
      <c r="A20184">
        <v>5868</v>
      </c>
      <c r="B20184" t="s">
        <v>32045</v>
      </c>
      <c r="C20184" t="s">
        <v>105</v>
      </c>
      <c r="D20184">
        <v>3.57</v>
      </c>
      <c r="E20184" t="s">
        <v>414</v>
      </c>
      <c r="F20184" t="s">
        <v>10843</v>
      </c>
      <c r="G20184" t="s">
        <v>55</v>
      </c>
      <c r="H20184" t="s">
        <v>23</v>
      </c>
      <c r="I20184" t="s">
        <v>1421</v>
      </c>
      <c r="K20184"/>
      <c r="L20184" t="s">
        <v>32046</v>
      </c>
      <c r="M20184" t="s">
        <v>21125</v>
      </c>
      <c r="N20184">
        <v>3</v>
      </c>
      <c r="O20184" t="s">
        <v>32047</v>
      </c>
      <c r="P20184" t="s">
        <v>20366</v>
      </c>
      <c r="Q20184" t="s">
        <v>32048</v>
      </c>
      <c r="S20184" t="s">
        <v>20368</v>
      </c>
    </row>
    <row r="20185" spans="1:19" hidden="1" x14ac:dyDescent="0.2">
      <c r="A20185">
        <v>5868</v>
      </c>
      <c r="B20185" t="s">
        <v>32045</v>
      </c>
      <c r="C20185" t="s">
        <v>105</v>
      </c>
      <c r="D20185">
        <v>3.6</v>
      </c>
      <c r="E20185" t="s">
        <v>414</v>
      </c>
      <c r="F20185" t="s">
        <v>2972</v>
      </c>
      <c r="G20185" t="s">
        <v>55</v>
      </c>
      <c r="H20185" t="s">
        <v>23</v>
      </c>
      <c r="I20185" t="s">
        <v>1421</v>
      </c>
      <c r="K20185"/>
      <c r="L20185" t="s">
        <v>32046</v>
      </c>
      <c r="M20185" t="s">
        <v>21125</v>
      </c>
      <c r="N20185">
        <v>3</v>
      </c>
      <c r="O20185" t="s">
        <v>32047</v>
      </c>
      <c r="P20185" t="s">
        <v>20366</v>
      </c>
      <c r="Q20185" t="s">
        <v>32048</v>
      </c>
      <c r="S20185" t="s">
        <v>20368</v>
      </c>
    </row>
    <row r="20186" spans="1:19" hidden="1" x14ac:dyDescent="0.2">
      <c r="A20186">
        <v>5869</v>
      </c>
      <c r="B20186" t="s">
        <v>32049</v>
      </c>
      <c r="C20186" t="s">
        <v>105</v>
      </c>
      <c r="D20186">
        <v>3.24</v>
      </c>
      <c r="E20186">
        <v>25</v>
      </c>
      <c r="F20186" t="s">
        <v>10843</v>
      </c>
      <c r="G20186" t="s">
        <v>31</v>
      </c>
      <c r="H20186" t="s">
        <v>46</v>
      </c>
      <c r="I20186" t="s">
        <v>3842</v>
      </c>
      <c r="K20186"/>
      <c r="L20186" t="s">
        <v>32050</v>
      </c>
      <c r="M20186" t="s">
        <v>21125</v>
      </c>
      <c r="N20186">
        <v>3</v>
      </c>
      <c r="O20186" t="s">
        <v>32051</v>
      </c>
      <c r="P20186" t="s">
        <v>20366</v>
      </c>
      <c r="Q20186" t="s">
        <v>32052</v>
      </c>
      <c r="S20186" t="s">
        <v>20368</v>
      </c>
    </row>
    <row r="20187" spans="1:19" hidden="1" x14ac:dyDescent="0.2">
      <c r="A20187">
        <v>5869</v>
      </c>
      <c r="B20187" t="s">
        <v>32049</v>
      </c>
      <c r="C20187" t="s">
        <v>105</v>
      </c>
      <c r="D20187">
        <v>3.38</v>
      </c>
      <c r="E20187">
        <v>40</v>
      </c>
      <c r="F20187" t="s">
        <v>21909</v>
      </c>
      <c r="G20187" t="s">
        <v>55</v>
      </c>
      <c r="H20187" t="s">
        <v>46</v>
      </c>
      <c r="I20187" t="s">
        <v>28842</v>
      </c>
      <c r="K20187"/>
      <c r="L20187" t="s">
        <v>32050</v>
      </c>
      <c r="M20187" t="s">
        <v>21125</v>
      </c>
      <c r="N20187">
        <v>3</v>
      </c>
      <c r="O20187" t="s">
        <v>32051</v>
      </c>
      <c r="P20187" t="s">
        <v>20366</v>
      </c>
      <c r="Q20187" t="s">
        <v>32052</v>
      </c>
      <c r="S20187" t="s">
        <v>20368</v>
      </c>
    </row>
    <row r="20188" spans="1:19" hidden="1" x14ac:dyDescent="0.2">
      <c r="A20188">
        <v>5869</v>
      </c>
      <c r="B20188" t="s">
        <v>32049</v>
      </c>
      <c r="C20188" t="s">
        <v>105</v>
      </c>
      <c r="D20188">
        <v>3.4</v>
      </c>
      <c r="E20188">
        <v>25</v>
      </c>
      <c r="F20188" t="s">
        <v>21909</v>
      </c>
      <c r="G20188" t="s">
        <v>31</v>
      </c>
      <c r="H20188" t="s">
        <v>23</v>
      </c>
      <c r="I20188" t="s">
        <v>10681</v>
      </c>
      <c r="K20188"/>
      <c r="L20188" t="s">
        <v>32050</v>
      </c>
      <c r="M20188" t="s">
        <v>21125</v>
      </c>
      <c r="N20188">
        <v>3</v>
      </c>
      <c r="O20188" t="s">
        <v>32051</v>
      </c>
      <c r="P20188" t="s">
        <v>20366</v>
      </c>
      <c r="Q20188" t="s">
        <v>32052</v>
      </c>
      <c r="S20188" t="s">
        <v>20368</v>
      </c>
    </row>
    <row r="20189" spans="1:19" hidden="1" x14ac:dyDescent="0.2">
      <c r="A20189">
        <v>5871</v>
      </c>
      <c r="B20189" t="s">
        <v>32053</v>
      </c>
      <c r="C20189" t="s">
        <v>105</v>
      </c>
      <c r="D20189">
        <v>7.98</v>
      </c>
      <c r="E20189">
        <v>25</v>
      </c>
      <c r="G20189" t="s">
        <v>246</v>
      </c>
      <c r="H20189" t="s">
        <v>46</v>
      </c>
      <c r="I20189" t="s">
        <v>1428</v>
      </c>
      <c r="K20189"/>
      <c r="L20189" t="s">
        <v>32054</v>
      </c>
      <c r="M20189" t="s">
        <v>26</v>
      </c>
      <c r="N20189">
        <v>2</v>
      </c>
      <c r="P20189" t="s">
        <v>20366</v>
      </c>
      <c r="Q20189" t="s">
        <v>32055</v>
      </c>
      <c r="S20189" t="s">
        <v>20368</v>
      </c>
    </row>
    <row r="20190" spans="1:19" hidden="1" x14ac:dyDescent="0.2">
      <c r="A20190">
        <v>5872</v>
      </c>
      <c r="B20190" t="s">
        <v>32056</v>
      </c>
      <c r="C20190" t="s">
        <v>20452</v>
      </c>
      <c r="D20190">
        <v>6.95</v>
      </c>
      <c r="E20190">
        <v>25</v>
      </c>
      <c r="F20190" t="s">
        <v>24973</v>
      </c>
      <c r="G20190" t="s">
        <v>55</v>
      </c>
      <c r="H20190" t="s">
        <v>46</v>
      </c>
      <c r="I20190" t="s">
        <v>2396</v>
      </c>
      <c r="K20190"/>
      <c r="L20190" t="s">
        <v>32057</v>
      </c>
      <c r="M20190" t="s">
        <v>26</v>
      </c>
      <c r="N20190">
        <v>2</v>
      </c>
      <c r="P20190" t="s">
        <v>20366</v>
      </c>
      <c r="Q20190" t="s">
        <v>32058</v>
      </c>
      <c r="S20190" t="s">
        <v>20368</v>
      </c>
    </row>
    <row r="20191" spans="1:19" hidden="1" x14ac:dyDescent="0.2">
      <c r="A20191">
        <v>5874</v>
      </c>
      <c r="B20191" t="s">
        <v>32059</v>
      </c>
      <c r="C20191" t="s">
        <v>105</v>
      </c>
      <c r="D20191">
        <v>8.59</v>
      </c>
      <c r="E20191">
        <v>25</v>
      </c>
      <c r="F20191" t="s">
        <v>24973</v>
      </c>
      <c r="G20191" t="s">
        <v>55</v>
      </c>
      <c r="H20191" t="s">
        <v>46</v>
      </c>
      <c r="I20191" t="s">
        <v>2396</v>
      </c>
      <c r="K20191"/>
      <c r="L20191" t="s">
        <v>32060</v>
      </c>
      <c r="M20191" t="s">
        <v>26</v>
      </c>
      <c r="N20191">
        <v>2</v>
      </c>
      <c r="P20191" t="s">
        <v>20366</v>
      </c>
      <c r="Q20191" t="s">
        <v>32061</v>
      </c>
      <c r="S20191" t="s">
        <v>20368</v>
      </c>
    </row>
    <row r="20192" spans="1:19" hidden="1" x14ac:dyDescent="0.2">
      <c r="A20192">
        <v>5875</v>
      </c>
      <c r="B20192" t="s">
        <v>32062</v>
      </c>
      <c r="C20192" t="s">
        <v>105</v>
      </c>
      <c r="D20192">
        <v>6.45</v>
      </c>
      <c r="E20192">
        <v>25</v>
      </c>
      <c r="F20192" t="s">
        <v>24973</v>
      </c>
      <c r="G20192" t="s">
        <v>55</v>
      </c>
      <c r="H20192" t="s">
        <v>46</v>
      </c>
      <c r="I20192" t="s">
        <v>2396</v>
      </c>
      <c r="K20192"/>
      <c r="L20192" t="s">
        <v>32063</v>
      </c>
      <c r="M20192" t="s">
        <v>26</v>
      </c>
      <c r="N20192">
        <v>2</v>
      </c>
      <c r="P20192" t="s">
        <v>20366</v>
      </c>
      <c r="Q20192" t="s">
        <v>32064</v>
      </c>
      <c r="S20192" t="s">
        <v>20368</v>
      </c>
    </row>
    <row r="20193" spans="1:19" hidden="1" x14ac:dyDescent="0.2">
      <c r="A20193">
        <v>5876</v>
      </c>
      <c r="B20193" t="s">
        <v>32065</v>
      </c>
      <c r="C20193" t="s">
        <v>105</v>
      </c>
      <c r="D20193">
        <v>6.33</v>
      </c>
      <c r="E20193">
        <v>25</v>
      </c>
      <c r="F20193" t="s">
        <v>24973</v>
      </c>
      <c r="G20193" t="s">
        <v>55</v>
      </c>
      <c r="H20193" t="s">
        <v>46</v>
      </c>
      <c r="I20193" t="s">
        <v>2396</v>
      </c>
      <c r="K20193"/>
      <c r="L20193" t="s">
        <v>32066</v>
      </c>
      <c r="M20193" t="s">
        <v>26</v>
      </c>
      <c r="N20193">
        <v>2</v>
      </c>
      <c r="P20193" t="s">
        <v>20366</v>
      </c>
      <c r="Q20193" t="s">
        <v>32067</v>
      </c>
      <c r="S20193" t="s">
        <v>20368</v>
      </c>
    </row>
    <row r="20194" spans="1:19" hidden="1" x14ac:dyDescent="0.2">
      <c r="A20194">
        <v>5877</v>
      </c>
      <c r="B20194" t="s">
        <v>32068</v>
      </c>
      <c r="C20194" t="s">
        <v>105</v>
      </c>
      <c r="D20194">
        <v>2.2999999999999998</v>
      </c>
      <c r="E20194">
        <v>20</v>
      </c>
      <c r="F20194" t="s">
        <v>11159</v>
      </c>
      <c r="G20194" t="s">
        <v>55</v>
      </c>
      <c r="H20194" t="s">
        <v>23</v>
      </c>
      <c r="I20194" t="s">
        <v>2618</v>
      </c>
      <c r="J20194" t="s">
        <v>20874</v>
      </c>
      <c r="K20194"/>
      <c r="L20194" t="s">
        <v>32069</v>
      </c>
      <c r="M20194" t="s">
        <v>23011</v>
      </c>
      <c r="N20194">
        <v>4</v>
      </c>
      <c r="O20194" t="s">
        <v>32070</v>
      </c>
      <c r="P20194" t="s">
        <v>20366</v>
      </c>
      <c r="Q20194" t="s">
        <v>32071</v>
      </c>
      <c r="S20194" t="s">
        <v>20368</v>
      </c>
    </row>
    <row r="20195" spans="1:19" hidden="1" x14ac:dyDescent="0.2">
      <c r="A20195">
        <v>5877</v>
      </c>
      <c r="B20195" t="s">
        <v>32068</v>
      </c>
      <c r="C20195" t="s">
        <v>20452</v>
      </c>
      <c r="D20195">
        <v>2.7</v>
      </c>
      <c r="E20195">
        <v>20</v>
      </c>
      <c r="F20195" t="s">
        <v>11159</v>
      </c>
      <c r="G20195" t="s">
        <v>55</v>
      </c>
      <c r="H20195" t="s">
        <v>23</v>
      </c>
      <c r="I20195" t="s">
        <v>2618</v>
      </c>
      <c r="J20195" t="s">
        <v>20874</v>
      </c>
      <c r="K20195"/>
      <c r="L20195" t="s">
        <v>32069</v>
      </c>
      <c r="M20195" t="s">
        <v>23011</v>
      </c>
      <c r="N20195">
        <v>4</v>
      </c>
      <c r="O20195" t="s">
        <v>32070</v>
      </c>
      <c r="P20195" t="s">
        <v>20366</v>
      </c>
      <c r="Q20195" t="s">
        <v>32071</v>
      </c>
      <c r="S20195" t="s">
        <v>20368</v>
      </c>
    </row>
    <row r="20196" spans="1:19" hidden="1" x14ac:dyDescent="0.2">
      <c r="A20196">
        <v>5877</v>
      </c>
      <c r="B20196" t="s">
        <v>32068</v>
      </c>
      <c r="C20196" t="s">
        <v>20441</v>
      </c>
      <c r="D20196">
        <v>9.52</v>
      </c>
      <c r="E20196" t="s">
        <v>383</v>
      </c>
      <c r="F20196" t="s">
        <v>11159</v>
      </c>
      <c r="G20196" t="s">
        <v>55</v>
      </c>
      <c r="H20196" t="s">
        <v>46</v>
      </c>
      <c r="I20196" t="s">
        <v>2618</v>
      </c>
      <c r="J20196" t="s">
        <v>20874</v>
      </c>
      <c r="K20196"/>
      <c r="L20196" t="s">
        <v>32069</v>
      </c>
      <c r="M20196" t="s">
        <v>23011</v>
      </c>
      <c r="N20196">
        <v>4</v>
      </c>
      <c r="O20196" t="s">
        <v>32070</v>
      </c>
      <c r="P20196" t="s">
        <v>20366</v>
      </c>
      <c r="Q20196" t="s">
        <v>32071</v>
      </c>
      <c r="S20196" t="s">
        <v>20368</v>
      </c>
    </row>
    <row r="20197" spans="1:19" hidden="1" x14ac:dyDescent="0.2">
      <c r="A20197">
        <v>5877</v>
      </c>
      <c r="B20197" t="s">
        <v>32068</v>
      </c>
      <c r="C20197" t="s">
        <v>20447</v>
      </c>
      <c r="D20197">
        <v>10.7</v>
      </c>
      <c r="E20197" t="s">
        <v>383</v>
      </c>
      <c r="F20197" t="s">
        <v>11159</v>
      </c>
      <c r="G20197" t="s">
        <v>55</v>
      </c>
      <c r="H20197" t="s">
        <v>46</v>
      </c>
      <c r="I20197" t="s">
        <v>2618</v>
      </c>
      <c r="J20197" t="s">
        <v>20874</v>
      </c>
      <c r="K20197"/>
      <c r="L20197" t="s">
        <v>32069</v>
      </c>
      <c r="M20197" t="s">
        <v>23011</v>
      </c>
      <c r="N20197">
        <v>4</v>
      </c>
      <c r="O20197" t="s">
        <v>32070</v>
      </c>
      <c r="P20197" t="s">
        <v>20366</v>
      </c>
      <c r="Q20197" t="s">
        <v>32071</v>
      </c>
      <c r="S20197" t="s">
        <v>20368</v>
      </c>
    </row>
    <row r="20198" spans="1:19" hidden="1" x14ac:dyDescent="0.2">
      <c r="A20198">
        <v>5877</v>
      </c>
      <c r="B20198" t="s">
        <v>32068</v>
      </c>
      <c r="C20198" t="s">
        <v>105</v>
      </c>
      <c r="D20198">
        <v>2.2000000000000002</v>
      </c>
      <c r="E20198">
        <v>20</v>
      </c>
      <c r="F20198" t="s">
        <v>32072</v>
      </c>
      <c r="G20198" t="s">
        <v>22</v>
      </c>
      <c r="H20198" t="s">
        <v>23</v>
      </c>
      <c r="I20198" t="s">
        <v>7648</v>
      </c>
      <c r="J20198" t="s">
        <v>21908</v>
      </c>
      <c r="K20198"/>
      <c r="L20198" t="s">
        <v>32069</v>
      </c>
      <c r="M20198" t="s">
        <v>23011</v>
      </c>
      <c r="N20198">
        <v>4</v>
      </c>
      <c r="O20198" t="s">
        <v>32070</v>
      </c>
      <c r="P20198" t="s">
        <v>20366</v>
      </c>
      <c r="Q20198" t="s">
        <v>32071</v>
      </c>
      <c r="S20198" t="s">
        <v>20368</v>
      </c>
    </row>
    <row r="20199" spans="1:19" hidden="1" x14ac:dyDescent="0.2">
      <c r="A20199">
        <v>5877</v>
      </c>
      <c r="B20199" t="s">
        <v>32068</v>
      </c>
      <c r="C20199" t="s">
        <v>20452</v>
      </c>
      <c r="D20199">
        <v>2.6</v>
      </c>
      <c r="E20199">
        <v>20</v>
      </c>
      <c r="F20199" t="s">
        <v>32072</v>
      </c>
      <c r="G20199" t="s">
        <v>22</v>
      </c>
      <c r="H20199" t="s">
        <v>23</v>
      </c>
      <c r="I20199" t="s">
        <v>7648</v>
      </c>
      <c r="J20199" t="s">
        <v>21908</v>
      </c>
      <c r="K20199"/>
      <c r="L20199" t="s">
        <v>32069</v>
      </c>
      <c r="M20199" t="s">
        <v>23011</v>
      </c>
      <c r="N20199">
        <v>4</v>
      </c>
      <c r="O20199" t="s">
        <v>32070</v>
      </c>
      <c r="P20199" t="s">
        <v>20366</v>
      </c>
      <c r="Q20199" t="s">
        <v>32071</v>
      </c>
      <c r="S20199" t="s">
        <v>20368</v>
      </c>
    </row>
    <row r="20200" spans="1:19" hidden="1" x14ac:dyDescent="0.2">
      <c r="A20200">
        <v>5877</v>
      </c>
      <c r="B20200" t="s">
        <v>32068</v>
      </c>
      <c r="C20200" t="s">
        <v>20441</v>
      </c>
      <c r="D20200">
        <v>9.42</v>
      </c>
      <c r="E20200" t="s">
        <v>383</v>
      </c>
      <c r="F20200" t="s">
        <v>24246</v>
      </c>
      <c r="G20200" t="s">
        <v>22</v>
      </c>
      <c r="H20200" t="s">
        <v>46</v>
      </c>
      <c r="I20200" t="s">
        <v>7648</v>
      </c>
      <c r="J20200" t="s">
        <v>21908</v>
      </c>
      <c r="K20200"/>
      <c r="L20200" t="s">
        <v>32069</v>
      </c>
      <c r="M20200" t="s">
        <v>23011</v>
      </c>
      <c r="N20200">
        <v>4</v>
      </c>
      <c r="O20200" t="s">
        <v>32070</v>
      </c>
      <c r="P20200" t="s">
        <v>20366</v>
      </c>
      <c r="Q20200" t="s">
        <v>32071</v>
      </c>
      <c r="S20200" t="s">
        <v>20368</v>
      </c>
    </row>
    <row r="20201" spans="1:19" hidden="1" x14ac:dyDescent="0.2">
      <c r="A20201">
        <v>5877</v>
      </c>
      <c r="B20201" t="s">
        <v>32068</v>
      </c>
      <c r="C20201" t="s">
        <v>20447</v>
      </c>
      <c r="D20201">
        <v>10.49</v>
      </c>
      <c r="E20201" t="s">
        <v>383</v>
      </c>
      <c r="F20201" t="s">
        <v>24246</v>
      </c>
      <c r="G20201" t="s">
        <v>22</v>
      </c>
      <c r="H20201" t="s">
        <v>46</v>
      </c>
      <c r="I20201" t="s">
        <v>7648</v>
      </c>
      <c r="J20201" t="s">
        <v>21908</v>
      </c>
      <c r="K20201"/>
      <c r="L20201" t="s">
        <v>32069</v>
      </c>
      <c r="M20201" t="s">
        <v>23011</v>
      </c>
      <c r="N20201">
        <v>4</v>
      </c>
      <c r="O20201" t="s">
        <v>32070</v>
      </c>
      <c r="P20201" t="s">
        <v>20366</v>
      </c>
      <c r="Q20201" t="s">
        <v>32071</v>
      </c>
      <c r="S20201" t="s">
        <v>20368</v>
      </c>
    </row>
    <row r="20202" spans="1:19" hidden="1" x14ac:dyDescent="0.2">
      <c r="A20202">
        <v>5877</v>
      </c>
      <c r="B20202" t="s">
        <v>32068</v>
      </c>
      <c r="C20202" t="s">
        <v>105</v>
      </c>
      <c r="D20202">
        <v>2.2999999999999998</v>
      </c>
      <c r="E20202">
        <v>20</v>
      </c>
      <c r="F20202" t="s">
        <v>1420</v>
      </c>
      <c r="G20202" t="s">
        <v>55</v>
      </c>
      <c r="H20202" t="s">
        <v>23</v>
      </c>
      <c r="I20202" t="s">
        <v>304</v>
      </c>
      <c r="K20202"/>
      <c r="L20202" t="s">
        <v>32069</v>
      </c>
      <c r="M20202" t="s">
        <v>23011</v>
      </c>
      <c r="N20202">
        <v>4</v>
      </c>
      <c r="O20202" t="s">
        <v>32070</v>
      </c>
      <c r="P20202" t="s">
        <v>20366</v>
      </c>
      <c r="Q20202" t="s">
        <v>32071</v>
      </c>
      <c r="S20202" t="s">
        <v>20368</v>
      </c>
    </row>
    <row r="20203" spans="1:19" hidden="1" x14ac:dyDescent="0.2">
      <c r="A20203">
        <v>5877</v>
      </c>
      <c r="B20203" t="s">
        <v>32068</v>
      </c>
      <c r="C20203" t="s">
        <v>20452</v>
      </c>
      <c r="D20203">
        <v>2.7</v>
      </c>
      <c r="E20203" t="s">
        <v>383</v>
      </c>
      <c r="F20203" t="s">
        <v>1420</v>
      </c>
      <c r="G20203" t="s">
        <v>55</v>
      </c>
      <c r="H20203" t="s">
        <v>46</v>
      </c>
      <c r="I20203" t="s">
        <v>304</v>
      </c>
      <c r="K20203"/>
      <c r="L20203" t="s">
        <v>32069</v>
      </c>
      <c r="M20203" t="s">
        <v>23011</v>
      </c>
      <c r="N20203">
        <v>4</v>
      </c>
      <c r="O20203" t="s">
        <v>32070</v>
      </c>
      <c r="P20203" t="s">
        <v>20366</v>
      </c>
      <c r="Q20203" t="s">
        <v>32071</v>
      </c>
      <c r="S20203" t="s">
        <v>20368</v>
      </c>
    </row>
    <row r="20204" spans="1:19" hidden="1" x14ac:dyDescent="0.2">
      <c r="A20204">
        <v>5877</v>
      </c>
      <c r="B20204" t="s">
        <v>32068</v>
      </c>
      <c r="C20204" t="s">
        <v>20441</v>
      </c>
      <c r="D20204">
        <v>9.5</v>
      </c>
      <c r="E20204" t="s">
        <v>383</v>
      </c>
      <c r="F20204" t="s">
        <v>1420</v>
      </c>
      <c r="G20204" t="s">
        <v>55</v>
      </c>
      <c r="H20204" t="s">
        <v>46</v>
      </c>
      <c r="I20204" t="s">
        <v>304</v>
      </c>
      <c r="K20204"/>
      <c r="L20204" t="s">
        <v>32069</v>
      </c>
      <c r="M20204" t="s">
        <v>23011</v>
      </c>
      <c r="N20204">
        <v>4</v>
      </c>
      <c r="O20204" t="s">
        <v>32070</v>
      </c>
      <c r="P20204" t="s">
        <v>20366</v>
      </c>
      <c r="Q20204" t="s">
        <v>32071</v>
      </c>
      <c r="S20204" t="s">
        <v>20368</v>
      </c>
    </row>
    <row r="20205" spans="1:19" hidden="1" x14ac:dyDescent="0.2">
      <c r="A20205">
        <v>5877</v>
      </c>
      <c r="B20205" t="s">
        <v>32068</v>
      </c>
      <c r="C20205" t="s">
        <v>20447</v>
      </c>
      <c r="D20205">
        <v>10.58</v>
      </c>
      <c r="E20205" t="s">
        <v>383</v>
      </c>
      <c r="F20205" t="s">
        <v>1420</v>
      </c>
      <c r="G20205" t="s">
        <v>55</v>
      </c>
      <c r="H20205" t="s">
        <v>46</v>
      </c>
      <c r="I20205" t="s">
        <v>304</v>
      </c>
      <c r="K20205"/>
      <c r="L20205" t="s">
        <v>32069</v>
      </c>
      <c r="M20205" t="s">
        <v>23011</v>
      </c>
      <c r="N20205">
        <v>4</v>
      </c>
      <c r="O20205" t="s">
        <v>32070</v>
      </c>
      <c r="P20205" t="s">
        <v>20366</v>
      </c>
      <c r="Q20205" t="s">
        <v>32071</v>
      </c>
      <c r="S20205" t="s">
        <v>20368</v>
      </c>
    </row>
    <row r="20206" spans="1:19" hidden="1" x14ac:dyDescent="0.2">
      <c r="A20206">
        <v>5878</v>
      </c>
      <c r="B20206" t="s">
        <v>32073</v>
      </c>
      <c r="C20206" t="s">
        <v>105</v>
      </c>
      <c r="D20206">
        <v>2.8</v>
      </c>
      <c r="E20206">
        <v>20</v>
      </c>
      <c r="F20206" t="s">
        <v>10890</v>
      </c>
      <c r="G20206" t="s">
        <v>55</v>
      </c>
      <c r="H20206" t="s">
        <v>23</v>
      </c>
      <c r="I20206" t="s">
        <v>304</v>
      </c>
      <c r="K20206"/>
      <c r="L20206" t="s">
        <v>32074</v>
      </c>
      <c r="M20206" t="s">
        <v>26</v>
      </c>
      <c r="N20206">
        <v>2</v>
      </c>
      <c r="P20206" t="s">
        <v>20366</v>
      </c>
      <c r="Q20206" t="s">
        <v>32075</v>
      </c>
      <c r="S20206" t="s">
        <v>20368</v>
      </c>
    </row>
    <row r="20207" spans="1:19" hidden="1" x14ac:dyDescent="0.2">
      <c r="A20207">
        <v>5878</v>
      </c>
      <c r="B20207" t="s">
        <v>32073</v>
      </c>
      <c r="C20207" t="s">
        <v>20452</v>
      </c>
      <c r="D20207">
        <v>3.65</v>
      </c>
      <c r="E20207" t="s">
        <v>383</v>
      </c>
      <c r="F20207" t="s">
        <v>10890</v>
      </c>
      <c r="G20207" t="s">
        <v>55</v>
      </c>
      <c r="H20207" t="s">
        <v>46</v>
      </c>
      <c r="I20207" t="s">
        <v>304</v>
      </c>
      <c r="K20207"/>
      <c r="L20207" t="s">
        <v>32074</v>
      </c>
      <c r="M20207" t="s">
        <v>26</v>
      </c>
      <c r="N20207">
        <v>2</v>
      </c>
      <c r="P20207" t="s">
        <v>20366</v>
      </c>
      <c r="Q20207" t="s">
        <v>32075</v>
      </c>
      <c r="S20207" t="s">
        <v>20368</v>
      </c>
    </row>
    <row r="20208" spans="1:19" hidden="1" x14ac:dyDescent="0.2">
      <c r="A20208">
        <v>5878</v>
      </c>
      <c r="B20208" t="s">
        <v>32073</v>
      </c>
      <c r="C20208" t="s">
        <v>20441</v>
      </c>
      <c r="D20208">
        <v>7.39</v>
      </c>
      <c r="E20208" t="s">
        <v>383</v>
      </c>
      <c r="F20208" t="s">
        <v>10890</v>
      </c>
      <c r="G20208" t="s">
        <v>55</v>
      </c>
      <c r="H20208" t="s">
        <v>46</v>
      </c>
      <c r="I20208" t="s">
        <v>304</v>
      </c>
      <c r="K20208"/>
      <c r="L20208" t="s">
        <v>32074</v>
      </c>
      <c r="M20208" t="s">
        <v>26</v>
      </c>
      <c r="N20208">
        <v>2</v>
      </c>
      <c r="P20208" t="s">
        <v>20366</v>
      </c>
      <c r="Q20208" t="s">
        <v>32075</v>
      </c>
      <c r="S20208" t="s">
        <v>20368</v>
      </c>
    </row>
    <row r="20209" spans="1:19" hidden="1" x14ac:dyDescent="0.2">
      <c r="A20209">
        <v>5878</v>
      </c>
      <c r="B20209" t="s">
        <v>32073</v>
      </c>
      <c r="C20209" t="s">
        <v>20447</v>
      </c>
      <c r="D20209">
        <v>10.89</v>
      </c>
      <c r="E20209" t="s">
        <v>383</v>
      </c>
      <c r="F20209" t="s">
        <v>10890</v>
      </c>
      <c r="G20209" t="s">
        <v>55</v>
      </c>
      <c r="H20209" t="s">
        <v>46</v>
      </c>
      <c r="I20209" t="s">
        <v>304</v>
      </c>
      <c r="K20209"/>
      <c r="L20209" t="s">
        <v>32074</v>
      </c>
      <c r="M20209" t="s">
        <v>26</v>
      </c>
      <c r="N20209">
        <v>2</v>
      </c>
      <c r="P20209" t="s">
        <v>20366</v>
      </c>
      <c r="Q20209" t="s">
        <v>32075</v>
      </c>
      <c r="S20209" t="s">
        <v>20368</v>
      </c>
    </row>
    <row r="20210" spans="1:19" hidden="1" x14ac:dyDescent="0.2">
      <c r="A20210">
        <v>5879</v>
      </c>
      <c r="B20210" t="s">
        <v>32076</v>
      </c>
      <c r="C20210" t="s">
        <v>105</v>
      </c>
      <c r="D20210">
        <v>5.5</v>
      </c>
      <c r="E20210" t="s">
        <v>363</v>
      </c>
      <c r="F20210" t="s">
        <v>31321</v>
      </c>
      <c r="G20210" t="s">
        <v>31</v>
      </c>
      <c r="H20210" t="s">
        <v>23</v>
      </c>
      <c r="I20210" t="s">
        <v>8529</v>
      </c>
      <c r="K20210"/>
      <c r="L20210" t="s">
        <v>32077</v>
      </c>
      <c r="M20210" t="s">
        <v>26</v>
      </c>
      <c r="N20210">
        <v>2</v>
      </c>
      <c r="P20210" t="s">
        <v>20366</v>
      </c>
      <c r="Q20210" t="s">
        <v>32078</v>
      </c>
      <c r="S20210" t="s">
        <v>20368</v>
      </c>
    </row>
    <row r="20211" spans="1:19" hidden="1" x14ac:dyDescent="0.2">
      <c r="A20211">
        <v>5880</v>
      </c>
      <c r="B20211" t="s">
        <v>32079</v>
      </c>
      <c r="C20211" t="s">
        <v>32080</v>
      </c>
      <c r="D20211">
        <v>13.42</v>
      </c>
      <c r="E20211">
        <v>20</v>
      </c>
      <c r="F20211" t="s">
        <v>31336</v>
      </c>
      <c r="G20211" t="s">
        <v>4302</v>
      </c>
      <c r="H20211" t="s">
        <v>23</v>
      </c>
      <c r="I20211" t="s">
        <v>656</v>
      </c>
      <c r="K20211"/>
      <c r="L20211" t="s">
        <v>32081</v>
      </c>
      <c r="M20211" t="s">
        <v>26</v>
      </c>
      <c r="N20211">
        <v>2</v>
      </c>
      <c r="P20211" t="s">
        <v>20366</v>
      </c>
      <c r="Q20211" t="s">
        <v>32082</v>
      </c>
      <c r="S20211" t="s">
        <v>20368</v>
      </c>
    </row>
    <row r="20212" spans="1:19" hidden="1" x14ac:dyDescent="0.2">
      <c r="A20212">
        <v>5881</v>
      </c>
      <c r="B20212" t="s">
        <v>32083</v>
      </c>
      <c r="C20212" t="s">
        <v>105</v>
      </c>
      <c r="D20212">
        <v>0.88</v>
      </c>
      <c r="E20212">
        <v>20</v>
      </c>
      <c r="F20212" t="s">
        <v>32084</v>
      </c>
      <c r="G20212" t="s">
        <v>31</v>
      </c>
      <c r="H20212" t="s">
        <v>46</v>
      </c>
      <c r="I20212" t="s">
        <v>32085</v>
      </c>
      <c r="K20212"/>
      <c r="L20212" t="s">
        <v>32086</v>
      </c>
      <c r="M20212" t="s">
        <v>26</v>
      </c>
      <c r="N20212">
        <v>2</v>
      </c>
      <c r="P20212" t="s">
        <v>20366</v>
      </c>
      <c r="Q20212" t="s">
        <v>32087</v>
      </c>
      <c r="S20212" t="s">
        <v>20368</v>
      </c>
    </row>
    <row r="20213" spans="1:19" hidden="1" x14ac:dyDescent="0.2">
      <c r="A20213">
        <v>5881</v>
      </c>
      <c r="B20213" t="s">
        <v>32083</v>
      </c>
      <c r="C20213" t="s">
        <v>20452</v>
      </c>
      <c r="D20213">
        <v>9.1</v>
      </c>
      <c r="E20213">
        <v>20</v>
      </c>
      <c r="F20213" t="s">
        <v>32084</v>
      </c>
      <c r="G20213" t="s">
        <v>31</v>
      </c>
      <c r="H20213" t="s">
        <v>46</v>
      </c>
      <c r="I20213" t="s">
        <v>32085</v>
      </c>
      <c r="K20213"/>
      <c r="L20213" t="s">
        <v>32086</v>
      </c>
      <c r="M20213" t="s">
        <v>26</v>
      </c>
      <c r="N20213">
        <v>2</v>
      </c>
      <c r="P20213" t="s">
        <v>20366</v>
      </c>
      <c r="Q20213" t="s">
        <v>32087</v>
      </c>
      <c r="S20213" t="s">
        <v>20368</v>
      </c>
    </row>
    <row r="20214" spans="1:19" hidden="1" x14ac:dyDescent="0.2">
      <c r="A20214">
        <v>5882</v>
      </c>
      <c r="B20214" t="s">
        <v>32088</v>
      </c>
      <c r="C20214" t="s">
        <v>105</v>
      </c>
      <c r="D20214">
        <v>8.94</v>
      </c>
      <c r="F20214" t="s">
        <v>1546</v>
      </c>
      <c r="G20214" t="s">
        <v>1440</v>
      </c>
      <c r="H20214" t="s">
        <v>23</v>
      </c>
      <c r="I20214" t="s">
        <v>32089</v>
      </c>
      <c r="K20214"/>
      <c r="L20214" t="s">
        <v>32090</v>
      </c>
      <c r="M20214" t="s">
        <v>26</v>
      </c>
      <c r="N20214">
        <v>2</v>
      </c>
      <c r="P20214" t="s">
        <v>20366</v>
      </c>
      <c r="Q20214" t="s">
        <v>32091</v>
      </c>
      <c r="S20214" t="s">
        <v>20368</v>
      </c>
    </row>
    <row r="20215" spans="1:19" hidden="1" x14ac:dyDescent="0.2">
      <c r="A20215">
        <v>5883</v>
      </c>
      <c r="B20215" t="s">
        <v>32092</v>
      </c>
      <c r="C20215" t="s">
        <v>105</v>
      </c>
      <c r="D20215">
        <v>5.9</v>
      </c>
      <c r="E20215" t="s">
        <v>363</v>
      </c>
      <c r="F20215" t="s">
        <v>31321</v>
      </c>
      <c r="G20215" t="s">
        <v>31</v>
      </c>
      <c r="H20215" t="s">
        <v>23</v>
      </c>
      <c r="I20215" t="s">
        <v>8529</v>
      </c>
      <c r="K20215"/>
      <c r="L20215" t="s">
        <v>32093</v>
      </c>
      <c r="M20215" t="s">
        <v>26</v>
      </c>
      <c r="N20215">
        <v>2</v>
      </c>
      <c r="P20215" t="s">
        <v>20366</v>
      </c>
      <c r="Q20215" t="s">
        <v>32094</v>
      </c>
      <c r="S20215" t="s">
        <v>20368</v>
      </c>
    </row>
    <row r="20216" spans="1:19" hidden="1" x14ac:dyDescent="0.2">
      <c r="A20216">
        <v>5884</v>
      </c>
      <c r="B20216" t="s">
        <v>32095</v>
      </c>
      <c r="C20216" t="s">
        <v>105</v>
      </c>
      <c r="D20216">
        <v>5.7</v>
      </c>
      <c r="E20216" t="s">
        <v>363</v>
      </c>
      <c r="F20216" t="s">
        <v>31321</v>
      </c>
      <c r="G20216" t="s">
        <v>31</v>
      </c>
      <c r="H20216" t="s">
        <v>23</v>
      </c>
      <c r="I20216" t="s">
        <v>8529</v>
      </c>
      <c r="K20216"/>
      <c r="L20216" t="s">
        <v>32096</v>
      </c>
      <c r="M20216" t="s">
        <v>26</v>
      </c>
      <c r="N20216">
        <v>2</v>
      </c>
      <c r="P20216" t="s">
        <v>20366</v>
      </c>
      <c r="Q20216" t="s">
        <v>32097</v>
      </c>
      <c r="S20216" t="s">
        <v>20368</v>
      </c>
    </row>
    <row r="20217" spans="1:19" hidden="1" x14ac:dyDescent="0.2">
      <c r="A20217">
        <v>5885</v>
      </c>
      <c r="B20217" t="s">
        <v>32098</v>
      </c>
      <c r="C20217" t="s">
        <v>105</v>
      </c>
      <c r="D20217">
        <v>5.4</v>
      </c>
      <c r="E20217" t="s">
        <v>363</v>
      </c>
      <c r="F20217" t="s">
        <v>31321</v>
      </c>
      <c r="G20217" t="s">
        <v>31</v>
      </c>
      <c r="H20217" t="s">
        <v>23</v>
      </c>
      <c r="I20217" t="s">
        <v>8529</v>
      </c>
      <c r="K20217"/>
      <c r="L20217" t="s">
        <v>32099</v>
      </c>
      <c r="M20217" t="s">
        <v>26</v>
      </c>
      <c r="N20217">
        <v>2</v>
      </c>
      <c r="P20217" t="s">
        <v>20366</v>
      </c>
      <c r="Q20217" t="s">
        <v>32100</v>
      </c>
      <c r="S20217" t="s">
        <v>20368</v>
      </c>
    </row>
    <row r="20218" spans="1:19" hidden="1" x14ac:dyDescent="0.2">
      <c r="A20218">
        <v>5886</v>
      </c>
      <c r="B20218" t="s">
        <v>32101</v>
      </c>
      <c r="C20218" t="s">
        <v>105</v>
      </c>
      <c r="D20218">
        <v>5.6</v>
      </c>
      <c r="E20218" t="s">
        <v>363</v>
      </c>
      <c r="F20218" t="s">
        <v>31321</v>
      </c>
      <c r="G20218" t="s">
        <v>31</v>
      </c>
      <c r="H20218" t="s">
        <v>23</v>
      </c>
      <c r="I20218" t="s">
        <v>8529</v>
      </c>
      <c r="K20218"/>
      <c r="L20218" t="s">
        <v>32102</v>
      </c>
      <c r="M20218" t="s">
        <v>26</v>
      </c>
      <c r="N20218">
        <v>2</v>
      </c>
      <c r="P20218" t="s">
        <v>20366</v>
      </c>
      <c r="Q20218" t="s">
        <v>32103</v>
      </c>
      <c r="S20218" t="s">
        <v>20368</v>
      </c>
    </row>
    <row r="20219" spans="1:19" hidden="1" x14ac:dyDescent="0.2">
      <c r="A20219">
        <v>5887</v>
      </c>
      <c r="B20219" t="s">
        <v>32104</v>
      </c>
      <c r="C20219" t="s">
        <v>32105</v>
      </c>
      <c r="D20219">
        <v>3.4</v>
      </c>
      <c r="G20219" t="s">
        <v>1440</v>
      </c>
      <c r="I20219" t="s">
        <v>32106</v>
      </c>
      <c r="K20219"/>
      <c r="L20219" t="s">
        <v>32107</v>
      </c>
      <c r="M20219" t="s">
        <v>26</v>
      </c>
      <c r="N20219">
        <v>2</v>
      </c>
      <c r="P20219" t="s">
        <v>20366</v>
      </c>
      <c r="Q20219" t="s">
        <v>32108</v>
      </c>
      <c r="S20219" t="s">
        <v>20368</v>
      </c>
    </row>
    <row r="20220" spans="1:19" hidden="1" x14ac:dyDescent="0.2">
      <c r="A20220">
        <v>5887</v>
      </c>
      <c r="B20220" t="s">
        <v>32104</v>
      </c>
      <c r="C20220" t="s">
        <v>20452</v>
      </c>
      <c r="D20220">
        <v>5.79</v>
      </c>
      <c r="G20220" t="s">
        <v>1440</v>
      </c>
      <c r="I20220" t="s">
        <v>32106</v>
      </c>
      <c r="K20220"/>
      <c r="L20220" t="s">
        <v>32107</v>
      </c>
      <c r="M20220" t="s">
        <v>26</v>
      </c>
      <c r="N20220">
        <v>2</v>
      </c>
      <c r="P20220" t="s">
        <v>20366</v>
      </c>
      <c r="Q20220" t="s">
        <v>32108</v>
      </c>
      <c r="S20220" t="s">
        <v>20368</v>
      </c>
    </row>
    <row r="20221" spans="1:19" hidden="1" x14ac:dyDescent="0.2">
      <c r="A20221">
        <v>5887</v>
      </c>
      <c r="B20221" t="s">
        <v>32104</v>
      </c>
      <c r="C20221" t="s">
        <v>20441</v>
      </c>
      <c r="D20221">
        <v>10.27</v>
      </c>
      <c r="G20221" t="s">
        <v>1440</v>
      </c>
      <c r="I20221" t="s">
        <v>32106</v>
      </c>
      <c r="K20221"/>
      <c r="L20221" t="s">
        <v>32107</v>
      </c>
      <c r="M20221" t="s">
        <v>26</v>
      </c>
      <c r="N20221">
        <v>2</v>
      </c>
      <c r="P20221" t="s">
        <v>20366</v>
      </c>
      <c r="Q20221" t="s">
        <v>32108</v>
      </c>
      <c r="S20221" t="s">
        <v>20368</v>
      </c>
    </row>
    <row r="20222" spans="1:19" hidden="1" x14ac:dyDescent="0.2">
      <c r="A20222">
        <v>5888</v>
      </c>
      <c r="B20222" t="s">
        <v>32109</v>
      </c>
      <c r="C20222" t="s">
        <v>105</v>
      </c>
      <c r="D20222">
        <v>6.2</v>
      </c>
      <c r="E20222" t="s">
        <v>363</v>
      </c>
      <c r="F20222" t="s">
        <v>31321</v>
      </c>
      <c r="G20222" t="s">
        <v>31</v>
      </c>
      <c r="H20222" t="s">
        <v>23</v>
      </c>
      <c r="I20222" t="s">
        <v>8529</v>
      </c>
      <c r="K20222"/>
      <c r="L20222" t="s">
        <v>32110</v>
      </c>
      <c r="M20222" t="s">
        <v>26</v>
      </c>
      <c r="N20222">
        <v>2</v>
      </c>
      <c r="P20222" t="s">
        <v>20366</v>
      </c>
      <c r="Q20222" t="s">
        <v>32111</v>
      </c>
      <c r="S20222" t="s">
        <v>20368</v>
      </c>
    </row>
    <row r="20223" spans="1:19" hidden="1" x14ac:dyDescent="0.2">
      <c r="A20223">
        <v>5889</v>
      </c>
      <c r="B20223" t="s">
        <v>32112</v>
      </c>
      <c r="C20223" t="s">
        <v>105</v>
      </c>
      <c r="D20223">
        <v>5.6</v>
      </c>
      <c r="E20223" t="s">
        <v>363</v>
      </c>
      <c r="F20223" t="s">
        <v>31321</v>
      </c>
      <c r="G20223" t="s">
        <v>31</v>
      </c>
      <c r="H20223" t="s">
        <v>23</v>
      </c>
      <c r="I20223" t="s">
        <v>8529</v>
      </c>
      <c r="K20223"/>
      <c r="L20223" t="s">
        <v>32113</v>
      </c>
      <c r="M20223" t="s">
        <v>26</v>
      </c>
      <c r="N20223">
        <v>2</v>
      </c>
      <c r="P20223" t="s">
        <v>20366</v>
      </c>
      <c r="Q20223" t="s">
        <v>32114</v>
      </c>
      <c r="S20223" t="s">
        <v>20368</v>
      </c>
    </row>
    <row r="20224" spans="1:19" hidden="1" x14ac:dyDescent="0.2">
      <c r="A20224">
        <v>5890</v>
      </c>
      <c r="B20224" t="s">
        <v>32115</v>
      </c>
      <c r="C20224" t="s">
        <v>105</v>
      </c>
      <c r="D20224">
        <v>6</v>
      </c>
      <c r="E20224" t="s">
        <v>363</v>
      </c>
      <c r="F20224" t="s">
        <v>31321</v>
      </c>
      <c r="G20224" t="s">
        <v>31</v>
      </c>
      <c r="H20224" t="s">
        <v>23</v>
      </c>
      <c r="I20224" t="s">
        <v>8529</v>
      </c>
      <c r="K20224"/>
      <c r="L20224" t="s">
        <v>32116</v>
      </c>
      <c r="M20224" t="s">
        <v>26</v>
      </c>
      <c r="N20224">
        <v>2</v>
      </c>
      <c r="P20224" t="s">
        <v>20366</v>
      </c>
      <c r="Q20224" t="s">
        <v>32117</v>
      </c>
      <c r="S20224" t="s">
        <v>20368</v>
      </c>
    </row>
    <row r="20225" spans="1:19" hidden="1" x14ac:dyDescent="0.2">
      <c r="A20225">
        <v>5891</v>
      </c>
      <c r="B20225" t="s">
        <v>32118</v>
      </c>
      <c r="C20225" t="s">
        <v>105</v>
      </c>
      <c r="D20225">
        <v>2.5</v>
      </c>
      <c r="G20225" t="s">
        <v>31</v>
      </c>
      <c r="I20225" t="s">
        <v>31894</v>
      </c>
      <c r="K20225"/>
      <c r="L20225" t="s">
        <v>32119</v>
      </c>
      <c r="M20225" t="s">
        <v>26</v>
      </c>
      <c r="N20225">
        <v>2</v>
      </c>
      <c r="P20225" t="s">
        <v>20366</v>
      </c>
      <c r="Q20225" t="s">
        <v>32120</v>
      </c>
      <c r="S20225" t="s">
        <v>20368</v>
      </c>
    </row>
    <row r="20226" spans="1:19" hidden="1" x14ac:dyDescent="0.2">
      <c r="A20226">
        <v>5891</v>
      </c>
      <c r="B20226" t="s">
        <v>32118</v>
      </c>
      <c r="C20226" t="s">
        <v>20452</v>
      </c>
      <c r="D20226">
        <v>11.56</v>
      </c>
      <c r="G20226" t="s">
        <v>31</v>
      </c>
      <c r="I20226" t="s">
        <v>31894</v>
      </c>
      <c r="K20226"/>
      <c r="L20226" t="s">
        <v>32119</v>
      </c>
      <c r="M20226" t="s">
        <v>26</v>
      </c>
      <c r="N20226">
        <v>2</v>
      </c>
      <c r="P20226" t="s">
        <v>20366</v>
      </c>
      <c r="Q20226" t="s">
        <v>32120</v>
      </c>
      <c r="S20226" t="s">
        <v>20368</v>
      </c>
    </row>
    <row r="20227" spans="1:19" hidden="1" x14ac:dyDescent="0.2">
      <c r="A20227">
        <v>5892</v>
      </c>
      <c r="B20227" t="s">
        <v>32121</v>
      </c>
      <c r="C20227" t="s">
        <v>20452</v>
      </c>
      <c r="D20227">
        <v>11.45</v>
      </c>
      <c r="G20227" t="s">
        <v>31</v>
      </c>
      <c r="I20227" t="s">
        <v>31894</v>
      </c>
      <c r="K20227"/>
      <c r="L20227" t="s">
        <v>32122</v>
      </c>
      <c r="M20227" t="s">
        <v>26</v>
      </c>
      <c r="N20227">
        <v>2</v>
      </c>
      <c r="P20227" t="s">
        <v>20366</v>
      </c>
      <c r="Q20227" t="s">
        <v>32123</v>
      </c>
      <c r="S20227" t="s">
        <v>20368</v>
      </c>
    </row>
    <row r="20228" spans="1:19" hidden="1" x14ac:dyDescent="0.2">
      <c r="A20228">
        <v>5893</v>
      </c>
      <c r="B20228" t="s">
        <v>32124</v>
      </c>
      <c r="C20228" t="s">
        <v>20452</v>
      </c>
      <c r="D20228">
        <v>11.36</v>
      </c>
      <c r="G20228" t="s">
        <v>31</v>
      </c>
      <c r="I20228" t="s">
        <v>31894</v>
      </c>
      <c r="K20228"/>
      <c r="L20228" t="s">
        <v>32125</v>
      </c>
      <c r="M20228" t="s">
        <v>26</v>
      </c>
      <c r="N20228">
        <v>2</v>
      </c>
      <c r="P20228" t="s">
        <v>20366</v>
      </c>
      <c r="Q20228" t="s">
        <v>32126</v>
      </c>
      <c r="S20228" t="s">
        <v>20368</v>
      </c>
    </row>
    <row r="20229" spans="1:19" hidden="1" x14ac:dyDescent="0.2">
      <c r="A20229">
        <v>5896</v>
      </c>
      <c r="B20229" t="s">
        <v>32127</v>
      </c>
      <c r="C20229" t="s">
        <v>105</v>
      </c>
      <c r="D20229">
        <v>8.3800000000000008</v>
      </c>
      <c r="E20229" t="s">
        <v>2267</v>
      </c>
      <c r="F20229" t="s">
        <v>20412</v>
      </c>
      <c r="G20229" t="s">
        <v>55</v>
      </c>
      <c r="H20229" t="s">
        <v>23</v>
      </c>
      <c r="I20229" t="s">
        <v>4383</v>
      </c>
      <c r="K20229"/>
      <c r="L20229" t="s">
        <v>32128</v>
      </c>
      <c r="M20229" t="s">
        <v>26</v>
      </c>
      <c r="N20229">
        <v>2</v>
      </c>
      <c r="P20229" t="s">
        <v>20366</v>
      </c>
      <c r="Q20229" t="s">
        <v>32129</v>
      </c>
      <c r="S20229" t="s">
        <v>20368</v>
      </c>
    </row>
    <row r="20230" spans="1:19" hidden="1" x14ac:dyDescent="0.2">
      <c r="A20230">
        <v>5897</v>
      </c>
      <c r="B20230" t="s">
        <v>32130</v>
      </c>
      <c r="C20230" t="s">
        <v>20441</v>
      </c>
      <c r="D20230">
        <v>7.65</v>
      </c>
      <c r="F20230" t="s">
        <v>21009</v>
      </c>
      <c r="G20230" t="s">
        <v>31</v>
      </c>
      <c r="H20230" t="s">
        <v>23</v>
      </c>
      <c r="I20230" t="s">
        <v>32131</v>
      </c>
      <c r="K20230"/>
      <c r="L20230" t="s">
        <v>32132</v>
      </c>
      <c r="M20230" t="s">
        <v>26</v>
      </c>
      <c r="N20230">
        <v>2</v>
      </c>
      <c r="P20230" t="s">
        <v>20366</v>
      </c>
      <c r="Q20230" t="s">
        <v>32133</v>
      </c>
      <c r="S20230" t="s">
        <v>20368</v>
      </c>
    </row>
    <row r="20231" spans="1:19" hidden="1" x14ac:dyDescent="0.2">
      <c r="A20231">
        <v>5898</v>
      </c>
      <c r="B20231" t="s">
        <v>32134</v>
      </c>
      <c r="C20231" t="s">
        <v>105</v>
      </c>
      <c r="D20231">
        <v>9.5</v>
      </c>
      <c r="E20231">
        <v>25</v>
      </c>
      <c r="F20231" t="s">
        <v>31942</v>
      </c>
      <c r="G20231" t="s">
        <v>31</v>
      </c>
      <c r="H20231" t="s">
        <v>46</v>
      </c>
      <c r="I20231" t="s">
        <v>31943</v>
      </c>
      <c r="K20231"/>
      <c r="L20231" t="s">
        <v>32135</v>
      </c>
      <c r="M20231" t="s">
        <v>26</v>
      </c>
      <c r="N20231">
        <v>2</v>
      </c>
      <c r="P20231" t="s">
        <v>20366</v>
      </c>
      <c r="Q20231" t="s">
        <v>32136</v>
      </c>
      <c r="S20231" t="s">
        <v>20368</v>
      </c>
    </row>
    <row r="20232" spans="1:19" hidden="1" x14ac:dyDescent="0.2">
      <c r="A20232">
        <v>5899</v>
      </c>
      <c r="B20232" t="s">
        <v>32137</v>
      </c>
      <c r="C20232" t="s">
        <v>105</v>
      </c>
      <c r="D20232">
        <v>7.6</v>
      </c>
      <c r="E20232">
        <v>30</v>
      </c>
      <c r="F20232" t="s">
        <v>27685</v>
      </c>
      <c r="G20232" t="s">
        <v>55</v>
      </c>
      <c r="H20232" t="s">
        <v>46</v>
      </c>
      <c r="I20232" t="s">
        <v>25866</v>
      </c>
      <c r="K20232"/>
      <c r="L20232" t="s">
        <v>32138</v>
      </c>
      <c r="M20232" t="s">
        <v>26</v>
      </c>
      <c r="N20232">
        <v>2</v>
      </c>
      <c r="P20232" t="s">
        <v>20366</v>
      </c>
      <c r="Q20232" t="s">
        <v>32139</v>
      </c>
      <c r="S20232" t="s">
        <v>20368</v>
      </c>
    </row>
    <row r="20233" spans="1:19" hidden="1" x14ac:dyDescent="0.2">
      <c r="A20233">
        <v>5900</v>
      </c>
      <c r="B20233" t="s">
        <v>32140</v>
      </c>
      <c r="C20233" t="s">
        <v>105</v>
      </c>
      <c r="D20233">
        <v>2.38</v>
      </c>
      <c r="E20233">
        <v>25</v>
      </c>
      <c r="F20233" t="s">
        <v>23143</v>
      </c>
      <c r="G20233" t="s">
        <v>55</v>
      </c>
      <c r="H20233" t="s">
        <v>46</v>
      </c>
      <c r="I20233" t="s">
        <v>32141</v>
      </c>
      <c r="K20233"/>
      <c r="L20233" t="s">
        <v>32142</v>
      </c>
      <c r="M20233" t="s">
        <v>26</v>
      </c>
      <c r="N20233">
        <v>2</v>
      </c>
      <c r="P20233" t="s">
        <v>20366</v>
      </c>
      <c r="Q20233" t="s">
        <v>32143</v>
      </c>
      <c r="S20233" t="s">
        <v>20368</v>
      </c>
    </row>
    <row r="20234" spans="1:19" hidden="1" x14ac:dyDescent="0.2">
      <c r="A20234">
        <v>5900</v>
      </c>
      <c r="B20234" t="s">
        <v>32140</v>
      </c>
      <c r="C20234" t="s">
        <v>20452</v>
      </c>
      <c r="D20234">
        <v>11.04</v>
      </c>
      <c r="E20234">
        <v>25</v>
      </c>
      <c r="F20234" t="s">
        <v>23143</v>
      </c>
      <c r="G20234" t="s">
        <v>55</v>
      </c>
      <c r="H20234" t="s">
        <v>46</v>
      </c>
      <c r="I20234" t="s">
        <v>32141</v>
      </c>
      <c r="K20234"/>
      <c r="L20234" t="s">
        <v>32142</v>
      </c>
      <c r="M20234" t="s">
        <v>26</v>
      </c>
      <c r="N20234">
        <v>2</v>
      </c>
      <c r="P20234" t="s">
        <v>20366</v>
      </c>
      <c r="Q20234" t="s">
        <v>32143</v>
      </c>
      <c r="S20234" t="s">
        <v>20368</v>
      </c>
    </row>
    <row r="20235" spans="1:19" hidden="1" x14ac:dyDescent="0.2">
      <c r="A20235">
        <v>5901</v>
      </c>
      <c r="B20235" t="s">
        <v>32144</v>
      </c>
      <c r="C20235" t="s">
        <v>105</v>
      </c>
      <c r="D20235">
        <v>4.54</v>
      </c>
      <c r="E20235">
        <v>25</v>
      </c>
      <c r="F20235" t="s">
        <v>31942</v>
      </c>
      <c r="G20235" t="s">
        <v>31</v>
      </c>
      <c r="H20235" t="s">
        <v>46</v>
      </c>
      <c r="I20235" t="s">
        <v>31943</v>
      </c>
      <c r="K20235"/>
      <c r="L20235" t="s">
        <v>32145</v>
      </c>
      <c r="M20235" t="s">
        <v>26</v>
      </c>
      <c r="N20235">
        <v>2</v>
      </c>
      <c r="P20235" t="s">
        <v>20366</v>
      </c>
      <c r="Q20235" t="s">
        <v>32146</v>
      </c>
      <c r="S20235" t="s">
        <v>20368</v>
      </c>
    </row>
    <row r="20236" spans="1:19" hidden="1" x14ac:dyDescent="0.2">
      <c r="A20236">
        <v>5902</v>
      </c>
      <c r="B20236" t="s">
        <v>32147</v>
      </c>
      <c r="C20236" t="s">
        <v>29328</v>
      </c>
      <c r="D20236">
        <v>7.75</v>
      </c>
      <c r="E20236">
        <v>20</v>
      </c>
      <c r="F20236" t="s">
        <v>31659</v>
      </c>
      <c r="G20236" t="s">
        <v>31</v>
      </c>
      <c r="H20236" t="s">
        <v>46</v>
      </c>
      <c r="I20236" t="s">
        <v>2269</v>
      </c>
      <c r="K20236"/>
      <c r="L20236" t="s">
        <v>32148</v>
      </c>
      <c r="M20236" t="s">
        <v>26</v>
      </c>
      <c r="N20236">
        <v>2</v>
      </c>
      <c r="P20236" t="s">
        <v>20366</v>
      </c>
      <c r="Q20236" t="s">
        <v>32149</v>
      </c>
      <c r="S20236" t="s">
        <v>20368</v>
      </c>
    </row>
    <row r="20237" spans="1:19" hidden="1" x14ac:dyDescent="0.2">
      <c r="A20237">
        <v>5903</v>
      </c>
      <c r="B20237" t="s">
        <v>32150</v>
      </c>
      <c r="C20237" t="s">
        <v>29328</v>
      </c>
      <c r="D20237">
        <v>7.61</v>
      </c>
      <c r="E20237">
        <v>20</v>
      </c>
      <c r="F20237" t="s">
        <v>31659</v>
      </c>
      <c r="G20237" t="s">
        <v>31</v>
      </c>
      <c r="H20237" t="s">
        <v>46</v>
      </c>
      <c r="I20237" t="s">
        <v>2269</v>
      </c>
      <c r="K20237"/>
      <c r="L20237" t="s">
        <v>32151</v>
      </c>
      <c r="M20237" t="s">
        <v>26</v>
      </c>
      <c r="N20237">
        <v>2</v>
      </c>
      <c r="P20237" t="s">
        <v>20366</v>
      </c>
      <c r="Q20237" t="s">
        <v>32152</v>
      </c>
      <c r="S20237" t="s">
        <v>20368</v>
      </c>
    </row>
    <row r="20238" spans="1:19" hidden="1" x14ac:dyDescent="0.2">
      <c r="A20238">
        <v>5905</v>
      </c>
      <c r="B20238" t="s">
        <v>32153</v>
      </c>
      <c r="C20238" t="s">
        <v>105</v>
      </c>
      <c r="D20238">
        <v>1.9</v>
      </c>
      <c r="E20238">
        <v>30</v>
      </c>
      <c r="F20238" t="s">
        <v>32154</v>
      </c>
      <c r="G20238" t="s">
        <v>55</v>
      </c>
      <c r="H20238" t="s">
        <v>23</v>
      </c>
      <c r="I20238" t="s">
        <v>11080</v>
      </c>
      <c r="K20238" t="e">
        <f>- solutions of monocyclohexyl ammonium salt used</f>
        <v>#NAME?</v>
      </c>
      <c r="L20238" t="s">
        <v>32155</v>
      </c>
      <c r="M20238" t="s">
        <v>26</v>
      </c>
      <c r="N20238">
        <v>2</v>
      </c>
      <c r="P20238" t="s">
        <v>20366</v>
      </c>
      <c r="Q20238" t="s">
        <v>32156</v>
      </c>
      <c r="S20238" t="s">
        <v>20368</v>
      </c>
    </row>
    <row r="20239" spans="1:19" hidden="1" x14ac:dyDescent="0.2">
      <c r="A20239">
        <v>5905</v>
      </c>
      <c r="B20239" t="s">
        <v>32153</v>
      </c>
      <c r="C20239" t="s">
        <v>20452</v>
      </c>
      <c r="D20239">
        <v>13.4</v>
      </c>
      <c r="E20239" t="s">
        <v>222</v>
      </c>
      <c r="F20239" t="s">
        <v>32154</v>
      </c>
      <c r="G20239" t="s">
        <v>31</v>
      </c>
      <c r="H20239" t="s">
        <v>23</v>
      </c>
      <c r="I20239" t="s">
        <v>11080</v>
      </c>
      <c r="K20239" t="e">
        <f>- solutions of monocyclohexyl ammonium salt used</f>
        <v>#NAME?</v>
      </c>
      <c r="L20239" t="s">
        <v>32155</v>
      </c>
      <c r="M20239" t="s">
        <v>26</v>
      </c>
      <c r="N20239">
        <v>2</v>
      </c>
      <c r="P20239" t="s">
        <v>20366</v>
      </c>
      <c r="Q20239" t="s">
        <v>32156</v>
      </c>
      <c r="S20239" t="s">
        <v>20368</v>
      </c>
    </row>
    <row r="20240" spans="1:19" hidden="1" x14ac:dyDescent="0.2">
      <c r="A20240">
        <v>5906</v>
      </c>
      <c r="B20240" t="s">
        <v>32157</v>
      </c>
      <c r="C20240" t="s">
        <v>105</v>
      </c>
      <c r="D20240">
        <v>7.72</v>
      </c>
      <c r="E20240" t="s">
        <v>363</v>
      </c>
      <c r="F20240" t="s">
        <v>30372</v>
      </c>
      <c r="G20240" t="s">
        <v>31</v>
      </c>
      <c r="H20240" t="s">
        <v>23</v>
      </c>
      <c r="I20240" t="s">
        <v>19721</v>
      </c>
      <c r="K20240"/>
      <c r="L20240" t="s">
        <v>32158</v>
      </c>
      <c r="M20240" t="s">
        <v>26</v>
      </c>
      <c r="N20240">
        <v>2</v>
      </c>
      <c r="P20240" t="s">
        <v>20366</v>
      </c>
      <c r="Q20240" t="s">
        <v>32159</v>
      </c>
      <c r="S20240" t="s">
        <v>20368</v>
      </c>
    </row>
    <row r="20241" spans="1:19" hidden="1" x14ac:dyDescent="0.2">
      <c r="A20241">
        <v>5907</v>
      </c>
      <c r="B20241" t="s">
        <v>32160</v>
      </c>
      <c r="C20241" t="s">
        <v>105</v>
      </c>
      <c r="D20241">
        <v>8.75</v>
      </c>
      <c r="E20241" t="s">
        <v>363</v>
      </c>
      <c r="F20241" t="s">
        <v>30372</v>
      </c>
      <c r="G20241" t="s">
        <v>31</v>
      </c>
      <c r="H20241" t="s">
        <v>23</v>
      </c>
      <c r="I20241" t="s">
        <v>19721</v>
      </c>
      <c r="K20241"/>
      <c r="L20241" t="s">
        <v>32161</v>
      </c>
      <c r="M20241" t="s">
        <v>26</v>
      </c>
      <c r="N20241">
        <v>2</v>
      </c>
      <c r="P20241" t="s">
        <v>20366</v>
      </c>
      <c r="Q20241" t="s">
        <v>32162</v>
      </c>
      <c r="S20241" t="s">
        <v>20368</v>
      </c>
    </row>
    <row r="20242" spans="1:19" hidden="1" x14ac:dyDescent="0.2">
      <c r="A20242">
        <v>5908</v>
      </c>
      <c r="B20242" t="s">
        <v>32163</v>
      </c>
      <c r="C20242" t="s">
        <v>105</v>
      </c>
      <c r="D20242">
        <v>8.6999999999999993</v>
      </c>
      <c r="E20242" t="s">
        <v>363</v>
      </c>
      <c r="F20242" t="s">
        <v>54</v>
      </c>
      <c r="G20242" t="s">
        <v>55</v>
      </c>
      <c r="H20242" t="s">
        <v>23</v>
      </c>
      <c r="I20242" t="s">
        <v>1396</v>
      </c>
      <c r="K20242"/>
      <c r="L20242" t="s">
        <v>32164</v>
      </c>
      <c r="M20242" t="s">
        <v>26</v>
      </c>
      <c r="N20242">
        <v>2</v>
      </c>
      <c r="P20242" t="s">
        <v>20366</v>
      </c>
      <c r="Q20242" t="s">
        <v>32165</v>
      </c>
      <c r="S20242" t="s">
        <v>20368</v>
      </c>
    </row>
    <row r="20243" spans="1:19" hidden="1" x14ac:dyDescent="0.2">
      <c r="A20243">
        <v>5909</v>
      </c>
      <c r="B20243" t="s">
        <v>32166</v>
      </c>
      <c r="C20243" t="s">
        <v>105</v>
      </c>
      <c r="D20243">
        <v>8.4600000000000009</v>
      </c>
      <c r="E20243">
        <v>20</v>
      </c>
      <c r="F20243" t="s">
        <v>31659</v>
      </c>
      <c r="G20243" t="s">
        <v>31</v>
      </c>
      <c r="H20243" t="s">
        <v>46</v>
      </c>
      <c r="I20243" t="s">
        <v>2269</v>
      </c>
      <c r="K20243"/>
      <c r="L20243" t="s">
        <v>32167</v>
      </c>
      <c r="M20243" t="s">
        <v>20396</v>
      </c>
      <c r="N20243">
        <v>4</v>
      </c>
      <c r="P20243" t="s">
        <v>20366</v>
      </c>
      <c r="Q20243" t="s">
        <v>32168</v>
      </c>
      <c r="S20243" t="s">
        <v>20368</v>
      </c>
    </row>
    <row r="20244" spans="1:19" hidden="1" x14ac:dyDescent="0.2">
      <c r="A20244">
        <v>5910</v>
      </c>
      <c r="B20244" t="s">
        <v>32169</v>
      </c>
      <c r="C20244" t="s">
        <v>105</v>
      </c>
      <c r="D20244">
        <v>8.64</v>
      </c>
      <c r="E20244">
        <v>20</v>
      </c>
      <c r="F20244" t="s">
        <v>32170</v>
      </c>
      <c r="G20244" t="s">
        <v>31</v>
      </c>
      <c r="H20244" t="s">
        <v>46</v>
      </c>
      <c r="I20244" t="s">
        <v>2269</v>
      </c>
      <c r="K20244"/>
      <c r="L20244" t="s">
        <v>32171</v>
      </c>
      <c r="M20244" t="s">
        <v>26</v>
      </c>
      <c r="N20244">
        <v>2</v>
      </c>
      <c r="P20244" t="s">
        <v>20366</v>
      </c>
      <c r="Q20244" t="s">
        <v>32172</v>
      </c>
      <c r="S20244" t="s">
        <v>20368</v>
      </c>
    </row>
    <row r="20245" spans="1:19" hidden="1" x14ac:dyDescent="0.2">
      <c r="A20245">
        <v>5911</v>
      </c>
      <c r="B20245" t="s">
        <v>32173</v>
      </c>
      <c r="C20245" t="s">
        <v>105</v>
      </c>
      <c r="D20245">
        <v>0.97</v>
      </c>
      <c r="I20245" t="s">
        <v>1775</v>
      </c>
      <c r="K20245"/>
      <c r="L20245" t="s">
        <v>32174</v>
      </c>
      <c r="M20245" t="s">
        <v>26</v>
      </c>
      <c r="N20245">
        <v>2</v>
      </c>
      <c r="P20245" t="s">
        <v>20366</v>
      </c>
      <c r="Q20245" t="s">
        <v>32175</v>
      </c>
      <c r="S20245" t="s">
        <v>20368</v>
      </c>
    </row>
    <row r="20246" spans="1:19" hidden="1" x14ac:dyDescent="0.2">
      <c r="A20246">
        <v>5911</v>
      </c>
      <c r="B20246" t="s">
        <v>32173</v>
      </c>
      <c r="C20246" t="s">
        <v>20452</v>
      </c>
      <c r="D20246">
        <v>7.8</v>
      </c>
      <c r="I20246" t="s">
        <v>1775</v>
      </c>
      <c r="K20246"/>
      <c r="L20246" t="s">
        <v>32174</v>
      </c>
      <c r="M20246" t="s">
        <v>26</v>
      </c>
      <c r="N20246">
        <v>2</v>
      </c>
      <c r="P20246" t="s">
        <v>20366</v>
      </c>
      <c r="Q20246" t="s">
        <v>32175</v>
      </c>
      <c r="S20246" t="s">
        <v>20368</v>
      </c>
    </row>
    <row r="20247" spans="1:19" hidden="1" x14ac:dyDescent="0.2">
      <c r="A20247">
        <v>5911</v>
      </c>
      <c r="B20247" t="s">
        <v>32173</v>
      </c>
      <c r="C20247" t="s">
        <v>20441</v>
      </c>
      <c r="D20247">
        <v>11.99</v>
      </c>
      <c r="I20247" t="s">
        <v>1775</v>
      </c>
      <c r="K20247"/>
      <c r="L20247" t="s">
        <v>32174</v>
      </c>
      <c r="M20247" t="s">
        <v>26</v>
      </c>
      <c r="N20247">
        <v>2</v>
      </c>
      <c r="P20247" t="s">
        <v>20366</v>
      </c>
      <c r="Q20247" t="s">
        <v>32175</v>
      </c>
      <c r="S20247" t="s">
        <v>20368</v>
      </c>
    </row>
    <row r="20248" spans="1:19" hidden="1" x14ac:dyDescent="0.2">
      <c r="A20248">
        <v>5912</v>
      </c>
      <c r="B20248" t="s">
        <v>32176</v>
      </c>
      <c r="C20248" t="s">
        <v>105</v>
      </c>
      <c r="D20248">
        <v>8.66</v>
      </c>
      <c r="E20248">
        <v>20</v>
      </c>
      <c r="F20248" t="s">
        <v>31659</v>
      </c>
      <c r="G20248" t="s">
        <v>31</v>
      </c>
      <c r="H20248" t="s">
        <v>46</v>
      </c>
      <c r="I20248" t="s">
        <v>2269</v>
      </c>
      <c r="K20248"/>
      <c r="L20248" t="s">
        <v>32177</v>
      </c>
      <c r="M20248" t="s">
        <v>20719</v>
      </c>
      <c r="N20248">
        <v>3</v>
      </c>
      <c r="P20248" t="s">
        <v>20366</v>
      </c>
      <c r="Q20248" t="s">
        <v>32178</v>
      </c>
      <c r="S20248" t="s">
        <v>20368</v>
      </c>
    </row>
    <row r="20249" spans="1:19" hidden="1" x14ac:dyDescent="0.2">
      <c r="A20249">
        <v>5913</v>
      </c>
      <c r="B20249" t="s">
        <v>32179</v>
      </c>
      <c r="C20249" t="s">
        <v>105</v>
      </c>
      <c r="D20249">
        <v>8.6999999999999993</v>
      </c>
      <c r="E20249">
        <v>20</v>
      </c>
      <c r="F20249" t="s">
        <v>31659</v>
      </c>
      <c r="G20249" t="s">
        <v>31</v>
      </c>
      <c r="H20249" t="s">
        <v>46</v>
      </c>
      <c r="I20249" t="s">
        <v>31799</v>
      </c>
      <c r="K20249"/>
      <c r="L20249" t="s">
        <v>32180</v>
      </c>
      <c r="M20249" t="s">
        <v>26</v>
      </c>
      <c r="N20249">
        <v>2</v>
      </c>
      <c r="P20249" t="s">
        <v>20366</v>
      </c>
      <c r="Q20249" t="s">
        <v>32181</v>
      </c>
      <c r="S20249" t="s">
        <v>20368</v>
      </c>
    </row>
    <row r="20250" spans="1:19" hidden="1" x14ac:dyDescent="0.2">
      <c r="A20250">
        <v>5919</v>
      </c>
      <c r="B20250" t="s">
        <v>32182</v>
      </c>
      <c r="C20250" t="s">
        <v>32183</v>
      </c>
      <c r="D20250">
        <v>3.9</v>
      </c>
      <c r="E20250" t="s">
        <v>363</v>
      </c>
      <c r="F20250" t="s">
        <v>16911</v>
      </c>
      <c r="G20250" t="s">
        <v>55</v>
      </c>
      <c r="H20250" t="s">
        <v>23</v>
      </c>
      <c r="I20250" t="s">
        <v>113</v>
      </c>
      <c r="K20250"/>
      <c r="L20250" t="s">
        <v>32184</v>
      </c>
      <c r="M20250" t="s">
        <v>26</v>
      </c>
      <c r="N20250">
        <v>2</v>
      </c>
      <c r="P20250" t="s">
        <v>20366</v>
      </c>
      <c r="Q20250" t="s">
        <v>32185</v>
      </c>
      <c r="S20250" t="s">
        <v>20368</v>
      </c>
    </row>
    <row r="20251" spans="1:19" hidden="1" x14ac:dyDescent="0.2">
      <c r="A20251">
        <v>5920</v>
      </c>
      <c r="B20251" t="s">
        <v>32186</v>
      </c>
      <c r="C20251" t="s">
        <v>105</v>
      </c>
      <c r="D20251">
        <v>7.09</v>
      </c>
      <c r="E20251">
        <v>28</v>
      </c>
      <c r="F20251" t="s">
        <v>26748</v>
      </c>
      <c r="G20251" t="s">
        <v>31</v>
      </c>
      <c r="H20251" t="s">
        <v>23</v>
      </c>
      <c r="I20251" t="s">
        <v>9264</v>
      </c>
      <c r="K20251"/>
      <c r="L20251" t="s">
        <v>32187</v>
      </c>
      <c r="M20251" t="s">
        <v>26</v>
      </c>
      <c r="N20251">
        <v>2</v>
      </c>
      <c r="P20251" t="s">
        <v>20366</v>
      </c>
      <c r="Q20251" t="s">
        <v>32188</v>
      </c>
      <c r="S20251" t="s">
        <v>20368</v>
      </c>
    </row>
    <row r="20252" spans="1:19" hidden="1" x14ac:dyDescent="0.2">
      <c r="A20252">
        <v>5920</v>
      </c>
      <c r="B20252" t="s">
        <v>32186</v>
      </c>
      <c r="C20252" t="s">
        <v>20452</v>
      </c>
      <c r="D20252">
        <v>11.71</v>
      </c>
      <c r="E20252">
        <v>28</v>
      </c>
      <c r="F20252" t="s">
        <v>26748</v>
      </c>
      <c r="G20252" t="s">
        <v>31</v>
      </c>
      <c r="H20252" t="s">
        <v>23</v>
      </c>
      <c r="I20252" t="s">
        <v>9264</v>
      </c>
      <c r="K20252"/>
      <c r="L20252" t="s">
        <v>32187</v>
      </c>
      <c r="M20252" t="s">
        <v>26</v>
      </c>
      <c r="N20252">
        <v>2</v>
      </c>
      <c r="P20252" t="s">
        <v>20366</v>
      </c>
      <c r="Q20252" t="s">
        <v>32188</v>
      </c>
      <c r="S20252" t="s">
        <v>20368</v>
      </c>
    </row>
    <row r="20253" spans="1:19" hidden="1" x14ac:dyDescent="0.2">
      <c r="A20253">
        <v>5921</v>
      </c>
      <c r="B20253" t="s">
        <v>32186</v>
      </c>
      <c r="C20253" t="s">
        <v>105</v>
      </c>
      <c r="D20253">
        <v>7.25</v>
      </c>
      <c r="E20253">
        <v>28</v>
      </c>
      <c r="F20253" t="s">
        <v>26748</v>
      </c>
      <c r="G20253" t="s">
        <v>31</v>
      </c>
      <c r="H20253" t="s">
        <v>23</v>
      </c>
      <c r="I20253" t="s">
        <v>9264</v>
      </c>
      <c r="K20253"/>
      <c r="L20253" t="s">
        <v>32189</v>
      </c>
      <c r="M20253" t="s">
        <v>26</v>
      </c>
      <c r="N20253">
        <v>2</v>
      </c>
      <c r="P20253" t="s">
        <v>20366</v>
      </c>
      <c r="Q20253" t="s">
        <v>32190</v>
      </c>
      <c r="S20253" t="s">
        <v>20368</v>
      </c>
    </row>
    <row r="20254" spans="1:19" hidden="1" x14ac:dyDescent="0.2">
      <c r="A20254">
        <v>5921</v>
      </c>
      <c r="B20254" t="s">
        <v>32186</v>
      </c>
      <c r="C20254" t="s">
        <v>20452</v>
      </c>
      <c r="D20254">
        <v>12.16</v>
      </c>
      <c r="E20254">
        <v>28</v>
      </c>
      <c r="F20254" t="s">
        <v>26748</v>
      </c>
      <c r="G20254" t="s">
        <v>31</v>
      </c>
      <c r="H20254" t="s">
        <v>23</v>
      </c>
      <c r="I20254" t="s">
        <v>9264</v>
      </c>
      <c r="K20254"/>
      <c r="L20254" t="s">
        <v>32189</v>
      </c>
      <c r="M20254" t="s">
        <v>26</v>
      </c>
      <c r="N20254">
        <v>2</v>
      </c>
      <c r="P20254" t="s">
        <v>20366</v>
      </c>
      <c r="Q20254" t="s">
        <v>32190</v>
      </c>
      <c r="S20254" t="s">
        <v>20368</v>
      </c>
    </row>
    <row r="20255" spans="1:19" hidden="1" x14ac:dyDescent="0.2">
      <c r="A20255">
        <v>5922</v>
      </c>
      <c r="B20255" t="s">
        <v>32191</v>
      </c>
      <c r="C20255" t="s">
        <v>32105</v>
      </c>
      <c r="D20255">
        <v>3.42</v>
      </c>
      <c r="G20255" t="s">
        <v>1440</v>
      </c>
      <c r="I20255" t="s">
        <v>22635</v>
      </c>
      <c r="K20255"/>
      <c r="L20255" t="s">
        <v>32192</v>
      </c>
      <c r="M20255" t="s">
        <v>26</v>
      </c>
      <c r="N20255">
        <v>2</v>
      </c>
      <c r="P20255" t="s">
        <v>20366</v>
      </c>
      <c r="Q20255" t="s">
        <v>32193</v>
      </c>
      <c r="S20255" t="s">
        <v>20368</v>
      </c>
    </row>
    <row r="20256" spans="1:19" hidden="1" x14ac:dyDescent="0.2">
      <c r="A20256">
        <v>5922</v>
      </c>
      <c r="B20256" t="s">
        <v>32191</v>
      </c>
      <c r="C20256" t="s">
        <v>20452</v>
      </c>
      <c r="D20256">
        <v>5.85</v>
      </c>
      <c r="G20256" t="s">
        <v>1440</v>
      </c>
      <c r="I20256" t="s">
        <v>22635</v>
      </c>
      <c r="K20256"/>
      <c r="L20256" t="s">
        <v>32192</v>
      </c>
      <c r="M20256" t="s">
        <v>26</v>
      </c>
      <c r="N20256">
        <v>2</v>
      </c>
      <c r="P20256" t="s">
        <v>20366</v>
      </c>
      <c r="Q20256" t="s">
        <v>32193</v>
      </c>
      <c r="S20256" t="s">
        <v>20368</v>
      </c>
    </row>
    <row r="20257" spans="1:19" hidden="1" x14ac:dyDescent="0.2">
      <c r="A20257">
        <v>5922</v>
      </c>
      <c r="B20257" t="s">
        <v>32191</v>
      </c>
      <c r="C20257" t="s">
        <v>20441</v>
      </c>
      <c r="D20257">
        <v>10.01</v>
      </c>
      <c r="G20257" t="s">
        <v>1440</v>
      </c>
      <c r="I20257" t="s">
        <v>22635</v>
      </c>
      <c r="K20257"/>
      <c r="L20257" t="s">
        <v>32192</v>
      </c>
      <c r="M20257" t="s">
        <v>26</v>
      </c>
      <c r="N20257">
        <v>2</v>
      </c>
      <c r="P20257" t="s">
        <v>20366</v>
      </c>
      <c r="Q20257" t="s">
        <v>32193</v>
      </c>
      <c r="S20257" t="s">
        <v>20368</v>
      </c>
    </row>
    <row r="20258" spans="1:19" hidden="1" x14ac:dyDescent="0.2">
      <c r="A20258">
        <v>5923</v>
      </c>
      <c r="B20258" t="s">
        <v>32194</v>
      </c>
      <c r="C20258" t="s">
        <v>20441</v>
      </c>
      <c r="D20258">
        <v>7.23</v>
      </c>
      <c r="F20258" t="s">
        <v>21009</v>
      </c>
      <c r="G20258" t="s">
        <v>31</v>
      </c>
      <c r="H20258" t="s">
        <v>23</v>
      </c>
      <c r="I20258" t="s">
        <v>32131</v>
      </c>
      <c r="K20258"/>
      <c r="L20258" t="s">
        <v>32195</v>
      </c>
      <c r="M20258" t="s">
        <v>26</v>
      </c>
      <c r="N20258">
        <v>2</v>
      </c>
      <c r="P20258" t="s">
        <v>20366</v>
      </c>
      <c r="Q20258" t="s">
        <v>32196</v>
      </c>
      <c r="S20258" t="s">
        <v>20368</v>
      </c>
    </row>
    <row r="20259" spans="1:19" hidden="1" x14ac:dyDescent="0.2">
      <c r="A20259">
        <v>5924</v>
      </c>
      <c r="B20259" t="s">
        <v>32197</v>
      </c>
      <c r="C20259" t="s">
        <v>105</v>
      </c>
      <c r="D20259">
        <v>0.71</v>
      </c>
      <c r="E20259">
        <v>1</v>
      </c>
      <c r="G20259" t="s">
        <v>75</v>
      </c>
      <c r="H20259" t="s">
        <v>46</v>
      </c>
      <c r="I20259" t="s">
        <v>4779</v>
      </c>
      <c r="K20259"/>
      <c r="L20259" t="s">
        <v>32198</v>
      </c>
      <c r="M20259" t="s">
        <v>26</v>
      </c>
      <c r="N20259">
        <v>2</v>
      </c>
      <c r="O20259" t="s">
        <v>32199</v>
      </c>
      <c r="P20259" t="s">
        <v>20366</v>
      </c>
      <c r="Q20259" t="s">
        <v>32200</v>
      </c>
      <c r="S20259" t="s">
        <v>20368</v>
      </c>
    </row>
    <row r="20260" spans="1:19" hidden="1" x14ac:dyDescent="0.2">
      <c r="A20260">
        <v>5924</v>
      </c>
      <c r="B20260" t="s">
        <v>32197</v>
      </c>
      <c r="C20260" t="s">
        <v>105</v>
      </c>
      <c r="D20260">
        <v>0.75</v>
      </c>
      <c r="E20260">
        <v>10</v>
      </c>
      <c r="G20260" t="s">
        <v>75</v>
      </c>
      <c r="H20260" t="s">
        <v>46</v>
      </c>
      <c r="I20260" t="s">
        <v>4779</v>
      </c>
      <c r="K20260"/>
      <c r="L20260" t="s">
        <v>32198</v>
      </c>
      <c r="M20260" t="s">
        <v>26</v>
      </c>
      <c r="N20260">
        <v>2</v>
      </c>
      <c r="O20260" t="s">
        <v>32199</v>
      </c>
      <c r="P20260" t="s">
        <v>20366</v>
      </c>
      <c r="Q20260" t="s">
        <v>32200</v>
      </c>
      <c r="S20260" t="s">
        <v>20368</v>
      </c>
    </row>
    <row r="20261" spans="1:19" hidden="1" x14ac:dyDescent="0.2">
      <c r="A20261">
        <v>5924</v>
      </c>
      <c r="B20261" t="s">
        <v>32197</v>
      </c>
      <c r="C20261" t="s">
        <v>105</v>
      </c>
      <c r="D20261">
        <v>0.75</v>
      </c>
      <c r="E20261">
        <v>25</v>
      </c>
      <c r="F20261" t="s">
        <v>9209</v>
      </c>
      <c r="G20261" t="s">
        <v>75</v>
      </c>
      <c r="H20261" t="s">
        <v>46</v>
      </c>
      <c r="I20261" t="s">
        <v>4779</v>
      </c>
      <c r="K20261"/>
      <c r="L20261" t="s">
        <v>32198</v>
      </c>
      <c r="M20261" t="s">
        <v>26</v>
      </c>
      <c r="N20261">
        <v>2</v>
      </c>
      <c r="O20261" t="s">
        <v>32199</v>
      </c>
      <c r="P20261" t="s">
        <v>20366</v>
      </c>
      <c r="Q20261" t="s">
        <v>32200</v>
      </c>
      <c r="S20261" t="s">
        <v>20368</v>
      </c>
    </row>
    <row r="20262" spans="1:19" hidden="1" x14ac:dyDescent="0.2">
      <c r="A20262">
        <v>5924</v>
      </c>
      <c r="B20262" t="s">
        <v>32197</v>
      </c>
      <c r="C20262" t="s">
        <v>105</v>
      </c>
      <c r="D20262">
        <v>0.77</v>
      </c>
      <c r="E20262">
        <v>40</v>
      </c>
      <c r="F20262" t="s">
        <v>9209</v>
      </c>
      <c r="G20262" t="s">
        <v>75</v>
      </c>
      <c r="H20262" t="s">
        <v>46</v>
      </c>
      <c r="I20262" t="s">
        <v>4779</v>
      </c>
      <c r="K20262"/>
      <c r="L20262" t="s">
        <v>32198</v>
      </c>
      <c r="M20262" t="s">
        <v>26</v>
      </c>
      <c r="N20262">
        <v>2</v>
      </c>
      <c r="O20262" t="s">
        <v>32199</v>
      </c>
      <c r="P20262" t="s">
        <v>20366</v>
      </c>
      <c r="Q20262" t="s">
        <v>32200</v>
      </c>
      <c r="S20262" t="s">
        <v>20368</v>
      </c>
    </row>
    <row r="20263" spans="1:19" hidden="1" x14ac:dyDescent="0.2">
      <c r="A20263">
        <v>5925</v>
      </c>
      <c r="B20263" t="s">
        <v>32201</v>
      </c>
      <c r="C20263" t="s">
        <v>105</v>
      </c>
      <c r="D20263">
        <v>7.45</v>
      </c>
      <c r="E20263" t="s">
        <v>3078</v>
      </c>
      <c r="F20263" t="s">
        <v>32202</v>
      </c>
      <c r="G20263" t="s">
        <v>31</v>
      </c>
      <c r="H20263" t="s">
        <v>23</v>
      </c>
      <c r="I20263" t="s">
        <v>10852</v>
      </c>
      <c r="K20263"/>
      <c r="L20263" t="s">
        <v>32203</v>
      </c>
      <c r="M20263" t="s">
        <v>26</v>
      </c>
      <c r="N20263">
        <v>2</v>
      </c>
      <c r="P20263" t="s">
        <v>20366</v>
      </c>
      <c r="Q20263" t="s">
        <v>32204</v>
      </c>
      <c r="S20263" t="s">
        <v>20368</v>
      </c>
    </row>
    <row r="20264" spans="1:19" hidden="1" x14ac:dyDescent="0.2">
      <c r="A20264">
        <v>5925</v>
      </c>
      <c r="B20264" t="s">
        <v>32201</v>
      </c>
      <c r="C20264" t="s">
        <v>20452</v>
      </c>
      <c r="D20264">
        <v>11.8</v>
      </c>
      <c r="E20264" t="s">
        <v>3078</v>
      </c>
      <c r="F20264" t="s">
        <v>32202</v>
      </c>
      <c r="G20264" t="s">
        <v>31</v>
      </c>
      <c r="H20264" t="s">
        <v>23</v>
      </c>
      <c r="I20264" t="s">
        <v>10852</v>
      </c>
      <c r="K20264"/>
      <c r="L20264" t="s">
        <v>32203</v>
      </c>
      <c r="M20264" t="s">
        <v>26</v>
      </c>
      <c r="N20264">
        <v>2</v>
      </c>
      <c r="P20264" t="s">
        <v>20366</v>
      </c>
      <c r="Q20264" t="s">
        <v>32204</v>
      </c>
      <c r="S20264" t="s">
        <v>20368</v>
      </c>
    </row>
    <row r="20265" spans="1:19" hidden="1" x14ac:dyDescent="0.2">
      <c r="A20265">
        <v>5926</v>
      </c>
      <c r="B20265" t="s">
        <v>32205</v>
      </c>
      <c r="C20265" t="s">
        <v>105</v>
      </c>
      <c r="D20265">
        <v>9.9</v>
      </c>
      <c r="E20265" t="s">
        <v>3078</v>
      </c>
      <c r="F20265" t="s">
        <v>32206</v>
      </c>
      <c r="G20265" t="s">
        <v>31</v>
      </c>
      <c r="H20265" t="s">
        <v>23</v>
      </c>
      <c r="I20265" t="s">
        <v>10852</v>
      </c>
      <c r="K20265"/>
      <c r="L20265" t="s">
        <v>32207</v>
      </c>
      <c r="M20265" t="s">
        <v>26</v>
      </c>
      <c r="N20265">
        <v>2</v>
      </c>
      <c r="P20265" t="s">
        <v>20366</v>
      </c>
      <c r="Q20265" t="s">
        <v>32208</v>
      </c>
      <c r="S20265" t="s">
        <v>20368</v>
      </c>
    </row>
    <row r="20266" spans="1:19" hidden="1" x14ac:dyDescent="0.2">
      <c r="A20266">
        <v>5926</v>
      </c>
      <c r="B20266" t="s">
        <v>32205</v>
      </c>
      <c r="C20266" t="s">
        <v>20452</v>
      </c>
      <c r="D20266">
        <v>11.18</v>
      </c>
      <c r="E20266" t="s">
        <v>3078</v>
      </c>
      <c r="F20266" t="s">
        <v>32206</v>
      </c>
      <c r="G20266" t="s">
        <v>31</v>
      </c>
      <c r="H20266" t="s">
        <v>23</v>
      </c>
      <c r="I20266" t="s">
        <v>10852</v>
      </c>
      <c r="K20266"/>
      <c r="L20266" t="s">
        <v>32207</v>
      </c>
      <c r="M20266" t="s">
        <v>26</v>
      </c>
      <c r="N20266">
        <v>2</v>
      </c>
      <c r="P20266" t="s">
        <v>20366</v>
      </c>
      <c r="Q20266" t="s">
        <v>32208</v>
      </c>
      <c r="S20266" t="s">
        <v>20368</v>
      </c>
    </row>
    <row r="20267" spans="1:19" hidden="1" x14ac:dyDescent="0.2">
      <c r="A20267">
        <v>5929</v>
      </c>
      <c r="B20267" t="s">
        <v>32209</v>
      </c>
      <c r="C20267" t="s">
        <v>105</v>
      </c>
      <c r="D20267">
        <v>6.22</v>
      </c>
      <c r="E20267" t="s">
        <v>3078</v>
      </c>
      <c r="F20267" t="s">
        <v>32210</v>
      </c>
      <c r="G20267" t="s">
        <v>31</v>
      </c>
      <c r="H20267" t="s">
        <v>23</v>
      </c>
      <c r="I20267" t="s">
        <v>10852</v>
      </c>
      <c r="K20267"/>
      <c r="L20267" t="s">
        <v>32211</v>
      </c>
      <c r="M20267" t="s">
        <v>26</v>
      </c>
      <c r="N20267">
        <v>2</v>
      </c>
      <c r="P20267" t="s">
        <v>20366</v>
      </c>
      <c r="Q20267" t="s">
        <v>32212</v>
      </c>
      <c r="S20267" t="s">
        <v>20368</v>
      </c>
    </row>
    <row r="20268" spans="1:19" hidden="1" x14ac:dyDescent="0.2">
      <c r="A20268">
        <v>5929</v>
      </c>
      <c r="B20268" t="s">
        <v>32209</v>
      </c>
      <c r="C20268" t="s">
        <v>20452</v>
      </c>
      <c r="D20268">
        <v>8.2799999999999994</v>
      </c>
      <c r="E20268" t="s">
        <v>3078</v>
      </c>
      <c r="F20268" t="s">
        <v>32210</v>
      </c>
      <c r="G20268" t="s">
        <v>31</v>
      </c>
      <c r="H20268" t="s">
        <v>23</v>
      </c>
      <c r="I20268" t="s">
        <v>10852</v>
      </c>
      <c r="K20268"/>
      <c r="L20268" t="s">
        <v>32211</v>
      </c>
      <c r="M20268" t="s">
        <v>26</v>
      </c>
      <c r="N20268">
        <v>2</v>
      </c>
      <c r="P20268" t="s">
        <v>20366</v>
      </c>
      <c r="Q20268" t="s">
        <v>32212</v>
      </c>
      <c r="S20268" t="s">
        <v>20368</v>
      </c>
    </row>
    <row r="20269" spans="1:19" x14ac:dyDescent="0.2">
      <c r="A20269">
        <v>5930</v>
      </c>
      <c r="B20269" t="s">
        <v>32213</v>
      </c>
      <c r="C20269" t="s">
        <v>105</v>
      </c>
      <c r="D20269">
        <v>3.536</v>
      </c>
      <c r="E20269">
        <v>25</v>
      </c>
      <c r="G20269" t="s">
        <v>21014</v>
      </c>
      <c r="H20269" t="s">
        <v>36</v>
      </c>
      <c r="I20269" t="s">
        <v>4530</v>
      </c>
      <c r="L20269" t="s">
        <v>32214</v>
      </c>
      <c r="M20269" t="s">
        <v>20396</v>
      </c>
      <c r="N20269">
        <v>4</v>
      </c>
      <c r="P20269" t="s">
        <v>20366</v>
      </c>
      <c r="Q20269" t="s">
        <v>32215</v>
      </c>
      <c r="S20269" t="s">
        <v>20368</v>
      </c>
    </row>
    <row r="20270" spans="1:19" hidden="1" x14ac:dyDescent="0.2">
      <c r="A20270">
        <v>5931</v>
      </c>
      <c r="B20270" t="s">
        <v>32216</v>
      </c>
      <c r="C20270" t="s">
        <v>105</v>
      </c>
      <c r="D20270">
        <v>5.71</v>
      </c>
      <c r="E20270" t="s">
        <v>363</v>
      </c>
      <c r="F20270" t="s">
        <v>32217</v>
      </c>
      <c r="G20270" t="s">
        <v>31</v>
      </c>
      <c r="H20270" t="s">
        <v>23</v>
      </c>
      <c r="I20270" t="s">
        <v>32218</v>
      </c>
      <c r="K20270"/>
      <c r="L20270" t="s">
        <v>32219</v>
      </c>
      <c r="M20270" t="s">
        <v>26</v>
      </c>
      <c r="N20270">
        <v>2</v>
      </c>
      <c r="P20270" t="s">
        <v>20366</v>
      </c>
      <c r="Q20270" t="s">
        <v>32220</v>
      </c>
      <c r="S20270" t="s">
        <v>20368</v>
      </c>
    </row>
    <row r="20271" spans="1:19" hidden="1" x14ac:dyDescent="0.2">
      <c r="A20271">
        <v>5934</v>
      </c>
      <c r="B20271" t="s">
        <v>32221</v>
      </c>
      <c r="C20271" t="s">
        <v>105</v>
      </c>
      <c r="D20271">
        <v>10.91</v>
      </c>
      <c r="G20271" t="s">
        <v>189</v>
      </c>
      <c r="I20271" t="s">
        <v>31152</v>
      </c>
      <c r="K20271"/>
      <c r="L20271" t="s">
        <v>32222</v>
      </c>
      <c r="M20271" t="s">
        <v>26</v>
      </c>
      <c r="N20271">
        <v>2</v>
      </c>
      <c r="P20271" t="s">
        <v>20366</v>
      </c>
      <c r="Q20271" t="s">
        <v>32223</v>
      </c>
      <c r="S20271" t="s">
        <v>20368</v>
      </c>
    </row>
    <row r="20272" spans="1:19" hidden="1" x14ac:dyDescent="0.2">
      <c r="A20272">
        <v>5935</v>
      </c>
      <c r="B20272" t="s">
        <v>32224</v>
      </c>
      <c r="C20272" t="s">
        <v>105</v>
      </c>
      <c r="D20272">
        <v>10.78</v>
      </c>
      <c r="G20272" t="s">
        <v>189</v>
      </c>
      <c r="I20272" t="s">
        <v>31152</v>
      </c>
      <c r="K20272"/>
      <c r="L20272" t="s">
        <v>32225</v>
      </c>
      <c r="M20272" t="s">
        <v>26</v>
      </c>
      <c r="N20272">
        <v>2</v>
      </c>
      <c r="P20272" t="s">
        <v>20366</v>
      </c>
      <c r="Q20272" t="s">
        <v>32226</v>
      </c>
      <c r="S20272" t="s">
        <v>20368</v>
      </c>
    </row>
    <row r="20273" spans="1:19" hidden="1" x14ac:dyDescent="0.2">
      <c r="A20273">
        <v>5936</v>
      </c>
      <c r="B20273" t="s">
        <v>32227</v>
      </c>
      <c r="C20273" t="s">
        <v>105</v>
      </c>
      <c r="D20273">
        <v>4.37</v>
      </c>
      <c r="E20273">
        <v>20</v>
      </c>
      <c r="F20273" t="s">
        <v>29495</v>
      </c>
      <c r="G20273" t="s">
        <v>31</v>
      </c>
      <c r="H20273" t="s">
        <v>46</v>
      </c>
      <c r="I20273" t="s">
        <v>32228</v>
      </c>
      <c r="K20273"/>
      <c r="L20273" t="s">
        <v>32229</v>
      </c>
      <c r="M20273" t="s">
        <v>26</v>
      </c>
      <c r="N20273">
        <v>2</v>
      </c>
      <c r="P20273" t="s">
        <v>20366</v>
      </c>
      <c r="Q20273" t="s">
        <v>32230</v>
      </c>
      <c r="S20273" t="s">
        <v>20368</v>
      </c>
    </row>
    <row r="20274" spans="1:19" hidden="1" x14ac:dyDescent="0.2">
      <c r="A20274">
        <v>5936</v>
      </c>
      <c r="B20274" t="s">
        <v>32227</v>
      </c>
      <c r="C20274" t="s">
        <v>20452</v>
      </c>
      <c r="D20274">
        <v>9.49</v>
      </c>
      <c r="E20274">
        <v>20</v>
      </c>
      <c r="F20274" t="s">
        <v>29495</v>
      </c>
      <c r="G20274" t="s">
        <v>31</v>
      </c>
      <c r="H20274" t="s">
        <v>46</v>
      </c>
      <c r="I20274" t="s">
        <v>32228</v>
      </c>
      <c r="K20274"/>
      <c r="L20274" t="s">
        <v>32229</v>
      </c>
      <c r="M20274" t="s">
        <v>26</v>
      </c>
      <c r="N20274">
        <v>2</v>
      </c>
      <c r="P20274" t="s">
        <v>20366</v>
      </c>
      <c r="Q20274" t="s">
        <v>32230</v>
      </c>
      <c r="S20274" t="s">
        <v>20368</v>
      </c>
    </row>
    <row r="20275" spans="1:19" hidden="1" x14ac:dyDescent="0.2">
      <c r="A20275">
        <v>5937</v>
      </c>
      <c r="B20275" t="s">
        <v>32231</v>
      </c>
      <c r="C20275" t="s">
        <v>105</v>
      </c>
      <c r="D20275">
        <v>11.39</v>
      </c>
      <c r="G20275" t="s">
        <v>189</v>
      </c>
      <c r="I20275" t="s">
        <v>31152</v>
      </c>
      <c r="K20275"/>
      <c r="L20275" t="s">
        <v>32232</v>
      </c>
      <c r="M20275" t="s">
        <v>26</v>
      </c>
      <c r="N20275">
        <v>2</v>
      </c>
      <c r="P20275" t="s">
        <v>20366</v>
      </c>
      <c r="Q20275" t="s">
        <v>32233</v>
      </c>
      <c r="S20275" t="s">
        <v>20368</v>
      </c>
    </row>
    <row r="20276" spans="1:19" hidden="1" x14ac:dyDescent="0.2">
      <c r="A20276">
        <v>5938</v>
      </c>
      <c r="B20276" t="s">
        <v>32234</v>
      </c>
      <c r="C20276" t="s">
        <v>105</v>
      </c>
      <c r="D20276">
        <v>3.3</v>
      </c>
      <c r="E20276" t="s">
        <v>2141</v>
      </c>
      <c r="F20276" t="s">
        <v>28268</v>
      </c>
      <c r="G20276" t="s">
        <v>28269</v>
      </c>
      <c r="H20276" t="s">
        <v>23</v>
      </c>
      <c r="I20276" t="s">
        <v>19259</v>
      </c>
      <c r="K20276"/>
      <c r="L20276" t="s">
        <v>32235</v>
      </c>
      <c r="M20276" t="s">
        <v>20396</v>
      </c>
      <c r="N20276">
        <v>4</v>
      </c>
      <c r="P20276" t="s">
        <v>20366</v>
      </c>
      <c r="Q20276" t="s">
        <v>32236</v>
      </c>
      <c r="S20276" t="s">
        <v>20368</v>
      </c>
    </row>
    <row r="20277" spans="1:19" hidden="1" x14ac:dyDescent="0.2">
      <c r="A20277">
        <v>5939</v>
      </c>
      <c r="B20277" t="s">
        <v>32237</v>
      </c>
      <c r="C20277" t="s">
        <v>105</v>
      </c>
      <c r="D20277">
        <v>4.1900000000000004</v>
      </c>
      <c r="G20277" t="s">
        <v>1440</v>
      </c>
      <c r="I20277" t="s">
        <v>32238</v>
      </c>
      <c r="K20277"/>
      <c r="L20277" t="s">
        <v>32239</v>
      </c>
      <c r="M20277" t="s">
        <v>20396</v>
      </c>
      <c r="N20277">
        <v>4</v>
      </c>
      <c r="P20277" t="s">
        <v>20366</v>
      </c>
      <c r="Q20277" t="s">
        <v>32240</v>
      </c>
      <c r="S20277" t="s">
        <v>20368</v>
      </c>
    </row>
    <row r="20278" spans="1:19" hidden="1" x14ac:dyDescent="0.2">
      <c r="A20278">
        <v>5940</v>
      </c>
      <c r="B20278" t="s">
        <v>32241</v>
      </c>
      <c r="C20278" t="s">
        <v>105</v>
      </c>
      <c r="D20278">
        <v>7.65</v>
      </c>
      <c r="E20278">
        <v>25</v>
      </c>
      <c r="F20278" t="s">
        <v>23491</v>
      </c>
      <c r="G20278" t="s">
        <v>31</v>
      </c>
      <c r="H20278" t="s">
        <v>46</v>
      </c>
      <c r="I20278" t="s">
        <v>29906</v>
      </c>
      <c r="K20278"/>
      <c r="L20278" t="s">
        <v>32242</v>
      </c>
      <c r="M20278" t="s">
        <v>26</v>
      </c>
      <c r="N20278">
        <v>2</v>
      </c>
      <c r="P20278" t="s">
        <v>20366</v>
      </c>
      <c r="Q20278" t="s">
        <v>32243</v>
      </c>
      <c r="S20278" t="s">
        <v>20368</v>
      </c>
    </row>
    <row r="20279" spans="1:19" hidden="1" x14ac:dyDescent="0.2">
      <c r="A20279">
        <v>5943</v>
      </c>
      <c r="B20279" t="s">
        <v>32244</v>
      </c>
      <c r="C20279" t="s">
        <v>105</v>
      </c>
      <c r="D20279">
        <v>4.16</v>
      </c>
      <c r="F20279" t="s">
        <v>21009</v>
      </c>
      <c r="G20279" t="s">
        <v>31</v>
      </c>
      <c r="H20279" t="s">
        <v>23</v>
      </c>
      <c r="I20279" t="s">
        <v>370</v>
      </c>
      <c r="K20279"/>
      <c r="L20279" t="s">
        <v>32245</v>
      </c>
      <c r="M20279" t="s">
        <v>26</v>
      </c>
      <c r="N20279">
        <v>2</v>
      </c>
      <c r="P20279" t="s">
        <v>20366</v>
      </c>
      <c r="Q20279" t="s">
        <v>32246</v>
      </c>
      <c r="S20279" t="s">
        <v>20368</v>
      </c>
    </row>
    <row r="20280" spans="1:19" hidden="1" x14ac:dyDescent="0.2">
      <c r="A20280">
        <v>5944</v>
      </c>
      <c r="B20280" t="s">
        <v>32247</v>
      </c>
      <c r="C20280" t="s">
        <v>105</v>
      </c>
      <c r="D20280">
        <v>3.88</v>
      </c>
      <c r="E20280">
        <v>25</v>
      </c>
      <c r="F20280" t="s">
        <v>23359</v>
      </c>
      <c r="G20280" t="s">
        <v>55</v>
      </c>
      <c r="H20280" t="s">
        <v>46</v>
      </c>
      <c r="I20280" t="s">
        <v>47</v>
      </c>
      <c r="K20280"/>
      <c r="L20280" t="s">
        <v>32248</v>
      </c>
      <c r="M20280" t="s">
        <v>26</v>
      </c>
      <c r="N20280">
        <v>2</v>
      </c>
      <c r="P20280" t="s">
        <v>20366</v>
      </c>
      <c r="Q20280" t="s">
        <v>32249</v>
      </c>
      <c r="S20280" t="s">
        <v>20368</v>
      </c>
    </row>
    <row r="20281" spans="1:19" hidden="1" x14ac:dyDescent="0.2">
      <c r="A20281">
        <v>5944</v>
      </c>
      <c r="B20281" t="s">
        <v>32247</v>
      </c>
      <c r="C20281" t="s">
        <v>20452</v>
      </c>
      <c r="D20281">
        <v>6.94</v>
      </c>
      <c r="E20281">
        <v>25</v>
      </c>
      <c r="F20281" t="s">
        <v>23359</v>
      </c>
      <c r="G20281" t="s">
        <v>55</v>
      </c>
      <c r="H20281" t="s">
        <v>46</v>
      </c>
      <c r="I20281" t="s">
        <v>47</v>
      </c>
      <c r="K20281"/>
      <c r="L20281" t="s">
        <v>32248</v>
      </c>
      <c r="M20281" t="s">
        <v>26</v>
      </c>
      <c r="N20281">
        <v>2</v>
      </c>
      <c r="P20281" t="s">
        <v>20366</v>
      </c>
      <c r="Q20281" t="s">
        <v>32249</v>
      </c>
      <c r="S20281" t="s">
        <v>20368</v>
      </c>
    </row>
    <row r="20282" spans="1:19" hidden="1" x14ac:dyDescent="0.2">
      <c r="A20282">
        <v>5945</v>
      </c>
      <c r="B20282" t="s">
        <v>32250</v>
      </c>
      <c r="C20282" t="s">
        <v>105</v>
      </c>
      <c r="D20282">
        <v>11.72</v>
      </c>
      <c r="E20282">
        <v>20</v>
      </c>
      <c r="F20282" t="s">
        <v>1363</v>
      </c>
      <c r="G20282" t="s">
        <v>31</v>
      </c>
      <c r="H20282" t="s">
        <v>46</v>
      </c>
      <c r="I20282" t="s">
        <v>9598</v>
      </c>
      <c r="K20282"/>
      <c r="L20282" t="s">
        <v>32251</v>
      </c>
      <c r="M20282" t="s">
        <v>20396</v>
      </c>
      <c r="N20282">
        <v>4</v>
      </c>
      <c r="P20282" t="s">
        <v>20366</v>
      </c>
      <c r="Q20282" t="s">
        <v>32252</v>
      </c>
      <c r="S20282" t="s">
        <v>20368</v>
      </c>
    </row>
    <row r="20283" spans="1:19" hidden="1" x14ac:dyDescent="0.2">
      <c r="A20283">
        <v>5945</v>
      </c>
      <c r="B20283" t="s">
        <v>32250</v>
      </c>
      <c r="C20283" t="s">
        <v>105</v>
      </c>
      <c r="D20283">
        <v>11.56</v>
      </c>
      <c r="E20283">
        <v>25</v>
      </c>
      <c r="F20283" t="s">
        <v>1363</v>
      </c>
      <c r="G20283" t="s">
        <v>31</v>
      </c>
      <c r="H20283" t="s">
        <v>46</v>
      </c>
      <c r="I20283" t="s">
        <v>29731</v>
      </c>
      <c r="K20283"/>
      <c r="L20283" t="s">
        <v>32251</v>
      </c>
      <c r="M20283" t="s">
        <v>20396</v>
      </c>
      <c r="N20283">
        <v>4</v>
      </c>
      <c r="P20283" t="s">
        <v>20366</v>
      </c>
      <c r="Q20283" t="s">
        <v>32252</v>
      </c>
      <c r="S20283" t="s">
        <v>20368</v>
      </c>
    </row>
    <row r="20284" spans="1:19" hidden="1" x14ac:dyDescent="0.2">
      <c r="A20284">
        <v>5946</v>
      </c>
      <c r="B20284" t="s">
        <v>32253</v>
      </c>
      <c r="C20284" t="s">
        <v>105</v>
      </c>
      <c r="D20284">
        <v>11.7</v>
      </c>
      <c r="E20284">
        <v>25</v>
      </c>
      <c r="F20284" t="s">
        <v>28558</v>
      </c>
      <c r="H20284" t="s">
        <v>23</v>
      </c>
      <c r="I20284" t="s">
        <v>24858</v>
      </c>
      <c r="K20284"/>
      <c r="L20284" t="s">
        <v>32254</v>
      </c>
      <c r="M20284" t="s">
        <v>20396</v>
      </c>
      <c r="N20284">
        <v>4</v>
      </c>
      <c r="P20284" t="s">
        <v>20366</v>
      </c>
      <c r="Q20284" t="s">
        <v>32255</v>
      </c>
      <c r="S20284" t="s">
        <v>20368</v>
      </c>
    </row>
    <row r="20285" spans="1:19" x14ac:dyDescent="0.2">
      <c r="A20285">
        <v>5947</v>
      </c>
      <c r="B20285" t="s">
        <v>32256</v>
      </c>
      <c r="C20285" t="s">
        <v>105</v>
      </c>
      <c r="D20285">
        <v>10.292999999999999</v>
      </c>
      <c r="E20285">
        <v>25</v>
      </c>
      <c r="F20285" t="s">
        <v>32257</v>
      </c>
      <c r="G20285" t="s">
        <v>23125</v>
      </c>
      <c r="H20285" t="s">
        <v>36</v>
      </c>
      <c r="I20285" t="s">
        <v>3489</v>
      </c>
      <c r="J20285" t="s">
        <v>43</v>
      </c>
      <c r="L20285" t="s">
        <v>32258</v>
      </c>
      <c r="M20285" t="s">
        <v>20396</v>
      </c>
      <c r="N20285">
        <v>4</v>
      </c>
      <c r="P20285" t="s">
        <v>20366</v>
      </c>
      <c r="Q20285" t="s">
        <v>32259</v>
      </c>
      <c r="S20285" t="s">
        <v>20368</v>
      </c>
    </row>
    <row r="20286" spans="1:19" x14ac:dyDescent="0.2">
      <c r="A20286">
        <v>5947</v>
      </c>
      <c r="B20286" t="s">
        <v>32256</v>
      </c>
      <c r="C20286" t="s">
        <v>105</v>
      </c>
      <c r="D20286">
        <v>10.513</v>
      </c>
      <c r="E20286">
        <v>10</v>
      </c>
      <c r="F20286" t="s">
        <v>32257</v>
      </c>
      <c r="G20286" t="s">
        <v>23125</v>
      </c>
      <c r="H20286" t="s">
        <v>36</v>
      </c>
      <c r="I20286" t="s">
        <v>3489</v>
      </c>
      <c r="J20286" t="s">
        <v>43</v>
      </c>
      <c r="L20286" t="s">
        <v>32258</v>
      </c>
      <c r="M20286" t="s">
        <v>20396</v>
      </c>
      <c r="N20286">
        <v>4</v>
      </c>
      <c r="P20286" t="s">
        <v>20366</v>
      </c>
      <c r="Q20286" t="s">
        <v>32259</v>
      </c>
      <c r="S20286" t="s">
        <v>20368</v>
      </c>
    </row>
    <row r="20287" spans="1:19" x14ac:dyDescent="0.2">
      <c r="A20287">
        <v>5947</v>
      </c>
      <c r="B20287" t="s">
        <v>32256</v>
      </c>
      <c r="C20287" t="s">
        <v>105</v>
      </c>
      <c r="D20287">
        <v>10.430999999999999</v>
      </c>
      <c r="E20287">
        <v>15</v>
      </c>
      <c r="F20287" t="s">
        <v>32257</v>
      </c>
      <c r="G20287" t="s">
        <v>23125</v>
      </c>
      <c r="H20287" t="s">
        <v>36</v>
      </c>
      <c r="I20287" t="s">
        <v>3489</v>
      </c>
      <c r="J20287" t="s">
        <v>43</v>
      </c>
      <c r="L20287" t="s">
        <v>32258</v>
      </c>
      <c r="M20287" t="s">
        <v>20396</v>
      </c>
      <c r="N20287">
        <v>4</v>
      </c>
      <c r="P20287" t="s">
        <v>20366</v>
      </c>
      <c r="Q20287" t="s">
        <v>32259</v>
      </c>
      <c r="S20287" t="s">
        <v>20368</v>
      </c>
    </row>
    <row r="20288" spans="1:19" x14ac:dyDescent="0.2">
      <c r="A20288">
        <v>5947</v>
      </c>
      <c r="B20288" t="s">
        <v>32256</v>
      </c>
      <c r="C20288" t="s">
        <v>105</v>
      </c>
      <c r="D20288">
        <v>10.359</v>
      </c>
      <c r="E20288">
        <v>20</v>
      </c>
      <c r="F20288" t="s">
        <v>32257</v>
      </c>
      <c r="G20288" t="s">
        <v>23125</v>
      </c>
      <c r="H20288" t="s">
        <v>36</v>
      </c>
      <c r="I20288" t="s">
        <v>3489</v>
      </c>
      <c r="J20288" t="s">
        <v>43</v>
      </c>
      <c r="L20288" t="s">
        <v>32258</v>
      </c>
      <c r="M20288" t="s">
        <v>20396</v>
      </c>
      <c r="N20288">
        <v>4</v>
      </c>
      <c r="P20288" t="s">
        <v>20366</v>
      </c>
      <c r="Q20288" t="s">
        <v>32259</v>
      </c>
      <c r="S20288" t="s">
        <v>20368</v>
      </c>
    </row>
    <row r="20289" spans="1:19" x14ac:dyDescent="0.2">
      <c r="A20289">
        <v>5947</v>
      </c>
      <c r="B20289" t="s">
        <v>32256</v>
      </c>
      <c r="C20289" t="s">
        <v>105</v>
      </c>
      <c r="D20289">
        <v>10.233000000000001</v>
      </c>
      <c r="E20289">
        <v>30</v>
      </c>
      <c r="F20289" t="s">
        <v>32257</v>
      </c>
      <c r="G20289" t="s">
        <v>23125</v>
      </c>
      <c r="H20289" t="s">
        <v>36</v>
      </c>
      <c r="I20289" t="s">
        <v>3489</v>
      </c>
      <c r="J20289" t="s">
        <v>43</v>
      </c>
      <c r="L20289" t="s">
        <v>32258</v>
      </c>
      <c r="M20289" t="s">
        <v>20396</v>
      </c>
      <c r="N20289">
        <v>4</v>
      </c>
      <c r="P20289" t="s">
        <v>20366</v>
      </c>
      <c r="Q20289" t="s">
        <v>32259</v>
      </c>
      <c r="S20289" t="s">
        <v>20368</v>
      </c>
    </row>
    <row r="20290" spans="1:19" x14ac:dyDescent="0.2">
      <c r="A20290">
        <v>5947</v>
      </c>
      <c r="B20290" t="s">
        <v>32256</v>
      </c>
      <c r="C20290" t="s">
        <v>105</v>
      </c>
      <c r="D20290">
        <v>10.176</v>
      </c>
      <c r="E20290">
        <v>35</v>
      </c>
      <c r="F20290" t="s">
        <v>32257</v>
      </c>
      <c r="G20290" t="s">
        <v>23125</v>
      </c>
      <c r="H20290" t="s">
        <v>36</v>
      </c>
      <c r="I20290" t="s">
        <v>3489</v>
      </c>
      <c r="J20290" t="s">
        <v>43</v>
      </c>
      <c r="L20290" t="s">
        <v>32258</v>
      </c>
      <c r="M20290" t="s">
        <v>20396</v>
      </c>
      <c r="N20290">
        <v>4</v>
      </c>
      <c r="P20290" t="s">
        <v>20366</v>
      </c>
      <c r="Q20290" t="s">
        <v>32259</v>
      </c>
      <c r="S20290" t="s">
        <v>20368</v>
      </c>
    </row>
    <row r="20291" spans="1:19" x14ac:dyDescent="0.2">
      <c r="A20291">
        <v>5947</v>
      </c>
      <c r="B20291" t="s">
        <v>32256</v>
      </c>
      <c r="C20291" t="s">
        <v>105</v>
      </c>
      <c r="D20291">
        <v>10.122</v>
      </c>
      <c r="E20291">
        <v>40</v>
      </c>
      <c r="F20291" t="s">
        <v>32257</v>
      </c>
      <c r="G20291" t="s">
        <v>23125</v>
      </c>
      <c r="H20291" t="s">
        <v>36</v>
      </c>
      <c r="I20291" t="s">
        <v>3489</v>
      </c>
      <c r="J20291" t="s">
        <v>43</v>
      </c>
      <c r="L20291" t="s">
        <v>32258</v>
      </c>
      <c r="M20291" t="s">
        <v>20396</v>
      </c>
      <c r="N20291">
        <v>4</v>
      </c>
      <c r="P20291" t="s">
        <v>20366</v>
      </c>
      <c r="Q20291" t="s">
        <v>32259</v>
      </c>
      <c r="S20291" t="s">
        <v>20368</v>
      </c>
    </row>
    <row r="20292" spans="1:19" x14ac:dyDescent="0.2">
      <c r="A20292">
        <v>5947</v>
      </c>
      <c r="B20292" t="s">
        <v>32256</v>
      </c>
      <c r="C20292" t="s">
        <v>105</v>
      </c>
      <c r="D20292">
        <v>10.073</v>
      </c>
      <c r="E20292">
        <v>45</v>
      </c>
      <c r="F20292" t="s">
        <v>32257</v>
      </c>
      <c r="G20292" t="s">
        <v>23125</v>
      </c>
      <c r="H20292" t="s">
        <v>36</v>
      </c>
      <c r="I20292" t="s">
        <v>3489</v>
      </c>
      <c r="J20292" t="s">
        <v>43</v>
      </c>
      <c r="L20292" t="s">
        <v>32258</v>
      </c>
      <c r="M20292" t="s">
        <v>20396</v>
      </c>
      <c r="N20292">
        <v>4</v>
      </c>
      <c r="P20292" t="s">
        <v>20366</v>
      </c>
      <c r="Q20292" t="s">
        <v>32259</v>
      </c>
      <c r="S20292" t="s">
        <v>20368</v>
      </c>
    </row>
    <row r="20293" spans="1:19" x14ac:dyDescent="0.2">
      <c r="A20293">
        <v>5947</v>
      </c>
      <c r="B20293" t="s">
        <v>32256</v>
      </c>
      <c r="C20293" t="s">
        <v>105</v>
      </c>
      <c r="D20293">
        <v>10.023</v>
      </c>
      <c r="E20293">
        <v>50</v>
      </c>
      <c r="F20293" t="s">
        <v>32257</v>
      </c>
      <c r="G20293" t="s">
        <v>23125</v>
      </c>
      <c r="H20293" t="s">
        <v>36</v>
      </c>
      <c r="I20293" t="s">
        <v>3489</v>
      </c>
      <c r="J20293" t="s">
        <v>43</v>
      </c>
      <c r="L20293" t="s">
        <v>32258</v>
      </c>
      <c r="M20293" t="s">
        <v>20396</v>
      </c>
      <c r="N20293">
        <v>4</v>
      </c>
      <c r="P20293" t="s">
        <v>20366</v>
      </c>
      <c r="Q20293" t="s">
        <v>32259</v>
      </c>
      <c r="S20293" t="s">
        <v>20368</v>
      </c>
    </row>
    <row r="20294" spans="1:19" hidden="1" x14ac:dyDescent="0.2">
      <c r="A20294">
        <v>5948</v>
      </c>
      <c r="B20294" t="s">
        <v>32260</v>
      </c>
      <c r="C20294" t="s">
        <v>105</v>
      </c>
      <c r="D20294">
        <v>12.1</v>
      </c>
      <c r="F20294" t="s">
        <v>21009</v>
      </c>
      <c r="H20294" t="s">
        <v>23</v>
      </c>
      <c r="I20294" t="s">
        <v>8991</v>
      </c>
      <c r="K20294"/>
      <c r="L20294" t="s">
        <v>32261</v>
      </c>
      <c r="M20294" t="s">
        <v>26</v>
      </c>
      <c r="N20294">
        <v>2</v>
      </c>
      <c r="P20294" t="s">
        <v>20366</v>
      </c>
      <c r="Q20294" t="s">
        <v>32262</v>
      </c>
      <c r="S20294" t="s">
        <v>20368</v>
      </c>
    </row>
    <row r="20295" spans="1:19" hidden="1" x14ac:dyDescent="0.2">
      <c r="A20295">
        <v>5949</v>
      </c>
      <c r="B20295" t="s">
        <v>32263</v>
      </c>
      <c r="C20295" t="s">
        <v>105</v>
      </c>
      <c r="D20295">
        <v>6.3</v>
      </c>
      <c r="E20295">
        <v>20</v>
      </c>
      <c r="F20295" t="s">
        <v>32264</v>
      </c>
      <c r="G20295" t="s">
        <v>55</v>
      </c>
      <c r="H20295" t="s">
        <v>23</v>
      </c>
      <c r="I20295" t="s">
        <v>31289</v>
      </c>
      <c r="K20295"/>
      <c r="L20295" t="s">
        <v>32265</v>
      </c>
      <c r="M20295" t="s">
        <v>20365</v>
      </c>
      <c r="N20295">
        <v>8</v>
      </c>
      <c r="O20295" t="s">
        <v>32266</v>
      </c>
      <c r="P20295" t="s">
        <v>20366</v>
      </c>
      <c r="Q20295" t="s">
        <v>32267</v>
      </c>
      <c r="S20295" t="s">
        <v>20368</v>
      </c>
    </row>
    <row r="20296" spans="1:19" hidden="1" x14ac:dyDescent="0.2">
      <c r="A20296">
        <v>5950</v>
      </c>
      <c r="B20296" t="s">
        <v>32268</v>
      </c>
      <c r="C20296" t="s">
        <v>105</v>
      </c>
      <c r="D20296">
        <v>7.73</v>
      </c>
      <c r="E20296">
        <v>25</v>
      </c>
      <c r="F20296" t="s">
        <v>23491</v>
      </c>
      <c r="G20296" t="s">
        <v>31</v>
      </c>
      <c r="H20296" t="s">
        <v>23</v>
      </c>
      <c r="I20296" t="s">
        <v>32269</v>
      </c>
      <c r="K20296"/>
      <c r="L20296" t="s">
        <v>32270</v>
      </c>
      <c r="M20296" t="s">
        <v>20396</v>
      </c>
      <c r="N20296">
        <v>4</v>
      </c>
      <c r="P20296" t="s">
        <v>20366</v>
      </c>
      <c r="Q20296" t="s">
        <v>32271</v>
      </c>
      <c r="S20296" t="s">
        <v>20368</v>
      </c>
    </row>
    <row r="20297" spans="1:19" hidden="1" x14ac:dyDescent="0.2">
      <c r="A20297">
        <v>5950</v>
      </c>
      <c r="B20297" t="s">
        <v>32268</v>
      </c>
      <c r="C20297" t="s">
        <v>20452</v>
      </c>
      <c r="D20297">
        <v>9.68</v>
      </c>
      <c r="E20297">
        <v>25</v>
      </c>
      <c r="F20297" t="s">
        <v>23491</v>
      </c>
      <c r="G20297" t="s">
        <v>31</v>
      </c>
      <c r="H20297" t="s">
        <v>23</v>
      </c>
      <c r="I20297" t="s">
        <v>32269</v>
      </c>
      <c r="K20297"/>
      <c r="L20297" t="s">
        <v>32270</v>
      </c>
      <c r="M20297" t="s">
        <v>20396</v>
      </c>
      <c r="N20297">
        <v>4</v>
      </c>
      <c r="P20297" t="s">
        <v>20366</v>
      </c>
      <c r="Q20297" t="s">
        <v>32271</v>
      </c>
      <c r="S20297" t="s">
        <v>20368</v>
      </c>
    </row>
    <row r="20298" spans="1:19" hidden="1" x14ac:dyDescent="0.2">
      <c r="A20298">
        <v>5950</v>
      </c>
      <c r="B20298" t="s">
        <v>32268</v>
      </c>
      <c r="C20298" t="s">
        <v>20452</v>
      </c>
      <c r="D20298">
        <v>8.6999999999999993</v>
      </c>
      <c r="E20298">
        <v>23</v>
      </c>
      <c r="F20298" t="s">
        <v>24973</v>
      </c>
      <c r="G20298" t="s">
        <v>31</v>
      </c>
      <c r="H20298" t="s">
        <v>23</v>
      </c>
      <c r="I20298" t="s">
        <v>32272</v>
      </c>
      <c r="K20298"/>
      <c r="L20298" t="s">
        <v>32270</v>
      </c>
      <c r="M20298" t="s">
        <v>20396</v>
      </c>
      <c r="N20298">
        <v>4</v>
      </c>
      <c r="P20298" t="s">
        <v>20366</v>
      </c>
      <c r="Q20298" t="s">
        <v>32271</v>
      </c>
      <c r="S20298" t="s">
        <v>20368</v>
      </c>
    </row>
    <row r="20299" spans="1:19" hidden="1" x14ac:dyDescent="0.2">
      <c r="A20299">
        <v>5950</v>
      </c>
      <c r="B20299" t="s">
        <v>32268</v>
      </c>
      <c r="C20299" t="s">
        <v>20441</v>
      </c>
      <c r="D20299" t="s">
        <v>32273</v>
      </c>
      <c r="E20299">
        <v>23</v>
      </c>
      <c r="F20299" t="s">
        <v>24973</v>
      </c>
      <c r="G20299" t="s">
        <v>31</v>
      </c>
      <c r="H20299" t="s">
        <v>23</v>
      </c>
      <c r="I20299" t="s">
        <v>32272</v>
      </c>
      <c r="K20299"/>
      <c r="L20299" t="s">
        <v>32270</v>
      </c>
      <c r="M20299" t="s">
        <v>20396</v>
      </c>
      <c r="N20299">
        <v>4</v>
      </c>
      <c r="P20299" t="s">
        <v>20366</v>
      </c>
      <c r="Q20299" t="s">
        <v>32271</v>
      </c>
      <c r="S20299" t="s">
        <v>20368</v>
      </c>
    </row>
    <row r="20300" spans="1:19" hidden="1" x14ac:dyDescent="0.2">
      <c r="A20300">
        <v>5951</v>
      </c>
      <c r="B20300" t="s">
        <v>32274</v>
      </c>
      <c r="C20300" t="s">
        <v>20452</v>
      </c>
      <c r="D20300">
        <v>6.07</v>
      </c>
      <c r="E20300">
        <v>20</v>
      </c>
      <c r="F20300" t="s">
        <v>32275</v>
      </c>
      <c r="G20300" t="s">
        <v>55</v>
      </c>
      <c r="H20300" t="s">
        <v>46</v>
      </c>
      <c r="I20300" t="s">
        <v>32276</v>
      </c>
      <c r="K20300" t="e">
        <f>- Other values in B28 and O29</f>
        <v>#NAME?</v>
      </c>
      <c r="L20300" t="s">
        <v>32277</v>
      </c>
      <c r="M20300" t="s">
        <v>20396</v>
      </c>
      <c r="N20300">
        <v>4</v>
      </c>
      <c r="P20300" t="s">
        <v>20366</v>
      </c>
      <c r="Q20300" t="s">
        <v>32278</v>
      </c>
      <c r="S20300" t="s">
        <v>20368</v>
      </c>
    </row>
    <row r="20301" spans="1:19" hidden="1" x14ac:dyDescent="0.2">
      <c r="A20301">
        <v>5951</v>
      </c>
      <c r="B20301" t="s">
        <v>32274</v>
      </c>
      <c r="C20301" t="s">
        <v>20441</v>
      </c>
      <c r="D20301">
        <v>11.1</v>
      </c>
      <c r="E20301" t="s">
        <v>383</v>
      </c>
      <c r="F20301" t="s">
        <v>32275</v>
      </c>
      <c r="G20301" t="s">
        <v>55</v>
      </c>
      <c r="H20301" t="s">
        <v>23</v>
      </c>
      <c r="I20301" t="s">
        <v>32276</v>
      </c>
      <c r="K20301" t="e">
        <f>- Other values in B28 and O29</f>
        <v>#NAME?</v>
      </c>
      <c r="L20301" t="s">
        <v>32277</v>
      </c>
      <c r="M20301" t="s">
        <v>20396</v>
      </c>
      <c r="N20301">
        <v>4</v>
      </c>
      <c r="P20301" t="s">
        <v>20366</v>
      </c>
      <c r="Q20301" t="s">
        <v>32278</v>
      </c>
      <c r="S20301" t="s">
        <v>20368</v>
      </c>
    </row>
    <row r="20302" spans="1:19" hidden="1" x14ac:dyDescent="0.2">
      <c r="A20302">
        <v>5951</v>
      </c>
      <c r="B20302" t="s">
        <v>32274</v>
      </c>
      <c r="C20302" t="s">
        <v>20452</v>
      </c>
      <c r="D20302">
        <v>5.6</v>
      </c>
      <c r="E20302">
        <v>25</v>
      </c>
      <c r="F20302" t="s">
        <v>32279</v>
      </c>
      <c r="G20302" t="s">
        <v>32280</v>
      </c>
      <c r="I20302" t="s">
        <v>14499</v>
      </c>
      <c r="K20302" t="e">
        <f>- Other values in B28 and O29</f>
        <v>#NAME?</v>
      </c>
      <c r="L20302" t="s">
        <v>32277</v>
      </c>
      <c r="M20302" t="s">
        <v>20396</v>
      </c>
      <c r="N20302">
        <v>4</v>
      </c>
      <c r="P20302" t="s">
        <v>20366</v>
      </c>
      <c r="Q20302" t="s">
        <v>32278</v>
      </c>
      <c r="S20302" t="s">
        <v>20368</v>
      </c>
    </row>
    <row r="20303" spans="1:19" hidden="1" x14ac:dyDescent="0.2">
      <c r="A20303">
        <v>5951</v>
      </c>
      <c r="B20303" t="s">
        <v>32274</v>
      </c>
      <c r="C20303" t="s">
        <v>20441</v>
      </c>
      <c r="D20303">
        <v>11.03</v>
      </c>
      <c r="E20303">
        <v>25</v>
      </c>
      <c r="F20303" t="s">
        <v>32279</v>
      </c>
      <c r="G20303" t="s">
        <v>32280</v>
      </c>
      <c r="I20303" t="s">
        <v>14499</v>
      </c>
      <c r="K20303" t="e">
        <f>- Other values in B28 and O29</f>
        <v>#NAME?</v>
      </c>
      <c r="L20303" t="s">
        <v>32277</v>
      </c>
      <c r="M20303" t="s">
        <v>20396</v>
      </c>
      <c r="N20303">
        <v>4</v>
      </c>
      <c r="P20303" t="s">
        <v>20366</v>
      </c>
      <c r="Q20303" t="s">
        <v>32278</v>
      </c>
      <c r="S20303" t="s">
        <v>20368</v>
      </c>
    </row>
    <row r="20304" spans="1:19" hidden="1" x14ac:dyDescent="0.2">
      <c r="A20304">
        <v>5951</v>
      </c>
      <c r="B20304" t="s">
        <v>32274</v>
      </c>
      <c r="C20304" t="s">
        <v>20452</v>
      </c>
      <c r="D20304">
        <v>5.49</v>
      </c>
      <c r="E20304">
        <v>25</v>
      </c>
      <c r="F20304" t="s">
        <v>32281</v>
      </c>
      <c r="G20304" t="s">
        <v>31</v>
      </c>
      <c r="H20304" t="s">
        <v>46</v>
      </c>
      <c r="I20304" t="s">
        <v>14730</v>
      </c>
      <c r="K20304" t="e">
        <f>- Other values in B28 and O29</f>
        <v>#NAME?</v>
      </c>
      <c r="L20304" t="s">
        <v>32277</v>
      </c>
      <c r="M20304" t="s">
        <v>20396</v>
      </c>
      <c r="N20304">
        <v>4</v>
      </c>
      <c r="P20304" t="s">
        <v>20366</v>
      </c>
      <c r="Q20304" t="s">
        <v>32278</v>
      </c>
      <c r="S20304" t="s">
        <v>20368</v>
      </c>
    </row>
    <row r="20305" spans="1:19" hidden="1" x14ac:dyDescent="0.2">
      <c r="A20305">
        <v>5951</v>
      </c>
      <c r="B20305" t="s">
        <v>32274</v>
      </c>
      <c r="C20305" t="s">
        <v>20441</v>
      </c>
      <c r="D20305">
        <v>10.85</v>
      </c>
      <c r="E20305">
        <v>25</v>
      </c>
      <c r="F20305" t="s">
        <v>32281</v>
      </c>
      <c r="G20305" t="s">
        <v>31</v>
      </c>
      <c r="H20305" t="s">
        <v>46</v>
      </c>
      <c r="I20305" t="s">
        <v>14730</v>
      </c>
      <c r="K20305" t="e">
        <f>- Other values in B28 and O29</f>
        <v>#NAME?</v>
      </c>
      <c r="L20305" t="s">
        <v>32277</v>
      </c>
      <c r="M20305" t="s">
        <v>20396</v>
      </c>
      <c r="N20305">
        <v>4</v>
      </c>
      <c r="P20305" t="s">
        <v>20366</v>
      </c>
      <c r="Q20305" t="s">
        <v>32278</v>
      </c>
      <c r="S20305" t="s">
        <v>20368</v>
      </c>
    </row>
    <row r="20306" spans="1:19" hidden="1" x14ac:dyDescent="0.2">
      <c r="A20306">
        <v>5952</v>
      </c>
      <c r="B20306" t="s">
        <v>32282</v>
      </c>
      <c r="C20306" t="s">
        <v>105</v>
      </c>
      <c r="D20306">
        <v>7.9</v>
      </c>
      <c r="E20306" t="s">
        <v>363</v>
      </c>
      <c r="F20306" t="s">
        <v>20412</v>
      </c>
      <c r="G20306" t="s">
        <v>31</v>
      </c>
      <c r="H20306" t="s">
        <v>23</v>
      </c>
      <c r="I20306" t="s">
        <v>30746</v>
      </c>
      <c r="K20306"/>
      <c r="L20306" t="s">
        <v>32283</v>
      </c>
      <c r="M20306" t="s">
        <v>26</v>
      </c>
      <c r="N20306">
        <v>2</v>
      </c>
      <c r="P20306" t="s">
        <v>20366</v>
      </c>
      <c r="Q20306" t="s">
        <v>32284</v>
      </c>
      <c r="S20306" t="s">
        <v>20368</v>
      </c>
    </row>
    <row r="20307" spans="1:19" hidden="1" x14ac:dyDescent="0.2">
      <c r="A20307">
        <v>5953</v>
      </c>
      <c r="B20307" t="s">
        <v>32285</v>
      </c>
      <c r="C20307" t="s">
        <v>105</v>
      </c>
      <c r="D20307">
        <v>5.73</v>
      </c>
      <c r="F20307" t="s">
        <v>32217</v>
      </c>
      <c r="G20307" t="s">
        <v>31</v>
      </c>
      <c r="H20307" t="s">
        <v>23</v>
      </c>
      <c r="I20307" t="s">
        <v>32218</v>
      </c>
      <c r="K20307"/>
      <c r="L20307" t="s">
        <v>32286</v>
      </c>
      <c r="M20307" t="s">
        <v>26</v>
      </c>
      <c r="N20307">
        <v>2</v>
      </c>
      <c r="P20307" t="s">
        <v>20366</v>
      </c>
      <c r="Q20307" t="s">
        <v>32287</v>
      </c>
      <c r="S20307" t="s">
        <v>20368</v>
      </c>
    </row>
    <row r="20308" spans="1:19" hidden="1" x14ac:dyDescent="0.2">
      <c r="A20308">
        <v>5954</v>
      </c>
      <c r="B20308" t="s">
        <v>32288</v>
      </c>
      <c r="C20308" t="s">
        <v>20452</v>
      </c>
      <c r="D20308">
        <v>7.8</v>
      </c>
      <c r="E20308" t="s">
        <v>363</v>
      </c>
      <c r="F20308" t="s">
        <v>28268</v>
      </c>
      <c r="G20308" t="s">
        <v>28269</v>
      </c>
      <c r="H20308" t="s">
        <v>23</v>
      </c>
      <c r="I20308" t="s">
        <v>9132</v>
      </c>
      <c r="K20308"/>
      <c r="L20308" t="s">
        <v>32289</v>
      </c>
      <c r="M20308" t="s">
        <v>26</v>
      </c>
      <c r="N20308">
        <v>2</v>
      </c>
      <c r="P20308" t="s">
        <v>20366</v>
      </c>
      <c r="Q20308" t="s">
        <v>32290</v>
      </c>
      <c r="S20308" t="s">
        <v>20368</v>
      </c>
    </row>
    <row r="20309" spans="1:19" hidden="1" x14ac:dyDescent="0.2">
      <c r="A20309">
        <v>5955</v>
      </c>
      <c r="B20309" t="s">
        <v>32291</v>
      </c>
      <c r="C20309" t="s">
        <v>20452</v>
      </c>
      <c r="D20309">
        <v>6.6</v>
      </c>
      <c r="F20309" t="s">
        <v>28268</v>
      </c>
      <c r="G20309" t="s">
        <v>28269</v>
      </c>
      <c r="H20309" t="s">
        <v>23</v>
      </c>
      <c r="I20309" t="s">
        <v>9132</v>
      </c>
      <c r="K20309"/>
      <c r="L20309" t="s">
        <v>32292</v>
      </c>
      <c r="M20309" t="s">
        <v>26</v>
      </c>
      <c r="N20309">
        <v>2</v>
      </c>
      <c r="P20309" t="s">
        <v>20366</v>
      </c>
      <c r="Q20309" t="s">
        <v>32293</v>
      </c>
      <c r="S20309" t="s">
        <v>20368</v>
      </c>
    </row>
    <row r="20310" spans="1:19" hidden="1" x14ac:dyDescent="0.2">
      <c r="A20310">
        <v>5956</v>
      </c>
      <c r="B20310" t="s">
        <v>32294</v>
      </c>
      <c r="C20310" t="s">
        <v>105</v>
      </c>
      <c r="D20310">
        <v>4.3</v>
      </c>
      <c r="G20310" t="s">
        <v>189</v>
      </c>
      <c r="I20310" t="s">
        <v>10816</v>
      </c>
      <c r="K20310"/>
      <c r="L20310" t="s">
        <v>32295</v>
      </c>
      <c r="M20310" t="s">
        <v>26</v>
      </c>
      <c r="N20310">
        <v>2</v>
      </c>
      <c r="P20310" t="s">
        <v>20366</v>
      </c>
      <c r="Q20310" t="s">
        <v>32296</v>
      </c>
      <c r="S20310" t="s">
        <v>20368</v>
      </c>
    </row>
    <row r="20311" spans="1:19" hidden="1" x14ac:dyDescent="0.2">
      <c r="A20311">
        <v>5956</v>
      </c>
      <c r="B20311" t="s">
        <v>32294</v>
      </c>
      <c r="C20311" t="s">
        <v>20452</v>
      </c>
      <c r="D20311">
        <v>8.68</v>
      </c>
      <c r="G20311" t="s">
        <v>189</v>
      </c>
      <c r="I20311" t="s">
        <v>10816</v>
      </c>
      <c r="K20311"/>
      <c r="L20311" t="s">
        <v>32295</v>
      </c>
      <c r="M20311" t="s">
        <v>26</v>
      </c>
      <c r="N20311">
        <v>2</v>
      </c>
      <c r="P20311" t="s">
        <v>20366</v>
      </c>
      <c r="Q20311" t="s">
        <v>32296</v>
      </c>
      <c r="S20311" t="s">
        <v>20368</v>
      </c>
    </row>
    <row r="20312" spans="1:19" hidden="1" x14ac:dyDescent="0.2">
      <c r="A20312">
        <v>5958</v>
      </c>
      <c r="B20312" t="s">
        <v>32297</v>
      </c>
      <c r="C20312" t="s">
        <v>105</v>
      </c>
      <c r="D20312">
        <v>6.3</v>
      </c>
      <c r="E20312">
        <v>20</v>
      </c>
      <c r="F20312" t="s">
        <v>28911</v>
      </c>
      <c r="G20312" t="s">
        <v>55</v>
      </c>
      <c r="H20312" t="s">
        <v>23</v>
      </c>
      <c r="I20312" t="s">
        <v>9957</v>
      </c>
      <c r="K20312"/>
      <c r="L20312" t="s">
        <v>32298</v>
      </c>
      <c r="M20312" t="s">
        <v>26</v>
      </c>
      <c r="N20312">
        <v>2</v>
      </c>
      <c r="P20312" t="s">
        <v>20366</v>
      </c>
      <c r="Q20312" t="s">
        <v>32299</v>
      </c>
      <c r="S20312" t="s">
        <v>20368</v>
      </c>
    </row>
    <row r="20313" spans="1:19" hidden="1" x14ac:dyDescent="0.2">
      <c r="A20313">
        <v>5959</v>
      </c>
      <c r="B20313" t="s">
        <v>32300</v>
      </c>
      <c r="C20313" t="s">
        <v>105</v>
      </c>
      <c r="D20313">
        <v>2.12</v>
      </c>
      <c r="G20313" t="s">
        <v>31</v>
      </c>
      <c r="I20313" t="s">
        <v>31894</v>
      </c>
      <c r="K20313"/>
      <c r="L20313" t="s">
        <v>32301</v>
      </c>
      <c r="M20313" t="s">
        <v>26</v>
      </c>
      <c r="N20313">
        <v>2</v>
      </c>
      <c r="P20313" t="s">
        <v>20366</v>
      </c>
      <c r="Q20313" t="s">
        <v>32302</v>
      </c>
      <c r="S20313" t="s">
        <v>20368</v>
      </c>
    </row>
    <row r="20314" spans="1:19" hidden="1" x14ac:dyDescent="0.2">
      <c r="A20314">
        <v>5959</v>
      </c>
      <c r="B20314" t="s">
        <v>32300</v>
      </c>
      <c r="C20314" t="s">
        <v>20452</v>
      </c>
      <c r="D20314">
        <v>11.61</v>
      </c>
      <c r="G20314" t="s">
        <v>31</v>
      </c>
      <c r="I20314" t="s">
        <v>31894</v>
      </c>
      <c r="K20314"/>
      <c r="L20314" t="s">
        <v>32301</v>
      </c>
      <c r="M20314" t="s">
        <v>26</v>
      </c>
      <c r="N20314">
        <v>2</v>
      </c>
      <c r="P20314" t="s">
        <v>20366</v>
      </c>
      <c r="Q20314" t="s">
        <v>32302</v>
      </c>
      <c r="S20314" t="s">
        <v>20368</v>
      </c>
    </row>
    <row r="20315" spans="1:19" hidden="1" x14ac:dyDescent="0.2">
      <c r="A20315">
        <v>5960</v>
      </c>
      <c r="B20315" t="s">
        <v>32303</v>
      </c>
      <c r="C20315" t="s">
        <v>20452</v>
      </c>
      <c r="D20315">
        <v>11.61</v>
      </c>
      <c r="G20315" t="s">
        <v>31</v>
      </c>
      <c r="I20315" t="s">
        <v>31894</v>
      </c>
      <c r="K20315"/>
      <c r="L20315" t="s">
        <v>32304</v>
      </c>
      <c r="M20315" t="s">
        <v>26</v>
      </c>
      <c r="N20315">
        <v>2</v>
      </c>
      <c r="P20315" t="s">
        <v>20366</v>
      </c>
      <c r="Q20315" t="s">
        <v>32305</v>
      </c>
      <c r="S20315" t="s">
        <v>20368</v>
      </c>
    </row>
    <row r="20316" spans="1:19" hidden="1" x14ac:dyDescent="0.2">
      <c r="A20316">
        <v>5961</v>
      </c>
      <c r="B20316" t="s">
        <v>32306</v>
      </c>
      <c r="C20316" t="s">
        <v>20452</v>
      </c>
      <c r="D20316">
        <v>11.63</v>
      </c>
      <c r="G20316" t="s">
        <v>31</v>
      </c>
      <c r="I20316" t="s">
        <v>31894</v>
      </c>
      <c r="K20316"/>
      <c r="L20316" t="s">
        <v>32307</v>
      </c>
      <c r="M20316" t="s">
        <v>26</v>
      </c>
      <c r="N20316">
        <v>2</v>
      </c>
      <c r="P20316" t="s">
        <v>20366</v>
      </c>
      <c r="Q20316" t="s">
        <v>32308</v>
      </c>
      <c r="S20316" t="s">
        <v>20368</v>
      </c>
    </row>
    <row r="20317" spans="1:19" hidden="1" x14ac:dyDescent="0.2">
      <c r="A20317">
        <v>5962</v>
      </c>
      <c r="B20317" t="s">
        <v>32309</v>
      </c>
      <c r="C20317" t="s">
        <v>20452</v>
      </c>
      <c r="D20317">
        <v>11.4</v>
      </c>
      <c r="E20317" t="s">
        <v>363</v>
      </c>
      <c r="F20317" t="s">
        <v>16911</v>
      </c>
      <c r="G20317" t="s">
        <v>31</v>
      </c>
      <c r="H20317" t="s">
        <v>23</v>
      </c>
      <c r="I20317" t="s">
        <v>9527</v>
      </c>
      <c r="K20317"/>
      <c r="L20317" t="s">
        <v>32310</v>
      </c>
      <c r="M20317" t="s">
        <v>26</v>
      </c>
      <c r="N20317">
        <v>2</v>
      </c>
      <c r="P20317" t="s">
        <v>20366</v>
      </c>
      <c r="Q20317" t="s">
        <v>32311</v>
      </c>
      <c r="S20317" t="s">
        <v>20368</v>
      </c>
    </row>
    <row r="20318" spans="1:19" hidden="1" x14ac:dyDescent="0.2">
      <c r="A20318">
        <v>5963</v>
      </c>
      <c r="B20318" t="s">
        <v>32312</v>
      </c>
      <c r="C20318" t="s">
        <v>105</v>
      </c>
      <c r="D20318">
        <v>3.67</v>
      </c>
      <c r="E20318">
        <v>20</v>
      </c>
      <c r="G20318" t="s">
        <v>55</v>
      </c>
      <c r="H20318" t="s">
        <v>46</v>
      </c>
      <c r="I20318" t="s">
        <v>9155</v>
      </c>
      <c r="K20318"/>
      <c r="L20318" t="s">
        <v>32313</v>
      </c>
      <c r="M20318" t="s">
        <v>26</v>
      </c>
      <c r="N20318">
        <v>2</v>
      </c>
      <c r="P20318" t="s">
        <v>20366</v>
      </c>
      <c r="Q20318" t="s">
        <v>32314</v>
      </c>
      <c r="S20318" t="s">
        <v>20368</v>
      </c>
    </row>
    <row r="20319" spans="1:19" hidden="1" x14ac:dyDescent="0.2">
      <c r="A20319">
        <v>5963</v>
      </c>
      <c r="B20319" t="s">
        <v>32312</v>
      </c>
      <c r="C20319" t="s">
        <v>105</v>
      </c>
      <c r="D20319">
        <v>13.1</v>
      </c>
      <c r="E20319" t="s">
        <v>383</v>
      </c>
      <c r="G20319" t="s">
        <v>75</v>
      </c>
      <c r="H20319" t="s">
        <v>23</v>
      </c>
      <c r="I20319" t="s">
        <v>9155</v>
      </c>
      <c r="K20319"/>
      <c r="L20319" t="s">
        <v>32313</v>
      </c>
      <c r="M20319" t="s">
        <v>26</v>
      </c>
      <c r="N20319">
        <v>2</v>
      </c>
      <c r="P20319" t="s">
        <v>20366</v>
      </c>
      <c r="Q20319" t="s">
        <v>32314</v>
      </c>
      <c r="S20319" t="s">
        <v>20368</v>
      </c>
    </row>
    <row r="20320" spans="1:19" hidden="1" x14ac:dyDescent="0.2">
      <c r="A20320">
        <v>5964</v>
      </c>
      <c r="B20320" t="s">
        <v>32315</v>
      </c>
      <c r="C20320" t="s">
        <v>20452</v>
      </c>
      <c r="D20320">
        <v>11.62</v>
      </c>
      <c r="G20320" t="s">
        <v>31</v>
      </c>
      <c r="I20320" t="s">
        <v>31894</v>
      </c>
      <c r="K20320"/>
      <c r="L20320" t="s">
        <v>32316</v>
      </c>
      <c r="M20320" t="s">
        <v>26</v>
      </c>
      <c r="N20320">
        <v>2</v>
      </c>
      <c r="P20320" t="s">
        <v>20366</v>
      </c>
      <c r="Q20320" t="s">
        <v>32317</v>
      </c>
      <c r="S20320" t="s">
        <v>20368</v>
      </c>
    </row>
    <row r="20321" spans="1:19" hidden="1" x14ac:dyDescent="0.2">
      <c r="A20321">
        <v>5965</v>
      </c>
      <c r="B20321" t="s">
        <v>32318</v>
      </c>
      <c r="C20321" t="s">
        <v>105</v>
      </c>
      <c r="D20321">
        <v>4.97</v>
      </c>
      <c r="E20321">
        <v>20</v>
      </c>
      <c r="G20321" t="s">
        <v>31</v>
      </c>
      <c r="H20321" t="s">
        <v>46</v>
      </c>
      <c r="I20321" t="s">
        <v>20409</v>
      </c>
      <c r="K20321"/>
      <c r="L20321" t="s">
        <v>32319</v>
      </c>
      <c r="M20321" t="s">
        <v>26</v>
      </c>
      <c r="N20321">
        <v>2</v>
      </c>
      <c r="P20321" t="s">
        <v>20366</v>
      </c>
      <c r="Q20321" t="s">
        <v>32320</v>
      </c>
      <c r="S20321" t="s">
        <v>20368</v>
      </c>
    </row>
    <row r="20322" spans="1:19" hidden="1" x14ac:dyDescent="0.2">
      <c r="A20322">
        <v>5966</v>
      </c>
      <c r="B20322" t="s">
        <v>32321</v>
      </c>
      <c r="C20322" t="s">
        <v>105</v>
      </c>
      <c r="D20322">
        <v>8.43</v>
      </c>
      <c r="E20322">
        <v>30</v>
      </c>
      <c r="F20322" t="s">
        <v>27685</v>
      </c>
      <c r="G20322" t="s">
        <v>55</v>
      </c>
      <c r="H20322" t="s">
        <v>46</v>
      </c>
      <c r="I20322" t="s">
        <v>25866</v>
      </c>
      <c r="K20322"/>
      <c r="L20322" t="s">
        <v>32322</v>
      </c>
      <c r="M20322" t="s">
        <v>26</v>
      </c>
      <c r="N20322">
        <v>2</v>
      </c>
      <c r="P20322" t="s">
        <v>20366</v>
      </c>
      <c r="Q20322" t="s">
        <v>32323</v>
      </c>
      <c r="S20322" t="s">
        <v>20368</v>
      </c>
    </row>
    <row r="20323" spans="1:19" hidden="1" x14ac:dyDescent="0.2">
      <c r="A20323">
        <v>5966</v>
      </c>
      <c r="B20323" t="s">
        <v>32321</v>
      </c>
      <c r="C20323" t="s">
        <v>105</v>
      </c>
      <c r="D20323">
        <v>7.87</v>
      </c>
      <c r="F20323" t="s">
        <v>32324</v>
      </c>
      <c r="I20323" t="s">
        <v>2193</v>
      </c>
      <c r="K20323"/>
      <c r="L20323" t="s">
        <v>32322</v>
      </c>
      <c r="M20323" t="s">
        <v>26</v>
      </c>
      <c r="N20323">
        <v>2</v>
      </c>
      <c r="P20323" t="s">
        <v>20366</v>
      </c>
      <c r="Q20323" t="s">
        <v>32323</v>
      </c>
      <c r="S20323" t="s">
        <v>20368</v>
      </c>
    </row>
    <row r="20324" spans="1:19" hidden="1" x14ac:dyDescent="0.2">
      <c r="A20324">
        <v>5967</v>
      </c>
      <c r="B20324" t="s">
        <v>32325</v>
      </c>
      <c r="C20324" t="s">
        <v>105</v>
      </c>
      <c r="D20324">
        <v>9.5399999999999991</v>
      </c>
      <c r="E20324">
        <v>25</v>
      </c>
      <c r="F20324" t="s">
        <v>31942</v>
      </c>
      <c r="G20324" t="s">
        <v>31</v>
      </c>
      <c r="H20324" t="s">
        <v>46</v>
      </c>
      <c r="I20324" t="s">
        <v>31943</v>
      </c>
      <c r="K20324"/>
      <c r="L20324" t="s">
        <v>32326</v>
      </c>
      <c r="M20324" t="s">
        <v>26</v>
      </c>
      <c r="N20324">
        <v>2</v>
      </c>
      <c r="P20324" t="s">
        <v>20366</v>
      </c>
      <c r="Q20324" t="s">
        <v>32327</v>
      </c>
      <c r="S20324" t="s">
        <v>20368</v>
      </c>
    </row>
    <row r="20325" spans="1:19" hidden="1" x14ac:dyDescent="0.2">
      <c r="A20325">
        <v>5968</v>
      </c>
      <c r="B20325" t="s">
        <v>32328</v>
      </c>
      <c r="C20325" t="s">
        <v>105</v>
      </c>
      <c r="D20325">
        <v>8.08</v>
      </c>
      <c r="E20325">
        <v>30</v>
      </c>
      <c r="F20325" t="s">
        <v>27685</v>
      </c>
      <c r="G20325" t="s">
        <v>55</v>
      </c>
      <c r="H20325" t="s">
        <v>46</v>
      </c>
      <c r="I20325" t="s">
        <v>25866</v>
      </c>
      <c r="K20325"/>
      <c r="L20325" t="s">
        <v>32329</v>
      </c>
      <c r="M20325" t="s">
        <v>26</v>
      </c>
      <c r="N20325">
        <v>2</v>
      </c>
      <c r="P20325" t="s">
        <v>20366</v>
      </c>
      <c r="Q20325" t="s">
        <v>32330</v>
      </c>
      <c r="S20325" t="s">
        <v>20368</v>
      </c>
    </row>
    <row r="20326" spans="1:19" hidden="1" x14ac:dyDescent="0.2">
      <c r="A20326">
        <v>5968</v>
      </c>
      <c r="B20326" t="s">
        <v>32328</v>
      </c>
      <c r="C20326" t="s">
        <v>105</v>
      </c>
      <c r="D20326">
        <v>8.41</v>
      </c>
      <c r="E20326">
        <v>25</v>
      </c>
      <c r="F20326" t="s">
        <v>32331</v>
      </c>
      <c r="G20326" t="s">
        <v>55</v>
      </c>
      <c r="H20326" t="s">
        <v>23</v>
      </c>
      <c r="I20326" t="s">
        <v>786</v>
      </c>
      <c r="K20326"/>
      <c r="L20326" t="s">
        <v>32329</v>
      </c>
      <c r="M20326" t="s">
        <v>26</v>
      </c>
      <c r="N20326">
        <v>2</v>
      </c>
      <c r="P20326" t="s">
        <v>20366</v>
      </c>
      <c r="Q20326" t="s">
        <v>32330</v>
      </c>
      <c r="S20326" t="s">
        <v>20368</v>
      </c>
    </row>
    <row r="20327" spans="1:19" hidden="1" x14ac:dyDescent="0.2">
      <c r="A20327">
        <v>5969</v>
      </c>
      <c r="B20327" t="s">
        <v>32332</v>
      </c>
      <c r="C20327" t="s">
        <v>105</v>
      </c>
      <c r="D20327">
        <v>8.5299999999999994</v>
      </c>
      <c r="E20327">
        <v>25</v>
      </c>
      <c r="F20327" t="s">
        <v>32331</v>
      </c>
      <c r="G20327" t="s">
        <v>55</v>
      </c>
      <c r="H20327" t="s">
        <v>23</v>
      </c>
      <c r="I20327" t="s">
        <v>786</v>
      </c>
      <c r="K20327"/>
      <c r="L20327" t="s">
        <v>32333</v>
      </c>
      <c r="M20327" t="s">
        <v>26</v>
      </c>
      <c r="N20327">
        <v>2</v>
      </c>
      <c r="P20327" t="s">
        <v>20366</v>
      </c>
      <c r="Q20327" t="s">
        <v>32334</v>
      </c>
      <c r="S20327" t="s">
        <v>20368</v>
      </c>
    </row>
    <row r="20328" spans="1:19" hidden="1" x14ac:dyDescent="0.2">
      <c r="A20328">
        <v>5970</v>
      </c>
      <c r="B20328" t="s">
        <v>32335</v>
      </c>
      <c r="C20328" t="s">
        <v>105</v>
      </c>
      <c r="D20328">
        <v>2.2599999999999998</v>
      </c>
      <c r="E20328">
        <v>30</v>
      </c>
      <c r="F20328" t="s">
        <v>16937</v>
      </c>
      <c r="G20328" t="s">
        <v>55</v>
      </c>
      <c r="H20328" t="s">
        <v>46</v>
      </c>
      <c r="I20328" t="s">
        <v>23881</v>
      </c>
      <c r="K20328"/>
      <c r="L20328" t="s">
        <v>32336</v>
      </c>
      <c r="M20328" t="s">
        <v>26</v>
      </c>
      <c r="N20328">
        <v>2</v>
      </c>
      <c r="P20328" t="s">
        <v>20366</v>
      </c>
      <c r="Q20328" t="s">
        <v>32337</v>
      </c>
      <c r="S20328" t="s">
        <v>20368</v>
      </c>
    </row>
    <row r="20329" spans="1:19" hidden="1" x14ac:dyDescent="0.2">
      <c r="A20329">
        <v>5970</v>
      </c>
      <c r="B20329" t="s">
        <v>32335</v>
      </c>
      <c r="C20329" t="s">
        <v>20452</v>
      </c>
      <c r="D20329">
        <v>8.31</v>
      </c>
      <c r="E20329">
        <v>30</v>
      </c>
      <c r="F20329" t="s">
        <v>16937</v>
      </c>
      <c r="G20329" t="s">
        <v>55</v>
      </c>
      <c r="H20329" t="s">
        <v>46</v>
      </c>
      <c r="I20329" t="s">
        <v>23881</v>
      </c>
      <c r="K20329"/>
      <c r="L20329" t="s">
        <v>32336</v>
      </c>
      <c r="M20329" t="s">
        <v>26</v>
      </c>
      <c r="N20329">
        <v>2</v>
      </c>
      <c r="P20329" t="s">
        <v>20366</v>
      </c>
      <c r="Q20329" t="s">
        <v>32337</v>
      </c>
      <c r="S20329" t="s">
        <v>20368</v>
      </c>
    </row>
    <row r="20330" spans="1:19" hidden="1" x14ac:dyDescent="0.2">
      <c r="A20330">
        <v>5970</v>
      </c>
      <c r="B20330" t="s">
        <v>32335</v>
      </c>
      <c r="C20330" t="s">
        <v>20452</v>
      </c>
      <c r="D20330">
        <v>8.31</v>
      </c>
      <c r="E20330">
        <v>30</v>
      </c>
      <c r="F20330" t="s">
        <v>27685</v>
      </c>
      <c r="G20330" t="s">
        <v>55</v>
      </c>
      <c r="H20330" t="s">
        <v>46</v>
      </c>
      <c r="I20330" t="s">
        <v>25866</v>
      </c>
      <c r="K20330"/>
      <c r="L20330" t="s">
        <v>32336</v>
      </c>
      <c r="M20330" t="s">
        <v>26</v>
      </c>
      <c r="N20330">
        <v>2</v>
      </c>
      <c r="P20330" t="s">
        <v>20366</v>
      </c>
      <c r="Q20330" t="s">
        <v>32337</v>
      </c>
      <c r="S20330" t="s">
        <v>20368</v>
      </c>
    </row>
    <row r="20331" spans="1:19" hidden="1" x14ac:dyDescent="0.2">
      <c r="A20331">
        <v>5970</v>
      </c>
      <c r="B20331" t="s">
        <v>32335</v>
      </c>
      <c r="C20331" t="s">
        <v>20452</v>
      </c>
      <c r="D20331">
        <v>8.64</v>
      </c>
      <c r="E20331">
        <v>25</v>
      </c>
      <c r="F20331" t="s">
        <v>32331</v>
      </c>
      <c r="G20331" t="s">
        <v>55</v>
      </c>
      <c r="H20331" t="s">
        <v>23</v>
      </c>
      <c r="I20331" t="s">
        <v>786</v>
      </c>
      <c r="K20331"/>
      <c r="L20331" t="s">
        <v>32336</v>
      </c>
      <c r="M20331" t="s">
        <v>26</v>
      </c>
      <c r="N20331">
        <v>2</v>
      </c>
      <c r="P20331" t="s">
        <v>20366</v>
      </c>
      <c r="Q20331" t="s">
        <v>32337</v>
      </c>
      <c r="S20331" t="s">
        <v>20368</v>
      </c>
    </row>
    <row r="20332" spans="1:19" hidden="1" x14ac:dyDescent="0.2">
      <c r="A20332">
        <v>5971</v>
      </c>
      <c r="B20332" t="s">
        <v>32338</v>
      </c>
      <c r="C20332" t="s">
        <v>105</v>
      </c>
      <c r="D20332">
        <v>2.2000000000000002</v>
      </c>
      <c r="E20332">
        <v>30</v>
      </c>
      <c r="F20332" t="s">
        <v>16937</v>
      </c>
      <c r="G20332" t="s">
        <v>55</v>
      </c>
      <c r="H20332" t="s">
        <v>46</v>
      </c>
      <c r="I20332" t="s">
        <v>23881</v>
      </c>
      <c r="K20332"/>
      <c r="L20332" t="s">
        <v>32339</v>
      </c>
      <c r="M20332" t="s">
        <v>26</v>
      </c>
      <c r="N20332">
        <v>2</v>
      </c>
      <c r="P20332" t="s">
        <v>20366</v>
      </c>
      <c r="Q20332" t="s">
        <v>32340</v>
      </c>
      <c r="S20332" t="s">
        <v>20368</v>
      </c>
    </row>
    <row r="20333" spans="1:19" hidden="1" x14ac:dyDescent="0.2">
      <c r="A20333">
        <v>5971</v>
      </c>
      <c r="B20333" t="s">
        <v>32338</v>
      </c>
      <c r="C20333" t="s">
        <v>20452</v>
      </c>
      <c r="D20333">
        <v>8.18</v>
      </c>
      <c r="E20333">
        <v>30</v>
      </c>
      <c r="F20333" t="s">
        <v>16937</v>
      </c>
      <c r="G20333" t="s">
        <v>55</v>
      </c>
      <c r="H20333" t="s">
        <v>46</v>
      </c>
      <c r="I20333" t="s">
        <v>23881</v>
      </c>
      <c r="K20333"/>
      <c r="L20333" t="s">
        <v>32339</v>
      </c>
      <c r="M20333" t="s">
        <v>26</v>
      </c>
      <c r="N20333">
        <v>2</v>
      </c>
      <c r="P20333" t="s">
        <v>20366</v>
      </c>
      <c r="Q20333" t="s">
        <v>32340</v>
      </c>
      <c r="S20333" t="s">
        <v>20368</v>
      </c>
    </row>
    <row r="20334" spans="1:19" hidden="1" x14ac:dyDescent="0.2">
      <c r="A20334">
        <v>5971</v>
      </c>
      <c r="B20334" t="s">
        <v>32338</v>
      </c>
      <c r="C20334" t="s">
        <v>20452</v>
      </c>
      <c r="D20334">
        <v>8.18</v>
      </c>
      <c r="E20334">
        <v>30</v>
      </c>
      <c r="F20334" t="s">
        <v>25865</v>
      </c>
      <c r="G20334" t="s">
        <v>55</v>
      </c>
      <c r="H20334" t="s">
        <v>46</v>
      </c>
      <c r="I20334" t="s">
        <v>25866</v>
      </c>
      <c r="K20334"/>
      <c r="L20334" t="s">
        <v>32339</v>
      </c>
      <c r="M20334" t="s">
        <v>26</v>
      </c>
      <c r="N20334">
        <v>2</v>
      </c>
      <c r="P20334" t="s">
        <v>20366</v>
      </c>
      <c r="Q20334" t="s">
        <v>32340</v>
      </c>
      <c r="S20334" t="s">
        <v>20368</v>
      </c>
    </row>
    <row r="20335" spans="1:19" hidden="1" x14ac:dyDescent="0.2">
      <c r="A20335">
        <v>5971</v>
      </c>
      <c r="B20335" t="s">
        <v>32338</v>
      </c>
      <c r="C20335" t="s">
        <v>20452</v>
      </c>
      <c r="D20335">
        <v>8.58</v>
      </c>
      <c r="E20335">
        <v>25</v>
      </c>
      <c r="F20335" t="s">
        <v>32331</v>
      </c>
      <c r="G20335" t="s">
        <v>55</v>
      </c>
      <c r="H20335" t="s">
        <v>23</v>
      </c>
      <c r="I20335" t="s">
        <v>786</v>
      </c>
      <c r="K20335"/>
      <c r="L20335" t="s">
        <v>32339</v>
      </c>
      <c r="M20335" t="s">
        <v>26</v>
      </c>
      <c r="N20335">
        <v>2</v>
      </c>
      <c r="P20335" t="s">
        <v>20366</v>
      </c>
      <c r="Q20335" t="s">
        <v>32340</v>
      </c>
      <c r="S20335" t="s">
        <v>20368</v>
      </c>
    </row>
    <row r="20336" spans="1:19" hidden="1" x14ac:dyDescent="0.2">
      <c r="A20336">
        <v>5972</v>
      </c>
      <c r="B20336" t="s">
        <v>32341</v>
      </c>
      <c r="C20336" t="s">
        <v>105</v>
      </c>
      <c r="D20336">
        <v>8.67</v>
      </c>
      <c r="E20336">
        <v>25</v>
      </c>
      <c r="F20336" t="s">
        <v>32331</v>
      </c>
      <c r="G20336" t="s">
        <v>55</v>
      </c>
      <c r="H20336" t="s">
        <v>23</v>
      </c>
      <c r="I20336" t="s">
        <v>786</v>
      </c>
      <c r="K20336"/>
      <c r="L20336" t="s">
        <v>32342</v>
      </c>
      <c r="M20336" t="s">
        <v>26</v>
      </c>
      <c r="N20336">
        <v>2</v>
      </c>
      <c r="P20336" t="s">
        <v>20366</v>
      </c>
      <c r="Q20336" t="s">
        <v>32343</v>
      </c>
      <c r="S20336" t="s">
        <v>20368</v>
      </c>
    </row>
    <row r="20337" spans="1:19" hidden="1" x14ac:dyDescent="0.2">
      <c r="A20337">
        <v>5973</v>
      </c>
      <c r="B20337" t="s">
        <v>32344</v>
      </c>
      <c r="C20337" t="s">
        <v>105</v>
      </c>
      <c r="D20337">
        <v>2.5</v>
      </c>
      <c r="E20337">
        <v>30</v>
      </c>
      <c r="F20337" t="s">
        <v>16937</v>
      </c>
      <c r="G20337" t="s">
        <v>55</v>
      </c>
      <c r="H20337" t="s">
        <v>46</v>
      </c>
      <c r="I20337" t="s">
        <v>23881</v>
      </c>
      <c r="K20337"/>
      <c r="L20337" t="s">
        <v>32345</v>
      </c>
      <c r="M20337" t="s">
        <v>26</v>
      </c>
      <c r="N20337">
        <v>2</v>
      </c>
      <c r="P20337" t="s">
        <v>20366</v>
      </c>
      <c r="Q20337" t="s">
        <v>32346</v>
      </c>
      <c r="S20337" t="s">
        <v>20368</v>
      </c>
    </row>
    <row r="20338" spans="1:19" hidden="1" x14ac:dyDescent="0.2">
      <c r="A20338">
        <v>5973</v>
      </c>
      <c r="B20338" t="s">
        <v>32344</v>
      </c>
      <c r="C20338" t="s">
        <v>20452</v>
      </c>
      <c r="D20338">
        <v>8.27</v>
      </c>
      <c r="E20338">
        <v>30</v>
      </c>
      <c r="F20338" t="s">
        <v>16937</v>
      </c>
      <c r="G20338" t="s">
        <v>55</v>
      </c>
      <c r="H20338" t="s">
        <v>46</v>
      </c>
      <c r="I20338" t="s">
        <v>23881</v>
      </c>
      <c r="K20338"/>
      <c r="L20338" t="s">
        <v>32345</v>
      </c>
      <c r="M20338" t="s">
        <v>26</v>
      </c>
      <c r="N20338">
        <v>2</v>
      </c>
      <c r="P20338" t="s">
        <v>20366</v>
      </c>
      <c r="Q20338" t="s">
        <v>32346</v>
      </c>
      <c r="S20338" t="s">
        <v>20368</v>
      </c>
    </row>
    <row r="20339" spans="1:19" hidden="1" x14ac:dyDescent="0.2">
      <c r="A20339">
        <v>5973</v>
      </c>
      <c r="B20339" t="s">
        <v>32344</v>
      </c>
      <c r="C20339" t="s">
        <v>20452</v>
      </c>
      <c r="D20339">
        <v>8.27</v>
      </c>
      <c r="E20339">
        <v>30</v>
      </c>
      <c r="F20339" t="s">
        <v>25865</v>
      </c>
      <c r="G20339" t="s">
        <v>55</v>
      </c>
      <c r="H20339" t="s">
        <v>46</v>
      </c>
      <c r="I20339" t="s">
        <v>25866</v>
      </c>
      <c r="K20339"/>
      <c r="L20339" t="s">
        <v>32345</v>
      </c>
      <c r="M20339" t="s">
        <v>26</v>
      </c>
      <c r="N20339">
        <v>2</v>
      </c>
      <c r="P20339" t="s">
        <v>20366</v>
      </c>
      <c r="Q20339" t="s">
        <v>32346</v>
      </c>
      <c r="S20339" t="s">
        <v>20368</v>
      </c>
    </row>
    <row r="20340" spans="1:19" hidden="1" x14ac:dyDescent="0.2">
      <c r="A20340">
        <v>5973</v>
      </c>
      <c r="B20340" t="s">
        <v>32344</v>
      </c>
      <c r="C20340" t="s">
        <v>20452</v>
      </c>
      <c r="D20340">
        <v>8.7200000000000006</v>
      </c>
      <c r="E20340">
        <v>25</v>
      </c>
      <c r="F20340" t="s">
        <v>32331</v>
      </c>
      <c r="G20340" t="s">
        <v>55</v>
      </c>
      <c r="H20340" t="s">
        <v>23</v>
      </c>
      <c r="I20340" t="s">
        <v>786</v>
      </c>
      <c r="K20340"/>
      <c r="L20340" t="s">
        <v>32345</v>
      </c>
      <c r="M20340" t="s">
        <v>26</v>
      </c>
      <c r="N20340">
        <v>2</v>
      </c>
      <c r="P20340" t="s">
        <v>20366</v>
      </c>
      <c r="Q20340" t="s">
        <v>32346</v>
      </c>
      <c r="S20340" t="s">
        <v>20368</v>
      </c>
    </row>
    <row r="20341" spans="1:19" hidden="1" x14ac:dyDescent="0.2">
      <c r="A20341">
        <v>5974</v>
      </c>
      <c r="B20341" t="s">
        <v>32347</v>
      </c>
      <c r="C20341" t="s">
        <v>105</v>
      </c>
      <c r="D20341">
        <v>8.6999999999999993</v>
      </c>
      <c r="E20341" t="s">
        <v>363</v>
      </c>
      <c r="F20341" t="s">
        <v>31321</v>
      </c>
      <c r="G20341" t="s">
        <v>31</v>
      </c>
      <c r="H20341" t="s">
        <v>23</v>
      </c>
      <c r="I20341" t="s">
        <v>8529</v>
      </c>
      <c r="K20341"/>
      <c r="L20341" t="s">
        <v>32348</v>
      </c>
      <c r="M20341" t="s">
        <v>26</v>
      </c>
      <c r="N20341">
        <v>2</v>
      </c>
      <c r="P20341" t="s">
        <v>20366</v>
      </c>
      <c r="Q20341" t="s">
        <v>32349</v>
      </c>
      <c r="S20341" t="s">
        <v>20368</v>
      </c>
    </row>
    <row r="20342" spans="1:19" hidden="1" x14ac:dyDescent="0.2">
      <c r="A20342">
        <v>5976</v>
      </c>
      <c r="B20342" t="s">
        <v>32350</v>
      </c>
      <c r="C20342" t="s">
        <v>105</v>
      </c>
      <c r="D20342">
        <v>9.5500000000000007</v>
      </c>
      <c r="E20342">
        <v>25</v>
      </c>
      <c r="F20342" t="s">
        <v>31942</v>
      </c>
      <c r="G20342" t="s">
        <v>31</v>
      </c>
      <c r="H20342" t="s">
        <v>46</v>
      </c>
      <c r="I20342" t="s">
        <v>31943</v>
      </c>
      <c r="K20342"/>
      <c r="L20342" t="s">
        <v>32351</v>
      </c>
      <c r="M20342" t="s">
        <v>26</v>
      </c>
      <c r="N20342">
        <v>2</v>
      </c>
      <c r="P20342" t="s">
        <v>20366</v>
      </c>
      <c r="Q20342" t="s">
        <v>32352</v>
      </c>
      <c r="S20342" t="s">
        <v>20368</v>
      </c>
    </row>
    <row r="20343" spans="1:19" hidden="1" x14ac:dyDescent="0.2">
      <c r="A20343">
        <v>5977</v>
      </c>
      <c r="B20343" t="s">
        <v>32353</v>
      </c>
      <c r="C20343" t="s">
        <v>105</v>
      </c>
      <c r="D20343">
        <v>2.0499999999999998</v>
      </c>
      <c r="E20343">
        <v>30</v>
      </c>
      <c r="F20343" t="s">
        <v>32354</v>
      </c>
      <c r="G20343" t="s">
        <v>55</v>
      </c>
      <c r="H20343" t="s">
        <v>46</v>
      </c>
      <c r="I20343" t="s">
        <v>23881</v>
      </c>
      <c r="K20343"/>
      <c r="L20343" t="s">
        <v>32355</v>
      </c>
      <c r="M20343" t="s">
        <v>26</v>
      </c>
      <c r="N20343">
        <v>2</v>
      </c>
      <c r="P20343" t="s">
        <v>20366</v>
      </c>
      <c r="Q20343" t="s">
        <v>32356</v>
      </c>
      <c r="S20343" t="s">
        <v>20368</v>
      </c>
    </row>
    <row r="20344" spans="1:19" hidden="1" x14ac:dyDescent="0.2">
      <c r="A20344">
        <v>5977</v>
      </c>
      <c r="B20344" t="s">
        <v>32353</v>
      </c>
      <c r="C20344" t="s">
        <v>20452</v>
      </c>
      <c r="D20344">
        <v>8.15</v>
      </c>
      <c r="E20344">
        <v>30</v>
      </c>
      <c r="F20344" t="s">
        <v>32354</v>
      </c>
      <c r="G20344" t="s">
        <v>55</v>
      </c>
      <c r="H20344" t="s">
        <v>46</v>
      </c>
      <c r="I20344" t="s">
        <v>23881</v>
      </c>
      <c r="K20344"/>
      <c r="L20344" t="s">
        <v>32355</v>
      </c>
      <c r="M20344" t="s">
        <v>26</v>
      </c>
      <c r="N20344">
        <v>2</v>
      </c>
      <c r="P20344" t="s">
        <v>20366</v>
      </c>
      <c r="Q20344" t="s">
        <v>32356</v>
      </c>
      <c r="S20344" t="s">
        <v>20368</v>
      </c>
    </row>
    <row r="20345" spans="1:19" hidden="1" x14ac:dyDescent="0.2">
      <c r="A20345">
        <v>5977</v>
      </c>
      <c r="B20345" t="s">
        <v>32353</v>
      </c>
      <c r="C20345" t="s">
        <v>20452</v>
      </c>
      <c r="D20345">
        <v>8.15</v>
      </c>
      <c r="E20345">
        <v>30</v>
      </c>
      <c r="F20345" t="s">
        <v>27685</v>
      </c>
      <c r="G20345" t="s">
        <v>55</v>
      </c>
      <c r="H20345" t="s">
        <v>46</v>
      </c>
      <c r="I20345" t="s">
        <v>25866</v>
      </c>
      <c r="K20345"/>
      <c r="L20345" t="s">
        <v>32355</v>
      </c>
      <c r="M20345" t="s">
        <v>26</v>
      </c>
      <c r="N20345">
        <v>2</v>
      </c>
      <c r="P20345" t="s">
        <v>20366</v>
      </c>
      <c r="Q20345" t="s">
        <v>32356</v>
      </c>
      <c r="S20345" t="s">
        <v>20368</v>
      </c>
    </row>
    <row r="20346" spans="1:19" hidden="1" x14ac:dyDescent="0.2">
      <c r="A20346">
        <v>5978</v>
      </c>
      <c r="B20346" t="s">
        <v>32357</v>
      </c>
      <c r="C20346" t="s">
        <v>105</v>
      </c>
      <c r="D20346">
        <v>3.62</v>
      </c>
      <c r="E20346">
        <v>25</v>
      </c>
      <c r="F20346" t="s">
        <v>21098</v>
      </c>
      <c r="G20346" t="s">
        <v>55</v>
      </c>
      <c r="H20346" t="s">
        <v>46</v>
      </c>
      <c r="I20346" t="s">
        <v>24427</v>
      </c>
      <c r="J20346" t="s">
        <v>22901</v>
      </c>
      <c r="K20346"/>
      <c r="L20346" t="s">
        <v>32358</v>
      </c>
      <c r="M20346" t="s">
        <v>26</v>
      </c>
      <c r="N20346">
        <v>2</v>
      </c>
      <c r="P20346" t="s">
        <v>20366</v>
      </c>
      <c r="Q20346" t="s">
        <v>32359</v>
      </c>
      <c r="S20346" t="s">
        <v>20368</v>
      </c>
    </row>
    <row r="20347" spans="1:19" hidden="1" x14ac:dyDescent="0.2">
      <c r="A20347">
        <v>5979</v>
      </c>
      <c r="B20347" t="s">
        <v>32360</v>
      </c>
      <c r="C20347" t="s">
        <v>105</v>
      </c>
      <c r="D20347">
        <v>9</v>
      </c>
      <c r="E20347" t="s">
        <v>363</v>
      </c>
      <c r="F20347" t="s">
        <v>31321</v>
      </c>
      <c r="G20347" t="s">
        <v>31</v>
      </c>
      <c r="H20347" t="s">
        <v>23</v>
      </c>
      <c r="I20347" t="s">
        <v>8529</v>
      </c>
      <c r="K20347"/>
      <c r="L20347" t="s">
        <v>32361</v>
      </c>
      <c r="M20347" t="s">
        <v>26</v>
      </c>
      <c r="N20347">
        <v>2</v>
      </c>
      <c r="P20347" t="s">
        <v>20366</v>
      </c>
      <c r="Q20347" t="s">
        <v>32362</v>
      </c>
      <c r="S20347" t="s">
        <v>20368</v>
      </c>
    </row>
    <row r="20348" spans="1:19" hidden="1" x14ac:dyDescent="0.2">
      <c r="A20348">
        <v>5982</v>
      </c>
      <c r="B20348" t="s">
        <v>32363</v>
      </c>
      <c r="C20348" t="s">
        <v>105</v>
      </c>
      <c r="D20348">
        <v>2.98</v>
      </c>
      <c r="E20348">
        <v>25</v>
      </c>
      <c r="F20348" t="s">
        <v>23832</v>
      </c>
      <c r="G20348" t="s">
        <v>55</v>
      </c>
      <c r="H20348" t="s">
        <v>23</v>
      </c>
      <c r="I20348" t="s">
        <v>26553</v>
      </c>
      <c r="K20348"/>
      <c r="L20348" t="s">
        <v>32364</v>
      </c>
      <c r="M20348" t="s">
        <v>26</v>
      </c>
      <c r="N20348">
        <v>2</v>
      </c>
      <c r="P20348" t="s">
        <v>20366</v>
      </c>
      <c r="Q20348" t="s">
        <v>32365</v>
      </c>
      <c r="S20348" t="s">
        <v>20368</v>
      </c>
    </row>
    <row r="20349" spans="1:19" hidden="1" x14ac:dyDescent="0.2">
      <c r="A20349">
        <v>5982</v>
      </c>
      <c r="B20349" t="s">
        <v>32363</v>
      </c>
      <c r="C20349" t="s">
        <v>21293</v>
      </c>
      <c r="D20349">
        <v>13</v>
      </c>
      <c r="E20349">
        <v>25</v>
      </c>
      <c r="F20349" t="s">
        <v>23832</v>
      </c>
      <c r="G20349" t="s">
        <v>31</v>
      </c>
      <c r="H20349" t="s">
        <v>23</v>
      </c>
      <c r="I20349" t="s">
        <v>26553</v>
      </c>
      <c r="K20349"/>
      <c r="L20349" t="s">
        <v>32364</v>
      </c>
      <c r="M20349" t="s">
        <v>26</v>
      </c>
      <c r="N20349">
        <v>2</v>
      </c>
      <c r="P20349" t="s">
        <v>20366</v>
      </c>
      <c r="Q20349" t="s">
        <v>32365</v>
      </c>
      <c r="S20349" t="s">
        <v>20368</v>
      </c>
    </row>
    <row r="20350" spans="1:19" hidden="1" x14ac:dyDescent="0.2">
      <c r="A20350">
        <v>5983</v>
      </c>
      <c r="B20350" t="s">
        <v>32366</v>
      </c>
      <c r="C20350" t="s">
        <v>105</v>
      </c>
      <c r="D20350">
        <v>4.5199999999999996</v>
      </c>
      <c r="E20350">
        <v>25</v>
      </c>
      <c r="F20350" t="s">
        <v>31942</v>
      </c>
      <c r="G20350" t="s">
        <v>31</v>
      </c>
      <c r="H20350" t="s">
        <v>46</v>
      </c>
      <c r="I20350" t="s">
        <v>31943</v>
      </c>
      <c r="K20350"/>
      <c r="L20350" t="s">
        <v>32367</v>
      </c>
      <c r="M20350" t="s">
        <v>26</v>
      </c>
      <c r="N20350">
        <v>2</v>
      </c>
      <c r="P20350" t="s">
        <v>20366</v>
      </c>
      <c r="Q20350" t="s">
        <v>32368</v>
      </c>
      <c r="S20350" t="s">
        <v>20368</v>
      </c>
    </row>
    <row r="20351" spans="1:19" hidden="1" x14ac:dyDescent="0.2">
      <c r="A20351">
        <v>5984</v>
      </c>
      <c r="B20351" t="s">
        <v>32369</v>
      </c>
      <c r="C20351" t="s">
        <v>105</v>
      </c>
      <c r="D20351">
        <v>4.62</v>
      </c>
      <c r="E20351">
        <v>25</v>
      </c>
      <c r="F20351" t="s">
        <v>31942</v>
      </c>
      <c r="G20351" t="s">
        <v>31</v>
      </c>
      <c r="H20351" t="s">
        <v>46</v>
      </c>
      <c r="I20351" t="s">
        <v>31943</v>
      </c>
      <c r="K20351"/>
      <c r="L20351" t="s">
        <v>32370</v>
      </c>
      <c r="M20351" t="s">
        <v>26</v>
      </c>
      <c r="N20351">
        <v>2</v>
      </c>
      <c r="P20351" t="s">
        <v>20366</v>
      </c>
      <c r="Q20351" t="s">
        <v>32371</v>
      </c>
      <c r="S20351" t="s">
        <v>20368</v>
      </c>
    </row>
    <row r="20352" spans="1:19" hidden="1" x14ac:dyDescent="0.2">
      <c r="A20352">
        <v>5986</v>
      </c>
      <c r="B20352" t="s">
        <v>32372</v>
      </c>
      <c r="C20352" t="s">
        <v>105</v>
      </c>
      <c r="D20352">
        <v>7.21</v>
      </c>
      <c r="E20352">
        <v>25</v>
      </c>
      <c r="F20352" t="s">
        <v>22898</v>
      </c>
      <c r="G20352" t="s">
        <v>246</v>
      </c>
      <c r="H20352" t="s">
        <v>46</v>
      </c>
      <c r="I20352" t="s">
        <v>1428</v>
      </c>
      <c r="K20352"/>
      <c r="L20352" t="s">
        <v>32373</v>
      </c>
      <c r="M20352" t="s">
        <v>26</v>
      </c>
      <c r="N20352">
        <v>2</v>
      </c>
      <c r="P20352" t="s">
        <v>20366</v>
      </c>
      <c r="Q20352" t="s">
        <v>32374</v>
      </c>
      <c r="S20352" t="s">
        <v>20368</v>
      </c>
    </row>
    <row r="20353" spans="1:19" hidden="1" x14ac:dyDescent="0.2">
      <c r="A20353">
        <v>5988</v>
      </c>
      <c r="B20353" t="s">
        <v>32375</v>
      </c>
      <c r="C20353" t="s">
        <v>105</v>
      </c>
      <c r="D20353">
        <v>12.18</v>
      </c>
      <c r="E20353">
        <v>25</v>
      </c>
      <c r="F20353" t="s">
        <v>31969</v>
      </c>
      <c r="G20353" t="s">
        <v>31</v>
      </c>
      <c r="H20353" t="s">
        <v>46</v>
      </c>
      <c r="I20353" t="s">
        <v>31649</v>
      </c>
      <c r="K20353"/>
      <c r="L20353" t="s">
        <v>32376</v>
      </c>
      <c r="M20353" t="s">
        <v>26</v>
      </c>
      <c r="N20353">
        <v>2</v>
      </c>
      <c r="P20353" t="s">
        <v>20366</v>
      </c>
      <c r="Q20353" t="s">
        <v>32377</v>
      </c>
      <c r="S20353" t="s">
        <v>20368</v>
      </c>
    </row>
    <row r="20354" spans="1:19" hidden="1" x14ac:dyDescent="0.2">
      <c r="A20354">
        <v>5989</v>
      </c>
      <c r="B20354" t="s">
        <v>32378</v>
      </c>
      <c r="C20354" t="s">
        <v>105</v>
      </c>
      <c r="D20354">
        <v>2.4700000000000002</v>
      </c>
      <c r="E20354" t="s">
        <v>363</v>
      </c>
      <c r="F20354" s="1" t="s">
        <v>32379</v>
      </c>
      <c r="G20354" t="s">
        <v>55</v>
      </c>
      <c r="H20354" t="s">
        <v>23</v>
      </c>
      <c r="I20354" t="s">
        <v>20792</v>
      </c>
      <c r="K20354"/>
      <c r="L20354" t="s">
        <v>32380</v>
      </c>
      <c r="M20354" t="s">
        <v>26</v>
      </c>
      <c r="N20354">
        <v>2</v>
      </c>
      <c r="P20354" t="s">
        <v>20366</v>
      </c>
      <c r="Q20354" t="s">
        <v>32381</v>
      </c>
      <c r="S20354" t="s">
        <v>20368</v>
      </c>
    </row>
    <row r="20355" spans="1:19" hidden="1" x14ac:dyDescent="0.2">
      <c r="A20355">
        <v>5990</v>
      </c>
      <c r="B20355" t="s">
        <v>32382</v>
      </c>
      <c r="C20355" t="s">
        <v>105</v>
      </c>
      <c r="D20355">
        <v>0.92</v>
      </c>
      <c r="E20355" t="s">
        <v>3065</v>
      </c>
      <c r="F20355" t="s">
        <v>32383</v>
      </c>
      <c r="G20355" t="s">
        <v>21388</v>
      </c>
      <c r="H20355" t="s">
        <v>23</v>
      </c>
      <c r="I20355" t="s">
        <v>9513</v>
      </c>
      <c r="K20355"/>
      <c r="L20355" t="s">
        <v>32384</v>
      </c>
      <c r="M20355" t="s">
        <v>26</v>
      </c>
      <c r="N20355">
        <v>2</v>
      </c>
      <c r="P20355" t="s">
        <v>20366</v>
      </c>
      <c r="Q20355" t="s">
        <v>32385</v>
      </c>
      <c r="S20355" t="s">
        <v>20368</v>
      </c>
    </row>
    <row r="20356" spans="1:19" hidden="1" x14ac:dyDescent="0.2">
      <c r="A20356">
        <v>5991</v>
      </c>
      <c r="B20356" t="s">
        <v>32386</v>
      </c>
      <c r="C20356" t="s">
        <v>105</v>
      </c>
      <c r="D20356">
        <v>1</v>
      </c>
      <c r="E20356">
        <v>75.599999999999994</v>
      </c>
      <c r="F20356" t="s">
        <v>32387</v>
      </c>
      <c r="G20356" t="s">
        <v>498</v>
      </c>
      <c r="H20356" t="s">
        <v>23</v>
      </c>
      <c r="I20356" t="s">
        <v>1965</v>
      </c>
      <c r="K20356"/>
      <c r="L20356" t="s">
        <v>32388</v>
      </c>
      <c r="M20356" t="s">
        <v>20396</v>
      </c>
      <c r="N20356">
        <v>4</v>
      </c>
      <c r="P20356" t="s">
        <v>20366</v>
      </c>
      <c r="Q20356" t="s">
        <v>32389</v>
      </c>
      <c r="S20356" t="s">
        <v>20368</v>
      </c>
    </row>
    <row r="20357" spans="1:19" hidden="1" x14ac:dyDescent="0.2">
      <c r="A20357">
        <v>5991</v>
      </c>
      <c r="B20357" t="s">
        <v>32386</v>
      </c>
      <c r="C20357" t="s">
        <v>105</v>
      </c>
      <c r="D20357">
        <v>0.7</v>
      </c>
      <c r="E20357">
        <v>20</v>
      </c>
      <c r="F20357" t="s">
        <v>31387</v>
      </c>
      <c r="G20357" t="s">
        <v>21388</v>
      </c>
      <c r="H20357" t="s">
        <v>23</v>
      </c>
      <c r="I20357" t="s">
        <v>4774</v>
      </c>
      <c r="K20357"/>
      <c r="L20357" t="s">
        <v>32388</v>
      </c>
      <c r="M20357" t="s">
        <v>20396</v>
      </c>
      <c r="N20357">
        <v>4</v>
      </c>
      <c r="P20357" t="s">
        <v>20366</v>
      </c>
      <c r="Q20357" t="s">
        <v>32389</v>
      </c>
      <c r="S20357" t="s">
        <v>20368</v>
      </c>
    </row>
    <row r="20358" spans="1:19" hidden="1" x14ac:dyDescent="0.2">
      <c r="A20358">
        <v>5992</v>
      </c>
      <c r="B20358" t="s">
        <v>32390</v>
      </c>
      <c r="C20358" t="s">
        <v>105</v>
      </c>
      <c r="D20358">
        <v>0.4</v>
      </c>
      <c r="E20358" t="s">
        <v>3065</v>
      </c>
      <c r="F20358" t="s">
        <v>31387</v>
      </c>
      <c r="G20358" t="s">
        <v>21388</v>
      </c>
      <c r="H20358" t="s">
        <v>23</v>
      </c>
      <c r="I20358" t="s">
        <v>4774</v>
      </c>
      <c r="K20358"/>
      <c r="L20358" t="s">
        <v>32391</v>
      </c>
      <c r="M20358" t="s">
        <v>26</v>
      </c>
      <c r="N20358">
        <v>2</v>
      </c>
      <c r="P20358" t="s">
        <v>20366</v>
      </c>
      <c r="Q20358" t="s">
        <v>32392</v>
      </c>
      <c r="S20358" t="s">
        <v>20368</v>
      </c>
    </row>
    <row r="20359" spans="1:19" hidden="1" x14ac:dyDescent="0.2">
      <c r="A20359">
        <v>5992</v>
      </c>
      <c r="B20359" t="s">
        <v>32390</v>
      </c>
      <c r="C20359" t="s">
        <v>105</v>
      </c>
      <c r="D20359">
        <v>1.36</v>
      </c>
      <c r="E20359" t="s">
        <v>363</v>
      </c>
      <c r="F20359" t="s">
        <v>20791</v>
      </c>
      <c r="G20359" t="s">
        <v>55</v>
      </c>
      <c r="H20359" t="s">
        <v>23</v>
      </c>
      <c r="I20359" t="s">
        <v>20792</v>
      </c>
      <c r="K20359"/>
      <c r="L20359" t="s">
        <v>32391</v>
      </c>
      <c r="M20359" t="s">
        <v>26</v>
      </c>
      <c r="N20359">
        <v>2</v>
      </c>
      <c r="P20359" t="s">
        <v>20366</v>
      </c>
      <c r="Q20359" t="s">
        <v>32392</v>
      </c>
      <c r="S20359" t="s">
        <v>20368</v>
      </c>
    </row>
    <row r="20360" spans="1:19" hidden="1" x14ac:dyDescent="0.2">
      <c r="A20360">
        <v>5993</v>
      </c>
      <c r="B20360" t="s">
        <v>32393</v>
      </c>
      <c r="C20360" t="s">
        <v>105</v>
      </c>
      <c r="D20360">
        <v>1.81</v>
      </c>
      <c r="E20360">
        <v>20</v>
      </c>
      <c r="F20360" t="s">
        <v>28261</v>
      </c>
      <c r="G20360" t="s">
        <v>55</v>
      </c>
      <c r="H20360" t="s">
        <v>2675</v>
      </c>
      <c r="I20360" t="s">
        <v>24798</v>
      </c>
      <c r="K20360"/>
      <c r="L20360" t="s">
        <v>32394</v>
      </c>
      <c r="M20360" t="s">
        <v>26</v>
      </c>
      <c r="N20360">
        <v>2</v>
      </c>
      <c r="P20360" t="s">
        <v>20366</v>
      </c>
      <c r="Q20360" t="s">
        <v>32395</v>
      </c>
      <c r="S20360" t="s">
        <v>20368</v>
      </c>
    </row>
    <row r="20361" spans="1:19" hidden="1" x14ac:dyDescent="0.2">
      <c r="A20361">
        <v>5994</v>
      </c>
      <c r="B20361" t="s">
        <v>32396</v>
      </c>
      <c r="C20361" t="s">
        <v>105</v>
      </c>
      <c r="D20361">
        <v>3.55</v>
      </c>
      <c r="E20361">
        <v>20</v>
      </c>
      <c r="F20361" t="s">
        <v>32397</v>
      </c>
      <c r="G20361" t="s">
        <v>31</v>
      </c>
      <c r="H20361" t="s">
        <v>46</v>
      </c>
      <c r="I20361" t="s">
        <v>4586</v>
      </c>
      <c r="K20361"/>
      <c r="L20361" t="s">
        <v>32398</v>
      </c>
      <c r="M20361" t="s">
        <v>26</v>
      </c>
      <c r="N20361">
        <v>2</v>
      </c>
      <c r="P20361" t="s">
        <v>20366</v>
      </c>
      <c r="Q20361" t="s">
        <v>32399</v>
      </c>
      <c r="S20361" t="s">
        <v>20368</v>
      </c>
    </row>
    <row r="20362" spans="1:19" hidden="1" x14ac:dyDescent="0.2">
      <c r="A20362">
        <v>5994</v>
      </c>
      <c r="B20362" t="s">
        <v>32396</v>
      </c>
      <c r="C20362" t="s">
        <v>20452</v>
      </c>
      <c r="D20362">
        <v>7.69</v>
      </c>
      <c r="E20362">
        <v>20</v>
      </c>
      <c r="F20362" t="s">
        <v>32397</v>
      </c>
      <c r="G20362" t="s">
        <v>31</v>
      </c>
      <c r="H20362" t="s">
        <v>46</v>
      </c>
      <c r="I20362" t="s">
        <v>4586</v>
      </c>
      <c r="K20362"/>
      <c r="L20362" t="s">
        <v>32398</v>
      </c>
      <c r="M20362" t="s">
        <v>26</v>
      </c>
      <c r="N20362">
        <v>2</v>
      </c>
      <c r="P20362" t="s">
        <v>20366</v>
      </c>
      <c r="Q20362" t="s">
        <v>32399</v>
      </c>
      <c r="S20362" t="s">
        <v>20368</v>
      </c>
    </row>
    <row r="20363" spans="1:19" hidden="1" x14ac:dyDescent="0.2">
      <c r="A20363">
        <v>5995</v>
      </c>
      <c r="B20363" t="s">
        <v>32400</v>
      </c>
      <c r="C20363" t="s">
        <v>105</v>
      </c>
      <c r="D20363">
        <v>7.99</v>
      </c>
      <c r="E20363">
        <v>25</v>
      </c>
      <c r="G20363" t="s">
        <v>246</v>
      </c>
      <c r="H20363" t="s">
        <v>46</v>
      </c>
      <c r="I20363" t="s">
        <v>1428</v>
      </c>
      <c r="K20363"/>
      <c r="L20363" t="s">
        <v>32401</v>
      </c>
      <c r="M20363" t="s">
        <v>26</v>
      </c>
      <c r="N20363">
        <v>2</v>
      </c>
      <c r="P20363" t="s">
        <v>20366</v>
      </c>
      <c r="Q20363" t="s">
        <v>32402</v>
      </c>
      <c r="S20363" t="s">
        <v>20368</v>
      </c>
    </row>
    <row r="20364" spans="1:19" hidden="1" x14ac:dyDescent="0.2">
      <c r="A20364">
        <v>5996</v>
      </c>
      <c r="B20364" t="s">
        <v>32403</v>
      </c>
      <c r="C20364" t="s">
        <v>105</v>
      </c>
      <c r="D20364">
        <v>7.9</v>
      </c>
      <c r="E20364">
        <v>25</v>
      </c>
      <c r="G20364" t="s">
        <v>246</v>
      </c>
      <c r="H20364" t="s">
        <v>46</v>
      </c>
      <c r="I20364" t="s">
        <v>1428</v>
      </c>
      <c r="K20364"/>
      <c r="L20364" t="s">
        <v>32404</v>
      </c>
      <c r="M20364" t="s">
        <v>26</v>
      </c>
      <c r="N20364">
        <v>2</v>
      </c>
      <c r="P20364" t="s">
        <v>20366</v>
      </c>
      <c r="Q20364" t="s">
        <v>32405</v>
      </c>
      <c r="S20364" t="s">
        <v>20368</v>
      </c>
    </row>
    <row r="20365" spans="1:19" hidden="1" x14ac:dyDescent="0.2">
      <c r="A20365">
        <v>5997</v>
      </c>
      <c r="B20365" t="s">
        <v>32406</v>
      </c>
      <c r="C20365" t="s">
        <v>105</v>
      </c>
      <c r="D20365">
        <v>2.94</v>
      </c>
      <c r="E20365">
        <v>30</v>
      </c>
      <c r="F20365" t="s">
        <v>1420</v>
      </c>
      <c r="G20365" t="s">
        <v>11004</v>
      </c>
      <c r="H20365" t="s">
        <v>46</v>
      </c>
      <c r="I20365" t="s">
        <v>3297</v>
      </c>
      <c r="K20365"/>
      <c r="L20365" t="s">
        <v>32407</v>
      </c>
      <c r="M20365" t="s">
        <v>16755</v>
      </c>
      <c r="N20365">
        <v>2</v>
      </c>
      <c r="P20365" t="s">
        <v>20366</v>
      </c>
      <c r="Q20365" t="s">
        <v>32408</v>
      </c>
      <c r="S20365" t="s">
        <v>20368</v>
      </c>
    </row>
    <row r="20366" spans="1:19" hidden="1" x14ac:dyDescent="0.2">
      <c r="A20366">
        <v>5997</v>
      </c>
      <c r="B20366" t="s">
        <v>32406</v>
      </c>
      <c r="C20366" t="s">
        <v>20452</v>
      </c>
      <c r="D20366">
        <v>3.83</v>
      </c>
      <c r="E20366">
        <v>30</v>
      </c>
      <c r="F20366" t="s">
        <v>1420</v>
      </c>
      <c r="G20366" t="s">
        <v>11004</v>
      </c>
      <c r="H20366" t="s">
        <v>46</v>
      </c>
      <c r="I20366" t="s">
        <v>3297</v>
      </c>
      <c r="K20366"/>
      <c r="L20366" t="s">
        <v>32407</v>
      </c>
      <c r="M20366" t="s">
        <v>16755</v>
      </c>
      <c r="N20366">
        <v>2</v>
      </c>
      <c r="P20366" t="s">
        <v>20366</v>
      </c>
      <c r="Q20366" t="s">
        <v>32408</v>
      </c>
      <c r="S20366" t="s">
        <v>20368</v>
      </c>
    </row>
    <row r="20367" spans="1:19" hidden="1" x14ac:dyDescent="0.2">
      <c r="A20367">
        <v>5997</v>
      </c>
      <c r="B20367" t="s">
        <v>32406</v>
      </c>
      <c r="C20367" t="s">
        <v>20441</v>
      </c>
      <c r="D20367">
        <v>5.01</v>
      </c>
      <c r="E20367">
        <v>30</v>
      </c>
      <c r="F20367" t="s">
        <v>1420</v>
      </c>
      <c r="G20367" t="s">
        <v>11004</v>
      </c>
      <c r="H20367" t="s">
        <v>46</v>
      </c>
      <c r="I20367" t="s">
        <v>3297</v>
      </c>
      <c r="K20367"/>
      <c r="L20367" t="s">
        <v>32407</v>
      </c>
      <c r="M20367" t="s">
        <v>16755</v>
      </c>
      <c r="N20367">
        <v>2</v>
      </c>
      <c r="P20367" t="s">
        <v>20366</v>
      </c>
      <c r="Q20367" t="s">
        <v>32408</v>
      </c>
      <c r="S20367" t="s">
        <v>20368</v>
      </c>
    </row>
    <row r="20368" spans="1:19" hidden="1" x14ac:dyDescent="0.2">
      <c r="A20368">
        <v>5997</v>
      </c>
      <c r="B20368" t="s">
        <v>32406</v>
      </c>
      <c r="C20368" t="s">
        <v>20447</v>
      </c>
      <c r="D20368">
        <v>6.82</v>
      </c>
      <c r="E20368">
        <v>30</v>
      </c>
      <c r="F20368" t="s">
        <v>1420</v>
      </c>
      <c r="G20368" t="s">
        <v>11004</v>
      </c>
      <c r="H20368" t="s">
        <v>46</v>
      </c>
      <c r="I20368" t="s">
        <v>3297</v>
      </c>
      <c r="K20368"/>
      <c r="L20368" t="s">
        <v>32407</v>
      </c>
      <c r="M20368" t="s">
        <v>16755</v>
      </c>
      <c r="N20368">
        <v>2</v>
      </c>
      <c r="P20368" t="s">
        <v>20366</v>
      </c>
      <c r="Q20368" t="s">
        <v>32408</v>
      </c>
      <c r="S20368" t="s">
        <v>20368</v>
      </c>
    </row>
    <row r="20369" spans="1:19" hidden="1" x14ac:dyDescent="0.2">
      <c r="A20369">
        <v>5998</v>
      </c>
      <c r="B20369" t="s">
        <v>32409</v>
      </c>
      <c r="C20369" t="s">
        <v>20452</v>
      </c>
      <c r="D20369">
        <v>2.92</v>
      </c>
      <c r="E20369">
        <v>25</v>
      </c>
      <c r="F20369" t="s">
        <v>18907</v>
      </c>
      <c r="G20369" t="s">
        <v>286</v>
      </c>
      <c r="H20369" t="s">
        <v>46</v>
      </c>
      <c r="I20369" t="s">
        <v>32410</v>
      </c>
      <c r="K20369"/>
      <c r="L20369" t="s">
        <v>32411</v>
      </c>
      <c r="M20369" t="s">
        <v>16755</v>
      </c>
      <c r="N20369">
        <v>2</v>
      </c>
      <c r="P20369" t="s">
        <v>20366</v>
      </c>
      <c r="Q20369" t="s">
        <v>32412</v>
      </c>
      <c r="S20369" t="s">
        <v>20368</v>
      </c>
    </row>
    <row r="20370" spans="1:19" hidden="1" x14ac:dyDescent="0.2">
      <c r="A20370">
        <v>5998</v>
      </c>
      <c r="B20370" t="s">
        <v>32409</v>
      </c>
      <c r="C20370" t="s">
        <v>20441</v>
      </c>
      <c r="D20370">
        <v>5.07</v>
      </c>
      <c r="E20370">
        <v>25</v>
      </c>
      <c r="F20370" t="s">
        <v>18907</v>
      </c>
      <c r="G20370" t="s">
        <v>286</v>
      </c>
      <c r="H20370" t="s">
        <v>46</v>
      </c>
      <c r="I20370" t="s">
        <v>32410</v>
      </c>
      <c r="K20370"/>
      <c r="L20370" t="s">
        <v>32411</v>
      </c>
      <c r="M20370" t="s">
        <v>16755</v>
      </c>
      <c r="N20370">
        <v>2</v>
      </c>
      <c r="P20370" t="s">
        <v>20366</v>
      </c>
      <c r="Q20370" t="s">
        <v>32412</v>
      </c>
      <c r="S20370" t="s">
        <v>20368</v>
      </c>
    </row>
    <row r="20371" spans="1:19" hidden="1" x14ac:dyDescent="0.2">
      <c r="A20371">
        <v>5998</v>
      </c>
      <c r="B20371" t="s">
        <v>32409</v>
      </c>
      <c r="C20371" t="s">
        <v>20447</v>
      </c>
      <c r="D20371">
        <v>5.82</v>
      </c>
      <c r="E20371">
        <v>25</v>
      </c>
      <c r="F20371" t="s">
        <v>18907</v>
      </c>
      <c r="G20371" t="s">
        <v>286</v>
      </c>
      <c r="H20371" t="s">
        <v>46</v>
      </c>
      <c r="I20371" t="s">
        <v>32410</v>
      </c>
      <c r="K20371"/>
      <c r="L20371" t="s">
        <v>32411</v>
      </c>
      <c r="M20371" t="s">
        <v>16755</v>
      </c>
      <c r="N20371">
        <v>2</v>
      </c>
      <c r="P20371" t="s">
        <v>20366</v>
      </c>
      <c r="Q20371" t="s">
        <v>32412</v>
      </c>
      <c r="S20371" t="s">
        <v>20368</v>
      </c>
    </row>
    <row r="20372" spans="1:19" hidden="1" x14ac:dyDescent="0.2">
      <c r="A20372">
        <v>6001</v>
      </c>
      <c r="B20372" t="s">
        <v>32413</v>
      </c>
      <c r="C20372" t="s">
        <v>105</v>
      </c>
      <c r="D20372">
        <v>12.93</v>
      </c>
      <c r="E20372">
        <v>22</v>
      </c>
      <c r="F20372" t="s">
        <v>30442</v>
      </c>
      <c r="G20372" t="s">
        <v>30129</v>
      </c>
      <c r="H20372" t="s">
        <v>23</v>
      </c>
      <c r="I20372" t="s">
        <v>582</v>
      </c>
      <c r="K20372"/>
      <c r="L20372" t="s">
        <v>32414</v>
      </c>
      <c r="M20372" t="s">
        <v>26</v>
      </c>
      <c r="N20372">
        <v>2</v>
      </c>
      <c r="P20372" t="s">
        <v>20366</v>
      </c>
      <c r="Q20372" t="s">
        <v>32415</v>
      </c>
      <c r="S20372" t="s">
        <v>20368</v>
      </c>
    </row>
    <row r="20373" spans="1:19" hidden="1" x14ac:dyDescent="0.2">
      <c r="A20373">
        <v>6003</v>
      </c>
      <c r="B20373" t="s">
        <v>32416</v>
      </c>
      <c r="C20373" t="s">
        <v>105</v>
      </c>
      <c r="D20373">
        <v>3.16</v>
      </c>
      <c r="E20373">
        <v>25</v>
      </c>
      <c r="F20373" t="s">
        <v>26297</v>
      </c>
      <c r="G20373" t="s">
        <v>55</v>
      </c>
      <c r="H20373" t="s">
        <v>46</v>
      </c>
      <c r="I20373" t="s">
        <v>32417</v>
      </c>
      <c r="K20373"/>
      <c r="L20373" t="s">
        <v>32418</v>
      </c>
      <c r="M20373" t="s">
        <v>26</v>
      </c>
      <c r="N20373">
        <v>2</v>
      </c>
      <c r="O20373" t="s">
        <v>32419</v>
      </c>
      <c r="P20373" t="s">
        <v>20366</v>
      </c>
      <c r="Q20373" t="s">
        <v>32420</v>
      </c>
      <c r="S20373" t="s">
        <v>20368</v>
      </c>
    </row>
    <row r="20374" spans="1:19" hidden="1" x14ac:dyDescent="0.2">
      <c r="A20374">
        <v>6003</v>
      </c>
      <c r="B20374" t="s">
        <v>32416</v>
      </c>
      <c r="C20374" t="s">
        <v>20452</v>
      </c>
      <c r="D20374">
        <v>7.21</v>
      </c>
      <c r="E20374">
        <v>25</v>
      </c>
      <c r="F20374" t="s">
        <v>26297</v>
      </c>
      <c r="G20374" t="s">
        <v>55</v>
      </c>
      <c r="H20374" t="s">
        <v>46</v>
      </c>
      <c r="I20374" t="s">
        <v>32417</v>
      </c>
      <c r="K20374"/>
      <c r="L20374" t="s">
        <v>32418</v>
      </c>
      <c r="M20374" t="s">
        <v>26</v>
      </c>
      <c r="N20374">
        <v>2</v>
      </c>
      <c r="O20374" t="s">
        <v>32419</v>
      </c>
      <c r="P20374" t="s">
        <v>20366</v>
      </c>
      <c r="Q20374" t="s">
        <v>32420</v>
      </c>
      <c r="S20374" t="s">
        <v>20368</v>
      </c>
    </row>
    <row r="20375" spans="1:19" hidden="1" x14ac:dyDescent="0.2">
      <c r="A20375">
        <v>6004</v>
      </c>
      <c r="B20375" t="s">
        <v>32421</v>
      </c>
      <c r="C20375" t="s">
        <v>105</v>
      </c>
      <c r="D20375">
        <v>3.65</v>
      </c>
      <c r="E20375">
        <v>22</v>
      </c>
      <c r="F20375" t="s">
        <v>6351</v>
      </c>
      <c r="G20375" t="s">
        <v>55</v>
      </c>
      <c r="H20375" t="s">
        <v>23</v>
      </c>
      <c r="I20375" t="s">
        <v>31527</v>
      </c>
      <c r="K20375"/>
      <c r="L20375" t="s">
        <v>32422</v>
      </c>
      <c r="M20375" t="s">
        <v>26</v>
      </c>
      <c r="N20375">
        <v>2</v>
      </c>
      <c r="P20375" t="s">
        <v>20366</v>
      </c>
      <c r="Q20375" t="s">
        <v>32423</v>
      </c>
      <c r="S20375" t="s">
        <v>20368</v>
      </c>
    </row>
    <row r="20376" spans="1:19" hidden="1" x14ac:dyDescent="0.2">
      <c r="A20376">
        <v>6004</v>
      </c>
      <c r="B20376" t="s">
        <v>32421</v>
      </c>
      <c r="C20376" t="s">
        <v>20452</v>
      </c>
      <c r="D20376">
        <v>8.2899999999999991</v>
      </c>
      <c r="E20376">
        <v>22</v>
      </c>
      <c r="F20376" t="s">
        <v>6351</v>
      </c>
      <c r="G20376" t="s">
        <v>55</v>
      </c>
      <c r="H20376" t="s">
        <v>23</v>
      </c>
      <c r="I20376" t="s">
        <v>31527</v>
      </c>
      <c r="K20376"/>
      <c r="L20376" t="s">
        <v>32422</v>
      </c>
      <c r="M20376" t="s">
        <v>26</v>
      </c>
      <c r="N20376">
        <v>2</v>
      </c>
      <c r="P20376" t="s">
        <v>20366</v>
      </c>
      <c r="Q20376" t="s">
        <v>32423</v>
      </c>
      <c r="S20376" t="s">
        <v>20368</v>
      </c>
    </row>
    <row r="20377" spans="1:19" hidden="1" x14ac:dyDescent="0.2">
      <c r="A20377">
        <v>6005</v>
      </c>
      <c r="B20377" t="s">
        <v>32424</v>
      </c>
      <c r="C20377" t="s">
        <v>105</v>
      </c>
      <c r="D20377">
        <v>10.83</v>
      </c>
      <c r="E20377">
        <v>25</v>
      </c>
      <c r="F20377" t="s">
        <v>28558</v>
      </c>
      <c r="H20377" t="s">
        <v>23</v>
      </c>
      <c r="I20377" t="s">
        <v>24858</v>
      </c>
      <c r="K20377"/>
      <c r="L20377" t="s">
        <v>32425</v>
      </c>
      <c r="M20377" t="s">
        <v>20396</v>
      </c>
      <c r="N20377">
        <v>4</v>
      </c>
      <c r="P20377" t="s">
        <v>20366</v>
      </c>
      <c r="Q20377" t="s">
        <v>32426</v>
      </c>
      <c r="S20377" t="s">
        <v>20368</v>
      </c>
    </row>
    <row r="20378" spans="1:19" hidden="1" x14ac:dyDescent="0.2">
      <c r="A20378">
        <v>6006</v>
      </c>
      <c r="B20378" t="s">
        <v>32427</v>
      </c>
      <c r="C20378" t="s">
        <v>105</v>
      </c>
      <c r="D20378">
        <v>8.18</v>
      </c>
      <c r="E20378">
        <v>25</v>
      </c>
      <c r="G20378" t="s">
        <v>31</v>
      </c>
      <c r="H20378" t="s">
        <v>46</v>
      </c>
      <c r="I20378" t="s">
        <v>24858</v>
      </c>
      <c r="K20378"/>
      <c r="L20378" t="s">
        <v>32428</v>
      </c>
      <c r="M20378" t="s">
        <v>20396</v>
      </c>
      <c r="N20378">
        <v>4</v>
      </c>
      <c r="P20378" t="s">
        <v>20366</v>
      </c>
      <c r="Q20378" t="s">
        <v>32429</v>
      </c>
      <c r="S20378" t="s">
        <v>20368</v>
      </c>
    </row>
    <row r="20379" spans="1:19" hidden="1" x14ac:dyDescent="0.2">
      <c r="A20379">
        <v>6007</v>
      </c>
      <c r="B20379" t="s">
        <v>32430</v>
      </c>
      <c r="C20379" t="s">
        <v>105</v>
      </c>
      <c r="D20379">
        <v>6.65</v>
      </c>
      <c r="E20379">
        <v>25</v>
      </c>
      <c r="G20379" t="s">
        <v>31</v>
      </c>
      <c r="H20379" t="s">
        <v>46</v>
      </c>
      <c r="I20379" t="s">
        <v>24858</v>
      </c>
      <c r="K20379"/>
      <c r="L20379" t="s">
        <v>32431</v>
      </c>
      <c r="M20379" t="s">
        <v>20396</v>
      </c>
      <c r="N20379">
        <v>4</v>
      </c>
      <c r="P20379" t="s">
        <v>20366</v>
      </c>
      <c r="Q20379" t="s">
        <v>32432</v>
      </c>
      <c r="S20379" t="s">
        <v>20368</v>
      </c>
    </row>
    <row r="20380" spans="1:19" hidden="1" x14ac:dyDescent="0.2">
      <c r="A20380">
        <v>6008</v>
      </c>
      <c r="B20380" t="s">
        <v>32433</v>
      </c>
      <c r="C20380" t="s">
        <v>20452</v>
      </c>
      <c r="D20380">
        <v>10.4</v>
      </c>
      <c r="E20380">
        <v>25</v>
      </c>
      <c r="G20380" t="s">
        <v>31</v>
      </c>
      <c r="H20380" t="s">
        <v>46</v>
      </c>
      <c r="I20380" t="s">
        <v>24858</v>
      </c>
      <c r="K20380"/>
      <c r="L20380" t="s">
        <v>32434</v>
      </c>
      <c r="M20380" t="s">
        <v>26</v>
      </c>
      <c r="N20380">
        <v>2</v>
      </c>
      <c r="P20380" t="s">
        <v>20366</v>
      </c>
      <c r="Q20380" t="s">
        <v>32435</v>
      </c>
      <c r="S20380" t="s">
        <v>20368</v>
      </c>
    </row>
    <row r="20381" spans="1:19" hidden="1" x14ac:dyDescent="0.2">
      <c r="A20381">
        <v>6012</v>
      </c>
      <c r="B20381" t="s">
        <v>32436</v>
      </c>
      <c r="C20381" t="s">
        <v>105</v>
      </c>
      <c r="D20381">
        <v>3.78</v>
      </c>
      <c r="F20381" t="s">
        <v>32437</v>
      </c>
      <c r="I20381" t="s">
        <v>22709</v>
      </c>
      <c r="K20381"/>
      <c r="L20381" t="s">
        <v>32438</v>
      </c>
      <c r="M20381" t="s">
        <v>26</v>
      </c>
      <c r="N20381">
        <v>2</v>
      </c>
      <c r="O20381" t="s">
        <v>32439</v>
      </c>
      <c r="P20381" t="s">
        <v>20366</v>
      </c>
      <c r="Q20381" t="s">
        <v>32440</v>
      </c>
      <c r="S20381" t="s">
        <v>20368</v>
      </c>
    </row>
    <row r="20382" spans="1:19" hidden="1" x14ac:dyDescent="0.2">
      <c r="A20382">
        <v>6012</v>
      </c>
      <c r="B20382" t="s">
        <v>32436</v>
      </c>
      <c r="C20382" t="s">
        <v>20452</v>
      </c>
      <c r="D20382">
        <v>3.87</v>
      </c>
      <c r="F20382" t="s">
        <v>32437</v>
      </c>
      <c r="I20382" t="s">
        <v>22709</v>
      </c>
      <c r="K20382"/>
      <c r="L20382" t="s">
        <v>32438</v>
      </c>
      <c r="M20382" t="s">
        <v>26</v>
      </c>
      <c r="N20382">
        <v>2</v>
      </c>
      <c r="O20382" t="s">
        <v>32439</v>
      </c>
      <c r="P20382" t="s">
        <v>20366</v>
      </c>
      <c r="Q20382" t="s">
        <v>32440</v>
      </c>
      <c r="S20382" t="s">
        <v>20368</v>
      </c>
    </row>
    <row r="20383" spans="1:19" hidden="1" x14ac:dyDescent="0.2">
      <c r="A20383">
        <v>6012</v>
      </c>
      <c r="B20383" t="s">
        <v>32436</v>
      </c>
      <c r="C20383" t="s">
        <v>20441</v>
      </c>
      <c r="D20383">
        <v>4.76</v>
      </c>
      <c r="F20383" t="s">
        <v>32437</v>
      </c>
      <c r="I20383" t="s">
        <v>22709</v>
      </c>
      <c r="K20383"/>
      <c r="L20383" t="s">
        <v>32438</v>
      </c>
      <c r="M20383" t="s">
        <v>26</v>
      </c>
      <c r="N20383">
        <v>2</v>
      </c>
      <c r="O20383" t="s">
        <v>32439</v>
      </c>
      <c r="P20383" t="s">
        <v>20366</v>
      </c>
      <c r="Q20383" t="s">
        <v>32440</v>
      </c>
      <c r="S20383" t="s">
        <v>20368</v>
      </c>
    </row>
    <row r="20384" spans="1:19" hidden="1" x14ac:dyDescent="0.2">
      <c r="A20384">
        <v>6012</v>
      </c>
      <c r="B20384" t="s">
        <v>32436</v>
      </c>
      <c r="C20384" t="s">
        <v>20447</v>
      </c>
      <c r="D20384">
        <v>5.36</v>
      </c>
      <c r="F20384" t="s">
        <v>32437</v>
      </c>
      <c r="I20384" t="s">
        <v>22709</v>
      </c>
      <c r="K20384"/>
      <c r="L20384" t="s">
        <v>32438</v>
      </c>
      <c r="M20384" t="s">
        <v>26</v>
      </c>
      <c r="N20384">
        <v>2</v>
      </c>
      <c r="O20384" t="s">
        <v>32439</v>
      </c>
      <c r="P20384" t="s">
        <v>20366</v>
      </c>
      <c r="Q20384" t="s">
        <v>32440</v>
      </c>
      <c r="S20384" t="s">
        <v>20368</v>
      </c>
    </row>
    <row r="20385" spans="1:19" hidden="1" x14ac:dyDescent="0.2">
      <c r="A20385">
        <v>6013</v>
      </c>
      <c r="B20385" t="s">
        <v>32441</v>
      </c>
      <c r="C20385" t="s">
        <v>105</v>
      </c>
      <c r="D20385" t="s">
        <v>13416</v>
      </c>
      <c r="E20385">
        <v>25</v>
      </c>
      <c r="F20385" t="s">
        <v>20817</v>
      </c>
      <c r="G20385" t="s">
        <v>55</v>
      </c>
      <c r="H20385" t="s">
        <v>2675</v>
      </c>
      <c r="I20385" t="s">
        <v>32442</v>
      </c>
      <c r="K20385"/>
      <c r="L20385" t="s">
        <v>32443</v>
      </c>
      <c r="M20385" t="s">
        <v>26</v>
      </c>
      <c r="N20385">
        <v>2</v>
      </c>
      <c r="P20385" t="s">
        <v>20366</v>
      </c>
      <c r="Q20385" t="s">
        <v>32444</v>
      </c>
      <c r="S20385" t="s">
        <v>20368</v>
      </c>
    </row>
    <row r="20386" spans="1:19" hidden="1" x14ac:dyDescent="0.2">
      <c r="A20386">
        <v>6013</v>
      </c>
      <c r="B20386" t="s">
        <v>32441</v>
      </c>
      <c r="C20386" t="s">
        <v>20452</v>
      </c>
      <c r="D20386">
        <v>1.93</v>
      </c>
      <c r="E20386" t="s">
        <v>414</v>
      </c>
      <c r="F20386" t="s">
        <v>20817</v>
      </c>
      <c r="G20386" t="s">
        <v>55</v>
      </c>
      <c r="H20386" t="s">
        <v>23</v>
      </c>
      <c r="I20386" t="s">
        <v>32442</v>
      </c>
      <c r="K20386"/>
      <c r="L20386" t="s">
        <v>32443</v>
      </c>
      <c r="M20386" t="s">
        <v>26</v>
      </c>
      <c r="N20386">
        <v>2</v>
      </c>
      <c r="P20386" t="s">
        <v>20366</v>
      </c>
      <c r="Q20386" t="s">
        <v>32444</v>
      </c>
      <c r="S20386" t="s">
        <v>20368</v>
      </c>
    </row>
    <row r="20387" spans="1:19" hidden="1" x14ac:dyDescent="0.2">
      <c r="A20387">
        <v>6013</v>
      </c>
      <c r="B20387" t="s">
        <v>32441</v>
      </c>
      <c r="C20387" t="s">
        <v>20441</v>
      </c>
      <c r="D20387">
        <v>2.66</v>
      </c>
      <c r="E20387" t="s">
        <v>414</v>
      </c>
      <c r="F20387" t="s">
        <v>20817</v>
      </c>
      <c r="G20387" t="s">
        <v>55</v>
      </c>
      <c r="H20387" t="s">
        <v>23</v>
      </c>
      <c r="I20387" t="s">
        <v>32442</v>
      </c>
      <c r="K20387"/>
      <c r="L20387" t="s">
        <v>32443</v>
      </c>
      <c r="M20387" t="s">
        <v>26</v>
      </c>
      <c r="N20387">
        <v>2</v>
      </c>
      <c r="P20387" t="s">
        <v>20366</v>
      </c>
      <c r="Q20387" t="s">
        <v>32444</v>
      </c>
      <c r="S20387" t="s">
        <v>20368</v>
      </c>
    </row>
    <row r="20388" spans="1:19" hidden="1" x14ac:dyDescent="0.2">
      <c r="A20388">
        <v>6013</v>
      </c>
      <c r="B20388" t="s">
        <v>32441</v>
      </c>
      <c r="C20388" t="s">
        <v>20447</v>
      </c>
      <c r="D20388">
        <v>6.18</v>
      </c>
      <c r="E20388" t="s">
        <v>414</v>
      </c>
      <c r="F20388" t="s">
        <v>20817</v>
      </c>
      <c r="G20388" t="s">
        <v>55</v>
      </c>
      <c r="H20388" t="s">
        <v>23</v>
      </c>
      <c r="I20388" t="s">
        <v>32442</v>
      </c>
      <c r="K20388"/>
      <c r="L20388" t="s">
        <v>32443</v>
      </c>
      <c r="M20388" t="s">
        <v>26</v>
      </c>
      <c r="N20388">
        <v>2</v>
      </c>
      <c r="P20388" t="s">
        <v>20366</v>
      </c>
      <c r="Q20388" t="s">
        <v>32444</v>
      </c>
      <c r="S20388" t="s">
        <v>20368</v>
      </c>
    </row>
    <row r="20389" spans="1:19" hidden="1" x14ac:dyDescent="0.2">
      <c r="A20389">
        <v>6013</v>
      </c>
      <c r="B20389" t="s">
        <v>32441</v>
      </c>
      <c r="C20389" t="s">
        <v>21449</v>
      </c>
      <c r="D20389">
        <v>7.3</v>
      </c>
      <c r="E20389" t="s">
        <v>414</v>
      </c>
      <c r="F20389" t="s">
        <v>20817</v>
      </c>
      <c r="G20389" t="s">
        <v>55</v>
      </c>
      <c r="H20389" t="s">
        <v>23</v>
      </c>
      <c r="I20389" t="s">
        <v>32442</v>
      </c>
      <c r="K20389"/>
      <c r="L20389" t="s">
        <v>32443</v>
      </c>
      <c r="M20389" t="s">
        <v>26</v>
      </c>
      <c r="N20389">
        <v>2</v>
      </c>
      <c r="P20389" t="s">
        <v>20366</v>
      </c>
      <c r="Q20389" t="s">
        <v>32444</v>
      </c>
      <c r="S20389" t="s">
        <v>20368</v>
      </c>
    </row>
    <row r="20390" spans="1:19" hidden="1" x14ac:dyDescent="0.2">
      <c r="A20390">
        <v>6014</v>
      </c>
      <c r="B20390" t="s">
        <v>32445</v>
      </c>
      <c r="C20390" t="s">
        <v>105</v>
      </c>
      <c r="D20390">
        <v>2.87</v>
      </c>
      <c r="E20390">
        <v>25</v>
      </c>
      <c r="F20390" t="s">
        <v>20817</v>
      </c>
      <c r="G20390" t="s">
        <v>55</v>
      </c>
      <c r="H20390" t="s">
        <v>23</v>
      </c>
      <c r="I20390" t="s">
        <v>32442</v>
      </c>
      <c r="K20390"/>
      <c r="L20390" t="s">
        <v>32446</v>
      </c>
      <c r="M20390" t="s">
        <v>26</v>
      </c>
      <c r="N20390">
        <v>2</v>
      </c>
      <c r="P20390" t="s">
        <v>20366</v>
      </c>
      <c r="Q20390" t="s">
        <v>32447</v>
      </c>
      <c r="S20390" t="s">
        <v>20368</v>
      </c>
    </row>
    <row r="20391" spans="1:19" hidden="1" x14ac:dyDescent="0.2">
      <c r="A20391">
        <v>6014</v>
      </c>
      <c r="B20391" t="s">
        <v>32445</v>
      </c>
      <c r="C20391" t="s">
        <v>20452</v>
      </c>
      <c r="D20391">
        <v>3.51</v>
      </c>
      <c r="E20391">
        <v>25</v>
      </c>
      <c r="F20391" t="s">
        <v>20817</v>
      </c>
      <c r="G20391" t="s">
        <v>55</v>
      </c>
      <c r="H20391" t="s">
        <v>23</v>
      </c>
      <c r="I20391" t="s">
        <v>32442</v>
      </c>
      <c r="K20391"/>
      <c r="L20391" t="s">
        <v>32446</v>
      </c>
      <c r="M20391" t="s">
        <v>26</v>
      </c>
      <c r="N20391">
        <v>2</v>
      </c>
      <c r="P20391" t="s">
        <v>20366</v>
      </c>
      <c r="Q20391" t="s">
        <v>32447</v>
      </c>
      <c r="S20391" t="s">
        <v>20368</v>
      </c>
    </row>
    <row r="20392" spans="1:19" hidden="1" x14ac:dyDescent="0.2">
      <c r="A20392">
        <v>6014</v>
      </c>
      <c r="B20392" t="s">
        <v>32445</v>
      </c>
      <c r="C20392" t="s">
        <v>20441</v>
      </c>
      <c r="D20392">
        <v>4.38</v>
      </c>
      <c r="E20392">
        <v>25</v>
      </c>
      <c r="F20392" t="s">
        <v>20817</v>
      </c>
      <c r="G20392" t="s">
        <v>55</v>
      </c>
      <c r="H20392" t="s">
        <v>23</v>
      </c>
      <c r="I20392" t="s">
        <v>32442</v>
      </c>
      <c r="K20392"/>
      <c r="L20392" t="s">
        <v>32446</v>
      </c>
      <c r="M20392" t="s">
        <v>26</v>
      </c>
      <c r="N20392">
        <v>2</v>
      </c>
      <c r="P20392" t="s">
        <v>20366</v>
      </c>
      <c r="Q20392" t="s">
        <v>32447</v>
      </c>
      <c r="S20392" t="s">
        <v>20368</v>
      </c>
    </row>
    <row r="20393" spans="1:19" hidden="1" x14ac:dyDescent="0.2">
      <c r="A20393">
        <v>6014</v>
      </c>
      <c r="B20393" t="s">
        <v>32445</v>
      </c>
      <c r="C20393" t="s">
        <v>105</v>
      </c>
      <c r="D20393">
        <v>7.37</v>
      </c>
      <c r="E20393">
        <v>25</v>
      </c>
      <c r="F20393" t="s">
        <v>20817</v>
      </c>
      <c r="G20393" t="s">
        <v>55</v>
      </c>
      <c r="H20393" t="s">
        <v>23</v>
      </c>
      <c r="I20393" t="s">
        <v>32442</v>
      </c>
      <c r="K20393"/>
      <c r="L20393" t="s">
        <v>32446</v>
      </c>
      <c r="M20393" t="s">
        <v>26</v>
      </c>
      <c r="N20393">
        <v>2</v>
      </c>
      <c r="P20393" t="s">
        <v>20366</v>
      </c>
      <c r="Q20393" t="s">
        <v>32447</v>
      </c>
      <c r="S20393" t="s">
        <v>20368</v>
      </c>
    </row>
    <row r="20394" spans="1:19" hidden="1" x14ac:dyDescent="0.2">
      <c r="A20394">
        <v>6015</v>
      </c>
      <c r="B20394" t="s">
        <v>32448</v>
      </c>
      <c r="C20394" t="s">
        <v>105</v>
      </c>
      <c r="D20394">
        <v>1.8</v>
      </c>
      <c r="E20394">
        <v>20</v>
      </c>
      <c r="F20394" t="s">
        <v>20817</v>
      </c>
      <c r="G20394" t="s">
        <v>55</v>
      </c>
      <c r="H20394" t="s">
        <v>23</v>
      </c>
      <c r="I20394" t="s">
        <v>32449</v>
      </c>
      <c r="J20394" t="s">
        <v>43</v>
      </c>
      <c r="K20394" t="e">
        <f>- Other values in N40 and W9</f>
        <v>#NAME?</v>
      </c>
      <c r="L20394" t="s">
        <v>32450</v>
      </c>
      <c r="M20394" t="s">
        <v>28281</v>
      </c>
      <c r="N20394">
        <v>3</v>
      </c>
      <c r="O20394" t="s">
        <v>32451</v>
      </c>
      <c r="P20394" t="s">
        <v>20366</v>
      </c>
      <c r="Q20394" t="s">
        <v>32452</v>
      </c>
      <c r="S20394" t="s">
        <v>20368</v>
      </c>
    </row>
    <row r="20395" spans="1:19" hidden="1" x14ac:dyDescent="0.2">
      <c r="A20395">
        <v>6015</v>
      </c>
      <c r="B20395" t="s">
        <v>32448</v>
      </c>
      <c r="C20395" t="s">
        <v>20452</v>
      </c>
      <c r="D20395">
        <v>2.5499999999999998</v>
      </c>
      <c r="E20395" t="s">
        <v>383</v>
      </c>
      <c r="F20395" t="s">
        <v>20817</v>
      </c>
      <c r="G20395" t="s">
        <v>55</v>
      </c>
      <c r="H20395" t="s">
        <v>46</v>
      </c>
      <c r="I20395" t="s">
        <v>32449</v>
      </c>
      <c r="J20395" t="s">
        <v>43</v>
      </c>
      <c r="K20395" t="e">
        <f>- Other values in N40 and W9</f>
        <v>#NAME?</v>
      </c>
      <c r="L20395" t="s">
        <v>32450</v>
      </c>
      <c r="M20395" t="s">
        <v>28281</v>
      </c>
      <c r="N20395">
        <v>3</v>
      </c>
      <c r="O20395" t="s">
        <v>32451</v>
      </c>
      <c r="P20395" t="s">
        <v>20366</v>
      </c>
      <c r="Q20395" t="s">
        <v>32452</v>
      </c>
      <c r="S20395" t="s">
        <v>20368</v>
      </c>
    </row>
    <row r="20396" spans="1:19" hidden="1" x14ac:dyDescent="0.2">
      <c r="A20396">
        <v>6015</v>
      </c>
      <c r="B20396" t="s">
        <v>32448</v>
      </c>
      <c r="C20396" t="s">
        <v>20441</v>
      </c>
      <c r="D20396">
        <v>4.33</v>
      </c>
      <c r="E20396" t="s">
        <v>383</v>
      </c>
      <c r="F20396" t="s">
        <v>20817</v>
      </c>
      <c r="G20396" t="s">
        <v>55</v>
      </c>
      <c r="H20396" t="s">
        <v>46</v>
      </c>
      <c r="I20396" t="s">
        <v>32449</v>
      </c>
      <c r="J20396" t="s">
        <v>43</v>
      </c>
      <c r="K20396" t="e">
        <f>- Other values in N40 and W9</f>
        <v>#NAME?</v>
      </c>
      <c r="L20396" t="s">
        <v>32450</v>
      </c>
      <c r="M20396" t="s">
        <v>28281</v>
      </c>
      <c r="N20396">
        <v>3</v>
      </c>
      <c r="O20396" t="s">
        <v>32451</v>
      </c>
      <c r="P20396" t="s">
        <v>20366</v>
      </c>
      <c r="Q20396" t="s">
        <v>32452</v>
      </c>
      <c r="S20396" t="s">
        <v>20368</v>
      </c>
    </row>
    <row r="20397" spans="1:19" hidden="1" x14ac:dyDescent="0.2">
      <c r="A20397">
        <v>6015</v>
      </c>
      <c r="B20397" t="s">
        <v>32448</v>
      </c>
      <c r="C20397" t="s">
        <v>20447</v>
      </c>
      <c r="D20397">
        <v>8.6</v>
      </c>
      <c r="E20397" t="s">
        <v>383</v>
      </c>
      <c r="F20397" t="s">
        <v>20817</v>
      </c>
      <c r="G20397" t="s">
        <v>55</v>
      </c>
      <c r="H20397" t="s">
        <v>46</v>
      </c>
      <c r="I20397" t="s">
        <v>32449</v>
      </c>
      <c r="J20397" t="s">
        <v>43</v>
      </c>
      <c r="K20397" t="e">
        <f>- Other values in N40 and W9</f>
        <v>#NAME?</v>
      </c>
      <c r="L20397" t="s">
        <v>32450</v>
      </c>
      <c r="M20397" t="s">
        <v>28281</v>
      </c>
      <c r="N20397">
        <v>3</v>
      </c>
      <c r="O20397" t="s">
        <v>32451</v>
      </c>
      <c r="P20397" t="s">
        <v>20366</v>
      </c>
      <c r="Q20397" t="s">
        <v>32452</v>
      </c>
      <c r="S20397" t="s">
        <v>20368</v>
      </c>
    </row>
    <row r="20398" spans="1:19" hidden="1" x14ac:dyDescent="0.2">
      <c r="A20398">
        <v>6015</v>
      </c>
      <c r="B20398" t="s">
        <v>32448</v>
      </c>
      <c r="C20398" t="s">
        <v>21449</v>
      </c>
      <c r="D20398">
        <v>10.58</v>
      </c>
      <c r="E20398" t="s">
        <v>383</v>
      </c>
      <c r="F20398" t="s">
        <v>20817</v>
      </c>
      <c r="G20398" t="s">
        <v>55</v>
      </c>
      <c r="H20398" t="s">
        <v>46</v>
      </c>
      <c r="I20398" t="s">
        <v>32449</v>
      </c>
      <c r="J20398" t="s">
        <v>43</v>
      </c>
      <c r="K20398" t="e">
        <f>- Other values in N40 and W9</f>
        <v>#NAME?</v>
      </c>
      <c r="L20398" t="s">
        <v>32450</v>
      </c>
      <c r="M20398" t="s">
        <v>28281</v>
      </c>
      <c r="N20398">
        <v>3</v>
      </c>
      <c r="O20398" t="s">
        <v>32451</v>
      </c>
      <c r="P20398" t="s">
        <v>20366</v>
      </c>
      <c r="Q20398" t="s">
        <v>32452</v>
      </c>
      <c r="S20398" t="s">
        <v>20368</v>
      </c>
    </row>
    <row r="20399" spans="1:19" hidden="1" x14ac:dyDescent="0.2">
      <c r="A20399">
        <v>6015</v>
      </c>
      <c r="B20399" t="s">
        <v>32448</v>
      </c>
      <c r="C20399" t="s">
        <v>105</v>
      </c>
      <c r="D20399">
        <v>1.5</v>
      </c>
      <c r="E20399">
        <v>20</v>
      </c>
      <c r="F20399" t="s">
        <v>11159</v>
      </c>
      <c r="G20399" t="s">
        <v>55</v>
      </c>
      <c r="H20399" t="s">
        <v>23</v>
      </c>
      <c r="I20399" t="s">
        <v>7648</v>
      </c>
      <c r="K20399" t="e">
        <f>- Other values in N40 and W9</f>
        <v>#NAME?</v>
      </c>
      <c r="L20399" t="s">
        <v>32450</v>
      </c>
      <c r="M20399" t="s">
        <v>28281</v>
      </c>
      <c r="N20399">
        <v>3</v>
      </c>
      <c r="O20399" t="s">
        <v>32451</v>
      </c>
      <c r="P20399" t="s">
        <v>20366</v>
      </c>
      <c r="Q20399" t="s">
        <v>32452</v>
      </c>
      <c r="S20399" t="s">
        <v>20368</v>
      </c>
    </row>
    <row r="20400" spans="1:19" hidden="1" x14ac:dyDescent="0.2">
      <c r="A20400">
        <v>6015</v>
      </c>
      <c r="B20400" t="s">
        <v>32448</v>
      </c>
      <c r="C20400" t="s">
        <v>20452</v>
      </c>
      <c r="D20400">
        <v>2.6</v>
      </c>
      <c r="E20400">
        <v>20</v>
      </c>
      <c r="F20400" t="s">
        <v>11159</v>
      </c>
      <c r="G20400" t="s">
        <v>55</v>
      </c>
      <c r="H20400" t="s">
        <v>23</v>
      </c>
      <c r="I20400" t="s">
        <v>7648</v>
      </c>
      <c r="K20400" t="e">
        <f>- Other values in N40 and W9</f>
        <v>#NAME?</v>
      </c>
      <c r="L20400" t="s">
        <v>32450</v>
      </c>
      <c r="M20400" t="s">
        <v>28281</v>
      </c>
      <c r="N20400">
        <v>3</v>
      </c>
      <c r="O20400" t="s">
        <v>32451</v>
      </c>
      <c r="P20400" t="s">
        <v>20366</v>
      </c>
      <c r="Q20400" t="s">
        <v>32452</v>
      </c>
      <c r="S20400" t="s">
        <v>20368</v>
      </c>
    </row>
    <row r="20401" spans="1:19" hidden="1" x14ac:dyDescent="0.2">
      <c r="A20401">
        <v>6015</v>
      </c>
      <c r="B20401" t="s">
        <v>32448</v>
      </c>
      <c r="C20401" t="s">
        <v>20441</v>
      </c>
      <c r="D20401">
        <v>4.2699999999999996</v>
      </c>
      <c r="E20401" t="s">
        <v>383</v>
      </c>
      <c r="F20401" t="s">
        <v>11159</v>
      </c>
      <c r="G20401" t="s">
        <v>55</v>
      </c>
      <c r="H20401" t="s">
        <v>46</v>
      </c>
      <c r="I20401" t="s">
        <v>7648</v>
      </c>
      <c r="K20401" t="e">
        <f>- Other values in N40 and W9</f>
        <v>#NAME?</v>
      </c>
      <c r="L20401" t="s">
        <v>32450</v>
      </c>
      <c r="M20401" t="s">
        <v>28281</v>
      </c>
      <c r="N20401">
        <v>3</v>
      </c>
      <c r="O20401" t="s">
        <v>32451</v>
      </c>
      <c r="P20401" t="s">
        <v>20366</v>
      </c>
      <c r="Q20401" t="s">
        <v>32452</v>
      </c>
      <c r="S20401" t="s">
        <v>20368</v>
      </c>
    </row>
    <row r="20402" spans="1:19" hidden="1" x14ac:dyDescent="0.2">
      <c r="A20402">
        <v>6015</v>
      </c>
      <c r="B20402" t="s">
        <v>32448</v>
      </c>
      <c r="C20402" t="s">
        <v>20447</v>
      </c>
      <c r="D20402">
        <v>8.6</v>
      </c>
      <c r="E20402" t="s">
        <v>383</v>
      </c>
      <c r="F20402" t="s">
        <v>11159</v>
      </c>
      <c r="G20402" t="s">
        <v>55</v>
      </c>
      <c r="H20402" t="s">
        <v>46</v>
      </c>
      <c r="I20402" t="s">
        <v>7648</v>
      </c>
      <c r="K20402" t="e">
        <f>- Other values in N40 and W9</f>
        <v>#NAME?</v>
      </c>
      <c r="L20402" t="s">
        <v>32450</v>
      </c>
      <c r="M20402" t="s">
        <v>28281</v>
      </c>
      <c r="N20402">
        <v>3</v>
      </c>
      <c r="O20402" t="s">
        <v>32451</v>
      </c>
      <c r="P20402" t="s">
        <v>20366</v>
      </c>
      <c r="Q20402" t="s">
        <v>32452</v>
      </c>
      <c r="S20402" t="s">
        <v>20368</v>
      </c>
    </row>
    <row r="20403" spans="1:19" hidden="1" x14ac:dyDescent="0.2">
      <c r="A20403">
        <v>6015</v>
      </c>
      <c r="B20403" t="s">
        <v>32448</v>
      </c>
      <c r="C20403" t="s">
        <v>21449</v>
      </c>
      <c r="D20403">
        <v>10.58</v>
      </c>
      <c r="E20403" t="s">
        <v>383</v>
      </c>
      <c r="F20403" t="s">
        <v>11159</v>
      </c>
      <c r="G20403" t="s">
        <v>55</v>
      </c>
      <c r="H20403" t="s">
        <v>46</v>
      </c>
      <c r="I20403" t="s">
        <v>7648</v>
      </c>
      <c r="K20403" t="e">
        <f>- Other values in N40 and W9</f>
        <v>#NAME?</v>
      </c>
      <c r="L20403" t="s">
        <v>32450</v>
      </c>
      <c r="M20403" t="s">
        <v>28281</v>
      </c>
      <c r="N20403">
        <v>3</v>
      </c>
      <c r="O20403" t="s">
        <v>32451</v>
      </c>
      <c r="P20403" t="s">
        <v>20366</v>
      </c>
      <c r="Q20403" t="s">
        <v>32452</v>
      </c>
      <c r="S20403" t="s">
        <v>20368</v>
      </c>
    </row>
    <row r="20404" spans="1:19" hidden="1" x14ac:dyDescent="0.2">
      <c r="A20404">
        <v>6015</v>
      </c>
      <c r="B20404" t="s">
        <v>32448</v>
      </c>
      <c r="C20404" t="s">
        <v>20441</v>
      </c>
      <c r="D20404">
        <v>4.1399999999999997</v>
      </c>
      <c r="E20404" t="s">
        <v>383</v>
      </c>
      <c r="F20404" t="s">
        <v>29316</v>
      </c>
      <c r="G20404" t="s">
        <v>22</v>
      </c>
      <c r="H20404" t="s">
        <v>46</v>
      </c>
      <c r="I20404" t="s">
        <v>7648</v>
      </c>
      <c r="K20404" t="e">
        <f>- Other values in N40 and W9</f>
        <v>#NAME?</v>
      </c>
      <c r="L20404" t="s">
        <v>32450</v>
      </c>
      <c r="M20404" t="s">
        <v>28281</v>
      </c>
      <c r="N20404">
        <v>3</v>
      </c>
      <c r="O20404" t="s">
        <v>32451</v>
      </c>
      <c r="P20404" t="s">
        <v>20366</v>
      </c>
      <c r="Q20404" t="s">
        <v>32452</v>
      </c>
      <c r="S20404" t="s">
        <v>20368</v>
      </c>
    </row>
    <row r="20405" spans="1:19" hidden="1" x14ac:dyDescent="0.2">
      <c r="A20405">
        <v>6015</v>
      </c>
      <c r="B20405" t="s">
        <v>32448</v>
      </c>
      <c r="C20405" t="s">
        <v>20447</v>
      </c>
      <c r="D20405">
        <v>3.41</v>
      </c>
      <c r="E20405" t="s">
        <v>383</v>
      </c>
      <c r="F20405" t="s">
        <v>29316</v>
      </c>
      <c r="G20405" t="s">
        <v>22</v>
      </c>
      <c r="H20405" t="s">
        <v>46</v>
      </c>
      <c r="I20405" t="s">
        <v>7648</v>
      </c>
      <c r="K20405" t="e">
        <f>- Other values in N40 and W9</f>
        <v>#NAME?</v>
      </c>
      <c r="L20405" t="s">
        <v>32450</v>
      </c>
      <c r="M20405" t="s">
        <v>28281</v>
      </c>
      <c r="N20405">
        <v>3</v>
      </c>
      <c r="O20405" t="s">
        <v>32451</v>
      </c>
      <c r="P20405" t="s">
        <v>20366</v>
      </c>
      <c r="Q20405" t="s">
        <v>32452</v>
      </c>
      <c r="S20405" t="s">
        <v>20368</v>
      </c>
    </row>
    <row r="20406" spans="1:19" hidden="1" x14ac:dyDescent="0.2">
      <c r="A20406">
        <v>6015</v>
      </c>
      <c r="B20406" t="s">
        <v>32448</v>
      </c>
      <c r="C20406" t="s">
        <v>21449</v>
      </c>
      <c r="D20406">
        <v>10.46</v>
      </c>
      <c r="E20406" t="s">
        <v>383</v>
      </c>
      <c r="F20406" t="s">
        <v>29316</v>
      </c>
      <c r="G20406" t="s">
        <v>22</v>
      </c>
      <c r="H20406" t="s">
        <v>46</v>
      </c>
      <c r="I20406" t="s">
        <v>7648</v>
      </c>
      <c r="K20406" t="e">
        <f>- Other values in N40 and W9</f>
        <v>#NAME?</v>
      </c>
      <c r="L20406" t="s">
        <v>32450</v>
      </c>
      <c r="M20406" t="s">
        <v>28281</v>
      </c>
      <c r="N20406">
        <v>3</v>
      </c>
      <c r="O20406" t="s">
        <v>32451</v>
      </c>
      <c r="P20406" t="s">
        <v>20366</v>
      </c>
      <c r="Q20406" t="s">
        <v>32452</v>
      </c>
      <c r="S20406" t="s">
        <v>20368</v>
      </c>
    </row>
    <row r="20407" spans="1:19" hidden="1" x14ac:dyDescent="0.2">
      <c r="A20407">
        <v>6015</v>
      </c>
      <c r="B20407" t="s">
        <v>32448</v>
      </c>
      <c r="C20407" t="s">
        <v>20441</v>
      </c>
      <c r="D20407">
        <v>4.26</v>
      </c>
      <c r="E20407" t="s">
        <v>383</v>
      </c>
      <c r="F20407" t="s">
        <v>32453</v>
      </c>
      <c r="G20407" t="s">
        <v>55</v>
      </c>
      <c r="H20407" t="s">
        <v>46</v>
      </c>
      <c r="I20407" t="s">
        <v>32454</v>
      </c>
      <c r="K20407" t="e">
        <f>- Other values in N40 and W9</f>
        <v>#NAME?</v>
      </c>
      <c r="L20407" t="s">
        <v>32450</v>
      </c>
      <c r="M20407" t="s">
        <v>28281</v>
      </c>
      <c r="N20407">
        <v>3</v>
      </c>
      <c r="O20407" t="s">
        <v>32451</v>
      </c>
      <c r="P20407" t="s">
        <v>20366</v>
      </c>
      <c r="Q20407" t="s">
        <v>32452</v>
      </c>
      <c r="S20407" t="s">
        <v>20368</v>
      </c>
    </row>
    <row r="20408" spans="1:19" hidden="1" x14ac:dyDescent="0.2">
      <c r="A20408">
        <v>6015</v>
      </c>
      <c r="B20408" t="s">
        <v>32448</v>
      </c>
      <c r="C20408" t="s">
        <v>20447</v>
      </c>
      <c r="D20408">
        <v>8.6</v>
      </c>
      <c r="E20408" t="s">
        <v>383</v>
      </c>
      <c r="F20408" t="s">
        <v>32453</v>
      </c>
      <c r="G20408" t="s">
        <v>55</v>
      </c>
      <c r="H20408" t="s">
        <v>46</v>
      </c>
      <c r="I20408" t="s">
        <v>32454</v>
      </c>
      <c r="K20408" t="e">
        <f>- Other values in N40 and W9</f>
        <v>#NAME?</v>
      </c>
      <c r="L20408" t="s">
        <v>32450</v>
      </c>
      <c r="M20408" t="s">
        <v>28281</v>
      </c>
      <c r="N20408">
        <v>3</v>
      </c>
      <c r="O20408" t="s">
        <v>32451</v>
      </c>
      <c r="P20408" t="s">
        <v>20366</v>
      </c>
      <c r="Q20408" t="s">
        <v>32452</v>
      </c>
      <c r="S20408" t="s">
        <v>20368</v>
      </c>
    </row>
    <row r="20409" spans="1:19" hidden="1" x14ac:dyDescent="0.2">
      <c r="A20409">
        <v>6015</v>
      </c>
      <c r="B20409" t="s">
        <v>32448</v>
      </c>
      <c r="C20409" t="s">
        <v>21449</v>
      </c>
      <c r="D20409">
        <v>10.55</v>
      </c>
      <c r="E20409" t="s">
        <v>383</v>
      </c>
      <c r="F20409" t="s">
        <v>32453</v>
      </c>
      <c r="G20409" t="s">
        <v>55</v>
      </c>
      <c r="H20409" t="s">
        <v>46</v>
      </c>
      <c r="I20409" t="s">
        <v>32454</v>
      </c>
      <c r="K20409" t="e">
        <f>- Other values in N40 and W9</f>
        <v>#NAME?</v>
      </c>
      <c r="L20409" t="s">
        <v>32450</v>
      </c>
      <c r="M20409" t="s">
        <v>28281</v>
      </c>
      <c r="N20409">
        <v>3</v>
      </c>
      <c r="O20409" t="s">
        <v>32451</v>
      </c>
      <c r="P20409" t="s">
        <v>20366</v>
      </c>
      <c r="Q20409" t="s">
        <v>32452</v>
      </c>
      <c r="S20409" t="s">
        <v>20368</v>
      </c>
    </row>
    <row r="20410" spans="1:19" hidden="1" x14ac:dyDescent="0.2">
      <c r="A20410">
        <v>6015</v>
      </c>
      <c r="B20410" t="s">
        <v>32448</v>
      </c>
      <c r="C20410" t="s">
        <v>20441</v>
      </c>
      <c r="D20410">
        <v>4.3899999999999997</v>
      </c>
      <c r="E20410">
        <v>10</v>
      </c>
      <c r="F20410" t="s">
        <v>20817</v>
      </c>
      <c r="G20410" t="s">
        <v>55</v>
      </c>
      <c r="H20410" t="s">
        <v>46</v>
      </c>
      <c r="I20410" t="s">
        <v>32449</v>
      </c>
      <c r="J20410" t="s">
        <v>43</v>
      </c>
      <c r="K20410" t="e">
        <f>- Other values in N40 and W9</f>
        <v>#NAME?</v>
      </c>
      <c r="L20410" t="s">
        <v>32450</v>
      </c>
      <c r="M20410" t="s">
        <v>28281</v>
      </c>
      <c r="N20410">
        <v>3</v>
      </c>
      <c r="O20410" t="s">
        <v>32451</v>
      </c>
      <c r="P20410" t="s">
        <v>20366</v>
      </c>
      <c r="Q20410" t="s">
        <v>32452</v>
      </c>
      <c r="S20410" t="s">
        <v>20368</v>
      </c>
    </row>
    <row r="20411" spans="1:19" hidden="1" x14ac:dyDescent="0.2">
      <c r="A20411">
        <v>6015</v>
      </c>
      <c r="B20411" t="s">
        <v>32448</v>
      </c>
      <c r="C20411" t="s">
        <v>20441</v>
      </c>
      <c r="D20411">
        <v>4.3</v>
      </c>
      <c r="E20411">
        <v>30</v>
      </c>
      <c r="F20411" t="s">
        <v>20817</v>
      </c>
      <c r="G20411" t="s">
        <v>55</v>
      </c>
      <c r="H20411" t="s">
        <v>46</v>
      </c>
      <c r="I20411" t="s">
        <v>32449</v>
      </c>
      <c r="J20411" t="s">
        <v>43</v>
      </c>
      <c r="K20411" t="e">
        <f>- Other values in N40 and W9</f>
        <v>#NAME?</v>
      </c>
      <c r="L20411" t="s">
        <v>32450</v>
      </c>
      <c r="M20411" t="s">
        <v>28281</v>
      </c>
      <c r="N20411">
        <v>3</v>
      </c>
      <c r="O20411" t="s">
        <v>32451</v>
      </c>
      <c r="P20411" t="s">
        <v>20366</v>
      </c>
      <c r="Q20411" t="s">
        <v>32452</v>
      </c>
      <c r="S20411" t="s">
        <v>20368</v>
      </c>
    </row>
    <row r="20412" spans="1:19" hidden="1" x14ac:dyDescent="0.2">
      <c r="A20412">
        <v>6015</v>
      </c>
      <c r="B20412" t="s">
        <v>32448</v>
      </c>
      <c r="C20412" t="s">
        <v>20441</v>
      </c>
      <c r="D20412">
        <v>4.2699999999999996</v>
      </c>
      <c r="E20412">
        <v>40</v>
      </c>
      <c r="F20412" t="s">
        <v>20817</v>
      </c>
      <c r="G20412" t="s">
        <v>55</v>
      </c>
      <c r="H20412" t="s">
        <v>46</v>
      </c>
      <c r="I20412" t="s">
        <v>32449</v>
      </c>
      <c r="J20412" t="s">
        <v>43</v>
      </c>
      <c r="K20412" t="e">
        <f>- Other values in N40 and W9</f>
        <v>#NAME?</v>
      </c>
      <c r="L20412" t="s">
        <v>32450</v>
      </c>
      <c r="M20412" t="s">
        <v>28281</v>
      </c>
      <c r="N20412">
        <v>3</v>
      </c>
      <c r="O20412" t="s">
        <v>32451</v>
      </c>
      <c r="P20412" t="s">
        <v>20366</v>
      </c>
      <c r="Q20412" t="s">
        <v>32452</v>
      </c>
      <c r="S20412" t="s">
        <v>20368</v>
      </c>
    </row>
    <row r="20413" spans="1:19" hidden="1" x14ac:dyDescent="0.2">
      <c r="A20413">
        <v>6015</v>
      </c>
      <c r="B20413" t="s">
        <v>32448</v>
      </c>
      <c r="C20413" t="s">
        <v>20447</v>
      </c>
      <c r="D20413">
        <v>8.7200000000000006</v>
      </c>
      <c r="E20413">
        <v>10</v>
      </c>
      <c r="F20413" t="s">
        <v>20817</v>
      </c>
      <c r="G20413" t="s">
        <v>55</v>
      </c>
      <c r="H20413" t="s">
        <v>46</v>
      </c>
      <c r="I20413" t="s">
        <v>32449</v>
      </c>
      <c r="J20413" t="s">
        <v>43</v>
      </c>
      <c r="K20413" t="e">
        <f>- Other values in N40 and W9</f>
        <v>#NAME?</v>
      </c>
      <c r="L20413" t="s">
        <v>32450</v>
      </c>
      <c r="M20413" t="s">
        <v>28281</v>
      </c>
      <c r="N20413">
        <v>3</v>
      </c>
      <c r="O20413" t="s">
        <v>32451</v>
      </c>
      <c r="P20413" t="s">
        <v>20366</v>
      </c>
      <c r="Q20413" t="s">
        <v>32452</v>
      </c>
      <c r="S20413" t="s">
        <v>20368</v>
      </c>
    </row>
    <row r="20414" spans="1:19" hidden="1" x14ac:dyDescent="0.2">
      <c r="A20414">
        <v>6015</v>
      </c>
      <c r="B20414" t="s">
        <v>32448</v>
      </c>
      <c r="C20414" t="s">
        <v>20447</v>
      </c>
      <c r="D20414">
        <v>8.4600000000000009</v>
      </c>
      <c r="E20414">
        <v>30</v>
      </c>
      <c r="F20414" t="s">
        <v>20817</v>
      </c>
      <c r="G20414" t="s">
        <v>55</v>
      </c>
      <c r="H20414" t="s">
        <v>46</v>
      </c>
      <c r="I20414" t="s">
        <v>32449</v>
      </c>
      <c r="J20414" t="s">
        <v>43</v>
      </c>
      <c r="K20414" t="e">
        <f>- Other values in N40 and W9</f>
        <v>#NAME?</v>
      </c>
      <c r="L20414" t="s">
        <v>32450</v>
      </c>
      <c r="M20414" t="s">
        <v>28281</v>
      </c>
      <c r="N20414">
        <v>3</v>
      </c>
      <c r="O20414" t="s">
        <v>32451</v>
      </c>
      <c r="P20414" t="s">
        <v>20366</v>
      </c>
      <c r="Q20414" t="s">
        <v>32452</v>
      </c>
      <c r="S20414" t="s">
        <v>20368</v>
      </c>
    </row>
    <row r="20415" spans="1:19" hidden="1" x14ac:dyDescent="0.2">
      <c r="A20415">
        <v>6015</v>
      </c>
      <c r="B20415" t="s">
        <v>32448</v>
      </c>
      <c r="C20415" t="s">
        <v>20447</v>
      </c>
      <c r="D20415">
        <v>8.3699999999999992</v>
      </c>
      <c r="E20415">
        <v>40</v>
      </c>
      <c r="F20415" t="s">
        <v>20817</v>
      </c>
      <c r="G20415" t="s">
        <v>55</v>
      </c>
      <c r="H20415" t="s">
        <v>46</v>
      </c>
      <c r="I20415" t="s">
        <v>32449</v>
      </c>
      <c r="J20415" t="s">
        <v>43</v>
      </c>
      <c r="K20415" t="e">
        <f>- Other values in N40 and W9</f>
        <v>#NAME?</v>
      </c>
      <c r="L20415" t="s">
        <v>32450</v>
      </c>
      <c r="M20415" t="s">
        <v>28281</v>
      </c>
      <c r="N20415">
        <v>3</v>
      </c>
      <c r="O20415" t="s">
        <v>32451</v>
      </c>
      <c r="P20415" t="s">
        <v>20366</v>
      </c>
      <c r="Q20415" t="s">
        <v>32452</v>
      </c>
      <c r="S20415" t="s">
        <v>20368</v>
      </c>
    </row>
    <row r="20416" spans="1:19" hidden="1" x14ac:dyDescent="0.2">
      <c r="A20416">
        <v>6015</v>
      </c>
      <c r="B20416" t="s">
        <v>32448</v>
      </c>
      <c r="C20416" t="s">
        <v>21449</v>
      </c>
      <c r="D20416">
        <v>10.63</v>
      </c>
      <c r="E20416">
        <v>10</v>
      </c>
      <c r="F20416" t="s">
        <v>20817</v>
      </c>
      <c r="G20416" t="s">
        <v>55</v>
      </c>
      <c r="H20416" t="s">
        <v>46</v>
      </c>
      <c r="I20416" t="s">
        <v>32449</v>
      </c>
      <c r="J20416" t="s">
        <v>43</v>
      </c>
      <c r="K20416" t="e">
        <f>- Other values in N40 and W9</f>
        <v>#NAME?</v>
      </c>
      <c r="L20416" t="s">
        <v>32450</v>
      </c>
      <c r="M20416" t="s">
        <v>28281</v>
      </c>
      <c r="N20416">
        <v>3</v>
      </c>
      <c r="O20416" t="s">
        <v>32451</v>
      </c>
      <c r="P20416" t="s">
        <v>20366</v>
      </c>
      <c r="Q20416" t="s">
        <v>32452</v>
      </c>
      <c r="S20416" t="s">
        <v>20368</v>
      </c>
    </row>
    <row r="20417" spans="1:19" hidden="1" x14ac:dyDescent="0.2">
      <c r="A20417">
        <v>6015</v>
      </c>
      <c r="B20417" t="s">
        <v>32448</v>
      </c>
      <c r="C20417" t="s">
        <v>21449</v>
      </c>
      <c r="D20417">
        <v>10.34</v>
      </c>
      <c r="E20417">
        <v>30</v>
      </c>
      <c r="F20417" t="s">
        <v>20817</v>
      </c>
      <c r="G20417" t="s">
        <v>55</v>
      </c>
      <c r="H20417" t="s">
        <v>46</v>
      </c>
      <c r="I20417" t="s">
        <v>32449</v>
      </c>
      <c r="J20417" t="s">
        <v>43</v>
      </c>
      <c r="K20417" t="e">
        <f>- Other values in N40 and W9</f>
        <v>#NAME?</v>
      </c>
      <c r="L20417" t="s">
        <v>32450</v>
      </c>
      <c r="M20417" t="s">
        <v>28281</v>
      </c>
      <c r="N20417">
        <v>3</v>
      </c>
      <c r="O20417" t="s">
        <v>32451</v>
      </c>
      <c r="P20417" t="s">
        <v>20366</v>
      </c>
      <c r="Q20417" t="s">
        <v>32452</v>
      </c>
      <c r="S20417" t="s">
        <v>20368</v>
      </c>
    </row>
    <row r="20418" spans="1:19" hidden="1" x14ac:dyDescent="0.2">
      <c r="A20418">
        <v>6015</v>
      </c>
      <c r="B20418" t="s">
        <v>32448</v>
      </c>
      <c r="C20418" t="s">
        <v>21449</v>
      </c>
      <c r="D20418">
        <v>10.23</v>
      </c>
      <c r="E20418">
        <v>40</v>
      </c>
      <c r="F20418" t="s">
        <v>20817</v>
      </c>
      <c r="G20418" t="s">
        <v>55</v>
      </c>
      <c r="H20418" t="s">
        <v>46</v>
      </c>
      <c r="I20418" t="s">
        <v>32449</v>
      </c>
      <c r="J20418" t="s">
        <v>43</v>
      </c>
      <c r="K20418" t="e">
        <f>- Other values in N40 and W9</f>
        <v>#NAME?</v>
      </c>
      <c r="L20418" t="s">
        <v>32450</v>
      </c>
      <c r="M20418" t="s">
        <v>28281</v>
      </c>
      <c r="N20418">
        <v>3</v>
      </c>
      <c r="O20418" t="s">
        <v>32451</v>
      </c>
      <c r="P20418" t="s">
        <v>20366</v>
      </c>
      <c r="Q20418" t="s">
        <v>32452</v>
      </c>
      <c r="S20418" t="s">
        <v>20368</v>
      </c>
    </row>
    <row r="20419" spans="1:19" hidden="1" x14ac:dyDescent="0.2">
      <c r="A20419">
        <v>6016</v>
      </c>
      <c r="B20419" t="s">
        <v>32455</v>
      </c>
      <c r="C20419" t="s">
        <v>105</v>
      </c>
      <c r="D20419">
        <v>7.89</v>
      </c>
      <c r="E20419">
        <v>25</v>
      </c>
      <c r="G20419" t="s">
        <v>246</v>
      </c>
      <c r="H20419" t="s">
        <v>46</v>
      </c>
      <c r="I20419" t="s">
        <v>1428</v>
      </c>
      <c r="K20419"/>
      <c r="L20419" t="s">
        <v>32456</v>
      </c>
      <c r="M20419" t="s">
        <v>26</v>
      </c>
      <c r="N20419">
        <v>2</v>
      </c>
      <c r="P20419" t="s">
        <v>20366</v>
      </c>
      <c r="Q20419" t="s">
        <v>32457</v>
      </c>
      <c r="S20419" t="s">
        <v>20368</v>
      </c>
    </row>
    <row r="20420" spans="1:19" hidden="1" x14ac:dyDescent="0.2">
      <c r="A20420">
        <v>6017</v>
      </c>
      <c r="B20420" t="s">
        <v>32458</v>
      </c>
      <c r="C20420" t="s">
        <v>105</v>
      </c>
      <c r="D20420">
        <v>1.6</v>
      </c>
      <c r="E20420">
        <v>24.2</v>
      </c>
      <c r="G20420" t="s">
        <v>55</v>
      </c>
      <c r="H20420" t="s">
        <v>23</v>
      </c>
      <c r="I20420" t="s">
        <v>1717</v>
      </c>
      <c r="K20420"/>
      <c r="L20420" t="s">
        <v>32459</v>
      </c>
      <c r="M20420" t="s">
        <v>26</v>
      </c>
      <c r="N20420">
        <v>2</v>
      </c>
      <c r="O20420" t="s">
        <v>32460</v>
      </c>
      <c r="P20420" t="s">
        <v>20366</v>
      </c>
      <c r="Q20420" t="s">
        <v>32461</v>
      </c>
      <c r="S20420" t="s">
        <v>20368</v>
      </c>
    </row>
    <row r="20421" spans="1:19" hidden="1" x14ac:dyDescent="0.2">
      <c r="A20421">
        <v>6017</v>
      </c>
      <c r="B20421" t="s">
        <v>32458</v>
      </c>
      <c r="C20421" t="s">
        <v>20452</v>
      </c>
      <c r="D20421">
        <v>6.47</v>
      </c>
      <c r="E20421" t="s">
        <v>31601</v>
      </c>
      <c r="G20421" t="s">
        <v>55</v>
      </c>
      <c r="H20421" t="s">
        <v>46</v>
      </c>
      <c r="I20421" t="s">
        <v>1717</v>
      </c>
      <c r="K20421"/>
      <c r="L20421" t="s">
        <v>32459</v>
      </c>
      <c r="M20421" t="s">
        <v>26</v>
      </c>
      <c r="N20421">
        <v>2</v>
      </c>
      <c r="O20421" t="s">
        <v>32460</v>
      </c>
      <c r="P20421" t="s">
        <v>20366</v>
      </c>
      <c r="Q20421" t="s">
        <v>32461</v>
      </c>
      <c r="S20421" t="s">
        <v>20368</v>
      </c>
    </row>
    <row r="20422" spans="1:19" hidden="1" x14ac:dyDescent="0.2">
      <c r="A20422">
        <v>6017</v>
      </c>
      <c r="B20422" t="s">
        <v>32458</v>
      </c>
      <c r="C20422" t="s">
        <v>20441</v>
      </c>
      <c r="D20422">
        <v>10.15</v>
      </c>
      <c r="E20422" t="s">
        <v>31601</v>
      </c>
      <c r="G20422" t="s">
        <v>55</v>
      </c>
      <c r="H20422" t="s">
        <v>46</v>
      </c>
      <c r="I20422" t="s">
        <v>1717</v>
      </c>
      <c r="K20422"/>
      <c r="L20422" t="s">
        <v>32459</v>
      </c>
      <c r="M20422" t="s">
        <v>26</v>
      </c>
      <c r="N20422">
        <v>2</v>
      </c>
      <c r="O20422" t="s">
        <v>32460</v>
      </c>
      <c r="P20422" t="s">
        <v>20366</v>
      </c>
      <c r="Q20422" t="s">
        <v>32461</v>
      </c>
      <c r="S20422" t="s">
        <v>20368</v>
      </c>
    </row>
    <row r="20423" spans="1:19" hidden="1" x14ac:dyDescent="0.2">
      <c r="A20423">
        <v>6019</v>
      </c>
      <c r="B20423" t="s">
        <v>32462</v>
      </c>
      <c r="C20423" t="s">
        <v>105</v>
      </c>
      <c r="D20423">
        <v>2.2000000000000002</v>
      </c>
      <c r="E20423">
        <v>20</v>
      </c>
      <c r="F20423" t="s">
        <v>11159</v>
      </c>
      <c r="G20423" t="s">
        <v>55</v>
      </c>
      <c r="H20423" t="s">
        <v>23</v>
      </c>
      <c r="I20423" t="s">
        <v>2618</v>
      </c>
      <c r="J20423" t="s">
        <v>20874</v>
      </c>
      <c r="K20423"/>
      <c r="L20423" t="s">
        <v>32463</v>
      </c>
      <c r="M20423" t="s">
        <v>32464</v>
      </c>
      <c r="N20423">
        <v>4</v>
      </c>
      <c r="O20423" t="s">
        <v>32465</v>
      </c>
      <c r="P20423" t="s">
        <v>20366</v>
      </c>
      <c r="Q20423" t="s">
        <v>32466</v>
      </c>
      <c r="S20423" t="s">
        <v>20368</v>
      </c>
    </row>
    <row r="20424" spans="1:19" hidden="1" x14ac:dyDescent="0.2">
      <c r="A20424">
        <v>6019</v>
      </c>
      <c r="B20424" t="s">
        <v>32462</v>
      </c>
      <c r="C20424" t="s">
        <v>20452</v>
      </c>
      <c r="D20424">
        <v>2.7</v>
      </c>
      <c r="E20424">
        <v>20</v>
      </c>
      <c r="F20424" t="s">
        <v>11159</v>
      </c>
      <c r="G20424" t="s">
        <v>55</v>
      </c>
      <c r="H20424" t="s">
        <v>23</v>
      </c>
      <c r="I20424" t="s">
        <v>2618</v>
      </c>
      <c r="J20424" t="s">
        <v>20874</v>
      </c>
      <c r="K20424"/>
      <c r="L20424" t="s">
        <v>32463</v>
      </c>
      <c r="M20424" t="s">
        <v>32464</v>
      </c>
      <c r="N20424">
        <v>4</v>
      </c>
      <c r="O20424" t="s">
        <v>32465</v>
      </c>
      <c r="P20424" t="s">
        <v>20366</v>
      </c>
      <c r="Q20424" t="s">
        <v>32466</v>
      </c>
      <c r="S20424" t="s">
        <v>20368</v>
      </c>
    </row>
    <row r="20425" spans="1:19" hidden="1" x14ac:dyDescent="0.2">
      <c r="A20425">
        <v>6019</v>
      </c>
      <c r="B20425" t="s">
        <v>32462</v>
      </c>
      <c r="C20425" t="s">
        <v>20441</v>
      </c>
      <c r="D20425">
        <v>9.7899999999999991</v>
      </c>
      <c r="E20425" t="s">
        <v>383</v>
      </c>
      <c r="F20425" t="s">
        <v>11159</v>
      </c>
      <c r="G20425" t="s">
        <v>55</v>
      </c>
      <c r="H20425" t="s">
        <v>46</v>
      </c>
      <c r="I20425" t="s">
        <v>2618</v>
      </c>
      <c r="J20425" t="s">
        <v>20874</v>
      </c>
      <c r="K20425"/>
      <c r="L20425" t="s">
        <v>32463</v>
      </c>
      <c r="M20425" t="s">
        <v>32464</v>
      </c>
      <c r="N20425">
        <v>4</v>
      </c>
      <c r="O20425" t="s">
        <v>32465</v>
      </c>
      <c r="P20425" t="s">
        <v>20366</v>
      </c>
      <c r="Q20425" t="s">
        <v>32466</v>
      </c>
      <c r="S20425" t="s">
        <v>20368</v>
      </c>
    </row>
    <row r="20426" spans="1:19" hidden="1" x14ac:dyDescent="0.2">
      <c r="A20426">
        <v>6019</v>
      </c>
      <c r="B20426" t="s">
        <v>32462</v>
      </c>
      <c r="C20426" t="s">
        <v>20447</v>
      </c>
      <c r="D20426">
        <v>10.81</v>
      </c>
      <c r="E20426" t="s">
        <v>383</v>
      </c>
      <c r="F20426" t="s">
        <v>11159</v>
      </c>
      <c r="G20426" t="s">
        <v>55</v>
      </c>
      <c r="H20426" t="s">
        <v>46</v>
      </c>
      <c r="I20426" t="s">
        <v>2618</v>
      </c>
      <c r="J20426" t="s">
        <v>20874</v>
      </c>
      <c r="K20426"/>
      <c r="L20426" t="s">
        <v>32463</v>
      </c>
      <c r="M20426" t="s">
        <v>32464</v>
      </c>
      <c r="N20426">
        <v>4</v>
      </c>
      <c r="O20426" t="s">
        <v>32465</v>
      </c>
      <c r="P20426" t="s">
        <v>20366</v>
      </c>
      <c r="Q20426" t="s">
        <v>32466</v>
      </c>
      <c r="S20426" t="s">
        <v>20368</v>
      </c>
    </row>
    <row r="20427" spans="1:19" hidden="1" x14ac:dyDescent="0.2">
      <c r="A20427">
        <v>6019</v>
      </c>
      <c r="B20427" t="s">
        <v>32462</v>
      </c>
      <c r="C20427" t="s">
        <v>105</v>
      </c>
      <c r="D20427">
        <v>2.4500000000000002</v>
      </c>
      <c r="E20427">
        <v>20</v>
      </c>
      <c r="F20427" t="s">
        <v>21817</v>
      </c>
      <c r="G20427" t="s">
        <v>55</v>
      </c>
      <c r="H20427" t="s">
        <v>23</v>
      </c>
      <c r="I20427" t="s">
        <v>7648</v>
      </c>
      <c r="K20427"/>
      <c r="L20427" t="s">
        <v>32463</v>
      </c>
      <c r="M20427" t="s">
        <v>32464</v>
      </c>
      <c r="N20427">
        <v>4</v>
      </c>
      <c r="O20427" t="s">
        <v>32465</v>
      </c>
      <c r="P20427" t="s">
        <v>20366</v>
      </c>
      <c r="Q20427" t="s">
        <v>32466</v>
      </c>
      <c r="S20427" t="s">
        <v>20368</v>
      </c>
    </row>
    <row r="20428" spans="1:19" hidden="1" x14ac:dyDescent="0.2">
      <c r="A20428">
        <v>6019</v>
      </c>
      <c r="B20428" t="s">
        <v>32462</v>
      </c>
      <c r="C20428" t="s">
        <v>20452</v>
      </c>
      <c r="D20428">
        <v>2.35</v>
      </c>
      <c r="E20428">
        <v>20</v>
      </c>
      <c r="F20428" t="s">
        <v>21817</v>
      </c>
      <c r="G20428" t="s">
        <v>55</v>
      </c>
      <c r="H20428" t="s">
        <v>23</v>
      </c>
      <c r="I20428" t="s">
        <v>7648</v>
      </c>
      <c r="K20428"/>
      <c r="L20428" t="s">
        <v>32463</v>
      </c>
      <c r="M20428" t="s">
        <v>32464</v>
      </c>
      <c r="N20428">
        <v>4</v>
      </c>
      <c r="O20428" t="s">
        <v>32465</v>
      </c>
      <c r="P20428" t="s">
        <v>20366</v>
      </c>
      <c r="Q20428" t="s">
        <v>32466</v>
      </c>
      <c r="S20428" t="s">
        <v>20368</v>
      </c>
    </row>
    <row r="20429" spans="1:19" hidden="1" x14ac:dyDescent="0.2">
      <c r="A20429">
        <v>6019</v>
      </c>
      <c r="B20429" t="s">
        <v>32462</v>
      </c>
      <c r="C20429" t="s">
        <v>20441</v>
      </c>
      <c r="D20429">
        <v>9.69</v>
      </c>
      <c r="E20429" t="s">
        <v>383</v>
      </c>
      <c r="F20429" t="s">
        <v>21817</v>
      </c>
      <c r="G20429" t="s">
        <v>55</v>
      </c>
      <c r="H20429" t="s">
        <v>46</v>
      </c>
      <c r="I20429" t="s">
        <v>7648</v>
      </c>
      <c r="K20429"/>
      <c r="L20429" t="s">
        <v>32463</v>
      </c>
      <c r="M20429" t="s">
        <v>32464</v>
      </c>
      <c r="N20429">
        <v>4</v>
      </c>
      <c r="O20429" t="s">
        <v>32465</v>
      </c>
      <c r="P20429" t="s">
        <v>20366</v>
      </c>
      <c r="Q20429" t="s">
        <v>32466</v>
      </c>
      <c r="S20429" t="s">
        <v>20368</v>
      </c>
    </row>
    <row r="20430" spans="1:19" hidden="1" x14ac:dyDescent="0.2">
      <c r="A20430">
        <v>6019</v>
      </c>
      <c r="B20430" t="s">
        <v>32462</v>
      </c>
      <c r="C20430" t="s">
        <v>20447</v>
      </c>
      <c r="D20430">
        <v>10.56</v>
      </c>
      <c r="E20430" t="s">
        <v>383</v>
      </c>
      <c r="F20430" t="s">
        <v>21817</v>
      </c>
      <c r="G20430" t="s">
        <v>55</v>
      </c>
      <c r="H20430" t="s">
        <v>46</v>
      </c>
      <c r="I20430" t="s">
        <v>7648</v>
      </c>
      <c r="K20430"/>
      <c r="L20430" t="s">
        <v>32463</v>
      </c>
      <c r="M20430" t="s">
        <v>32464</v>
      </c>
      <c r="N20430">
        <v>4</v>
      </c>
      <c r="O20430" t="s">
        <v>32465</v>
      </c>
      <c r="P20430" t="s">
        <v>20366</v>
      </c>
      <c r="Q20430" t="s">
        <v>32466</v>
      </c>
      <c r="S20430" t="s">
        <v>20368</v>
      </c>
    </row>
    <row r="20431" spans="1:19" hidden="1" x14ac:dyDescent="0.2">
      <c r="A20431">
        <v>6019</v>
      </c>
      <c r="B20431" t="s">
        <v>32462</v>
      </c>
      <c r="C20431" t="s">
        <v>105</v>
      </c>
      <c r="D20431">
        <v>2.2000000000000002</v>
      </c>
      <c r="E20431">
        <v>20</v>
      </c>
      <c r="F20431" t="s">
        <v>10890</v>
      </c>
      <c r="G20431" t="s">
        <v>55</v>
      </c>
      <c r="H20431" t="s">
        <v>23</v>
      </c>
      <c r="I20431" t="s">
        <v>304</v>
      </c>
      <c r="K20431"/>
      <c r="L20431" t="s">
        <v>32463</v>
      </c>
      <c r="M20431" t="s">
        <v>32464</v>
      </c>
      <c r="N20431">
        <v>4</v>
      </c>
      <c r="O20431" t="s">
        <v>32465</v>
      </c>
      <c r="P20431" t="s">
        <v>20366</v>
      </c>
      <c r="Q20431" t="s">
        <v>32466</v>
      </c>
      <c r="S20431" t="s">
        <v>20368</v>
      </c>
    </row>
    <row r="20432" spans="1:19" hidden="1" x14ac:dyDescent="0.2">
      <c r="A20432">
        <v>6019</v>
      </c>
      <c r="B20432" t="s">
        <v>32462</v>
      </c>
      <c r="C20432" t="s">
        <v>20452</v>
      </c>
      <c r="D20432">
        <v>2.7</v>
      </c>
      <c r="E20432">
        <v>20</v>
      </c>
      <c r="F20432" t="s">
        <v>10890</v>
      </c>
      <c r="G20432" t="s">
        <v>55</v>
      </c>
      <c r="H20432" t="s">
        <v>23</v>
      </c>
      <c r="I20432" t="s">
        <v>304</v>
      </c>
      <c r="K20432"/>
      <c r="L20432" t="s">
        <v>32463</v>
      </c>
      <c r="M20432" t="s">
        <v>32464</v>
      </c>
      <c r="N20432">
        <v>4</v>
      </c>
      <c r="O20432" t="s">
        <v>32465</v>
      </c>
      <c r="P20432" t="s">
        <v>20366</v>
      </c>
      <c r="Q20432" t="s">
        <v>32466</v>
      </c>
      <c r="S20432" t="s">
        <v>20368</v>
      </c>
    </row>
    <row r="20433" spans="1:19" hidden="1" x14ac:dyDescent="0.2">
      <c r="A20433">
        <v>6019</v>
      </c>
      <c r="B20433" t="s">
        <v>32462</v>
      </c>
      <c r="C20433" t="s">
        <v>20441</v>
      </c>
      <c r="D20433">
        <v>9.75</v>
      </c>
      <c r="E20433" t="s">
        <v>383</v>
      </c>
      <c r="F20433" t="s">
        <v>10890</v>
      </c>
      <c r="G20433" t="s">
        <v>55</v>
      </c>
      <c r="H20433" t="s">
        <v>46</v>
      </c>
      <c r="I20433" t="s">
        <v>304</v>
      </c>
      <c r="K20433"/>
      <c r="L20433" t="s">
        <v>32463</v>
      </c>
      <c r="M20433" t="s">
        <v>32464</v>
      </c>
      <c r="N20433">
        <v>4</v>
      </c>
      <c r="O20433" t="s">
        <v>32465</v>
      </c>
      <c r="P20433" t="s">
        <v>20366</v>
      </c>
      <c r="Q20433" t="s">
        <v>32466</v>
      </c>
      <c r="S20433" t="s">
        <v>20368</v>
      </c>
    </row>
    <row r="20434" spans="1:19" hidden="1" x14ac:dyDescent="0.2">
      <c r="A20434">
        <v>6019</v>
      </c>
      <c r="B20434" t="s">
        <v>32462</v>
      </c>
      <c r="C20434" t="s">
        <v>20447</v>
      </c>
      <c r="D20434">
        <v>10.65</v>
      </c>
      <c r="E20434" t="s">
        <v>383</v>
      </c>
      <c r="F20434" t="s">
        <v>10890</v>
      </c>
      <c r="G20434" t="s">
        <v>55</v>
      </c>
      <c r="H20434" t="s">
        <v>46</v>
      </c>
      <c r="I20434" t="s">
        <v>304</v>
      </c>
      <c r="K20434"/>
      <c r="L20434" t="s">
        <v>32463</v>
      </c>
      <c r="M20434" t="s">
        <v>32464</v>
      </c>
      <c r="N20434">
        <v>4</v>
      </c>
      <c r="O20434" t="s">
        <v>32465</v>
      </c>
      <c r="P20434" t="s">
        <v>20366</v>
      </c>
      <c r="Q20434" t="s">
        <v>32466</v>
      </c>
      <c r="S20434" t="s">
        <v>20368</v>
      </c>
    </row>
    <row r="20435" spans="1:19" hidden="1" x14ac:dyDescent="0.2">
      <c r="A20435">
        <v>6019</v>
      </c>
      <c r="B20435" t="s">
        <v>32462</v>
      </c>
      <c r="C20435" t="s">
        <v>105</v>
      </c>
      <c r="D20435">
        <v>2.41</v>
      </c>
      <c r="E20435">
        <v>25</v>
      </c>
      <c r="F20435" t="s">
        <v>32467</v>
      </c>
      <c r="G20435" t="s">
        <v>286</v>
      </c>
      <c r="H20435" t="s">
        <v>23</v>
      </c>
      <c r="I20435" t="s">
        <v>32468</v>
      </c>
      <c r="K20435"/>
      <c r="L20435" t="s">
        <v>32463</v>
      </c>
      <c r="M20435" t="s">
        <v>32464</v>
      </c>
      <c r="N20435">
        <v>4</v>
      </c>
      <c r="O20435" t="s">
        <v>32465</v>
      </c>
      <c r="P20435" t="s">
        <v>20366</v>
      </c>
      <c r="Q20435" t="s">
        <v>32466</v>
      </c>
      <c r="S20435" t="s">
        <v>20368</v>
      </c>
    </row>
    <row r="20436" spans="1:19" hidden="1" x14ac:dyDescent="0.2">
      <c r="A20436">
        <v>6019</v>
      </c>
      <c r="B20436" t="s">
        <v>32462</v>
      </c>
      <c r="C20436" t="s">
        <v>20452</v>
      </c>
      <c r="D20436">
        <v>2.91</v>
      </c>
      <c r="E20436">
        <v>25</v>
      </c>
      <c r="F20436" t="s">
        <v>32467</v>
      </c>
      <c r="G20436" t="s">
        <v>286</v>
      </c>
      <c r="H20436" t="s">
        <v>23</v>
      </c>
      <c r="I20436" t="s">
        <v>32468</v>
      </c>
      <c r="K20436"/>
      <c r="L20436" t="s">
        <v>32463</v>
      </c>
      <c r="M20436" t="s">
        <v>32464</v>
      </c>
      <c r="N20436">
        <v>4</v>
      </c>
      <c r="O20436" t="s">
        <v>32465</v>
      </c>
      <c r="P20436" t="s">
        <v>20366</v>
      </c>
      <c r="Q20436" t="s">
        <v>32466</v>
      </c>
      <c r="S20436" t="s">
        <v>20368</v>
      </c>
    </row>
    <row r="20437" spans="1:19" hidden="1" x14ac:dyDescent="0.2">
      <c r="A20437">
        <v>6019</v>
      </c>
      <c r="B20437" t="s">
        <v>32462</v>
      </c>
      <c r="C20437" t="s">
        <v>20441</v>
      </c>
      <c r="D20437">
        <v>9.65</v>
      </c>
      <c r="E20437" t="s">
        <v>414</v>
      </c>
      <c r="F20437" t="s">
        <v>32467</v>
      </c>
      <c r="G20437" t="s">
        <v>286</v>
      </c>
      <c r="H20437" t="s">
        <v>46</v>
      </c>
      <c r="I20437" t="s">
        <v>32468</v>
      </c>
      <c r="K20437"/>
      <c r="L20437" t="s">
        <v>32463</v>
      </c>
      <c r="M20437" t="s">
        <v>32464</v>
      </c>
      <c r="N20437">
        <v>4</v>
      </c>
      <c r="O20437" t="s">
        <v>32465</v>
      </c>
      <c r="P20437" t="s">
        <v>20366</v>
      </c>
      <c r="Q20437" t="s">
        <v>32466</v>
      </c>
      <c r="S20437" t="s">
        <v>20368</v>
      </c>
    </row>
    <row r="20438" spans="1:19" hidden="1" x14ac:dyDescent="0.2">
      <c r="A20438">
        <v>6019</v>
      </c>
      <c r="B20438" t="s">
        <v>32462</v>
      </c>
      <c r="C20438" t="s">
        <v>20447</v>
      </c>
      <c r="D20438">
        <v>10.72</v>
      </c>
      <c r="E20438" t="s">
        <v>414</v>
      </c>
      <c r="F20438" t="s">
        <v>32467</v>
      </c>
      <c r="G20438" t="s">
        <v>286</v>
      </c>
      <c r="H20438" t="s">
        <v>46</v>
      </c>
      <c r="I20438" t="s">
        <v>32468</v>
      </c>
      <c r="K20438"/>
      <c r="L20438" t="s">
        <v>32463</v>
      </c>
      <c r="M20438" t="s">
        <v>32464</v>
      </c>
      <c r="N20438">
        <v>4</v>
      </c>
      <c r="O20438" t="s">
        <v>32465</v>
      </c>
      <c r="P20438" t="s">
        <v>20366</v>
      </c>
      <c r="Q20438" t="s">
        <v>32466</v>
      </c>
      <c r="S20438" t="s">
        <v>20368</v>
      </c>
    </row>
    <row r="20439" spans="1:19" hidden="1" x14ac:dyDescent="0.2">
      <c r="A20439">
        <v>6020</v>
      </c>
      <c r="B20439" t="s">
        <v>32469</v>
      </c>
      <c r="C20439" t="s">
        <v>105</v>
      </c>
      <c r="D20439">
        <v>2.1</v>
      </c>
      <c r="E20439">
        <v>20</v>
      </c>
      <c r="F20439" t="s">
        <v>1420</v>
      </c>
      <c r="G20439" t="s">
        <v>55</v>
      </c>
      <c r="H20439" t="s">
        <v>23</v>
      </c>
      <c r="I20439" t="s">
        <v>304</v>
      </c>
      <c r="K20439"/>
      <c r="L20439" t="s">
        <v>32470</v>
      </c>
      <c r="M20439" t="s">
        <v>23063</v>
      </c>
      <c r="N20439">
        <v>3</v>
      </c>
      <c r="O20439" t="s">
        <v>32471</v>
      </c>
      <c r="P20439" t="s">
        <v>20366</v>
      </c>
      <c r="Q20439" t="s">
        <v>32472</v>
      </c>
      <c r="S20439" t="s">
        <v>20368</v>
      </c>
    </row>
    <row r="20440" spans="1:19" hidden="1" x14ac:dyDescent="0.2">
      <c r="A20440">
        <v>6020</v>
      </c>
      <c r="B20440" t="s">
        <v>32469</v>
      </c>
      <c r="C20440" t="s">
        <v>20452</v>
      </c>
      <c r="D20440">
        <v>2.7</v>
      </c>
      <c r="E20440">
        <v>20</v>
      </c>
      <c r="F20440" t="s">
        <v>1420</v>
      </c>
      <c r="G20440" t="s">
        <v>55</v>
      </c>
      <c r="H20440" t="s">
        <v>23</v>
      </c>
      <c r="I20440" t="s">
        <v>304</v>
      </c>
      <c r="K20440"/>
      <c r="L20440" t="s">
        <v>32470</v>
      </c>
      <c r="M20440" t="s">
        <v>23063</v>
      </c>
      <c r="N20440">
        <v>3</v>
      </c>
      <c r="O20440" t="s">
        <v>32471</v>
      </c>
      <c r="P20440" t="s">
        <v>20366</v>
      </c>
      <c r="Q20440" t="s">
        <v>32472</v>
      </c>
      <c r="S20440" t="s">
        <v>20368</v>
      </c>
    </row>
    <row r="20441" spans="1:19" hidden="1" x14ac:dyDescent="0.2">
      <c r="A20441">
        <v>6020</v>
      </c>
      <c r="B20441" t="s">
        <v>32469</v>
      </c>
      <c r="C20441" t="s">
        <v>20441</v>
      </c>
      <c r="D20441">
        <v>9.67</v>
      </c>
      <c r="E20441" t="s">
        <v>383</v>
      </c>
      <c r="F20441" t="s">
        <v>1420</v>
      </c>
      <c r="G20441" t="s">
        <v>55</v>
      </c>
      <c r="H20441" t="s">
        <v>46</v>
      </c>
      <c r="I20441" t="s">
        <v>304</v>
      </c>
      <c r="K20441"/>
      <c r="L20441" t="s">
        <v>32470</v>
      </c>
      <c r="M20441" t="s">
        <v>23063</v>
      </c>
      <c r="N20441">
        <v>3</v>
      </c>
      <c r="O20441" t="s">
        <v>32471</v>
      </c>
      <c r="P20441" t="s">
        <v>20366</v>
      </c>
      <c r="Q20441" t="s">
        <v>32472</v>
      </c>
      <c r="S20441" t="s">
        <v>20368</v>
      </c>
    </row>
    <row r="20442" spans="1:19" hidden="1" x14ac:dyDescent="0.2">
      <c r="A20442">
        <v>6020</v>
      </c>
      <c r="B20442" t="s">
        <v>32469</v>
      </c>
      <c r="C20442" t="s">
        <v>20447</v>
      </c>
      <c r="D20442">
        <v>10.17</v>
      </c>
      <c r="E20442" t="s">
        <v>383</v>
      </c>
      <c r="F20442" t="s">
        <v>1420</v>
      </c>
      <c r="G20442" t="s">
        <v>55</v>
      </c>
      <c r="H20442" t="s">
        <v>46</v>
      </c>
      <c r="I20442" t="s">
        <v>304</v>
      </c>
      <c r="K20442"/>
      <c r="L20442" t="s">
        <v>32470</v>
      </c>
      <c r="M20442" t="s">
        <v>23063</v>
      </c>
      <c r="N20442">
        <v>3</v>
      </c>
      <c r="O20442" t="s">
        <v>32471</v>
      </c>
      <c r="P20442" t="s">
        <v>20366</v>
      </c>
      <c r="Q20442" t="s">
        <v>32472</v>
      </c>
      <c r="S20442" t="s">
        <v>20368</v>
      </c>
    </row>
    <row r="20443" spans="1:19" hidden="1" x14ac:dyDescent="0.2">
      <c r="A20443">
        <v>6020</v>
      </c>
      <c r="B20443" t="s">
        <v>32469</v>
      </c>
      <c r="C20443" t="s">
        <v>105</v>
      </c>
      <c r="D20443">
        <v>2</v>
      </c>
      <c r="E20443">
        <v>20</v>
      </c>
      <c r="F20443" t="s">
        <v>10890</v>
      </c>
      <c r="G20443" t="s">
        <v>55</v>
      </c>
      <c r="H20443" t="s">
        <v>23</v>
      </c>
      <c r="I20443" t="s">
        <v>32473</v>
      </c>
      <c r="K20443"/>
      <c r="L20443" t="s">
        <v>32470</v>
      </c>
      <c r="M20443" t="s">
        <v>23063</v>
      </c>
      <c r="N20443">
        <v>3</v>
      </c>
      <c r="O20443" t="s">
        <v>32471</v>
      </c>
      <c r="P20443" t="s">
        <v>20366</v>
      </c>
      <c r="Q20443" t="s">
        <v>32472</v>
      </c>
      <c r="S20443" t="s">
        <v>20368</v>
      </c>
    </row>
    <row r="20444" spans="1:19" hidden="1" x14ac:dyDescent="0.2">
      <c r="A20444">
        <v>6020</v>
      </c>
      <c r="B20444" t="s">
        <v>32469</v>
      </c>
      <c r="C20444" t="s">
        <v>20452</v>
      </c>
      <c r="D20444">
        <v>2.74</v>
      </c>
      <c r="E20444" t="s">
        <v>383</v>
      </c>
      <c r="F20444" t="s">
        <v>10890</v>
      </c>
      <c r="G20444" t="s">
        <v>55</v>
      </c>
      <c r="H20444" t="s">
        <v>46</v>
      </c>
      <c r="I20444" t="s">
        <v>32473</v>
      </c>
      <c r="K20444"/>
      <c r="L20444" t="s">
        <v>32470</v>
      </c>
      <c r="M20444" t="s">
        <v>23063</v>
      </c>
      <c r="N20444">
        <v>3</v>
      </c>
      <c r="O20444" t="s">
        <v>32471</v>
      </c>
      <c r="P20444" t="s">
        <v>20366</v>
      </c>
      <c r="Q20444" t="s">
        <v>32472</v>
      </c>
      <c r="S20444" t="s">
        <v>20368</v>
      </c>
    </row>
    <row r="20445" spans="1:19" hidden="1" x14ac:dyDescent="0.2">
      <c r="A20445">
        <v>6020</v>
      </c>
      <c r="B20445" t="s">
        <v>32469</v>
      </c>
      <c r="C20445" t="s">
        <v>20441</v>
      </c>
      <c r="D20445">
        <v>9.64</v>
      </c>
      <c r="E20445" t="s">
        <v>383</v>
      </c>
      <c r="F20445" t="s">
        <v>10890</v>
      </c>
      <c r="G20445" t="s">
        <v>55</v>
      </c>
      <c r="H20445" t="s">
        <v>46</v>
      </c>
      <c r="I20445" t="s">
        <v>32473</v>
      </c>
      <c r="K20445"/>
      <c r="L20445" t="s">
        <v>32470</v>
      </c>
      <c r="M20445" t="s">
        <v>23063</v>
      </c>
      <c r="N20445">
        <v>3</v>
      </c>
      <c r="O20445" t="s">
        <v>32471</v>
      </c>
      <c r="P20445" t="s">
        <v>20366</v>
      </c>
      <c r="Q20445" t="s">
        <v>32472</v>
      </c>
      <c r="S20445" t="s">
        <v>20368</v>
      </c>
    </row>
    <row r="20446" spans="1:19" hidden="1" x14ac:dyDescent="0.2">
      <c r="A20446">
        <v>6020</v>
      </c>
      <c r="B20446" t="s">
        <v>32469</v>
      </c>
      <c r="C20446" t="s">
        <v>20447</v>
      </c>
      <c r="D20446">
        <v>10.14</v>
      </c>
      <c r="E20446" t="s">
        <v>383</v>
      </c>
      <c r="F20446" t="s">
        <v>10890</v>
      </c>
      <c r="G20446" t="s">
        <v>55</v>
      </c>
      <c r="H20446" t="s">
        <v>46</v>
      </c>
      <c r="I20446" t="s">
        <v>32473</v>
      </c>
      <c r="K20446"/>
      <c r="L20446" t="s">
        <v>32470</v>
      </c>
      <c r="M20446" t="s">
        <v>23063</v>
      </c>
      <c r="N20446">
        <v>3</v>
      </c>
      <c r="O20446" t="s">
        <v>32471</v>
      </c>
      <c r="P20446" t="s">
        <v>20366</v>
      </c>
      <c r="Q20446" t="s">
        <v>32472</v>
      </c>
      <c r="S20446" t="s">
        <v>20368</v>
      </c>
    </row>
    <row r="20447" spans="1:19" hidden="1" x14ac:dyDescent="0.2">
      <c r="A20447">
        <v>6021</v>
      </c>
      <c r="B20447" t="s">
        <v>32474</v>
      </c>
      <c r="C20447" t="s">
        <v>105</v>
      </c>
      <c r="D20447">
        <v>2</v>
      </c>
      <c r="E20447">
        <v>20</v>
      </c>
      <c r="F20447" t="s">
        <v>10896</v>
      </c>
      <c r="G20447" t="s">
        <v>55</v>
      </c>
      <c r="H20447" t="s">
        <v>23</v>
      </c>
      <c r="I20447" t="s">
        <v>2618</v>
      </c>
      <c r="J20447" t="s">
        <v>21969</v>
      </c>
      <c r="K20447" t="e">
        <f>- Other values in F39 and S50</f>
        <v>#NAME?</v>
      </c>
      <c r="L20447" t="s">
        <v>32475</v>
      </c>
      <c r="M20447" t="s">
        <v>32476</v>
      </c>
      <c r="N20447">
        <v>7</v>
      </c>
      <c r="O20447" t="s">
        <v>32477</v>
      </c>
      <c r="P20447" t="s">
        <v>20366</v>
      </c>
      <c r="Q20447" t="s">
        <v>32478</v>
      </c>
      <c r="S20447" t="s">
        <v>20368</v>
      </c>
    </row>
    <row r="20448" spans="1:19" hidden="1" x14ac:dyDescent="0.2">
      <c r="A20448">
        <v>6021</v>
      </c>
      <c r="B20448" t="s">
        <v>32474</v>
      </c>
      <c r="C20448" t="s">
        <v>20452</v>
      </c>
      <c r="D20448">
        <v>2.65</v>
      </c>
      <c r="E20448">
        <v>20</v>
      </c>
      <c r="F20448" t="s">
        <v>10896</v>
      </c>
      <c r="G20448" t="s">
        <v>55</v>
      </c>
      <c r="H20448" t="s">
        <v>23</v>
      </c>
      <c r="I20448" t="s">
        <v>2618</v>
      </c>
      <c r="J20448" t="s">
        <v>21969</v>
      </c>
      <c r="K20448" t="e">
        <f>- Other values in F39 and S50</f>
        <v>#NAME?</v>
      </c>
      <c r="L20448" t="s">
        <v>32475</v>
      </c>
      <c r="M20448" t="s">
        <v>32476</v>
      </c>
      <c r="N20448">
        <v>7</v>
      </c>
      <c r="O20448" t="s">
        <v>32477</v>
      </c>
      <c r="P20448" t="s">
        <v>20366</v>
      </c>
      <c r="Q20448" t="s">
        <v>32478</v>
      </c>
      <c r="S20448" t="s">
        <v>20368</v>
      </c>
    </row>
    <row r="20449" spans="1:19" hidden="1" x14ac:dyDescent="0.2">
      <c r="A20449">
        <v>6021</v>
      </c>
      <c r="B20449" t="s">
        <v>32474</v>
      </c>
      <c r="C20449" t="s">
        <v>20441</v>
      </c>
      <c r="D20449">
        <v>8.85</v>
      </c>
      <c r="E20449" t="s">
        <v>383</v>
      </c>
      <c r="F20449" t="s">
        <v>10896</v>
      </c>
      <c r="G20449" t="s">
        <v>55</v>
      </c>
      <c r="H20449" t="s">
        <v>46</v>
      </c>
      <c r="I20449" t="s">
        <v>2618</v>
      </c>
      <c r="J20449" t="s">
        <v>21969</v>
      </c>
      <c r="K20449" t="e">
        <f>- Other values in F39 and S50</f>
        <v>#NAME?</v>
      </c>
      <c r="L20449" t="s">
        <v>32475</v>
      </c>
      <c r="M20449" t="s">
        <v>32476</v>
      </c>
      <c r="N20449">
        <v>7</v>
      </c>
      <c r="O20449" t="s">
        <v>32477</v>
      </c>
      <c r="P20449" t="s">
        <v>20366</v>
      </c>
      <c r="Q20449" t="s">
        <v>32478</v>
      </c>
      <c r="S20449" t="s">
        <v>20368</v>
      </c>
    </row>
    <row r="20450" spans="1:19" hidden="1" x14ac:dyDescent="0.2">
      <c r="A20450">
        <v>6021</v>
      </c>
      <c r="B20450" t="s">
        <v>32474</v>
      </c>
      <c r="C20450" t="s">
        <v>20447</v>
      </c>
      <c r="D20450">
        <v>9.4600000000000009</v>
      </c>
      <c r="E20450" t="s">
        <v>383</v>
      </c>
      <c r="F20450" t="s">
        <v>10896</v>
      </c>
      <c r="G20450" t="s">
        <v>55</v>
      </c>
      <c r="H20450" t="s">
        <v>46</v>
      </c>
      <c r="I20450" t="s">
        <v>2618</v>
      </c>
      <c r="J20450" t="s">
        <v>21969</v>
      </c>
      <c r="K20450" t="e">
        <f>- Other values in F39 and S50</f>
        <v>#NAME?</v>
      </c>
      <c r="L20450" t="s">
        <v>32475</v>
      </c>
      <c r="M20450" t="s">
        <v>32476</v>
      </c>
      <c r="N20450">
        <v>7</v>
      </c>
      <c r="O20450" t="s">
        <v>32477</v>
      </c>
      <c r="P20450" t="s">
        <v>20366</v>
      </c>
      <c r="Q20450" t="s">
        <v>32478</v>
      </c>
      <c r="S20450" t="s">
        <v>20368</v>
      </c>
    </row>
    <row r="20451" spans="1:19" hidden="1" x14ac:dyDescent="0.2">
      <c r="A20451">
        <v>6021</v>
      </c>
      <c r="B20451" t="s">
        <v>32474</v>
      </c>
      <c r="C20451" t="s">
        <v>105</v>
      </c>
      <c r="D20451">
        <v>2.4</v>
      </c>
      <c r="E20451">
        <v>20</v>
      </c>
      <c r="F20451" t="s">
        <v>21817</v>
      </c>
      <c r="G20451" t="s">
        <v>55</v>
      </c>
      <c r="H20451" t="s">
        <v>23</v>
      </c>
      <c r="I20451" t="s">
        <v>7648</v>
      </c>
      <c r="K20451" t="e">
        <f>- Other values in F39 and S50</f>
        <v>#NAME?</v>
      </c>
      <c r="L20451" t="s">
        <v>32475</v>
      </c>
      <c r="M20451" t="s">
        <v>32476</v>
      </c>
      <c r="N20451">
        <v>7</v>
      </c>
      <c r="O20451" t="s">
        <v>32477</v>
      </c>
      <c r="P20451" t="s">
        <v>20366</v>
      </c>
      <c r="Q20451" t="s">
        <v>32478</v>
      </c>
      <c r="S20451" t="s">
        <v>20368</v>
      </c>
    </row>
    <row r="20452" spans="1:19" hidden="1" x14ac:dyDescent="0.2">
      <c r="A20452">
        <v>6021</v>
      </c>
      <c r="B20452" t="s">
        <v>32474</v>
      </c>
      <c r="C20452" t="s">
        <v>20452</v>
      </c>
      <c r="D20452">
        <v>2.5</v>
      </c>
      <c r="E20452">
        <v>20</v>
      </c>
      <c r="F20452" t="s">
        <v>21817</v>
      </c>
      <c r="G20452" t="s">
        <v>55</v>
      </c>
      <c r="H20452" t="s">
        <v>23</v>
      </c>
      <c r="I20452" t="s">
        <v>7648</v>
      </c>
      <c r="K20452" t="e">
        <f>- Other values in F39 and S50</f>
        <v>#NAME?</v>
      </c>
      <c r="L20452" t="s">
        <v>32475</v>
      </c>
      <c r="M20452" t="s">
        <v>32476</v>
      </c>
      <c r="N20452">
        <v>7</v>
      </c>
      <c r="O20452" t="s">
        <v>32477</v>
      </c>
      <c r="P20452" t="s">
        <v>20366</v>
      </c>
      <c r="Q20452" t="s">
        <v>32478</v>
      </c>
      <c r="S20452" t="s">
        <v>20368</v>
      </c>
    </row>
    <row r="20453" spans="1:19" hidden="1" x14ac:dyDescent="0.2">
      <c r="A20453">
        <v>6021</v>
      </c>
      <c r="B20453" t="s">
        <v>32474</v>
      </c>
      <c r="C20453" t="s">
        <v>20441</v>
      </c>
      <c r="D20453">
        <v>8.67</v>
      </c>
      <c r="E20453" t="s">
        <v>383</v>
      </c>
      <c r="F20453" t="s">
        <v>21817</v>
      </c>
      <c r="G20453" t="s">
        <v>55</v>
      </c>
      <c r="H20453" t="s">
        <v>46</v>
      </c>
      <c r="I20453" t="s">
        <v>7648</v>
      </c>
      <c r="K20453" t="e">
        <f>- Other values in F39 and S50</f>
        <v>#NAME?</v>
      </c>
      <c r="L20453" t="s">
        <v>32475</v>
      </c>
      <c r="M20453" t="s">
        <v>32476</v>
      </c>
      <c r="N20453">
        <v>7</v>
      </c>
      <c r="O20453" t="s">
        <v>32477</v>
      </c>
      <c r="P20453" t="s">
        <v>20366</v>
      </c>
      <c r="Q20453" t="s">
        <v>32478</v>
      </c>
      <c r="S20453" t="s">
        <v>20368</v>
      </c>
    </row>
    <row r="20454" spans="1:19" hidden="1" x14ac:dyDescent="0.2">
      <c r="A20454">
        <v>6021</v>
      </c>
      <c r="B20454" t="s">
        <v>32474</v>
      </c>
      <c r="C20454" t="s">
        <v>20447</v>
      </c>
      <c r="D20454">
        <v>9.2200000000000006</v>
      </c>
      <c r="E20454" t="s">
        <v>383</v>
      </c>
      <c r="F20454" t="s">
        <v>21817</v>
      </c>
      <c r="G20454" t="s">
        <v>55</v>
      </c>
      <c r="H20454" t="s">
        <v>46</v>
      </c>
      <c r="I20454" t="s">
        <v>7648</v>
      </c>
      <c r="K20454" t="e">
        <f>- Other values in F39 and S50</f>
        <v>#NAME?</v>
      </c>
      <c r="L20454" t="s">
        <v>32475</v>
      </c>
      <c r="M20454" t="s">
        <v>32476</v>
      </c>
      <c r="N20454">
        <v>7</v>
      </c>
      <c r="O20454" t="s">
        <v>32477</v>
      </c>
      <c r="P20454" t="s">
        <v>20366</v>
      </c>
      <c r="Q20454" t="s">
        <v>32478</v>
      </c>
      <c r="S20454" t="s">
        <v>20368</v>
      </c>
    </row>
    <row r="20455" spans="1:19" hidden="1" x14ac:dyDescent="0.2">
      <c r="A20455">
        <v>6021</v>
      </c>
      <c r="B20455" t="s">
        <v>32474</v>
      </c>
      <c r="C20455" t="s">
        <v>105</v>
      </c>
      <c r="D20455">
        <v>1.1499999999999999</v>
      </c>
      <c r="E20455">
        <v>20</v>
      </c>
      <c r="F20455" t="s">
        <v>32479</v>
      </c>
      <c r="G20455" t="s">
        <v>31</v>
      </c>
      <c r="H20455" t="s">
        <v>23</v>
      </c>
      <c r="I20455" t="s">
        <v>32480</v>
      </c>
      <c r="K20455" t="e">
        <f>- Other values in F39 and S50</f>
        <v>#NAME?</v>
      </c>
      <c r="L20455" t="s">
        <v>32475</v>
      </c>
      <c r="M20455" t="s">
        <v>32476</v>
      </c>
      <c r="N20455">
        <v>7</v>
      </c>
      <c r="O20455" t="s">
        <v>32477</v>
      </c>
      <c r="P20455" t="s">
        <v>20366</v>
      </c>
      <c r="Q20455" t="s">
        <v>32478</v>
      </c>
      <c r="S20455" t="s">
        <v>20368</v>
      </c>
    </row>
    <row r="20456" spans="1:19" hidden="1" x14ac:dyDescent="0.2">
      <c r="A20456">
        <v>6021</v>
      </c>
      <c r="B20456" t="s">
        <v>32474</v>
      </c>
      <c r="C20456" t="s">
        <v>20452</v>
      </c>
      <c r="D20456">
        <v>2.4</v>
      </c>
      <c r="E20456">
        <v>20</v>
      </c>
      <c r="F20456" t="s">
        <v>32479</v>
      </c>
      <c r="G20456" t="s">
        <v>31</v>
      </c>
      <c r="H20456" t="s">
        <v>23</v>
      </c>
      <c r="I20456" t="s">
        <v>32480</v>
      </c>
      <c r="K20456" t="e">
        <f>- Other values in F39 and S50</f>
        <v>#NAME?</v>
      </c>
      <c r="L20456" t="s">
        <v>32475</v>
      </c>
      <c r="M20456" t="s">
        <v>32476</v>
      </c>
      <c r="N20456">
        <v>7</v>
      </c>
      <c r="O20456" t="s">
        <v>32477</v>
      </c>
      <c r="P20456" t="s">
        <v>20366</v>
      </c>
      <c r="Q20456" t="s">
        <v>32478</v>
      </c>
      <c r="S20456" t="s">
        <v>20368</v>
      </c>
    </row>
    <row r="20457" spans="1:19" hidden="1" x14ac:dyDescent="0.2">
      <c r="A20457">
        <v>6021</v>
      </c>
      <c r="B20457" t="s">
        <v>32474</v>
      </c>
      <c r="C20457" t="s">
        <v>20441</v>
      </c>
      <c r="D20457">
        <v>8.4</v>
      </c>
      <c r="E20457">
        <v>20</v>
      </c>
      <c r="F20457" t="s">
        <v>32479</v>
      </c>
      <c r="G20457" t="s">
        <v>31</v>
      </c>
      <c r="H20457" t="s">
        <v>23</v>
      </c>
      <c r="I20457" t="s">
        <v>32480</v>
      </c>
      <c r="K20457" t="e">
        <f>- Other values in F39 and S50</f>
        <v>#NAME?</v>
      </c>
      <c r="L20457" t="s">
        <v>32475</v>
      </c>
      <c r="M20457" t="s">
        <v>32476</v>
      </c>
      <c r="N20457">
        <v>7</v>
      </c>
      <c r="O20457" t="s">
        <v>32477</v>
      </c>
      <c r="P20457" t="s">
        <v>20366</v>
      </c>
      <c r="Q20457" t="s">
        <v>32478</v>
      </c>
      <c r="S20457" t="s">
        <v>20368</v>
      </c>
    </row>
    <row r="20458" spans="1:19" hidden="1" x14ac:dyDescent="0.2">
      <c r="A20458">
        <v>6021</v>
      </c>
      <c r="B20458" t="s">
        <v>32474</v>
      </c>
      <c r="C20458" t="s">
        <v>20447</v>
      </c>
      <c r="D20458">
        <v>8.94</v>
      </c>
      <c r="E20458">
        <v>20</v>
      </c>
      <c r="F20458" t="s">
        <v>32479</v>
      </c>
      <c r="G20458" t="s">
        <v>31</v>
      </c>
      <c r="H20458" t="s">
        <v>23</v>
      </c>
      <c r="I20458" t="s">
        <v>32480</v>
      </c>
      <c r="K20458" t="e">
        <f>- Other values in F39 and S50</f>
        <v>#NAME?</v>
      </c>
      <c r="L20458" t="s">
        <v>32475</v>
      </c>
      <c r="M20458" t="s">
        <v>32476</v>
      </c>
      <c r="N20458">
        <v>7</v>
      </c>
      <c r="O20458" t="s">
        <v>32477</v>
      </c>
      <c r="P20458" t="s">
        <v>20366</v>
      </c>
      <c r="Q20458" t="s">
        <v>32478</v>
      </c>
      <c r="S20458" t="s">
        <v>20368</v>
      </c>
    </row>
    <row r="20459" spans="1:19" hidden="1" x14ac:dyDescent="0.2">
      <c r="A20459">
        <v>6022</v>
      </c>
      <c r="B20459" t="s">
        <v>32481</v>
      </c>
      <c r="C20459" t="s">
        <v>105</v>
      </c>
      <c r="D20459">
        <v>2.58</v>
      </c>
      <c r="E20459" t="s">
        <v>363</v>
      </c>
      <c r="F20459" t="s">
        <v>32482</v>
      </c>
      <c r="G20459" t="s">
        <v>55</v>
      </c>
      <c r="H20459" t="s">
        <v>23</v>
      </c>
      <c r="I20459" t="s">
        <v>4635</v>
      </c>
      <c r="K20459"/>
      <c r="L20459" t="s">
        <v>32483</v>
      </c>
      <c r="M20459" t="s">
        <v>23063</v>
      </c>
      <c r="N20459">
        <v>3</v>
      </c>
      <c r="O20459" t="s">
        <v>32484</v>
      </c>
      <c r="P20459" t="s">
        <v>20366</v>
      </c>
      <c r="Q20459" t="s">
        <v>32485</v>
      </c>
      <c r="S20459" t="s">
        <v>20368</v>
      </c>
    </row>
    <row r="20460" spans="1:19" hidden="1" x14ac:dyDescent="0.2">
      <c r="A20460">
        <v>6022</v>
      </c>
      <c r="B20460" t="s">
        <v>32481</v>
      </c>
      <c r="C20460" t="s">
        <v>20452</v>
      </c>
      <c r="D20460">
        <v>3.54</v>
      </c>
      <c r="E20460" t="s">
        <v>363</v>
      </c>
      <c r="F20460" t="s">
        <v>32482</v>
      </c>
      <c r="G20460" t="s">
        <v>55</v>
      </c>
      <c r="H20460" t="s">
        <v>23</v>
      </c>
      <c r="I20460" t="s">
        <v>4635</v>
      </c>
      <c r="K20460"/>
      <c r="L20460" t="s">
        <v>32483</v>
      </c>
      <c r="M20460" t="s">
        <v>23063</v>
      </c>
      <c r="N20460">
        <v>3</v>
      </c>
      <c r="O20460" t="s">
        <v>32484</v>
      </c>
      <c r="P20460" t="s">
        <v>20366</v>
      </c>
      <c r="Q20460" t="s">
        <v>32485</v>
      </c>
      <c r="S20460" t="s">
        <v>20368</v>
      </c>
    </row>
    <row r="20461" spans="1:19" hidden="1" x14ac:dyDescent="0.2">
      <c r="A20461">
        <v>6022</v>
      </c>
      <c r="B20461" t="s">
        <v>32481</v>
      </c>
      <c r="C20461" t="s">
        <v>20441</v>
      </c>
      <c r="D20461">
        <v>8</v>
      </c>
      <c r="E20461" t="s">
        <v>363</v>
      </c>
      <c r="F20461" t="s">
        <v>32482</v>
      </c>
      <c r="G20461" t="s">
        <v>55</v>
      </c>
      <c r="H20461" t="s">
        <v>23</v>
      </c>
      <c r="I20461" t="s">
        <v>4635</v>
      </c>
      <c r="K20461"/>
      <c r="L20461" t="s">
        <v>32483</v>
      </c>
      <c r="M20461" t="s">
        <v>23063</v>
      </c>
      <c r="N20461">
        <v>3</v>
      </c>
      <c r="O20461" t="s">
        <v>32484</v>
      </c>
      <c r="P20461" t="s">
        <v>20366</v>
      </c>
      <c r="Q20461" t="s">
        <v>32485</v>
      </c>
      <c r="S20461" t="s">
        <v>20368</v>
      </c>
    </row>
    <row r="20462" spans="1:19" hidden="1" x14ac:dyDescent="0.2">
      <c r="A20462">
        <v>6022</v>
      </c>
      <c r="B20462" t="s">
        <v>32481</v>
      </c>
      <c r="C20462" t="s">
        <v>20447</v>
      </c>
      <c r="D20462">
        <v>9.3000000000000007</v>
      </c>
      <c r="E20462" t="s">
        <v>363</v>
      </c>
      <c r="F20462" t="s">
        <v>32482</v>
      </c>
      <c r="G20462" t="s">
        <v>55</v>
      </c>
      <c r="H20462" t="s">
        <v>23</v>
      </c>
      <c r="I20462" t="s">
        <v>4635</v>
      </c>
      <c r="K20462"/>
      <c r="L20462" t="s">
        <v>32483</v>
      </c>
      <c r="M20462" t="s">
        <v>23063</v>
      </c>
      <c r="N20462">
        <v>3</v>
      </c>
      <c r="O20462" t="s">
        <v>32484</v>
      </c>
      <c r="P20462" t="s">
        <v>20366</v>
      </c>
      <c r="Q20462" t="s">
        <v>32485</v>
      </c>
      <c r="S20462" t="s">
        <v>20368</v>
      </c>
    </row>
    <row r="20463" spans="1:19" hidden="1" x14ac:dyDescent="0.2">
      <c r="A20463">
        <v>6023</v>
      </c>
      <c r="B20463" t="s">
        <v>32486</v>
      </c>
      <c r="C20463" t="s">
        <v>105</v>
      </c>
      <c r="D20463">
        <v>4.24</v>
      </c>
      <c r="E20463">
        <v>25</v>
      </c>
      <c r="F20463" t="s">
        <v>16937</v>
      </c>
      <c r="G20463" t="s">
        <v>55</v>
      </c>
      <c r="H20463" t="s">
        <v>46</v>
      </c>
      <c r="I20463" t="s">
        <v>30362</v>
      </c>
      <c r="K20463"/>
      <c r="L20463" t="s">
        <v>32487</v>
      </c>
      <c r="M20463" t="s">
        <v>26</v>
      </c>
      <c r="N20463">
        <v>2</v>
      </c>
      <c r="P20463" t="s">
        <v>20366</v>
      </c>
      <c r="Q20463" t="s">
        <v>32488</v>
      </c>
      <c r="S20463" t="s">
        <v>20368</v>
      </c>
    </row>
    <row r="20464" spans="1:19" hidden="1" x14ac:dyDescent="0.2">
      <c r="A20464">
        <v>6023</v>
      </c>
      <c r="B20464" t="s">
        <v>32486</v>
      </c>
      <c r="C20464" t="s">
        <v>20452</v>
      </c>
      <c r="D20464">
        <v>8.75</v>
      </c>
      <c r="E20464">
        <v>25</v>
      </c>
      <c r="F20464" t="s">
        <v>16937</v>
      </c>
      <c r="G20464" t="s">
        <v>55</v>
      </c>
      <c r="H20464" t="s">
        <v>46</v>
      </c>
      <c r="I20464" t="s">
        <v>30362</v>
      </c>
      <c r="K20464"/>
      <c r="L20464" t="s">
        <v>32487</v>
      </c>
      <c r="M20464" t="s">
        <v>26</v>
      </c>
      <c r="N20464">
        <v>2</v>
      </c>
      <c r="P20464" t="s">
        <v>20366</v>
      </c>
      <c r="Q20464" t="s">
        <v>32488</v>
      </c>
      <c r="S20464" t="s">
        <v>20368</v>
      </c>
    </row>
    <row r="20465" spans="1:19" hidden="1" x14ac:dyDescent="0.2">
      <c r="A20465">
        <v>6024</v>
      </c>
      <c r="B20465" t="s">
        <v>32489</v>
      </c>
      <c r="C20465" t="s">
        <v>105</v>
      </c>
      <c r="D20465">
        <v>7.85</v>
      </c>
      <c r="E20465">
        <v>25</v>
      </c>
      <c r="F20465" t="s">
        <v>32490</v>
      </c>
      <c r="G20465" t="s">
        <v>21388</v>
      </c>
      <c r="H20465" t="s">
        <v>23</v>
      </c>
      <c r="I20465" t="s">
        <v>3918</v>
      </c>
      <c r="K20465"/>
      <c r="L20465" t="s">
        <v>32491</v>
      </c>
      <c r="M20465" t="s">
        <v>26</v>
      </c>
      <c r="N20465">
        <v>2</v>
      </c>
      <c r="P20465" t="s">
        <v>20366</v>
      </c>
      <c r="Q20465" t="s">
        <v>32492</v>
      </c>
      <c r="S20465" t="s">
        <v>20368</v>
      </c>
    </row>
    <row r="20466" spans="1:19" hidden="1" x14ac:dyDescent="0.2">
      <c r="A20466">
        <v>6026</v>
      </c>
      <c r="B20466" t="s">
        <v>32493</v>
      </c>
      <c r="C20466" t="s">
        <v>105</v>
      </c>
      <c r="D20466">
        <v>7.88</v>
      </c>
      <c r="E20466">
        <v>25</v>
      </c>
      <c r="F20466" t="s">
        <v>32490</v>
      </c>
      <c r="G20466" t="s">
        <v>21388</v>
      </c>
      <c r="H20466" t="s">
        <v>23</v>
      </c>
      <c r="I20466" t="s">
        <v>3918</v>
      </c>
      <c r="K20466"/>
      <c r="L20466" t="s">
        <v>32494</v>
      </c>
      <c r="M20466" t="s">
        <v>26</v>
      </c>
      <c r="N20466">
        <v>2</v>
      </c>
      <c r="P20466" t="s">
        <v>20366</v>
      </c>
      <c r="Q20466" t="s">
        <v>32495</v>
      </c>
      <c r="S20466" t="s">
        <v>20368</v>
      </c>
    </row>
    <row r="20467" spans="1:19" hidden="1" x14ac:dyDescent="0.2">
      <c r="A20467">
        <v>6027</v>
      </c>
      <c r="B20467" t="s">
        <v>32496</v>
      </c>
      <c r="C20467" t="s">
        <v>105</v>
      </c>
      <c r="D20467">
        <v>8.15</v>
      </c>
      <c r="E20467">
        <v>25</v>
      </c>
      <c r="F20467" t="s">
        <v>32490</v>
      </c>
      <c r="G20467" t="s">
        <v>21388</v>
      </c>
      <c r="H20467" t="s">
        <v>23</v>
      </c>
      <c r="I20467" t="s">
        <v>3918</v>
      </c>
      <c r="K20467"/>
      <c r="L20467" t="s">
        <v>32497</v>
      </c>
      <c r="M20467" t="s">
        <v>26</v>
      </c>
      <c r="N20467">
        <v>2</v>
      </c>
      <c r="P20467" t="s">
        <v>20366</v>
      </c>
      <c r="Q20467" t="s">
        <v>32498</v>
      </c>
      <c r="S20467" t="s">
        <v>20368</v>
      </c>
    </row>
    <row r="20468" spans="1:19" hidden="1" x14ac:dyDescent="0.2">
      <c r="A20468">
        <v>6028</v>
      </c>
      <c r="B20468" t="s">
        <v>32499</v>
      </c>
      <c r="C20468" t="s">
        <v>105</v>
      </c>
      <c r="D20468">
        <v>7.98</v>
      </c>
      <c r="E20468">
        <v>25</v>
      </c>
      <c r="F20468" t="s">
        <v>32500</v>
      </c>
      <c r="G20468" t="s">
        <v>21388</v>
      </c>
      <c r="H20468" t="s">
        <v>23</v>
      </c>
      <c r="I20468" t="s">
        <v>3918</v>
      </c>
      <c r="K20468"/>
      <c r="L20468" t="s">
        <v>32501</v>
      </c>
      <c r="M20468" t="s">
        <v>26</v>
      </c>
      <c r="N20468">
        <v>2</v>
      </c>
      <c r="P20468" t="s">
        <v>20366</v>
      </c>
      <c r="Q20468" t="s">
        <v>32502</v>
      </c>
      <c r="S20468" t="s">
        <v>20368</v>
      </c>
    </row>
    <row r="20469" spans="1:19" hidden="1" x14ac:dyDescent="0.2">
      <c r="A20469">
        <v>6029</v>
      </c>
      <c r="B20469" t="s">
        <v>32503</v>
      </c>
      <c r="C20469" t="s">
        <v>105</v>
      </c>
      <c r="D20469">
        <v>6.1</v>
      </c>
      <c r="E20469" t="s">
        <v>363</v>
      </c>
      <c r="F20469" t="s">
        <v>31321</v>
      </c>
      <c r="G20469" t="s">
        <v>31</v>
      </c>
      <c r="H20469" t="s">
        <v>23</v>
      </c>
      <c r="I20469" t="s">
        <v>8529</v>
      </c>
      <c r="K20469"/>
      <c r="L20469" t="s">
        <v>32504</v>
      </c>
      <c r="M20469" t="s">
        <v>26</v>
      </c>
      <c r="N20469">
        <v>2</v>
      </c>
      <c r="P20469" t="s">
        <v>20366</v>
      </c>
      <c r="Q20469" t="s">
        <v>32505</v>
      </c>
      <c r="S20469" t="s">
        <v>20368</v>
      </c>
    </row>
    <row r="20470" spans="1:19" hidden="1" x14ac:dyDescent="0.2">
      <c r="A20470">
        <v>6030</v>
      </c>
      <c r="B20470" t="s">
        <v>32506</v>
      </c>
      <c r="C20470" t="s">
        <v>105</v>
      </c>
      <c r="D20470">
        <v>5.9</v>
      </c>
      <c r="E20470" t="s">
        <v>363</v>
      </c>
      <c r="F20470" t="s">
        <v>31321</v>
      </c>
      <c r="G20470" t="s">
        <v>31</v>
      </c>
      <c r="H20470" t="s">
        <v>23</v>
      </c>
      <c r="I20470" t="s">
        <v>8529</v>
      </c>
      <c r="K20470"/>
      <c r="L20470" t="s">
        <v>32507</v>
      </c>
      <c r="M20470" t="s">
        <v>26</v>
      </c>
      <c r="N20470">
        <v>2</v>
      </c>
      <c r="P20470" t="s">
        <v>20366</v>
      </c>
      <c r="Q20470" t="s">
        <v>32508</v>
      </c>
      <c r="S20470" t="s">
        <v>20368</v>
      </c>
    </row>
    <row r="20471" spans="1:19" hidden="1" x14ac:dyDescent="0.2">
      <c r="A20471">
        <v>6031</v>
      </c>
      <c r="B20471" t="s">
        <v>32509</v>
      </c>
      <c r="C20471" t="s">
        <v>105</v>
      </c>
      <c r="D20471">
        <v>6.4</v>
      </c>
      <c r="E20471" t="s">
        <v>363</v>
      </c>
      <c r="F20471" t="s">
        <v>31321</v>
      </c>
      <c r="G20471" t="s">
        <v>31</v>
      </c>
      <c r="H20471" t="s">
        <v>23</v>
      </c>
      <c r="I20471" t="s">
        <v>8529</v>
      </c>
      <c r="K20471"/>
      <c r="L20471" t="s">
        <v>32510</v>
      </c>
      <c r="M20471" t="s">
        <v>26</v>
      </c>
      <c r="N20471">
        <v>2</v>
      </c>
      <c r="P20471" t="s">
        <v>20366</v>
      </c>
      <c r="Q20471" t="s">
        <v>32511</v>
      </c>
      <c r="S20471" t="s">
        <v>20368</v>
      </c>
    </row>
    <row r="20472" spans="1:19" hidden="1" x14ac:dyDescent="0.2">
      <c r="A20472">
        <v>6032</v>
      </c>
      <c r="B20472" t="s">
        <v>32512</v>
      </c>
      <c r="C20472" t="s">
        <v>105</v>
      </c>
      <c r="D20472">
        <v>5.4</v>
      </c>
      <c r="E20472" t="s">
        <v>363</v>
      </c>
      <c r="F20472" t="s">
        <v>31321</v>
      </c>
      <c r="G20472" t="s">
        <v>31</v>
      </c>
      <c r="H20472" t="s">
        <v>23</v>
      </c>
      <c r="I20472" t="s">
        <v>8529</v>
      </c>
      <c r="K20472"/>
      <c r="L20472" t="s">
        <v>32513</v>
      </c>
      <c r="M20472" t="s">
        <v>26</v>
      </c>
      <c r="N20472">
        <v>2</v>
      </c>
      <c r="P20472" t="s">
        <v>20366</v>
      </c>
      <c r="Q20472" t="s">
        <v>32514</v>
      </c>
      <c r="S20472" t="s">
        <v>20368</v>
      </c>
    </row>
    <row r="20473" spans="1:19" hidden="1" x14ac:dyDescent="0.2">
      <c r="A20473">
        <v>6033</v>
      </c>
      <c r="B20473" t="s">
        <v>32515</v>
      </c>
      <c r="C20473" t="s">
        <v>105</v>
      </c>
      <c r="D20473">
        <v>5.2</v>
      </c>
      <c r="E20473" t="s">
        <v>363</v>
      </c>
      <c r="F20473" t="s">
        <v>31321</v>
      </c>
      <c r="G20473" t="s">
        <v>31</v>
      </c>
      <c r="H20473" t="s">
        <v>23</v>
      </c>
      <c r="I20473" t="s">
        <v>8529</v>
      </c>
      <c r="K20473"/>
      <c r="L20473" t="s">
        <v>32516</v>
      </c>
      <c r="M20473" t="s">
        <v>26</v>
      </c>
      <c r="N20473">
        <v>2</v>
      </c>
      <c r="P20473" t="s">
        <v>20366</v>
      </c>
      <c r="Q20473" t="s">
        <v>32517</v>
      </c>
      <c r="S20473" t="s">
        <v>20368</v>
      </c>
    </row>
    <row r="20474" spans="1:19" hidden="1" x14ac:dyDescent="0.2">
      <c r="A20474">
        <v>6035</v>
      </c>
      <c r="B20474" t="s">
        <v>32518</v>
      </c>
      <c r="C20474" t="s">
        <v>105</v>
      </c>
      <c r="D20474">
        <v>11</v>
      </c>
      <c r="E20474" t="s">
        <v>363</v>
      </c>
      <c r="F20474" t="s">
        <v>24508</v>
      </c>
      <c r="G20474" t="s">
        <v>31</v>
      </c>
      <c r="H20474" t="s">
        <v>23</v>
      </c>
      <c r="I20474" t="s">
        <v>4330</v>
      </c>
      <c r="K20474"/>
      <c r="L20474" t="s">
        <v>32519</v>
      </c>
      <c r="M20474" t="s">
        <v>20396</v>
      </c>
      <c r="N20474">
        <v>4</v>
      </c>
      <c r="P20474" t="s">
        <v>20366</v>
      </c>
      <c r="Q20474" t="s">
        <v>32520</v>
      </c>
      <c r="S20474" t="s">
        <v>20368</v>
      </c>
    </row>
    <row r="20475" spans="1:19" hidden="1" x14ac:dyDescent="0.2">
      <c r="A20475">
        <v>6036</v>
      </c>
      <c r="B20475" t="s">
        <v>32521</v>
      </c>
      <c r="C20475" t="s">
        <v>105</v>
      </c>
      <c r="D20475">
        <v>6.94</v>
      </c>
      <c r="E20475">
        <v>20</v>
      </c>
      <c r="F20475" t="s">
        <v>31659</v>
      </c>
      <c r="G20475" t="s">
        <v>31</v>
      </c>
      <c r="H20475" t="s">
        <v>46</v>
      </c>
      <c r="I20475" t="s">
        <v>2269</v>
      </c>
      <c r="K20475"/>
      <c r="L20475" t="s">
        <v>32522</v>
      </c>
      <c r="M20475" t="s">
        <v>26</v>
      </c>
      <c r="N20475">
        <v>2</v>
      </c>
      <c r="P20475" t="s">
        <v>20366</v>
      </c>
      <c r="Q20475" t="s">
        <v>32523</v>
      </c>
      <c r="S20475" t="s">
        <v>20368</v>
      </c>
    </row>
    <row r="20476" spans="1:19" hidden="1" x14ac:dyDescent="0.2">
      <c r="A20476">
        <v>6037</v>
      </c>
      <c r="B20476" t="s">
        <v>32524</v>
      </c>
      <c r="C20476" t="s">
        <v>20452</v>
      </c>
      <c r="D20476">
        <v>2.76</v>
      </c>
      <c r="F20476" t="s">
        <v>21009</v>
      </c>
      <c r="G20476" t="s">
        <v>31</v>
      </c>
      <c r="H20476" t="s">
        <v>23</v>
      </c>
      <c r="I20476" t="s">
        <v>12497</v>
      </c>
      <c r="K20476"/>
      <c r="L20476" t="s">
        <v>32525</v>
      </c>
      <c r="M20476" t="s">
        <v>26</v>
      </c>
      <c r="N20476">
        <v>2</v>
      </c>
      <c r="P20476" t="s">
        <v>20366</v>
      </c>
      <c r="Q20476" t="s">
        <v>32526</v>
      </c>
      <c r="S20476" t="s">
        <v>20368</v>
      </c>
    </row>
    <row r="20477" spans="1:19" hidden="1" x14ac:dyDescent="0.2">
      <c r="A20477">
        <v>6037</v>
      </c>
      <c r="B20477" t="s">
        <v>32524</v>
      </c>
      <c r="C20477" t="s">
        <v>20441</v>
      </c>
      <c r="D20477">
        <v>3.92</v>
      </c>
      <c r="F20477" t="s">
        <v>21009</v>
      </c>
      <c r="G20477" t="s">
        <v>31</v>
      </c>
      <c r="H20477" t="s">
        <v>23</v>
      </c>
      <c r="I20477" t="s">
        <v>12497</v>
      </c>
      <c r="K20477"/>
      <c r="L20477" t="s">
        <v>32525</v>
      </c>
      <c r="M20477" t="s">
        <v>26</v>
      </c>
      <c r="N20477">
        <v>2</v>
      </c>
      <c r="P20477" t="s">
        <v>20366</v>
      </c>
      <c r="Q20477" t="s">
        <v>32526</v>
      </c>
      <c r="S20477" t="s">
        <v>20368</v>
      </c>
    </row>
    <row r="20478" spans="1:19" hidden="1" x14ac:dyDescent="0.2">
      <c r="A20478">
        <v>6038</v>
      </c>
      <c r="B20478" t="s">
        <v>32527</v>
      </c>
      <c r="C20478" t="s">
        <v>20452</v>
      </c>
      <c r="D20478">
        <v>2.16</v>
      </c>
      <c r="F20478" t="s">
        <v>21009</v>
      </c>
      <c r="G20478" t="s">
        <v>31</v>
      </c>
      <c r="H20478" t="s">
        <v>23</v>
      </c>
      <c r="I20478" t="s">
        <v>12497</v>
      </c>
      <c r="K20478"/>
      <c r="L20478" t="s">
        <v>32528</v>
      </c>
      <c r="M20478" t="s">
        <v>26</v>
      </c>
      <c r="N20478">
        <v>2</v>
      </c>
      <c r="P20478" t="s">
        <v>20366</v>
      </c>
      <c r="Q20478" t="s">
        <v>32529</v>
      </c>
      <c r="S20478" t="s">
        <v>20368</v>
      </c>
    </row>
    <row r="20479" spans="1:19" hidden="1" x14ac:dyDescent="0.2">
      <c r="A20479">
        <v>6038</v>
      </c>
      <c r="B20479" t="s">
        <v>32527</v>
      </c>
      <c r="C20479" t="s">
        <v>20441</v>
      </c>
      <c r="D20479">
        <v>3.38</v>
      </c>
      <c r="F20479" t="s">
        <v>21009</v>
      </c>
      <c r="G20479" t="s">
        <v>31</v>
      </c>
      <c r="H20479" t="s">
        <v>23</v>
      </c>
      <c r="I20479" t="s">
        <v>12497</v>
      </c>
      <c r="K20479"/>
      <c r="L20479" t="s">
        <v>32528</v>
      </c>
      <c r="M20479" t="s">
        <v>26</v>
      </c>
      <c r="N20479">
        <v>2</v>
      </c>
      <c r="P20479" t="s">
        <v>20366</v>
      </c>
      <c r="Q20479" t="s">
        <v>32529</v>
      </c>
      <c r="S20479" t="s">
        <v>20368</v>
      </c>
    </row>
    <row r="20480" spans="1:19" hidden="1" x14ac:dyDescent="0.2">
      <c r="A20480">
        <v>6038</v>
      </c>
      <c r="B20480" t="s">
        <v>32527</v>
      </c>
      <c r="C20480" t="s">
        <v>20447</v>
      </c>
      <c r="D20480">
        <v>8.85</v>
      </c>
      <c r="F20480" t="s">
        <v>21009</v>
      </c>
      <c r="G20480" t="s">
        <v>31</v>
      </c>
      <c r="H20480" t="s">
        <v>23</v>
      </c>
      <c r="I20480" t="s">
        <v>12497</v>
      </c>
      <c r="K20480"/>
      <c r="L20480" t="s">
        <v>32528</v>
      </c>
      <c r="M20480" t="s">
        <v>26</v>
      </c>
      <c r="N20480">
        <v>2</v>
      </c>
      <c r="P20480" t="s">
        <v>20366</v>
      </c>
      <c r="Q20480" t="s">
        <v>32529</v>
      </c>
      <c r="S20480" t="s">
        <v>20368</v>
      </c>
    </row>
    <row r="20481" spans="1:19" hidden="1" x14ac:dyDescent="0.2">
      <c r="A20481">
        <v>6039</v>
      </c>
      <c r="B20481" t="s">
        <v>32530</v>
      </c>
      <c r="C20481" t="s">
        <v>20441</v>
      </c>
      <c r="D20481">
        <v>2.58</v>
      </c>
      <c r="F20481" t="s">
        <v>21009</v>
      </c>
      <c r="G20481" t="s">
        <v>31</v>
      </c>
      <c r="H20481" t="s">
        <v>23</v>
      </c>
      <c r="I20481" t="s">
        <v>12497</v>
      </c>
      <c r="K20481"/>
      <c r="L20481" t="s">
        <v>32531</v>
      </c>
      <c r="M20481" t="s">
        <v>26</v>
      </c>
      <c r="N20481">
        <v>2</v>
      </c>
      <c r="P20481" t="s">
        <v>20366</v>
      </c>
      <c r="Q20481" t="s">
        <v>32532</v>
      </c>
      <c r="S20481" t="s">
        <v>20368</v>
      </c>
    </row>
    <row r="20482" spans="1:19" hidden="1" x14ac:dyDescent="0.2">
      <c r="A20482">
        <v>6039</v>
      </c>
      <c r="B20482" t="s">
        <v>32530</v>
      </c>
      <c r="C20482" t="s">
        <v>20447</v>
      </c>
      <c r="D20482">
        <v>3.87</v>
      </c>
      <c r="F20482" t="s">
        <v>21009</v>
      </c>
      <c r="G20482" t="s">
        <v>31</v>
      </c>
      <c r="H20482" t="s">
        <v>23</v>
      </c>
      <c r="I20482" t="s">
        <v>12497</v>
      </c>
      <c r="K20482"/>
      <c r="L20482" t="s">
        <v>32531</v>
      </c>
      <c r="M20482" t="s">
        <v>26</v>
      </c>
      <c r="N20482">
        <v>2</v>
      </c>
      <c r="P20482" t="s">
        <v>20366</v>
      </c>
      <c r="Q20482" t="s">
        <v>32532</v>
      </c>
      <c r="S20482" t="s">
        <v>20368</v>
      </c>
    </row>
    <row r="20483" spans="1:19" hidden="1" x14ac:dyDescent="0.2">
      <c r="A20483">
        <v>6039</v>
      </c>
      <c r="B20483" t="s">
        <v>32530</v>
      </c>
      <c r="C20483" t="s">
        <v>21449</v>
      </c>
      <c r="D20483">
        <v>9.48</v>
      </c>
      <c r="F20483" t="s">
        <v>21009</v>
      </c>
      <c r="G20483" t="s">
        <v>31</v>
      </c>
      <c r="H20483" t="s">
        <v>23</v>
      </c>
      <c r="I20483" t="s">
        <v>12497</v>
      </c>
      <c r="K20483"/>
      <c r="L20483" t="s">
        <v>32531</v>
      </c>
      <c r="M20483" t="s">
        <v>26</v>
      </c>
      <c r="N20483">
        <v>2</v>
      </c>
      <c r="P20483" t="s">
        <v>20366</v>
      </c>
      <c r="Q20483" t="s">
        <v>32532</v>
      </c>
      <c r="S20483" t="s">
        <v>20368</v>
      </c>
    </row>
    <row r="20484" spans="1:19" hidden="1" x14ac:dyDescent="0.2">
      <c r="A20484">
        <v>6046</v>
      </c>
      <c r="B20484" t="s">
        <v>32533</v>
      </c>
      <c r="C20484" t="s">
        <v>105</v>
      </c>
      <c r="D20484">
        <v>3.8</v>
      </c>
      <c r="E20484">
        <v>25</v>
      </c>
      <c r="G20484" t="s">
        <v>55</v>
      </c>
      <c r="H20484" t="s">
        <v>23</v>
      </c>
      <c r="I20484" t="s">
        <v>23756</v>
      </c>
      <c r="K20484"/>
      <c r="L20484" t="s">
        <v>32534</v>
      </c>
      <c r="M20484" t="s">
        <v>26</v>
      </c>
      <c r="N20484">
        <v>2</v>
      </c>
      <c r="P20484" t="s">
        <v>20366</v>
      </c>
      <c r="Q20484" t="s">
        <v>32535</v>
      </c>
      <c r="S20484" t="s">
        <v>20368</v>
      </c>
    </row>
    <row r="20485" spans="1:19" hidden="1" x14ac:dyDescent="0.2">
      <c r="A20485">
        <v>6046</v>
      </c>
      <c r="B20485" t="s">
        <v>32533</v>
      </c>
      <c r="C20485" t="s">
        <v>20452</v>
      </c>
      <c r="D20485">
        <v>9.3000000000000007</v>
      </c>
      <c r="E20485">
        <v>25</v>
      </c>
      <c r="G20485" t="s">
        <v>55</v>
      </c>
      <c r="H20485" t="s">
        <v>23</v>
      </c>
      <c r="I20485" t="s">
        <v>23756</v>
      </c>
      <c r="K20485"/>
      <c r="L20485" t="s">
        <v>32534</v>
      </c>
      <c r="M20485" t="s">
        <v>26</v>
      </c>
      <c r="N20485">
        <v>2</v>
      </c>
      <c r="P20485" t="s">
        <v>20366</v>
      </c>
      <c r="Q20485" t="s">
        <v>32535</v>
      </c>
      <c r="S20485" t="s">
        <v>20368</v>
      </c>
    </row>
    <row r="20486" spans="1:19" hidden="1" x14ac:dyDescent="0.2">
      <c r="A20486">
        <v>6047</v>
      </c>
      <c r="B20486" t="s">
        <v>32536</v>
      </c>
      <c r="C20486" t="s">
        <v>105</v>
      </c>
      <c r="D20486">
        <v>4.2</v>
      </c>
      <c r="E20486">
        <v>25</v>
      </c>
      <c r="G20486" t="s">
        <v>55</v>
      </c>
      <c r="H20486" t="s">
        <v>23</v>
      </c>
      <c r="I20486" t="s">
        <v>23756</v>
      </c>
      <c r="K20486"/>
      <c r="L20486" t="s">
        <v>32537</v>
      </c>
      <c r="M20486" t="s">
        <v>26</v>
      </c>
      <c r="N20486">
        <v>2</v>
      </c>
      <c r="P20486" t="s">
        <v>20366</v>
      </c>
      <c r="Q20486" t="s">
        <v>32538</v>
      </c>
      <c r="S20486" t="s">
        <v>20368</v>
      </c>
    </row>
    <row r="20487" spans="1:19" hidden="1" x14ac:dyDescent="0.2">
      <c r="A20487">
        <v>6047</v>
      </c>
      <c r="B20487" t="s">
        <v>32536</v>
      </c>
      <c r="C20487" t="s">
        <v>20452</v>
      </c>
      <c r="D20487">
        <v>9.4</v>
      </c>
      <c r="E20487">
        <v>25</v>
      </c>
      <c r="G20487" t="s">
        <v>55</v>
      </c>
      <c r="H20487" t="s">
        <v>23</v>
      </c>
      <c r="I20487" t="s">
        <v>23756</v>
      </c>
      <c r="K20487"/>
      <c r="L20487" t="s">
        <v>32537</v>
      </c>
      <c r="M20487" t="s">
        <v>26</v>
      </c>
      <c r="N20487">
        <v>2</v>
      </c>
      <c r="P20487" t="s">
        <v>20366</v>
      </c>
      <c r="Q20487" t="s">
        <v>32538</v>
      </c>
      <c r="S20487" t="s">
        <v>20368</v>
      </c>
    </row>
    <row r="20488" spans="1:19" hidden="1" x14ac:dyDescent="0.2">
      <c r="A20488">
        <v>6049</v>
      </c>
      <c r="B20488" t="s">
        <v>32539</v>
      </c>
      <c r="C20488" t="s">
        <v>105</v>
      </c>
      <c r="D20488">
        <v>1.9</v>
      </c>
      <c r="E20488">
        <v>20</v>
      </c>
      <c r="F20488" t="s">
        <v>1420</v>
      </c>
      <c r="G20488" t="s">
        <v>55</v>
      </c>
      <c r="H20488" t="s">
        <v>23</v>
      </c>
      <c r="I20488" t="s">
        <v>304</v>
      </c>
      <c r="K20488"/>
      <c r="L20488" t="s">
        <v>32540</v>
      </c>
      <c r="M20488" t="s">
        <v>23063</v>
      </c>
      <c r="N20488">
        <v>3</v>
      </c>
      <c r="O20488" t="s">
        <v>32541</v>
      </c>
      <c r="P20488" t="s">
        <v>20366</v>
      </c>
      <c r="Q20488" t="s">
        <v>32542</v>
      </c>
      <c r="S20488" t="s">
        <v>20368</v>
      </c>
    </row>
    <row r="20489" spans="1:19" hidden="1" x14ac:dyDescent="0.2">
      <c r="A20489">
        <v>6049</v>
      </c>
      <c r="B20489" t="s">
        <v>32539</v>
      </c>
      <c r="C20489" t="s">
        <v>20452</v>
      </c>
      <c r="D20489">
        <v>2.56</v>
      </c>
      <c r="E20489" t="s">
        <v>383</v>
      </c>
      <c r="F20489" t="s">
        <v>1420</v>
      </c>
      <c r="G20489" t="s">
        <v>55</v>
      </c>
      <c r="H20489" t="s">
        <v>46</v>
      </c>
      <c r="I20489" t="s">
        <v>304</v>
      </c>
      <c r="K20489"/>
      <c r="L20489" t="s">
        <v>32540</v>
      </c>
      <c r="M20489" t="s">
        <v>23063</v>
      </c>
      <c r="N20489">
        <v>3</v>
      </c>
      <c r="O20489" t="s">
        <v>32541</v>
      </c>
      <c r="P20489" t="s">
        <v>20366</v>
      </c>
      <c r="Q20489" t="s">
        <v>32542</v>
      </c>
      <c r="S20489" t="s">
        <v>20368</v>
      </c>
    </row>
    <row r="20490" spans="1:19" hidden="1" x14ac:dyDescent="0.2">
      <c r="A20490">
        <v>6049</v>
      </c>
      <c r="B20490" t="s">
        <v>32539</v>
      </c>
      <c r="C20490" t="s">
        <v>20441</v>
      </c>
      <c r="D20490">
        <v>8.52</v>
      </c>
      <c r="E20490" t="s">
        <v>383</v>
      </c>
      <c r="F20490" t="s">
        <v>1420</v>
      </c>
      <c r="G20490" t="s">
        <v>55</v>
      </c>
      <c r="H20490" t="s">
        <v>46</v>
      </c>
      <c r="I20490" t="s">
        <v>304</v>
      </c>
      <c r="K20490"/>
      <c r="L20490" t="s">
        <v>32540</v>
      </c>
      <c r="M20490" t="s">
        <v>23063</v>
      </c>
      <c r="N20490">
        <v>3</v>
      </c>
      <c r="O20490" t="s">
        <v>32541</v>
      </c>
      <c r="P20490" t="s">
        <v>20366</v>
      </c>
      <c r="Q20490" t="s">
        <v>32542</v>
      </c>
      <c r="S20490" t="s">
        <v>20368</v>
      </c>
    </row>
    <row r="20491" spans="1:19" hidden="1" x14ac:dyDescent="0.2">
      <c r="A20491">
        <v>6049</v>
      </c>
      <c r="B20491" t="s">
        <v>32539</v>
      </c>
      <c r="C20491" t="s">
        <v>20447</v>
      </c>
      <c r="D20491">
        <v>9.2200000000000006</v>
      </c>
      <c r="E20491" t="s">
        <v>383</v>
      </c>
      <c r="F20491" t="s">
        <v>1420</v>
      </c>
      <c r="G20491" t="s">
        <v>55</v>
      </c>
      <c r="H20491" t="s">
        <v>46</v>
      </c>
      <c r="I20491" t="s">
        <v>304</v>
      </c>
      <c r="K20491"/>
      <c r="L20491" t="s">
        <v>32540</v>
      </c>
      <c r="M20491" t="s">
        <v>23063</v>
      </c>
      <c r="N20491">
        <v>3</v>
      </c>
      <c r="O20491" t="s">
        <v>32541</v>
      </c>
      <c r="P20491" t="s">
        <v>20366</v>
      </c>
      <c r="Q20491" t="s">
        <v>32542</v>
      </c>
      <c r="S20491" t="s">
        <v>20368</v>
      </c>
    </row>
    <row r="20492" spans="1:19" hidden="1" x14ac:dyDescent="0.2">
      <c r="A20492">
        <v>6054</v>
      </c>
      <c r="B20492" t="s">
        <v>32543</v>
      </c>
      <c r="C20492" t="s">
        <v>105</v>
      </c>
      <c r="D20492">
        <v>4.13</v>
      </c>
      <c r="E20492">
        <v>20</v>
      </c>
      <c r="F20492" t="s">
        <v>22233</v>
      </c>
      <c r="G20492" t="s">
        <v>31</v>
      </c>
      <c r="H20492" t="s">
        <v>46</v>
      </c>
      <c r="I20492" t="s">
        <v>4354</v>
      </c>
      <c r="J20492" t="s">
        <v>21503</v>
      </c>
      <c r="K20492"/>
      <c r="L20492" t="s">
        <v>32544</v>
      </c>
      <c r="M20492" t="s">
        <v>20396</v>
      </c>
      <c r="N20492">
        <v>4</v>
      </c>
      <c r="P20492" t="s">
        <v>20366</v>
      </c>
      <c r="Q20492" t="s">
        <v>32545</v>
      </c>
      <c r="S20492" t="s">
        <v>20368</v>
      </c>
    </row>
    <row r="20493" spans="1:19" hidden="1" x14ac:dyDescent="0.2">
      <c r="A20493">
        <v>6054</v>
      </c>
      <c r="B20493" t="s">
        <v>32543</v>
      </c>
      <c r="C20493" t="s">
        <v>105</v>
      </c>
      <c r="D20493">
        <v>4.18</v>
      </c>
      <c r="E20493" t="s">
        <v>363</v>
      </c>
      <c r="F20493" t="s">
        <v>22233</v>
      </c>
      <c r="G20493" t="s">
        <v>55</v>
      </c>
      <c r="H20493" t="s">
        <v>23</v>
      </c>
      <c r="I20493" t="s">
        <v>22234</v>
      </c>
      <c r="K20493"/>
      <c r="L20493" t="s">
        <v>32544</v>
      </c>
      <c r="M20493" t="s">
        <v>20396</v>
      </c>
      <c r="N20493">
        <v>4</v>
      </c>
      <c r="P20493" t="s">
        <v>20366</v>
      </c>
      <c r="Q20493" t="s">
        <v>32545</v>
      </c>
      <c r="S20493" t="s">
        <v>20368</v>
      </c>
    </row>
    <row r="20494" spans="1:19" hidden="1" x14ac:dyDescent="0.2">
      <c r="A20494">
        <v>6054</v>
      </c>
      <c r="B20494" t="s">
        <v>32543</v>
      </c>
      <c r="C20494" t="s">
        <v>105</v>
      </c>
      <c r="D20494">
        <v>4.4000000000000004</v>
      </c>
      <c r="E20494" t="s">
        <v>2141</v>
      </c>
      <c r="F20494" t="s">
        <v>28268</v>
      </c>
      <c r="G20494" t="s">
        <v>32546</v>
      </c>
      <c r="H20494" t="s">
        <v>23</v>
      </c>
      <c r="I20494" t="s">
        <v>19259</v>
      </c>
      <c r="K20494"/>
      <c r="L20494" t="s">
        <v>32544</v>
      </c>
      <c r="M20494" t="s">
        <v>20396</v>
      </c>
      <c r="N20494">
        <v>4</v>
      </c>
      <c r="P20494" t="s">
        <v>20366</v>
      </c>
      <c r="Q20494" t="s">
        <v>32545</v>
      </c>
      <c r="S20494" t="s">
        <v>20368</v>
      </c>
    </row>
    <row r="20495" spans="1:19" hidden="1" x14ac:dyDescent="0.2">
      <c r="A20495">
        <v>6054</v>
      </c>
      <c r="B20495" t="s">
        <v>32543</v>
      </c>
      <c r="C20495" t="s">
        <v>105</v>
      </c>
      <c r="D20495">
        <v>4.18</v>
      </c>
      <c r="F20495" t="s">
        <v>22233</v>
      </c>
      <c r="G20495" t="s">
        <v>31</v>
      </c>
      <c r="I20495" t="s">
        <v>32547</v>
      </c>
      <c r="K20495"/>
      <c r="L20495" t="s">
        <v>32544</v>
      </c>
      <c r="M20495" t="s">
        <v>20396</v>
      </c>
      <c r="N20495">
        <v>4</v>
      </c>
      <c r="P20495" t="s">
        <v>20366</v>
      </c>
      <c r="Q20495" t="s">
        <v>32545</v>
      </c>
      <c r="S20495" t="s">
        <v>20368</v>
      </c>
    </row>
    <row r="20496" spans="1:19" hidden="1" x14ac:dyDescent="0.2">
      <c r="A20496">
        <v>6054</v>
      </c>
      <c r="B20496" t="s">
        <v>32543</v>
      </c>
      <c r="C20496" t="s">
        <v>105</v>
      </c>
      <c r="D20496">
        <v>4.0999999999999996</v>
      </c>
      <c r="E20496">
        <v>20</v>
      </c>
      <c r="F20496" t="s">
        <v>22233</v>
      </c>
      <c r="G20496" t="s">
        <v>31</v>
      </c>
      <c r="I20496" t="s">
        <v>32548</v>
      </c>
      <c r="K20496"/>
      <c r="L20496" t="s">
        <v>32544</v>
      </c>
      <c r="M20496" t="s">
        <v>20396</v>
      </c>
      <c r="N20496">
        <v>4</v>
      </c>
      <c r="P20496" t="s">
        <v>20366</v>
      </c>
      <c r="Q20496" t="s">
        <v>32545</v>
      </c>
      <c r="S20496" t="s">
        <v>20368</v>
      </c>
    </row>
    <row r="20497" spans="1:19" hidden="1" x14ac:dyDescent="0.2">
      <c r="A20497">
        <v>6055</v>
      </c>
      <c r="B20497" t="s">
        <v>32549</v>
      </c>
      <c r="C20497" t="s">
        <v>105</v>
      </c>
      <c r="D20497">
        <v>8.9499999999999993</v>
      </c>
      <c r="E20497">
        <v>25</v>
      </c>
      <c r="F20497" t="s">
        <v>32550</v>
      </c>
      <c r="G20497" t="s">
        <v>31</v>
      </c>
      <c r="H20497" t="s">
        <v>23</v>
      </c>
      <c r="I20497" t="s">
        <v>20031</v>
      </c>
      <c r="K20497"/>
      <c r="L20497" t="s">
        <v>32551</v>
      </c>
      <c r="M20497" t="s">
        <v>20396</v>
      </c>
      <c r="N20497">
        <v>4</v>
      </c>
      <c r="P20497" t="s">
        <v>20366</v>
      </c>
      <c r="Q20497" t="s">
        <v>32552</v>
      </c>
      <c r="S20497" t="s">
        <v>20368</v>
      </c>
    </row>
    <row r="20498" spans="1:19" hidden="1" x14ac:dyDescent="0.2">
      <c r="A20498">
        <v>6056</v>
      </c>
      <c r="B20498" t="s">
        <v>32553</v>
      </c>
      <c r="C20498" t="s">
        <v>105</v>
      </c>
      <c r="D20498">
        <v>3.6440000000000001</v>
      </c>
      <c r="E20498">
        <v>25</v>
      </c>
      <c r="G20498" t="s">
        <v>21014</v>
      </c>
      <c r="H20498" t="s">
        <v>46</v>
      </c>
      <c r="I20498" t="s">
        <v>4530</v>
      </c>
      <c r="K20498"/>
      <c r="L20498" t="s">
        <v>32554</v>
      </c>
      <c r="M20498" t="s">
        <v>26</v>
      </c>
      <c r="N20498">
        <v>2</v>
      </c>
      <c r="P20498" t="s">
        <v>20366</v>
      </c>
      <c r="Q20498" t="s">
        <v>32555</v>
      </c>
      <c r="S20498" t="s">
        <v>20368</v>
      </c>
    </row>
    <row r="20499" spans="1:19" hidden="1" x14ac:dyDescent="0.2">
      <c r="A20499">
        <v>6059</v>
      </c>
      <c r="B20499" t="s">
        <v>32556</v>
      </c>
      <c r="C20499" t="s">
        <v>105</v>
      </c>
      <c r="D20499">
        <v>10.71</v>
      </c>
      <c r="E20499" t="s">
        <v>363</v>
      </c>
      <c r="F20499" t="s">
        <v>22233</v>
      </c>
      <c r="G20499" t="s">
        <v>55</v>
      </c>
      <c r="H20499" t="s">
        <v>23</v>
      </c>
      <c r="I20499" t="s">
        <v>22234</v>
      </c>
      <c r="K20499"/>
      <c r="L20499" t="s">
        <v>32557</v>
      </c>
      <c r="M20499" t="s">
        <v>26</v>
      </c>
      <c r="N20499">
        <v>2</v>
      </c>
      <c r="P20499" t="s">
        <v>20366</v>
      </c>
      <c r="Q20499" t="s">
        <v>32558</v>
      </c>
      <c r="S20499" t="s">
        <v>20368</v>
      </c>
    </row>
    <row r="20500" spans="1:19" hidden="1" x14ac:dyDescent="0.2">
      <c r="A20500">
        <v>6059</v>
      </c>
      <c r="B20500" t="s">
        <v>32556</v>
      </c>
      <c r="C20500" t="s">
        <v>105</v>
      </c>
      <c r="D20500">
        <v>10.199999999999999</v>
      </c>
      <c r="F20500" t="s">
        <v>21628</v>
      </c>
      <c r="G20500" t="s">
        <v>1440</v>
      </c>
      <c r="I20500" t="s">
        <v>9880</v>
      </c>
      <c r="K20500"/>
      <c r="L20500" t="s">
        <v>32557</v>
      </c>
      <c r="M20500" t="s">
        <v>26</v>
      </c>
      <c r="N20500">
        <v>2</v>
      </c>
      <c r="P20500" t="s">
        <v>20366</v>
      </c>
      <c r="Q20500" t="s">
        <v>32558</v>
      </c>
      <c r="S20500" t="s">
        <v>20368</v>
      </c>
    </row>
    <row r="20501" spans="1:19" hidden="1" x14ac:dyDescent="0.2">
      <c r="A20501">
        <v>6060</v>
      </c>
      <c r="B20501" t="s">
        <v>32559</v>
      </c>
      <c r="C20501" t="s">
        <v>105</v>
      </c>
      <c r="D20501">
        <v>3.73</v>
      </c>
      <c r="F20501" t="s">
        <v>22233</v>
      </c>
      <c r="G20501" t="s">
        <v>1440</v>
      </c>
      <c r="I20501" t="s">
        <v>9880</v>
      </c>
      <c r="K20501"/>
      <c r="L20501" t="s">
        <v>32560</v>
      </c>
      <c r="M20501" t="s">
        <v>26</v>
      </c>
      <c r="N20501">
        <v>2</v>
      </c>
      <c r="P20501" t="s">
        <v>20366</v>
      </c>
      <c r="Q20501" t="s">
        <v>32561</v>
      </c>
      <c r="S20501" t="s">
        <v>20368</v>
      </c>
    </row>
    <row r="20502" spans="1:19" hidden="1" x14ac:dyDescent="0.2">
      <c r="A20502">
        <v>6061</v>
      </c>
      <c r="B20502" t="s">
        <v>32562</v>
      </c>
      <c r="C20502" t="s">
        <v>105</v>
      </c>
      <c r="D20502">
        <v>4.0199999999999996</v>
      </c>
      <c r="F20502" t="s">
        <v>22233</v>
      </c>
      <c r="G20502" t="s">
        <v>1440</v>
      </c>
      <c r="I20502" t="s">
        <v>9880</v>
      </c>
      <c r="K20502"/>
      <c r="L20502" t="s">
        <v>32563</v>
      </c>
      <c r="M20502" t="s">
        <v>26</v>
      </c>
      <c r="N20502">
        <v>2</v>
      </c>
      <c r="P20502" t="s">
        <v>20366</v>
      </c>
      <c r="Q20502" t="s">
        <v>32564</v>
      </c>
      <c r="S20502" t="s">
        <v>20368</v>
      </c>
    </row>
    <row r="20503" spans="1:19" hidden="1" x14ac:dyDescent="0.2">
      <c r="A20503">
        <v>6062</v>
      </c>
      <c r="B20503" t="s">
        <v>32565</v>
      </c>
      <c r="C20503" t="s">
        <v>105</v>
      </c>
      <c r="D20503">
        <v>8.0500000000000007</v>
      </c>
      <c r="E20503">
        <v>25</v>
      </c>
      <c r="G20503" t="s">
        <v>31</v>
      </c>
      <c r="H20503" t="s">
        <v>46</v>
      </c>
      <c r="I20503" t="s">
        <v>24858</v>
      </c>
      <c r="K20503"/>
      <c r="L20503" t="s">
        <v>32566</v>
      </c>
      <c r="M20503" t="s">
        <v>20396</v>
      </c>
      <c r="N20503">
        <v>4</v>
      </c>
      <c r="P20503" t="s">
        <v>20366</v>
      </c>
      <c r="Q20503" t="s">
        <v>32567</v>
      </c>
      <c r="S20503" t="s">
        <v>20368</v>
      </c>
    </row>
    <row r="20504" spans="1:19" hidden="1" x14ac:dyDescent="0.2">
      <c r="A20504">
        <v>6063</v>
      </c>
      <c r="B20504" t="s">
        <v>32568</v>
      </c>
      <c r="C20504" t="s">
        <v>105</v>
      </c>
      <c r="D20504">
        <v>10.8</v>
      </c>
      <c r="E20504">
        <v>25</v>
      </c>
      <c r="G20504" t="s">
        <v>31</v>
      </c>
      <c r="H20504" t="s">
        <v>46</v>
      </c>
      <c r="I20504" t="s">
        <v>24858</v>
      </c>
      <c r="K20504"/>
      <c r="L20504" t="s">
        <v>32569</v>
      </c>
      <c r="M20504" t="s">
        <v>20396</v>
      </c>
      <c r="N20504">
        <v>4</v>
      </c>
      <c r="P20504" t="s">
        <v>20366</v>
      </c>
      <c r="Q20504" t="s">
        <v>32570</v>
      </c>
      <c r="S20504" t="s">
        <v>20368</v>
      </c>
    </row>
    <row r="20505" spans="1:19" hidden="1" x14ac:dyDescent="0.2">
      <c r="A20505">
        <v>6064</v>
      </c>
      <c r="B20505" t="s">
        <v>32571</v>
      </c>
      <c r="C20505" t="s">
        <v>105</v>
      </c>
      <c r="D20505">
        <v>12.23</v>
      </c>
      <c r="E20505">
        <v>25</v>
      </c>
      <c r="F20505" t="s">
        <v>28558</v>
      </c>
      <c r="H20505" t="s">
        <v>23</v>
      </c>
      <c r="I20505" t="s">
        <v>24858</v>
      </c>
      <c r="K20505"/>
      <c r="L20505" t="s">
        <v>32572</v>
      </c>
      <c r="M20505" t="s">
        <v>20719</v>
      </c>
      <c r="N20505">
        <v>3</v>
      </c>
      <c r="P20505" t="s">
        <v>20366</v>
      </c>
      <c r="Q20505" t="s">
        <v>32573</v>
      </c>
      <c r="S20505" t="s">
        <v>20368</v>
      </c>
    </row>
    <row r="20506" spans="1:19" hidden="1" x14ac:dyDescent="0.2">
      <c r="A20506">
        <v>6065</v>
      </c>
      <c r="B20506" t="s">
        <v>32574</v>
      </c>
      <c r="C20506" t="s">
        <v>105</v>
      </c>
      <c r="D20506">
        <v>11.59</v>
      </c>
      <c r="E20506">
        <v>20</v>
      </c>
      <c r="G20506" t="s">
        <v>31</v>
      </c>
      <c r="H20506" t="s">
        <v>46</v>
      </c>
      <c r="I20506" t="s">
        <v>9598</v>
      </c>
      <c r="K20506"/>
      <c r="L20506" t="s">
        <v>32575</v>
      </c>
      <c r="M20506" t="s">
        <v>26</v>
      </c>
      <c r="N20506">
        <v>2</v>
      </c>
      <c r="P20506" t="s">
        <v>20366</v>
      </c>
      <c r="Q20506" t="s">
        <v>32576</v>
      </c>
      <c r="S20506" t="s">
        <v>20368</v>
      </c>
    </row>
    <row r="20507" spans="1:19" hidden="1" x14ac:dyDescent="0.2">
      <c r="A20507">
        <v>6066</v>
      </c>
      <c r="B20507" t="s">
        <v>32577</v>
      </c>
      <c r="C20507" t="s">
        <v>105</v>
      </c>
      <c r="D20507">
        <v>12.15</v>
      </c>
      <c r="E20507">
        <v>25</v>
      </c>
      <c r="F20507" t="s">
        <v>28558</v>
      </c>
      <c r="H20507" t="s">
        <v>23</v>
      </c>
      <c r="I20507" t="s">
        <v>24858</v>
      </c>
      <c r="K20507"/>
      <c r="L20507" t="s">
        <v>32578</v>
      </c>
      <c r="M20507" t="s">
        <v>20396</v>
      </c>
      <c r="N20507">
        <v>4</v>
      </c>
      <c r="P20507" t="s">
        <v>20366</v>
      </c>
      <c r="Q20507" t="s">
        <v>32579</v>
      </c>
      <c r="S20507" t="s">
        <v>20368</v>
      </c>
    </row>
    <row r="20508" spans="1:19" hidden="1" x14ac:dyDescent="0.2">
      <c r="A20508">
        <v>6067</v>
      </c>
      <c r="B20508" t="s">
        <v>32580</v>
      </c>
      <c r="C20508" t="s">
        <v>105</v>
      </c>
      <c r="D20508">
        <v>4.1100000000000003</v>
      </c>
      <c r="E20508">
        <v>20</v>
      </c>
      <c r="F20508" t="s">
        <v>22233</v>
      </c>
      <c r="G20508" t="s">
        <v>31</v>
      </c>
      <c r="H20508" t="s">
        <v>46</v>
      </c>
      <c r="I20508" t="s">
        <v>4354</v>
      </c>
      <c r="J20508" t="s">
        <v>21503</v>
      </c>
      <c r="K20508"/>
      <c r="L20508" t="s">
        <v>32581</v>
      </c>
      <c r="M20508" t="s">
        <v>26</v>
      </c>
      <c r="N20508">
        <v>2</v>
      </c>
      <c r="P20508" t="s">
        <v>20366</v>
      </c>
      <c r="Q20508" t="s">
        <v>32582</v>
      </c>
      <c r="S20508" t="s">
        <v>20368</v>
      </c>
    </row>
    <row r="20509" spans="1:19" hidden="1" x14ac:dyDescent="0.2">
      <c r="A20509">
        <v>6068</v>
      </c>
      <c r="B20509" t="s">
        <v>32583</v>
      </c>
      <c r="C20509" t="s">
        <v>105</v>
      </c>
      <c r="D20509">
        <v>3.51</v>
      </c>
      <c r="E20509">
        <v>20</v>
      </c>
      <c r="F20509" t="s">
        <v>22233</v>
      </c>
      <c r="G20509" t="s">
        <v>31</v>
      </c>
      <c r="H20509" t="s">
        <v>46</v>
      </c>
      <c r="I20509" t="s">
        <v>4354</v>
      </c>
      <c r="J20509" t="s">
        <v>21503</v>
      </c>
      <c r="K20509"/>
      <c r="L20509" t="s">
        <v>32584</v>
      </c>
      <c r="M20509" t="s">
        <v>26</v>
      </c>
      <c r="N20509">
        <v>2</v>
      </c>
      <c r="P20509" t="s">
        <v>20366</v>
      </c>
      <c r="Q20509" t="s">
        <v>32585</v>
      </c>
      <c r="S20509" t="s">
        <v>20368</v>
      </c>
    </row>
    <row r="20510" spans="1:19" hidden="1" x14ac:dyDescent="0.2">
      <c r="A20510">
        <v>6069</v>
      </c>
      <c r="B20510" t="s">
        <v>32586</v>
      </c>
      <c r="C20510" t="s">
        <v>105</v>
      </c>
      <c r="D20510">
        <v>3.72</v>
      </c>
      <c r="E20510">
        <v>20</v>
      </c>
      <c r="F20510" t="s">
        <v>22233</v>
      </c>
      <c r="G20510" t="s">
        <v>31</v>
      </c>
      <c r="H20510" t="s">
        <v>46</v>
      </c>
      <c r="I20510" t="s">
        <v>4354</v>
      </c>
      <c r="J20510" t="s">
        <v>21503</v>
      </c>
      <c r="K20510"/>
      <c r="L20510" t="s">
        <v>32587</v>
      </c>
      <c r="M20510" t="s">
        <v>26</v>
      </c>
      <c r="N20510">
        <v>2</v>
      </c>
      <c r="P20510" t="s">
        <v>20366</v>
      </c>
      <c r="Q20510" t="s">
        <v>32588</v>
      </c>
      <c r="S20510" t="s">
        <v>20368</v>
      </c>
    </row>
    <row r="20511" spans="1:19" hidden="1" x14ac:dyDescent="0.2">
      <c r="A20511">
        <v>6069</v>
      </c>
      <c r="B20511" t="s">
        <v>32586</v>
      </c>
      <c r="C20511" t="s">
        <v>105</v>
      </c>
      <c r="D20511">
        <v>4</v>
      </c>
      <c r="E20511" t="s">
        <v>2141</v>
      </c>
      <c r="F20511" t="s">
        <v>28268</v>
      </c>
      <c r="G20511" t="s">
        <v>28269</v>
      </c>
      <c r="H20511" t="s">
        <v>23</v>
      </c>
      <c r="I20511" t="s">
        <v>19259</v>
      </c>
      <c r="K20511"/>
      <c r="L20511" t="s">
        <v>32587</v>
      </c>
      <c r="M20511" t="s">
        <v>26</v>
      </c>
      <c r="N20511">
        <v>2</v>
      </c>
      <c r="P20511" t="s">
        <v>20366</v>
      </c>
      <c r="Q20511" t="s">
        <v>32588</v>
      </c>
      <c r="S20511" t="s">
        <v>20368</v>
      </c>
    </row>
    <row r="20512" spans="1:19" hidden="1" x14ac:dyDescent="0.2">
      <c r="A20512">
        <v>6069</v>
      </c>
      <c r="B20512" t="s">
        <v>32586</v>
      </c>
      <c r="C20512" t="s">
        <v>105</v>
      </c>
      <c r="D20512">
        <v>3.54</v>
      </c>
      <c r="E20512">
        <v>20</v>
      </c>
      <c r="F20512" t="s">
        <v>28268</v>
      </c>
      <c r="G20512" t="s">
        <v>31</v>
      </c>
      <c r="I20512" t="s">
        <v>32548</v>
      </c>
      <c r="K20512"/>
      <c r="L20512" t="s">
        <v>32587</v>
      </c>
      <c r="M20512" t="s">
        <v>26</v>
      </c>
      <c r="N20512">
        <v>2</v>
      </c>
      <c r="P20512" t="s">
        <v>20366</v>
      </c>
      <c r="Q20512" t="s">
        <v>32588</v>
      </c>
      <c r="S20512" t="s">
        <v>20368</v>
      </c>
    </row>
    <row r="20513" spans="1:19" hidden="1" x14ac:dyDescent="0.2">
      <c r="A20513">
        <v>6070</v>
      </c>
      <c r="B20513" t="s">
        <v>32589</v>
      </c>
      <c r="C20513" t="s">
        <v>105</v>
      </c>
      <c r="D20513">
        <v>3.54</v>
      </c>
      <c r="E20513">
        <v>20</v>
      </c>
      <c r="G20513" t="s">
        <v>31</v>
      </c>
      <c r="I20513" t="s">
        <v>32548</v>
      </c>
      <c r="K20513"/>
      <c r="L20513" t="s">
        <v>32590</v>
      </c>
      <c r="M20513" t="s">
        <v>26</v>
      </c>
      <c r="N20513">
        <v>2</v>
      </c>
      <c r="P20513" t="s">
        <v>20366</v>
      </c>
      <c r="Q20513" t="s">
        <v>32591</v>
      </c>
      <c r="S20513" t="s">
        <v>20368</v>
      </c>
    </row>
    <row r="20514" spans="1:19" hidden="1" x14ac:dyDescent="0.2">
      <c r="A20514">
        <v>6071</v>
      </c>
      <c r="B20514" t="s">
        <v>32592</v>
      </c>
      <c r="C20514" t="s">
        <v>105</v>
      </c>
      <c r="D20514">
        <v>2.39</v>
      </c>
      <c r="E20514">
        <v>20</v>
      </c>
      <c r="F20514" t="s">
        <v>22233</v>
      </c>
      <c r="G20514" t="s">
        <v>31</v>
      </c>
      <c r="H20514" t="s">
        <v>46</v>
      </c>
      <c r="I20514" t="s">
        <v>4354</v>
      </c>
      <c r="J20514" t="s">
        <v>21503</v>
      </c>
      <c r="K20514"/>
      <c r="L20514" t="s">
        <v>32593</v>
      </c>
      <c r="M20514" t="s">
        <v>26</v>
      </c>
      <c r="N20514">
        <v>2</v>
      </c>
      <c r="P20514" t="s">
        <v>20366</v>
      </c>
      <c r="Q20514" t="s">
        <v>32594</v>
      </c>
      <c r="S20514" t="s">
        <v>20368</v>
      </c>
    </row>
    <row r="20515" spans="1:19" hidden="1" x14ac:dyDescent="0.2">
      <c r="A20515">
        <v>6071</v>
      </c>
      <c r="B20515" t="s">
        <v>32592</v>
      </c>
      <c r="C20515" t="s">
        <v>105</v>
      </c>
      <c r="D20515">
        <v>2.39</v>
      </c>
      <c r="F20515" t="s">
        <v>22233</v>
      </c>
      <c r="G20515" t="s">
        <v>55</v>
      </c>
      <c r="H20515" t="s">
        <v>23</v>
      </c>
      <c r="I20515" t="s">
        <v>22234</v>
      </c>
      <c r="K20515"/>
      <c r="L20515" t="s">
        <v>32593</v>
      </c>
      <c r="M20515" t="s">
        <v>26</v>
      </c>
      <c r="N20515">
        <v>2</v>
      </c>
      <c r="P20515" t="s">
        <v>20366</v>
      </c>
      <c r="Q20515" t="s">
        <v>32594</v>
      </c>
      <c r="S20515" t="s">
        <v>20368</v>
      </c>
    </row>
    <row r="20516" spans="1:19" hidden="1" x14ac:dyDescent="0.2">
      <c r="A20516">
        <v>6073</v>
      </c>
      <c r="B20516" t="s">
        <v>32595</v>
      </c>
      <c r="C20516" t="s">
        <v>20452</v>
      </c>
      <c r="D20516">
        <v>3.7</v>
      </c>
      <c r="E20516">
        <v>20</v>
      </c>
      <c r="F20516" t="s">
        <v>22233</v>
      </c>
      <c r="G20516" t="s">
        <v>31</v>
      </c>
      <c r="H20516" t="s">
        <v>46</v>
      </c>
      <c r="I20516" t="s">
        <v>4354</v>
      </c>
      <c r="J20516" t="s">
        <v>21503</v>
      </c>
      <c r="K20516"/>
      <c r="L20516" t="s">
        <v>32596</v>
      </c>
      <c r="M20516" t="s">
        <v>26</v>
      </c>
      <c r="N20516">
        <v>2</v>
      </c>
      <c r="P20516" t="s">
        <v>20366</v>
      </c>
      <c r="Q20516" t="s">
        <v>32597</v>
      </c>
      <c r="S20516" t="s">
        <v>20368</v>
      </c>
    </row>
    <row r="20517" spans="1:19" hidden="1" x14ac:dyDescent="0.2">
      <c r="A20517">
        <v>6074</v>
      </c>
      <c r="B20517" t="s">
        <v>32598</v>
      </c>
      <c r="C20517" t="s">
        <v>20452</v>
      </c>
      <c r="D20517">
        <v>3.49</v>
      </c>
      <c r="F20517" t="s">
        <v>22233</v>
      </c>
      <c r="G20517" t="s">
        <v>31</v>
      </c>
      <c r="I20517" t="s">
        <v>32547</v>
      </c>
      <c r="K20517"/>
      <c r="L20517" t="s">
        <v>32599</v>
      </c>
      <c r="M20517" t="s">
        <v>26</v>
      </c>
      <c r="N20517">
        <v>2</v>
      </c>
      <c r="P20517" t="s">
        <v>20366</v>
      </c>
      <c r="Q20517" t="s">
        <v>32600</v>
      </c>
      <c r="S20517" t="s">
        <v>20368</v>
      </c>
    </row>
    <row r="20518" spans="1:19" hidden="1" x14ac:dyDescent="0.2">
      <c r="A20518">
        <v>6075</v>
      </c>
      <c r="B20518" t="s">
        <v>32601</v>
      </c>
      <c r="C20518" t="s">
        <v>105</v>
      </c>
      <c r="D20518">
        <v>3</v>
      </c>
      <c r="E20518" t="s">
        <v>32602</v>
      </c>
      <c r="F20518" t="s">
        <v>16937</v>
      </c>
      <c r="G20518" t="s">
        <v>31</v>
      </c>
      <c r="H20518" t="s">
        <v>23</v>
      </c>
      <c r="I20518" t="s">
        <v>2574</v>
      </c>
      <c r="K20518"/>
      <c r="L20518" t="s">
        <v>32603</v>
      </c>
      <c r="M20518" t="s">
        <v>26</v>
      </c>
      <c r="N20518">
        <v>2</v>
      </c>
      <c r="O20518" t="s">
        <v>32604</v>
      </c>
      <c r="P20518" t="s">
        <v>20366</v>
      </c>
      <c r="Q20518" t="s">
        <v>32605</v>
      </c>
      <c r="S20518" t="s">
        <v>20368</v>
      </c>
    </row>
    <row r="20519" spans="1:19" hidden="1" x14ac:dyDescent="0.2">
      <c r="A20519">
        <v>6075</v>
      </c>
      <c r="B20519" t="s">
        <v>32601</v>
      </c>
      <c r="C20519" t="s">
        <v>20452</v>
      </c>
      <c r="D20519">
        <v>9.1</v>
      </c>
      <c r="E20519" t="s">
        <v>32602</v>
      </c>
      <c r="F20519" t="s">
        <v>16937</v>
      </c>
      <c r="G20519" t="s">
        <v>31</v>
      </c>
      <c r="H20519" t="s">
        <v>23</v>
      </c>
      <c r="I20519" t="s">
        <v>2574</v>
      </c>
      <c r="K20519"/>
      <c r="L20519" t="s">
        <v>32603</v>
      </c>
      <c r="M20519" t="s">
        <v>26</v>
      </c>
      <c r="N20519">
        <v>2</v>
      </c>
      <c r="O20519" t="s">
        <v>32604</v>
      </c>
      <c r="P20519" t="s">
        <v>20366</v>
      </c>
      <c r="Q20519" t="s">
        <v>32605</v>
      </c>
      <c r="S20519" t="s">
        <v>20368</v>
      </c>
    </row>
    <row r="20520" spans="1:19" hidden="1" x14ac:dyDescent="0.2">
      <c r="A20520">
        <v>6075</v>
      </c>
      <c r="B20520" t="s">
        <v>32601</v>
      </c>
      <c r="C20520" t="s">
        <v>105</v>
      </c>
      <c r="D20520">
        <v>3.1</v>
      </c>
      <c r="E20520" t="s">
        <v>32606</v>
      </c>
      <c r="F20520" t="s">
        <v>16937</v>
      </c>
      <c r="G20520" t="s">
        <v>21388</v>
      </c>
      <c r="H20520" t="s">
        <v>2675</v>
      </c>
      <c r="I20520" t="s">
        <v>2574</v>
      </c>
      <c r="K20520"/>
      <c r="L20520" t="s">
        <v>32603</v>
      </c>
      <c r="M20520" t="s">
        <v>26</v>
      </c>
      <c r="N20520">
        <v>2</v>
      </c>
      <c r="O20520" t="s">
        <v>32604</v>
      </c>
      <c r="P20520" t="s">
        <v>20366</v>
      </c>
      <c r="Q20520" t="s">
        <v>32605</v>
      </c>
      <c r="S20520" t="s">
        <v>20368</v>
      </c>
    </row>
    <row r="20521" spans="1:19" hidden="1" x14ac:dyDescent="0.2">
      <c r="A20521">
        <v>6075</v>
      </c>
      <c r="B20521" t="s">
        <v>32601</v>
      </c>
      <c r="C20521" t="s">
        <v>20452</v>
      </c>
      <c r="D20521">
        <v>9.5</v>
      </c>
      <c r="E20521" t="s">
        <v>32606</v>
      </c>
      <c r="F20521" t="s">
        <v>16937</v>
      </c>
      <c r="G20521" t="s">
        <v>21388</v>
      </c>
      <c r="H20521" t="s">
        <v>2675</v>
      </c>
      <c r="I20521" t="s">
        <v>2574</v>
      </c>
      <c r="K20521"/>
      <c r="L20521" t="s">
        <v>32603</v>
      </c>
      <c r="M20521" t="s">
        <v>26</v>
      </c>
      <c r="N20521">
        <v>2</v>
      </c>
      <c r="O20521" t="s">
        <v>32604</v>
      </c>
      <c r="P20521" t="s">
        <v>20366</v>
      </c>
      <c r="Q20521" t="s">
        <v>32605</v>
      </c>
      <c r="S20521" t="s">
        <v>20368</v>
      </c>
    </row>
    <row r="20522" spans="1:19" hidden="1" x14ac:dyDescent="0.2">
      <c r="A20522">
        <v>6077</v>
      </c>
      <c r="B20522" t="s">
        <v>32607</v>
      </c>
      <c r="C20522" t="s">
        <v>105</v>
      </c>
      <c r="D20522">
        <v>6.51</v>
      </c>
      <c r="F20522" t="s">
        <v>21009</v>
      </c>
      <c r="H20522" t="s">
        <v>23</v>
      </c>
      <c r="I20522" t="s">
        <v>1380</v>
      </c>
      <c r="K20522"/>
      <c r="L20522" t="s">
        <v>32608</v>
      </c>
      <c r="M20522" t="s">
        <v>26</v>
      </c>
      <c r="N20522">
        <v>2</v>
      </c>
      <c r="P20522" t="s">
        <v>20366</v>
      </c>
      <c r="Q20522" t="s">
        <v>32609</v>
      </c>
      <c r="S20522" t="s">
        <v>20368</v>
      </c>
    </row>
    <row r="20523" spans="1:19" hidden="1" x14ac:dyDescent="0.2">
      <c r="A20523">
        <v>6078</v>
      </c>
      <c r="B20523" t="s">
        <v>32610</v>
      </c>
      <c r="C20523" t="s">
        <v>105</v>
      </c>
      <c r="D20523">
        <v>8.31</v>
      </c>
      <c r="E20523" t="s">
        <v>363</v>
      </c>
      <c r="F20523" t="s">
        <v>32611</v>
      </c>
      <c r="G20523" t="s">
        <v>31</v>
      </c>
      <c r="H20523" t="s">
        <v>23</v>
      </c>
      <c r="I20523" t="s">
        <v>6611</v>
      </c>
      <c r="K20523"/>
      <c r="L20523" t="s">
        <v>32612</v>
      </c>
      <c r="M20523" t="s">
        <v>26</v>
      </c>
      <c r="N20523">
        <v>2</v>
      </c>
      <c r="P20523" t="s">
        <v>20366</v>
      </c>
      <c r="Q20523" t="s">
        <v>32613</v>
      </c>
      <c r="S20523" t="s">
        <v>20368</v>
      </c>
    </row>
    <row r="20524" spans="1:19" hidden="1" x14ac:dyDescent="0.2">
      <c r="A20524">
        <v>6083</v>
      </c>
      <c r="B20524" t="s">
        <v>32614</v>
      </c>
      <c r="C20524" t="s">
        <v>22310</v>
      </c>
      <c r="D20524">
        <v>9.41</v>
      </c>
      <c r="E20524" t="s">
        <v>363</v>
      </c>
      <c r="F20524" t="s">
        <v>20459</v>
      </c>
      <c r="G20524" t="s">
        <v>31</v>
      </c>
      <c r="H20524" t="s">
        <v>23</v>
      </c>
      <c r="I20524" t="s">
        <v>1607</v>
      </c>
      <c r="K20524"/>
      <c r="L20524" t="s">
        <v>32615</v>
      </c>
      <c r="M20524" t="s">
        <v>26</v>
      </c>
      <c r="N20524">
        <v>2</v>
      </c>
      <c r="P20524" t="s">
        <v>20366</v>
      </c>
      <c r="Q20524" t="s">
        <v>32616</v>
      </c>
      <c r="S20524" t="s">
        <v>20368</v>
      </c>
    </row>
    <row r="20525" spans="1:19" hidden="1" x14ac:dyDescent="0.2">
      <c r="A20525">
        <v>6083</v>
      </c>
      <c r="B20525" t="s">
        <v>32614</v>
      </c>
      <c r="C20525" t="s">
        <v>22308</v>
      </c>
      <c r="D20525">
        <v>7.22</v>
      </c>
      <c r="E20525" t="s">
        <v>363</v>
      </c>
      <c r="F20525" t="s">
        <v>20459</v>
      </c>
      <c r="G20525" t="s">
        <v>31</v>
      </c>
      <c r="H20525" t="s">
        <v>23</v>
      </c>
      <c r="I20525" t="s">
        <v>1607</v>
      </c>
      <c r="K20525"/>
      <c r="L20525" t="s">
        <v>32615</v>
      </c>
      <c r="M20525" t="s">
        <v>26</v>
      </c>
      <c r="N20525">
        <v>2</v>
      </c>
      <c r="P20525" t="s">
        <v>20366</v>
      </c>
      <c r="Q20525" t="s">
        <v>32616</v>
      </c>
      <c r="S20525" t="s">
        <v>20368</v>
      </c>
    </row>
    <row r="20526" spans="1:19" hidden="1" x14ac:dyDescent="0.2">
      <c r="A20526">
        <v>6085</v>
      </c>
      <c r="B20526" t="s">
        <v>32617</v>
      </c>
      <c r="C20526" t="s">
        <v>105</v>
      </c>
      <c r="D20526">
        <v>8.73</v>
      </c>
      <c r="E20526">
        <v>20</v>
      </c>
      <c r="F20526" t="s">
        <v>28911</v>
      </c>
      <c r="G20526" t="s">
        <v>55</v>
      </c>
      <c r="H20526" t="s">
        <v>23</v>
      </c>
      <c r="I20526" t="s">
        <v>9957</v>
      </c>
      <c r="K20526"/>
      <c r="L20526" t="s">
        <v>32618</v>
      </c>
      <c r="M20526" t="s">
        <v>26</v>
      </c>
      <c r="N20526">
        <v>2</v>
      </c>
      <c r="P20526" t="s">
        <v>20366</v>
      </c>
      <c r="Q20526" t="s">
        <v>32619</v>
      </c>
      <c r="S20526" t="s">
        <v>20368</v>
      </c>
    </row>
    <row r="20527" spans="1:19" hidden="1" x14ac:dyDescent="0.2">
      <c r="A20527">
        <v>6086</v>
      </c>
      <c r="B20527" t="s">
        <v>32620</v>
      </c>
      <c r="C20527" t="s">
        <v>105</v>
      </c>
      <c r="D20527">
        <v>7.9</v>
      </c>
      <c r="E20527" t="s">
        <v>363</v>
      </c>
      <c r="F20527" t="s">
        <v>22233</v>
      </c>
      <c r="G20527" t="s">
        <v>55</v>
      </c>
      <c r="H20527" t="s">
        <v>23</v>
      </c>
      <c r="I20527" t="s">
        <v>22234</v>
      </c>
      <c r="K20527"/>
      <c r="L20527" t="s">
        <v>32621</v>
      </c>
      <c r="M20527" t="s">
        <v>26</v>
      </c>
      <c r="N20527">
        <v>2</v>
      </c>
      <c r="P20527" t="s">
        <v>20366</v>
      </c>
      <c r="Q20527" t="s">
        <v>32622</v>
      </c>
      <c r="S20527" t="s">
        <v>20368</v>
      </c>
    </row>
    <row r="20528" spans="1:19" hidden="1" x14ac:dyDescent="0.2">
      <c r="A20528">
        <v>6086</v>
      </c>
      <c r="B20528" t="s">
        <v>32620</v>
      </c>
      <c r="C20528" t="s">
        <v>105</v>
      </c>
      <c r="D20528">
        <v>7.9</v>
      </c>
      <c r="F20528" t="s">
        <v>22233</v>
      </c>
      <c r="G20528" t="s">
        <v>1440</v>
      </c>
      <c r="I20528" t="s">
        <v>9880</v>
      </c>
      <c r="K20528"/>
      <c r="L20528" t="s">
        <v>32621</v>
      </c>
      <c r="M20528" t="s">
        <v>26</v>
      </c>
      <c r="N20528">
        <v>2</v>
      </c>
      <c r="P20528" t="s">
        <v>20366</v>
      </c>
      <c r="Q20528" t="s">
        <v>32622</v>
      </c>
      <c r="S20528" t="s">
        <v>20368</v>
      </c>
    </row>
    <row r="20529" spans="1:19" hidden="1" x14ac:dyDescent="0.2">
      <c r="A20529">
        <v>6087</v>
      </c>
      <c r="B20529" t="s">
        <v>32623</v>
      </c>
      <c r="C20529" t="s">
        <v>105</v>
      </c>
      <c r="D20529">
        <v>8.4600000000000009</v>
      </c>
      <c r="E20529">
        <v>30</v>
      </c>
      <c r="F20529" t="s">
        <v>27685</v>
      </c>
      <c r="G20529" t="s">
        <v>55</v>
      </c>
      <c r="H20529" t="s">
        <v>46</v>
      </c>
      <c r="I20529" t="s">
        <v>25866</v>
      </c>
      <c r="K20529"/>
      <c r="L20529" t="s">
        <v>32624</v>
      </c>
      <c r="M20529" t="s">
        <v>26</v>
      </c>
      <c r="N20529">
        <v>2</v>
      </c>
      <c r="P20529" t="s">
        <v>20366</v>
      </c>
      <c r="Q20529" t="s">
        <v>32625</v>
      </c>
      <c r="S20529" t="s">
        <v>20368</v>
      </c>
    </row>
    <row r="20530" spans="1:19" hidden="1" x14ac:dyDescent="0.2">
      <c r="A20530">
        <v>6088</v>
      </c>
      <c r="B20530" t="s">
        <v>32626</v>
      </c>
      <c r="C20530" t="s">
        <v>105</v>
      </c>
      <c r="D20530">
        <v>8.44</v>
      </c>
      <c r="E20530">
        <v>30</v>
      </c>
      <c r="F20530" t="s">
        <v>25865</v>
      </c>
      <c r="G20530" t="s">
        <v>55</v>
      </c>
      <c r="H20530" t="s">
        <v>46</v>
      </c>
      <c r="I20530" t="s">
        <v>25866</v>
      </c>
      <c r="K20530"/>
      <c r="L20530" t="s">
        <v>32627</v>
      </c>
      <c r="M20530" t="s">
        <v>26</v>
      </c>
      <c r="N20530">
        <v>2</v>
      </c>
      <c r="P20530" t="s">
        <v>20366</v>
      </c>
      <c r="Q20530" t="s">
        <v>32628</v>
      </c>
      <c r="S20530" t="s">
        <v>20368</v>
      </c>
    </row>
    <row r="20531" spans="1:19" hidden="1" x14ac:dyDescent="0.2">
      <c r="A20531">
        <v>6090</v>
      </c>
      <c r="B20531" t="s">
        <v>32629</v>
      </c>
      <c r="C20531" t="s">
        <v>105</v>
      </c>
      <c r="D20531">
        <v>4.3499999999999996</v>
      </c>
      <c r="E20531">
        <v>22</v>
      </c>
      <c r="G20531" t="s">
        <v>55</v>
      </c>
      <c r="H20531" t="s">
        <v>23</v>
      </c>
      <c r="I20531" t="s">
        <v>11399</v>
      </c>
      <c r="K20531"/>
      <c r="L20531" t="s">
        <v>32630</v>
      </c>
      <c r="M20531" t="s">
        <v>26</v>
      </c>
      <c r="N20531">
        <v>2</v>
      </c>
      <c r="P20531" t="s">
        <v>20366</v>
      </c>
      <c r="Q20531" t="s">
        <v>32631</v>
      </c>
      <c r="S20531" t="s">
        <v>20368</v>
      </c>
    </row>
    <row r="20532" spans="1:19" hidden="1" x14ac:dyDescent="0.2">
      <c r="A20532">
        <v>6090</v>
      </c>
      <c r="B20532" t="s">
        <v>32629</v>
      </c>
      <c r="C20532" t="s">
        <v>20452</v>
      </c>
      <c r="D20532">
        <v>8.9</v>
      </c>
      <c r="E20532">
        <v>22</v>
      </c>
      <c r="G20532" t="s">
        <v>55</v>
      </c>
      <c r="H20532" t="s">
        <v>23</v>
      </c>
      <c r="I20532" t="s">
        <v>11399</v>
      </c>
      <c r="K20532"/>
      <c r="L20532" t="s">
        <v>32630</v>
      </c>
      <c r="M20532" t="s">
        <v>26</v>
      </c>
      <c r="N20532">
        <v>2</v>
      </c>
      <c r="P20532" t="s">
        <v>20366</v>
      </c>
      <c r="Q20532" t="s">
        <v>32631</v>
      </c>
      <c r="S20532" t="s">
        <v>20368</v>
      </c>
    </row>
    <row r="20533" spans="1:19" hidden="1" x14ac:dyDescent="0.2">
      <c r="A20533">
        <v>6091</v>
      </c>
      <c r="B20533" t="s">
        <v>32632</v>
      </c>
      <c r="C20533" t="s">
        <v>105</v>
      </c>
      <c r="D20533">
        <v>3.59</v>
      </c>
      <c r="E20533">
        <v>20</v>
      </c>
      <c r="F20533" t="s">
        <v>32633</v>
      </c>
      <c r="G20533" t="s">
        <v>31</v>
      </c>
      <c r="H20533" t="s">
        <v>46</v>
      </c>
      <c r="I20533" t="s">
        <v>4586</v>
      </c>
      <c r="K20533"/>
      <c r="L20533" t="s">
        <v>32634</v>
      </c>
      <c r="M20533" t="s">
        <v>26</v>
      </c>
      <c r="N20533">
        <v>2</v>
      </c>
      <c r="P20533" t="s">
        <v>20366</v>
      </c>
      <c r="Q20533" t="s">
        <v>32635</v>
      </c>
      <c r="S20533" t="s">
        <v>20368</v>
      </c>
    </row>
    <row r="20534" spans="1:19" hidden="1" x14ac:dyDescent="0.2">
      <c r="A20534">
        <v>6091</v>
      </c>
      <c r="B20534" t="s">
        <v>32632</v>
      </c>
      <c r="C20534" t="s">
        <v>20452</v>
      </c>
      <c r="D20534">
        <v>8.51</v>
      </c>
      <c r="E20534">
        <v>20</v>
      </c>
      <c r="F20534" t="s">
        <v>32633</v>
      </c>
      <c r="G20534" t="s">
        <v>31</v>
      </c>
      <c r="H20534" t="s">
        <v>46</v>
      </c>
      <c r="I20534" t="s">
        <v>4586</v>
      </c>
      <c r="K20534"/>
      <c r="L20534" t="s">
        <v>32634</v>
      </c>
      <c r="M20534" t="s">
        <v>26</v>
      </c>
      <c r="N20534">
        <v>2</v>
      </c>
      <c r="P20534" t="s">
        <v>20366</v>
      </c>
      <c r="Q20534" t="s">
        <v>32635</v>
      </c>
      <c r="S20534" t="s">
        <v>20368</v>
      </c>
    </row>
    <row r="20535" spans="1:19" hidden="1" x14ac:dyDescent="0.2">
      <c r="A20535">
        <v>6092</v>
      </c>
      <c r="B20535" t="s">
        <v>32636</v>
      </c>
      <c r="C20535" t="s">
        <v>105</v>
      </c>
      <c r="D20535">
        <v>7.91</v>
      </c>
      <c r="E20535">
        <v>25</v>
      </c>
      <c r="G20535" t="s">
        <v>246</v>
      </c>
      <c r="H20535" t="s">
        <v>46</v>
      </c>
      <c r="I20535" t="s">
        <v>1428</v>
      </c>
      <c r="K20535"/>
      <c r="L20535" t="s">
        <v>32637</v>
      </c>
      <c r="M20535" t="s">
        <v>26</v>
      </c>
      <c r="N20535">
        <v>2</v>
      </c>
      <c r="P20535" t="s">
        <v>20366</v>
      </c>
      <c r="Q20535" t="s">
        <v>32638</v>
      </c>
      <c r="S20535" t="s">
        <v>20368</v>
      </c>
    </row>
    <row r="20536" spans="1:19" hidden="1" x14ac:dyDescent="0.2">
      <c r="A20536">
        <v>6094</v>
      </c>
      <c r="B20536" t="s">
        <v>32639</v>
      </c>
      <c r="C20536" t="s">
        <v>105</v>
      </c>
      <c r="D20536">
        <v>1.9</v>
      </c>
      <c r="E20536">
        <v>24.2</v>
      </c>
      <c r="F20536" t="s">
        <v>1094</v>
      </c>
      <c r="G20536" t="s">
        <v>55</v>
      </c>
      <c r="H20536" t="s">
        <v>23</v>
      </c>
      <c r="I20536" t="s">
        <v>1717</v>
      </c>
      <c r="K20536"/>
      <c r="L20536" t="s">
        <v>32640</v>
      </c>
      <c r="M20536" t="s">
        <v>26</v>
      </c>
      <c r="N20536">
        <v>2</v>
      </c>
      <c r="O20536" t="s">
        <v>32641</v>
      </c>
      <c r="P20536" t="s">
        <v>20366</v>
      </c>
      <c r="Q20536" t="s">
        <v>32642</v>
      </c>
      <c r="S20536" t="s">
        <v>20368</v>
      </c>
    </row>
    <row r="20537" spans="1:19" hidden="1" x14ac:dyDescent="0.2">
      <c r="A20537">
        <v>6094</v>
      </c>
      <c r="B20537" t="s">
        <v>32639</v>
      </c>
      <c r="C20537" t="s">
        <v>20452</v>
      </c>
      <c r="D20537">
        <v>5.0999999999999996</v>
      </c>
      <c r="E20537" t="s">
        <v>31601</v>
      </c>
      <c r="F20537" t="s">
        <v>1094</v>
      </c>
      <c r="G20537" t="s">
        <v>55</v>
      </c>
      <c r="H20537" t="s">
        <v>46</v>
      </c>
      <c r="I20537" t="s">
        <v>1717</v>
      </c>
      <c r="K20537"/>
      <c r="L20537" t="s">
        <v>32640</v>
      </c>
      <c r="M20537" t="s">
        <v>26</v>
      </c>
      <c r="N20537">
        <v>2</v>
      </c>
      <c r="O20537" t="s">
        <v>32641</v>
      </c>
      <c r="P20537" t="s">
        <v>20366</v>
      </c>
      <c r="Q20537" t="s">
        <v>32642</v>
      </c>
      <c r="S20537" t="s">
        <v>20368</v>
      </c>
    </row>
    <row r="20538" spans="1:19" hidden="1" x14ac:dyDescent="0.2">
      <c r="A20538">
        <v>6094</v>
      </c>
      <c r="B20538" t="s">
        <v>32639</v>
      </c>
      <c r="C20538" t="s">
        <v>20441</v>
      </c>
      <c r="D20538">
        <v>9.84</v>
      </c>
      <c r="E20538" t="s">
        <v>31601</v>
      </c>
      <c r="F20538" t="s">
        <v>1094</v>
      </c>
      <c r="G20538" t="s">
        <v>55</v>
      </c>
      <c r="H20538" t="s">
        <v>46</v>
      </c>
      <c r="I20538" t="s">
        <v>1717</v>
      </c>
      <c r="K20538"/>
      <c r="L20538" t="s">
        <v>32640</v>
      </c>
      <c r="M20538" t="s">
        <v>26</v>
      </c>
      <c r="N20538">
        <v>2</v>
      </c>
      <c r="O20538" t="s">
        <v>32641</v>
      </c>
      <c r="P20538" t="s">
        <v>20366</v>
      </c>
      <c r="Q20538" t="s">
        <v>32642</v>
      </c>
      <c r="S20538" t="s">
        <v>20368</v>
      </c>
    </row>
    <row r="20539" spans="1:19" hidden="1" x14ac:dyDescent="0.2">
      <c r="A20539">
        <v>6095</v>
      </c>
      <c r="B20539" t="s">
        <v>32643</v>
      </c>
      <c r="C20539" t="s">
        <v>105</v>
      </c>
      <c r="D20539">
        <v>8.6999999999999993</v>
      </c>
      <c r="E20539">
        <v>25</v>
      </c>
      <c r="G20539" t="s">
        <v>31</v>
      </c>
      <c r="H20539" t="s">
        <v>46</v>
      </c>
      <c r="I20539" t="s">
        <v>24858</v>
      </c>
      <c r="K20539"/>
      <c r="L20539" t="s">
        <v>32644</v>
      </c>
      <c r="M20539" t="s">
        <v>26</v>
      </c>
      <c r="N20539">
        <v>2</v>
      </c>
      <c r="P20539" t="s">
        <v>20366</v>
      </c>
      <c r="Q20539" t="s">
        <v>32645</v>
      </c>
      <c r="S20539" t="s">
        <v>20368</v>
      </c>
    </row>
    <row r="20540" spans="1:19" hidden="1" x14ac:dyDescent="0.2">
      <c r="A20540">
        <v>6096</v>
      </c>
      <c r="B20540" t="s">
        <v>32646</v>
      </c>
      <c r="C20540" t="s">
        <v>105</v>
      </c>
      <c r="D20540">
        <v>3.76</v>
      </c>
      <c r="E20540">
        <v>22</v>
      </c>
      <c r="G20540" t="s">
        <v>55</v>
      </c>
      <c r="H20540" t="s">
        <v>46</v>
      </c>
      <c r="I20540" t="s">
        <v>243</v>
      </c>
      <c r="K20540"/>
      <c r="L20540" t="s">
        <v>32647</v>
      </c>
      <c r="M20540" t="s">
        <v>26</v>
      </c>
      <c r="N20540">
        <v>2</v>
      </c>
      <c r="P20540" t="s">
        <v>20366</v>
      </c>
      <c r="Q20540" t="s">
        <v>32648</v>
      </c>
      <c r="S20540" t="s">
        <v>20368</v>
      </c>
    </row>
    <row r="20541" spans="1:19" hidden="1" x14ac:dyDescent="0.2">
      <c r="A20541">
        <v>6097</v>
      </c>
      <c r="B20541" t="s">
        <v>32649</v>
      </c>
      <c r="C20541" t="s">
        <v>105</v>
      </c>
      <c r="D20541">
        <v>2.2000000000000002</v>
      </c>
      <c r="F20541" t="s">
        <v>21009</v>
      </c>
      <c r="H20541" t="s">
        <v>23</v>
      </c>
      <c r="I20541" t="s">
        <v>336</v>
      </c>
      <c r="K20541"/>
      <c r="L20541" t="s">
        <v>32650</v>
      </c>
      <c r="M20541" t="s">
        <v>26</v>
      </c>
      <c r="N20541">
        <v>2</v>
      </c>
      <c r="P20541" t="s">
        <v>20366</v>
      </c>
      <c r="Q20541" t="s">
        <v>32651</v>
      </c>
      <c r="S20541" t="s">
        <v>20368</v>
      </c>
    </row>
    <row r="20542" spans="1:19" hidden="1" x14ac:dyDescent="0.2">
      <c r="A20542">
        <v>6097</v>
      </c>
      <c r="B20542" t="s">
        <v>32649</v>
      </c>
      <c r="C20542" t="s">
        <v>20452</v>
      </c>
      <c r="D20542">
        <v>3.72</v>
      </c>
      <c r="F20542" t="s">
        <v>21009</v>
      </c>
      <c r="H20542" t="s">
        <v>23</v>
      </c>
      <c r="I20542" t="s">
        <v>336</v>
      </c>
      <c r="K20542"/>
      <c r="L20542" t="s">
        <v>32650</v>
      </c>
      <c r="M20542" t="s">
        <v>26</v>
      </c>
      <c r="N20542">
        <v>2</v>
      </c>
      <c r="P20542" t="s">
        <v>20366</v>
      </c>
      <c r="Q20542" t="s">
        <v>32651</v>
      </c>
      <c r="S20542" t="s">
        <v>20368</v>
      </c>
    </row>
    <row r="20543" spans="1:19" hidden="1" x14ac:dyDescent="0.2">
      <c r="A20543">
        <v>6097</v>
      </c>
      <c r="B20543" t="s">
        <v>32649</v>
      </c>
      <c r="C20543" t="s">
        <v>20441</v>
      </c>
      <c r="D20543">
        <v>4.93</v>
      </c>
      <c r="F20543" t="s">
        <v>21009</v>
      </c>
      <c r="H20543" t="s">
        <v>23</v>
      </c>
      <c r="I20543" t="s">
        <v>336</v>
      </c>
      <c r="K20543"/>
      <c r="L20543" t="s">
        <v>32650</v>
      </c>
      <c r="M20543" t="s">
        <v>26</v>
      </c>
      <c r="N20543">
        <v>2</v>
      </c>
      <c r="P20543" t="s">
        <v>20366</v>
      </c>
      <c r="Q20543" t="s">
        <v>32651</v>
      </c>
      <c r="S20543" t="s">
        <v>20368</v>
      </c>
    </row>
    <row r="20544" spans="1:19" hidden="1" x14ac:dyDescent="0.2">
      <c r="A20544">
        <v>6097</v>
      </c>
      <c r="B20544" t="s">
        <v>32649</v>
      </c>
      <c r="C20544" t="s">
        <v>20447</v>
      </c>
      <c r="D20544">
        <v>9.82</v>
      </c>
      <c r="F20544" t="s">
        <v>21009</v>
      </c>
      <c r="H20544" t="s">
        <v>23</v>
      </c>
      <c r="I20544" t="s">
        <v>336</v>
      </c>
      <c r="K20544"/>
      <c r="L20544" t="s">
        <v>32650</v>
      </c>
      <c r="M20544" t="s">
        <v>26</v>
      </c>
      <c r="N20544">
        <v>2</v>
      </c>
      <c r="P20544" t="s">
        <v>20366</v>
      </c>
      <c r="Q20544" t="s">
        <v>32651</v>
      </c>
      <c r="S20544" t="s">
        <v>20368</v>
      </c>
    </row>
    <row r="20545" spans="1:19" hidden="1" x14ac:dyDescent="0.2">
      <c r="A20545">
        <v>6098</v>
      </c>
      <c r="B20545" t="s">
        <v>32652</v>
      </c>
      <c r="C20545" t="s">
        <v>105</v>
      </c>
      <c r="D20545">
        <v>9.5299999999999994</v>
      </c>
      <c r="E20545">
        <v>25</v>
      </c>
      <c r="G20545" t="s">
        <v>31</v>
      </c>
      <c r="H20545" t="s">
        <v>46</v>
      </c>
      <c r="I20545" t="s">
        <v>24858</v>
      </c>
      <c r="K20545"/>
      <c r="L20545" t="s">
        <v>32653</v>
      </c>
      <c r="M20545" t="s">
        <v>26</v>
      </c>
      <c r="N20545">
        <v>2</v>
      </c>
      <c r="P20545" t="s">
        <v>20366</v>
      </c>
      <c r="Q20545" t="s">
        <v>32654</v>
      </c>
      <c r="S20545" t="s">
        <v>20368</v>
      </c>
    </row>
    <row r="20546" spans="1:19" hidden="1" x14ac:dyDescent="0.2">
      <c r="A20546">
        <v>6099</v>
      </c>
      <c r="B20546" t="s">
        <v>32655</v>
      </c>
      <c r="C20546" t="s">
        <v>105</v>
      </c>
      <c r="D20546">
        <v>11.2</v>
      </c>
      <c r="F20546" t="s">
        <v>21009</v>
      </c>
      <c r="G20546" t="s">
        <v>55</v>
      </c>
      <c r="H20546" t="s">
        <v>23</v>
      </c>
      <c r="I20546" t="s">
        <v>10675</v>
      </c>
      <c r="K20546"/>
      <c r="L20546" t="s">
        <v>32656</v>
      </c>
      <c r="M20546" t="s">
        <v>28281</v>
      </c>
      <c r="N20546">
        <v>3</v>
      </c>
      <c r="O20546" t="s">
        <v>32657</v>
      </c>
      <c r="P20546" t="s">
        <v>20366</v>
      </c>
      <c r="Q20546" t="s">
        <v>32658</v>
      </c>
      <c r="S20546" t="s">
        <v>20368</v>
      </c>
    </row>
    <row r="20547" spans="1:19" hidden="1" x14ac:dyDescent="0.2">
      <c r="A20547">
        <v>6100</v>
      </c>
      <c r="B20547" t="s">
        <v>32659</v>
      </c>
      <c r="C20547" t="s">
        <v>105</v>
      </c>
      <c r="D20547">
        <v>2</v>
      </c>
      <c r="E20547">
        <v>25</v>
      </c>
      <c r="F20547" t="s">
        <v>10896</v>
      </c>
      <c r="G20547" t="s">
        <v>55</v>
      </c>
      <c r="H20547" t="s">
        <v>23</v>
      </c>
      <c r="I20547" t="s">
        <v>32660</v>
      </c>
      <c r="K20547"/>
      <c r="L20547" t="s">
        <v>32661</v>
      </c>
      <c r="M20547" t="s">
        <v>23063</v>
      </c>
      <c r="N20547">
        <v>3</v>
      </c>
      <c r="O20547" t="s">
        <v>32662</v>
      </c>
      <c r="P20547" t="s">
        <v>20366</v>
      </c>
      <c r="Q20547" t="s">
        <v>32663</v>
      </c>
      <c r="S20547" t="s">
        <v>20368</v>
      </c>
    </row>
    <row r="20548" spans="1:19" hidden="1" x14ac:dyDescent="0.2">
      <c r="A20548">
        <v>6100</v>
      </c>
      <c r="B20548" t="s">
        <v>32659</v>
      </c>
      <c r="C20548" t="s">
        <v>20452</v>
      </c>
      <c r="D20548">
        <v>2.4300000000000002</v>
      </c>
      <c r="E20548">
        <v>25</v>
      </c>
      <c r="F20548" t="s">
        <v>10896</v>
      </c>
      <c r="G20548" t="s">
        <v>55</v>
      </c>
      <c r="H20548" t="s">
        <v>23</v>
      </c>
      <c r="I20548" t="s">
        <v>32660</v>
      </c>
      <c r="K20548"/>
      <c r="L20548" t="s">
        <v>32661</v>
      </c>
      <c r="M20548" t="s">
        <v>23063</v>
      </c>
      <c r="N20548">
        <v>3</v>
      </c>
      <c r="O20548" t="s">
        <v>32662</v>
      </c>
      <c r="P20548" t="s">
        <v>20366</v>
      </c>
      <c r="Q20548" t="s">
        <v>32663</v>
      </c>
      <c r="S20548" t="s">
        <v>20368</v>
      </c>
    </row>
    <row r="20549" spans="1:19" hidden="1" x14ac:dyDescent="0.2">
      <c r="A20549">
        <v>6100</v>
      </c>
      <c r="B20549" t="s">
        <v>32659</v>
      </c>
      <c r="C20549" t="s">
        <v>20441</v>
      </c>
      <c r="D20549">
        <v>3.52</v>
      </c>
      <c r="E20549" t="s">
        <v>414</v>
      </c>
      <c r="F20549" t="s">
        <v>10896</v>
      </c>
      <c r="G20549" t="s">
        <v>55</v>
      </c>
      <c r="H20549" t="s">
        <v>46</v>
      </c>
      <c r="I20549" t="s">
        <v>32660</v>
      </c>
      <c r="K20549"/>
      <c r="L20549" t="s">
        <v>32661</v>
      </c>
      <c r="M20549" t="s">
        <v>23063</v>
      </c>
      <c r="N20549">
        <v>3</v>
      </c>
      <c r="O20549" t="s">
        <v>32662</v>
      </c>
      <c r="P20549" t="s">
        <v>20366</v>
      </c>
      <c r="Q20549" t="s">
        <v>32663</v>
      </c>
      <c r="S20549" t="s">
        <v>20368</v>
      </c>
    </row>
    <row r="20550" spans="1:19" hidden="1" x14ac:dyDescent="0.2">
      <c r="A20550">
        <v>6100</v>
      </c>
      <c r="B20550" t="s">
        <v>32659</v>
      </c>
      <c r="C20550" t="s">
        <v>20447</v>
      </c>
      <c r="D20550">
        <v>4.3</v>
      </c>
      <c r="E20550" t="s">
        <v>414</v>
      </c>
      <c r="F20550" t="s">
        <v>10896</v>
      </c>
      <c r="G20550" t="s">
        <v>55</v>
      </c>
      <c r="H20550" t="s">
        <v>46</v>
      </c>
      <c r="I20550" t="s">
        <v>32660</v>
      </c>
      <c r="K20550"/>
      <c r="L20550" t="s">
        <v>32661</v>
      </c>
      <c r="M20550" t="s">
        <v>23063</v>
      </c>
      <c r="N20550">
        <v>3</v>
      </c>
      <c r="O20550" t="s">
        <v>32662</v>
      </c>
      <c r="P20550" t="s">
        <v>20366</v>
      </c>
      <c r="Q20550" t="s">
        <v>32663</v>
      </c>
      <c r="S20550" t="s">
        <v>20368</v>
      </c>
    </row>
    <row r="20551" spans="1:19" hidden="1" x14ac:dyDescent="0.2">
      <c r="A20551">
        <v>6100</v>
      </c>
      <c r="B20551" t="s">
        <v>32659</v>
      </c>
      <c r="C20551" t="s">
        <v>21449</v>
      </c>
      <c r="D20551">
        <v>8.26</v>
      </c>
      <c r="E20551" t="s">
        <v>414</v>
      </c>
      <c r="F20551" t="s">
        <v>10896</v>
      </c>
      <c r="G20551" t="s">
        <v>55</v>
      </c>
      <c r="H20551" t="s">
        <v>46</v>
      </c>
      <c r="I20551" t="s">
        <v>32660</v>
      </c>
      <c r="K20551"/>
      <c r="L20551" t="s">
        <v>32661</v>
      </c>
      <c r="M20551" t="s">
        <v>23063</v>
      </c>
      <c r="N20551">
        <v>3</v>
      </c>
      <c r="O20551" t="s">
        <v>32662</v>
      </c>
      <c r="P20551" t="s">
        <v>20366</v>
      </c>
      <c r="Q20551" t="s">
        <v>32663</v>
      </c>
      <c r="S20551" t="s">
        <v>20368</v>
      </c>
    </row>
    <row r="20552" spans="1:19" hidden="1" x14ac:dyDescent="0.2">
      <c r="A20552">
        <v>6100</v>
      </c>
      <c r="B20552" t="s">
        <v>32659</v>
      </c>
      <c r="C20552" t="s">
        <v>21450</v>
      </c>
      <c r="D20552">
        <v>9.8800000000000008</v>
      </c>
      <c r="E20552" t="s">
        <v>414</v>
      </c>
      <c r="F20552" t="s">
        <v>10896</v>
      </c>
      <c r="G20552" t="s">
        <v>55</v>
      </c>
      <c r="H20552" t="s">
        <v>46</v>
      </c>
      <c r="I20552" t="s">
        <v>32660</v>
      </c>
      <c r="K20552"/>
      <c r="L20552" t="s">
        <v>32661</v>
      </c>
      <c r="M20552" t="s">
        <v>23063</v>
      </c>
      <c r="N20552">
        <v>3</v>
      </c>
      <c r="O20552" t="s">
        <v>32662</v>
      </c>
      <c r="P20552" t="s">
        <v>20366</v>
      </c>
      <c r="Q20552" t="s">
        <v>32663</v>
      </c>
      <c r="S20552" t="s">
        <v>20368</v>
      </c>
    </row>
    <row r="20553" spans="1:19" hidden="1" x14ac:dyDescent="0.2">
      <c r="A20553">
        <v>6101</v>
      </c>
      <c r="B20553" t="s">
        <v>32664</v>
      </c>
      <c r="C20553" t="s">
        <v>105</v>
      </c>
      <c r="D20553">
        <v>9.76</v>
      </c>
      <c r="E20553">
        <v>20</v>
      </c>
      <c r="G20553" t="s">
        <v>31</v>
      </c>
      <c r="H20553" t="s">
        <v>23</v>
      </c>
      <c r="I20553" t="s">
        <v>24150</v>
      </c>
      <c r="K20553"/>
      <c r="L20553" t="s">
        <v>32665</v>
      </c>
      <c r="M20553" t="s">
        <v>26</v>
      </c>
      <c r="N20553">
        <v>2</v>
      </c>
      <c r="P20553" t="s">
        <v>20366</v>
      </c>
      <c r="Q20553" t="s">
        <v>32666</v>
      </c>
      <c r="S20553" t="s">
        <v>20368</v>
      </c>
    </row>
    <row r="20554" spans="1:19" hidden="1" x14ac:dyDescent="0.2">
      <c r="A20554">
        <v>6102</v>
      </c>
      <c r="B20554" t="s">
        <v>32667</v>
      </c>
      <c r="C20554" t="s">
        <v>105</v>
      </c>
      <c r="D20554">
        <v>2.58</v>
      </c>
      <c r="E20554" t="s">
        <v>363</v>
      </c>
      <c r="F20554" t="s">
        <v>32668</v>
      </c>
      <c r="G20554" t="s">
        <v>55</v>
      </c>
      <c r="H20554" t="s">
        <v>23</v>
      </c>
      <c r="I20554" t="s">
        <v>4622</v>
      </c>
      <c r="K20554"/>
      <c r="L20554" t="s">
        <v>32669</v>
      </c>
      <c r="M20554" t="s">
        <v>26</v>
      </c>
      <c r="N20554">
        <v>2</v>
      </c>
      <c r="O20554" t="s">
        <v>32670</v>
      </c>
      <c r="P20554" t="s">
        <v>20366</v>
      </c>
      <c r="Q20554" t="s">
        <v>32671</v>
      </c>
      <c r="S20554" t="s">
        <v>20368</v>
      </c>
    </row>
    <row r="20555" spans="1:19" hidden="1" x14ac:dyDescent="0.2">
      <c r="A20555">
        <v>6102</v>
      </c>
      <c r="B20555" t="s">
        <v>32667</v>
      </c>
      <c r="C20555" t="s">
        <v>20452</v>
      </c>
      <c r="D20555">
        <v>2.97</v>
      </c>
      <c r="E20555" t="s">
        <v>363</v>
      </c>
      <c r="F20555" t="s">
        <v>32668</v>
      </c>
      <c r="G20555" t="s">
        <v>55</v>
      </c>
      <c r="H20555" t="s">
        <v>23</v>
      </c>
      <c r="I20555" t="s">
        <v>4622</v>
      </c>
      <c r="K20555"/>
      <c r="L20555" t="s">
        <v>32669</v>
      </c>
      <c r="M20555" t="s">
        <v>26</v>
      </c>
      <c r="N20555">
        <v>2</v>
      </c>
      <c r="O20555" t="s">
        <v>32670</v>
      </c>
      <c r="P20555" t="s">
        <v>20366</v>
      </c>
      <c r="Q20555" t="s">
        <v>32671</v>
      </c>
      <c r="S20555" t="s">
        <v>20368</v>
      </c>
    </row>
    <row r="20556" spans="1:19" hidden="1" x14ac:dyDescent="0.2">
      <c r="A20556">
        <v>6102</v>
      </c>
      <c r="B20556" t="s">
        <v>32667</v>
      </c>
      <c r="C20556" t="s">
        <v>20441</v>
      </c>
      <c r="D20556">
        <v>4.7</v>
      </c>
      <c r="E20556" t="s">
        <v>363</v>
      </c>
      <c r="F20556" t="s">
        <v>32668</v>
      </c>
      <c r="G20556" t="s">
        <v>55</v>
      </c>
      <c r="H20556" t="s">
        <v>23</v>
      </c>
      <c r="I20556" t="s">
        <v>4622</v>
      </c>
      <c r="K20556"/>
      <c r="L20556" t="s">
        <v>32669</v>
      </c>
      <c r="M20556" t="s">
        <v>26</v>
      </c>
      <c r="N20556">
        <v>2</v>
      </c>
      <c r="O20556" t="s">
        <v>32670</v>
      </c>
      <c r="P20556" t="s">
        <v>20366</v>
      </c>
      <c r="Q20556" t="s">
        <v>32671</v>
      </c>
      <c r="S20556" t="s">
        <v>20368</v>
      </c>
    </row>
    <row r="20557" spans="1:19" hidden="1" x14ac:dyDescent="0.2">
      <c r="A20557">
        <v>6102</v>
      </c>
      <c r="B20557" t="s">
        <v>32667</v>
      </c>
      <c r="C20557" t="s">
        <v>20447</v>
      </c>
      <c r="D20557">
        <v>8.14</v>
      </c>
      <c r="E20557" t="s">
        <v>363</v>
      </c>
      <c r="F20557" t="s">
        <v>32668</v>
      </c>
      <c r="G20557" t="s">
        <v>55</v>
      </c>
      <c r="H20557" t="s">
        <v>23</v>
      </c>
      <c r="I20557" t="s">
        <v>4622</v>
      </c>
      <c r="K20557"/>
      <c r="L20557" t="s">
        <v>32669</v>
      </c>
      <c r="M20557" t="s">
        <v>26</v>
      </c>
      <c r="N20557">
        <v>2</v>
      </c>
      <c r="O20557" t="s">
        <v>32670</v>
      </c>
      <c r="P20557" t="s">
        <v>20366</v>
      </c>
      <c r="Q20557" t="s">
        <v>32671</v>
      </c>
      <c r="S20557" t="s">
        <v>20368</v>
      </c>
    </row>
    <row r="20558" spans="1:19" hidden="1" x14ac:dyDescent="0.2">
      <c r="A20558">
        <v>6102</v>
      </c>
      <c r="B20558" t="s">
        <v>32667</v>
      </c>
      <c r="C20558" t="s">
        <v>21449</v>
      </c>
      <c r="D20558">
        <v>9.31</v>
      </c>
      <c r="E20558" t="s">
        <v>363</v>
      </c>
      <c r="F20558" t="s">
        <v>32668</v>
      </c>
      <c r="G20558" t="s">
        <v>55</v>
      </c>
      <c r="H20558" t="s">
        <v>23</v>
      </c>
      <c r="I20558" t="s">
        <v>4622</v>
      </c>
      <c r="K20558"/>
      <c r="L20558" t="s">
        <v>32669</v>
      </c>
      <c r="M20558" t="s">
        <v>26</v>
      </c>
      <c r="N20558">
        <v>2</v>
      </c>
      <c r="O20558" t="s">
        <v>32670</v>
      </c>
      <c r="P20558" t="s">
        <v>20366</v>
      </c>
      <c r="Q20558" t="s">
        <v>32671</v>
      </c>
      <c r="S20558" t="s">
        <v>20368</v>
      </c>
    </row>
    <row r="20559" spans="1:19" hidden="1" x14ac:dyDescent="0.2">
      <c r="A20559">
        <v>6103</v>
      </c>
      <c r="B20559" t="s">
        <v>32672</v>
      </c>
      <c r="C20559" t="s">
        <v>105</v>
      </c>
      <c r="D20559">
        <v>4.95</v>
      </c>
      <c r="E20559">
        <v>31.5</v>
      </c>
      <c r="F20559" t="s">
        <v>31556</v>
      </c>
      <c r="G20559" t="s">
        <v>55</v>
      </c>
      <c r="H20559" t="s">
        <v>46</v>
      </c>
      <c r="I20559" t="s">
        <v>17031</v>
      </c>
      <c r="K20559"/>
      <c r="L20559" t="s">
        <v>32673</v>
      </c>
      <c r="M20559" t="s">
        <v>26</v>
      </c>
      <c r="N20559">
        <v>2</v>
      </c>
      <c r="P20559" t="s">
        <v>20366</v>
      </c>
      <c r="Q20559" t="s">
        <v>32674</v>
      </c>
      <c r="S20559" t="s">
        <v>20368</v>
      </c>
    </row>
    <row r="20560" spans="1:19" hidden="1" x14ac:dyDescent="0.2">
      <c r="A20560">
        <v>6103</v>
      </c>
      <c r="B20560" t="s">
        <v>32672</v>
      </c>
      <c r="C20560" t="s">
        <v>20452</v>
      </c>
      <c r="D20560">
        <v>7.1</v>
      </c>
      <c r="E20560">
        <v>31.5</v>
      </c>
      <c r="F20560" t="s">
        <v>31556</v>
      </c>
      <c r="G20560" t="s">
        <v>55</v>
      </c>
      <c r="H20560" t="s">
        <v>46</v>
      </c>
      <c r="I20560" t="s">
        <v>17031</v>
      </c>
      <c r="K20560"/>
      <c r="L20560" t="s">
        <v>32673</v>
      </c>
      <c r="M20560" t="s">
        <v>26</v>
      </c>
      <c r="N20560">
        <v>2</v>
      </c>
      <c r="P20560" t="s">
        <v>20366</v>
      </c>
      <c r="Q20560" t="s">
        <v>32674</v>
      </c>
      <c r="S20560" t="s">
        <v>20368</v>
      </c>
    </row>
    <row r="20561" spans="1:19" hidden="1" x14ac:dyDescent="0.2">
      <c r="A20561">
        <v>6103</v>
      </c>
      <c r="B20561" t="s">
        <v>32672</v>
      </c>
      <c r="C20561" t="s">
        <v>20441</v>
      </c>
      <c r="D20561">
        <v>10.35</v>
      </c>
      <c r="E20561">
        <v>31.5</v>
      </c>
      <c r="F20561" t="s">
        <v>31556</v>
      </c>
      <c r="G20561" t="s">
        <v>55</v>
      </c>
      <c r="H20561" t="s">
        <v>46</v>
      </c>
      <c r="I20561" t="s">
        <v>17031</v>
      </c>
      <c r="K20561"/>
      <c r="L20561" t="s">
        <v>32673</v>
      </c>
      <c r="M20561" t="s">
        <v>26</v>
      </c>
      <c r="N20561">
        <v>2</v>
      </c>
      <c r="P20561" t="s">
        <v>20366</v>
      </c>
      <c r="Q20561" t="s">
        <v>32674</v>
      </c>
      <c r="S20561" t="s">
        <v>20368</v>
      </c>
    </row>
    <row r="20562" spans="1:19" hidden="1" x14ac:dyDescent="0.2">
      <c r="A20562">
        <v>6104</v>
      </c>
      <c r="B20562" t="s">
        <v>32675</v>
      </c>
      <c r="C20562" t="s">
        <v>105</v>
      </c>
      <c r="D20562">
        <v>5.9</v>
      </c>
      <c r="E20562" t="s">
        <v>363</v>
      </c>
      <c r="F20562" t="s">
        <v>31321</v>
      </c>
      <c r="G20562" t="s">
        <v>31</v>
      </c>
      <c r="H20562" t="s">
        <v>23</v>
      </c>
      <c r="I20562" t="s">
        <v>8529</v>
      </c>
      <c r="K20562"/>
      <c r="L20562" t="s">
        <v>32676</v>
      </c>
      <c r="M20562" t="s">
        <v>26</v>
      </c>
      <c r="N20562">
        <v>2</v>
      </c>
      <c r="P20562" t="s">
        <v>20366</v>
      </c>
      <c r="Q20562" t="s">
        <v>32677</v>
      </c>
      <c r="S20562" t="s">
        <v>20368</v>
      </c>
    </row>
    <row r="20563" spans="1:19" hidden="1" x14ac:dyDescent="0.2">
      <c r="A20563">
        <v>6105</v>
      </c>
      <c r="B20563" t="s">
        <v>32678</v>
      </c>
      <c r="C20563" t="s">
        <v>105</v>
      </c>
      <c r="D20563">
        <v>6</v>
      </c>
      <c r="E20563" t="s">
        <v>363</v>
      </c>
      <c r="F20563" s="1" t="s">
        <v>32679</v>
      </c>
      <c r="G20563" t="s">
        <v>31</v>
      </c>
      <c r="H20563" t="s">
        <v>23</v>
      </c>
      <c r="I20563" t="s">
        <v>8529</v>
      </c>
      <c r="K20563"/>
      <c r="L20563" t="s">
        <v>32680</v>
      </c>
      <c r="M20563" t="s">
        <v>26</v>
      </c>
      <c r="N20563">
        <v>2</v>
      </c>
      <c r="P20563" t="s">
        <v>20366</v>
      </c>
      <c r="Q20563" t="s">
        <v>32681</v>
      </c>
      <c r="S20563" t="s">
        <v>20368</v>
      </c>
    </row>
    <row r="20564" spans="1:19" hidden="1" x14ac:dyDescent="0.2">
      <c r="A20564">
        <v>6108</v>
      </c>
      <c r="B20564" t="s">
        <v>32682</v>
      </c>
      <c r="C20564" t="s">
        <v>20452</v>
      </c>
      <c r="D20564">
        <v>6.3</v>
      </c>
      <c r="G20564" t="s">
        <v>1440</v>
      </c>
      <c r="I20564" t="s">
        <v>32683</v>
      </c>
      <c r="K20564"/>
      <c r="L20564" t="s">
        <v>32684</v>
      </c>
      <c r="M20564" t="s">
        <v>26</v>
      </c>
      <c r="N20564">
        <v>2</v>
      </c>
      <c r="P20564" t="s">
        <v>20366</v>
      </c>
      <c r="Q20564" t="s">
        <v>32685</v>
      </c>
      <c r="S20564" t="s">
        <v>20368</v>
      </c>
    </row>
    <row r="20565" spans="1:19" hidden="1" x14ac:dyDescent="0.2">
      <c r="A20565">
        <v>6108</v>
      </c>
      <c r="B20565" t="s">
        <v>32682</v>
      </c>
      <c r="C20565" t="s">
        <v>20441</v>
      </c>
      <c r="D20565">
        <v>9.6</v>
      </c>
      <c r="G20565" t="s">
        <v>1440</v>
      </c>
      <c r="I20565" t="s">
        <v>32683</v>
      </c>
      <c r="K20565"/>
      <c r="L20565" t="s">
        <v>32684</v>
      </c>
      <c r="M20565" t="s">
        <v>26</v>
      </c>
      <c r="N20565">
        <v>2</v>
      </c>
      <c r="P20565" t="s">
        <v>20366</v>
      </c>
      <c r="Q20565" t="s">
        <v>32685</v>
      </c>
      <c r="S20565" t="s">
        <v>20368</v>
      </c>
    </row>
    <row r="20566" spans="1:19" hidden="1" x14ac:dyDescent="0.2">
      <c r="A20566">
        <v>6109</v>
      </c>
      <c r="B20566" t="s">
        <v>32686</v>
      </c>
      <c r="C20566" t="s">
        <v>105</v>
      </c>
      <c r="D20566">
        <v>9.5</v>
      </c>
      <c r="G20566" t="s">
        <v>1440</v>
      </c>
      <c r="I20566" t="s">
        <v>32687</v>
      </c>
      <c r="K20566"/>
      <c r="L20566" t="s">
        <v>32688</v>
      </c>
      <c r="M20566" t="s">
        <v>26</v>
      </c>
      <c r="N20566">
        <v>2</v>
      </c>
      <c r="P20566" t="s">
        <v>20366</v>
      </c>
      <c r="Q20566" t="s">
        <v>32689</v>
      </c>
      <c r="S20566" t="s">
        <v>20368</v>
      </c>
    </row>
    <row r="20567" spans="1:19" hidden="1" x14ac:dyDescent="0.2">
      <c r="A20567">
        <v>6110</v>
      </c>
      <c r="B20567" t="s">
        <v>32690</v>
      </c>
      <c r="C20567" t="s">
        <v>105</v>
      </c>
      <c r="D20567">
        <v>2.8</v>
      </c>
      <c r="E20567">
        <v>20</v>
      </c>
      <c r="G20567" t="s">
        <v>55</v>
      </c>
      <c r="H20567" t="s">
        <v>23</v>
      </c>
      <c r="I20567" t="s">
        <v>26549</v>
      </c>
      <c r="K20567"/>
      <c r="L20567" t="s">
        <v>32691</v>
      </c>
      <c r="M20567" t="s">
        <v>26</v>
      </c>
      <c r="N20567">
        <v>2</v>
      </c>
      <c r="P20567" t="s">
        <v>20366</v>
      </c>
      <c r="Q20567" t="s">
        <v>32692</v>
      </c>
      <c r="S20567" t="s">
        <v>20368</v>
      </c>
    </row>
    <row r="20568" spans="1:19" hidden="1" x14ac:dyDescent="0.2">
      <c r="A20568">
        <v>6113</v>
      </c>
      <c r="B20568" t="s">
        <v>32693</v>
      </c>
      <c r="C20568" t="s">
        <v>105</v>
      </c>
      <c r="D20568">
        <v>3.8</v>
      </c>
      <c r="E20568">
        <v>25</v>
      </c>
      <c r="G20568" t="s">
        <v>55</v>
      </c>
      <c r="H20568" t="s">
        <v>23</v>
      </c>
      <c r="I20568" t="s">
        <v>23756</v>
      </c>
      <c r="K20568"/>
      <c r="L20568" t="s">
        <v>32694</v>
      </c>
      <c r="M20568" t="s">
        <v>26</v>
      </c>
      <c r="N20568">
        <v>2</v>
      </c>
      <c r="P20568" t="s">
        <v>20366</v>
      </c>
      <c r="Q20568" t="s">
        <v>32695</v>
      </c>
      <c r="S20568" t="s">
        <v>20368</v>
      </c>
    </row>
    <row r="20569" spans="1:19" hidden="1" x14ac:dyDescent="0.2">
      <c r="A20569">
        <v>6113</v>
      </c>
      <c r="B20569" t="s">
        <v>32693</v>
      </c>
      <c r="C20569" t="s">
        <v>20452</v>
      </c>
      <c r="D20569">
        <v>9</v>
      </c>
      <c r="E20569">
        <v>25</v>
      </c>
      <c r="G20569" t="s">
        <v>55</v>
      </c>
      <c r="H20569" t="s">
        <v>23</v>
      </c>
      <c r="I20569" t="s">
        <v>23756</v>
      </c>
      <c r="K20569"/>
      <c r="L20569" t="s">
        <v>32694</v>
      </c>
      <c r="M20569" t="s">
        <v>26</v>
      </c>
      <c r="N20569">
        <v>2</v>
      </c>
      <c r="P20569" t="s">
        <v>20366</v>
      </c>
      <c r="Q20569" t="s">
        <v>32695</v>
      </c>
      <c r="S20569" t="s">
        <v>20368</v>
      </c>
    </row>
    <row r="20570" spans="1:19" hidden="1" x14ac:dyDescent="0.2">
      <c r="A20570">
        <v>6115</v>
      </c>
      <c r="B20570" t="s">
        <v>32696</v>
      </c>
      <c r="C20570" t="s">
        <v>105</v>
      </c>
      <c r="D20570">
        <v>1.75</v>
      </c>
      <c r="E20570">
        <v>25</v>
      </c>
      <c r="F20570" s="1" t="s">
        <v>32697</v>
      </c>
      <c r="G20570" t="s">
        <v>22837</v>
      </c>
      <c r="H20570" t="s">
        <v>46</v>
      </c>
      <c r="I20570" t="s">
        <v>15689</v>
      </c>
      <c r="K20570"/>
      <c r="L20570" t="s">
        <v>32698</v>
      </c>
      <c r="M20570" t="s">
        <v>26</v>
      </c>
      <c r="N20570">
        <v>2</v>
      </c>
      <c r="O20570" t="s">
        <v>32699</v>
      </c>
      <c r="P20570" t="s">
        <v>20366</v>
      </c>
      <c r="Q20570" t="s">
        <v>32700</v>
      </c>
      <c r="S20570" t="s">
        <v>20368</v>
      </c>
    </row>
    <row r="20571" spans="1:19" hidden="1" x14ac:dyDescent="0.2">
      <c r="A20571">
        <v>6116</v>
      </c>
      <c r="B20571" t="s">
        <v>32701</v>
      </c>
      <c r="C20571" t="s">
        <v>105</v>
      </c>
      <c r="D20571">
        <v>2.78</v>
      </c>
      <c r="G20571" t="s">
        <v>1440</v>
      </c>
      <c r="I20571" t="s">
        <v>32238</v>
      </c>
      <c r="K20571"/>
      <c r="L20571" t="s">
        <v>32702</v>
      </c>
      <c r="M20571" t="s">
        <v>20396</v>
      </c>
      <c r="N20571">
        <v>4</v>
      </c>
      <c r="P20571" t="s">
        <v>20366</v>
      </c>
      <c r="Q20571" t="s">
        <v>32703</v>
      </c>
      <c r="S20571" t="s">
        <v>20368</v>
      </c>
    </row>
    <row r="20572" spans="1:19" hidden="1" x14ac:dyDescent="0.2">
      <c r="A20572">
        <v>6117</v>
      </c>
      <c r="B20572" t="s">
        <v>32704</v>
      </c>
      <c r="C20572" t="s">
        <v>105</v>
      </c>
      <c r="D20572">
        <v>5.73</v>
      </c>
      <c r="E20572" t="s">
        <v>363</v>
      </c>
      <c r="F20572" t="s">
        <v>32217</v>
      </c>
      <c r="G20572" t="s">
        <v>31</v>
      </c>
      <c r="H20572" t="s">
        <v>23</v>
      </c>
      <c r="I20572" t="s">
        <v>32218</v>
      </c>
      <c r="K20572"/>
      <c r="L20572" t="s">
        <v>32705</v>
      </c>
      <c r="M20572" t="s">
        <v>26</v>
      </c>
      <c r="N20572">
        <v>2</v>
      </c>
      <c r="P20572" t="s">
        <v>20366</v>
      </c>
      <c r="Q20572" t="s">
        <v>32706</v>
      </c>
      <c r="S20572" t="s">
        <v>20368</v>
      </c>
    </row>
    <row r="20573" spans="1:19" hidden="1" x14ac:dyDescent="0.2">
      <c r="A20573">
        <v>6118</v>
      </c>
      <c r="B20573" t="s">
        <v>32707</v>
      </c>
      <c r="C20573" t="s">
        <v>105</v>
      </c>
      <c r="D20573">
        <v>7.55</v>
      </c>
      <c r="E20573">
        <v>20</v>
      </c>
      <c r="F20573" t="s">
        <v>29495</v>
      </c>
      <c r="G20573" t="s">
        <v>31</v>
      </c>
      <c r="H20573" t="s">
        <v>46</v>
      </c>
      <c r="I20573" t="s">
        <v>24927</v>
      </c>
      <c r="K20573"/>
      <c r="L20573" t="s">
        <v>32708</v>
      </c>
      <c r="M20573" t="s">
        <v>26</v>
      </c>
      <c r="N20573">
        <v>2</v>
      </c>
      <c r="P20573" t="s">
        <v>20366</v>
      </c>
      <c r="Q20573" t="s">
        <v>32709</v>
      </c>
      <c r="S20573" t="s">
        <v>20368</v>
      </c>
    </row>
    <row r="20574" spans="1:19" hidden="1" x14ac:dyDescent="0.2">
      <c r="A20574">
        <v>6118</v>
      </c>
      <c r="B20574" t="s">
        <v>32707</v>
      </c>
      <c r="C20574" t="s">
        <v>20452</v>
      </c>
      <c r="D20574" t="s">
        <v>5189</v>
      </c>
      <c r="E20574" t="s">
        <v>383</v>
      </c>
      <c r="F20574" t="s">
        <v>29495</v>
      </c>
      <c r="G20574" t="s">
        <v>31</v>
      </c>
      <c r="H20574" t="s">
        <v>23</v>
      </c>
      <c r="I20574" t="s">
        <v>24927</v>
      </c>
      <c r="K20574"/>
      <c r="L20574" t="s">
        <v>32708</v>
      </c>
      <c r="M20574" t="s">
        <v>26</v>
      </c>
      <c r="N20574">
        <v>2</v>
      </c>
      <c r="P20574" t="s">
        <v>20366</v>
      </c>
      <c r="Q20574" t="s">
        <v>32709</v>
      </c>
      <c r="S20574" t="s">
        <v>20368</v>
      </c>
    </row>
    <row r="20575" spans="1:19" hidden="1" x14ac:dyDescent="0.2">
      <c r="A20575">
        <v>6119</v>
      </c>
      <c r="B20575" t="s">
        <v>32710</v>
      </c>
      <c r="C20575" t="s">
        <v>105</v>
      </c>
      <c r="D20575">
        <v>5.61</v>
      </c>
      <c r="E20575">
        <v>20</v>
      </c>
      <c r="F20575" t="s">
        <v>22233</v>
      </c>
      <c r="G20575" t="s">
        <v>31</v>
      </c>
      <c r="H20575" t="s">
        <v>46</v>
      </c>
      <c r="I20575" t="s">
        <v>4354</v>
      </c>
      <c r="J20575" t="s">
        <v>21503</v>
      </c>
      <c r="K20575"/>
      <c r="L20575" t="s">
        <v>32711</v>
      </c>
      <c r="M20575" t="s">
        <v>26</v>
      </c>
      <c r="N20575">
        <v>2</v>
      </c>
      <c r="P20575" t="s">
        <v>20366</v>
      </c>
      <c r="Q20575" t="s">
        <v>32712</v>
      </c>
      <c r="S20575" t="s">
        <v>20368</v>
      </c>
    </row>
    <row r="20576" spans="1:19" hidden="1" x14ac:dyDescent="0.2">
      <c r="A20576">
        <v>6120</v>
      </c>
      <c r="B20576" t="s">
        <v>32713</v>
      </c>
      <c r="C20576" t="s">
        <v>105</v>
      </c>
      <c r="D20576">
        <v>3.98</v>
      </c>
      <c r="E20576">
        <v>20</v>
      </c>
      <c r="F20576" t="s">
        <v>22233</v>
      </c>
      <c r="G20576" t="s">
        <v>31</v>
      </c>
      <c r="H20576" t="s">
        <v>46</v>
      </c>
      <c r="I20576" t="s">
        <v>4354</v>
      </c>
      <c r="J20576" t="s">
        <v>21503</v>
      </c>
      <c r="K20576"/>
      <c r="L20576" t="s">
        <v>32714</v>
      </c>
      <c r="M20576" t="s">
        <v>26</v>
      </c>
      <c r="N20576">
        <v>2</v>
      </c>
      <c r="P20576" t="s">
        <v>20366</v>
      </c>
      <c r="Q20576" t="s">
        <v>32715</v>
      </c>
      <c r="S20576" t="s">
        <v>20368</v>
      </c>
    </row>
    <row r="20577" spans="1:19" hidden="1" x14ac:dyDescent="0.2">
      <c r="A20577">
        <v>6121</v>
      </c>
      <c r="B20577" t="s">
        <v>32716</v>
      </c>
      <c r="C20577" t="s">
        <v>105</v>
      </c>
      <c r="D20577">
        <v>4.25</v>
      </c>
      <c r="E20577">
        <v>20</v>
      </c>
      <c r="F20577" t="s">
        <v>22233</v>
      </c>
      <c r="G20577" t="s">
        <v>31</v>
      </c>
      <c r="H20577" t="s">
        <v>46</v>
      </c>
      <c r="I20577" t="s">
        <v>4354</v>
      </c>
      <c r="J20577" t="s">
        <v>21503</v>
      </c>
      <c r="K20577"/>
      <c r="L20577" t="s">
        <v>32717</v>
      </c>
      <c r="M20577" t="s">
        <v>26</v>
      </c>
      <c r="N20577">
        <v>2</v>
      </c>
      <c r="P20577" t="s">
        <v>20366</v>
      </c>
      <c r="Q20577" t="s">
        <v>32718</v>
      </c>
      <c r="S20577" t="s">
        <v>20368</v>
      </c>
    </row>
    <row r="20578" spans="1:19" hidden="1" x14ac:dyDescent="0.2">
      <c r="A20578">
        <v>6121</v>
      </c>
      <c r="B20578" t="s">
        <v>32716</v>
      </c>
      <c r="C20578" t="s">
        <v>105</v>
      </c>
      <c r="D20578">
        <v>4.21</v>
      </c>
      <c r="E20578" t="s">
        <v>363</v>
      </c>
      <c r="F20578" t="s">
        <v>22233</v>
      </c>
      <c r="G20578" t="s">
        <v>55</v>
      </c>
      <c r="H20578" t="s">
        <v>23</v>
      </c>
      <c r="I20578" t="s">
        <v>22234</v>
      </c>
      <c r="K20578"/>
      <c r="L20578" t="s">
        <v>32717</v>
      </c>
      <c r="M20578" t="s">
        <v>26</v>
      </c>
      <c r="N20578">
        <v>2</v>
      </c>
      <c r="P20578" t="s">
        <v>20366</v>
      </c>
      <c r="Q20578" t="s">
        <v>32718</v>
      </c>
      <c r="S20578" t="s">
        <v>20368</v>
      </c>
    </row>
    <row r="20579" spans="1:19" hidden="1" x14ac:dyDescent="0.2">
      <c r="A20579">
        <v>6121</v>
      </c>
      <c r="B20579" t="s">
        <v>32716</v>
      </c>
      <c r="C20579" t="s">
        <v>105</v>
      </c>
      <c r="D20579">
        <v>4.09</v>
      </c>
      <c r="E20579">
        <v>20</v>
      </c>
      <c r="F20579" t="s">
        <v>22233</v>
      </c>
      <c r="G20579" t="s">
        <v>31</v>
      </c>
      <c r="I20579" t="s">
        <v>32548</v>
      </c>
      <c r="K20579"/>
      <c r="L20579" t="s">
        <v>32717</v>
      </c>
      <c r="M20579" t="s">
        <v>26</v>
      </c>
      <c r="N20579">
        <v>2</v>
      </c>
      <c r="P20579" t="s">
        <v>20366</v>
      </c>
      <c r="Q20579" t="s">
        <v>32718</v>
      </c>
      <c r="S20579" t="s">
        <v>20368</v>
      </c>
    </row>
    <row r="20580" spans="1:19" hidden="1" x14ac:dyDescent="0.2">
      <c r="A20580">
        <v>6122</v>
      </c>
      <c r="B20580" t="s">
        <v>32719</v>
      </c>
      <c r="C20580" t="s">
        <v>105</v>
      </c>
      <c r="D20580">
        <v>2.2200000000000002</v>
      </c>
      <c r="E20580">
        <v>20</v>
      </c>
      <c r="F20580" t="s">
        <v>20459</v>
      </c>
      <c r="G20580" t="s">
        <v>55</v>
      </c>
      <c r="H20580" t="s">
        <v>23</v>
      </c>
      <c r="I20580" t="s">
        <v>11495</v>
      </c>
      <c r="K20580"/>
      <c r="L20580" t="s">
        <v>32720</v>
      </c>
      <c r="M20580" t="s">
        <v>26</v>
      </c>
      <c r="N20580">
        <v>2</v>
      </c>
      <c r="P20580" t="s">
        <v>20366</v>
      </c>
      <c r="Q20580" t="s">
        <v>32721</v>
      </c>
      <c r="S20580" t="s">
        <v>20368</v>
      </c>
    </row>
    <row r="20581" spans="1:19" hidden="1" x14ac:dyDescent="0.2">
      <c r="A20581">
        <v>6122</v>
      </c>
      <c r="B20581" t="s">
        <v>32719</v>
      </c>
      <c r="C20581" t="s">
        <v>20452</v>
      </c>
      <c r="D20581">
        <v>6.35</v>
      </c>
      <c r="E20581">
        <v>20</v>
      </c>
      <c r="F20581" t="s">
        <v>20459</v>
      </c>
      <c r="G20581" t="s">
        <v>55</v>
      </c>
      <c r="H20581" t="s">
        <v>23</v>
      </c>
      <c r="I20581" t="s">
        <v>11495</v>
      </c>
      <c r="K20581"/>
      <c r="L20581" t="s">
        <v>32720</v>
      </c>
      <c r="M20581" t="s">
        <v>26</v>
      </c>
      <c r="N20581">
        <v>2</v>
      </c>
      <c r="P20581" t="s">
        <v>20366</v>
      </c>
      <c r="Q20581" t="s">
        <v>32721</v>
      </c>
      <c r="S20581" t="s">
        <v>20368</v>
      </c>
    </row>
    <row r="20582" spans="1:19" hidden="1" x14ac:dyDescent="0.2">
      <c r="A20582">
        <v>6123</v>
      </c>
      <c r="B20582" t="s">
        <v>32722</v>
      </c>
      <c r="C20582" t="s">
        <v>105</v>
      </c>
      <c r="D20582">
        <v>3.27</v>
      </c>
      <c r="E20582" t="s">
        <v>363</v>
      </c>
      <c r="F20582" s="1" t="s">
        <v>32723</v>
      </c>
      <c r="G20582" t="s">
        <v>1440</v>
      </c>
      <c r="I20582" t="s">
        <v>10826</v>
      </c>
      <c r="K20582"/>
      <c r="L20582" t="s">
        <v>32724</v>
      </c>
      <c r="M20582" t="s">
        <v>26</v>
      </c>
      <c r="N20582">
        <v>2</v>
      </c>
      <c r="P20582" t="s">
        <v>20366</v>
      </c>
      <c r="Q20582" t="s">
        <v>32725</v>
      </c>
      <c r="S20582" t="s">
        <v>20368</v>
      </c>
    </row>
    <row r="20583" spans="1:19" hidden="1" x14ac:dyDescent="0.2">
      <c r="A20583">
        <v>6123</v>
      </c>
      <c r="B20583" t="s">
        <v>32722</v>
      </c>
      <c r="C20583" t="s">
        <v>20452</v>
      </c>
      <c r="D20583">
        <v>6.17</v>
      </c>
      <c r="E20583" t="s">
        <v>363</v>
      </c>
      <c r="F20583" s="1" t="s">
        <v>32723</v>
      </c>
      <c r="G20583" t="s">
        <v>1440</v>
      </c>
      <c r="I20583" t="s">
        <v>10826</v>
      </c>
      <c r="K20583"/>
      <c r="L20583" t="s">
        <v>32724</v>
      </c>
      <c r="M20583" t="s">
        <v>26</v>
      </c>
      <c r="N20583">
        <v>2</v>
      </c>
      <c r="P20583" t="s">
        <v>20366</v>
      </c>
      <c r="Q20583" t="s">
        <v>32725</v>
      </c>
      <c r="S20583" t="s">
        <v>20368</v>
      </c>
    </row>
    <row r="20584" spans="1:19" hidden="1" x14ac:dyDescent="0.2">
      <c r="A20584">
        <v>6123</v>
      </c>
      <c r="B20584" t="s">
        <v>32722</v>
      </c>
      <c r="C20584" t="s">
        <v>20441</v>
      </c>
      <c r="D20584">
        <v>10.47</v>
      </c>
      <c r="E20584" t="s">
        <v>363</v>
      </c>
      <c r="F20584" s="1" t="s">
        <v>32723</v>
      </c>
      <c r="G20584" t="s">
        <v>1440</v>
      </c>
      <c r="I20584" t="s">
        <v>10826</v>
      </c>
      <c r="K20584"/>
      <c r="L20584" t="s">
        <v>32724</v>
      </c>
      <c r="M20584" t="s">
        <v>26</v>
      </c>
      <c r="N20584">
        <v>2</v>
      </c>
      <c r="P20584" t="s">
        <v>20366</v>
      </c>
      <c r="Q20584" t="s">
        <v>32725</v>
      </c>
      <c r="S20584" t="s">
        <v>20368</v>
      </c>
    </row>
    <row r="20585" spans="1:19" hidden="1" x14ac:dyDescent="0.2">
      <c r="A20585">
        <v>6123</v>
      </c>
      <c r="B20585" t="s">
        <v>32722</v>
      </c>
      <c r="C20585" t="s">
        <v>20447</v>
      </c>
      <c r="D20585">
        <v>11.6</v>
      </c>
      <c r="E20585" t="s">
        <v>363</v>
      </c>
      <c r="F20585" s="1" t="s">
        <v>32723</v>
      </c>
      <c r="G20585" t="s">
        <v>1440</v>
      </c>
      <c r="I20585" t="s">
        <v>10826</v>
      </c>
      <c r="K20585"/>
      <c r="L20585" t="s">
        <v>32724</v>
      </c>
      <c r="M20585" t="s">
        <v>26</v>
      </c>
      <c r="N20585">
        <v>2</v>
      </c>
      <c r="P20585" t="s">
        <v>20366</v>
      </c>
      <c r="Q20585" t="s">
        <v>32725</v>
      </c>
      <c r="S20585" t="s">
        <v>20368</v>
      </c>
    </row>
    <row r="20586" spans="1:19" hidden="1" x14ac:dyDescent="0.2">
      <c r="A20586">
        <v>6124</v>
      </c>
      <c r="B20586" t="s">
        <v>32726</v>
      </c>
      <c r="C20586" t="s">
        <v>105</v>
      </c>
      <c r="D20586">
        <v>3.5</v>
      </c>
      <c r="E20586" t="s">
        <v>2141</v>
      </c>
      <c r="F20586" t="s">
        <v>28268</v>
      </c>
      <c r="G20586" t="s">
        <v>28269</v>
      </c>
      <c r="H20586" t="s">
        <v>23</v>
      </c>
      <c r="I20586" t="s">
        <v>19259</v>
      </c>
      <c r="K20586"/>
      <c r="L20586" t="s">
        <v>32727</v>
      </c>
      <c r="M20586" t="s">
        <v>26</v>
      </c>
      <c r="N20586">
        <v>2</v>
      </c>
      <c r="P20586" t="s">
        <v>20366</v>
      </c>
      <c r="Q20586" t="s">
        <v>32728</v>
      </c>
      <c r="S20586" t="s">
        <v>20368</v>
      </c>
    </row>
    <row r="20587" spans="1:19" hidden="1" x14ac:dyDescent="0.2">
      <c r="A20587">
        <v>6125</v>
      </c>
      <c r="B20587" t="s">
        <v>32729</v>
      </c>
      <c r="C20587" t="s">
        <v>105</v>
      </c>
      <c r="D20587">
        <v>4.4000000000000004</v>
      </c>
      <c r="F20587" t="s">
        <v>21009</v>
      </c>
      <c r="G20587" t="s">
        <v>30539</v>
      </c>
      <c r="H20587" t="s">
        <v>23</v>
      </c>
      <c r="I20587" t="s">
        <v>32730</v>
      </c>
      <c r="K20587"/>
      <c r="L20587" t="s">
        <v>32731</v>
      </c>
      <c r="M20587" t="s">
        <v>26</v>
      </c>
      <c r="N20587">
        <v>2</v>
      </c>
      <c r="P20587" t="s">
        <v>20366</v>
      </c>
      <c r="Q20587" t="s">
        <v>32732</v>
      </c>
      <c r="S20587" t="s">
        <v>20368</v>
      </c>
    </row>
    <row r="20588" spans="1:19" hidden="1" x14ac:dyDescent="0.2">
      <c r="A20588">
        <v>6126</v>
      </c>
      <c r="B20588" t="s">
        <v>32733</v>
      </c>
      <c r="C20588" t="s">
        <v>105</v>
      </c>
      <c r="D20588">
        <v>3.59</v>
      </c>
      <c r="E20588">
        <v>25</v>
      </c>
      <c r="F20588" t="s">
        <v>4558</v>
      </c>
      <c r="G20588" t="s">
        <v>55</v>
      </c>
      <c r="H20588" t="s">
        <v>46</v>
      </c>
      <c r="I20588" t="s">
        <v>25213</v>
      </c>
      <c r="K20588"/>
      <c r="L20588" t="s">
        <v>32734</v>
      </c>
      <c r="M20588" t="s">
        <v>21457</v>
      </c>
      <c r="N20588">
        <v>4</v>
      </c>
      <c r="O20588" t="s">
        <v>32735</v>
      </c>
      <c r="P20588" t="s">
        <v>20366</v>
      </c>
      <c r="Q20588" t="s">
        <v>32736</v>
      </c>
      <c r="S20588" t="s">
        <v>20368</v>
      </c>
    </row>
    <row r="20589" spans="1:19" hidden="1" x14ac:dyDescent="0.2">
      <c r="A20589">
        <v>6126</v>
      </c>
      <c r="B20589" t="s">
        <v>32733</v>
      </c>
      <c r="C20589" t="s">
        <v>20452</v>
      </c>
      <c r="D20589">
        <v>8.59</v>
      </c>
      <c r="E20589">
        <v>25</v>
      </c>
      <c r="F20589" t="s">
        <v>4558</v>
      </c>
      <c r="G20589" t="s">
        <v>55</v>
      </c>
      <c r="H20589" t="s">
        <v>46</v>
      </c>
      <c r="I20589" t="s">
        <v>25213</v>
      </c>
      <c r="K20589"/>
      <c r="L20589" t="s">
        <v>32734</v>
      </c>
      <c r="M20589" t="s">
        <v>21457</v>
      </c>
      <c r="N20589">
        <v>4</v>
      </c>
      <c r="O20589" t="s">
        <v>32735</v>
      </c>
      <c r="P20589" t="s">
        <v>20366</v>
      </c>
      <c r="Q20589" t="s">
        <v>32736</v>
      </c>
      <c r="S20589" t="s">
        <v>20368</v>
      </c>
    </row>
    <row r="20590" spans="1:19" hidden="1" x14ac:dyDescent="0.2">
      <c r="A20590">
        <v>6126</v>
      </c>
      <c r="B20590" t="s">
        <v>32733</v>
      </c>
      <c r="C20590" t="s">
        <v>105</v>
      </c>
      <c r="D20590">
        <v>3.5</v>
      </c>
      <c r="E20590" t="s">
        <v>414</v>
      </c>
      <c r="F20590" t="s">
        <v>25217</v>
      </c>
      <c r="G20590" t="s">
        <v>55</v>
      </c>
      <c r="H20590" t="s">
        <v>46</v>
      </c>
      <c r="I20590" t="s">
        <v>25213</v>
      </c>
      <c r="K20590"/>
      <c r="L20590" t="s">
        <v>32734</v>
      </c>
      <c r="M20590" t="s">
        <v>21457</v>
      </c>
      <c r="N20590">
        <v>4</v>
      </c>
      <c r="O20590" t="s">
        <v>32735</v>
      </c>
      <c r="P20590" t="s">
        <v>20366</v>
      </c>
      <c r="Q20590" t="s">
        <v>32736</v>
      </c>
      <c r="S20590" t="s">
        <v>20368</v>
      </c>
    </row>
    <row r="20591" spans="1:19" hidden="1" x14ac:dyDescent="0.2">
      <c r="A20591">
        <v>6126</v>
      </c>
      <c r="B20591" t="s">
        <v>32733</v>
      </c>
      <c r="C20591" t="s">
        <v>20452</v>
      </c>
      <c r="D20591">
        <v>8.35</v>
      </c>
      <c r="E20591" t="s">
        <v>414</v>
      </c>
      <c r="F20591" t="s">
        <v>25217</v>
      </c>
      <c r="G20591" t="s">
        <v>55</v>
      </c>
      <c r="H20591" t="s">
        <v>46</v>
      </c>
      <c r="I20591" t="s">
        <v>25213</v>
      </c>
      <c r="K20591"/>
      <c r="L20591" t="s">
        <v>32734</v>
      </c>
      <c r="M20591" t="s">
        <v>21457</v>
      </c>
      <c r="N20591">
        <v>4</v>
      </c>
      <c r="O20591" t="s">
        <v>32735</v>
      </c>
      <c r="P20591" t="s">
        <v>20366</v>
      </c>
      <c r="Q20591" t="s">
        <v>32736</v>
      </c>
      <c r="S20591" t="s">
        <v>20368</v>
      </c>
    </row>
    <row r="20592" spans="1:19" hidden="1" x14ac:dyDescent="0.2">
      <c r="A20592">
        <v>6129</v>
      </c>
      <c r="B20592" t="s">
        <v>32737</v>
      </c>
      <c r="C20592" t="s">
        <v>105</v>
      </c>
      <c r="D20592">
        <v>9.1</v>
      </c>
      <c r="E20592" t="s">
        <v>363</v>
      </c>
      <c r="F20592" t="s">
        <v>31321</v>
      </c>
      <c r="G20592" t="s">
        <v>31</v>
      </c>
      <c r="H20592" t="s">
        <v>23</v>
      </c>
      <c r="I20592" t="s">
        <v>8529</v>
      </c>
      <c r="K20592"/>
      <c r="L20592" t="s">
        <v>32738</v>
      </c>
      <c r="M20592" t="s">
        <v>26</v>
      </c>
      <c r="N20592">
        <v>2</v>
      </c>
      <c r="P20592" t="s">
        <v>20366</v>
      </c>
      <c r="Q20592" t="s">
        <v>32739</v>
      </c>
      <c r="S20592" t="s">
        <v>20368</v>
      </c>
    </row>
    <row r="20593" spans="1:19" hidden="1" x14ac:dyDescent="0.2">
      <c r="A20593">
        <v>6130</v>
      </c>
      <c r="B20593" t="s">
        <v>32740</v>
      </c>
      <c r="C20593" t="s">
        <v>20783</v>
      </c>
      <c r="D20593">
        <v>7.72</v>
      </c>
      <c r="E20593">
        <v>20</v>
      </c>
      <c r="F20593" t="s">
        <v>28911</v>
      </c>
      <c r="G20593" t="s">
        <v>55</v>
      </c>
      <c r="H20593" t="s">
        <v>23</v>
      </c>
      <c r="I20593" t="s">
        <v>9957</v>
      </c>
      <c r="K20593"/>
      <c r="L20593" t="s">
        <v>32741</v>
      </c>
      <c r="M20593" t="s">
        <v>21320</v>
      </c>
      <c r="N20593">
        <v>3</v>
      </c>
      <c r="P20593" t="s">
        <v>20366</v>
      </c>
      <c r="Q20593" t="s">
        <v>32742</v>
      </c>
      <c r="S20593" t="s">
        <v>20368</v>
      </c>
    </row>
    <row r="20594" spans="1:19" hidden="1" x14ac:dyDescent="0.2">
      <c r="A20594">
        <v>6131</v>
      </c>
      <c r="B20594" t="s">
        <v>32743</v>
      </c>
      <c r="C20594" t="s">
        <v>105</v>
      </c>
      <c r="D20594">
        <v>5.79</v>
      </c>
      <c r="E20594" t="s">
        <v>363</v>
      </c>
      <c r="F20594" t="s">
        <v>32217</v>
      </c>
      <c r="G20594" t="s">
        <v>31</v>
      </c>
      <c r="H20594" t="s">
        <v>23</v>
      </c>
      <c r="I20594" t="s">
        <v>32218</v>
      </c>
      <c r="K20594"/>
      <c r="L20594" t="s">
        <v>32744</v>
      </c>
      <c r="M20594" t="s">
        <v>26</v>
      </c>
      <c r="N20594">
        <v>2</v>
      </c>
      <c r="P20594" t="s">
        <v>20366</v>
      </c>
      <c r="Q20594" t="s">
        <v>32745</v>
      </c>
      <c r="S20594" t="s">
        <v>20368</v>
      </c>
    </row>
    <row r="20595" spans="1:19" hidden="1" x14ac:dyDescent="0.2">
      <c r="A20595">
        <v>6132</v>
      </c>
      <c r="B20595" t="s">
        <v>32746</v>
      </c>
      <c r="C20595" t="s">
        <v>105</v>
      </c>
      <c r="D20595">
        <v>5.71</v>
      </c>
      <c r="E20595" t="s">
        <v>363</v>
      </c>
      <c r="F20595" t="s">
        <v>32217</v>
      </c>
      <c r="G20595" t="s">
        <v>31</v>
      </c>
      <c r="H20595" t="s">
        <v>23</v>
      </c>
      <c r="I20595" t="s">
        <v>32218</v>
      </c>
      <c r="K20595"/>
      <c r="L20595" t="s">
        <v>32747</v>
      </c>
      <c r="M20595" t="s">
        <v>26</v>
      </c>
      <c r="N20595">
        <v>2</v>
      </c>
      <c r="P20595" t="s">
        <v>20366</v>
      </c>
      <c r="Q20595" t="s">
        <v>32748</v>
      </c>
      <c r="S20595" t="s">
        <v>20368</v>
      </c>
    </row>
    <row r="20596" spans="1:19" hidden="1" x14ac:dyDescent="0.2">
      <c r="A20596">
        <v>6133</v>
      </c>
      <c r="B20596" t="s">
        <v>32749</v>
      </c>
      <c r="C20596" t="s">
        <v>105</v>
      </c>
      <c r="D20596">
        <v>5.9</v>
      </c>
      <c r="E20596" t="s">
        <v>363</v>
      </c>
      <c r="F20596" t="s">
        <v>32217</v>
      </c>
      <c r="G20596" t="s">
        <v>31</v>
      </c>
      <c r="H20596" t="s">
        <v>23</v>
      </c>
      <c r="I20596" t="s">
        <v>32218</v>
      </c>
      <c r="K20596"/>
      <c r="L20596" t="s">
        <v>32750</v>
      </c>
      <c r="M20596" t="s">
        <v>26</v>
      </c>
      <c r="N20596">
        <v>2</v>
      </c>
      <c r="P20596" t="s">
        <v>20366</v>
      </c>
      <c r="Q20596" t="s">
        <v>32751</v>
      </c>
      <c r="S20596" t="s">
        <v>20368</v>
      </c>
    </row>
    <row r="20597" spans="1:19" hidden="1" x14ac:dyDescent="0.2">
      <c r="A20597">
        <v>6134</v>
      </c>
      <c r="B20597" t="s">
        <v>32752</v>
      </c>
      <c r="C20597" t="s">
        <v>105</v>
      </c>
      <c r="D20597">
        <v>5.5</v>
      </c>
      <c r="E20597">
        <v>20</v>
      </c>
      <c r="F20597" t="s">
        <v>20412</v>
      </c>
      <c r="G20597" t="s">
        <v>55</v>
      </c>
      <c r="H20597" t="s">
        <v>23</v>
      </c>
      <c r="I20597" t="s">
        <v>17690</v>
      </c>
      <c r="K20597"/>
      <c r="L20597" t="s">
        <v>32753</v>
      </c>
      <c r="M20597" t="s">
        <v>26</v>
      </c>
      <c r="N20597">
        <v>2</v>
      </c>
      <c r="P20597" t="s">
        <v>20366</v>
      </c>
      <c r="Q20597" t="s">
        <v>32754</v>
      </c>
      <c r="S20597" t="s">
        <v>20368</v>
      </c>
    </row>
    <row r="20598" spans="1:19" hidden="1" x14ac:dyDescent="0.2">
      <c r="A20598">
        <v>6135</v>
      </c>
      <c r="B20598" t="s">
        <v>32755</v>
      </c>
      <c r="C20598" t="s">
        <v>105</v>
      </c>
      <c r="D20598">
        <v>5.0599999999999996</v>
      </c>
      <c r="E20598" t="s">
        <v>363</v>
      </c>
      <c r="F20598" t="s">
        <v>32217</v>
      </c>
      <c r="G20598" t="s">
        <v>31</v>
      </c>
      <c r="H20598" t="s">
        <v>23</v>
      </c>
      <c r="I20598" t="s">
        <v>32218</v>
      </c>
      <c r="K20598"/>
      <c r="L20598" t="s">
        <v>32756</v>
      </c>
      <c r="M20598" t="s">
        <v>26</v>
      </c>
      <c r="N20598">
        <v>2</v>
      </c>
      <c r="P20598" t="s">
        <v>20366</v>
      </c>
      <c r="Q20598" t="s">
        <v>32757</v>
      </c>
      <c r="S20598" t="s">
        <v>20368</v>
      </c>
    </row>
    <row r="20599" spans="1:19" hidden="1" x14ac:dyDescent="0.2">
      <c r="A20599">
        <v>6136</v>
      </c>
      <c r="B20599" t="s">
        <v>32758</v>
      </c>
      <c r="C20599" t="s">
        <v>105</v>
      </c>
      <c r="D20599">
        <v>7.7</v>
      </c>
      <c r="E20599" t="s">
        <v>363</v>
      </c>
      <c r="F20599" t="s">
        <v>6351</v>
      </c>
      <c r="G20599" t="s">
        <v>31</v>
      </c>
      <c r="H20599" t="s">
        <v>23</v>
      </c>
      <c r="I20599" t="s">
        <v>9527</v>
      </c>
      <c r="K20599"/>
      <c r="L20599" t="s">
        <v>32759</v>
      </c>
      <c r="M20599" t="s">
        <v>26</v>
      </c>
      <c r="N20599">
        <v>2</v>
      </c>
      <c r="P20599" t="s">
        <v>20366</v>
      </c>
      <c r="Q20599" t="s">
        <v>32760</v>
      </c>
      <c r="S20599" t="s">
        <v>20368</v>
      </c>
    </row>
    <row r="20600" spans="1:19" hidden="1" x14ac:dyDescent="0.2">
      <c r="A20600">
        <v>6136</v>
      </c>
      <c r="B20600" t="s">
        <v>32758</v>
      </c>
      <c r="C20600" t="s">
        <v>20452</v>
      </c>
      <c r="D20600">
        <v>12.4</v>
      </c>
      <c r="E20600" t="s">
        <v>363</v>
      </c>
      <c r="F20600" t="s">
        <v>6351</v>
      </c>
      <c r="G20600" t="s">
        <v>31</v>
      </c>
      <c r="H20600" t="s">
        <v>23</v>
      </c>
      <c r="I20600" t="s">
        <v>9527</v>
      </c>
      <c r="K20600"/>
      <c r="L20600" t="s">
        <v>32759</v>
      </c>
      <c r="M20600" t="s">
        <v>26</v>
      </c>
      <c r="N20600">
        <v>2</v>
      </c>
      <c r="P20600" t="s">
        <v>20366</v>
      </c>
      <c r="Q20600" t="s">
        <v>32760</v>
      </c>
      <c r="S20600" t="s">
        <v>20368</v>
      </c>
    </row>
    <row r="20601" spans="1:19" hidden="1" x14ac:dyDescent="0.2">
      <c r="A20601">
        <v>6137</v>
      </c>
      <c r="B20601" t="s">
        <v>32761</v>
      </c>
      <c r="C20601" t="s">
        <v>105</v>
      </c>
      <c r="D20601">
        <v>6.2</v>
      </c>
      <c r="E20601">
        <v>20</v>
      </c>
      <c r="F20601" t="s">
        <v>32762</v>
      </c>
      <c r="G20601" t="s">
        <v>55</v>
      </c>
      <c r="H20601" t="s">
        <v>23</v>
      </c>
      <c r="I20601" t="s">
        <v>30030</v>
      </c>
      <c r="K20601"/>
      <c r="L20601" t="s">
        <v>32763</v>
      </c>
      <c r="M20601" t="s">
        <v>26</v>
      </c>
      <c r="N20601">
        <v>2</v>
      </c>
      <c r="P20601" t="s">
        <v>20366</v>
      </c>
      <c r="Q20601" t="s">
        <v>32764</v>
      </c>
      <c r="S20601" t="s">
        <v>20368</v>
      </c>
    </row>
    <row r="20602" spans="1:19" hidden="1" x14ac:dyDescent="0.2">
      <c r="A20602">
        <v>6138</v>
      </c>
      <c r="B20602" t="s">
        <v>32765</v>
      </c>
      <c r="C20602" t="s">
        <v>105</v>
      </c>
      <c r="D20602">
        <v>6.25</v>
      </c>
      <c r="E20602">
        <v>20</v>
      </c>
      <c r="F20602" t="s">
        <v>28911</v>
      </c>
      <c r="G20602" t="s">
        <v>55</v>
      </c>
      <c r="H20602" t="s">
        <v>23</v>
      </c>
      <c r="I20602" t="s">
        <v>9957</v>
      </c>
      <c r="K20602"/>
      <c r="L20602" t="s">
        <v>32766</v>
      </c>
      <c r="M20602" t="s">
        <v>26</v>
      </c>
      <c r="N20602">
        <v>2</v>
      </c>
      <c r="P20602" t="s">
        <v>20366</v>
      </c>
      <c r="Q20602" t="s">
        <v>32767</v>
      </c>
      <c r="S20602" t="s">
        <v>20368</v>
      </c>
    </row>
    <row r="20603" spans="1:19" hidden="1" x14ac:dyDescent="0.2">
      <c r="A20603">
        <v>6139</v>
      </c>
      <c r="B20603" t="s">
        <v>32768</v>
      </c>
      <c r="C20603" t="s">
        <v>105</v>
      </c>
      <c r="D20603">
        <v>8.25</v>
      </c>
      <c r="E20603">
        <v>20</v>
      </c>
      <c r="F20603" t="s">
        <v>28911</v>
      </c>
      <c r="G20603" t="s">
        <v>55</v>
      </c>
      <c r="H20603" t="s">
        <v>23</v>
      </c>
      <c r="I20603" t="s">
        <v>31398</v>
      </c>
      <c r="K20603"/>
      <c r="L20603" t="s">
        <v>32769</v>
      </c>
      <c r="M20603" t="s">
        <v>20396</v>
      </c>
      <c r="N20603">
        <v>4</v>
      </c>
      <c r="P20603" t="s">
        <v>20366</v>
      </c>
      <c r="Q20603" t="s">
        <v>32770</v>
      </c>
      <c r="S20603" t="s">
        <v>20368</v>
      </c>
    </row>
    <row r="20604" spans="1:19" hidden="1" x14ac:dyDescent="0.2">
      <c r="A20604">
        <v>6140</v>
      </c>
      <c r="B20604" t="s">
        <v>32771</v>
      </c>
      <c r="C20604" t="s">
        <v>105</v>
      </c>
      <c r="D20604">
        <v>7.65</v>
      </c>
      <c r="E20604">
        <v>20</v>
      </c>
      <c r="F20604" t="s">
        <v>20412</v>
      </c>
      <c r="G20604" t="s">
        <v>55</v>
      </c>
      <c r="H20604" t="s">
        <v>23</v>
      </c>
      <c r="I20604" t="s">
        <v>11495</v>
      </c>
      <c r="K20604"/>
      <c r="L20604" t="s">
        <v>32772</v>
      </c>
      <c r="M20604" t="s">
        <v>26</v>
      </c>
      <c r="N20604">
        <v>2</v>
      </c>
      <c r="O20604" t="s">
        <v>32773</v>
      </c>
      <c r="P20604" t="s">
        <v>20366</v>
      </c>
      <c r="Q20604" t="s">
        <v>32774</v>
      </c>
      <c r="S20604" t="s">
        <v>20368</v>
      </c>
    </row>
    <row r="20605" spans="1:19" hidden="1" x14ac:dyDescent="0.2">
      <c r="A20605">
        <v>6141</v>
      </c>
      <c r="B20605" t="s">
        <v>32775</v>
      </c>
      <c r="C20605" t="s">
        <v>25762</v>
      </c>
      <c r="D20605">
        <v>2.94</v>
      </c>
      <c r="E20605">
        <v>20</v>
      </c>
      <c r="F20605" t="s">
        <v>30760</v>
      </c>
      <c r="G20605" t="s">
        <v>55</v>
      </c>
      <c r="H20605" t="s">
        <v>23</v>
      </c>
      <c r="I20605" t="s">
        <v>30787</v>
      </c>
      <c r="K20605"/>
      <c r="L20605" t="s">
        <v>32776</v>
      </c>
      <c r="M20605" t="s">
        <v>26</v>
      </c>
      <c r="N20605">
        <v>2</v>
      </c>
      <c r="P20605" t="s">
        <v>20366</v>
      </c>
      <c r="Q20605" t="s">
        <v>32777</v>
      </c>
      <c r="S20605" t="s">
        <v>20368</v>
      </c>
    </row>
    <row r="20606" spans="1:19" hidden="1" x14ac:dyDescent="0.2">
      <c r="A20606">
        <v>6141</v>
      </c>
      <c r="B20606" t="s">
        <v>32775</v>
      </c>
      <c r="C20606" t="s">
        <v>20783</v>
      </c>
      <c r="D20606">
        <v>8.93</v>
      </c>
      <c r="E20606">
        <v>20</v>
      </c>
      <c r="F20606" t="s">
        <v>30760</v>
      </c>
      <c r="G20606" t="s">
        <v>55</v>
      </c>
      <c r="H20606" t="s">
        <v>23</v>
      </c>
      <c r="I20606" t="s">
        <v>30787</v>
      </c>
      <c r="K20606"/>
      <c r="L20606" t="s">
        <v>32776</v>
      </c>
      <c r="M20606" t="s">
        <v>26</v>
      </c>
      <c r="N20606">
        <v>2</v>
      </c>
      <c r="P20606" t="s">
        <v>20366</v>
      </c>
      <c r="Q20606" t="s">
        <v>32777</v>
      </c>
      <c r="S20606" t="s">
        <v>20368</v>
      </c>
    </row>
    <row r="20607" spans="1:19" hidden="1" x14ac:dyDescent="0.2">
      <c r="A20607">
        <v>6142</v>
      </c>
      <c r="B20607" t="s">
        <v>32778</v>
      </c>
      <c r="C20607" t="s">
        <v>105</v>
      </c>
      <c r="D20607">
        <v>8.9</v>
      </c>
      <c r="E20607">
        <v>20</v>
      </c>
      <c r="F20607" t="s">
        <v>30034</v>
      </c>
      <c r="G20607" t="s">
        <v>31</v>
      </c>
      <c r="H20607" t="s">
        <v>23</v>
      </c>
      <c r="I20607" t="s">
        <v>18698</v>
      </c>
      <c r="K20607"/>
      <c r="L20607" t="s">
        <v>32779</v>
      </c>
      <c r="M20607" t="s">
        <v>26</v>
      </c>
      <c r="N20607">
        <v>2</v>
      </c>
      <c r="P20607" t="s">
        <v>20366</v>
      </c>
      <c r="Q20607" t="s">
        <v>32780</v>
      </c>
      <c r="S20607" t="s">
        <v>20368</v>
      </c>
    </row>
    <row r="20608" spans="1:19" hidden="1" x14ac:dyDescent="0.2">
      <c r="A20608">
        <v>6143</v>
      </c>
      <c r="B20608" t="s">
        <v>32781</v>
      </c>
      <c r="C20608" t="s">
        <v>105</v>
      </c>
      <c r="D20608">
        <v>7.6</v>
      </c>
      <c r="E20608">
        <v>20</v>
      </c>
      <c r="F20608" t="s">
        <v>28911</v>
      </c>
      <c r="G20608" t="s">
        <v>55</v>
      </c>
      <c r="H20608" t="s">
        <v>23</v>
      </c>
      <c r="I20608" t="s">
        <v>30787</v>
      </c>
      <c r="K20608"/>
      <c r="L20608" t="s">
        <v>32782</v>
      </c>
      <c r="M20608" t="s">
        <v>26</v>
      </c>
      <c r="N20608">
        <v>2</v>
      </c>
      <c r="P20608" t="s">
        <v>20366</v>
      </c>
      <c r="Q20608" t="s">
        <v>32783</v>
      </c>
      <c r="S20608" t="s">
        <v>20368</v>
      </c>
    </row>
    <row r="20609" spans="1:19" hidden="1" x14ac:dyDescent="0.2">
      <c r="A20609">
        <v>6144</v>
      </c>
      <c r="B20609" t="s">
        <v>32784</v>
      </c>
      <c r="C20609" t="s">
        <v>105</v>
      </c>
      <c r="D20609">
        <v>7.7</v>
      </c>
      <c r="E20609">
        <v>20</v>
      </c>
      <c r="F20609" t="s">
        <v>28911</v>
      </c>
      <c r="G20609" t="s">
        <v>55</v>
      </c>
      <c r="H20609" t="s">
        <v>23</v>
      </c>
      <c r="I20609" t="s">
        <v>9957</v>
      </c>
      <c r="K20609"/>
      <c r="L20609" t="s">
        <v>32785</v>
      </c>
      <c r="M20609" t="s">
        <v>26</v>
      </c>
      <c r="N20609">
        <v>2</v>
      </c>
      <c r="P20609" t="s">
        <v>20366</v>
      </c>
      <c r="Q20609" t="s">
        <v>32786</v>
      </c>
      <c r="S20609" t="s">
        <v>20368</v>
      </c>
    </row>
    <row r="20610" spans="1:19" hidden="1" x14ac:dyDescent="0.2">
      <c r="A20610">
        <v>6145</v>
      </c>
      <c r="B20610" t="s">
        <v>32787</v>
      </c>
      <c r="C20610" t="s">
        <v>105</v>
      </c>
      <c r="D20610">
        <v>2.61</v>
      </c>
      <c r="E20610" t="s">
        <v>2267</v>
      </c>
      <c r="F20610" t="s">
        <v>21824</v>
      </c>
      <c r="G20610" t="s">
        <v>55</v>
      </c>
      <c r="H20610" t="s">
        <v>46</v>
      </c>
      <c r="I20610" t="s">
        <v>21825</v>
      </c>
      <c r="K20610"/>
      <c r="L20610" t="s">
        <v>32788</v>
      </c>
      <c r="M20610" t="s">
        <v>26</v>
      </c>
      <c r="N20610">
        <v>2</v>
      </c>
      <c r="P20610" t="s">
        <v>20366</v>
      </c>
      <c r="Q20610" t="s">
        <v>32789</v>
      </c>
      <c r="S20610" t="s">
        <v>20368</v>
      </c>
    </row>
    <row r="20611" spans="1:19" hidden="1" x14ac:dyDescent="0.2">
      <c r="A20611">
        <v>6145</v>
      </c>
      <c r="B20611" t="s">
        <v>32787</v>
      </c>
      <c r="C20611" t="s">
        <v>20452</v>
      </c>
      <c r="D20611">
        <v>4.22</v>
      </c>
      <c r="E20611" t="s">
        <v>2267</v>
      </c>
      <c r="F20611" t="s">
        <v>21824</v>
      </c>
      <c r="G20611" t="s">
        <v>55</v>
      </c>
      <c r="H20611" t="s">
        <v>46</v>
      </c>
      <c r="I20611" t="s">
        <v>21825</v>
      </c>
      <c r="K20611"/>
      <c r="L20611" t="s">
        <v>32788</v>
      </c>
      <c r="M20611" t="s">
        <v>26</v>
      </c>
      <c r="N20611">
        <v>2</v>
      </c>
      <c r="P20611" t="s">
        <v>20366</v>
      </c>
      <c r="Q20611" t="s">
        <v>32789</v>
      </c>
      <c r="S20611" t="s">
        <v>20368</v>
      </c>
    </row>
    <row r="20612" spans="1:19" hidden="1" x14ac:dyDescent="0.2">
      <c r="A20612">
        <v>6146</v>
      </c>
      <c r="B20612" t="s">
        <v>32790</v>
      </c>
      <c r="C20612" t="s">
        <v>20452</v>
      </c>
      <c r="D20612">
        <v>11.19</v>
      </c>
      <c r="G20612" t="s">
        <v>31</v>
      </c>
      <c r="I20612" t="s">
        <v>31894</v>
      </c>
      <c r="K20612"/>
      <c r="L20612" t="s">
        <v>32791</v>
      </c>
      <c r="M20612" t="s">
        <v>26</v>
      </c>
      <c r="N20612">
        <v>2</v>
      </c>
      <c r="P20612" t="s">
        <v>20366</v>
      </c>
      <c r="Q20612" t="s">
        <v>32792</v>
      </c>
      <c r="S20612" t="s">
        <v>20368</v>
      </c>
    </row>
    <row r="20613" spans="1:19" hidden="1" x14ac:dyDescent="0.2">
      <c r="A20613">
        <v>6147</v>
      </c>
      <c r="B20613" t="s">
        <v>32793</v>
      </c>
      <c r="C20613" t="s">
        <v>105</v>
      </c>
      <c r="D20613">
        <v>10</v>
      </c>
      <c r="E20613">
        <v>22</v>
      </c>
      <c r="F20613" t="s">
        <v>32794</v>
      </c>
      <c r="G20613" t="s">
        <v>30129</v>
      </c>
      <c r="H20613" t="s">
        <v>23</v>
      </c>
      <c r="I20613" t="s">
        <v>582</v>
      </c>
      <c r="K20613"/>
      <c r="L20613" t="s">
        <v>32795</v>
      </c>
      <c r="M20613" t="s">
        <v>26</v>
      </c>
      <c r="N20613">
        <v>2</v>
      </c>
      <c r="P20613" t="s">
        <v>20366</v>
      </c>
      <c r="Q20613" t="s">
        <v>32796</v>
      </c>
      <c r="S20613" t="s">
        <v>20368</v>
      </c>
    </row>
    <row r="20614" spans="1:19" hidden="1" x14ac:dyDescent="0.2">
      <c r="A20614">
        <v>6149</v>
      </c>
      <c r="B20614" t="s">
        <v>32797</v>
      </c>
      <c r="C20614" t="s">
        <v>105</v>
      </c>
      <c r="D20614">
        <v>0.7</v>
      </c>
      <c r="E20614" t="s">
        <v>363</v>
      </c>
      <c r="G20614" t="s">
        <v>31</v>
      </c>
      <c r="H20614" t="s">
        <v>23</v>
      </c>
      <c r="I20614" t="s">
        <v>32798</v>
      </c>
      <c r="K20614"/>
      <c r="L20614" t="s">
        <v>32799</v>
      </c>
      <c r="M20614" t="s">
        <v>26</v>
      </c>
      <c r="N20614">
        <v>2</v>
      </c>
      <c r="P20614" t="s">
        <v>20366</v>
      </c>
      <c r="Q20614" t="s">
        <v>32800</v>
      </c>
      <c r="S20614" t="s">
        <v>20368</v>
      </c>
    </row>
    <row r="20615" spans="1:19" hidden="1" x14ac:dyDescent="0.2">
      <c r="A20615">
        <v>6149</v>
      </c>
      <c r="B20615" t="s">
        <v>32797</v>
      </c>
      <c r="C20615" t="s">
        <v>20452</v>
      </c>
      <c r="D20615">
        <v>2.7</v>
      </c>
      <c r="E20615" t="s">
        <v>363</v>
      </c>
      <c r="G20615" t="s">
        <v>31</v>
      </c>
      <c r="H20615" t="s">
        <v>23</v>
      </c>
      <c r="I20615" t="s">
        <v>32798</v>
      </c>
      <c r="K20615"/>
      <c r="L20615" t="s">
        <v>32799</v>
      </c>
      <c r="M20615" t="s">
        <v>26</v>
      </c>
      <c r="N20615">
        <v>2</v>
      </c>
      <c r="P20615" t="s">
        <v>20366</v>
      </c>
      <c r="Q20615" t="s">
        <v>32800</v>
      </c>
      <c r="S20615" t="s">
        <v>20368</v>
      </c>
    </row>
    <row r="20616" spans="1:19" hidden="1" x14ac:dyDescent="0.2">
      <c r="A20616">
        <v>6149</v>
      </c>
      <c r="B20616" t="s">
        <v>32797</v>
      </c>
      <c r="C20616" t="s">
        <v>20441</v>
      </c>
      <c r="D20616">
        <v>8.5</v>
      </c>
      <c r="E20616" t="s">
        <v>363</v>
      </c>
      <c r="G20616" t="s">
        <v>31</v>
      </c>
      <c r="H20616" t="s">
        <v>23</v>
      </c>
      <c r="I20616" t="s">
        <v>32798</v>
      </c>
      <c r="K20616"/>
      <c r="L20616" t="s">
        <v>32799</v>
      </c>
      <c r="M20616" t="s">
        <v>26</v>
      </c>
      <c r="N20616">
        <v>2</v>
      </c>
      <c r="P20616" t="s">
        <v>20366</v>
      </c>
      <c r="Q20616" t="s">
        <v>32800</v>
      </c>
      <c r="S20616" t="s">
        <v>20368</v>
      </c>
    </row>
    <row r="20617" spans="1:19" hidden="1" x14ac:dyDescent="0.2">
      <c r="A20617">
        <v>6149</v>
      </c>
      <c r="B20617" t="s">
        <v>32797</v>
      </c>
      <c r="C20617" t="s">
        <v>20447</v>
      </c>
      <c r="D20617">
        <v>9.6999999999999993</v>
      </c>
      <c r="E20617" t="s">
        <v>363</v>
      </c>
      <c r="G20617" t="s">
        <v>31</v>
      </c>
      <c r="H20617" t="s">
        <v>23</v>
      </c>
      <c r="I20617" t="s">
        <v>32798</v>
      </c>
      <c r="K20617"/>
      <c r="L20617" t="s">
        <v>32799</v>
      </c>
      <c r="M20617" t="s">
        <v>26</v>
      </c>
      <c r="N20617">
        <v>2</v>
      </c>
      <c r="P20617" t="s">
        <v>20366</v>
      </c>
      <c r="Q20617" t="s">
        <v>32800</v>
      </c>
      <c r="S20617" t="s">
        <v>20368</v>
      </c>
    </row>
    <row r="20618" spans="1:19" hidden="1" x14ac:dyDescent="0.2">
      <c r="A20618">
        <v>6149</v>
      </c>
      <c r="B20618" t="s">
        <v>32797</v>
      </c>
      <c r="C20618" t="s">
        <v>21449</v>
      </c>
      <c r="D20618">
        <v>13.8</v>
      </c>
      <c r="E20618" t="s">
        <v>363</v>
      </c>
      <c r="G20618" t="s">
        <v>31</v>
      </c>
      <c r="H20618" t="s">
        <v>23</v>
      </c>
      <c r="I20618" t="s">
        <v>32798</v>
      </c>
      <c r="K20618"/>
      <c r="L20618" t="s">
        <v>32799</v>
      </c>
      <c r="M20618" t="s">
        <v>26</v>
      </c>
      <c r="N20618">
        <v>2</v>
      </c>
      <c r="P20618" t="s">
        <v>20366</v>
      </c>
      <c r="Q20618" t="s">
        <v>32800</v>
      </c>
      <c r="S20618" t="s">
        <v>20368</v>
      </c>
    </row>
    <row r="20619" spans="1:19" hidden="1" x14ac:dyDescent="0.2">
      <c r="A20619">
        <v>6151</v>
      </c>
      <c r="B20619" t="s">
        <v>32801</v>
      </c>
      <c r="C20619" t="s">
        <v>105</v>
      </c>
      <c r="D20619">
        <v>5.8</v>
      </c>
      <c r="E20619">
        <v>20</v>
      </c>
      <c r="G20619" t="s">
        <v>31</v>
      </c>
      <c r="H20619" t="s">
        <v>46</v>
      </c>
      <c r="I20619" t="s">
        <v>20409</v>
      </c>
      <c r="K20619"/>
      <c r="L20619" t="s">
        <v>32802</v>
      </c>
      <c r="M20619" t="s">
        <v>26</v>
      </c>
      <c r="N20619">
        <v>2</v>
      </c>
      <c r="P20619" t="s">
        <v>20366</v>
      </c>
      <c r="Q20619" t="s">
        <v>32803</v>
      </c>
      <c r="S20619" t="s">
        <v>20368</v>
      </c>
    </row>
    <row r="20620" spans="1:19" hidden="1" x14ac:dyDescent="0.2">
      <c r="A20620">
        <v>6154</v>
      </c>
      <c r="B20620" t="s">
        <v>32804</v>
      </c>
      <c r="C20620" t="s">
        <v>105</v>
      </c>
      <c r="D20620">
        <v>3.62</v>
      </c>
      <c r="E20620">
        <v>20</v>
      </c>
      <c r="F20620" t="s">
        <v>32805</v>
      </c>
      <c r="G20620" t="s">
        <v>31</v>
      </c>
      <c r="H20620" t="s">
        <v>46</v>
      </c>
      <c r="I20620" t="s">
        <v>4586</v>
      </c>
      <c r="K20620"/>
      <c r="L20620" t="s">
        <v>32806</v>
      </c>
      <c r="M20620" t="s">
        <v>26</v>
      </c>
      <c r="N20620">
        <v>2</v>
      </c>
      <c r="P20620" t="s">
        <v>20366</v>
      </c>
      <c r="Q20620" t="s">
        <v>32807</v>
      </c>
      <c r="S20620" t="s">
        <v>20368</v>
      </c>
    </row>
    <row r="20621" spans="1:19" hidden="1" x14ac:dyDescent="0.2">
      <c r="A20621">
        <v>6154</v>
      </c>
      <c r="B20621" t="s">
        <v>32804</v>
      </c>
      <c r="C20621" t="s">
        <v>20452</v>
      </c>
      <c r="D20621">
        <v>8.32</v>
      </c>
      <c r="E20621">
        <v>20</v>
      </c>
      <c r="F20621" t="s">
        <v>32805</v>
      </c>
      <c r="G20621" t="s">
        <v>31</v>
      </c>
      <c r="H20621" t="s">
        <v>46</v>
      </c>
      <c r="I20621" t="s">
        <v>4586</v>
      </c>
      <c r="K20621"/>
      <c r="L20621" t="s">
        <v>32806</v>
      </c>
      <c r="M20621" t="s">
        <v>26</v>
      </c>
      <c r="N20621">
        <v>2</v>
      </c>
      <c r="P20621" t="s">
        <v>20366</v>
      </c>
      <c r="Q20621" t="s">
        <v>32807</v>
      </c>
      <c r="S20621" t="s">
        <v>20368</v>
      </c>
    </row>
    <row r="20622" spans="1:19" hidden="1" x14ac:dyDescent="0.2">
      <c r="A20622">
        <v>6155</v>
      </c>
      <c r="B20622" t="s">
        <v>32808</v>
      </c>
      <c r="C20622" t="s">
        <v>105</v>
      </c>
      <c r="D20622">
        <v>1.87</v>
      </c>
      <c r="E20622">
        <v>25</v>
      </c>
      <c r="F20622" t="s">
        <v>32809</v>
      </c>
      <c r="G20622" t="s">
        <v>55</v>
      </c>
      <c r="H20622" t="s">
        <v>23</v>
      </c>
      <c r="I20622" t="s">
        <v>32810</v>
      </c>
      <c r="K20622"/>
      <c r="L20622" t="s">
        <v>32811</v>
      </c>
      <c r="M20622" t="s">
        <v>26</v>
      </c>
      <c r="N20622">
        <v>2</v>
      </c>
      <c r="O20622" t="s">
        <v>32812</v>
      </c>
      <c r="P20622" t="s">
        <v>20366</v>
      </c>
      <c r="Q20622" t="s">
        <v>32813</v>
      </c>
      <c r="S20622" t="s">
        <v>20368</v>
      </c>
    </row>
    <row r="20623" spans="1:19" hidden="1" x14ac:dyDescent="0.2">
      <c r="A20623">
        <v>6155</v>
      </c>
      <c r="B20623" t="s">
        <v>32808</v>
      </c>
      <c r="C20623" t="s">
        <v>20452</v>
      </c>
      <c r="D20623">
        <v>3.21</v>
      </c>
      <c r="E20623" t="s">
        <v>414</v>
      </c>
      <c r="F20623" t="s">
        <v>32809</v>
      </c>
      <c r="G20623" t="s">
        <v>55</v>
      </c>
      <c r="H20623" t="s">
        <v>46</v>
      </c>
      <c r="I20623" t="s">
        <v>32810</v>
      </c>
      <c r="K20623"/>
      <c r="L20623" t="s">
        <v>32811</v>
      </c>
      <c r="M20623" t="s">
        <v>26</v>
      </c>
      <c r="N20623">
        <v>2</v>
      </c>
      <c r="O20623" t="s">
        <v>32812</v>
      </c>
      <c r="P20623" t="s">
        <v>20366</v>
      </c>
      <c r="Q20623" t="s">
        <v>32813</v>
      </c>
      <c r="S20623" t="s">
        <v>20368</v>
      </c>
    </row>
    <row r="20624" spans="1:19" hidden="1" x14ac:dyDescent="0.2">
      <c r="A20624">
        <v>6155</v>
      </c>
      <c r="B20624" t="s">
        <v>32808</v>
      </c>
      <c r="C20624" t="s">
        <v>20441</v>
      </c>
      <c r="D20624">
        <v>5.42</v>
      </c>
      <c r="E20624" t="s">
        <v>414</v>
      </c>
      <c r="F20624" t="s">
        <v>32809</v>
      </c>
      <c r="G20624" t="s">
        <v>55</v>
      </c>
      <c r="H20624" t="s">
        <v>46</v>
      </c>
      <c r="I20624" t="s">
        <v>32810</v>
      </c>
      <c r="K20624"/>
      <c r="L20624" t="s">
        <v>32811</v>
      </c>
      <c r="M20624" t="s">
        <v>26</v>
      </c>
      <c r="N20624">
        <v>2</v>
      </c>
      <c r="O20624" t="s">
        <v>32812</v>
      </c>
      <c r="P20624" t="s">
        <v>20366</v>
      </c>
      <c r="Q20624" t="s">
        <v>32813</v>
      </c>
      <c r="S20624" t="s">
        <v>20368</v>
      </c>
    </row>
    <row r="20625" spans="1:19" hidden="1" x14ac:dyDescent="0.2">
      <c r="A20625">
        <v>6155</v>
      </c>
      <c r="B20625" t="s">
        <v>32808</v>
      </c>
      <c r="C20625" t="s">
        <v>20447</v>
      </c>
      <c r="D20625">
        <v>9.6</v>
      </c>
      <c r="E20625" t="s">
        <v>414</v>
      </c>
      <c r="F20625" t="s">
        <v>32809</v>
      </c>
      <c r="G20625" t="s">
        <v>55</v>
      </c>
      <c r="H20625" t="s">
        <v>46</v>
      </c>
      <c r="I20625" t="s">
        <v>32810</v>
      </c>
      <c r="K20625"/>
      <c r="L20625" t="s">
        <v>32811</v>
      </c>
      <c r="M20625" t="s">
        <v>26</v>
      </c>
      <c r="N20625">
        <v>2</v>
      </c>
      <c r="O20625" t="s">
        <v>32812</v>
      </c>
      <c r="P20625" t="s">
        <v>20366</v>
      </c>
      <c r="Q20625" t="s">
        <v>32813</v>
      </c>
      <c r="S20625" t="s">
        <v>20368</v>
      </c>
    </row>
    <row r="20626" spans="1:19" hidden="1" x14ac:dyDescent="0.2">
      <c r="A20626">
        <v>6156</v>
      </c>
      <c r="B20626" t="s">
        <v>32814</v>
      </c>
      <c r="C20626" t="s">
        <v>105</v>
      </c>
      <c r="D20626">
        <v>1.95</v>
      </c>
      <c r="E20626">
        <v>22</v>
      </c>
      <c r="F20626" t="s">
        <v>6351</v>
      </c>
      <c r="G20626" t="s">
        <v>55</v>
      </c>
      <c r="H20626" t="s">
        <v>23</v>
      </c>
      <c r="I20626" t="s">
        <v>30828</v>
      </c>
      <c r="K20626"/>
      <c r="L20626" t="s">
        <v>32815</v>
      </c>
      <c r="M20626" t="s">
        <v>26</v>
      </c>
      <c r="N20626">
        <v>2</v>
      </c>
      <c r="P20626" t="s">
        <v>20366</v>
      </c>
      <c r="Q20626" t="s">
        <v>32816</v>
      </c>
      <c r="S20626" t="s">
        <v>20368</v>
      </c>
    </row>
    <row r="20627" spans="1:19" hidden="1" x14ac:dyDescent="0.2">
      <c r="A20627">
        <v>6156</v>
      </c>
      <c r="B20627" t="s">
        <v>32814</v>
      </c>
      <c r="C20627" t="s">
        <v>20452</v>
      </c>
      <c r="D20627">
        <v>2.68</v>
      </c>
      <c r="E20627">
        <v>22</v>
      </c>
      <c r="F20627" t="s">
        <v>6351</v>
      </c>
      <c r="G20627" t="s">
        <v>55</v>
      </c>
      <c r="H20627" t="s">
        <v>23</v>
      </c>
      <c r="I20627" t="s">
        <v>30828</v>
      </c>
      <c r="K20627"/>
      <c r="L20627" t="s">
        <v>32815</v>
      </c>
      <c r="M20627" t="s">
        <v>26</v>
      </c>
      <c r="N20627">
        <v>2</v>
      </c>
      <c r="P20627" t="s">
        <v>20366</v>
      </c>
      <c r="Q20627" t="s">
        <v>32816</v>
      </c>
      <c r="S20627" t="s">
        <v>20368</v>
      </c>
    </row>
    <row r="20628" spans="1:19" hidden="1" x14ac:dyDescent="0.2">
      <c r="A20628">
        <v>6156</v>
      </c>
      <c r="B20628" t="s">
        <v>32814</v>
      </c>
      <c r="C20628" t="s">
        <v>20441</v>
      </c>
      <c r="D20628">
        <v>5.25</v>
      </c>
      <c r="E20628">
        <v>22</v>
      </c>
      <c r="F20628" t="s">
        <v>6351</v>
      </c>
      <c r="G20628" t="s">
        <v>55</v>
      </c>
      <c r="H20628" t="s">
        <v>23</v>
      </c>
      <c r="I20628" t="s">
        <v>30828</v>
      </c>
      <c r="K20628"/>
      <c r="L20628" t="s">
        <v>32815</v>
      </c>
      <c r="M20628" t="s">
        <v>26</v>
      </c>
      <c r="N20628">
        <v>2</v>
      </c>
      <c r="P20628" t="s">
        <v>20366</v>
      </c>
      <c r="Q20628" t="s">
        <v>32816</v>
      </c>
      <c r="S20628" t="s">
        <v>20368</v>
      </c>
    </row>
    <row r="20629" spans="1:19" hidden="1" x14ac:dyDescent="0.2">
      <c r="A20629">
        <v>6156</v>
      </c>
      <c r="B20629" t="s">
        <v>32814</v>
      </c>
      <c r="C20629" t="s">
        <v>20447</v>
      </c>
      <c r="D20629">
        <v>9.06</v>
      </c>
      <c r="E20629">
        <v>22</v>
      </c>
      <c r="F20629" t="s">
        <v>6351</v>
      </c>
      <c r="G20629" t="s">
        <v>55</v>
      </c>
      <c r="H20629" t="s">
        <v>23</v>
      </c>
      <c r="I20629" t="s">
        <v>30828</v>
      </c>
      <c r="K20629"/>
      <c r="L20629" t="s">
        <v>32815</v>
      </c>
      <c r="M20629" t="s">
        <v>26</v>
      </c>
      <c r="N20629">
        <v>2</v>
      </c>
      <c r="P20629" t="s">
        <v>20366</v>
      </c>
      <c r="Q20629" t="s">
        <v>32816</v>
      </c>
      <c r="S20629" t="s">
        <v>20368</v>
      </c>
    </row>
    <row r="20630" spans="1:19" hidden="1" x14ac:dyDescent="0.2">
      <c r="A20630">
        <v>6157</v>
      </c>
      <c r="B20630" t="s">
        <v>32817</v>
      </c>
      <c r="C20630" t="s">
        <v>105</v>
      </c>
      <c r="D20630">
        <v>5.07</v>
      </c>
      <c r="E20630">
        <v>31.5</v>
      </c>
      <c r="F20630" t="s">
        <v>31556</v>
      </c>
      <c r="G20630" t="s">
        <v>55</v>
      </c>
      <c r="H20630" t="s">
        <v>46</v>
      </c>
      <c r="I20630" t="s">
        <v>17031</v>
      </c>
      <c r="K20630"/>
      <c r="L20630" t="s">
        <v>32818</v>
      </c>
      <c r="M20630" t="s">
        <v>26</v>
      </c>
      <c r="N20630">
        <v>2</v>
      </c>
      <c r="P20630" t="s">
        <v>20366</v>
      </c>
      <c r="Q20630" t="s">
        <v>32819</v>
      </c>
      <c r="S20630" t="s">
        <v>20368</v>
      </c>
    </row>
    <row r="20631" spans="1:19" hidden="1" x14ac:dyDescent="0.2">
      <c r="A20631">
        <v>6157</v>
      </c>
      <c r="B20631" t="s">
        <v>32817</v>
      </c>
      <c r="C20631" t="s">
        <v>20452</v>
      </c>
      <c r="D20631">
        <v>9.6999999999999993</v>
      </c>
      <c r="E20631" t="s">
        <v>30968</v>
      </c>
      <c r="F20631" t="s">
        <v>31556</v>
      </c>
      <c r="G20631" t="s">
        <v>55</v>
      </c>
      <c r="H20631" t="s">
        <v>23</v>
      </c>
      <c r="I20631" t="s">
        <v>17031</v>
      </c>
      <c r="K20631"/>
      <c r="L20631" t="s">
        <v>32818</v>
      </c>
      <c r="M20631" t="s">
        <v>26</v>
      </c>
      <c r="N20631">
        <v>2</v>
      </c>
      <c r="P20631" t="s">
        <v>20366</v>
      </c>
      <c r="Q20631" t="s">
        <v>32819</v>
      </c>
      <c r="S20631" t="s">
        <v>20368</v>
      </c>
    </row>
    <row r="20632" spans="1:19" hidden="1" x14ac:dyDescent="0.2">
      <c r="A20632">
        <v>6158</v>
      </c>
      <c r="B20632" t="s">
        <v>32820</v>
      </c>
      <c r="C20632" t="s">
        <v>105</v>
      </c>
      <c r="D20632">
        <v>5.65</v>
      </c>
      <c r="E20632">
        <v>31.5</v>
      </c>
      <c r="F20632" t="s">
        <v>32821</v>
      </c>
      <c r="G20632" t="s">
        <v>55</v>
      </c>
      <c r="H20632" t="s">
        <v>46</v>
      </c>
      <c r="I20632" t="s">
        <v>9450</v>
      </c>
      <c r="K20632"/>
      <c r="L20632" t="s">
        <v>32822</v>
      </c>
      <c r="M20632" t="s">
        <v>26</v>
      </c>
      <c r="N20632">
        <v>2</v>
      </c>
      <c r="P20632" t="s">
        <v>20366</v>
      </c>
      <c r="Q20632" t="s">
        <v>32823</v>
      </c>
      <c r="S20632" t="s">
        <v>20368</v>
      </c>
    </row>
    <row r="20633" spans="1:19" hidden="1" x14ac:dyDescent="0.2">
      <c r="A20633">
        <v>6158</v>
      </c>
      <c r="B20633" t="s">
        <v>32820</v>
      </c>
      <c r="C20633" t="s">
        <v>20452</v>
      </c>
      <c r="D20633">
        <v>7.32</v>
      </c>
      <c r="E20633">
        <v>31.5</v>
      </c>
      <c r="F20633" t="s">
        <v>32821</v>
      </c>
      <c r="G20633" t="s">
        <v>55</v>
      </c>
      <c r="H20633" t="s">
        <v>46</v>
      </c>
      <c r="I20633" t="s">
        <v>9450</v>
      </c>
      <c r="K20633"/>
      <c r="L20633" t="s">
        <v>32822</v>
      </c>
      <c r="M20633" t="s">
        <v>26</v>
      </c>
      <c r="N20633">
        <v>2</v>
      </c>
      <c r="P20633" t="s">
        <v>20366</v>
      </c>
      <c r="Q20633" t="s">
        <v>32823</v>
      </c>
      <c r="S20633" t="s">
        <v>20368</v>
      </c>
    </row>
    <row r="20634" spans="1:19" hidden="1" x14ac:dyDescent="0.2">
      <c r="A20634">
        <v>6158</v>
      </c>
      <c r="B20634" t="s">
        <v>32820</v>
      </c>
      <c r="C20634" t="s">
        <v>20441</v>
      </c>
      <c r="D20634">
        <v>9.86</v>
      </c>
      <c r="E20634">
        <v>31.5</v>
      </c>
      <c r="F20634" t="s">
        <v>32821</v>
      </c>
      <c r="G20634" t="s">
        <v>55</v>
      </c>
      <c r="H20634" t="s">
        <v>46</v>
      </c>
      <c r="I20634" t="s">
        <v>9450</v>
      </c>
      <c r="K20634"/>
      <c r="L20634" t="s">
        <v>32822</v>
      </c>
      <c r="M20634" t="s">
        <v>26</v>
      </c>
      <c r="N20634">
        <v>2</v>
      </c>
      <c r="P20634" t="s">
        <v>20366</v>
      </c>
      <c r="Q20634" t="s">
        <v>32823</v>
      </c>
      <c r="S20634" t="s">
        <v>20368</v>
      </c>
    </row>
    <row r="20635" spans="1:19" hidden="1" x14ac:dyDescent="0.2">
      <c r="A20635">
        <v>6159</v>
      </c>
      <c r="B20635" t="s">
        <v>32824</v>
      </c>
      <c r="C20635" t="s">
        <v>105</v>
      </c>
      <c r="D20635">
        <v>6.25</v>
      </c>
      <c r="E20635">
        <v>31.5</v>
      </c>
      <c r="F20635" t="s">
        <v>32821</v>
      </c>
      <c r="G20635" t="s">
        <v>55</v>
      </c>
      <c r="H20635" t="s">
        <v>46</v>
      </c>
      <c r="I20635" t="s">
        <v>9450</v>
      </c>
      <c r="K20635"/>
      <c r="L20635" t="s">
        <v>32825</v>
      </c>
      <c r="M20635" t="s">
        <v>26</v>
      </c>
      <c r="N20635">
        <v>2</v>
      </c>
      <c r="P20635" t="s">
        <v>20366</v>
      </c>
      <c r="Q20635" t="s">
        <v>32826</v>
      </c>
      <c r="S20635" t="s">
        <v>20368</v>
      </c>
    </row>
    <row r="20636" spans="1:19" hidden="1" x14ac:dyDescent="0.2">
      <c r="A20636">
        <v>6159</v>
      </c>
      <c r="B20636" t="s">
        <v>32824</v>
      </c>
      <c r="C20636" t="s">
        <v>20452</v>
      </c>
      <c r="D20636">
        <v>7.66</v>
      </c>
      <c r="E20636">
        <v>31.5</v>
      </c>
      <c r="F20636" t="s">
        <v>32821</v>
      </c>
      <c r="G20636" t="s">
        <v>55</v>
      </c>
      <c r="H20636" t="s">
        <v>46</v>
      </c>
      <c r="I20636" t="s">
        <v>9450</v>
      </c>
      <c r="K20636"/>
      <c r="L20636" t="s">
        <v>32825</v>
      </c>
      <c r="M20636" t="s">
        <v>26</v>
      </c>
      <c r="N20636">
        <v>2</v>
      </c>
      <c r="P20636" t="s">
        <v>20366</v>
      </c>
      <c r="Q20636" t="s">
        <v>32826</v>
      </c>
      <c r="S20636" t="s">
        <v>20368</v>
      </c>
    </row>
    <row r="20637" spans="1:19" hidden="1" x14ac:dyDescent="0.2">
      <c r="A20637">
        <v>6159</v>
      </c>
      <c r="B20637" t="s">
        <v>32824</v>
      </c>
      <c r="C20637" t="s">
        <v>20441</v>
      </c>
      <c r="D20637">
        <v>9.65</v>
      </c>
      <c r="E20637">
        <v>31.5</v>
      </c>
      <c r="F20637" t="s">
        <v>32821</v>
      </c>
      <c r="G20637" t="s">
        <v>55</v>
      </c>
      <c r="H20637" t="s">
        <v>46</v>
      </c>
      <c r="I20637" t="s">
        <v>9450</v>
      </c>
      <c r="K20637"/>
      <c r="L20637" t="s">
        <v>32825</v>
      </c>
      <c r="M20637" t="s">
        <v>26</v>
      </c>
      <c r="N20637">
        <v>2</v>
      </c>
      <c r="P20637" t="s">
        <v>20366</v>
      </c>
      <c r="Q20637" t="s">
        <v>32826</v>
      </c>
      <c r="S20637" t="s">
        <v>20368</v>
      </c>
    </row>
    <row r="20638" spans="1:19" hidden="1" x14ac:dyDescent="0.2">
      <c r="A20638">
        <v>6160</v>
      </c>
      <c r="B20638" t="s">
        <v>32827</v>
      </c>
      <c r="C20638" t="s">
        <v>29312</v>
      </c>
      <c r="D20638">
        <v>2.0099999999999998</v>
      </c>
      <c r="E20638">
        <v>22</v>
      </c>
      <c r="F20638" t="s">
        <v>31524</v>
      </c>
      <c r="G20638" t="s">
        <v>55</v>
      </c>
      <c r="H20638" t="s">
        <v>46</v>
      </c>
      <c r="I20638" t="s">
        <v>6113</v>
      </c>
      <c r="K20638"/>
      <c r="L20638" t="s">
        <v>32828</v>
      </c>
      <c r="M20638" t="s">
        <v>26</v>
      </c>
      <c r="N20638">
        <v>2</v>
      </c>
      <c r="P20638" t="s">
        <v>20366</v>
      </c>
      <c r="Q20638" t="s">
        <v>32829</v>
      </c>
      <c r="S20638" t="s">
        <v>20368</v>
      </c>
    </row>
    <row r="20639" spans="1:19" hidden="1" x14ac:dyDescent="0.2">
      <c r="A20639">
        <v>6160</v>
      </c>
      <c r="B20639" t="s">
        <v>32827</v>
      </c>
      <c r="C20639" t="s">
        <v>20452</v>
      </c>
      <c r="D20639">
        <v>5.07</v>
      </c>
      <c r="E20639">
        <v>22</v>
      </c>
      <c r="F20639" t="s">
        <v>31524</v>
      </c>
      <c r="G20639" t="s">
        <v>55</v>
      </c>
      <c r="H20639" t="s">
        <v>46</v>
      </c>
      <c r="I20639" t="s">
        <v>6113</v>
      </c>
      <c r="K20639"/>
      <c r="L20639" t="s">
        <v>32828</v>
      </c>
      <c r="M20639" t="s">
        <v>26</v>
      </c>
      <c r="N20639">
        <v>2</v>
      </c>
      <c r="P20639" t="s">
        <v>20366</v>
      </c>
      <c r="Q20639" t="s">
        <v>32829</v>
      </c>
      <c r="S20639" t="s">
        <v>20368</v>
      </c>
    </row>
    <row r="20640" spans="1:19" hidden="1" x14ac:dyDescent="0.2">
      <c r="A20640">
        <v>6160</v>
      </c>
      <c r="B20640" t="s">
        <v>32827</v>
      </c>
      <c r="C20640" t="s">
        <v>20441</v>
      </c>
      <c r="D20640">
        <v>8.01</v>
      </c>
      <c r="E20640">
        <v>22</v>
      </c>
      <c r="F20640" t="s">
        <v>31524</v>
      </c>
      <c r="G20640" t="s">
        <v>55</v>
      </c>
      <c r="H20640" t="s">
        <v>46</v>
      </c>
      <c r="I20640" t="s">
        <v>6113</v>
      </c>
      <c r="K20640"/>
      <c r="L20640" t="s">
        <v>32828</v>
      </c>
      <c r="M20640" t="s">
        <v>26</v>
      </c>
      <c r="N20640">
        <v>2</v>
      </c>
      <c r="P20640" t="s">
        <v>20366</v>
      </c>
      <c r="Q20640" t="s">
        <v>32829</v>
      </c>
      <c r="S20640" t="s">
        <v>20368</v>
      </c>
    </row>
    <row r="20641" spans="1:19" hidden="1" x14ac:dyDescent="0.2">
      <c r="A20641">
        <v>6161</v>
      </c>
      <c r="B20641" t="s">
        <v>32830</v>
      </c>
      <c r="C20641" t="s">
        <v>105</v>
      </c>
      <c r="D20641">
        <v>6.3</v>
      </c>
      <c r="E20641">
        <v>25</v>
      </c>
      <c r="F20641" t="s">
        <v>24973</v>
      </c>
      <c r="G20641" t="s">
        <v>55</v>
      </c>
      <c r="H20641" t="s">
        <v>46</v>
      </c>
      <c r="I20641" t="s">
        <v>2396</v>
      </c>
      <c r="K20641"/>
      <c r="L20641" t="s">
        <v>32831</v>
      </c>
      <c r="M20641" t="s">
        <v>26</v>
      </c>
      <c r="N20641">
        <v>2</v>
      </c>
      <c r="P20641" t="s">
        <v>20366</v>
      </c>
      <c r="Q20641" t="s">
        <v>32832</v>
      </c>
      <c r="S20641" t="s">
        <v>20368</v>
      </c>
    </row>
    <row r="20642" spans="1:19" hidden="1" x14ac:dyDescent="0.2">
      <c r="A20642">
        <v>6162</v>
      </c>
      <c r="B20642" t="s">
        <v>32833</v>
      </c>
      <c r="C20642" t="s">
        <v>105</v>
      </c>
      <c r="D20642">
        <v>2</v>
      </c>
      <c r="E20642">
        <v>20</v>
      </c>
      <c r="F20642" t="s">
        <v>11159</v>
      </c>
      <c r="G20642" t="s">
        <v>55</v>
      </c>
      <c r="H20642" t="s">
        <v>23</v>
      </c>
      <c r="I20642" t="s">
        <v>2618</v>
      </c>
      <c r="J20642" t="s">
        <v>20874</v>
      </c>
      <c r="K20642"/>
      <c r="L20642" t="s">
        <v>32834</v>
      </c>
      <c r="M20642" t="s">
        <v>23063</v>
      </c>
      <c r="N20642">
        <v>3</v>
      </c>
      <c r="O20642" t="s">
        <v>32835</v>
      </c>
      <c r="P20642" t="s">
        <v>20366</v>
      </c>
      <c r="Q20642" t="s">
        <v>32836</v>
      </c>
      <c r="S20642" t="s">
        <v>20368</v>
      </c>
    </row>
    <row r="20643" spans="1:19" hidden="1" x14ac:dyDescent="0.2">
      <c r="A20643">
        <v>6162</v>
      </c>
      <c r="B20643" t="s">
        <v>32833</v>
      </c>
      <c r="C20643" t="s">
        <v>20452</v>
      </c>
      <c r="D20643">
        <v>2.75</v>
      </c>
      <c r="E20643">
        <v>20</v>
      </c>
      <c r="F20643" t="s">
        <v>11159</v>
      </c>
      <c r="G20643" t="s">
        <v>55</v>
      </c>
      <c r="H20643" t="s">
        <v>23</v>
      </c>
      <c r="I20643" t="s">
        <v>2618</v>
      </c>
      <c r="J20643" t="s">
        <v>20874</v>
      </c>
      <c r="K20643"/>
      <c r="L20643" t="s">
        <v>32834</v>
      </c>
      <c r="M20643" t="s">
        <v>23063</v>
      </c>
      <c r="N20643">
        <v>3</v>
      </c>
      <c r="O20643" t="s">
        <v>32835</v>
      </c>
      <c r="P20643" t="s">
        <v>20366</v>
      </c>
      <c r="Q20643" t="s">
        <v>32836</v>
      </c>
      <c r="S20643" t="s">
        <v>20368</v>
      </c>
    </row>
    <row r="20644" spans="1:19" hidden="1" x14ac:dyDescent="0.2">
      <c r="A20644">
        <v>6162</v>
      </c>
      <c r="B20644" t="s">
        <v>32833</v>
      </c>
      <c r="C20644" t="s">
        <v>20441</v>
      </c>
      <c r="D20644">
        <v>9.91</v>
      </c>
      <c r="E20644" t="s">
        <v>383</v>
      </c>
      <c r="F20644" t="s">
        <v>11159</v>
      </c>
      <c r="G20644" t="s">
        <v>55</v>
      </c>
      <c r="H20644" t="s">
        <v>46</v>
      </c>
      <c r="I20644" t="s">
        <v>2618</v>
      </c>
      <c r="J20644" t="s">
        <v>20874</v>
      </c>
      <c r="K20644"/>
      <c r="L20644" t="s">
        <v>32834</v>
      </c>
      <c r="M20644" t="s">
        <v>23063</v>
      </c>
      <c r="N20644">
        <v>3</v>
      </c>
      <c r="O20644" t="s">
        <v>32835</v>
      </c>
      <c r="P20644" t="s">
        <v>20366</v>
      </c>
      <c r="Q20644" t="s">
        <v>32836</v>
      </c>
      <c r="S20644" t="s">
        <v>20368</v>
      </c>
    </row>
    <row r="20645" spans="1:19" hidden="1" x14ac:dyDescent="0.2">
      <c r="A20645">
        <v>6162</v>
      </c>
      <c r="B20645" t="s">
        <v>32833</v>
      </c>
      <c r="C20645" t="s">
        <v>20447</v>
      </c>
      <c r="D20645">
        <v>10.77</v>
      </c>
      <c r="E20645" t="s">
        <v>383</v>
      </c>
      <c r="F20645" t="s">
        <v>11159</v>
      </c>
      <c r="G20645" t="s">
        <v>55</v>
      </c>
      <c r="H20645" t="s">
        <v>46</v>
      </c>
      <c r="I20645" t="s">
        <v>2618</v>
      </c>
      <c r="J20645" t="s">
        <v>20874</v>
      </c>
      <c r="K20645"/>
      <c r="L20645" t="s">
        <v>32834</v>
      </c>
      <c r="M20645" t="s">
        <v>23063</v>
      </c>
      <c r="N20645">
        <v>3</v>
      </c>
      <c r="O20645" t="s">
        <v>32835</v>
      </c>
      <c r="P20645" t="s">
        <v>20366</v>
      </c>
      <c r="Q20645" t="s">
        <v>32836</v>
      </c>
      <c r="S20645" t="s">
        <v>20368</v>
      </c>
    </row>
    <row r="20646" spans="1:19" hidden="1" x14ac:dyDescent="0.2">
      <c r="A20646">
        <v>6162</v>
      </c>
      <c r="B20646" t="s">
        <v>32833</v>
      </c>
      <c r="C20646" t="s">
        <v>105</v>
      </c>
      <c r="D20646">
        <v>2</v>
      </c>
      <c r="E20646">
        <v>20</v>
      </c>
      <c r="F20646" t="s">
        <v>10890</v>
      </c>
      <c r="G20646" t="s">
        <v>55</v>
      </c>
      <c r="H20646" t="s">
        <v>23</v>
      </c>
      <c r="I20646" t="s">
        <v>304</v>
      </c>
      <c r="K20646"/>
      <c r="L20646" t="s">
        <v>32834</v>
      </c>
      <c r="M20646" t="s">
        <v>23063</v>
      </c>
      <c r="N20646">
        <v>3</v>
      </c>
      <c r="O20646" t="s">
        <v>32835</v>
      </c>
      <c r="P20646" t="s">
        <v>20366</v>
      </c>
      <c r="Q20646" t="s">
        <v>32836</v>
      </c>
      <c r="S20646" t="s">
        <v>20368</v>
      </c>
    </row>
    <row r="20647" spans="1:19" hidden="1" x14ac:dyDescent="0.2">
      <c r="A20647">
        <v>6162</v>
      </c>
      <c r="B20647" t="s">
        <v>32833</v>
      </c>
      <c r="C20647" t="s">
        <v>20452</v>
      </c>
      <c r="D20647">
        <v>2.75</v>
      </c>
      <c r="E20647">
        <v>20</v>
      </c>
      <c r="F20647" t="s">
        <v>10890</v>
      </c>
      <c r="G20647" t="s">
        <v>55</v>
      </c>
      <c r="H20647" t="s">
        <v>23</v>
      </c>
      <c r="I20647" t="s">
        <v>304</v>
      </c>
      <c r="K20647"/>
      <c r="L20647" t="s">
        <v>32834</v>
      </c>
      <c r="M20647" t="s">
        <v>23063</v>
      </c>
      <c r="N20647">
        <v>3</v>
      </c>
      <c r="O20647" t="s">
        <v>32835</v>
      </c>
      <c r="P20647" t="s">
        <v>20366</v>
      </c>
      <c r="Q20647" t="s">
        <v>32836</v>
      </c>
      <c r="S20647" t="s">
        <v>20368</v>
      </c>
    </row>
    <row r="20648" spans="1:19" hidden="1" x14ac:dyDescent="0.2">
      <c r="A20648">
        <v>6162</v>
      </c>
      <c r="B20648" t="s">
        <v>32833</v>
      </c>
      <c r="C20648" t="s">
        <v>20441</v>
      </c>
      <c r="D20648">
        <v>9.94</v>
      </c>
      <c r="E20648" t="s">
        <v>383</v>
      </c>
      <c r="F20648" t="s">
        <v>10890</v>
      </c>
      <c r="G20648" t="s">
        <v>55</v>
      </c>
      <c r="H20648" t="s">
        <v>46</v>
      </c>
      <c r="I20648" t="s">
        <v>304</v>
      </c>
      <c r="K20648"/>
      <c r="L20648" t="s">
        <v>32834</v>
      </c>
      <c r="M20648" t="s">
        <v>23063</v>
      </c>
      <c r="N20648">
        <v>3</v>
      </c>
      <c r="O20648" t="s">
        <v>32835</v>
      </c>
      <c r="P20648" t="s">
        <v>20366</v>
      </c>
      <c r="Q20648" t="s">
        <v>32836</v>
      </c>
      <c r="S20648" t="s">
        <v>20368</v>
      </c>
    </row>
    <row r="20649" spans="1:19" hidden="1" x14ac:dyDescent="0.2">
      <c r="A20649">
        <v>6162</v>
      </c>
      <c r="B20649" t="s">
        <v>32833</v>
      </c>
      <c r="C20649" t="s">
        <v>20447</v>
      </c>
      <c r="D20649">
        <v>10.75</v>
      </c>
      <c r="E20649" t="s">
        <v>383</v>
      </c>
      <c r="F20649" t="s">
        <v>10890</v>
      </c>
      <c r="G20649" t="s">
        <v>55</v>
      </c>
      <c r="H20649" t="s">
        <v>46</v>
      </c>
      <c r="I20649" t="s">
        <v>304</v>
      </c>
      <c r="K20649"/>
      <c r="L20649" t="s">
        <v>32834</v>
      </c>
      <c r="M20649" t="s">
        <v>23063</v>
      </c>
      <c r="N20649">
        <v>3</v>
      </c>
      <c r="O20649" t="s">
        <v>32835</v>
      </c>
      <c r="P20649" t="s">
        <v>20366</v>
      </c>
      <c r="Q20649" t="s">
        <v>32836</v>
      </c>
      <c r="S20649" t="s">
        <v>20368</v>
      </c>
    </row>
    <row r="20650" spans="1:19" hidden="1" x14ac:dyDescent="0.2">
      <c r="A20650">
        <v>6163</v>
      </c>
      <c r="B20650" t="s">
        <v>32837</v>
      </c>
      <c r="C20650" t="s">
        <v>105</v>
      </c>
      <c r="D20650">
        <v>2.1</v>
      </c>
      <c r="E20650">
        <v>20</v>
      </c>
      <c r="F20650" t="s">
        <v>1420</v>
      </c>
      <c r="G20650" t="s">
        <v>55</v>
      </c>
      <c r="H20650" t="s">
        <v>23</v>
      </c>
      <c r="I20650" t="s">
        <v>304</v>
      </c>
      <c r="K20650"/>
      <c r="L20650" t="s">
        <v>32838</v>
      </c>
      <c r="M20650" t="s">
        <v>23063</v>
      </c>
      <c r="N20650">
        <v>3</v>
      </c>
      <c r="O20650" t="s">
        <v>32839</v>
      </c>
      <c r="P20650" t="s">
        <v>20366</v>
      </c>
      <c r="Q20650" t="s">
        <v>32840</v>
      </c>
      <c r="S20650" t="s">
        <v>20368</v>
      </c>
    </row>
    <row r="20651" spans="1:19" hidden="1" x14ac:dyDescent="0.2">
      <c r="A20651">
        <v>6163</v>
      </c>
      <c r="B20651" t="s">
        <v>32837</v>
      </c>
      <c r="C20651" t="s">
        <v>20452</v>
      </c>
      <c r="D20651">
        <v>2.7</v>
      </c>
      <c r="E20651">
        <v>20</v>
      </c>
      <c r="F20651" t="s">
        <v>1420</v>
      </c>
      <c r="G20651" t="s">
        <v>55</v>
      </c>
      <c r="H20651" t="s">
        <v>23</v>
      </c>
      <c r="I20651" t="s">
        <v>304</v>
      </c>
      <c r="K20651"/>
      <c r="L20651" t="s">
        <v>32838</v>
      </c>
      <c r="M20651" t="s">
        <v>23063</v>
      </c>
      <c r="N20651">
        <v>3</v>
      </c>
      <c r="O20651" t="s">
        <v>32839</v>
      </c>
      <c r="P20651" t="s">
        <v>20366</v>
      </c>
      <c r="Q20651" t="s">
        <v>32840</v>
      </c>
      <c r="S20651" t="s">
        <v>20368</v>
      </c>
    </row>
    <row r="20652" spans="1:19" hidden="1" x14ac:dyDescent="0.2">
      <c r="A20652">
        <v>6163</v>
      </c>
      <c r="B20652" t="s">
        <v>32837</v>
      </c>
      <c r="C20652" t="s">
        <v>20441</v>
      </c>
      <c r="D20652">
        <v>9.52</v>
      </c>
      <c r="E20652" t="s">
        <v>383</v>
      </c>
      <c r="F20652" t="s">
        <v>1420</v>
      </c>
      <c r="G20652" t="s">
        <v>55</v>
      </c>
      <c r="H20652" t="s">
        <v>46</v>
      </c>
      <c r="I20652" t="s">
        <v>304</v>
      </c>
      <c r="K20652"/>
      <c r="L20652" t="s">
        <v>32838</v>
      </c>
      <c r="M20652" t="s">
        <v>23063</v>
      </c>
      <c r="N20652">
        <v>3</v>
      </c>
      <c r="O20652" t="s">
        <v>32839</v>
      </c>
      <c r="P20652" t="s">
        <v>20366</v>
      </c>
      <c r="Q20652" t="s">
        <v>32840</v>
      </c>
      <c r="S20652" t="s">
        <v>20368</v>
      </c>
    </row>
    <row r="20653" spans="1:19" hidden="1" x14ac:dyDescent="0.2">
      <c r="A20653">
        <v>6163</v>
      </c>
      <c r="B20653" t="s">
        <v>32837</v>
      </c>
      <c r="C20653" t="s">
        <v>20447</v>
      </c>
      <c r="D20653">
        <v>10.29</v>
      </c>
      <c r="E20653" t="s">
        <v>383</v>
      </c>
      <c r="F20653" t="s">
        <v>1420</v>
      </c>
      <c r="G20653" t="s">
        <v>55</v>
      </c>
      <c r="H20653" t="s">
        <v>46</v>
      </c>
      <c r="I20653" t="s">
        <v>304</v>
      </c>
      <c r="K20653"/>
      <c r="L20653" t="s">
        <v>32838</v>
      </c>
      <c r="M20653" t="s">
        <v>23063</v>
      </c>
      <c r="N20653">
        <v>3</v>
      </c>
      <c r="O20653" t="s">
        <v>32839</v>
      </c>
      <c r="P20653" t="s">
        <v>20366</v>
      </c>
      <c r="Q20653" t="s">
        <v>32840</v>
      </c>
      <c r="S20653" t="s">
        <v>20368</v>
      </c>
    </row>
    <row r="20654" spans="1:19" hidden="1" x14ac:dyDescent="0.2">
      <c r="A20654">
        <v>6164</v>
      </c>
      <c r="B20654" t="s">
        <v>32841</v>
      </c>
      <c r="C20654" t="s">
        <v>105</v>
      </c>
      <c r="D20654">
        <v>1.9</v>
      </c>
      <c r="E20654">
        <v>24.2</v>
      </c>
      <c r="F20654" t="s">
        <v>1094</v>
      </c>
      <c r="G20654" t="s">
        <v>55</v>
      </c>
      <c r="H20654" t="s">
        <v>23</v>
      </c>
      <c r="I20654" t="s">
        <v>1717</v>
      </c>
      <c r="K20654"/>
      <c r="L20654" t="s">
        <v>32842</v>
      </c>
      <c r="M20654" t="s">
        <v>26</v>
      </c>
      <c r="N20654">
        <v>2</v>
      </c>
      <c r="O20654" t="s">
        <v>32843</v>
      </c>
      <c r="P20654" t="s">
        <v>20366</v>
      </c>
      <c r="Q20654" t="s">
        <v>32844</v>
      </c>
      <c r="S20654" t="s">
        <v>20368</v>
      </c>
    </row>
    <row r="20655" spans="1:19" hidden="1" x14ac:dyDescent="0.2">
      <c r="A20655">
        <v>6164</v>
      </c>
      <c r="B20655" t="s">
        <v>32841</v>
      </c>
      <c r="C20655" t="s">
        <v>20452</v>
      </c>
      <c r="D20655">
        <v>6.53</v>
      </c>
      <c r="E20655" t="s">
        <v>31601</v>
      </c>
      <c r="F20655" t="s">
        <v>1094</v>
      </c>
      <c r="G20655" t="s">
        <v>55</v>
      </c>
      <c r="H20655" t="s">
        <v>46</v>
      </c>
      <c r="I20655" t="s">
        <v>1717</v>
      </c>
      <c r="K20655"/>
      <c r="L20655" t="s">
        <v>32842</v>
      </c>
      <c r="M20655" t="s">
        <v>26</v>
      </c>
      <c r="N20655">
        <v>2</v>
      </c>
      <c r="O20655" t="s">
        <v>32843</v>
      </c>
      <c r="P20655" t="s">
        <v>20366</v>
      </c>
      <c r="Q20655" t="s">
        <v>32844</v>
      </c>
      <c r="S20655" t="s">
        <v>20368</v>
      </c>
    </row>
    <row r="20656" spans="1:19" hidden="1" x14ac:dyDescent="0.2">
      <c r="A20656">
        <v>6164</v>
      </c>
      <c r="B20656" t="s">
        <v>32841</v>
      </c>
      <c r="C20656" t="s">
        <v>20441</v>
      </c>
      <c r="D20656">
        <v>9.76</v>
      </c>
      <c r="E20656" t="s">
        <v>31601</v>
      </c>
      <c r="F20656" t="s">
        <v>1094</v>
      </c>
      <c r="G20656" t="s">
        <v>55</v>
      </c>
      <c r="H20656" t="s">
        <v>46</v>
      </c>
      <c r="I20656" t="s">
        <v>1717</v>
      </c>
      <c r="K20656"/>
      <c r="L20656" t="s">
        <v>32842</v>
      </c>
      <c r="M20656" t="s">
        <v>26</v>
      </c>
      <c r="N20656">
        <v>2</v>
      </c>
      <c r="O20656" t="s">
        <v>32843</v>
      </c>
      <c r="P20656" t="s">
        <v>20366</v>
      </c>
      <c r="Q20656" t="s">
        <v>32844</v>
      </c>
      <c r="S20656" t="s">
        <v>20368</v>
      </c>
    </row>
    <row r="20657" spans="1:19" hidden="1" x14ac:dyDescent="0.2">
      <c r="A20657">
        <v>6165</v>
      </c>
      <c r="B20657" t="s">
        <v>32845</v>
      </c>
      <c r="C20657" t="s">
        <v>105</v>
      </c>
      <c r="D20657">
        <v>3.05</v>
      </c>
      <c r="E20657">
        <v>20</v>
      </c>
      <c r="F20657" t="s">
        <v>1420</v>
      </c>
      <c r="G20657" t="s">
        <v>55</v>
      </c>
      <c r="H20657" t="s">
        <v>46</v>
      </c>
      <c r="I20657" t="s">
        <v>304</v>
      </c>
      <c r="K20657"/>
      <c r="L20657" t="s">
        <v>32846</v>
      </c>
      <c r="M20657" t="s">
        <v>26</v>
      </c>
      <c r="N20657">
        <v>2</v>
      </c>
      <c r="P20657" t="s">
        <v>20366</v>
      </c>
      <c r="Q20657" t="s">
        <v>32847</v>
      </c>
      <c r="S20657" t="s">
        <v>20368</v>
      </c>
    </row>
    <row r="20658" spans="1:19" hidden="1" x14ac:dyDescent="0.2">
      <c r="A20658">
        <v>6165</v>
      </c>
      <c r="B20658" t="s">
        <v>32845</v>
      </c>
      <c r="C20658" t="s">
        <v>20452</v>
      </c>
      <c r="D20658">
        <v>5.15</v>
      </c>
      <c r="E20658">
        <v>20</v>
      </c>
      <c r="F20658" t="s">
        <v>1420</v>
      </c>
      <c r="G20658" t="s">
        <v>55</v>
      </c>
      <c r="H20658" t="s">
        <v>46</v>
      </c>
      <c r="I20658" t="s">
        <v>304</v>
      </c>
      <c r="K20658"/>
      <c r="L20658" t="s">
        <v>32846</v>
      </c>
      <c r="M20658" t="s">
        <v>26</v>
      </c>
      <c r="N20658">
        <v>2</v>
      </c>
      <c r="P20658" t="s">
        <v>20366</v>
      </c>
      <c r="Q20658" t="s">
        <v>32847</v>
      </c>
      <c r="S20658" t="s">
        <v>20368</v>
      </c>
    </row>
    <row r="20659" spans="1:19" hidden="1" x14ac:dyDescent="0.2">
      <c r="A20659">
        <v>6165</v>
      </c>
      <c r="B20659" t="s">
        <v>32845</v>
      </c>
      <c r="C20659" t="s">
        <v>20441</v>
      </c>
      <c r="D20659">
        <v>8.99</v>
      </c>
      <c r="E20659" t="s">
        <v>383</v>
      </c>
      <c r="F20659" t="s">
        <v>1420</v>
      </c>
      <c r="G20659" t="s">
        <v>55</v>
      </c>
      <c r="H20659" t="s">
        <v>46</v>
      </c>
      <c r="I20659" t="s">
        <v>304</v>
      </c>
      <c r="K20659"/>
      <c r="L20659" t="s">
        <v>32846</v>
      </c>
      <c r="M20659" t="s">
        <v>26</v>
      </c>
      <c r="N20659">
        <v>2</v>
      </c>
      <c r="P20659" t="s">
        <v>20366</v>
      </c>
      <c r="Q20659" t="s">
        <v>32847</v>
      </c>
      <c r="S20659" t="s">
        <v>20368</v>
      </c>
    </row>
    <row r="20660" spans="1:19" hidden="1" x14ac:dyDescent="0.2">
      <c r="A20660">
        <v>6165</v>
      </c>
      <c r="B20660" t="s">
        <v>32845</v>
      </c>
      <c r="C20660" t="s">
        <v>20447</v>
      </c>
      <c r="D20660">
        <v>10.54</v>
      </c>
      <c r="E20660" t="s">
        <v>383</v>
      </c>
      <c r="F20660" t="s">
        <v>1420</v>
      </c>
      <c r="G20660" t="s">
        <v>55</v>
      </c>
      <c r="H20660" t="s">
        <v>46</v>
      </c>
      <c r="I20660" t="s">
        <v>304</v>
      </c>
      <c r="K20660"/>
      <c r="L20660" t="s">
        <v>32846</v>
      </c>
      <c r="M20660" t="s">
        <v>26</v>
      </c>
      <c r="N20660">
        <v>2</v>
      </c>
      <c r="P20660" t="s">
        <v>20366</v>
      </c>
      <c r="Q20660" t="s">
        <v>32847</v>
      </c>
      <c r="S20660" t="s">
        <v>20368</v>
      </c>
    </row>
    <row r="20661" spans="1:19" hidden="1" x14ac:dyDescent="0.2">
      <c r="A20661">
        <v>6166</v>
      </c>
      <c r="B20661" t="s">
        <v>32848</v>
      </c>
      <c r="C20661" t="s">
        <v>105</v>
      </c>
      <c r="D20661">
        <v>2.4300000000000002</v>
      </c>
      <c r="I20661" t="s">
        <v>32849</v>
      </c>
      <c r="K20661"/>
      <c r="L20661" t="s">
        <v>32850</v>
      </c>
      <c r="M20661" t="s">
        <v>21059</v>
      </c>
      <c r="N20661">
        <v>5</v>
      </c>
      <c r="O20661" t="s">
        <v>32851</v>
      </c>
      <c r="P20661" t="s">
        <v>20366</v>
      </c>
      <c r="Q20661" t="s">
        <v>32852</v>
      </c>
      <c r="S20661" t="s">
        <v>20368</v>
      </c>
    </row>
    <row r="20662" spans="1:19" hidden="1" x14ac:dyDescent="0.2">
      <c r="A20662">
        <v>6166</v>
      </c>
      <c r="B20662" t="s">
        <v>32848</v>
      </c>
      <c r="C20662" t="s">
        <v>20452</v>
      </c>
      <c r="D20662">
        <v>5.15</v>
      </c>
      <c r="I20662" t="s">
        <v>32849</v>
      </c>
      <c r="K20662"/>
      <c r="L20662" t="s">
        <v>32850</v>
      </c>
      <c r="M20662" t="s">
        <v>21059</v>
      </c>
      <c r="N20662">
        <v>5</v>
      </c>
      <c r="O20662" t="s">
        <v>32851</v>
      </c>
      <c r="P20662" t="s">
        <v>20366</v>
      </c>
      <c r="Q20662" t="s">
        <v>32852</v>
      </c>
      <c r="S20662" t="s">
        <v>20368</v>
      </c>
    </row>
    <row r="20663" spans="1:19" hidden="1" x14ac:dyDescent="0.2">
      <c r="A20663">
        <v>6167</v>
      </c>
      <c r="B20663" t="s">
        <v>32853</v>
      </c>
      <c r="C20663" t="s">
        <v>105</v>
      </c>
      <c r="D20663">
        <v>2.85</v>
      </c>
      <c r="E20663">
        <v>25</v>
      </c>
      <c r="I20663" t="s">
        <v>32854</v>
      </c>
      <c r="K20663"/>
      <c r="L20663" t="s">
        <v>32855</v>
      </c>
      <c r="M20663" t="s">
        <v>20396</v>
      </c>
      <c r="N20663">
        <v>4</v>
      </c>
      <c r="P20663" t="s">
        <v>20366</v>
      </c>
      <c r="Q20663" t="s">
        <v>32856</v>
      </c>
      <c r="S20663" t="s">
        <v>20368</v>
      </c>
    </row>
    <row r="20664" spans="1:19" hidden="1" x14ac:dyDescent="0.2">
      <c r="A20664">
        <v>6168</v>
      </c>
      <c r="B20664" t="s">
        <v>32857</v>
      </c>
      <c r="C20664" t="s">
        <v>105</v>
      </c>
      <c r="D20664">
        <v>6.8</v>
      </c>
      <c r="E20664" t="s">
        <v>363</v>
      </c>
      <c r="F20664" t="s">
        <v>31321</v>
      </c>
      <c r="G20664" t="s">
        <v>31</v>
      </c>
      <c r="H20664" t="s">
        <v>23</v>
      </c>
      <c r="I20664" t="s">
        <v>8529</v>
      </c>
      <c r="K20664"/>
      <c r="L20664" t="s">
        <v>32858</v>
      </c>
      <c r="M20664" t="s">
        <v>26</v>
      </c>
      <c r="N20664">
        <v>2</v>
      </c>
      <c r="P20664" t="s">
        <v>20366</v>
      </c>
      <c r="Q20664" t="s">
        <v>32859</v>
      </c>
      <c r="S20664" t="s">
        <v>20368</v>
      </c>
    </row>
    <row r="20665" spans="1:19" hidden="1" x14ac:dyDescent="0.2">
      <c r="A20665">
        <v>6169</v>
      </c>
      <c r="B20665" t="s">
        <v>32860</v>
      </c>
      <c r="C20665" t="s">
        <v>105</v>
      </c>
      <c r="D20665">
        <v>6.9</v>
      </c>
      <c r="E20665" t="s">
        <v>363</v>
      </c>
      <c r="F20665" t="s">
        <v>31321</v>
      </c>
      <c r="G20665" t="s">
        <v>31</v>
      </c>
      <c r="H20665" t="s">
        <v>23</v>
      </c>
      <c r="I20665" t="s">
        <v>8529</v>
      </c>
      <c r="K20665"/>
      <c r="L20665" t="s">
        <v>32861</v>
      </c>
      <c r="M20665" t="s">
        <v>26</v>
      </c>
      <c r="N20665">
        <v>2</v>
      </c>
      <c r="P20665" t="s">
        <v>20366</v>
      </c>
      <c r="Q20665" t="s">
        <v>32862</v>
      </c>
      <c r="S20665" t="s">
        <v>20368</v>
      </c>
    </row>
    <row r="20666" spans="1:19" hidden="1" x14ac:dyDescent="0.2">
      <c r="A20666">
        <v>6170</v>
      </c>
      <c r="B20666" t="s">
        <v>32863</v>
      </c>
      <c r="C20666" t="s">
        <v>105</v>
      </c>
      <c r="D20666">
        <v>5.9</v>
      </c>
      <c r="E20666" t="s">
        <v>363</v>
      </c>
      <c r="F20666" t="s">
        <v>31321</v>
      </c>
      <c r="G20666" t="s">
        <v>31</v>
      </c>
      <c r="H20666" t="s">
        <v>23</v>
      </c>
      <c r="I20666" t="s">
        <v>8529</v>
      </c>
      <c r="K20666"/>
      <c r="L20666" t="s">
        <v>32864</v>
      </c>
      <c r="M20666" t="s">
        <v>26</v>
      </c>
      <c r="N20666">
        <v>2</v>
      </c>
      <c r="P20666" t="s">
        <v>20366</v>
      </c>
      <c r="Q20666" t="s">
        <v>32865</v>
      </c>
      <c r="S20666" t="s">
        <v>20368</v>
      </c>
    </row>
    <row r="20667" spans="1:19" hidden="1" x14ac:dyDescent="0.2">
      <c r="A20667">
        <v>6171</v>
      </c>
      <c r="B20667" t="s">
        <v>32866</v>
      </c>
      <c r="C20667" t="s">
        <v>105</v>
      </c>
      <c r="D20667">
        <v>6</v>
      </c>
      <c r="E20667" t="s">
        <v>363</v>
      </c>
      <c r="F20667" t="s">
        <v>31321</v>
      </c>
      <c r="G20667" t="s">
        <v>31</v>
      </c>
      <c r="H20667" t="s">
        <v>23</v>
      </c>
      <c r="I20667" t="s">
        <v>8529</v>
      </c>
      <c r="K20667"/>
      <c r="L20667" t="s">
        <v>32867</v>
      </c>
      <c r="M20667" t="s">
        <v>26</v>
      </c>
      <c r="N20667">
        <v>2</v>
      </c>
      <c r="P20667" t="s">
        <v>20366</v>
      </c>
      <c r="Q20667" t="s">
        <v>32868</v>
      </c>
      <c r="S20667" t="s">
        <v>20368</v>
      </c>
    </row>
    <row r="20668" spans="1:19" hidden="1" x14ac:dyDescent="0.2">
      <c r="A20668">
        <v>6172</v>
      </c>
      <c r="B20668" t="s">
        <v>32869</v>
      </c>
      <c r="C20668" t="s">
        <v>32870</v>
      </c>
      <c r="D20668">
        <v>2.02</v>
      </c>
      <c r="E20668" t="s">
        <v>363</v>
      </c>
      <c r="F20668" t="s">
        <v>32871</v>
      </c>
      <c r="G20668" t="s">
        <v>31</v>
      </c>
      <c r="H20668" t="s">
        <v>23</v>
      </c>
      <c r="I20668" t="s">
        <v>19039</v>
      </c>
      <c r="K20668"/>
      <c r="L20668" t="s">
        <v>32872</v>
      </c>
      <c r="M20668" t="s">
        <v>26</v>
      </c>
      <c r="N20668">
        <v>2</v>
      </c>
      <c r="P20668" t="s">
        <v>20366</v>
      </c>
      <c r="Q20668" t="s">
        <v>32873</v>
      </c>
      <c r="S20668" t="s">
        <v>20368</v>
      </c>
    </row>
    <row r="20669" spans="1:19" hidden="1" x14ac:dyDescent="0.2">
      <c r="A20669">
        <v>6172</v>
      </c>
      <c r="B20669" t="s">
        <v>32869</v>
      </c>
      <c r="C20669" t="s">
        <v>32874</v>
      </c>
      <c r="D20669">
        <v>12.2</v>
      </c>
      <c r="E20669" t="s">
        <v>363</v>
      </c>
      <c r="F20669" t="s">
        <v>32871</v>
      </c>
      <c r="G20669" t="s">
        <v>31</v>
      </c>
      <c r="H20669" t="s">
        <v>23</v>
      </c>
      <c r="I20669" t="s">
        <v>19039</v>
      </c>
      <c r="K20669"/>
      <c r="L20669" t="s">
        <v>32872</v>
      </c>
      <c r="M20669" t="s">
        <v>26</v>
      </c>
      <c r="N20669">
        <v>2</v>
      </c>
      <c r="P20669" t="s">
        <v>20366</v>
      </c>
      <c r="Q20669" t="s">
        <v>32873</v>
      </c>
      <c r="S20669" t="s">
        <v>20368</v>
      </c>
    </row>
    <row r="20670" spans="1:19" hidden="1" x14ac:dyDescent="0.2">
      <c r="A20670">
        <v>6173</v>
      </c>
      <c r="B20670" t="s">
        <v>32875</v>
      </c>
      <c r="C20670" t="s">
        <v>20452</v>
      </c>
      <c r="D20670">
        <v>9.3000000000000007</v>
      </c>
      <c r="E20670">
        <v>20</v>
      </c>
      <c r="F20670" t="s">
        <v>32876</v>
      </c>
      <c r="G20670" t="s">
        <v>31</v>
      </c>
      <c r="H20670" t="s">
        <v>23</v>
      </c>
      <c r="I20670" t="s">
        <v>29944</v>
      </c>
      <c r="K20670"/>
      <c r="L20670" t="s">
        <v>32877</v>
      </c>
      <c r="M20670" t="s">
        <v>26</v>
      </c>
      <c r="N20670">
        <v>2</v>
      </c>
      <c r="P20670" t="s">
        <v>20366</v>
      </c>
      <c r="Q20670" t="s">
        <v>32878</v>
      </c>
      <c r="S20670" t="s">
        <v>20368</v>
      </c>
    </row>
    <row r="20671" spans="1:19" hidden="1" x14ac:dyDescent="0.2">
      <c r="A20671">
        <v>6174</v>
      </c>
      <c r="B20671" t="s">
        <v>32879</v>
      </c>
      <c r="C20671" t="s">
        <v>105</v>
      </c>
      <c r="D20671">
        <v>7.47</v>
      </c>
      <c r="E20671">
        <v>20</v>
      </c>
      <c r="F20671" t="s">
        <v>32880</v>
      </c>
      <c r="G20671" t="s">
        <v>31</v>
      </c>
      <c r="H20671" t="s">
        <v>23</v>
      </c>
      <c r="I20671" t="s">
        <v>32881</v>
      </c>
      <c r="K20671"/>
      <c r="L20671" t="s">
        <v>32882</v>
      </c>
      <c r="M20671" t="s">
        <v>26</v>
      </c>
      <c r="N20671">
        <v>2</v>
      </c>
      <c r="P20671" t="s">
        <v>20366</v>
      </c>
      <c r="Q20671" t="s">
        <v>32883</v>
      </c>
      <c r="S20671" t="s">
        <v>20368</v>
      </c>
    </row>
    <row r="20672" spans="1:19" hidden="1" x14ac:dyDescent="0.2">
      <c r="A20672">
        <v>6175</v>
      </c>
      <c r="B20672" t="s">
        <v>32884</v>
      </c>
      <c r="C20672" t="s">
        <v>105</v>
      </c>
      <c r="D20672">
        <v>8.08</v>
      </c>
      <c r="E20672">
        <v>20</v>
      </c>
      <c r="F20672" t="s">
        <v>32880</v>
      </c>
      <c r="G20672" t="s">
        <v>31</v>
      </c>
      <c r="H20672" t="s">
        <v>23</v>
      </c>
      <c r="I20672" t="s">
        <v>32881</v>
      </c>
      <c r="K20672"/>
      <c r="L20672" t="s">
        <v>32885</v>
      </c>
      <c r="M20672" t="s">
        <v>26</v>
      </c>
      <c r="N20672">
        <v>2</v>
      </c>
      <c r="P20672" t="s">
        <v>20366</v>
      </c>
      <c r="Q20672" t="s">
        <v>32886</v>
      </c>
      <c r="S20672" t="s">
        <v>20368</v>
      </c>
    </row>
    <row r="20673" spans="1:19" hidden="1" x14ac:dyDescent="0.2">
      <c r="A20673">
        <v>6176</v>
      </c>
      <c r="B20673" t="s">
        <v>32887</v>
      </c>
      <c r="C20673" t="s">
        <v>32888</v>
      </c>
      <c r="D20673">
        <v>3.83</v>
      </c>
      <c r="E20673" t="s">
        <v>363</v>
      </c>
      <c r="F20673" t="s">
        <v>32889</v>
      </c>
      <c r="G20673" t="s">
        <v>55</v>
      </c>
      <c r="H20673" t="s">
        <v>23</v>
      </c>
      <c r="I20673" t="s">
        <v>1690</v>
      </c>
      <c r="K20673"/>
      <c r="L20673" t="s">
        <v>32890</v>
      </c>
      <c r="M20673" t="s">
        <v>26</v>
      </c>
      <c r="N20673">
        <v>2</v>
      </c>
      <c r="O20673" t="s">
        <v>32891</v>
      </c>
      <c r="P20673" t="s">
        <v>20366</v>
      </c>
      <c r="Q20673" t="s">
        <v>32892</v>
      </c>
      <c r="S20673" t="s">
        <v>20368</v>
      </c>
    </row>
    <row r="20674" spans="1:19" hidden="1" x14ac:dyDescent="0.2">
      <c r="A20674">
        <v>6176</v>
      </c>
      <c r="B20674" t="s">
        <v>32887</v>
      </c>
      <c r="C20674" t="s">
        <v>32893</v>
      </c>
      <c r="D20674">
        <v>10.53</v>
      </c>
      <c r="E20674" t="s">
        <v>363</v>
      </c>
      <c r="F20674" t="s">
        <v>32889</v>
      </c>
      <c r="G20674" t="s">
        <v>55</v>
      </c>
      <c r="H20674" t="s">
        <v>23</v>
      </c>
      <c r="I20674" t="s">
        <v>1690</v>
      </c>
      <c r="K20674"/>
      <c r="L20674" t="s">
        <v>32890</v>
      </c>
      <c r="M20674" t="s">
        <v>26</v>
      </c>
      <c r="N20674">
        <v>2</v>
      </c>
      <c r="O20674" t="s">
        <v>32891</v>
      </c>
      <c r="P20674" t="s">
        <v>20366</v>
      </c>
      <c r="Q20674" t="s">
        <v>32892</v>
      </c>
      <c r="S20674" t="s">
        <v>20368</v>
      </c>
    </row>
    <row r="20675" spans="1:19" hidden="1" x14ac:dyDescent="0.2">
      <c r="A20675">
        <v>6176</v>
      </c>
      <c r="B20675" t="s">
        <v>32887</v>
      </c>
      <c r="C20675" t="s">
        <v>32894</v>
      </c>
      <c r="D20675">
        <v>10.7</v>
      </c>
      <c r="E20675" t="s">
        <v>363</v>
      </c>
      <c r="F20675" t="s">
        <v>32889</v>
      </c>
      <c r="G20675" t="s">
        <v>55</v>
      </c>
      <c r="H20675" t="s">
        <v>23</v>
      </c>
      <c r="I20675" t="s">
        <v>1690</v>
      </c>
      <c r="K20675"/>
      <c r="L20675" t="s">
        <v>32890</v>
      </c>
      <c r="M20675" t="s">
        <v>26</v>
      </c>
      <c r="N20675">
        <v>2</v>
      </c>
      <c r="O20675" t="s">
        <v>32891</v>
      </c>
      <c r="P20675" t="s">
        <v>20366</v>
      </c>
      <c r="Q20675" t="s">
        <v>32892</v>
      </c>
      <c r="S20675" t="s">
        <v>20368</v>
      </c>
    </row>
    <row r="20676" spans="1:19" hidden="1" x14ac:dyDescent="0.2">
      <c r="A20676">
        <v>6177</v>
      </c>
      <c r="B20676" t="s">
        <v>32895</v>
      </c>
      <c r="C20676" t="s">
        <v>20441</v>
      </c>
      <c r="D20676">
        <v>8.9600000000000009</v>
      </c>
      <c r="E20676">
        <v>25</v>
      </c>
      <c r="F20676" t="s">
        <v>32896</v>
      </c>
      <c r="G20676" t="s">
        <v>31</v>
      </c>
      <c r="H20676" t="s">
        <v>46</v>
      </c>
      <c r="I20676" t="s">
        <v>32897</v>
      </c>
      <c r="K20676"/>
      <c r="L20676" t="s">
        <v>32898</v>
      </c>
      <c r="M20676" t="s">
        <v>26</v>
      </c>
      <c r="N20676">
        <v>2</v>
      </c>
      <c r="P20676" t="s">
        <v>20366</v>
      </c>
      <c r="Q20676" t="s">
        <v>32899</v>
      </c>
      <c r="S20676" t="s">
        <v>20368</v>
      </c>
    </row>
    <row r="20677" spans="1:19" hidden="1" x14ac:dyDescent="0.2">
      <c r="A20677">
        <v>6178</v>
      </c>
      <c r="B20677" t="s">
        <v>32900</v>
      </c>
      <c r="C20677" t="s">
        <v>20441</v>
      </c>
      <c r="D20677">
        <v>8.6</v>
      </c>
      <c r="E20677">
        <v>25</v>
      </c>
      <c r="F20677" t="s">
        <v>32896</v>
      </c>
      <c r="G20677" t="s">
        <v>31</v>
      </c>
      <c r="H20677" t="s">
        <v>46</v>
      </c>
      <c r="I20677" t="s">
        <v>32897</v>
      </c>
      <c r="K20677"/>
      <c r="L20677" t="s">
        <v>32901</v>
      </c>
      <c r="M20677" t="s">
        <v>26</v>
      </c>
      <c r="N20677">
        <v>2</v>
      </c>
      <c r="P20677" t="s">
        <v>20366</v>
      </c>
      <c r="Q20677" t="s">
        <v>32902</v>
      </c>
      <c r="S20677" t="s">
        <v>20368</v>
      </c>
    </row>
    <row r="20678" spans="1:19" hidden="1" x14ac:dyDescent="0.2">
      <c r="A20678">
        <v>6179</v>
      </c>
      <c r="B20678" t="s">
        <v>32903</v>
      </c>
      <c r="C20678" t="s">
        <v>32888</v>
      </c>
      <c r="D20678">
        <v>3.86</v>
      </c>
      <c r="E20678" t="s">
        <v>363</v>
      </c>
      <c r="F20678" t="s">
        <v>32904</v>
      </c>
      <c r="G20678" t="s">
        <v>55</v>
      </c>
      <c r="H20678" t="s">
        <v>23</v>
      </c>
      <c r="I20678" t="s">
        <v>1575</v>
      </c>
      <c r="K20678"/>
      <c r="L20678" t="s">
        <v>32905</v>
      </c>
      <c r="M20678" t="s">
        <v>26</v>
      </c>
      <c r="N20678">
        <v>2</v>
      </c>
      <c r="P20678" t="s">
        <v>20366</v>
      </c>
      <c r="Q20678" t="s">
        <v>32906</v>
      </c>
      <c r="S20678" t="s">
        <v>20368</v>
      </c>
    </row>
    <row r="20679" spans="1:19" hidden="1" x14ac:dyDescent="0.2">
      <c r="A20679">
        <v>6179</v>
      </c>
      <c r="B20679" t="s">
        <v>32903</v>
      </c>
      <c r="C20679" t="s">
        <v>32907</v>
      </c>
      <c r="D20679">
        <v>6.8</v>
      </c>
      <c r="E20679" t="s">
        <v>363</v>
      </c>
      <c r="F20679" t="s">
        <v>32904</v>
      </c>
      <c r="G20679" t="s">
        <v>55</v>
      </c>
      <c r="H20679" t="s">
        <v>23</v>
      </c>
      <c r="I20679" t="s">
        <v>1575</v>
      </c>
      <c r="K20679"/>
      <c r="L20679" t="s">
        <v>32905</v>
      </c>
      <c r="M20679" t="s">
        <v>26</v>
      </c>
      <c r="N20679">
        <v>2</v>
      </c>
      <c r="P20679" t="s">
        <v>20366</v>
      </c>
      <c r="Q20679" t="s">
        <v>32906</v>
      </c>
      <c r="S20679" t="s">
        <v>20368</v>
      </c>
    </row>
    <row r="20680" spans="1:19" hidden="1" x14ac:dyDescent="0.2">
      <c r="A20680">
        <v>6179</v>
      </c>
      <c r="B20680" t="s">
        <v>32903</v>
      </c>
      <c r="C20680" t="s">
        <v>24341</v>
      </c>
      <c r="D20680">
        <v>9.27</v>
      </c>
      <c r="E20680" t="s">
        <v>363</v>
      </c>
      <c r="F20680" t="s">
        <v>32904</v>
      </c>
      <c r="G20680" t="s">
        <v>55</v>
      </c>
      <c r="H20680" t="s">
        <v>23</v>
      </c>
      <c r="I20680" t="s">
        <v>1575</v>
      </c>
      <c r="K20680"/>
      <c r="L20680" t="s">
        <v>32905</v>
      </c>
      <c r="M20680" t="s">
        <v>26</v>
      </c>
      <c r="N20680">
        <v>2</v>
      </c>
      <c r="P20680" t="s">
        <v>20366</v>
      </c>
      <c r="Q20680" t="s">
        <v>32906</v>
      </c>
      <c r="S20680" t="s">
        <v>20368</v>
      </c>
    </row>
    <row r="20681" spans="1:19" hidden="1" x14ac:dyDescent="0.2">
      <c r="A20681">
        <v>6179</v>
      </c>
      <c r="B20681" t="s">
        <v>32903</v>
      </c>
      <c r="C20681" t="s">
        <v>32908</v>
      </c>
      <c r="D20681">
        <v>9.86</v>
      </c>
      <c r="E20681" t="s">
        <v>363</v>
      </c>
      <c r="F20681" t="s">
        <v>32904</v>
      </c>
      <c r="G20681" t="s">
        <v>55</v>
      </c>
      <c r="H20681" t="s">
        <v>23</v>
      </c>
      <c r="I20681" t="s">
        <v>1575</v>
      </c>
      <c r="K20681"/>
      <c r="L20681" t="s">
        <v>32905</v>
      </c>
      <c r="M20681" t="s">
        <v>26</v>
      </c>
      <c r="N20681">
        <v>2</v>
      </c>
      <c r="P20681" t="s">
        <v>20366</v>
      </c>
      <c r="Q20681" t="s">
        <v>32906</v>
      </c>
      <c r="S20681" t="s">
        <v>20368</v>
      </c>
    </row>
    <row r="20682" spans="1:19" hidden="1" x14ac:dyDescent="0.2">
      <c r="A20682">
        <v>6180</v>
      </c>
      <c r="B20682" t="s">
        <v>32909</v>
      </c>
      <c r="C20682" t="s">
        <v>32870</v>
      </c>
      <c r="D20682">
        <v>6.59</v>
      </c>
      <c r="E20682" t="s">
        <v>363</v>
      </c>
      <c r="F20682" t="s">
        <v>21187</v>
      </c>
      <c r="G20682" t="s">
        <v>31</v>
      </c>
      <c r="H20682" t="s">
        <v>23</v>
      </c>
      <c r="I20682" t="s">
        <v>19039</v>
      </c>
      <c r="K20682"/>
      <c r="L20682" t="s">
        <v>32910</v>
      </c>
      <c r="M20682" t="s">
        <v>26</v>
      </c>
      <c r="N20682">
        <v>2</v>
      </c>
      <c r="P20682" t="s">
        <v>20366</v>
      </c>
      <c r="Q20682" t="s">
        <v>32911</v>
      </c>
      <c r="S20682" t="s">
        <v>20368</v>
      </c>
    </row>
    <row r="20683" spans="1:19" hidden="1" x14ac:dyDescent="0.2">
      <c r="A20683">
        <v>6180</v>
      </c>
      <c r="B20683" t="s">
        <v>32909</v>
      </c>
      <c r="C20683" t="s">
        <v>32874</v>
      </c>
      <c r="D20683">
        <v>12.95</v>
      </c>
      <c r="E20683" t="s">
        <v>363</v>
      </c>
      <c r="F20683" t="s">
        <v>21187</v>
      </c>
      <c r="G20683" t="s">
        <v>31</v>
      </c>
      <c r="H20683" t="s">
        <v>23</v>
      </c>
      <c r="I20683" t="s">
        <v>19039</v>
      </c>
      <c r="K20683"/>
      <c r="L20683" t="s">
        <v>32910</v>
      </c>
      <c r="M20683" t="s">
        <v>26</v>
      </c>
      <c r="N20683">
        <v>2</v>
      </c>
      <c r="P20683" t="s">
        <v>20366</v>
      </c>
      <c r="Q20683" t="s">
        <v>32911</v>
      </c>
      <c r="S20683" t="s">
        <v>20368</v>
      </c>
    </row>
    <row r="20684" spans="1:19" hidden="1" x14ac:dyDescent="0.2">
      <c r="A20684">
        <v>6181</v>
      </c>
      <c r="B20684" t="s">
        <v>32912</v>
      </c>
      <c r="C20684" t="s">
        <v>32870</v>
      </c>
      <c r="D20684">
        <v>4.03</v>
      </c>
      <c r="E20684" t="s">
        <v>363</v>
      </c>
      <c r="F20684" t="s">
        <v>21420</v>
      </c>
      <c r="G20684" t="s">
        <v>31</v>
      </c>
      <c r="H20684" t="s">
        <v>23</v>
      </c>
      <c r="I20684" t="s">
        <v>19039</v>
      </c>
      <c r="K20684"/>
      <c r="L20684" t="s">
        <v>32913</v>
      </c>
      <c r="M20684" t="s">
        <v>26</v>
      </c>
      <c r="N20684">
        <v>2</v>
      </c>
      <c r="P20684" t="s">
        <v>20366</v>
      </c>
      <c r="Q20684" t="s">
        <v>32914</v>
      </c>
      <c r="S20684" t="s">
        <v>20368</v>
      </c>
    </row>
    <row r="20685" spans="1:19" hidden="1" x14ac:dyDescent="0.2">
      <c r="A20685">
        <v>6181</v>
      </c>
      <c r="B20685" t="s">
        <v>32912</v>
      </c>
      <c r="C20685" t="s">
        <v>32874</v>
      </c>
      <c r="D20685">
        <v>12.6</v>
      </c>
      <c r="E20685" t="s">
        <v>363</v>
      </c>
      <c r="F20685" t="s">
        <v>21420</v>
      </c>
      <c r="G20685" t="s">
        <v>31</v>
      </c>
      <c r="H20685" t="s">
        <v>23</v>
      </c>
      <c r="I20685" t="s">
        <v>19039</v>
      </c>
      <c r="K20685"/>
      <c r="L20685" t="s">
        <v>32913</v>
      </c>
      <c r="M20685" t="s">
        <v>26</v>
      </c>
      <c r="N20685">
        <v>2</v>
      </c>
      <c r="P20685" t="s">
        <v>20366</v>
      </c>
      <c r="Q20685" t="s">
        <v>32914</v>
      </c>
      <c r="S20685" t="s">
        <v>20368</v>
      </c>
    </row>
    <row r="20686" spans="1:19" hidden="1" x14ac:dyDescent="0.2">
      <c r="A20686">
        <v>6182</v>
      </c>
      <c r="B20686" t="s">
        <v>32915</v>
      </c>
      <c r="C20686" t="s">
        <v>32870</v>
      </c>
      <c r="D20686">
        <v>4.29</v>
      </c>
      <c r="E20686" t="s">
        <v>363</v>
      </c>
      <c r="F20686" t="s">
        <v>21420</v>
      </c>
      <c r="G20686" t="s">
        <v>31</v>
      </c>
      <c r="H20686" t="s">
        <v>23</v>
      </c>
      <c r="I20686" t="s">
        <v>19039</v>
      </c>
      <c r="K20686"/>
      <c r="L20686" t="s">
        <v>32916</v>
      </c>
      <c r="M20686" t="s">
        <v>26</v>
      </c>
      <c r="N20686">
        <v>2</v>
      </c>
      <c r="P20686" t="s">
        <v>20366</v>
      </c>
      <c r="Q20686" t="s">
        <v>32917</v>
      </c>
      <c r="S20686" t="s">
        <v>20368</v>
      </c>
    </row>
    <row r="20687" spans="1:19" hidden="1" x14ac:dyDescent="0.2">
      <c r="A20687">
        <v>6182</v>
      </c>
      <c r="B20687" t="s">
        <v>32915</v>
      </c>
      <c r="C20687" t="s">
        <v>32874</v>
      </c>
      <c r="D20687">
        <v>11.91</v>
      </c>
      <c r="E20687" t="s">
        <v>363</v>
      </c>
      <c r="F20687" t="s">
        <v>21420</v>
      </c>
      <c r="G20687" t="s">
        <v>31</v>
      </c>
      <c r="H20687" t="s">
        <v>23</v>
      </c>
      <c r="I20687" t="s">
        <v>19039</v>
      </c>
      <c r="K20687"/>
      <c r="L20687" t="s">
        <v>32916</v>
      </c>
      <c r="M20687" t="s">
        <v>26</v>
      </c>
      <c r="N20687">
        <v>2</v>
      </c>
      <c r="P20687" t="s">
        <v>20366</v>
      </c>
      <c r="Q20687" t="s">
        <v>32917</v>
      </c>
      <c r="S20687" t="s">
        <v>20368</v>
      </c>
    </row>
    <row r="20688" spans="1:19" hidden="1" x14ac:dyDescent="0.2">
      <c r="A20688">
        <v>6183</v>
      </c>
      <c r="B20688" t="s">
        <v>32918</v>
      </c>
      <c r="C20688" t="s">
        <v>105</v>
      </c>
      <c r="D20688">
        <v>11.4</v>
      </c>
      <c r="I20688" t="s">
        <v>29944</v>
      </c>
      <c r="K20688"/>
      <c r="L20688" t="s">
        <v>32919</v>
      </c>
      <c r="M20688" t="s">
        <v>26</v>
      </c>
      <c r="N20688">
        <v>2</v>
      </c>
      <c r="P20688" t="s">
        <v>20366</v>
      </c>
      <c r="Q20688" t="s">
        <v>32920</v>
      </c>
      <c r="S20688" t="s">
        <v>20368</v>
      </c>
    </row>
    <row r="20689" spans="1:19" hidden="1" x14ac:dyDescent="0.2">
      <c r="A20689">
        <v>6184</v>
      </c>
      <c r="B20689" t="s">
        <v>32921</v>
      </c>
      <c r="C20689" t="s">
        <v>105</v>
      </c>
      <c r="D20689">
        <v>8.1999999999999993</v>
      </c>
      <c r="I20689" t="s">
        <v>29944</v>
      </c>
      <c r="K20689"/>
      <c r="L20689" t="s">
        <v>32922</v>
      </c>
      <c r="M20689" t="s">
        <v>26</v>
      </c>
      <c r="N20689">
        <v>2</v>
      </c>
      <c r="P20689" t="s">
        <v>20366</v>
      </c>
      <c r="Q20689" t="s">
        <v>32923</v>
      </c>
      <c r="S20689" t="s">
        <v>20368</v>
      </c>
    </row>
    <row r="20690" spans="1:19" hidden="1" x14ac:dyDescent="0.2">
      <c r="A20690">
        <v>6185</v>
      </c>
      <c r="B20690" t="s">
        <v>32924</v>
      </c>
      <c r="C20690" t="s">
        <v>105</v>
      </c>
      <c r="D20690">
        <v>7.3</v>
      </c>
      <c r="E20690">
        <v>20</v>
      </c>
      <c r="F20690" t="s">
        <v>32925</v>
      </c>
      <c r="G20690" t="s">
        <v>31</v>
      </c>
      <c r="H20690" t="s">
        <v>23</v>
      </c>
      <c r="I20690" t="s">
        <v>32881</v>
      </c>
      <c r="K20690"/>
      <c r="L20690" t="s">
        <v>32926</v>
      </c>
      <c r="M20690" t="s">
        <v>26</v>
      </c>
      <c r="N20690">
        <v>2</v>
      </c>
      <c r="P20690" t="s">
        <v>20366</v>
      </c>
      <c r="Q20690" t="s">
        <v>32927</v>
      </c>
      <c r="S20690" t="s">
        <v>20368</v>
      </c>
    </row>
    <row r="20691" spans="1:19" hidden="1" x14ac:dyDescent="0.2">
      <c r="A20691">
        <v>6187</v>
      </c>
      <c r="B20691" t="s">
        <v>32928</v>
      </c>
      <c r="C20691" t="s">
        <v>32893</v>
      </c>
      <c r="D20691">
        <v>7.4</v>
      </c>
      <c r="E20691" t="s">
        <v>363</v>
      </c>
      <c r="F20691" t="s">
        <v>32889</v>
      </c>
      <c r="G20691" t="s">
        <v>55</v>
      </c>
      <c r="H20691" t="s">
        <v>23</v>
      </c>
      <c r="I20691" t="s">
        <v>2372</v>
      </c>
      <c r="K20691"/>
      <c r="L20691" t="s">
        <v>32929</v>
      </c>
      <c r="M20691" t="s">
        <v>26</v>
      </c>
      <c r="N20691">
        <v>2</v>
      </c>
      <c r="O20691" t="s">
        <v>32930</v>
      </c>
      <c r="P20691" t="s">
        <v>20366</v>
      </c>
      <c r="Q20691" t="s">
        <v>32931</v>
      </c>
      <c r="S20691" t="s">
        <v>20368</v>
      </c>
    </row>
    <row r="20692" spans="1:19" hidden="1" x14ac:dyDescent="0.2">
      <c r="A20692">
        <v>6187</v>
      </c>
      <c r="B20692" t="s">
        <v>32928</v>
      </c>
      <c r="C20692" t="s">
        <v>32932</v>
      </c>
      <c r="D20692">
        <v>9.4499999999999993</v>
      </c>
      <c r="E20692" t="s">
        <v>363</v>
      </c>
      <c r="F20692" t="s">
        <v>32889</v>
      </c>
      <c r="G20692" t="s">
        <v>55</v>
      </c>
      <c r="H20692" t="s">
        <v>23</v>
      </c>
      <c r="I20692" t="s">
        <v>2372</v>
      </c>
      <c r="K20692"/>
      <c r="L20692" t="s">
        <v>32929</v>
      </c>
      <c r="M20692" t="s">
        <v>26</v>
      </c>
      <c r="N20692">
        <v>2</v>
      </c>
      <c r="O20692" t="s">
        <v>32930</v>
      </c>
      <c r="P20692" t="s">
        <v>20366</v>
      </c>
      <c r="Q20692" t="s">
        <v>32931</v>
      </c>
      <c r="S20692" t="s">
        <v>20368</v>
      </c>
    </row>
    <row r="20693" spans="1:19" hidden="1" x14ac:dyDescent="0.2">
      <c r="A20693">
        <v>6188</v>
      </c>
      <c r="B20693" t="s">
        <v>32933</v>
      </c>
      <c r="C20693" t="s">
        <v>32934</v>
      </c>
      <c r="D20693">
        <v>7</v>
      </c>
      <c r="E20693" t="s">
        <v>363</v>
      </c>
      <c r="F20693" t="s">
        <v>32889</v>
      </c>
      <c r="G20693" t="s">
        <v>55</v>
      </c>
      <c r="H20693" t="s">
        <v>23</v>
      </c>
      <c r="I20693" t="s">
        <v>10711</v>
      </c>
      <c r="K20693"/>
      <c r="L20693" t="s">
        <v>32935</v>
      </c>
      <c r="M20693" t="s">
        <v>26</v>
      </c>
      <c r="N20693">
        <v>2</v>
      </c>
      <c r="O20693" t="s">
        <v>32936</v>
      </c>
      <c r="P20693" t="s">
        <v>20366</v>
      </c>
      <c r="Q20693" t="s">
        <v>32937</v>
      </c>
      <c r="S20693" t="s">
        <v>20368</v>
      </c>
    </row>
    <row r="20694" spans="1:19" hidden="1" x14ac:dyDescent="0.2">
      <c r="A20694">
        <v>6188</v>
      </c>
      <c r="B20694" t="s">
        <v>32933</v>
      </c>
      <c r="C20694" t="s">
        <v>32938</v>
      </c>
      <c r="D20694">
        <v>11.3</v>
      </c>
      <c r="E20694" t="s">
        <v>363</v>
      </c>
      <c r="F20694" t="s">
        <v>32889</v>
      </c>
      <c r="G20694" t="s">
        <v>55</v>
      </c>
      <c r="H20694" t="s">
        <v>23</v>
      </c>
      <c r="I20694" t="s">
        <v>10711</v>
      </c>
      <c r="K20694"/>
      <c r="L20694" t="s">
        <v>32935</v>
      </c>
      <c r="M20694" t="s">
        <v>26</v>
      </c>
      <c r="N20694">
        <v>2</v>
      </c>
      <c r="O20694" t="s">
        <v>32936</v>
      </c>
      <c r="P20694" t="s">
        <v>20366</v>
      </c>
      <c r="Q20694" t="s">
        <v>32937</v>
      </c>
      <c r="S20694" t="s">
        <v>20368</v>
      </c>
    </row>
    <row r="20695" spans="1:19" hidden="1" x14ac:dyDescent="0.2">
      <c r="A20695">
        <v>6189</v>
      </c>
      <c r="B20695" t="s">
        <v>32939</v>
      </c>
      <c r="C20695" t="s">
        <v>20452</v>
      </c>
      <c r="D20695">
        <v>7</v>
      </c>
      <c r="E20695" t="s">
        <v>3078</v>
      </c>
      <c r="F20695" t="s">
        <v>31681</v>
      </c>
      <c r="G20695" t="s">
        <v>31</v>
      </c>
      <c r="H20695" t="s">
        <v>23</v>
      </c>
      <c r="I20695" t="s">
        <v>8953</v>
      </c>
      <c r="K20695"/>
      <c r="L20695" t="s">
        <v>32940</v>
      </c>
      <c r="M20695" t="s">
        <v>26</v>
      </c>
      <c r="N20695">
        <v>2</v>
      </c>
      <c r="P20695" t="s">
        <v>20366</v>
      </c>
      <c r="Q20695" t="s">
        <v>32941</v>
      </c>
      <c r="S20695" t="s">
        <v>20368</v>
      </c>
    </row>
    <row r="20696" spans="1:19" hidden="1" x14ac:dyDescent="0.2">
      <c r="A20696">
        <v>6189</v>
      </c>
      <c r="B20696" t="s">
        <v>32939</v>
      </c>
      <c r="C20696" t="s">
        <v>20441</v>
      </c>
      <c r="D20696">
        <v>9.1999999999999993</v>
      </c>
      <c r="E20696" t="s">
        <v>3078</v>
      </c>
      <c r="F20696" t="s">
        <v>31681</v>
      </c>
      <c r="G20696" t="s">
        <v>31</v>
      </c>
      <c r="H20696" t="s">
        <v>23</v>
      </c>
      <c r="I20696" t="s">
        <v>8953</v>
      </c>
      <c r="K20696"/>
      <c r="L20696" t="s">
        <v>32940</v>
      </c>
      <c r="M20696" t="s">
        <v>26</v>
      </c>
      <c r="N20696">
        <v>2</v>
      </c>
      <c r="P20696" t="s">
        <v>20366</v>
      </c>
      <c r="Q20696" t="s">
        <v>32941</v>
      </c>
      <c r="S20696" t="s">
        <v>20368</v>
      </c>
    </row>
    <row r="20697" spans="1:19" hidden="1" x14ac:dyDescent="0.2">
      <c r="A20697">
        <v>6190</v>
      </c>
      <c r="B20697" t="s">
        <v>32942</v>
      </c>
      <c r="C20697" t="s">
        <v>20441</v>
      </c>
      <c r="D20697">
        <v>9.15</v>
      </c>
      <c r="E20697">
        <v>25</v>
      </c>
      <c r="F20697" t="s">
        <v>32943</v>
      </c>
      <c r="G20697" t="s">
        <v>55</v>
      </c>
      <c r="H20697" t="s">
        <v>46</v>
      </c>
      <c r="I20697" t="s">
        <v>6110</v>
      </c>
      <c r="K20697"/>
      <c r="L20697" t="s">
        <v>32944</v>
      </c>
      <c r="M20697" t="s">
        <v>26</v>
      </c>
      <c r="N20697">
        <v>2</v>
      </c>
      <c r="P20697" t="s">
        <v>20366</v>
      </c>
      <c r="Q20697" t="s">
        <v>32945</v>
      </c>
      <c r="S20697" t="s">
        <v>20368</v>
      </c>
    </row>
    <row r="20698" spans="1:19" hidden="1" x14ac:dyDescent="0.2">
      <c r="A20698">
        <v>6190</v>
      </c>
      <c r="B20698" t="s">
        <v>32942</v>
      </c>
      <c r="C20698" t="s">
        <v>32946</v>
      </c>
      <c r="D20698">
        <v>9.3000000000000007</v>
      </c>
      <c r="E20698">
        <v>25</v>
      </c>
      <c r="F20698" t="s">
        <v>25144</v>
      </c>
      <c r="G20698" t="s">
        <v>31</v>
      </c>
      <c r="H20698" t="s">
        <v>23</v>
      </c>
      <c r="I20698" t="s">
        <v>32947</v>
      </c>
      <c r="K20698"/>
      <c r="L20698" t="s">
        <v>32944</v>
      </c>
      <c r="M20698" t="s">
        <v>26</v>
      </c>
      <c r="N20698">
        <v>2</v>
      </c>
      <c r="P20698" t="s">
        <v>20366</v>
      </c>
      <c r="Q20698" t="s">
        <v>32945</v>
      </c>
      <c r="S20698" t="s">
        <v>20368</v>
      </c>
    </row>
    <row r="20699" spans="1:19" hidden="1" x14ac:dyDescent="0.2">
      <c r="A20699">
        <v>6191</v>
      </c>
      <c r="B20699" t="s">
        <v>32948</v>
      </c>
      <c r="C20699" t="s">
        <v>32870</v>
      </c>
      <c r="D20699">
        <v>7.3</v>
      </c>
      <c r="E20699" t="s">
        <v>363</v>
      </c>
      <c r="F20699" t="s">
        <v>21187</v>
      </c>
      <c r="G20699" t="s">
        <v>31</v>
      </c>
      <c r="H20699" t="s">
        <v>23</v>
      </c>
      <c r="I20699" t="s">
        <v>19039</v>
      </c>
      <c r="K20699"/>
      <c r="L20699" t="s">
        <v>32949</v>
      </c>
      <c r="M20699" t="s">
        <v>26</v>
      </c>
      <c r="N20699">
        <v>2</v>
      </c>
      <c r="P20699" t="s">
        <v>20366</v>
      </c>
      <c r="Q20699" t="s">
        <v>32950</v>
      </c>
      <c r="S20699" t="s">
        <v>20368</v>
      </c>
    </row>
    <row r="20700" spans="1:19" hidden="1" x14ac:dyDescent="0.2">
      <c r="A20700">
        <v>6191</v>
      </c>
      <c r="B20700" t="s">
        <v>32948</v>
      </c>
      <c r="C20700" t="s">
        <v>32874</v>
      </c>
      <c r="D20700">
        <v>12.62</v>
      </c>
      <c r="E20700" t="s">
        <v>363</v>
      </c>
      <c r="F20700" t="s">
        <v>21187</v>
      </c>
      <c r="G20700" t="s">
        <v>31</v>
      </c>
      <c r="H20700" t="s">
        <v>23</v>
      </c>
      <c r="I20700" t="s">
        <v>19039</v>
      </c>
      <c r="K20700"/>
      <c r="L20700" t="s">
        <v>32949</v>
      </c>
      <c r="M20700" t="s">
        <v>26</v>
      </c>
      <c r="N20700">
        <v>2</v>
      </c>
      <c r="P20700" t="s">
        <v>20366</v>
      </c>
      <c r="Q20700" t="s">
        <v>32950</v>
      </c>
      <c r="S20700" t="s">
        <v>20368</v>
      </c>
    </row>
    <row r="20701" spans="1:19" hidden="1" x14ac:dyDescent="0.2">
      <c r="A20701">
        <v>6192</v>
      </c>
      <c r="B20701" t="s">
        <v>32951</v>
      </c>
      <c r="C20701" t="s">
        <v>20441</v>
      </c>
      <c r="D20701">
        <v>7.6</v>
      </c>
      <c r="E20701">
        <v>25</v>
      </c>
      <c r="F20701" t="s">
        <v>20548</v>
      </c>
      <c r="G20701" t="s">
        <v>31</v>
      </c>
      <c r="H20701" t="s">
        <v>46</v>
      </c>
      <c r="I20701" t="s">
        <v>32952</v>
      </c>
      <c r="K20701"/>
      <c r="L20701" t="s">
        <v>32953</v>
      </c>
      <c r="M20701" t="s">
        <v>26</v>
      </c>
      <c r="N20701">
        <v>2</v>
      </c>
      <c r="P20701" t="s">
        <v>20366</v>
      </c>
      <c r="Q20701" t="s">
        <v>32954</v>
      </c>
      <c r="S20701" t="s">
        <v>20368</v>
      </c>
    </row>
    <row r="20702" spans="1:19" hidden="1" x14ac:dyDescent="0.2">
      <c r="A20702">
        <v>6192</v>
      </c>
      <c r="B20702" t="s">
        <v>32951</v>
      </c>
      <c r="C20702" t="s">
        <v>20447</v>
      </c>
      <c r="D20702">
        <v>10.6</v>
      </c>
      <c r="E20702">
        <v>25</v>
      </c>
      <c r="F20702" t="s">
        <v>20548</v>
      </c>
      <c r="G20702" t="s">
        <v>31</v>
      </c>
      <c r="H20702" t="s">
        <v>46</v>
      </c>
      <c r="I20702" t="s">
        <v>32952</v>
      </c>
      <c r="K20702"/>
      <c r="L20702" t="s">
        <v>32953</v>
      </c>
      <c r="M20702" t="s">
        <v>26</v>
      </c>
      <c r="N20702">
        <v>2</v>
      </c>
      <c r="P20702" t="s">
        <v>20366</v>
      </c>
      <c r="Q20702" t="s">
        <v>32954</v>
      </c>
      <c r="S20702" t="s">
        <v>20368</v>
      </c>
    </row>
    <row r="20703" spans="1:19" hidden="1" x14ac:dyDescent="0.2">
      <c r="A20703">
        <v>6192</v>
      </c>
      <c r="B20703" t="s">
        <v>32951</v>
      </c>
      <c r="C20703" t="s">
        <v>20441</v>
      </c>
      <c r="D20703">
        <v>7.6</v>
      </c>
      <c r="E20703">
        <v>25</v>
      </c>
      <c r="F20703" t="s">
        <v>23143</v>
      </c>
      <c r="G20703" t="s">
        <v>55</v>
      </c>
      <c r="H20703" t="s">
        <v>46</v>
      </c>
      <c r="I20703" t="s">
        <v>32955</v>
      </c>
      <c r="K20703"/>
      <c r="L20703" t="s">
        <v>32953</v>
      </c>
      <c r="M20703" t="s">
        <v>26</v>
      </c>
      <c r="N20703">
        <v>2</v>
      </c>
      <c r="P20703" t="s">
        <v>20366</v>
      </c>
      <c r="Q20703" t="s">
        <v>32954</v>
      </c>
      <c r="S20703" t="s">
        <v>20368</v>
      </c>
    </row>
    <row r="20704" spans="1:19" hidden="1" x14ac:dyDescent="0.2">
      <c r="A20704">
        <v>6192</v>
      </c>
      <c r="B20704" t="s">
        <v>32951</v>
      </c>
      <c r="C20704" t="s">
        <v>20447</v>
      </c>
      <c r="D20704">
        <v>10.6</v>
      </c>
      <c r="E20704">
        <v>25</v>
      </c>
      <c r="F20704" t="s">
        <v>23143</v>
      </c>
      <c r="G20704" t="s">
        <v>55</v>
      </c>
      <c r="H20704" t="s">
        <v>46</v>
      </c>
      <c r="I20704" t="s">
        <v>32955</v>
      </c>
      <c r="K20704"/>
      <c r="L20704" t="s">
        <v>32953</v>
      </c>
      <c r="M20704" t="s">
        <v>26</v>
      </c>
      <c r="N20704">
        <v>2</v>
      </c>
      <c r="P20704" t="s">
        <v>20366</v>
      </c>
      <c r="Q20704" t="s">
        <v>32954</v>
      </c>
      <c r="S20704" t="s">
        <v>20368</v>
      </c>
    </row>
    <row r="20705" spans="1:19" hidden="1" x14ac:dyDescent="0.2">
      <c r="A20705">
        <v>6192</v>
      </c>
      <c r="B20705" t="s">
        <v>32951</v>
      </c>
      <c r="C20705" t="s">
        <v>20441</v>
      </c>
      <c r="D20705">
        <v>7.55</v>
      </c>
      <c r="F20705" t="s">
        <v>23143</v>
      </c>
      <c r="I20705" t="s">
        <v>32956</v>
      </c>
      <c r="K20705"/>
      <c r="L20705" t="s">
        <v>32953</v>
      </c>
      <c r="M20705" t="s">
        <v>26</v>
      </c>
      <c r="N20705">
        <v>2</v>
      </c>
      <c r="P20705" t="s">
        <v>20366</v>
      </c>
      <c r="Q20705" t="s">
        <v>32954</v>
      </c>
      <c r="S20705" t="s">
        <v>20368</v>
      </c>
    </row>
    <row r="20706" spans="1:19" hidden="1" x14ac:dyDescent="0.2">
      <c r="A20706">
        <v>6192</v>
      </c>
      <c r="B20706" t="s">
        <v>32951</v>
      </c>
      <c r="C20706" t="s">
        <v>20447</v>
      </c>
      <c r="D20706">
        <v>9.2799999999999994</v>
      </c>
      <c r="F20706" t="s">
        <v>23143</v>
      </c>
      <c r="I20706" t="s">
        <v>32956</v>
      </c>
      <c r="K20706"/>
      <c r="L20706" t="s">
        <v>32953</v>
      </c>
      <c r="M20706" t="s">
        <v>26</v>
      </c>
      <c r="N20706">
        <v>2</v>
      </c>
      <c r="P20706" t="s">
        <v>20366</v>
      </c>
      <c r="Q20706" t="s">
        <v>32954</v>
      </c>
      <c r="S20706" t="s">
        <v>20368</v>
      </c>
    </row>
    <row r="20707" spans="1:19" hidden="1" x14ac:dyDescent="0.2">
      <c r="A20707">
        <v>6192</v>
      </c>
      <c r="B20707" t="s">
        <v>32951</v>
      </c>
      <c r="C20707" t="s">
        <v>21449</v>
      </c>
      <c r="D20707">
        <v>12.4</v>
      </c>
      <c r="F20707" t="s">
        <v>23143</v>
      </c>
      <c r="I20707" t="s">
        <v>32956</v>
      </c>
      <c r="K20707"/>
      <c r="L20707" t="s">
        <v>32953</v>
      </c>
      <c r="M20707" t="s">
        <v>26</v>
      </c>
      <c r="N20707">
        <v>2</v>
      </c>
      <c r="P20707" t="s">
        <v>20366</v>
      </c>
      <c r="Q20707" t="s">
        <v>32954</v>
      </c>
      <c r="S20707" t="s">
        <v>20368</v>
      </c>
    </row>
    <row r="20708" spans="1:19" hidden="1" x14ac:dyDescent="0.2">
      <c r="A20708">
        <v>6193</v>
      </c>
      <c r="B20708" t="s">
        <v>32957</v>
      </c>
      <c r="C20708" t="s">
        <v>20441</v>
      </c>
      <c r="D20708">
        <v>10.5</v>
      </c>
      <c r="E20708">
        <v>20</v>
      </c>
      <c r="F20708" t="s">
        <v>29976</v>
      </c>
      <c r="G20708" t="s">
        <v>31</v>
      </c>
      <c r="H20708" t="s">
        <v>23</v>
      </c>
      <c r="I20708" t="s">
        <v>29944</v>
      </c>
      <c r="K20708"/>
      <c r="L20708" t="s">
        <v>32958</v>
      </c>
      <c r="M20708" t="s">
        <v>26</v>
      </c>
      <c r="N20708">
        <v>2</v>
      </c>
      <c r="P20708" t="s">
        <v>20366</v>
      </c>
      <c r="Q20708" t="s">
        <v>32959</v>
      </c>
      <c r="S20708" t="s">
        <v>20368</v>
      </c>
    </row>
    <row r="20709" spans="1:19" hidden="1" x14ac:dyDescent="0.2">
      <c r="A20709">
        <v>6194</v>
      </c>
      <c r="B20709" t="s">
        <v>32960</v>
      </c>
      <c r="C20709" t="s">
        <v>20441</v>
      </c>
      <c r="D20709">
        <v>7.2</v>
      </c>
      <c r="E20709">
        <v>20</v>
      </c>
      <c r="F20709" t="s">
        <v>29976</v>
      </c>
      <c r="G20709" t="s">
        <v>31</v>
      </c>
      <c r="H20709" t="s">
        <v>23</v>
      </c>
      <c r="I20709" t="s">
        <v>29944</v>
      </c>
      <c r="K20709"/>
      <c r="L20709" t="s">
        <v>32961</v>
      </c>
      <c r="M20709" t="s">
        <v>26</v>
      </c>
      <c r="N20709">
        <v>2</v>
      </c>
      <c r="P20709" t="s">
        <v>20366</v>
      </c>
      <c r="Q20709" t="s">
        <v>32962</v>
      </c>
      <c r="S20709" t="s">
        <v>20368</v>
      </c>
    </row>
    <row r="20710" spans="1:19" hidden="1" x14ac:dyDescent="0.2">
      <c r="A20710">
        <v>6195</v>
      </c>
      <c r="B20710" t="s">
        <v>32963</v>
      </c>
      <c r="C20710" t="s">
        <v>20441</v>
      </c>
      <c r="D20710">
        <v>9.4</v>
      </c>
      <c r="E20710">
        <v>20</v>
      </c>
      <c r="F20710" t="s">
        <v>29976</v>
      </c>
      <c r="G20710" t="s">
        <v>31</v>
      </c>
      <c r="H20710" t="s">
        <v>23</v>
      </c>
      <c r="I20710" t="s">
        <v>29944</v>
      </c>
      <c r="K20710"/>
      <c r="L20710" t="s">
        <v>32964</v>
      </c>
      <c r="M20710" t="s">
        <v>26</v>
      </c>
      <c r="N20710">
        <v>2</v>
      </c>
      <c r="P20710" t="s">
        <v>20366</v>
      </c>
      <c r="Q20710" t="s">
        <v>32965</v>
      </c>
      <c r="S20710" t="s">
        <v>20368</v>
      </c>
    </row>
    <row r="20711" spans="1:19" hidden="1" x14ac:dyDescent="0.2">
      <c r="A20711">
        <v>6196</v>
      </c>
      <c r="B20711" t="s">
        <v>32966</v>
      </c>
      <c r="C20711" t="s">
        <v>20441</v>
      </c>
      <c r="D20711">
        <v>10.6</v>
      </c>
      <c r="E20711">
        <v>20</v>
      </c>
      <c r="F20711" t="s">
        <v>29976</v>
      </c>
      <c r="G20711" t="s">
        <v>31</v>
      </c>
      <c r="H20711" t="s">
        <v>23</v>
      </c>
      <c r="I20711" t="s">
        <v>29944</v>
      </c>
      <c r="K20711"/>
      <c r="L20711" t="s">
        <v>32967</v>
      </c>
      <c r="M20711" t="s">
        <v>26</v>
      </c>
      <c r="N20711">
        <v>2</v>
      </c>
      <c r="P20711" t="s">
        <v>20366</v>
      </c>
      <c r="Q20711" t="s">
        <v>32968</v>
      </c>
      <c r="S20711" t="s">
        <v>20368</v>
      </c>
    </row>
    <row r="20712" spans="1:19" hidden="1" x14ac:dyDescent="0.2">
      <c r="A20712">
        <v>6197</v>
      </c>
      <c r="B20712" t="s">
        <v>32969</v>
      </c>
      <c r="C20712" t="s">
        <v>20441</v>
      </c>
      <c r="D20712">
        <v>10.4</v>
      </c>
      <c r="E20712">
        <v>20</v>
      </c>
      <c r="F20712" t="s">
        <v>29976</v>
      </c>
      <c r="G20712" t="s">
        <v>31</v>
      </c>
      <c r="H20712" t="s">
        <v>23</v>
      </c>
      <c r="I20712" t="s">
        <v>29944</v>
      </c>
      <c r="K20712"/>
      <c r="L20712" t="s">
        <v>32970</v>
      </c>
      <c r="M20712" t="s">
        <v>26</v>
      </c>
      <c r="N20712">
        <v>2</v>
      </c>
      <c r="P20712" t="s">
        <v>20366</v>
      </c>
      <c r="Q20712" t="s">
        <v>32971</v>
      </c>
      <c r="S20712" t="s">
        <v>20368</v>
      </c>
    </row>
    <row r="20713" spans="1:19" hidden="1" x14ac:dyDescent="0.2">
      <c r="A20713">
        <v>6198</v>
      </c>
      <c r="B20713" t="s">
        <v>32972</v>
      </c>
      <c r="C20713" t="s">
        <v>20447</v>
      </c>
      <c r="D20713">
        <v>9.35</v>
      </c>
      <c r="E20713">
        <v>25</v>
      </c>
      <c r="F20713" t="s">
        <v>32943</v>
      </c>
      <c r="G20713" t="s">
        <v>55</v>
      </c>
      <c r="H20713" t="s">
        <v>46</v>
      </c>
      <c r="I20713" t="s">
        <v>6110</v>
      </c>
      <c r="K20713"/>
      <c r="L20713" t="s">
        <v>32973</v>
      </c>
      <c r="M20713" t="s">
        <v>26</v>
      </c>
      <c r="N20713">
        <v>2</v>
      </c>
      <c r="P20713" t="s">
        <v>20366</v>
      </c>
      <c r="Q20713" t="s">
        <v>32974</v>
      </c>
      <c r="S20713" t="s">
        <v>20368</v>
      </c>
    </row>
    <row r="20714" spans="1:19" hidden="1" x14ac:dyDescent="0.2">
      <c r="A20714">
        <v>6198</v>
      </c>
      <c r="B20714" t="s">
        <v>32972</v>
      </c>
      <c r="C20714" t="s">
        <v>20447</v>
      </c>
      <c r="D20714">
        <v>9.76</v>
      </c>
      <c r="E20714">
        <v>25</v>
      </c>
      <c r="F20714" t="s">
        <v>32975</v>
      </c>
      <c r="G20714" t="s">
        <v>31</v>
      </c>
      <c r="H20714" t="s">
        <v>23</v>
      </c>
      <c r="I20714" t="s">
        <v>32976</v>
      </c>
      <c r="K20714"/>
      <c r="L20714" t="s">
        <v>32973</v>
      </c>
      <c r="M20714" t="s">
        <v>26</v>
      </c>
      <c r="N20714">
        <v>2</v>
      </c>
      <c r="P20714" t="s">
        <v>20366</v>
      </c>
      <c r="Q20714" t="s">
        <v>32974</v>
      </c>
      <c r="S20714" t="s">
        <v>20368</v>
      </c>
    </row>
    <row r="20715" spans="1:19" hidden="1" x14ac:dyDescent="0.2">
      <c r="A20715">
        <v>6199</v>
      </c>
      <c r="B20715" t="s">
        <v>32977</v>
      </c>
      <c r="C20715" t="s">
        <v>32908</v>
      </c>
      <c r="D20715">
        <v>8.85</v>
      </c>
      <c r="E20715">
        <v>25</v>
      </c>
      <c r="F20715" t="s">
        <v>32943</v>
      </c>
      <c r="G20715" t="s">
        <v>55</v>
      </c>
      <c r="H20715" t="s">
        <v>46</v>
      </c>
      <c r="I20715" t="s">
        <v>6110</v>
      </c>
      <c r="K20715"/>
      <c r="L20715" t="s">
        <v>32978</v>
      </c>
      <c r="M20715" t="s">
        <v>26</v>
      </c>
      <c r="N20715">
        <v>2</v>
      </c>
      <c r="P20715" t="s">
        <v>20366</v>
      </c>
      <c r="Q20715" t="s">
        <v>32979</v>
      </c>
      <c r="S20715" t="s">
        <v>20368</v>
      </c>
    </row>
    <row r="20716" spans="1:19" hidden="1" x14ac:dyDescent="0.2">
      <c r="A20716">
        <v>6200</v>
      </c>
      <c r="B20716" t="s">
        <v>32980</v>
      </c>
      <c r="C20716" t="s">
        <v>32908</v>
      </c>
      <c r="D20716">
        <v>8.9</v>
      </c>
      <c r="E20716">
        <v>25</v>
      </c>
      <c r="F20716" t="s">
        <v>32943</v>
      </c>
      <c r="G20716" t="s">
        <v>55</v>
      </c>
      <c r="H20716" t="s">
        <v>46</v>
      </c>
      <c r="I20716" t="s">
        <v>881</v>
      </c>
      <c r="K20716"/>
      <c r="L20716" t="s">
        <v>32981</v>
      </c>
      <c r="M20716" t="s">
        <v>26</v>
      </c>
      <c r="N20716">
        <v>2</v>
      </c>
      <c r="P20716" t="s">
        <v>20366</v>
      </c>
      <c r="Q20716" t="s">
        <v>32982</v>
      </c>
      <c r="S20716" t="s">
        <v>20368</v>
      </c>
    </row>
    <row r="20717" spans="1:19" hidden="1" x14ac:dyDescent="0.2">
      <c r="A20717">
        <v>6201</v>
      </c>
      <c r="B20717" t="s">
        <v>32983</v>
      </c>
      <c r="C20717" t="s">
        <v>20447</v>
      </c>
      <c r="D20717">
        <v>6.7</v>
      </c>
      <c r="E20717" t="s">
        <v>22107</v>
      </c>
      <c r="F20717" t="s">
        <v>22670</v>
      </c>
      <c r="G20717" t="s">
        <v>31</v>
      </c>
      <c r="H20717" t="s">
        <v>23</v>
      </c>
      <c r="I20717" t="s">
        <v>32984</v>
      </c>
      <c r="K20717"/>
      <c r="L20717" t="s">
        <v>32985</v>
      </c>
      <c r="M20717" t="s">
        <v>26</v>
      </c>
      <c r="N20717">
        <v>2</v>
      </c>
      <c r="P20717" t="s">
        <v>20366</v>
      </c>
      <c r="Q20717" t="s">
        <v>32986</v>
      </c>
      <c r="S20717" t="s">
        <v>20368</v>
      </c>
    </row>
    <row r="20718" spans="1:19" hidden="1" x14ac:dyDescent="0.2">
      <c r="A20718">
        <v>6201</v>
      </c>
      <c r="B20718" t="s">
        <v>32983</v>
      </c>
      <c r="C20718" t="s">
        <v>21449</v>
      </c>
      <c r="D20718">
        <v>10.199999999999999</v>
      </c>
      <c r="E20718" t="s">
        <v>22107</v>
      </c>
      <c r="F20718" t="s">
        <v>22670</v>
      </c>
      <c r="G20718" t="s">
        <v>31</v>
      </c>
      <c r="H20718" t="s">
        <v>23</v>
      </c>
      <c r="I20718" t="s">
        <v>32984</v>
      </c>
      <c r="K20718"/>
      <c r="L20718" t="s">
        <v>32985</v>
      </c>
      <c r="M20718" t="s">
        <v>26</v>
      </c>
      <c r="N20718">
        <v>2</v>
      </c>
      <c r="P20718" t="s">
        <v>20366</v>
      </c>
      <c r="Q20718" t="s">
        <v>32986</v>
      </c>
      <c r="S20718" t="s">
        <v>20368</v>
      </c>
    </row>
    <row r="20719" spans="1:19" hidden="1" x14ac:dyDescent="0.2">
      <c r="A20719">
        <v>6201</v>
      </c>
      <c r="B20719" t="s">
        <v>32983</v>
      </c>
      <c r="C20719" t="s">
        <v>21450</v>
      </c>
      <c r="D20719">
        <v>14.6</v>
      </c>
      <c r="E20719" t="s">
        <v>22107</v>
      </c>
      <c r="F20719" t="s">
        <v>22670</v>
      </c>
      <c r="G20719" t="s">
        <v>31</v>
      </c>
      <c r="H20719" t="s">
        <v>23</v>
      </c>
      <c r="I20719" t="s">
        <v>32984</v>
      </c>
      <c r="K20719"/>
      <c r="L20719" t="s">
        <v>32985</v>
      </c>
      <c r="M20719" t="s">
        <v>26</v>
      </c>
      <c r="N20719">
        <v>2</v>
      </c>
      <c r="P20719" t="s">
        <v>20366</v>
      </c>
      <c r="Q20719" t="s">
        <v>32986</v>
      </c>
      <c r="S20719" t="s">
        <v>20368</v>
      </c>
    </row>
    <row r="20720" spans="1:19" hidden="1" x14ac:dyDescent="0.2">
      <c r="A20720">
        <v>6202</v>
      </c>
      <c r="B20720" t="s">
        <v>32987</v>
      </c>
      <c r="C20720" t="s">
        <v>25307</v>
      </c>
      <c r="D20720">
        <v>12.72</v>
      </c>
      <c r="E20720">
        <v>25</v>
      </c>
      <c r="F20720" t="s">
        <v>24973</v>
      </c>
      <c r="G20720" t="s">
        <v>31</v>
      </c>
      <c r="H20720" t="s">
        <v>46</v>
      </c>
      <c r="I20720" t="s">
        <v>104</v>
      </c>
      <c r="K20720"/>
      <c r="L20720" t="s">
        <v>32988</v>
      </c>
      <c r="M20720" t="s">
        <v>26</v>
      </c>
      <c r="N20720">
        <v>2</v>
      </c>
      <c r="P20720" t="s">
        <v>20366</v>
      </c>
      <c r="Q20720" t="s">
        <v>32989</v>
      </c>
      <c r="S20720" t="s">
        <v>20368</v>
      </c>
    </row>
    <row r="20721" spans="1:19" hidden="1" x14ac:dyDescent="0.2">
      <c r="A20721">
        <v>6203</v>
      </c>
      <c r="B20721" t="s">
        <v>32990</v>
      </c>
      <c r="C20721" t="s">
        <v>20441</v>
      </c>
      <c r="D20721">
        <v>7.4</v>
      </c>
      <c r="E20721" t="s">
        <v>363</v>
      </c>
      <c r="F20721" t="s">
        <v>16911</v>
      </c>
      <c r="G20721" t="s">
        <v>31</v>
      </c>
      <c r="H20721" t="s">
        <v>23</v>
      </c>
      <c r="I20721" t="s">
        <v>9527</v>
      </c>
      <c r="K20721"/>
      <c r="L20721" t="s">
        <v>32991</v>
      </c>
      <c r="M20721" t="s">
        <v>26</v>
      </c>
      <c r="N20721">
        <v>2</v>
      </c>
      <c r="P20721" t="s">
        <v>20366</v>
      </c>
      <c r="Q20721" t="s">
        <v>32992</v>
      </c>
      <c r="S20721" t="s">
        <v>20368</v>
      </c>
    </row>
    <row r="20722" spans="1:19" hidden="1" x14ac:dyDescent="0.2">
      <c r="A20722">
        <v>6203</v>
      </c>
      <c r="B20722" t="s">
        <v>32990</v>
      </c>
      <c r="C20722" t="s">
        <v>20447</v>
      </c>
      <c r="D20722">
        <v>11.6</v>
      </c>
      <c r="E20722" t="s">
        <v>363</v>
      </c>
      <c r="F20722" t="s">
        <v>16911</v>
      </c>
      <c r="G20722" t="s">
        <v>31</v>
      </c>
      <c r="H20722" t="s">
        <v>23</v>
      </c>
      <c r="I20722" t="s">
        <v>9527</v>
      </c>
      <c r="K20722"/>
      <c r="L20722" t="s">
        <v>32991</v>
      </c>
      <c r="M20722" t="s">
        <v>26</v>
      </c>
      <c r="N20722">
        <v>2</v>
      </c>
      <c r="P20722" t="s">
        <v>20366</v>
      </c>
      <c r="Q20722" t="s">
        <v>32992</v>
      </c>
      <c r="S20722" t="s">
        <v>20368</v>
      </c>
    </row>
    <row r="20723" spans="1:19" hidden="1" x14ac:dyDescent="0.2">
      <c r="A20723">
        <v>6204</v>
      </c>
      <c r="B20723" t="s">
        <v>32993</v>
      </c>
      <c r="C20723" t="s">
        <v>20441</v>
      </c>
      <c r="D20723">
        <v>8.4</v>
      </c>
      <c r="E20723" t="s">
        <v>363</v>
      </c>
      <c r="F20723" t="s">
        <v>6351</v>
      </c>
      <c r="G20723" t="s">
        <v>31</v>
      </c>
      <c r="H20723" t="s">
        <v>23</v>
      </c>
      <c r="I20723" t="s">
        <v>9527</v>
      </c>
      <c r="K20723"/>
      <c r="L20723" t="s">
        <v>32994</v>
      </c>
      <c r="M20723" t="s">
        <v>26</v>
      </c>
      <c r="N20723">
        <v>2</v>
      </c>
      <c r="P20723" t="s">
        <v>20366</v>
      </c>
      <c r="Q20723" t="s">
        <v>32995</v>
      </c>
      <c r="S20723" t="s">
        <v>20368</v>
      </c>
    </row>
    <row r="20724" spans="1:19" hidden="1" x14ac:dyDescent="0.2">
      <c r="A20724">
        <v>6204</v>
      </c>
      <c r="B20724" t="s">
        <v>32993</v>
      </c>
      <c r="C20724" t="s">
        <v>20447</v>
      </c>
      <c r="D20724">
        <v>11.9</v>
      </c>
      <c r="E20724" t="s">
        <v>363</v>
      </c>
      <c r="F20724" t="s">
        <v>6351</v>
      </c>
      <c r="G20724" t="s">
        <v>31</v>
      </c>
      <c r="H20724" t="s">
        <v>23</v>
      </c>
      <c r="I20724" t="s">
        <v>9527</v>
      </c>
      <c r="K20724"/>
      <c r="L20724" t="s">
        <v>32994</v>
      </c>
      <c r="M20724" t="s">
        <v>26</v>
      </c>
      <c r="N20724">
        <v>2</v>
      </c>
      <c r="P20724" t="s">
        <v>20366</v>
      </c>
      <c r="Q20724" t="s">
        <v>32995</v>
      </c>
      <c r="S20724" t="s">
        <v>20368</v>
      </c>
    </row>
    <row r="20725" spans="1:19" hidden="1" x14ac:dyDescent="0.2">
      <c r="A20725">
        <v>6205</v>
      </c>
      <c r="B20725" t="s">
        <v>32996</v>
      </c>
      <c r="C20725" t="s">
        <v>32870</v>
      </c>
      <c r="D20725">
        <v>7.28</v>
      </c>
      <c r="E20725" t="s">
        <v>363</v>
      </c>
      <c r="F20725" t="s">
        <v>21187</v>
      </c>
      <c r="G20725" t="s">
        <v>31</v>
      </c>
      <c r="H20725" t="s">
        <v>23</v>
      </c>
      <c r="I20725" t="s">
        <v>19039</v>
      </c>
      <c r="K20725"/>
      <c r="L20725" t="s">
        <v>32997</v>
      </c>
      <c r="M20725" t="s">
        <v>26</v>
      </c>
      <c r="N20725">
        <v>2</v>
      </c>
      <c r="P20725" t="s">
        <v>20366</v>
      </c>
      <c r="Q20725" t="s">
        <v>32998</v>
      </c>
      <c r="S20725" t="s">
        <v>20368</v>
      </c>
    </row>
    <row r="20726" spans="1:19" hidden="1" x14ac:dyDescent="0.2">
      <c r="A20726">
        <v>6205</v>
      </c>
      <c r="B20726" t="s">
        <v>32996</v>
      </c>
      <c r="C20726" t="s">
        <v>32874</v>
      </c>
      <c r="D20726">
        <v>12.51</v>
      </c>
      <c r="E20726" t="s">
        <v>363</v>
      </c>
      <c r="F20726" t="s">
        <v>21187</v>
      </c>
      <c r="G20726" t="s">
        <v>31</v>
      </c>
      <c r="H20726" t="s">
        <v>23</v>
      </c>
      <c r="I20726" t="s">
        <v>19039</v>
      </c>
      <c r="K20726"/>
      <c r="L20726" t="s">
        <v>32997</v>
      </c>
      <c r="M20726" t="s">
        <v>26</v>
      </c>
      <c r="N20726">
        <v>2</v>
      </c>
      <c r="P20726" t="s">
        <v>20366</v>
      </c>
      <c r="Q20726" t="s">
        <v>32998</v>
      </c>
      <c r="S20726" t="s">
        <v>20368</v>
      </c>
    </row>
    <row r="20727" spans="1:19" hidden="1" x14ac:dyDescent="0.2">
      <c r="A20727">
        <v>6206</v>
      </c>
      <c r="B20727" t="s">
        <v>32999</v>
      </c>
      <c r="C20727" t="s">
        <v>105</v>
      </c>
      <c r="D20727">
        <v>8.4</v>
      </c>
      <c r="G20727" t="s">
        <v>1440</v>
      </c>
      <c r="I20727" t="s">
        <v>32687</v>
      </c>
      <c r="K20727"/>
      <c r="L20727" t="s">
        <v>33000</v>
      </c>
      <c r="M20727" t="s">
        <v>26</v>
      </c>
      <c r="N20727">
        <v>2</v>
      </c>
      <c r="P20727" t="s">
        <v>20366</v>
      </c>
      <c r="Q20727" t="s">
        <v>33001</v>
      </c>
      <c r="S20727" t="s">
        <v>20368</v>
      </c>
    </row>
    <row r="20728" spans="1:19" hidden="1" x14ac:dyDescent="0.2">
      <c r="A20728">
        <v>6207</v>
      </c>
      <c r="B20728" t="s">
        <v>33002</v>
      </c>
      <c r="C20728" t="s">
        <v>25307</v>
      </c>
      <c r="D20728">
        <v>12.34</v>
      </c>
      <c r="E20728">
        <v>25</v>
      </c>
      <c r="F20728" t="s">
        <v>24973</v>
      </c>
      <c r="G20728" t="s">
        <v>31</v>
      </c>
      <c r="H20728" t="s">
        <v>46</v>
      </c>
      <c r="I20728" t="s">
        <v>104</v>
      </c>
      <c r="K20728"/>
      <c r="L20728" t="s">
        <v>33003</v>
      </c>
      <c r="M20728" t="s">
        <v>26</v>
      </c>
      <c r="N20728">
        <v>2</v>
      </c>
      <c r="P20728" t="s">
        <v>20366</v>
      </c>
      <c r="Q20728" t="s">
        <v>33004</v>
      </c>
      <c r="S20728" t="s">
        <v>20368</v>
      </c>
    </row>
    <row r="20729" spans="1:19" hidden="1" x14ac:dyDescent="0.2">
      <c r="A20729">
        <v>6211</v>
      </c>
      <c r="B20729" t="s">
        <v>33005</v>
      </c>
      <c r="C20729" t="s">
        <v>32183</v>
      </c>
      <c r="D20729">
        <v>2.8</v>
      </c>
      <c r="E20729" t="s">
        <v>363</v>
      </c>
      <c r="F20729" t="s">
        <v>6351</v>
      </c>
      <c r="G20729" t="s">
        <v>55</v>
      </c>
      <c r="H20729" t="s">
        <v>23</v>
      </c>
      <c r="I20729" t="s">
        <v>113</v>
      </c>
      <c r="K20729"/>
      <c r="L20729" t="s">
        <v>33006</v>
      </c>
      <c r="M20729" t="s">
        <v>33007</v>
      </c>
      <c r="N20729">
        <v>5</v>
      </c>
      <c r="O20729" t="s">
        <v>33008</v>
      </c>
      <c r="P20729" t="s">
        <v>20366</v>
      </c>
      <c r="Q20729" t="s">
        <v>33009</v>
      </c>
      <c r="S20729" t="s">
        <v>20368</v>
      </c>
    </row>
    <row r="20730" spans="1:19" hidden="1" x14ac:dyDescent="0.2">
      <c r="A20730">
        <v>6214</v>
      </c>
      <c r="B20730" t="s">
        <v>33010</v>
      </c>
      <c r="C20730" t="s">
        <v>21438</v>
      </c>
      <c r="D20730">
        <v>4.16</v>
      </c>
      <c r="E20730">
        <v>25</v>
      </c>
      <c r="F20730" t="s">
        <v>33011</v>
      </c>
      <c r="G20730" t="s">
        <v>55</v>
      </c>
      <c r="H20730" t="s">
        <v>46</v>
      </c>
      <c r="I20730" t="s">
        <v>33012</v>
      </c>
      <c r="K20730"/>
      <c r="L20730" t="s">
        <v>33013</v>
      </c>
      <c r="M20730" t="s">
        <v>26</v>
      </c>
      <c r="N20730">
        <v>2</v>
      </c>
      <c r="P20730" t="s">
        <v>20366</v>
      </c>
      <c r="Q20730" t="s">
        <v>33014</v>
      </c>
      <c r="S20730" t="s">
        <v>20368</v>
      </c>
    </row>
    <row r="20731" spans="1:19" hidden="1" x14ac:dyDescent="0.2">
      <c r="A20731">
        <v>6214</v>
      </c>
      <c r="B20731" t="s">
        <v>33010</v>
      </c>
      <c r="C20731" t="s">
        <v>21442</v>
      </c>
      <c r="D20731">
        <v>6.57</v>
      </c>
      <c r="E20731">
        <v>25</v>
      </c>
      <c r="F20731" t="s">
        <v>33011</v>
      </c>
      <c r="G20731" t="s">
        <v>55</v>
      </c>
      <c r="H20731" t="s">
        <v>46</v>
      </c>
      <c r="I20731" t="s">
        <v>33012</v>
      </c>
      <c r="K20731"/>
      <c r="L20731" t="s">
        <v>33013</v>
      </c>
      <c r="M20731" t="s">
        <v>26</v>
      </c>
      <c r="N20731">
        <v>2</v>
      </c>
      <c r="P20731" t="s">
        <v>20366</v>
      </c>
      <c r="Q20731" t="s">
        <v>33014</v>
      </c>
      <c r="S20731" t="s">
        <v>20368</v>
      </c>
    </row>
    <row r="20732" spans="1:19" hidden="1" x14ac:dyDescent="0.2">
      <c r="A20732">
        <v>6214</v>
      </c>
      <c r="B20732" t="s">
        <v>33010</v>
      </c>
      <c r="C20732" t="s">
        <v>33015</v>
      </c>
      <c r="D20732">
        <v>7.38</v>
      </c>
      <c r="E20732">
        <v>25</v>
      </c>
      <c r="F20732" t="s">
        <v>33011</v>
      </c>
      <c r="G20732" t="s">
        <v>55</v>
      </c>
      <c r="H20732" t="s">
        <v>46</v>
      </c>
      <c r="I20732" t="s">
        <v>33012</v>
      </c>
      <c r="K20732"/>
      <c r="L20732" t="s">
        <v>33013</v>
      </c>
      <c r="M20732" t="s">
        <v>26</v>
      </c>
      <c r="N20732">
        <v>2</v>
      </c>
      <c r="P20732" t="s">
        <v>20366</v>
      </c>
      <c r="Q20732" t="s">
        <v>33014</v>
      </c>
      <c r="S20732" t="s">
        <v>20368</v>
      </c>
    </row>
    <row r="20733" spans="1:19" hidden="1" x14ac:dyDescent="0.2">
      <c r="A20733">
        <v>6214</v>
      </c>
      <c r="B20733" t="s">
        <v>33010</v>
      </c>
      <c r="C20733" t="s">
        <v>33016</v>
      </c>
      <c r="D20733">
        <v>9.61</v>
      </c>
      <c r="E20733">
        <v>25</v>
      </c>
      <c r="F20733" t="s">
        <v>33011</v>
      </c>
      <c r="G20733" t="s">
        <v>55</v>
      </c>
      <c r="H20733" t="s">
        <v>46</v>
      </c>
      <c r="I20733" t="s">
        <v>33012</v>
      </c>
      <c r="K20733"/>
      <c r="L20733" t="s">
        <v>33013</v>
      </c>
      <c r="M20733" t="s">
        <v>26</v>
      </c>
      <c r="N20733">
        <v>2</v>
      </c>
      <c r="P20733" t="s">
        <v>20366</v>
      </c>
      <c r="Q20733" t="s">
        <v>33014</v>
      </c>
      <c r="S20733" t="s">
        <v>20368</v>
      </c>
    </row>
    <row r="20734" spans="1:19" hidden="1" x14ac:dyDescent="0.2">
      <c r="A20734">
        <v>6215</v>
      </c>
      <c r="B20734" t="s">
        <v>33017</v>
      </c>
      <c r="C20734" t="s">
        <v>32870</v>
      </c>
      <c r="D20734">
        <v>3.62</v>
      </c>
      <c r="E20734" t="s">
        <v>363</v>
      </c>
      <c r="F20734" t="s">
        <v>21187</v>
      </c>
      <c r="G20734" t="s">
        <v>31</v>
      </c>
      <c r="H20734" t="s">
        <v>23</v>
      </c>
      <c r="I20734" t="s">
        <v>19039</v>
      </c>
      <c r="K20734"/>
      <c r="L20734" t="s">
        <v>33018</v>
      </c>
      <c r="M20734" t="s">
        <v>26</v>
      </c>
      <c r="N20734">
        <v>2</v>
      </c>
      <c r="P20734" t="s">
        <v>20366</v>
      </c>
      <c r="Q20734" t="s">
        <v>33019</v>
      </c>
      <c r="S20734" t="s">
        <v>20368</v>
      </c>
    </row>
    <row r="20735" spans="1:19" hidden="1" x14ac:dyDescent="0.2">
      <c r="A20735">
        <v>6215</v>
      </c>
      <c r="B20735" t="s">
        <v>33017</v>
      </c>
      <c r="C20735" t="s">
        <v>32874</v>
      </c>
      <c r="D20735">
        <v>11.77</v>
      </c>
      <c r="E20735" t="s">
        <v>363</v>
      </c>
      <c r="F20735" t="s">
        <v>21187</v>
      </c>
      <c r="G20735" t="s">
        <v>31</v>
      </c>
      <c r="H20735" t="s">
        <v>23</v>
      </c>
      <c r="I20735" t="s">
        <v>19039</v>
      </c>
      <c r="K20735"/>
      <c r="L20735" t="s">
        <v>33018</v>
      </c>
      <c r="M20735" t="s">
        <v>26</v>
      </c>
      <c r="N20735">
        <v>2</v>
      </c>
      <c r="P20735" t="s">
        <v>20366</v>
      </c>
      <c r="Q20735" t="s">
        <v>33019</v>
      </c>
      <c r="S20735" t="s">
        <v>20368</v>
      </c>
    </row>
    <row r="20736" spans="1:19" hidden="1" x14ac:dyDescent="0.2">
      <c r="A20736">
        <v>6216</v>
      </c>
      <c r="B20736" t="s">
        <v>33020</v>
      </c>
      <c r="C20736" t="s">
        <v>20452</v>
      </c>
      <c r="D20736">
        <v>7.8</v>
      </c>
      <c r="E20736">
        <v>20</v>
      </c>
      <c r="F20736" t="s">
        <v>32876</v>
      </c>
      <c r="G20736" t="s">
        <v>31</v>
      </c>
      <c r="H20736" t="s">
        <v>23</v>
      </c>
      <c r="I20736" t="s">
        <v>29944</v>
      </c>
      <c r="K20736"/>
      <c r="L20736" t="s">
        <v>33021</v>
      </c>
      <c r="M20736" t="s">
        <v>26</v>
      </c>
      <c r="N20736">
        <v>2</v>
      </c>
      <c r="P20736" t="s">
        <v>20366</v>
      </c>
      <c r="Q20736" t="s">
        <v>33022</v>
      </c>
      <c r="S20736" t="s">
        <v>20368</v>
      </c>
    </row>
    <row r="20737" spans="1:19" hidden="1" x14ac:dyDescent="0.2">
      <c r="A20737">
        <v>6217</v>
      </c>
      <c r="B20737" t="s">
        <v>33023</v>
      </c>
      <c r="C20737" t="s">
        <v>20452</v>
      </c>
      <c r="D20737">
        <v>12.1</v>
      </c>
      <c r="E20737">
        <v>20</v>
      </c>
      <c r="F20737" t="s">
        <v>32876</v>
      </c>
      <c r="G20737" t="s">
        <v>31</v>
      </c>
      <c r="H20737" t="s">
        <v>23</v>
      </c>
      <c r="I20737" t="s">
        <v>29944</v>
      </c>
      <c r="K20737"/>
      <c r="L20737" t="s">
        <v>33024</v>
      </c>
      <c r="M20737" t="s">
        <v>26</v>
      </c>
      <c r="N20737">
        <v>2</v>
      </c>
      <c r="P20737" t="s">
        <v>20366</v>
      </c>
      <c r="Q20737" t="s">
        <v>33025</v>
      </c>
      <c r="S20737" t="s">
        <v>20368</v>
      </c>
    </row>
    <row r="20738" spans="1:19" hidden="1" x14ac:dyDescent="0.2">
      <c r="A20738">
        <v>6218</v>
      </c>
      <c r="B20738" t="s">
        <v>33026</v>
      </c>
      <c r="C20738" t="s">
        <v>20452</v>
      </c>
      <c r="D20738">
        <v>11.3</v>
      </c>
      <c r="E20738">
        <v>20</v>
      </c>
      <c r="F20738" t="s">
        <v>25209</v>
      </c>
      <c r="G20738" t="s">
        <v>31</v>
      </c>
      <c r="H20738" t="s">
        <v>23</v>
      </c>
      <c r="I20738" t="s">
        <v>29944</v>
      </c>
      <c r="K20738"/>
      <c r="L20738" t="s">
        <v>33027</v>
      </c>
      <c r="M20738" t="s">
        <v>26</v>
      </c>
      <c r="N20738">
        <v>2</v>
      </c>
      <c r="P20738" t="s">
        <v>20366</v>
      </c>
      <c r="Q20738" t="s">
        <v>33028</v>
      </c>
      <c r="S20738" t="s">
        <v>20368</v>
      </c>
    </row>
    <row r="20739" spans="1:19" hidden="1" x14ac:dyDescent="0.2">
      <c r="A20739">
        <v>6219</v>
      </c>
      <c r="B20739" t="s">
        <v>33029</v>
      </c>
      <c r="C20739" t="s">
        <v>20452</v>
      </c>
      <c r="D20739">
        <v>10.3</v>
      </c>
      <c r="E20739">
        <v>20</v>
      </c>
      <c r="F20739" t="s">
        <v>32876</v>
      </c>
      <c r="G20739" t="s">
        <v>31</v>
      </c>
      <c r="H20739" t="s">
        <v>23</v>
      </c>
      <c r="I20739" t="s">
        <v>29944</v>
      </c>
      <c r="K20739"/>
      <c r="L20739" t="s">
        <v>33030</v>
      </c>
      <c r="M20739" t="s">
        <v>26</v>
      </c>
      <c r="N20739">
        <v>2</v>
      </c>
      <c r="P20739" t="s">
        <v>20366</v>
      </c>
      <c r="Q20739" t="s">
        <v>33031</v>
      </c>
      <c r="S20739" t="s">
        <v>20368</v>
      </c>
    </row>
    <row r="20740" spans="1:19" hidden="1" x14ac:dyDescent="0.2">
      <c r="A20740">
        <v>6220</v>
      </c>
      <c r="B20740" t="s">
        <v>33032</v>
      </c>
      <c r="C20740" t="s">
        <v>105</v>
      </c>
      <c r="D20740">
        <v>7.49</v>
      </c>
      <c r="E20740">
        <v>20</v>
      </c>
      <c r="F20740" t="s">
        <v>32880</v>
      </c>
      <c r="G20740" t="s">
        <v>31</v>
      </c>
      <c r="H20740" t="s">
        <v>23</v>
      </c>
      <c r="I20740" t="s">
        <v>32881</v>
      </c>
      <c r="K20740"/>
      <c r="L20740" t="s">
        <v>33033</v>
      </c>
      <c r="M20740" t="s">
        <v>26</v>
      </c>
      <c r="N20740">
        <v>2</v>
      </c>
      <c r="P20740" t="s">
        <v>20366</v>
      </c>
      <c r="Q20740" t="s">
        <v>33034</v>
      </c>
      <c r="S20740" t="s">
        <v>20368</v>
      </c>
    </row>
    <row r="20741" spans="1:19" hidden="1" x14ac:dyDescent="0.2">
      <c r="A20741">
        <v>6221</v>
      </c>
      <c r="B20741" t="s">
        <v>33035</v>
      </c>
      <c r="C20741" t="s">
        <v>105</v>
      </c>
      <c r="D20741">
        <v>7.4</v>
      </c>
      <c r="E20741">
        <v>20</v>
      </c>
      <c r="F20741" t="s">
        <v>32880</v>
      </c>
      <c r="G20741" t="s">
        <v>31</v>
      </c>
      <c r="H20741" t="s">
        <v>23</v>
      </c>
      <c r="I20741" t="s">
        <v>32881</v>
      </c>
      <c r="K20741"/>
      <c r="L20741" t="s">
        <v>33036</v>
      </c>
      <c r="M20741" t="s">
        <v>26</v>
      </c>
      <c r="N20741">
        <v>2</v>
      </c>
      <c r="P20741" t="s">
        <v>20366</v>
      </c>
      <c r="Q20741" t="s">
        <v>33037</v>
      </c>
      <c r="S20741" t="s">
        <v>20368</v>
      </c>
    </row>
    <row r="20742" spans="1:19" hidden="1" x14ac:dyDescent="0.2">
      <c r="A20742">
        <v>6223</v>
      </c>
      <c r="B20742" t="s">
        <v>33038</v>
      </c>
      <c r="C20742" t="s">
        <v>32870</v>
      </c>
      <c r="D20742">
        <v>7.46</v>
      </c>
      <c r="E20742" t="s">
        <v>363</v>
      </c>
      <c r="F20742" t="s">
        <v>21187</v>
      </c>
      <c r="G20742" t="s">
        <v>31</v>
      </c>
      <c r="H20742" t="s">
        <v>23</v>
      </c>
      <c r="I20742" t="s">
        <v>19039</v>
      </c>
      <c r="K20742"/>
      <c r="L20742" t="s">
        <v>33039</v>
      </c>
      <c r="M20742" t="s">
        <v>26</v>
      </c>
      <c r="N20742">
        <v>2</v>
      </c>
      <c r="P20742" t="s">
        <v>20366</v>
      </c>
      <c r="Q20742" t="s">
        <v>33040</v>
      </c>
      <c r="S20742" t="s">
        <v>20368</v>
      </c>
    </row>
    <row r="20743" spans="1:19" hidden="1" x14ac:dyDescent="0.2">
      <c r="A20743">
        <v>6223</v>
      </c>
      <c r="B20743" t="s">
        <v>33038</v>
      </c>
      <c r="C20743" t="s">
        <v>32874</v>
      </c>
      <c r="D20743">
        <v>12.5</v>
      </c>
      <c r="E20743" t="s">
        <v>363</v>
      </c>
      <c r="F20743" t="s">
        <v>21187</v>
      </c>
      <c r="G20743" t="s">
        <v>31</v>
      </c>
      <c r="H20743" t="s">
        <v>23</v>
      </c>
      <c r="I20743" t="s">
        <v>19039</v>
      </c>
      <c r="K20743"/>
      <c r="L20743" t="s">
        <v>33039</v>
      </c>
      <c r="M20743" t="s">
        <v>26</v>
      </c>
      <c r="N20743">
        <v>2</v>
      </c>
      <c r="P20743" t="s">
        <v>20366</v>
      </c>
      <c r="Q20743" t="s">
        <v>33040</v>
      </c>
      <c r="S20743" t="s">
        <v>20368</v>
      </c>
    </row>
    <row r="20744" spans="1:19" hidden="1" x14ac:dyDescent="0.2">
      <c r="A20744">
        <v>6224</v>
      </c>
      <c r="B20744" t="s">
        <v>33041</v>
      </c>
      <c r="C20744" t="s">
        <v>20441</v>
      </c>
      <c r="D20744">
        <v>8</v>
      </c>
      <c r="E20744" t="s">
        <v>363</v>
      </c>
      <c r="F20744" t="s">
        <v>33042</v>
      </c>
      <c r="G20744" t="s">
        <v>55</v>
      </c>
      <c r="H20744" t="s">
        <v>23</v>
      </c>
      <c r="I20744" t="s">
        <v>2289</v>
      </c>
      <c r="K20744"/>
      <c r="L20744" t="s">
        <v>33043</v>
      </c>
      <c r="M20744" t="s">
        <v>26</v>
      </c>
      <c r="N20744">
        <v>2</v>
      </c>
      <c r="P20744" t="s">
        <v>20366</v>
      </c>
      <c r="Q20744" t="s">
        <v>33044</v>
      </c>
      <c r="S20744" t="s">
        <v>20368</v>
      </c>
    </row>
    <row r="20745" spans="1:19" hidden="1" x14ac:dyDescent="0.2">
      <c r="A20745">
        <v>6224</v>
      </c>
      <c r="B20745" t="s">
        <v>33041</v>
      </c>
      <c r="C20745" t="s">
        <v>20447</v>
      </c>
      <c r="D20745">
        <v>11.9</v>
      </c>
      <c r="E20745" t="s">
        <v>363</v>
      </c>
      <c r="F20745" t="s">
        <v>33042</v>
      </c>
      <c r="G20745" t="s">
        <v>55</v>
      </c>
      <c r="H20745" t="s">
        <v>23</v>
      </c>
      <c r="I20745" t="s">
        <v>2289</v>
      </c>
      <c r="K20745"/>
      <c r="L20745" t="s">
        <v>33043</v>
      </c>
      <c r="M20745" t="s">
        <v>26</v>
      </c>
      <c r="N20745">
        <v>2</v>
      </c>
      <c r="P20745" t="s">
        <v>20366</v>
      </c>
      <c r="Q20745" t="s">
        <v>33044</v>
      </c>
      <c r="S20745" t="s">
        <v>20368</v>
      </c>
    </row>
    <row r="20746" spans="1:19" hidden="1" x14ac:dyDescent="0.2">
      <c r="A20746">
        <v>6224</v>
      </c>
      <c r="B20746" t="s">
        <v>33041</v>
      </c>
      <c r="C20746" t="s">
        <v>20441</v>
      </c>
      <c r="D20746">
        <v>7.56</v>
      </c>
      <c r="E20746">
        <v>25</v>
      </c>
      <c r="F20746" t="s">
        <v>33045</v>
      </c>
      <c r="G20746" t="s">
        <v>55</v>
      </c>
      <c r="H20746" t="s">
        <v>46</v>
      </c>
      <c r="I20746" t="s">
        <v>775</v>
      </c>
      <c r="K20746"/>
      <c r="L20746" t="s">
        <v>33043</v>
      </c>
      <c r="M20746" t="s">
        <v>26</v>
      </c>
      <c r="N20746">
        <v>2</v>
      </c>
      <c r="P20746" t="s">
        <v>20366</v>
      </c>
      <c r="Q20746" t="s">
        <v>33044</v>
      </c>
      <c r="S20746" t="s">
        <v>20368</v>
      </c>
    </row>
    <row r="20747" spans="1:19" hidden="1" x14ac:dyDescent="0.2">
      <c r="A20747">
        <v>6224</v>
      </c>
      <c r="B20747" t="s">
        <v>33041</v>
      </c>
      <c r="C20747" t="s">
        <v>20447</v>
      </c>
      <c r="D20747">
        <v>10.35</v>
      </c>
      <c r="E20747">
        <v>25</v>
      </c>
      <c r="F20747" t="s">
        <v>33045</v>
      </c>
      <c r="G20747" t="s">
        <v>55</v>
      </c>
      <c r="H20747" t="s">
        <v>46</v>
      </c>
      <c r="I20747" t="s">
        <v>775</v>
      </c>
      <c r="K20747"/>
      <c r="L20747" t="s">
        <v>33043</v>
      </c>
      <c r="M20747" t="s">
        <v>26</v>
      </c>
      <c r="N20747">
        <v>2</v>
      </c>
      <c r="P20747" t="s">
        <v>20366</v>
      </c>
      <c r="Q20747" t="s">
        <v>33044</v>
      </c>
      <c r="S20747" t="s">
        <v>20368</v>
      </c>
    </row>
    <row r="20748" spans="1:19" hidden="1" x14ac:dyDescent="0.2">
      <c r="A20748">
        <v>6224</v>
      </c>
      <c r="B20748" t="s">
        <v>33041</v>
      </c>
      <c r="C20748" t="s">
        <v>20441</v>
      </c>
      <c r="D20748">
        <v>7.15</v>
      </c>
      <c r="E20748">
        <v>25</v>
      </c>
      <c r="F20748" t="s">
        <v>33046</v>
      </c>
      <c r="G20748" t="s">
        <v>31</v>
      </c>
      <c r="H20748" t="s">
        <v>23</v>
      </c>
      <c r="I20748" t="s">
        <v>33047</v>
      </c>
      <c r="K20748"/>
      <c r="L20748" t="s">
        <v>33043</v>
      </c>
      <c r="M20748" t="s">
        <v>26</v>
      </c>
      <c r="N20748">
        <v>2</v>
      </c>
      <c r="P20748" t="s">
        <v>20366</v>
      </c>
      <c r="Q20748" t="s">
        <v>33044</v>
      </c>
      <c r="S20748" t="s">
        <v>20368</v>
      </c>
    </row>
    <row r="20749" spans="1:19" hidden="1" x14ac:dyDescent="0.2">
      <c r="A20749">
        <v>6224</v>
      </c>
      <c r="B20749" t="s">
        <v>33041</v>
      </c>
      <c r="C20749" t="s">
        <v>20447</v>
      </c>
      <c r="D20749">
        <v>10.48</v>
      </c>
      <c r="E20749">
        <v>25</v>
      </c>
      <c r="F20749" t="s">
        <v>33046</v>
      </c>
      <c r="G20749" t="s">
        <v>31</v>
      </c>
      <c r="H20749" t="s">
        <v>23</v>
      </c>
      <c r="I20749" t="s">
        <v>33047</v>
      </c>
      <c r="K20749"/>
      <c r="L20749" t="s">
        <v>33043</v>
      </c>
      <c r="M20749" t="s">
        <v>26</v>
      </c>
      <c r="N20749">
        <v>2</v>
      </c>
      <c r="P20749" t="s">
        <v>20366</v>
      </c>
      <c r="Q20749" t="s">
        <v>33044</v>
      </c>
      <c r="S20749" t="s">
        <v>20368</v>
      </c>
    </row>
    <row r="20750" spans="1:19" hidden="1" x14ac:dyDescent="0.2">
      <c r="A20750">
        <v>6225</v>
      </c>
      <c r="B20750" t="s">
        <v>33048</v>
      </c>
      <c r="C20750" t="s">
        <v>32870</v>
      </c>
      <c r="D20750">
        <v>6.62</v>
      </c>
      <c r="E20750" t="s">
        <v>363</v>
      </c>
      <c r="F20750" t="s">
        <v>21187</v>
      </c>
      <c r="G20750" t="s">
        <v>31</v>
      </c>
      <c r="H20750" t="s">
        <v>23</v>
      </c>
      <c r="I20750" t="s">
        <v>19039</v>
      </c>
      <c r="K20750"/>
      <c r="L20750" t="s">
        <v>33049</v>
      </c>
      <c r="M20750" t="s">
        <v>26</v>
      </c>
      <c r="N20750">
        <v>2</v>
      </c>
      <c r="P20750" t="s">
        <v>20366</v>
      </c>
      <c r="Q20750" t="s">
        <v>33050</v>
      </c>
      <c r="S20750" t="s">
        <v>20368</v>
      </c>
    </row>
    <row r="20751" spans="1:19" hidden="1" x14ac:dyDescent="0.2">
      <c r="A20751">
        <v>6225</v>
      </c>
      <c r="B20751" t="s">
        <v>33048</v>
      </c>
      <c r="C20751" t="s">
        <v>32874</v>
      </c>
      <c r="D20751">
        <v>12.45</v>
      </c>
      <c r="E20751" t="s">
        <v>363</v>
      </c>
      <c r="F20751" t="s">
        <v>21187</v>
      </c>
      <c r="G20751" t="s">
        <v>31</v>
      </c>
      <c r="H20751" t="s">
        <v>23</v>
      </c>
      <c r="I20751" t="s">
        <v>19039</v>
      </c>
      <c r="K20751"/>
      <c r="L20751" t="s">
        <v>33049</v>
      </c>
      <c r="M20751" t="s">
        <v>26</v>
      </c>
      <c r="N20751">
        <v>2</v>
      </c>
      <c r="P20751" t="s">
        <v>20366</v>
      </c>
      <c r="Q20751" t="s">
        <v>33050</v>
      </c>
      <c r="S20751" t="s">
        <v>20368</v>
      </c>
    </row>
    <row r="20752" spans="1:19" hidden="1" x14ac:dyDescent="0.2">
      <c r="A20752">
        <v>6228</v>
      </c>
      <c r="B20752" t="s">
        <v>33051</v>
      </c>
      <c r="C20752" t="s">
        <v>20452</v>
      </c>
      <c r="D20752">
        <v>3.9</v>
      </c>
      <c r="E20752" t="s">
        <v>363</v>
      </c>
      <c r="F20752" t="s">
        <v>20459</v>
      </c>
      <c r="G20752" t="s">
        <v>31</v>
      </c>
      <c r="H20752" t="s">
        <v>23</v>
      </c>
      <c r="I20752" t="s">
        <v>33052</v>
      </c>
      <c r="K20752"/>
      <c r="L20752" t="s">
        <v>33053</v>
      </c>
      <c r="M20752" t="s">
        <v>26</v>
      </c>
      <c r="N20752">
        <v>2</v>
      </c>
      <c r="P20752" t="s">
        <v>20366</v>
      </c>
      <c r="Q20752" t="s">
        <v>33054</v>
      </c>
      <c r="S20752" t="s">
        <v>20368</v>
      </c>
    </row>
    <row r="20753" spans="1:19" hidden="1" x14ac:dyDescent="0.2">
      <c r="A20753">
        <v>6228</v>
      </c>
      <c r="B20753" t="s">
        <v>33051</v>
      </c>
      <c r="C20753" t="s">
        <v>20441</v>
      </c>
      <c r="D20753">
        <v>6.35</v>
      </c>
      <c r="E20753" t="s">
        <v>363</v>
      </c>
      <c r="F20753" t="s">
        <v>20459</v>
      </c>
      <c r="G20753" t="s">
        <v>31</v>
      </c>
      <c r="H20753" t="s">
        <v>23</v>
      </c>
      <c r="I20753" t="s">
        <v>33052</v>
      </c>
      <c r="K20753"/>
      <c r="L20753" t="s">
        <v>33053</v>
      </c>
      <c r="M20753" t="s">
        <v>26</v>
      </c>
      <c r="N20753">
        <v>2</v>
      </c>
      <c r="P20753" t="s">
        <v>20366</v>
      </c>
      <c r="Q20753" t="s">
        <v>33054</v>
      </c>
      <c r="S20753" t="s">
        <v>20368</v>
      </c>
    </row>
    <row r="20754" spans="1:19" hidden="1" x14ac:dyDescent="0.2">
      <c r="A20754">
        <v>6228</v>
      </c>
      <c r="B20754" t="s">
        <v>33051</v>
      </c>
      <c r="C20754" t="s">
        <v>20447</v>
      </c>
      <c r="D20754">
        <v>9.3000000000000007</v>
      </c>
      <c r="E20754" t="s">
        <v>363</v>
      </c>
      <c r="F20754" t="s">
        <v>20459</v>
      </c>
      <c r="G20754" t="s">
        <v>31</v>
      </c>
      <c r="H20754" t="s">
        <v>23</v>
      </c>
      <c r="I20754" t="s">
        <v>33052</v>
      </c>
      <c r="K20754"/>
      <c r="L20754" t="s">
        <v>33053</v>
      </c>
      <c r="M20754" t="s">
        <v>26</v>
      </c>
      <c r="N20754">
        <v>2</v>
      </c>
      <c r="P20754" t="s">
        <v>20366</v>
      </c>
      <c r="Q20754" t="s">
        <v>33054</v>
      </c>
      <c r="S20754" t="s">
        <v>20368</v>
      </c>
    </row>
    <row r="20755" spans="1:19" hidden="1" x14ac:dyDescent="0.2">
      <c r="A20755">
        <v>6229</v>
      </c>
      <c r="B20755" t="s">
        <v>33055</v>
      </c>
      <c r="C20755" t="s">
        <v>105</v>
      </c>
      <c r="D20755">
        <v>0.6</v>
      </c>
      <c r="E20755" t="s">
        <v>363</v>
      </c>
      <c r="F20755" t="s">
        <v>29316</v>
      </c>
      <c r="G20755" t="s">
        <v>55</v>
      </c>
      <c r="H20755" t="s">
        <v>23</v>
      </c>
      <c r="I20755" t="s">
        <v>29996</v>
      </c>
      <c r="K20755"/>
      <c r="L20755" t="s">
        <v>33056</v>
      </c>
      <c r="M20755" t="s">
        <v>26</v>
      </c>
      <c r="N20755">
        <v>2</v>
      </c>
      <c r="P20755" t="s">
        <v>20366</v>
      </c>
      <c r="Q20755" t="s">
        <v>33057</v>
      </c>
      <c r="S20755" t="s">
        <v>20368</v>
      </c>
    </row>
    <row r="20756" spans="1:19" hidden="1" x14ac:dyDescent="0.2">
      <c r="A20756">
        <v>6229</v>
      </c>
      <c r="B20756" t="s">
        <v>33055</v>
      </c>
      <c r="C20756" t="s">
        <v>20452</v>
      </c>
      <c r="D20756">
        <v>0.8</v>
      </c>
      <c r="E20756" t="s">
        <v>363</v>
      </c>
      <c r="F20756" t="s">
        <v>29316</v>
      </c>
      <c r="G20756" t="s">
        <v>55</v>
      </c>
      <c r="H20756" t="s">
        <v>23</v>
      </c>
      <c r="I20756" t="s">
        <v>29996</v>
      </c>
      <c r="K20756"/>
      <c r="L20756" t="s">
        <v>33056</v>
      </c>
      <c r="M20756" t="s">
        <v>26</v>
      </c>
      <c r="N20756">
        <v>2</v>
      </c>
      <c r="P20756" t="s">
        <v>20366</v>
      </c>
      <c r="Q20756" t="s">
        <v>33057</v>
      </c>
      <c r="S20756" t="s">
        <v>20368</v>
      </c>
    </row>
    <row r="20757" spans="1:19" hidden="1" x14ac:dyDescent="0.2">
      <c r="A20757">
        <v>6229</v>
      </c>
      <c r="B20757" t="s">
        <v>33055</v>
      </c>
      <c r="C20757" t="s">
        <v>20441</v>
      </c>
      <c r="D20757">
        <v>1.85</v>
      </c>
      <c r="E20757" t="s">
        <v>5018</v>
      </c>
      <c r="F20757" t="s">
        <v>8351</v>
      </c>
      <c r="G20757" t="s">
        <v>55</v>
      </c>
      <c r="H20757" t="s">
        <v>23</v>
      </c>
      <c r="I20757" t="s">
        <v>29996</v>
      </c>
      <c r="K20757"/>
      <c r="L20757" t="s">
        <v>33056</v>
      </c>
      <c r="M20757" t="s">
        <v>26</v>
      </c>
      <c r="N20757">
        <v>2</v>
      </c>
      <c r="P20757" t="s">
        <v>20366</v>
      </c>
      <c r="Q20757" t="s">
        <v>33057</v>
      </c>
      <c r="S20757" t="s">
        <v>20368</v>
      </c>
    </row>
    <row r="20758" spans="1:19" hidden="1" x14ac:dyDescent="0.2">
      <c r="A20758">
        <v>6229</v>
      </c>
      <c r="B20758" t="s">
        <v>33055</v>
      </c>
      <c r="C20758" t="s">
        <v>20447</v>
      </c>
      <c r="D20758">
        <v>7.28</v>
      </c>
      <c r="E20758" t="s">
        <v>5018</v>
      </c>
      <c r="F20758" t="s">
        <v>21905</v>
      </c>
      <c r="G20758" t="s">
        <v>31</v>
      </c>
      <c r="H20758" t="s">
        <v>23</v>
      </c>
      <c r="I20758" t="s">
        <v>29996</v>
      </c>
      <c r="K20758"/>
      <c r="L20758" t="s">
        <v>33056</v>
      </c>
      <c r="M20758" t="s">
        <v>26</v>
      </c>
      <c r="N20758">
        <v>2</v>
      </c>
      <c r="P20758" t="s">
        <v>20366</v>
      </c>
      <c r="Q20758" t="s">
        <v>33057</v>
      </c>
      <c r="S20758" t="s">
        <v>20368</v>
      </c>
    </row>
    <row r="20759" spans="1:19" hidden="1" x14ac:dyDescent="0.2">
      <c r="A20759">
        <v>6229</v>
      </c>
      <c r="B20759" t="s">
        <v>33055</v>
      </c>
      <c r="C20759" t="s">
        <v>21449</v>
      </c>
      <c r="D20759">
        <v>11.75</v>
      </c>
      <c r="E20759" t="s">
        <v>5018</v>
      </c>
      <c r="F20759" t="s">
        <v>21905</v>
      </c>
      <c r="G20759" t="s">
        <v>31</v>
      </c>
      <c r="H20759" t="s">
        <v>23</v>
      </c>
      <c r="I20759" t="s">
        <v>29996</v>
      </c>
      <c r="K20759"/>
      <c r="L20759" t="s">
        <v>33056</v>
      </c>
      <c r="M20759" t="s">
        <v>26</v>
      </c>
      <c r="N20759">
        <v>2</v>
      </c>
      <c r="P20759" t="s">
        <v>20366</v>
      </c>
      <c r="Q20759" t="s">
        <v>33057</v>
      </c>
      <c r="S20759" t="s">
        <v>20368</v>
      </c>
    </row>
    <row r="20760" spans="1:19" hidden="1" x14ac:dyDescent="0.2">
      <c r="A20760">
        <v>6229</v>
      </c>
      <c r="B20760" t="s">
        <v>33055</v>
      </c>
      <c r="C20760" t="s">
        <v>21450</v>
      </c>
      <c r="D20760">
        <v>15.2</v>
      </c>
      <c r="E20760" t="s">
        <v>5018</v>
      </c>
      <c r="F20760" t="s">
        <v>20804</v>
      </c>
      <c r="G20760" t="s">
        <v>4302</v>
      </c>
      <c r="H20760" t="s">
        <v>23</v>
      </c>
      <c r="I20760" t="s">
        <v>29996</v>
      </c>
      <c r="K20760"/>
      <c r="L20760" t="s">
        <v>33056</v>
      </c>
      <c r="M20760" t="s">
        <v>26</v>
      </c>
      <c r="N20760">
        <v>2</v>
      </c>
      <c r="P20760" t="s">
        <v>20366</v>
      </c>
      <c r="Q20760" t="s">
        <v>33057</v>
      </c>
      <c r="S20760" t="s">
        <v>20368</v>
      </c>
    </row>
    <row r="20761" spans="1:19" hidden="1" x14ac:dyDescent="0.2">
      <c r="A20761">
        <v>6230</v>
      </c>
      <c r="B20761" t="s">
        <v>33058</v>
      </c>
      <c r="C20761" t="s">
        <v>105</v>
      </c>
      <c r="D20761">
        <v>2.12</v>
      </c>
      <c r="E20761">
        <v>20</v>
      </c>
      <c r="F20761" t="s">
        <v>33059</v>
      </c>
      <c r="G20761" t="s">
        <v>55</v>
      </c>
      <c r="H20761" t="s">
        <v>23</v>
      </c>
      <c r="I20761" t="s">
        <v>10655</v>
      </c>
      <c r="K20761"/>
      <c r="L20761" t="s">
        <v>33060</v>
      </c>
      <c r="M20761" t="s">
        <v>26</v>
      </c>
      <c r="N20761">
        <v>2</v>
      </c>
      <c r="P20761" t="s">
        <v>20366</v>
      </c>
      <c r="Q20761" t="s">
        <v>33061</v>
      </c>
      <c r="S20761" t="s">
        <v>20368</v>
      </c>
    </row>
    <row r="20762" spans="1:19" hidden="1" x14ac:dyDescent="0.2">
      <c r="A20762">
        <v>6230</v>
      </c>
      <c r="B20762" t="s">
        <v>33058</v>
      </c>
      <c r="C20762" t="s">
        <v>20452</v>
      </c>
      <c r="D20762">
        <v>2.42</v>
      </c>
      <c r="E20762">
        <v>20</v>
      </c>
      <c r="F20762" t="s">
        <v>33059</v>
      </c>
      <c r="G20762" t="s">
        <v>55</v>
      </c>
      <c r="H20762" t="s">
        <v>23</v>
      </c>
      <c r="I20762" t="s">
        <v>10655</v>
      </c>
      <c r="K20762"/>
      <c r="L20762" t="s">
        <v>33060</v>
      </c>
      <c r="M20762" t="s">
        <v>26</v>
      </c>
      <c r="N20762">
        <v>2</v>
      </c>
      <c r="P20762" t="s">
        <v>20366</v>
      </c>
      <c r="Q20762" t="s">
        <v>33061</v>
      </c>
      <c r="S20762" t="s">
        <v>20368</v>
      </c>
    </row>
    <row r="20763" spans="1:19" hidden="1" x14ac:dyDescent="0.2">
      <c r="A20763">
        <v>6230</v>
      </c>
      <c r="B20763" t="s">
        <v>33058</v>
      </c>
      <c r="C20763" t="s">
        <v>20441</v>
      </c>
      <c r="D20763">
        <v>4.0199999999999996</v>
      </c>
      <c r="E20763">
        <v>20</v>
      </c>
      <c r="F20763" t="s">
        <v>33059</v>
      </c>
      <c r="G20763" t="s">
        <v>55</v>
      </c>
      <c r="H20763" t="s">
        <v>23</v>
      </c>
      <c r="I20763" t="s">
        <v>10655</v>
      </c>
      <c r="K20763"/>
      <c r="L20763" t="s">
        <v>33060</v>
      </c>
      <c r="M20763" t="s">
        <v>26</v>
      </c>
      <c r="N20763">
        <v>2</v>
      </c>
      <c r="P20763" t="s">
        <v>20366</v>
      </c>
      <c r="Q20763" t="s">
        <v>33061</v>
      </c>
      <c r="S20763" t="s">
        <v>20368</v>
      </c>
    </row>
    <row r="20764" spans="1:19" hidden="1" x14ac:dyDescent="0.2">
      <c r="A20764">
        <v>6230</v>
      </c>
      <c r="B20764" t="s">
        <v>33058</v>
      </c>
      <c r="C20764" t="s">
        <v>20447</v>
      </c>
      <c r="D20764">
        <v>4.34</v>
      </c>
      <c r="E20764">
        <v>20</v>
      </c>
      <c r="F20764" t="s">
        <v>33059</v>
      </c>
      <c r="G20764" t="s">
        <v>55</v>
      </c>
      <c r="H20764" t="s">
        <v>23</v>
      </c>
      <c r="I20764" t="s">
        <v>10655</v>
      </c>
      <c r="K20764"/>
      <c r="L20764" t="s">
        <v>33060</v>
      </c>
      <c r="M20764" t="s">
        <v>26</v>
      </c>
      <c r="N20764">
        <v>2</v>
      </c>
      <c r="P20764" t="s">
        <v>20366</v>
      </c>
      <c r="Q20764" t="s">
        <v>33061</v>
      </c>
      <c r="S20764" t="s">
        <v>20368</v>
      </c>
    </row>
    <row r="20765" spans="1:19" hidden="1" x14ac:dyDescent="0.2">
      <c r="A20765">
        <v>6231</v>
      </c>
      <c r="B20765" t="s">
        <v>33062</v>
      </c>
      <c r="C20765" t="s">
        <v>105</v>
      </c>
      <c r="D20765">
        <v>7.33</v>
      </c>
      <c r="E20765">
        <v>25</v>
      </c>
      <c r="G20765" t="s">
        <v>31</v>
      </c>
      <c r="H20765" t="s">
        <v>46</v>
      </c>
      <c r="I20765" t="s">
        <v>29468</v>
      </c>
      <c r="K20765"/>
      <c r="L20765" t="s">
        <v>33063</v>
      </c>
      <c r="M20765" t="s">
        <v>26</v>
      </c>
      <c r="N20765">
        <v>2</v>
      </c>
      <c r="P20765" t="s">
        <v>20366</v>
      </c>
      <c r="Q20765" t="s">
        <v>33064</v>
      </c>
      <c r="S20765" t="s">
        <v>20368</v>
      </c>
    </row>
    <row r="20766" spans="1:19" hidden="1" x14ac:dyDescent="0.2">
      <c r="A20766">
        <v>6232</v>
      </c>
      <c r="B20766" t="s">
        <v>33065</v>
      </c>
      <c r="C20766" t="s">
        <v>105</v>
      </c>
      <c r="D20766">
        <v>6.44</v>
      </c>
      <c r="E20766">
        <v>25</v>
      </c>
      <c r="F20766" t="s">
        <v>23491</v>
      </c>
      <c r="G20766" t="s">
        <v>31</v>
      </c>
      <c r="H20766" t="s">
        <v>46</v>
      </c>
      <c r="I20766" t="s">
        <v>29906</v>
      </c>
      <c r="K20766"/>
      <c r="L20766" t="s">
        <v>33066</v>
      </c>
      <c r="M20766" t="s">
        <v>26</v>
      </c>
      <c r="N20766">
        <v>2</v>
      </c>
      <c r="P20766" t="s">
        <v>20366</v>
      </c>
      <c r="Q20766" t="s">
        <v>33067</v>
      </c>
      <c r="S20766" t="s">
        <v>20368</v>
      </c>
    </row>
    <row r="20767" spans="1:19" hidden="1" x14ac:dyDescent="0.2">
      <c r="A20767">
        <v>6233</v>
      </c>
      <c r="B20767" t="s">
        <v>33068</v>
      </c>
      <c r="C20767" t="s">
        <v>105</v>
      </c>
      <c r="D20767">
        <v>5.89</v>
      </c>
      <c r="E20767" t="s">
        <v>363</v>
      </c>
      <c r="F20767" t="s">
        <v>32217</v>
      </c>
      <c r="G20767" t="s">
        <v>31</v>
      </c>
      <c r="H20767" t="s">
        <v>23</v>
      </c>
      <c r="I20767" t="s">
        <v>32218</v>
      </c>
      <c r="K20767"/>
      <c r="L20767" t="s">
        <v>33069</v>
      </c>
      <c r="M20767" t="s">
        <v>26</v>
      </c>
      <c r="N20767">
        <v>2</v>
      </c>
      <c r="P20767" t="s">
        <v>20366</v>
      </c>
      <c r="Q20767" t="s">
        <v>33070</v>
      </c>
      <c r="S20767" t="s">
        <v>20368</v>
      </c>
    </row>
    <row r="20768" spans="1:19" hidden="1" x14ac:dyDescent="0.2">
      <c r="A20768">
        <v>6234</v>
      </c>
      <c r="B20768" t="s">
        <v>33071</v>
      </c>
      <c r="C20768" t="s">
        <v>21724</v>
      </c>
      <c r="D20768">
        <v>2.91</v>
      </c>
      <c r="E20768">
        <v>10.5</v>
      </c>
      <c r="F20768" t="s">
        <v>33072</v>
      </c>
      <c r="G20768" t="s">
        <v>55</v>
      </c>
      <c r="H20768" t="s">
        <v>46</v>
      </c>
      <c r="I20768" t="s">
        <v>8081</v>
      </c>
      <c r="K20768"/>
      <c r="L20768" t="s">
        <v>33073</v>
      </c>
      <c r="M20768" t="s">
        <v>26</v>
      </c>
      <c r="N20768">
        <v>2</v>
      </c>
      <c r="P20768" t="s">
        <v>20366</v>
      </c>
      <c r="Q20768" t="s">
        <v>33074</v>
      </c>
      <c r="S20768" t="s">
        <v>20368</v>
      </c>
    </row>
    <row r="20769" spans="1:19" hidden="1" x14ac:dyDescent="0.2">
      <c r="A20769">
        <v>6234</v>
      </c>
      <c r="B20769" t="s">
        <v>33071</v>
      </c>
      <c r="C20769" t="s">
        <v>22299</v>
      </c>
      <c r="D20769">
        <v>6.66</v>
      </c>
      <c r="E20769">
        <v>10.5</v>
      </c>
      <c r="F20769" t="s">
        <v>33072</v>
      </c>
      <c r="G20769" t="s">
        <v>55</v>
      </c>
      <c r="H20769" t="s">
        <v>46</v>
      </c>
      <c r="I20769" t="s">
        <v>8081</v>
      </c>
      <c r="K20769"/>
      <c r="L20769" t="s">
        <v>33073</v>
      </c>
      <c r="M20769" t="s">
        <v>26</v>
      </c>
      <c r="N20769">
        <v>2</v>
      </c>
      <c r="P20769" t="s">
        <v>20366</v>
      </c>
      <c r="Q20769" t="s">
        <v>33074</v>
      </c>
      <c r="S20769" t="s">
        <v>20368</v>
      </c>
    </row>
    <row r="20770" spans="1:19" hidden="1" x14ac:dyDescent="0.2">
      <c r="A20770">
        <v>6234</v>
      </c>
      <c r="B20770" t="s">
        <v>33071</v>
      </c>
      <c r="C20770" t="s">
        <v>105</v>
      </c>
      <c r="D20770">
        <v>2.9</v>
      </c>
      <c r="E20770">
        <v>24.9</v>
      </c>
      <c r="F20770" t="s">
        <v>33075</v>
      </c>
      <c r="G20770" t="s">
        <v>55</v>
      </c>
      <c r="H20770" t="s">
        <v>46</v>
      </c>
      <c r="I20770" t="s">
        <v>8081</v>
      </c>
      <c r="K20770"/>
      <c r="L20770" t="s">
        <v>33073</v>
      </c>
      <c r="M20770" t="s">
        <v>26</v>
      </c>
      <c r="N20770">
        <v>2</v>
      </c>
      <c r="P20770" t="s">
        <v>20366</v>
      </c>
      <c r="Q20770" t="s">
        <v>33074</v>
      </c>
      <c r="S20770" t="s">
        <v>20368</v>
      </c>
    </row>
    <row r="20771" spans="1:19" hidden="1" x14ac:dyDescent="0.2">
      <c r="A20771">
        <v>6234</v>
      </c>
      <c r="B20771" t="s">
        <v>33071</v>
      </c>
      <c r="C20771" t="s">
        <v>20452</v>
      </c>
      <c r="D20771">
        <v>6.54</v>
      </c>
      <c r="E20771">
        <v>24.9</v>
      </c>
      <c r="F20771" t="s">
        <v>33075</v>
      </c>
      <c r="G20771" t="s">
        <v>55</v>
      </c>
      <c r="H20771" t="s">
        <v>46</v>
      </c>
      <c r="I20771" t="s">
        <v>8081</v>
      </c>
      <c r="K20771"/>
      <c r="L20771" t="s">
        <v>33073</v>
      </c>
      <c r="M20771" t="s">
        <v>26</v>
      </c>
      <c r="N20771">
        <v>2</v>
      </c>
      <c r="P20771" t="s">
        <v>20366</v>
      </c>
      <c r="Q20771" t="s">
        <v>33074</v>
      </c>
      <c r="S20771" t="s">
        <v>20368</v>
      </c>
    </row>
    <row r="20772" spans="1:19" hidden="1" x14ac:dyDescent="0.2">
      <c r="A20772">
        <v>6234</v>
      </c>
      <c r="B20772" t="s">
        <v>33071</v>
      </c>
      <c r="C20772" t="s">
        <v>105</v>
      </c>
      <c r="D20772">
        <v>2.98</v>
      </c>
      <c r="E20772">
        <v>25</v>
      </c>
      <c r="F20772" t="s">
        <v>33075</v>
      </c>
      <c r="G20772" t="s">
        <v>55</v>
      </c>
      <c r="H20772" t="s">
        <v>46</v>
      </c>
      <c r="I20772" t="s">
        <v>568</v>
      </c>
      <c r="K20772"/>
      <c r="L20772" t="s">
        <v>33073</v>
      </c>
      <c r="M20772" t="s">
        <v>26</v>
      </c>
      <c r="N20772">
        <v>2</v>
      </c>
      <c r="P20772" t="s">
        <v>20366</v>
      </c>
      <c r="Q20772" t="s">
        <v>33074</v>
      </c>
      <c r="S20772" t="s">
        <v>20368</v>
      </c>
    </row>
    <row r="20773" spans="1:19" hidden="1" x14ac:dyDescent="0.2">
      <c r="A20773">
        <v>6234</v>
      </c>
      <c r="B20773" t="s">
        <v>33071</v>
      </c>
      <c r="C20773" t="s">
        <v>20452</v>
      </c>
      <c r="D20773">
        <v>6.78</v>
      </c>
      <c r="E20773">
        <v>25</v>
      </c>
      <c r="F20773" t="s">
        <v>33075</v>
      </c>
      <c r="G20773" t="s">
        <v>55</v>
      </c>
      <c r="H20773" t="s">
        <v>46</v>
      </c>
      <c r="I20773" t="s">
        <v>568</v>
      </c>
      <c r="K20773"/>
      <c r="L20773" t="s">
        <v>33073</v>
      </c>
      <c r="M20773" t="s">
        <v>26</v>
      </c>
      <c r="N20773">
        <v>2</v>
      </c>
      <c r="P20773" t="s">
        <v>20366</v>
      </c>
      <c r="Q20773" t="s">
        <v>33074</v>
      </c>
      <c r="S20773" t="s">
        <v>20368</v>
      </c>
    </row>
    <row r="20774" spans="1:19" hidden="1" x14ac:dyDescent="0.2">
      <c r="A20774">
        <v>6234</v>
      </c>
      <c r="B20774" t="s">
        <v>33071</v>
      </c>
      <c r="C20774" t="s">
        <v>20381</v>
      </c>
      <c r="D20774">
        <v>3.44</v>
      </c>
      <c r="E20774">
        <v>25</v>
      </c>
      <c r="F20774" t="s">
        <v>33075</v>
      </c>
      <c r="G20774" t="s">
        <v>55</v>
      </c>
      <c r="H20774" t="s">
        <v>46</v>
      </c>
      <c r="I20774" t="s">
        <v>568</v>
      </c>
      <c r="K20774"/>
      <c r="L20774" t="s">
        <v>33073</v>
      </c>
      <c r="M20774" t="s">
        <v>26</v>
      </c>
      <c r="N20774">
        <v>2</v>
      </c>
      <c r="P20774" t="s">
        <v>20366</v>
      </c>
      <c r="Q20774" t="s">
        <v>33074</v>
      </c>
      <c r="S20774" t="s">
        <v>20368</v>
      </c>
    </row>
    <row r="20775" spans="1:19" hidden="1" x14ac:dyDescent="0.2">
      <c r="A20775">
        <v>6234</v>
      </c>
      <c r="B20775" t="s">
        <v>33071</v>
      </c>
      <c r="C20775" t="s">
        <v>20471</v>
      </c>
      <c r="D20775">
        <v>7.14</v>
      </c>
      <c r="E20775">
        <v>25</v>
      </c>
      <c r="F20775" t="s">
        <v>33075</v>
      </c>
      <c r="G20775" t="s">
        <v>55</v>
      </c>
      <c r="H20775" t="s">
        <v>46</v>
      </c>
      <c r="I20775" t="s">
        <v>568</v>
      </c>
      <c r="K20775"/>
      <c r="L20775" t="s">
        <v>33073</v>
      </c>
      <c r="M20775" t="s">
        <v>26</v>
      </c>
      <c r="N20775">
        <v>2</v>
      </c>
      <c r="P20775" t="s">
        <v>20366</v>
      </c>
      <c r="Q20775" t="s">
        <v>33074</v>
      </c>
      <c r="S20775" t="s">
        <v>20368</v>
      </c>
    </row>
    <row r="20776" spans="1:19" hidden="1" x14ac:dyDescent="0.2">
      <c r="A20776">
        <v>6235</v>
      </c>
      <c r="B20776" t="s">
        <v>33076</v>
      </c>
      <c r="C20776" t="s">
        <v>105</v>
      </c>
      <c r="D20776">
        <v>5.94</v>
      </c>
      <c r="E20776" t="s">
        <v>363</v>
      </c>
      <c r="F20776" t="s">
        <v>33077</v>
      </c>
      <c r="G20776" t="s">
        <v>31</v>
      </c>
      <c r="H20776" t="s">
        <v>23</v>
      </c>
      <c r="I20776" t="s">
        <v>32218</v>
      </c>
      <c r="K20776"/>
      <c r="L20776" t="s">
        <v>33078</v>
      </c>
      <c r="M20776" t="s">
        <v>26</v>
      </c>
      <c r="N20776">
        <v>2</v>
      </c>
      <c r="P20776" t="s">
        <v>20366</v>
      </c>
      <c r="Q20776" t="s">
        <v>33079</v>
      </c>
      <c r="S20776" t="s">
        <v>20368</v>
      </c>
    </row>
    <row r="20777" spans="1:19" hidden="1" x14ac:dyDescent="0.2">
      <c r="A20777">
        <v>6235</v>
      </c>
      <c r="B20777" t="s">
        <v>33076</v>
      </c>
      <c r="C20777" t="s">
        <v>105</v>
      </c>
      <c r="D20777">
        <v>4.21</v>
      </c>
      <c r="F20777" t="s">
        <v>22233</v>
      </c>
      <c r="G20777" t="s">
        <v>31</v>
      </c>
      <c r="I20777" t="s">
        <v>32547</v>
      </c>
      <c r="K20777"/>
      <c r="L20777" t="s">
        <v>33078</v>
      </c>
      <c r="M20777" t="s">
        <v>26</v>
      </c>
      <c r="N20777">
        <v>2</v>
      </c>
      <c r="P20777" t="s">
        <v>20366</v>
      </c>
      <c r="Q20777" t="s">
        <v>33079</v>
      </c>
      <c r="S20777" t="s">
        <v>20368</v>
      </c>
    </row>
    <row r="20778" spans="1:19" hidden="1" x14ac:dyDescent="0.2">
      <c r="A20778">
        <v>6236</v>
      </c>
      <c r="B20778" t="s">
        <v>33080</v>
      </c>
      <c r="C20778" t="s">
        <v>21724</v>
      </c>
      <c r="D20778">
        <v>2.25</v>
      </c>
      <c r="E20778">
        <v>10.7</v>
      </c>
      <c r="F20778" t="s">
        <v>33081</v>
      </c>
      <c r="G20778" t="s">
        <v>55</v>
      </c>
      <c r="H20778" t="s">
        <v>46</v>
      </c>
      <c r="I20778" t="s">
        <v>8081</v>
      </c>
      <c r="K20778"/>
      <c r="L20778" t="s">
        <v>33082</v>
      </c>
      <c r="M20778" t="s">
        <v>26</v>
      </c>
      <c r="N20778">
        <v>2</v>
      </c>
      <c r="P20778" t="s">
        <v>20366</v>
      </c>
      <c r="Q20778" t="s">
        <v>33083</v>
      </c>
      <c r="S20778" t="s">
        <v>20368</v>
      </c>
    </row>
    <row r="20779" spans="1:19" hidden="1" x14ac:dyDescent="0.2">
      <c r="A20779">
        <v>6236</v>
      </c>
      <c r="B20779" t="s">
        <v>33080</v>
      </c>
      <c r="C20779" t="s">
        <v>22299</v>
      </c>
      <c r="D20779">
        <v>9.0399999999999991</v>
      </c>
      <c r="E20779">
        <v>10.7</v>
      </c>
      <c r="F20779" t="s">
        <v>33081</v>
      </c>
      <c r="G20779" t="s">
        <v>55</v>
      </c>
      <c r="H20779" t="s">
        <v>46</v>
      </c>
      <c r="I20779" t="s">
        <v>8081</v>
      </c>
      <c r="K20779"/>
      <c r="L20779" t="s">
        <v>33082</v>
      </c>
      <c r="M20779" t="s">
        <v>26</v>
      </c>
      <c r="N20779">
        <v>2</v>
      </c>
      <c r="P20779" t="s">
        <v>20366</v>
      </c>
      <c r="Q20779" t="s">
        <v>33083</v>
      </c>
      <c r="S20779" t="s">
        <v>20368</v>
      </c>
    </row>
    <row r="20780" spans="1:19" hidden="1" x14ac:dyDescent="0.2">
      <c r="A20780">
        <v>6236</v>
      </c>
      <c r="B20780" t="s">
        <v>33080</v>
      </c>
      <c r="C20780" t="s">
        <v>105</v>
      </c>
      <c r="D20780">
        <v>2.2200000000000002</v>
      </c>
      <c r="E20780">
        <v>25</v>
      </c>
      <c r="F20780" t="s">
        <v>33081</v>
      </c>
      <c r="G20780" t="s">
        <v>55</v>
      </c>
      <c r="H20780" t="s">
        <v>46</v>
      </c>
      <c r="I20780" t="s">
        <v>8081</v>
      </c>
      <c r="K20780"/>
      <c r="L20780" t="s">
        <v>33082</v>
      </c>
      <c r="M20780" t="s">
        <v>26</v>
      </c>
      <c r="N20780">
        <v>2</v>
      </c>
      <c r="P20780" t="s">
        <v>20366</v>
      </c>
      <c r="Q20780" t="s">
        <v>33083</v>
      </c>
      <c r="S20780" t="s">
        <v>20368</v>
      </c>
    </row>
    <row r="20781" spans="1:19" hidden="1" x14ac:dyDescent="0.2">
      <c r="A20781">
        <v>6236</v>
      </c>
      <c r="B20781" t="s">
        <v>33080</v>
      </c>
      <c r="C20781" t="s">
        <v>20452</v>
      </c>
      <c r="D20781">
        <v>8.9600000000000009</v>
      </c>
      <c r="E20781">
        <v>25</v>
      </c>
      <c r="F20781" t="s">
        <v>33081</v>
      </c>
      <c r="G20781" t="s">
        <v>55</v>
      </c>
      <c r="H20781" t="s">
        <v>46</v>
      </c>
      <c r="I20781" t="s">
        <v>8081</v>
      </c>
      <c r="K20781"/>
      <c r="L20781" t="s">
        <v>33082</v>
      </c>
      <c r="M20781" t="s">
        <v>26</v>
      </c>
      <c r="N20781">
        <v>2</v>
      </c>
      <c r="P20781" t="s">
        <v>20366</v>
      </c>
      <c r="Q20781" t="s">
        <v>33083</v>
      </c>
      <c r="S20781" t="s">
        <v>20368</v>
      </c>
    </row>
    <row r="20782" spans="1:19" hidden="1" x14ac:dyDescent="0.2">
      <c r="A20782">
        <v>6236</v>
      </c>
      <c r="B20782" t="s">
        <v>33080</v>
      </c>
      <c r="C20782" t="s">
        <v>105</v>
      </c>
      <c r="D20782">
        <v>2.2999999999999998</v>
      </c>
      <c r="E20782">
        <v>25</v>
      </c>
      <c r="F20782" t="s">
        <v>33081</v>
      </c>
      <c r="G20782" t="s">
        <v>55</v>
      </c>
      <c r="H20782" t="s">
        <v>46</v>
      </c>
      <c r="I20782" t="s">
        <v>568</v>
      </c>
      <c r="K20782"/>
      <c r="L20782" t="s">
        <v>33082</v>
      </c>
      <c r="M20782" t="s">
        <v>26</v>
      </c>
      <c r="N20782">
        <v>2</v>
      </c>
      <c r="P20782" t="s">
        <v>20366</v>
      </c>
      <c r="Q20782" t="s">
        <v>33083</v>
      </c>
      <c r="S20782" t="s">
        <v>20368</v>
      </c>
    </row>
    <row r="20783" spans="1:19" hidden="1" x14ac:dyDescent="0.2">
      <c r="A20783">
        <v>6236</v>
      </c>
      <c r="B20783" t="s">
        <v>33080</v>
      </c>
      <c r="C20783" t="s">
        <v>20452</v>
      </c>
      <c r="D20783">
        <v>9.1999999999999993</v>
      </c>
      <c r="E20783">
        <v>25</v>
      </c>
      <c r="F20783" t="s">
        <v>33081</v>
      </c>
      <c r="G20783" t="s">
        <v>55</v>
      </c>
      <c r="H20783" t="s">
        <v>46</v>
      </c>
      <c r="I20783" t="s">
        <v>568</v>
      </c>
      <c r="K20783"/>
      <c r="L20783" t="s">
        <v>33082</v>
      </c>
      <c r="M20783" t="s">
        <v>26</v>
      </c>
      <c r="N20783">
        <v>2</v>
      </c>
      <c r="P20783" t="s">
        <v>20366</v>
      </c>
      <c r="Q20783" t="s">
        <v>33083</v>
      </c>
      <c r="S20783" t="s">
        <v>20368</v>
      </c>
    </row>
    <row r="20784" spans="1:19" hidden="1" x14ac:dyDescent="0.2">
      <c r="A20784">
        <v>6236</v>
      </c>
      <c r="B20784" t="s">
        <v>33080</v>
      </c>
      <c r="C20784" t="s">
        <v>20381</v>
      </c>
      <c r="D20784">
        <v>2.58</v>
      </c>
      <c r="E20784" t="s">
        <v>414</v>
      </c>
      <c r="F20784" t="s">
        <v>33081</v>
      </c>
      <c r="G20784" t="s">
        <v>55</v>
      </c>
      <c r="H20784" t="s">
        <v>46</v>
      </c>
      <c r="I20784" t="s">
        <v>568</v>
      </c>
      <c r="K20784"/>
      <c r="L20784" t="s">
        <v>33082</v>
      </c>
      <c r="M20784" t="s">
        <v>26</v>
      </c>
      <c r="N20784">
        <v>2</v>
      </c>
      <c r="P20784" t="s">
        <v>20366</v>
      </c>
      <c r="Q20784" t="s">
        <v>33083</v>
      </c>
      <c r="S20784" t="s">
        <v>20368</v>
      </c>
    </row>
    <row r="20785" spans="1:19" hidden="1" x14ac:dyDescent="0.2">
      <c r="A20785">
        <v>6236</v>
      </c>
      <c r="B20785" t="s">
        <v>33080</v>
      </c>
      <c r="C20785" t="s">
        <v>20471</v>
      </c>
      <c r="D20785">
        <v>9.57</v>
      </c>
      <c r="E20785" t="s">
        <v>414</v>
      </c>
      <c r="F20785" t="s">
        <v>33081</v>
      </c>
      <c r="G20785" t="s">
        <v>55</v>
      </c>
      <c r="H20785" t="s">
        <v>46</v>
      </c>
      <c r="I20785" t="s">
        <v>568</v>
      </c>
      <c r="K20785"/>
      <c r="L20785" t="s">
        <v>33082</v>
      </c>
      <c r="M20785" t="s">
        <v>26</v>
      </c>
      <c r="N20785">
        <v>2</v>
      </c>
      <c r="P20785" t="s">
        <v>20366</v>
      </c>
      <c r="Q20785" t="s">
        <v>33083</v>
      </c>
      <c r="S20785" t="s">
        <v>20368</v>
      </c>
    </row>
    <row r="20786" spans="1:19" hidden="1" x14ac:dyDescent="0.2">
      <c r="A20786">
        <v>6237</v>
      </c>
      <c r="B20786" t="s">
        <v>33084</v>
      </c>
      <c r="C20786" t="s">
        <v>105</v>
      </c>
      <c r="D20786">
        <v>4.0199999999999996</v>
      </c>
      <c r="E20786">
        <v>25</v>
      </c>
      <c r="F20786" t="s">
        <v>27127</v>
      </c>
      <c r="G20786" t="s">
        <v>55</v>
      </c>
      <c r="H20786" t="s">
        <v>46</v>
      </c>
      <c r="I20786" t="s">
        <v>47</v>
      </c>
      <c r="K20786"/>
      <c r="L20786" t="s">
        <v>33085</v>
      </c>
      <c r="M20786" t="s">
        <v>26</v>
      </c>
      <c r="N20786">
        <v>2</v>
      </c>
      <c r="P20786" t="s">
        <v>20366</v>
      </c>
      <c r="Q20786" t="s">
        <v>33086</v>
      </c>
      <c r="S20786" t="s">
        <v>20368</v>
      </c>
    </row>
    <row r="20787" spans="1:19" hidden="1" x14ac:dyDescent="0.2">
      <c r="A20787">
        <v>6237</v>
      </c>
      <c r="B20787" t="s">
        <v>33084</v>
      </c>
      <c r="C20787" t="s">
        <v>20452</v>
      </c>
      <c r="D20787">
        <v>6.81</v>
      </c>
      <c r="E20787">
        <v>25</v>
      </c>
      <c r="F20787" t="s">
        <v>27127</v>
      </c>
      <c r="G20787" t="s">
        <v>55</v>
      </c>
      <c r="H20787" t="s">
        <v>46</v>
      </c>
      <c r="I20787" t="s">
        <v>47</v>
      </c>
      <c r="K20787"/>
      <c r="L20787" t="s">
        <v>33085</v>
      </c>
      <c r="M20787" t="s">
        <v>26</v>
      </c>
      <c r="N20787">
        <v>2</v>
      </c>
      <c r="P20787" t="s">
        <v>20366</v>
      </c>
      <c r="Q20787" t="s">
        <v>33086</v>
      </c>
      <c r="S20787" t="s">
        <v>20368</v>
      </c>
    </row>
    <row r="20788" spans="1:19" hidden="1" x14ac:dyDescent="0.2">
      <c r="A20788">
        <v>6239</v>
      </c>
      <c r="B20788" t="s">
        <v>33087</v>
      </c>
      <c r="C20788" t="s">
        <v>105</v>
      </c>
      <c r="D20788">
        <v>9.5</v>
      </c>
      <c r="E20788">
        <v>25</v>
      </c>
      <c r="G20788" t="s">
        <v>31</v>
      </c>
      <c r="H20788" t="s">
        <v>46</v>
      </c>
      <c r="I20788" t="s">
        <v>24858</v>
      </c>
      <c r="K20788"/>
      <c r="L20788" t="s">
        <v>33088</v>
      </c>
      <c r="M20788" t="s">
        <v>26</v>
      </c>
      <c r="N20788">
        <v>2</v>
      </c>
      <c r="P20788" t="s">
        <v>20366</v>
      </c>
      <c r="Q20788" t="s">
        <v>33089</v>
      </c>
      <c r="S20788" t="s">
        <v>20368</v>
      </c>
    </row>
    <row r="20789" spans="1:19" hidden="1" x14ac:dyDescent="0.2">
      <c r="A20789">
        <v>6240</v>
      </c>
      <c r="B20789" t="s">
        <v>33090</v>
      </c>
      <c r="C20789" t="s">
        <v>20452</v>
      </c>
      <c r="D20789">
        <v>7.45</v>
      </c>
      <c r="E20789">
        <v>25</v>
      </c>
      <c r="F20789" t="s">
        <v>20713</v>
      </c>
      <c r="G20789" t="s">
        <v>55</v>
      </c>
      <c r="H20789" t="s">
        <v>46</v>
      </c>
      <c r="I20789" t="s">
        <v>25207</v>
      </c>
      <c r="K20789"/>
      <c r="L20789" t="s">
        <v>33091</v>
      </c>
      <c r="M20789" t="s">
        <v>26</v>
      </c>
      <c r="N20789">
        <v>2</v>
      </c>
      <c r="P20789" t="s">
        <v>20366</v>
      </c>
      <c r="Q20789" t="s">
        <v>33092</v>
      </c>
      <c r="S20789" t="s">
        <v>20368</v>
      </c>
    </row>
    <row r="20790" spans="1:19" hidden="1" x14ac:dyDescent="0.2">
      <c r="A20790">
        <v>6241</v>
      </c>
      <c r="B20790" t="s">
        <v>33093</v>
      </c>
      <c r="C20790" t="s">
        <v>20783</v>
      </c>
      <c r="D20790">
        <v>5.6</v>
      </c>
      <c r="E20790">
        <v>20</v>
      </c>
      <c r="F20790" t="s">
        <v>28911</v>
      </c>
      <c r="G20790" t="s">
        <v>55</v>
      </c>
      <c r="H20790" t="s">
        <v>23</v>
      </c>
      <c r="I20790" t="s">
        <v>9957</v>
      </c>
      <c r="K20790"/>
      <c r="L20790" t="s">
        <v>33094</v>
      </c>
      <c r="M20790" t="s">
        <v>26</v>
      </c>
      <c r="N20790">
        <v>2</v>
      </c>
      <c r="P20790" t="s">
        <v>20366</v>
      </c>
      <c r="Q20790" t="s">
        <v>33095</v>
      </c>
      <c r="S20790" t="s">
        <v>20368</v>
      </c>
    </row>
    <row r="20791" spans="1:19" hidden="1" x14ac:dyDescent="0.2">
      <c r="A20791">
        <v>6242</v>
      </c>
      <c r="B20791" t="s">
        <v>33096</v>
      </c>
      <c r="C20791" t="s">
        <v>20452</v>
      </c>
      <c r="D20791">
        <v>11.69</v>
      </c>
      <c r="G20791" t="s">
        <v>31</v>
      </c>
      <c r="I20791" t="s">
        <v>31894</v>
      </c>
      <c r="K20791"/>
      <c r="L20791" t="s">
        <v>33097</v>
      </c>
      <c r="M20791" t="s">
        <v>26</v>
      </c>
      <c r="N20791">
        <v>2</v>
      </c>
      <c r="P20791" t="s">
        <v>20366</v>
      </c>
      <c r="Q20791" t="s">
        <v>33098</v>
      </c>
      <c r="S20791" t="s">
        <v>20368</v>
      </c>
    </row>
    <row r="20792" spans="1:19" hidden="1" x14ac:dyDescent="0.2">
      <c r="A20792">
        <v>6243</v>
      </c>
      <c r="B20792" t="s">
        <v>33099</v>
      </c>
      <c r="C20792" t="s">
        <v>20452</v>
      </c>
      <c r="D20792">
        <v>10.84</v>
      </c>
      <c r="G20792" t="s">
        <v>31</v>
      </c>
      <c r="I20792" t="s">
        <v>31894</v>
      </c>
      <c r="K20792"/>
      <c r="L20792" t="s">
        <v>33100</v>
      </c>
      <c r="M20792" t="s">
        <v>26</v>
      </c>
      <c r="N20792">
        <v>2</v>
      </c>
      <c r="P20792" t="s">
        <v>20366</v>
      </c>
      <c r="Q20792" t="s">
        <v>33101</v>
      </c>
      <c r="S20792" t="s">
        <v>20368</v>
      </c>
    </row>
    <row r="20793" spans="1:19" hidden="1" x14ac:dyDescent="0.2">
      <c r="A20793">
        <v>6244</v>
      </c>
      <c r="B20793" t="s">
        <v>33102</v>
      </c>
      <c r="C20793" t="s">
        <v>105</v>
      </c>
      <c r="D20793">
        <v>5.18</v>
      </c>
      <c r="E20793">
        <v>20</v>
      </c>
      <c r="F20793" t="s">
        <v>28911</v>
      </c>
      <c r="G20793" t="s">
        <v>55</v>
      </c>
      <c r="H20793" t="s">
        <v>23</v>
      </c>
      <c r="I20793" t="s">
        <v>30787</v>
      </c>
      <c r="K20793"/>
      <c r="L20793" t="s">
        <v>33103</v>
      </c>
      <c r="M20793" t="s">
        <v>26</v>
      </c>
      <c r="N20793">
        <v>2</v>
      </c>
      <c r="P20793" t="s">
        <v>20366</v>
      </c>
      <c r="Q20793" t="s">
        <v>33104</v>
      </c>
      <c r="S20793" t="s">
        <v>20368</v>
      </c>
    </row>
    <row r="20794" spans="1:19" hidden="1" x14ac:dyDescent="0.2">
      <c r="A20794">
        <v>6245</v>
      </c>
      <c r="B20794" t="s">
        <v>33105</v>
      </c>
      <c r="C20794" t="s">
        <v>20452</v>
      </c>
      <c r="D20794">
        <v>12</v>
      </c>
      <c r="E20794" t="s">
        <v>363</v>
      </c>
      <c r="F20794" t="s">
        <v>6351</v>
      </c>
      <c r="G20794" t="s">
        <v>31</v>
      </c>
      <c r="H20794" t="s">
        <v>23</v>
      </c>
      <c r="I20794" t="s">
        <v>9527</v>
      </c>
      <c r="K20794"/>
      <c r="L20794" t="s">
        <v>33106</v>
      </c>
      <c r="M20794" t="s">
        <v>26</v>
      </c>
      <c r="N20794">
        <v>2</v>
      </c>
      <c r="P20794" t="s">
        <v>20366</v>
      </c>
      <c r="Q20794" t="s">
        <v>33107</v>
      </c>
      <c r="S20794" t="s">
        <v>20368</v>
      </c>
    </row>
    <row r="20795" spans="1:19" hidden="1" x14ac:dyDescent="0.2">
      <c r="A20795">
        <v>6246</v>
      </c>
      <c r="B20795" t="s">
        <v>33108</v>
      </c>
      <c r="C20795" t="s">
        <v>20452</v>
      </c>
      <c r="D20795">
        <v>11.4</v>
      </c>
      <c r="G20795" t="s">
        <v>31</v>
      </c>
      <c r="I20795" t="s">
        <v>31894</v>
      </c>
      <c r="K20795"/>
      <c r="L20795" t="s">
        <v>33109</v>
      </c>
      <c r="M20795" t="s">
        <v>26</v>
      </c>
      <c r="N20795">
        <v>2</v>
      </c>
      <c r="P20795" t="s">
        <v>20366</v>
      </c>
      <c r="Q20795" t="s">
        <v>33110</v>
      </c>
      <c r="S20795" t="s">
        <v>20368</v>
      </c>
    </row>
    <row r="20796" spans="1:19" hidden="1" x14ac:dyDescent="0.2">
      <c r="A20796">
        <v>6247</v>
      </c>
      <c r="B20796" t="s">
        <v>33111</v>
      </c>
      <c r="C20796" t="s">
        <v>105</v>
      </c>
      <c r="D20796">
        <v>3.82</v>
      </c>
      <c r="E20796">
        <v>20</v>
      </c>
      <c r="F20796" t="s">
        <v>22233</v>
      </c>
      <c r="G20796" t="s">
        <v>31</v>
      </c>
      <c r="H20796" t="s">
        <v>46</v>
      </c>
      <c r="I20796" t="s">
        <v>4354</v>
      </c>
      <c r="J20796" t="s">
        <v>21503</v>
      </c>
      <c r="K20796"/>
      <c r="L20796" t="s">
        <v>33112</v>
      </c>
      <c r="M20796" t="s">
        <v>26</v>
      </c>
      <c r="N20796">
        <v>2</v>
      </c>
      <c r="P20796" t="s">
        <v>20366</v>
      </c>
      <c r="Q20796" t="s">
        <v>33113</v>
      </c>
      <c r="S20796" t="s">
        <v>20368</v>
      </c>
    </row>
    <row r="20797" spans="1:19" hidden="1" x14ac:dyDescent="0.2">
      <c r="A20797">
        <v>6248</v>
      </c>
      <c r="B20797" t="s">
        <v>33114</v>
      </c>
      <c r="C20797" t="s">
        <v>105</v>
      </c>
      <c r="D20797">
        <v>2.85</v>
      </c>
      <c r="E20797">
        <v>20</v>
      </c>
      <c r="F20797" t="s">
        <v>30760</v>
      </c>
      <c r="G20797" t="s">
        <v>55</v>
      </c>
      <c r="H20797" t="s">
        <v>23</v>
      </c>
      <c r="I20797" t="s">
        <v>30787</v>
      </c>
      <c r="K20797"/>
      <c r="L20797" t="s">
        <v>33115</v>
      </c>
      <c r="M20797" t="s">
        <v>26</v>
      </c>
      <c r="N20797">
        <v>2</v>
      </c>
      <c r="P20797" t="s">
        <v>20366</v>
      </c>
      <c r="Q20797" t="s">
        <v>33116</v>
      </c>
      <c r="S20797" t="s">
        <v>20368</v>
      </c>
    </row>
    <row r="20798" spans="1:19" hidden="1" x14ac:dyDescent="0.2">
      <c r="A20798">
        <v>6248</v>
      </c>
      <c r="B20798" t="s">
        <v>33114</v>
      </c>
      <c r="C20798" t="s">
        <v>20452</v>
      </c>
      <c r="D20798">
        <v>8.76</v>
      </c>
      <c r="E20798">
        <v>20</v>
      </c>
      <c r="F20798" t="s">
        <v>30760</v>
      </c>
      <c r="G20798" t="s">
        <v>55</v>
      </c>
      <c r="H20798" t="s">
        <v>23</v>
      </c>
      <c r="I20798" t="s">
        <v>30787</v>
      </c>
      <c r="K20798"/>
      <c r="L20798" t="s">
        <v>33115</v>
      </c>
      <c r="M20798" t="s">
        <v>26</v>
      </c>
      <c r="N20798">
        <v>2</v>
      </c>
      <c r="P20798" t="s">
        <v>20366</v>
      </c>
      <c r="Q20798" t="s">
        <v>33116</v>
      </c>
      <c r="S20798" t="s">
        <v>20368</v>
      </c>
    </row>
    <row r="20799" spans="1:19" hidden="1" x14ac:dyDescent="0.2">
      <c r="A20799">
        <v>6249</v>
      </c>
      <c r="B20799" t="s">
        <v>33117</v>
      </c>
      <c r="C20799" t="s">
        <v>105</v>
      </c>
      <c r="D20799">
        <v>0.28000000000000003</v>
      </c>
      <c r="E20799">
        <v>25</v>
      </c>
      <c r="F20799" t="s">
        <v>21906</v>
      </c>
      <c r="G20799" t="s">
        <v>31</v>
      </c>
      <c r="H20799" t="s">
        <v>23</v>
      </c>
      <c r="I20799" t="s">
        <v>33118</v>
      </c>
      <c r="K20799"/>
      <c r="L20799" t="s">
        <v>33119</v>
      </c>
      <c r="M20799" t="s">
        <v>20396</v>
      </c>
      <c r="N20799">
        <v>4</v>
      </c>
      <c r="P20799" t="s">
        <v>20366</v>
      </c>
      <c r="Q20799" t="s">
        <v>33120</v>
      </c>
      <c r="S20799" t="s">
        <v>20368</v>
      </c>
    </row>
    <row r="20800" spans="1:19" hidden="1" x14ac:dyDescent="0.2">
      <c r="A20800">
        <v>6249</v>
      </c>
      <c r="B20800" t="s">
        <v>33117</v>
      </c>
      <c r="C20800" t="s">
        <v>20452</v>
      </c>
      <c r="D20800">
        <v>4.1100000000000003</v>
      </c>
      <c r="E20800" t="s">
        <v>414</v>
      </c>
      <c r="F20800" t="s">
        <v>21906</v>
      </c>
      <c r="G20800" t="s">
        <v>31</v>
      </c>
      <c r="H20800" t="s">
        <v>46</v>
      </c>
      <c r="I20800" t="s">
        <v>33118</v>
      </c>
      <c r="K20800"/>
      <c r="L20800" t="s">
        <v>33119</v>
      </c>
      <c r="M20800" t="s">
        <v>20396</v>
      </c>
      <c r="N20800">
        <v>4</v>
      </c>
      <c r="P20800" t="s">
        <v>20366</v>
      </c>
      <c r="Q20800" t="s">
        <v>33120</v>
      </c>
      <c r="S20800" t="s">
        <v>20368</v>
      </c>
    </row>
    <row r="20801" spans="1:19" hidden="1" x14ac:dyDescent="0.2">
      <c r="A20801">
        <v>6249</v>
      </c>
      <c r="B20801" t="s">
        <v>33117</v>
      </c>
      <c r="C20801" t="s">
        <v>20452</v>
      </c>
      <c r="D20801">
        <v>4.1100000000000003</v>
      </c>
      <c r="E20801">
        <v>22</v>
      </c>
      <c r="F20801" t="s">
        <v>20591</v>
      </c>
      <c r="G20801" t="s">
        <v>1440</v>
      </c>
      <c r="I20801" t="s">
        <v>33121</v>
      </c>
      <c r="K20801"/>
      <c r="L20801" t="s">
        <v>33119</v>
      </c>
      <c r="M20801" t="s">
        <v>20396</v>
      </c>
      <c r="N20801">
        <v>4</v>
      </c>
      <c r="P20801" t="s">
        <v>20366</v>
      </c>
      <c r="Q20801" t="s">
        <v>33120</v>
      </c>
      <c r="S20801" t="s">
        <v>20368</v>
      </c>
    </row>
    <row r="20802" spans="1:19" hidden="1" x14ac:dyDescent="0.2">
      <c r="A20802">
        <v>6249</v>
      </c>
      <c r="B20802" t="s">
        <v>33117</v>
      </c>
      <c r="C20802" t="s">
        <v>20452</v>
      </c>
      <c r="D20802">
        <v>4.04</v>
      </c>
      <c r="E20802">
        <v>20</v>
      </c>
      <c r="F20802" t="s">
        <v>33122</v>
      </c>
      <c r="G20802" t="s">
        <v>31</v>
      </c>
      <c r="H20802" t="s">
        <v>46</v>
      </c>
      <c r="I20802" t="s">
        <v>10048</v>
      </c>
      <c r="K20802"/>
      <c r="L20802" t="s">
        <v>33119</v>
      </c>
      <c r="M20802" t="s">
        <v>20396</v>
      </c>
      <c r="N20802">
        <v>4</v>
      </c>
      <c r="P20802" t="s">
        <v>20366</v>
      </c>
      <c r="Q20802" t="s">
        <v>33120</v>
      </c>
      <c r="S20802" t="s">
        <v>20368</v>
      </c>
    </row>
    <row r="20803" spans="1:19" hidden="1" x14ac:dyDescent="0.2">
      <c r="A20803">
        <v>6251</v>
      </c>
      <c r="B20803" t="s">
        <v>33123</v>
      </c>
      <c r="C20803" t="s">
        <v>105</v>
      </c>
      <c r="D20803">
        <v>8.4</v>
      </c>
      <c r="E20803">
        <v>20</v>
      </c>
      <c r="F20803" t="s">
        <v>28911</v>
      </c>
      <c r="G20803" t="s">
        <v>55</v>
      </c>
      <c r="H20803" t="s">
        <v>23</v>
      </c>
      <c r="I20803" t="s">
        <v>31398</v>
      </c>
      <c r="K20803"/>
      <c r="L20803" t="s">
        <v>33124</v>
      </c>
      <c r="M20803" t="s">
        <v>26</v>
      </c>
      <c r="N20803">
        <v>2</v>
      </c>
      <c r="P20803" t="s">
        <v>20366</v>
      </c>
      <c r="Q20803" t="s">
        <v>33125</v>
      </c>
      <c r="S20803" t="s">
        <v>20368</v>
      </c>
    </row>
    <row r="20804" spans="1:19" hidden="1" x14ac:dyDescent="0.2">
      <c r="A20804">
        <v>6252</v>
      </c>
      <c r="B20804" t="s">
        <v>33126</v>
      </c>
      <c r="C20804" t="s">
        <v>105</v>
      </c>
      <c r="D20804">
        <v>11.89</v>
      </c>
      <c r="E20804">
        <v>22</v>
      </c>
      <c r="F20804" t="s">
        <v>33127</v>
      </c>
      <c r="G20804" t="s">
        <v>30129</v>
      </c>
      <c r="H20804" t="s">
        <v>23</v>
      </c>
      <c r="I20804" t="s">
        <v>582</v>
      </c>
      <c r="K20804"/>
      <c r="L20804" t="s">
        <v>33128</v>
      </c>
      <c r="M20804" t="s">
        <v>26</v>
      </c>
      <c r="N20804">
        <v>2</v>
      </c>
      <c r="P20804" t="s">
        <v>20366</v>
      </c>
      <c r="Q20804" t="s">
        <v>33129</v>
      </c>
      <c r="S20804" t="s">
        <v>20368</v>
      </c>
    </row>
    <row r="20805" spans="1:19" hidden="1" x14ac:dyDescent="0.2">
      <c r="A20805">
        <v>6256</v>
      </c>
      <c r="B20805" t="s">
        <v>33130</v>
      </c>
      <c r="C20805" t="s">
        <v>105</v>
      </c>
      <c r="D20805">
        <v>9.84</v>
      </c>
      <c r="E20805">
        <v>25</v>
      </c>
      <c r="F20805" t="s">
        <v>29218</v>
      </c>
      <c r="G20805" t="s">
        <v>31</v>
      </c>
      <c r="H20805" t="s">
        <v>46</v>
      </c>
      <c r="I20805" t="s">
        <v>24858</v>
      </c>
      <c r="K20805"/>
      <c r="L20805" t="s">
        <v>33131</v>
      </c>
      <c r="M20805" t="s">
        <v>26</v>
      </c>
      <c r="N20805">
        <v>2</v>
      </c>
      <c r="P20805" t="s">
        <v>20366</v>
      </c>
      <c r="Q20805" t="s">
        <v>33132</v>
      </c>
      <c r="S20805" t="s">
        <v>20368</v>
      </c>
    </row>
    <row r="20806" spans="1:19" hidden="1" x14ac:dyDescent="0.2">
      <c r="A20806">
        <v>6257</v>
      </c>
      <c r="B20806" t="s">
        <v>33133</v>
      </c>
      <c r="C20806" t="s">
        <v>20452</v>
      </c>
      <c r="D20806">
        <v>11.25</v>
      </c>
      <c r="G20806" t="s">
        <v>31</v>
      </c>
      <c r="I20806" t="s">
        <v>31894</v>
      </c>
      <c r="K20806"/>
      <c r="L20806" t="s">
        <v>33134</v>
      </c>
      <c r="M20806" t="s">
        <v>26</v>
      </c>
      <c r="N20806">
        <v>2</v>
      </c>
      <c r="P20806" t="s">
        <v>20366</v>
      </c>
      <c r="Q20806" t="s">
        <v>33135</v>
      </c>
      <c r="S20806" t="s">
        <v>20368</v>
      </c>
    </row>
    <row r="20807" spans="1:19" hidden="1" x14ac:dyDescent="0.2">
      <c r="A20807">
        <v>6258</v>
      </c>
      <c r="B20807" t="s">
        <v>33136</v>
      </c>
      <c r="C20807" t="s">
        <v>20452</v>
      </c>
      <c r="D20807">
        <v>11.28</v>
      </c>
      <c r="G20807" t="s">
        <v>31</v>
      </c>
      <c r="I20807" t="s">
        <v>31894</v>
      </c>
      <c r="K20807"/>
      <c r="L20807" t="s">
        <v>33137</v>
      </c>
      <c r="M20807" t="s">
        <v>26</v>
      </c>
      <c r="N20807">
        <v>2</v>
      </c>
      <c r="P20807" t="s">
        <v>20366</v>
      </c>
      <c r="Q20807" t="s">
        <v>33138</v>
      </c>
      <c r="S20807" t="s">
        <v>20368</v>
      </c>
    </row>
    <row r="20808" spans="1:19" hidden="1" x14ac:dyDescent="0.2">
      <c r="A20808">
        <v>6259</v>
      </c>
      <c r="B20808" t="s">
        <v>33139</v>
      </c>
      <c r="C20808" t="s">
        <v>105</v>
      </c>
      <c r="D20808">
        <v>7.81</v>
      </c>
      <c r="E20808">
        <v>20</v>
      </c>
      <c r="F20808" t="s">
        <v>32880</v>
      </c>
      <c r="G20808" t="s">
        <v>31</v>
      </c>
      <c r="H20808" t="s">
        <v>23</v>
      </c>
      <c r="I20808" t="s">
        <v>32881</v>
      </c>
      <c r="K20808"/>
      <c r="L20808" t="s">
        <v>33140</v>
      </c>
      <c r="M20808" t="s">
        <v>26</v>
      </c>
      <c r="N20808">
        <v>2</v>
      </c>
      <c r="P20808" t="s">
        <v>20366</v>
      </c>
      <c r="Q20808" t="s">
        <v>33141</v>
      </c>
      <c r="S20808" t="s">
        <v>20368</v>
      </c>
    </row>
    <row r="20809" spans="1:19" hidden="1" x14ac:dyDescent="0.2">
      <c r="A20809">
        <v>6260</v>
      </c>
      <c r="B20809" t="s">
        <v>33142</v>
      </c>
      <c r="C20809" t="s">
        <v>105</v>
      </c>
      <c r="D20809">
        <v>8.41</v>
      </c>
      <c r="E20809" t="s">
        <v>2267</v>
      </c>
      <c r="F20809" t="s">
        <v>20412</v>
      </c>
      <c r="G20809" t="s">
        <v>55</v>
      </c>
      <c r="H20809" t="s">
        <v>23</v>
      </c>
      <c r="I20809" t="s">
        <v>4383</v>
      </c>
      <c r="K20809"/>
      <c r="L20809" t="s">
        <v>33143</v>
      </c>
      <c r="M20809" t="s">
        <v>26</v>
      </c>
      <c r="N20809">
        <v>2</v>
      </c>
      <c r="P20809" t="s">
        <v>20366</v>
      </c>
      <c r="Q20809" t="s">
        <v>33144</v>
      </c>
      <c r="S20809" t="s">
        <v>20368</v>
      </c>
    </row>
    <row r="20810" spans="1:19" hidden="1" x14ac:dyDescent="0.2">
      <c r="A20810">
        <v>6261</v>
      </c>
      <c r="B20810" t="s">
        <v>33145</v>
      </c>
      <c r="C20810" t="s">
        <v>33146</v>
      </c>
      <c r="D20810">
        <v>3.71</v>
      </c>
      <c r="E20810">
        <v>25</v>
      </c>
      <c r="F20810" t="s">
        <v>33147</v>
      </c>
      <c r="G20810" t="s">
        <v>55</v>
      </c>
      <c r="H20810" t="s">
        <v>46</v>
      </c>
      <c r="I20810" t="s">
        <v>6110</v>
      </c>
      <c r="K20810"/>
      <c r="L20810" t="s">
        <v>33148</v>
      </c>
      <c r="M20810" t="s">
        <v>26</v>
      </c>
      <c r="N20810">
        <v>2</v>
      </c>
      <c r="P20810" t="s">
        <v>20366</v>
      </c>
      <c r="Q20810" t="s">
        <v>33149</v>
      </c>
      <c r="S20810" t="s">
        <v>20368</v>
      </c>
    </row>
    <row r="20811" spans="1:19" hidden="1" x14ac:dyDescent="0.2">
      <c r="A20811">
        <v>6261</v>
      </c>
      <c r="B20811" t="s">
        <v>33145</v>
      </c>
      <c r="C20811" t="s">
        <v>32908</v>
      </c>
      <c r="D20811">
        <v>9.94</v>
      </c>
      <c r="E20811">
        <v>25</v>
      </c>
      <c r="F20811" t="s">
        <v>33147</v>
      </c>
      <c r="G20811" t="s">
        <v>55</v>
      </c>
      <c r="H20811" t="s">
        <v>46</v>
      </c>
      <c r="I20811" t="s">
        <v>6110</v>
      </c>
      <c r="K20811"/>
      <c r="L20811" t="s">
        <v>33148</v>
      </c>
      <c r="M20811" t="s">
        <v>26</v>
      </c>
      <c r="N20811">
        <v>2</v>
      </c>
      <c r="P20811" t="s">
        <v>20366</v>
      </c>
      <c r="Q20811" t="s">
        <v>33149</v>
      </c>
      <c r="S20811" t="s">
        <v>20368</v>
      </c>
    </row>
    <row r="20812" spans="1:19" hidden="1" x14ac:dyDescent="0.2">
      <c r="A20812">
        <v>6261</v>
      </c>
      <c r="B20812" t="s">
        <v>33145</v>
      </c>
      <c r="C20812" t="s">
        <v>20441</v>
      </c>
      <c r="D20812">
        <v>3.2</v>
      </c>
      <c r="E20812">
        <v>25</v>
      </c>
      <c r="F20812" t="s">
        <v>20548</v>
      </c>
      <c r="G20812" t="s">
        <v>31</v>
      </c>
      <c r="H20812" t="s">
        <v>46</v>
      </c>
      <c r="I20812" t="s">
        <v>33150</v>
      </c>
      <c r="K20812"/>
      <c r="L20812" t="s">
        <v>33148</v>
      </c>
      <c r="M20812" t="s">
        <v>26</v>
      </c>
      <c r="N20812">
        <v>2</v>
      </c>
      <c r="P20812" t="s">
        <v>20366</v>
      </c>
      <c r="Q20812" t="s">
        <v>33149</v>
      </c>
      <c r="S20812" t="s">
        <v>20368</v>
      </c>
    </row>
    <row r="20813" spans="1:19" hidden="1" x14ac:dyDescent="0.2">
      <c r="A20813">
        <v>6261</v>
      </c>
      <c r="B20813" t="s">
        <v>33145</v>
      </c>
      <c r="C20813" t="s">
        <v>20447</v>
      </c>
      <c r="D20813">
        <v>10.17</v>
      </c>
      <c r="E20813">
        <v>25</v>
      </c>
      <c r="F20813" t="s">
        <v>20548</v>
      </c>
      <c r="G20813" t="s">
        <v>31</v>
      </c>
      <c r="H20813" t="s">
        <v>46</v>
      </c>
      <c r="I20813" t="s">
        <v>33150</v>
      </c>
      <c r="K20813"/>
      <c r="L20813" t="s">
        <v>33148</v>
      </c>
      <c r="M20813" t="s">
        <v>26</v>
      </c>
      <c r="N20813">
        <v>2</v>
      </c>
      <c r="P20813" t="s">
        <v>20366</v>
      </c>
      <c r="Q20813" t="s">
        <v>33149</v>
      </c>
      <c r="S20813" t="s">
        <v>20368</v>
      </c>
    </row>
    <row r="20814" spans="1:19" hidden="1" x14ac:dyDescent="0.2">
      <c r="A20814">
        <v>6261</v>
      </c>
      <c r="B20814" t="s">
        <v>33145</v>
      </c>
      <c r="C20814" t="s">
        <v>21449</v>
      </c>
      <c r="D20814" t="s">
        <v>6780</v>
      </c>
      <c r="E20814">
        <v>25</v>
      </c>
      <c r="F20814" t="s">
        <v>20548</v>
      </c>
      <c r="G20814" t="s">
        <v>31</v>
      </c>
      <c r="H20814" t="s">
        <v>46</v>
      </c>
      <c r="I20814" t="s">
        <v>33150</v>
      </c>
      <c r="K20814"/>
      <c r="L20814" t="s">
        <v>33148</v>
      </c>
      <c r="M20814" t="s">
        <v>26</v>
      </c>
      <c r="N20814">
        <v>2</v>
      </c>
      <c r="P20814" t="s">
        <v>20366</v>
      </c>
      <c r="Q20814" t="s">
        <v>33149</v>
      </c>
      <c r="S20814" t="s">
        <v>20368</v>
      </c>
    </row>
    <row r="20815" spans="1:19" hidden="1" x14ac:dyDescent="0.2">
      <c r="A20815">
        <v>6262</v>
      </c>
      <c r="B20815" t="s">
        <v>33151</v>
      </c>
      <c r="C20815" t="s">
        <v>105</v>
      </c>
      <c r="D20815">
        <v>3.95</v>
      </c>
      <c r="E20815" t="s">
        <v>363</v>
      </c>
      <c r="F20815" t="s">
        <v>20412</v>
      </c>
      <c r="G20815" t="s">
        <v>31</v>
      </c>
      <c r="H20815" t="s">
        <v>23</v>
      </c>
      <c r="I20815" t="s">
        <v>33052</v>
      </c>
      <c r="K20815"/>
      <c r="L20815" t="s">
        <v>33152</v>
      </c>
      <c r="M20815" t="s">
        <v>26</v>
      </c>
      <c r="N20815">
        <v>2</v>
      </c>
      <c r="P20815" t="s">
        <v>20366</v>
      </c>
      <c r="Q20815" t="s">
        <v>33153</v>
      </c>
      <c r="S20815" t="s">
        <v>20368</v>
      </c>
    </row>
    <row r="20816" spans="1:19" hidden="1" x14ac:dyDescent="0.2">
      <c r="A20816">
        <v>6263</v>
      </c>
      <c r="B20816" t="s">
        <v>33154</v>
      </c>
      <c r="C20816" t="s">
        <v>105</v>
      </c>
      <c r="D20816">
        <v>7.3</v>
      </c>
      <c r="E20816">
        <v>20</v>
      </c>
      <c r="F20816" t="s">
        <v>32880</v>
      </c>
      <c r="G20816" t="s">
        <v>31</v>
      </c>
      <c r="H20816" t="s">
        <v>23</v>
      </c>
      <c r="I20816" t="s">
        <v>32881</v>
      </c>
      <c r="K20816"/>
      <c r="L20816" t="s">
        <v>33155</v>
      </c>
      <c r="M20816" t="s">
        <v>26</v>
      </c>
      <c r="N20816">
        <v>2</v>
      </c>
      <c r="P20816" t="s">
        <v>20366</v>
      </c>
      <c r="Q20816" t="s">
        <v>33156</v>
      </c>
      <c r="S20816" t="s">
        <v>20368</v>
      </c>
    </row>
    <row r="20817" spans="1:19" hidden="1" x14ac:dyDescent="0.2">
      <c r="A20817">
        <v>6264</v>
      </c>
      <c r="B20817" t="s">
        <v>33157</v>
      </c>
      <c r="C20817" t="s">
        <v>105</v>
      </c>
      <c r="D20817">
        <v>8.6999999999999993</v>
      </c>
      <c r="G20817" t="s">
        <v>1440</v>
      </c>
      <c r="I20817" t="s">
        <v>32687</v>
      </c>
      <c r="K20817"/>
      <c r="L20817" t="s">
        <v>33158</v>
      </c>
      <c r="M20817" t="s">
        <v>26</v>
      </c>
      <c r="N20817">
        <v>2</v>
      </c>
      <c r="P20817" t="s">
        <v>20366</v>
      </c>
      <c r="Q20817" t="s">
        <v>33159</v>
      </c>
      <c r="S20817" t="s">
        <v>20368</v>
      </c>
    </row>
    <row r="20818" spans="1:19" hidden="1" x14ac:dyDescent="0.2">
      <c r="A20818">
        <v>6265</v>
      </c>
      <c r="B20818" t="s">
        <v>33160</v>
      </c>
      <c r="C20818" t="s">
        <v>20441</v>
      </c>
      <c r="D20818">
        <v>8.14</v>
      </c>
      <c r="E20818" t="s">
        <v>363</v>
      </c>
      <c r="F20818" t="s">
        <v>6351</v>
      </c>
      <c r="G20818" t="s">
        <v>31</v>
      </c>
      <c r="H20818" t="s">
        <v>23</v>
      </c>
      <c r="I20818" t="s">
        <v>33161</v>
      </c>
      <c r="K20818"/>
      <c r="L20818" t="s">
        <v>33162</v>
      </c>
      <c r="M20818" t="s">
        <v>26</v>
      </c>
      <c r="N20818">
        <v>2</v>
      </c>
      <c r="P20818" t="s">
        <v>20366</v>
      </c>
      <c r="Q20818" t="s">
        <v>33163</v>
      </c>
      <c r="S20818" t="s">
        <v>20368</v>
      </c>
    </row>
    <row r="20819" spans="1:19" hidden="1" x14ac:dyDescent="0.2">
      <c r="A20819">
        <v>6265</v>
      </c>
      <c r="B20819" t="s">
        <v>33160</v>
      </c>
      <c r="C20819" t="s">
        <v>20447</v>
      </c>
      <c r="D20819">
        <v>12.35</v>
      </c>
      <c r="E20819" t="s">
        <v>363</v>
      </c>
      <c r="F20819" t="s">
        <v>6351</v>
      </c>
      <c r="G20819" t="s">
        <v>31</v>
      </c>
      <c r="H20819" t="s">
        <v>23</v>
      </c>
      <c r="I20819" t="s">
        <v>33161</v>
      </c>
      <c r="K20819"/>
      <c r="L20819" t="s">
        <v>33162</v>
      </c>
      <c r="M20819" t="s">
        <v>26</v>
      </c>
      <c r="N20819">
        <v>2</v>
      </c>
      <c r="P20819" t="s">
        <v>20366</v>
      </c>
      <c r="Q20819" t="s">
        <v>33163</v>
      </c>
      <c r="S20819" t="s">
        <v>20368</v>
      </c>
    </row>
    <row r="20820" spans="1:19" hidden="1" x14ac:dyDescent="0.2">
      <c r="A20820">
        <v>6266</v>
      </c>
      <c r="B20820" t="s">
        <v>33164</v>
      </c>
      <c r="C20820" t="s">
        <v>105</v>
      </c>
      <c r="D20820">
        <v>7.45</v>
      </c>
      <c r="E20820">
        <v>20</v>
      </c>
      <c r="F20820" t="s">
        <v>32880</v>
      </c>
      <c r="G20820" t="s">
        <v>31</v>
      </c>
      <c r="H20820" t="s">
        <v>23</v>
      </c>
      <c r="I20820" t="s">
        <v>32881</v>
      </c>
      <c r="K20820"/>
      <c r="L20820" t="s">
        <v>33165</v>
      </c>
      <c r="M20820" t="s">
        <v>26</v>
      </c>
      <c r="N20820">
        <v>2</v>
      </c>
      <c r="P20820" t="s">
        <v>20366</v>
      </c>
      <c r="Q20820" t="s">
        <v>33166</v>
      </c>
      <c r="S20820" t="s">
        <v>20368</v>
      </c>
    </row>
    <row r="20821" spans="1:19" hidden="1" x14ac:dyDescent="0.2">
      <c r="A20821">
        <v>6267</v>
      </c>
      <c r="B20821" t="s">
        <v>33167</v>
      </c>
      <c r="C20821" t="s">
        <v>105</v>
      </c>
      <c r="D20821">
        <v>7.3</v>
      </c>
      <c r="E20821">
        <v>20</v>
      </c>
      <c r="F20821" t="s">
        <v>32880</v>
      </c>
      <c r="G20821" t="s">
        <v>31</v>
      </c>
      <c r="H20821" t="s">
        <v>23</v>
      </c>
      <c r="I20821" t="s">
        <v>32881</v>
      </c>
      <c r="K20821"/>
      <c r="L20821" t="s">
        <v>33168</v>
      </c>
      <c r="M20821" t="s">
        <v>26</v>
      </c>
      <c r="N20821">
        <v>2</v>
      </c>
      <c r="P20821" t="s">
        <v>20366</v>
      </c>
      <c r="Q20821" t="s">
        <v>33169</v>
      </c>
      <c r="S20821" t="s">
        <v>20368</v>
      </c>
    </row>
    <row r="20822" spans="1:19" hidden="1" x14ac:dyDescent="0.2">
      <c r="A20822">
        <v>6268</v>
      </c>
      <c r="B20822" t="s">
        <v>33170</v>
      </c>
      <c r="C20822" t="s">
        <v>20441</v>
      </c>
      <c r="D20822">
        <v>10</v>
      </c>
      <c r="E20822">
        <v>25</v>
      </c>
      <c r="F20822" t="s">
        <v>33171</v>
      </c>
      <c r="G20822" t="s">
        <v>55</v>
      </c>
      <c r="H20822" t="s">
        <v>46</v>
      </c>
      <c r="I20822" t="s">
        <v>775</v>
      </c>
      <c r="K20822"/>
      <c r="L20822" t="s">
        <v>33172</v>
      </c>
      <c r="M20822" t="s">
        <v>26</v>
      </c>
      <c r="N20822">
        <v>2</v>
      </c>
      <c r="P20822" t="s">
        <v>20366</v>
      </c>
      <c r="Q20822" t="s">
        <v>33173</v>
      </c>
      <c r="S20822" t="s">
        <v>20368</v>
      </c>
    </row>
    <row r="20823" spans="1:19" hidden="1" x14ac:dyDescent="0.2">
      <c r="A20823">
        <v>6269</v>
      </c>
      <c r="B20823" t="s">
        <v>33174</v>
      </c>
      <c r="C20823" t="s">
        <v>29312</v>
      </c>
      <c r="D20823">
        <v>2.7</v>
      </c>
      <c r="E20823" t="s">
        <v>363</v>
      </c>
      <c r="F20823" t="s">
        <v>20459</v>
      </c>
      <c r="G20823" t="s">
        <v>31</v>
      </c>
      <c r="H20823" t="s">
        <v>23</v>
      </c>
      <c r="I20823" t="s">
        <v>28709</v>
      </c>
      <c r="K20823"/>
      <c r="L20823" t="s">
        <v>33175</v>
      </c>
      <c r="M20823" t="s">
        <v>26</v>
      </c>
      <c r="N20823">
        <v>2</v>
      </c>
      <c r="P20823" t="s">
        <v>20366</v>
      </c>
      <c r="Q20823" t="s">
        <v>33176</v>
      </c>
      <c r="S20823" t="s">
        <v>20368</v>
      </c>
    </row>
    <row r="20824" spans="1:19" hidden="1" x14ac:dyDescent="0.2">
      <c r="A20824">
        <v>6269</v>
      </c>
      <c r="B20824" t="s">
        <v>33174</v>
      </c>
      <c r="C20824" t="s">
        <v>25307</v>
      </c>
      <c r="D20824">
        <v>9.1</v>
      </c>
      <c r="E20824" t="s">
        <v>363</v>
      </c>
      <c r="F20824" t="s">
        <v>20459</v>
      </c>
      <c r="G20824" t="s">
        <v>31</v>
      </c>
      <c r="H20824" t="s">
        <v>23</v>
      </c>
      <c r="I20824" t="s">
        <v>28709</v>
      </c>
      <c r="K20824"/>
      <c r="L20824" t="s">
        <v>33175</v>
      </c>
      <c r="M20824" t="s">
        <v>26</v>
      </c>
      <c r="N20824">
        <v>2</v>
      </c>
      <c r="P20824" t="s">
        <v>20366</v>
      </c>
      <c r="Q20824" t="s">
        <v>33176</v>
      </c>
      <c r="S20824" t="s">
        <v>20368</v>
      </c>
    </row>
    <row r="20825" spans="1:19" hidden="1" x14ac:dyDescent="0.2">
      <c r="A20825">
        <v>6270</v>
      </c>
      <c r="B20825" t="s">
        <v>33177</v>
      </c>
      <c r="C20825" t="s">
        <v>29312</v>
      </c>
      <c r="D20825">
        <v>3.5</v>
      </c>
      <c r="E20825" t="s">
        <v>363</v>
      </c>
      <c r="F20825" t="s">
        <v>20412</v>
      </c>
      <c r="G20825" t="s">
        <v>31</v>
      </c>
      <c r="H20825" t="s">
        <v>23</v>
      </c>
      <c r="I20825" t="s">
        <v>28709</v>
      </c>
      <c r="K20825"/>
      <c r="L20825" t="s">
        <v>33178</v>
      </c>
      <c r="M20825" t="s">
        <v>26</v>
      </c>
      <c r="N20825">
        <v>2</v>
      </c>
      <c r="P20825" t="s">
        <v>20366</v>
      </c>
      <c r="Q20825" t="s">
        <v>33179</v>
      </c>
      <c r="S20825" t="s">
        <v>20368</v>
      </c>
    </row>
    <row r="20826" spans="1:19" hidden="1" x14ac:dyDescent="0.2">
      <c r="A20826">
        <v>6270</v>
      </c>
      <c r="B20826" t="s">
        <v>33177</v>
      </c>
      <c r="C20826" t="s">
        <v>25307</v>
      </c>
      <c r="D20826">
        <v>9.6999999999999993</v>
      </c>
      <c r="E20826" t="s">
        <v>363</v>
      </c>
      <c r="F20826" t="s">
        <v>20412</v>
      </c>
      <c r="G20826" t="s">
        <v>31</v>
      </c>
      <c r="H20826" t="s">
        <v>23</v>
      </c>
      <c r="I20826" t="s">
        <v>28709</v>
      </c>
      <c r="K20826"/>
      <c r="L20826" t="s">
        <v>33178</v>
      </c>
      <c r="M20826" t="s">
        <v>26</v>
      </c>
      <c r="N20826">
        <v>2</v>
      </c>
      <c r="P20826" t="s">
        <v>20366</v>
      </c>
      <c r="Q20826" t="s">
        <v>33179</v>
      </c>
      <c r="S20826" t="s">
        <v>20368</v>
      </c>
    </row>
    <row r="20827" spans="1:19" hidden="1" x14ac:dyDescent="0.2">
      <c r="A20827">
        <v>6271</v>
      </c>
      <c r="B20827" t="s">
        <v>33180</v>
      </c>
      <c r="C20827" t="s">
        <v>29312</v>
      </c>
      <c r="D20827">
        <v>2.7</v>
      </c>
      <c r="E20827" t="s">
        <v>363</v>
      </c>
      <c r="F20827" t="s">
        <v>20412</v>
      </c>
      <c r="G20827" t="s">
        <v>31</v>
      </c>
      <c r="H20827" t="s">
        <v>23</v>
      </c>
      <c r="I20827" t="s">
        <v>28709</v>
      </c>
      <c r="K20827"/>
      <c r="L20827" t="s">
        <v>33181</v>
      </c>
      <c r="M20827" t="s">
        <v>26</v>
      </c>
      <c r="N20827">
        <v>2</v>
      </c>
      <c r="P20827" t="s">
        <v>20366</v>
      </c>
      <c r="Q20827" t="s">
        <v>33182</v>
      </c>
      <c r="S20827" t="s">
        <v>20368</v>
      </c>
    </row>
    <row r="20828" spans="1:19" hidden="1" x14ac:dyDescent="0.2">
      <c r="A20828">
        <v>6271</v>
      </c>
      <c r="B20828" t="s">
        <v>33180</v>
      </c>
      <c r="C20828" t="s">
        <v>25307</v>
      </c>
      <c r="D20828">
        <v>9.1999999999999993</v>
      </c>
      <c r="E20828" t="s">
        <v>363</v>
      </c>
      <c r="F20828" t="s">
        <v>20412</v>
      </c>
      <c r="G20828" t="s">
        <v>31</v>
      </c>
      <c r="H20828" t="s">
        <v>23</v>
      </c>
      <c r="I20828" t="s">
        <v>28709</v>
      </c>
      <c r="K20828"/>
      <c r="L20828" t="s">
        <v>33181</v>
      </c>
      <c r="M20828" t="s">
        <v>26</v>
      </c>
      <c r="N20828">
        <v>2</v>
      </c>
      <c r="P20828" t="s">
        <v>20366</v>
      </c>
      <c r="Q20828" t="s">
        <v>33182</v>
      </c>
      <c r="S20828" t="s">
        <v>20368</v>
      </c>
    </row>
    <row r="20829" spans="1:19" hidden="1" x14ac:dyDescent="0.2">
      <c r="A20829">
        <v>6272</v>
      </c>
      <c r="B20829" t="s">
        <v>33183</v>
      </c>
      <c r="C20829" t="s">
        <v>25307</v>
      </c>
      <c r="D20829">
        <v>12.64</v>
      </c>
      <c r="E20829">
        <v>25</v>
      </c>
      <c r="F20829" t="s">
        <v>24973</v>
      </c>
      <c r="G20829" t="s">
        <v>31</v>
      </c>
      <c r="H20829" t="s">
        <v>23</v>
      </c>
      <c r="I20829" t="s">
        <v>104</v>
      </c>
      <c r="K20829"/>
      <c r="L20829" t="s">
        <v>33184</v>
      </c>
      <c r="M20829" t="s">
        <v>26</v>
      </c>
      <c r="N20829">
        <v>2</v>
      </c>
      <c r="P20829" t="s">
        <v>20366</v>
      </c>
      <c r="Q20829" t="s">
        <v>33185</v>
      </c>
      <c r="S20829" t="s">
        <v>20368</v>
      </c>
    </row>
    <row r="20830" spans="1:19" hidden="1" x14ac:dyDescent="0.2">
      <c r="A20830">
        <v>6273</v>
      </c>
      <c r="B20830" t="s">
        <v>33186</v>
      </c>
      <c r="C20830" t="s">
        <v>105</v>
      </c>
      <c r="D20830">
        <v>6.9</v>
      </c>
      <c r="E20830">
        <v>25</v>
      </c>
      <c r="F20830" t="s">
        <v>7275</v>
      </c>
      <c r="G20830" t="s">
        <v>55</v>
      </c>
      <c r="H20830" t="s">
        <v>46</v>
      </c>
      <c r="I20830" t="s">
        <v>33187</v>
      </c>
      <c r="K20830"/>
      <c r="L20830" t="s">
        <v>33188</v>
      </c>
      <c r="M20830" t="s">
        <v>26</v>
      </c>
      <c r="N20830">
        <v>2</v>
      </c>
      <c r="P20830" t="s">
        <v>20366</v>
      </c>
      <c r="Q20830" t="s">
        <v>33189</v>
      </c>
      <c r="S20830" t="s">
        <v>20368</v>
      </c>
    </row>
    <row r="20831" spans="1:19" hidden="1" x14ac:dyDescent="0.2">
      <c r="A20831">
        <v>6274</v>
      </c>
      <c r="B20831" t="s">
        <v>33190</v>
      </c>
      <c r="C20831" t="s">
        <v>105</v>
      </c>
      <c r="D20831">
        <v>6.9</v>
      </c>
      <c r="E20831">
        <v>25</v>
      </c>
      <c r="F20831" t="s">
        <v>7275</v>
      </c>
      <c r="G20831" t="s">
        <v>55</v>
      </c>
      <c r="H20831" t="s">
        <v>46</v>
      </c>
      <c r="I20831" t="s">
        <v>33187</v>
      </c>
      <c r="K20831"/>
      <c r="L20831" t="s">
        <v>33191</v>
      </c>
      <c r="M20831" t="s">
        <v>26</v>
      </c>
      <c r="N20831">
        <v>2</v>
      </c>
      <c r="P20831" t="s">
        <v>20366</v>
      </c>
      <c r="Q20831" t="s">
        <v>33192</v>
      </c>
      <c r="S20831" t="s">
        <v>20368</v>
      </c>
    </row>
    <row r="20832" spans="1:19" hidden="1" x14ac:dyDescent="0.2">
      <c r="A20832">
        <v>6275</v>
      </c>
      <c r="B20832" t="s">
        <v>33193</v>
      </c>
      <c r="C20832" t="s">
        <v>105</v>
      </c>
      <c r="D20832">
        <v>7.81</v>
      </c>
      <c r="E20832">
        <v>25</v>
      </c>
      <c r="F20832" t="s">
        <v>7275</v>
      </c>
      <c r="G20832" t="s">
        <v>55</v>
      </c>
      <c r="H20832" t="s">
        <v>46</v>
      </c>
      <c r="I20832" t="s">
        <v>33187</v>
      </c>
      <c r="K20832"/>
      <c r="L20832" t="s">
        <v>33194</v>
      </c>
      <c r="M20832" t="s">
        <v>26</v>
      </c>
      <c r="N20832">
        <v>2</v>
      </c>
      <c r="P20832" t="s">
        <v>20366</v>
      </c>
      <c r="Q20832" t="s">
        <v>33195</v>
      </c>
      <c r="S20832" t="s">
        <v>20368</v>
      </c>
    </row>
    <row r="20833" spans="1:19" hidden="1" x14ac:dyDescent="0.2">
      <c r="A20833">
        <v>6278</v>
      </c>
      <c r="B20833" t="s">
        <v>33196</v>
      </c>
      <c r="C20833" t="s">
        <v>105</v>
      </c>
      <c r="D20833">
        <v>7.55</v>
      </c>
      <c r="E20833">
        <v>25</v>
      </c>
      <c r="F20833" t="s">
        <v>7275</v>
      </c>
      <c r="G20833" t="s">
        <v>55</v>
      </c>
      <c r="H20833" t="s">
        <v>46</v>
      </c>
      <c r="I20833" t="s">
        <v>33187</v>
      </c>
      <c r="K20833"/>
      <c r="L20833" t="s">
        <v>33197</v>
      </c>
      <c r="M20833" t="s">
        <v>26</v>
      </c>
      <c r="N20833">
        <v>2</v>
      </c>
      <c r="P20833" t="s">
        <v>20366</v>
      </c>
      <c r="Q20833" t="s">
        <v>33198</v>
      </c>
      <c r="S20833" t="s">
        <v>20368</v>
      </c>
    </row>
    <row r="20834" spans="1:19" hidden="1" x14ac:dyDescent="0.2">
      <c r="A20834">
        <v>6279</v>
      </c>
      <c r="B20834" t="s">
        <v>33199</v>
      </c>
      <c r="C20834" t="s">
        <v>105</v>
      </c>
      <c r="D20834">
        <v>9.4600000000000009</v>
      </c>
      <c r="F20834" t="s">
        <v>22233</v>
      </c>
      <c r="G20834" t="s">
        <v>1440</v>
      </c>
      <c r="I20834" t="s">
        <v>9880</v>
      </c>
      <c r="K20834"/>
      <c r="L20834" t="s">
        <v>33200</v>
      </c>
      <c r="M20834" t="s">
        <v>26</v>
      </c>
      <c r="N20834">
        <v>2</v>
      </c>
      <c r="P20834" t="s">
        <v>20366</v>
      </c>
      <c r="Q20834" t="s">
        <v>33201</v>
      </c>
      <c r="S20834" t="s">
        <v>20368</v>
      </c>
    </row>
    <row r="20835" spans="1:19" hidden="1" x14ac:dyDescent="0.2">
      <c r="A20835">
        <v>6280</v>
      </c>
      <c r="B20835" t="s">
        <v>33202</v>
      </c>
      <c r="C20835" t="s">
        <v>105</v>
      </c>
      <c r="D20835">
        <v>2</v>
      </c>
      <c r="E20835">
        <v>25</v>
      </c>
      <c r="F20835" t="s">
        <v>23623</v>
      </c>
      <c r="G20835" t="s">
        <v>31</v>
      </c>
      <c r="H20835" t="s">
        <v>23</v>
      </c>
      <c r="I20835" t="s">
        <v>1022</v>
      </c>
      <c r="K20835"/>
      <c r="L20835" t="s">
        <v>33203</v>
      </c>
      <c r="M20835" t="s">
        <v>26</v>
      </c>
      <c r="N20835">
        <v>2</v>
      </c>
      <c r="P20835" t="s">
        <v>20366</v>
      </c>
      <c r="Q20835" t="s">
        <v>33204</v>
      </c>
      <c r="S20835" t="s">
        <v>20368</v>
      </c>
    </row>
    <row r="20836" spans="1:19" hidden="1" x14ac:dyDescent="0.2">
      <c r="A20836">
        <v>6280</v>
      </c>
      <c r="B20836" t="s">
        <v>33202</v>
      </c>
      <c r="C20836" t="s">
        <v>20452</v>
      </c>
      <c r="D20836">
        <v>3</v>
      </c>
      <c r="E20836">
        <v>25</v>
      </c>
      <c r="F20836" t="s">
        <v>23623</v>
      </c>
      <c r="G20836" t="s">
        <v>31</v>
      </c>
      <c r="H20836" t="s">
        <v>23</v>
      </c>
      <c r="I20836" t="s">
        <v>1022</v>
      </c>
      <c r="K20836"/>
      <c r="L20836" t="s">
        <v>33203</v>
      </c>
      <c r="M20836" t="s">
        <v>26</v>
      </c>
      <c r="N20836">
        <v>2</v>
      </c>
      <c r="P20836" t="s">
        <v>20366</v>
      </c>
      <c r="Q20836" t="s">
        <v>33204</v>
      </c>
      <c r="S20836" t="s">
        <v>20368</v>
      </c>
    </row>
    <row r="20837" spans="1:19" hidden="1" x14ac:dyDescent="0.2">
      <c r="A20837">
        <v>6281</v>
      </c>
      <c r="B20837" t="s">
        <v>33205</v>
      </c>
      <c r="C20837" t="s">
        <v>105</v>
      </c>
      <c r="D20837">
        <v>3.8</v>
      </c>
      <c r="E20837" t="s">
        <v>2141</v>
      </c>
      <c r="F20837" t="s">
        <v>28268</v>
      </c>
      <c r="G20837" t="s">
        <v>28269</v>
      </c>
      <c r="H20837" t="s">
        <v>23</v>
      </c>
      <c r="I20837" t="s">
        <v>19259</v>
      </c>
      <c r="K20837"/>
      <c r="L20837" t="s">
        <v>33206</v>
      </c>
      <c r="M20837" t="s">
        <v>26</v>
      </c>
      <c r="N20837">
        <v>2</v>
      </c>
      <c r="P20837" t="s">
        <v>20366</v>
      </c>
      <c r="Q20837" t="s">
        <v>33207</v>
      </c>
      <c r="S20837" t="s">
        <v>20368</v>
      </c>
    </row>
    <row r="20838" spans="1:19" hidden="1" x14ac:dyDescent="0.2">
      <c r="A20838">
        <v>6283</v>
      </c>
      <c r="B20838" t="s">
        <v>33208</v>
      </c>
      <c r="C20838" t="s">
        <v>33209</v>
      </c>
      <c r="D20838">
        <v>4.43</v>
      </c>
      <c r="E20838">
        <v>25</v>
      </c>
      <c r="G20838" t="s">
        <v>55</v>
      </c>
      <c r="H20838" t="s">
        <v>46</v>
      </c>
      <c r="I20838" t="s">
        <v>568</v>
      </c>
      <c r="K20838"/>
      <c r="L20838" t="s">
        <v>33210</v>
      </c>
      <c r="M20838" t="s">
        <v>26</v>
      </c>
      <c r="N20838">
        <v>2</v>
      </c>
      <c r="P20838" t="s">
        <v>20366</v>
      </c>
      <c r="Q20838" t="s">
        <v>33211</v>
      </c>
      <c r="S20838" t="s">
        <v>20368</v>
      </c>
    </row>
    <row r="20839" spans="1:19" hidden="1" x14ac:dyDescent="0.2">
      <c r="A20839">
        <v>6283</v>
      </c>
      <c r="B20839" t="s">
        <v>33208</v>
      </c>
      <c r="C20839" t="s">
        <v>20667</v>
      </c>
      <c r="D20839">
        <v>5.17</v>
      </c>
      <c r="E20839">
        <v>25</v>
      </c>
      <c r="G20839" t="s">
        <v>55</v>
      </c>
      <c r="H20839" t="s">
        <v>46</v>
      </c>
      <c r="I20839" t="s">
        <v>568</v>
      </c>
      <c r="K20839"/>
      <c r="L20839" t="s">
        <v>33210</v>
      </c>
      <c r="M20839" t="s">
        <v>26</v>
      </c>
      <c r="N20839">
        <v>2</v>
      </c>
      <c r="P20839" t="s">
        <v>20366</v>
      </c>
      <c r="Q20839" t="s">
        <v>33211</v>
      </c>
      <c r="S20839" t="s">
        <v>20368</v>
      </c>
    </row>
    <row r="20840" spans="1:19" hidden="1" x14ac:dyDescent="0.2">
      <c r="A20840">
        <v>6284</v>
      </c>
      <c r="B20840" t="s">
        <v>33212</v>
      </c>
      <c r="C20840" t="s">
        <v>105</v>
      </c>
      <c r="D20840">
        <v>5.91</v>
      </c>
      <c r="E20840" t="s">
        <v>363</v>
      </c>
      <c r="F20840" t="s">
        <v>32217</v>
      </c>
      <c r="G20840" t="s">
        <v>31</v>
      </c>
      <c r="H20840" t="s">
        <v>23</v>
      </c>
      <c r="I20840" t="s">
        <v>32218</v>
      </c>
      <c r="K20840"/>
      <c r="L20840" t="s">
        <v>33213</v>
      </c>
      <c r="M20840" t="s">
        <v>26</v>
      </c>
      <c r="N20840">
        <v>2</v>
      </c>
      <c r="P20840" t="s">
        <v>20366</v>
      </c>
      <c r="Q20840" t="s">
        <v>33214</v>
      </c>
      <c r="S20840" t="s">
        <v>20368</v>
      </c>
    </row>
    <row r="20841" spans="1:19" hidden="1" x14ac:dyDescent="0.2">
      <c r="A20841">
        <v>6285</v>
      </c>
      <c r="B20841" t="s">
        <v>33215</v>
      </c>
      <c r="C20841" t="s">
        <v>105</v>
      </c>
      <c r="D20841">
        <v>9.74</v>
      </c>
      <c r="E20841">
        <v>25</v>
      </c>
      <c r="F20841" t="s">
        <v>33216</v>
      </c>
      <c r="G20841" t="s">
        <v>31</v>
      </c>
      <c r="H20841" t="s">
        <v>46</v>
      </c>
      <c r="I20841" t="s">
        <v>4229</v>
      </c>
      <c r="K20841"/>
      <c r="L20841" t="s">
        <v>33217</v>
      </c>
      <c r="M20841" t="s">
        <v>21656</v>
      </c>
      <c r="N20841">
        <v>5</v>
      </c>
      <c r="O20841" t="s">
        <v>33218</v>
      </c>
      <c r="P20841" t="s">
        <v>20366</v>
      </c>
      <c r="Q20841" t="s">
        <v>33219</v>
      </c>
      <c r="S20841" t="s">
        <v>20368</v>
      </c>
    </row>
    <row r="20842" spans="1:19" hidden="1" x14ac:dyDescent="0.2">
      <c r="A20842">
        <v>6286</v>
      </c>
      <c r="B20842" t="s">
        <v>33220</v>
      </c>
      <c r="C20842" t="s">
        <v>105</v>
      </c>
      <c r="D20842">
        <v>10.91</v>
      </c>
      <c r="E20842">
        <v>25</v>
      </c>
      <c r="F20842" t="s">
        <v>33221</v>
      </c>
      <c r="G20842" t="s">
        <v>31</v>
      </c>
      <c r="H20842" t="s">
        <v>46</v>
      </c>
      <c r="I20842" t="s">
        <v>4229</v>
      </c>
      <c r="K20842"/>
      <c r="L20842" t="s">
        <v>33222</v>
      </c>
      <c r="M20842" t="s">
        <v>21081</v>
      </c>
      <c r="N20842">
        <v>7</v>
      </c>
      <c r="O20842" t="s">
        <v>33223</v>
      </c>
      <c r="P20842" t="s">
        <v>20366</v>
      </c>
      <c r="Q20842" t="s">
        <v>33224</v>
      </c>
      <c r="S20842" t="s">
        <v>20368</v>
      </c>
    </row>
    <row r="20843" spans="1:19" hidden="1" x14ac:dyDescent="0.2">
      <c r="A20843">
        <v>6288</v>
      </c>
      <c r="B20843" t="s">
        <v>33225</v>
      </c>
      <c r="C20843" t="s">
        <v>105</v>
      </c>
      <c r="D20843">
        <v>10.1</v>
      </c>
      <c r="E20843">
        <v>25</v>
      </c>
      <c r="F20843" t="s">
        <v>33226</v>
      </c>
      <c r="G20843" t="s">
        <v>31</v>
      </c>
      <c r="H20843" t="s">
        <v>23</v>
      </c>
      <c r="I20843" t="s">
        <v>4229</v>
      </c>
      <c r="K20843"/>
      <c r="L20843" t="s">
        <v>33227</v>
      </c>
      <c r="M20843" t="s">
        <v>21125</v>
      </c>
      <c r="N20843">
        <v>3</v>
      </c>
      <c r="O20843" t="s">
        <v>33228</v>
      </c>
      <c r="P20843" t="s">
        <v>20366</v>
      </c>
      <c r="Q20843" t="s">
        <v>33229</v>
      </c>
      <c r="S20843" t="s">
        <v>20368</v>
      </c>
    </row>
    <row r="20844" spans="1:19" hidden="1" x14ac:dyDescent="0.2">
      <c r="A20844">
        <v>6289</v>
      </c>
      <c r="B20844" t="s">
        <v>33230</v>
      </c>
      <c r="C20844" t="s">
        <v>105</v>
      </c>
      <c r="D20844">
        <v>10.08</v>
      </c>
      <c r="E20844">
        <v>25</v>
      </c>
      <c r="F20844" t="s">
        <v>33231</v>
      </c>
      <c r="G20844" t="s">
        <v>31</v>
      </c>
      <c r="H20844" t="s">
        <v>46</v>
      </c>
      <c r="I20844" t="s">
        <v>4229</v>
      </c>
      <c r="K20844"/>
      <c r="L20844" t="s">
        <v>33232</v>
      </c>
      <c r="M20844" t="s">
        <v>23036</v>
      </c>
      <c r="N20844">
        <v>2</v>
      </c>
      <c r="O20844" t="s">
        <v>33233</v>
      </c>
      <c r="P20844" t="s">
        <v>20366</v>
      </c>
      <c r="Q20844" t="s">
        <v>33234</v>
      </c>
      <c r="S20844" t="s">
        <v>20368</v>
      </c>
    </row>
    <row r="20845" spans="1:19" hidden="1" x14ac:dyDescent="0.2">
      <c r="A20845">
        <v>6291</v>
      </c>
      <c r="B20845" t="s">
        <v>33235</v>
      </c>
      <c r="C20845" t="s">
        <v>105</v>
      </c>
      <c r="D20845">
        <v>12.19</v>
      </c>
      <c r="E20845">
        <v>25</v>
      </c>
      <c r="F20845" t="s">
        <v>28558</v>
      </c>
      <c r="H20845" t="s">
        <v>23</v>
      </c>
      <c r="I20845" t="s">
        <v>24858</v>
      </c>
      <c r="K20845"/>
      <c r="L20845" t="s">
        <v>33236</v>
      </c>
      <c r="M20845" t="s">
        <v>20396</v>
      </c>
      <c r="N20845">
        <v>4</v>
      </c>
      <c r="P20845" t="s">
        <v>20366</v>
      </c>
      <c r="Q20845" t="s">
        <v>33237</v>
      </c>
      <c r="S20845" t="s">
        <v>20368</v>
      </c>
    </row>
    <row r="20846" spans="1:19" hidden="1" x14ac:dyDescent="0.2">
      <c r="A20846">
        <v>6293</v>
      </c>
      <c r="B20846" t="s">
        <v>33238</v>
      </c>
      <c r="C20846" t="s">
        <v>20452</v>
      </c>
      <c r="D20846">
        <v>5.74</v>
      </c>
      <c r="F20846" t="s">
        <v>33239</v>
      </c>
      <c r="G20846" t="s">
        <v>189</v>
      </c>
      <c r="I20846" t="s">
        <v>9067</v>
      </c>
      <c r="K20846"/>
      <c r="L20846" t="s">
        <v>33240</v>
      </c>
      <c r="M20846" t="s">
        <v>21059</v>
      </c>
      <c r="N20846">
        <v>5</v>
      </c>
      <c r="O20846" t="s">
        <v>33241</v>
      </c>
      <c r="P20846" t="s">
        <v>20366</v>
      </c>
      <c r="Q20846" t="s">
        <v>33242</v>
      </c>
      <c r="S20846" t="s">
        <v>20368</v>
      </c>
    </row>
    <row r="20847" spans="1:19" hidden="1" x14ac:dyDescent="0.2">
      <c r="A20847">
        <v>6294</v>
      </c>
      <c r="B20847" t="s">
        <v>33243</v>
      </c>
      <c r="C20847" t="s">
        <v>105</v>
      </c>
      <c r="D20847">
        <v>4.95</v>
      </c>
      <c r="G20847" t="s">
        <v>189</v>
      </c>
      <c r="I20847" t="s">
        <v>9067</v>
      </c>
      <c r="K20847"/>
      <c r="L20847" t="s">
        <v>33244</v>
      </c>
      <c r="M20847" t="s">
        <v>28352</v>
      </c>
      <c r="N20847">
        <v>6</v>
      </c>
      <c r="O20847" t="s">
        <v>33245</v>
      </c>
      <c r="P20847" t="s">
        <v>20366</v>
      </c>
      <c r="Q20847" t="s">
        <v>33246</v>
      </c>
      <c r="S20847" t="s">
        <v>20368</v>
      </c>
    </row>
    <row r="20848" spans="1:19" hidden="1" x14ac:dyDescent="0.2">
      <c r="A20848">
        <v>6295</v>
      </c>
      <c r="B20848" t="s">
        <v>33247</v>
      </c>
      <c r="C20848" t="s">
        <v>105</v>
      </c>
      <c r="D20848">
        <v>5.38</v>
      </c>
      <c r="E20848">
        <v>20</v>
      </c>
      <c r="F20848" t="s">
        <v>28911</v>
      </c>
      <c r="G20848" t="s">
        <v>55</v>
      </c>
      <c r="H20848" t="s">
        <v>23</v>
      </c>
      <c r="I20848" t="s">
        <v>30787</v>
      </c>
      <c r="K20848"/>
      <c r="L20848" t="s">
        <v>33248</v>
      </c>
      <c r="M20848" t="s">
        <v>26</v>
      </c>
      <c r="N20848">
        <v>2</v>
      </c>
      <c r="P20848" t="s">
        <v>20366</v>
      </c>
      <c r="Q20848" t="s">
        <v>33249</v>
      </c>
      <c r="S20848" t="s">
        <v>20368</v>
      </c>
    </row>
    <row r="20849" spans="1:19" hidden="1" x14ac:dyDescent="0.2">
      <c r="A20849">
        <v>6297</v>
      </c>
      <c r="B20849" t="s">
        <v>33250</v>
      </c>
      <c r="C20849" t="s">
        <v>20452</v>
      </c>
      <c r="D20849">
        <v>11.55</v>
      </c>
      <c r="G20849" t="s">
        <v>31</v>
      </c>
      <c r="I20849" t="s">
        <v>31894</v>
      </c>
      <c r="K20849"/>
      <c r="L20849" t="s">
        <v>33251</v>
      </c>
      <c r="M20849" t="s">
        <v>26</v>
      </c>
      <c r="N20849">
        <v>2</v>
      </c>
      <c r="P20849" t="s">
        <v>20366</v>
      </c>
      <c r="Q20849" t="s">
        <v>33252</v>
      </c>
      <c r="S20849" t="s">
        <v>20368</v>
      </c>
    </row>
    <row r="20850" spans="1:19" hidden="1" x14ac:dyDescent="0.2">
      <c r="A20850">
        <v>6298</v>
      </c>
      <c r="B20850" t="s">
        <v>33253</v>
      </c>
      <c r="C20850" t="s">
        <v>20452</v>
      </c>
      <c r="D20850">
        <v>11.43</v>
      </c>
      <c r="G20850" t="s">
        <v>31</v>
      </c>
      <c r="I20850" t="s">
        <v>31894</v>
      </c>
      <c r="K20850"/>
      <c r="L20850" t="s">
        <v>33254</v>
      </c>
      <c r="M20850" t="s">
        <v>26</v>
      </c>
      <c r="N20850">
        <v>2</v>
      </c>
      <c r="P20850" t="s">
        <v>20366</v>
      </c>
      <c r="Q20850" t="s">
        <v>33255</v>
      </c>
      <c r="S20850" t="s">
        <v>20368</v>
      </c>
    </row>
    <row r="20851" spans="1:19" hidden="1" x14ac:dyDescent="0.2">
      <c r="A20851">
        <v>6299</v>
      </c>
      <c r="B20851" t="s">
        <v>33256</v>
      </c>
      <c r="C20851" t="s">
        <v>20452</v>
      </c>
      <c r="D20851">
        <v>11.49</v>
      </c>
      <c r="G20851" t="s">
        <v>31</v>
      </c>
      <c r="I20851" t="s">
        <v>31894</v>
      </c>
      <c r="K20851"/>
      <c r="L20851" t="s">
        <v>33257</v>
      </c>
      <c r="M20851" t="s">
        <v>26</v>
      </c>
      <c r="N20851">
        <v>2</v>
      </c>
      <c r="P20851" t="s">
        <v>20366</v>
      </c>
      <c r="Q20851" t="s">
        <v>33258</v>
      </c>
      <c r="S20851" t="s">
        <v>20368</v>
      </c>
    </row>
    <row r="20852" spans="1:19" hidden="1" x14ac:dyDescent="0.2">
      <c r="A20852">
        <v>6300</v>
      </c>
      <c r="B20852" t="s">
        <v>33259</v>
      </c>
      <c r="C20852" t="s">
        <v>20452</v>
      </c>
      <c r="D20852">
        <v>11.61</v>
      </c>
      <c r="G20852" t="s">
        <v>31</v>
      </c>
      <c r="I20852" t="s">
        <v>31894</v>
      </c>
      <c r="K20852"/>
      <c r="L20852" t="s">
        <v>33260</v>
      </c>
      <c r="M20852" t="s">
        <v>26</v>
      </c>
      <c r="N20852">
        <v>2</v>
      </c>
      <c r="P20852" t="s">
        <v>20366</v>
      </c>
      <c r="Q20852" t="s">
        <v>33261</v>
      </c>
      <c r="S20852" t="s">
        <v>20368</v>
      </c>
    </row>
    <row r="20853" spans="1:19" hidden="1" x14ac:dyDescent="0.2">
      <c r="A20853">
        <v>6301</v>
      </c>
      <c r="B20853" t="s">
        <v>33262</v>
      </c>
      <c r="C20853" t="s">
        <v>25762</v>
      </c>
      <c r="D20853">
        <v>2.97</v>
      </c>
      <c r="E20853">
        <v>20</v>
      </c>
      <c r="F20853" t="s">
        <v>30760</v>
      </c>
      <c r="G20853" t="s">
        <v>55</v>
      </c>
      <c r="H20853" t="s">
        <v>23</v>
      </c>
      <c r="I20853" t="s">
        <v>31398</v>
      </c>
      <c r="K20853"/>
      <c r="L20853" t="s">
        <v>33263</v>
      </c>
      <c r="M20853" t="s">
        <v>26</v>
      </c>
      <c r="N20853">
        <v>2</v>
      </c>
      <c r="P20853" t="s">
        <v>20366</v>
      </c>
      <c r="Q20853" t="s">
        <v>33264</v>
      </c>
      <c r="S20853" t="s">
        <v>20368</v>
      </c>
    </row>
    <row r="20854" spans="1:19" hidden="1" x14ac:dyDescent="0.2">
      <c r="A20854">
        <v>6301</v>
      </c>
      <c r="B20854" t="s">
        <v>33262</v>
      </c>
      <c r="C20854" t="s">
        <v>20783</v>
      </c>
      <c r="D20854">
        <v>9.1</v>
      </c>
      <c r="E20854">
        <v>20</v>
      </c>
      <c r="F20854" t="s">
        <v>30760</v>
      </c>
      <c r="G20854" t="s">
        <v>55</v>
      </c>
      <c r="H20854" t="s">
        <v>23</v>
      </c>
      <c r="I20854" t="s">
        <v>31398</v>
      </c>
      <c r="K20854"/>
      <c r="L20854" t="s">
        <v>33263</v>
      </c>
      <c r="M20854" t="s">
        <v>26</v>
      </c>
      <c r="N20854">
        <v>2</v>
      </c>
      <c r="P20854" t="s">
        <v>20366</v>
      </c>
      <c r="Q20854" t="s">
        <v>33264</v>
      </c>
      <c r="S20854" t="s">
        <v>20368</v>
      </c>
    </row>
    <row r="20855" spans="1:19" hidden="1" x14ac:dyDescent="0.2">
      <c r="A20855">
        <v>6302</v>
      </c>
      <c r="B20855" t="s">
        <v>33265</v>
      </c>
      <c r="C20855" t="s">
        <v>105</v>
      </c>
      <c r="D20855">
        <v>7.58</v>
      </c>
      <c r="E20855">
        <v>20</v>
      </c>
      <c r="F20855" t="s">
        <v>28911</v>
      </c>
      <c r="G20855" t="s">
        <v>55</v>
      </c>
      <c r="H20855" t="s">
        <v>23</v>
      </c>
      <c r="I20855" t="s">
        <v>31398</v>
      </c>
      <c r="K20855"/>
      <c r="L20855" t="s">
        <v>33266</v>
      </c>
      <c r="M20855" t="s">
        <v>26</v>
      </c>
      <c r="N20855">
        <v>2</v>
      </c>
      <c r="P20855" t="s">
        <v>20366</v>
      </c>
      <c r="Q20855" t="s">
        <v>33267</v>
      </c>
      <c r="S20855" t="s">
        <v>20368</v>
      </c>
    </row>
    <row r="20856" spans="1:19" hidden="1" x14ac:dyDescent="0.2">
      <c r="A20856">
        <v>6303</v>
      </c>
      <c r="B20856" t="s">
        <v>33268</v>
      </c>
      <c r="C20856" t="s">
        <v>105</v>
      </c>
      <c r="D20856" t="s">
        <v>33269</v>
      </c>
      <c r="E20856" t="s">
        <v>363</v>
      </c>
      <c r="F20856" t="s">
        <v>32217</v>
      </c>
      <c r="G20856" t="s">
        <v>31</v>
      </c>
      <c r="H20856" t="s">
        <v>23</v>
      </c>
      <c r="I20856" t="s">
        <v>32218</v>
      </c>
      <c r="K20856"/>
      <c r="L20856" t="s">
        <v>33270</v>
      </c>
      <c r="M20856" t="s">
        <v>26</v>
      </c>
      <c r="N20856">
        <v>2</v>
      </c>
      <c r="P20856" t="s">
        <v>20366</v>
      </c>
      <c r="Q20856" t="s">
        <v>33271</v>
      </c>
      <c r="S20856" t="s">
        <v>20368</v>
      </c>
    </row>
    <row r="20857" spans="1:19" hidden="1" x14ac:dyDescent="0.2">
      <c r="A20857">
        <v>6304</v>
      </c>
      <c r="B20857" t="s">
        <v>33272</v>
      </c>
      <c r="C20857" t="s">
        <v>105</v>
      </c>
      <c r="D20857">
        <v>8.9</v>
      </c>
      <c r="E20857">
        <v>20</v>
      </c>
      <c r="F20857" t="s">
        <v>28911</v>
      </c>
      <c r="G20857" t="s">
        <v>55</v>
      </c>
      <c r="H20857" t="s">
        <v>23</v>
      </c>
      <c r="I20857" t="s">
        <v>31398</v>
      </c>
      <c r="K20857"/>
      <c r="L20857" t="s">
        <v>33273</v>
      </c>
      <c r="M20857" t="s">
        <v>26</v>
      </c>
      <c r="N20857">
        <v>2</v>
      </c>
      <c r="P20857" t="s">
        <v>20366</v>
      </c>
      <c r="Q20857" t="s">
        <v>33274</v>
      </c>
      <c r="S20857" t="s">
        <v>20368</v>
      </c>
    </row>
    <row r="20858" spans="1:19" hidden="1" x14ac:dyDescent="0.2">
      <c r="A20858">
        <v>6305</v>
      </c>
      <c r="B20858" t="s">
        <v>33275</v>
      </c>
      <c r="C20858" t="s">
        <v>105</v>
      </c>
      <c r="D20858">
        <v>2.66</v>
      </c>
      <c r="E20858">
        <v>20</v>
      </c>
      <c r="F20858" t="s">
        <v>33276</v>
      </c>
      <c r="G20858" t="s">
        <v>31</v>
      </c>
      <c r="H20858" t="s">
        <v>46</v>
      </c>
      <c r="I20858" t="s">
        <v>4354</v>
      </c>
      <c r="J20858" t="s">
        <v>21503</v>
      </c>
      <c r="K20858"/>
      <c r="L20858" t="s">
        <v>33277</v>
      </c>
      <c r="M20858" t="s">
        <v>26</v>
      </c>
      <c r="N20858">
        <v>2</v>
      </c>
      <c r="P20858" t="s">
        <v>20366</v>
      </c>
      <c r="Q20858" t="s">
        <v>33278</v>
      </c>
      <c r="S20858" t="s">
        <v>20368</v>
      </c>
    </row>
    <row r="20859" spans="1:19" hidden="1" x14ac:dyDescent="0.2">
      <c r="A20859">
        <v>6306</v>
      </c>
      <c r="B20859" t="s">
        <v>33279</v>
      </c>
      <c r="C20859" t="s">
        <v>105</v>
      </c>
      <c r="D20859">
        <v>5.5</v>
      </c>
      <c r="F20859" t="s">
        <v>615</v>
      </c>
      <c r="G20859" t="s">
        <v>31</v>
      </c>
      <c r="H20859" t="s">
        <v>23</v>
      </c>
      <c r="I20859" t="s">
        <v>33280</v>
      </c>
      <c r="K20859"/>
      <c r="L20859" t="s">
        <v>33281</v>
      </c>
      <c r="M20859" t="s">
        <v>26</v>
      </c>
      <c r="N20859">
        <v>2</v>
      </c>
      <c r="P20859" t="s">
        <v>20366</v>
      </c>
      <c r="Q20859" t="s">
        <v>33282</v>
      </c>
      <c r="S20859" t="s">
        <v>20368</v>
      </c>
    </row>
    <row r="20860" spans="1:19" hidden="1" x14ac:dyDescent="0.2">
      <c r="A20860">
        <v>6307</v>
      </c>
      <c r="B20860" t="s">
        <v>33283</v>
      </c>
      <c r="C20860" t="s">
        <v>105</v>
      </c>
      <c r="D20860">
        <v>4.75</v>
      </c>
      <c r="E20860" t="s">
        <v>363</v>
      </c>
      <c r="F20860" t="s">
        <v>2798</v>
      </c>
      <c r="G20860" t="s">
        <v>55</v>
      </c>
      <c r="H20860" t="s">
        <v>23</v>
      </c>
      <c r="I20860" t="s">
        <v>33284</v>
      </c>
      <c r="K20860"/>
      <c r="L20860" t="s">
        <v>33285</v>
      </c>
      <c r="M20860" t="s">
        <v>26</v>
      </c>
      <c r="N20860">
        <v>2</v>
      </c>
      <c r="P20860" t="s">
        <v>20366</v>
      </c>
      <c r="Q20860" t="s">
        <v>33286</v>
      </c>
      <c r="S20860" t="s">
        <v>20368</v>
      </c>
    </row>
    <row r="20861" spans="1:19" hidden="1" x14ac:dyDescent="0.2">
      <c r="A20861">
        <v>6308</v>
      </c>
      <c r="B20861" t="s">
        <v>33287</v>
      </c>
      <c r="C20861" t="s">
        <v>105</v>
      </c>
      <c r="D20861">
        <v>12.25</v>
      </c>
      <c r="E20861">
        <v>22</v>
      </c>
      <c r="F20861" t="s">
        <v>30442</v>
      </c>
      <c r="G20861" t="s">
        <v>30129</v>
      </c>
      <c r="H20861" t="s">
        <v>23</v>
      </c>
      <c r="I20861" t="s">
        <v>582</v>
      </c>
      <c r="K20861"/>
      <c r="L20861" t="s">
        <v>33288</v>
      </c>
      <c r="M20861" t="s">
        <v>26</v>
      </c>
      <c r="N20861">
        <v>2</v>
      </c>
      <c r="P20861" t="s">
        <v>20366</v>
      </c>
      <c r="Q20861" t="s">
        <v>33289</v>
      </c>
      <c r="S20861" t="s">
        <v>20368</v>
      </c>
    </row>
    <row r="20862" spans="1:19" hidden="1" x14ac:dyDescent="0.2">
      <c r="A20862">
        <v>6314</v>
      </c>
      <c r="B20862" t="s">
        <v>33290</v>
      </c>
      <c r="C20862" t="s">
        <v>105</v>
      </c>
      <c r="D20862">
        <v>5.65</v>
      </c>
      <c r="E20862">
        <v>25</v>
      </c>
      <c r="F20862" t="s">
        <v>24973</v>
      </c>
      <c r="G20862" t="s">
        <v>55</v>
      </c>
      <c r="H20862" t="s">
        <v>46</v>
      </c>
      <c r="I20862" t="s">
        <v>2396</v>
      </c>
      <c r="K20862"/>
      <c r="L20862" t="s">
        <v>33291</v>
      </c>
      <c r="M20862" t="s">
        <v>26</v>
      </c>
      <c r="N20862">
        <v>2</v>
      </c>
      <c r="P20862" t="s">
        <v>20366</v>
      </c>
      <c r="Q20862" t="s">
        <v>33292</v>
      </c>
      <c r="S20862" t="s">
        <v>20368</v>
      </c>
    </row>
    <row r="20863" spans="1:19" hidden="1" x14ac:dyDescent="0.2">
      <c r="A20863">
        <v>6316</v>
      </c>
      <c r="B20863" t="s">
        <v>33293</v>
      </c>
      <c r="C20863" t="s">
        <v>105</v>
      </c>
      <c r="D20863">
        <v>6.39</v>
      </c>
      <c r="F20863" t="s">
        <v>21009</v>
      </c>
      <c r="G20863" t="s">
        <v>55</v>
      </c>
      <c r="H20863" t="s">
        <v>23</v>
      </c>
      <c r="I20863" t="s">
        <v>4282</v>
      </c>
      <c r="K20863"/>
      <c r="L20863" t="s">
        <v>33294</v>
      </c>
      <c r="M20863" t="s">
        <v>26</v>
      </c>
      <c r="N20863">
        <v>2</v>
      </c>
      <c r="P20863" t="s">
        <v>20366</v>
      </c>
      <c r="Q20863" t="s">
        <v>33295</v>
      </c>
      <c r="S20863" t="s">
        <v>20368</v>
      </c>
    </row>
    <row r="20864" spans="1:19" hidden="1" x14ac:dyDescent="0.2">
      <c r="A20864">
        <v>6316</v>
      </c>
      <c r="B20864" t="s">
        <v>33293</v>
      </c>
      <c r="C20864" t="s">
        <v>20452</v>
      </c>
      <c r="D20864">
        <v>9.8699999999999992</v>
      </c>
      <c r="F20864" t="s">
        <v>21009</v>
      </c>
      <c r="G20864" t="s">
        <v>55</v>
      </c>
      <c r="H20864" t="s">
        <v>23</v>
      </c>
      <c r="I20864" t="s">
        <v>4282</v>
      </c>
      <c r="K20864"/>
      <c r="L20864" t="s">
        <v>33294</v>
      </c>
      <c r="M20864" t="s">
        <v>26</v>
      </c>
      <c r="N20864">
        <v>2</v>
      </c>
      <c r="P20864" t="s">
        <v>20366</v>
      </c>
      <c r="Q20864" t="s">
        <v>33295</v>
      </c>
      <c r="S20864" t="s">
        <v>20368</v>
      </c>
    </row>
    <row r="20865" spans="1:19" hidden="1" x14ac:dyDescent="0.2">
      <c r="A20865">
        <v>6318</v>
      </c>
      <c r="B20865" t="s">
        <v>33296</v>
      </c>
      <c r="C20865" t="s">
        <v>105</v>
      </c>
      <c r="D20865">
        <v>2.42</v>
      </c>
      <c r="E20865">
        <v>25</v>
      </c>
      <c r="F20865" t="s">
        <v>33297</v>
      </c>
      <c r="G20865" t="s">
        <v>286</v>
      </c>
      <c r="H20865" t="s">
        <v>23</v>
      </c>
      <c r="I20865" t="s">
        <v>33298</v>
      </c>
      <c r="K20865"/>
      <c r="L20865" t="s">
        <v>33299</v>
      </c>
      <c r="M20865" t="s">
        <v>33300</v>
      </c>
      <c r="N20865">
        <v>2</v>
      </c>
      <c r="O20865" t="s">
        <v>33301</v>
      </c>
      <c r="P20865" t="s">
        <v>20366</v>
      </c>
      <c r="Q20865" t="s">
        <v>33302</v>
      </c>
      <c r="S20865" t="s">
        <v>20368</v>
      </c>
    </row>
    <row r="20866" spans="1:19" hidden="1" x14ac:dyDescent="0.2">
      <c r="A20866">
        <v>6318</v>
      </c>
      <c r="B20866" t="s">
        <v>33296</v>
      </c>
      <c r="C20866" t="s">
        <v>20452</v>
      </c>
      <c r="D20866">
        <v>2.95</v>
      </c>
      <c r="E20866">
        <v>25</v>
      </c>
      <c r="F20866" t="s">
        <v>33297</v>
      </c>
      <c r="G20866" t="s">
        <v>286</v>
      </c>
      <c r="H20866" t="s">
        <v>23</v>
      </c>
      <c r="I20866" t="s">
        <v>33298</v>
      </c>
      <c r="K20866"/>
      <c r="L20866" t="s">
        <v>33299</v>
      </c>
      <c r="M20866" t="s">
        <v>33300</v>
      </c>
      <c r="N20866">
        <v>2</v>
      </c>
      <c r="O20866" t="s">
        <v>33301</v>
      </c>
      <c r="P20866" t="s">
        <v>20366</v>
      </c>
      <c r="Q20866" t="s">
        <v>33302</v>
      </c>
      <c r="S20866" t="s">
        <v>20368</v>
      </c>
    </row>
    <row r="20867" spans="1:19" hidden="1" x14ac:dyDescent="0.2">
      <c r="A20867">
        <v>6318</v>
      </c>
      <c r="B20867" t="s">
        <v>33296</v>
      </c>
      <c r="C20867" t="s">
        <v>20441</v>
      </c>
      <c r="D20867">
        <v>4.16</v>
      </c>
      <c r="F20867" t="s">
        <v>33297</v>
      </c>
      <c r="H20867" t="s">
        <v>46</v>
      </c>
      <c r="I20867" t="s">
        <v>106</v>
      </c>
      <c r="K20867"/>
      <c r="L20867" t="s">
        <v>33299</v>
      </c>
      <c r="M20867" t="s">
        <v>33300</v>
      </c>
      <c r="N20867">
        <v>2</v>
      </c>
      <c r="O20867" t="s">
        <v>33301</v>
      </c>
      <c r="P20867" t="s">
        <v>20366</v>
      </c>
      <c r="Q20867" t="s">
        <v>33302</v>
      </c>
      <c r="S20867" t="s">
        <v>20368</v>
      </c>
    </row>
    <row r="20868" spans="1:19" hidden="1" x14ac:dyDescent="0.2">
      <c r="A20868">
        <v>6318</v>
      </c>
      <c r="B20868" t="s">
        <v>33296</v>
      </c>
      <c r="C20868" t="s">
        <v>20447</v>
      </c>
      <c r="D20868">
        <v>6.16</v>
      </c>
      <c r="F20868" t="s">
        <v>33297</v>
      </c>
      <c r="H20868" t="s">
        <v>46</v>
      </c>
      <c r="I20868" t="s">
        <v>106</v>
      </c>
      <c r="K20868"/>
      <c r="L20868" t="s">
        <v>33299</v>
      </c>
      <c r="M20868" t="s">
        <v>33300</v>
      </c>
      <c r="N20868">
        <v>2</v>
      </c>
      <c r="O20868" t="s">
        <v>33301</v>
      </c>
      <c r="P20868" t="s">
        <v>20366</v>
      </c>
      <c r="Q20868" t="s">
        <v>33302</v>
      </c>
      <c r="S20868" t="s">
        <v>20368</v>
      </c>
    </row>
    <row r="20869" spans="1:19" hidden="1" x14ac:dyDescent="0.2">
      <c r="A20869">
        <v>6318</v>
      </c>
      <c r="B20869" t="s">
        <v>33296</v>
      </c>
      <c r="C20869" t="s">
        <v>21449</v>
      </c>
      <c r="D20869">
        <v>9.4</v>
      </c>
      <c r="F20869" t="s">
        <v>33297</v>
      </c>
      <c r="H20869" t="s">
        <v>46</v>
      </c>
      <c r="I20869" t="s">
        <v>106</v>
      </c>
      <c r="K20869"/>
      <c r="L20869" t="s">
        <v>33299</v>
      </c>
      <c r="M20869" t="s">
        <v>33300</v>
      </c>
      <c r="N20869">
        <v>2</v>
      </c>
      <c r="O20869" t="s">
        <v>33301</v>
      </c>
      <c r="P20869" t="s">
        <v>20366</v>
      </c>
      <c r="Q20869" t="s">
        <v>33302</v>
      </c>
      <c r="S20869" t="s">
        <v>20368</v>
      </c>
    </row>
    <row r="20870" spans="1:19" hidden="1" x14ac:dyDescent="0.2">
      <c r="A20870">
        <v>6318</v>
      </c>
      <c r="B20870" t="s">
        <v>33296</v>
      </c>
      <c r="C20870" t="s">
        <v>21450</v>
      </c>
      <c r="D20870">
        <v>10.19</v>
      </c>
      <c r="F20870" t="s">
        <v>33297</v>
      </c>
      <c r="H20870" t="s">
        <v>46</v>
      </c>
      <c r="I20870" t="s">
        <v>106</v>
      </c>
      <c r="K20870"/>
      <c r="L20870" t="s">
        <v>33299</v>
      </c>
      <c r="M20870" t="s">
        <v>33300</v>
      </c>
      <c r="N20870">
        <v>2</v>
      </c>
      <c r="O20870" t="s">
        <v>33301</v>
      </c>
      <c r="P20870" t="s">
        <v>20366</v>
      </c>
      <c r="Q20870" t="s">
        <v>33302</v>
      </c>
      <c r="S20870" t="s">
        <v>20368</v>
      </c>
    </row>
    <row r="20871" spans="1:19" hidden="1" x14ac:dyDescent="0.2">
      <c r="A20871">
        <v>6318</v>
      </c>
      <c r="B20871" t="s">
        <v>33296</v>
      </c>
      <c r="C20871" t="s">
        <v>20452</v>
      </c>
      <c r="D20871">
        <v>2.64</v>
      </c>
      <c r="E20871">
        <v>25</v>
      </c>
      <c r="F20871" t="s">
        <v>23143</v>
      </c>
      <c r="G20871" t="s">
        <v>55</v>
      </c>
      <c r="H20871" t="s">
        <v>23</v>
      </c>
      <c r="I20871" t="s">
        <v>33303</v>
      </c>
      <c r="K20871"/>
      <c r="L20871" t="s">
        <v>33299</v>
      </c>
      <c r="M20871" t="s">
        <v>33300</v>
      </c>
      <c r="N20871">
        <v>2</v>
      </c>
      <c r="O20871" t="s">
        <v>33301</v>
      </c>
      <c r="P20871" t="s">
        <v>20366</v>
      </c>
      <c r="Q20871" t="s">
        <v>33302</v>
      </c>
      <c r="S20871" t="s">
        <v>20368</v>
      </c>
    </row>
    <row r="20872" spans="1:19" hidden="1" x14ac:dyDescent="0.2">
      <c r="A20872">
        <v>6318</v>
      </c>
      <c r="B20872" t="s">
        <v>33296</v>
      </c>
      <c r="C20872" t="s">
        <v>20441</v>
      </c>
      <c r="D20872">
        <v>4.08</v>
      </c>
      <c r="E20872">
        <v>25</v>
      </c>
      <c r="F20872" t="s">
        <v>23143</v>
      </c>
      <c r="G20872" t="s">
        <v>55</v>
      </c>
      <c r="H20872" t="s">
        <v>23</v>
      </c>
      <c r="I20872" t="s">
        <v>33303</v>
      </c>
      <c r="K20872"/>
      <c r="L20872" t="s">
        <v>33299</v>
      </c>
      <c r="M20872" t="s">
        <v>33300</v>
      </c>
      <c r="N20872">
        <v>2</v>
      </c>
      <c r="O20872" t="s">
        <v>33301</v>
      </c>
      <c r="P20872" t="s">
        <v>20366</v>
      </c>
      <c r="Q20872" t="s">
        <v>33302</v>
      </c>
      <c r="S20872" t="s">
        <v>20368</v>
      </c>
    </row>
    <row r="20873" spans="1:19" hidden="1" x14ac:dyDescent="0.2">
      <c r="A20873">
        <v>6318</v>
      </c>
      <c r="B20873" t="s">
        <v>33296</v>
      </c>
      <c r="C20873" t="s">
        <v>20447</v>
      </c>
      <c r="D20873">
        <v>6.26</v>
      </c>
      <c r="E20873">
        <v>25</v>
      </c>
      <c r="F20873" t="s">
        <v>23143</v>
      </c>
      <c r="G20873" t="s">
        <v>55</v>
      </c>
      <c r="H20873" t="s">
        <v>23</v>
      </c>
      <c r="I20873" t="s">
        <v>33303</v>
      </c>
      <c r="K20873"/>
      <c r="L20873" t="s">
        <v>33299</v>
      </c>
      <c r="M20873" t="s">
        <v>33300</v>
      </c>
      <c r="N20873">
        <v>2</v>
      </c>
      <c r="O20873" t="s">
        <v>33301</v>
      </c>
      <c r="P20873" t="s">
        <v>20366</v>
      </c>
      <c r="Q20873" t="s">
        <v>33302</v>
      </c>
      <c r="S20873" t="s">
        <v>20368</v>
      </c>
    </row>
    <row r="20874" spans="1:19" hidden="1" x14ac:dyDescent="0.2">
      <c r="A20874">
        <v>6318</v>
      </c>
      <c r="B20874" t="s">
        <v>33296</v>
      </c>
      <c r="C20874" t="s">
        <v>21449</v>
      </c>
      <c r="D20874">
        <v>9.67</v>
      </c>
      <c r="E20874">
        <v>25</v>
      </c>
      <c r="F20874" t="s">
        <v>23143</v>
      </c>
      <c r="G20874" t="s">
        <v>55</v>
      </c>
      <c r="H20874" t="s">
        <v>23</v>
      </c>
      <c r="I20874" t="s">
        <v>33303</v>
      </c>
      <c r="K20874"/>
      <c r="L20874" t="s">
        <v>33299</v>
      </c>
      <c r="M20874" t="s">
        <v>33300</v>
      </c>
      <c r="N20874">
        <v>2</v>
      </c>
      <c r="O20874" t="s">
        <v>33301</v>
      </c>
      <c r="P20874" t="s">
        <v>20366</v>
      </c>
      <c r="Q20874" t="s">
        <v>33302</v>
      </c>
      <c r="S20874" t="s">
        <v>20368</v>
      </c>
    </row>
    <row r="20875" spans="1:19" hidden="1" x14ac:dyDescent="0.2">
      <c r="A20875">
        <v>6318</v>
      </c>
      <c r="B20875" t="s">
        <v>33296</v>
      </c>
      <c r="C20875" t="s">
        <v>21450</v>
      </c>
      <c r="D20875">
        <v>10.82</v>
      </c>
      <c r="E20875">
        <v>25</v>
      </c>
      <c r="F20875" t="s">
        <v>23143</v>
      </c>
      <c r="G20875" t="s">
        <v>55</v>
      </c>
      <c r="H20875" t="s">
        <v>23</v>
      </c>
      <c r="I20875" t="s">
        <v>33303</v>
      </c>
      <c r="K20875"/>
      <c r="L20875" t="s">
        <v>33299</v>
      </c>
      <c r="M20875" t="s">
        <v>33300</v>
      </c>
      <c r="N20875">
        <v>2</v>
      </c>
      <c r="O20875" t="s">
        <v>33301</v>
      </c>
      <c r="P20875" t="s">
        <v>20366</v>
      </c>
      <c r="Q20875" t="s">
        <v>33302</v>
      </c>
      <c r="S20875" t="s">
        <v>20368</v>
      </c>
    </row>
    <row r="20876" spans="1:19" hidden="1" x14ac:dyDescent="0.2">
      <c r="A20876">
        <v>6319</v>
      </c>
      <c r="B20876" t="s">
        <v>33304</v>
      </c>
      <c r="C20876" t="s">
        <v>105</v>
      </c>
      <c r="D20876">
        <v>5.8</v>
      </c>
      <c r="E20876" t="s">
        <v>363</v>
      </c>
      <c r="F20876" t="s">
        <v>31321</v>
      </c>
      <c r="G20876" t="s">
        <v>31</v>
      </c>
      <c r="H20876" t="s">
        <v>23</v>
      </c>
      <c r="I20876" t="s">
        <v>8529</v>
      </c>
      <c r="K20876"/>
      <c r="L20876" t="s">
        <v>33305</v>
      </c>
      <c r="M20876" t="s">
        <v>26</v>
      </c>
      <c r="N20876">
        <v>2</v>
      </c>
      <c r="P20876" t="s">
        <v>20366</v>
      </c>
      <c r="Q20876" t="s">
        <v>33306</v>
      </c>
      <c r="S20876" t="s">
        <v>20368</v>
      </c>
    </row>
    <row r="20877" spans="1:19" hidden="1" x14ac:dyDescent="0.2">
      <c r="A20877">
        <v>6320</v>
      </c>
      <c r="B20877" t="s">
        <v>33307</v>
      </c>
      <c r="C20877" t="s">
        <v>105</v>
      </c>
      <c r="D20877">
        <v>6.1</v>
      </c>
      <c r="E20877" t="s">
        <v>363</v>
      </c>
      <c r="F20877" t="s">
        <v>33308</v>
      </c>
      <c r="G20877" t="s">
        <v>31</v>
      </c>
      <c r="H20877" t="s">
        <v>23</v>
      </c>
      <c r="I20877" t="s">
        <v>8529</v>
      </c>
      <c r="K20877"/>
      <c r="L20877" t="s">
        <v>33309</v>
      </c>
      <c r="M20877" t="s">
        <v>26</v>
      </c>
      <c r="N20877">
        <v>2</v>
      </c>
      <c r="P20877" t="s">
        <v>20366</v>
      </c>
      <c r="Q20877" t="s">
        <v>33310</v>
      </c>
      <c r="S20877" t="s">
        <v>20368</v>
      </c>
    </row>
    <row r="20878" spans="1:19" hidden="1" x14ac:dyDescent="0.2">
      <c r="A20878">
        <v>6321</v>
      </c>
      <c r="B20878" t="s">
        <v>33311</v>
      </c>
      <c r="C20878" t="s">
        <v>105</v>
      </c>
      <c r="D20878">
        <v>7.15</v>
      </c>
      <c r="G20878" t="s">
        <v>1440</v>
      </c>
      <c r="I20878" t="s">
        <v>32687</v>
      </c>
      <c r="K20878"/>
      <c r="L20878" t="s">
        <v>33312</v>
      </c>
      <c r="M20878" t="s">
        <v>26</v>
      </c>
      <c r="N20878">
        <v>2</v>
      </c>
      <c r="P20878" t="s">
        <v>20366</v>
      </c>
      <c r="Q20878" t="s">
        <v>33313</v>
      </c>
      <c r="S20878" t="s">
        <v>20368</v>
      </c>
    </row>
    <row r="20879" spans="1:19" hidden="1" x14ac:dyDescent="0.2">
      <c r="A20879">
        <v>6322</v>
      </c>
      <c r="B20879" t="s">
        <v>33314</v>
      </c>
      <c r="C20879" t="s">
        <v>105</v>
      </c>
      <c r="D20879">
        <v>7.48</v>
      </c>
      <c r="E20879">
        <v>20</v>
      </c>
      <c r="F20879" t="s">
        <v>32880</v>
      </c>
      <c r="G20879" t="s">
        <v>31</v>
      </c>
      <c r="H20879" t="s">
        <v>23</v>
      </c>
      <c r="I20879" t="s">
        <v>32881</v>
      </c>
      <c r="K20879"/>
      <c r="L20879" t="s">
        <v>33315</v>
      </c>
      <c r="M20879" t="s">
        <v>26</v>
      </c>
      <c r="N20879">
        <v>2</v>
      </c>
      <c r="P20879" t="s">
        <v>20366</v>
      </c>
      <c r="Q20879" t="s">
        <v>33316</v>
      </c>
      <c r="S20879" t="s">
        <v>20368</v>
      </c>
    </row>
    <row r="20880" spans="1:19" hidden="1" x14ac:dyDescent="0.2">
      <c r="A20880">
        <v>6323</v>
      </c>
      <c r="B20880" t="s">
        <v>33317</v>
      </c>
      <c r="C20880" t="s">
        <v>105</v>
      </c>
      <c r="D20880">
        <v>7.94</v>
      </c>
      <c r="E20880">
        <v>20</v>
      </c>
      <c r="F20880" t="s">
        <v>32880</v>
      </c>
      <c r="G20880" t="s">
        <v>31</v>
      </c>
      <c r="H20880" t="s">
        <v>23</v>
      </c>
      <c r="I20880" t="s">
        <v>32881</v>
      </c>
      <c r="K20880"/>
      <c r="L20880" t="s">
        <v>33318</v>
      </c>
      <c r="M20880" t="s">
        <v>26</v>
      </c>
      <c r="N20880">
        <v>2</v>
      </c>
      <c r="P20880" t="s">
        <v>20366</v>
      </c>
      <c r="Q20880" t="s">
        <v>33319</v>
      </c>
      <c r="S20880" t="s">
        <v>20368</v>
      </c>
    </row>
    <row r="20881" spans="1:19" hidden="1" x14ac:dyDescent="0.2">
      <c r="A20881">
        <v>6324</v>
      </c>
      <c r="B20881" t="s">
        <v>33320</v>
      </c>
      <c r="C20881" t="s">
        <v>25762</v>
      </c>
      <c r="D20881">
        <v>2.99</v>
      </c>
      <c r="E20881">
        <v>25</v>
      </c>
      <c r="F20881" t="s">
        <v>20548</v>
      </c>
      <c r="G20881" t="s">
        <v>31</v>
      </c>
      <c r="H20881" t="s">
        <v>46</v>
      </c>
      <c r="I20881" t="s">
        <v>33321</v>
      </c>
      <c r="K20881"/>
      <c r="L20881" t="s">
        <v>33322</v>
      </c>
      <c r="M20881" t="s">
        <v>26</v>
      </c>
      <c r="N20881">
        <v>2</v>
      </c>
      <c r="P20881" t="s">
        <v>20366</v>
      </c>
      <c r="Q20881" t="s">
        <v>33323</v>
      </c>
      <c r="S20881" t="s">
        <v>20368</v>
      </c>
    </row>
    <row r="20882" spans="1:19" hidden="1" x14ac:dyDescent="0.2">
      <c r="A20882">
        <v>6324</v>
      </c>
      <c r="B20882" t="s">
        <v>33320</v>
      </c>
      <c r="C20882" t="s">
        <v>25307</v>
      </c>
      <c r="D20882">
        <v>9.76</v>
      </c>
      <c r="E20882">
        <v>25</v>
      </c>
      <c r="F20882" t="s">
        <v>20548</v>
      </c>
      <c r="G20882" t="s">
        <v>31</v>
      </c>
      <c r="H20882" t="s">
        <v>46</v>
      </c>
      <c r="I20882" t="s">
        <v>33321</v>
      </c>
      <c r="K20882"/>
      <c r="L20882" t="s">
        <v>33322</v>
      </c>
      <c r="M20882" t="s">
        <v>26</v>
      </c>
      <c r="N20882">
        <v>2</v>
      </c>
      <c r="P20882" t="s">
        <v>20366</v>
      </c>
      <c r="Q20882" t="s">
        <v>33323</v>
      </c>
      <c r="S20882" t="s">
        <v>20368</v>
      </c>
    </row>
    <row r="20883" spans="1:19" hidden="1" x14ac:dyDescent="0.2">
      <c r="A20883">
        <v>6325</v>
      </c>
      <c r="B20883" t="s">
        <v>33324</v>
      </c>
      <c r="C20883" t="s">
        <v>25307</v>
      </c>
      <c r="D20883">
        <v>9.48</v>
      </c>
      <c r="E20883">
        <v>25</v>
      </c>
      <c r="F20883" t="s">
        <v>30002</v>
      </c>
      <c r="G20883" t="s">
        <v>31</v>
      </c>
      <c r="H20883" t="s">
        <v>23</v>
      </c>
      <c r="I20883" t="s">
        <v>33325</v>
      </c>
      <c r="K20883"/>
      <c r="L20883" t="s">
        <v>33326</v>
      </c>
      <c r="M20883" t="s">
        <v>26</v>
      </c>
      <c r="N20883">
        <v>2</v>
      </c>
      <c r="P20883" t="s">
        <v>20366</v>
      </c>
      <c r="Q20883" t="s">
        <v>33327</v>
      </c>
      <c r="S20883" t="s">
        <v>20368</v>
      </c>
    </row>
    <row r="20884" spans="1:19" hidden="1" x14ac:dyDescent="0.2">
      <c r="A20884">
        <v>6326</v>
      </c>
      <c r="B20884" t="s">
        <v>33328</v>
      </c>
      <c r="C20884" t="s">
        <v>25762</v>
      </c>
      <c r="D20884">
        <v>3.04</v>
      </c>
      <c r="E20884">
        <v>25</v>
      </c>
      <c r="F20884" t="s">
        <v>33329</v>
      </c>
      <c r="G20884" t="s">
        <v>31</v>
      </c>
      <c r="H20884" t="s">
        <v>23</v>
      </c>
      <c r="I20884" t="s">
        <v>33325</v>
      </c>
      <c r="K20884"/>
      <c r="L20884" t="s">
        <v>33330</v>
      </c>
      <c r="M20884" t="s">
        <v>26</v>
      </c>
      <c r="N20884">
        <v>2</v>
      </c>
      <c r="P20884" t="s">
        <v>20366</v>
      </c>
      <c r="Q20884" t="s">
        <v>33331</v>
      </c>
      <c r="S20884" t="s">
        <v>20368</v>
      </c>
    </row>
    <row r="20885" spans="1:19" hidden="1" x14ac:dyDescent="0.2">
      <c r="A20885">
        <v>6326</v>
      </c>
      <c r="B20885" t="s">
        <v>33328</v>
      </c>
      <c r="C20885" t="s">
        <v>25307</v>
      </c>
      <c r="D20885">
        <v>9.0299999999999994</v>
      </c>
      <c r="E20885">
        <v>25</v>
      </c>
      <c r="F20885" t="s">
        <v>33329</v>
      </c>
      <c r="G20885" t="s">
        <v>31</v>
      </c>
      <c r="H20885" t="s">
        <v>23</v>
      </c>
      <c r="I20885" t="s">
        <v>33325</v>
      </c>
      <c r="K20885"/>
      <c r="L20885" t="s">
        <v>33330</v>
      </c>
      <c r="M20885" t="s">
        <v>26</v>
      </c>
      <c r="N20885">
        <v>2</v>
      </c>
      <c r="P20885" t="s">
        <v>20366</v>
      </c>
      <c r="Q20885" t="s">
        <v>33331</v>
      </c>
      <c r="S20885" t="s">
        <v>20368</v>
      </c>
    </row>
    <row r="20886" spans="1:19" hidden="1" x14ac:dyDescent="0.2">
      <c r="A20886">
        <v>6327</v>
      </c>
      <c r="B20886" t="s">
        <v>33332</v>
      </c>
      <c r="C20886" t="s">
        <v>33146</v>
      </c>
      <c r="D20886">
        <v>3.1</v>
      </c>
      <c r="E20886" s="3">
        <v>45116</v>
      </c>
      <c r="F20886" t="s">
        <v>20459</v>
      </c>
      <c r="G20886" t="s">
        <v>31</v>
      </c>
      <c r="H20886" t="s">
        <v>23</v>
      </c>
      <c r="I20886" t="s">
        <v>33333</v>
      </c>
      <c r="K20886"/>
      <c r="L20886" t="s">
        <v>33334</v>
      </c>
      <c r="M20886" t="s">
        <v>26</v>
      </c>
      <c r="N20886">
        <v>2</v>
      </c>
      <c r="P20886" t="s">
        <v>20366</v>
      </c>
      <c r="Q20886" t="s">
        <v>33335</v>
      </c>
      <c r="S20886" t="s">
        <v>20368</v>
      </c>
    </row>
    <row r="20887" spans="1:19" hidden="1" x14ac:dyDescent="0.2">
      <c r="A20887">
        <v>6327</v>
      </c>
      <c r="B20887" t="s">
        <v>33332</v>
      </c>
      <c r="C20887" t="s">
        <v>32908</v>
      </c>
      <c r="D20887">
        <v>9.6999999999999993</v>
      </c>
      <c r="E20887" s="3">
        <v>45116</v>
      </c>
      <c r="F20887" t="s">
        <v>20459</v>
      </c>
      <c r="G20887" t="s">
        <v>31</v>
      </c>
      <c r="H20887" t="s">
        <v>23</v>
      </c>
      <c r="I20887" t="s">
        <v>33333</v>
      </c>
      <c r="K20887"/>
      <c r="L20887" t="s">
        <v>33334</v>
      </c>
      <c r="M20887" t="s">
        <v>26</v>
      </c>
      <c r="N20887">
        <v>2</v>
      </c>
      <c r="P20887" t="s">
        <v>20366</v>
      </c>
      <c r="Q20887" t="s">
        <v>33335</v>
      </c>
      <c r="S20887" t="s">
        <v>20368</v>
      </c>
    </row>
    <row r="20888" spans="1:19" hidden="1" x14ac:dyDescent="0.2">
      <c r="A20888">
        <v>6327</v>
      </c>
      <c r="B20888" t="s">
        <v>33332</v>
      </c>
      <c r="C20888" t="s">
        <v>20441</v>
      </c>
      <c r="D20888">
        <v>3.1</v>
      </c>
      <c r="E20888">
        <v>25</v>
      </c>
      <c r="F20888" t="s">
        <v>20548</v>
      </c>
      <c r="G20888" t="s">
        <v>31</v>
      </c>
      <c r="H20888" t="s">
        <v>46</v>
      </c>
      <c r="I20888" t="s">
        <v>33047</v>
      </c>
      <c r="K20888"/>
      <c r="L20888" t="s">
        <v>33334</v>
      </c>
      <c r="M20888" t="s">
        <v>26</v>
      </c>
      <c r="N20888">
        <v>2</v>
      </c>
      <c r="P20888" t="s">
        <v>20366</v>
      </c>
      <c r="Q20888" t="s">
        <v>33335</v>
      </c>
      <c r="S20888" t="s">
        <v>20368</v>
      </c>
    </row>
    <row r="20889" spans="1:19" hidden="1" x14ac:dyDescent="0.2">
      <c r="A20889">
        <v>6327</v>
      </c>
      <c r="B20889" t="s">
        <v>33332</v>
      </c>
      <c r="C20889" t="s">
        <v>20447</v>
      </c>
      <c r="D20889">
        <v>9.5500000000000007</v>
      </c>
      <c r="E20889">
        <v>25</v>
      </c>
      <c r="F20889" t="s">
        <v>20548</v>
      </c>
      <c r="G20889" t="s">
        <v>31</v>
      </c>
      <c r="H20889" t="s">
        <v>46</v>
      </c>
      <c r="I20889" t="s">
        <v>33047</v>
      </c>
      <c r="K20889"/>
      <c r="L20889" t="s">
        <v>33334</v>
      </c>
      <c r="M20889" t="s">
        <v>26</v>
      </c>
      <c r="N20889">
        <v>2</v>
      </c>
      <c r="P20889" t="s">
        <v>20366</v>
      </c>
      <c r="Q20889" t="s">
        <v>33335</v>
      </c>
      <c r="S20889" t="s">
        <v>20368</v>
      </c>
    </row>
    <row r="20890" spans="1:19" hidden="1" x14ac:dyDescent="0.2">
      <c r="A20890">
        <v>6328</v>
      </c>
      <c r="B20890" t="s">
        <v>33336</v>
      </c>
      <c r="C20890" t="s">
        <v>33146</v>
      </c>
      <c r="D20890">
        <v>3.4</v>
      </c>
      <c r="E20890" s="3">
        <v>45116</v>
      </c>
      <c r="F20890" t="s">
        <v>20459</v>
      </c>
      <c r="G20890" t="s">
        <v>31</v>
      </c>
      <c r="H20890" t="s">
        <v>23</v>
      </c>
      <c r="I20890" t="s">
        <v>33333</v>
      </c>
      <c r="K20890"/>
      <c r="L20890" t="s">
        <v>33337</v>
      </c>
      <c r="M20890" t="s">
        <v>26</v>
      </c>
      <c r="N20890">
        <v>2</v>
      </c>
      <c r="P20890" t="s">
        <v>20366</v>
      </c>
      <c r="Q20890" t="s">
        <v>33338</v>
      </c>
      <c r="S20890" t="s">
        <v>20368</v>
      </c>
    </row>
    <row r="20891" spans="1:19" hidden="1" x14ac:dyDescent="0.2">
      <c r="A20891">
        <v>6328</v>
      </c>
      <c r="B20891" t="s">
        <v>33336</v>
      </c>
      <c r="C20891" t="s">
        <v>32908</v>
      </c>
      <c r="D20891">
        <v>9.6999999999999993</v>
      </c>
      <c r="E20891" s="3">
        <v>45116</v>
      </c>
      <c r="F20891" t="s">
        <v>20459</v>
      </c>
      <c r="G20891" t="s">
        <v>31</v>
      </c>
      <c r="H20891" t="s">
        <v>23</v>
      </c>
      <c r="I20891" t="s">
        <v>33333</v>
      </c>
      <c r="K20891"/>
      <c r="L20891" t="s">
        <v>33337</v>
      </c>
      <c r="M20891" t="s">
        <v>26</v>
      </c>
      <c r="N20891">
        <v>2</v>
      </c>
      <c r="P20891" t="s">
        <v>20366</v>
      </c>
      <c r="Q20891" t="s">
        <v>33338</v>
      </c>
      <c r="S20891" t="s">
        <v>20368</v>
      </c>
    </row>
    <row r="20892" spans="1:19" hidden="1" x14ac:dyDescent="0.2">
      <c r="A20892">
        <v>6329</v>
      </c>
      <c r="B20892" t="s">
        <v>33339</v>
      </c>
      <c r="C20892" t="s">
        <v>33146</v>
      </c>
      <c r="D20892">
        <v>3.9</v>
      </c>
      <c r="E20892" s="3">
        <v>45116</v>
      </c>
      <c r="F20892" t="s">
        <v>20459</v>
      </c>
      <c r="G20892" t="s">
        <v>31</v>
      </c>
      <c r="H20892" t="s">
        <v>23</v>
      </c>
      <c r="I20892" t="s">
        <v>33333</v>
      </c>
      <c r="K20892"/>
      <c r="L20892" t="s">
        <v>33340</v>
      </c>
      <c r="M20892" t="s">
        <v>26</v>
      </c>
      <c r="N20892">
        <v>2</v>
      </c>
      <c r="P20892" t="s">
        <v>20366</v>
      </c>
      <c r="Q20892" t="s">
        <v>33341</v>
      </c>
      <c r="S20892" t="s">
        <v>20368</v>
      </c>
    </row>
    <row r="20893" spans="1:19" hidden="1" x14ac:dyDescent="0.2">
      <c r="A20893">
        <v>6329</v>
      </c>
      <c r="B20893" t="s">
        <v>33339</v>
      </c>
      <c r="C20893" t="s">
        <v>32908</v>
      </c>
      <c r="D20893">
        <v>9.1999999999999993</v>
      </c>
      <c r="E20893" s="3">
        <v>45116</v>
      </c>
      <c r="F20893" t="s">
        <v>20459</v>
      </c>
      <c r="G20893" t="s">
        <v>31</v>
      </c>
      <c r="H20893" t="s">
        <v>23</v>
      </c>
      <c r="I20893" t="s">
        <v>33333</v>
      </c>
      <c r="K20893"/>
      <c r="L20893" t="s">
        <v>33340</v>
      </c>
      <c r="M20893" t="s">
        <v>26</v>
      </c>
      <c r="N20893">
        <v>2</v>
      </c>
      <c r="P20893" t="s">
        <v>20366</v>
      </c>
      <c r="Q20893" t="s">
        <v>33341</v>
      </c>
      <c r="S20893" t="s">
        <v>20368</v>
      </c>
    </row>
    <row r="20894" spans="1:19" hidden="1" x14ac:dyDescent="0.2">
      <c r="A20894">
        <v>6330</v>
      </c>
      <c r="B20894" t="s">
        <v>33342</v>
      </c>
      <c r="C20894" t="s">
        <v>20452</v>
      </c>
      <c r="D20894">
        <v>0.13</v>
      </c>
      <c r="E20894">
        <v>25</v>
      </c>
      <c r="F20894" t="s">
        <v>33343</v>
      </c>
      <c r="G20894" t="s">
        <v>31</v>
      </c>
      <c r="H20894" t="s">
        <v>23</v>
      </c>
      <c r="I20894" t="s">
        <v>33344</v>
      </c>
      <c r="K20894" t="s">
        <v>33345</v>
      </c>
      <c r="L20894" t="s">
        <v>33346</v>
      </c>
      <c r="M20894" t="s">
        <v>26</v>
      </c>
      <c r="N20894">
        <v>2</v>
      </c>
      <c r="P20894" t="s">
        <v>20366</v>
      </c>
      <c r="Q20894" t="s">
        <v>33347</v>
      </c>
      <c r="S20894" t="s">
        <v>20368</v>
      </c>
    </row>
    <row r="20895" spans="1:19" hidden="1" x14ac:dyDescent="0.2">
      <c r="A20895">
        <v>6331</v>
      </c>
      <c r="B20895" t="s">
        <v>33348</v>
      </c>
      <c r="C20895" t="s">
        <v>25307</v>
      </c>
      <c r="D20895">
        <v>10.65</v>
      </c>
      <c r="E20895">
        <v>25</v>
      </c>
      <c r="F20895" t="s">
        <v>24973</v>
      </c>
      <c r="G20895" t="s">
        <v>31</v>
      </c>
      <c r="H20895" t="s">
        <v>23</v>
      </c>
      <c r="I20895" t="s">
        <v>104</v>
      </c>
      <c r="K20895"/>
      <c r="L20895" t="s">
        <v>33349</v>
      </c>
      <c r="M20895" t="s">
        <v>26</v>
      </c>
      <c r="N20895">
        <v>2</v>
      </c>
      <c r="P20895" t="s">
        <v>20366</v>
      </c>
      <c r="Q20895" t="s">
        <v>33350</v>
      </c>
      <c r="S20895" t="s">
        <v>20368</v>
      </c>
    </row>
    <row r="20896" spans="1:19" hidden="1" x14ac:dyDescent="0.2">
      <c r="A20896">
        <v>6332</v>
      </c>
      <c r="B20896" t="s">
        <v>33351</v>
      </c>
      <c r="C20896" t="s">
        <v>25307</v>
      </c>
      <c r="D20896">
        <v>12.49</v>
      </c>
      <c r="E20896">
        <v>25</v>
      </c>
      <c r="F20896" t="s">
        <v>24973</v>
      </c>
      <c r="G20896" t="s">
        <v>31</v>
      </c>
      <c r="H20896" t="s">
        <v>23</v>
      </c>
      <c r="I20896" t="s">
        <v>104</v>
      </c>
      <c r="K20896"/>
      <c r="L20896" t="s">
        <v>33352</v>
      </c>
      <c r="M20896" t="s">
        <v>26</v>
      </c>
      <c r="N20896">
        <v>2</v>
      </c>
      <c r="P20896" t="s">
        <v>20366</v>
      </c>
      <c r="Q20896" t="s">
        <v>33353</v>
      </c>
      <c r="S20896" t="s">
        <v>20368</v>
      </c>
    </row>
    <row r="20897" spans="1:19" hidden="1" x14ac:dyDescent="0.2">
      <c r="A20897">
        <v>6335</v>
      </c>
      <c r="B20897" t="s">
        <v>33354</v>
      </c>
      <c r="C20897" t="s">
        <v>105</v>
      </c>
      <c r="D20897">
        <v>7.86</v>
      </c>
      <c r="E20897">
        <v>25</v>
      </c>
      <c r="F20897" t="s">
        <v>7275</v>
      </c>
      <c r="G20897" t="s">
        <v>55</v>
      </c>
      <c r="H20897" t="s">
        <v>46</v>
      </c>
      <c r="I20897" t="s">
        <v>33187</v>
      </c>
      <c r="K20897"/>
      <c r="L20897" t="s">
        <v>33355</v>
      </c>
      <c r="M20897" t="s">
        <v>26</v>
      </c>
      <c r="N20897">
        <v>2</v>
      </c>
      <c r="P20897" t="s">
        <v>20366</v>
      </c>
      <c r="Q20897" t="s">
        <v>33356</v>
      </c>
      <c r="S20897" t="s">
        <v>20368</v>
      </c>
    </row>
    <row r="20898" spans="1:19" hidden="1" x14ac:dyDescent="0.2">
      <c r="A20898">
        <v>6336</v>
      </c>
      <c r="B20898" t="s">
        <v>33357</v>
      </c>
      <c r="C20898" t="s">
        <v>105</v>
      </c>
      <c r="D20898">
        <v>7.91</v>
      </c>
      <c r="E20898">
        <v>25</v>
      </c>
      <c r="F20898" t="s">
        <v>7275</v>
      </c>
      <c r="G20898" t="s">
        <v>55</v>
      </c>
      <c r="H20898" t="s">
        <v>46</v>
      </c>
      <c r="I20898" t="s">
        <v>33187</v>
      </c>
      <c r="K20898"/>
      <c r="L20898" t="s">
        <v>33358</v>
      </c>
      <c r="M20898" t="s">
        <v>26</v>
      </c>
      <c r="N20898">
        <v>2</v>
      </c>
      <c r="P20898" t="s">
        <v>20366</v>
      </c>
      <c r="Q20898" t="s">
        <v>33359</v>
      </c>
      <c r="S20898" t="s">
        <v>20368</v>
      </c>
    </row>
    <row r="20899" spans="1:19" hidden="1" x14ac:dyDescent="0.2">
      <c r="A20899">
        <v>6337</v>
      </c>
      <c r="B20899" t="s">
        <v>33360</v>
      </c>
      <c r="C20899" t="s">
        <v>105</v>
      </c>
      <c r="D20899">
        <v>7.71</v>
      </c>
      <c r="E20899">
        <v>25</v>
      </c>
      <c r="F20899" t="s">
        <v>7275</v>
      </c>
      <c r="G20899" t="s">
        <v>55</v>
      </c>
      <c r="H20899" t="s">
        <v>46</v>
      </c>
      <c r="I20899" t="s">
        <v>33187</v>
      </c>
      <c r="K20899"/>
      <c r="L20899" t="s">
        <v>33361</v>
      </c>
      <c r="M20899" t="s">
        <v>26</v>
      </c>
      <c r="N20899">
        <v>2</v>
      </c>
      <c r="P20899" t="s">
        <v>20366</v>
      </c>
      <c r="Q20899" t="s">
        <v>33362</v>
      </c>
      <c r="S20899" t="s">
        <v>20368</v>
      </c>
    </row>
    <row r="20900" spans="1:19" hidden="1" x14ac:dyDescent="0.2">
      <c r="A20900">
        <v>6338</v>
      </c>
      <c r="B20900" t="s">
        <v>33363</v>
      </c>
      <c r="C20900" t="s">
        <v>105</v>
      </c>
      <c r="D20900">
        <v>7.98</v>
      </c>
      <c r="E20900">
        <v>25</v>
      </c>
      <c r="F20900" t="s">
        <v>7275</v>
      </c>
      <c r="G20900" t="s">
        <v>55</v>
      </c>
      <c r="H20900" t="s">
        <v>46</v>
      </c>
      <c r="I20900" t="s">
        <v>33187</v>
      </c>
      <c r="K20900"/>
      <c r="L20900" t="s">
        <v>33364</v>
      </c>
      <c r="M20900" t="s">
        <v>26</v>
      </c>
      <c r="N20900">
        <v>2</v>
      </c>
      <c r="P20900" t="s">
        <v>20366</v>
      </c>
      <c r="Q20900" t="s">
        <v>33365</v>
      </c>
      <c r="S20900" t="s">
        <v>20368</v>
      </c>
    </row>
    <row r="20901" spans="1:19" hidden="1" x14ac:dyDescent="0.2">
      <c r="A20901">
        <v>6341</v>
      </c>
      <c r="B20901" t="s">
        <v>33366</v>
      </c>
      <c r="C20901" t="s">
        <v>105</v>
      </c>
      <c r="D20901">
        <v>3.74</v>
      </c>
      <c r="E20901">
        <v>20</v>
      </c>
      <c r="G20901" t="s">
        <v>31</v>
      </c>
      <c r="I20901" t="s">
        <v>32548</v>
      </c>
      <c r="K20901"/>
      <c r="L20901" t="s">
        <v>33367</v>
      </c>
      <c r="M20901" t="s">
        <v>20396</v>
      </c>
      <c r="N20901">
        <v>4</v>
      </c>
      <c r="P20901" t="s">
        <v>20366</v>
      </c>
      <c r="Q20901" t="s">
        <v>33368</v>
      </c>
      <c r="S20901" t="s">
        <v>20368</v>
      </c>
    </row>
    <row r="20902" spans="1:19" hidden="1" x14ac:dyDescent="0.2">
      <c r="A20902">
        <v>6342</v>
      </c>
      <c r="B20902" t="s">
        <v>33369</v>
      </c>
      <c r="C20902" t="s">
        <v>105</v>
      </c>
      <c r="D20902">
        <v>3.74</v>
      </c>
      <c r="E20902">
        <v>20</v>
      </c>
      <c r="G20902" t="s">
        <v>31</v>
      </c>
      <c r="I20902" t="s">
        <v>32548</v>
      </c>
      <c r="K20902"/>
      <c r="L20902" t="s">
        <v>33370</v>
      </c>
      <c r="M20902" t="s">
        <v>20396</v>
      </c>
      <c r="N20902">
        <v>4</v>
      </c>
      <c r="P20902" t="s">
        <v>20366</v>
      </c>
      <c r="Q20902" t="s">
        <v>33371</v>
      </c>
      <c r="S20902" t="s">
        <v>20368</v>
      </c>
    </row>
    <row r="20903" spans="1:19" hidden="1" x14ac:dyDescent="0.2">
      <c r="A20903">
        <v>6343</v>
      </c>
      <c r="B20903" t="s">
        <v>33372</v>
      </c>
      <c r="C20903" t="s">
        <v>33373</v>
      </c>
      <c r="D20903">
        <v>2.11</v>
      </c>
      <c r="F20903" t="s">
        <v>33374</v>
      </c>
      <c r="G20903" t="s">
        <v>1440</v>
      </c>
      <c r="I20903" t="s">
        <v>10826</v>
      </c>
      <c r="K20903"/>
      <c r="L20903" t="s">
        <v>33375</v>
      </c>
      <c r="M20903" t="s">
        <v>20396</v>
      </c>
      <c r="N20903">
        <v>4</v>
      </c>
      <c r="P20903" t="s">
        <v>20366</v>
      </c>
      <c r="Q20903" t="s">
        <v>33376</v>
      </c>
      <c r="S20903" t="s">
        <v>20368</v>
      </c>
    </row>
    <row r="20904" spans="1:19" hidden="1" x14ac:dyDescent="0.2">
      <c r="A20904">
        <v>6343</v>
      </c>
      <c r="B20904" t="s">
        <v>33372</v>
      </c>
      <c r="C20904" t="s">
        <v>20452</v>
      </c>
      <c r="D20904">
        <v>6.28</v>
      </c>
      <c r="F20904" t="s">
        <v>33374</v>
      </c>
      <c r="G20904" t="s">
        <v>1440</v>
      </c>
      <c r="I20904" t="s">
        <v>10826</v>
      </c>
      <c r="K20904"/>
      <c r="L20904" t="s">
        <v>33375</v>
      </c>
      <c r="M20904" t="s">
        <v>20396</v>
      </c>
      <c r="N20904">
        <v>4</v>
      </c>
      <c r="P20904" t="s">
        <v>20366</v>
      </c>
      <c r="Q20904" t="s">
        <v>33376</v>
      </c>
      <c r="S20904" t="s">
        <v>20368</v>
      </c>
    </row>
    <row r="20905" spans="1:19" hidden="1" x14ac:dyDescent="0.2">
      <c r="A20905">
        <v>6343</v>
      </c>
      <c r="B20905" t="s">
        <v>33372</v>
      </c>
      <c r="C20905" t="s">
        <v>20441</v>
      </c>
      <c r="D20905">
        <v>10.210000000000001</v>
      </c>
      <c r="F20905" t="s">
        <v>33374</v>
      </c>
      <c r="G20905" t="s">
        <v>1440</v>
      </c>
      <c r="I20905" t="s">
        <v>10826</v>
      </c>
      <c r="K20905"/>
      <c r="L20905" t="s">
        <v>33375</v>
      </c>
      <c r="M20905" t="s">
        <v>20396</v>
      </c>
      <c r="N20905">
        <v>4</v>
      </c>
      <c r="P20905" t="s">
        <v>20366</v>
      </c>
      <c r="Q20905" t="s">
        <v>33376</v>
      </c>
      <c r="S20905" t="s">
        <v>20368</v>
      </c>
    </row>
    <row r="20906" spans="1:19" hidden="1" x14ac:dyDescent="0.2">
      <c r="A20906">
        <v>6343</v>
      </c>
      <c r="B20906" t="s">
        <v>33372</v>
      </c>
      <c r="C20906" t="s">
        <v>20447</v>
      </c>
      <c r="D20906">
        <v>11.7</v>
      </c>
      <c r="F20906" t="s">
        <v>33374</v>
      </c>
      <c r="G20906" t="s">
        <v>1440</v>
      </c>
      <c r="I20906" t="s">
        <v>10826</v>
      </c>
      <c r="K20906"/>
      <c r="L20906" t="s">
        <v>33375</v>
      </c>
      <c r="M20906" t="s">
        <v>20396</v>
      </c>
      <c r="N20906">
        <v>4</v>
      </c>
      <c r="P20906" t="s">
        <v>20366</v>
      </c>
      <c r="Q20906" t="s">
        <v>33376</v>
      </c>
      <c r="S20906" t="s">
        <v>20368</v>
      </c>
    </row>
    <row r="20907" spans="1:19" hidden="1" x14ac:dyDescent="0.2">
      <c r="A20907">
        <v>6344</v>
      </c>
      <c r="B20907" t="s">
        <v>33377</v>
      </c>
      <c r="C20907" t="s">
        <v>33373</v>
      </c>
      <c r="D20907">
        <v>3.51</v>
      </c>
      <c r="E20907">
        <v>25</v>
      </c>
      <c r="F20907" t="s">
        <v>33378</v>
      </c>
      <c r="G20907" t="s">
        <v>31</v>
      </c>
      <c r="H20907" t="s">
        <v>46</v>
      </c>
      <c r="I20907" t="s">
        <v>9709</v>
      </c>
      <c r="K20907"/>
      <c r="L20907" t="s">
        <v>33379</v>
      </c>
      <c r="M20907" t="s">
        <v>20396</v>
      </c>
      <c r="N20907">
        <v>4</v>
      </c>
      <c r="P20907" t="s">
        <v>20366</v>
      </c>
      <c r="Q20907" t="s">
        <v>33380</v>
      </c>
      <c r="S20907" t="s">
        <v>20368</v>
      </c>
    </row>
    <row r="20908" spans="1:19" hidden="1" x14ac:dyDescent="0.2">
      <c r="A20908">
        <v>6344</v>
      </c>
      <c r="B20908" t="s">
        <v>33377</v>
      </c>
      <c r="C20908" t="s">
        <v>20452</v>
      </c>
      <c r="D20908">
        <v>6.25</v>
      </c>
      <c r="E20908">
        <v>25</v>
      </c>
      <c r="F20908" t="s">
        <v>33378</v>
      </c>
      <c r="G20908" t="s">
        <v>31</v>
      </c>
      <c r="H20908" t="s">
        <v>46</v>
      </c>
      <c r="I20908" t="s">
        <v>9709</v>
      </c>
      <c r="K20908"/>
      <c r="L20908" t="s">
        <v>33379</v>
      </c>
      <c r="M20908" t="s">
        <v>20396</v>
      </c>
      <c r="N20908">
        <v>4</v>
      </c>
      <c r="P20908" t="s">
        <v>20366</v>
      </c>
      <c r="Q20908" t="s">
        <v>33380</v>
      </c>
      <c r="S20908" t="s">
        <v>20368</v>
      </c>
    </row>
    <row r="20909" spans="1:19" hidden="1" x14ac:dyDescent="0.2">
      <c r="A20909">
        <v>6345</v>
      </c>
      <c r="B20909" t="s">
        <v>33381</v>
      </c>
      <c r="C20909" t="s">
        <v>105</v>
      </c>
      <c r="D20909">
        <v>3.11</v>
      </c>
      <c r="G20909" t="s">
        <v>1440</v>
      </c>
      <c r="I20909" t="s">
        <v>4300</v>
      </c>
      <c r="K20909"/>
      <c r="L20909" t="s">
        <v>33382</v>
      </c>
      <c r="M20909" t="s">
        <v>33383</v>
      </c>
      <c r="N20909">
        <v>7</v>
      </c>
      <c r="O20909" t="s">
        <v>33384</v>
      </c>
      <c r="P20909" t="s">
        <v>20366</v>
      </c>
      <c r="Q20909" t="s">
        <v>33385</v>
      </c>
      <c r="S20909" t="s">
        <v>20368</v>
      </c>
    </row>
    <row r="20910" spans="1:19" hidden="1" x14ac:dyDescent="0.2">
      <c r="A20910">
        <v>6345</v>
      </c>
      <c r="B20910" t="s">
        <v>33381</v>
      </c>
      <c r="C20910" t="s">
        <v>20452</v>
      </c>
      <c r="D20910">
        <v>8.6199999999999992</v>
      </c>
      <c r="G20910" t="s">
        <v>1440</v>
      </c>
      <c r="I20910" t="s">
        <v>4300</v>
      </c>
      <c r="K20910"/>
      <c r="L20910" t="s">
        <v>33382</v>
      </c>
      <c r="M20910" t="s">
        <v>33383</v>
      </c>
      <c r="N20910">
        <v>7</v>
      </c>
      <c r="O20910" t="s">
        <v>33384</v>
      </c>
      <c r="P20910" t="s">
        <v>20366</v>
      </c>
      <c r="Q20910" t="s">
        <v>33385</v>
      </c>
      <c r="S20910" t="s">
        <v>20368</v>
      </c>
    </row>
    <row r="20911" spans="1:19" hidden="1" x14ac:dyDescent="0.2">
      <c r="A20911">
        <v>6356</v>
      </c>
      <c r="B20911" t="s">
        <v>33386</v>
      </c>
      <c r="C20911" t="s">
        <v>33387</v>
      </c>
      <c r="D20911">
        <v>2.2599999999999998</v>
      </c>
      <c r="F20911" t="s">
        <v>33388</v>
      </c>
      <c r="G20911" t="s">
        <v>1440</v>
      </c>
      <c r="I20911" t="s">
        <v>10826</v>
      </c>
      <c r="K20911"/>
      <c r="L20911" t="s">
        <v>33389</v>
      </c>
      <c r="M20911" t="s">
        <v>20719</v>
      </c>
      <c r="N20911">
        <v>3</v>
      </c>
      <c r="P20911" t="s">
        <v>20366</v>
      </c>
      <c r="Q20911" t="s">
        <v>33390</v>
      </c>
      <c r="S20911" t="s">
        <v>20368</v>
      </c>
    </row>
    <row r="20912" spans="1:19" hidden="1" x14ac:dyDescent="0.2">
      <c r="A20912">
        <v>6356</v>
      </c>
      <c r="B20912" t="s">
        <v>33386</v>
      </c>
      <c r="C20912" t="s">
        <v>20452</v>
      </c>
      <c r="D20912">
        <v>6.06</v>
      </c>
      <c r="F20912" t="s">
        <v>33388</v>
      </c>
      <c r="G20912" t="s">
        <v>1440</v>
      </c>
      <c r="I20912" t="s">
        <v>10826</v>
      </c>
      <c r="K20912"/>
      <c r="L20912" t="s">
        <v>33389</v>
      </c>
      <c r="M20912" t="s">
        <v>20719</v>
      </c>
      <c r="N20912">
        <v>3</v>
      </c>
      <c r="P20912" t="s">
        <v>20366</v>
      </c>
      <c r="Q20912" t="s">
        <v>33390</v>
      </c>
      <c r="S20912" t="s">
        <v>20368</v>
      </c>
    </row>
    <row r="20913" spans="1:19" hidden="1" x14ac:dyDescent="0.2">
      <c r="A20913">
        <v>6356</v>
      </c>
      <c r="B20913" t="s">
        <v>33386</v>
      </c>
      <c r="C20913" t="s">
        <v>20441</v>
      </c>
      <c r="D20913">
        <v>9.9499999999999993</v>
      </c>
      <c r="F20913" t="s">
        <v>33388</v>
      </c>
      <c r="G20913" t="s">
        <v>1440</v>
      </c>
      <c r="I20913" t="s">
        <v>10826</v>
      </c>
      <c r="K20913"/>
      <c r="L20913" t="s">
        <v>33389</v>
      </c>
      <c r="M20913" t="s">
        <v>20719</v>
      </c>
      <c r="N20913">
        <v>3</v>
      </c>
      <c r="P20913" t="s">
        <v>20366</v>
      </c>
      <c r="Q20913" t="s">
        <v>33390</v>
      </c>
      <c r="S20913" t="s">
        <v>20368</v>
      </c>
    </row>
    <row r="20914" spans="1:19" hidden="1" x14ac:dyDescent="0.2">
      <c r="A20914">
        <v>6356</v>
      </c>
      <c r="B20914" t="s">
        <v>33386</v>
      </c>
      <c r="C20914" t="s">
        <v>20447</v>
      </c>
      <c r="D20914">
        <v>11.6</v>
      </c>
      <c r="F20914" t="s">
        <v>33388</v>
      </c>
      <c r="G20914" t="s">
        <v>1440</v>
      </c>
      <c r="I20914" t="s">
        <v>10826</v>
      </c>
      <c r="K20914"/>
      <c r="L20914" t="s">
        <v>33389</v>
      </c>
      <c r="M20914" t="s">
        <v>20719</v>
      </c>
      <c r="N20914">
        <v>3</v>
      </c>
      <c r="P20914" t="s">
        <v>20366</v>
      </c>
      <c r="Q20914" t="s">
        <v>33390</v>
      </c>
      <c r="S20914" t="s">
        <v>20368</v>
      </c>
    </row>
    <row r="20915" spans="1:19" hidden="1" x14ac:dyDescent="0.2">
      <c r="A20915">
        <v>6358</v>
      </c>
      <c r="B20915" t="s">
        <v>33391</v>
      </c>
      <c r="C20915" t="s">
        <v>105</v>
      </c>
      <c r="D20915">
        <v>1.33</v>
      </c>
      <c r="G20915" t="s">
        <v>1440</v>
      </c>
      <c r="I20915" t="s">
        <v>33392</v>
      </c>
      <c r="K20915"/>
      <c r="L20915" t="s">
        <v>33393</v>
      </c>
      <c r="M20915" t="s">
        <v>28281</v>
      </c>
      <c r="N20915">
        <v>3</v>
      </c>
      <c r="O20915" t="s">
        <v>33394</v>
      </c>
      <c r="P20915" t="s">
        <v>20366</v>
      </c>
      <c r="Q20915" t="s">
        <v>33395</v>
      </c>
      <c r="S20915" t="s">
        <v>20368</v>
      </c>
    </row>
    <row r="20916" spans="1:19" hidden="1" x14ac:dyDescent="0.2">
      <c r="A20916">
        <v>6358</v>
      </c>
      <c r="B20916" t="s">
        <v>33391</v>
      </c>
      <c r="C20916" t="s">
        <v>20452</v>
      </c>
      <c r="D20916">
        <v>7.92</v>
      </c>
      <c r="G20916" t="s">
        <v>1440</v>
      </c>
      <c r="I20916" t="s">
        <v>33392</v>
      </c>
      <c r="K20916"/>
      <c r="L20916" t="s">
        <v>33393</v>
      </c>
      <c r="M20916" t="s">
        <v>28281</v>
      </c>
      <c r="N20916">
        <v>3</v>
      </c>
      <c r="O20916" t="s">
        <v>33394</v>
      </c>
      <c r="P20916" t="s">
        <v>20366</v>
      </c>
      <c r="Q20916" t="s">
        <v>33395</v>
      </c>
      <c r="S20916" t="s">
        <v>20368</v>
      </c>
    </row>
    <row r="20917" spans="1:19" hidden="1" x14ac:dyDescent="0.2">
      <c r="A20917">
        <v>6358</v>
      </c>
      <c r="B20917" t="s">
        <v>33391</v>
      </c>
      <c r="C20917" t="s">
        <v>105</v>
      </c>
      <c r="D20917">
        <v>1.03</v>
      </c>
      <c r="F20917" t="s">
        <v>21009</v>
      </c>
      <c r="G20917" t="s">
        <v>31</v>
      </c>
      <c r="H20917" t="s">
        <v>23</v>
      </c>
      <c r="I20917" t="s">
        <v>2333</v>
      </c>
      <c r="K20917"/>
      <c r="L20917" t="s">
        <v>33393</v>
      </c>
      <c r="M20917" t="s">
        <v>28281</v>
      </c>
      <c r="N20917">
        <v>3</v>
      </c>
      <c r="O20917" t="s">
        <v>33394</v>
      </c>
      <c r="P20917" t="s">
        <v>20366</v>
      </c>
      <c r="Q20917" t="s">
        <v>33395</v>
      </c>
      <c r="S20917" t="s">
        <v>20368</v>
      </c>
    </row>
    <row r="20918" spans="1:19" hidden="1" x14ac:dyDescent="0.2">
      <c r="A20918">
        <v>6358</v>
      </c>
      <c r="B20918" t="s">
        <v>33391</v>
      </c>
      <c r="C20918" t="s">
        <v>20452</v>
      </c>
      <c r="D20918">
        <v>8.98</v>
      </c>
      <c r="E20918">
        <v>25</v>
      </c>
      <c r="F20918" t="s">
        <v>21685</v>
      </c>
      <c r="G20918" t="s">
        <v>31</v>
      </c>
      <c r="H20918" t="s">
        <v>46</v>
      </c>
      <c r="I20918" t="s">
        <v>8821</v>
      </c>
      <c r="K20918"/>
      <c r="L20918" t="s">
        <v>33393</v>
      </c>
      <c r="M20918" t="s">
        <v>28281</v>
      </c>
      <c r="N20918">
        <v>3</v>
      </c>
      <c r="O20918" t="s">
        <v>33394</v>
      </c>
      <c r="P20918" t="s">
        <v>20366</v>
      </c>
      <c r="Q20918" t="s">
        <v>33395</v>
      </c>
      <c r="S20918" t="s">
        <v>20368</v>
      </c>
    </row>
    <row r="20919" spans="1:19" hidden="1" x14ac:dyDescent="0.2">
      <c r="A20919">
        <v>6358</v>
      </c>
      <c r="B20919" t="s">
        <v>33391</v>
      </c>
      <c r="C20919" t="s">
        <v>20452</v>
      </c>
      <c r="D20919">
        <v>7.66</v>
      </c>
      <c r="E20919">
        <v>25</v>
      </c>
      <c r="F20919" t="s">
        <v>33396</v>
      </c>
      <c r="G20919" t="s">
        <v>31</v>
      </c>
      <c r="H20919" t="s">
        <v>46</v>
      </c>
      <c r="I20919" t="s">
        <v>8821</v>
      </c>
      <c r="K20919"/>
      <c r="L20919" t="s">
        <v>33393</v>
      </c>
      <c r="M20919" t="s">
        <v>28281</v>
      </c>
      <c r="N20919">
        <v>3</v>
      </c>
      <c r="O20919" t="s">
        <v>33394</v>
      </c>
      <c r="P20919" t="s">
        <v>20366</v>
      </c>
      <c r="Q20919" t="s">
        <v>33395</v>
      </c>
      <c r="S20919" t="s">
        <v>20368</v>
      </c>
    </row>
    <row r="20920" spans="1:19" hidden="1" x14ac:dyDescent="0.2">
      <c r="A20920">
        <v>6358</v>
      </c>
      <c r="B20920" t="s">
        <v>33391</v>
      </c>
      <c r="C20920" t="s">
        <v>20441</v>
      </c>
      <c r="D20920">
        <v>7.57</v>
      </c>
      <c r="E20920">
        <v>37</v>
      </c>
      <c r="F20920" t="s">
        <v>33396</v>
      </c>
      <c r="G20920" t="s">
        <v>31</v>
      </c>
      <c r="H20920" t="s">
        <v>46</v>
      </c>
      <c r="I20920" t="s">
        <v>8821</v>
      </c>
      <c r="K20920"/>
      <c r="L20920" t="s">
        <v>33393</v>
      </c>
      <c r="M20920" t="s">
        <v>28281</v>
      </c>
      <c r="N20920">
        <v>3</v>
      </c>
      <c r="O20920" t="s">
        <v>33394</v>
      </c>
      <c r="P20920" t="s">
        <v>20366</v>
      </c>
      <c r="Q20920" t="s">
        <v>33395</v>
      </c>
      <c r="S20920" t="s">
        <v>20368</v>
      </c>
    </row>
    <row r="20921" spans="1:19" hidden="1" x14ac:dyDescent="0.2">
      <c r="A20921">
        <v>6360</v>
      </c>
      <c r="B20921" t="s">
        <v>33397</v>
      </c>
      <c r="C20921" t="s">
        <v>105</v>
      </c>
      <c r="D20921">
        <v>4.8899999999999997</v>
      </c>
      <c r="E20921">
        <v>25</v>
      </c>
      <c r="F20921" t="s">
        <v>23143</v>
      </c>
      <c r="G20921" t="s">
        <v>55</v>
      </c>
      <c r="H20921" t="s">
        <v>23</v>
      </c>
      <c r="I20921" t="s">
        <v>33398</v>
      </c>
      <c r="K20921"/>
      <c r="L20921" t="s">
        <v>33399</v>
      </c>
      <c r="M20921" t="s">
        <v>28281</v>
      </c>
      <c r="N20921">
        <v>3</v>
      </c>
      <c r="O20921" t="s">
        <v>33400</v>
      </c>
      <c r="P20921" t="s">
        <v>20366</v>
      </c>
      <c r="Q20921" t="s">
        <v>33401</v>
      </c>
      <c r="S20921" t="s">
        <v>20368</v>
      </c>
    </row>
    <row r="20922" spans="1:19" hidden="1" x14ac:dyDescent="0.2">
      <c r="A20922">
        <v>6360</v>
      </c>
      <c r="B20922" t="s">
        <v>33397</v>
      </c>
      <c r="C20922" t="s">
        <v>20452</v>
      </c>
      <c r="D20922">
        <v>7.55</v>
      </c>
      <c r="E20922">
        <v>25</v>
      </c>
      <c r="F20922" t="s">
        <v>23143</v>
      </c>
      <c r="G20922" t="s">
        <v>55</v>
      </c>
      <c r="H20922" t="s">
        <v>23</v>
      </c>
      <c r="I20922" t="s">
        <v>33398</v>
      </c>
      <c r="K20922"/>
      <c r="L20922" t="s">
        <v>33399</v>
      </c>
      <c r="M20922" t="s">
        <v>28281</v>
      </c>
      <c r="N20922">
        <v>3</v>
      </c>
      <c r="O20922" t="s">
        <v>33400</v>
      </c>
      <c r="P20922" t="s">
        <v>20366</v>
      </c>
      <c r="Q20922" t="s">
        <v>33401</v>
      </c>
      <c r="S20922" t="s">
        <v>20368</v>
      </c>
    </row>
    <row r="20923" spans="1:19" hidden="1" x14ac:dyDescent="0.2">
      <c r="A20923">
        <v>6360</v>
      </c>
      <c r="B20923" t="s">
        <v>33397</v>
      </c>
      <c r="C20923" t="s">
        <v>20441</v>
      </c>
      <c r="D20923">
        <v>10.43</v>
      </c>
      <c r="E20923">
        <v>25</v>
      </c>
      <c r="F20923" t="s">
        <v>23143</v>
      </c>
      <c r="G20923" t="s">
        <v>55</v>
      </c>
      <c r="H20923" t="s">
        <v>23</v>
      </c>
      <c r="I20923" t="s">
        <v>33398</v>
      </c>
      <c r="K20923"/>
      <c r="L20923" t="s">
        <v>33399</v>
      </c>
      <c r="M20923" t="s">
        <v>28281</v>
      </c>
      <c r="N20923">
        <v>3</v>
      </c>
      <c r="O20923" t="s">
        <v>33400</v>
      </c>
      <c r="P20923" t="s">
        <v>20366</v>
      </c>
      <c r="Q20923" t="s">
        <v>33401</v>
      </c>
      <c r="S20923" t="s">
        <v>20368</v>
      </c>
    </row>
    <row r="20924" spans="1:19" hidden="1" x14ac:dyDescent="0.2">
      <c r="A20924">
        <v>6360</v>
      </c>
      <c r="B20924" t="s">
        <v>33397</v>
      </c>
      <c r="C20924" t="s">
        <v>20447</v>
      </c>
      <c r="D20924">
        <v>11.19</v>
      </c>
      <c r="E20924">
        <v>25</v>
      </c>
      <c r="F20924" t="s">
        <v>23143</v>
      </c>
      <c r="G20924" t="s">
        <v>55</v>
      </c>
      <c r="H20924" t="s">
        <v>23</v>
      </c>
      <c r="I20924" t="s">
        <v>33398</v>
      </c>
      <c r="K20924"/>
      <c r="L20924" t="s">
        <v>33399</v>
      </c>
      <c r="M20924" t="s">
        <v>28281</v>
      </c>
      <c r="N20924">
        <v>3</v>
      </c>
      <c r="O20924" t="s">
        <v>33400</v>
      </c>
      <c r="P20924" t="s">
        <v>20366</v>
      </c>
      <c r="Q20924" t="s">
        <v>33401</v>
      </c>
      <c r="S20924" t="s">
        <v>20368</v>
      </c>
    </row>
    <row r="20925" spans="1:19" hidden="1" x14ac:dyDescent="0.2">
      <c r="A20925">
        <v>6361</v>
      </c>
      <c r="B20925" t="s">
        <v>33402</v>
      </c>
      <c r="C20925" t="s">
        <v>105</v>
      </c>
      <c r="D20925">
        <v>5.8</v>
      </c>
      <c r="E20925">
        <v>20</v>
      </c>
      <c r="F20925" t="s">
        <v>28911</v>
      </c>
      <c r="G20925" t="s">
        <v>55</v>
      </c>
      <c r="H20925" t="s">
        <v>23</v>
      </c>
      <c r="I20925" t="s">
        <v>33403</v>
      </c>
      <c r="K20925"/>
      <c r="L20925" t="s">
        <v>33404</v>
      </c>
      <c r="M20925" t="s">
        <v>26</v>
      </c>
      <c r="N20925">
        <v>2</v>
      </c>
      <c r="P20925" t="s">
        <v>20366</v>
      </c>
      <c r="Q20925" t="s">
        <v>33405</v>
      </c>
      <c r="S20925" t="s">
        <v>20368</v>
      </c>
    </row>
    <row r="20926" spans="1:19" hidden="1" x14ac:dyDescent="0.2">
      <c r="A20926">
        <v>6362</v>
      </c>
      <c r="B20926" t="s">
        <v>33406</v>
      </c>
      <c r="C20926" t="s">
        <v>105</v>
      </c>
      <c r="D20926">
        <v>3.09</v>
      </c>
      <c r="E20926">
        <v>20</v>
      </c>
      <c r="F20926" t="s">
        <v>14515</v>
      </c>
      <c r="G20926" t="s">
        <v>55</v>
      </c>
      <c r="H20926" t="s">
        <v>23</v>
      </c>
      <c r="I20926" t="s">
        <v>4860</v>
      </c>
      <c r="K20926"/>
      <c r="L20926" t="s">
        <v>33407</v>
      </c>
      <c r="M20926" t="s">
        <v>26</v>
      </c>
      <c r="N20926">
        <v>2</v>
      </c>
      <c r="P20926" t="s">
        <v>20366</v>
      </c>
      <c r="Q20926" t="s">
        <v>33408</v>
      </c>
      <c r="S20926" t="s">
        <v>20368</v>
      </c>
    </row>
    <row r="20927" spans="1:19" hidden="1" x14ac:dyDescent="0.2">
      <c r="A20927">
        <v>6363</v>
      </c>
      <c r="B20927" t="s">
        <v>33409</v>
      </c>
      <c r="C20927" t="s">
        <v>20783</v>
      </c>
      <c r="D20927">
        <v>7.51</v>
      </c>
      <c r="E20927">
        <v>20</v>
      </c>
      <c r="F20927" t="s">
        <v>28911</v>
      </c>
      <c r="G20927" t="s">
        <v>55</v>
      </c>
      <c r="H20927" t="s">
        <v>23</v>
      </c>
      <c r="I20927" t="s">
        <v>33410</v>
      </c>
      <c r="K20927"/>
      <c r="L20927" t="s">
        <v>33411</v>
      </c>
      <c r="M20927" t="s">
        <v>26</v>
      </c>
      <c r="N20927">
        <v>2</v>
      </c>
      <c r="P20927" t="s">
        <v>20366</v>
      </c>
      <c r="Q20927" t="s">
        <v>33412</v>
      </c>
      <c r="S20927" t="s">
        <v>20368</v>
      </c>
    </row>
    <row r="20928" spans="1:19" hidden="1" x14ac:dyDescent="0.2">
      <c r="A20928">
        <v>6364</v>
      </c>
      <c r="B20928" t="s">
        <v>33413</v>
      </c>
      <c r="C20928" t="s">
        <v>105</v>
      </c>
      <c r="D20928">
        <v>3.2</v>
      </c>
      <c r="F20928" t="s">
        <v>21009</v>
      </c>
      <c r="G20928" t="s">
        <v>31</v>
      </c>
      <c r="H20928" t="s">
        <v>23</v>
      </c>
      <c r="I20928" t="s">
        <v>33280</v>
      </c>
      <c r="K20928"/>
      <c r="L20928" t="s">
        <v>33414</v>
      </c>
      <c r="M20928" t="s">
        <v>26</v>
      </c>
      <c r="N20928">
        <v>2</v>
      </c>
      <c r="P20928" t="s">
        <v>20366</v>
      </c>
      <c r="Q20928" t="s">
        <v>33415</v>
      </c>
      <c r="S20928" t="s">
        <v>20368</v>
      </c>
    </row>
    <row r="20929" spans="1:19" hidden="1" x14ac:dyDescent="0.2">
      <c r="A20929">
        <v>6366</v>
      </c>
      <c r="B20929" t="s">
        <v>33416</v>
      </c>
      <c r="C20929" t="s">
        <v>105</v>
      </c>
      <c r="D20929">
        <v>4.5</v>
      </c>
      <c r="F20929" t="s">
        <v>21009</v>
      </c>
      <c r="G20929" t="s">
        <v>31</v>
      </c>
      <c r="H20929" t="s">
        <v>23</v>
      </c>
      <c r="I20929" t="s">
        <v>33280</v>
      </c>
      <c r="K20929"/>
      <c r="L20929" t="s">
        <v>33417</v>
      </c>
      <c r="M20929" t="s">
        <v>21081</v>
      </c>
      <c r="N20929">
        <v>7</v>
      </c>
      <c r="O20929" t="s">
        <v>33418</v>
      </c>
      <c r="P20929" t="s">
        <v>20366</v>
      </c>
      <c r="Q20929" t="s">
        <v>33419</v>
      </c>
      <c r="S20929" t="s">
        <v>20368</v>
      </c>
    </row>
    <row r="20930" spans="1:19" hidden="1" x14ac:dyDescent="0.2">
      <c r="A20930">
        <v>6367</v>
      </c>
      <c r="B20930" t="s">
        <v>33420</v>
      </c>
      <c r="C20930" t="s">
        <v>105</v>
      </c>
      <c r="D20930">
        <v>4.7</v>
      </c>
      <c r="F20930" t="s">
        <v>21009</v>
      </c>
      <c r="G20930" t="s">
        <v>31</v>
      </c>
      <c r="H20930" t="s">
        <v>23</v>
      </c>
      <c r="I20930" t="s">
        <v>33280</v>
      </c>
      <c r="K20930"/>
      <c r="L20930" t="s">
        <v>33421</v>
      </c>
      <c r="M20930" t="s">
        <v>20396</v>
      </c>
      <c r="N20930">
        <v>4</v>
      </c>
      <c r="P20930" t="s">
        <v>20366</v>
      </c>
      <c r="Q20930" t="s">
        <v>33422</v>
      </c>
      <c r="S20930" t="s">
        <v>20368</v>
      </c>
    </row>
    <row r="20931" spans="1:19" hidden="1" x14ac:dyDescent="0.2">
      <c r="A20931">
        <v>6368</v>
      </c>
      <c r="B20931" t="s">
        <v>33423</v>
      </c>
      <c r="C20931" t="s">
        <v>105</v>
      </c>
      <c r="D20931">
        <v>4</v>
      </c>
      <c r="F20931" t="s">
        <v>21009</v>
      </c>
      <c r="G20931" t="s">
        <v>31</v>
      </c>
      <c r="H20931" t="s">
        <v>23</v>
      </c>
      <c r="I20931" t="s">
        <v>33280</v>
      </c>
      <c r="K20931"/>
      <c r="L20931" t="s">
        <v>33424</v>
      </c>
      <c r="M20931" t="s">
        <v>20719</v>
      </c>
      <c r="N20931">
        <v>3</v>
      </c>
      <c r="P20931" t="s">
        <v>20366</v>
      </c>
      <c r="Q20931" t="s">
        <v>33425</v>
      </c>
      <c r="S20931" t="s">
        <v>20368</v>
      </c>
    </row>
    <row r="20932" spans="1:19" hidden="1" x14ac:dyDescent="0.2">
      <c r="A20932">
        <v>6369</v>
      </c>
      <c r="B20932" t="s">
        <v>33426</v>
      </c>
      <c r="C20932" t="s">
        <v>105</v>
      </c>
      <c r="D20932">
        <v>3.3</v>
      </c>
      <c r="E20932">
        <v>25</v>
      </c>
      <c r="F20932" t="s">
        <v>26297</v>
      </c>
      <c r="G20932" t="s">
        <v>55</v>
      </c>
      <c r="H20932" t="s">
        <v>46</v>
      </c>
      <c r="I20932" t="s">
        <v>32417</v>
      </c>
      <c r="K20932"/>
      <c r="L20932" t="s">
        <v>33427</v>
      </c>
      <c r="M20932" t="s">
        <v>26</v>
      </c>
      <c r="N20932">
        <v>2</v>
      </c>
      <c r="P20932" t="s">
        <v>20366</v>
      </c>
      <c r="Q20932" t="s">
        <v>33428</v>
      </c>
      <c r="S20932" t="s">
        <v>20368</v>
      </c>
    </row>
    <row r="20933" spans="1:19" hidden="1" x14ac:dyDescent="0.2">
      <c r="A20933">
        <v>6369</v>
      </c>
      <c r="B20933" t="s">
        <v>33426</v>
      </c>
      <c r="C20933" t="s">
        <v>20452</v>
      </c>
      <c r="D20933">
        <v>6.37</v>
      </c>
      <c r="E20933">
        <v>25</v>
      </c>
      <c r="F20933" t="s">
        <v>26297</v>
      </c>
      <c r="G20933" t="s">
        <v>55</v>
      </c>
      <c r="H20933" t="s">
        <v>46</v>
      </c>
      <c r="I20933" t="s">
        <v>32417</v>
      </c>
      <c r="K20933"/>
      <c r="L20933" t="s">
        <v>33427</v>
      </c>
      <c r="M20933" t="s">
        <v>26</v>
      </c>
      <c r="N20933">
        <v>2</v>
      </c>
      <c r="P20933" t="s">
        <v>20366</v>
      </c>
      <c r="Q20933" t="s">
        <v>33428</v>
      </c>
      <c r="S20933" t="s">
        <v>20368</v>
      </c>
    </row>
    <row r="20934" spans="1:19" hidden="1" x14ac:dyDescent="0.2">
      <c r="A20934">
        <v>6370</v>
      </c>
      <c r="B20934" t="s">
        <v>33429</v>
      </c>
      <c r="C20934" t="s">
        <v>20452</v>
      </c>
      <c r="D20934">
        <v>3.62</v>
      </c>
      <c r="G20934" t="s">
        <v>1440</v>
      </c>
      <c r="I20934" t="s">
        <v>33392</v>
      </c>
      <c r="K20934"/>
      <c r="L20934" t="s">
        <v>33430</v>
      </c>
      <c r="M20934" t="s">
        <v>28281</v>
      </c>
      <c r="N20934">
        <v>3</v>
      </c>
      <c r="O20934" t="s">
        <v>33431</v>
      </c>
      <c r="P20934" t="s">
        <v>20366</v>
      </c>
      <c r="Q20934" t="s">
        <v>33432</v>
      </c>
      <c r="S20934" t="s">
        <v>20368</v>
      </c>
    </row>
    <row r="20935" spans="1:19" hidden="1" x14ac:dyDescent="0.2">
      <c r="A20935">
        <v>6372</v>
      </c>
      <c r="B20935" t="s">
        <v>33433</v>
      </c>
      <c r="C20935" t="s">
        <v>105</v>
      </c>
      <c r="D20935">
        <v>1.51</v>
      </c>
      <c r="G20935" t="s">
        <v>1440</v>
      </c>
      <c r="I20935" t="s">
        <v>33392</v>
      </c>
      <c r="K20935"/>
      <c r="L20935" t="s">
        <v>33434</v>
      </c>
      <c r="M20935" t="s">
        <v>28281</v>
      </c>
      <c r="N20935">
        <v>3</v>
      </c>
      <c r="O20935" t="s">
        <v>33435</v>
      </c>
      <c r="P20935" t="s">
        <v>20366</v>
      </c>
      <c r="Q20935" t="s">
        <v>33436</v>
      </c>
      <c r="S20935" t="s">
        <v>20368</v>
      </c>
    </row>
    <row r="20936" spans="1:19" hidden="1" x14ac:dyDescent="0.2">
      <c r="A20936">
        <v>6372</v>
      </c>
      <c r="B20936" t="s">
        <v>33433</v>
      </c>
      <c r="C20936" t="s">
        <v>20452</v>
      </c>
      <c r="D20936">
        <v>6.89</v>
      </c>
      <c r="G20936" t="s">
        <v>1440</v>
      </c>
      <c r="I20936" t="s">
        <v>33392</v>
      </c>
      <c r="K20936"/>
      <c r="L20936" t="s">
        <v>33434</v>
      </c>
      <c r="M20936" t="s">
        <v>28281</v>
      </c>
      <c r="N20936">
        <v>3</v>
      </c>
      <c r="O20936" t="s">
        <v>33435</v>
      </c>
      <c r="P20936" t="s">
        <v>20366</v>
      </c>
      <c r="Q20936" t="s">
        <v>33436</v>
      </c>
      <c r="S20936" t="s">
        <v>20368</v>
      </c>
    </row>
    <row r="20937" spans="1:19" hidden="1" x14ac:dyDescent="0.2">
      <c r="A20937">
        <v>6373</v>
      </c>
      <c r="B20937" t="s">
        <v>33437</v>
      </c>
      <c r="C20937" t="s">
        <v>20441</v>
      </c>
      <c r="D20937">
        <v>1.48</v>
      </c>
      <c r="E20937">
        <v>20</v>
      </c>
      <c r="F20937" t="s">
        <v>33438</v>
      </c>
      <c r="G20937" t="s">
        <v>31</v>
      </c>
      <c r="H20937" t="s">
        <v>2675</v>
      </c>
      <c r="I20937" t="s">
        <v>1764</v>
      </c>
      <c r="K20937"/>
      <c r="L20937" t="s">
        <v>33439</v>
      </c>
      <c r="M20937" t="s">
        <v>26</v>
      </c>
      <c r="N20937">
        <v>2</v>
      </c>
      <c r="P20937" t="s">
        <v>20366</v>
      </c>
      <c r="Q20937" t="s">
        <v>33440</v>
      </c>
      <c r="S20937" t="s">
        <v>20368</v>
      </c>
    </row>
    <row r="20938" spans="1:19" hidden="1" x14ac:dyDescent="0.2">
      <c r="A20938">
        <v>6373</v>
      </c>
      <c r="B20938" t="s">
        <v>33437</v>
      </c>
      <c r="C20938" t="s">
        <v>32908</v>
      </c>
      <c r="D20938">
        <v>11.49</v>
      </c>
      <c r="E20938">
        <v>20</v>
      </c>
      <c r="F20938" t="s">
        <v>33438</v>
      </c>
      <c r="G20938" t="s">
        <v>31</v>
      </c>
      <c r="H20938" t="s">
        <v>2675</v>
      </c>
      <c r="I20938" t="s">
        <v>1764</v>
      </c>
      <c r="K20938"/>
      <c r="L20938" t="s">
        <v>33439</v>
      </c>
      <c r="M20938" t="s">
        <v>26</v>
      </c>
      <c r="N20938">
        <v>2</v>
      </c>
      <c r="P20938" t="s">
        <v>20366</v>
      </c>
      <c r="Q20938" t="s">
        <v>33440</v>
      </c>
      <c r="S20938" t="s">
        <v>20368</v>
      </c>
    </row>
    <row r="20939" spans="1:19" hidden="1" x14ac:dyDescent="0.2">
      <c r="A20939">
        <v>6374</v>
      </c>
      <c r="B20939" t="s">
        <v>33441</v>
      </c>
      <c r="C20939" t="s">
        <v>105</v>
      </c>
      <c r="D20939">
        <v>7.7</v>
      </c>
      <c r="G20939" t="s">
        <v>1440</v>
      </c>
      <c r="I20939" t="s">
        <v>32687</v>
      </c>
      <c r="K20939"/>
      <c r="L20939" t="s">
        <v>33442</v>
      </c>
      <c r="M20939" t="s">
        <v>26</v>
      </c>
      <c r="N20939">
        <v>2</v>
      </c>
      <c r="P20939" t="s">
        <v>20366</v>
      </c>
      <c r="Q20939" t="s">
        <v>33443</v>
      </c>
      <c r="S20939" t="s">
        <v>20368</v>
      </c>
    </row>
    <row r="20940" spans="1:19" hidden="1" x14ac:dyDescent="0.2">
      <c r="A20940">
        <v>6376</v>
      </c>
      <c r="B20940" t="s">
        <v>33444</v>
      </c>
      <c r="C20940" t="s">
        <v>25307</v>
      </c>
      <c r="D20940">
        <v>10.43</v>
      </c>
      <c r="E20940">
        <v>25</v>
      </c>
      <c r="F20940" t="s">
        <v>24973</v>
      </c>
      <c r="G20940" t="s">
        <v>31</v>
      </c>
      <c r="H20940" t="s">
        <v>46</v>
      </c>
      <c r="I20940" t="s">
        <v>104</v>
      </c>
      <c r="K20940"/>
      <c r="L20940" t="s">
        <v>33445</v>
      </c>
      <c r="M20940" t="s">
        <v>26</v>
      </c>
      <c r="N20940">
        <v>2</v>
      </c>
      <c r="P20940" t="s">
        <v>20366</v>
      </c>
      <c r="Q20940" t="s">
        <v>33446</v>
      </c>
      <c r="S20940" t="s">
        <v>20368</v>
      </c>
    </row>
    <row r="20941" spans="1:19" hidden="1" x14ac:dyDescent="0.2">
      <c r="A20941">
        <v>6377</v>
      </c>
      <c r="B20941" t="s">
        <v>33447</v>
      </c>
      <c r="C20941" t="s">
        <v>29312</v>
      </c>
      <c r="D20941">
        <v>3.8</v>
      </c>
      <c r="E20941" t="s">
        <v>363</v>
      </c>
      <c r="F20941" t="s">
        <v>20459</v>
      </c>
      <c r="G20941" t="s">
        <v>31</v>
      </c>
      <c r="H20941" t="s">
        <v>23</v>
      </c>
      <c r="I20941" t="s">
        <v>28709</v>
      </c>
      <c r="K20941"/>
      <c r="L20941" t="s">
        <v>33448</v>
      </c>
      <c r="M20941" t="s">
        <v>26</v>
      </c>
      <c r="N20941">
        <v>2</v>
      </c>
      <c r="P20941" t="s">
        <v>20366</v>
      </c>
      <c r="Q20941" t="s">
        <v>33449</v>
      </c>
      <c r="S20941" t="s">
        <v>20368</v>
      </c>
    </row>
    <row r="20942" spans="1:19" hidden="1" x14ac:dyDescent="0.2">
      <c r="A20942">
        <v>6377</v>
      </c>
      <c r="B20942" t="s">
        <v>33447</v>
      </c>
      <c r="C20942" t="s">
        <v>25307</v>
      </c>
      <c r="D20942">
        <v>7.9</v>
      </c>
      <c r="E20942" t="s">
        <v>363</v>
      </c>
      <c r="F20942" t="s">
        <v>20459</v>
      </c>
      <c r="G20942" t="s">
        <v>31</v>
      </c>
      <c r="H20942" t="s">
        <v>23</v>
      </c>
      <c r="I20942" t="s">
        <v>28709</v>
      </c>
      <c r="K20942"/>
      <c r="L20942" t="s">
        <v>33448</v>
      </c>
      <c r="M20942" t="s">
        <v>26</v>
      </c>
      <c r="N20942">
        <v>2</v>
      </c>
      <c r="P20942" t="s">
        <v>20366</v>
      </c>
      <c r="Q20942" t="s">
        <v>33449</v>
      </c>
      <c r="S20942" t="s">
        <v>20368</v>
      </c>
    </row>
    <row r="20943" spans="1:19" hidden="1" x14ac:dyDescent="0.2">
      <c r="A20943">
        <v>6380</v>
      </c>
      <c r="B20943" t="s">
        <v>33450</v>
      </c>
      <c r="C20943" t="s">
        <v>105</v>
      </c>
      <c r="D20943">
        <v>5.32</v>
      </c>
      <c r="E20943" t="s">
        <v>363</v>
      </c>
      <c r="F20943" t="s">
        <v>32217</v>
      </c>
      <c r="G20943" t="s">
        <v>31</v>
      </c>
      <c r="H20943" t="s">
        <v>23</v>
      </c>
      <c r="I20943" t="s">
        <v>32218</v>
      </c>
      <c r="K20943"/>
      <c r="L20943" t="s">
        <v>33451</v>
      </c>
      <c r="M20943" t="s">
        <v>26</v>
      </c>
      <c r="N20943">
        <v>2</v>
      </c>
      <c r="P20943" t="s">
        <v>20366</v>
      </c>
      <c r="Q20943" t="s">
        <v>33452</v>
      </c>
      <c r="S20943" t="s">
        <v>20368</v>
      </c>
    </row>
    <row r="20944" spans="1:19" hidden="1" x14ac:dyDescent="0.2">
      <c r="A20944">
        <v>6381</v>
      </c>
      <c r="B20944" t="s">
        <v>33453</v>
      </c>
      <c r="C20944" t="s">
        <v>105</v>
      </c>
      <c r="D20944">
        <v>5.7</v>
      </c>
      <c r="E20944">
        <v>20</v>
      </c>
      <c r="F20944" t="s">
        <v>32264</v>
      </c>
      <c r="G20944" t="s">
        <v>55</v>
      </c>
      <c r="H20944" t="s">
        <v>23</v>
      </c>
      <c r="I20944" t="s">
        <v>33454</v>
      </c>
      <c r="K20944"/>
      <c r="L20944" t="s">
        <v>33455</v>
      </c>
      <c r="M20944" t="s">
        <v>33456</v>
      </c>
      <c r="N20944">
        <v>3</v>
      </c>
      <c r="P20944" t="s">
        <v>20366</v>
      </c>
      <c r="Q20944" t="s">
        <v>33457</v>
      </c>
      <c r="S20944" t="s">
        <v>20368</v>
      </c>
    </row>
    <row r="20945" spans="1:19" hidden="1" x14ac:dyDescent="0.2">
      <c r="A20945">
        <v>6382</v>
      </c>
      <c r="B20945" t="s">
        <v>33458</v>
      </c>
      <c r="C20945" t="s">
        <v>105</v>
      </c>
      <c r="D20945">
        <v>6.4</v>
      </c>
      <c r="E20945">
        <v>20</v>
      </c>
      <c r="F20945" t="s">
        <v>32264</v>
      </c>
      <c r="G20945" t="s">
        <v>55</v>
      </c>
      <c r="H20945" t="s">
        <v>23</v>
      </c>
      <c r="I20945" t="s">
        <v>33454</v>
      </c>
      <c r="K20945"/>
      <c r="L20945" t="s">
        <v>33459</v>
      </c>
      <c r="M20945" t="s">
        <v>33456</v>
      </c>
      <c r="N20945">
        <v>3</v>
      </c>
      <c r="P20945" t="s">
        <v>20366</v>
      </c>
      <c r="Q20945" t="s">
        <v>33460</v>
      </c>
      <c r="S20945" t="s">
        <v>20368</v>
      </c>
    </row>
    <row r="20946" spans="1:19" hidden="1" x14ac:dyDescent="0.2">
      <c r="A20946">
        <v>6382</v>
      </c>
      <c r="B20946" t="s">
        <v>33458</v>
      </c>
      <c r="C20946" t="s">
        <v>105</v>
      </c>
      <c r="D20946">
        <v>5.27</v>
      </c>
      <c r="F20946" t="s">
        <v>32264</v>
      </c>
      <c r="I20946" t="s">
        <v>33461</v>
      </c>
      <c r="K20946"/>
      <c r="L20946" t="s">
        <v>33459</v>
      </c>
      <c r="M20946" t="s">
        <v>33456</v>
      </c>
      <c r="N20946">
        <v>3</v>
      </c>
      <c r="P20946" t="s">
        <v>20366</v>
      </c>
      <c r="Q20946" t="s">
        <v>33460</v>
      </c>
      <c r="S20946" t="s">
        <v>20368</v>
      </c>
    </row>
    <row r="20947" spans="1:19" hidden="1" x14ac:dyDescent="0.2">
      <c r="A20947">
        <v>6383</v>
      </c>
      <c r="B20947" t="s">
        <v>33462</v>
      </c>
      <c r="C20947" t="s">
        <v>20441</v>
      </c>
      <c r="D20947">
        <v>7.3</v>
      </c>
      <c r="E20947">
        <v>23</v>
      </c>
      <c r="F20947" t="s">
        <v>23143</v>
      </c>
      <c r="G20947" t="s">
        <v>31</v>
      </c>
      <c r="H20947" t="s">
        <v>23</v>
      </c>
      <c r="I20947" t="s">
        <v>32272</v>
      </c>
      <c r="K20947"/>
      <c r="L20947" t="s">
        <v>33463</v>
      </c>
      <c r="M20947" t="s">
        <v>20396</v>
      </c>
      <c r="N20947">
        <v>4</v>
      </c>
      <c r="P20947" t="s">
        <v>20366</v>
      </c>
      <c r="Q20947" t="s">
        <v>33464</v>
      </c>
      <c r="S20947" t="s">
        <v>20368</v>
      </c>
    </row>
    <row r="20948" spans="1:19" hidden="1" x14ac:dyDescent="0.2">
      <c r="A20948">
        <v>6383</v>
      </c>
      <c r="B20948" t="s">
        <v>33462</v>
      </c>
      <c r="C20948" t="s">
        <v>20447</v>
      </c>
      <c r="D20948" t="s">
        <v>33465</v>
      </c>
      <c r="E20948" t="s">
        <v>33466</v>
      </c>
      <c r="F20948" t="s">
        <v>23143</v>
      </c>
      <c r="G20948" t="s">
        <v>31</v>
      </c>
      <c r="H20948" t="s">
        <v>23</v>
      </c>
      <c r="I20948" t="s">
        <v>32272</v>
      </c>
      <c r="K20948"/>
      <c r="L20948" t="s">
        <v>33463</v>
      </c>
      <c r="M20948" t="s">
        <v>20396</v>
      </c>
      <c r="N20948">
        <v>4</v>
      </c>
      <c r="P20948" t="s">
        <v>20366</v>
      </c>
      <c r="Q20948" t="s">
        <v>33464</v>
      </c>
      <c r="S20948" t="s">
        <v>20368</v>
      </c>
    </row>
    <row r="20949" spans="1:19" hidden="1" x14ac:dyDescent="0.2">
      <c r="A20949">
        <v>6384</v>
      </c>
      <c r="B20949" t="s">
        <v>33467</v>
      </c>
      <c r="C20949" t="s">
        <v>105</v>
      </c>
      <c r="D20949">
        <v>0.74</v>
      </c>
      <c r="E20949" t="s">
        <v>3065</v>
      </c>
      <c r="F20949" t="s">
        <v>31387</v>
      </c>
      <c r="G20949" t="s">
        <v>21388</v>
      </c>
      <c r="H20949" t="s">
        <v>23</v>
      </c>
      <c r="I20949" t="s">
        <v>4774</v>
      </c>
      <c r="K20949"/>
      <c r="L20949" t="s">
        <v>33468</v>
      </c>
      <c r="M20949" t="s">
        <v>26</v>
      </c>
      <c r="N20949">
        <v>2</v>
      </c>
      <c r="P20949" t="s">
        <v>20366</v>
      </c>
      <c r="Q20949" t="s">
        <v>33469</v>
      </c>
      <c r="S20949" t="s">
        <v>20368</v>
      </c>
    </row>
    <row r="20950" spans="1:19" hidden="1" x14ac:dyDescent="0.2">
      <c r="A20950">
        <v>6386</v>
      </c>
      <c r="B20950" t="s">
        <v>33470</v>
      </c>
      <c r="C20950" t="s">
        <v>20452</v>
      </c>
      <c r="D20950">
        <v>11.1</v>
      </c>
      <c r="G20950" t="s">
        <v>31</v>
      </c>
      <c r="I20950" t="s">
        <v>31894</v>
      </c>
      <c r="K20950"/>
      <c r="L20950" t="s">
        <v>33471</v>
      </c>
      <c r="M20950" t="s">
        <v>26</v>
      </c>
      <c r="N20950">
        <v>2</v>
      </c>
      <c r="P20950" t="s">
        <v>20366</v>
      </c>
      <c r="Q20950" t="s">
        <v>33472</v>
      </c>
      <c r="S20950" t="s">
        <v>20368</v>
      </c>
    </row>
    <row r="20951" spans="1:19" hidden="1" x14ac:dyDescent="0.2">
      <c r="A20951">
        <v>6388</v>
      </c>
      <c r="B20951" t="s">
        <v>33473</v>
      </c>
      <c r="C20951" t="s">
        <v>105</v>
      </c>
      <c r="D20951">
        <v>5.75</v>
      </c>
      <c r="E20951" t="s">
        <v>363</v>
      </c>
      <c r="F20951" t="s">
        <v>32217</v>
      </c>
      <c r="G20951" t="s">
        <v>31</v>
      </c>
      <c r="H20951" t="s">
        <v>23</v>
      </c>
      <c r="I20951" t="s">
        <v>32218</v>
      </c>
      <c r="K20951"/>
      <c r="L20951" t="s">
        <v>33474</v>
      </c>
      <c r="M20951" t="s">
        <v>26</v>
      </c>
      <c r="N20951">
        <v>2</v>
      </c>
      <c r="P20951" t="s">
        <v>20366</v>
      </c>
      <c r="Q20951" t="s">
        <v>33475</v>
      </c>
      <c r="S20951" t="s">
        <v>20368</v>
      </c>
    </row>
    <row r="20952" spans="1:19" hidden="1" x14ac:dyDescent="0.2">
      <c r="A20952">
        <v>6394</v>
      </c>
      <c r="B20952" t="s">
        <v>33476</v>
      </c>
      <c r="C20952" t="s">
        <v>20452</v>
      </c>
      <c r="D20952">
        <v>6.2</v>
      </c>
      <c r="E20952" t="s">
        <v>363</v>
      </c>
      <c r="F20952" t="s">
        <v>26809</v>
      </c>
      <c r="G20952" t="s">
        <v>31</v>
      </c>
      <c r="H20952" t="s">
        <v>23</v>
      </c>
      <c r="I20952" t="s">
        <v>9766</v>
      </c>
      <c r="K20952"/>
      <c r="L20952" t="s">
        <v>33477</v>
      </c>
      <c r="M20952" t="s">
        <v>26</v>
      </c>
      <c r="N20952">
        <v>2</v>
      </c>
      <c r="O20952" t="s">
        <v>33478</v>
      </c>
      <c r="P20952" t="s">
        <v>20366</v>
      </c>
      <c r="Q20952" t="s">
        <v>33479</v>
      </c>
      <c r="S20952" t="s">
        <v>20368</v>
      </c>
    </row>
    <row r="20953" spans="1:19" hidden="1" x14ac:dyDescent="0.2">
      <c r="A20953">
        <v>6394</v>
      </c>
      <c r="B20953" t="s">
        <v>33476</v>
      </c>
      <c r="C20953" t="s">
        <v>20441</v>
      </c>
      <c r="D20953">
        <v>13</v>
      </c>
      <c r="E20953" t="s">
        <v>363</v>
      </c>
      <c r="F20953" t="s">
        <v>26809</v>
      </c>
      <c r="G20953" t="s">
        <v>31</v>
      </c>
      <c r="H20953" t="s">
        <v>23</v>
      </c>
      <c r="I20953" t="s">
        <v>9766</v>
      </c>
      <c r="K20953"/>
      <c r="L20953" t="s">
        <v>33477</v>
      </c>
      <c r="M20953" t="s">
        <v>26</v>
      </c>
      <c r="N20953">
        <v>2</v>
      </c>
      <c r="O20953" t="s">
        <v>33478</v>
      </c>
      <c r="P20953" t="s">
        <v>20366</v>
      </c>
      <c r="Q20953" t="s">
        <v>33479</v>
      </c>
      <c r="S20953" t="s">
        <v>20368</v>
      </c>
    </row>
    <row r="20954" spans="1:19" hidden="1" x14ac:dyDescent="0.2">
      <c r="A20954">
        <v>6394</v>
      </c>
      <c r="B20954" t="s">
        <v>33476</v>
      </c>
      <c r="C20954" t="s">
        <v>20452</v>
      </c>
      <c r="D20954">
        <v>6.22</v>
      </c>
      <c r="E20954">
        <v>25</v>
      </c>
      <c r="F20954" t="s">
        <v>33480</v>
      </c>
      <c r="G20954" t="s">
        <v>31</v>
      </c>
      <c r="H20954" t="s">
        <v>23</v>
      </c>
      <c r="I20954" t="s">
        <v>33481</v>
      </c>
      <c r="K20954"/>
      <c r="L20954" t="s">
        <v>33477</v>
      </c>
      <c r="M20954" t="s">
        <v>26</v>
      </c>
      <c r="N20954">
        <v>2</v>
      </c>
      <c r="O20954" t="s">
        <v>33478</v>
      </c>
      <c r="P20954" t="s">
        <v>20366</v>
      </c>
      <c r="Q20954" t="s">
        <v>33479</v>
      </c>
      <c r="S20954" t="s">
        <v>20368</v>
      </c>
    </row>
    <row r="20955" spans="1:19" hidden="1" x14ac:dyDescent="0.2">
      <c r="A20955">
        <v>6394</v>
      </c>
      <c r="B20955" t="s">
        <v>33476</v>
      </c>
      <c r="C20955" t="s">
        <v>20441</v>
      </c>
      <c r="D20955">
        <v>13.1</v>
      </c>
      <c r="E20955" t="s">
        <v>414</v>
      </c>
      <c r="F20955" t="s">
        <v>33482</v>
      </c>
      <c r="G20955" t="s">
        <v>4302</v>
      </c>
      <c r="H20955" t="s">
        <v>23</v>
      </c>
      <c r="I20955" t="s">
        <v>33481</v>
      </c>
      <c r="K20955"/>
      <c r="L20955" t="s">
        <v>33477</v>
      </c>
      <c r="M20955" t="s">
        <v>26</v>
      </c>
      <c r="N20955">
        <v>2</v>
      </c>
      <c r="O20955" t="s">
        <v>33478</v>
      </c>
      <c r="P20955" t="s">
        <v>20366</v>
      </c>
      <c r="Q20955" t="s">
        <v>33479</v>
      </c>
      <c r="S20955" t="s">
        <v>20368</v>
      </c>
    </row>
    <row r="20956" spans="1:19" hidden="1" x14ac:dyDescent="0.2">
      <c r="A20956">
        <v>6395</v>
      </c>
      <c r="B20956" t="s">
        <v>33483</v>
      </c>
      <c r="C20956" t="s">
        <v>20452</v>
      </c>
      <c r="D20956">
        <v>6.2</v>
      </c>
      <c r="E20956" t="s">
        <v>363</v>
      </c>
      <c r="F20956" t="s">
        <v>26809</v>
      </c>
      <c r="G20956" t="s">
        <v>31</v>
      </c>
      <c r="H20956" t="s">
        <v>23</v>
      </c>
      <c r="I20956" t="s">
        <v>9766</v>
      </c>
      <c r="K20956"/>
      <c r="L20956" t="s">
        <v>33484</v>
      </c>
      <c r="M20956" t="s">
        <v>26</v>
      </c>
      <c r="N20956">
        <v>2</v>
      </c>
      <c r="O20956" t="s">
        <v>33485</v>
      </c>
      <c r="P20956" t="s">
        <v>20366</v>
      </c>
      <c r="Q20956" t="s">
        <v>33486</v>
      </c>
      <c r="S20956" t="s">
        <v>20368</v>
      </c>
    </row>
    <row r="20957" spans="1:19" hidden="1" x14ac:dyDescent="0.2">
      <c r="A20957">
        <v>6395</v>
      </c>
      <c r="B20957" t="s">
        <v>33483</v>
      </c>
      <c r="C20957" t="s">
        <v>20441</v>
      </c>
      <c r="D20957">
        <v>12.5</v>
      </c>
      <c r="E20957" t="s">
        <v>363</v>
      </c>
      <c r="F20957" t="s">
        <v>26809</v>
      </c>
      <c r="G20957" t="s">
        <v>31</v>
      </c>
      <c r="H20957" t="s">
        <v>23</v>
      </c>
      <c r="I20957" t="s">
        <v>9766</v>
      </c>
      <c r="K20957"/>
      <c r="L20957" t="s">
        <v>33484</v>
      </c>
      <c r="M20957" t="s">
        <v>26</v>
      </c>
      <c r="N20957">
        <v>2</v>
      </c>
      <c r="O20957" t="s">
        <v>33485</v>
      </c>
      <c r="P20957" t="s">
        <v>20366</v>
      </c>
      <c r="Q20957" t="s">
        <v>33486</v>
      </c>
      <c r="S20957" t="s">
        <v>20368</v>
      </c>
    </row>
    <row r="20958" spans="1:19" hidden="1" x14ac:dyDescent="0.2">
      <c r="A20958">
        <v>6395</v>
      </c>
      <c r="B20958" t="s">
        <v>33483</v>
      </c>
      <c r="C20958" t="s">
        <v>20452</v>
      </c>
      <c r="D20958">
        <v>6.5</v>
      </c>
      <c r="E20958">
        <v>25</v>
      </c>
      <c r="F20958" t="s">
        <v>33487</v>
      </c>
      <c r="G20958" t="s">
        <v>31</v>
      </c>
      <c r="H20958" t="s">
        <v>23</v>
      </c>
      <c r="I20958" t="s">
        <v>33481</v>
      </c>
      <c r="K20958"/>
      <c r="L20958" t="s">
        <v>33484</v>
      </c>
      <c r="M20958" t="s">
        <v>26</v>
      </c>
      <c r="N20958">
        <v>2</v>
      </c>
      <c r="O20958" t="s">
        <v>33485</v>
      </c>
      <c r="P20958" t="s">
        <v>20366</v>
      </c>
      <c r="Q20958" t="s">
        <v>33486</v>
      </c>
      <c r="S20958" t="s">
        <v>20368</v>
      </c>
    </row>
    <row r="20959" spans="1:19" hidden="1" x14ac:dyDescent="0.2">
      <c r="A20959">
        <v>6395</v>
      </c>
      <c r="B20959" t="s">
        <v>33483</v>
      </c>
      <c r="C20959" t="s">
        <v>20441</v>
      </c>
      <c r="D20959">
        <v>12.81</v>
      </c>
      <c r="E20959" t="s">
        <v>414</v>
      </c>
      <c r="F20959" t="s">
        <v>33487</v>
      </c>
      <c r="G20959" t="s">
        <v>4302</v>
      </c>
      <c r="H20959" t="s">
        <v>23</v>
      </c>
      <c r="I20959" t="s">
        <v>33481</v>
      </c>
      <c r="K20959"/>
      <c r="L20959" t="s">
        <v>33484</v>
      </c>
      <c r="M20959" t="s">
        <v>26</v>
      </c>
      <c r="N20959">
        <v>2</v>
      </c>
      <c r="O20959" t="s">
        <v>33485</v>
      </c>
      <c r="P20959" t="s">
        <v>20366</v>
      </c>
      <c r="Q20959" t="s">
        <v>33486</v>
      </c>
      <c r="S20959" t="s">
        <v>20368</v>
      </c>
    </row>
    <row r="20960" spans="1:19" hidden="1" x14ac:dyDescent="0.2">
      <c r="A20960">
        <v>6397</v>
      </c>
      <c r="B20960" t="s">
        <v>33488</v>
      </c>
      <c r="C20960" t="s">
        <v>20441</v>
      </c>
      <c r="D20960">
        <v>2.39</v>
      </c>
      <c r="E20960">
        <v>20</v>
      </c>
      <c r="F20960" t="s">
        <v>28610</v>
      </c>
      <c r="G20960" t="s">
        <v>31</v>
      </c>
      <c r="H20960" t="s">
        <v>23</v>
      </c>
      <c r="I20960" t="s">
        <v>4110</v>
      </c>
      <c r="K20960"/>
      <c r="L20960" t="s">
        <v>33489</v>
      </c>
      <c r="M20960" t="s">
        <v>26</v>
      </c>
      <c r="N20960">
        <v>2</v>
      </c>
      <c r="P20960" t="s">
        <v>20366</v>
      </c>
      <c r="Q20960" t="s">
        <v>33490</v>
      </c>
      <c r="S20960" t="s">
        <v>20368</v>
      </c>
    </row>
    <row r="20961" spans="1:19" hidden="1" x14ac:dyDescent="0.2">
      <c r="A20961">
        <v>6397</v>
      </c>
      <c r="B20961" t="s">
        <v>33488</v>
      </c>
      <c r="C20961" t="s">
        <v>20447</v>
      </c>
      <c r="D20961">
        <v>4.43</v>
      </c>
      <c r="E20961">
        <v>20</v>
      </c>
      <c r="F20961" t="s">
        <v>28610</v>
      </c>
      <c r="G20961" t="s">
        <v>31</v>
      </c>
      <c r="H20961" t="s">
        <v>23</v>
      </c>
      <c r="I20961" t="s">
        <v>4110</v>
      </c>
      <c r="K20961"/>
      <c r="L20961" t="s">
        <v>33489</v>
      </c>
      <c r="M20961" t="s">
        <v>26</v>
      </c>
      <c r="N20961">
        <v>2</v>
      </c>
      <c r="P20961" t="s">
        <v>20366</v>
      </c>
      <c r="Q20961" t="s">
        <v>33490</v>
      </c>
      <c r="S20961" t="s">
        <v>20368</v>
      </c>
    </row>
    <row r="20962" spans="1:19" hidden="1" x14ac:dyDescent="0.2">
      <c r="A20962">
        <v>6397</v>
      </c>
      <c r="B20962" t="s">
        <v>33488</v>
      </c>
      <c r="C20962" t="s">
        <v>21449</v>
      </c>
      <c r="D20962">
        <v>5.71</v>
      </c>
      <c r="E20962">
        <v>20</v>
      </c>
      <c r="F20962" t="s">
        <v>28610</v>
      </c>
      <c r="G20962" t="s">
        <v>31</v>
      </c>
      <c r="H20962" t="s">
        <v>23</v>
      </c>
      <c r="I20962" t="s">
        <v>4110</v>
      </c>
      <c r="K20962"/>
      <c r="L20962" t="s">
        <v>33489</v>
      </c>
      <c r="M20962" t="s">
        <v>26</v>
      </c>
      <c r="N20962">
        <v>2</v>
      </c>
      <c r="P20962" t="s">
        <v>20366</v>
      </c>
      <c r="Q20962" t="s">
        <v>33490</v>
      </c>
      <c r="S20962" t="s">
        <v>20368</v>
      </c>
    </row>
    <row r="20963" spans="1:19" hidden="1" x14ac:dyDescent="0.2">
      <c r="A20963">
        <v>6397</v>
      </c>
      <c r="B20963" t="s">
        <v>33488</v>
      </c>
      <c r="C20963" t="s">
        <v>21450</v>
      </c>
      <c r="D20963">
        <v>7.01</v>
      </c>
      <c r="E20963">
        <v>20</v>
      </c>
      <c r="F20963" t="s">
        <v>28610</v>
      </c>
      <c r="G20963" t="s">
        <v>31</v>
      </c>
      <c r="H20963" t="s">
        <v>23</v>
      </c>
      <c r="I20963" t="s">
        <v>4110</v>
      </c>
      <c r="K20963"/>
      <c r="L20963" t="s">
        <v>33489</v>
      </c>
      <c r="M20963" t="s">
        <v>26</v>
      </c>
      <c r="N20963">
        <v>2</v>
      </c>
      <c r="P20963" t="s">
        <v>20366</v>
      </c>
      <c r="Q20963" t="s">
        <v>33490</v>
      </c>
      <c r="S20963" t="s">
        <v>20368</v>
      </c>
    </row>
    <row r="20964" spans="1:19" hidden="1" x14ac:dyDescent="0.2">
      <c r="A20964">
        <v>6397</v>
      </c>
      <c r="B20964" t="s">
        <v>33488</v>
      </c>
      <c r="C20964" t="s">
        <v>24809</v>
      </c>
      <c r="D20964">
        <v>10.88</v>
      </c>
      <c r="E20964">
        <v>20</v>
      </c>
      <c r="F20964" t="s">
        <v>28610</v>
      </c>
      <c r="G20964" t="s">
        <v>31</v>
      </c>
      <c r="H20964" t="s">
        <v>23</v>
      </c>
      <c r="I20964" t="s">
        <v>4110</v>
      </c>
      <c r="K20964"/>
      <c r="L20964" t="s">
        <v>33489</v>
      </c>
      <c r="M20964" t="s">
        <v>26</v>
      </c>
      <c r="N20964">
        <v>2</v>
      </c>
      <c r="P20964" t="s">
        <v>20366</v>
      </c>
      <c r="Q20964" t="s">
        <v>33490</v>
      </c>
      <c r="S20964" t="s">
        <v>20368</v>
      </c>
    </row>
    <row r="20965" spans="1:19" hidden="1" x14ac:dyDescent="0.2">
      <c r="A20965">
        <v>6399</v>
      </c>
      <c r="B20965" t="s">
        <v>33491</v>
      </c>
      <c r="C20965" t="s">
        <v>25307</v>
      </c>
      <c r="D20965">
        <v>10.41</v>
      </c>
      <c r="E20965">
        <v>25</v>
      </c>
      <c r="F20965" t="s">
        <v>24973</v>
      </c>
      <c r="G20965" t="s">
        <v>31</v>
      </c>
      <c r="H20965" t="s">
        <v>23</v>
      </c>
      <c r="I20965" t="s">
        <v>104</v>
      </c>
      <c r="K20965"/>
      <c r="L20965" t="s">
        <v>33492</v>
      </c>
      <c r="M20965" t="s">
        <v>26</v>
      </c>
      <c r="N20965">
        <v>2</v>
      </c>
      <c r="P20965" t="s">
        <v>20366</v>
      </c>
      <c r="Q20965" t="s">
        <v>33493</v>
      </c>
      <c r="S20965" t="s">
        <v>20368</v>
      </c>
    </row>
    <row r="20966" spans="1:19" hidden="1" x14ac:dyDescent="0.2">
      <c r="A20966">
        <v>6403</v>
      </c>
      <c r="B20966" t="s">
        <v>20118</v>
      </c>
      <c r="C20966" t="s">
        <v>105</v>
      </c>
      <c r="D20966">
        <v>1.56</v>
      </c>
      <c r="F20966" t="s">
        <v>21009</v>
      </c>
      <c r="G20966" t="s">
        <v>1440</v>
      </c>
      <c r="I20966" t="s">
        <v>33392</v>
      </c>
      <c r="K20966"/>
      <c r="L20966" t="s">
        <v>33494</v>
      </c>
      <c r="M20966" t="s">
        <v>28281</v>
      </c>
      <c r="N20966">
        <v>3</v>
      </c>
      <c r="O20966" t="s">
        <v>33495</v>
      </c>
      <c r="P20966" t="s">
        <v>20366</v>
      </c>
      <c r="Q20966" t="s">
        <v>33496</v>
      </c>
      <c r="S20966" t="s">
        <v>20368</v>
      </c>
    </row>
    <row r="20967" spans="1:19" hidden="1" x14ac:dyDescent="0.2">
      <c r="A20967">
        <v>6403</v>
      </c>
      <c r="B20967" t="s">
        <v>20118</v>
      </c>
      <c r="C20967" t="s">
        <v>20452</v>
      </c>
      <c r="D20967">
        <v>8.18</v>
      </c>
      <c r="F20967" t="s">
        <v>21009</v>
      </c>
      <c r="G20967" t="s">
        <v>1440</v>
      </c>
      <c r="I20967" t="s">
        <v>33392</v>
      </c>
      <c r="K20967"/>
      <c r="L20967" t="s">
        <v>33494</v>
      </c>
      <c r="M20967" t="s">
        <v>28281</v>
      </c>
      <c r="N20967">
        <v>3</v>
      </c>
      <c r="O20967" t="s">
        <v>33495</v>
      </c>
      <c r="P20967" t="s">
        <v>20366</v>
      </c>
      <c r="Q20967" t="s">
        <v>33496</v>
      </c>
      <c r="S20967" t="s">
        <v>20368</v>
      </c>
    </row>
    <row r="20968" spans="1:19" hidden="1" x14ac:dyDescent="0.2">
      <c r="A20968">
        <v>6403</v>
      </c>
      <c r="B20968" t="s">
        <v>20118</v>
      </c>
      <c r="C20968" t="s">
        <v>105</v>
      </c>
      <c r="D20968">
        <v>1.05</v>
      </c>
      <c r="F20968" t="s">
        <v>21009</v>
      </c>
      <c r="G20968" t="s">
        <v>31</v>
      </c>
      <c r="H20968" t="s">
        <v>23</v>
      </c>
      <c r="I20968" t="s">
        <v>2333</v>
      </c>
      <c r="K20968"/>
      <c r="L20968" t="s">
        <v>33494</v>
      </c>
      <c r="M20968" t="s">
        <v>28281</v>
      </c>
      <c r="N20968">
        <v>3</v>
      </c>
      <c r="O20968" t="s">
        <v>33495</v>
      </c>
      <c r="P20968" t="s">
        <v>20366</v>
      </c>
      <c r="Q20968" t="s">
        <v>33496</v>
      </c>
      <c r="S20968" t="s">
        <v>20368</v>
      </c>
    </row>
    <row r="20969" spans="1:19" hidden="1" x14ac:dyDescent="0.2">
      <c r="A20969">
        <v>6406</v>
      </c>
      <c r="B20969" t="s">
        <v>33497</v>
      </c>
      <c r="C20969" t="s">
        <v>105</v>
      </c>
      <c r="D20969">
        <v>3.75</v>
      </c>
      <c r="E20969">
        <v>31.5</v>
      </c>
      <c r="F20969" t="s">
        <v>32821</v>
      </c>
      <c r="G20969" t="s">
        <v>55</v>
      </c>
      <c r="H20969" t="s">
        <v>46</v>
      </c>
      <c r="I20969" t="s">
        <v>9450</v>
      </c>
      <c r="K20969"/>
      <c r="L20969" t="s">
        <v>33498</v>
      </c>
      <c r="M20969" t="s">
        <v>26</v>
      </c>
      <c r="N20969">
        <v>2</v>
      </c>
      <c r="P20969" t="s">
        <v>20366</v>
      </c>
      <c r="Q20969" t="s">
        <v>33499</v>
      </c>
      <c r="S20969" t="s">
        <v>20368</v>
      </c>
    </row>
    <row r="20970" spans="1:19" hidden="1" x14ac:dyDescent="0.2">
      <c r="A20970">
        <v>6406</v>
      </c>
      <c r="B20970" t="s">
        <v>33497</v>
      </c>
      <c r="C20970" t="s">
        <v>20452</v>
      </c>
      <c r="D20970">
        <v>5.8</v>
      </c>
      <c r="E20970">
        <v>31.5</v>
      </c>
      <c r="F20970" t="s">
        <v>32821</v>
      </c>
      <c r="G20970" t="s">
        <v>55</v>
      </c>
      <c r="H20970" t="s">
        <v>46</v>
      </c>
      <c r="I20970" t="s">
        <v>9450</v>
      </c>
      <c r="K20970"/>
      <c r="L20970" t="s">
        <v>33498</v>
      </c>
      <c r="M20970" t="s">
        <v>26</v>
      </c>
      <c r="N20970">
        <v>2</v>
      </c>
      <c r="P20970" t="s">
        <v>20366</v>
      </c>
      <c r="Q20970" t="s">
        <v>33499</v>
      </c>
      <c r="S20970" t="s">
        <v>20368</v>
      </c>
    </row>
    <row r="20971" spans="1:19" hidden="1" x14ac:dyDescent="0.2">
      <c r="A20971">
        <v>6406</v>
      </c>
      <c r="B20971" t="s">
        <v>33497</v>
      </c>
      <c r="C20971" t="s">
        <v>20441</v>
      </c>
      <c r="D20971">
        <v>7.9</v>
      </c>
      <c r="E20971">
        <v>31.5</v>
      </c>
      <c r="F20971" t="s">
        <v>32821</v>
      </c>
      <c r="G20971" t="s">
        <v>55</v>
      </c>
      <c r="H20971" t="s">
        <v>46</v>
      </c>
      <c r="I20971" t="s">
        <v>9450</v>
      </c>
      <c r="K20971"/>
      <c r="L20971" t="s">
        <v>33498</v>
      </c>
      <c r="M20971" t="s">
        <v>26</v>
      </c>
      <c r="N20971">
        <v>2</v>
      </c>
      <c r="P20971" t="s">
        <v>20366</v>
      </c>
      <c r="Q20971" t="s">
        <v>33499</v>
      </c>
      <c r="S20971" t="s">
        <v>20368</v>
      </c>
    </row>
    <row r="20972" spans="1:19" hidden="1" x14ac:dyDescent="0.2">
      <c r="A20972">
        <v>6407</v>
      </c>
      <c r="B20972" t="s">
        <v>33500</v>
      </c>
      <c r="C20972" t="s">
        <v>20452</v>
      </c>
      <c r="D20972">
        <v>4.51</v>
      </c>
      <c r="G20972" t="s">
        <v>1440</v>
      </c>
      <c r="I20972" t="s">
        <v>33392</v>
      </c>
      <c r="K20972"/>
      <c r="L20972" t="s">
        <v>33501</v>
      </c>
      <c r="M20972" t="s">
        <v>28281</v>
      </c>
      <c r="N20972">
        <v>3</v>
      </c>
      <c r="O20972" t="s">
        <v>33502</v>
      </c>
      <c r="P20972" t="s">
        <v>20366</v>
      </c>
      <c r="Q20972" t="s">
        <v>33503</v>
      </c>
      <c r="S20972" t="s">
        <v>20368</v>
      </c>
    </row>
    <row r="20973" spans="1:19" hidden="1" x14ac:dyDescent="0.2">
      <c r="A20973">
        <v>6408</v>
      </c>
      <c r="B20973" t="s">
        <v>33504</v>
      </c>
      <c r="C20973" t="s">
        <v>105</v>
      </c>
      <c r="D20973">
        <v>-0.78</v>
      </c>
      <c r="E20973" t="s">
        <v>363</v>
      </c>
      <c r="F20973" t="s">
        <v>33505</v>
      </c>
      <c r="G20973" t="s">
        <v>31</v>
      </c>
      <c r="H20973" t="s">
        <v>23</v>
      </c>
      <c r="I20973" t="s">
        <v>2333</v>
      </c>
      <c r="K20973"/>
      <c r="L20973" t="s">
        <v>33506</v>
      </c>
      <c r="M20973" t="s">
        <v>33507</v>
      </c>
      <c r="N20973">
        <v>4</v>
      </c>
      <c r="O20973" t="s">
        <v>33508</v>
      </c>
      <c r="P20973" t="s">
        <v>20366</v>
      </c>
      <c r="Q20973" t="s">
        <v>33509</v>
      </c>
      <c r="S20973" t="s">
        <v>20368</v>
      </c>
    </row>
    <row r="20974" spans="1:19" hidden="1" x14ac:dyDescent="0.2">
      <c r="A20974">
        <v>6408</v>
      </c>
      <c r="B20974" t="s">
        <v>33504</v>
      </c>
      <c r="C20974" t="s">
        <v>105</v>
      </c>
      <c r="D20974">
        <v>-2.15</v>
      </c>
      <c r="E20974" t="s">
        <v>5018</v>
      </c>
      <c r="F20974" t="s">
        <v>22470</v>
      </c>
      <c r="G20974" t="s">
        <v>31</v>
      </c>
      <c r="H20974" t="s">
        <v>23</v>
      </c>
      <c r="I20974" t="s">
        <v>2333</v>
      </c>
      <c r="K20974"/>
      <c r="L20974" t="s">
        <v>33506</v>
      </c>
      <c r="M20974" t="s">
        <v>33507</v>
      </c>
      <c r="N20974">
        <v>4</v>
      </c>
      <c r="O20974" t="s">
        <v>33508</v>
      </c>
      <c r="P20974" t="s">
        <v>20366</v>
      </c>
      <c r="Q20974" t="s">
        <v>33509</v>
      </c>
      <c r="S20974" t="s">
        <v>20368</v>
      </c>
    </row>
    <row r="20975" spans="1:19" hidden="1" x14ac:dyDescent="0.2">
      <c r="A20975">
        <v>6409</v>
      </c>
      <c r="B20975" t="s">
        <v>33510</v>
      </c>
      <c r="C20975" t="s">
        <v>105</v>
      </c>
      <c r="D20975">
        <v>7.15</v>
      </c>
      <c r="G20975" t="s">
        <v>1440</v>
      </c>
      <c r="I20975" t="s">
        <v>32687</v>
      </c>
      <c r="K20975"/>
      <c r="L20975" t="s">
        <v>33511</v>
      </c>
      <c r="M20975" t="s">
        <v>26</v>
      </c>
      <c r="N20975">
        <v>2</v>
      </c>
      <c r="P20975" t="s">
        <v>20366</v>
      </c>
      <c r="Q20975" t="s">
        <v>33512</v>
      </c>
      <c r="S20975" t="s">
        <v>20368</v>
      </c>
    </row>
    <row r="20976" spans="1:19" hidden="1" x14ac:dyDescent="0.2">
      <c r="A20976">
        <v>6412</v>
      </c>
      <c r="B20976" t="s">
        <v>33513</v>
      </c>
      <c r="C20976" t="s">
        <v>105</v>
      </c>
      <c r="D20976">
        <v>2.7</v>
      </c>
      <c r="F20976" t="s">
        <v>21009</v>
      </c>
      <c r="G20976" t="s">
        <v>31</v>
      </c>
      <c r="H20976" t="s">
        <v>23</v>
      </c>
      <c r="I20976" t="s">
        <v>33280</v>
      </c>
      <c r="K20976"/>
      <c r="L20976" t="s">
        <v>33514</v>
      </c>
      <c r="M20976" t="s">
        <v>26</v>
      </c>
      <c r="N20976">
        <v>2</v>
      </c>
      <c r="P20976" t="s">
        <v>20366</v>
      </c>
      <c r="Q20976" t="s">
        <v>33515</v>
      </c>
      <c r="S20976" t="s">
        <v>20368</v>
      </c>
    </row>
    <row r="20977" spans="1:19" hidden="1" x14ac:dyDescent="0.2">
      <c r="A20977">
        <v>6415</v>
      </c>
      <c r="B20977" t="s">
        <v>33516</v>
      </c>
      <c r="C20977" t="s">
        <v>105</v>
      </c>
      <c r="D20977">
        <v>8</v>
      </c>
      <c r="E20977" t="s">
        <v>363</v>
      </c>
      <c r="F20977" t="s">
        <v>16911</v>
      </c>
      <c r="G20977" t="s">
        <v>31</v>
      </c>
      <c r="H20977" t="s">
        <v>23</v>
      </c>
      <c r="I20977" t="s">
        <v>9527</v>
      </c>
      <c r="K20977"/>
      <c r="L20977" t="s">
        <v>33517</v>
      </c>
      <c r="M20977" t="s">
        <v>26</v>
      </c>
      <c r="N20977">
        <v>2</v>
      </c>
      <c r="P20977" t="s">
        <v>20366</v>
      </c>
      <c r="Q20977" t="s">
        <v>33518</v>
      </c>
      <c r="S20977" t="s">
        <v>20368</v>
      </c>
    </row>
    <row r="20978" spans="1:19" hidden="1" x14ac:dyDescent="0.2">
      <c r="A20978">
        <v>6415</v>
      </c>
      <c r="B20978" t="s">
        <v>33516</v>
      </c>
      <c r="C20978" t="s">
        <v>20452</v>
      </c>
      <c r="D20978">
        <v>11.8</v>
      </c>
      <c r="E20978" t="s">
        <v>363</v>
      </c>
      <c r="F20978" t="s">
        <v>16911</v>
      </c>
      <c r="G20978" t="s">
        <v>31</v>
      </c>
      <c r="H20978" t="s">
        <v>23</v>
      </c>
      <c r="I20978" t="s">
        <v>9527</v>
      </c>
      <c r="K20978"/>
      <c r="L20978" t="s">
        <v>33517</v>
      </c>
      <c r="M20978" t="s">
        <v>26</v>
      </c>
      <c r="N20978">
        <v>2</v>
      </c>
      <c r="P20978" t="s">
        <v>20366</v>
      </c>
      <c r="Q20978" t="s">
        <v>33518</v>
      </c>
      <c r="S20978" t="s">
        <v>20368</v>
      </c>
    </row>
    <row r="20979" spans="1:19" hidden="1" x14ac:dyDescent="0.2">
      <c r="A20979">
        <v>6418</v>
      </c>
      <c r="B20979" t="s">
        <v>33519</v>
      </c>
      <c r="C20979" t="s">
        <v>105</v>
      </c>
      <c r="D20979">
        <v>4.5</v>
      </c>
      <c r="E20979">
        <v>25</v>
      </c>
      <c r="G20979" t="s">
        <v>55</v>
      </c>
      <c r="H20979" t="s">
        <v>23</v>
      </c>
      <c r="I20979" t="s">
        <v>23756</v>
      </c>
      <c r="K20979"/>
      <c r="L20979" t="s">
        <v>33520</v>
      </c>
      <c r="M20979" t="s">
        <v>26</v>
      </c>
      <c r="N20979">
        <v>2</v>
      </c>
      <c r="P20979" t="s">
        <v>20366</v>
      </c>
      <c r="Q20979" t="s">
        <v>33521</v>
      </c>
      <c r="S20979" t="s">
        <v>20368</v>
      </c>
    </row>
    <row r="20980" spans="1:19" hidden="1" x14ac:dyDescent="0.2">
      <c r="A20980">
        <v>6419</v>
      </c>
      <c r="B20980" t="s">
        <v>33522</v>
      </c>
      <c r="C20980" t="s">
        <v>20441</v>
      </c>
      <c r="D20980">
        <v>2.79</v>
      </c>
      <c r="G20980" t="s">
        <v>189</v>
      </c>
      <c r="I20980" t="s">
        <v>26659</v>
      </c>
      <c r="K20980"/>
      <c r="L20980" t="s">
        <v>33523</v>
      </c>
      <c r="M20980" t="s">
        <v>26</v>
      </c>
      <c r="N20980">
        <v>2</v>
      </c>
      <c r="O20980" t="s">
        <v>33524</v>
      </c>
      <c r="P20980" t="s">
        <v>20366</v>
      </c>
      <c r="Q20980" t="s">
        <v>33525</v>
      </c>
      <c r="S20980" t="s">
        <v>20368</v>
      </c>
    </row>
    <row r="20981" spans="1:19" hidden="1" x14ac:dyDescent="0.2">
      <c r="A20981">
        <v>6419</v>
      </c>
      <c r="B20981" t="s">
        <v>33522</v>
      </c>
      <c r="C20981" t="s">
        <v>20447</v>
      </c>
      <c r="D20981">
        <v>3.82</v>
      </c>
      <c r="G20981" t="s">
        <v>189</v>
      </c>
      <c r="I20981" t="s">
        <v>26659</v>
      </c>
      <c r="K20981"/>
      <c r="L20981" t="s">
        <v>33523</v>
      </c>
      <c r="M20981" t="s">
        <v>26</v>
      </c>
      <c r="N20981">
        <v>2</v>
      </c>
      <c r="O20981" t="s">
        <v>33524</v>
      </c>
      <c r="P20981" t="s">
        <v>20366</v>
      </c>
      <c r="Q20981" t="s">
        <v>33525</v>
      </c>
      <c r="S20981" t="s">
        <v>20368</v>
      </c>
    </row>
    <row r="20982" spans="1:19" hidden="1" x14ac:dyDescent="0.2">
      <c r="A20982">
        <v>6419</v>
      </c>
      <c r="B20982" t="s">
        <v>33522</v>
      </c>
      <c r="C20982" t="s">
        <v>21449</v>
      </c>
      <c r="D20982">
        <v>5.56</v>
      </c>
      <c r="G20982" t="s">
        <v>189</v>
      </c>
      <c r="I20982" t="s">
        <v>26659</v>
      </c>
      <c r="K20982"/>
      <c r="L20982" t="s">
        <v>33523</v>
      </c>
      <c r="M20982" t="s">
        <v>26</v>
      </c>
      <c r="N20982">
        <v>2</v>
      </c>
      <c r="O20982" t="s">
        <v>33524</v>
      </c>
      <c r="P20982" t="s">
        <v>20366</v>
      </c>
      <c r="Q20982" t="s">
        <v>33525</v>
      </c>
      <c r="S20982" t="s">
        <v>20368</v>
      </c>
    </row>
    <row r="20983" spans="1:19" hidden="1" x14ac:dyDescent="0.2">
      <c r="A20983">
        <v>6419</v>
      </c>
      <c r="B20983" t="s">
        <v>33522</v>
      </c>
      <c r="C20983" t="s">
        <v>21450</v>
      </c>
      <c r="D20983">
        <v>8.85</v>
      </c>
      <c r="G20983" t="s">
        <v>189</v>
      </c>
      <c r="I20983" t="s">
        <v>26659</v>
      </c>
      <c r="K20983"/>
      <c r="L20983" t="s">
        <v>33523</v>
      </c>
      <c r="M20983" t="s">
        <v>26</v>
      </c>
      <c r="N20983">
        <v>2</v>
      </c>
      <c r="O20983" t="s">
        <v>33524</v>
      </c>
      <c r="P20983" t="s">
        <v>20366</v>
      </c>
      <c r="Q20983" t="s">
        <v>33525</v>
      </c>
      <c r="S20983" t="s">
        <v>20368</v>
      </c>
    </row>
    <row r="20984" spans="1:19" hidden="1" x14ac:dyDescent="0.2">
      <c r="A20984">
        <v>6419</v>
      </c>
      <c r="B20984" t="s">
        <v>33522</v>
      </c>
      <c r="C20984" t="s">
        <v>24809</v>
      </c>
      <c r="D20984">
        <v>9.9499999999999993</v>
      </c>
      <c r="G20984" t="s">
        <v>189</v>
      </c>
      <c r="I20984" t="s">
        <v>26659</v>
      </c>
      <c r="K20984"/>
      <c r="L20984" t="s">
        <v>33523</v>
      </c>
      <c r="M20984" t="s">
        <v>26</v>
      </c>
      <c r="N20984">
        <v>2</v>
      </c>
      <c r="O20984" t="s">
        <v>33524</v>
      </c>
      <c r="P20984" t="s">
        <v>20366</v>
      </c>
      <c r="Q20984" t="s">
        <v>33525</v>
      </c>
      <c r="S20984" t="s">
        <v>20368</v>
      </c>
    </row>
    <row r="20985" spans="1:19" hidden="1" x14ac:dyDescent="0.2">
      <c r="A20985">
        <v>6420</v>
      </c>
      <c r="B20985" t="s">
        <v>33526</v>
      </c>
      <c r="C20985" t="s">
        <v>105</v>
      </c>
      <c r="D20985">
        <v>2.5499999999999998</v>
      </c>
      <c r="E20985" t="s">
        <v>363</v>
      </c>
      <c r="F20985" t="s">
        <v>33527</v>
      </c>
      <c r="G20985" t="s">
        <v>31</v>
      </c>
      <c r="H20985" t="s">
        <v>23</v>
      </c>
      <c r="I20985" t="s">
        <v>33528</v>
      </c>
      <c r="K20985"/>
      <c r="L20985" t="s">
        <v>33529</v>
      </c>
      <c r="M20985" t="s">
        <v>26</v>
      </c>
      <c r="N20985">
        <v>2</v>
      </c>
      <c r="O20985" t="s">
        <v>33530</v>
      </c>
      <c r="P20985" t="s">
        <v>20366</v>
      </c>
      <c r="Q20985" t="s">
        <v>33531</v>
      </c>
      <c r="S20985" t="s">
        <v>20368</v>
      </c>
    </row>
    <row r="20986" spans="1:19" hidden="1" x14ac:dyDescent="0.2">
      <c r="A20986">
        <v>6420</v>
      </c>
      <c r="B20986" t="s">
        <v>33526</v>
      </c>
      <c r="C20986" t="s">
        <v>20452</v>
      </c>
      <c r="D20986">
        <v>10.199999999999999</v>
      </c>
      <c r="E20986" t="s">
        <v>363</v>
      </c>
      <c r="F20986" t="s">
        <v>33527</v>
      </c>
      <c r="G20986" t="s">
        <v>31</v>
      </c>
      <c r="H20986" t="s">
        <v>23</v>
      </c>
      <c r="I20986" t="s">
        <v>33528</v>
      </c>
      <c r="K20986"/>
      <c r="L20986" t="s">
        <v>33529</v>
      </c>
      <c r="M20986" t="s">
        <v>26</v>
      </c>
      <c r="N20986">
        <v>2</v>
      </c>
      <c r="O20986" t="s">
        <v>33530</v>
      </c>
      <c r="P20986" t="s">
        <v>20366</v>
      </c>
      <c r="Q20986" t="s">
        <v>33531</v>
      </c>
      <c r="S20986" t="s">
        <v>20368</v>
      </c>
    </row>
    <row r="20987" spans="1:19" hidden="1" x14ac:dyDescent="0.2">
      <c r="A20987">
        <v>6421</v>
      </c>
      <c r="B20987" t="s">
        <v>33532</v>
      </c>
      <c r="C20987" t="s">
        <v>25307</v>
      </c>
      <c r="D20987">
        <v>8.44</v>
      </c>
      <c r="E20987" t="s">
        <v>363</v>
      </c>
      <c r="G20987" t="s">
        <v>31</v>
      </c>
      <c r="H20987" t="s">
        <v>23</v>
      </c>
      <c r="I20987" t="s">
        <v>3083</v>
      </c>
      <c r="K20987"/>
      <c r="L20987" t="s">
        <v>33533</v>
      </c>
      <c r="M20987" t="s">
        <v>26</v>
      </c>
      <c r="N20987">
        <v>2</v>
      </c>
      <c r="P20987" t="s">
        <v>20366</v>
      </c>
      <c r="Q20987" t="s">
        <v>33534</v>
      </c>
      <c r="S20987" t="s">
        <v>20368</v>
      </c>
    </row>
    <row r="20988" spans="1:19" hidden="1" x14ac:dyDescent="0.2">
      <c r="A20988">
        <v>6421</v>
      </c>
      <c r="B20988" t="s">
        <v>33532</v>
      </c>
      <c r="C20988" t="s">
        <v>25307</v>
      </c>
      <c r="D20988">
        <v>13.72</v>
      </c>
      <c r="E20988" t="s">
        <v>5018</v>
      </c>
      <c r="G20988" t="s">
        <v>4302</v>
      </c>
      <c r="H20988" t="s">
        <v>23</v>
      </c>
      <c r="I20988" t="s">
        <v>3083</v>
      </c>
      <c r="K20988"/>
      <c r="L20988" t="s">
        <v>33533</v>
      </c>
      <c r="M20988" t="s">
        <v>26</v>
      </c>
      <c r="N20988">
        <v>2</v>
      </c>
      <c r="P20988" t="s">
        <v>20366</v>
      </c>
      <c r="Q20988" t="s">
        <v>33534</v>
      </c>
      <c r="S20988" t="s">
        <v>20368</v>
      </c>
    </row>
    <row r="20989" spans="1:19" hidden="1" x14ac:dyDescent="0.2">
      <c r="A20989">
        <v>6422</v>
      </c>
      <c r="B20989" t="s">
        <v>33535</v>
      </c>
      <c r="C20989" t="s">
        <v>20441</v>
      </c>
      <c r="D20989">
        <v>8.1</v>
      </c>
      <c r="E20989" t="s">
        <v>363</v>
      </c>
      <c r="F20989" t="s">
        <v>33536</v>
      </c>
      <c r="G20989" t="s">
        <v>31</v>
      </c>
      <c r="H20989" t="s">
        <v>23</v>
      </c>
      <c r="I20989" t="s">
        <v>3083</v>
      </c>
      <c r="K20989"/>
      <c r="L20989" t="s">
        <v>33537</v>
      </c>
      <c r="M20989" t="s">
        <v>26</v>
      </c>
      <c r="N20989">
        <v>2</v>
      </c>
      <c r="P20989" t="s">
        <v>20366</v>
      </c>
      <c r="Q20989" t="s">
        <v>33538</v>
      </c>
      <c r="S20989" t="s">
        <v>20368</v>
      </c>
    </row>
    <row r="20990" spans="1:19" hidden="1" x14ac:dyDescent="0.2">
      <c r="A20990">
        <v>6422</v>
      </c>
      <c r="B20990" t="s">
        <v>33535</v>
      </c>
      <c r="C20990" t="s">
        <v>20447</v>
      </c>
      <c r="D20990">
        <v>13.47</v>
      </c>
      <c r="E20990" t="s">
        <v>5018</v>
      </c>
      <c r="F20990" t="s">
        <v>33536</v>
      </c>
      <c r="G20990" t="s">
        <v>4302</v>
      </c>
      <c r="H20990" t="s">
        <v>23</v>
      </c>
      <c r="I20990" t="s">
        <v>3083</v>
      </c>
      <c r="K20990"/>
      <c r="L20990" t="s">
        <v>33537</v>
      </c>
      <c r="M20990" t="s">
        <v>26</v>
      </c>
      <c r="N20990">
        <v>2</v>
      </c>
      <c r="P20990" t="s">
        <v>20366</v>
      </c>
      <c r="Q20990" t="s">
        <v>33538</v>
      </c>
      <c r="S20990" t="s">
        <v>20368</v>
      </c>
    </row>
    <row r="20991" spans="1:19" hidden="1" x14ac:dyDescent="0.2">
      <c r="A20991">
        <v>6422</v>
      </c>
      <c r="B20991" t="s">
        <v>33535</v>
      </c>
      <c r="C20991" t="s">
        <v>20441</v>
      </c>
      <c r="D20991">
        <v>8</v>
      </c>
      <c r="E20991" t="s">
        <v>363</v>
      </c>
      <c r="F20991" t="s">
        <v>33536</v>
      </c>
      <c r="G20991" t="s">
        <v>31</v>
      </c>
      <c r="H20991" t="s">
        <v>23</v>
      </c>
      <c r="I20991" t="s">
        <v>8724</v>
      </c>
      <c r="K20991"/>
      <c r="L20991" t="s">
        <v>33537</v>
      </c>
      <c r="M20991" t="s">
        <v>26</v>
      </c>
      <c r="N20991">
        <v>2</v>
      </c>
      <c r="P20991" t="s">
        <v>20366</v>
      </c>
      <c r="Q20991" t="s">
        <v>33538</v>
      </c>
      <c r="S20991" t="s">
        <v>20368</v>
      </c>
    </row>
    <row r="20992" spans="1:19" hidden="1" x14ac:dyDescent="0.2">
      <c r="A20992">
        <v>6423</v>
      </c>
      <c r="B20992" t="s">
        <v>33539</v>
      </c>
      <c r="C20992" t="s">
        <v>105</v>
      </c>
      <c r="D20992">
        <v>2.19</v>
      </c>
      <c r="E20992" t="s">
        <v>363</v>
      </c>
      <c r="F20992" t="s">
        <v>33527</v>
      </c>
      <c r="G20992" t="s">
        <v>31</v>
      </c>
      <c r="H20992" t="s">
        <v>23</v>
      </c>
      <c r="I20992" t="s">
        <v>33528</v>
      </c>
      <c r="K20992"/>
      <c r="L20992" t="s">
        <v>33540</v>
      </c>
      <c r="M20992" t="s">
        <v>23772</v>
      </c>
      <c r="N20992">
        <v>3</v>
      </c>
      <c r="O20992" t="s">
        <v>33541</v>
      </c>
      <c r="P20992" t="s">
        <v>20366</v>
      </c>
      <c r="Q20992" t="s">
        <v>33542</v>
      </c>
      <c r="S20992" t="s">
        <v>20368</v>
      </c>
    </row>
    <row r="20993" spans="1:19" hidden="1" x14ac:dyDescent="0.2">
      <c r="A20993">
        <v>6423</v>
      </c>
      <c r="B20993" t="s">
        <v>33539</v>
      </c>
      <c r="C20993" t="s">
        <v>20452</v>
      </c>
      <c r="D20993">
        <v>8.9</v>
      </c>
      <c r="E20993" t="s">
        <v>363</v>
      </c>
      <c r="F20993" t="s">
        <v>33527</v>
      </c>
      <c r="G20993" t="s">
        <v>31</v>
      </c>
      <c r="H20993" t="s">
        <v>23</v>
      </c>
      <c r="I20993" t="s">
        <v>33528</v>
      </c>
      <c r="K20993"/>
      <c r="L20993" t="s">
        <v>33540</v>
      </c>
      <c r="M20993" t="s">
        <v>23772</v>
      </c>
      <c r="N20993">
        <v>3</v>
      </c>
      <c r="O20993" t="s">
        <v>33541</v>
      </c>
      <c r="P20993" t="s">
        <v>20366</v>
      </c>
      <c r="Q20993" t="s">
        <v>33542</v>
      </c>
      <c r="S20993" t="s">
        <v>20368</v>
      </c>
    </row>
    <row r="20994" spans="1:19" hidden="1" x14ac:dyDescent="0.2">
      <c r="A20994">
        <v>6424</v>
      </c>
      <c r="B20994" t="s">
        <v>33543</v>
      </c>
      <c r="C20994" t="s">
        <v>25307</v>
      </c>
      <c r="D20994">
        <v>8.89</v>
      </c>
      <c r="E20994" t="s">
        <v>363</v>
      </c>
      <c r="G20994" t="s">
        <v>31</v>
      </c>
      <c r="H20994" t="s">
        <v>23</v>
      </c>
      <c r="I20994" t="s">
        <v>3083</v>
      </c>
      <c r="K20994"/>
      <c r="L20994" t="s">
        <v>33544</v>
      </c>
      <c r="M20994" t="s">
        <v>26</v>
      </c>
      <c r="N20994">
        <v>2</v>
      </c>
      <c r="P20994" t="s">
        <v>20366</v>
      </c>
      <c r="Q20994" t="s">
        <v>33545</v>
      </c>
      <c r="S20994" t="s">
        <v>20368</v>
      </c>
    </row>
    <row r="20995" spans="1:19" hidden="1" x14ac:dyDescent="0.2">
      <c r="A20995">
        <v>6424</v>
      </c>
      <c r="B20995" t="s">
        <v>33543</v>
      </c>
      <c r="C20995" t="s">
        <v>25307</v>
      </c>
      <c r="D20995">
        <v>13.67</v>
      </c>
      <c r="E20995" t="s">
        <v>5018</v>
      </c>
      <c r="G20995" t="s">
        <v>4302</v>
      </c>
      <c r="H20995" t="s">
        <v>23</v>
      </c>
      <c r="I20995" t="s">
        <v>3083</v>
      </c>
      <c r="K20995"/>
      <c r="L20995" t="s">
        <v>33544</v>
      </c>
      <c r="M20995" t="s">
        <v>26</v>
      </c>
      <c r="N20995">
        <v>2</v>
      </c>
      <c r="P20995" t="s">
        <v>20366</v>
      </c>
      <c r="Q20995" t="s">
        <v>33545</v>
      </c>
      <c r="S20995" t="s">
        <v>20368</v>
      </c>
    </row>
    <row r="20996" spans="1:19" hidden="1" x14ac:dyDescent="0.2">
      <c r="A20996">
        <v>6425</v>
      </c>
      <c r="B20996" t="s">
        <v>33546</v>
      </c>
      <c r="C20996" t="s">
        <v>24341</v>
      </c>
      <c r="D20996">
        <v>8.5</v>
      </c>
      <c r="E20996" t="s">
        <v>363</v>
      </c>
      <c r="F20996" t="s">
        <v>33536</v>
      </c>
      <c r="G20996" t="s">
        <v>31</v>
      </c>
      <c r="H20996" t="s">
        <v>23</v>
      </c>
      <c r="I20996" t="s">
        <v>3083</v>
      </c>
      <c r="K20996"/>
      <c r="L20996" t="s">
        <v>33547</v>
      </c>
      <c r="M20996" t="s">
        <v>26</v>
      </c>
      <c r="N20996">
        <v>2</v>
      </c>
      <c r="P20996" t="s">
        <v>20366</v>
      </c>
      <c r="Q20996" t="s">
        <v>33548</v>
      </c>
      <c r="S20996" t="s">
        <v>20368</v>
      </c>
    </row>
    <row r="20997" spans="1:19" hidden="1" x14ac:dyDescent="0.2">
      <c r="A20997">
        <v>6425</v>
      </c>
      <c r="B20997" t="s">
        <v>33546</v>
      </c>
      <c r="C20997" t="s">
        <v>20441</v>
      </c>
      <c r="D20997">
        <v>8.5</v>
      </c>
      <c r="E20997" t="s">
        <v>363</v>
      </c>
      <c r="F20997" t="s">
        <v>33536</v>
      </c>
      <c r="G20997" t="s">
        <v>31</v>
      </c>
      <c r="H20997" t="s">
        <v>23</v>
      </c>
      <c r="I20997" t="s">
        <v>8724</v>
      </c>
      <c r="K20997"/>
      <c r="L20997" t="s">
        <v>33547</v>
      </c>
      <c r="M20997" t="s">
        <v>26</v>
      </c>
      <c r="N20997">
        <v>2</v>
      </c>
      <c r="P20997" t="s">
        <v>20366</v>
      </c>
      <c r="Q20997" t="s">
        <v>33548</v>
      </c>
      <c r="S20997" t="s">
        <v>20368</v>
      </c>
    </row>
    <row r="20998" spans="1:19" hidden="1" x14ac:dyDescent="0.2">
      <c r="A20998">
        <v>6426</v>
      </c>
      <c r="B20998" t="s">
        <v>33549</v>
      </c>
      <c r="C20998" t="s">
        <v>105</v>
      </c>
      <c r="D20998">
        <v>-1.1000000000000001</v>
      </c>
      <c r="E20998" t="s">
        <v>363</v>
      </c>
      <c r="F20998" t="s">
        <v>11398</v>
      </c>
      <c r="G20998" t="s">
        <v>75</v>
      </c>
      <c r="H20998" t="s">
        <v>23</v>
      </c>
      <c r="I20998" t="s">
        <v>29996</v>
      </c>
      <c r="K20998"/>
      <c r="L20998" t="s">
        <v>33550</v>
      </c>
      <c r="M20998" t="s">
        <v>26</v>
      </c>
      <c r="N20998">
        <v>2</v>
      </c>
      <c r="P20998" t="s">
        <v>20366</v>
      </c>
      <c r="Q20998" t="s">
        <v>33551</v>
      </c>
      <c r="S20998" t="s">
        <v>20368</v>
      </c>
    </row>
    <row r="20999" spans="1:19" hidden="1" x14ac:dyDescent="0.2">
      <c r="A20999">
        <v>6426</v>
      </c>
      <c r="B20999" t="s">
        <v>33549</v>
      </c>
      <c r="C20999" t="s">
        <v>20452</v>
      </c>
      <c r="D20999">
        <v>-1.1000000000000001</v>
      </c>
      <c r="E20999" t="s">
        <v>363</v>
      </c>
      <c r="F20999" t="s">
        <v>11398</v>
      </c>
      <c r="G20999" t="s">
        <v>75</v>
      </c>
      <c r="H20999" t="s">
        <v>23</v>
      </c>
      <c r="I20999" t="s">
        <v>29996</v>
      </c>
      <c r="K20999"/>
      <c r="L20999" t="s">
        <v>33550</v>
      </c>
      <c r="M20999" t="s">
        <v>26</v>
      </c>
      <c r="N20999">
        <v>2</v>
      </c>
      <c r="P20999" t="s">
        <v>20366</v>
      </c>
      <c r="Q20999" t="s">
        <v>33551</v>
      </c>
      <c r="S20999" t="s">
        <v>20368</v>
      </c>
    </row>
    <row r="21000" spans="1:19" hidden="1" x14ac:dyDescent="0.2">
      <c r="A21000">
        <v>6426</v>
      </c>
      <c r="B21000" t="s">
        <v>33549</v>
      </c>
      <c r="C21000" t="s">
        <v>20441</v>
      </c>
      <c r="D21000">
        <v>0.57999999999999996</v>
      </c>
      <c r="E21000" t="s">
        <v>5018</v>
      </c>
      <c r="F21000" t="s">
        <v>24246</v>
      </c>
      <c r="G21000" t="s">
        <v>55</v>
      </c>
      <c r="H21000" t="s">
        <v>23</v>
      </c>
      <c r="I21000" t="s">
        <v>29996</v>
      </c>
      <c r="K21000"/>
      <c r="L21000" t="s">
        <v>33550</v>
      </c>
      <c r="M21000" t="s">
        <v>26</v>
      </c>
      <c r="N21000">
        <v>2</v>
      </c>
      <c r="P21000" t="s">
        <v>20366</v>
      </c>
      <c r="Q21000" t="s">
        <v>33551</v>
      </c>
      <c r="S21000" t="s">
        <v>20368</v>
      </c>
    </row>
    <row r="21001" spans="1:19" hidden="1" x14ac:dyDescent="0.2">
      <c r="A21001">
        <v>6426</v>
      </c>
      <c r="B21001" t="s">
        <v>33549</v>
      </c>
      <c r="C21001" t="s">
        <v>20447</v>
      </c>
      <c r="D21001">
        <v>0.81</v>
      </c>
      <c r="E21001" t="s">
        <v>5018</v>
      </c>
      <c r="F21001" t="s">
        <v>24246</v>
      </c>
      <c r="G21001" t="s">
        <v>55</v>
      </c>
      <c r="H21001" t="s">
        <v>23</v>
      </c>
      <c r="I21001" t="s">
        <v>29996</v>
      </c>
      <c r="K21001"/>
      <c r="L21001" t="s">
        <v>33550</v>
      </c>
      <c r="M21001" t="s">
        <v>26</v>
      </c>
      <c r="N21001">
        <v>2</v>
      </c>
      <c r="P21001" t="s">
        <v>20366</v>
      </c>
      <c r="Q21001" t="s">
        <v>33551</v>
      </c>
      <c r="S21001" t="s">
        <v>20368</v>
      </c>
    </row>
    <row r="21002" spans="1:19" hidden="1" x14ac:dyDescent="0.2">
      <c r="A21002">
        <v>6426</v>
      </c>
      <c r="B21002" t="s">
        <v>33549</v>
      </c>
      <c r="C21002" t="s">
        <v>21449</v>
      </c>
      <c r="D21002">
        <v>8.76</v>
      </c>
      <c r="E21002" t="s">
        <v>5018</v>
      </c>
      <c r="F21002" t="s">
        <v>33552</v>
      </c>
      <c r="G21002" t="s">
        <v>55</v>
      </c>
      <c r="H21002" t="s">
        <v>23</v>
      </c>
      <c r="I21002" t="s">
        <v>29996</v>
      </c>
      <c r="K21002"/>
      <c r="L21002" t="s">
        <v>33550</v>
      </c>
      <c r="M21002" t="s">
        <v>26</v>
      </c>
      <c r="N21002">
        <v>2</v>
      </c>
      <c r="P21002" t="s">
        <v>20366</v>
      </c>
      <c r="Q21002" t="s">
        <v>33551</v>
      </c>
      <c r="S21002" t="s">
        <v>20368</v>
      </c>
    </row>
    <row r="21003" spans="1:19" hidden="1" x14ac:dyDescent="0.2">
      <c r="A21003">
        <v>6426</v>
      </c>
      <c r="B21003" t="s">
        <v>33549</v>
      </c>
      <c r="C21003" t="s">
        <v>21450</v>
      </c>
      <c r="D21003">
        <v>14.5</v>
      </c>
      <c r="E21003" t="s">
        <v>5018</v>
      </c>
      <c r="F21003" t="s">
        <v>33553</v>
      </c>
      <c r="G21003" t="s">
        <v>4302</v>
      </c>
      <c r="H21003" t="s">
        <v>23</v>
      </c>
      <c r="I21003" t="s">
        <v>29996</v>
      </c>
      <c r="K21003"/>
      <c r="L21003" t="s">
        <v>33550</v>
      </c>
      <c r="M21003" t="s">
        <v>26</v>
      </c>
      <c r="N21003">
        <v>2</v>
      </c>
      <c r="P21003" t="s">
        <v>20366</v>
      </c>
      <c r="Q21003" t="s">
        <v>33551</v>
      </c>
      <c r="S21003" t="s">
        <v>20368</v>
      </c>
    </row>
    <row r="21004" spans="1:19" hidden="1" x14ac:dyDescent="0.2">
      <c r="A21004">
        <v>6426</v>
      </c>
      <c r="B21004" t="s">
        <v>33549</v>
      </c>
      <c r="C21004" t="s">
        <v>21449</v>
      </c>
      <c r="D21004">
        <v>8.94</v>
      </c>
      <c r="E21004" t="s">
        <v>363</v>
      </c>
      <c r="F21004" t="s">
        <v>33553</v>
      </c>
      <c r="G21004" t="s">
        <v>31</v>
      </c>
      <c r="H21004" t="s">
        <v>23</v>
      </c>
      <c r="I21004" t="s">
        <v>3083</v>
      </c>
      <c r="K21004"/>
      <c r="L21004" t="s">
        <v>33550</v>
      </c>
      <c r="M21004" t="s">
        <v>26</v>
      </c>
      <c r="N21004">
        <v>2</v>
      </c>
      <c r="P21004" t="s">
        <v>20366</v>
      </c>
      <c r="Q21004" t="s">
        <v>33551</v>
      </c>
      <c r="S21004" t="s">
        <v>20368</v>
      </c>
    </row>
    <row r="21005" spans="1:19" hidden="1" x14ac:dyDescent="0.2">
      <c r="A21005">
        <v>6426</v>
      </c>
      <c r="B21005" t="s">
        <v>33549</v>
      </c>
      <c r="C21005" t="s">
        <v>21450</v>
      </c>
      <c r="D21005">
        <v>14.34</v>
      </c>
      <c r="E21005" t="s">
        <v>5018</v>
      </c>
      <c r="F21005" t="s">
        <v>33553</v>
      </c>
      <c r="G21005" t="s">
        <v>4302</v>
      </c>
      <c r="H21005" t="s">
        <v>23</v>
      </c>
      <c r="I21005" t="s">
        <v>3083</v>
      </c>
      <c r="K21005"/>
      <c r="L21005" t="s">
        <v>33550</v>
      </c>
      <c r="M21005" t="s">
        <v>26</v>
      </c>
      <c r="N21005">
        <v>2</v>
      </c>
      <c r="P21005" t="s">
        <v>20366</v>
      </c>
      <c r="Q21005" t="s">
        <v>33551</v>
      </c>
      <c r="S21005" t="s">
        <v>20368</v>
      </c>
    </row>
    <row r="21006" spans="1:19" hidden="1" x14ac:dyDescent="0.2">
      <c r="A21006">
        <v>6426</v>
      </c>
      <c r="B21006" t="s">
        <v>33549</v>
      </c>
      <c r="C21006" t="s">
        <v>21449</v>
      </c>
      <c r="D21006">
        <v>9.1</v>
      </c>
      <c r="E21006" t="s">
        <v>363</v>
      </c>
      <c r="F21006" t="s">
        <v>33536</v>
      </c>
      <c r="G21006" t="s">
        <v>31</v>
      </c>
      <c r="H21006" t="s">
        <v>23</v>
      </c>
      <c r="I21006" t="s">
        <v>8724</v>
      </c>
      <c r="K21006"/>
      <c r="L21006" t="s">
        <v>33550</v>
      </c>
      <c r="M21006" t="s">
        <v>26</v>
      </c>
      <c r="N21006">
        <v>2</v>
      </c>
      <c r="P21006" t="s">
        <v>20366</v>
      </c>
      <c r="Q21006" t="s">
        <v>33551</v>
      </c>
      <c r="S21006" t="s">
        <v>20368</v>
      </c>
    </row>
    <row r="21007" spans="1:19" hidden="1" x14ac:dyDescent="0.2">
      <c r="A21007">
        <v>6427</v>
      </c>
      <c r="B21007" t="s">
        <v>33554</v>
      </c>
      <c r="C21007" t="s">
        <v>25307</v>
      </c>
      <c r="D21007">
        <v>10.32</v>
      </c>
      <c r="E21007" t="s">
        <v>363</v>
      </c>
      <c r="G21007" t="s">
        <v>31</v>
      </c>
      <c r="H21007" t="s">
        <v>23</v>
      </c>
      <c r="I21007" t="s">
        <v>3083</v>
      </c>
      <c r="K21007"/>
      <c r="L21007" t="s">
        <v>33555</v>
      </c>
      <c r="M21007" t="s">
        <v>26</v>
      </c>
      <c r="N21007">
        <v>2</v>
      </c>
      <c r="P21007" t="s">
        <v>20366</v>
      </c>
      <c r="Q21007" t="s">
        <v>33556</v>
      </c>
      <c r="S21007" t="s">
        <v>20368</v>
      </c>
    </row>
    <row r="21008" spans="1:19" hidden="1" x14ac:dyDescent="0.2">
      <c r="A21008">
        <v>6430</v>
      </c>
      <c r="B21008" t="s">
        <v>33557</v>
      </c>
      <c r="C21008" t="s">
        <v>25307</v>
      </c>
      <c r="D21008">
        <v>9.6</v>
      </c>
      <c r="E21008" t="s">
        <v>363</v>
      </c>
      <c r="G21008" t="s">
        <v>31</v>
      </c>
      <c r="H21008" t="s">
        <v>23</v>
      </c>
      <c r="I21008" t="s">
        <v>3083</v>
      </c>
      <c r="K21008"/>
      <c r="L21008" t="s">
        <v>33558</v>
      </c>
      <c r="M21008" t="s">
        <v>26</v>
      </c>
      <c r="N21008">
        <v>2</v>
      </c>
      <c r="P21008" t="s">
        <v>20366</v>
      </c>
      <c r="Q21008" t="s">
        <v>33559</v>
      </c>
      <c r="S21008" t="s">
        <v>20368</v>
      </c>
    </row>
    <row r="21009" spans="1:19" hidden="1" x14ac:dyDescent="0.2">
      <c r="A21009">
        <v>6430</v>
      </c>
      <c r="B21009" t="s">
        <v>33557</v>
      </c>
      <c r="C21009" t="s">
        <v>25307</v>
      </c>
      <c r="D21009">
        <v>14.17</v>
      </c>
      <c r="E21009" t="s">
        <v>5018</v>
      </c>
      <c r="G21009" t="s">
        <v>4302</v>
      </c>
      <c r="H21009" t="s">
        <v>23</v>
      </c>
      <c r="I21009" t="s">
        <v>3083</v>
      </c>
      <c r="K21009"/>
      <c r="L21009" t="s">
        <v>33558</v>
      </c>
      <c r="M21009" t="s">
        <v>26</v>
      </c>
      <c r="N21009">
        <v>2</v>
      </c>
      <c r="P21009" t="s">
        <v>20366</v>
      </c>
      <c r="Q21009" t="s">
        <v>33559</v>
      </c>
      <c r="S21009" t="s">
        <v>20368</v>
      </c>
    </row>
    <row r="21010" spans="1:19" hidden="1" x14ac:dyDescent="0.2">
      <c r="A21010">
        <v>6432</v>
      </c>
      <c r="B21010" t="s">
        <v>33560</v>
      </c>
      <c r="C21010" t="s">
        <v>105</v>
      </c>
      <c r="D21010">
        <v>-2</v>
      </c>
      <c r="E21010" t="s">
        <v>363</v>
      </c>
      <c r="F21010" t="s">
        <v>11398</v>
      </c>
      <c r="G21010" t="s">
        <v>75</v>
      </c>
      <c r="H21010" t="s">
        <v>23</v>
      </c>
      <c r="I21010" t="s">
        <v>33561</v>
      </c>
      <c r="K21010"/>
      <c r="L21010" t="s">
        <v>33562</v>
      </c>
      <c r="M21010" t="s">
        <v>26</v>
      </c>
      <c r="N21010">
        <v>2</v>
      </c>
      <c r="O21010" t="s">
        <v>33563</v>
      </c>
      <c r="P21010" t="s">
        <v>20366</v>
      </c>
      <c r="Q21010" t="s">
        <v>33564</v>
      </c>
      <c r="S21010" t="s">
        <v>20368</v>
      </c>
    </row>
    <row r="21011" spans="1:19" hidden="1" x14ac:dyDescent="0.2">
      <c r="A21011">
        <v>6432</v>
      </c>
      <c r="B21011" t="s">
        <v>33560</v>
      </c>
      <c r="C21011" t="s">
        <v>20452</v>
      </c>
      <c r="D21011">
        <v>0.3</v>
      </c>
      <c r="E21011" t="s">
        <v>363</v>
      </c>
      <c r="F21011" t="s">
        <v>11398</v>
      </c>
      <c r="G21011" t="s">
        <v>75</v>
      </c>
      <c r="H21011" t="s">
        <v>23</v>
      </c>
      <c r="I21011" t="s">
        <v>33561</v>
      </c>
      <c r="K21011"/>
      <c r="L21011" t="s">
        <v>33562</v>
      </c>
      <c r="M21011" t="s">
        <v>26</v>
      </c>
      <c r="N21011">
        <v>2</v>
      </c>
      <c r="O21011" t="s">
        <v>33563</v>
      </c>
      <c r="P21011" t="s">
        <v>20366</v>
      </c>
      <c r="Q21011" t="s">
        <v>33564</v>
      </c>
      <c r="S21011" t="s">
        <v>20368</v>
      </c>
    </row>
    <row r="21012" spans="1:19" hidden="1" x14ac:dyDescent="0.2">
      <c r="A21012">
        <v>6432</v>
      </c>
      <c r="B21012" t="s">
        <v>33560</v>
      </c>
      <c r="C21012" t="s">
        <v>20441</v>
      </c>
      <c r="D21012">
        <v>0.9</v>
      </c>
      <c r="E21012" t="s">
        <v>363</v>
      </c>
      <c r="F21012" t="s">
        <v>11398</v>
      </c>
      <c r="G21012" t="s">
        <v>75</v>
      </c>
      <c r="H21012" t="s">
        <v>23</v>
      </c>
      <c r="I21012" t="s">
        <v>33561</v>
      </c>
      <c r="K21012"/>
      <c r="L21012" t="s">
        <v>33562</v>
      </c>
      <c r="M21012" t="s">
        <v>26</v>
      </c>
      <c r="N21012">
        <v>2</v>
      </c>
      <c r="O21012" t="s">
        <v>33563</v>
      </c>
      <c r="P21012" t="s">
        <v>20366</v>
      </c>
      <c r="Q21012" t="s">
        <v>33564</v>
      </c>
      <c r="S21012" t="s">
        <v>20368</v>
      </c>
    </row>
    <row r="21013" spans="1:19" hidden="1" x14ac:dyDescent="0.2">
      <c r="A21013">
        <v>6432</v>
      </c>
      <c r="B21013" t="s">
        <v>33560</v>
      </c>
      <c r="C21013" t="s">
        <v>24810</v>
      </c>
      <c r="D21013">
        <v>14.5</v>
      </c>
      <c r="E21013" t="s">
        <v>5018</v>
      </c>
      <c r="F21013" t="s">
        <v>22670</v>
      </c>
      <c r="G21013" t="s">
        <v>4302</v>
      </c>
      <c r="H21013" t="s">
        <v>23</v>
      </c>
      <c r="I21013" t="s">
        <v>33561</v>
      </c>
      <c r="K21013"/>
      <c r="L21013" t="s">
        <v>33562</v>
      </c>
      <c r="M21013" t="s">
        <v>26</v>
      </c>
      <c r="N21013">
        <v>2</v>
      </c>
      <c r="O21013" t="s">
        <v>33563</v>
      </c>
      <c r="P21013" t="s">
        <v>20366</v>
      </c>
      <c r="Q21013" t="s">
        <v>33564</v>
      </c>
      <c r="S21013" t="s">
        <v>20368</v>
      </c>
    </row>
    <row r="21014" spans="1:19" hidden="1" x14ac:dyDescent="0.2">
      <c r="A21014">
        <v>6432</v>
      </c>
      <c r="B21014" t="s">
        <v>33560</v>
      </c>
      <c r="C21014" t="s">
        <v>105</v>
      </c>
      <c r="D21014">
        <v>-0.3</v>
      </c>
      <c r="E21014" t="s">
        <v>363</v>
      </c>
      <c r="F21014" t="s">
        <v>11398</v>
      </c>
      <c r="G21014" t="s">
        <v>75</v>
      </c>
      <c r="H21014" t="s">
        <v>23</v>
      </c>
      <c r="I21014" t="s">
        <v>29996</v>
      </c>
      <c r="K21014"/>
      <c r="L21014" t="s">
        <v>33562</v>
      </c>
      <c r="M21014" t="s">
        <v>26</v>
      </c>
      <c r="N21014">
        <v>2</v>
      </c>
      <c r="O21014" t="s">
        <v>33563</v>
      </c>
      <c r="P21014" t="s">
        <v>20366</v>
      </c>
      <c r="Q21014" t="s">
        <v>33564</v>
      </c>
      <c r="S21014" t="s">
        <v>20368</v>
      </c>
    </row>
    <row r="21015" spans="1:19" hidden="1" x14ac:dyDescent="0.2">
      <c r="A21015">
        <v>6432</v>
      </c>
      <c r="B21015" t="s">
        <v>33560</v>
      </c>
      <c r="C21015" t="s">
        <v>20452</v>
      </c>
      <c r="D21015">
        <v>-0.3</v>
      </c>
      <c r="E21015" t="s">
        <v>363</v>
      </c>
      <c r="F21015" t="s">
        <v>11398</v>
      </c>
      <c r="G21015" t="s">
        <v>75</v>
      </c>
      <c r="H21015" t="s">
        <v>23</v>
      </c>
      <c r="I21015" t="s">
        <v>29996</v>
      </c>
      <c r="K21015"/>
      <c r="L21015" t="s">
        <v>33562</v>
      </c>
      <c r="M21015" t="s">
        <v>26</v>
      </c>
      <c r="N21015">
        <v>2</v>
      </c>
      <c r="O21015" t="s">
        <v>33563</v>
      </c>
      <c r="P21015" t="s">
        <v>20366</v>
      </c>
      <c r="Q21015" t="s">
        <v>33564</v>
      </c>
      <c r="S21015" t="s">
        <v>20368</v>
      </c>
    </row>
    <row r="21016" spans="1:19" hidden="1" x14ac:dyDescent="0.2">
      <c r="A21016">
        <v>6432</v>
      </c>
      <c r="B21016" t="s">
        <v>33560</v>
      </c>
      <c r="C21016" t="s">
        <v>20441</v>
      </c>
      <c r="D21016">
        <v>0.6</v>
      </c>
      <c r="E21016" t="s">
        <v>5018</v>
      </c>
      <c r="F21016" t="s">
        <v>24246</v>
      </c>
      <c r="G21016" t="s">
        <v>55</v>
      </c>
      <c r="H21016" t="s">
        <v>23</v>
      </c>
      <c r="I21016" t="s">
        <v>29996</v>
      </c>
      <c r="K21016"/>
      <c r="L21016" t="s">
        <v>33562</v>
      </c>
      <c r="M21016" t="s">
        <v>26</v>
      </c>
      <c r="N21016">
        <v>2</v>
      </c>
      <c r="O21016" t="s">
        <v>33563</v>
      </c>
      <c r="P21016" t="s">
        <v>20366</v>
      </c>
      <c r="Q21016" t="s">
        <v>33564</v>
      </c>
      <c r="S21016" t="s">
        <v>20368</v>
      </c>
    </row>
    <row r="21017" spans="1:19" hidden="1" x14ac:dyDescent="0.2">
      <c r="A21017">
        <v>6432</v>
      </c>
      <c r="B21017" t="s">
        <v>33560</v>
      </c>
      <c r="C21017" t="s">
        <v>20447</v>
      </c>
      <c r="D21017">
        <v>0.8</v>
      </c>
      <c r="E21017" t="s">
        <v>5018</v>
      </c>
      <c r="F21017" t="s">
        <v>24246</v>
      </c>
      <c r="G21017" t="s">
        <v>55</v>
      </c>
      <c r="H21017" t="s">
        <v>23</v>
      </c>
      <c r="I21017" t="s">
        <v>29996</v>
      </c>
      <c r="K21017"/>
      <c r="L21017" t="s">
        <v>33562</v>
      </c>
      <c r="M21017" t="s">
        <v>26</v>
      </c>
      <c r="N21017">
        <v>2</v>
      </c>
      <c r="O21017" t="s">
        <v>33563</v>
      </c>
      <c r="P21017" t="s">
        <v>20366</v>
      </c>
      <c r="Q21017" t="s">
        <v>33564</v>
      </c>
      <c r="S21017" t="s">
        <v>20368</v>
      </c>
    </row>
    <row r="21018" spans="1:19" hidden="1" x14ac:dyDescent="0.2">
      <c r="A21018">
        <v>6432</v>
      </c>
      <c r="B21018" t="s">
        <v>33560</v>
      </c>
      <c r="C21018" t="s">
        <v>21449</v>
      </c>
      <c r="D21018">
        <v>2.4</v>
      </c>
      <c r="E21018" t="s">
        <v>5018</v>
      </c>
      <c r="F21018" t="s">
        <v>21905</v>
      </c>
      <c r="G21018" t="s">
        <v>55</v>
      </c>
      <c r="H21018" t="s">
        <v>23</v>
      </c>
      <c r="I21018" t="s">
        <v>29996</v>
      </c>
      <c r="K21018"/>
      <c r="L21018" t="s">
        <v>33562</v>
      </c>
      <c r="M21018" t="s">
        <v>26</v>
      </c>
      <c r="N21018">
        <v>2</v>
      </c>
      <c r="O21018" t="s">
        <v>33563</v>
      </c>
      <c r="P21018" t="s">
        <v>20366</v>
      </c>
      <c r="Q21018" t="s">
        <v>33564</v>
      </c>
      <c r="S21018" t="s">
        <v>20368</v>
      </c>
    </row>
    <row r="21019" spans="1:19" hidden="1" x14ac:dyDescent="0.2">
      <c r="A21019">
        <v>6432</v>
      </c>
      <c r="B21019" t="s">
        <v>33560</v>
      </c>
      <c r="C21019" t="s">
        <v>21450</v>
      </c>
      <c r="D21019">
        <v>2.8</v>
      </c>
      <c r="E21019" t="s">
        <v>5018</v>
      </c>
      <c r="F21019" t="s">
        <v>21905</v>
      </c>
      <c r="G21019" t="s">
        <v>55</v>
      </c>
      <c r="H21019" t="s">
        <v>23</v>
      </c>
      <c r="I21019" t="s">
        <v>29996</v>
      </c>
      <c r="K21019"/>
      <c r="L21019" t="s">
        <v>33562</v>
      </c>
      <c r="M21019" t="s">
        <v>26</v>
      </c>
      <c r="N21019">
        <v>2</v>
      </c>
      <c r="O21019" t="s">
        <v>33563</v>
      </c>
      <c r="P21019" t="s">
        <v>20366</v>
      </c>
      <c r="Q21019" t="s">
        <v>33564</v>
      </c>
      <c r="S21019" t="s">
        <v>20368</v>
      </c>
    </row>
    <row r="21020" spans="1:19" hidden="1" x14ac:dyDescent="0.2">
      <c r="A21020">
        <v>6432</v>
      </c>
      <c r="B21020" t="s">
        <v>33560</v>
      </c>
      <c r="C21020" t="s">
        <v>24809</v>
      </c>
      <c r="D21020">
        <v>11.61</v>
      </c>
      <c r="E21020" t="s">
        <v>5018</v>
      </c>
      <c r="F21020" t="s">
        <v>24246</v>
      </c>
      <c r="G21020" t="s">
        <v>31</v>
      </c>
      <c r="H21020" t="s">
        <v>23</v>
      </c>
      <c r="I21020" t="s">
        <v>29996</v>
      </c>
      <c r="K21020"/>
      <c r="L21020" t="s">
        <v>33562</v>
      </c>
      <c r="M21020" t="s">
        <v>26</v>
      </c>
      <c r="N21020">
        <v>2</v>
      </c>
      <c r="O21020" t="s">
        <v>33563</v>
      </c>
      <c r="P21020" t="s">
        <v>20366</v>
      </c>
      <c r="Q21020" t="s">
        <v>33564</v>
      </c>
      <c r="S21020" t="s">
        <v>20368</v>
      </c>
    </row>
    <row r="21021" spans="1:19" hidden="1" x14ac:dyDescent="0.2">
      <c r="A21021">
        <v>6432</v>
      </c>
      <c r="B21021" t="s">
        <v>33560</v>
      </c>
      <c r="C21021" t="s">
        <v>24810</v>
      </c>
      <c r="D21021">
        <v>14.4</v>
      </c>
      <c r="E21021" t="s">
        <v>5018</v>
      </c>
      <c r="F21021" t="s">
        <v>24246</v>
      </c>
      <c r="G21021" t="s">
        <v>4302</v>
      </c>
      <c r="H21021" t="s">
        <v>23</v>
      </c>
      <c r="I21021" t="s">
        <v>29996</v>
      </c>
      <c r="K21021"/>
      <c r="L21021" t="s">
        <v>33562</v>
      </c>
      <c r="M21021" t="s">
        <v>26</v>
      </c>
      <c r="N21021">
        <v>2</v>
      </c>
      <c r="O21021" t="s">
        <v>33563</v>
      </c>
      <c r="P21021" t="s">
        <v>20366</v>
      </c>
      <c r="Q21021" t="s">
        <v>33564</v>
      </c>
      <c r="S21021" t="s">
        <v>20368</v>
      </c>
    </row>
    <row r="21022" spans="1:19" hidden="1" x14ac:dyDescent="0.2">
      <c r="A21022">
        <v>6433</v>
      </c>
      <c r="B21022" t="s">
        <v>33565</v>
      </c>
      <c r="C21022" t="s">
        <v>25307</v>
      </c>
      <c r="D21022">
        <v>9.5</v>
      </c>
      <c r="E21022" t="s">
        <v>363</v>
      </c>
      <c r="F21022" t="s">
        <v>33536</v>
      </c>
      <c r="G21022" t="s">
        <v>31</v>
      </c>
      <c r="H21022" t="s">
        <v>23</v>
      </c>
      <c r="I21022" t="s">
        <v>6099</v>
      </c>
      <c r="K21022"/>
      <c r="L21022" t="s">
        <v>33566</v>
      </c>
      <c r="M21022" t="s">
        <v>26</v>
      </c>
      <c r="N21022">
        <v>2</v>
      </c>
      <c r="P21022" t="s">
        <v>20366</v>
      </c>
      <c r="Q21022" t="s">
        <v>33567</v>
      </c>
      <c r="S21022" t="s">
        <v>20368</v>
      </c>
    </row>
    <row r="21023" spans="1:19" hidden="1" x14ac:dyDescent="0.2">
      <c r="A21023">
        <v>6433</v>
      </c>
      <c r="B21023" t="s">
        <v>33565</v>
      </c>
      <c r="C21023" t="s">
        <v>25307</v>
      </c>
      <c r="D21023">
        <v>13.95</v>
      </c>
      <c r="E21023" t="s">
        <v>5018</v>
      </c>
      <c r="F21023" t="s">
        <v>33536</v>
      </c>
      <c r="G21023" t="s">
        <v>4302</v>
      </c>
      <c r="H21023" t="s">
        <v>23</v>
      </c>
      <c r="I21023" t="s">
        <v>6099</v>
      </c>
      <c r="K21023"/>
      <c r="L21023" t="s">
        <v>33566</v>
      </c>
      <c r="M21023" t="s">
        <v>26</v>
      </c>
      <c r="N21023">
        <v>2</v>
      </c>
      <c r="P21023" t="s">
        <v>20366</v>
      </c>
      <c r="Q21023" t="s">
        <v>33567</v>
      </c>
      <c r="S21023" t="s">
        <v>20368</v>
      </c>
    </row>
    <row r="21024" spans="1:19" hidden="1" x14ac:dyDescent="0.2">
      <c r="A21024">
        <v>6433</v>
      </c>
      <c r="B21024" t="s">
        <v>33565</v>
      </c>
      <c r="C21024" t="s">
        <v>25307</v>
      </c>
      <c r="D21024">
        <v>9.5</v>
      </c>
      <c r="E21024" t="s">
        <v>363</v>
      </c>
      <c r="F21024" t="s">
        <v>33536</v>
      </c>
      <c r="G21024" t="s">
        <v>31</v>
      </c>
      <c r="H21024" t="s">
        <v>23</v>
      </c>
      <c r="I21024" t="s">
        <v>8724</v>
      </c>
      <c r="K21024"/>
      <c r="L21024" t="s">
        <v>33566</v>
      </c>
      <c r="M21024" t="s">
        <v>26</v>
      </c>
      <c r="N21024">
        <v>2</v>
      </c>
      <c r="P21024" t="s">
        <v>20366</v>
      </c>
      <c r="Q21024" t="s">
        <v>33567</v>
      </c>
      <c r="S21024" t="s">
        <v>20368</v>
      </c>
    </row>
    <row r="21025" spans="1:19" hidden="1" x14ac:dyDescent="0.2">
      <c r="A21025">
        <v>6435</v>
      </c>
      <c r="B21025" t="s">
        <v>33568</v>
      </c>
      <c r="C21025" t="s">
        <v>105</v>
      </c>
      <c r="D21025">
        <v>-3.6</v>
      </c>
      <c r="E21025">
        <v>25</v>
      </c>
      <c r="F21025" t="s">
        <v>21264</v>
      </c>
      <c r="G21025" t="s">
        <v>1440</v>
      </c>
      <c r="H21025" t="s">
        <v>23</v>
      </c>
      <c r="I21025" t="s">
        <v>33569</v>
      </c>
      <c r="K21025"/>
      <c r="L21025" t="s">
        <v>33570</v>
      </c>
      <c r="M21025" t="s">
        <v>26</v>
      </c>
      <c r="N21025">
        <v>2</v>
      </c>
      <c r="O21025" t="s">
        <v>33571</v>
      </c>
      <c r="P21025" t="s">
        <v>20366</v>
      </c>
      <c r="Q21025" t="s">
        <v>33572</v>
      </c>
      <c r="S21025" t="s">
        <v>20368</v>
      </c>
    </row>
    <row r="21026" spans="1:19" hidden="1" x14ac:dyDescent="0.2">
      <c r="A21026">
        <v>6435</v>
      </c>
      <c r="B21026" t="s">
        <v>33568</v>
      </c>
      <c r="C21026" t="s">
        <v>20452</v>
      </c>
      <c r="D21026">
        <v>-2.5</v>
      </c>
      <c r="E21026">
        <v>25</v>
      </c>
      <c r="F21026" t="s">
        <v>21264</v>
      </c>
      <c r="G21026" t="s">
        <v>1440</v>
      </c>
      <c r="H21026" t="s">
        <v>23</v>
      </c>
      <c r="I21026" t="s">
        <v>33569</v>
      </c>
      <c r="K21026"/>
      <c r="L21026" t="s">
        <v>33570</v>
      </c>
      <c r="M21026" t="s">
        <v>26</v>
      </c>
      <c r="N21026">
        <v>2</v>
      </c>
      <c r="O21026" t="s">
        <v>33571</v>
      </c>
      <c r="P21026" t="s">
        <v>20366</v>
      </c>
      <c r="Q21026" t="s">
        <v>33572</v>
      </c>
      <c r="S21026" t="s">
        <v>20368</v>
      </c>
    </row>
    <row r="21027" spans="1:19" hidden="1" x14ac:dyDescent="0.2">
      <c r="A21027">
        <v>6435</v>
      </c>
      <c r="B21027" t="s">
        <v>33568</v>
      </c>
      <c r="C21027" t="s">
        <v>20441</v>
      </c>
      <c r="D21027">
        <v>-0.5</v>
      </c>
      <c r="E21027">
        <v>25</v>
      </c>
      <c r="F21027" t="s">
        <v>21264</v>
      </c>
      <c r="G21027" t="s">
        <v>1440</v>
      </c>
      <c r="H21027" t="s">
        <v>23</v>
      </c>
      <c r="I21027" t="s">
        <v>33569</v>
      </c>
      <c r="K21027"/>
      <c r="L21027" t="s">
        <v>33570</v>
      </c>
      <c r="M21027" t="s">
        <v>26</v>
      </c>
      <c r="N21027">
        <v>2</v>
      </c>
      <c r="O21027" t="s">
        <v>33571</v>
      </c>
      <c r="P21027" t="s">
        <v>20366</v>
      </c>
      <c r="Q21027" t="s">
        <v>33572</v>
      </c>
      <c r="S21027" t="s">
        <v>20368</v>
      </c>
    </row>
    <row r="21028" spans="1:19" hidden="1" x14ac:dyDescent="0.2">
      <c r="A21028">
        <v>6435</v>
      </c>
      <c r="B21028" t="s">
        <v>33568</v>
      </c>
      <c r="C21028" t="s">
        <v>20447</v>
      </c>
      <c r="D21028">
        <v>0.5</v>
      </c>
      <c r="E21028">
        <v>25</v>
      </c>
      <c r="F21028" t="s">
        <v>21264</v>
      </c>
      <c r="G21028" t="s">
        <v>1440</v>
      </c>
      <c r="H21028" t="s">
        <v>23</v>
      </c>
      <c r="I21028" t="s">
        <v>33569</v>
      </c>
      <c r="K21028"/>
      <c r="L21028" t="s">
        <v>33570</v>
      </c>
      <c r="M21028" t="s">
        <v>26</v>
      </c>
      <c r="N21028">
        <v>2</v>
      </c>
      <c r="O21028" t="s">
        <v>33571</v>
      </c>
      <c r="P21028" t="s">
        <v>20366</v>
      </c>
      <c r="Q21028" t="s">
        <v>33572</v>
      </c>
      <c r="S21028" t="s">
        <v>20368</v>
      </c>
    </row>
    <row r="21029" spans="1:19" hidden="1" x14ac:dyDescent="0.2">
      <c r="A21029">
        <v>6435</v>
      </c>
      <c r="B21029" t="s">
        <v>33568</v>
      </c>
      <c r="C21029" t="s">
        <v>21449</v>
      </c>
      <c r="D21029">
        <v>1.3</v>
      </c>
      <c r="E21029">
        <v>25</v>
      </c>
      <c r="F21029" t="s">
        <v>21264</v>
      </c>
      <c r="G21029" t="s">
        <v>1440</v>
      </c>
      <c r="H21029" t="s">
        <v>23</v>
      </c>
      <c r="I21029" t="s">
        <v>33569</v>
      </c>
      <c r="K21029"/>
      <c r="L21029" t="s">
        <v>33570</v>
      </c>
      <c r="M21029" t="s">
        <v>26</v>
      </c>
      <c r="N21029">
        <v>2</v>
      </c>
      <c r="O21029" t="s">
        <v>33571</v>
      </c>
      <c r="P21029" t="s">
        <v>20366</v>
      </c>
      <c r="Q21029" t="s">
        <v>33572</v>
      </c>
      <c r="S21029" t="s">
        <v>20368</v>
      </c>
    </row>
    <row r="21030" spans="1:19" hidden="1" x14ac:dyDescent="0.2">
      <c r="A21030">
        <v>6435</v>
      </c>
      <c r="B21030" t="s">
        <v>33568</v>
      </c>
      <c r="C21030" t="s">
        <v>21450</v>
      </c>
      <c r="D21030">
        <v>2.5</v>
      </c>
      <c r="E21030">
        <v>25</v>
      </c>
      <c r="F21030" t="s">
        <v>21264</v>
      </c>
      <c r="G21030" t="s">
        <v>1440</v>
      </c>
      <c r="H21030" t="s">
        <v>23</v>
      </c>
      <c r="I21030" t="s">
        <v>33569</v>
      </c>
      <c r="K21030"/>
      <c r="L21030" t="s">
        <v>33570</v>
      </c>
      <c r="M21030" t="s">
        <v>26</v>
      </c>
      <c r="N21030">
        <v>2</v>
      </c>
      <c r="O21030" t="s">
        <v>33571</v>
      </c>
      <c r="P21030" t="s">
        <v>20366</v>
      </c>
      <c r="Q21030" t="s">
        <v>33572</v>
      </c>
      <c r="S21030" t="s">
        <v>20368</v>
      </c>
    </row>
    <row r="21031" spans="1:19" hidden="1" x14ac:dyDescent="0.2">
      <c r="A21031">
        <v>6435</v>
      </c>
      <c r="B21031" t="s">
        <v>33568</v>
      </c>
      <c r="C21031" t="s">
        <v>24809</v>
      </c>
      <c r="D21031">
        <v>7.1</v>
      </c>
      <c r="E21031">
        <v>25</v>
      </c>
      <c r="F21031" t="s">
        <v>21264</v>
      </c>
      <c r="G21031" t="s">
        <v>1440</v>
      </c>
      <c r="H21031" t="s">
        <v>23</v>
      </c>
      <c r="I21031" t="s">
        <v>33569</v>
      </c>
      <c r="K21031"/>
      <c r="L21031" t="s">
        <v>33570</v>
      </c>
      <c r="M21031" t="s">
        <v>26</v>
      </c>
      <c r="N21031">
        <v>2</v>
      </c>
      <c r="O21031" t="s">
        <v>33571</v>
      </c>
      <c r="P21031" t="s">
        <v>20366</v>
      </c>
      <c r="Q21031" t="s">
        <v>33572</v>
      </c>
      <c r="S21031" t="s">
        <v>20368</v>
      </c>
    </row>
    <row r="21032" spans="1:19" hidden="1" x14ac:dyDescent="0.2">
      <c r="A21032">
        <v>6435</v>
      </c>
      <c r="B21032" t="s">
        <v>33568</v>
      </c>
      <c r="C21032" t="s">
        <v>24810</v>
      </c>
      <c r="D21032">
        <v>9.6999999999999993</v>
      </c>
      <c r="E21032">
        <v>25</v>
      </c>
      <c r="F21032" t="s">
        <v>21264</v>
      </c>
      <c r="G21032" t="s">
        <v>1440</v>
      </c>
      <c r="H21032" t="s">
        <v>23</v>
      </c>
      <c r="I21032" t="s">
        <v>33569</v>
      </c>
      <c r="K21032"/>
      <c r="L21032" t="s">
        <v>33570</v>
      </c>
      <c r="M21032" t="s">
        <v>26</v>
      </c>
      <c r="N21032">
        <v>2</v>
      </c>
      <c r="O21032" t="s">
        <v>33571</v>
      </c>
      <c r="P21032" t="s">
        <v>20366</v>
      </c>
      <c r="Q21032" t="s">
        <v>33572</v>
      </c>
      <c r="S21032" t="s">
        <v>20368</v>
      </c>
    </row>
    <row r="21033" spans="1:19" hidden="1" x14ac:dyDescent="0.2">
      <c r="A21033">
        <v>6435</v>
      </c>
      <c r="B21033" t="s">
        <v>33568</v>
      </c>
      <c r="C21033" t="s">
        <v>33573</v>
      </c>
      <c r="D21033">
        <v>11.9</v>
      </c>
      <c r="E21033">
        <v>25</v>
      </c>
      <c r="F21033" t="s">
        <v>21264</v>
      </c>
      <c r="G21033" t="s">
        <v>1440</v>
      </c>
      <c r="H21033" t="s">
        <v>23</v>
      </c>
      <c r="I21033" t="s">
        <v>33569</v>
      </c>
      <c r="K21033"/>
      <c r="L21033" t="s">
        <v>33570</v>
      </c>
      <c r="M21033" t="s">
        <v>26</v>
      </c>
      <c r="N21033">
        <v>2</v>
      </c>
      <c r="O21033" t="s">
        <v>33571</v>
      </c>
      <c r="P21033" t="s">
        <v>20366</v>
      </c>
      <c r="Q21033" t="s">
        <v>33572</v>
      </c>
      <c r="S21033" t="s">
        <v>20368</v>
      </c>
    </row>
    <row r="21034" spans="1:19" hidden="1" x14ac:dyDescent="0.2">
      <c r="A21034">
        <v>6435</v>
      </c>
      <c r="B21034" t="s">
        <v>33568</v>
      </c>
      <c r="C21034" t="s">
        <v>33574</v>
      </c>
      <c r="D21034">
        <v>14.5</v>
      </c>
      <c r="E21034">
        <v>25</v>
      </c>
      <c r="F21034" t="s">
        <v>21264</v>
      </c>
      <c r="G21034" t="s">
        <v>1440</v>
      </c>
      <c r="H21034" t="s">
        <v>23</v>
      </c>
      <c r="I21034" t="s">
        <v>33569</v>
      </c>
      <c r="K21034"/>
      <c r="L21034" t="s">
        <v>33570</v>
      </c>
      <c r="M21034" t="s">
        <v>26</v>
      </c>
      <c r="N21034">
        <v>2</v>
      </c>
      <c r="O21034" t="s">
        <v>33571</v>
      </c>
      <c r="P21034" t="s">
        <v>20366</v>
      </c>
      <c r="Q21034" t="s">
        <v>33572</v>
      </c>
      <c r="S21034" t="s">
        <v>20368</v>
      </c>
    </row>
    <row r="21035" spans="1:19" hidden="1" x14ac:dyDescent="0.2">
      <c r="A21035">
        <v>6436</v>
      </c>
      <c r="B21035" t="s">
        <v>33575</v>
      </c>
      <c r="C21035" t="s">
        <v>105</v>
      </c>
      <c r="D21035">
        <v>2.02</v>
      </c>
      <c r="E21035" t="s">
        <v>363</v>
      </c>
      <c r="F21035" t="s">
        <v>33527</v>
      </c>
      <c r="G21035" t="s">
        <v>31</v>
      </c>
      <c r="H21035" t="s">
        <v>23</v>
      </c>
      <c r="I21035" t="s">
        <v>33528</v>
      </c>
      <c r="K21035"/>
      <c r="L21035" t="s">
        <v>33576</v>
      </c>
      <c r="M21035" t="s">
        <v>26</v>
      </c>
      <c r="N21035">
        <v>2</v>
      </c>
      <c r="O21035" t="s">
        <v>33577</v>
      </c>
      <c r="P21035" t="s">
        <v>20366</v>
      </c>
      <c r="Q21035" t="s">
        <v>33578</v>
      </c>
      <c r="S21035" t="s">
        <v>20368</v>
      </c>
    </row>
    <row r="21036" spans="1:19" hidden="1" x14ac:dyDescent="0.2">
      <c r="A21036">
        <v>6436</v>
      </c>
      <c r="B21036" t="s">
        <v>33575</v>
      </c>
      <c r="C21036" t="s">
        <v>20452</v>
      </c>
      <c r="D21036">
        <v>12</v>
      </c>
      <c r="E21036" t="s">
        <v>363</v>
      </c>
      <c r="F21036" t="s">
        <v>33527</v>
      </c>
      <c r="G21036" t="s">
        <v>31</v>
      </c>
      <c r="H21036" t="s">
        <v>23</v>
      </c>
      <c r="I21036" t="s">
        <v>33528</v>
      </c>
      <c r="K21036"/>
      <c r="L21036" t="s">
        <v>33576</v>
      </c>
      <c r="M21036" t="s">
        <v>26</v>
      </c>
      <c r="N21036">
        <v>2</v>
      </c>
      <c r="O21036" t="s">
        <v>33577</v>
      </c>
      <c r="P21036" t="s">
        <v>20366</v>
      </c>
      <c r="Q21036" t="s">
        <v>33578</v>
      </c>
      <c r="S21036" t="s">
        <v>20368</v>
      </c>
    </row>
    <row r="21037" spans="1:19" hidden="1" x14ac:dyDescent="0.2">
      <c r="A21037">
        <v>6437</v>
      </c>
      <c r="B21037" t="s">
        <v>33579</v>
      </c>
      <c r="C21037" t="s">
        <v>20441</v>
      </c>
      <c r="D21037">
        <v>6.64</v>
      </c>
      <c r="F21037" t="s">
        <v>21009</v>
      </c>
      <c r="G21037" t="s">
        <v>31</v>
      </c>
      <c r="H21037" t="s">
        <v>23</v>
      </c>
      <c r="I21037" t="s">
        <v>33580</v>
      </c>
      <c r="K21037"/>
      <c r="L21037" t="s">
        <v>33581</v>
      </c>
      <c r="M21037" t="s">
        <v>26</v>
      </c>
      <c r="N21037">
        <v>2</v>
      </c>
      <c r="O21037" t="s">
        <v>33582</v>
      </c>
      <c r="P21037" t="s">
        <v>20366</v>
      </c>
      <c r="Q21037" t="s">
        <v>33583</v>
      </c>
      <c r="S21037" t="s">
        <v>20368</v>
      </c>
    </row>
    <row r="21038" spans="1:19" hidden="1" x14ac:dyDescent="0.2">
      <c r="A21038">
        <v>6437</v>
      </c>
      <c r="B21038" t="s">
        <v>33579</v>
      </c>
      <c r="C21038" t="s">
        <v>20447</v>
      </c>
      <c r="D21038">
        <v>8.39</v>
      </c>
      <c r="F21038" t="s">
        <v>21009</v>
      </c>
      <c r="G21038" t="s">
        <v>31</v>
      </c>
      <c r="H21038" t="s">
        <v>23</v>
      </c>
      <c r="I21038" t="s">
        <v>33580</v>
      </c>
      <c r="K21038"/>
      <c r="L21038" t="s">
        <v>33581</v>
      </c>
      <c r="M21038" t="s">
        <v>26</v>
      </c>
      <c r="N21038">
        <v>2</v>
      </c>
      <c r="O21038" t="s">
        <v>33582</v>
      </c>
      <c r="P21038" t="s">
        <v>20366</v>
      </c>
      <c r="Q21038" t="s">
        <v>33583</v>
      </c>
      <c r="S21038" t="s">
        <v>20368</v>
      </c>
    </row>
    <row r="21039" spans="1:19" hidden="1" x14ac:dyDescent="0.2">
      <c r="A21039">
        <v>6437</v>
      </c>
      <c r="B21039" t="s">
        <v>33579</v>
      </c>
      <c r="C21039" t="s">
        <v>21449</v>
      </c>
      <c r="D21039">
        <v>12.46</v>
      </c>
      <c r="F21039" t="s">
        <v>21009</v>
      </c>
      <c r="G21039" t="s">
        <v>31</v>
      </c>
      <c r="H21039" t="s">
        <v>23</v>
      </c>
      <c r="I21039" t="s">
        <v>33580</v>
      </c>
      <c r="K21039"/>
      <c r="L21039" t="s">
        <v>33581</v>
      </c>
      <c r="M21039" t="s">
        <v>26</v>
      </c>
      <c r="N21039">
        <v>2</v>
      </c>
      <c r="O21039" t="s">
        <v>33582</v>
      </c>
      <c r="P21039" t="s">
        <v>20366</v>
      </c>
      <c r="Q21039" t="s">
        <v>33583</v>
      </c>
      <c r="S21039" t="s">
        <v>20368</v>
      </c>
    </row>
    <row r="21040" spans="1:19" hidden="1" x14ac:dyDescent="0.2">
      <c r="A21040">
        <v>6438</v>
      </c>
      <c r="B21040" t="s">
        <v>33584</v>
      </c>
      <c r="C21040" t="s">
        <v>105</v>
      </c>
      <c r="D21040">
        <v>-2</v>
      </c>
      <c r="E21040">
        <v>25</v>
      </c>
      <c r="F21040" t="s">
        <v>21264</v>
      </c>
      <c r="G21040" t="s">
        <v>2339</v>
      </c>
      <c r="H21040" t="s">
        <v>23</v>
      </c>
      <c r="I21040" t="s">
        <v>33585</v>
      </c>
      <c r="K21040" t="e">
        <f>- Ho values used For PK1 and PK2</f>
        <v>#NAME?</v>
      </c>
      <c r="L21040" t="s">
        <v>33586</v>
      </c>
      <c r="M21040" t="s">
        <v>26</v>
      </c>
      <c r="N21040">
        <v>2</v>
      </c>
      <c r="O21040" t="s">
        <v>33587</v>
      </c>
      <c r="P21040" t="s">
        <v>20366</v>
      </c>
      <c r="Q21040" t="s">
        <v>33588</v>
      </c>
      <c r="S21040" t="s">
        <v>20368</v>
      </c>
    </row>
    <row r="21041" spans="1:19" hidden="1" x14ac:dyDescent="0.2">
      <c r="A21041">
        <v>6438</v>
      </c>
      <c r="B21041" t="s">
        <v>33584</v>
      </c>
      <c r="C21041" t="s">
        <v>20452</v>
      </c>
      <c r="D21041">
        <v>-0.4</v>
      </c>
      <c r="E21041">
        <v>25</v>
      </c>
      <c r="F21041" t="s">
        <v>21264</v>
      </c>
      <c r="G21041" t="s">
        <v>2339</v>
      </c>
      <c r="H21041" t="s">
        <v>23</v>
      </c>
      <c r="I21041" t="s">
        <v>33585</v>
      </c>
      <c r="K21041" t="e">
        <f>- Ho values used For PK1 and PK2</f>
        <v>#NAME?</v>
      </c>
      <c r="L21041" t="s">
        <v>33586</v>
      </c>
      <c r="M21041" t="s">
        <v>26</v>
      </c>
      <c r="N21041">
        <v>2</v>
      </c>
      <c r="O21041" t="s">
        <v>33587</v>
      </c>
      <c r="P21041" t="s">
        <v>20366</v>
      </c>
      <c r="Q21041" t="s">
        <v>33588</v>
      </c>
      <c r="S21041" t="s">
        <v>20368</v>
      </c>
    </row>
    <row r="21042" spans="1:19" hidden="1" x14ac:dyDescent="0.2">
      <c r="A21042">
        <v>6438</v>
      </c>
      <c r="B21042" t="s">
        <v>33584</v>
      </c>
      <c r="C21042" t="s">
        <v>20441</v>
      </c>
      <c r="D21042">
        <v>0.3</v>
      </c>
      <c r="E21042">
        <v>25</v>
      </c>
      <c r="F21042" t="s">
        <v>21264</v>
      </c>
      <c r="G21042" t="s">
        <v>2339</v>
      </c>
      <c r="H21042" t="s">
        <v>23</v>
      </c>
      <c r="I21042" t="s">
        <v>33585</v>
      </c>
      <c r="K21042" t="e">
        <f>- Ho values used For PK1 and PK2</f>
        <v>#NAME?</v>
      </c>
      <c r="L21042" t="s">
        <v>33586</v>
      </c>
      <c r="M21042" t="s">
        <v>26</v>
      </c>
      <c r="N21042">
        <v>2</v>
      </c>
      <c r="O21042" t="s">
        <v>33587</v>
      </c>
      <c r="P21042" t="s">
        <v>20366</v>
      </c>
      <c r="Q21042" t="s">
        <v>33588</v>
      </c>
      <c r="S21042" t="s">
        <v>20368</v>
      </c>
    </row>
    <row r="21043" spans="1:19" hidden="1" x14ac:dyDescent="0.2">
      <c r="A21043">
        <v>6438</v>
      </c>
      <c r="B21043" t="s">
        <v>33584</v>
      </c>
      <c r="C21043" t="s">
        <v>20447</v>
      </c>
      <c r="D21043">
        <v>0.6</v>
      </c>
      <c r="E21043">
        <v>25</v>
      </c>
      <c r="F21043" t="s">
        <v>21264</v>
      </c>
      <c r="G21043" t="s">
        <v>2339</v>
      </c>
      <c r="H21043" t="s">
        <v>23</v>
      </c>
      <c r="I21043" t="s">
        <v>33585</v>
      </c>
      <c r="K21043" t="e">
        <f>- Ho values used For PK1 and PK2</f>
        <v>#NAME?</v>
      </c>
      <c r="L21043" t="s">
        <v>33586</v>
      </c>
      <c r="M21043" t="s">
        <v>26</v>
      </c>
      <c r="N21043">
        <v>2</v>
      </c>
      <c r="O21043" t="s">
        <v>33587</v>
      </c>
      <c r="P21043" t="s">
        <v>20366</v>
      </c>
      <c r="Q21043" t="s">
        <v>33588</v>
      </c>
      <c r="S21043" t="s">
        <v>20368</v>
      </c>
    </row>
    <row r="21044" spans="1:19" hidden="1" x14ac:dyDescent="0.2">
      <c r="A21044">
        <v>6438</v>
      </c>
      <c r="B21044" t="s">
        <v>33584</v>
      </c>
      <c r="C21044" t="s">
        <v>21449</v>
      </c>
      <c r="D21044">
        <v>1.7</v>
      </c>
      <c r="E21044">
        <v>25</v>
      </c>
      <c r="F21044" t="s">
        <v>21264</v>
      </c>
      <c r="G21044" t="s">
        <v>2339</v>
      </c>
      <c r="H21044" t="s">
        <v>23</v>
      </c>
      <c r="I21044" t="s">
        <v>33585</v>
      </c>
      <c r="K21044" t="e">
        <f>- Ho values used For PK1 and PK2</f>
        <v>#NAME?</v>
      </c>
      <c r="L21044" t="s">
        <v>33586</v>
      </c>
      <c r="M21044" t="s">
        <v>26</v>
      </c>
      <c r="N21044">
        <v>2</v>
      </c>
      <c r="O21044" t="s">
        <v>33587</v>
      </c>
      <c r="P21044" t="s">
        <v>20366</v>
      </c>
      <c r="Q21044" t="s">
        <v>33588</v>
      </c>
      <c r="S21044" t="s">
        <v>20368</v>
      </c>
    </row>
    <row r="21045" spans="1:19" hidden="1" x14ac:dyDescent="0.2">
      <c r="A21045">
        <v>6439</v>
      </c>
      <c r="B21045" t="s">
        <v>33589</v>
      </c>
      <c r="C21045" t="s">
        <v>105</v>
      </c>
      <c r="D21045">
        <v>-2.7</v>
      </c>
      <c r="E21045" t="s">
        <v>363</v>
      </c>
      <c r="F21045" t="s">
        <v>11398</v>
      </c>
      <c r="G21045" t="s">
        <v>75</v>
      </c>
      <c r="H21045" t="s">
        <v>23</v>
      </c>
      <c r="I21045" t="s">
        <v>29996</v>
      </c>
      <c r="K21045" s="1" t="s">
        <v>33590</v>
      </c>
      <c r="L21045" t="s">
        <v>33591</v>
      </c>
      <c r="M21045" t="s">
        <v>26</v>
      </c>
      <c r="N21045">
        <v>2</v>
      </c>
      <c r="O21045" t="s">
        <v>33592</v>
      </c>
      <c r="P21045" t="s">
        <v>20366</v>
      </c>
      <c r="Q21045" t="s">
        <v>33593</v>
      </c>
      <c r="S21045" t="s">
        <v>20368</v>
      </c>
    </row>
    <row r="21046" spans="1:19" hidden="1" x14ac:dyDescent="0.2">
      <c r="A21046">
        <v>6439</v>
      </c>
      <c r="B21046" t="s">
        <v>33589</v>
      </c>
      <c r="C21046" t="s">
        <v>20452</v>
      </c>
      <c r="D21046">
        <v>-2.7</v>
      </c>
      <c r="E21046" t="s">
        <v>363</v>
      </c>
      <c r="F21046" t="s">
        <v>11398</v>
      </c>
      <c r="G21046" t="s">
        <v>75</v>
      </c>
      <c r="H21046" t="s">
        <v>23</v>
      </c>
      <c r="I21046" t="s">
        <v>29996</v>
      </c>
      <c r="K21046" s="1" t="s">
        <v>33590</v>
      </c>
      <c r="L21046" t="s">
        <v>33591</v>
      </c>
      <c r="M21046" t="s">
        <v>26</v>
      </c>
      <c r="N21046">
        <v>2</v>
      </c>
      <c r="O21046" t="s">
        <v>33592</v>
      </c>
      <c r="P21046" t="s">
        <v>20366</v>
      </c>
      <c r="Q21046" t="s">
        <v>33593</v>
      </c>
      <c r="S21046" t="s">
        <v>20368</v>
      </c>
    </row>
    <row r="21047" spans="1:19" hidden="1" x14ac:dyDescent="0.2">
      <c r="A21047">
        <v>6439</v>
      </c>
      <c r="B21047" t="s">
        <v>33589</v>
      </c>
      <c r="C21047" t="s">
        <v>20441</v>
      </c>
      <c r="D21047">
        <v>0.6</v>
      </c>
      <c r="E21047" t="s">
        <v>5018</v>
      </c>
      <c r="F21047" t="s">
        <v>11398</v>
      </c>
      <c r="G21047" t="s">
        <v>55</v>
      </c>
      <c r="H21047" t="s">
        <v>23</v>
      </c>
      <c r="I21047" t="s">
        <v>29996</v>
      </c>
      <c r="K21047" s="1" t="s">
        <v>33590</v>
      </c>
      <c r="L21047" t="s">
        <v>33591</v>
      </c>
      <c r="M21047" t="s">
        <v>26</v>
      </c>
      <c r="N21047">
        <v>2</v>
      </c>
      <c r="O21047" t="s">
        <v>33592</v>
      </c>
      <c r="P21047" t="s">
        <v>20366</v>
      </c>
      <c r="Q21047" t="s">
        <v>33593</v>
      </c>
      <c r="S21047" t="s">
        <v>20368</v>
      </c>
    </row>
    <row r="21048" spans="1:19" hidden="1" x14ac:dyDescent="0.2">
      <c r="A21048">
        <v>6439</v>
      </c>
      <c r="B21048" t="s">
        <v>33589</v>
      </c>
      <c r="C21048" t="s">
        <v>20447</v>
      </c>
      <c r="D21048">
        <v>0.8</v>
      </c>
      <c r="E21048" t="s">
        <v>5018</v>
      </c>
      <c r="F21048" t="s">
        <v>11398</v>
      </c>
      <c r="G21048" t="s">
        <v>55</v>
      </c>
      <c r="H21048" t="s">
        <v>23</v>
      </c>
      <c r="I21048" t="s">
        <v>29996</v>
      </c>
      <c r="K21048" s="1" t="s">
        <v>33590</v>
      </c>
      <c r="L21048" t="s">
        <v>33591</v>
      </c>
      <c r="M21048" t="s">
        <v>26</v>
      </c>
      <c r="N21048">
        <v>2</v>
      </c>
      <c r="O21048" t="s">
        <v>33592</v>
      </c>
      <c r="P21048" t="s">
        <v>20366</v>
      </c>
      <c r="Q21048" t="s">
        <v>33593</v>
      </c>
      <c r="S21048" t="s">
        <v>20368</v>
      </c>
    </row>
    <row r="21049" spans="1:19" hidden="1" x14ac:dyDescent="0.2">
      <c r="A21049">
        <v>6439</v>
      </c>
      <c r="B21049" t="s">
        <v>33589</v>
      </c>
      <c r="C21049" t="s">
        <v>21449</v>
      </c>
      <c r="D21049">
        <v>1.6</v>
      </c>
      <c r="E21049" t="s">
        <v>5018</v>
      </c>
      <c r="F21049" t="s">
        <v>11398</v>
      </c>
      <c r="G21049" t="s">
        <v>55</v>
      </c>
      <c r="H21049" t="s">
        <v>23</v>
      </c>
      <c r="I21049" t="s">
        <v>29996</v>
      </c>
      <c r="K21049" s="1" t="s">
        <v>33590</v>
      </c>
      <c r="L21049" t="s">
        <v>33591</v>
      </c>
      <c r="M21049" t="s">
        <v>26</v>
      </c>
      <c r="N21049">
        <v>2</v>
      </c>
      <c r="O21049" t="s">
        <v>33592</v>
      </c>
      <c r="P21049" t="s">
        <v>20366</v>
      </c>
      <c r="Q21049" t="s">
        <v>33593</v>
      </c>
      <c r="S21049" t="s">
        <v>20368</v>
      </c>
    </row>
    <row r="21050" spans="1:19" hidden="1" x14ac:dyDescent="0.2">
      <c r="A21050">
        <v>6439</v>
      </c>
      <c r="B21050" t="s">
        <v>33589</v>
      </c>
      <c r="C21050" t="s">
        <v>21450</v>
      </c>
      <c r="D21050">
        <v>3.4</v>
      </c>
      <c r="E21050" t="s">
        <v>5018</v>
      </c>
      <c r="F21050" t="s">
        <v>11398</v>
      </c>
      <c r="G21050" t="s">
        <v>55</v>
      </c>
      <c r="H21050" t="s">
        <v>23</v>
      </c>
      <c r="I21050" t="s">
        <v>29996</v>
      </c>
      <c r="K21050" s="1" t="s">
        <v>33590</v>
      </c>
      <c r="L21050" t="s">
        <v>33591</v>
      </c>
      <c r="M21050" t="s">
        <v>26</v>
      </c>
      <c r="N21050">
        <v>2</v>
      </c>
      <c r="O21050" t="s">
        <v>33592</v>
      </c>
      <c r="P21050" t="s">
        <v>20366</v>
      </c>
      <c r="Q21050" t="s">
        <v>33593</v>
      </c>
      <c r="S21050" t="s">
        <v>20368</v>
      </c>
    </row>
    <row r="21051" spans="1:19" hidden="1" x14ac:dyDescent="0.2">
      <c r="A21051">
        <v>6440</v>
      </c>
      <c r="B21051" t="s">
        <v>33594</v>
      </c>
      <c r="C21051" t="s">
        <v>105</v>
      </c>
      <c r="D21051">
        <v>-1.1000000000000001</v>
      </c>
      <c r="E21051" t="s">
        <v>363</v>
      </c>
      <c r="F21051" t="s">
        <v>11398</v>
      </c>
      <c r="G21051" t="s">
        <v>75</v>
      </c>
      <c r="H21051" t="s">
        <v>23</v>
      </c>
      <c r="I21051" t="s">
        <v>29996</v>
      </c>
      <c r="K21051" s="1" t="s">
        <v>33595</v>
      </c>
      <c r="L21051" t="s">
        <v>33596</v>
      </c>
      <c r="M21051" t="s">
        <v>26</v>
      </c>
      <c r="N21051">
        <v>2</v>
      </c>
      <c r="P21051" t="s">
        <v>20366</v>
      </c>
      <c r="Q21051" t="s">
        <v>33597</v>
      </c>
      <c r="S21051" t="s">
        <v>20368</v>
      </c>
    </row>
    <row r="21052" spans="1:19" hidden="1" x14ac:dyDescent="0.2">
      <c r="A21052">
        <v>6440</v>
      </c>
      <c r="B21052" t="s">
        <v>33594</v>
      </c>
      <c r="C21052" t="s">
        <v>20452</v>
      </c>
      <c r="D21052">
        <v>-1.1000000000000001</v>
      </c>
      <c r="E21052" t="s">
        <v>363</v>
      </c>
      <c r="F21052" t="s">
        <v>11398</v>
      </c>
      <c r="G21052" t="s">
        <v>75</v>
      </c>
      <c r="H21052" t="s">
        <v>23</v>
      </c>
      <c r="I21052" t="s">
        <v>29996</v>
      </c>
      <c r="K21052" s="1" t="s">
        <v>33595</v>
      </c>
      <c r="L21052" t="s">
        <v>33596</v>
      </c>
      <c r="M21052" t="s">
        <v>26</v>
      </c>
      <c r="N21052">
        <v>2</v>
      </c>
      <c r="P21052" t="s">
        <v>20366</v>
      </c>
      <c r="Q21052" t="s">
        <v>33597</v>
      </c>
      <c r="S21052" t="s">
        <v>20368</v>
      </c>
    </row>
    <row r="21053" spans="1:19" hidden="1" x14ac:dyDescent="0.2">
      <c r="A21053">
        <v>6440</v>
      </c>
      <c r="B21053" t="s">
        <v>33594</v>
      </c>
      <c r="C21053" t="s">
        <v>20441</v>
      </c>
      <c r="D21053">
        <v>0.6</v>
      </c>
      <c r="E21053" t="s">
        <v>5018</v>
      </c>
      <c r="F21053" t="s">
        <v>11398</v>
      </c>
      <c r="G21053" t="s">
        <v>55</v>
      </c>
      <c r="H21053" t="s">
        <v>23</v>
      </c>
      <c r="I21053" t="s">
        <v>29996</v>
      </c>
      <c r="K21053" s="1" t="s">
        <v>33595</v>
      </c>
      <c r="L21053" t="s">
        <v>33596</v>
      </c>
      <c r="M21053" t="s">
        <v>26</v>
      </c>
      <c r="N21053">
        <v>2</v>
      </c>
      <c r="P21053" t="s">
        <v>20366</v>
      </c>
      <c r="Q21053" t="s">
        <v>33597</v>
      </c>
      <c r="S21053" t="s">
        <v>20368</v>
      </c>
    </row>
    <row r="21054" spans="1:19" hidden="1" x14ac:dyDescent="0.2">
      <c r="A21054">
        <v>6440</v>
      </c>
      <c r="B21054" t="s">
        <v>33594</v>
      </c>
      <c r="C21054" t="s">
        <v>20447</v>
      </c>
      <c r="D21054">
        <v>0.8</v>
      </c>
      <c r="E21054" t="s">
        <v>5018</v>
      </c>
      <c r="F21054" t="s">
        <v>11398</v>
      </c>
      <c r="G21054" t="s">
        <v>55</v>
      </c>
      <c r="H21054" t="s">
        <v>23</v>
      </c>
      <c r="I21054" t="s">
        <v>29996</v>
      </c>
      <c r="K21054" s="1" t="s">
        <v>33595</v>
      </c>
      <c r="L21054" t="s">
        <v>33596</v>
      </c>
      <c r="M21054" t="s">
        <v>26</v>
      </c>
      <c r="N21054">
        <v>2</v>
      </c>
      <c r="P21054" t="s">
        <v>20366</v>
      </c>
      <c r="Q21054" t="s">
        <v>33597</v>
      </c>
      <c r="S21054" t="s">
        <v>20368</v>
      </c>
    </row>
    <row r="21055" spans="1:19" hidden="1" x14ac:dyDescent="0.2">
      <c r="A21055">
        <v>6440</v>
      </c>
      <c r="B21055" t="s">
        <v>33594</v>
      </c>
      <c r="C21055" t="s">
        <v>21449</v>
      </c>
      <c r="D21055">
        <v>1.5</v>
      </c>
      <c r="E21055" t="s">
        <v>5018</v>
      </c>
      <c r="F21055" t="s">
        <v>11398</v>
      </c>
      <c r="G21055" t="s">
        <v>55</v>
      </c>
      <c r="H21055" t="s">
        <v>23</v>
      </c>
      <c r="I21055" t="s">
        <v>29996</v>
      </c>
      <c r="K21055" s="1" t="s">
        <v>33595</v>
      </c>
      <c r="L21055" t="s">
        <v>33596</v>
      </c>
      <c r="M21055" t="s">
        <v>26</v>
      </c>
      <c r="N21055">
        <v>2</v>
      </c>
      <c r="P21055" t="s">
        <v>20366</v>
      </c>
      <c r="Q21055" t="s">
        <v>33597</v>
      </c>
      <c r="S21055" t="s">
        <v>20368</v>
      </c>
    </row>
    <row r="21056" spans="1:19" hidden="1" x14ac:dyDescent="0.2">
      <c r="A21056">
        <v>6440</v>
      </c>
      <c r="B21056" t="s">
        <v>33594</v>
      </c>
      <c r="C21056" t="s">
        <v>21450</v>
      </c>
      <c r="D21056">
        <v>2.5</v>
      </c>
      <c r="E21056" t="s">
        <v>5018</v>
      </c>
      <c r="F21056" t="s">
        <v>11398</v>
      </c>
      <c r="G21056" t="s">
        <v>55</v>
      </c>
      <c r="H21056" t="s">
        <v>23</v>
      </c>
      <c r="I21056" t="s">
        <v>29996</v>
      </c>
      <c r="K21056" s="1" t="s">
        <v>33595</v>
      </c>
      <c r="L21056" t="s">
        <v>33596</v>
      </c>
      <c r="M21056" t="s">
        <v>26</v>
      </c>
      <c r="N21056">
        <v>2</v>
      </c>
      <c r="P21056" t="s">
        <v>20366</v>
      </c>
      <c r="Q21056" t="s">
        <v>33597</v>
      </c>
      <c r="S21056" t="s">
        <v>20368</v>
      </c>
    </row>
    <row r="21057" spans="1:19" hidden="1" x14ac:dyDescent="0.2">
      <c r="A21057">
        <v>6441</v>
      </c>
      <c r="B21057" t="s">
        <v>33598</v>
      </c>
      <c r="C21057" t="s">
        <v>105</v>
      </c>
      <c r="D21057">
        <v>-2</v>
      </c>
      <c r="E21057">
        <v>25</v>
      </c>
      <c r="F21057" t="s">
        <v>21264</v>
      </c>
      <c r="G21057" t="s">
        <v>75</v>
      </c>
      <c r="H21057" t="s">
        <v>23</v>
      </c>
      <c r="I21057" t="s">
        <v>33585</v>
      </c>
      <c r="K21057"/>
      <c r="L21057" t="s">
        <v>33599</v>
      </c>
      <c r="M21057" t="s">
        <v>26</v>
      </c>
      <c r="N21057">
        <v>2</v>
      </c>
      <c r="P21057" t="s">
        <v>20366</v>
      </c>
      <c r="Q21057" t="s">
        <v>33600</v>
      </c>
      <c r="S21057" t="s">
        <v>20368</v>
      </c>
    </row>
    <row r="21058" spans="1:19" hidden="1" x14ac:dyDescent="0.2">
      <c r="A21058">
        <v>6441</v>
      </c>
      <c r="B21058" t="s">
        <v>33598</v>
      </c>
      <c r="C21058" t="s">
        <v>20452</v>
      </c>
      <c r="D21058">
        <v>-0.4</v>
      </c>
      <c r="E21058">
        <v>25</v>
      </c>
      <c r="F21058" t="s">
        <v>21264</v>
      </c>
      <c r="G21058" t="s">
        <v>75</v>
      </c>
      <c r="H21058" t="s">
        <v>23</v>
      </c>
      <c r="I21058" t="s">
        <v>33585</v>
      </c>
      <c r="K21058"/>
      <c r="L21058" t="s">
        <v>33599</v>
      </c>
      <c r="M21058" t="s">
        <v>26</v>
      </c>
      <c r="N21058">
        <v>2</v>
      </c>
      <c r="P21058" t="s">
        <v>20366</v>
      </c>
      <c r="Q21058" t="s">
        <v>33600</v>
      </c>
      <c r="S21058" t="s">
        <v>20368</v>
      </c>
    </row>
    <row r="21059" spans="1:19" hidden="1" x14ac:dyDescent="0.2">
      <c r="A21059">
        <v>6441</v>
      </c>
      <c r="B21059" t="s">
        <v>33598</v>
      </c>
      <c r="C21059" t="s">
        <v>20441</v>
      </c>
      <c r="D21059">
        <v>0.3</v>
      </c>
      <c r="E21059">
        <v>25</v>
      </c>
      <c r="F21059" t="s">
        <v>21264</v>
      </c>
      <c r="G21059" t="s">
        <v>75</v>
      </c>
      <c r="H21059" t="s">
        <v>23</v>
      </c>
      <c r="I21059" t="s">
        <v>33585</v>
      </c>
      <c r="K21059"/>
      <c r="L21059" t="s">
        <v>33599</v>
      </c>
      <c r="M21059" t="s">
        <v>26</v>
      </c>
      <c r="N21059">
        <v>2</v>
      </c>
      <c r="P21059" t="s">
        <v>20366</v>
      </c>
      <c r="Q21059" t="s">
        <v>33600</v>
      </c>
      <c r="S21059" t="s">
        <v>20368</v>
      </c>
    </row>
    <row r="21060" spans="1:19" hidden="1" x14ac:dyDescent="0.2">
      <c r="A21060">
        <v>6441</v>
      </c>
      <c r="B21060" t="s">
        <v>33598</v>
      </c>
      <c r="C21060" t="s">
        <v>20447</v>
      </c>
      <c r="D21060">
        <v>0.6</v>
      </c>
      <c r="E21060">
        <v>25</v>
      </c>
      <c r="F21060" t="s">
        <v>21264</v>
      </c>
      <c r="G21060" t="s">
        <v>75</v>
      </c>
      <c r="H21060" t="s">
        <v>23</v>
      </c>
      <c r="I21060" t="s">
        <v>33585</v>
      </c>
      <c r="K21060"/>
      <c r="L21060" t="s">
        <v>33599</v>
      </c>
      <c r="M21060" t="s">
        <v>26</v>
      </c>
      <c r="N21060">
        <v>2</v>
      </c>
      <c r="P21060" t="s">
        <v>20366</v>
      </c>
      <c r="Q21060" t="s">
        <v>33600</v>
      </c>
      <c r="S21060" t="s">
        <v>20368</v>
      </c>
    </row>
    <row r="21061" spans="1:19" hidden="1" x14ac:dyDescent="0.2">
      <c r="A21061">
        <v>6445</v>
      </c>
      <c r="B21061" t="s">
        <v>33601</v>
      </c>
      <c r="C21061" t="s">
        <v>20452</v>
      </c>
      <c r="D21061">
        <v>3.1</v>
      </c>
      <c r="E21061" t="s">
        <v>363</v>
      </c>
      <c r="F21061" t="s">
        <v>5425</v>
      </c>
      <c r="G21061" t="s">
        <v>31</v>
      </c>
      <c r="H21061" t="s">
        <v>23</v>
      </c>
      <c r="I21061" t="s">
        <v>33602</v>
      </c>
      <c r="K21061"/>
      <c r="L21061" t="s">
        <v>33603</v>
      </c>
      <c r="M21061" t="s">
        <v>26</v>
      </c>
      <c r="N21061">
        <v>2</v>
      </c>
      <c r="O21061" t="s">
        <v>33604</v>
      </c>
      <c r="P21061" t="s">
        <v>20366</v>
      </c>
      <c r="Q21061" t="s">
        <v>33605</v>
      </c>
      <c r="S21061" t="s">
        <v>20368</v>
      </c>
    </row>
    <row r="21062" spans="1:19" hidden="1" x14ac:dyDescent="0.2">
      <c r="A21062">
        <v>6445</v>
      </c>
      <c r="B21062" t="s">
        <v>33601</v>
      </c>
      <c r="C21062" t="s">
        <v>20441</v>
      </c>
      <c r="D21062">
        <v>5</v>
      </c>
      <c r="E21062" t="s">
        <v>363</v>
      </c>
      <c r="F21062" t="s">
        <v>5425</v>
      </c>
      <c r="G21062" t="s">
        <v>31</v>
      </c>
      <c r="H21062" t="s">
        <v>23</v>
      </c>
      <c r="I21062" t="s">
        <v>33602</v>
      </c>
      <c r="K21062"/>
      <c r="L21062" t="s">
        <v>33603</v>
      </c>
      <c r="M21062" t="s">
        <v>26</v>
      </c>
      <c r="N21062">
        <v>2</v>
      </c>
      <c r="O21062" t="s">
        <v>33604</v>
      </c>
      <c r="P21062" t="s">
        <v>20366</v>
      </c>
      <c r="Q21062" t="s">
        <v>33605</v>
      </c>
      <c r="S21062" t="s">
        <v>20368</v>
      </c>
    </row>
    <row r="21063" spans="1:19" hidden="1" x14ac:dyDescent="0.2">
      <c r="A21063">
        <v>6445</v>
      </c>
      <c r="B21063" t="s">
        <v>33601</v>
      </c>
      <c r="C21063" t="s">
        <v>20447</v>
      </c>
      <c r="D21063">
        <v>12.4</v>
      </c>
      <c r="E21063" t="s">
        <v>363</v>
      </c>
      <c r="F21063" t="s">
        <v>5425</v>
      </c>
      <c r="G21063" t="s">
        <v>31</v>
      </c>
      <c r="H21063" t="s">
        <v>23</v>
      </c>
      <c r="I21063" t="s">
        <v>33602</v>
      </c>
      <c r="K21063"/>
      <c r="L21063" t="s">
        <v>33603</v>
      </c>
      <c r="M21063" t="s">
        <v>26</v>
      </c>
      <c r="N21063">
        <v>2</v>
      </c>
      <c r="O21063" t="s">
        <v>33604</v>
      </c>
      <c r="P21063" t="s">
        <v>20366</v>
      </c>
      <c r="Q21063" t="s">
        <v>33605</v>
      </c>
      <c r="S21063" t="s">
        <v>20368</v>
      </c>
    </row>
    <row r="21064" spans="1:19" hidden="1" x14ac:dyDescent="0.2">
      <c r="A21064">
        <v>6446</v>
      </c>
      <c r="B21064" t="s">
        <v>33606</v>
      </c>
      <c r="C21064" t="s">
        <v>20452</v>
      </c>
      <c r="D21064">
        <v>3.2</v>
      </c>
      <c r="E21064" t="s">
        <v>363</v>
      </c>
      <c r="F21064" t="s">
        <v>5425</v>
      </c>
      <c r="G21064" t="s">
        <v>31</v>
      </c>
      <c r="H21064" t="s">
        <v>23</v>
      </c>
      <c r="I21064" t="s">
        <v>33602</v>
      </c>
      <c r="K21064"/>
      <c r="L21064" t="s">
        <v>33607</v>
      </c>
      <c r="M21064" t="s">
        <v>26</v>
      </c>
      <c r="N21064">
        <v>2</v>
      </c>
      <c r="O21064" t="s">
        <v>33608</v>
      </c>
      <c r="P21064" t="s">
        <v>20366</v>
      </c>
      <c r="Q21064" t="s">
        <v>33609</v>
      </c>
      <c r="S21064" t="s">
        <v>20368</v>
      </c>
    </row>
    <row r="21065" spans="1:19" hidden="1" x14ac:dyDescent="0.2">
      <c r="A21065">
        <v>6446</v>
      </c>
      <c r="B21065" t="s">
        <v>33606</v>
      </c>
      <c r="C21065" t="s">
        <v>20441</v>
      </c>
      <c r="D21065">
        <v>4.7</v>
      </c>
      <c r="E21065" t="s">
        <v>363</v>
      </c>
      <c r="F21065" t="s">
        <v>5425</v>
      </c>
      <c r="G21065" t="s">
        <v>31</v>
      </c>
      <c r="H21065" t="s">
        <v>23</v>
      </c>
      <c r="I21065" t="s">
        <v>33602</v>
      </c>
      <c r="K21065"/>
      <c r="L21065" t="s">
        <v>33607</v>
      </c>
      <c r="M21065" t="s">
        <v>26</v>
      </c>
      <c r="N21065">
        <v>2</v>
      </c>
      <c r="O21065" t="s">
        <v>33608</v>
      </c>
      <c r="P21065" t="s">
        <v>20366</v>
      </c>
      <c r="Q21065" t="s">
        <v>33609</v>
      </c>
      <c r="S21065" t="s">
        <v>20368</v>
      </c>
    </row>
    <row r="21066" spans="1:19" hidden="1" x14ac:dyDescent="0.2">
      <c r="A21066">
        <v>6446</v>
      </c>
      <c r="B21066" t="s">
        <v>33606</v>
      </c>
      <c r="C21066" t="s">
        <v>20447</v>
      </c>
      <c r="D21066">
        <v>12.4</v>
      </c>
      <c r="E21066" t="s">
        <v>363</v>
      </c>
      <c r="F21066" t="s">
        <v>5425</v>
      </c>
      <c r="G21066" t="s">
        <v>31</v>
      </c>
      <c r="H21066" t="s">
        <v>23</v>
      </c>
      <c r="I21066" t="s">
        <v>33602</v>
      </c>
      <c r="K21066"/>
      <c r="L21066" t="s">
        <v>33607</v>
      </c>
      <c r="M21066" t="s">
        <v>26</v>
      </c>
      <c r="N21066">
        <v>2</v>
      </c>
      <c r="O21066" t="s">
        <v>33608</v>
      </c>
      <c r="P21066" t="s">
        <v>20366</v>
      </c>
      <c r="Q21066" t="s">
        <v>33609</v>
      </c>
      <c r="S21066" t="s">
        <v>20368</v>
      </c>
    </row>
    <row r="21067" spans="1:19" hidden="1" x14ac:dyDescent="0.2">
      <c r="A21067">
        <v>6447</v>
      </c>
      <c r="B21067" t="s">
        <v>33610</v>
      </c>
      <c r="C21067" t="s">
        <v>105</v>
      </c>
      <c r="D21067">
        <v>2</v>
      </c>
      <c r="F21067" t="s">
        <v>21009</v>
      </c>
      <c r="G21067" t="s">
        <v>31</v>
      </c>
      <c r="H21067" t="s">
        <v>23</v>
      </c>
      <c r="I21067" t="s">
        <v>33280</v>
      </c>
      <c r="K21067"/>
      <c r="L21067" t="s">
        <v>33611</v>
      </c>
      <c r="M21067" t="s">
        <v>26</v>
      </c>
      <c r="N21067">
        <v>2</v>
      </c>
      <c r="P21067" t="s">
        <v>20366</v>
      </c>
      <c r="Q21067" t="s">
        <v>33612</v>
      </c>
      <c r="S21067" t="s">
        <v>20368</v>
      </c>
    </row>
    <row r="21068" spans="1:19" hidden="1" x14ac:dyDescent="0.2">
      <c r="A21068">
        <v>6452</v>
      </c>
      <c r="B21068" t="s">
        <v>33613</v>
      </c>
      <c r="C21068" t="s">
        <v>105</v>
      </c>
      <c r="D21068">
        <v>2.79</v>
      </c>
      <c r="E21068" t="s">
        <v>363</v>
      </c>
      <c r="F21068" t="s">
        <v>33527</v>
      </c>
      <c r="G21068" t="s">
        <v>31</v>
      </c>
      <c r="H21068" t="s">
        <v>23</v>
      </c>
      <c r="I21068" t="s">
        <v>33528</v>
      </c>
      <c r="K21068"/>
      <c r="L21068" t="s">
        <v>33614</v>
      </c>
      <c r="M21068" t="s">
        <v>26</v>
      </c>
      <c r="N21068">
        <v>2</v>
      </c>
      <c r="O21068" t="s">
        <v>33615</v>
      </c>
      <c r="P21068" t="s">
        <v>20366</v>
      </c>
      <c r="Q21068" t="s">
        <v>33616</v>
      </c>
      <c r="S21068" t="s">
        <v>20368</v>
      </c>
    </row>
    <row r="21069" spans="1:19" hidden="1" x14ac:dyDescent="0.2">
      <c r="A21069">
        <v>6452</v>
      </c>
      <c r="B21069" t="s">
        <v>33613</v>
      </c>
      <c r="C21069" t="s">
        <v>20452</v>
      </c>
      <c r="D21069">
        <v>8.8000000000000007</v>
      </c>
      <c r="E21069" t="s">
        <v>363</v>
      </c>
      <c r="F21069" t="s">
        <v>33527</v>
      </c>
      <c r="G21069" t="s">
        <v>31</v>
      </c>
      <c r="H21069" t="s">
        <v>23</v>
      </c>
      <c r="I21069" t="s">
        <v>33528</v>
      </c>
      <c r="K21069"/>
      <c r="L21069" t="s">
        <v>33614</v>
      </c>
      <c r="M21069" t="s">
        <v>26</v>
      </c>
      <c r="N21069">
        <v>2</v>
      </c>
      <c r="O21069" t="s">
        <v>33615</v>
      </c>
      <c r="P21069" t="s">
        <v>20366</v>
      </c>
      <c r="Q21069" t="s">
        <v>33616</v>
      </c>
      <c r="S21069" t="s">
        <v>20368</v>
      </c>
    </row>
    <row r="21070" spans="1:19" hidden="1" x14ac:dyDescent="0.2">
      <c r="A21070">
        <v>6453</v>
      </c>
      <c r="B21070" t="s">
        <v>33617</v>
      </c>
      <c r="C21070" t="s">
        <v>25307</v>
      </c>
      <c r="D21070">
        <v>11.03</v>
      </c>
      <c r="F21070" t="s">
        <v>21009</v>
      </c>
      <c r="G21070" t="s">
        <v>31</v>
      </c>
      <c r="H21070" t="s">
        <v>23</v>
      </c>
      <c r="I21070" t="s">
        <v>3083</v>
      </c>
      <c r="K21070"/>
      <c r="L21070" t="s">
        <v>33618</v>
      </c>
      <c r="M21070" t="s">
        <v>26</v>
      </c>
      <c r="N21070">
        <v>2</v>
      </c>
      <c r="P21070" t="s">
        <v>20366</v>
      </c>
      <c r="Q21070" t="s">
        <v>33619</v>
      </c>
      <c r="S21070" t="s">
        <v>20368</v>
      </c>
    </row>
    <row r="21071" spans="1:19" hidden="1" x14ac:dyDescent="0.2">
      <c r="A21071">
        <v>6453</v>
      </c>
      <c r="B21071" t="s">
        <v>33617</v>
      </c>
      <c r="C21071" t="s">
        <v>25307</v>
      </c>
      <c r="D21071">
        <v>14.54</v>
      </c>
      <c r="F21071" t="s">
        <v>21009</v>
      </c>
      <c r="G21071" t="s">
        <v>4302</v>
      </c>
      <c r="H21071" t="s">
        <v>23</v>
      </c>
      <c r="I21071" t="s">
        <v>3083</v>
      </c>
      <c r="K21071"/>
      <c r="L21071" t="s">
        <v>33618</v>
      </c>
      <c r="M21071" t="s">
        <v>26</v>
      </c>
      <c r="N21071">
        <v>2</v>
      </c>
      <c r="P21071" t="s">
        <v>20366</v>
      </c>
      <c r="Q21071" t="s">
        <v>33619</v>
      </c>
      <c r="S21071" t="s">
        <v>20368</v>
      </c>
    </row>
    <row r="21072" spans="1:19" hidden="1" x14ac:dyDescent="0.2">
      <c r="A21072">
        <v>6454</v>
      </c>
      <c r="B21072" t="s">
        <v>33617</v>
      </c>
      <c r="C21072" t="s">
        <v>25307</v>
      </c>
      <c r="D21072">
        <v>9.8000000000000007</v>
      </c>
      <c r="F21072" t="s">
        <v>21009</v>
      </c>
      <c r="G21072" t="s">
        <v>31</v>
      </c>
      <c r="H21072" t="s">
        <v>23</v>
      </c>
      <c r="I21072" t="s">
        <v>3083</v>
      </c>
      <c r="K21072"/>
      <c r="L21072" t="s">
        <v>33618</v>
      </c>
      <c r="M21072" t="s">
        <v>26</v>
      </c>
      <c r="N21072">
        <v>2</v>
      </c>
      <c r="P21072" t="s">
        <v>20366</v>
      </c>
      <c r="Q21072" t="s">
        <v>33620</v>
      </c>
      <c r="S21072" t="s">
        <v>20368</v>
      </c>
    </row>
    <row r="21073" spans="1:19" hidden="1" x14ac:dyDescent="0.2">
      <c r="A21073">
        <v>6454</v>
      </c>
      <c r="B21073" t="s">
        <v>33617</v>
      </c>
      <c r="C21073" t="s">
        <v>25307</v>
      </c>
      <c r="D21073">
        <v>14.38</v>
      </c>
      <c r="F21073" t="s">
        <v>21009</v>
      </c>
      <c r="G21073" t="s">
        <v>4302</v>
      </c>
      <c r="H21073" t="s">
        <v>23</v>
      </c>
      <c r="I21073" t="s">
        <v>3083</v>
      </c>
      <c r="K21073"/>
      <c r="L21073" t="s">
        <v>33618</v>
      </c>
      <c r="M21073" t="s">
        <v>26</v>
      </c>
      <c r="N21073">
        <v>2</v>
      </c>
      <c r="P21073" t="s">
        <v>20366</v>
      </c>
      <c r="Q21073" t="s">
        <v>33620</v>
      </c>
      <c r="S21073" t="s">
        <v>20368</v>
      </c>
    </row>
    <row r="21074" spans="1:19" hidden="1" x14ac:dyDescent="0.2">
      <c r="A21074">
        <v>6455</v>
      </c>
      <c r="B21074" t="s">
        <v>33621</v>
      </c>
      <c r="C21074" t="s">
        <v>25307</v>
      </c>
      <c r="D21074">
        <v>9.91</v>
      </c>
      <c r="F21074" t="s">
        <v>21009</v>
      </c>
      <c r="G21074" t="s">
        <v>31</v>
      </c>
      <c r="H21074" t="s">
        <v>23</v>
      </c>
      <c r="I21074" t="s">
        <v>3083</v>
      </c>
      <c r="K21074"/>
      <c r="L21074" t="s">
        <v>33622</v>
      </c>
      <c r="M21074" t="s">
        <v>26</v>
      </c>
      <c r="N21074">
        <v>2</v>
      </c>
      <c r="P21074" t="s">
        <v>20366</v>
      </c>
      <c r="Q21074" t="s">
        <v>33623</v>
      </c>
      <c r="S21074" t="s">
        <v>20368</v>
      </c>
    </row>
    <row r="21075" spans="1:19" hidden="1" x14ac:dyDescent="0.2">
      <c r="A21075">
        <v>6455</v>
      </c>
      <c r="B21075" t="s">
        <v>33621</v>
      </c>
      <c r="C21075" t="s">
        <v>25307</v>
      </c>
      <c r="D21075">
        <v>14.25</v>
      </c>
      <c r="F21075" t="s">
        <v>21009</v>
      </c>
      <c r="G21075" t="s">
        <v>4302</v>
      </c>
      <c r="H21075" t="s">
        <v>23</v>
      </c>
      <c r="I21075" t="s">
        <v>3083</v>
      </c>
      <c r="K21075"/>
      <c r="L21075" t="s">
        <v>33622</v>
      </c>
      <c r="M21075" t="s">
        <v>26</v>
      </c>
      <c r="N21075">
        <v>2</v>
      </c>
      <c r="P21075" t="s">
        <v>20366</v>
      </c>
      <c r="Q21075" t="s">
        <v>33623</v>
      </c>
      <c r="S21075" t="s">
        <v>20368</v>
      </c>
    </row>
    <row r="21076" spans="1:19" hidden="1" x14ac:dyDescent="0.2">
      <c r="A21076">
        <v>6455</v>
      </c>
      <c r="B21076" t="s">
        <v>33621</v>
      </c>
      <c r="C21076" t="s">
        <v>25307</v>
      </c>
      <c r="D21076">
        <v>10.45</v>
      </c>
      <c r="E21076" t="s">
        <v>363</v>
      </c>
      <c r="F21076" t="s">
        <v>33536</v>
      </c>
      <c r="G21076" t="s">
        <v>31</v>
      </c>
      <c r="H21076" t="s">
        <v>23</v>
      </c>
      <c r="I21076" t="s">
        <v>8724</v>
      </c>
      <c r="K21076"/>
      <c r="L21076" t="s">
        <v>33622</v>
      </c>
      <c r="M21076" t="s">
        <v>26</v>
      </c>
      <c r="N21076">
        <v>2</v>
      </c>
      <c r="P21076" t="s">
        <v>20366</v>
      </c>
      <c r="Q21076" t="s">
        <v>33623</v>
      </c>
      <c r="S21076" t="s">
        <v>20368</v>
      </c>
    </row>
    <row r="21077" spans="1:19" hidden="1" x14ac:dyDescent="0.2">
      <c r="A21077">
        <v>6457</v>
      </c>
      <c r="B21077" t="s">
        <v>33624</v>
      </c>
      <c r="C21077" t="s">
        <v>25307</v>
      </c>
      <c r="D21077">
        <v>10.3</v>
      </c>
      <c r="E21077" t="s">
        <v>363</v>
      </c>
      <c r="F21077" t="s">
        <v>33536</v>
      </c>
      <c r="G21077" t="s">
        <v>31</v>
      </c>
      <c r="H21077" t="s">
        <v>23</v>
      </c>
      <c r="I21077" t="s">
        <v>8724</v>
      </c>
      <c r="K21077"/>
      <c r="L21077" t="s">
        <v>33625</v>
      </c>
      <c r="M21077" t="s">
        <v>26</v>
      </c>
      <c r="N21077">
        <v>2</v>
      </c>
      <c r="P21077" t="s">
        <v>20366</v>
      </c>
      <c r="Q21077" t="s">
        <v>33626</v>
      </c>
      <c r="S21077" t="s">
        <v>20368</v>
      </c>
    </row>
    <row r="21078" spans="1:19" hidden="1" x14ac:dyDescent="0.2">
      <c r="A21078">
        <v>6457</v>
      </c>
      <c r="B21078" t="s">
        <v>33624</v>
      </c>
      <c r="C21078" t="s">
        <v>25307</v>
      </c>
      <c r="D21078">
        <v>10.19</v>
      </c>
      <c r="F21078" t="s">
        <v>21009</v>
      </c>
      <c r="G21078" t="s">
        <v>31</v>
      </c>
      <c r="H21078" t="s">
        <v>23</v>
      </c>
      <c r="I21078" t="s">
        <v>3083</v>
      </c>
      <c r="K21078"/>
      <c r="L21078" t="s">
        <v>33625</v>
      </c>
      <c r="M21078" t="s">
        <v>26</v>
      </c>
      <c r="N21078">
        <v>2</v>
      </c>
      <c r="P21078" t="s">
        <v>20366</v>
      </c>
      <c r="Q21078" t="s">
        <v>33626</v>
      </c>
      <c r="S21078" t="s">
        <v>20368</v>
      </c>
    </row>
    <row r="21079" spans="1:19" hidden="1" x14ac:dyDescent="0.2">
      <c r="A21079">
        <v>6457</v>
      </c>
      <c r="B21079" t="s">
        <v>33624</v>
      </c>
      <c r="C21079" t="s">
        <v>25307</v>
      </c>
      <c r="D21079">
        <v>15.15</v>
      </c>
      <c r="F21079" t="s">
        <v>21009</v>
      </c>
      <c r="G21079" t="s">
        <v>4302</v>
      </c>
      <c r="H21079" t="s">
        <v>23</v>
      </c>
      <c r="I21079" t="s">
        <v>3083</v>
      </c>
      <c r="K21079"/>
      <c r="L21079" t="s">
        <v>33625</v>
      </c>
      <c r="M21079" t="s">
        <v>26</v>
      </c>
      <c r="N21079">
        <v>2</v>
      </c>
      <c r="P21079" t="s">
        <v>20366</v>
      </c>
      <c r="Q21079" t="s">
        <v>33626</v>
      </c>
      <c r="S21079" t="s">
        <v>20368</v>
      </c>
    </row>
    <row r="21080" spans="1:19" hidden="1" x14ac:dyDescent="0.2">
      <c r="A21080">
        <v>6458</v>
      </c>
      <c r="B21080" t="s">
        <v>33627</v>
      </c>
      <c r="C21080" t="s">
        <v>25307</v>
      </c>
      <c r="D21080">
        <v>10.43</v>
      </c>
      <c r="F21080" t="s">
        <v>21009</v>
      </c>
      <c r="G21080" t="s">
        <v>31</v>
      </c>
      <c r="H21080" t="s">
        <v>23</v>
      </c>
      <c r="I21080" t="s">
        <v>3083</v>
      </c>
      <c r="K21080"/>
      <c r="L21080" t="s">
        <v>33628</v>
      </c>
      <c r="M21080" t="s">
        <v>26</v>
      </c>
      <c r="N21080">
        <v>2</v>
      </c>
      <c r="P21080" t="s">
        <v>20366</v>
      </c>
      <c r="Q21080" t="s">
        <v>33629</v>
      </c>
      <c r="S21080" t="s">
        <v>20368</v>
      </c>
    </row>
    <row r="21081" spans="1:19" hidden="1" x14ac:dyDescent="0.2">
      <c r="A21081">
        <v>6458</v>
      </c>
      <c r="B21081" t="s">
        <v>33627</v>
      </c>
      <c r="C21081" t="s">
        <v>25307</v>
      </c>
      <c r="D21081">
        <v>14.33</v>
      </c>
      <c r="F21081" t="s">
        <v>21009</v>
      </c>
      <c r="G21081" t="s">
        <v>4302</v>
      </c>
      <c r="H21081" t="s">
        <v>23</v>
      </c>
      <c r="I21081" t="s">
        <v>3083</v>
      </c>
      <c r="K21081"/>
      <c r="L21081" t="s">
        <v>33628</v>
      </c>
      <c r="M21081" t="s">
        <v>26</v>
      </c>
      <c r="N21081">
        <v>2</v>
      </c>
      <c r="P21081" t="s">
        <v>20366</v>
      </c>
      <c r="Q21081" t="s">
        <v>33629</v>
      </c>
      <c r="S21081" t="s">
        <v>20368</v>
      </c>
    </row>
    <row r="21082" spans="1:19" hidden="1" x14ac:dyDescent="0.2">
      <c r="A21082">
        <v>6458</v>
      </c>
      <c r="B21082" t="s">
        <v>33627</v>
      </c>
      <c r="C21082" t="s">
        <v>25307</v>
      </c>
      <c r="D21082">
        <v>10.45</v>
      </c>
      <c r="E21082" t="s">
        <v>363</v>
      </c>
      <c r="F21082" t="s">
        <v>33536</v>
      </c>
      <c r="G21082" t="s">
        <v>31</v>
      </c>
      <c r="H21082" t="s">
        <v>23</v>
      </c>
      <c r="I21082" t="s">
        <v>8724</v>
      </c>
      <c r="K21082"/>
      <c r="L21082" t="s">
        <v>33628</v>
      </c>
      <c r="M21082" t="s">
        <v>26</v>
      </c>
      <c r="N21082">
        <v>2</v>
      </c>
      <c r="P21082" t="s">
        <v>20366</v>
      </c>
      <c r="Q21082" t="s">
        <v>33629</v>
      </c>
      <c r="S21082" t="s">
        <v>20368</v>
      </c>
    </row>
    <row r="21083" spans="1:19" hidden="1" x14ac:dyDescent="0.2">
      <c r="A21083">
        <v>6459</v>
      </c>
      <c r="B21083" t="s">
        <v>33630</v>
      </c>
      <c r="C21083" t="s">
        <v>25307</v>
      </c>
      <c r="D21083">
        <v>10.55</v>
      </c>
      <c r="F21083" t="s">
        <v>21009</v>
      </c>
      <c r="G21083" t="s">
        <v>31</v>
      </c>
      <c r="H21083" t="s">
        <v>23</v>
      </c>
      <c r="I21083" t="s">
        <v>3083</v>
      </c>
      <c r="K21083"/>
      <c r="L21083" t="s">
        <v>33631</v>
      </c>
      <c r="M21083" t="s">
        <v>26</v>
      </c>
      <c r="N21083">
        <v>2</v>
      </c>
      <c r="P21083" t="s">
        <v>20366</v>
      </c>
      <c r="Q21083" t="s">
        <v>33632</v>
      </c>
      <c r="S21083" t="s">
        <v>20368</v>
      </c>
    </row>
    <row r="21084" spans="1:19" hidden="1" x14ac:dyDescent="0.2">
      <c r="A21084">
        <v>6459</v>
      </c>
      <c r="B21084" t="s">
        <v>33630</v>
      </c>
      <c r="C21084" t="s">
        <v>25307</v>
      </c>
      <c r="D21084">
        <v>14.36</v>
      </c>
      <c r="F21084" t="s">
        <v>21009</v>
      </c>
      <c r="G21084" t="s">
        <v>4302</v>
      </c>
      <c r="H21084" t="s">
        <v>23</v>
      </c>
      <c r="I21084" t="s">
        <v>3083</v>
      </c>
      <c r="K21084"/>
      <c r="L21084" t="s">
        <v>33631</v>
      </c>
      <c r="M21084" t="s">
        <v>26</v>
      </c>
      <c r="N21084">
        <v>2</v>
      </c>
      <c r="P21084" t="s">
        <v>20366</v>
      </c>
      <c r="Q21084" t="s">
        <v>33632</v>
      </c>
      <c r="S21084" t="s">
        <v>20368</v>
      </c>
    </row>
    <row r="21085" spans="1:19" hidden="1" x14ac:dyDescent="0.2">
      <c r="A21085">
        <v>6460</v>
      </c>
      <c r="B21085" t="s">
        <v>33633</v>
      </c>
      <c r="C21085" t="s">
        <v>105</v>
      </c>
      <c r="D21085">
        <v>3.9</v>
      </c>
      <c r="F21085" t="s">
        <v>21009</v>
      </c>
      <c r="G21085" t="s">
        <v>31</v>
      </c>
      <c r="H21085" t="s">
        <v>23</v>
      </c>
      <c r="I21085" t="s">
        <v>33280</v>
      </c>
      <c r="K21085"/>
      <c r="L21085" t="s">
        <v>33634</v>
      </c>
      <c r="M21085" t="s">
        <v>20719</v>
      </c>
      <c r="N21085">
        <v>3</v>
      </c>
      <c r="P21085" t="s">
        <v>20366</v>
      </c>
      <c r="Q21085" t="s">
        <v>33635</v>
      </c>
      <c r="S21085" t="s">
        <v>20368</v>
      </c>
    </row>
    <row r="21086" spans="1:19" hidden="1" x14ac:dyDescent="0.2">
      <c r="A21086">
        <v>6461</v>
      </c>
      <c r="B21086" t="s">
        <v>33636</v>
      </c>
      <c r="C21086" t="s">
        <v>105</v>
      </c>
      <c r="D21086">
        <v>2.8</v>
      </c>
      <c r="F21086" t="s">
        <v>21009</v>
      </c>
      <c r="G21086" t="s">
        <v>31</v>
      </c>
      <c r="H21086" t="s">
        <v>23</v>
      </c>
      <c r="I21086" t="s">
        <v>33280</v>
      </c>
      <c r="K21086"/>
      <c r="L21086" t="s">
        <v>33637</v>
      </c>
      <c r="M21086" t="s">
        <v>20396</v>
      </c>
      <c r="N21086">
        <v>4</v>
      </c>
      <c r="P21086" t="s">
        <v>20366</v>
      </c>
      <c r="Q21086" t="s">
        <v>33638</v>
      </c>
      <c r="S21086" t="s">
        <v>20368</v>
      </c>
    </row>
    <row r="21087" spans="1:19" hidden="1" x14ac:dyDescent="0.2">
      <c r="A21087">
        <v>6466</v>
      </c>
      <c r="B21087" t="s">
        <v>33639</v>
      </c>
      <c r="C21087" t="s">
        <v>105</v>
      </c>
      <c r="D21087">
        <v>5.15</v>
      </c>
      <c r="E21087">
        <v>20</v>
      </c>
      <c r="F21087" t="s">
        <v>33640</v>
      </c>
      <c r="G21087" t="s">
        <v>55</v>
      </c>
      <c r="H21087" t="s">
        <v>23</v>
      </c>
      <c r="I21087" t="s">
        <v>2467</v>
      </c>
      <c r="K21087"/>
      <c r="L21087" t="s">
        <v>33641</v>
      </c>
      <c r="M21087" t="s">
        <v>33456</v>
      </c>
      <c r="N21087">
        <v>3</v>
      </c>
      <c r="P21087" t="s">
        <v>20366</v>
      </c>
      <c r="Q21087" t="s">
        <v>33642</v>
      </c>
      <c r="S21087" t="s">
        <v>20368</v>
      </c>
    </row>
    <row r="21088" spans="1:19" hidden="1" x14ac:dyDescent="0.2">
      <c r="A21088">
        <v>6467</v>
      </c>
      <c r="B21088" t="s">
        <v>33643</v>
      </c>
      <c r="C21088" t="s">
        <v>105</v>
      </c>
      <c r="D21088">
        <v>4.9800000000000004</v>
      </c>
      <c r="E21088">
        <v>20</v>
      </c>
      <c r="F21088" t="s">
        <v>33644</v>
      </c>
      <c r="G21088" t="s">
        <v>55</v>
      </c>
      <c r="H21088" t="s">
        <v>23</v>
      </c>
      <c r="I21088" t="s">
        <v>2467</v>
      </c>
      <c r="K21088"/>
      <c r="L21088" t="s">
        <v>33645</v>
      </c>
      <c r="M21088" t="s">
        <v>33456</v>
      </c>
      <c r="N21088">
        <v>3</v>
      </c>
      <c r="P21088" t="s">
        <v>20366</v>
      </c>
      <c r="Q21088" t="s">
        <v>33646</v>
      </c>
      <c r="S21088" t="s">
        <v>20368</v>
      </c>
    </row>
    <row r="21089" spans="1:19" hidden="1" x14ac:dyDescent="0.2">
      <c r="A21089">
        <v>6475</v>
      </c>
      <c r="B21089" t="s">
        <v>33647</v>
      </c>
      <c r="C21089" t="s">
        <v>25307</v>
      </c>
      <c r="D21089">
        <v>11.17</v>
      </c>
      <c r="F21089" t="s">
        <v>21009</v>
      </c>
      <c r="G21089" t="s">
        <v>31</v>
      </c>
      <c r="H21089" t="s">
        <v>23</v>
      </c>
      <c r="I21089" t="s">
        <v>3083</v>
      </c>
      <c r="K21089"/>
      <c r="L21089" t="s">
        <v>33648</v>
      </c>
      <c r="M21089" t="s">
        <v>26</v>
      </c>
      <c r="N21089">
        <v>2</v>
      </c>
      <c r="P21089" t="s">
        <v>20366</v>
      </c>
      <c r="Q21089" t="s">
        <v>33649</v>
      </c>
      <c r="S21089" t="s">
        <v>20368</v>
      </c>
    </row>
    <row r="21090" spans="1:19" hidden="1" x14ac:dyDescent="0.2">
      <c r="A21090">
        <v>6475</v>
      </c>
      <c r="B21090" t="s">
        <v>33647</v>
      </c>
      <c r="C21090" t="s">
        <v>25307</v>
      </c>
      <c r="D21090">
        <v>14.91</v>
      </c>
      <c r="F21090" t="s">
        <v>21009</v>
      </c>
      <c r="G21090" t="s">
        <v>4302</v>
      </c>
      <c r="H21090" t="s">
        <v>23</v>
      </c>
      <c r="I21090" t="s">
        <v>3083</v>
      </c>
      <c r="K21090"/>
      <c r="L21090" t="s">
        <v>33648</v>
      </c>
      <c r="M21090" t="s">
        <v>26</v>
      </c>
      <c r="N21090">
        <v>2</v>
      </c>
      <c r="P21090" t="s">
        <v>20366</v>
      </c>
      <c r="Q21090" t="s">
        <v>33649</v>
      </c>
      <c r="S21090" t="s">
        <v>20368</v>
      </c>
    </row>
    <row r="21091" spans="1:19" hidden="1" x14ac:dyDescent="0.2">
      <c r="A21091">
        <v>6476</v>
      </c>
      <c r="B21091" t="s">
        <v>33650</v>
      </c>
      <c r="C21091" t="s">
        <v>25307</v>
      </c>
      <c r="D21091">
        <v>10.33</v>
      </c>
      <c r="F21091" t="s">
        <v>21009</v>
      </c>
      <c r="G21091" t="s">
        <v>31</v>
      </c>
      <c r="H21091" t="s">
        <v>23</v>
      </c>
      <c r="I21091" t="s">
        <v>3083</v>
      </c>
      <c r="K21091"/>
      <c r="L21091" t="s">
        <v>33651</v>
      </c>
      <c r="M21091" t="s">
        <v>26</v>
      </c>
      <c r="N21091">
        <v>2</v>
      </c>
      <c r="P21091" t="s">
        <v>20366</v>
      </c>
      <c r="Q21091" t="s">
        <v>33652</v>
      </c>
      <c r="S21091" t="s">
        <v>20368</v>
      </c>
    </row>
    <row r="21092" spans="1:19" hidden="1" x14ac:dyDescent="0.2">
      <c r="A21092">
        <v>6476</v>
      </c>
      <c r="B21092" t="s">
        <v>33650</v>
      </c>
      <c r="C21092" t="s">
        <v>25307</v>
      </c>
      <c r="D21092">
        <v>14.82</v>
      </c>
      <c r="F21092" t="s">
        <v>21009</v>
      </c>
      <c r="G21092" t="s">
        <v>4302</v>
      </c>
      <c r="H21092" t="s">
        <v>23</v>
      </c>
      <c r="I21092" t="s">
        <v>3083</v>
      </c>
      <c r="K21092"/>
      <c r="L21092" t="s">
        <v>33651</v>
      </c>
      <c r="M21092" t="s">
        <v>26</v>
      </c>
      <c r="N21092">
        <v>2</v>
      </c>
      <c r="P21092" t="s">
        <v>20366</v>
      </c>
      <c r="Q21092" t="s">
        <v>33652</v>
      </c>
      <c r="S21092" t="s">
        <v>20368</v>
      </c>
    </row>
    <row r="21093" spans="1:19" hidden="1" x14ac:dyDescent="0.2">
      <c r="A21093">
        <v>6477</v>
      </c>
      <c r="B21093" t="s">
        <v>33653</v>
      </c>
      <c r="C21093" t="s">
        <v>25307</v>
      </c>
      <c r="D21093">
        <v>10.34</v>
      </c>
      <c r="F21093" t="s">
        <v>21009</v>
      </c>
      <c r="G21093" t="s">
        <v>31</v>
      </c>
      <c r="H21093" t="s">
        <v>23</v>
      </c>
      <c r="I21093" t="s">
        <v>3083</v>
      </c>
      <c r="K21093"/>
      <c r="L21093" t="s">
        <v>33654</v>
      </c>
      <c r="M21093" t="s">
        <v>26</v>
      </c>
      <c r="N21093">
        <v>2</v>
      </c>
      <c r="P21093" t="s">
        <v>20366</v>
      </c>
      <c r="Q21093" t="s">
        <v>33655</v>
      </c>
      <c r="S21093" t="s">
        <v>20368</v>
      </c>
    </row>
    <row r="21094" spans="1:19" hidden="1" x14ac:dyDescent="0.2">
      <c r="A21094">
        <v>6477</v>
      </c>
      <c r="B21094" t="s">
        <v>33653</v>
      </c>
      <c r="C21094" t="s">
        <v>25307</v>
      </c>
      <c r="D21094">
        <v>14.67</v>
      </c>
      <c r="F21094" t="s">
        <v>21009</v>
      </c>
      <c r="G21094" t="s">
        <v>4302</v>
      </c>
      <c r="H21094" t="s">
        <v>23</v>
      </c>
      <c r="I21094" t="s">
        <v>3083</v>
      </c>
      <c r="K21094"/>
      <c r="L21094" t="s">
        <v>33654</v>
      </c>
      <c r="M21094" t="s">
        <v>26</v>
      </c>
      <c r="N21094">
        <v>2</v>
      </c>
      <c r="P21094" t="s">
        <v>20366</v>
      </c>
      <c r="Q21094" t="s">
        <v>33655</v>
      </c>
      <c r="S21094" t="s">
        <v>20368</v>
      </c>
    </row>
    <row r="21095" spans="1:19" hidden="1" x14ac:dyDescent="0.2">
      <c r="A21095">
        <v>6478</v>
      </c>
      <c r="B21095" t="s">
        <v>33656</v>
      </c>
      <c r="C21095" t="s">
        <v>25307</v>
      </c>
      <c r="D21095">
        <v>10.47</v>
      </c>
      <c r="F21095" t="s">
        <v>21009</v>
      </c>
      <c r="G21095" t="s">
        <v>31</v>
      </c>
      <c r="H21095" t="s">
        <v>23</v>
      </c>
      <c r="I21095" t="s">
        <v>3083</v>
      </c>
      <c r="K21095"/>
      <c r="L21095" t="s">
        <v>33657</v>
      </c>
      <c r="M21095" t="s">
        <v>26</v>
      </c>
      <c r="N21095">
        <v>2</v>
      </c>
      <c r="P21095" t="s">
        <v>20366</v>
      </c>
      <c r="Q21095" t="s">
        <v>33658</v>
      </c>
      <c r="S21095" t="s">
        <v>20368</v>
      </c>
    </row>
    <row r="21096" spans="1:19" hidden="1" x14ac:dyDescent="0.2">
      <c r="A21096">
        <v>6478</v>
      </c>
      <c r="B21096" t="s">
        <v>33656</v>
      </c>
      <c r="C21096" t="s">
        <v>25307</v>
      </c>
      <c r="D21096">
        <v>14.93</v>
      </c>
      <c r="F21096" t="s">
        <v>21009</v>
      </c>
      <c r="G21096" t="s">
        <v>4302</v>
      </c>
      <c r="H21096" t="s">
        <v>23</v>
      </c>
      <c r="I21096" t="s">
        <v>3083</v>
      </c>
      <c r="K21096"/>
      <c r="L21096" t="s">
        <v>33657</v>
      </c>
      <c r="M21096" t="s">
        <v>26</v>
      </c>
      <c r="N21096">
        <v>2</v>
      </c>
      <c r="P21096" t="s">
        <v>20366</v>
      </c>
      <c r="Q21096" t="s">
        <v>33658</v>
      </c>
      <c r="S21096" t="s">
        <v>20368</v>
      </c>
    </row>
    <row r="21097" spans="1:19" hidden="1" x14ac:dyDescent="0.2">
      <c r="A21097">
        <v>6479</v>
      </c>
      <c r="B21097" t="s">
        <v>33659</v>
      </c>
      <c r="C21097" t="s">
        <v>25307</v>
      </c>
      <c r="D21097">
        <v>9.15</v>
      </c>
      <c r="F21097" t="s">
        <v>21009</v>
      </c>
      <c r="G21097" t="s">
        <v>31</v>
      </c>
      <c r="H21097" t="s">
        <v>23</v>
      </c>
      <c r="I21097" t="s">
        <v>3083</v>
      </c>
      <c r="K21097"/>
      <c r="L21097" t="s">
        <v>33660</v>
      </c>
      <c r="M21097" t="s">
        <v>26</v>
      </c>
      <c r="N21097">
        <v>2</v>
      </c>
      <c r="P21097" t="s">
        <v>20366</v>
      </c>
      <c r="Q21097" t="s">
        <v>33661</v>
      </c>
      <c r="S21097" t="s">
        <v>20368</v>
      </c>
    </row>
    <row r="21098" spans="1:19" hidden="1" x14ac:dyDescent="0.2">
      <c r="A21098">
        <v>6479</v>
      </c>
      <c r="B21098" t="s">
        <v>33659</v>
      </c>
      <c r="C21098" t="s">
        <v>25307</v>
      </c>
      <c r="D21098">
        <v>14.34</v>
      </c>
      <c r="F21098" t="s">
        <v>21009</v>
      </c>
      <c r="G21098" t="s">
        <v>4302</v>
      </c>
      <c r="H21098" t="s">
        <v>23</v>
      </c>
      <c r="I21098" t="s">
        <v>3083</v>
      </c>
      <c r="K21098"/>
      <c r="L21098" t="s">
        <v>33660</v>
      </c>
      <c r="M21098" t="s">
        <v>26</v>
      </c>
      <c r="N21098">
        <v>2</v>
      </c>
      <c r="P21098" t="s">
        <v>20366</v>
      </c>
      <c r="Q21098" t="s">
        <v>33661</v>
      </c>
      <c r="S21098" t="s">
        <v>20368</v>
      </c>
    </row>
    <row r="21099" spans="1:19" hidden="1" x14ac:dyDescent="0.2">
      <c r="A21099">
        <v>6479</v>
      </c>
      <c r="B21099" t="s">
        <v>33659</v>
      </c>
      <c r="C21099" t="s">
        <v>25307</v>
      </c>
      <c r="D21099">
        <v>9.15</v>
      </c>
      <c r="E21099" t="s">
        <v>363</v>
      </c>
      <c r="F21099" t="s">
        <v>33536</v>
      </c>
      <c r="G21099" t="s">
        <v>31</v>
      </c>
      <c r="H21099" t="s">
        <v>23</v>
      </c>
      <c r="I21099" t="s">
        <v>8724</v>
      </c>
      <c r="K21099"/>
      <c r="L21099" t="s">
        <v>33660</v>
      </c>
      <c r="M21099" t="s">
        <v>26</v>
      </c>
      <c r="N21099">
        <v>2</v>
      </c>
      <c r="P21099" t="s">
        <v>20366</v>
      </c>
      <c r="Q21099" t="s">
        <v>33661</v>
      </c>
      <c r="S21099" t="s">
        <v>20368</v>
      </c>
    </row>
    <row r="21100" spans="1:19" hidden="1" x14ac:dyDescent="0.2">
      <c r="A21100">
        <v>6480</v>
      </c>
      <c r="B21100" t="s">
        <v>33662</v>
      </c>
      <c r="C21100" t="s">
        <v>25307</v>
      </c>
      <c r="D21100">
        <v>9.44</v>
      </c>
      <c r="F21100" t="s">
        <v>21009</v>
      </c>
      <c r="G21100" t="s">
        <v>31</v>
      </c>
      <c r="H21100" t="s">
        <v>23</v>
      </c>
      <c r="I21100" t="s">
        <v>3083</v>
      </c>
      <c r="K21100"/>
      <c r="L21100" t="s">
        <v>33663</v>
      </c>
      <c r="M21100" t="s">
        <v>26</v>
      </c>
      <c r="N21100">
        <v>2</v>
      </c>
      <c r="P21100" t="s">
        <v>20366</v>
      </c>
      <c r="Q21100" t="s">
        <v>33664</v>
      </c>
      <c r="S21100" t="s">
        <v>20368</v>
      </c>
    </row>
    <row r="21101" spans="1:19" hidden="1" x14ac:dyDescent="0.2">
      <c r="A21101">
        <v>6480</v>
      </c>
      <c r="B21101" t="s">
        <v>33662</v>
      </c>
      <c r="C21101" t="s">
        <v>25307</v>
      </c>
      <c r="D21101">
        <v>14.55</v>
      </c>
      <c r="F21101" t="s">
        <v>21009</v>
      </c>
      <c r="G21101" t="s">
        <v>4302</v>
      </c>
      <c r="H21101" t="s">
        <v>23</v>
      </c>
      <c r="I21101" t="s">
        <v>3083</v>
      </c>
      <c r="K21101"/>
      <c r="L21101" t="s">
        <v>33663</v>
      </c>
      <c r="M21101" t="s">
        <v>26</v>
      </c>
      <c r="N21101">
        <v>2</v>
      </c>
      <c r="P21101" t="s">
        <v>20366</v>
      </c>
      <c r="Q21101" t="s">
        <v>33664</v>
      </c>
      <c r="S21101" t="s">
        <v>20368</v>
      </c>
    </row>
    <row r="21102" spans="1:19" hidden="1" x14ac:dyDescent="0.2">
      <c r="A21102">
        <v>6481</v>
      </c>
      <c r="B21102" t="s">
        <v>33665</v>
      </c>
      <c r="C21102" t="s">
        <v>105</v>
      </c>
      <c r="D21102">
        <v>-0.5</v>
      </c>
      <c r="E21102" t="s">
        <v>363</v>
      </c>
      <c r="F21102" t="s">
        <v>11398</v>
      </c>
      <c r="G21102" t="s">
        <v>75</v>
      </c>
      <c r="H21102" t="s">
        <v>23</v>
      </c>
      <c r="I21102" t="s">
        <v>29996</v>
      </c>
      <c r="K21102" t="e">
        <f>- Concentration constants</f>
        <v>#NAME?</v>
      </c>
      <c r="L21102" t="s">
        <v>33666</v>
      </c>
      <c r="M21102" t="s">
        <v>26</v>
      </c>
      <c r="N21102">
        <v>2</v>
      </c>
      <c r="P21102" t="s">
        <v>20366</v>
      </c>
      <c r="Q21102" t="s">
        <v>33667</v>
      </c>
      <c r="S21102" t="s">
        <v>20368</v>
      </c>
    </row>
    <row r="21103" spans="1:19" hidden="1" x14ac:dyDescent="0.2">
      <c r="A21103">
        <v>6481</v>
      </c>
      <c r="B21103" t="s">
        <v>33665</v>
      </c>
      <c r="C21103" t="s">
        <v>20452</v>
      </c>
      <c r="D21103">
        <v>-0.5</v>
      </c>
      <c r="E21103" t="s">
        <v>363</v>
      </c>
      <c r="F21103" t="s">
        <v>11398</v>
      </c>
      <c r="G21103" t="s">
        <v>75</v>
      </c>
      <c r="H21103" t="s">
        <v>23</v>
      </c>
      <c r="I21103" t="s">
        <v>29996</v>
      </c>
      <c r="K21103" t="e">
        <f>- Concentration constants</f>
        <v>#NAME?</v>
      </c>
      <c r="L21103" t="s">
        <v>33666</v>
      </c>
      <c r="M21103" t="s">
        <v>26</v>
      </c>
      <c r="N21103">
        <v>2</v>
      </c>
      <c r="P21103" t="s">
        <v>20366</v>
      </c>
      <c r="Q21103" t="s">
        <v>33667</v>
      </c>
      <c r="S21103" t="s">
        <v>20368</v>
      </c>
    </row>
    <row r="21104" spans="1:19" hidden="1" x14ac:dyDescent="0.2">
      <c r="A21104">
        <v>6481</v>
      </c>
      <c r="B21104" t="s">
        <v>33665</v>
      </c>
      <c r="C21104" t="s">
        <v>20441</v>
      </c>
      <c r="D21104">
        <v>0.6</v>
      </c>
      <c r="E21104" t="s">
        <v>5018</v>
      </c>
      <c r="F21104" t="s">
        <v>11398</v>
      </c>
      <c r="G21104" t="s">
        <v>55</v>
      </c>
      <c r="H21104" t="s">
        <v>23</v>
      </c>
      <c r="I21104" t="s">
        <v>29996</v>
      </c>
      <c r="K21104" t="e">
        <f>- Concentration constants</f>
        <v>#NAME?</v>
      </c>
      <c r="L21104" t="s">
        <v>33666</v>
      </c>
      <c r="M21104" t="s">
        <v>26</v>
      </c>
      <c r="N21104">
        <v>2</v>
      </c>
      <c r="P21104" t="s">
        <v>20366</v>
      </c>
      <c r="Q21104" t="s">
        <v>33667</v>
      </c>
      <c r="S21104" t="s">
        <v>20368</v>
      </c>
    </row>
    <row r="21105" spans="1:19" hidden="1" x14ac:dyDescent="0.2">
      <c r="A21105">
        <v>6481</v>
      </c>
      <c r="B21105" t="s">
        <v>33665</v>
      </c>
      <c r="C21105" t="s">
        <v>20447</v>
      </c>
      <c r="D21105">
        <v>0.8</v>
      </c>
      <c r="E21105" t="s">
        <v>5018</v>
      </c>
      <c r="F21105" t="s">
        <v>11398</v>
      </c>
      <c r="G21105" t="s">
        <v>55</v>
      </c>
      <c r="H21105" t="s">
        <v>23</v>
      </c>
      <c r="I21105" t="s">
        <v>29996</v>
      </c>
      <c r="K21105" t="e">
        <f>- Concentration constants</f>
        <v>#NAME?</v>
      </c>
      <c r="L21105" t="s">
        <v>33666</v>
      </c>
      <c r="M21105" t="s">
        <v>26</v>
      </c>
      <c r="N21105">
        <v>2</v>
      </c>
      <c r="P21105" t="s">
        <v>20366</v>
      </c>
      <c r="Q21105" t="s">
        <v>33667</v>
      </c>
      <c r="S21105" t="s">
        <v>20368</v>
      </c>
    </row>
    <row r="21106" spans="1:19" hidden="1" x14ac:dyDescent="0.2">
      <c r="A21106">
        <v>6481</v>
      </c>
      <c r="B21106" t="s">
        <v>33665</v>
      </c>
      <c r="C21106" t="s">
        <v>21449</v>
      </c>
      <c r="D21106">
        <v>2.5</v>
      </c>
      <c r="E21106" t="s">
        <v>5018</v>
      </c>
      <c r="F21106" t="s">
        <v>11398</v>
      </c>
      <c r="G21106" t="s">
        <v>55</v>
      </c>
      <c r="H21106" t="s">
        <v>23</v>
      </c>
      <c r="I21106" t="s">
        <v>29996</v>
      </c>
      <c r="K21106" t="e">
        <f>- Concentration constants</f>
        <v>#NAME?</v>
      </c>
      <c r="L21106" t="s">
        <v>33666</v>
      </c>
      <c r="M21106" t="s">
        <v>26</v>
      </c>
      <c r="N21106">
        <v>2</v>
      </c>
      <c r="P21106" t="s">
        <v>20366</v>
      </c>
      <c r="Q21106" t="s">
        <v>33667</v>
      </c>
      <c r="S21106" t="s">
        <v>20368</v>
      </c>
    </row>
    <row r="21107" spans="1:19" hidden="1" x14ac:dyDescent="0.2">
      <c r="A21107">
        <v>6481</v>
      </c>
      <c r="B21107" t="s">
        <v>33665</v>
      </c>
      <c r="C21107" t="s">
        <v>21450</v>
      </c>
      <c r="D21107">
        <v>2.9</v>
      </c>
      <c r="E21107" t="s">
        <v>5018</v>
      </c>
      <c r="F21107" t="s">
        <v>11398</v>
      </c>
      <c r="G21107" t="s">
        <v>55</v>
      </c>
      <c r="H21107" t="s">
        <v>23</v>
      </c>
      <c r="I21107" t="s">
        <v>29996</v>
      </c>
      <c r="K21107" t="e">
        <f>- Concentration constants</f>
        <v>#NAME?</v>
      </c>
      <c r="L21107" t="s">
        <v>33666</v>
      </c>
      <c r="M21107" t="s">
        <v>26</v>
      </c>
      <c r="N21107">
        <v>2</v>
      </c>
      <c r="P21107" t="s">
        <v>20366</v>
      </c>
      <c r="Q21107" t="s">
        <v>33667</v>
      </c>
      <c r="S21107" t="s">
        <v>20368</v>
      </c>
    </row>
    <row r="21108" spans="1:19" hidden="1" x14ac:dyDescent="0.2">
      <c r="A21108">
        <v>6483</v>
      </c>
      <c r="B21108" t="s">
        <v>33668</v>
      </c>
      <c r="C21108" t="s">
        <v>105</v>
      </c>
      <c r="D21108">
        <v>-1.9</v>
      </c>
      <c r="E21108">
        <v>25</v>
      </c>
      <c r="F21108" t="s">
        <v>21264</v>
      </c>
      <c r="G21108" t="s">
        <v>33669</v>
      </c>
      <c r="H21108" t="s">
        <v>23</v>
      </c>
      <c r="I21108" t="s">
        <v>33585</v>
      </c>
      <c r="K21108"/>
      <c r="L21108" t="s">
        <v>33670</v>
      </c>
      <c r="M21108" t="s">
        <v>26</v>
      </c>
      <c r="N21108">
        <v>2</v>
      </c>
      <c r="O21108" t="s">
        <v>33671</v>
      </c>
      <c r="P21108" t="s">
        <v>20366</v>
      </c>
      <c r="Q21108" t="s">
        <v>33672</v>
      </c>
      <c r="S21108" t="s">
        <v>20368</v>
      </c>
    </row>
    <row r="21109" spans="1:19" hidden="1" x14ac:dyDescent="0.2">
      <c r="A21109">
        <v>6483</v>
      </c>
      <c r="B21109" t="s">
        <v>33668</v>
      </c>
      <c r="C21109" t="s">
        <v>20452</v>
      </c>
      <c r="D21109">
        <v>-0.4</v>
      </c>
      <c r="E21109">
        <v>25</v>
      </c>
      <c r="F21109" t="s">
        <v>21264</v>
      </c>
      <c r="G21109" t="s">
        <v>33669</v>
      </c>
      <c r="H21109" t="s">
        <v>23</v>
      </c>
      <c r="I21109" t="s">
        <v>33585</v>
      </c>
      <c r="K21109"/>
      <c r="L21109" t="s">
        <v>33670</v>
      </c>
      <c r="M21109" t="s">
        <v>26</v>
      </c>
      <c r="N21109">
        <v>2</v>
      </c>
      <c r="O21109" t="s">
        <v>33671</v>
      </c>
      <c r="P21109" t="s">
        <v>20366</v>
      </c>
      <c r="Q21109" t="s">
        <v>33672</v>
      </c>
      <c r="S21109" t="s">
        <v>20368</v>
      </c>
    </row>
    <row r="21110" spans="1:19" hidden="1" x14ac:dyDescent="0.2">
      <c r="A21110">
        <v>6483</v>
      </c>
      <c r="B21110" t="s">
        <v>33668</v>
      </c>
      <c r="C21110" t="s">
        <v>20441</v>
      </c>
      <c r="D21110">
        <v>0.3</v>
      </c>
      <c r="E21110">
        <v>25</v>
      </c>
      <c r="F21110" t="s">
        <v>21264</v>
      </c>
      <c r="G21110" t="s">
        <v>33669</v>
      </c>
      <c r="H21110" t="s">
        <v>23</v>
      </c>
      <c r="I21110" t="s">
        <v>33585</v>
      </c>
      <c r="K21110"/>
      <c r="L21110" t="s">
        <v>33670</v>
      </c>
      <c r="M21110" t="s">
        <v>26</v>
      </c>
      <c r="N21110">
        <v>2</v>
      </c>
      <c r="O21110" t="s">
        <v>33671</v>
      </c>
      <c r="P21110" t="s">
        <v>20366</v>
      </c>
      <c r="Q21110" t="s">
        <v>33672</v>
      </c>
      <c r="S21110" t="s">
        <v>20368</v>
      </c>
    </row>
    <row r="21111" spans="1:19" hidden="1" x14ac:dyDescent="0.2">
      <c r="A21111">
        <v>6483</v>
      </c>
      <c r="B21111" t="s">
        <v>33668</v>
      </c>
      <c r="C21111" t="s">
        <v>20447</v>
      </c>
      <c r="D21111">
        <v>0.6</v>
      </c>
      <c r="E21111">
        <v>25</v>
      </c>
      <c r="F21111" t="s">
        <v>21264</v>
      </c>
      <c r="G21111" t="s">
        <v>33669</v>
      </c>
      <c r="H21111" t="s">
        <v>23</v>
      </c>
      <c r="I21111" t="s">
        <v>33585</v>
      </c>
      <c r="K21111"/>
      <c r="L21111" t="s">
        <v>33670</v>
      </c>
      <c r="M21111" t="s">
        <v>26</v>
      </c>
      <c r="N21111">
        <v>2</v>
      </c>
      <c r="O21111" t="s">
        <v>33671</v>
      </c>
      <c r="P21111" t="s">
        <v>20366</v>
      </c>
      <c r="Q21111" t="s">
        <v>33672</v>
      </c>
      <c r="S21111" t="s">
        <v>20368</v>
      </c>
    </row>
    <row r="21112" spans="1:19" hidden="1" x14ac:dyDescent="0.2">
      <c r="A21112">
        <v>6483</v>
      </c>
      <c r="B21112" t="s">
        <v>33668</v>
      </c>
      <c r="C21112" t="s">
        <v>21449</v>
      </c>
      <c r="D21112">
        <v>1.6</v>
      </c>
      <c r="E21112">
        <v>25</v>
      </c>
      <c r="F21112" t="s">
        <v>21264</v>
      </c>
      <c r="G21112" t="s">
        <v>33669</v>
      </c>
      <c r="H21112" t="s">
        <v>23</v>
      </c>
      <c r="I21112" t="s">
        <v>33585</v>
      </c>
      <c r="K21112"/>
      <c r="L21112" t="s">
        <v>33670</v>
      </c>
      <c r="M21112" t="s">
        <v>26</v>
      </c>
      <c r="N21112">
        <v>2</v>
      </c>
      <c r="O21112" t="s">
        <v>33671</v>
      </c>
      <c r="P21112" t="s">
        <v>20366</v>
      </c>
      <c r="Q21112" t="s">
        <v>33672</v>
      </c>
      <c r="S21112" t="s">
        <v>20368</v>
      </c>
    </row>
    <row r="21113" spans="1:19" hidden="1" x14ac:dyDescent="0.2">
      <c r="A21113">
        <v>6484</v>
      </c>
      <c r="B21113" t="s">
        <v>33673</v>
      </c>
      <c r="C21113" t="s">
        <v>20452</v>
      </c>
      <c r="D21113">
        <v>3</v>
      </c>
      <c r="E21113" t="s">
        <v>363</v>
      </c>
      <c r="F21113" t="s">
        <v>5425</v>
      </c>
      <c r="G21113" t="s">
        <v>31</v>
      </c>
      <c r="H21113" t="s">
        <v>23</v>
      </c>
      <c r="I21113" t="s">
        <v>33602</v>
      </c>
      <c r="K21113"/>
      <c r="L21113" t="s">
        <v>33674</v>
      </c>
      <c r="M21113" t="s">
        <v>26</v>
      </c>
      <c r="N21113">
        <v>2</v>
      </c>
      <c r="O21113" t="s">
        <v>33675</v>
      </c>
      <c r="P21113" t="s">
        <v>20366</v>
      </c>
      <c r="Q21113" t="s">
        <v>33676</v>
      </c>
      <c r="S21113" t="s">
        <v>20368</v>
      </c>
    </row>
    <row r="21114" spans="1:19" hidden="1" x14ac:dyDescent="0.2">
      <c r="A21114">
        <v>6484</v>
      </c>
      <c r="B21114" t="s">
        <v>33673</v>
      </c>
      <c r="C21114" t="s">
        <v>20441</v>
      </c>
      <c r="D21114">
        <v>5.2</v>
      </c>
      <c r="E21114" t="s">
        <v>363</v>
      </c>
      <c r="F21114" t="s">
        <v>5425</v>
      </c>
      <c r="G21114" t="s">
        <v>31</v>
      </c>
      <c r="H21114" t="s">
        <v>23</v>
      </c>
      <c r="I21114" t="s">
        <v>33602</v>
      </c>
      <c r="K21114"/>
      <c r="L21114" t="s">
        <v>33674</v>
      </c>
      <c r="M21114" t="s">
        <v>26</v>
      </c>
      <c r="N21114">
        <v>2</v>
      </c>
      <c r="O21114" t="s">
        <v>33675</v>
      </c>
      <c r="P21114" t="s">
        <v>20366</v>
      </c>
      <c r="Q21114" t="s">
        <v>33676</v>
      </c>
      <c r="S21114" t="s">
        <v>20368</v>
      </c>
    </row>
    <row r="21115" spans="1:19" hidden="1" x14ac:dyDescent="0.2">
      <c r="A21115">
        <v>6484</v>
      </c>
      <c r="B21115" t="s">
        <v>33673</v>
      </c>
      <c r="C21115" t="s">
        <v>20447</v>
      </c>
      <c r="D21115">
        <v>12.7</v>
      </c>
      <c r="E21115" t="s">
        <v>363</v>
      </c>
      <c r="F21115" t="s">
        <v>5425</v>
      </c>
      <c r="G21115" t="s">
        <v>31</v>
      </c>
      <c r="H21115" t="s">
        <v>23</v>
      </c>
      <c r="I21115" t="s">
        <v>33602</v>
      </c>
      <c r="K21115"/>
      <c r="L21115" t="s">
        <v>33674</v>
      </c>
      <c r="M21115" t="s">
        <v>26</v>
      </c>
      <c r="N21115">
        <v>2</v>
      </c>
      <c r="O21115" t="s">
        <v>33675</v>
      </c>
      <c r="P21115" t="s">
        <v>20366</v>
      </c>
      <c r="Q21115" t="s">
        <v>33676</v>
      </c>
      <c r="S21115" t="s">
        <v>20368</v>
      </c>
    </row>
    <row r="21116" spans="1:19" hidden="1" x14ac:dyDescent="0.2">
      <c r="A21116">
        <v>6486</v>
      </c>
      <c r="B21116" t="s">
        <v>33677</v>
      </c>
      <c r="C21116" t="s">
        <v>105</v>
      </c>
      <c r="D21116">
        <v>8.39</v>
      </c>
      <c r="E21116">
        <v>20</v>
      </c>
      <c r="F21116" t="s">
        <v>33678</v>
      </c>
      <c r="G21116" t="s">
        <v>55</v>
      </c>
      <c r="H21116" t="s">
        <v>46</v>
      </c>
      <c r="I21116" t="s">
        <v>1963</v>
      </c>
      <c r="K21116"/>
      <c r="L21116" t="s">
        <v>33679</v>
      </c>
      <c r="M21116" t="s">
        <v>21081</v>
      </c>
      <c r="N21116">
        <v>7</v>
      </c>
      <c r="O21116" t="s">
        <v>33680</v>
      </c>
      <c r="P21116" t="s">
        <v>20366</v>
      </c>
      <c r="Q21116" t="s">
        <v>33681</v>
      </c>
      <c r="S21116" t="s">
        <v>20368</v>
      </c>
    </row>
    <row r="21117" spans="1:19" hidden="1" x14ac:dyDescent="0.2">
      <c r="A21117">
        <v>6486</v>
      </c>
      <c r="B21117" t="s">
        <v>33677</v>
      </c>
      <c r="C21117" t="s">
        <v>20452</v>
      </c>
      <c r="D21117">
        <v>9.0299999999999994</v>
      </c>
      <c r="E21117">
        <v>20</v>
      </c>
      <c r="F21117" t="s">
        <v>33678</v>
      </c>
      <c r="G21117" t="s">
        <v>55</v>
      </c>
      <c r="H21117" t="s">
        <v>46</v>
      </c>
      <c r="I21117" t="s">
        <v>1963</v>
      </c>
      <c r="K21117"/>
      <c r="L21117" t="s">
        <v>33679</v>
      </c>
      <c r="M21117" t="s">
        <v>21081</v>
      </c>
      <c r="N21117">
        <v>7</v>
      </c>
      <c r="O21117" t="s">
        <v>33680</v>
      </c>
      <c r="P21117" t="s">
        <v>20366</v>
      </c>
      <c r="Q21117" t="s">
        <v>33681</v>
      </c>
      <c r="S21117" t="s">
        <v>20368</v>
      </c>
    </row>
    <row r="21118" spans="1:19" hidden="1" x14ac:dyDescent="0.2">
      <c r="A21118">
        <v>6486</v>
      </c>
      <c r="B21118" t="s">
        <v>33677</v>
      </c>
      <c r="C21118" t="s">
        <v>20441</v>
      </c>
      <c r="D21118">
        <v>9.6999999999999993</v>
      </c>
      <c r="E21118">
        <v>20</v>
      </c>
      <c r="F21118" t="s">
        <v>33678</v>
      </c>
      <c r="G21118" t="s">
        <v>55</v>
      </c>
      <c r="H21118" t="s">
        <v>46</v>
      </c>
      <c r="I21118" t="s">
        <v>1963</v>
      </c>
      <c r="K21118"/>
      <c r="L21118" t="s">
        <v>33679</v>
      </c>
      <c r="M21118" t="s">
        <v>21081</v>
      </c>
      <c r="N21118">
        <v>7</v>
      </c>
      <c r="O21118" t="s">
        <v>33680</v>
      </c>
      <c r="P21118" t="s">
        <v>20366</v>
      </c>
      <c r="Q21118" t="s">
        <v>33681</v>
      </c>
      <c r="S21118" t="s">
        <v>20368</v>
      </c>
    </row>
    <row r="21119" spans="1:19" hidden="1" x14ac:dyDescent="0.2">
      <c r="A21119">
        <v>6486</v>
      </c>
      <c r="B21119" t="s">
        <v>33677</v>
      </c>
      <c r="C21119" t="s">
        <v>20447</v>
      </c>
      <c r="D21119" t="s">
        <v>3376</v>
      </c>
      <c r="E21119">
        <v>20</v>
      </c>
      <c r="F21119" t="s">
        <v>33678</v>
      </c>
      <c r="G21119" t="s">
        <v>55</v>
      </c>
      <c r="H21119" t="s">
        <v>46</v>
      </c>
      <c r="I21119" t="s">
        <v>1963</v>
      </c>
      <c r="K21119"/>
      <c r="L21119" t="s">
        <v>33679</v>
      </c>
      <c r="M21119" t="s">
        <v>21081</v>
      </c>
      <c r="N21119">
        <v>7</v>
      </c>
      <c r="O21119" t="s">
        <v>33680</v>
      </c>
      <c r="P21119" t="s">
        <v>20366</v>
      </c>
      <c r="Q21119" t="s">
        <v>33681</v>
      </c>
      <c r="S21119" t="s">
        <v>20368</v>
      </c>
    </row>
    <row r="21120" spans="1:19" hidden="1" x14ac:dyDescent="0.2">
      <c r="A21120">
        <v>6488</v>
      </c>
      <c r="B21120" t="s">
        <v>33682</v>
      </c>
      <c r="C21120" t="s">
        <v>20452</v>
      </c>
      <c r="D21120">
        <v>2.7</v>
      </c>
      <c r="E21120" t="s">
        <v>363</v>
      </c>
      <c r="F21120" t="s">
        <v>5425</v>
      </c>
      <c r="G21120" t="s">
        <v>31</v>
      </c>
      <c r="H21120" t="s">
        <v>23</v>
      </c>
      <c r="I21120" t="s">
        <v>33602</v>
      </c>
      <c r="K21120"/>
      <c r="L21120" t="s">
        <v>33683</v>
      </c>
      <c r="M21120" t="s">
        <v>26</v>
      </c>
      <c r="N21120">
        <v>2</v>
      </c>
      <c r="O21120" t="s">
        <v>33684</v>
      </c>
      <c r="P21120" t="s">
        <v>20366</v>
      </c>
      <c r="Q21120" t="s">
        <v>33685</v>
      </c>
      <c r="S21120" t="s">
        <v>20368</v>
      </c>
    </row>
    <row r="21121" spans="1:19" hidden="1" x14ac:dyDescent="0.2">
      <c r="A21121">
        <v>6488</v>
      </c>
      <c r="B21121" t="s">
        <v>33682</v>
      </c>
      <c r="C21121" t="s">
        <v>20441</v>
      </c>
      <c r="D21121">
        <v>5.2</v>
      </c>
      <c r="E21121" t="s">
        <v>363</v>
      </c>
      <c r="F21121" t="s">
        <v>5425</v>
      </c>
      <c r="G21121" t="s">
        <v>31</v>
      </c>
      <c r="H21121" t="s">
        <v>23</v>
      </c>
      <c r="I21121" t="s">
        <v>33602</v>
      </c>
      <c r="K21121"/>
      <c r="L21121" t="s">
        <v>33683</v>
      </c>
      <c r="M21121" t="s">
        <v>26</v>
      </c>
      <c r="N21121">
        <v>2</v>
      </c>
      <c r="O21121" t="s">
        <v>33684</v>
      </c>
      <c r="P21121" t="s">
        <v>20366</v>
      </c>
      <c r="Q21121" t="s">
        <v>33685</v>
      </c>
      <c r="S21121" t="s">
        <v>20368</v>
      </c>
    </row>
    <row r="21122" spans="1:19" hidden="1" x14ac:dyDescent="0.2">
      <c r="A21122">
        <v>6488</v>
      </c>
      <c r="B21122" t="s">
        <v>33682</v>
      </c>
      <c r="C21122" t="s">
        <v>20447</v>
      </c>
      <c r="D21122">
        <v>12.7</v>
      </c>
      <c r="E21122" t="s">
        <v>363</v>
      </c>
      <c r="F21122" t="s">
        <v>5425</v>
      </c>
      <c r="G21122" t="s">
        <v>31</v>
      </c>
      <c r="H21122" t="s">
        <v>23</v>
      </c>
      <c r="I21122" t="s">
        <v>33602</v>
      </c>
      <c r="K21122"/>
      <c r="L21122" t="s">
        <v>33683</v>
      </c>
      <c r="M21122" t="s">
        <v>26</v>
      </c>
      <c r="N21122">
        <v>2</v>
      </c>
      <c r="O21122" t="s">
        <v>33684</v>
      </c>
      <c r="P21122" t="s">
        <v>20366</v>
      </c>
      <c r="Q21122" t="s">
        <v>33685</v>
      </c>
      <c r="S21122" t="s">
        <v>20368</v>
      </c>
    </row>
    <row r="21123" spans="1:19" hidden="1" x14ac:dyDescent="0.2">
      <c r="A21123">
        <v>6489</v>
      </c>
      <c r="B21123" t="s">
        <v>33686</v>
      </c>
      <c r="C21123" t="s">
        <v>20441</v>
      </c>
      <c r="D21123">
        <v>5.79</v>
      </c>
      <c r="E21123">
        <v>14</v>
      </c>
      <c r="F21123" t="s">
        <v>33678</v>
      </c>
      <c r="G21123" t="s">
        <v>31</v>
      </c>
      <c r="H21123" t="s">
        <v>46</v>
      </c>
      <c r="I21123" t="s">
        <v>33687</v>
      </c>
      <c r="K21123"/>
      <c r="L21123" t="s">
        <v>33688</v>
      </c>
      <c r="M21123" t="s">
        <v>26</v>
      </c>
      <c r="N21123">
        <v>2</v>
      </c>
      <c r="O21123" t="s">
        <v>33689</v>
      </c>
      <c r="P21123" t="s">
        <v>20366</v>
      </c>
      <c r="Q21123" t="s">
        <v>33690</v>
      </c>
      <c r="S21123" t="s">
        <v>20368</v>
      </c>
    </row>
    <row r="21124" spans="1:19" hidden="1" x14ac:dyDescent="0.2">
      <c r="A21124">
        <v>6489</v>
      </c>
      <c r="B21124" t="s">
        <v>33686</v>
      </c>
      <c r="C21124" t="s">
        <v>20447</v>
      </c>
      <c r="D21124">
        <v>12.8</v>
      </c>
      <c r="E21124">
        <v>14</v>
      </c>
      <c r="F21124" t="s">
        <v>33678</v>
      </c>
      <c r="G21124" t="s">
        <v>31</v>
      </c>
      <c r="H21124" t="s">
        <v>46</v>
      </c>
      <c r="I21124" t="s">
        <v>33687</v>
      </c>
      <c r="K21124"/>
      <c r="L21124" t="s">
        <v>33688</v>
      </c>
      <c r="M21124" t="s">
        <v>26</v>
      </c>
      <c r="N21124">
        <v>2</v>
      </c>
      <c r="O21124" t="s">
        <v>33689</v>
      </c>
      <c r="P21124" t="s">
        <v>20366</v>
      </c>
      <c r="Q21124" t="s">
        <v>33690</v>
      </c>
      <c r="S21124" t="s">
        <v>20368</v>
      </c>
    </row>
    <row r="21125" spans="1:19" hidden="1" x14ac:dyDescent="0.2">
      <c r="A21125" t="s">
        <v>33691</v>
      </c>
      <c r="B21125" t="s">
        <v>33692</v>
      </c>
      <c r="C21125" t="s">
        <v>20441</v>
      </c>
      <c r="D21125">
        <v>6.43</v>
      </c>
      <c r="F21125" s="1" t="s">
        <v>33693</v>
      </c>
      <c r="G21125" t="s">
        <v>31</v>
      </c>
      <c r="I21125" t="s">
        <v>4655</v>
      </c>
      <c r="K21125"/>
      <c r="L21125" t="s">
        <v>33694</v>
      </c>
      <c r="M21125" t="s">
        <v>26</v>
      </c>
      <c r="N21125">
        <v>2</v>
      </c>
      <c r="P21125" t="s">
        <v>20366</v>
      </c>
      <c r="Q21125" t="s">
        <v>33695</v>
      </c>
      <c r="S21125" t="s">
        <v>20368</v>
      </c>
    </row>
    <row r="21126" spans="1:19" hidden="1" x14ac:dyDescent="0.2">
      <c r="A21126" t="s">
        <v>33691</v>
      </c>
      <c r="B21126" t="s">
        <v>33692</v>
      </c>
      <c r="C21126" t="s">
        <v>20447</v>
      </c>
      <c r="D21126">
        <v>7.34</v>
      </c>
      <c r="F21126" s="1" t="s">
        <v>33693</v>
      </c>
      <c r="G21126" t="s">
        <v>31</v>
      </c>
      <c r="I21126" t="s">
        <v>4655</v>
      </c>
      <c r="K21126"/>
      <c r="L21126" t="s">
        <v>33694</v>
      </c>
      <c r="M21126" t="s">
        <v>26</v>
      </c>
      <c r="N21126">
        <v>2</v>
      </c>
      <c r="P21126" t="s">
        <v>20366</v>
      </c>
      <c r="Q21126" t="s">
        <v>33695</v>
      </c>
      <c r="S21126" t="s">
        <v>20368</v>
      </c>
    </row>
    <row r="21127" spans="1:19" hidden="1" x14ac:dyDescent="0.2">
      <c r="A21127" t="s">
        <v>33691</v>
      </c>
      <c r="B21127" t="s">
        <v>33692</v>
      </c>
      <c r="C21127" t="s">
        <v>21449</v>
      </c>
      <c r="D21127">
        <v>9.44</v>
      </c>
      <c r="F21127" s="1" t="s">
        <v>33693</v>
      </c>
      <c r="G21127" t="s">
        <v>31</v>
      </c>
      <c r="I21127" t="s">
        <v>4655</v>
      </c>
      <c r="K21127"/>
      <c r="L21127" t="s">
        <v>33694</v>
      </c>
      <c r="M21127" t="s">
        <v>26</v>
      </c>
      <c r="N21127">
        <v>2</v>
      </c>
      <c r="P21127" t="s">
        <v>20366</v>
      </c>
      <c r="Q21127" t="s">
        <v>33695</v>
      </c>
      <c r="S21127" t="s">
        <v>20368</v>
      </c>
    </row>
    <row r="21128" spans="1:19" hidden="1" x14ac:dyDescent="0.2">
      <c r="A21128" t="s">
        <v>33691</v>
      </c>
      <c r="B21128" t="s">
        <v>33692</v>
      </c>
      <c r="C21128" t="s">
        <v>21450</v>
      </c>
      <c r="D21128">
        <v>10.56</v>
      </c>
      <c r="F21128" s="1" t="s">
        <v>33693</v>
      </c>
      <c r="G21128" t="s">
        <v>31</v>
      </c>
      <c r="I21128" t="s">
        <v>4655</v>
      </c>
      <c r="K21128"/>
      <c r="L21128" t="s">
        <v>33694</v>
      </c>
      <c r="M21128" t="s">
        <v>26</v>
      </c>
      <c r="N21128">
        <v>2</v>
      </c>
      <c r="P21128" t="s">
        <v>20366</v>
      </c>
      <c r="Q21128" t="s">
        <v>33695</v>
      </c>
      <c r="S21128" t="s">
        <v>20368</v>
      </c>
    </row>
    <row r="21129" spans="1:19" hidden="1" x14ac:dyDescent="0.2">
      <c r="A21129">
        <v>6490</v>
      </c>
      <c r="B21129" t="s">
        <v>33696</v>
      </c>
      <c r="C21129" t="s">
        <v>20447</v>
      </c>
      <c r="D21129">
        <v>2.6</v>
      </c>
      <c r="E21129" t="s">
        <v>363</v>
      </c>
      <c r="F21129" t="s">
        <v>5425</v>
      </c>
      <c r="G21129" t="s">
        <v>31</v>
      </c>
      <c r="H21129" t="s">
        <v>23</v>
      </c>
      <c r="I21129" t="s">
        <v>33602</v>
      </c>
      <c r="K21129"/>
      <c r="L21129" t="s">
        <v>33697</v>
      </c>
      <c r="M21129" t="s">
        <v>26</v>
      </c>
      <c r="N21129">
        <v>2</v>
      </c>
      <c r="O21129" t="s">
        <v>33698</v>
      </c>
      <c r="P21129" t="s">
        <v>20366</v>
      </c>
      <c r="Q21129" t="s">
        <v>33699</v>
      </c>
      <c r="S21129" t="s">
        <v>20368</v>
      </c>
    </row>
    <row r="21130" spans="1:19" hidden="1" x14ac:dyDescent="0.2">
      <c r="A21130">
        <v>6490</v>
      </c>
      <c r="B21130" t="s">
        <v>33696</v>
      </c>
      <c r="C21130" t="s">
        <v>21449</v>
      </c>
      <c r="D21130">
        <v>4.8</v>
      </c>
      <c r="E21130" t="s">
        <v>363</v>
      </c>
      <c r="F21130" t="s">
        <v>5425</v>
      </c>
      <c r="G21130" t="s">
        <v>31</v>
      </c>
      <c r="H21130" t="s">
        <v>23</v>
      </c>
      <c r="I21130" t="s">
        <v>33602</v>
      </c>
      <c r="K21130"/>
      <c r="L21130" t="s">
        <v>33697</v>
      </c>
      <c r="M21130" t="s">
        <v>26</v>
      </c>
      <c r="N21130">
        <v>2</v>
      </c>
      <c r="O21130" t="s">
        <v>33698</v>
      </c>
      <c r="P21130" t="s">
        <v>20366</v>
      </c>
      <c r="Q21130" t="s">
        <v>33699</v>
      </c>
      <c r="S21130" t="s">
        <v>20368</v>
      </c>
    </row>
    <row r="21131" spans="1:19" hidden="1" x14ac:dyDescent="0.2">
      <c r="A21131">
        <v>6490</v>
      </c>
      <c r="B21131" t="s">
        <v>33696</v>
      </c>
      <c r="C21131" t="s">
        <v>21450</v>
      </c>
      <c r="D21131">
        <v>12.6</v>
      </c>
      <c r="E21131" t="s">
        <v>363</v>
      </c>
      <c r="F21131" t="s">
        <v>5425</v>
      </c>
      <c r="G21131" t="s">
        <v>31</v>
      </c>
      <c r="H21131" t="s">
        <v>23</v>
      </c>
      <c r="I21131" t="s">
        <v>33602</v>
      </c>
      <c r="K21131"/>
      <c r="L21131" t="s">
        <v>33697</v>
      </c>
      <c r="M21131" t="s">
        <v>26</v>
      </c>
      <c r="N21131">
        <v>2</v>
      </c>
      <c r="O21131" t="s">
        <v>33698</v>
      </c>
      <c r="P21131" t="s">
        <v>20366</v>
      </c>
      <c r="Q21131" t="s">
        <v>33699</v>
      </c>
      <c r="S21131" t="s">
        <v>20368</v>
      </c>
    </row>
    <row r="21132" spans="1:19" hidden="1" x14ac:dyDescent="0.2">
      <c r="A21132">
        <v>6492</v>
      </c>
      <c r="B21132" t="s">
        <v>33700</v>
      </c>
      <c r="C21132" t="s">
        <v>105</v>
      </c>
      <c r="D21132">
        <v>8.65</v>
      </c>
      <c r="E21132">
        <v>20</v>
      </c>
      <c r="F21132" t="s">
        <v>12845</v>
      </c>
      <c r="G21132" t="s">
        <v>55</v>
      </c>
      <c r="H21132" t="s">
        <v>46</v>
      </c>
      <c r="I21132" t="s">
        <v>5818</v>
      </c>
      <c r="K21132"/>
      <c r="L21132" t="s">
        <v>33701</v>
      </c>
      <c r="M21132" t="s">
        <v>28281</v>
      </c>
      <c r="N21132">
        <v>3</v>
      </c>
      <c r="O21132" t="s">
        <v>33702</v>
      </c>
      <c r="P21132" t="s">
        <v>20366</v>
      </c>
      <c r="Q21132" t="s">
        <v>33703</v>
      </c>
      <c r="S21132" t="s">
        <v>20368</v>
      </c>
    </row>
    <row r="21133" spans="1:19" hidden="1" x14ac:dyDescent="0.2">
      <c r="A21133">
        <v>6492</v>
      </c>
      <c r="B21133" t="s">
        <v>33700</v>
      </c>
      <c r="C21133" t="s">
        <v>20452</v>
      </c>
      <c r="D21133">
        <v>9.42</v>
      </c>
      <c r="E21133">
        <v>20</v>
      </c>
      <c r="F21133" t="s">
        <v>12845</v>
      </c>
      <c r="G21133" t="s">
        <v>55</v>
      </c>
      <c r="H21133" t="s">
        <v>46</v>
      </c>
      <c r="I21133" t="s">
        <v>5818</v>
      </c>
      <c r="K21133"/>
      <c r="L21133" t="s">
        <v>33701</v>
      </c>
      <c r="M21133" t="s">
        <v>28281</v>
      </c>
      <c r="N21133">
        <v>3</v>
      </c>
      <c r="O21133" t="s">
        <v>33702</v>
      </c>
      <c r="P21133" t="s">
        <v>20366</v>
      </c>
      <c r="Q21133" t="s">
        <v>33703</v>
      </c>
      <c r="S21133" t="s">
        <v>20368</v>
      </c>
    </row>
    <row r="21134" spans="1:19" hidden="1" x14ac:dyDescent="0.2">
      <c r="A21134">
        <v>6492</v>
      </c>
      <c r="B21134" t="s">
        <v>33700</v>
      </c>
      <c r="C21134" t="s">
        <v>20441</v>
      </c>
      <c r="D21134">
        <v>9.89</v>
      </c>
      <c r="E21134">
        <v>20</v>
      </c>
      <c r="F21134" t="s">
        <v>12845</v>
      </c>
      <c r="G21134" t="s">
        <v>55</v>
      </c>
      <c r="H21134" t="s">
        <v>46</v>
      </c>
      <c r="I21134" t="s">
        <v>5818</v>
      </c>
      <c r="K21134"/>
      <c r="L21134" t="s">
        <v>33701</v>
      </c>
      <c r="M21134" t="s">
        <v>28281</v>
      </c>
      <c r="N21134">
        <v>3</v>
      </c>
      <c r="O21134" t="s">
        <v>33702</v>
      </c>
      <c r="P21134" t="s">
        <v>20366</v>
      </c>
      <c r="Q21134" t="s">
        <v>33703</v>
      </c>
      <c r="S21134" t="s">
        <v>20368</v>
      </c>
    </row>
    <row r="21135" spans="1:19" hidden="1" x14ac:dyDescent="0.2">
      <c r="A21135">
        <v>6494</v>
      </c>
      <c r="B21135" t="s">
        <v>33704</v>
      </c>
      <c r="C21135" t="s">
        <v>105</v>
      </c>
      <c r="D21135">
        <v>-0.66</v>
      </c>
      <c r="E21135" t="s">
        <v>363</v>
      </c>
      <c r="F21135" t="s">
        <v>26963</v>
      </c>
      <c r="G21135" t="s">
        <v>144</v>
      </c>
      <c r="H21135" t="s">
        <v>2675</v>
      </c>
      <c r="I21135" t="s">
        <v>8918</v>
      </c>
      <c r="K21135"/>
      <c r="L21135" t="s">
        <v>33705</v>
      </c>
      <c r="M21135" t="s">
        <v>28281</v>
      </c>
      <c r="N21135">
        <v>3</v>
      </c>
      <c r="O21135" t="s">
        <v>33706</v>
      </c>
      <c r="P21135" t="s">
        <v>20366</v>
      </c>
      <c r="Q21135" t="s">
        <v>33707</v>
      </c>
      <c r="S21135" t="s">
        <v>20368</v>
      </c>
    </row>
    <row r="21136" spans="1:19" hidden="1" x14ac:dyDescent="0.2">
      <c r="A21136">
        <v>6494</v>
      </c>
      <c r="B21136" t="s">
        <v>33704</v>
      </c>
      <c r="C21136" t="s">
        <v>20452</v>
      </c>
      <c r="D21136">
        <v>6.99</v>
      </c>
      <c r="F21136" t="s">
        <v>26963</v>
      </c>
      <c r="G21136" t="s">
        <v>1440</v>
      </c>
      <c r="I21136" t="s">
        <v>33392</v>
      </c>
      <c r="K21136"/>
      <c r="L21136" t="s">
        <v>33705</v>
      </c>
      <c r="M21136" t="s">
        <v>28281</v>
      </c>
      <c r="N21136">
        <v>3</v>
      </c>
      <c r="O21136" t="s">
        <v>33706</v>
      </c>
      <c r="P21136" t="s">
        <v>20366</v>
      </c>
      <c r="Q21136" t="s">
        <v>33707</v>
      </c>
      <c r="S21136" t="s">
        <v>20368</v>
      </c>
    </row>
    <row r="21137" spans="1:19" hidden="1" x14ac:dyDescent="0.2">
      <c r="A21137">
        <v>6497</v>
      </c>
      <c r="B21137" t="s">
        <v>33708</v>
      </c>
      <c r="C21137" t="s">
        <v>105</v>
      </c>
      <c r="D21137">
        <v>3.68</v>
      </c>
      <c r="E21137" t="s">
        <v>3833</v>
      </c>
      <c r="G21137" t="s">
        <v>31</v>
      </c>
      <c r="I21137" t="s">
        <v>9264</v>
      </c>
      <c r="K21137"/>
      <c r="L21137" t="s">
        <v>33709</v>
      </c>
      <c r="M21137" t="s">
        <v>26</v>
      </c>
      <c r="N21137">
        <v>2</v>
      </c>
      <c r="P21137" t="s">
        <v>20366</v>
      </c>
      <c r="Q21137" t="s">
        <v>33710</v>
      </c>
      <c r="S21137" t="s">
        <v>20368</v>
      </c>
    </row>
    <row r="21138" spans="1:19" hidden="1" x14ac:dyDescent="0.2">
      <c r="A21138">
        <v>6499</v>
      </c>
      <c r="B21138" t="s">
        <v>33711</v>
      </c>
      <c r="C21138" t="s">
        <v>105</v>
      </c>
      <c r="D21138">
        <v>4.1100000000000003</v>
      </c>
      <c r="E21138" t="s">
        <v>3833</v>
      </c>
      <c r="G21138" t="s">
        <v>31</v>
      </c>
      <c r="I21138" t="s">
        <v>32548</v>
      </c>
      <c r="K21138"/>
      <c r="L21138" t="s">
        <v>33712</v>
      </c>
      <c r="M21138" t="s">
        <v>26</v>
      </c>
      <c r="N21138">
        <v>2</v>
      </c>
      <c r="P21138" t="s">
        <v>20366</v>
      </c>
      <c r="Q21138" t="s">
        <v>33713</v>
      </c>
      <c r="S21138" t="s">
        <v>20368</v>
      </c>
    </row>
    <row r="21139" spans="1:19" hidden="1" x14ac:dyDescent="0.2">
      <c r="A21139">
        <v>6499</v>
      </c>
      <c r="B21139" t="s">
        <v>33711</v>
      </c>
      <c r="C21139" t="s">
        <v>20452</v>
      </c>
      <c r="D21139">
        <v>4.54</v>
      </c>
      <c r="E21139" t="s">
        <v>3833</v>
      </c>
      <c r="G21139" t="s">
        <v>31</v>
      </c>
      <c r="I21139" t="s">
        <v>32548</v>
      </c>
      <c r="K21139"/>
      <c r="L21139" t="s">
        <v>33712</v>
      </c>
      <c r="M21139" t="s">
        <v>26</v>
      </c>
      <c r="N21139">
        <v>2</v>
      </c>
      <c r="P21139" t="s">
        <v>20366</v>
      </c>
      <c r="Q21139" t="s">
        <v>33713</v>
      </c>
      <c r="S21139" t="s">
        <v>20368</v>
      </c>
    </row>
    <row r="21140" spans="1:19" hidden="1" x14ac:dyDescent="0.2">
      <c r="A21140">
        <v>6501</v>
      </c>
      <c r="B21140" t="s">
        <v>33714</v>
      </c>
      <c r="C21140" t="s">
        <v>105</v>
      </c>
      <c r="D21140">
        <v>-1.74</v>
      </c>
      <c r="F21140" t="s">
        <v>33715</v>
      </c>
      <c r="G21140" t="s">
        <v>75</v>
      </c>
      <c r="H21140" t="s">
        <v>23</v>
      </c>
      <c r="I21140" t="s">
        <v>19979</v>
      </c>
      <c r="K21140"/>
      <c r="L21140" t="s">
        <v>33716</v>
      </c>
      <c r="M21140" t="s">
        <v>28281</v>
      </c>
      <c r="N21140">
        <v>3</v>
      </c>
      <c r="O21140" t="s">
        <v>33717</v>
      </c>
      <c r="P21140" t="s">
        <v>20366</v>
      </c>
      <c r="Q21140" t="s">
        <v>33718</v>
      </c>
      <c r="S21140" t="s">
        <v>20368</v>
      </c>
    </row>
    <row r="21141" spans="1:19" hidden="1" x14ac:dyDescent="0.2">
      <c r="A21141">
        <v>6501</v>
      </c>
      <c r="B21141" t="s">
        <v>33714</v>
      </c>
      <c r="C21141" t="s">
        <v>20452</v>
      </c>
      <c r="D21141">
        <v>-1.0900000000000001</v>
      </c>
      <c r="F21141" t="s">
        <v>33715</v>
      </c>
      <c r="G21141" t="s">
        <v>75</v>
      </c>
      <c r="H21141" t="s">
        <v>23</v>
      </c>
      <c r="I21141" t="s">
        <v>19979</v>
      </c>
      <c r="K21141"/>
      <c r="L21141" t="s">
        <v>33716</v>
      </c>
      <c r="M21141" t="s">
        <v>28281</v>
      </c>
      <c r="N21141">
        <v>3</v>
      </c>
      <c r="O21141" t="s">
        <v>33717</v>
      </c>
      <c r="P21141" t="s">
        <v>20366</v>
      </c>
      <c r="Q21141" t="s">
        <v>33718</v>
      </c>
      <c r="S21141" t="s">
        <v>20368</v>
      </c>
    </row>
    <row r="21142" spans="1:19" hidden="1" x14ac:dyDescent="0.2">
      <c r="A21142">
        <v>6501</v>
      </c>
      <c r="B21142" t="s">
        <v>33714</v>
      </c>
      <c r="C21142" t="s">
        <v>20441</v>
      </c>
      <c r="D21142">
        <v>2.58</v>
      </c>
      <c r="F21142" t="s">
        <v>21264</v>
      </c>
      <c r="G21142" t="s">
        <v>55</v>
      </c>
      <c r="H21142" t="s">
        <v>23</v>
      </c>
      <c r="I21142" t="s">
        <v>19979</v>
      </c>
      <c r="K21142"/>
      <c r="L21142" t="s">
        <v>33716</v>
      </c>
      <c r="M21142" t="s">
        <v>28281</v>
      </c>
      <c r="N21142">
        <v>3</v>
      </c>
      <c r="O21142" t="s">
        <v>33717</v>
      </c>
      <c r="P21142" t="s">
        <v>20366</v>
      </c>
      <c r="Q21142" t="s">
        <v>33718</v>
      </c>
      <c r="S21142" t="s">
        <v>20368</v>
      </c>
    </row>
    <row r="21143" spans="1:19" hidden="1" x14ac:dyDescent="0.2">
      <c r="A21143">
        <v>6501</v>
      </c>
      <c r="B21143" t="s">
        <v>33714</v>
      </c>
      <c r="C21143" t="s">
        <v>20447</v>
      </c>
      <c r="D21143">
        <v>3.23</v>
      </c>
      <c r="F21143" t="s">
        <v>21264</v>
      </c>
      <c r="G21143" t="s">
        <v>55</v>
      </c>
      <c r="H21143" t="s">
        <v>23</v>
      </c>
      <c r="I21143" t="s">
        <v>19979</v>
      </c>
      <c r="K21143"/>
      <c r="L21143" t="s">
        <v>33716</v>
      </c>
      <c r="M21143" t="s">
        <v>28281</v>
      </c>
      <c r="N21143">
        <v>3</v>
      </c>
      <c r="O21143" t="s">
        <v>33717</v>
      </c>
      <c r="P21143" t="s">
        <v>20366</v>
      </c>
      <c r="Q21143" t="s">
        <v>33718</v>
      </c>
      <c r="S21143" t="s">
        <v>20368</v>
      </c>
    </row>
    <row r="21144" spans="1:19" hidden="1" x14ac:dyDescent="0.2">
      <c r="A21144">
        <v>6501</v>
      </c>
      <c r="B21144" t="s">
        <v>33714</v>
      </c>
      <c r="C21144" t="s">
        <v>21449</v>
      </c>
      <c r="D21144">
        <v>6.46</v>
      </c>
      <c r="F21144" t="s">
        <v>21264</v>
      </c>
      <c r="G21144" t="s">
        <v>55</v>
      </c>
      <c r="H21144" t="s">
        <v>23</v>
      </c>
      <c r="I21144" t="s">
        <v>19979</v>
      </c>
      <c r="K21144"/>
      <c r="L21144" t="s">
        <v>33716</v>
      </c>
      <c r="M21144" t="s">
        <v>28281</v>
      </c>
      <c r="N21144">
        <v>3</v>
      </c>
      <c r="O21144" t="s">
        <v>33717</v>
      </c>
      <c r="P21144" t="s">
        <v>20366</v>
      </c>
      <c r="Q21144" t="s">
        <v>33718</v>
      </c>
      <c r="S21144" t="s">
        <v>20368</v>
      </c>
    </row>
    <row r="21145" spans="1:19" hidden="1" x14ac:dyDescent="0.2">
      <c r="A21145">
        <v>6505</v>
      </c>
      <c r="B21145" t="s">
        <v>20137</v>
      </c>
      <c r="C21145" t="s">
        <v>105</v>
      </c>
      <c r="D21145">
        <v>3</v>
      </c>
      <c r="E21145" t="s">
        <v>363</v>
      </c>
      <c r="F21145" t="s">
        <v>22670</v>
      </c>
      <c r="G21145" t="s">
        <v>55</v>
      </c>
      <c r="H21145" t="s">
        <v>23</v>
      </c>
      <c r="I21145" t="s">
        <v>13020</v>
      </c>
      <c r="K21145"/>
      <c r="L21145" t="s">
        <v>33719</v>
      </c>
      <c r="M21145" t="s">
        <v>33720</v>
      </c>
      <c r="N21145">
        <v>2</v>
      </c>
      <c r="O21145" t="s">
        <v>33721</v>
      </c>
      <c r="P21145" t="s">
        <v>20366</v>
      </c>
      <c r="Q21145" t="s">
        <v>33722</v>
      </c>
      <c r="S21145" t="s">
        <v>20368</v>
      </c>
    </row>
    <row r="21146" spans="1:19" hidden="1" x14ac:dyDescent="0.2">
      <c r="A21146">
        <v>6505</v>
      </c>
      <c r="B21146" t="s">
        <v>20137</v>
      </c>
      <c r="C21146" t="s">
        <v>20452</v>
      </c>
      <c r="D21146">
        <v>3.3</v>
      </c>
      <c r="E21146" t="s">
        <v>363</v>
      </c>
      <c r="F21146" t="s">
        <v>22670</v>
      </c>
      <c r="G21146" t="s">
        <v>55</v>
      </c>
      <c r="H21146" t="s">
        <v>23</v>
      </c>
      <c r="I21146" t="s">
        <v>13020</v>
      </c>
      <c r="K21146"/>
      <c r="L21146" t="s">
        <v>33719</v>
      </c>
      <c r="M21146" t="s">
        <v>33720</v>
      </c>
      <c r="N21146">
        <v>2</v>
      </c>
      <c r="O21146" t="s">
        <v>33721</v>
      </c>
      <c r="P21146" t="s">
        <v>20366</v>
      </c>
      <c r="Q21146" t="s">
        <v>33722</v>
      </c>
      <c r="S21146" t="s">
        <v>20368</v>
      </c>
    </row>
    <row r="21147" spans="1:19" hidden="1" x14ac:dyDescent="0.2">
      <c r="A21147">
        <v>6505</v>
      </c>
      <c r="B21147" t="s">
        <v>20137</v>
      </c>
      <c r="C21147" t="s">
        <v>20441</v>
      </c>
      <c r="D21147">
        <v>3.8</v>
      </c>
      <c r="E21147" t="s">
        <v>363</v>
      </c>
      <c r="F21147" t="s">
        <v>22670</v>
      </c>
      <c r="G21147" t="s">
        <v>55</v>
      </c>
      <c r="H21147" t="s">
        <v>23</v>
      </c>
      <c r="I21147" t="s">
        <v>13020</v>
      </c>
      <c r="K21147"/>
      <c r="L21147" t="s">
        <v>33719</v>
      </c>
      <c r="M21147" t="s">
        <v>33720</v>
      </c>
      <c r="N21147">
        <v>2</v>
      </c>
      <c r="O21147" t="s">
        <v>33721</v>
      </c>
      <c r="P21147" t="s">
        <v>20366</v>
      </c>
      <c r="Q21147" t="s">
        <v>33722</v>
      </c>
      <c r="S21147" t="s">
        <v>20368</v>
      </c>
    </row>
    <row r="21148" spans="1:19" hidden="1" x14ac:dyDescent="0.2">
      <c r="A21148">
        <v>6505</v>
      </c>
      <c r="B21148" t="s">
        <v>20137</v>
      </c>
      <c r="C21148" t="s">
        <v>20447</v>
      </c>
      <c r="D21148">
        <v>7.4</v>
      </c>
      <c r="E21148" t="s">
        <v>363</v>
      </c>
      <c r="F21148" t="s">
        <v>22670</v>
      </c>
      <c r="G21148" t="s">
        <v>55</v>
      </c>
      <c r="H21148" t="s">
        <v>23</v>
      </c>
      <c r="I21148" t="s">
        <v>13020</v>
      </c>
      <c r="K21148"/>
      <c r="L21148" t="s">
        <v>33719</v>
      </c>
      <c r="M21148" t="s">
        <v>33720</v>
      </c>
      <c r="N21148">
        <v>2</v>
      </c>
      <c r="O21148" t="s">
        <v>33721</v>
      </c>
      <c r="P21148" t="s">
        <v>20366</v>
      </c>
      <c r="Q21148" t="s">
        <v>33722</v>
      </c>
      <c r="S21148" t="s">
        <v>20368</v>
      </c>
    </row>
  </sheetData>
  <autoFilter ref="A1:S21148">
    <filterColumn colId="7">
      <filters>
        <filter val="Reliabl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iupac_high-confidence_v1_0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Chalk, Stuart</dc:creator>
  <cp:lastModifiedBy>Chalk, Stuart</cp:lastModifiedBy>
  <dcterms:created xsi:type="dcterms:W3CDTF">2023-02-24T11:33:32Z</dcterms:created>
  <dcterms:modified xsi:type="dcterms:W3CDTF">2023-02-24T11:37:06Z</dcterms:modified>
</cp:coreProperties>
</file>